
<file path=[Content_Types].xml><?xml version="1.0" encoding="utf-8"?>
<Types xmlns="http://schemas.openxmlformats.org/package/2006/content-types"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33705" yWindow="15" windowWidth="20730" windowHeight="11760"/>
  </bookViews>
  <sheets>
    <sheet name="SF" sheetId="1" r:id="rId1"/>
    <sheet name="MF" sheetId="2" r:id="rId2"/>
    <sheet name="MH" sheetId="3" r:id="rId3"/>
    <sheet name="SF Estimates" sheetId="5" r:id="rId4"/>
    <sheet name="MH_Estimates" sheetId="6" r:id="rId5"/>
    <sheet name="MF_Estimates" sheetId="8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5" hidden="1">MF_Estimates!$A$19:$G$571</definedName>
    <definedName name="_xlnm._FilterDatabase" localSheetId="4" hidden="1">MH_Estimates!$A$19:$J$1423</definedName>
    <definedName name="_xlnm._FilterDatabase" localSheetId="3" hidden="1">'SF Estimates'!$A$19:$J$1423</definedName>
    <definedName name="_Key1" localSheetId="5" hidden="1">#REF!</definedName>
    <definedName name="_Key1" hidden="1">#REF!</definedName>
    <definedName name="_Order1" hidden="1">255</definedName>
    <definedName name="_Sort" localSheetId="5" hidden="1">#REF!</definedName>
    <definedName name="_Sort" hidden="1">#REF!</definedName>
    <definedName name="ACTTYPE">[1]FLOOR!$D$29:$U$29</definedName>
    <definedName name="area">[2]RawDataArea!$A$4:$G$273</definedName>
    <definedName name="arrTable0state">[3]Data!$AD$9:$AD$1412</definedName>
    <definedName name="arrTable10category2">[3]Data!$DU$9:$DU$3137</definedName>
    <definedName name="arrTable10state">[3]Data!$DT$9:$DT$3137</definedName>
    <definedName name="arrTable10svy_wt">[3]Data!$DS$9:$DS$3137</definedName>
    <definedName name="arrTable11state">[3]Data!$DZ$9:$DZ$2146</definedName>
    <definedName name="arrTable11svy_wt">[3]Data!$DY$9:$DY$2146</definedName>
    <definedName name="arrTable11TV_STBRecording">[3]Data!$DX$9:$DX$2146</definedName>
    <definedName name="arrTable12state">[3]Data!$EE$9:$EE$2315</definedName>
    <definedName name="arrTable12svy_wt">[3]Data!$ED$9:$ED$2315</definedName>
    <definedName name="arrTable12type2">[3]Data!$EC$9:$EC$2315</definedName>
    <definedName name="arrTable13category">[3]Data!$EH$9:$EH$1434</definedName>
    <definedName name="arrTable13state">[3]Data!$EJ$9:$EJ$1434</definedName>
    <definedName name="arrTable13svy_wt">[3]Data!$EI$9:$EI$1434</definedName>
    <definedName name="arrTable14state">[3]Data!$EP$9:$EP$698</definedName>
    <definedName name="arrTable14svy_wt">[3]Data!$EO$9:$EO$698</definedName>
    <definedName name="arrTable15state">[3]Data!$ET$9:$ET$1227</definedName>
    <definedName name="arrTable15svy_wt">[3]Data!$ES$9:$ES$1227</definedName>
    <definedName name="arrTable16RoomCat">[3]Data!$FA$9:$FA$9065</definedName>
    <definedName name="arrTable16sqft_wt">[3]Data!$FC$9:$FC$9065</definedName>
    <definedName name="arrTable16state">[3]Data!$EZ$9:$EZ$9065</definedName>
    <definedName name="arrTable16watt_wt">[3]Data!$FB$9:$FB$9065</definedName>
    <definedName name="arrTable17EISAcat">[3]Data!$FK$9:$FK$16305</definedName>
    <definedName name="arrTable17RoomCat">[3]Data!$FJ$9:$FJ$16305</definedName>
    <definedName name="arrTable17RoomSqFt">OFFSET([3]Data!$FG$8,1,0,23948,1)</definedName>
    <definedName name="arrTable17state">[3]Data!$FI$9:$FI$16305</definedName>
    <definedName name="arrTable17watt_wt">[3]Data!$FL$9:$FL$16305</definedName>
    <definedName name="arrTable18EISAcat">[3]Data!$FT$9:$FT$4013</definedName>
    <definedName name="arrTable18extWatts">[3]Data!#REF!</definedName>
    <definedName name="arrTable18state">[3]Data!$FS$9:$FS$4013</definedName>
    <definedName name="arrTable18watt_wt">[3]Data!$FV$9:$FV$4013</definedName>
    <definedName name="arrTable19ExtWatts">[3]Data!#REF!</definedName>
    <definedName name="arrTable19interiorwatts_wt">[3]Data!#REF!</definedName>
    <definedName name="arrTable19sqft_wt">[3]Data!$GF$9:$GF$1412</definedName>
    <definedName name="arrTable19state">[3]Data!$GD$9:$GD$1412</definedName>
    <definedName name="arrTable19watts_wt">[3]Data!$GE$9:$GE$1412</definedName>
    <definedName name="arrTable1hasvint">[3]Data!$AK$9:$AK$1412</definedName>
    <definedName name="arrTable1state">[3]Data!$AH$9:$AH$1412</definedName>
    <definedName name="arrTable1svy_wt">[3]Data!$AJ$9:$AJ$1412</definedName>
    <definedName name="arrTable1vintagecat">[3]Data!$AI$9:$AI$1412</definedName>
    <definedName name="arrTable20cdd_wt">[3]Data!$GR$9:$GR$1412</definedName>
    <definedName name="arrTable20cool_clim_zone">[3]Data!$GJ$9:$GJ$1412</definedName>
    <definedName name="arrTable20elecPrimary">[3]Data!$GN$9:$GN$1412</definedName>
    <definedName name="arrTable20hdd_wt">[3]Data!$GQ$9:$GQ$1412</definedName>
    <definedName name="arrTable20heat_clim_zone">[3]Data!$GI$9:$GI$1412</definedName>
    <definedName name="arrTable20state">[3]Data!$GK$9:$GK$1412</definedName>
    <definedName name="arrTable20svy_wt">[3]Data!$GL$9:$GL$1412</definedName>
    <definedName name="arrTable20vintagecat">[3]Data!$GM$9:$GM$1412</definedName>
    <definedName name="arrTable21Primary">[3]Data!$GU$9:$GU$1648</definedName>
    <definedName name="arrTable21Secondary">[3]Data!$GX$9:$GX$1648</definedName>
    <definedName name="arrTable21state">[3]Data!$GY$9:$GY$1648</definedName>
    <definedName name="arrTable21svy_wt_prim">[3]Data!$GZ$9:$GZ$1648</definedName>
    <definedName name="arrTable22HeatCat">[3]Data!$HB$9:$HB$53</definedName>
    <definedName name="arrTable22state">[3]Data!$HC$9:$HC$53</definedName>
    <definedName name="arrTable22SumOfsvy_wt_prim">[3]Data!$HD$9:$HD$53</definedName>
    <definedName name="arrTable2bad_data">[3]Data!$AU$9:$AU$3246</definedName>
    <definedName name="arrTable2foundation">[3]Data!$AQ$9:$AQ$3246</definedName>
    <definedName name="arrTable2HeatCat">[3]Data!$AO$9:$AO$3246</definedName>
    <definedName name="arrTable2HVACPrimary">[3]Data!$AV$9:$AV$3246</definedName>
    <definedName name="arrTable2inv_all">[3]Data!$BC$9:$BC$3246</definedName>
    <definedName name="arrTable2inv_primary">[3]Data!$BA$9:$BA$3246</definedName>
    <definedName name="arrTable2nosqft">[3]Data!$AY$9:$AY$3246</definedName>
    <definedName name="arrTable2state">[3]Data!$AN$9:$AN$3246</definedName>
    <definedName name="arrTable2vintagecat">[3]Data!$AP$9:$AP$3246</definedName>
    <definedName name="arrTable2weight">[3]Data!$AR$9:$AR$3246</definedName>
    <definedName name="arrTable2weight_primary">[3]Data!$BB$9:$BB$3246</definedName>
    <definedName name="arrTable2weight_sqft">[3]Data!$AX$9:$AX$3246</definedName>
    <definedName name="arrTable2weight_ua">[3]Data!$AZ$9:$AZ$3246</definedName>
    <definedName name="arrTable3bad_data">[3]Data!$BM$9:$BM$685</definedName>
    <definedName name="arrTable3CoolCat">[3]Data!$BG$9:$BG$685</definedName>
    <definedName name="arrTable3foundation">[3]Data!$BI$9:$BI$685</definedName>
    <definedName name="arrTable3inv_num">[3]Data!$BQ$9:$BQ$685</definedName>
    <definedName name="arrTable3nosqft">[3]Data!$BO$9:$BO$685</definedName>
    <definedName name="arrTable3state">[3]Data!$BF$9:$BF$685</definedName>
    <definedName name="arrTable3vintagecat">[3]Data!$BH$9:$BH$685</definedName>
    <definedName name="arrTable3weight">[3]Data!$BJ$9:$BJ$685</definedName>
    <definedName name="arrTable3weight_sqft">[3]Data!$BN$9:$BN$685</definedName>
    <definedName name="arrTable3weight_ua">[3]Data!$BP$9:$BP$685</definedName>
    <definedName name="arrTable3weight2">[3]Data!$BR$9:$BR$685</definedName>
    <definedName name="arrTable4category">[3]Data!$BW$9:$BW$1463</definedName>
    <definedName name="arrTable4size_category2">[3]Data!$BZ$9:$BZ$1463</definedName>
    <definedName name="arrTable4state">[3]Data!$BU$9:$BU$1463</definedName>
    <definedName name="arrTable4svy_wt">[3]Data!$BY$9:$BY$1463</definedName>
    <definedName name="arrTable4vintagecat">[3]Data!$BV$9:$BV$1463</definedName>
    <definedName name="arrTable5baddata">[3]Data!$CK$9:$CK$1810</definedName>
    <definedName name="arrTable5category">[3]Data!$CI$9:$CI$1810</definedName>
    <definedName name="arrTable5RefLocation">[3]Data!$CF$9:$CF$1810</definedName>
    <definedName name="arrTable5state">[3]Data!$CH$9:$CH$1810</definedName>
    <definedName name="arrTable5svy_wt">[3]Data!$CG$9:$CG$1810</definedName>
    <definedName name="arrTable5volume_weight">[3]Data!$CJ$9:$CJ$1810</definedName>
    <definedName name="arrTable6baddata">[3]Data!$CV$9:$CV$736</definedName>
    <definedName name="arrTable6category">[3]Data!$CT$9:$CT$736</definedName>
    <definedName name="arrTable6RefLocation">[3]Data!$CQ$9:$CQ$736</definedName>
    <definedName name="arrTable6state">[3]Data!$CS$9:$CS$736</definedName>
    <definedName name="arrTable6svy_wt">[3]Data!$CR$9:$CR$736</definedName>
    <definedName name="arrTable6volume_weight">[3]Data!$CU$9:$CU$736</definedName>
    <definedName name="arrTable7category">[3]Data!$DC$9:$DC$1396</definedName>
    <definedName name="arrTable7state">[3]Data!$DA$9:$DA$1396</definedName>
    <definedName name="arrTable7svy_wt">[3]Data!$CZ$9:$CZ$1396</definedName>
    <definedName name="arrTable8DryerFuel">[3]Data!$DG$9:$DG$1401</definedName>
    <definedName name="arrTable8state">[3]Data!$DI$9:$DI$1401</definedName>
    <definedName name="arrTable8svy_wt">[3]Data!$DH$9:$DH$1401</definedName>
    <definedName name="arrTable9CooktopFuel">[3]Data!$DL$9:$DL$1443</definedName>
    <definedName name="arrTable9OvenFuel">[3]Data!$DM$9:$DM$1443</definedName>
    <definedName name="arrTable9state">[3]Data!$DO$9:$DO$1443</definedName>
    <definedName name="arrTable9svy_wt">[3]Data!$DN$9:$DN$1443</definedName>
    <definedName name="arrThreshHeat">{0,32,47}</definedName>
    <definedName name="arrVintages">[3]Data!$A$9:$A$12</definedName>
    <definedName name="LSYield">[4]Yeild!$E$8:$P$70</definedName>
    <definedName name="PC_Main">[5]!PC_Main</definedName>
    <definedName name="s" hidden="1">#REF!</definedName>
    <definedName name="tblClwasher">[3]Data!$W$9:$X$18</definedName>
    <definedName name="tblNum0">OFFSET([3]Data!$AC$8,1,0,1404,3)</definedName>
    <definedName name="tblNum1">OFFSET([3]Data!$AG$8,1,0,1404,4)</definedName>
    <definedName name="tblNum10">OFFSET([3]Data!$DQ$8,1,0,3117,5)</definedName>
    <definedName name="tblNum11">OFFSET([3]Data!$DW$8,1,0,2124,4)</definedName>
    <definedName name="tblNum12">OFFSET([3]Data!$EB$8,1,0,2307,6)</definedName>
    <definedName name="tblNum13">OFFSET([3]Data!$EG$8,1,0,1426,6)</definedName>
    <definedName name="tblNum14">OFFSET([3]Data!$EL$8,1,0,690,5)</definedName>
    <definedName name="tblNum15">OFFSET([3]Data!$ER$8,1,0,1219,3)</definedName>
    <definedName name="tblNum16">OFFSET([3]Data!$EV$8,1,0,7729,8)</definedName>
    <definedName name="tblNum17">OFFSET([3]Data!$FE$8,1,0,14116,9)</definedName>
    <definedName name="tblNum18">OFFSET([3]Data!$FO$8,1,0,3934,11)</definedName>
    <definedName name="tblNum19">OFFSET([3]Data!$FZ$8,1,0,1356,9)</definedName>
    <definedName name="tblNum2">OFFSET([3]Data!$AM$8,1,0,3238,17)</definedName>
    <definedName name="tblNum20">OFFSET([3]Data!$GH$8,1,0,1404,11)</definedName>
    <definedName name="tblNum3">OFFSET([3]Data!$BE$8,1,0,649,14)</definedName>
    <definedName name="tblNum4">OFFSET([3]Data!$BT$8,1,0,1455,7)</definedName>
    <definedName name="tblNum5">OFFSET([3]Data!$CB$8,1,0,1828,10)</definedName>
    <definedName name="tblNum6">OFFSET([3]Data!$CM$8,1,0,728,10)</definedName>
    <definedName name="tblNum7">OFFSET([3]Data!$CX$8,1,0,1388,5)</definedName>
    <definedName name="tblNum8">OFFSET([3]Data!$DF$8,1,0,1393,4)</definedName>
    <definedName name="tblNum9">OFFSET([3]Data!$DK$8,1,0,1435,5)</definedName>
    <definedName name="tblRefCats">[3]Data!$R$9:$S$34</definedName>
    <definedName name="tblStateConditions">[3]Data!$C$9:$D$13</definedName>
    <definedName name="tblSystemsCooling">[3]Data!$J$9:$K$18</definedName>
    <definedName name="tblSystemsHeating">[3]Data!$G$9:$H$30</definedName>
    <definedName name="tblTVs">[3]Data!$Z$9:$AA$11</definedName>
  </definedNames>
  <calcPr calcId="125725"/>
</workbook>
</file>

<file path=xl/calcChain.xml><?xml version="1.0" encoding="utf-8"?>
<calcChain xmlns="http://schemas.openxmlformats.org/spreadsheetml/2006/main">
  <c r="T13" i="1"/>
  <c r="T12"/>
  <c r="R36"/>
  <c r="R28"/>
  <c r="R27"/>
  <c r="R13"/>
  <c r="R12"/>
  <c r="R20"/>
  <c r="R21"/>
  <c r="P21"/>
  <c r="O21"/>
  <c r="P20"/>
  <c r="P36"/>
  <c r="O36"/>
  <c r="P35"/>
  <c r="O35"/>
  <c r="P13"/>
  <c r="P28"/>
  <c r="O28"/>
  <c r="P27"/>
  <c r="O27"/>
  <c r="O20"/>
  <c r="O13"/>
  <c r="O12"/>
  <c r="P12"/>
  <c r="J13"/>
  <c r="I13"/>
  <c r="I20" i="5" l="1"/>
  <c r="AB4" i="8" l="1"/>
  <c r="AB22"/>
  <c r="E21" i="1"/>
  <c r="I1423" i="8" l="1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E571"/>
  <c r="F571" s="1"/>
  <c r="D571"/>
  <c r="G571" s="1"/>
  <c r="C571"/>
  <c r="B571"/>
  <c r="E570"/>
  <c r="F570" s="1"/>
  <c r="D570"/>
  <c r="G570" s="1"/>
  <c r="C570"/>
  <c r="B570"/>
  <c r="E569"/>
  <c r="F569" s="1"/>
  <c r="D569"/>
  <c r="G569" s="1"/>
  <c r="C569"/>
  <c r="B569"/>
  <c r="E568"/>
  <c r="F568" s="1"/>
  <c r="D568"/>
  <c r="G568" s="1"/>
  <c r="C568"/>
  <c r="B568"/>
  <c r="E567"/>
  <c r="F567" s="1"/>
  <c r="D567"/>
  <c r="G567" s="1"/>
  <c r="C567"/>
  <c r="B567"/>
  <c r="E566"/>
  <c r="F566" s="1"/>
  <c r="D566"/>
  <c r="G566" s="1"/>
  <c r="C566"/>
  <c r="B566"/>
  <c r="E565"/>
  <c r="F565" s="1"/>
  <c r="D565"/>
  <c r="G565" s="1"/>
  <c r="C565"/>
  <c r="B565"/>
  <c r="E564"/>
  <c r="F564" s="1"/>
  <c r="D564"/>
  <c r="G564" s="1"/>
  <c r="C564"/>
  <c r="B564"/>
  <c r="E563"/>
  <c r="F563" s="1"/>
  <c r="D563"/>
  <c r="G563" s="1"/>
  <c r="C563"/>
  <c r="B563"/>
  <c r="E562"/>
  <c r="F562" s="1"/>
  <c r="D562"/>
  <c r="G562" s="1"/>
  <c r="C562"/>
  <c r="B562"/>
  <c r="E561"/>
  <c r="F561" s="1"/>
  <c r="D561"/>
  <c r="G561" s="1"/>
  <c r="C561"/>
  <c r="B561"/>
  <c r="E560"/>
  <c r="F560" s="1"/>
  <c r="D560"/>
  <c r="G560" s="1"/>
  <c r="C560"/>
  <c r="B560"/>
  <c r="E559"/>
  <c r="F559" s="1"/>
  <c r="D559"/>
  <c r="G559" s="1"/>
  <c r="C559"/>
  <c r="B559"/>
  <c r="E558"/>
  <c r="F558" s="1"/>
  <c r="D558"/>
  <c r="G558" s="1"/>
  <c r="C558"/>
  <c r="B558"/>
  <c r="E557"/>
  <c r="F557" s="1"/>
  <c r="D557"/>
  <c r="G557" s="1"/>
  <c r="C557"/>
  <c r="B557"/>
  <c r="E556"/>
  <c r="F556" s="1"/>
  <c r="D556"/>
  <c r="G556" s="1"/>
  <c r="C556"/>
  <c r="B556"/>
  <c r="E555"/>
  <c r="F555" s="1"/>
  <c r="D555"/>
  <c r="G555" s="1"/>
  <c r="C555"/>
  <c r="B555"/>
  <c r="E554"/>
  <c r="F554" s="1"/>
  <c r="D554"/>
  <c r="G554" s="1"/>
  <c r="C554"/>
  <c r="B554"/>
  <c r="E553"/>
  <c r="F553" s="1"/>
  <c r="D553"/>
  <c r="G553" s="1"/>
  <c r="C553"/>
  <c r="B553"/>
  <c r="E552"/>
  <c r="F552" s="1"/>
  <c r="D552"/>
  <c r="G552" s="1"/>
  <c r="C552"/>
  <c r="B552"/>
  <c r="E551"/>
  <c r="F551" s="1"/>
  <c r="D551"/>
  <c r="G551" s="1"/>
  <c r="C551"/>
  <c r="B551"/>
  <c r="E550"/>
  <c r="F550" s="1"/>
  <c r="D550"/>
  <c r="G550" s="1"/>
  <c r="C550"/>
  <c r="B550"/>
  <c r="E549"/>
  <c r="F549" s="1"/>
  <c r="D549"/>
  <c r="G549" s="1"/>
  <c r="C549"/>
  <c r="B549"/>
  <c r="E548"/>
  <c r="F548" s="1"/>
  <c r="D548"/>
  <c r="G548" s="1"/>
  <c r="C548"/>
  <c r="B548"/>
  <c r="E547"/>
  <c r="F547" s="1"/>
  <c r="D547"/>
  <c r="G547" s="1"/>
  <c r="C547"/>
  <c r="B547"/>
  <c r="E546"/>
  <c r="F546" s="1"/>
  <c r="D546"/>
  <c r="G546" s="1"/>
  <c r="C546"/>
  <c r="B546"/>
  <c r="E545"/>
  <c r="F545" s="1"/>
  <c r="D545"/>
  <c r="G545" s="1"/>
  <c r="C545"/>
  <c r="B545"/>
  <c r="E544"/>
  <c r="F544" s="1"/>
  <c r="D544"/>
  <c r="G544" s="1"/>
  <c r="C544"/>
  <c r="B544"/>
  <c r="E543"/>
  <c r="F543" s="1"/>
  <c r="D543"/>
  <c r="G543" s="1"/>
  <c r="C543"/>
  <c r="B543"/>
  <c r="E542"/>
  <c r="F542" s="1"/>
  <c r="D542"/>
  <c r="G542" s="1"/>
  <c r="C542"/>
  <c r="B542"/>
  <c r="E541"/>
  <c r="F541" s="1"/>
  <c r="D541"/>
  <c r="G541" s="1"/>
  <c r="C541"/>
  <c r="B541"/>
  <c r="E540"/>
  <c r="F540" s="1"/>
  <c r="D540"/>
  <c r="G540" s="1"/>
  <c r="C540"/>
  <c r="B540"/>
  <c r="E539"/>
  <c r="F539" s="1"/>
  <c r="D539"/>
  <c r="G539" s="1"/>
  <c r="C539"/>
  <c r="B539"/>
  <c r="E538"/>
  <c r="F538" s="1"/>
  <c r="D538"/>
  <c r="G538" s="1"/>
  <c r="C538"/>
  <c r="B538"/>
  <c r="E537"/>
  <c r="F537" s="1"/>
  <c r="D537"/>
  <c r="G537" s="1"/>
  <c r="C537"/>
  <c r="B537"/>
  <c r="E536"/>
  <c r="F536" s="1"/>
  <c r="D536"/>
  <c r="G536" s="1"/>
  <c r="C536"/>
  <c r="B536"/>
  <c r="E535"/>
  <c r="F535" s="1"/>
  <c r="D535"/>
  <c r="G535" s="1"/>
  <c r="C535"/>
  <c r="B535"/>
  <c r="E534"/>
  <c r="F534" s="1"/>
  <c r="D534"/>
  <c r="G534" s="1"/>
  <c r="C534"/>
  <c r="B534"/>
  <c r="E533"/>
  <c r="F533" s="1"/>
  <c r="D533"/>
  <c r="G533" s="1"/>
  <c r="C533"/>
  <c r="B533"/>
  <c r="E532"/>
  <c r="F532" s="1"/>
  <c r="D532"/>
  <c r="G532" s="1"/>
  <c r="C532"/>
  <c r="B532"/>
  <c r="E531"/>
  <c r="F531" s="1"/>
  <c r="D531"/>
  <c r="G531" s="1"/>
  <c r="C531"/>
  <c r="B531"/>
  <c r="E530"/>
  <c r="F530" s="1"/>
  <c r="D530"/>
  <c r="G530" s="1"/>
  <c r="C530"/>
  <c r="B530"/>
  <c r="E529"/>
  <c r="F529" s="1"/>
  <c r="D529"/>
  <c r="G529" s="1"/>
  <c r="C529"/>
  <c r="B529"/>
  <c r="E528"/>
  <c r="F528" s="1"/>
  <c r="D528"/>
  <c r="G528" s="1"/>
  <c r="C528"/>
  <c r="B528"/>
  <c r="E527"/>
  <c r="F527" s="1"/>
  <c r="D527"/>
  <c r="G527" s="1"/>
  <c r="C527"/>
  <c r="B527"/>
  <c r="E526"/>
  <c r="F526" s="1"/>
  <c r="D526"/>
  <c r="G526" s="1"/>
  <c r="C526"/>
  <c r="B526"/>
  <c r="E525"/>
  <c r="F525" s="1"/>
  <c r="D525"/>
  <c r="G525" s="1"/>
  <c r="C525"/>
  <c r="B525"/>
  <c r="E524"/>
  <c r="F524" s="1"/>
  <c r="D524"/>
  <c r="G524" s="1"/>
  <c r="C524"/>
  <c r="B524"/>
  <c r="E523"/>
  <c r="F523" s="1"/>
  <c r="D523"/>
  <c r="G523" s="1"/>
  <c r="C523"/>
  <c r="B523"/>
  <c r="E522"/>
  <c r="F522" s="1"/>
  <c r="D522"/>
  <c r="G522" s="1"/>
  <c r="C522"/>
  <c r="B522"/>
  <c r="E521"/>
  <c r="F521" s="1"/>
  <c r="D521"/>
  <c r="G521" s="1"/>
  <c r="C521"/>
  <c r="B521"/>
  <c r="E520"/>
  <c r="F520" s="1"/>
  <c r="D520"/>
  <c r="G520" s="1"/>
  <c r="C520"/>
  <c r="B520"/>
  <c r="E519"/>
  <c r="F519" s="1"/>
  <c r="D519"/>
  <c r="G519" s="1"/>
  <c r="C519"/>
  <c r="B519"/>
  <c r="E518"/>
  <c r="F518" s="1"/>
  <c r="D518"/>
  <c r="G518" s="1"/>
  <c r="C518"/>
  <c r="B518"/>
  <c r="E517"/>
  <c r="F517" s="1"/>
  <c r="D517"/>
  <c r="G517" s="1"/>
  <c r="C517"/>
  <c r="B517"/>
  <c r="E516"/>
  <c r="F516" s="1"/>
  <c r="D516"/>
  <c r="G516" s="1"/>
  <c r="C516"/>
  <c r="B516"/>
  <c r="E515"/>
  <c r="F515" s="1"/>
  <c r="D515"/>
  <c r="G515" s="1"/>
  <c r="C515"/>
  <c r="B515"/>
  <c r="E514"/>
  <c r="F514" s="1"/>
  <c r="D514"/>
  <c r="G514" s="1"/>
  <c r="C514"/>
  <c r="B514"/>
  <c r="E513"/>
  <c r="F513" s="1"/>
  <c r="D513"/>
  <c r="G513" s="1"/>
  <c r="C513"/>
  <c r="B513"/>
  <c r="E512"/>
  <c r="F512" s="1"/>
  <c r="D512"/>
  <c r="G512" s="1"/>
  <c r="C512"/>
  <c r="B512"/>
  <c r="E511"/>
  <c r="F511" s="1"/>
  <c r="D511"/>
  <c r="G511" s="1"/>
  <c r="C511"/>
  <c r="B511"/>
  <c r="E510"/>
  <c r="F510" s="1"/>
  <c r="D510"/>
  <c r="G510" s="1"/>
  <c r="C510"/>
  <c r="B510"/>
  <c r="E509"/>
  <c r="F509" s="1"/>
  <c r="D509"/>
  <c r="G509" s="1"/>
  <c r="C509"/>
  <c r="B509"/>
  <c r="E508"/>
  <c r="F508" s="1"/>
  <c r="D508"/>
  <c r="G508" s="1"/>
  <c r="C508"/>
  <c r="B508"/>
  <c r="E507"/>
  <c r="F507" s="1"/>
  <c r="D507"/>
  <c r="G507" s="1"/>
  <c r="C507"/>
  <c r="B507"/>
  <c r="E506"/>
  <c r="F506" s="1"/>
  <c r="D506"/>
  <c r="G506" s="1"/>
  <c r="C506"/>
  <c r="B506"/>
  <c r="E505"/>
  <c r="F505" s="1"/>
  <c r="D505"/>
  <c r="G505" s="1"/>
  <c r="C505"/>
  <c r="B505"/>
  <c r="E504"/>
  <c r="F504" s="1"/>
  <c r="D504"/>
  <c r="G504" s="1"/>
  <c r="C504"/>
  <c r="B504"/>
  <c r="E503"/>
  <c r="F503" s="1"/>
  <c r="D503"/>
  <c r="G503" s="1"/>
  <c r="C503"/>
  <c r="B503"/>
  <c r="E502"/>
  <c r="F502" s="1"/>
  <c r="D502"/>
  <c r="G502" s="1"/>
  <c r="C502"/>
  <c r="B502"/>
  <c r="E501"/>
  <c r="F501" s="1"/>
  <c r="D501"/>
  <c r="G501" s="1"/>
  <c r="C501"/>
  <c r="B501"/>
  <c r="E500"/>
  <c r="F500" s="1"/>
  <c r="D500"/>
  <c r="G500" s="1"/>
  <c r="C500"/>
  <c r="B500"/>
  <c r="E499"/>
  <c r="F499" s="1"/>
  <c r="D499"/>
  <c r="G499" s="1"/>
  <c r="C499"/>
  <c r="B499"/>
  <c r="E498"/>
  <c r="F498" s="1"/>
  <c r="D498"/>
  <c r="G498" s="1"/>
  <c r="C498"/>
  <c r="B498"/>
  <c r="E497"/>
  <c r="F497" s="1"/>
  <c r="D497"/>
  <c r="G497" s="1"/>
  <c r="C497"/>
  <c r="B497"/>
  <c r="E496"/>
  <c r="F496" s="1"/>
  <c r="D496"/>
  <c r="G496" s="1"/>
  <c r="C496"/>
  <c r="B496"/>
  <c r="E495"/>
  <c r="F495" s="1"/>
  <c r="D495"/>
  <c r="G495" s="1"/>
  <c r="C495"/>
  <c r="B495"/>
  <c r="E494"/>
  <c r="F494" s="1"/>
  <c r="D494"/>
  <c r="G494" s="1"/>
  <c r="C494"/>
  <c r="B494"/>
  <c r="E493"/>
  <c r="F493" s="1"/>
  <c r="D493"/>
  <c r="G493" s="1"/>
  <c r="C493"/>
  <c r="B493"/>
  <c r="E492"/>
  <c r="F492" s="1"/>
  <c r="D492"/>
  <c r="G492" s="1"/>
  <c r="C492"/>
  <c r="B492"/>
  <c r="E491"/>
  <c r="F491" s="1"/>
  <c r="D491"/>
  <c r="G491" s="1"/>
  <c r="C491"/>
  <c r="B491"/>
  <c r="E490"/>
  <c r="F490" s="1"/>
  <c r="D490"/>
  <c r="G490" s="1"/>
  <c r="C490"/>
  <c r="B490"/>
  <c r="E489"/>
  <c r="F489" s="1"/>
  <c r="D489"/>
  <c r="G489" s="1"/>
  <c r="C489"/>
  <c r="B489"/>
  <c r="E488"/>
  <c r="F488" s="1"/>
  <c r="D488"/>
  <c r="G488" s="1"/>
  <c r="C488"/>
  <c r="B488"/>
  <c r="E487"/>
  <c r="F487" s="1"/>
  <c r="D487"/>
  <c r="G487" s="1"/>
  <c r="C487"/>
  <c r="B487"/>
  <c r="E486"/>
  <c r="F486" s="1"/>
  <c r="D486"/>
  <c r="G486" s="1"/>
  <c r="C486"/>
  <c r="B486"/>
  <c r="E485"/>
  <c r="F485" s="1"/>
  <c r="D485"/>
  <c r="G485" s="1"/>
  <c r="C485"/>
  <c r="B485"/>
  <c r="E484"/>
  <c r="F484" s="1"/>
  <c r="D484"/>
  <c r="G484" s="1"/>
  <c r="C484"/>
  <c r="B484"/>
  <c r="E483"/>
  <c r="F483" s="1"/>
  <c r="D483"/>
  <c r="G483" s="1"/>
  <c r="C483"/>
  <c r="B483"/>
  <c r="E482"/>
  <c r="F482" s="1"/>
  <c r="D482"/>
  <c r="G482" s="1"/>
  <c r="C482"/>
  <c r="B482"/>
  <c r="E481"/>
  <c r="F481" s="1"/>
  <c r="D481"/>
  <c r="G481" s="1"/>
  <c r="C481"/>
  <c r="B481"/>
  <c r="E480"/>
  <c r="F480" s="1"/>
  <c r="D480"/>
  <c r="G480" s="1"/>
  <c r="C480"/>
  <c r="B480"/>
  <c r="E479"/>
  <c r="F479" s="1"/>
  <c r="D479"/>
  <c r="G479" s="1"/>
  <c r="C479"/>
  <c r="B479"/>
  <c r="E478"/>
  <c r="F478" s="1"/>
  <c r="D478"/>
  <c r="G478" s="1"/>
  <c r="C478"/>
  <c r="B478"/>
  <c r="E477"/>
  <c r="F477" s="1"/>
  <c r="D477"/>
  <c r="G477" s="1"/>
  <c r="C477"/>
  <c r="B477"/>
  <c r="E476"/>
  <c r="F476" s="1"/>
  <c r="D476"/>
  <c r="G476" s="1"/>
  <c r="C476"/>
  <c r="B476"/>
  <c r="E475"/>
  <c r="F475" s="1"/>
  <c r="D475"/>
  <c r="G475" s="1"/>
  <c r="C475"/>
  <c r="B475"/>
  <c r="E474"/>
  <c r="F474" s="1"/>
  <c r="D474"/>
  <c r="G474" s="1"/>
  <c r="C474"/>
  <c r="B474"/>
  <c r="E473"/>
  <c r="F473" s="1"/>
  <c r="D473"/>
  <c r="G473" s="1"/>
  <c r="C473"/>
  <c r="B473"/>
  <c r="E472"/>
  <c r="F472" s="1"/>
  <c r="D472"/>
  <c r="G472" s="1"/>
  <c r="C472"/>
  <c r="B472"/>
  <c r="E471"/>
  <c r="F471" s="1"/>
  <c r="D471"/>
  <c r="G471" s="1"/>
  <c r="C471"/>
  <c r="B471"/>
  <c r="E470"/>
  <c r="F470" s="1"/>
  <c r="D470"/>
  <c r="G470" s="1"/>
  <c r="C470"/>
  <c r="B470"/>
  <c r="E469"/>
  <c r="F469" s="1"/>
  <c r="D469"/>
  <c r="G469" s="1"/>
  <c r="C469"/>
  <c r="B469"/>
  <c r="E468"/>
  <c r="F468" s="1"/>
  <c r="D468"/>
  <c r="G468" s="1"/>
  <c r="C468"/>
  <c r="B468"/>
  <c r="E467"/>
  <c r="F467" s="1"/>
  <c r="D467"/>
  <c r="G467" s="1"/>
  <c r="C467"/>
  <c r="B467"/>
  <c r="E466"/>
  <c r="F466" s="1"/>
  <c r="D466"/>
  <c r="G466" s="1"/>
  <c r="C466"/>
  <c r="B466"/>
  <c r="E465"/>
  <c r="F465" s="1"/>
  <c r="D465"/>
  <c r="G465" s="1"/>
  <c r="C465"/>
  <c r="B465"/>
  <c r="E464"/>
  <c r="F464" s="1"/>
  <c r="D464"/>
  <c r="G464" s="1"/>
  <c r="C464"/>
  <c r="B464"/>
  <c r="E463"/>
  <c r="F463" s="1"/>
  <c r="D463"/>
  <c r="G463" s="1"/>
  <c r="C463"/>
  <c r="B463"/>
  <c r="E462"/>
  <c r="F462" s="1"/>
  <c r="D462"/>
  <c r="G462" s="1"/>
  <c r="C462"/>
  <c r="B462"/>
  <c r="E461"/>
  <c r="F461" s="1"/>
  <c r="D461"/>
  <c r="G461" s="1"/>
  <c r="C461"/>
  <c r="B461"/>
  <c r="E460"/>
  <c r="F460" s="1"/>
  <c r="D460"/>
  <c r="G460" s="1"/>
  <c r="C460"/>
  <c r="B460"/>
  <c r="E459"/>
  <c r="F459" s="1"/>
  <c r="D459"/>
  <c r="G459" s="1"/>
  <c r="C459"/>
  <c r="B459"/>
  <c r="E458"/>
  <c r="F458" s="1"/>
  <c r="D458"/>
  <c r="G458" s="1"/>
  <c r="C458"/>
  <c r="B458"/>
  <c r="E457"/>
  <c r="F457" s="1"/>
  <c r="D457"/>
  <c r="G457" s="1"/>
  <c r="C457"/>
  <c r="B457"/>
  <c r="E456"/>
  <c r="F456" s="1"/>
  <c r="D456"/>
  <c r="G456" s="1"/>
  <c r="C456"/>
  <c r="B456"/>
  <c r="E455"/>
  <c r="F455" s="1"/>
  <c r="D455"/>
  <c r="G455" s="1"/>
  <c r="C455"/>
  <c r="B455"/>
  <c r="E454"/>
  <c r="F454" s="1"/>
  <c r="D454"/>
  <c r="G454" s="1"/>
  <c r="C454"/>
  <c r="B454"/>
  <c r="E453"/>
  <c r="F453" s="1"/>
  <c r="D453"/>
  <c r="G453" s="1"/>
  <c r="C453"/>
  <c r="B453"/>
  <c r="E452"/>
  <c r="F452" s="1"/>
  <c r="D452"/>
  <c r="G452" s="1"/>
  <c r="C452"/>
  <c r="B452"/>
  <c r="E451"/>
  <c r="F451" s="1"/>
  <c r="D451"/>
  <c r="G451" s="1"/>
  <c r="C451"/>
  <c r="B451"/>
  <c r="E450"/>
  <c r="F450" s="1"/>
  <c r="D450"/>
  <c r="G450" s="1"/>
  <c r="C450"/>
  <c r="B450"/>
  <c r="E449"/>
  <c r="F449" s="1"/>
  <c r="D449"/>
  <c r="G449" s="1"/>
  <c r="C449"/>
  <c r="B449"/>
  <c r="E448"/>
  <c r="F448" s="1"/>
  <c r="D448"/>
  <c r="G448" s="1"/>
  <c r="C448"/>
  <c r="B448"/>
  <c r="E447"/>
  <c r="F447" s="1"/>
  <c r="D447"/>
  <c r="G447" s="1"/>
  <c r="C447"/>
  <c r="B447"/>
  <c r="E446"/>
  <c r="F446" s="1"/>
  <c r="D446"/>
  <c r="G446" s="1"/>
  <c r="C446"/>
  <c r="B446"/>
  <c r="E445"/>
  <c r="F445" s="1"/>
  <c r="D445"/>
  <c r="G445" s="1"/>
  <c r="C445"/>
  <c r="B445"/>
  <c r="E444"/>
  <c r="F444" s="1"/>
  <c r="D444"/>
  <c r="G444" s="1"/>
  <c r="C444"/>
  <c r="B444"/>
  <c r="E443"/>
  <c r="F443" s="1"/>
  <c r="D443"/>
  <c r="G443" s="1"/>
  <c r="C443"/>
  <c r="B443"/>
  <c r="E442"/>
  <c r="F442" s="1"/>
  <c r="D442"/>
  <c r="G442" s="1"/>
  <c r="C442"/>
  <c r="B442"/>
  <c r="E441"/>
  <c r="F441" s="1"/>
  <c r="D441"/>
  <c r="G441" s="1"/>
  <c r="C441"/>
  <c r="B441"/>
  <c r="E440"/>
  <c r="F440" s="1"/>
  <c r="D440"/>
  <c r="G440" s="1"/>
  <c r="C440"/>
  <c r="B440"/>
  <c r="E439"/>
  <c r="F439" s="1"/>
  <c r="D439"/>
  <c r="G439" s="1"/>
  <c r="C439"/>
  <c r="B439"/>
  <c r="E438"/>
  <c r="F438" s="1"/>
  <c r="D438"/>
  <c r="G438" s="1"/>
  <c r="C438"/>
  <c r="B438"/>
  <c r="E437"/>
  <c r="F437" s="1"/>
  <c r="D437"/>
  <c r="G437" s="1"/>
  <c r="C437"/>
  <c r="B437"/>
  <c r="E436"/>
  <c r="F436" s="1"/>
  <c r="D436"/>
  <c r="G436" s="1"/>
  <c r="C436"/>
  <c r="B436"/>
  <c r="E435"/>
  <c r="F435" s="1"/>
  <c r="D435"/>
  <c r="G435" s="1"/>
  <c r="C435"/>
  <c r="B435"/>
  <c r="E434"/>
  <c r="F434" s="1"/>
  <c r="D434"/>
  <c r="G434" s="1"/>
  <c r="C434"/>
  <c r="B434"/>
  <c r="E433"/>
  <c r="F433" s="1"/>
  <c r="D433"/>
  <c r="G433" s="1"/>
  <c r="C433"/>
  <c r="B433"/>
  <c r="E432"/>
  <c r="F432" s="1"/>
  <c r="D432"/>
  <c r="G432" s="1"/>
  <c r="C432"/>
  <c r="B432"/>
  <c r="E431"/>
  <c r="F431" s="1"/>
  <c r="D431"/>
  <c r="G431" s="1"/>
  <c r="C431"/>
  <c r="B431"/>
  <c r="E430"/>
  <c r="F430" s="1"/>
  <c r="D430"/>
  <c r="G430" s="1"/>
  <c r="C430"/>
  <c r="B430"/>
  <c r="E429"/>
  <c r="F429" s="1"/>
  <c r="D429"/>
  <c r="G429" s="1"/>
  <c r="C429"/>
  <c r="B429"/>
  <c r="E428"/>
  <c r="F428" s="1"/>
  <c r="D428"/>
  <c r="G428" s="1"/>
  <c r="C428"/>
  <c r="B428"/>
  <c r="E427"/>
  <c r="F427" s="1"/>
  <c r="D427"/>
  <c r="G427" s="1"/>
  <c r="C427"/>
  <c r="B427"/>
  <c r="E426"/>
  <c r="F426" s="1"/>
  <c r="D426"/>
  <c r="G426" s="1"/>
  <c r="C426"/>
  <c r="B426"/>
  <c r="E425"/>
  <c r="F425" s="1"/>
  <c r="D425"/>
  <c r="G425" s="1"/>
  <c r="C425"/>
  <c r="B425"/>
  <c r="E424"/>
  <c r="F424" s="1"/>
  <c r="D424"/>
  <c r="G424" s="1"/>
  <c r="C424"/>
  <c r="B424"/>
  <c r="E423"/>
  <c r="F423" s="1"/>
  <c r="D423"/>
  <c r="G423" s="1"/>
  <c r="C423"/>
  <c r="B423"/>
  <c r="E422"/>
  <c r="F422" s="1"/>
  <c r="D422"/>
  <c r="G422" s="1"/>
  <c r="C422"/>
  <c r="B422"/>
  <c r="E421"/>
  <c r="F421" s="1"/>
  <c r="D421"/>
  <c r="G421" s="1"/>
  <c r="C421"/>
  <c r="B421"/>
  <c r="E420"/>
  <c r="F420" s="1"/>
  <c r="D420"/>
  <c r="G420" s="1"/>
  <c r="C420"/>
  <c r="B420"/>
  <c r="E419"/>
  <c r="F419" s="1"/>
  <c r="D419"/>
  <c r="G419" s="1"/>
  <c r="C419"/>
  <c r="B419"/>
  <c r="E418"/>
  <c r="F418" s="1"/>
  <c r="D418"/>
  <c r="G418" s="1"/>
  <c r="C418"/>
  <c r="B418"/>
  <c r="E417"/>
  <c r="F417" s="1"/>
  <c r="D417"/>
  <c r="G417" s="1"/>
  <c r="C417"/>
  <c r="B417"/>
  <c r="E416"/>
  <c r="F416" s="1"/>
  <c r="D416"/>
  <c r="G416" s="1"/>
  <c r="C416"/>
  <c r="B416"/>
  <c r="E415"/>
  <c r="F415" s="1"/>
  <c r="D415"/>
  <c r="G415" s="1"/>
  <c r="C415"/>
  <c r="B415"/>
  <c r="E414"/>
  <c r="F414" s="1"/>
  <c r="D414"/>
  <c r="G414" s="1"/>
  <c r="C414"/>
  <c r="B414"/>
  <c r="E413"/>
  <c r="F413" s="1"/>
  <c r="D413"/>
  <c r="G413" s="1"/>
  <c r="C413"/>
  <c r="B413"/>
  <c r="E412"/>
  <c r="F412" s="1"/>
  <c r="D412"/>
  <c r="G412" s="1"/>
  <c r="C412"/>
  <c r="B412"/>
  <c r="F411"/>
  <c r="E411"/>
  <c r="D411"/>
  <c r="G411" s="1"/>
  <c r="C411"/>
  <c r="B411"/>
  <c r="E410"/>
  <c r="F410" s="1"/>
  <c r="D410"/>
  <c r="G410" s="1"/>
  <c r="C410"/>
  <c r="B410"/>
  <c r="E409"/>
  <c r="F409" s="1"/>
  <c r="D409"/>
  <c r="G409" s="1"/>
  <c r="C409"/>
  <c r="B409"/>
  <c r="E408"/>
  <c r="F408" s="1"/>
  <c r="D408"/>
  <c r="G408" s="1"/>
  <c r="C408"/>
  <c r="B408"/>
  <c r="E407"/>
  <c r="F407" s="1"/>
  <c r="D407"/>
  <c r="G407" s="1"/>
  <c r="C407"/>
  <c r="B407"/>
  <c r="E406"/>
  <c r="F406" s="1"/>
  <c r="D406"/>
  <c r="G406" s="1"/>
  <c r="C406"/>
  <c r="B406"/>
  <c r="E405"/>
  <c r="F405" s="1"/>
  <c r="D405"/>
  <c r="G405" s="1"/>
  <c r="C405"/>
  <c r="B405"/>
  <c r="E404"/>
  <c r="F404" s="1"/>
  <c r="D404"/>
  <c r="G404" s="1"/>
  <c r="C404"/>
  <c r="B404"/>
  <c r="E403"/>
  <c r="F403" s="1"/>
  <c r="D403"/>
  <c r="G403" s="1"/>
  <c r="C403"/>
  <c r="B403"/>
  <c r="E402"/>
  <c r="F402" s="1"/>
  <c r="D402"/>
  <c r="G402" s="1"/>
  <c r="C402"/>
  <c r="B402"/>
  <c r="E401"/>
  <c r="F401" s="1"/>
  <c r="D401"/>
  <c r="G401" s="1"/>
  <c r="C401"/>
  <c r="B401"/>
  <c r="E400"/>
  <c r="F400" s="1"/>
  <c r="D400"/>
  <c r="G400" s="1"/>
  <c r="C400"/>
  <c r="B400"/>
  <c r="E399"/>
  <c r="F399" s="1"/>
  <c r="D399"/>
  <c r="G399" s="1"/>
  <c r="C399"/>
  <c r="B399"/>
  <c r="E398"/>
  <c r="F398" s="1"/>
  <c r="D398"/>
  <c r="G398" s="1"/>
  <c r="C398"/>
  <c r="B398"/>
  <c r="E397"/>
  <c r="F397" s="1"/>
  <c r="D397"/>
  <c r="G397" s="1"/>
  <c r="C397"/>
  <c r="B397"/>
  <c r="E396"/>
  <c r="F396" s="1"/>
  <c r="D396"/>
  <c r="G396" s="1"/>
  <c r="C396"/>
  <c r="B396"/>
  <c r="E395"/>
  <c r="F395" s="1"/>
  <c r="D395"/>
  <c r="G395" s="1"/>
  <c r="C395"/>
  <c r="B395"/>
  <c r="E394"/>
  <c r="F394" s="1"/>
  <c r="D394"/>
  <c r="G394" s="1"/>
  <c r="C394"/>
  <c r="B394"/>
  <c r="E393"/>
  <c r="F393" s="1"/>
  <c r="D393"/>
  <c r="G393" s="1"/>
  <c r="C393"/>
  <c r="B393"/>
  <c r="E392"/>
  <c r="F392" s="1"/>
  <c r="D392"/>
  <c r="G392" s="1"/>
  <c r="C392"/>
  <c r="B392"/>
  <c r="E391"/>
  <c r="F391" s="1"/>
  <c r="D391"/>
  <c r="G391" s="1"/>
  <c r="C391"/>
  <c r="B391"/>
  <c r="E390"/>
  <c r="F390" s="1"/>
  <c r="D390"/>
  <c r="G390" s="1"/>
  <c r="C390"/>
  <c r="B390"/>
  <c r="E389"/>
  <c r="F389" s="1"/>
  <c r="D389"/>
  <c r="G389" s="1"/>
  <c r="C389"/>
  <c r="B389"/>
  <c r="E388"/>
  <c r="F388" s="1"/>
  <c r="D388"/>
  <c r="G388" s="1"/>
  <c r="C388"/>
  <c r="B388"/>
  <c r="E387"/>
  <c r="F387" s="1"/>
  <c r="D387"/>
  <c r="G387" s="1"/>
  <c r="C387"/>
  <c r="B387"/>
  <c r="E386"/>
  <c r="F386" s="1"/>
  <c r="D386"/>
  <c r="G386" s="1"/>
  <c r="C386"/>
  <c r="B386"/>
  <c r="E385"/>
  <c r="F385" s="1"/>
  <c r="D385"/>
  <c r="G385" s="1"/>
  <c r="C385"/>
  <c r="B385"/>
  <c r="E384"/>
  <c r="F384" s="1"/>
  <c r="D384"/>
  <c r="G384" s="1"/>
  <c r="C384"/>
  <c r="B384"/>
  <c r="E383"/>
  <c r="F383" s="1"/>
  <c r="D383"/>
  <c r="G383" s="1"/>
  <c r="C383"/>
  <c r="B383"/>
  <c r="E382"/>
  <c r="F382" s="1"/>
  <c r="D382"/>
  <c r="G382" s="1"/>
  <c r="C382"/>
  <c r="B382"/>
  <c r="E381"/>
  <c r="F381" s="1"/>
  <c r="D381"/>
  <c r="G381" s="1"/>
  <c r="C381"/>
  <c r="B381"/>
  <c r="E380"/>
  <c r="F380" s="1"/>
  <c r="D380"/>
  <c r="G380" s="1"/>
  <c r="C380"/>
  <c r="B380"/>
  <c r="E379"/>
  <c r="F379" s="1"/>
  <c r="D379"/>
  <c r="G379" s="1"/>
  <c r="C379"/>
  <c r="B379"/>
  <c r="E378"/>
  <c r="F378" s="1"/>
  <c r="D378"/>
  <c r="G378" s="1"/>
  <c r="C378"/>
  <c r="B378"/>
  <c r="E377"/>
  <c r="F377" s="1"/>
  <c r="D377"/>
  <c r="G377" s="1"/>
  <c r="C377"/>
  <c r="B377"/>
  <c r="E376"/>
  <c r="F376" s="1"/>
  <c r="D376"/>
  <c r="G376" s="1"/>
  <c r="C376"/>
  <c r="B376"/>
  <c r="E375"/>
  <c r="F375" s="1"/>
  <c r="D375"/>
  <c r="G375" s="1"/>
  <c r="C375"/>
  <c r="B375"/>
  <c r="E374"/>
  <c r="F374" s="1"/>
  <c r="D374"/>
  <c r="G374" s="1"/>
  <c r="C374"/>
  <c r="B374"/>
  <c r="E373"/>
  <c r="F373" s="1"/>
  <c r="D373"/>
  <c r="G373" s="1"/>
  <c r="C373"/>
  <c r="B373"/>
  <c r="E372"/>
  <c r="F372" s="1"/>
  <c r="D372"/>
  <c r="G372" s="1"/>
  <c r="C372"/>
  <c r="B372"/>
  <c r="E371"/>
  <c r="F371" s="1"/>
  <c r="D371"/>
  <c r="G371" s="1"/>
  <c r="C371"/>
  <c r="B371"/>
  <c r="E370"/>
  <c r="F370" s="1"/>
  <c r="D370"/>
  <c r="G370" s="1"/>
  <c r="C370"/>
  <c r="B370"/>
  <c r="E369"/>
  <c r="F369" s="1"/>
  <c r="D369"/>
  <c r="G369" s="1"/>
  <c r="C369"/>
  <c r="B369"/>
  <c r="E368"/>
  <c r="F368" s="1"/>
  <c r="D368"/>
  <c r="G368" s="1"/>
  <c r="C368"/>
  <c r="B368"/>
  <c r="E367"/>
  <c r="F367" s="1"/>
  <c r="D367"/>
  <c r="G367" s="1"/>
  <c r="C367"/>
  <c r="B367"/>
  <c r="E366"/>
  <c r="F366" s="1"/>
  <c r="D366"/>
  <c r="G366" s="1"/>
  <c r="C366"/>
  <c r="B366"/>
  <c r="E365"/>
  <c r="F365" s="1"/>
  <c r="D365"/>
  <c r="G365" s="1"/>
  <c r="C365"/>
  <c r="B365"/>
  <c r="E364"/>
  <c r="F364" s="1"/>
  <c r="D364"/>
  <c r="G364" s="1"/>
  <c r="C364"/>
  <c r="B364"/>
  <c r="E363"/>
  <c r="F363" s="1"/>
  <c r="D363"/>
  <c r="G363" s="1"/>
  <c r="C363"/>
  <c r="B363"/>
  <c r="E362"/>
  <c r="F362" s="1"/>
  <c r="D362"/>
  <c r="G362" s="1"/>
  <c r="C362"/>
  <c r="B362"/>
  <c r="E361"/>
  <c r="F361" s="1"/>
  <c r="D361"/>
  <c r="G361" s="1"/>
  <c r="C361"/>
  <c r="B361"/>
  <c r="E360"/>
  <c r="F360" s="1"/>
  <c r="D360"/>
  <c r="G360" s="1"/>
  <c r="C360"/>
  <c r="B360"/>
  <c r="E359"/>
  <c r="F359" s="1"/>
  <c r="D359"/>
  <c r="G359" s="1"/>
  <c r="C359"/>
  <c r="B359"/>
  <c r="E358"/>
  <c r="F358" s="1"/>
  <c r="D358"/>
  <c r="G358" s="1"/>
  <c r="C358"/>
  <c r="B358"/>
  <c r="E357"/>
  <c r="F357" s="1"/>
  <c r="D357"/>
  <c r="G357" s="1"/>
  <c r="C357"/>
  <c r="B357"/>
  <c r="E356"/>
  <c r="F356" s="1"/>
  <c r="D356"/>
  <c r="G356" s="1"/>
  <c r="C356"/>
  <c r="B356"/>
  <c r="E355"/>
  <c r="F355" s="1"/>
  <c r="D355"/>
  <c r="G355" s="1"/>
  <c r="C355"/>
  <c r="B355"/>
  <c r="E354"/>
  <c r="F354" s="1"/>
  <c r="D354"/>
  <c r="G354" s="1"/>
  <c r="C354"/>
  <c r="B354"/>
  <c r="E353"/>
  <c r="F353" s="1"/>
  <c r="D353"/>
  <c r="G353" s="1"/>
  <c r="C353"/>
  <c r="B353"/>
  <c r="E352"/>
  <c r="F352" s="1"/>
  <c r="D352"/>
  <c r="G352" s="1"/>
  <c r="C352"/>
  <c r="B352"/>
  <c r="E351"/>
  <c r="F351" s="1"/>
  <c r="D351"/>
  <c r="G351" s="1"/>
  <c r="C351"/>
  <c r="B351"/>
  <c r="E350"/>
  <c r="F350" s="1"/>
  <c r="D350"/>
  <c r="G350" s="1"/>
  <c r="C350"/>
  <c r="B350"/>
  <c r="E349"/>
  <c r="F349" s="1"/>
  <c r="D349"/>
  <c r="G349" s="1"/>
  <c r="C349"/>
  <c r="B349"/>
  <c r="E348"/>
  <c r="F348" s="1"/>
  <c r="D348"/>
  <c r="G348" s="1"/>
  <c r="C348"/>
  <c r="B348"/>
  <c r="E347"/>
  <c r="F347" s="1"/>
  <c r="D347"/>
  <c r="G347" s="1"/>
  <c r="C347"/>
  <c r="B347"/>
  <c r="E346"/>
  <c r="F346" s="1"/>
  <c r="D346"/>
  <c r="G346" s="1"/>
  <c r="C346"/>
  <c r="B346"/>
  <c r="E345"/>
  <c r="F345" s="1"/>
  <c r="D345"/>
  <c r="G345" s="1"/>
  <c r="C345"/>
  <c r="B345"/>
  <c r="E344"/>
  <c r="F344" s="1"/>
  <c r="D344"/>
  <c r="G344" s="1"/>
  <c r="C344"/>
  <c r="B344"/>
  <c r="E343"/>
  <c r="F343" s="1"/>
  <c r="D343"/>
  <c r="G343" s="1"/>
  <c r="C343"/>
  <c r="B343"/>
  <c r="E342"/>
  <c r="F342" s="1"/>
  <c r="D342"/>
  <c r="G342" s="1"/>
  <c r="C342"/>
  <c r="B342"/>
  <c r="E341"/>
  <c r="F341" s="1"/>
  <c r="D341"/>
  <c r="G341" s="1"/>
  <c r="C341"/>
  <c r="B341"/>
  <c r="E340"/>
  <c r="F340" s="1"/>
  <c r="D340"/>
  <c r="G340" s="1"/>
  <c r="C340"/>
  <c r="B340"/>
  <c r="E339"/>
  <c r="F339" s="1"/>
  <c r="D339"/>
  <c r="G339" s="1"/>
  <c r="C339"/>
  <c r="B339"/>
  <c r="E338"/>
  <c r="F338" s="1"/>
  <c r="D338"/>
  <c r="G338" s="1"/>
  <c r="C338"/>
  <c r="B338"/>
  <c r="E337"/>
  <c r="F337" s="1"/>
  <c r="D337"/>
  <c r="G337" s="1"/>
  <c r="C337"/>
  <c r="B337"/>
  <c r="E336"/>
  <c r="F336" s="1"/>
  <c r="D336"/>
  <c r="G336" s="1"/>
  <c r="C336"/>
  <c r="B336"/>
  <c r="E335"/>
  <c r="F335" s="1"/>
  <c r="D335"/>
  <c r="G335" s="1"/>
  <c r="C335"/>
  <c r="B335"/>
  <c r="E334"/>
  <c r="F334" s="1"/>
  <c r="D334"/>
  <c r="G334" s="1"/>
  <c r="C334"/>
  <c r="B334"/>
  <c r="E333"/>
  <c r="F333" s="1"/>
  <c r="D333"/>
  <c r="G333" s="1"/>
  <c r="C333"/>
  <c r="B333"/>
  <c r="E332"/>
  <c r="F332" s="1"/>
  <c r="D332"/>
  <c r="G332" s="1"/>
  <c r="C332"/>
  <c r="B332"/>
  <c r="E331"/>
  <c r="F331" s="1"/>
  <c r="D331"/>
  <c r="G331" s="1"/>
  <c r="C331"/>
  <c r="B331"/>
  <c r="E330"/>
  <c r="F330" s="1"/>
  <c r="D330"/>
  <c r="G330" s="1"/>
  <c r="C330"/>
  <c r="B330"/>
  <c r="E329"/>
  <c r="F329" s="1"/>
  <c r="D329"/>
  <c r="G329" s="1"/>
  <c r="C329"/>
  <c r="B329"/>
  <c r="E328"/>
  <c r="F328" s="1"/>
  <c r="D328"/>
  <c r="G328" s="1"/>
  <c r="C328"/>
  <c r="B328"/>
  <c r="E327"/>
  <c r="F327" s="1"/>
  <c r="D327"/>
  <c r="G327" s="1"/>
  <c r="C327"/>
  <c r="B327"/>
  <c r="E326"/>
  <c r="F326" s="1"/>
  <c r="D326"/>
  <c r="G326" s="1"/>
  <c r="C326"/>
  <c r="B326"/>
  <c r="E325"/>
  <c r="F325" s="1"/>
  <c r="D325"/>
  <c r="G325" s="1"/>
  <c r="C325"/>
  <c r="B325"/>
  <c r="E324"/>
  <c r="F324" s="1"/>
  <c r="D324"/>
  <c r="G324" s="1"/>
  <c r="C324"/>
  <c r="B324"/>
  <c r="E323"/>
  <c r="F323" s="1"/>
  <c r="D323"/>
  <c r="G323" s="1"/>
  <c r="C323"/>
  <c r="B323"/>
  <c r="E322"/>
  <c r="F322" s="1"/>
  <c r="D322"/>
  <c r="G322" s="1"/>
  <c r="C322"/>
  <c r="B322"/>
  <c r="E321"/>
  <c r="F321" s="1"/>
  <c r="D321"/>
  <c r="G321" s="1"/>
  <c r="C321"/>
  <c r="B321"/>
  <c r="E320"/>
  <c r="F320" s="1"/>
  <c r="D320"/>
  <c r="G320" s="1"/>
  <c r="C320"/>
  <c r="B320"/>
  <c r="E319"/>
  <c r="F319" s="1"/>
  <c r="D319"/>
  <c r="G319" s="1"/>
  <c r="C319"/>
  <c r="B319"/>
  <c r="E318"/>
  <c r="F318" s="1"/>
  <c r="D318"/>
  <c r="G318" s="1"/>
  <c r="C318"/>
  <c r="B318"/>
  <c r="E317"/>
  <c r="F317" s="1"/>
  <c r="D317"/>
  <c r="G317" s="1"/>
  <c r="C317"/>
  <c r="B317"/>
  <c r="E316"/>
  <c r="F316" s="1"/>
  <c r="D316"/>
  <c r="G316" s="1"/>
  <c r="C316"/>
  <c r="B316"/>
  <c r="F315"/>
  <c r="E315"/>
  <c r="D315"/>
  <c r="G315" s="1"/>
  <c r="C315"/>
  <c r="B315"/>
  <c r="E314"/>
  <c r="F314" s="1"/>
  <c r="D314"/>
  <c r="G314" s="1"/>
  <c r="C314"/>
  <c r="B314"/>
  <c r="E313"/>
  <c r="F313" s="1"/>
  <c r="D313"/>
  <c r="G313" s="1"/>
  <c r="C313"/>
  <c r="B313"/>
  <c r="E312"/>
  <c r="F312" s="1"/>
  <c r="D312"/>
  <c r="G312" s="1"/>
  <c r="C312"/>
  <c r="B312"/>
  <c r="E311"/>
  <c r="F311" s="1"/>
  <c r="D311"/>
  <c r="G311" s="1"/>
  <c r="C311"/>
  <c r="B311"/>
  <c r="E310"/>
  <c r="F310" s="1"/>
  <c r="D310"/>
  <c r="G310" s="1"/>
  <c r="C310"/>
  <c r="B310"/>
  <c r="E309"/>
  <c r="F309" s="1"/>
  <c r="D309"/>
  <c r="G309" s="1"/>
  <c r="C309"/>
  <c r="B309"/>
  <c r="E308"/>
  <c r="F308" s="1"/>
  <c r="D308"/>
  <c r="G308" s="1"/>
  <c r="C308"/>
  <c r="B308"/>
  <c r="E307"/>
  <c r="F307" s="1"/>
  <c r="D307"/>
  <c r="G307" s="1"/>
  <c r="C307"/>
  <c r="B307"/>
  <c r="E306"/>
  <c r="F306" s="1"/>
  <c r="D306"/>
  <c r="G306" s="1"/>
  <c r="C306"/>
  <c r="B306"/>
  <c r="E305"/>
  <c r="F305" s="1"/>
  <c r="D305"/>
  <c r="G305" s="1"/>
  <c r="C305"/>
  <c r="B305"/>
  <c r="E304"/>
  <c r="F304" s="1"/>
  <c r="D304"/>
  <c r="G304" s="1"/>
  <c r="C304"/>
  <c r="B304"/>
  <c r="E303"/>
  <c r="F303" s="1"/>
  <c r="D303"/>
  <c r="G303" s="1"/>
  <c r="C303"/>
  <c r="B303"/>
  <c r="E302"/>
  <c r="F302" s="1"/>
  <c r="D302"/>
  <c r="G302" s="1"/>
  <c r="C302"/>
  <c r="B302"/>
  <c r="E301"/>
  <c r="F301" s="1"/>
  <c r="D301"/>
  <c r="G301" s="1"/>
  <c r="C301"/>
  <c r="B301"/>
  <c r="E300"/>
  <c r="F300" s="1"/>
  <c r="D300"/>
  <c r="G300" s="1"/>
  <c r="C300"/>
  <c r="B300"/>
  <c r="E299"/>
  <c r="F299" s="1"/>
  <c r="D299"/>
  <c r="G299" s="1"/>
  <c r="C299"/>
  <c r="B299"/>
  <c r="E298"/>
  <c r="F298" s="1"/>
  <c r="D298"/>
  <c r="G298" s="1"/>
  <c r="C298"/>
  <c r="B298"/>
  <c r="E297"/>
  <c r="F297" s="1"/>
  <c r="D297"/>
  <c r="G297" s="1"/>
  <c r="C297"/>
  <c r="B297"/>
  <c r="E296"/>
  <c r="F296" s="1"/>
  <c r="D296"/>
  <c r="G296" s="1"/>
  <c r="C296"/>
  <c r="B296"/>
  <c r="E295"/>
  <c r="F295" s="1"/>
  <c r="D295"/>
  <c r="G295" s="1"/>
  <c r="C295"/>
  <c r="B295"/>
  <c r="E294"/>
  <c r="F294" s="1"/>
  <c r="D294"/>
  <c r="G294" s="1"/>
  <c r="C294"/>
  <c r="B294"/>
  <c r="E293"/>
  <c r="F293" s="1"/>
  <c r="D293"/>
  <c r="G293" s="1"/>
  <c r="C293"/>
  <c r="B293"/>
  <c r="E292"/>
  <c r="F292" s="1"/>
  <c r="D292"/>
  <c r="G292" s="1"/>
  <c r="C292"/>
  <c r="B292"/>
  <c r="E291"/>
  <c r="F291" s="1"/>
  <c r="D291"/>
  <c r="G291" s="1"/>
  <c r="C291"/>
  <c r="B291"/>
  <c r="E290"/>
  <c r="F290" s="1"/>
  <c r="D290"/>
  <c r="G290" s="1"/>
  <c r="C290"/>
  <c r="B290"/>
  <c r="E289"/>
  <c r="F289" s="1"/>
  <c r="D289"/>
  <c r="G289" s="1"/>
  <c r="C289"/>
  <c r="B289"/>
  <c r="E288"/>
  <c r="F288" s="1"/>
  <c r="D288"/>
  <c r="G288" s="1"/>
  <c r="C288"/>
  <c r="B288"/>
  <c r="E287"/>
  <c r="F287" s="1"/>
  <c r="D287"/>
  <c r="G287" s="1"/>
  <c r="C287"/>
  <c r="B287"/>
  <c r="E286"/>
  <c r="F286" s="1"/>
  <c r="D286"/>
  <c r="G286" s="1"/>
  <c r="C286"/>
  <c r="B286"/>
  <c r="E285"/>
  <c r="F285" s="1"/>
  <c r="D285"/>
  <c r="G285" s="1"/>
  <c r="C285"/>
  <c r="B285"/>
  <c r="E284"/>
  <c r="F284" s="1"/>
  <c r="D284"/>
  <c r="G284" s="1"/>
  <c r="C284"/>
  <c r="B284"/>
  <c r="E283"/>
  <c r="F283" s="1"/>
  <c r="D283"/>
  <c r="G283" s="1"/>
  <c r="C283"/>
  <c r="B283"/>
  <c r="E282"/>
  <c r="F282" s="1"/>
  <c r="D282"/>
  <c r="G282" s="1"/>
  <c r="C282"/>
  <c r="B282"/>
  <c r="E281"/>
  <c r="F281" s="1"/>
  <c r="D281"/>
  <c r="G281" s="1"/>
  <c r="C281"/>
  <c r="B281"/>
  <c r="E280"/>
  <c r="F280" s="1"/>
  <c r="D280"/>
  <c r="G280" s="1"/>
  <c r="C280"/>
  <c r="B280"/>
  <c r="E279"/>
  <c r="F279" s="1"/>
  <c r="D279"/>
  <c r="G279" s="1"/>
  <c r="C279"/>
  <c r="B279"/>
  <c r="E278"/>
  <c r="F278" s="1"/>
  <c r="D278"/>
  <c r="G278" s="1"/>
  <c r="C278"/>
  <c r="B278"/>
  <c r="E277"/>
  <c r="F277" s="1"/>
  <c r="D277"/>
  <c r="G277" s="1"/>
  <c r="C277"/>
  <c r="B277"/>
  <c r="E276"/>
  <c r="F276" s="1"/>
  <c r="D276"/>
  <c r="G276" s="1"/>
  <c r="C276"/>
  <c r="B276"/>
  <c r="E275"/>
  <c r="F275" s="1"/>
  <c r="D275"/>
  <c r="G275" s="1"/>
  <c r="C275"/>
  <c r="B275"/>
  <c r="E274"/>
  <c r="F274" s="1"/>
  <c r="D274"/>
  <c r="G274" s="1"/>
  <c r="C274"/>
  <c r="B274"/>
  <c r="E273"/>
  <c r="F273" s="1"/>
  <c r="D273"/>
  <c r="G273" s="1"/>
  <c r="C273"/>
  <c r="B273"/>
  <c r="E272"/>
  <c r="F272" s="1"/>
  <c r="D272"/>
  <c r="G272" s="1"/>
  <c r="C272"/>
  <c r="B272"/>
  <c r="E271"/>
  <c r="F271" s="1"/>
  <c r="D271"/>
  <c r="G271" s="1"/>
  <c r="C271"/>
  <c r="B271"/>
  <c r="E270"/>
  <c r="F270" s="1"/>
  <c r="D270"/>
  <c r="G270" s="1"/>
  <c r="C270"/>
  <c r="B270"/>
  <c r="E269"/>
  <c r="F269" s="1"/>
  <c r="D269"/>
  <c r="G269" s="1"/>
  <c r="C269"/>
  <c r="B269"/>
  <c r="E268"/>
  <c r="F268" s="1"/>
  <c r="D268"/>
  <c r="G268" s="1"/>
  <c r="C268"/>
  <c r="B268"/>
  <c r="G267"/>
  <c r="E267"/>
  <c r="F267" s="1"/>
  <c r="D267"/>
  <c r="C267"/>
  <c r="B267"/>
  <c r="E266"/>
  <c r="F266" s="1"/>
  <c r="D266"/>
  <c r="G266" s="1"/>
  <c r="C266"/>
  <c r="B266"/>
  <c r="E265"/>
  <c r="F265" s="1"/>
  <c r="D265"/>
  <c r="G265" s="1"/>
  <c r="C265"/>
  <c r="B265"/>
  <c r="E264"/>
  <c r="F264" s="1"/>
  <c r="D264"/>
  <c r="G264" s="1"/>
  <c r="C264"/>
  <c r="B264"/>
  <c r="E263"/>
  <c r="F263" s="1"/>
  <c r="D263"/>
  <c r="G263" s="1"/>
  <c r="C263"/>
  <c r="B263"/>
  <c r="E262"/>
  <c r="F262" s="1"/>
  <c r="D262"/>
  <c r="G262" s="1"/>
  <c r="C262"/>
  <c r="B262"/>
  <c r="E261"/>
  <c r="F261" s="1"/>
  <c r="D261"/>
  <c r="G261" s="1"/>
  <c r="C261"/>
  <c r="B261"/>
  <c r="E260"/>
  <c r="F260" s="1"/>
  <c r="D260"/>
  <c r="G260" s="1"/>
  <c r="C260"/>
  <c r="B260"/>
  <c r="E259"/>
  <c r="F259" s="1"/>
  <c r="D259"/>
  <c r="G259" s="1"/>
  <c r="C259"/>
  <c r="B259"/>
  <c r="E258"/>
  <c r="F258" s="1"/>
  <c r="D258"/>
  <c r="G258" s="1"/>
  <c r="C258"/>
  <c r="B258"/>
  <c r="E257"/>
  <c r="F257" s="1"/>
  <c r="D257"/>
  <c r="G257" s="1"/>
  <c r="C257"/>
  <c r="B257"/>
  <c r="E256"/>
  <c r="F256" s="1"/>
  <c r="D256"/>
  <c r="G256" s="1"/>
  <c r="C256"/>
  <c r="B256"/>
  <c r="E255"/>
  <c r="F255" s="1"/>
  <c r="D255"/>
  <c r="G255" s="1"/>
  <c r="C255"/>
  <c r="B255"/>
  <c r="E254"/>
  <c r="F254" s="1"/>
  <c r="D254"/>
  <c r="G254" s="1"/>
  <c r="C254"/>
  <c r="B254"/>
  <c r="E253"/>
  <c r="F253" s="1"/>
  <c r="D253"/>
  <c r="G253" s="1"/>
  <c r="C253"/>
  <c r="B253"/>
  <c r="E252"/>
  <c r="F252" s="1"/>
  <c r="D252"/>
  <c r="G252" s="1"/>
  <c r="C252"/>
  <c r="B252"/>
  <c r="E251"/>
  <c r="F251" s="1"/>
  <c r="D251"/>
  <c r="G251" s="1"/>
  <c r="C251"/>
  <c r="B251"/>
  <c r="E250"/>
  <c r="F250" s="1"/>
  <c r="D250"/>
  <c r="G250" s="1"/>
  <c r="C250"/>
  <c r="B250"/>
  <c r="E249"/>
  <c r="F249" s="1"/>
  <c r="D249"/>
  <c r="G249" s="1"/>
  <c r="C249"/>
  <c r="B249"/>
  <c r="E248"/>
  <c r="F248" s="1"/>
  <c r="D248"/>
  <c r="G248" s="1"/>
  <c r="C248"/>
  <c r="B248"/>
  <c r="E247"/>
  <c r="F247" s="1"/>
  <c r="D247"/>
  <c r="G247" s="1"/>
  <c r="C247"/>
  <c r="B247"/>
  <c r="E246"/>
  <c r="F246" s="1"/>
  <c r="D246"/>
  <c r="G246" s="1"/>
  <c r="C246"/>
  <c r="B246"/>
  <c r="E245"/>
  <c r="F245" s="1"/>
  <c r="D245"/>
  <c r="G245" s="1"/>
  <c r="C245"/>
  <c r="B245"/>
  <c r="E244"/>
  <c r="F244" s="1"/>
  <c r="D244"/>
  <c r="G244" s="1"/>
  <c r="C244"/>
  <c r="B244"/>
  <c r="E243"/>
  <c r="F243" s="1"/>
  <c r="D243"/>
  <c r="G243" s="1"/>
  <c r="C243"/>
  <c r="B243"/>
  <c r="E242"/>
  <c r="F242" s="1"/>
  <c r="D242"/>
  <c r="G242" s="1"/>
  <c r="C242"/>
  <c r="B242"/>
  <c r="E241"/>
  <c r="F241" s="1"/>
  <c r="D241"/>
  <c r="G241" s="1"/>
  <c r="C241"/>
  <c r="B241"/>
  <c r="E240"/>
  <c r="F240" s="1"/>
  <c r="D240"/>
  <c r="G240" s="1"/>
  <c r="C240"/>
  <c r="B240"/>
  <c r="E239"/>
  <c r="F239" s="1"/>
  <c r="D239"/>
  <c r="G239" s="1"/>
  <c r="C239"/>
  <c r="B239"/>
  <c r="E238"/>
  <c r="F238" s="1"/>
  <c r="D238"/>
  <c r="G238" s="1"/>
  <c r="C238"/>
  <c r="B238"/>
  <c r="E237"/>
  <c r="F237" s="1"/>
  <c r="D237"/>
  <c r="G237" s="1"/>
  <c r="C237"/>
  <c r="B237"/>
  <c r="E236"/>
  <c r="F236" s="1"/>
  <c r="D236"/>
  <c r="G236" s="1"/>
  <c r="C236"/>
  <c r="B236"/>
  <c r="E235"/>
  <c r="F235" s="1"/>
  <c r="D235"/>
  <c r="G235" s="1"/>
  <c r="C235"/>
  <c r="B235"/>
  <c r="E234"/>
  <c r="F234" s="1"/>
  <c r="D234"/>
  <c r="G234" s="1"/>
  <c r="C234"/>
  <c r="B234"/>
  <c r="E233"/>
  <c r="F233" s="1"/>
  <c r="D233"/>
  <c r="G233" s="1"/>
  <c r="C233"/>
  <c r="B233"/>
  <c r="E232"/>
  <c r="F232" s="1"/>
  <c r="D232"/>
  <c r="G232" s="1"/>
  <c r="C232"/>
  <c r="B232"/>
  <c r="E231"/>
  <c r="F231" s="1"/>
  <c r="D231"/>
  <c r="G231" s="1"/>
  <c r="C231"/>
  <c r="B231"/>
  <c r="E230"/>
  <c r="F230" s="1"/>
  <c r="D230"/>
  <c r="G230" s="1"/>
  <c r="C230"/>
  <c r="B230"/>
  <c r="E229"/>
  <c r="F229" s="1"/>
  <c r="D229"/>
  <c r="G229" s="1"/>
  <c r="C229"/>
  <c r="B229"/>
  <c r="E228"/>
  <c r="F228" s="1"/>
  <c r="D228"/>
  <c r="G228" s="1"/>
  <c r="C228"/>
  <c r="B228"/>
  <c r="E227"/>
  <c r="F227" s="1"/>
  <c r="D227"/>
  <c r="G227" s="1"/>
  <c r="C227"/>
  <c r="B227"/>
  <c r="E226"/>
  <c r="F226" s="1"/>
  <c r="D226"/>
  <c r="G226" s="1"/>
  <c r="C226"/>
  <c r="B226"/>
  <c r="E225"/>
  <c r="F225" s="1"/>
  <c r="D225"/>
  <c r="G225" s="1"/>
  <c r="C225"/>
  <c r="B225"/>
  <c r="E224"/>
  <c r="F224" s="1"/>
  <c r="D224"/>
  <c r="G224" s="1"/>
  <c r="C224"/>
  <c r="B224"/>
  <c r="E223"/>
  <c r="F223" s="1"/>
  <c r="D223"/>
  <c r="G223" s="1"/>
  <c r="C223"/>
  <c r="B223"/>
  <c r="E222"/>
  <c r="F222" s="1"/>
  <c r="D222"/>
  <c r="G222" s="1"/>
  <c r="C222"/>
  <c r="B222"/>
  <c r="E221"/>
  <c r="F221" s="1"/>
  <c r="D221"/>
  <c r="G221" s="1"/>
  <c r="C221"/>
  <c r="B221"/>
  <c r="E220"/>
  <c r="F220" s="1"/>
  <c r="D220"/>
  <c r="G220" s="1"/>
  <c r="C220"/>
  <c r="B220"/>
  <c r="E219"/>
  <c r="F219" s="1"/>
  <c r="D219"/>
  <c r="G219" s="1"/>
  <c r="C219"/>
  <c r="B219"/>
  <c r="E218"/>
  <c r="F218" s="1"/>
  <c r="D218"/>
  <c r="G218" s="1"/>
  <c r="C218"/>
  <c r="B218"/>
  <c r="E217"/>
  <c r="F217" s="1"/>
  <c r="D217"/>
  <c r="G217" s="1"/>
  <c r="C217"/>
  <c r="B217"/>
  <c r="E216"/>
  <c r="F216" s="1"/>
  <c r="D216"/>
  <c r="G216" s="1"/>
  <c r="C216"/>
  <c r="B216"/>
  <c r="E215"/>
  <c r="F215" s="1"/>
  <c r="D215"/>
  <c r="G215" s="1"/>
  <c r="C215"/>
  <c r="B215"/>
  <c r="E214"/>
  <c r="F214" s="1"/>
  <c r="D214"/>
  <c r="G214" s="1"/>
  <c r="C214"/>
  <c r="B214"/>
  <c r="E213"/>
  <c r="F213" s="1"/>
  <c r="D213"/>
  <c r="G213" s="1"/>
  <c r="C213"/>
  <c r="B213"/>
  <c r="E212"/>
  <c r="F212" s="1"/>
  <c r="D212"/>
  <c r="G212" s="1"/>
  <c r="C212"/>
  <c r="B212"/>
  <c r="E211"/>
  <c r="F211" s="1"/>
  <c r="D211"/>
  <c r="G211" s="1"/>
  <c r="C211"/>
  <c r="B211"/>
  <c r="E210"/>
  <c r="F210" s="1"/>
  <c r="D210"/>
  <c r="G210" s="1"/>
  <c r="C210"/>
  <c r="B210"/>
  <c r="E209"/>
  <c r="F209" s="1"/>
  <c r="D209"/>
  <c r="G209" s="1"/>
  <c r="C209"/>
  <c r="B209"/>
  <c r="E208"/>
  <c r="F208" s="1"/>
  <c r="D208"/>
  <c r="G208" s="1"/>
  <c r="C208"/>
  <c r="B208"/>
  <c r="E207"/>
  <c r="F207" s="1"/>
  <c r="D207"/>
  <c r="G207" s="1"/>
  <c r="C207"/>
  <c r="B207"/>
  <c r="E206"/>
  <c r="F206" s="1"/>
  <c r="D206"/>
  <c r="G206" s="1"/>
  <c r="C206"/>
  <c r="B206"/>
  <c r="E205"/>
  <c r="F205" s="1"/>
  <c r="D205"/>
  <c r="G205" s="1"/>
  <c r="C205"/>
  <c r="B205"/>
  <c r="E204"/>
  <c r="F204" s="1"/>
  <c r="D204"/>
  <c r="G204" s="1"/>
  <c r="C204"/>
  <c r="B204"/>
  <c r="E203"/>
  <c r="F203" s="1"/>
  <c r="D203"/>
  <c r="G203" s="1"/>
  <c r="C203"/>
  <c r="B203"/>
  <c r="E202"/>
  <c r="F202" s="1"/>
  <c r="D202"/>
  <c r="G202" s="1"/>
  <c r="C202"/>
  <c r="B202"/>
  <c r="E201"/>
  <c r="F201" s="1"/>
  <c r="D201"/>
  <c r="G201" s="1"/>
  <c r="C201"/>
  <c r="B201"/>
  <c r="E200"/>
  <c r="F200" s="1"/>
  <c r="D200"/>
  <c r="G200" s="1"/>
  <c r="C200"/>
  <c r="B200"/>
  <c r="E199"/>
  <c r="F199" s="1"/>
  <c r="D199"/>
  <c r="G199" s="1"/>
  <c r="C199"/>
  <c r="B199"/>
  <c r="E198"/>
  <c r="F198" s="1"/>
  <c r="D198"/>
  <c r="G198" s="1"/>
  <c r="C198"/>
  <c r="B198"/>
  <c r="E197"/>
  <c r="F197" s="1"/>
  <c r="D197"/>
  <c r="G197" s="1"/>
  <c r="C197"/>
  <c r="B197"/>
  <c r="E196"/>
  <c r="F196" s="1"/>
  <c r="D196"/>
  <c r="G196" s="1"/>
  <c r="C196"/>
  <c r="B196"/>
  <c r="E195"/>
  <c r="F195" s="1"/>
  <c r="D195"/>
  <c r="G195" s="1"/>
  <c r="C195"/>
  <c r="B195"/>
  <c r="E194"/>
  <c r="F194" s="1"/>
  <c r="D194"/>
  <c r="G194" s="1"/>
  <c r="C194"/>
  <c r="B194"/>
  <c r="E193"/>
  <c r="F193" s="1"/>
  <c r="D193"/>
  <c r="G193" s="1"/>
  <c r="C193"/>
  <c r="B193"/>
  <c r="E192"/>
  <c r="F192" s="1"/>
  <c r="D192"/>
  <c r="G192" s="1"/>
  <c r="C192"/>
  <c r="B192"/>
  <c r="E191"/>
  <c r="F191" s="1"/>
  <c r="D191"/>
  <c r="G191" s="1"/>
  <c r="C191"/>
  <c r="B191"/>
  <c r="E190"/>
  <c r="F190" s="1"/>
  <c r="D190"/>
  <c r="G190" s="1"/>
  <c r="C190"/>
  <c r="B190"/>
  <c r="E189"/>
  <c r="F189" s="1"/>
  <c r="D189"/>
  <c r="G189" s="1"/>
  <c r="C189"/>
  <c r="B189"/>
  <c r="E188"/>
  <c r="F188" s="1"/>
  <c r="D188"/>
  <c r="G188" s="1"/>
  <c r="C188"/>
  <c r="B188"/>
  <c r="E187"/>
  <c r="F187" s="1"/>
  <c r="D187"/>
  <c r="G187" s="1"/>
  <c r="C187"/>
  <c r="B187"/>
  <c r="E186"/>
  <c r="F186" s="1"/>
  <c r="D186"/>
  <c r="G186" s="1"/>
  <c r="C186"/>
  <c r="B186"/>
  <c r="E185"/>
  <c r="F185" s="1"/>
  <c r="D185"/>
  <c r="G185" s="1"/>
  <c r="C185"/>
  <c r="B185"/>
  <c r="E184"/>
  <c r="F184" s="1"/>
  <c r="D184"/>
  <c r="G184" s="1"/>
  <c r="C184"/>
  <c r="B184"/>
  <c r="E183"/>
  <c r="F183" s="1"/>
  <c r="D183"/>
  <c r="G183" s="1"/>
  <c r="C183"/>
  <c r="B183"/>
  <c r="E182"/>
  <c r="F182" s="1"/>
  <c r="D182"/>
  <c r="G182" s="1"/>
  <c r="C182"/>
  <c r="B182"/>
  <c r="E181"/>
  <c r="F181" s="1"/>
  <c r="D181"/>
  <c r="G181" s="1"/>
  <c r="C181"/>
  <c r="B181"/>
  <c r="E180"/>
  <c r="F180" s="1"/>
  <c r="D180"/>
  <c r="G180" s="1"/>
  <c r="C180"/>
  <c r="B180"/>
  <c r="E179"/>
  <c r="F179" s="1"/>
  <c r="D179"/>
  <c r="G179" s="1"/>
  <c r="C179"/>
  <c r="B179"/>
  <c r="E178"/>
  <c r="F178" s="1"/>
  <c r="D178"/>
  <c r="G178" s="1"/>
  <c r="C178"/>
  <c r="B178"/>
  <c r="E177"/>
  <c r="F177" s="1"/>
  <c r="D177"/>
  <c r="G177" s="1"/>
  <c r="C177"/>
  <c r="B177"/>
  <c r="E176"/>
  <c r="F176" s="1"/>
  <c r="D176"/>
  <c r="G176" s="1"/>
  <c r="C176"/>
  <c r="B176"/>
  <c r="E175"/>
  <c r="F175" s="1"/>
  <c r="D175"/>
  <c r="G175" s="1"/>
  <c r="C175"/>
  <c r="B175"/>
  <c r="E174"/>
  <c r="F174" s="1"/>
  <c r="D174"/>
  <c r="G174" s="1"/>
  <c r="C174"/>
  <c r="B174"/>
  <c r="E173"/>
  <c r="F173" s="1"/>
  <c r="D173"/>
  <c r="G173" s="1"/>
  <c r="C173"/>
  <c r="B173"/>
  <c r="E172"/>
  <c r="F172" s="1"/>
  <c r="D172"/>
  <c r="G172" s="1"/>
  <c r="C172"/>
  <c r="B172"/>
  <c r="E171"/>
  <c r="F171" s="1"/>
  <c r="D171"/>
  <c r="G171" s="1"/>
  <c r="C171"/>
  <c r="B171"/>
  <c r="E170"/>
  <c r="F170" s="1"/>
  <c r="D170"/>
  <c r="G170" s="1"/>
  <c r="C170"/>
  <c r="B170"/>
  <c r="E169"/>
  <c r="F169" s="1"/>
  <c r="D169"/>
  <c r="G169" s="1"/>
  <c r="C169"/>
  <c r="B169"/>
  <c r="E168"/>
  <c r="F168" s="1"/>
  <c r="D168"/>
  <c r="G168" s="1"/>
  <c r="C168"/>
  <c r="B168"/>
  <c r="E167"/>
  <c r="F167" s="1"/>
  <c r="D167"/>
  <c r="G167" s="1"/>
  <c r="C167"/>
  <c r="B167"/>
  <c r="E166"/>
  <c r="F166" s="1"/>
  <c r="D166"/>
  <c r="G166" s="1"/>
  <c r="C166"/>
  <c r="B166"/>
  <c r="E165"/>
  <c r="F165" s="1"/>
  <c r="D165"/>
  <c r="G165" s="1"/>
  <c r="C165"/>
  <c r="B165"/>
  <c r="E164"/>
  <c r="F164" s="1"/>
  <c r="D164"/>
  <c r="G164" s="1"/>
  <c r="C164"/>
  <c r="B164"/>
  <c r="E163"/>
  <c r="F163" s="1"/>
  <c r="D163"/>
  <c r="G163" s="1"/>
  <c r="C163"/>
  <c r="B163"/>
  <c r="E162"/>
  <c r="F162" s="1"/>
  <c r="D162"/>
  <c r="G162" s="1"/>
  <c r="C162"/>
  <c r="B162"/>
  <c r="E161"/>
  <c r="F161" s="1"/>
  <c r="D161"/>
  <c r="G161" s="1"/>
  <c r="C161"/>
  <c r="B161"/>
  <c r="E160"/>
  <c r="F160" s="1"/>
  <c r="D160"/>
  <c r="G160" s="1"/>
  <c r="C160"/>
  <c r="B160"/>
  <c r="E159"/>
  <c r="F159" s="1"/>
  <c r="D159"/>
  <c r="G159" s="1"/>
  <c r="C159"/>
  <c r="B159"/>
  <c r="E158"/>
  <c r="F158" s="1"/>
  <c r="D158"/>
  <c r="G158" s="1"/>
  <c r="C158"/>
  <c r="B158"/>
  <c r="E157"/>
  <c r="F157" s="1"/>
  <c r="D157"/>
  <c r="G157" s="1"/>
  <c r="C157"/>
  <c r="B157"/>
  <c r="E156"/>
  <c r="F156" s="1"/>
  <c r="D156"/>
  <c r="G156" s="1"/>
  <c r="C156"/>
  <c r="B156"/>
  <c r="E155"/>
  <c r="F155" s="1"/>
  <c r="D155"/>
  <c r="G155" s="1"/>
  <c r="C155"/>
  <c r="B155"/>
  <c r="E154"/>
  <c r="F154" s="1"/>
  <c r="D154"/>
  <c r="G154" s="1"/>
  <c r="C154"/>
  <c r="B154"/>
  <c r="E153"/>
  <c r="F153" s="1"/>
  <c r="D153"/>
  <c r="G153" s="1"/>
  <c r="C153"/>
  <c r="B153"/>
  <c r="E152"/>
  <c r="F152" s="1"/>
  <c r="D152"/>
  <c r="G152" s="1"/>
  <c r="C152"/>
  <c r="B152"/>
  <c r="E151"/>
  <c r="F151" s="1"/>
  <c r="D151"/>
  <c r="G151" s="1"/>
  <c r="C151"/>
  <c r="B151"/>
  <c r="E150"/>
  <c r="F150" s="1"/>
  <c r="D150"/>
  <c r="G150" s="1"/>
  <c r="C150"/>
  <c r="B150"/>
  <c r="E149"/>
  <c r="F149" s="1"/>
  <c r="D149"/>
  <c r="G149" s="1"/>
  <c r="C149"/>
  <c r="B149"/>
  <c r="E148"/>
  <c r="F148" s="1"/>
  <c r="D148"/>
  <c r="G148" s="1"/>
  <c r="C148"/>
  <c r="B148"/>
  <c r="E147"/>
  <c r="F147" s="1"/>
  <c r="D147"/>
  <c r="G147" s="1"/>
  <c r="C147"/>
  <c r="B147"/>
  <c r="E146"/>
  <c r="F146" s="1"/>
  <c r="D146"/>
  <c r="G146" s="1"/>
  <c r="C146"/>
  <c r="B146"/>
  <c r="E145"/>
  <c r="F145" s="1"/>
  <c r="D145"/>
  <c r="G145" s="1"/>
  <c r="C145"/>
  <c r="B145"/>
  <c r="E144"/>
  <c r="F144" s="1"/>
  <c r="D144"/>
  <c r="G144" s="1"/>
  <c r="C144"/>
  <c r="B144"/>
  <c r="E143"/>
  <c r="F143" s="1"/>
  <c r="D143"/>
  <c r="G143" s="1"/>
  <c r="C143"/>
  <c r="B143"/>
  <c r="E142"/>
  <c r="F142" s="1"/>
  <c r="D142"/>
  <c r="G142" s="1"/>
  <c r="C142"/>
  <c r="B142"/>
  <c r="E141"/>
  <c r="F141" s="1"/>
  <c r="D141"/>
  <c r="G141" s="1"/>
  <c r="C141"/>
  <c r="B141"/>
  <c r="E140"/>
  <c r="F140" s="1"/>
  <c r="D140"/>
  <c r="G140" s="1"/>
  <c r="C140"/>
  <c r="B140"/>
  <c r="E139"/>
  <c r="F139" s="1"/>
  <c r="D139"/>
  <c r="G139" s="1"/>
  <c r="C139"/>
  <c r="B139"/>
  <c r="E138"/>
  <c r="F138" s="1"/>
  <c r="D138"/>
  <c r="G138" s="1"/>
  <c r="C138"/>
  <c r="B138"/>
  <c r="E137"/>
  <c r="F137" s="1"/>
  <c r="D137"/>
  <c r="G137" s="1"/>
  <c r="C137"/>
  <c r="B137"/>
  <c r="E136"/>
  <c r="F136" s="1"/>
  <c r="D136"/>
  <c r="G136" s="1"/>
  <c r="C136"/>
  <c r="B136"/>
  <c r="E135"/>
  <c r="F135" s="1"/>
  <c r="D135"/>
  <c r="G135" s="1"/>
  <c r="C135"/>
  <c r="B135"/>
  <c r="E134"/>
  <c r="F134" s="1"/>
  <c r="D134"/>
  <c r="G134" s="1"/>
  <c r="C134"/>
  <c r="B134"/>
  <c r="E133"/>
  <c r="F133" s="1"/>
  <c r="D133"/>
  <c r="G133" s="1"/>
  <c r="C133"/>
  <c r="B133"/>
  <c r="E132"/>
  <c r="F132" s="1"/>
  <c r="D132"/>
  <c r="G132" s="1"/>
  <c r="C132"/>
  <c r="B132"/>
  <c r="E131"/>
  <c r="F131" s="1"/>
  <c r="D131"/>
  <c r="G131" s="1"/>
  <c r="C131"/>
  <c r="B131"/>
  <c r="E130"/>
  <c r="F130" s="1"/>
  <c r="D130"/>
  <c r="G130" s="1"/>
  <c r="C130"/>
  <c r="B130"/>
  <c r="E129"/>
  <c r="F129" s="1"/>
  <c r="D129"/>
  <c r="G129" s="1"/>
  <c r="C129"/>
  <c r="B129"/>
  <c r="E128"/>
  <c r="F128" s="1"/>
  <c r="D128"/>
  <c r="G128" s="1"/>
  <c r="C128"/>
  <c r="B128"/>
  <c r="E127"/>
  <c r="F127" s="1"/>
  <c r="D127"/>
  <c r="G127" s="1"/>
  <c r="C127"/>
  <c r="B127"/>
  <c r="E126"/>
  <c r="F126" s="1"/>
  <c r="D126"/>
  <c r="G126" s="1"/>
  <c r="C126"/>
  <c r="B126"/>
  <c r="E125"/>
  <c r="F125" s="1"/>
  <c r="D125"/>
  <c r="G125" s="1"/>
  <c r="C125"/>
  <c r="B125"/>
  <c r="E124"/>
  <c r="F124" s="1"/>
  <c r="D124"/>
  <c r="G124" s="1"/>
  <c r="C124"/>
  <c r="B124"/>
  <c r="E123"/>
  <c r="F123" s="1"/>
  <c r="D123"/>
  <c r="G123" s="1"/>
  <c r="C123"/>
  <c r="B123"/>
  <c r="E122"/>
  <c r="F122" s="1"/>
  <c r="D122"/>
  <c r="G122" s="1"/>
  <c r="C122"/>
  <c r="B122"/>
  <c r="E121"/>
  <c r="F121" s="1"/>
  <c r="D121"/>
  <c r="G121" s="1"/>
  <c r="C121"/>
  <c r="B121"/>
  <c r="E120"/>
  <c r="F120" s="1"/>
  <c r="D120"/>
  <c r="G120" s="1"/>
  <c r="C120"/>
  <c r="B120"/>
  <c r="E119"/>
  <c r="F119" s="1"/>
  <c r="D119"/>
  <c r="G119" s="1"/>
  <c r="C119"/>
  <c r="B119"/>
  <c r="E118"/>
  <c r="F118" s="1"/>
  <c r="D118"/>
  <c r="G118" s="1"/>
  <c r="C118"/>
  <c r="B118"/>
  <c r="E117"/>
  <c r="F117" s="1"/>
  <c r="D117"/>
  <c r="G117" s="1"/>
  <c r="C117"/>
  <c r="B117"/>
  <c r="E116"/>
  <c r="F116" s="1"/>
  <c r="D116"/>
  <c r="G116" s="1"/>
  <c r="C116"/>
  <c r="B116"/>
  <c r="E115"/>
  <c r="F115" s="1"/>
  <c r="D115"/>
  <c r="G115" s="1"/>
  <c r="C115"/>
  <c r="B115"/>
  <c r="E114"/>
  <c r="F114" s="1"/>
  <c r="D114"/>
  <c r="G114" s="1"/>
  <c r="C114"/>
  <c r="B114"/>
  <c r="E113"/>
  <c r="F113" s="1"/>
  <c r="D113"/>
  <c r="G113" s="1"/>
  <c r="C113"/>
  <c r="B113"/>
  <c r="E112"/>
  <c r="F112" s="1"/>
  <c r="D112"/>
  <c r="G112" s="1"/>
  <c r="C112"/>
  <c r="B112"/>
  <c r="E111"/>
  <c r="F111" s="1"/>
  <c r="D111"/>
  <c r="G111" s="1"/>
  <c r="C111"/>
  <c r="B111"/>
  <c r="E110"/>
  <c r="F110" s="1"/>
  <c r="D110"/>
  <c r="G110" s="1"/>
  <c r="C110"/>
  <c r="B110"/>
  <c r="E109"/>
  <c r="F109" s="1"/>
  <c r="D109"/>
  <c r="G109" s="1"/>
  <c r="C109"/>
  <c r="B109"/>
  <c r="E108"/>
  <c r="F108" s="1"/>
  <c r="D108"/>
  <c r="G108" s="1"/>
  <c r="C108"/>
  <c r="B108"/>
  <c r="E107"/>
  <c r="F107" s="1"/>
  <c r="D107"/>
  <c r="G107" s="1"/>
  <c r="C107"/>
  <c r="B107"/>
  <c r="E106"/>
  <c r="F106" s="1"/>
  <c r="D106"/>
  <c r="G106" s="1"/>
  <c r="C106"/>
  <c r="B106"/>
  <c r="E105"/>
  <c r="F105" s="1"/>
  <c r="D105"/>
  <c r="G105" s="1"/>
  <c r="C105"/>
  <c r="B105"/>
  <c r="E104"/>
  <c r="F104" s="1"/>
  <c r="D104"/>
  <c r="G104" s="1"/>
  <c r="C104"/>
  <c r="B104"/>
  <c r="E103"/>
  <c r="F103" s="1"/>
  <c r="D103"/>
  <c r="G103" s="1"/>
  <c r="C103"/>
  <c r="B103"/>
  <c r="E102"/>
  <c r="F102" s="1"/>
  <c r="D102"/>
  <c r="G102" s="1"/>
  <c r="C102"/>
  <c r="B102"/>
  <c r="E101"/>
  <c r="F101" s="1"/>
  <c r="D101"/>
  <c r="G101" s="1"/>
  <c r="C101"/>
  <c r="B101"/>
  <c r="E100"/>
  <c r="F100" s="1"/>
  <c r="D100"/>
  <c r="G100" s="1"/>
  <c r="C100"/>
  <c r="B100"/>
  <c r="E99"/>
  <c r="F99" s="1"/>
  <c r="D99"/>
  <c r="G99" s="1"/>
  <c r="C99"/>
  <c r="B99"/>
  <c r="E98"/>
  <c r="F98" s="1"/>
  <c r="D98"/>
  <c r="G98" s="1"/>
  <c r="C98"/>
  <c r="B98"/>
  <c r="E97"/>
  <c r="F97" s="1"/>
  <c r="D97"/>
  <c r="G97" s="1"/>
  <c r="C97"/>
  <c r="B97"/>
  <c r="E96"/>
  <c r="F96" s="1"/>
  <c r="D96"/>
  <c r="G96" s="1"/>
  <c r="C96"/>
  <c r="B96"/>
  <c r="E95"/>
  <c r="F95" s="1"/>
  <c r="D95"/>
  <c r="G95" s="1"/>
  <c r="C95"/>
  <c r="B95"/>
  <c r="E94"/>
  <c r="F94" s="1"/>
  <c r="D94"/>
  <c r="G94" s="1"/>
  <c r="C94"/>
  <c r="B94"/>
  <c r="E93"/>
  <c r="F93" s="1"/>
  <c r="D93"/>
  <c r="G93" s="1"/>
  <c r="C93"/>
  <c r="B93"/>
  <c r="E92"/>
  <c r="F92" s="1"/>
  <c r="D92"/>
  <c r="G92" s="1"/>
  <c r="C92"/>
  <c r="B92"/>
  <c r="E91"/>
  <c r="F91" s="1"/>
  <c r="D91"/>
  <c r="G91" s="1"/>
  <c r="C91"/>
  <c r="B91"/>
  <c r="E90"/>
  <c r="F90" s="1"/>
  <c r="D90"/>
  <c r="G90" s="1"/>
  <c r="C90"/>
  <c r="B90"/>
  <c r="E89"/>
  <c r="F89" s="1"/>
  <c r="D89"/>
  <c r="G89" s="1"/>
  <c r="C89"/>
  <c r="B89"/>
  <c r="E88"/>
  <c r="F88" s="1"/>
  <c r="D88"/>
  <c r="G88" s="1"/>
  <c r="C88"/>
  <c r="B88"/>
  <c r="E87"/>
  <c r="F87" s="1"/>
  <c r="D87"/>
  <c r="G87" s="1"/>
  <c r="C87"/>
  <c r="B87"/>
  <c r="E86"/>
  <c r="F86" s="1"/>
  <c r="D86"/>
  <c r="G86" s="1"/>
  <c r="C86"/>
  <c r="B86"/>
  <c r="E85"/>
  <c r="F85" s="1"/>
  <c r="D85"/>
  <c r="G85" s="1"/>
  <c r="C85"/>
  <c r="B85"/>
  <c r="E84"/>
  <c r="F84" s="1"/>
  <c r="D84"/>
  <c r="G84" s="1"/>
  <c r="C84"/>
  <c r="B84"/>
  <c r="E83"/>
  <c r="F83" s="1"/>
  <c r="D83"/>
  <c r="G83" s="1"/>
  <c r="C83"/>
  <c r="B83"/>
  <c r="E82"/>
  <c r="F82" s="1"/>
  <c r="D82"/>
  <c r="G82" s="1"/>
  <c r="C82"/>
  <c r="B82"/>
  <c r="E81"/>
  <c r="F81" s="1"/>
  <c r="D81"/>
  <c r="G81" s="1"/>
  <c r="C81"/>
  <c r="B81"/>
  <c r="E80"/>
  <c r="F80" s="1"/>
  <c r="D80"/>
  <c r="G80" s="1"/>
  <c r="C80"/>
  <c r="B80"/>
  <c r="E79"/>
  <c r="F79" s="1"/>
  <c r="D79"/>
  <c r="G79" s="1"/>
  <c r="C79"/>
  <c r="B79"/>
  <c r="E78"/>
  <c r="F78" s="1"/>
  <c r="D78"/>
  <c r="G78" s="1"/>
  <c r="C78"/>
  <c r="B78"/>
  <c r="E77"/>
  <c r="F77" s="1"/>
  <c r="D77"/>
  <c r="G77" s="1"/>
  <c r="C77"/>
  <c r="B77"/>
  <c r="E76"/>
  <c r="F76" s="1"/>
  <c r="D76"/>
  <c r="G76" s="1"/>
  <c r="C76"/>
  <c r="B76"/>
  <c r="E75"/>
  <c r="F75" s="1"/>
  <c r="D75"/>
  <c r="G75" s="1"/>
  <c r="C75"/>
  <c r="B75"/>
  <c r="E74"/>
  <c r="F74" s="1"/>
  <c r="D74"/>
  <c r="G74" s="1"/>
  <c r="C74"/>
  <c r="B74"/>
  <c r="E73"/>
  <c r="F73" s="1"/>
  <c r="D73"/>
  <c r="G73" s="1"/>
  <c r="C73"/>
  <c r="B73"/>
  <c r="E72"/>
  <c r="F72" s="1"/>
  <c r="D72"/>
  <c r="G72" s="1"/>
  <c r="C72"/>
  <c r="B72"/>
  <c r="E71"/>
  <c r="F71" s="1"/>
  <c r="D71"/>
  <c r="G71" s="1"/>
  <c r="C71"/>
  <c r="B71"/>
  <c r="E70"/>
  <c r="F70" s="1"/>
  <c r="D70"/>
  <c r="G70" s="1"/>
  <c r="C70"/>
  <c r="B70"/>
  <c r="E69"/>
  <c r="F69" s="1"/>
  <c r="D69"/>
  <c r="G69" s="1"/>
  <c r="C69"/>
  <c r="B69"/>
  <c r="E68"/>
  <c r="F68" s="1"/>
  <c r="D68"/>
  <c r="G68" s="1"/>
  <c r="C68"/>
  <c r="B68"/>
  <c r="E67"/>
  <c r="F67" s="1"/>
  <c r="D67"/>
  <c r="G67" s="1"/>
  <c r="C67"/>
  <c r="B67"/>
  <c r="E66"/>
  <c r="F66" s="1"/>
  <c r="D66"/>
  <c r="G66" s="1"/>
  <c r="C66"/>
  <c r="B66"/>
  <c r="E65"/>
  <c r="F65" s="1"/>
  <c r="D65"/>
  <c r="G65" s="1"/>
  <c r="C65"/>
  <c r="B65"/>
  <c r="E64"/>
  <c r="F64" s="1"/>
  <c r="D64"/>
  <c r="G64" s="1"/>
  <c r="C64"/>
  <c r="B64"/>
  <c r="E63"/>
  <c r="F63" s="1"/>
  <c r="D63"/>
  <c r="G63" s="1"/>
  <c r="C63"/>
  <c r="B63"/>
  <c r="E62"/>
  <c r="F62" s="1"/>
  <c r="D62"/>
  <c r="G62" s="1"/>
  <c r="C62"/>
  <c r="B62"/>
  <c r="E61"/>
  <c r="F61" s="1"/>
  <c r="D61"/>
  <c r="G61" s="1"/>
  <c r="C61"/>
  <c r="B61"/>
  <c r="E60"/>
  <c r="F60" s="1"/>
  <c r="D60"/>
  <c r="G60" s="1"/>
  <c r="C60"/>
  <c r="B60"/>
  <c r="E59"/>
  <c r="F59" s="1"/>
  <c r="D59"/>
  <c r="G59" s="1"/>
  <c r="C59"/>
  <c r="B59"/>
  <c r="E58"/>
  <c r="F58" s="1"/>
  <c r="D58"/>
  <c r="G58" s="1"/>
  <c r="C58"/>
  <c r="B58"/>
  <c r="E57"/>
  <c r="F57" s="1"/>
  <c r="D57"/>
  <c r="G57" s="1"/>
  <c r="C57"/>
  <c r="B57"/>
  <c r="E56"/>
  <c r="F56" s="1"/>
  <c r="D56"/>
  <c r="G56" s="1"/>
  <c r="C56"/>
  <c r="B56"/>
  <c r="E55"/>
  <c r="F55" s="1"/>
  <c r="D55"/>
  <c r="G55" s="1"/>
  <c r="C55"/>
  <c r="B55"/>
  <c r="E54"/>
  <c r="F54" s="1"/>
  <c r="D54"/>
  <c r="G54" s="1"/>
  <c r="C54"/>
  <c r="B54"/>
  <c r="E53"/>
  <c r="F53" s="1"/>
  <c r="D53"/>
  <c r="G53" s="1"/>
  <c r="C53"/>
  <c r="B53"/>
  <c r="E52"/>
  <c r="F52" s="1"/>
  <c r="D52"/>
  <c r="G52" s="1"/>
  <c r="C52"/>
  <c r="B52"/>
  <c r="E51"/>
  <c r="F51" s="1"/>
  <c r="D51"/>
  <c r="G51" s="1"/>
  <c r="C51"/>
  <c r="B51"/>
  <c r="E50"/>
  <c r="F50" s="1"/>
  <c r="D50"/>
  <c r="G50" s="1"/>
  <c r="C50"/>
  <c r="B50"/>
  <c r="E49"/>
  <c r="F49" s="1"/>
  <c r="D49"/>
  <c r="G49" s="1"/>
  <c r="C49"/>
  <c r="B49"/>
  <c r="E48"/>
  <c r="F48" s="1"/>
  <c r="D48"/>
  <c r="G48" s="1"/>
  <c r="C48"/>
  <c r="B48"/>
  <c r="E47"/>
  <c r="F47" s="1"/>
  <c r="D47"/>
  <c r="G47" s="1"/>
  <c r="C47"/>
  <c r="B47"/>
  <c r="E46"/>
  <c r="F46" s="1"/>
  <c r="D46"/>
  <c r="G46" s="1"/>
  <c r="C46"/>
  <c r="B46"/>
  <c r="E45"/>
  <c r="F45" s="1"/>
  <c r="D45"/>
  <c r="G45" s="1"/>
  <c r="C45"/>
  <c r="B45"/>
  <c r="E44"/>
  <c r="F44" s="1"/>
  <c r="D44"/>
  <c r="G44" s="1"/>
  <c r="C44"/>
  <c r="B44"/>
  <c r="E43"/>
  <c r="F43" s="1"/>
  <c r="D43"/>
  <c r="G43" s="1"/>
  <c r="C43"/>
  <c r="B43"/>
  <c r="E42"/>
  <c r="F42" s="1"/>
  <c r="D42"/>
  <c r="G42" s="1"/>
  <c r="C42"/>
  <c r="B42"/>
  <c r="E41"/>
  <c r="F41" s="1"/>
  <c r="D41"/>
  <c r="G41" s="1"/>
  <c r="C41"/>
  <c r="B41"/>
  <c r="G40"/>
  <c r="E40"/>
  <c r="F40" s="1"/>
  <c r="D40"/>
  <c r="C40"/>
  <c r="B40"/>
  <c r="E39"/>
  <c r="F39" s="1"/>
  <c r="D39"/>
  <c r="G39" s="1"/>
  <c r="C39"/>
  <c r="B39"/>
  <c r="E38"/>
  <c r="F38" s="1"/>
  <c r="D38"/>
  <c r="G38" s="1"/>
  <c r="C38"/>
  <c r="B38"/>
  <c r="E37"/>
  <c r="F37" s="1"/>
  <c r="D37"/>
  <c r="G37" s="1"/>
  <c r="C37"/>
  <c r="B37"/>
  <c r="E36"/>
  <c r="F36" s="1"/>
  <c r="D36"/>
  <c r="G36" s="1"/>
  <c r="C36"/>
  <c r="B36"/>
  <c r="G35"/>
  <c r="E35"/>
  <c r="F35" s="1"/>
  <c r="D35"/>
  <c r="C35"/>
  <c r="B35"/>
  <c r="E34"/>
  <c r="F34" s="1"/>
  <c r="D34"/>
  <c r="G34" s="1"/>
  <c r="C34"/>
  <c r="B34"/>
  <c r="E33"/>
  <c r="F33" s="1"/>
  <c r="D33"/>
  <c r="G33" s="1"/>
  <c r="C33"/>
  <c r="B33"/>
  <c r="E32"/>
  <c r="F32" s="1"/>
  <c r="D32"/>
  <c r="G32" s="1"/>
  <c r="C32"/>
  <c r="B32"/>
  <c r="E31"/>
  <c r="F31" s="1"/>
  <c r="D31"/>
  <c r="G31" s="1"/>
  <c r="C31"/>
  <c r="B31"/>
  <c r="E30"/>
  <c r="F30" s="1"/>
  <c r="D30"/>
  <c r="G30" s="1"/>
  <c r="C30"/>
  <c r="B30"/>
  <c r="E29"/>
  <c r="F29" s="1"/>
  <c r="D29"/>
  <c r="G29" s="1"/>
  <c r="C29"/>
  <c r="B29"/>
  <c r="E28"/>
  <c r="F28" s="1"/>
  <c r="D28"/>
  <c r="G28" s="1"/>
  <c r="C28"/>
  <c r="B28"/>
  <c r="E27"/>
  <c r="F27" s="1"/>
  <c r="D27"/>
  <c r="G27" s="1"/>
  <c r="C27"/>
  <c r="B27"/>
  <c r="E26"/>
  <c r="F26" s="1"/>
  <c r="D26"/>
  <c r="G26" s="1"/>
  <c r="C26"/>
  <c r="B26"/>
  <c r="E25"/>
  <c r="F25" s="1"/>
  <c r="D25"/>
  <c r="G25" s="1"/>
  <c r="C25"/>
  <c r="B25"/>
  <c r="E24"/>
  <c r="F24" s="1"/>
  <c r="D24"/>
  <c r="G24" s="1"/>
  <c r="C24"/>
  <c r="B24"/>
  <c r="E23"/>
  <c r="F23" s="1"/>
  <c r="D23"/>
  <c r="G23" s="1"/>
  <c r="C23"/>
  <c r="B23"/>
  <c r="E22"/>
  <c r="F22" s="1"/>
  <c r="D22"/>
  <c r="G22" s="1"/>
  <c r="C22"/>
  <c r="B22"/>
  <c r="E21"/>
  <c r="F21" s="1"/>
  <c r="D21"/>
  <c r="G21" s="1"/>
  <c r="C21"/>
  <c r="B21"/>
  <c r="E20"/>
  <c r="F20" s="1"/>
  <c r="D20"/>
  <c r="G20" s="1"/>
  <c r="C20"/>
  <c r="B20"/>
  <c r="S8" l="1"/>
  <c r="N4"/>
  <c r="T6"/>
  <c r="V6"/>
  <c r="V7"/>
  <c r="V4"/>
  <c r="T8"/>
  <c r="K7"/>
  <c r="C8"/>
  <c r="K8"/>
  <c r="K5"/>
  <c r="F7"/>
  <c r="M7"/>
  <c r="D5"/>
  <c r="C4"/>
  <c r="E6"/>
  <c r="L6"/>
  <c r="E8"/>
  <c r="L8"/>
  <c r="S5"/>
  <c r="F4"/>
  <c r="M4"/>
  <c r="C5"/>
  <c r="N5"/>
  <c r="V5"/>
  <c r="D6"/>
  <c r="K6"/>
  <c r="S6"/>
  <c r="E7"/>
  <c r="L7"/>
  <c r="T7"/>
  <c r="F8"/>
  <c r="N8"/>
  <c r="V8"/>
  <c r="E4"/>
  <c r="T4"/>
  <c r="M5"/>
  <c r="N6"/>
  <c r="D7"/>
  <c r="S7"/>
  <c r="M8"/>
  <c r="L4"/>
  <c r="F5"/>
  <c r="C6"/>
  <c r="D4"/>
  <c r="K4"/>
  <c r="S4"/>
  <c r="E5"/>
  <c r="L5"/>
  <c r="T5"/>
  <c r="F6"/>
  <c r="M6"/>
  <c r="C7"/>
  <c r="N7"/>
  <c r="D8"/>
  <c r="U6" l="1"/>
  <c r="AD8"/>
  <c r="AL8" s="1"/>
  <c r="L13"/>
  <c r="AC23"/>
  <c r="AC5"/>
  <c r="AD5"/>
  <c r="AD23"/>
  <c r="N12"/>
  <c r="AE8"/>
  <c r="AM8" s="1"/>
  <c r="AE17" s="1"/>
  <c r="AC24"/>
  <c r="AC6"/>
  <c r="AK6" s="1"/>
  <c r="AC15" s="1"/>
  <c r="AD25"/>
  <c r="AD7"/>
  <c r="AE4"/>
  <c r="AE22"/>
  <c r="N15"/>
  <c r="AE7"/>
  <c r="AE25"/>
  <c r="K12"/>
  <c r="L12"/>
  <c r="AC4"/>
  <c r="AC22"/>
  <c r="N14"/>
  <c r="AE6"/>
  <c r="AM6" s="1"/>
  <c r="AE15" s="1"/>
  <c r="AE24"/>
  <c r="L15"/>
  <c r="AC25"/>
  <c r="AC7"/>
  <c r="M12"/>
  <c r="AD4"/>
  <c r="AD22"/>
  <c r="AB8"/>
  <c r="K14"/>
  <c r="AB24"/>
  <c r="AB6"/>
  <c r="K13"/>
  <c r="AB23"/>
  <c r="AB5"/>
  <c r="AC8"/>
  <c r="AK8" s="1"/>
  <c r="AC17" s="1"/>
  <c r="G4"/>
  <c r="M14"/>
  <c r="AD6"/>
  <c r="AL6" s="1"/>
  <c r="AD15" s="1"/>
  <c r="AD24"/>
  <c r="N13"/>
  <c r="AE5"/>
  <c r="AM5" s="1"/>
  <c r="AE14" s="1"/>
  <c r="AE23"/>
  <c r="AB25"/>
  <c r="AB7"/>
  <c r="G6"/>
  <c r="W6"/>
  <c r="X6" s="1"/>
  <c r="U14" s="1"/>
  <c r="U4"/>
  <c r="U8"/>
  <c r="G7"/>
  <c r="M13"/>
  <c r="L14"/>
  <c r="K15"/>
  <c r="U5"/>
  <c r="M15"/>
  <c r="U7"/>
  <c r="G5"/>
  <c r="AD17" l="1"/>
  <c r="AJ7"/>
  <c r="AB16" s="1"/>
  <c r="AF7"/>
  <c r="AK4"/>
  <c r="AC13" s="1"/>
  <c r="AJ5"/>
  <c r="AB14" s="1"/>
  <c r="AF5"/>
  <c r="AL4"/>
  <c r="AD13" s="1"/>
  <c r="AJ4"/>
  <c r="AB13" s="1"/>
  <c r="AF4"/>
  <c r="AF6"/>
  <c r="AJ6"/>
  <c r="AB15" s="1"/>
  <c r="AM7"/>
  <c r="AE16" s="1"/>
  <c r="AL7"/>
  <c r="AD16" s="1"/>
  <c r="AJ8"/>
  <c r="AB17" s="1"/>
  <c r="AK7"/>
  <c r="AC16" s="1"/>
  <c r="AM4"/>
  <c r="AE13" s="1"/>
  <c r="AL5"/>
  <c r="AD14" s="1"/>
  <c r="W8"/>
  <c r="X8" s="1"/>
  <c r="U16" s="1"/>
  <c r="V14"/>
  <c r="T14"/>
  <c r="W7"/>
  <c r="X7" s="1"/>
  <c r="W5"/>
  <c r="X5" s="1"/>
  <c r="U13" s="1"/>
  <c r="W4"/>
  <c r="X4" s="1"/>
  <c r="U12" s="1"/>
  <c r="V15" l="1"/>
  <c r="T15"/>
  <c r="V16"/>
  <c r="T16"/>
  <c r="U15"/>
  <c r="V12"/>
  <c r="T12"/>
  <c r="V13"/>
  <c r="T13"/>
  <c r="E340" i="6" l="1"/>
  <c r="D340"/>
  <c r="C340"/>
  <c r="B340"/>
  <c r="E339"/>
  <c r="D339"/>
  <c r="C339"/>
  <c r="B339"/>
  <c r="E338"/>
  <c r="D338"/>
  <c r="C338"/>
  <c r="B338"/>
  <c r="E337"/>
  <c r="D337"/>
  <c r="C337"/>
  <c r="B337"/>
  <c r="E336"/>
  <c r="D336"/>
  <c r="C336"/>
  <c r="B336"/>
  <c r="E335"/>
  <c r="D335"/>
  <c r="C335"/>
  <c r="B335"/>
  <c r="E334"/>
  <c r="D334"/>
  <c r="C334"/>
  <c r="B334"/>
  <c r="E333"/>
  <c r="D333"/>
  <c r="C333"/>
  <c r="B333"/>
  <c r="E332"/>
  <c r="D332"/>
  <c r="C332"/>
  <c r="B332"/>
  <c r="E331"/>
  <c r="D331"/>
  <c r="C331"/>
  <c r="B331"/>
  <c r="E330"/>
  <c r="D330"/>
  <c r="C330"/>
  <c r="B330"/>
  <c r="E329"/>
  <c r="D329"/>
  <c r="C329"/>
  <c r="B329"/>
  <c r="E328"/>
  <c r="D328"/>
  <c r="C328"/>
  <c r="B328"/>
  <c r="E327"/>
  <c r="D327"/>
  <c r="C327"/>
  <c r="B327"/>
  <c r="E326"/>
  <c r="D326"/>
  <c r="C326"/>
  <c r="B326"/>
  <c r="E325"/>
  <c r="D325"/>
  <c r="C325"/>
  <c r="B325"/>
  <c r="E324"/>
  <c r="D324"/>
  <c r="C324"/>
  <c r="B324"/>
  <c r="E323"/>
  <c r="D323"/>
  <c r="C323"/>
  <c r="B323"/>
  <c r="E322"/>
  <c r="D322"/>
  <c r="C322"/>
  <c r="B322"/>
  <c r="E321"/>
  <c r="D321"/>
  <c r="C321"/>
  <c r="B321"/>
  <c r="E320"/>
  <c r="D320"/>
  <c r="C320"/>
  <c r="B320"/>
  <c r="E319"/>
  <c r="D319"/>
  <c r="C319"/>
  <c r="B319"/>
  <c r="E318"/>
  <c r="D318"/>
  <c r="C318"/>
  <c r="B318"/>
  <c r="E317"/>
  <c r="D317"/>
  <c r="C317"/>
  <c r="B317"/>
  <c r="E316"/>
  <c r="D316"/>
  <c r="C316"/>
  <c r="B316"/>
  <c r="E315"/>
  <c r="D315"/>
  <c r="C315"/>
  <c r="B315"/>
  <c r="E314"/>
  <c r="D314"/>
  <c r="C314"/>
  <c r="B314"/>
  <c r="E313"/>
  <c r="D313"/>
  <c r="C313"/>
  <c r="B313"/>
  <c r="E312"/>
  <c r="D312"/>
  <c r="C312"/>
  <c r="B312"/>
  <c r="E311"/>
  <c r="D311"/>
  <c r="C311"/>
  <c r="B311"/>
  <c r="E310"/>
  <c r="D310"/>
  <c r="C310"/>
  <c r="B310"/>
  <c r="E309"/>
  <c r="D309"/>
  <c r="C309"/>
  <c r="B309"/>
  <c r="E308"/>
  <c r="D308"/>
  <c r="C308"/>
  <c r="B308"/>
  <c r="E307"/>
  <c r="D307"/>
  <c r="C307"/>
  <c r="B307"/>
  <c r="E306"/>
  <c r="D306"/>
  <c r="C306"/>
  <c r="B306"/>
  <c r="E305"/>
  <c r="D305"/>
  <c r="C305"/>
  <c r="B305"/>
  <c r="E304"/>
  <c r="I304" s="1"/>
  <c r="D304"/>
  <c r="C304"/>
  <c r="B304"/>
  <c r="E303"/>
  <c r="D303"/>
  <c r="C303"/>
  <c r="B303"/>
  <c r="E302"/>
  <c r="I302" s="1"/>
  <c r="D302"/>
  <c r="C302"/>
  <c r="B302"/>
  <c r="E301"/>
  <c r="D301"/>
  <c r="C301"/>
  <c r="B301"/>
  <c r="E300"/>
  <c r="D300"/>
  <c r="C300"/>
  <c r="B300"/>
  <c r="E299"/>
  <c r="D299"/>
  <c r="C299"/>
  <c r="B299"/>
  <c r="E298"/>
  <c r="D298"/>
  <c r="C298"/>
  <c r="B298"/>
  <c r="E297"/>
  <c r="D297"/>
  <c r="C297"/>
  <c r="B297"/>
  <c r="E296"/>
  <c r="I296" s="1"/>
  <c r="D296"/>
  <c r="C296"/>
  <c r="B296"/>
  <c r="E295"/>
  <c r="D295"/>
  <c r="C295"/>
  <c r="B295"/>
  <c r="E294"/>
  <c r="I294" s="1"/>
  <c r="D294"/>
  <c r="C294"/>
  <c r="B294"/>
  <c r="E293"/>
  <c r="D293"/>
  <c r="C293"/>
  <c r="B293"/>
  <c r="E292"/>
  <c r="D292"/>
  <c r="C292"/>
  <c r="B292"/>
  <c r="E291"/>
  <c r="D291"/>
  <c r="C291"/>
  <c r="B291"/>
  <c r="E290"/>
  <c r="D290"/>
  <c r="C290"/>
  <c r="B290"/>
  <c r="E289"/>
  <c r="D289"/>
  <c r="C289"/>
  <c r="B289"/>
  <c r="E288"/>
  <c r="I288" s="1"/>
  <c r="D288"/>
  <c r="C288"/>
  <c r="B288"/>
  <c r="E287"/>
  <c r="D287"/>
  <c r="C287"/>
  <c r="B287"/>
  <c r="E286"/>
  <c r="I286" s="1"/>
  <c r="D286"/>
  <c r="C286"/>
  <c r="B286"/>
  <c r="E285"/>
  <c r="D285"/>
  <c r="C285"/>
  <c r="B285"/>
  <c r="E284"/>
  <c r="D284"/>
  <c r="C284"/>
  <c r="B284"/>
  <c r="E283"/>
  <c r="D283"/>
  <c r="C283"/>
  <c r="B283"/>
  <c r="E282"/>
  <c r="D282"/>
  <c r="C282"/>
  <c r="B282"/>
  <c r="E281"/>
  <c r="D281"/>
  <c r="C281"/>
  <c r="B281"/>
  <c r="E280"/>
  <c r="I280" s="1"/>
  <c r="D280"/>
  <c r="C280"/>
  <c r="B280"/>
  <c r="E279"/>
  <c r="D279"/>
  <c r="C279"/>
  <c r="B279"/>
  <c r="E278"/>
  <c r="I278" s="1"/>
  <c r="D278"/>
  <c r="C278"/>
  <c r="B278"/>
  <c r="E277"/>
  <c r="D277"/>
  <c r="C277"/>
  <c r="B277"/>
  <c r="E276"/>
  <c r="D276"/>
  <c r="C276"/>
  <c r="B276"/>
  <c r="E275"/>
  <c r="D275"/>
  <c r="C275"/>
  <c r="B275"/>
  <c r="E274"/>
  <c r="D274"/>
  <c r="C274"/>
  <c r="B274"/>
  <c r="E273"/>
  <c r="D273"/>
  <c r="C273"/>
  <c r="B273"/>
  <c r="E272"/>
  <c r="I272" s="1"/>
  <c r="D272"/>
  <c r="C272"/>
  <c r="B272"/>
  <c r="E271"/>
  <c r="D271"/>
  <c r="C271"/>
  <c r="B271"/>
  <c r="E270"/>
  <c r="I270" s="1"/>
  <c r="D270"/>
  <c r="C270"/>
  <c r="B270"/>
  <c r="E269"/>
  <c r="D269"/>
  <c r="C269"/>
  <c r="B269"/>
  <c r="E268"/>
  <c r="D268"/>
  <c r="C268"/>
  <c r="B268"/>
  <c r="E267"/>
  <c r="D267"/>
  <c r="C267"/>
  <c r="B267"/>
  <c r="E266"/>
  <c r="D266"/>
  <c r="C266"/>
  <c r="B266"/>
  <c r="E265"/>
  <c r="D265"/>
  <c r="C265"/>
  <c r="B265"/>
  <c r="E264"/>
  <c r="D264"/>
  <c r="C264"/>
  <c r="B264"/>
  <c r="E263"/>
  <c r="D263"/>
  <c r="C263"/>
  <c r="B263"/>
  <c r="E262"/>
  <c r="I262" s="1"/>
  <c r="D262"/>
  <c r="C262"/>
  <c r="B262"/>
  <c r="E261"/>
  <c r="D261"/>
  <c r="C261"/>
  <c r="B261"/>
  <c r="E260"/>
  <c r="D260"/>
  <c r="C260"/>
  <c r="B260"/>
  <c r="E259"/>
  <c r="D259"/>
  <c r="C259"/>
  <c r="B259"/>
  <c r="E258"/>
  <c r="D258"/>
  <c r="C258"/>
  <c r="B258"/>
  <c r="E257"/>
  <c r="D257"/>
  <c r="C257"/>
  <c r="B257"/>
  <c r="E256"/>
  <c r="D256"/>
  <c r="C256"/>
  <c r="B256"/>
  <c r="E255"/>
  <c r="D255"/>
  <c r="C255"/>
  <c r="B255"/>
  <c r="E254"/>
  <c r="I254" s="1"/>
  <c r="D254"/>
  <c r="C254"/>
  <c r="B254"/>
  <c r="E253"/>
  <c r="D253"/>
  <c r="C253"/>
  <c r="B253"/>
  <c r="E252"/>
  <c r="D252"/>
  <c r="C252"/>
  <c r="B252"/>
  <c r="E251"/>
  <c r="D251"/>
  <c r="C251"/>
  <c r="B251"/>
  <c r="E250"/>
  <c r="D250"/>
  <c r="C250"/>
  <c r="B250"/>
  <c r="E249"/>
  <c r="D249"/>
  <c r="C249"/>
  <c r="B249"/>
  <c r="E248"/>
  <c r="D248"/>
  <c r="C248"/>
  <c r="B248"/>
  <c r="E247"/>
  <c r="D247"/>
  <c r="C247"/>
  <c r="B247"/>
  <c r="E246"/>
  <c r="I246" s="1"/>
  <c r="D246"/>
  <c r="C246"/>
  <c r="B246"/>
  <c r="E245"/>
  <c r="D245"/>
  <c r="C245"/>
  <c r="B245"/>
  <c r="E244"/>
  <c r="D244"/>
  <c r="C244"/>
  <c r="B244"/>
  <c r="E243"/>
  <c r="D243"/>
  <c r="C243"/>
  <c r="B243"/>
  <c r="E242"/>
  <c r="D242"/>
  <c r="C242"/>
  <c r="B242"/>
  <c r="E241"/>
  <c r="D241"/>
  <c r="C241"/>
  <c r="B241"/>
  <c r="E240"/>
  <c r="D240"/>
  <c r="C240"/>
  <c r="B240"/>
  <c r="E239"/>
  <c r="D239"/>
  <c r="C239"/>
  <c r="B239"/>
  <c r="E238"/>
  <c r="I238" s="1"/>
  <c r="D238"/>
  <c r="C238"/>
  <c r="B238"/>
  <c r="E237"/>
  <c r="D237"/>
  <c r="C237"/>
  <c r="B237"/>
  <c r="E236"/>
  <c r="D236"/>
  <c r="C236"/>
  <c r="B236"/>
  <c r="E235"/>
  <c r="D235"/>
  <c r="C235"/>
  <c r="B235"/>
  <c r="E234"/>
  <c r="D234"/>
  <c r="C234"/>
  <c r="B234"/>
  <c r="E233"/>
  <c r="D233"/>
  <c r="C233"/>
  <c r="B233"/>
  <c r="E232"/>
  <c r="D232"/>
  <c r="C232"/>
  <c r="B232"/>
  <c r="E231"/>
  <c r="D231"/>
  <c r="C231"/>
  <c r="B231"/>
  <c r="E230"/>
  <c r="I230" s="1"/>
  <c r="D230"/>
  <c r="C230"/>
  <c r="B230"/>
  <c r="E229"/>
  <c r="D229"/>
  <c r="C229"/>
  <c r="B229"/>
  <c r="E228"/>
  <c r="D228"/>
  <c r="C228"/>
  <c r="B228"/>
  <c r="E227"/>
  <c r="D227"/>
  <c r="C227"/>
  <c r="B227"/>
  <c r="E226"/>
  <c r="D226"/>
  <c r="C226"/>
  <c r="B226"/>
  <c r="E225"/>
  <c r="D225"/>
  <c r="C225"/>
  <c r="B225"/>
  <c r="E224"/>
  <c r="D224"/>
  <c r="C224"/>
  <c r="B224"/>
  <c r="E223"/>
  <c r="D223"/>
  <c r="C223"/>
  <c r="B223"/>
  <c r="E222"/>
  <c r="I222" s="1"/>
  <c r="D222"/>
  <c r="C222"/>
  <c r="B222"/>
  <c r="E221"/>
  <c r="D221"/>
  <c r="C221"/>
  <c r="B221"/>
  <c r="E220"/>
  <c r="D220"/>
  <c r="C220"/>
  <c r="B220"/>
  <c r="E219"/>
  <c r="D219"/>
  <c r="C219"/>
  <c r="B219"/>
  <c r="E218"/>
  <c r="D218"/>
  <c r="C218"/>
  <c r="B218"/>
  <c r="E217"/>
  <c r="D217"/>
  <c r="C217"/>
  <c r="B217"/>
  <c r="E216"/>
  <c r="D216"/>
  <c r="C216"/>
  <c r="B216"/>
  <c r="E215"/>
  <c r="D215"/>
  <c r="C215"/>
  <c r="B215"/>
  <c r="E214"/>
  <c r="I214" s="1"/>
  <c r="D214"/>
  <c r="C214"/>
  <c r="B214"/>
  <c r="E213"/>
  <c r="D213"/>
  <c r="C213"/>
  <c r="B213"/>
  <c r="E212"/>
  <c r="D212"/>
  <c r="C212"/>
  <c r="B212"/>
  <c r="E211"/>
  <c r="D211"/>
  <c r="C211"/>
  <c r="B211"/>
  <c r="E210"/>
  <c r="D210"/>
  <c r="C210"/>
  <c r="B210"/>
  <c r="E209"/>
  <c r="D209"/>
  <c r="C209"/>
  <c r="B209"/>
  <c r="E208"/>
  <c r="D208"/>
  <c r="C208"/>
  <c r="B208"/>
  <c r="E207"/>
  <c r="D207"/>
  <c r="C207"/>
  <c r="B207"/>
  <c r="E206"/>
  <c r="I206" s="1"/>
  <c r="D206"/>
  <c r="C206"/>
  <c r="B206"/>
  <c r="E205"/>
  <c r="D205"/>
  <c r="C205"/>
  <c r="B205"/>
  <c r="E204"/>
  <c r="D204"/>
  <c r="C204"/>
  <c r="B204"/>
  <c r="E203"/>
  <c r="D203"/>
  <c r="C203"/>
  <c r="B203"/>
  <c r="E202"/>
  <c r="D202"/>
  <c r="C202"/>
  <c r="B202"/>
  <c r="E201"/>
  <c r="D201"/>
  <c r="C201"/>
  <c r="B201"/>
  <c r="E200"/>
  <c r="D200"/>
  <c r="C200"/>
  <c r="B200"/>
  <c r="E199"/>
  <c r="D199"/>
  <c r="C199"/>
  <c r="B199"/>
  <c r="E198"/>
  <c r="I198" s="1"/>
  <c r="D198"/>
  <c r="C198"/>
  <c r="B198"/>
  <c r="E197"/>
  <c r="D197"/>
  <c r="C197"/>
  <c r="B197"/>
  <c r="E196"/>
  <c r="D196"/>
  <c r="C196"/>
  <c r="B196"/>
  <c r="E195"/>
  <c r="D195"/>
  <c r="C195"/>
  <c r="B195"/>
  <c r="E194"/>
  <c r="D194"/>
  <c r="C194"/>
  <c r="B194"/>
  <c r="E193"/>
  <c r="D193"/>
  <c r="C193"/>
  <c r="B193"/>
  <c r="E192"/>
  <c r="D192"/>
  <c r="C192"/>
  <c r="B192"/>
  <c r="E191"/>
  <c r="D191"/>
  <c r="C191"/>
  <c r="B191"/>
  <c r="E190"/>
  <c r="I190" s="1"/>
  <c r="D190"/>
  <c r="C190"/>
  <c r="B190"/>
  <c r="E189"/>
  <c r="D189"/>
  <c r="C189"/>
  <c r="B189"/>
  <c r="E188"/>
  <c r="D188"/>
  <c r="C188"/>
  <c r="B188"/>
  <c r="E187"/>
  <c r="D187"/>
  <c r="C187"/>
  <c r="B187"/>
  <c r="E186"/>
  <c r="D186"/>
  <c r="C186"/>
  <c r="B186"/>
  <c r="E185"/>
  <c r="D185"/>
  <c r="C185"/>
  <c r="B185"/>
  <c r="E184"/>
  <c r="D184"/>
  <c r="C184"/>
  <c r="B184"/>
  <c r="E183"/>
  <c r="D183"/>
  <c r="C183"/>
  <c r="B183"/>
  <c r="E182"/>
  <c r="I182" s="1"/>
  <c r="D182"/>
  <c r="C182"/>
  <c r="B182"/>
  <c r="E181"/>
  <c r="D181"/>
  <c r="C181"/>
  <c r="B181"/>
  <c r="E180"/>
  <c r="D180"/>
  <c r="C180"/>
  <c r="B180"/>
  <c r="E179"/>
  <c r="D179"/>
  <c r="C179"/>
  <c r="B179"/>
  <c r="E178"/>
  <c r="D178"/>
  <c r="C178"/>
  <c r="B178"/>
  <c r="E177"/>
  <c r="D177"/>
  <c r="C177"/>
  <c r="B177"/>
  <c r="E176"/>
  <c r="D176"/>
  <c r="C176"/>
  <c r="B176"/>
  <c r="E175"/>
  <c r="D175"/>
  <c r="C175"/>
  <c r="B175"/>
  <c r="E174"/>
  <c r="I174" s="1"/>
  <c r="D174"/>
  <c r="C174"/>
  <c r="B174"/>
  <c r="E173"/>
  <c r="D173"/>
  <c r="C173"/>
  <c r="B173"/>
  <c r="I172"/>
  <c r="E172"/>
  <c r="D172"/>
  <c r="C172"/>
  <c r="B172"/>
  <c r="E171"/>
  <c r="D171"/>
  <c r="C171"/>
  <c r="B171"/>
  <c r="E170"/>
  <c r="D170"/>
  <c r="C170"/>
  <c r="B170"/>
  <c r="E169"/>
  <c r="D169"/>
  <c r="C169"/>
  <c r="B169"/>
  <c r="E168"/>
  <c r="D168"/>
  <c r="C168"/>
  <c r="B168"/>
  <c r="E167"/>
  <c r="D167"/>
  <c r="C167"/>
  <c r="B167"/>
  <c r="E166"/>
  <c r="I166" s="1"/>
  <c r="D166"/>
  <c r="C166"/>
  <c r="B166"/>
  <c r="E165"/>
  <c r="D165"/>
  <c r="C165"/>
  <c r="B165"/>
  <c r="I164"/>
  <c r="E164"/>
  <c r="D164"/>
  <c r="C164"/>
  <c r="B164"/>
  <c r="E163"/>
  <c r="D163"/>
  <c r="C163"/>
  <c r="B163"/>
  <c r="E162"/>
  <c r="D162"/>
  <c r="C162"/>
  <c r="B162"/>
  <c r="E161"/>
  <c r="D161"/>
  <c r="C161"/>
  <c r="B161"/>
  <c r="E160"/>
  <c r="D160"/>
  <c r="C160"/>
  <c r="B160"/>
  <c r="E159"/>
  <c r="D159"/>
  <c r="C159"/>
  <c r="B159"/>
  <c r="E158"/>
  <c r="I158" s="1"/>
  <c r="D158"/>
  <c r="C158"/>
  <c r="B158"/>
  <c r="E157"/>
  <c r="D157"/>
  <c r="C157"/>
  <c r="B157"/>
  <c r="E156"/>
  <c r="D156"/>
  <c r="I156" s="1"/>
  <c r="C156"/>
  <c r="B156"/>
  <c r="E155"/>
  <c r="D155"/>
  <c r="C155"/>
  <c r="B155"/>
  <c r="E154"/>
  <c r="D154"/>
  <c r="I154" s="1"/>
  <c r="C154"/>
  <c r="B154"/>
  <c r="E153"/>
  <c r="D153"/>
  <c r="C153"/>
  <c r="B153"/>
  <c r="E152"/>
  <c r="D152"/>
  <c r="I152" s="1"/>
  <c r="C152"/>
  <c r="B152"/>
  <c r="E151"/>
  <c r="D151"/>
  <c r="C151"/>
  <c r="B151"/>
  <c r="E150"/>
  <c r="D150"/>
  <c r="C150"/>
  <c r="B150"/>
  <c r="E149"/>
  <c r="D149"/>
  <c r="C149"/>
  <c r="B149"/>
  <c r="E148"/>
  <c r="D148"/>
  <c r="I148" s="1"/>
  <c r="C148"/>
  <c r="B148"/>
  <c r="E147"/>
  <c r="D147"/>
  <c r="C147"/>
  <c r="B147"/>
  <c r="E146"/>
  <c r="D146"/>
  <c r="C146"/>
  <c r="B146"/>
  <c r="E145"/>
  <c r="D145"/>
  <c r="C145"/>
  <c r="B145"/>
  <c r="E144"/>
  <c r="D144"/>
  <c r="C144"/>
  <c r="B144"/>
  <c r="E143"/>
  <c r="D143"/>
  <c r="C143"/>
  <c r="B143"/>
  <c r="E142"/>
  <c r="I142" s="1"/>
  <c r="D142"/>
  <c r="C142"/>
  <c r="B142"/>
  <c r="E141"/>
  <c r="D141"/>
  <c r="C141"/>
  <c r="B141"/>
  <c r="I140"/>
  <c r="E140"/>
  <c r="D140"/>
  <c r="C140"/>
  <c r="B140"/>
  <c r="E139"/>
  <c r="D139"/>
  <c r="C139"/>
  <c r="B139"/>
  <c r="E138"/>
  <c r="D138"/>
  <c r="C138"/>
  <c r="B138"/>
  <c r="E137"/>
  <c r="D137"/>
  <c r="C137"/>
  <c r="B137"/>
  <c r="E136"/>
  <c r="D136"/>
  <c r="C136"/>
  <c r="B136"/>
  <c r="E135"/>
  <c r="D135"/>
  <c r="C135"/>
  <c r="B135"/>
  <c r="E134"/>
  <c r="I134" s="1"/>
  <c r="D134"/>
  <c r="C134"/>
  <c r="B134"/>
  <c r="E133"/>
  <c r="D133"/>
  <c r="C133"/>
  <c r="B133"/>
  <c r="I132"/>
  <c r="E132"/>
  <c r="D132"/>
  <c r="C132"/>
  <c r="B132"/>
  <c r="E131"/>
  <c r="D131"/>
  <c r="C131"/>
  <c r="B131"/>
  <c r="E130"/>
  <c r="D130"/>
  <c r="C130"/>
  <c r="B130"/>
  <c r="E129"/>
  <c r="D129"/>
  <c r="C129"/>
  <c r="B129"/>
  <c r="E128"/>
  <c r="D128"/>
  <c r="C128"/>
  <c r="B128"/>
  <c r="E127"/>
  <c r="D127"/>
  <c r="C127"/>
  <c r="B127"/>
  <c r="E126"/>
  <c r="I126" s="1"/>
  <c r="D126"/>
  <c r="C126"/>
  <c r="B126"/>
  <c r="E125"/>
  <c r="D125"/>
  <c r="C125"/>
  <c r="B125"/>
  <c r="E124"/>
  <c r="D124"/>
  <c r="I124" s="1"/>
  <c r="C124"/>
  <c r="B124"/>
  <c r="E123"/>
  <c r="D123"/>
  <c r="C123"/>
  <c r="B123"/>
  <c r="E122"/>
  <c r="D122"/>
  <c r="I122" s="1"/>
  <c r="C122"/>
  <c r="B122"/>
  <c r="E121"/>
  <c r="D121"/>
  <c r="C121"/>
  <c r="B121"/>
  <c r="E120"/>
  <c r="D120"/>
  <c r="I120" s="1"/>
  <c r="C120"/>
  <c r="B120"/>
  <c r="E119"/>
  <c r="D119"/>
  <c r="C119"/>
  <c r="B119"/>
  <c r="E118"/>
  <c r="D118"/>
  <c r="C118"/>
  <c r="B118"/>
  <c r="E117"/>
  <c r="D117"/>
  <c r="C117"/>
  <c r="B117"/>
  <c r="E116"/>
  <c r="D116"/>
  <c r="I116" s="1"/>
  <c r="C116"/>
  <c r="B116"/>
  <c r="E115"/>
  <c r="D115"/>
  <c r="C115"/>
  <c r="B115"/>
  <c r="E114"/>
  <c r="D114"/>
  <c r="C114"/>
  <c r="B114"/>
  <c r="E113"/>
  <c r="D113"/>
  <c r="C113"/>
  <c r="B113"/>
  <c r="E112"/>
  <c r="D112"/>
  <c r="C112"/>
  <c r="B112"/>
  <c r="E111"/>
  <c r="D111"/>
  <c r="C111"/>
  <c r="B111"/>
  <c r="E110"/>
  <c r="D110"/>
  <c r="C110"/>
  <c r="B110"/>
  <c r="E109"/>
  <c r="G109" s="1"/>
  <c r="D109"/>
  <c r="C109"/>
  <c r="B109"/>
  <c r="E108"/>
  <c r="D108"/>
  <c r="C108"/>
  <c r="B108"/>
  <c r="E107"/>
  <c r="D107"/>
  <c r="C107"/>
  <c r="B107"/>
  <c r="E106"/>
  <c r="G106" s="1"/>
  <c r="D106"/>
  <c r="C106"/>
  <c r="B106"/>
  <c r="E105"/>
  <c r="G105" s="1"/>
  <c r="D105"/>
  <c r="C105"/>
  <c r="B105"/>
  <c r="E104"/>
  <c r="D104"/>
  <c r="C104"/>
  <c r="B104"/>
  <c r="E103"/>
  <c r="D103"/>
  <c r="C103"/>
  <c r="B103"/>
  <c r="G102"/>
  <c r="E102"/>
  <c r="D102"/>
  <c r="C102"/>
  <c r="B102"/>
  <c r="E101"/>
  <c r="D101"/>
  <c r="C101"/>
  <c r="B101"/>
  <c r="E100"/>
  <c r="D100"/>
  <c r="C100"/>
  <c r="B100"/>
  <c r="E99"/>
  <c r="D99"/>
  <c r="C99"/>
  <c r="B99"/>
  <c r="E98"/>
  <c r="D98"/>
  <c r="C98"/>
  <c r="B98"/>
  <c r="E97"/>
  <c r="D97"/>
  <c r="C97"/>
  <c r="B97"/>
  <c r="E96"/>
  <c r="D96"/>
  <c r="C96"/>
  <c r="B96"/>
  <c r="E95"/>
  <c r="D95"/>
  <c r="C95"/>
  <c r="B95"/>
  <c r="E94"/>
  <c r="D94"/>
  <c r="C94"/>
  <c r="B94"/>
  <c r="E93"/>
  <c r="G93" s="1"/>
  <c r="D93"/>
  <c r="C93"/>
  <c r="B93"/>
  <c r="E92"/>
  <c r="D92"/>
  <c r="C92"/>
  <c r="B92"/>
  <c r="E91"/>
  <c r="D91"/>
  <c r="C91"/>
  <c r="B91"/>
  <c r="E90"/>
  <c r="G90" s="1"/>
  <c r="D90"/>
  <c r="C90"/>
  <c r="B90"/>
  <c r="E89"/>
  <c r="G89" s="1"/>
  <c r="D89"/>
  <c r="C89"/>
  <c r="B89"/>
  <c r="E88"/>
  <c r="D88"/>
  <c r="C88"/>
  <c r="B88"/>
  <c r="E87"/>
  <c r="D87"/>
  <c r="C87"/>
  <c r="B87"/>
  <c r="G86"/>
  <c r="E86"/>
  <c r="D86"/>
  <c r="C86"/>
  <c r="B86"/>
  <c r="E85"/>
  <c r="D85"/>
  <c r="C85"/>
  <c r="B85"/>
  <c r="E84"/>
  <c r="D84"/>
  <c r="C84"/>
  <c r="B84"/>
  <c r="E83"/>
  <c r="D83"/>
  <c r="C83"/>
  <c r="B83"/>
  <c r="E82"/>
  <c r="D82"/>
  <c r="C82"/>
  <c r="B82"/>
  <c r="E81"/>
  <c r="D81"/>
  <c r="C81"/>
  <c r="B81"/>
  <c r="E80"/>
  <c r="D80"/>
  <c r="C80"/>
  <c r="B80"/>
  <c r="E79"/>
  <c r="D79"/>
  <c r="C79"/>
  <c r="B79"/>
  <c r="E78"/>
  <c r="D78"/>
  <c r="C78"/>
  <c r="B78"/>
  <c r="E77"/>
  <c r="D77"/>
  <c r="C77"/>
  <c r="B77"/>
  <c r="E76"/>
  <c r="D76"/>
  <c r="C76"/>
  <c r="B76"/>
  <c r="E75"/>
  <c r="D75"/>
  <c r="C75"/>
  <c r="B75"/>
  <c r="E74"/>
  <c r="D74"/>
  <c r="C74"/>
  <c r="B74"/>
  <c r="E73"/>
  <c r="D73"/>
  <c r="C73"/>
  <c r="B73"/>
  <c r="E72"/>
  <c r="D72"/>
  <c r="C72"/>
  <c r="B72"/>
  <c r="E71"/>
  <c r="D71"/>
  <c r="C71"/>
  <c r="B71"/>
  <c r="E70"/>
  <c r="D70"/>
  <c r="C70"/>
  <c r="B70"/>
  <c r="E69"/>
  <c r="D69"/>
  <c r="C69"/>
  <c r="B69"/>
  <c r="E68"/>
  <c r="D68"/>
  <c r="C68"/>
  <c r="B68"/>
  <c r="E67"/>
  <c r="D67"/>
  <c r="C67"/>
  <c r="B67"/>
  <c r="E66"/>
  <c r="D66"/>
  <c r="C66"/>
  <c r="B66"/>
  <c r="E65"/>
  <c r="D65"/>
  <c r="G65" s="1"/>
  <c r="C65"/>
  <c r="B65"/>
  <c r="E64"/>
  <c r="D64"/>
  <c r="G64" s="1"/>
  <c r="C64"/>
  <c r="B64"/>
  <c r="E63"/>
  <c r="D63"/>
  <c r="G63" s="1"/>
  <c r="C63"/>
  <c r="B63"/>
  <c r="E62"/>
  <c r="D62"/>
  <c r="G62" s="1"/>
  <c r="C62"/>
  <c r="B62"/>
  <c r="E61"/>
  <c r="D61"/>
  <c r="G61" s="1"/>
  <c r="C61"/>
  <c r="B61"/>
  <c r="E60"/>
  <c r="D60"/>
  <c r="G60" s="1"/>
  <c r="C60"/>
  <c r="B60"/>
  <c r="E59"/>
  <c r="D59"/>
  <c r="G59" s="1"/>
  <c r="C59"/>
  <c r="B59"/>
  <c r="E58"/>
  <c r="D58"/>
  <c r="G58" s="1"/>
  <c r="C58"/>
  <c r="B58"/>
  <c r="E57"/>
  <c r="D57"/>
  <c r="G57" s="1"/>
  <c r="C57"/>
  <c r="B57"/>
  <c r="E56"/>
  <c r="D56"/>
  <c r="G56" s="1"/>
  <c r="C56"/>
  <c r="B56"/>
  <c r="E55"/>
  <c r="D55"/>
  <c r="G55" s="1"/>
  <c r="C55"/>
  <c r="B55"/>
  <c r="E54"/>
  <c r="D54"/>
  <c r="G54" s="1"/>
  <c r="C54"/>
  <c r="B54"/>
  <c r="E53"/>
  <c r="D53"/>
  <c r="G53" s="1"/>
  <c r="C53"/>
  <c r="B53"/>
  <c r="E52"/>
  <c r="D52"/>
  <c r="G52" s="1"/>
  <c r="C52"/>
  <c r="B52"/>
  <c r="E51"/>
  <c r="D51"/>
  <c r="G51" s="1"/>
  <c r="C51"/>
  <c r="B51"/>
  <c r="E50"/>
  <c r="D50"/>
  <c r="G50" s="1"/>
  <c r="C50"/>
  <c r="B50"/>
  <c r="E49"/>
  <c r="D49"/>
  <c r="G49" s="1"/>
  <c r="C49"/>
  <c r="B49"/>
  <c r="E48"/>
  <c r="D48"/>
  <c r="G48" s="1"/>
  <c r="C48"/>
  <c r="B48"/>
  <c r="E47"/>
  <c r="D47"/>
  <c r="G47" s="1"/>
  <c r="C47"/>
  <c r="B47"/>
  <c r="E46"/>
  <c r="D46"/>
  <c r="G46" s="1"/>
  <c r="C46"/>
  <c r="B46"/>
  <c r="E45"/>
  <c r="D45"/>
  <c r="G45" s="1"/>
  <c r="C45"/>
  <c r="B45"/>
  <c r="E44"/>
  <c r="D44"/>
  <c r="G44" s="1"/>
  <c r="C44"/>
  <c r="B44"/>
  <c r="E43"/>
  <c r="D43"/>
  <c r="G43" s="1"/>
  <c r="C43"/>
  <c r="B43"/>
  <c r="E42"/>
  <c r="D42"/>
  <c r="G42" s="1"/>
  <c r="C42"/>
  <c r="B42"/>
  <c r="E41"/>
  <c r="D41"/>
  <c r="G41" s="1"/>
  <c r="C41"/>
  <c r="B41"/>
  <c r="E40"/>
  <c r="D40"/>
  <c r="G40" s="1"/>
  <c r="C40"/>
  <c r="B40"/>
  <c r="E39"/>
  <c r="D39"/>
  <c r="G39" s="1"/>
  <c r="C39"/>
  <c r="B39"/>
  <c r="E38"/>
  <c r="D38"/>
  <c r="G38" s="1"/>
  <c r="C38"/>
  <c r="B38"/>
  <c r="E37"/>
  <c r="D37"/>
  <c r="G37" s="1"/>
  <c r="C37"/>
  <c r="B37"/>
  <c r="E36"/>
  <c r="D36"/>
  <c r="G36" s="1"/>
  <c r="C36"/>
  <c r="B36"/>
  <c r="E35"/>
  <c r="D35"/>
  <c r="G35" s="1"/>
  <c r="C35"/>
  <c r="B35"/>
  <c r="E34"/>
  <c r="D34"/>
  <c r="G34" s="1"/>
  <c r="C34"/>
  <c r="B34"/>
  <c r="E33"/>
  <c r="D33"/>
  <c r="G33" s="1"/>
  <c r="C33"/>
  <c r="B33"/>
  <c r="E32"/>
  <c r="D32"/>
  <c r="G32" s="1"/>
  <c r="C32"/>
  <c r="B32"/>
  <c r="E31"/>
  <c r="D31"/>
  <c r="G31" s="1"/>
  <c r="C31"/>
  <c r="B31"/>
  <c r="E30"/>
  <c r="D30"/>
  <c r="G30" s="1"/>
  <c r="C30"/>
  <c r="B30"/>
  <c r="E29"/>
  <c r="D29"/>
  <c r="G29" s="1"/>
  <c r="C29"/>
  <c r="B29"/>
  <c r="E28"/>
  <c r="D28"/>
  <c r="G28" s="1"/>
  <c r="C28"/>
  <c r="B28"/>
  <c r="E27"/>
  <c r="D27"/>
  <c r="G27" s="1"/>
  <c r="C27"/>
  <c r="B27"/>
  <c r="E26"/>
  <c r="D26"/>
  <c r="G26" s="1"/>
  <c r="C26"/>
  <c r="B26"/>
  <c r="E25"/>
  <c r="D25"/>
  <c r="G25" s="1"/>
  <c r="C25"/>
  <c r="B25"/>
  <c r="E24"/>
  <c r="D24"/>
  <c r="G24" s="1"/>
  <c r="C24"/>
  <c r="B24"/>
  <c r="E23"/>
  <c r="D23"/>
  <c r="G23" s="1"/>
  <c r="C23"/>
  <c r="B23"/>
  <c r="E22"/>
  <c r="D22"/>
  <c r="G22" s="1"/>
  <c r="C22"/>
  <c r="B22"/>
  <c r="E21"/>
  <c r="D21"/>
  <c r="G21" s="1"/>
  <c r="C21"/>
  <c r="B21"/>
  <c r="E20"/>
  <c r="D20"/>
  <c r="G20" s="1"/>
  <c r="C20"/>
  <c r="S7" s="1"/>
  <c r="B20"/>
  <c r="S8" s="1"/>
  <c r="V7"/>
  <c r="V4"/>
  <c r="AE25" i="5"/>
  <c r="AD25"/>
  <c r="AC25"/>
  <c r="AE24"/>
  <c r="AD24"/>
  <c r="AC24"/>
  <c r="AE23"/>
  <c r="AD23"/>
  <c r="AC23"/>
  <c r="AE22"/>
  <c r="AD22"/>
  <c r="AC22"/>
  <c r="AB25"/>
  <c r="AB24"/>
  <c r="AB23"/>
  <c r="AB22"/>
  <c r="H1423"/>
  <c r="E1423"/>
  <c r="D1423"/>
  <c r="C1423"/>
  <c r="B1423"/>
  <c r="E1422"/>
  <c r="D1422"/>
  <c r="C1422"/>
  <c r="B1422"/>
  <c r="H1421"/>
  <c r="E1421"/>
  <c r="D1421"/>
  <c r="C1421"/>
  <c r="B1421"/>
  <c r="E1420"/>
  <c r="D1420"/>
  <c r="C1420"/>
  <c r="B1420"/>
  <c r="H1419"/>
  <c r="E1419"/>
  <c r="D1419"/>
  <c r="C1419"/>
  <c r="B1419"/>
  <c r="E1418"/>
  <c r="D1418"/>
  <c r="C1418"/>
  <c r="B1418"/>
  <c r="H1417"/>
  <c r="E1417"/>
  <c r="D1417"/>
  <c r="C1417"/>
  <c r="B1417"/>
  <c r="E1416"/>
  <c r="D1416"/>
  <c r="C1416"/>
  <c r="B1416"/>
  <c r="H1415"/>
  <c r="E1415"/>
  <c r="D1415"/>
  <c r="C1415"/>
  <c r="B1415"/>
  <c r="E1414"/>
  <c r="D1414"/>
  <c r="C1414"/>
  <c r="B1414"/>
  <c r="H1413"/>
  <c r="E1413"/>
  <c r="D1413"/>
  <c r="C1413"/>
  <c r="B1413"/>
  <c r="E1412"/>
  <c r="D1412"/>
  <c r="C1412"/>
  <c r="B1412"/>
  <c r="H1411"/>
  <c r="E1411"/>
  <c r="D1411"/>
  <c r="C1411"/>
  <c r="B1411"/>
  <c r="E1410"/>
  <c r="D1410"/>
  <c r="C1410"/>
  <c r="B1410"/>
  <c r="H1409"/>
  <c r="E1409"/>
  <c r="D1409"/>
  <c r="C1409"/>
  <c r="B1409"/>
  <c r="E1408"/>
  <c r="D1408"/>
  <c r="C1408"/>
  <c r="B1408"/>
  <c r="H1407"/>
  <c r="E1407"/>
  <c r="D1407"/>
  <c r="C1407"/>
  <c r="B1407"/>
  <c r="E1406"/>
  <c r="D1406"/>
  <c r="C1406"/>
  <c r="B1406"/>
  <c r="H1405"/>
  <c r="E1405"/>
  <c r="D1405"/>
  <c r="C1405"/>
  <c r="B1405"/>
  <c r="E1404"/>
  <c r="D1404"/>
  <c r="C1404"/>
  <c r="B1404"/>
  <c r="H1403"/>
  <c r="E1403"/>
  <c r="D1403"/>
  <c r="C1403"/>
  <c r="B1403"/>
  <c r="E1402"/>
  <c r="D1402"/>
  <c r="C1402"/>
  <c r="B1402"/>
  <c r="H1401"/>
  <c r="E1401"/>
  <c r="D1401"/>
  <c r="C1401"/>
  <c r="B1401"/>
  <c r="E1400"/>
  <c r="D1400"/>
  <c r="C1400"/>
  <c r="B1400"/>
  <c r="H1399"/>
  <c r="E1399"/>
  <c r="D1399"/>
  <c r="C1399"/>
  <c r="B1399"/>
  <c r="E1398"/>
  <c r="D1398"/>
  <c r="C1398"/>
  <c r="B1398"/>
  <c r="H1397"/>
  <c r="E1397"/>
  <c r="D1397"/>
  <c r="C1397"/>
  <c r="B1397"/>
  <c r="E1396"/>
  <c r="D1396"/>
  <c r="C1396"/>
  <c r="B1396"/>
  <c r="H1395"/>
  <c r="E1395"/>
  <c r="D1395"/>
  <c r="C1395"/>
  <c r="B1395"/>
  <c r="E1394"/>
  <c r="D1394"/>
  <c r="C1394"/>
  <c r="B1394"/>
  <c r="H1393"/>
  <c r="E1393"/>
  <c r="D1393"/>
  <c r="C1393"/>
  <c r="B1393"/>
  <c r="E1392"/>
  <c r="D1392"/>
  <c r="C1392"/>
  <c r="B1392"/>
  <c r="H1391"/>
  <c r="E1391"/>
  <c r="D1391"/>
  <c r="C1391"/>
  <c r="B1391"/>
  <c r="E1390"/>
  <c r="D1390"/>
  <c r="C1390"/>
  <c r="B1390"/>
  <c r="H1389"/>
  <c r="E1389"/>
  <c r="D1389"/>
  <c r="C1389"/>
  <c r="B1389"/>
  <c r="E1388"/>
  <c r="D1388"/>
  <c r="C1388"/>
  <c r="B1388"/>
  <c r="H1387"/>
  <c r="E1387"/>
  <c r="D1387"/>
  <c r="C1387"/>
  <c r="B1387"/>
  <c r="E1386"/>
  <c r="D1386"/>
  <c r="C1386"/>
  <c r="B1386"/>
  <c r="H1385"/>
  <c r="E1385"/>
  <c r="D1385"/>
  <c r="C1385"/>
  <c r="B1385"/>
  <c r="E1384"/>
  <c r="D1384"/>
  <c r="C1384"/>
  <c r="B1384"/>
  <c r="H1383"/>
  <c r="E1383"/>
  <c r="D1383"/>
  <c r="C1383"/>
  <c r="B1383"/>
  <c r="E1382"/>
  <c r="D1382"/>
  <c r="C1382"/>
  <c r="B1382"/>
  <c r="H1381"/>
  <c r="E1381"/>
  <c r="D1381"/>
  <c r="C1381"/>
  <c r="B1381"/>
  <c r="E1380"/>
  <c r="D1380"/>
  <c r="C1380"/>
  <c r="B1380"/>
  <c r="H1379"/>
  <c r="E1379"/>
  <c r="D1379"/>
  <c r="C1379"/>
  <c r="B1379"/>
  <c r="E1378"/>
  <c r="D1378"/>
  <c r="C1378"/>
  <c r="B1378"/>
  <c r="H1377"/>
  <c r="E1377"/>
  <c r="D1377"/>
  <c r="C1377"/>
  <c r="B1377"/>
  <c r="E1376"/>
  <c r="D1376"/>
  <c r="C1376"/>
  <c r="B1376"/>
  <c r="H1375"/>
  <c r="E1375"/>
  <c r="D1375"/>
  <c r="C1375"/>
  <c r="B1375"/>
  <c r="E1374"/>
  <c r="D1374"/>
  <c r="C1374"/>
  <c r="B1374"/>
  <c r="H1373"/>
  <c r="E1373"/>
  <c r="D1373"/>
  <c r="C1373"/>
  <c r="B1373"/>
  <c r="E1372"/>
  <c r="D1372"/>
  <c r="C1372"/>
  <c r="B1372"/>
  <c r="H1371"/>
  <c r="E1371"/>
  <c r="D1371"/>
  <c r="C1371"/>
  <c r="B1371"/>
  <c r="E1370"/>
  <c r="D1370"/>
  <c r="C1370"/>
  <c r="B1370"/>
  <c r="H1369"/>
  <c r="E1369"/>
  <c r="D1369"/>
  <c r="C1369"/>
  <c r="B1369"/>
  <c r="E1368"/>
  <c r="D1368"/>
  <c r="C1368"/>
  <c r="B1368"/>
  <c r="H1367"/>
  <c r="E1367"/>
  <c r="D1367"/>
  <c r="C1367"/>
  <c r="B1367"/>
  <c r="E1366"/>
  <c r="D1366"/>
  <c r="C1366"/>
  <c r="B1366"/>
  <c r="H1365"/>
  <c r="E1365"/>
  <c r="D1365"/>
  <c r="C1365"/>
  <c r="B1365"/>
  <c r="E1364"/>
  <c r="D1364"/>
  <c r="C1364"/>
  <c r="B1364"/>
  <c r="H1363"/>
  <c r="E1363"/>
  <c r="D1363"/>
  <c r="C1363"/>
  <c r="B1363"/>
  <c r="E1362"/>
  <c r="D1362"/>
  <c r="C1362"/>
  <c r="B1362"/>
  <c r="H1361"/>
  <c r="E1361"/>
  <c r="D1361"/>
  <c r="C1361"/>
  <c r="B1361"/>
  <c r="E1360"/>
  <c r="D1360"/>
  <c r="C1360"/>
  <c r="B1360"/>
  <c r="H1359"/>
  <c r="E1359"/>
  <c r="D1359"/>
  <c r="C1359"/>
  <c r="B1359"/>
  <c r="E1358"/>
  <c r="D1358"/>
  <c r="C1358"/>
  <c r="B1358"/>
  <c r="H1357"/>
  <c r="E1357"/>
  <c r="D1357"/>
  <c r="C1357"/>
  <c r="B1357"/>
  <c r="E1356"/>
  <c r="D1356"/>
  <c r="C1356"/>
  <c r="B1356"/>
  <c r="H1355"/>
  <c r="E1355"/>
  <c r="D1355"/>
  <c r="C1355"/>
  <c r="B1355"/>
  <c r="E1354"/>
  <c r="D1354"/>
  <c r="C1354"/>
  <c r="B1354"/>
  <c r="H1353"/>
  <c r="E1353"/>
  <c r="D1353"/>
  <c r="C1353"/>
  <c r="B1353"/>
  <c r="E1352"/>
  <c r="D1352"/>
  <c r="C1352"/>
  <c r="B1352"/>
  <c r="H1351"/>
  <c r="E1351"/>
  <c r="D1351"/>
  <c r="C1351"/>
  <c r="B1351"/>
  <c r="E1350"/>
  <c r="D1350"/>
  <c r="C1350"/>
  <c r="B1350"/>
  <c r="H1349"/>
  <c r="E1349"/>
  <c r="D1349"/>
  <c r="C1349"/>
  <c r="B1349"/>
  <c r="E1348"/>
  <c r="D1348"/>
  <c r="C1348"/>
  <c r="B1348"/>
  <c r="H1347"/>
  <c r="E1347"/>
  <c r="D1347"/>
  <c r="C1347"/>
  <c r="B1347"/>
  <c r="E1346"/>
  <c r="D1346"/>
  <c r="C1346"/>
  <c r="B1346"/>
  <c r="H1345"/>
  <c r="E1345"/>
  <c r="D1345"/>
  <c r="C1345"/>
  <c r="B1345"/>
  <c r="E1344"/>
  <c r="D1344"/>
  <c r="C1344"/>
  <c r="B1344"/>
  <c r="H1343"/>
  <c r="E1343"/>
  <c r="D1343"/>
  <c r="C1343"/>
  <c r="B1343"/>
  <c r="E1342"/>
  <c r="D1342"/>
  <c r="C1342"/>
  <c r="B1342"/>
  <c r="H1341"/>
  <c r="E1341"/>
  <c r="D1341"/>
  <c r="C1341"/>
  <c r="B1341"/>
  <c r="E1340"/>
  <c r="D1340"/>
  <c r="C1340"/>
  <c r="B1340"/>
  <c r="H1339"/>
  <c r="E1339"/>
  <c r="D1339"/>
  <c r="C1339"/>
  <c r="B1339"/>
  <c r="E1338"/>
  <c r="D1338"/>
  <c r="C1338"/>
  <c r="B1338"/>
  <c r="H1337"/>
  <c r="E1337"/>
  <c r="D1337"/>
  <c r="C1337"/>
  <c r="B1337"/>
  <c r="E1336"/>
  <c r="D1336"/>
  <c r="C1336"/>
  <c r="B1336"/>
  <c r="H1335"/>
  <c r="E1335"/>
  <c r="D1335"/>
  <c r="C1335"/>
  <c r="B1335"/>
  <c r="E1334"/>
  <c r="D1334"/>
  <c r="C1334"/>
  <c r="B1334"/>
  <c r="H1333"/>
  <c r="E1333"/>
  <c r="D1333"/>
  <c r="C1333"/>
  <c r="B1333"/>
  <c r="E1332"/>
  <c r="D1332"/>
  <c r="C1332"/>
  <c r="B1332"/>
  <c r="H1331"/>
  <c r="E1331"/>
  <c r="D1331"/>
  <c r="C1331"/>
  <c r="B1331"/>
  <c r="E1330"/>
  <c r="D1330"/>
  <c r="C1330"/>
  <c r="B1330"/>
  <c r="H1329"/>
  <c r="E1329"/>
  <c r="D1329"/>
  <c r="C1329"/>
  <c r="B1329"/>
  <c r="E1328"/>
  <c r="D1328"/>
  <c r="C1328"/>
  <c r="B1328"/>
  <c r="H1327"/>
  <c r="E1327"/>
  <c r="D1327"/>
  <c r="C1327"/>
  <c r="B1327"/>
  <c r="E1326"/>
  <c r="D1326"/>
  <c r="C1326"/>
  <c r="B1326"/>
  <c r="H1325"/>
  <c r="E1325"/>
  <c r="D1325"/>
  <c r="C1325"/>
  <c r="B1325"/>
  <c r="E1324"/>
  <c r="D1324"/>
  <c r="C1324"/>
  <c r="B1324"/>
  <c r="H1323"/>
  <c r="E1323"/>
  <c r="D1323"/>
  <c r="C1323"/>
  <c r="B1323"/>
  <c r="E1322"/>
  <c r="D1322"/>
  <c r="C1322"/>
  <c r="B1322"/>
  <c r="H1321"/>
  <c r="E1321"/>
  <c r="D1321"/>
  <c r="C1321"/>
  <c r="B1321"/>
  <c r="E1320"/>
  <c r="D1320"/>
  <c r="C1320"/>
  <c r="B1320"/>
  <c r="H1319"/>
  <c r="E1319"/>
  <c r="D1319"/>
  <c r="C1319"/>
  <c r="B1319"/>
  <c r="E1318"/>
  <c r="D1318"/>
  <c r="C1318"/>
  <c r="B1318"/>
  <c r="H1317"/>
  <c r="E1317"/>
  <c r="D1317"/>
  <c r="C1317"/>
  <c r="B1317"/>
  <c r="E1316"/>
  <c r="D1316"/>
  <c r="C1316"/>
  <c r="B1316"/>
  <c r="H1315"/>
  <c r="E1315"/>
  <c r="D1315"/>
  <c r="C1315"/>
  <c r="B1315"/>
  <c r="E1314"/>
  <c r="D1314"/>
  <c r="C1314"/>
  <c r="B1314"/>
  <c r="H1313"/>
  <c r="E1313"/>
  <c r="D1313"/>
  <c r="C1313"/>
  <c r="B1313"/>
  <c r="E1312"/>
  <c r="D1312"/>
  <c r="C1312"/>
  <c r="B1312"/>
  <c r="H1311"/>
  <c r="E1311"/>
  <c r="D1311"/>
  <c r="C1311"/>
  <c r="B1311"/>
  <c r="E1310"/>
  <c r="D1310"/>
  <c r="C1310"/>
  <c r="B1310"/>
  <c r="H1309"/>
  <c r="E1309"/>
  <c r="D1309"/>
  <c r="C1309"/>
  <c r="B1309"/>
  <c r="E1308"/>
  <c r="D1308"/>
  <c r="C1308"/>
  <c r="B1308"/>
  <c r="H1307"/>
  <c r="E1307"/>
  <c r="D1307"/>
  <c r="C1307"/>
  <c r="B1307"/>
  <c r="E1306"/>
  <c r="D1306"/>
  <c r="C1306"/>
  <c r="B1306"/>
  <c r="H1305"/>
  <c r="E1305"/>
  <c r="D1305"/>
  <c r="C1305"/>
  <c r="B1305"/>
  <c r="E1304"/>
  <c r="D1304"/>
  <c r="C1304"/>
  <c r="B1304"/>
  <c r="H1303"/>
  <c r="E1303"/>
  <c r="D1303"/>
  <c r="C1303"/>
  <c r="B1303"/>
  <c r="E1302"/>
  <c r="D1302"/>
  <c r="C1302"/>
  <c r="B1302"/>
  <c r="H1301"/>
  <c r="E1301"/>
  <c r="D1301"/>
  <c r="C1301"/>
  <c r="B1301"/>
  <c r="E1300"/>
  <c r="D1300"/>
  <c r="C1300"/>
  <c r="B1300"/>
  <c r="H1299"/>
  <c r="E1299"/>
  <c r="D1299"/>
  <c r="C1299"/>
  <c r="B1299"/>
  <c r="E1298"/>
  <c r="D1298"/>
  <c r="C1298"/>
  <c r="B1298"/>
  <c r="H1297"/>
  <c r="E1297"/>
  <c r="D1297"/>
  <c r="C1297"/>
  <c r="B1297"/>
  <c r="E1296"/>
  <c r="D1296"/>
  <c r="C1296"/>
  <c r="B1296"/>
  <c r="H1295"/>
  <c r="E1295"/>
  <c r="D1295"/>
  <c r="C1295"/>
  <c r="B1295"/>
  <c r="E1294"/>
  <c r="D1294"/>
  <c r="C1294"/>
  <c r="B1294"/>
  <c r="H1293"/>
  <c r="E1293"/>
  <c r="D1293"/>
  <c r="C1293"/>
  <c r="B1293"/>
  <c r="E1292"/>
  <c r="D1292"/>
  <c r="C1292"/>
  <c r="B1292"/>
  <c r="H1291"/>
  <c r="E1291"/>
  <c r="D1291"/>
  <c r="C1291"/>
  <c r="B1291"/>
  <c r="E1290"/>
  <c r="D1290"/>
  <c r="C1290"/>
  <c r="B1290"/>
  <c r="H1289"/>
  <c r="E1289"/>
  <c r="D1289"/>
  <c r="C1289"/>
  <c r="B1289"/>
  <c r="E1288"/>
  <c r="D1288"/>
  <c r="C1288"/>
  <c r="B1288"/>
  <c r="H1287"/>
  <c r="E1287"/>
  <c r="D1287"/>
  <c r="C1287"/>
  <c r="B1287"/>
  <c r="E1286"/>
  <c r="D1286"/>
  <c r="C1286"/>
  <c r="B1286"/>
  <c r="H1285"/>
  <c r="E1285"/>
  <c r="D1285"/>
  <c r="C1285"/>
  <c r="B1285"/>
  <c r="E1284"/>
  <c r="D1284"/>
  <c r="C1284"/>
  <c r="B1284"/>
  <c r="H1283"/>
  <c r="E1283"/>
  <c r="D1283"/>
  <c r="C1283"/>
  <c r="B1283"/>
  <c r="E1282"/>
  <c r="D1282"/>
  <c r="C1282"/>
  <c r="B1282"/>
  <c r="H1281"/>
  <c r="E1281"/>
  <c r="D1281"/>
  <c r="C1281"/>
  <c r="B1281"/>
  <c r="E1280"/>
  <c r="D1280"/>
  <c r="C1280"/>
  <c r="B1280"/>
  <c r="H1279"/>
  <c r="E1279"/>
  <c r="D1279"/>
  <c r="C1279"/>
  <c r="B1279"/>
  <c r="E1278"/>
  <c r="D1278"/>
  <c r="C1278"/>
  <c r="B1278"/>
  <c r="H1277"/>
  <c r="E1277"/>
  <c r="D1277"/>
  <c r="C1277"/>
  <c r="B1277"/>
  <c r="E1276"/>
  <c r="D1276"/>
  <c r="C1276"/>
  <c r="B1276"/>
  <c r="H1275"/>
  <c r="E1275"/>
  <c r="D1275"/>
  <c r="C1275"/>
  <c r="B1275"/>
  <c r="E1274"/>
  <c r="D1274"/>
  <c r="C1274"/>
  <c r="B1274"/>
  <c r="H1273"/>
  <c r="E1273"/>
  <c r="D1273"/>
  <c r="C1273"/>
  <c r="B1273"/>
  <c r="E1272"/>
  <c r="D1272"/>
  <c r="C1272"/>
  <c r="B1272"/>
  <c r="H1271"/>
  <c r="E1271"/>
  <c r="D1271"/>
  <c r="C1271"/>
  <c r="B1271"/>
  <c r="E1270"/>
  <c r="D1270"/>
  <c r="C1270"/>
  <c r="B1270"/>
  <c r="H1269"/>
  <c r="E1269"/>
  <c r="D1269"/>
  <c r="C1269"/>
  <c r="B1269"/>
  <c r="E1268"/>
  <c r="D1268"/>
  <c r="C1268"/>
  <c r="B1268"/>
  <c r="H1267"/>
  <c r="E1267"/>
  <c r="D1267"/>
  <c r="C1267"/>
  <c r="B1267"/>
  <c r="E1266"/>
  <c r="D1266"/>
  <c r="C1266"/>
  <c r="B1266"/>
  <c r="H1265"/>
  <c r="E1265"/>
  <c r="D1265"/>
  <c r="C1265"/>
  <c r="B1265"/>
  <c r="E1264"/>
  <c r="D1264"/>
  <c r="C1264"/>
  <c r="B1264"/>
  <c r="H1263"/>
  <c r="E1263"/>
  <c r="D1263"/>
  <c r="C1263"/>
  <c r="B1263"/>
  <c r="E1262"/>
  <c r="D1262"/>
  <c r="C1262"/>
  <c r="B1262"/>
  <c r="H1261"/>
  <c r="E1261"/>
  <c r="D1261"/>
  <c r="C1261"/>
  <c r="B1261"/>
  <c r="E1260"/>
  <c r="D1260"/>
  <c r="C1260"/>
  <c r="B1260"/>
  <c r="H1259"/>
  <c r="E1259"/>
  <c r="D1259"/>
  <c r="C1259"/>
  <c r="B1259"/>
  <c r="E1258"/>
  <c r="D1258"/>
  <c r="C1258"/>
  <c r="B1258"/>
  <c r="H1257"/>
  <c r="E1257"/>
  <c r="D1257"/>
  <c r="C1257"/>
  <c r="B1257"/>
  <c r="E1256"/>
  <c r="D1256"/>
  <c r="C1256"/>
  <c r="B1256"/>
  <c r="H1255"/>
  <c r="E1255"/>
  <c r="D1255"/>
  <c r="C1255"/>
  <c r="B1255"/>
  <c r="E1254"/>
  <c r="D1254"/>
  <c r="C1254"/>
  <c r="B1254"/>
  <c r="H1253"/>
  <c r="E1253"/>
  <c r="D1253"/>
  <c r="C1253"/>
  <c r="B1253"/>
  <c r="E1252"/>
  <c r="D1252"/>
  <c r="C1252"/>
  <c r="B1252"/>
  <c r="H1251"/>
  <c r="E1251"/>
  <c r="D1251"/>
  <c r="C1251"/>
  <c r="B1251"/>
  <c r="E1250"/>
  <c r="D1250"/>
  <c r="C1250"/>
  <c r="B1250"/>
  <c r="H1249"/>
  <c r="E1249"/>
  <c r="D1249"/>
  <c r="C1249"/>
  <c r="B1249"/>
  <c r="E1248"/>
  <c r="D1248"/>
  <c r="C1248"/>
  <c r="B1248"/>
  <c r="H1247"/>
  <c r="E1247"/>
  <c r="D1247"/>
  <c r="C1247"/>
  <c r="B1247"/>
  <c r="E1246"/>
  <c r="D1246"/>
  <c r="C1246"/>
  <c r="B1246"/>
  <c r="H1245"/>
  <c r="E1245"/>
  <c r="D1245"/>
  <c r="C1245"/>
  <c r="B1245"/>
  <c r="E1244"/>
  <c r="D1244"/>
  <c r="C1244"/>
  <c r="B1244"/>
  <c r="H1243"/>
  <c r="E1243"/>
  <c r="D1243"/>
  <c r="C1243"/>
  <c r="B1243"/>
  <c r="E1242"/>
  <c r="D1242"/>
  <c r="C1242"/>
  <c r="B1242"/>
  <c r="H1241"/>
  <c r="E1241"/>
  <c r="D1241"/>
  <c r="C1241"/>
  <c r="B1241"/>
  <c r="E1240"/>
  <c r="D1240"/>
  <c r="C1240"/>
  <c r="B1240"/>
  <c r="H1239"/>
  <c r="E1239"/>
  <c r="D1239"/>
  <c r="C1239"/>
  <c r="B1239"/>
  <c r="E1238"/>
  <c r="D1238"/>
  <c r="C1238"/>
  <c r="B1238"/>
  <c r="H1237"/>
  <c r="E1237"/>
  <c r="D1237"/>
  <c r="C1237"/>
  <c r="B1237"/>
  <c r="E1236"/>
  <c r="D1236"/>
  <c r="C1236"/>
  <c r="B1236"/>
  <c r="H1235"/>
  <c r="E1235"/>
  <c r="D1235"/>
  <c r="C1235"/>
  <c r="B1235"/>
  <c r="E1234"/>
  <c r="D1234"/>
  <c r="C1234"/>
  <c r="B1234"/>
  <c r="H1233"/>
  <c r="E1233"/>
  <c r="D1233"/>
  <c r="C1233"/>
  <c r="B1233"/>
  <c r="E1232"/>
  <c r="D1232"/>
  <c r="C1232"/>
  <c r="B1232"/>
  <c r="H1231"/>
  <c r="E1231"/>
  <c r="D1231"/>
  <c r="C1231"/>
  <c r="B1231"/>
  <c r="E1230"/>
  <c r="D1230"/>
  <c r="C1230"/>
  <c r="B1230"/>
  <c r="H1229"/>
  <c r="E1229"/>
  <c r="D1229"/>
  <c r="C1229"/>
  <c r="B1229"/>
  <c r="E1228"/>
  <c r="D1228"/>
  <c r="C1228"/>
  <c r="B1228"/>
  <c r="H1227"/>
  <c r="E1227"/>
  <c r="D1227"/>
  <c r="C1227"/>
  <c r="B1227"/>
  <c r="E1226"/>
  <c r="D1226"/>
  <c r="C1226"/>
  <c r="B1226"/>
  <c r="H1225"/>
  <c r="E1225"/>
  <c r="D1225"/>
  <c r="C1225"/>
  <c r="B1225"/>
  <c r="E1224"/>
  <c r="D1224"/>
  <c r="C1224"/>
  <c r="B1224"/>
  <c r="H1223"/>
  <c r="E1223"/>
  <c r="D1223"/>
  <c r="C1223"/>
  <c r="B1223"/>
  <c r="E1222"/>
  <c r="D1222"/>
  <c r="C1222"/>
  <c r="B1222"/>
  <c r="H1221"/>
  <c r="E1221"/>
  <c r="D1221"/>
  <c r="C1221"/>
  <c r="B1221"/>
  <c r="E1220"/>
  <c r="D1220"/>
  <c r="C1220"/>
  <c r="B1220"/>
  <c r="H1219"/>
  <c r="E1219"/>
  <c r="D1219"/>
  <c r="C1219"/>
  <c r="B1219"/>
  <c r="E1218"/>
  <c r="D1218"/>
  <c r="C1218"/>
  <c r="B1218"/>
  <c r="H1217"/>
  <c r="E1217"/>
  <c r="D1217"/>
  <c r="C1217"/>
  <c r="B1217"/>
  <c r="E1216"/>
  <c r="D1216"/>
  <c r="C1216"/>
  <c r="B1216"/>
  <c r="H1215"/>
  <c r="E1215"/>
  <c r="D1215"/>
  <c r="C1215"/>
  <c r="B1215"/>
  <c r="E1214"/>
  <c r="D1214"/>
  <c r="C1214"/>
  <c r="B1214"/>
  <c r="H1213"/>
  <c r="E1213"/>
  <c r="D1213"/>
  <c r="C1213"/>
  <c r="B1213"/>
  <c r="E1212"/>
  <c r="D1212"/>
  <c r="C1212"/>
  <c r="B1212"/>
  <c r="H1211"/>
  <c r="E1211"/>
  <c r="D1211"/>
  <c r="C1211"/>
  <c r="B1211"/>
  <c r="E1210"/>
  <c r="D1210"/>
  <c r="C1210"/>
  <c r="B1210"/>
  <c r="H1209"/>
  <c r="E1209"/>
  <c r="D1209"/>
  <c r="C1209"/>
  <c r="B1209"/>
  <c r="E1208"/>
  <c r="D1208"/>
  <c r="C1208"/>
  <c r="B1208"/>
  <c r="H1207"/>
  <c r="E1207"/>
  <c r="D1207"/>
  <c r="C1207"/>
  <c r="B1207"/>
  <c r="E1206"/>
  <c r="D1206"/>
  <c r="C1206"/>
  <c r="B1206"/>
  <c r="H1205"/>
  <c r="E1205"/>
  <c r="D1205"/>
  <c r="C1205"/>
  <c r="B1205"/>
  <c r="E1204"/>
  <c r="D1204"/>
  <c r="C1204"/>
  <c r="B1204"/>
  <c r="H1203"/>
  <c r="E1203"/>
  <c r="D1203"/>
  <c r="C1203"/>
  <c r="B1203"/>
  <c r="E1202"/>
  <c r="D1202"/>
  <c r="C1202"/>
  <c r="B1202"/>
  <c r="H1201"/>
  <c r="E1201"/>
  <c r="D1201"/>
  <c r="C1201"/>
  <c r="B1201"/>
  <c r="E1200"/>
  <c r="D1200"/>
  <c r="C1200"/>
  <c r="B1200"/>
  <c r="H1199"/>
  <c r="E1199"/>
  <c r="D1199"/>
  <c r="C1199"/>
  <c r="B1199"/>
  <c r="E1198"/>
  <c r="D1198"/>
  <c r="C1198"/>
  <c r="B1198"/>
  <c r="H1197"/>
  <c r="E1197"/>
  <c r="D1197"/>
  <c r="C1197"/>
  <c r="B1197"/>
  <c r="E1196"/>
  <c r="D1196"/>
  <c r="C1196"/>
  <c r="B1196"/>
  <c r="H1195"/>
  <c r="E1195"/>
  <c r="D1195"/>
  <c r="C1195"/>
  <c r="B1195"/>
  <c r="E1194"/>
  <c r="D1194"/>
  <c r="C1194"/>
  <c r="B1194"/>
  <c r="H1193"/>
  <c r="E1193"/>
  <c r="D1193"/>
  <c r="C1193"/>
  <c r="B1193"/>
  <c r="E1192"/>
  <c r="D1192"/>
  <c r="C1192"/>
  <c r="B1192"/>
  <c r="H1191"/>
  <c r="E1191"/>
  <c r="D1191"/>
  <c r="C1191"/>
  <c r="B1191"/>
  <c r="E1190"/>
  <c r="D1190"/>
  <c r="C1190"/>
  <c r="B1190"/>
  <c r="H1189"/>
  <c r="E1189"/>
  <c r="D1189"/>
  <c r="C1189"/>
  <c r="B1189"/>
  <c r="E1188"/>
  <c r="D1188"/>
  <c r="C1188"/>
  <c r="B1188"/>
  <c r="H1187"/>
  <c r="E1187"/>
  <c r="D1187"/>
  <c r="C1187"/>
  <c r="B1187"/>
  <c r="E1186"/>
  <c r="D1186"/>
  <c r="C1186"/>
  <c r="B1186"/>
  <c r="H1185"/>
  <c r="E1185"/>
  <c r="D1185"/>
  <c r="C1185"/>
  <c r="B1185"/>
  <c r="E1184"/>
  <c r="D1184"/>
  <c r="C1184"/>
  <c r="B1184"/>
  <c r="H1183"/>
  <c r="E1183"/>
  <c r="D1183"/>
  <c r="C1183"/>
  <c r="B1183"/>
  <c r="E1182"/>
  <c r="D1182"/>
  <c r="C1182"/>
  <c r="B1182"/>
  <c r="H1181"/>
  <c r="E1181"/>
  <c r="D1181"/>
  <c r="C1181"/>
  <c r="B1181"/>
  <c r="E1180"/>
  <c r="D1180"/>
  <c r="C1180"/>
  <c r="B1180"/>
  <c r="H1179"/>
  <c r="E1179"/>
  <c r="D1179"/>
  <c r="C1179"/>
  <c r="B1179"/>
  <c r="E1178"/>
  <c r="D1178"/>
  <c r="C1178"/>
  <c r="B1178"/>
  <c r="H1177"/>
  <c r="E1177"/>
  <c r="D1177"/>
  <c r="C1177"/>
  <c r="B1177"/>
  <c r="E1176"/>
  <c r="D1176"/>
  <c r="C1176"/>
  <c r="B1176"/>
  <c r="H1175"/>
  <c r="E1175"/>
  <c r="D1175"/>
  <c r="C1175"/>
  <c r="B1175"/>
  <c r="E1174"/>
  <c r="D1174"/>
  <c r="C1174"/>
  <c r="B1174"/>
  <c r="H1173"/>
  <c r="E1173"/>
  <c r="D1173"/>
  <c r="C1173"/>
  <c r="B1173"/>
  <c r="E1172"/>
  <c r="D1172"/>
  <c r="C1172"/>
  <c r="B1172"/>
  <c r="H1171"/>
  <c r="E1171"/>
  <c r="D1171"/>
  <c r="C1171"/>
  <c r="B1171"/>
  <c r="E1170"/>
  <c r="D1170"/>
  <c r="C1170"/>
  <c r="B1170"/>
  <c r="E1169"/>
  <c r="D1169"/>
  <c r="C1169"/>
  <c r="B1169"/>
  <c r="I1168"/>
  <c r="H1168"/>
  <c r="E1168"/>
  <c r="D1168"/>
  <c r="G1168" s="1"/>
  <c r="C1168"/>
  <c r="B1168"/>
  <c r="H1167"/>
  <c r="G1167"/>
  <c r="I1167" s="1"/>
  <c r="E1167"/>
  <c r="D1167"/>
  <c r="J1167" s="1"/>
  <c r="C1167"/>
  <c r="B1167"/>
  <c r="H1166"/>
  <c r="G1166"/>
  <c r="E1166"/>
  <c r="D1166"/>
  <c r="J1166" s="1"/>
  <c r="C1166"/>
  <c r="B1166"/>
  <c r="H1165"/>
  <c r="G1165"/>
  <c r="I1165" s="1"/>
  <c r="E1165"/>
  <c r="D1165"/>
  <c r="J1165" s="1"/>
  <c r="C1165"/>
  <c r="B1165"/>
  <c r="H1164"/>
  <c r="G1164"/>
  <c r="E1164"/>
  <c r="D1164"/>
  <c r="J1164" s="1"/>
  <c r="C1164"/>
  <c r="B1164"/>
  <c r="H1163"/>
  <c r="G1163"/>
  <c r="I1163" s="1"/>
  <c r="E1163"/>
  <c r="D1163"/>
  <c r="J1163" s="1"/>
  <c r="C1163"/>
  <c r="B1163"/>
  <c r="H1162"/>
  <c r="G1162"/>
  <c r="E1162"/>
  <c r="D1162"/>
  <c r="J1162" s="1"/>
  <c r="C1162"/>
  <c r="B1162"/>
  <c r="H1161"/>
  <c r="G1161"/>
  <c r="I1161" s="1"/>
  <c r="E1161"/>
  <c r="D1161"/>
  <c r="J1161" s="1"/>
  <c r="C1161"/>
  <c r="B1161"/>
  <c r="H1160"/>
  <c r="G1160"/>
  <c r="E1160"/>
  <c r="D1160"/>
  <c r="J1160" s="1"/>
  <c r="C1160"/>
  <c r="B1160"/>
  <c r="H1159"/>
  <c r="G1159"/>
  <c r="I1159" s="1"/>
  <c r="E1159"/>
  <c r="D1159"/>
  <c r="J1159" s="1"/>
  <c r="C1159"/>
  <c r="B1159"/>
  <c r="H1158"/>
  <c r="G1158"/>
  <c r="E1158"/>
  <c r="D1158"/>
  <c r="J1158" s="1"/>
  <c r="C1158"/>
  <c r="B1158"/>
  <c r="H1157"/>
  <c r="G1157"/>
  <c r="I1157" s="1"/>
  <c r="E1157"/>
  <c r="D1157"/>
  <c r="J1157" s="1"/>
  <c r="C1157"/>
  <c r="B1157"/>
  <c r="H1156"/>
  <c r="G1156"/>
  <c r="E1156"/>
  <c r="D1156"/>
  <c r="J1156" s="1"/>
  <c r="C1156"/>
  <c r="B1156"/>
  <c r="H1155"/>
  <c r="G1155"/>
  <c r="I1155" s="1"/>
  <c r="E1155"/>
  <c r="D1155"/>
  <c r="J1155" s="1"/>
  <c r="C1155"/>
  <c r="B1155"/>
  <c r="H1154"/>
  <c r="G1154"/>
  <c r="E1154"/>
  <c r="D1154"/>
  <c r="J1154" s="1"/>
  <c r="C1154"/>
  <c r="B1154"/>
  <c r="H1153"/>
  <c r="G1153"/>
  <c r="I1153" s="1"/>
  <c r="E1153"/>
  <c r="D1153"/>
  <c r="J1153" s="1"/>
  <c r="C1153"/>
  <c r="B1153"/>
  <c r="H1152"/>
  <c r="G1152"/>
  <c r="E1152"/>
  <c r="D1152"/>
  <c r="J1152" s="1"/>
  <c r="C1152"/>
  <c r="B1152"/>
  <c r="H1151"/>
  <c r="G1151"/>
  <c r="I1151" s="1"/>
  <c r="E1151"/>
  <c r="D1151"/>
  <c r="J1151" s="1"/>
  <c r="C1151"/>
  <c r="B1151"/>
  <c r="H1150"/>
  <c r="G1150"/>
  <c r="E1150"/>
  <c r="D1150"/>
  <c r="J1150" s="1"/>
  <c r="C1150"/>
  <c r="B1150"/>
  <c r="H1149"/>
  <c r="G1149"/>
  <c r="I1149" s="1"/>
  <c r="E1149"/>
  <c r="D1149"/>
  <c r="J1149" s="1"/>
  <c r="C1149"/>
  <c r="B1149"/>
  <c r="H1148"/>
  <c r="G1148"/>
  <c r="E1148"/>
  <c r="D1148"/>
  <c r="J1148" s="1"/>
  <c r="C1148"/>
  <c r="B1148"/>
  <c r="H1147"/>
  <c r="G1147"/>
  <c r="I1147" s="1"/>
  <c r="E1147"/>
  <c r="D1147"/>
  <c r="J1147" s="1"/>
  <c r="C1147"/>
  <c r="B1147"/>
  <c r="H1146"/>
  <c r="G1146"/>
  <c r="E1146"/>
  <c r="D1146"/>
  <c r="J1146" s="1"/>
  <c r="C1146"/>
  <c r="B1146"/>
  <c r="H1145"/>
  <c r="G1145"/>
  <c r="I1145" s="1"/>
  <c r="E1145"/>
  <c r="D1145"/>
  <c r="J1145" s="1"/>
  <c r="C1145"/>
  <c r="B1145"/>
  <c r="H1144"/>
  <c r="G1144"/>
  <c r="E1144"/>
  <c r="D1144"/>
  <c r="J1144" s="1"/>
  <c r="C1144"/>
  <c r="B1144"/>
  <c r="H1143"/>
  <c r="G1143"/>
  <c r="I1143" s="1"/>
  <c r="E1143"/>
  <c r="D1143"/>
  <c r="J1143" s="1"/>
  <c r="C1143"/>
  <c r="B1143"/>
  <c r="H1142"/>
  <c r="G1142"/>
  <c r="E1142"/>
  <c r="D1142"/>
  <c r="J1142" s="1"/>
  <c r="C1142"/>
  <c r="B1142"/>
  <c r="H1141"/>
  <c r="G1141"/>
  <c r="I1141" s="1"/>
  <c r="E1141"/>
  <c r="D1141"/>
  <c r="J1141" s="1"/>
  <c r="C1141"/>
  <c r="B1141"/>
  <c r="H1140"/>
  <c r="G1140"/>
  <c r="E1140"/>
  <c r="D1140"/>
  <c r="J1140" s="1"/>
  <c r="C1140"/>
  <c r="B1140"/>
  <c r="H1139"/>
  <c r="G1139"/>
  <c r="I1139" s="1"/>
  <c r="E1139"/>
  <c r="D1139"/>
  <c r="J1139" s="1"/>
  <c r="C1139"/>
  <c r="B1139"/>
  <c r="H1138"/>
  <c r="G1138"/>
  <c r="E1138"/>
  <c r="D1138"/>
  <c r="J1138" s="1"/>
  <c r="C1138"/>
  <c r="B1138"/>
  <c r="H1137"/>
  <c r="G1137"/>
  <c r="I1137" s="1"/>
  <c r="E1137"/>
  <c r="D1137"/>
  <c r="J1137" s="1"/>
  <c r="C1137"/>
  <c r="B1137"/>
  <c r="H1136"/>
  <c r="G1136"/>
  <c r="E1136"/>
  <c r="D1136"/>
  <c r="J1136" s="1"/>
  <c r="C1136"/>
  <c r="B1136"/>
  <c r="H1135"/>
  <c r="G1135"/>
  <c r="I1135" s="1"/>
  <c r="E1135"/>
  <c r="D1135"/>
  <c r="J1135" s="1"/>
  <c r="C1135"/>
  <c r="B1135"/>
  <c r="H1134"/>
  <c r="G1134"/>
  <c r="E1134"/>
  <c r="D1134"/>
  <c r="J1134" s="1"/>
  <c r="C1134"/>
  <c r="B1134"/>
  <c r="H1133"/>
  <c r="G1133"/>
  <c r="I1133" s="1"/>
  <c r="E1133"/>
  <c r="D1133"/>
  <c r="J1133" s="1"/>
  <c r="C1133"/>
  <c r="B1133"/>
  <c r="H1132"/>
  <c r="G1132"/>
  <c r="E1132"/>
  <c r="D1132"/>
  <c r="J1132" s="1"/>
  <c r="C1132"/>
  <c r="B1132"/>
  <c r="H1131"/>
  <c r="G1131"/>
  <c r="I1131" s="1"/>
  <c r="E1131"/>
  <c r="D1131"/>
  <c r="J1131" s="1"/>
  <c r="C1131"/>
  <c r="B1131"/>
  <c r="H1130"/>
  <c r="G1130"/>
  <c r="E1130"/>
  <c r="D1130"/>
  <c r="J1130" s="1"/>
  <c r="C1130"/>
  <c r="B1130"/>
  <c r="H1129"/>
  <c r="G1129"/>
  <c r="I1129" s="1"/>
  <c r="E1129"/>
  <c r="D1129"/>
  <c r="J1129" s="1"/>
  <c r="C1129"/>
  <c r="B1129"/>
  <c r="H1128"/>
  <c r="G1128"/>
  <c r="E1128"/>
  <c r="D1128"/>
  <c r="J1128" s="1"/>
  <c r="C1128"/>
  <c r="B1128"/>
  <c r="H1127"/>
  <c r="G1127"/>
  <c r="I1127" s="1"/>
  <c r="E1127"/>
  <c r="D1127"/>
  <c r="J1127" s="1"/>
  <c r="C1127"/>
  <c r="B1127"/>
  <c r="H1126"/>
  <c r="G1126"/>
  <c r="E1126"/>
  <c r="D1126"/>
  <c r="J1126" s="1"/>
  <c r="C1126"/>
  <c r="B1126"/>
  <c r="H1125"/>
  <c r="G1125"/>
  <c r="I1125" s="1"/>
  <c r="E1125"/>
  <c r="D1125"/>
  <c r="J1125" s="1"/>
  <c r="C1125"/>
  <c r="B1125"/>
  <c r="H1124"/>
  <c r="G1124"/>
  <c r="E1124"/>
  <c r="D1124"/>
  <c r="J1124" s="1"/>
  <c r="C1124"/>
  <c r="B1124"/>
  <c r="H1123"/>
  <c r="G1123"/>
  <c r="I1123" s="1"/>
  <c r="E1123"/>
  <c r="D1123"/>
  <c r="J1123" s="1"/>
  <c r="C1123"/>
  <c r="B1123"/>
  <c r="H1122"/>
  <c r="G1122"/>
  <c r="E1122"/>
  <c r="D1122"/>
  <c r="J1122" s="1"/>
  <c r="C1122"/>
  <c r="B1122"/>
  <c r="H1121"/>
  <c r="G1121"/>
  <c r="I1121" s="1"/>
  <c r="E1121"/>
  <c r="D1121"/>
  <c r="J1121" s="1"/>
  <c r="C1121"/>
  <c r="B1121"/>
  <c r="H1120"/>
  <c r="G1120"/>
  <c r="E1120"/>
  <c r="D1120"/>
  <c r="J1120" s="1"/>
  <c r="C1120"/>
  <c r="B1120"/>
  <c r="H1119"/>
  <c r="G1119"/>
  <c r="I1119" s="1"/>
  <c r="E1119"/>
  <c r="D1119"/>
  <c r="J1119" s="1"/>
  <c r="C1119"/>
  <c r="B1119"/>
  <c r="H1118"/>
  <c r="G1118"/>
  <c r="E1118"/>
  <c r="D1118"/>
  <c r="J1118" s="1"/>
  <c r="C1118"/>
  <c r="B1118"/>
  <c r="H1117"/>
  <c r="G1117"/>
  <c r="I1117" s="1"/>
  <c r="E1117"/>
  <c r="D1117"/>
  <c r="J1117" s="1"/>
  <c r="C1117"/>
  <c r="B1117"/>
  <c r="H1116"/>
  <c r="G1116"/>
  <c r="E1116"/>
  <c r="D1116"/>
  <c r="J1116" s="1"/>
  <c r="C1116"/>
  <c r="B1116"/>
  <c r="H1115"/>
  <c r="G1115"/>
  <c r="I1115" s="1"/>
  <c r="E1115"/>
  <c r="D1115"/>
  <c r="J1115" s="1"/>
  <c r="C1115"/>
  <c r="B1115"/>
  <c r="H1114"/>
  <c r="G1114"/>
  <c r="E1114"/>
  <c r="D1114"/>
  <c r="J1114" s="1"/>
  <c r="C1114"/>
  <c r="B1114"/>
  <c r="H1113"/>
  <c r="G1113"/>
  <c r="I1113" s="1"/>
  <c r="E1113"/>
  <c r="D1113"/>
  <c r="J1113" s="1"/>
  <c r="C1113"/>
  <c r="B1113"/>
  <c r="H1112"/>
  <c r="G1112"/>
  <c r="E1112"/>
  <c r="D1112"/>
  <c r="J1112" s="1"/>
  <c r="C1112"/>
  <c r="B1112"/>
  <c r="H1111"/>
  <c r="G1111"/>
  <c r="I1111" s="1"/>
  <c r="E1111"/>
  <c r="D1111"/>
  <c r="J1111" s="1"/>
  <c r="C1111"/>
  <c r="B1111"/>
  <c r="H1110"/>
  <c r="G1110"/>
  <c r="E1110"/>
  <c r="D1110"/>
  <c r="J1110" s="1"/>
  <c r="C1110"/>
  <c r="B1110"/>
  <c r="H1109"/>
  <c r="G1109"/>
  <c r="I1109" s="1"/>
  <c r="E1109"/>
  <c r="D1109"/>
  <c r="J1109" s="1"/>
  <c r="C1109"/>
  <c r="B1109"/>
  <c r="H1108"/>
  <c r="G1108"/>
  <c r="E1108"/>
  <c r="D1108"/>
  <c r="J1108" s="1"/>
  <c r="C1108"/>
  <c r="B1108"/>
  <c r="H1107"/>
  <c r="G1107"/>
  <c r="I1107" s="1"/>
  <c r="E1107"/>
  <c r="D1107"/>
  <c r="J1107" s="1"/>
  <c r="C1107"/>
  <c r="B1107"/>
  <c r="H1106"/>
  <c r="G1106"/>
  <c r="E1106"/>
  <c r="D1106"/>
  <c r="J1106" s="1"/>
  <c r="C1106"/>
  <c r="B1106"/>
  <c r="H1105"/>
  <c r="G1105"/>
  <c r="I1105" s="1"/>
  <c r="E1105"/>
  <c r="D1105"/>
  <c r="J1105" s="1"/>
  <c r="C1105"/>
  <c r="B1105"/>
  <c r="H1104"/>
  <c r="G1104"/>
  <c r="E1104"/>
  <c r="D1104"/>
  <c r="J1104" s="1"/>
  <c r="C1104"/>
  <c r="B1104"/>
  <c r="H1103"/>
  <c r="G1103"/>
  <c r="I1103" s="1"/>
  <c r="E1103"/>
  <c r="D1103"/>
  <c r="J1103" s="1"/>
  <c r="C1103"/>
  <c r="B1103"/>
  <c r="H1102"/>
  <c r="G1102"/>
  <c r="E1102"/>
  <c r="D1102"/>
  <c r="J1102" s="1"/>
  <c r="C1102"/>
  <c r="B1102"/>
  <c r="H1101"/>
  <c r="G1101"/>
  <c r="I1101" s="1"/>
  <c r="E1101"/>
  <c r="D1101"/>
  <c r="J1101" s="1"/>
  <c r="C1101"/>
  <c r="B1101"/>
  <c r="H1100"/>
  <c r="G1100"/>
  <c r="E1100"/>
  <c r="D1100"/>
  <c r="J1100" s="1"/>
  <c r="C1100"/>
  <c r="B1100"/>
  <c r="H1099"/>
  <c r="G1099"/>
  <c r="I1099" s="1"/>
  <c r="E1099"/>
  <c r="D1099"/>
  <c r="J1099" s="1"/>
  <c r="C1099"/>
  <c r="B1099"/>
  <c r="H1098"/>
  <c r="G1098"/>
  <c r="E1098"/>
  <c r="D1098"/>
  <c r="J1098" s="1"/>
  <c r="C1098"/>
  <c r="B1098"/>
  <c r="H1097"/>
  <c r="G1097"/>
  <c r="I1097" s="1"/>
  <c r="E1097"/>
  <c r="D1097"/>
  <c r="J1097" s="1"/>
  <c r="C1097"/>
  <c r="B1097"/>
  <c r="H1096"/>
  <c r="G1096"/>
  <c r="E1096"/>
  <c r="D1096"/>
  <c r="J1096" s="1"/>
  <c r="C1096"/>
  <c r="B1096"/>
  <c r="H1095"/>
  <c r="G1095"/>
  <c r="I1095" s="1"/>
  <c r="E1095"/>
  <c r="D1095"/>
  <c r="J1095" s="1"/>
  <c r="C1095"/>
  <c r="B1095"/>
  <c r="H1094"/>
  <c r="G1094"/>
  <c r="E1094"/>
  <c r="D1094"/>
  <c r="J1094" s="1"/>
  <c r="C1094"/>
  <c r="B1094"/>
  <c r="H1093"/>
  <c r="G1093"/>
  <c r="I1093" s="1"/>
  <c r="E1093"/>
  <c r="D1093"/>
  <c r="J1093" s="1"/>
  <c r="C1093"/>
  <c r="B1093"/>
  <c r="H1092"/>
  <c r="G1092"/>
  <c r="E1092"/>
  <c r="D1092"/>
  <c r="J1092" s="1"/>
  <c r="C1092"/>
  <c r="B1092"/>
  <c r="H1091"/>
  <c r="G1091"/>
  <c r="I1091" s="1"/>
  <c r="E1091"/>
  <c r="D1091"/>
  <c r="J1091" s="1"/>
  <c r="C1091"/>
  <c r="B1091"/>
  <c r="H1090"/>
  <c r="G1090"/>
  <c r="E1090"/>
  <c r="D1090"/>
  <c r="J1090" s="1"/>
  <c r="C1090"/>
  <c r="B1090"/>
  <c r="H1089"/>
  <c r="G1089"/>
  <c r="I1089" s="1"/>
  <c r="E1089"/>
  <c r="D1089"/>
  <c r="J1089" s="1"/>
  <c r="C1089"/>
  <c r="B1089"/>
  <c r="H1088"/>
  <c r="G1088"/>
  <c r="E1088"/>
  <c r="D1088"/>
  <c r="J1088" s="1"/>
  <c r="C1088"/>
  <c r="B1088"/>
  <c r="H1087"/>
  <c r="G1087"/>
  <c r="I1087" s="1"/>
  <c r="E1087"/>
  <c r="D1087"/>
  <c r="J1087" s="1"/>
  <c r="C1087"/>
  <c r="B1087"/>
  <c r="H1086"/>
  <c r="G1086"/>
  <c r="E1086"/>
  <c r="D1086"/>
  <c r="J1086" s="1"/>
  <c r="C1086"/>
  <c r="B1086"/>
  <c r="H1085"/>
  <c r="G1085"/>
  <c r="I1085" s="1"/>
  <c r="E1085"/>
  <c r="D1085"/>
  <c r="J1085" s="1"/>
  <c r="C1085"/>
  <c r="B1085"/>
  <c r="H1084"/>
  <c r="G1084"/>
  <c r="E1084"/>
  <c r="D1084"/>
  <c r="J1084" s="1"/>
  <c r="C1084"/>
  <c r="B1084"/>
  <c r="H1083"/>
  <c r="G1083"/>
  <c r="I1083" s="1"/>
  <c r="E1083"/>
  <c r="D1083"/>
  <c r="J1083" s="1"/>
  <c r="C1083"/>
  <c r="B1083"/>
  <c r="H1082"/>
  <c r="G1082"/>
  <c r="E1082"/>
  <c r="D1082"/>
  <c r="J1082" s="1"/>
  <c r="C1082"/>
  <c r="B1082"/>
  <c r="H1081"/>
  <c r="G1081"/>
  <c r="I1081" s="1"/>
  <c r="E1081"/>
  <c r="D1081"/>
  <c r="J1081" s="1"/>
  <c r="C1081"/>
  <c r="B1081"/>
  <c r="H1080"/>
  <c r="G1080"/>
  <c r="E1080"/>
  <c r="D1080"/>
  <c r="J1080" s="1"/>
  <c r="C1080"/>
  <c r="B1080"/>
  <c r="H1079"/>
  <c r="G1079"/>
  <c r="I1079" s="1"/>
  <c r="E1079"/>
  <c r="D1079"/>
  <c r="J1079" s="1"/>
  <c r="C1079"/>
  <c r="B1079"/>
  <c r="H1078"/>
  <c r="G1078"/>
  <c r="E1078"/>
  <c r="D1078"/>
  <c r="J1078" s="1"/>
  <c r="C1078"/>
  <c r="B1078"/>
  <c r="H1077"/>
  <c r="G1077"/>
  <c r="I1077" s="1"/>
  <c r="E1077"/>
  <c r="D1077"/>
  <c r="J1077" s="1"/>
  <c r="C1077"/>
  <c r="B1077"/>
  <c r="H1076"/>
  <c r="G1076"/>
  <c r="E1076"/>
  <c r="D1076"/>
  <c r="J1076" s="1"/>
  <c r="C1076"/>
  <c r="B1076"/>
  <c r="H1075"/>
  <c r="G1075"/>
  <c r="I1075" s="1"/>
  <c r="E1075"/>
  <c r="D1075"/>
  <c r="J1075" s="1"/>
  <c r="C1075"/>
  <c r="B1075"/>
  <c r="H1074"/>
  <c r="G1074"/>
  <c r="E1074"/>
  <c r="D1074"/>
  <c r="J1074" s="1"/>
  <c r="C1074"/>
  <c r="B1074"/>
  <c r="H1073"/>
  <c r="G1073"/>
  <c r="I1073" s="1"/>
  <c r="E1073"/>
  <c r="D1073"/>
  <c r="J1073" s="1"/>
  <c r="C1073"/>
  <c r="B1073"/>
  <c r="H1072"/>
  <c r="G1072"/>
  <c r="E1072"/>
  <c r="D1072"/>
  <c r="J1072" s="1"/>
  <c r="C1072"/>
  <c r="B1072"/>
  <c r="H1071"/>
  <c r="G1071"/>
  <c r="I1071" s="1"/>
  <c r="E1071"/>
  <c r="D1071"/>
  <c r="J1071" s="1"/>
  <c r="C1071"/>
  <c r="B1071"/>
  <c r="H1070"/>
  <c r="G1070"/>
  <c r="E1070"/>
  <c r="D1070"/>
  <c r="J1070" s="1"/>
  <c r="C1070"/>
  <c r="B1070"/>
  <c r="H1069"/>
  <c r="G1069"/>
  <c r="I1069" s="1"/>
  <c r="E1069"/>
  <c r="D1069"/>
  <c r="J1069" s="1"/>
  <c r="C1069"/>
  <c r="B1069"/>
  <c r="H1068"/>
  <c r="G1068"/>
  <c r="E1068"/>
  <c r="D1068"/>
  <c r="J1068" s="1"/>
  <c r="C1068"/>
  <c r="B1068"/>
  <c r="H1067"/>
  <c r="G1067"/>
  <c r="I1067" s="1"/>
  <c r="E1067"/>
  <c r="D1067"/>
  <c r="J1067" s="1"/>
  <c r="C1067"/>
  <c r="B1067"/>
  <c r="H1066"/>
  <c r="G1066"/>
  <c r="E1066"/>
  <c r="D1066"/>
  <c r="J1066" s="1"/>
  <c r="C1066"/>
  <c r="B1066"/>
  <c r="H1065"/>
  <c r="G1065"/>
  <c r="I1065" s="1"/>
  <c r="E1065"/>
  <c r="D1065"/>
  <c r="J1065" s="1"/>
  <c r="C1065"/>
  <c r="B1065"/>
  <c r="H1064"/>
  <c r="G1064"/>
  <c r="E1064"/>
  <c r="D1064"/>
  <c r="J1064" s="1"/>
  <c r="C1064"/>
  <c r="B1064"/>
  <c r="H1063"/>
  <c r="G1063"/>
  <c r="I1063" s="1"/>
  <c r="E1063"/>
  <c r="D1063"/>
  <c r="J1063" s="1"/>
  <c r="C1063"/>
  <c r="B1063"/>
  <c r="H1062"/>
  <c r="G1062"/>
  <c r="E1062"/>
  <c r="D1062"/>
  <c r="J1062" s="1"/>
  <c r="C1062"/>
  <c r="B1062"/>
  <c r="H1061"/>
  <c r="G1061"/>
  <c r="I1061" s="1"/>
  <c r="E1061"/>
  <c r="D1061"/>
  <c r="J1061" s="1"/>
  <c r="C1061"/>
  <c r="B1061"/>
  <c r="H1060"/>
  <c r="G1060"/>
  <c r="E1060"/>
  <c r="D1060"/>
  <c r="J1060" s="1"/>
  <c r="C1060"/>
  <c r="B1060"/>
  <c r="H1059"/>
  <c r="G1059"/>
  <c r="I1059" s="1"/>
  <c r="E1059"/>
  <c r="D1059"/>
  <c r="J1059" s="1"/>
  <c r="C1059"/>
  <c r="B1059"/>
  <c r="H1058"/>
  <c r="G1058"/>
  <c r="E1058"/>
  <c r="D1058"/>
  <c r="J1058" s="1"/>
  <c r="C1058"/>
  <c r="B1058"/>
  <c r="H1057"/>
  <c r="G1057"/>
  <c r="I1057" s="1"/>
  <c r="E1057"/>
  <c r="D1057"/>
  <c r="J1057" s="1"/>
  <c r="C1057"/>
  <c r="B1057"/>
  <c r="H1056"/>
  <c r="G1056"/>
  <c r="E1056"/>
  <c r="D1056"/>
  <c r="J1056" s="1"/>
  <c r="C1056"/>
  <c r="B1056"/>
  <c r="H1055"/>
  <c r="G1055"/>
  <c r="I1055" s="1"/>
  <c r="E1055"/>
  <c r="D1055"/>
  <c r="J1055" s="1"/>
  <c r="C1055"/>
  <c r="B1055"/>
  <c r="H1054"/>
  <c r="G1054"/>
  <c r="E1054"/>
  <c r="D1054"/>
  <c r="J1054" s="1"/>
  <c r="C1054"/>
  <c r="B1054"/>
  <c r="H1053"/>
  <c r="G1053"/>
  <c r="I1053" s="1"/>
  <c r="E1053"/>
  <c r="D1053"/>
  <c r="J1053" s="1"/>
  <c r="C1053"/>
  <c r="B1053"/>
  <c r="H1052"/>
  <c r="G1052"/>
  <c r="E1052"/>
  <c r="D1052"/>
  <c r="J1052" s="1"/>
  <c r="C1052"/>
  <c r="B1052"/>
  <c r="H1051"/>
  <c r="G1051"/>
  <c r="I1051" s="1"/>
  <c r="E1051"/>
  <c r="D1051"/>
  <c r="J1051" s="1"/>
  <c r="C1051"/>
  <c r="B1051"/>
  <c r="H1050"/>
  <c r="G1050"/>
  <c r="E1050"/>
  <c r="D1050"/>
  <c r="J1050" s="1"/>
  <c r="C1050"/>
  <c r="B1050"/>
  <c r="H1049"/>
  <c r="G1049"/>
  <c r="I1049" s="1"/>
  <c r="E1049"/>
  <c r="D1049"/>
  <c r="J1049" s="1"/>
  <c r="C1049"/>
  <c r="B1049"/>
  <c r="H1048"/>
  <c r="G1048"/>
  <c r="E1048"/>
  <c r="D1048"/>
  <c r="J1048" s="1"/>
  <c r="C1048"/>
  <c r="B1048"/>
  <c r="H1047"/>
  <c r="G1047"/>
  <c r="I1047" s="1"/>
  <c r="E1047"/>
  <c r="D1047"/>
  <c r="J1047" s="1"/>
  <c r="C1047"/>
  <c r="B1047"/>
  <c r="H1046"/>
  <c r="G1046"/>
  <c r="E1046"/>
  <c r="D1046"/>
  <c r="J1046" s="1"/>
  <c r="C1046"/>
  <c r="B1046"/>
  <c r="H1045"/>
  <c r="G1045"/>
  <c r="I1045" s="1"/>
  <c r="E1045"/>
  <c r="D1045"/>
  <c r="J1045" s="1"/>
  <c r="C1045"/>
  <c r="B1045"/>
  <c r="H1044"/>
  <c r="E1044"/>
  <c r="D1044"/>
  <c r="C1044"/>
  <c r="B1044"/>
  <c r="H1043"/>
  <c r="G1043"/>
  <c r="E1043"/>
  <c r="D1043"/>
  <c r="J1043" s="1"/>
  <c r="C1043"/>
  <c r="B1043"/>
  <c r="H1042"/>
  <c r="G1042"/>
  <c r="I1042" s="1"/>
  <c r="E1042"/>
  <c r="D1042"/>
  <c r="J1042" s="1"/>
  <c r="C1042"/>
  <c r="B1042"/>
  <c r="E1041"/>
  <c r="D1041"/>
  <c r="C1041"/>
  <c r="B1041"/>
  <c r="E1040"/>
  <c r="D1040"/>
  <c r="C1040"/>
  <c r="B1040"/>
  <c r="H1039"/>
  <c r="E1039"/>
  <c r="D1039"/>
  <c r="C1039"/>
  <c r="B1039"/>
  <c r="E1038"/>
  <c r="D1038"/>
  <c r="C1038"/>
  <c r="B1038"/>
  <c r="H1037"/>
  <c r="E1037"/>
  <c r="D1037"/>
  <c r="C1037"/>
  <c r="B1037"/>
  <c r="E1036"/>
  <c r="D1036"/>
  <c r="C1036"/>
  <c r="B1036"/>
  <c r="H1035"/>
  <c r="E1035"/>
  <c r="D1035"/>
  <c r="C1035"/>
  <c r="B1035"/>
  <c r="E1034"/>
  <c r="D1034"/>
  <c r="C1034"/>
  <c r="B1034"/>
  <c r="H1033"/>
  <c r="E1033"/>
  <c r="D1033"/>
  <c r="C1033"/>
  <c r="B1033"/>
  <c r="E1032"/>
  <c r="D1032"/>
  <c r="C1032"/>
  <c r="B1032"/>
  <c r="H1031"/>
  <c r="E1031"/>
  <c r="D1031"/>
  <c r="C1031"/>
  <c r="B1031"/>
  <c r="E1030"/>
  <c r="D1030"/>
  <c r="C1030"/>
  <c r="B1030"/>
  <c r="H1029"/>
  <c r="E1029"/>
  <c r="D1029"/>
  <c r="C1029"/>
  <c r="B1029"/>
  <c r="E1028"/>
  <c r="D1028"/>
  <c r="C1028"/>
  <c r="B1028"/>
  <c r="H1027"/>
  <c r="E1027"/>
  <c r="D1027"/>
  <c r="C1027"/>
  <c r="B1027"/>
  <c r="E1026"/>
  <c r="D1026"/>
  <c r="C1026"/>
  <c r="B1026"/>
  <c r="H1025"/>
  <c r="E1025"/>
  <c r="D1025"/>
  <c r="C1025"/>
  <c r="B1025"/>
  <c r="E1024"/>
  <c r="D1024"/>
  <c r="C1024"/>
  <c r="B1024"/>
  <c r="H1023"/>
  <c r="E1023"/>
  <c r="D1023"/>
  <c r="C1023"/>
  <c r="B1023"/>
  <c r="E1022"/>
  <c r="D1022"/>
  <c r="C1022"/>
  <c r="B1022"/>
  <c r="H1021"/>
  <c r="E1021"/>
  <c r="D1021"/>
  <c r="C1021"/>
  <c r="B1021"/>
  <c r="E1020"/>
  <c r="D1020"/>
  <c r="C1020"/>
  <c r="B1020"/>
  <c r="H1019"/>
  <c r="E1019"/>
  <c r="D1019"/>
  <c r="C1019"/>
  <c r="B1019"/>
  <c r="E1018"/>
  <c r="D1018"/>
  <c r="C1018"/>
  <c r="B1018"/>
  <c r="H1017"/>
  <c r="E1017"/>
  <c r="D1017"/>
  <c r="C1017"/>
  <c r="B1017"/>
  <c r="E1016"/>
  <c r="D1016"/>
  <c r="C1016"/>
  <c r="B1016"/>
  <c r="H1015"/>
  <c r="E1015"/>
  <c r="D1015"/>
  <c r="C1015"/>
  <c r="B1015"/>
  <c r="E1014"/>
  <c r="D1014"/>
  <c r="C1014"/>
  <c r="B1014"/>
  <c r="H1013"/>
  <c r="E1013"/>
  <c r="D1013"/>
  <c r="C1013"/>
  <c r="B1013"/>
  <c r="E1012"/>
  <c r="D1012"/>
  <c r="C1012"/>
  <c r="B1012"/>
  <c r="H1011"/>
  <c r="E1011"/>
  <c r="D1011"/>
  <c r="C1011"/>
  <c r="B1011"/>
  <c r="E1010"/>
  <c r="D1010"/>
  <c r="C1010"/>
  <c r="B1010"/>
  <c r="H1009"/>
  <c r="E1009"/>
  <c r="D1009"/>
  <c r="C1009"/>
  <c r="B1009"/>
  <c r="E1008"/>
  <c r="D1008"/>
  <c r="C1008"/>
  <c r="B1008"/>
  <c r="H1007"/>
  <c r="E1007"/>
  <c r="D1007"/>
  <c r="C1007"/>
  <c r="B1007"/>
  <c r="E1006"/>
  <c r="D1006"/>
  <c r="C1006"/>
  <c r="B1006"/>
  <c r="H1005"/>
  <c r="E1005"/>
  <c r="D1005"/>
  <c r="C1005"/>
  <c r="B1005"/>
  <c r="E1004"/>
  <c r="D1004"/>
  <c r="C1004"/>
  <c r="B1004"/>
  <c r="H1003"/>
  <c r="E1003"/>
  <c r="D1003"/>
  <c r="C1003"/>
  <c r="B1003"/>
  <c r="E1002"/>
  <c r="D1002"/>
  <c r="C1002"/>
  <c r="B1002"/>
  <c r="H1001"/>
  <c r="E1001"/>
  <c r="D1001"/>
  <c r="C1001"/>
  <c r="B1001"/>
  <c r="E1000"/>
  <c r="D1000"/>
  <c r="C1000"/>
  <c r="B1000"/>
  <c r="H999"/>
  <c r="E999"/>
  <c r="D999"/>
  <c r="C999"/>
  <c r="B999"/>
  <c r="E998"/>
  <c r="D998"/>
  <c r="C998"/>
  <c r="B998"/>
  <c r="H997"/>
  <c r="E997"/>
  <c r="D997"/>
  <c r="C997"/>
  <c r="B997"/>
  <c r="E996"/>
  <c r="D996"/>
  <c r="C996"/>
  <c r="B996"/>
  <c r="H995"/>
  <c r="E995"/>
  <c r="D995"/>
  <c r="C995"/>
  <c r="B995"/>
  <c r="E994"/>
  <c r="D994"/>
  <c r="C994"/>
  <c r="B994"/>
  <c r="H993"/>
  <c r="E993"/>
  <c r="D993"/>
  <c r="C993"/>
  <c r="B993"/>
  <c r="E992"/>
  <c r="D992"/>
  <c r="C992"/>
  <c r="B992"/>
  <c r="H991"/>
  <c r="E991"/>
  <c r="D991"/>
  <c r="C991"/>
  <c r="B991"/>
  <c r="E990"/>
  <c r="D990"/>
  <c r="C990"/>
  <c r="B990"/>
  <c r="H989"/>
  <c r="E989"/>
  <c r="D989"/>
  <c r="C989"/>
  <c r="B989"/>
  <c r="E988"/>
  <c r="D988"/>
  <c r="C988"/>
  <c r="B988"/>
  <c r="H987"/>
  <c r="E987"/>
  <c r="D987"/>
  <c r="C987"/>
  <c r="B987"/>
  <c r="E986"/>
  <c r="D986"/>
  <c r="C986"/>
  <c r="B986"/>
  <c r="H985"/>
  <c r="E985"/>
  <c r="D985"/>
  <c r="C985"/>
  <c r="B985"/>
  <c r="E984"/>
  <c r="D984"/>
  <c r="C984"/>
  <c r="B984"/>
  <c r="H983"/>
  <c r="E983"/>
  <c r="D983"/>
  <c r="C983"/>
  <c r="B983"/>
  <c r="E982"/>
  <c r="D982"/>
  <c r="C982"/>
  <c r="B982"/>
  <c r="H981"/>
  <c r="E981"/>
  <c r="D981"/>
  <c r="C981"/>
  <c r="B981"/>
  <c r="E980"/>
  <c r="D980"/>
  <c r="C980"/>
  <c r="B980"/>
  <c r="H979"/>
  <c r="E979"/>
  <c r="D979"/>
  <c r="C979"/>
  <c r="B979"/>
  <c r="E978"/>
  <c r="D978"/>
  <c r="C978"/>
  <c r="B978"/>
  <c r="H977"/>
  <c r="E977"/>
  <c r="D977"/>
  <c r="C977"/>
  <c r="B977"/>
  <c r="E976"/>
  <c r="D976"/>
  <c r="C976"/>
  <c r="B976"/>
  <c r="H975"/>
  <c r="E975"/>
  <c r="D975"/>
  <c r="C975"/>
  <c r="B975"/>
  <c r="E974"/>
  <c r="D974"/>
  <c r="C974"/>
  <c r="B974"/>
  <c r="H973"/>
  <c r="E973"/>
  <c r="D973"/>
  <c r="C973"/>
  <c r="B973"/>
  <c r="E972"/>
  <c r="D972"/>
  <c r="C972"/>
  <c r="B972"/>
  <c r="H971"/>
  <c r="E971"/>
  <c r="D971"/>
  <c r="C971"/>
  <c r="B971"/>
  <c r="E970"/>
  <c r="D970"/>
  <c r="C970"/>
  <c r="B970"/>
  <c r="H969"/>
  <c r="E969"/>
  <c r="D969"/>
  <c r="C969"/>
  <c r="B969"/>
  <c r="E968"/>
  <c r="D968"/>
  <c r="C968"/>
  <c r="B968"/>
  <c r="H967"/>
  <c r="E967"/>
  <c r="D967"/>
  <c r="C967"/>
  <c r="B967"/>
  <c r="E966"/>
  <c r="D966"/>
  <c r="C966"/>
  <c r="B966"/>
  <c r="H965"/>
  <c r="E965"/>
  <c r="D965"/>
  <c r="C965"/>
  <c r="B965"/>
  <c r="E964"/>
  <c r="D964"/>
  <c r="C964"/>
  <c r="B964"/>
  <c r="H963"/>
  <c r="E963"/>
  <c r="D963"/>
  <c r="C963"/>
  <c r="B963"/>
  <c r="E962"/>
  <c r="D962"/>
  <c r="C962"/>
  <c r="B962"/>
  <c r="H961"/>
  <c r="E961"/>
  <c r="D961"/>
  <c r="C961"/>
  <c r="B961"/>
  <c r="E960"/>
  <c r="D960"/>
  <c r="C960"/>
  <c r="B960"/>
  <c r="H959"/>
  <c r="E959"/>
  <c r="D959"/>
  <c r="C959"/>
  <c r="B959"/>
  <c r="E958"/>
  <c r="D958"/>
  <c r="C958"/>
  <c r="B958"/>
  <c r="H957"/>
  <c r="E957"/>
  <c r="D957"/>
  <c r="C957"/>
  <c r="B957"/>
  <c r="E956"/>
  <c r="D956"/>
  <c r="C956"/>
  <c r="B956"/>
  <c r="H955"/>
  <c r="E955"/>
  <c r="D955"/>
  <c r="C955"/>
  <c r="B955"/>
  <c r="E954"/>
  <c r="D954"/>
  <c r="C954"/>
  <c r="B954"/>
  <c r="H953"/>
  <c r="E953"/>
  <c r="D953"/>
  <c r="C953"/>
  <c r="B953"/>
  <c r="E952"/>
  <c r="D952"/>
  <c r="C952"/>
  <c r="B952"/>
  <c r="H951"/>
  <c r="E951"/>
  <c r="D951"/>
  <c r="C951"/>
  <c r="B951"/>
  <c r="E950"/>
  <c r="D950"/>
  <c r="C950"/>
  <c r="B950"/>
  <c r="H949"/>
  <c r="E949"/>
  <c r="D949"/>
  <c r="C949"/>
  <c r="B949"/>
  <c r="E948"/>
  <c r="D948"/>
  <c r="C948"/>
  <c r="B948"/>
  <c r="H947"/>
  <c r="E947"/>
  <c r="D947"/>
  <c r="C947"/>
  <c r="B947"/>
  <c r="E946"/>
  <c r="D946"/>
  <c r="C946"/>
  <c r="B946"/>
  <c r="H945"/>
  <c r="E945"/>
  <c r="D945"/>
  <c r="C945"/>
  <c r="B945"/>
  <c r="E944"/>
  <c r="D944"/>
  <c r="C944"/>
  <c r="B944"/>
  <c r="H943"/>
  <c r="E943"/>
  <c r="D943"/>
  <c r="C943"/>
  <c r="B943"/>
  <c r="E942"/>
  <c r="D942"/>
  <c r="C942"/>
  <c r="B942"/>
  <c r="H941"/>
  <c r="E941"/>
  <c r="D941"/>
  <c r="C941"/>
  <c r="B941"/>
  <c r="E940"/>
  <c r="D940"/>
  <c r="C940"/>
  <c r="B940"/>
  <c r="H939"/>
  <c r="E939"/>
  <c r="D939"/>
  <c r="C939"/>
  <c r="B939"/>
  <c r="E938"/>
  <c r="D938"/>
  <c r="C938"/>
  <c r="B938"/>
  <c r="H937"/>
  <c r="E937"/>
  <c r="D937"/>
  <c r="C937"/>
  <c r="B937"/>
  <c r="E936"/>
  <c r="D936"/>
  <c r="C936"/>
  <c r="B936"/>
  <c r="H935"/>
  <c r="E935"/>
  <c r="D935"/>
  <c r="C935"/>
  <c r="B935"/>
  <c r="E934"/>
  <c r="D934"/>
  <c r="C934"/>
  <c r="B934"/>
  <c r="H933"/>
  <c r="E933"/>
  <c r="D933"/>
  <c r="C933"/>
  <c r="B933"/>
  <c r="H932"/>
  <c r="E932"/>
  <c r="D932"/>
  <c r="C932"/>
  <c r="B932"/>
  <c r="H931"/>
  <c r="E931"/>
  <c r="D931"/>
  <c r="C931"/>
  <c r="B931"/>
  <c r="E930"/>
  <c r="D930"/>
  <c r="H930" s="1"/>
  <c r="C930"/>
  <c r="B930"/>
  <c r="E929"/>
  <c r="D929"/>
  <c r="C929"/>
  <c r="B929"/>
  <c r="H928"/>
  <c r="E928"/>
  <c r="D928"/>
  <c r="C928"/>
  <c r="B928"/>
  <c r="H927"/>
  <c r="E927"/>
  <c r="D927"/>
  <c r="C927"/>
  <c r="B927"/>
  <c r="E926"/>
  <c r="D926"/>
  <c r="H926" s="1"/>
  <c r="C926"/>
  <c r="B926"/>
  <c r="E925"/>
  <c r="D925"/>
  <c r="C925"/>
  <c r="B925"/>
  <c r="H924"/>
  <c r="E924"/>
  <c r="D924"/>
  <c r="C924"/>
  <c r="B924"/>
  <c r="H923"/>
  <c r="E923"/>
  <c r="D923"/>
  <c r="C923"/>
  <c r="B923"/>
  <c r="E922"/>
  <c r="D922"/>
  <c r="H922" s="1"/>
  <c r="C922"/>
  <c r="B922"/>
  <c r="E921"/>
  <c r="D921"/>
  <c r="C921"/>
  <c r="B921"/>
  <c r="H920"/>
  <c r="E920"/>
  <c r="D920"/>
  <c r="C920"/>
  <c r="B920"/>
  <c r="H919"/>
  <c r="E919"/>
  <c r="D919"/>
  <c r="C919"/>
  <c r="B919"/>
  <c r="E918"/>
  <c r="D918"/>
  <c r="H918" s="1"/>
  <c r="C918"/>
  <c r="B918"/>
  <c r="E917"/>
  <c r="D917"/>
  <c r="C917"/>
  <c r="B917"/>
  <c r="H916"/>
  <c r="E916"/>
  <c r="D916"/>
  <c r="C916"/>
  <c r="B916"/>
  <c r="H915"/>
  <c r="E915"/>
  <c r="D915"/>
  <c r="C915"/>
  <c r="B915"/>
  <c r="E914"/>
  <c r="D914"/>
  <c r="H914" s="1"/>
  <c r="C914"/>
  <c r="B914"/>
  <c r="E913"/>
  <c r="D913"/>
  <c r="C913"/>
  <c r="B913"/>
  <c r="H912"/>
  <c r="E912"/>
  <c r="D912"/>
  <c r="C912"/>
  <c r="B912"/>
  <c r="H911"/>
  <c r="E911"/>
  <c r="D911"/>
  <c r="C911"/>
  <c r="B911"/>
  <c r="E910"/>
  <c r="D910"/>
  <c r="H910" s="1"/>
  <c r="C910"/>
  <c r="B910"/>
  <c r="E909"/>
  <c r="D909"/>
  <c r="C909"/>
  <c r="B909"/>
  <c r="H908"/>
  <c r="E908"/>
  <c r="D908"/>
  <c r="C908"/>
  <c r="B908"/>
  <c r="H907"/>
  <c r="E907"/>
  <c r="D907"/>
  <c r="C907"/>
  <c r="B907"/>
  <c r="E906"/>
  <c r="D906"/>
  <c r="H906" s="1"/>
  <c r="C906"/>
  <c r="B906"/>
  <c r="E905"/>
  <c r="D905"/>
  <c r="C905"/>
  <c r="B905"/>
  <c r="H904"/>
  <c r="E904"/>
  <c r="D904"/>
  <c r="C904"/>
  <c r="B904"/>
  <c r="H903"/>
  <c r="E903"/>
  <c r="D903"/>
  <c r="C903"/>
  <c r="B903"/>
  <c r="E902"/>
  <c r="D902"/>
  <c r="H902" s="1"/>
  <c r="C902"/>
  <c r="B902"/>
  <c r="E901"/>
  <c r="D901"/>
  <c r="C901"/>
  <c r="B901"/>
  <c r="H900"/>
  <c r="E900"/>
  <c r="D900"/>
  <c r="C900"/>
  <c r="B900"/>
  <c r="H899"/>
  <c r="E899"/>
  <c r="D899"/>
  <c r="C899"/>
  <c r="B899"/>
  <c r="E898"/>
  <c r="D898"/>
  <c r="H898" s="1"/>
  <c r="C898"/>
  <c r="B898"/>
  <c r="E897"/>
  <c r="D897"/>
  <c r="C897"/>
  <c r="B897"/>
  <c r="H896"/>
  <c r="E896"/>
  <c r="D896"/>
  <c r="C896"/>
  <c r="B896"/>
  <c r="H895"/>
  <c r="E895"/>
  <c r="D895"/>
  <c r="C895"/>
  <c r="B895"/>
  <c r="E894"/>
  <c r="D894"/>
  <c r="H894" s="1"/>
  <c r="C894"/>
  <c r="B894"/>
  <c r="E893"/>
  <c r="D893"/>
  <c r="C893"/>
  <c r="B893"/>
  <c r="H892"/>
  <c r="E892"/>
  <c r="D892"/>
  <c r="C892"/>
  <c r="B892"/>
  <c r="H891"/>
  <c r="E891"/>
  <c r="D891"/>
  <c r="C891"/>
  <c r="B891"/>
  <c r="E890"/>
  <c r="D890"/>
  <c r="H890" s="1"/>
  <c r="C890"/>
  <c r="B890"/>
  <c r="E889"/>
  <c r="D889"/>
  <c r="C889"/>
  <c r="B889"/>
  <c r="H888"/>
  <c r="E888"/>
  <c r="D888"/>
  <c r="C888"/>
  <c r="B888"/>
  <c r="H887"/>
  <c r="E887"/>
  <c r="D887"/>
  <c r="C887"/>
  <c r="B887"/>
  <c r="E886"/>
  <c r="D886"/>
  <c r="H886" s="1"/>
  <c r="C886"/>
  <c r="B886"/>
  <c r="E885"/>
  <c r="D885"/>
  <c r="C885"/>
  <c r="B885"/>
  <c r="H884"/>
  <c r="E884"/>
  <c r="D884"/>
  <c r="C884"/>
  <c r="B884"/>
  <c r="H883"/>
  <c r="E883"/>
  <c r="D883"/>
  <c r="C883"/>
  <c r="B883"/>
  <c r="E882"/>
  <c r="D882"/>
  <c r="H882" s="1"/>
  <c r="C882"/>
  <c r="B882"/>
  <c r="E881"/>
  <c r="D881"/>
  <c r="C881"/>
  <c r="B881"/>
  <c r="H880"/>
  <c r="E880"/>
  <c r="D880"/>
  <c r="C880"/>
  <c r="B880"/>
  <c r="H879"/>
  <c r="E879"/>
  <c r="D879"/>
  <c r="C879"/>
  <c r="B879"/>
  <c r="E878"/>
  <c r="D878"/>
  <c r="H878" s="1"/>
  <c r="C878"/>
  <c r="B878"/>
  <c r="E877"/>
  <c r="D877"/>
  <c r="C877"/>
  <c r="B877"/>
  <c r="H876"/>
  <c r="E876"/>
  <c r="D876"/>
  <c r="C876"/>
  <c r="B876"/>
  <c r="H875"/>
  <c r="E875"/>
  <c r="D875"/>
  <c r="C875"/>
  <c r="B875"/>
  <c r="E874"/>
  <c r="D874"/>
  <c r="H874" s="1"/>
  <c r="C874"/>
  <c r="B874"/>
  <c r="E873"/>
  <c r="D873"/>
  <c r="C873"/>
  <c r="B873"/>
  <c r="H872"/>
  <c r="E872"/>
  <c r="D872"/>
  <c r="C872"/>
  <c r="B872"/>
  <c r="H871"/>
  <c r="E871"/>
  <c r="D871"/>
  <c r="C871"/>
  <c r="B871"/>
  <c r="E870"/>
  <c r="D870"/>
  <c r="H870" s="1"/>
  <c r="C870"/>
  <c r="B870"/>
  <c r="E869"/>
  <c r="D869"/>
  <c r="C869"/>
  <c r="B869"/>
  <c r="H868"/>
  <c r="E868"/>
  <c r="D868"/>
  <c r="C868"/>
  <c r="B868"/>
  <c r="H867"/>
  <c r="E867"/>
  <c r="D867"/>
  <c r="C867"/>
  <c r="B867"/>
  <c r="E866"/>
  <c r="D866"/>
  <c r="H866" s="1"/>
  <c r="C866"/>
  <c r="B866"/>
  <c r="E865"/>
  <c r="D865"/>
  <c r="C865"/>
  <c r="B865"/>
  <c r="H864"/>
  <c r="E864"/>
  <c r="D864"/>
  <c r="C864"/>
  <c r="B864"/>
  <c r="H863"/>
  <c r="E863"/>
  <c r="D863"/>
  <c r="C863"/>
  <c r="B863"/>
  <c r="E862"/>
  <c r="D862"/>
  <c r="H862" s="1"/>
  <c r="C862"/>
  <c r="B862"/>
  <c r="E861"/>
  <c r="D861"/>
  <c r="C861"/>
  <c r="B861"/>
  <c r="H860"/>
  <c r="E860"/>
  <c r="D860"/>
  <c r="C860"/>
  <c r="B860"/>
  <c r="H859"/>
  <c r="E859"/>
  <c r="D859"/>
  <c r="C859"/>
  <c r="B859"/>
  <c r="E858"/>
  <c r="D858"/>
  <c r="H858" s="1"/>
  <c r="C858"/>
  <c r="B858"/>
  <c r="E857"/>
  <c r="D857"/>
  <c r="C857"/>
  <c r="B857"/>
  <c r="H856"/>
  <c r="E856"/>
  <c r="D856"/>
  <c r="C856"/>
  <c r="B856"/>
  <c r="H855"/>
  <c r="E855"/>
  <c r="D855"/>
  <c r="C855"/>
  <c r="B855"/>
  <c r="E854"/>
  <c r="D854"/>
  <c r="H854" s="1"/>
  <c r="C854"/>
  <c r="B854"/>
  <c r="E853"/>
  <c r="D853"/>
  <c r="C853"/>
  <c r="B853"/>
  <c r="H852"/>
  <c r="E852"/>
  <c r="D852"/>
  <c r="C852"/>
  <c r="B852"/>
  <c r="H851"/>
  <c r="E851"/>
  <c r="D851"/>
  <c r="C851"/>
  <c r="B851"/>
  <c r="E850"/>
  <c r="D850"/>
  <c r="H850" s="1"/>
  <c r="C850"/>
  <c r="B850"/>
  <c r="E849"/>
  <c r="D849"/>
  <c r="C849"/>
  <c r="B849"/>
  <c r="H848"/>
  <c r="E848"/>
  <c r="D848"/>
  <c r="C848"/>
  <c r="B848"/>
  <c r="H847"/>
  <c r="E847"/>
  <c r="D847"/>
  <c r="C847"/>
  <c r="B847"/>
  <c r="E846"/>
  <c r="D846"/>
  <c r="H846" s="1"/>
  <c r="C846"/>
  <c r="B846"/>
  <c r="E845"/>
  <c r="D845"/>
  <c r="C845"/>
  <c r="B845"/>
  <c r="H844"/>
  <c r="E844"/>
  <c r="D844"/>
  <c r="C844"/>
  <c r="B844"/>
  <c r="H843"/>
  <c r="E843"/>
  <c r="D843"/>
  <c r="C843"/>
  <c r="B843"/>
  <c r="E842"/>
  <c r="D842"/>
  <c r="H842" s="1"/>
  <c r="C842"/>
  <c r="B842"/>
  <c r="E841"/>
  <c r="D841"/>
  <c r="C841"/>
  <c r="B841"/>
  <c r="H840"/>
  <c r="E840"/>
  <c r="D840"/>
  <c r="C840"/>
  <c r="B840"/>
  <c r="H839"/>
  <c r="E839"/>
  <c r="D839"/>
  <c r="C839"/>
  <c r="B839"/>
  <c r="E838"/>
  <c r="D838"/>
  <c r="H838" s="1"/>
  <c r="C838"/>
  <c r="B838"/>
  <c r="E837"/>
  <c r="D837"/>
  <c r="C837"/>
  <c r="B837"/>
  <c r="H836"/>
  <c r="E836"/>
  <c r="D836"/>
  <c r="C836"/>
  <c r="B836"/>
  <c r="H835"/>
  <c r="E835"/>
  <c r="D835"/>
  <c r="C835"/>
  <c r="B835"/>
  <c r="E834"/>
  <c r="D834"/>
  <c r="H834" s="1"/>
  <c r="C834"/>
  <c r="B834"/>
  <c r="E833"/>
  <c r="D833"/>
  <c r="C833"/>
  <c r="B833"/>
  <c r="H832"/>
  <c r="E832"/>
  <c r="D832"/>
  <c r="C832"/>
  <c r="B832"/>
  <c r="H831"/>
  <c r="E831"/>
  <c r="D831"/>
  <c r="C831"/>
  <c r="B831"/>
  <c r="E830"/>
  <c r="D830"/>
  <c r="H830" s="1"/>
  <c r="C830"/>
  <c r="B830"/>
  <c r="E829"/>
  <c r="D829"/>
  <c r="C829"/>
  <c r="B829"/>
  <c r="H828"/>
  <c r="E828"/>
  <c r="D828"/>
  <c r="C828"/>
  <c r="B828"/>
  <c r="H827"/>
  <c r="E827"/>
  <c r="D827"/>
  <c r="C827"/>
  <c r="B827"/>
  <c r="E826"/>
  <c r="D826"/>
  <c r="H826" s="1"/>
  <c r="C826"/>
  <c r="B826"/>
  <c r="E825"/>
  <c r="D825"/>
  <c r="C825"/>
  <c r="B825"/>
  <c r="H824"/>
  <c r="E824"/>
  <c r="D824"/>
  <c r="C824"/>
  <c r="B824"/>
  <c r="H823"/>
  <c r="E823"/>
  <c r="D823"/>
  <c r="C823"/>
  <c r="B823"/>
  <c r="E822"/>
  <c r="D822"/>
  <c r="H822" s="1"/>
  <c r="C822"/>
  <c r="B822"/>
  <c r="E821"/>
  <c r="D821"/>
  <c r="C821"/>
  <c r="B821"/>
  <c r="H820"/>
  <c r="E820"/>
  <c r="D820"/>
  <c r="C820"/>
  <c r="B820"/>
  <c r="H819"/>
  <c r="E819"/>
  <c r="D819"/>
  <c r="C819"/>
  <c r="B819"/>
  <c r="E818"/>
  <c r="D818"/>
  <c r="H818" s="1"/>
  <c r="C818"/>
  <c r="B818"/>
  <c r="E817"/>
  <c r="D817"/>
  <c r="C817"/>
  <c r="B817"/>
  <c r="H816"/>
  <c r="E816"/>
  <c r="D816"/>
  <c r="C816"/>
  <c r="B816"/>
  <c r="H815"/>
  <c r="E815"/>
  <c r="D815"/>
  <c r="C815"/>
  <c r="B815"/>
  <c r="E814"/>
  <c r="D814"/>
  <c r="H814" s="1"/>
  <c r="C814"/>
  <c r="B814"/>
  <c r="E813"/>
  <c r="D813"/>
  <c r="C813"/>
  <c r="B813"/>
  <c r="H812"/>
  <c r="E812"/>
  <c r="D812"/>
  <c r="C812"/>
  <c r="B812"/>
  <c r="H811"/>
  <c r="E811"/>
  <c r="D811"/>
  <c r="C811"/>
  <c r="B811"/>
  <c r="E810"/>
  <c r="D810"/>
  <c r="H810" s="1"/>
  <c r="C810"/>
  <c r="B810"/>
  <c r="E809"/>
  <c r="D809"/>
  <c r="C809"/>
  <c r="B809"/>
  <c r="H808"/>
  <c r="E808"/>
  <c r="D808"/>
  <c r="C808"/>
  <c r="B808"/>
  <c r="H807"/>
  <c r="E807"/>
  <c r="D807"/>
  <c r="C807"/>
  <c r="B807"/>
  <c r="E806"/>
  <c r="D806"/>
  <c r="H806" s="1"/>
  <c r="C806"/>
  <c r="B806"/>
  <c r="E805"/>
  <c r="D805"/>
  <c r="C805"/>
  <c r="B805"/>
  <c r="H804"/>
  <c r="E804"/>
  <c r="D804"/>
  <c r="C804"/>
  <c r="B804"/>
  <c r="H803"/>
  <c r="E803"/>
  <c r="D803"/>
  <c r="C803"/>
  <c r="B803"/>
  <c r="E802"/>
  <c r="D802"/>
  <c r="H802" s="1"/>
  <c r="C802"/>
  <c r="B802"/>
  <c r="E801"/>
  <c r="D801"/>
  <c r="C801"/>
  <c r="B801"/>
  <c r="H800"/>
  <c r="E800"/>
  <c r="D800"/>
  <c r="C800"/>
  <c r="B800"/>
  <c r="H799"/>
  <c r="E799"/>
  <c r="D799"/>
  <c r="C799"/>
  <c r="B799"/>
  <c r="E798"/>
  <c r="D798"/>
  <c r="H798" s="1"/>
  <c r="C798"/>
  <c r="B798"/>
  <c r="E797"/>
  <c r="D797"/>
  <c r="C797"/>
  <c r="B797"/>
  <c r="H796"/>
  <c r="E796"/>
  <c r="D796"/>
  <c r="C796"/>
  <c r="B796"/>
  <c r="H795"/>
  <c r="E795"/>
  <c r="D795"/>
  <c r="C795"/>
  <c r="B795"/>
  <c r="E794"/>
  <c r="D794"/>
  <c r="H794" s="1"/>
  <c r="C794"/>
  <c r="B794"/>
  <c r="E793"/>
  <c r="D793"/>
  <c r="C793"/>
  <c r="B793"/>
  <c r="H792"/>
  <c r="E792"/>
  <c r="D792"/>
  <c r="C792"/>
  <c r="B792"/>
  <c r="E791"/>
  <c r="D791"/>
  <c r="H791" s="1"/>
  <c r="C791"/>
  <c r="B791"/>
  <c r="H790"/>
  <c r="E790"/>
  <c r="D790"/>
  <c r="C790"/>
  <c r="B790"/>
  <c r="H789"/>
  <c r="E789"/>
  <c r="D789"/>
  <c r="C789"/>
  <c r="B789"/>
  <c r="E788"/>
  <c r="D788"/>
  <c r="C788"/>
  <c r="B788"/>
  <c r="H787"/>
  <c r="E787"/>
  <c r="D787"/>
  <c r="C787"/>
  <c r="B787"/>
  <c r="E786"/>
  <c r="D786"/>
  <c r="H786" s="1"/>
  <c r="C786"/>
  <c r="B786"/>
  <c r="E785"/>
  <c r="D785"/>
  <c r="C785"/>
  <c r="B785"/>
  <c r="H784"/>
  <c r="E784"/>
  <c r="D784"/>
  <c r="C784"/>
  <c r="B784"/>
  <c r="E783"/>
  <c r="D783"/>
  <c r="H783" s="1"/>
  <c r="C783"/>
  <c r="B783"/>
  <c r="H782"/>
  <c r="E782"/>
  <c r="D782"/>
  <c r="C782"/>
  <c r="B782"/>
  <c r="H781"/>
  <c r="E781"/>
  <c r="D781"/>
  <c r="C781"/>
  <c r="B781"/>
  <c r="E780"/>
  <c r="D780"/>
  <c r="C780"/>
  <c r="B780"/>
  <c r="H779"/>
  <c r="E779"/>
  <c r="D779"/>
  <c r="C779"/>
  <c r="B779"/>
  <c r="E778"/>
  <c r="D778"/>
  <c r="H778" s="1"/>
  <c r="C778"/>
  <c r="B778"/>
  <c r="E777"/>
  <c r="D777"/>
  <c r="C777"/>
  <c r="B777"/>
  <c r="H776"/>
  <c r="E776"/>
  <c r="D776"/>
  <c r="C776"/>
  <c r="B776"/>
  <c r="E775"/>
  <c r="D775"/>
  <c r="H775" s="1"/>
  <c r="C775"/>
  <c r="B775"/>
  <c r="H774"/>
  <c r="E774"/>
  <c r="D774"/>
  <c r="C774"/>
  <c r="B774"/>
  <c r="H773"/>
  <c r="E773"/>
  <c r="D773"/>
  <c r="C773"/>
  <c r="B773"/>
  <c r="E772"/>
  <c r="D772"/>
  <c r="C772"/>
  <c r="B772"/>
  <c r="H771"/>
  <c r="E771"/>
  <c r="D771"/>
  <c r="C771"/>
  <c r="B771"/>
  <c r="E770"/>
  <c r="D770"/>
  <c r="H770" s="1"/>
  <c r="C770"/>
  <c r="B770"/>
  <c r="E769"/>
  <c r="D769"/>
  <c r="C769"/>
  <c r="B769"/>
  <c r="H768"/>
  <c r="E768"/>
  <c r="D768"/>
  <c r="C768"/>
  <c r="B768"/>
  <c r="E767"/>
  <c r="D767"/>
  <c r="H767" s="1"/>
  <c r="C767"/>
  <c r="B767"/>
  <c r="H766"/>
  <c r="E766"/>
  <c r="D766"/>
  <c r="C766"/>
  <c r="B766"/>
  <c r="H765"/>
  <c r="E765"/>
  <c r="D765"/>
  <c r="C765"/>
  <c r="B765"/>
  <c r="E764"/>
  <c r="D764"/>
  <c r="C764"/>
  <c r="B764"/>
  <c r="H763"/>
  <c r="E763"/>
  <c r="D763"/>
  <c r="C763"/>
  <c r="B763"/>
  <c r="E762"/>
  <c r="D762"/>
  <c r="H762" s="1"/>
  <c r="C762"/>
  <c r="B762"/>
  <c r="E761"/>
  <c r="D761"/>
  <c r="C761"/>
  <c r="B761"/>
  <c r="H760"/>
  <c r="E760"/>
  <c r="D760"/>
  <c r="C760"/>
  <c r="B760"/>
  <c r="E759"/>
  <c r="D759"/>
  <c r="H759" s="1"/>
  <c r="C759"/>
  <c r="B759"/>
  <c r="H758"/>
  <c r="E758"/>
  <c r="D758"/>
  <c r="C758"/>
  <c r="B758"/>
  <c r="H757"/>
  <c r="E757"/>
  <c r="D757"/>
  <c r="C757"/>
  <c r="B757"/>
  <c r="E756"/>
  <c r="D756"/>
  <c r="C756"/>
  <c r="B756"/>
  <c r="H755"/>
  <c r="E755"/>
  <c r="D755"/>
  <c r="C755"/>
  <c r="B755"/>
  <c r="E754"/>
  <c r="D754"/>
  <c r="H754" s="1"/>
  <c r="C754"/>
  <c r="B754"/>
  <c r="E753"/>
  <c r="D753"/>
  <c r="C753"/>
  <c r="B753"/>
  <c r="H752"/>
  <c r="E752"/>
  <c r="D752"/>
  <c r="C752"/>
  <c r="B752"/>
  <c r="E751"/>
  <c r="D751"/>
  <c r="H751" s="1"/>
  <c r="C751"/>
  <c r="B751"/>
  <c r="H750"/>
  <c r="E750"/>
  <c r="D750"/>
  <c r="C750"/>
  <c r="B750"/>
  <c r="H749"/>
  <c r="E749"/>
  <c r="D749"/>
  <c r="C749"/>
  <c r="B749"/>
  <c r="E748"/>
  <c r="D748"/>
  <c r="C748"/>
  <c r="B748"/>
  <c r="H747"/>
  <c r="E747"/>
  <c r="D747"/>
  <c r="C747"/>
  <c r="B747"/>
  <c r="E746"/>
  <c r="D746"/>
  <c r="H746" s="1"/>
  <c r="C746"/>
  <c r="B746"/>
  <c r="E745"/>
  <c r="D745"/>
  <c r="C745"/>
  <c r="B745"/>
  <c r="H744"/>
  <c r="E744"/>
  <c r="D744"/>
  <c r="C744"/>
  <c r="B744"/>
  <c r="E743"/>
  <c r="D743"/>
  <c r="H743" s="1"/>
  <c r="C743"/>
  <c r="B743"/>
  <c r="H742"/>
  <c r="E742"/>
  <c r="D742"/>
  <c r="C742"/>
  <c r="B742"/>
  <c r="H741"/>
  <c r="E741"/>
  <c r="D741"/>
  <c r="C741"/>
  <c r="B741"/>
  <c r="E740"/>
  <c r="D740"/>
  <c r="C740"/>
  <c r="B740"/>
  <c r="H739"/>
  <c r="E739"/>
  <c r="D739"/>
  <c r="C739"/>
  <c r="B739"/>
  <c r="E738"/>
  <c r="D738"/>
  <c r="H738" s="1"/>
  <c r="C738"/>
  <c r="B738"/>
  <c r="E737"/>
  <c r="D737"/>
  <c r="C737"/>
  <c r="B737"/>
  <c r="H736"/>
  <c r="E736"/>
  <c r="D736"/>
  <c r="C736"/>
  <c r="B736"/>
  <c r="E735"/>
  <c r="D735"/>
  <c r="H735" s="1"/>
  <c r="C735"/>
  <c r="B735"/>
  <c r="H734"/>
  <c r="E734"/>
  <c r="D734"/>
  <c r="C734"/>
  <c r="B734"/>
  <c r="H733"/>
  <c r="E733"/>
  <c r="D733"/>
  <c r="C733"/>
  <c r="B733"/>
  <c r="E732"/>
  <c r="D732"/>
  <c r="C732"/>
  <c r="B732"/>
  <c r="H731"/>
  <c r="E731"/>
  <c r="D731"/>
  <c r="C731"/>
  <c r="B731"/>
  <c r="E730"/>
  <c r="D730"/>
  <c r="H730" s="1"/>
  <c r="C730"/>
  <c r="B730"/>
  <c r="E729"/>
  <c r="D729"/>
  <c r="C729"/>
  <c r="B729"/>
  <c r="H728"/>
  <c r="E728"/>
  <c r="D728"/>
  <c r="C728"/>
  <c r="B728"/>
  <c r="E727"/>
  <c r="D727"/>
  <c r="H727" s="1"/>
  <c r="C727"/>
  <c r="B727"/>
  <c r="H726"/>
  <c r="E726"/>
  <c r="D726"/>
  <c r="C726"/>
  <c r="B726"/>
  <c r="H725"/>
  <c r="E725"/>
  <c r="D725"/>
  <c r="C725"/>
  <c r="B725"/>
  <c r="E724"/>
  <c r="D724"/>
  <c r="C724"/>
  <c r="B724"/>
  <c r="H723"/>
  <c r="E723"/>
  <c r="D723"/>
  <c r="C723"/>
  <c r="B723"/>
  <c r="E722"/>
  <c r="D722"/>
  <c r="H722" s="1"/>
  <c r="C722"/>
  <c r="B722"/>
  <c r="E721"/>
  <c r="D721"/>
  <c r="C721"/>
  <c r="B721"/>
  <c r="H720"/>
  <c r="E720"/>
  <c r="D720"/>
  <c r="C720"/>
  <c r="B720"/>
  <c r="E719"/>
  <c r="D719"/>
  <c r="H719" s="1"/>
  <c r="C719"/>
  <c r="B719"/>
  <c r="H718"/>
  <c r="E718"/>
  <c r="D718"/>
  <c r="C718"/>
  <c r="B718"/>
  <c r="H717"/>
  <c r="E717"/>
  <c r="D717"/>
  <c r="C717"/>
  <c r="B717"/>
  <c r="E716"/>
  <c r="D716"/>
  <c r="C716"/>
  <c r="B716"/>
  <c r="H715"/>
  <c r="E715"/>
  <c r="D715"/>
  <c r="C715"/>
  <c r="B715"/>
  <c r="E714"/>
  <c r="D714"/>
  <c r="H714" s="1"/>
  <c r="C714"/>
  <c r="B714"/>
  <c r="E713"/>
  <c r="D713"/>
  <c r="C713"/>
  <c r="B713"/>
  <c r="H712"/>
  <c r="E712"/>
  <c r="D712"/>
  <c r="C712"/>
  <c r="B712"/>
  <c r="E711"/>
  <c r="D711"/>
  <c r="H711" s="1"/>
  <c r="C711"/>
  <c r="B711"/>
  <c r="H710"/>
  <c r="E710"/>
  <c r="D710"/>
  <c r="C710"/>
  <c r="B710"/>
  <c r="H709"/>
  <c r="E709"/>
  <c r="D709"/>
  <c r="C709"/>
  <c r="B709"/>
  <c r="E708"/>
  <c r="D708"/>
  <c r="C708"/>
  <c r="B708"/>
  <c r="H707"/>
  <c r="E707"/>
  <c r="D707"/>
  <c r="C707"/>
  <c r="B707"/>
  <c r="E706"/>
  <c r="D706"/>
  <c r="H706" s="1"/>
  <c r="C706"/>
  <c r="B706"/>
  <c r="E705"/>
  <c r="D705"/>
  <c r="C705"/>
  <c r="B705"/>
  <c r="H704"/>
  <c r="E704"/>
  <c r="D704"/>
  <c r="C704"/>
  <c r="B704"/>
  <c r="E703"/>
  <c r="D703"/>
  <c r="H703" s="1"/>
  <c r="C703"/>
  <c r="B703"/>
  <c r="H702"/>
  <c r="E702"/>
  <c r="D702"/>
  <c r="C702"/>
  <c r="B702"/>
  <c r="H701"/>
  <c r="E701"/>
  <c r="D701"/>
  <c r="C701"/>
  <c r="B701"/>
  <c r="E700"/>
  <c r="D700"/>
  <c r="C700"/>
  <c r="B700"/>
  <c r="H699"/>
  <c r="E699"/>
  <c r="D699"/>
  <c r="C699"/>
  <c r="B699"/>
  <c r="E698"/>
  <c r="D698"/>
  <c r="H698" s="1"/>
  <c r="C698"/>
  <c r="B698"/>
  <c r="E697"/>
  <c r="D697"/>
  <c r="C697"/>
  <c r="B697"/>
  <c r="H696"/>
  <c r="E696"/>
  <c r="D696"/>
  <c r="C696"/>
  <c r="B696"/>
  <c r="E695"/>
  <c r="D695"/>
  <c r="H695" s="1"/>
  <c r="C695"/>
  <c r="B695"/>
  <c r="H694"/>
  <c r="E694"/>
  <c r="D694"/>
  <c r="C694"/>
  <c r="B694"/>
  <c r="H693"/>
  <c r="E693"/>
  <c r="D693"/>
  <c r="C693"/>
  <c r="B693"/>
  <c r="E692"/>
  <c r="D692"/>
  <c r="C692"/>
  <c r="B692"/>
  <c r="H691"/>
  <c r="E691"/>
  <c r="D691"/>
  <c r="C691"/>
  <c r="B691"/>
  <c r="E690"/>
  <c r="D690"/>
  <c r="H690" s="1"/>
  <c r="C690"/>
  <c r="B690"/>
  <c r="E689"/>
  <c r="D689"/>
  <c r="C689"/>
  <c r="B689"/>
  <c r="H688"/>
  <c r="E688"/>
  <c r="D688"/>
  <c r="C688"/>
  <c r="B688"/>
  <c r="E687"/>
  <c r="D687"/>
  <c r="H687" s="1"/>
  <c r="C687"/>
  <c r="B687"/>
  <c r="H686"/>
  <c r="E686"/>
  <c r="D686"/>
  <c r="C686"/>
  <c r="B686"/>
  <c r="H685"/>
  <c r="E685"/>
  <c r="D685"/>
  <c r="C685"/>
  <c r="B685"/>
  <c r="E684"/>
  <c r="D684"/>
  <c r="C684"/>
  <c r="B684"/>
  <c r="H683"/>
  <c r="E683"/>
  <c r="D683"/>
  <c r="C683"/>
  <c r="B683"/>
  <c r="E682"/>
  <c r="D682"/>
  <c r="H682" s="1"/>
  <c r="C682"/>
  <c r="B682"/>
  <c r="H681"/>
  <c r="E681"/>
  <c r="D681"/>
  <c r="C681"/>
  <c r="B681"/>
  <c r="E680"/>
  <c r="D680"/>
  <c r="H680" s="1"/>
  <c r="C680"/>
  <c r="B680"/>
  <c r="H679"/>
  <c r="E679"/>
  <c r="D679"/>
  <c r="C679"/>
  <c r="B679"/>
  <c r="E678"/>
  <c r="D678"/>
  <c r="H678" s="1"/>
  <c r="C678"/>
  <c r="B678"/>
  <c r="H677"/>
  <c r="E677"/>
  <c r="D677"/>
  <c r="C677"/>
  <c r="B677"/>
  <c r="E676"/>
  <c r="D676"/>
  <c r="H676" s="1"/>
  <c r="C676"/>
  <c r="B676"/>
  <c r="H675"/>
  <c r="E675"/>
  <c r="D675"/>
  <c r="C675"/>
  <c r="B675"/>
  <c r="E674"/>
  <c r="D674"/>
  <c r="H674" s="1"/>
  <c r="C674"/>
  <c r="B674"/>
  <c r="H673"/>
  <c r="E673"/>
  <c r="D673"/>
  <c r="C673"/>
  <c r="B673"/>
  <c r="E672"/>
  <c r="D672"/>
  <c r="H672" s="1"/>
  <c r="C672"/>
  <c r="B672"/>
  <c r="H671"/>
  <c r="E671"/>
  <c r="D671"/>
  <c r="C671"/>
  <c r="B671"/>
  <c r="E670"/>
  <c r="D670"/>
  <c r="H670" s="1"/>
  <c r="C670"/>
  <c r="B670"/>
  <c r="H669"/>
  <c r="E669"/>
  <c r="D669"/>
  <c r="C669"/>
  <c r="B669"/>
  <c r="E668"/>
  <c r="D668"/>
  <c r="H668" s="1"/>
  <c r="C668"/>
  <c r="B668"/>
  <c r="H667"/>
  <c r="E667"/>
  <c r="D667"/>
  <c r="C667"/>
  <c r="B667"/>
  <c r="E666"/>
  <c r="D666"/>
  <c r="H666" s="1"/>
  <c r="C666"/>
  <c r="B666"/>
  <c r="H665"/>
  <c r="E665"/>
  <c r="D665"/>
  <c r="C665"/>
  <c r="B665"/>
  <c r="E664"/>
  <c r="D664"/>
  <c r="H664" s="1"/>
  <c r="C664"/>
  <c r="B664"/>
  <c r="H663"/>
  <c r="E663"/>
  <c r="D663"/>
  <c r="C663"/>
  <c r="B663"/>
  <c r="E662"/>
  <c r="D662"/>
  <c r="H662" s="1"/>
  <c r="C662"/>
  <c r="B662"/>
  <c r="H661"/>
  <c r="E661"/>
  <c r="D661"/>
  <c r="C661"/>
  <c r="B661"/>
  <c r="E660"/>
  <c r="D660"/>
  <c r="H660" s="1"/>
  <c r="C660"/>
  <c r="B660"/>
  <c r="H659"/>
  <c r="E659"/>
  <c r="D659"/>
  <c r="C659"/>
  <c r="B659"/>
  <c r="E658"/>
  <c r="D658"/>
  <c r="H658" s="1"/>
  <c r="C658"/>
  <c r="B658"/>
  <c r="H657"/>
  <c r="E657"/>
  <c r="D657"/>
  <c r="C657"/>
  <c r="B657"/>
  <c r="E656"/>
  <c r="D656"/>
  <c r="H656" s="1"/>
  <c r="C656"/>
  <c r="B656"/>
  <c r="H655"/>
  <c r="E655"/>
  <c r="D655"/>
  <c r="C655"/>
  <c r="B655"/>
  <c r="E654"/>
  <c r="D654"/>
  <c r="H654" s="1"/>
  <c r="C654"/>
  <c r="B654"/>
  <c r="H653"/>
  <c r="E653"/>
  <c r="D653"/>
  <c r="C653"/>
  <c r="B653"/>
  <c r="E652"/>
  <c r="D652"/>
  <c r="C652"/>
  <c r="B652"/>
  <c r="H651"/>
  <c r="E651"/>
  <c r="D651"/>
  <c r="C651"/>
  <c r="B651"/>
  <c r="E650"/>
  <c r="D650"/>
  <c r="C650"/>
  <c r="B650"/>
  <c r="H649"/>
  <c r="E649"/>
  <c r="D649"/>
  <c r="C649"/>
  <c r="B649"/>
  <c r="E648"/>
  <c r="D648"/>
  <c r="C648"/>
  <c r="B648"/>
  <c r="H647"/>
  <c r="E647"/>
  <c r="D647"/>
  <c r="C647"/>
  <c r="B647"/>
  <c r="E646"/>
  <c r="D646"/>
  <c r="C646"/>
  <c r="B646"/>
  <c r="H645"/>
  <c r="E645"/>
  <c r="D645"/>
  <c r="C645"/>
  <c r="B645"/>
  <c r="E644"/>
  <c r="D644"/>
  <c r="C644"/>
  <c r="B644"/>
  <c r="H643"/>
  <c r="E643"/>
  <c r="D643"/>
  <c r="C643"/>
  <c r="B643"/>
  <c r="E642"/>
  <c r="D642"/>
  <c r="C642"/>
  <c r="B642"/>
  <c r="H641"/>
  <c r="E641"/>
  <c r="D641"/>
  <c r="C641"/>
  <c r="B641"/>
  <c r="E640"/>
  <c r="D640"/>
  <c r="C640"/>
  <c r="B640"/>
  <c r="H639"/>
  <c r="E639"/>
  <c r="D639"/>
  <c r="C639"/>
  <c r="B639"/>
  <c r="E638"/>
  <c r="D638"/>
  <c r="C638"/>
  <c r="B638"/>
  <c r="H637"/>
  <c r="E637"/>
  <c r="D637"/>
  <c r="C637"/>
  <c r="B637"/>
  <c r="E636"/>
  <c r="D636"/>
  <c r="C636"/>
  <c r="B636"/>
  <c r="H635"/>
  <c r="E635"/>
  <c r="D635"/>
  <c r="C635"/>
  <c r="B635"/>
  <c r="E634"/>
  <c r="D634"/>
  <c r="C634"/>
  <c r="B634"/>
  <c r="H633"/>
  <c r="E633"/>
  <c r="D633"/>
  <c r="C633"/>
  <c r="B633"/>
  <c r="E632"/>
  <c r="D632"/>
  <c r="C632"/>
  <c r="B632"/>
  <c r="H631"/>
  <c r="E631"/>
  <c r="D631"/>
  <c r="C631"/>
  <c r="B631"/>
  <c r="E630"/>
  <c r="D630"/>
  <c r="C630"/>
  <c r="B630"/>
  <c r="H629"/>
  <c r="E629"/>
  <c r="D629"/>
  <c r="C629"/>
  <c r="B629"/>
  <c r="E628"/>
  <c r="D628"/>
  <c r="C628"/>
  <c r="B628"/>
  <c r="H627"/>
  <c r="E627"/>
  <c r="D627"/>
  <c r="C627"/>
  <c r="B627"/>
  <c r="E626"/>
  <c r="D626"/>
  <c r="C626"/>
  <c r="B626"/>
  <c r="H625"/>
  <c r="E625"/>
  <c r="D625"/>
  <c r="C625"/>
  <c r="B625"/>
  <c r="E624"/>
  <c r="D624"/>
  <c r="C624"/>
  <c r="B624"/>
  <c r="H623"/>
  <c r="E623"/>
  <c r="D623"/>
  <c r="C623"/>
  <c r="B623"/>
  <c r="E622"/>
  <c r="D622"/>
  <c r="C622"/>
  <c r="B622"/>
  <c r="H621"/>
  <c r="I621" s="1"/>
  <c r="E621"/>
  <c r="D621"/>
  <c r="G621" s="1"/>
  <c r="C621"/>
  <c r="B621"/>
  <c r="E620"/>
  <c r="H620" s="1"/>
  <c r="D620"/>
  <c r="C620"/>
  <c r="B620"/>
  <c r="E619"/>
  <c r="D619"/>
  <c r="C619"/>
  <c r="B619"/>
  <c r="E618"/>
  <c r="D618"/>
  <c r="C618"/>
  <c r="B618"/>
  <c r="H617"/>
  <c r="I617" s="1"/>
  <c r="E617"/>
  <c r="D617"/>
  <c r="G617" s="1"/>
  <c r="C617"/>
  <c r="B617"/>
  <c r="E616"/>
  <c r="H616" s="1"/>
  <c r="D616"/>
  <c r="C616"/>
  <c r="B616"/>
  <c r="J615"/>
  <c r="E615"/>
  <c r="D615"/>
  <c r="C615"/>
  <c r="B615"/>
  <c r="E614"/>
  <c r="D614"/>
  <c r="C614"/>
  <c r="B614"/>
  <c r="H613"/>
  <c r="I613" s="1"/>
  <c r="E613"/>
  <c r="D613"/>
  <c r="G613" s="1"/>
  <c r="C613"/>
  <c r="B613"/>
  <c r="E612"/>
  <c r="H612" s="1"/>
  <c r="D612"/>
  <c r="C612"/>
  <c r="B612"/>
  <c r="E611"/>
  <c r="D611"/>
  <c r="C611"/>
  <c r="B611"/>
  <c r="E610"/>
  <c r="D610"/>
  <c r="C610"/>
  <c r="B610"/>
  <c r="I609"/>
  <c r="H609"/>
  <c r="E609"/>
  <c r="D609"/>
  <c r="G609" s="1"/>
  <c r="C609"/>
  <c r="B609"/>
  <c r="E608"/>
  <c r="H608" s="1"/>
  <c r="D608"/>
  <c r="C608"/>
  <c r="B608"/>
  <c r="E607"/>
  <c r="D607"/>
  <c r="C607"/>
  <c r="B607"/>
  <c r="J606"/>
  <c r="E606"/>
  <c r="D606"/>
  <c r="C606"/>
  <c r="B606"/>
  <c r="H605"/>
  <c r="E605"/>
  <c r="D605"/>
  <c r="G605" s="1"/>
  <c r="C605"/>
  <c r="B605"/>
  <c r="H604"/>
  <c r="E604"/>
  <c r="D604"/>
  <c r="C604"/>
  <c r="B604"/>
  <c r="H603"/>
  <c r="E603"/>
  <c r="D603"/>
  <c r="G603" s="1"/>
  <c r="C603"/>
  <c r="B603"/>
  <c r="E602"/>
  <c r="D602"/>
  <c r="C602"/>
  <c r="B602"/>
  <c r="E601"/>
  <c r="D601"/>
  <c r="G601" s="1"/>
  <c r="C601"/>
  <c r="B601"/>
  <c r="E600"/>
  <c r="H600" s="1"/>
  <c r="D600"/>
  <c r="C600"/>
  <c r="B600"/>
  <c r="J599"/>
  <c r="E599"/>
  <c r="D599"/>
  <c r="H599" s="1"/>
  <c r="C599"/>
  <c r="B599"/>
  <c r="E598"/>
  <c r="J598" s="1"/>
  <c r="D598"/>
  <c r="C598"/>
  <c r="B598"/>
  <c r="J597"/>
  <c r="E597"/>
  <c r="D597"/>
  <c r="C597"/>
  <c r="B597"/>
  <c r="H596"/>
  <c r="E596"/>
  <c r="D596"/>
  <c r="C596"/>
  <c r="B596"/>
  <c r="E595"/>
  <c r="D595"/>
  <c r="C595"/>
  <c r="B595"/>
  <c r="J594"/>
  <c r="G594"/>
  <c r="E594"/>
  <c r="H594" s="1"/>
  <c r="D594"/>
  <c r="C594"/>
  <c r="B594"/>
  <c r="H593"/>
  <c r="E593"/>
  <c r="J593" s="1"/>
  <c r="D593"/>
  <c r="C593"/>
  <c r="B593"/>
  <c r="J592"/>
  <c r="H592"/>
  <c r="G592"/>
  <c r="I592" s="1"/>
  <c r="E592"/>
  <c r="D592"/>
  <c r="C592"/>
  <c r="B592"/>
  <c r="E591"/>
  <c r="D591"/>
  <c r="C591"/>
  <c r="B591"/>
  <c r="J590"/>
  <c r="G590"/>
  <c r="E590"/>
  <c r="H590" s="1"/>
  <c r="D590"/>
  <c r="C590"/>
  <c r="B590"/>
  <c r="H589"/>
  <c r="E589"/>
  <c r="J589" s="1"/>
  <c r="D589"/>
  <c r="C589"/>
  <c r="B589"/>
  <c r="J588"/>
  <c r="H588"/>
  <c r="G588"/>
  <c r="I588" s="1"/>
  <c r="E588"/>
  <c r="D588"/>
  <c r="C588"/>
  <c r="B588"/>
  <c r="E587"/>
  <c r="D587"/>
  <c r="C587"/>
  <c r="B587"/>
  <c r="J586"/>
  <c r="G586"/>
  <c r="E586"/>
  <c r="H586" s="1"/>
  <c r="D586"/>
  <c r="C586"/>
  <c r="B586"/>
  <c r="H585"/>
  <c r="E585"/>
  <c r="J585" s="1"/>
  <c r="D585"/>
  <c r="C585"/>
  <c r="B585"/>
  <c r="J584"/>
  <c r="H584"/>
  <c r="G584"/>
  <c r="I584" s="1"/>
  <c r="E584"/>
  <c r="D584"/>
  <c r="C584"/>
  <c r="B584"/>
  <c r="E583"/>
  <c r="D583"/>
  <c r="C583"/>
  <c r="B583"/>
  <c r="J582"/>
  <c r="G582"/>
  <c r="E582"/>
  <c r="H582" s="1"/>
  <c r="D582"/>
  <c r="C582"/>
  <c r="B582"/>
  <c r="H581"/>
  <c r="E581"/>
  <c r="J581" s="1"/>
  <c r="D581"/>
  <c r="C581"/>
  <c r="B581"/>
  <c r="J580"/>
  <c r="H580"/>
  <c r="G580"/>
  <c r="I580" s="1"/>
  <c r="E580"/>
  <c r="D580"/>
  <c r="C580"/>
  <c r="B580"/>
  <c r="E579"/>
  <c r="D579"/>
  <c r="C579"/>
  <c r="B579"/>
  <c r="J578"/>
  <c r="G578"/>
  <c r="E578"/>
  <c r="H578" s="1"/>
  <c r="D578"/>
  <c r="C578"/>
  <c r="B578"/>
  <c r="H577"/>
  <c r="E577"/>
  <c r="J577" s="1"/>
  <c r="D577"/>
  <c r="C577"/>
  <c r="B577"/>
  <c r="J576"/>
  <c r="H576"/>
  <c r="G576"/>
  <c r="I576" s="1"/>
  <c r="E576"/>
  <c r="D576"/>
  <c r="C576"/>
  <c r="B576"/>
  <c r="E575"/>
  <c r="D575"/>
  <c r="C575"/>
  <c r="B575"/>
  <c r="J574"/>
  <c r="G574"/>
  <c r="E574"/>
  <c r="H574" s="1"/>
  <c r="D574"/>
  <c r="C574"/>
  <c r="B574"/>
  <c r="H573"/>
  <c r="E573"/>
  <c r="J573" s="1"/>
  <c r="D573"/>
  <c r="C573"/>
  <c r="B573"/>
  <c r="J572"/>
  <c r="H572"/>
  <c r="G572"/>
  <c r="I572" s="1"/>
  <c r="E572"/>
  <c r="D572"/>
  <c r="C572"/>
  <c r="B572"/>
  <c r="E571"/>
  <c r="D571"/>
  <c r="C571"/>
  <c r="B571"/>
  <c r="J570"/>
  <c r="G570"/>
  <c r="E570"/>
  <c r="H570" s="1"/>
  <c r="D570"/>
  <c r="C570"/>
  <c r="B570"/>
  <c r="H569"/>
  <c r="E569"/>
  <c r="J569" s="1"/>
  <c r="D569"/>
  <c r="C569"/>
  <c r="B569"/>
  <c r="J568"/>
  <c r="H568"/>
  <c r="G568"/>
  <c r="I568" s="1"/>
  <c r="E568"/>
  <c r="D568"/>
  <c r="C568"/>
  <c r="B568"/>
  <c r="E567"/>
  <c r="D567"/>
  <c r="C567"/>
  <c r="B567"/>
  <c r="J566"/>
  <c r="G566"/>
  <c r="E566"/>
  <c r="H566" s="1"/>
  <c r="D566"/>
  <c r="C566"/>
  <c r="B566"/>
  <c r="H565"/>
  <c r="E565"/>
  <c r="J565" s="1"/>
  <c r="D565"/>
  <c r="C565"/>
  <c r="B565"/>
  <c r="J564"/>
  <c r="H564"/>
  <c r="G564"/>
  <c r="I564" s="1"/>
  <c r="E564"/>
  <c r="D564"/>
  <c r="C564"/>
  <c r="B564"/>
  <c r="E563"/>
  <c r="D563"/>
  <c r="C563"/>
  <c r="B563"/>
  <c r="J562"/>
  <c r="G562"/>
  <c r="E562"/>
  <c r="H562" s="1"/>
  <c r="D562"/>
  <c r="C562"/>
  <c r="B562"/>
  <c r="H561"/>
  <c r="E561"/>
  <c r="J561" s="1"/>
  <c r="D561"/>
  <c r="C561"/>
  <c r="B561"/>
  <c r="J560"/>
  <c r="H560"/>
  <c r="G560"/>
  <c r="I560" s="1"/>
  <c r="E560"/>
  <c r="D560"/>
  <c r="C560"/>
  <c r="B560"/>
  <c r="E559"/>
  <c r="D559"/>
  <c r="C559"/>
  <c r="B559"/>
  <c r="J558"/>
  <c r="G558"/>
  <c r="E558"/>
  <c r="H558" s="1"/>
  <c r="D558"/>
  <c r="C558"/>
  <c r="B558"/>
  <c r="H557"/>
  <c r="E557"/>
  <c r="J557" s="1"/>
  <c r="D557"/>
  <c r="C557"/>
  <c r="B557"/>
  <c r="J556"/>
  <c r="H556"/>
  <c r="G556"/>
  <c r="I556" s="1"/>
  <c r="E556"/>
  <c r="D556"/>
  <c r="C556"/>
  <c r="B556"/>
  <c r="E555"/>
  <c r="D555"/>
  <c r="C555"/>
  <c r="B555"/>
  <c r="J554"/>
  <c r="G554"/>
  <c r="E554"/>
  <c r="H554" s="1"/>
  <c r="D554"/>
  <c r="C554"/>
  <c r="B554"/>
  <c r="H553"/>
  <c r="E553"/>
  <c r="J553" s="1"/>
  <c r="D553"/>
  <c r="C553"/>
  <c r="B553"/>
  <c r="J552"/>
  <c r="H552"/>
  <c r="G552"/>
  <c r="I552" s="1"/>
  <c r="E552"/>
  <c r="D552"/>
  <c r="C552"/>
  <c r="B552"/>
  <c r="E551"/>
  <c r="D551"/>
  <c r="C551"/>
  <c r="B551"/>
  <c r="J550"/>
  <c r="G550"/>
  <c r="E550"/>
  <c r="H550" s="1"/>
  <c r="D550"/>
  <c r="C550"/>
  <c r="B550"/>
  <c r="H549"/>
  <c r="E549"/>
  <c r="J549" s="1"/>
  <c r="D549"/>
  <c r="C549"/>
  <c r="B549"/>
  <c r="J548"/>
  <c r="H548"/>
  <c r="G548"/>
  <c r="I548" s="1"/>
  <c r="E548"/>
  <c r="D548"/>
  <c r="C548"/>
  <c r="B548"/>
  <c r="E547"/>
  <c r="D547"/>
  <c r="C547"/>
  <c r="B547"/>
  <c r="J546"/>
  <c r="G546"/>
  <c r="E546"/>
  <c r="H546" s="1"/>
  <c r="D546"/>
  <c r="C546"/>
  <c r="B546"/>
  <c r="H545"/>
  <c r="E545"/>
  <c r="J545" s="1"/>
  <c r="D545"/>
  <c r="C545"/>
  <c r="B545"/>
  <c r="J544"/>
  <c r="H544"/>
  <c r="G544"/>
  <c r="I544" s="1"/>
  <c r="E544"/>
  <c r="D544"/>
  <c r="C544"/>
  <c r="B544"/>
  <c r="E543"/>
  <c r="D543"/>
  <c r="C543"/>
  <c r="B543"/>
  <c r="J542"/>
  <c r="G542"/>
  <c r="E542"/>
  <c r="H542" s="1"/>
  <c r="D542"/>
  <c r="C542"/>
  <c r="B542"/>
  <c r="H541"/>
  <c r="E541"/>
  <c r="J541" s="1"/>
  <c r="D541"/>
  <c r="C541"/>
  <c r="B541"/>
  <c r="J540"/>
  <c r="H540"/>
  <c r="G540"/>
  <c r="I540" s="1"/>
  <c r="E540"/>
  <c r="D540"/>
  <c r="C540"/>
  <c r="B540"/>
  <c r="E539"/>
  <c r="D539"/>
  <c r="C539"/>
  <c r="B539"/>
  <c r="J538"/>
  <c r="G538"/>
  <c r="E538"/>
  <c r="H538" s="1"/>
  <c r="D538"/>
  <c r="C538"/>
  <c r="B538"/>
  <c r="H537"/>
  <c r="E537"/>
  <c r="J537" s="1"/>
  <c r="D537"/>
  <c r="C537"/>
  <c r="B537"/>
  <c r="J536"/>
  <c r="H536"/>
  <c r="G536"/>
  <c r="I536" s="1"/>
  <c r="E536"/>
  <c r="D536"/>
  <c r="C536"/>
  <c r="B536"/>
  <c r="E535"/>
  <c r="D535"/>
  <c r="C535"/>
  <c r="B535"/>
  <c r="J534"/>
  <c r="G534"/>
  <c r="E534"/>
  <c r="H534" s="1"/>
  <c r="D534"/>
  <c r="C534"/>
  <c r="B534"/>
  <c r="H533"/>
  <c r="E533"/>
  <c r="J533" s="1"/>
  <c r="D533"/>
  <c r="C533"/>
  <c r="B533"/>
  <c r="J532"/>
  <c r="H532"/>
  <c r="G532"/>
  <c r="I532" s="1"/>
  <c r="E532"/>
  <c r="D532"/>
  <c r="C532"/>
  <c r="B532"/>
  <c r="E531"/>
  <c r="D531"/>
  <c r="C531"/>
  <c r="B531"/>
  <c r="J530"/>
  <c r="G530"/>
  <c r="E530"/>
  <c r="H530" s="1"/>
  <c r="D530"/>
  <c r="C530"/>
  <c r="B530"/>
  <c r="H529"/>
  <c r="E529"/>
  <c r="J529" s="1"/>
  <c r="D529"/>
  <c r="C529"/>
  <c r="B529"/>
  <c r="J528"/>
  <c r="H528"/>
  <c r="G528"/>
  <c r="I528" s="1"/>
  <c r="E528"/>
  <c r="D528"/>
  <c r="C528"/>
  <c r="B528"/>
  <c r="E527"/>
  <c r="D527"/>
  <c r="C527"/>
  <c r="B527"/>
  <c r="J526"/>
  <c r="G526"/>
  <c r="E526"/>
  <c r="H526" s="1"/>
  <c r="D526"/>
  <c r="C526"/>
  <c r="B526"/>
  <c r="H525"/>
  <c r="E525"/>
  <c r="J525" s="1"/>
  <c r="D525"/>
  <c r="C525"/>
  <c r="B525"/>
  <c r="J524"/>
  <c r="H524"/>
  <c r="G524"/>
  <c r="I524" s="1"/>
  <c r="E524"/>
  <c r="D524"/>
  <c r="C524"/>
  <c r="B524"/>
  <c r="E523"/>
  <c r="D523"/>
  <c r="C523"/>
  <c r="B523"/>
  <c r="J522"/>
  <c r="G522"/>
  <c r="E522"/>
  <c r="H522" s="1"/>
  <c r="D522"/>
  <c r="C522"/>
  <c r="B522"/>
  <c r="H521"/>
  <c r="E521"/>
  <c r="J521" s="1"/>
  <c r="D521"/>
  <c r="C521"/>
  <c r="B521"/>
  <c r="J520"/>
  <c r="H520"/>
  <c r="G520"/>
  <c r="I520" s="1"/>
  <c r="E520"/>
  <c r="D520"/>
  <c r="C520"/>
  <c r="B520"/>
  <c r="E519"/>
  <c r="D519"/>
  <c r="C519"/>
  <c r="B519"/>
  <c r="J518"/>
  <c r="G518"/>
  <c r="E518"/>
  <c r="H518" s="1"/>
  <c r="D518"/>
  <c r="C518"/>
  <c r="B518"/>
  <c r="H517"/>
  <c r="E517"/>
  <c r="J517" s="1"/>
  <c r="D517"/>
  <c r="C517"/>
  <c r="B517"/>
  <c r="J516"/>
  <c r="H516"/>
  <c r="G516"/>
  <c r="I516" s="1"/>
  <c r="E516"/>
  <c r="D516"/>
  <c r="C516"/>
  <c r="B516"/>
  <c r="E515"/>
  <c r="D515"/>
  <c r="C515"/>
  <c r="B515"/>
  <c r="J514"/>
  <c r="G514"/>
  <c r="E514"/>
  <c r="H514" s="1"/>
  <c r="D514"/>
  <c r="C514"/>
  <c r="B514"/>
  <c r="H513"/>
  <c r="E513"/>
  <c r="J513" s="1"/>
  <c r="D513"/>
  <c r="C513"/>
  <c r="B513"/>
  <c r="J512"/>
  <c r="H512"/>
  <c r="G512"/>
  <c r="I512" s="1"/>
  <c r="E512"/>
  <c r="D512"/>
  <c r="C512"/>
  <c r="B512"/>
  <c r="E511"/>
  <c r="D511"/>
  <c r="C511"/>
  <c r="B511"/>
  <c r="J510"/>
  <c r="G510"/>
  <c r="E510"/>
  <c r="H510" s="1"/>
  <c r="D510"/>
  <c r="C510"/>
  <c r="B510"/>
  <c r="H509"/>
  <c r="E509"/>
  <c r="J509" s="1"/>
  <c r="D509"/>
  <c r="C509"/>
  <c r="B509"/>
  <c r="J508"/>
  <c r="H508"/>
  <c r="G508"/>
  <c r="I508" s="1"/>
  <c r="E508"/>
  <c r="D508"/>
  <c r="C508"/>
  <c r="B508"/>
  <c r="E507"/>
  <c r="D507"/>
  <c r="C507"/>
  <c r="B507"/>
  <c r="J506"/>
  <c r="G506"/>
  <c r="E506"/>
  <c r="H506" s="1"/>
  <c r="D506"/>
  <c r="C506"/>
  <c r="B506"/>
  <c r="H505"/>
  <c r="E505"/>
  <c r="J505" s="1"/>
  <c r="D505"/>
  <c r="C505"/>
  <c r="B505"/>
  <c r="J504"/>
  <c r="H504"/>
  <c r="G504"/>
  <c r="I504" s="1"/>
  <c r="E504"/>
  <c r="D504"/>
  <c r="C504"/>
  <c r="B504"/>
  <c r="E503"/>
  <c r="D503"/>
  <c r="C503"/>
  <c r="B503"/>
  <c r="J502"/>
  <c r="G502"/>
  <c r="E502"/>
  <c r="H502" s="1"/>
  <c r="D502"/>
  <c r="C502"/>
  <c r="B502"/>
  <c r="H501"/>
  <c r="E501"/>
  <c r="J501" s="1"/>
  <c r="D501"/>
  <c r="C501"/>
  <c r="B501"/>
  <c r="J500"/>
  <c r="H500"/>
  <c r="G500"/>
  <c r="I500" s="1"/>
  <c r="E500"/>
  <c r="D500"/>
  <c r="C500"/>
  <c r="B500"/>
  <c r="E499"/>
  <c r="D499"/>
  <c r="C499"/>
  <c r="B499"/>
  <c r="J498"/>
  <c r="G498"/>
  <c r="E498"/>
  <c r="H498" s="1"/>
  <c r="D498"/>
  <c r="C498"/>
  <c r="B498"/>
  <c r="H497"/>
  <c r="E497"/>
  <c r="J497" s="1"/>
  <c r="D497"/>
  <c r="C497"/>
  <c r="B497"/>
  <c r="J496"/>
  <c r="H496"/>
  <c r="G496"/>
  <c r="I496" s="1"/>
  <c r="E496"/>
  <c r="D496"/>
  <c r="C496"/>
  <c r="B496"/>
  <c r="E495"/>
  <c r="D495"/>
  <c r="C495"/>
  <c r="B495"/>
  <c r="J494"/>
  <c r="G494"/>
  <c r="E494"/>
  <c r="H494" s="1"/>
  <c r="D494"/>
  <c r="C494"/>
  <c r="B494"/>
  <c r="H493"/>
  <c r="E493"/>
  <c r="J493" s="1"/>
  <c r="D493"/>
  <c r="C493"/>
  <c r="B493"/>
  <c r="J492"/>
  <c r="H492"/>
  <c r="G492"/>
  <c r="I492" s="1"/>
  <c r="E492"/>
  <c r="D492"/>
  <c r="C492"/>
  <c r="B492"/>
  <c r="E491"/>
  <c r="D491"/>
  <c r="C491"/>
  <c r="B491"/>
  <c r="J490"/>
  <c r="G490"/>
  <c r="E490"/>
  <c r="H490" s="1"/>
  <c r="D490"/>
  <c r="C490"/>
  <c r="B490"/>
  <c r="H489"/>
  <c r="E489"/>
  <c r="J489" s="1"/>
  <c r="D489"/>
  <c r="C489"/>
  <c r="B489"/>
  <c r="J488"/>
  <c r="H488"/>
  <c r="G488"/>
  <c r="I488" s="1"/>
  <c r="E488"/>
  <c r="D488"/>
  <c r="C488"/>
  <c r="B488"/>
  <c r="E487"/>
  <c r="D487"/>
  <c r="C487"/>
  <c r="B487"/>
  <c r="J486"/>
  <c r="G486"/>
  <c r="E486"/>
  <c r="H486" s="1"/>
  <c r="D486"/>
  <c r="C486"/>
  <c r="B486"/>
  <c r="H485"/>
  <c r="E485"/>
  <c r="J485" s="1"/>
  <c r="D485"/>
  <c r="C485"/>
  <c r="B485"/>
  <c r="J484"/>
  <c r="H484"/>
  <c r="G484"/>
  <c r="I484" s="1"/>
  <c r="E484"/>
  <c r="D484"/>
  <c r="C484"/>
  <c r="B484"/>
  <c r="E483"/>
  <c r="D483"/>
  <c r="C483"/>
  <c r="B483"/>
  <c r="J482"/>
  <c r="G482"/>
  <c r="E482"/>
  <c r="H482" s="1"/>
  <c r="D482"/>
  <c r="C482"/>
  <c r="B482"/>
  <c r="H481"/>
  <c r="E481"/>
  <c r="J481" s="1"/>
  <c r="D481"/>
  <c r="C481"/>
  <c r="B481"/>
  <c r="J480"/>
  <c r="H480"/>
  <c r="G480"/>
  <c r="I480" s="1"/>
  <c r="E480"/>
  <c r="D480"/>
  <c r="C480"/>
  <c r="B480"/>
  <c r="E479"/>
  <c r="D479"/>
  <c r="C479"/>
  <c r="B479"/>
  <c r="J478"/>
  <c r="G478"/>
  <c r="E478"/>
  <c r="H478" s="1"/>
  <c r="D478"/>
  <c r="C478"/>
  <c r="B478"/>
  <c r="H477"/>
  <c r="E477"/>
  <c r="D477"/>
  <c r="J477" s="1"/>
  <c r="C477"/>
  <c r="B477"/>
  <c r="H476"/>
  <c r="E476"/>
  <c r="J476" s="1"/>
  <c r="D476"/>
  <c r="G476" s="1"/>
  <c r="C476"/>
  <c r="B476"/>
  <c r="H475"/>
  <c r="E475"/>
  <c r="J475" s="1"/>
  <c r="D475"/>
  <c r="G475" s="1"/>
  <c r="C475"/>
  <c r="B475"/>
  <c r="H474"/>
  <c r="E474"/>
  <c r="J474" s="1"/>
  <c r="D474"/>
  <c r="G474" s="1"/>
  <c r="I474" s="1"/>
  <c r="C474"/>
  <c r="B474"/>
  <c r="H473"/>
  <c r="E473"/>
  <c r="J473" s="1"/>
  <c r="D473"/>
  <c r="G473" s="1"/>
  <c r="I473" s="1"/>
  <c r="C473"/>
  <c r="B473"/>
  <c r="H472"/>
  <c r="E472"/>
  <c r="J472" s="1"/>
  <c r="D472"/>
  <c r="G472" s="1"/>
  <c r="C472"/>
  <c r="B472"/>
  <c r="H471"/>
  <c r="E471"/>
  <c r="J471" s="1"/>
  <c r="D471"/>
  <c r="G471" s="1"/>
  <c r="C471"/>
  <c r="B471"/>
  <c r="H470"/>
  <c r="E470"/>
  <c r="J470" s="1"/>
  <c r="D470"/>
  <c r="G470" s="1"/>
  <c r="I470" s="1"/>
  <c r="C470"/>
  <c r="B470"/>
  <c r="H469"/>
  <c r="E469"/>
  <c r="J469" s="1"/>
  <c r="D469"/>
  <c r="G469" s="1"/>
  <c r="I469" s="1"/>
  <c r="C469"/>
  <c r="B469"/>
  <c r="H468"/>
  <c r="E468"/>
  <c r="J468" s="1"/>
  <c r="D468"/>
  <c r="G468" s="1"/>
  <c r="C468"/>
  <c r="B468"/>
  <c r="H467"/>
  <c r="E467"/>
  <c r="J467" s="1"/>
  <c r="D467"/>
  <c r="G467" s="1"/>
  <c r="C467"/>
  <c r="B467"/>
  <c r="H466"/>
  <c r="E466"/>
  <c r="J466" s="1"/>
  <c r="D466"/>
  <c r="G466" s="1"/>
  <c r="I466" s="1"/>
  <c r="C466"/>
  <c r="B466"/>
  <c r="H465"/>
  <c r="E465"/>
  <c r="J465" s="1"/>
  <c r="D465"/>
  <c r="G465" s="1"/>
  <c r="I465" s="1"/>
  <c r="C465"/>
  <c r="B465"/>
  <c r="H464"/>
  <c r="E464"/>
  <c r="J464" s="1"/>
  <c r="D464"/>
  <c r="G464" s="1"/>
  <c r="C464"/>
  <c r="B464"/>
  <c r="H463"/>
  <c r="E463"/>
  <c r="J463" s="1"/>
  <c r="D463"/>
  <c r="G463" s="1"/>
  <c r="C463"/>
  <c r="B463"/>
  <c r="H462"/>
  <c r="E462"/>
  <c r="J462" s="1"/>
  <c r="D462"/>
  <c r="G462" s="1"/>
  <c r="I462" s="1"/>
  <c r="C462"/>
  <c r="B462"/>
  <c r="H461"/>
  <c r="E461"/>
  <c r="J461" s="1"/>
  <c r="D461"/>
  <c r="G461" s="1"/>
  <c r="I461" s="1"/>
  <c r="C461"/>
  <c r="B461"/>
  <c r="H460"/>
  <c r="E460"/>
  <c r="J460" s="1"/>
  <c r="D460"/>
  <c r="G460" s="1"/>
  <c r="C460"/>
  <c r="B460"/>
  <c r="H459"/>
  <c r="E459"/>
  <c r="J459" s="1"/>
  <c r="D459"/>
  <c r="G459" s="1"/>
  <c r="C459"/>
  <c r="B459"/>
  <c r="H458"/>
  <c r="E458"/>
  <c r="J458" s="1"/>
  <c r="D458"/>
  <c r="G458" s="1"/>
  <c r="I458" s="1"/>
  <c r="C458"/>
  <c r="B458"/>
  <c r="H457"/>
  <c r="E457"/>
  <c r="J457" s="1"/>
  <c r="D457"/>
  <c r="G457" s="1"/>
  <c r="I457" s="1"/>
  <c r="C457"/>
  <c r="B457"/>
  <c r="H456"/>
  <c r="E456"/>
  <c r="J456" s="1"/>
  <c r="D456"/>
  <c r="G456" s="1"/>
  <c r="C456"/>
  <c r="B456"/>
  <c r="H455"/>
  <c r="E455"/>
  <c r="J455" s="1"/>
  <c r="D455"/>
  <c r="G455" s="1"/>
  <c r="C455"/>
  <c r="B455"/>
  <c r="H454"/>
  <c r="E454"/>
  <c r="J454" s="1"/>
  <c r="D454"/>
  <c r="G454" s="1"/>
  <c r="I454" s="1"/>
  <c r="C454"/>
  <c r="B454"/>
  <c r="H453"/>
  <c r="E453"/>
  <c r="J453" s="1"/>
  <c r="D453"/>
  <c r="G453" s="1"/>
  <c r="I453" s="1"/>
  <c r="C453"/>
  <c r="B453"/>
  <c r="H452"/>
  <c r="E452"/>
  <c r="J452" s="1"/>
  <c r="D452"/>
  <c r="G452" s="1"/>
  <c r="C452"/>
  <c r="B452"/>
  <c r="H451"/>
  <c r="E451"/>
  <c r="J451" s="1"/>
  <c r="D451"/>
  <c r="G451" s="1"/>
  <c r="C451"/>
  <c r="B451"/>
  <c r="H450"/>
  <c r="E450"/>
  <c r="J450" s="1"/>
  <c r="D450"/>
  <c r="G450" s="1"/>
  <c r="I450" s="1"/>
  <c r="C450"/>
  <c r="B450"/>
  <c r="H449"/>
  <c r="E449"/>
  <c r="J449" s="1"/>
  <c r="D449"/>
  <c r="G449" s="1"/>
  <c r="I449" s="1"/>
  <c r="C449"/>
  <c r="B449"/>
  <c r="H448"/>
  <c r="E448"/>
  <c r="J448" s="1"/>
  <c r="D448"/>
  <c r="G448" s="1"/>
  <c r="C448"/>
  <c r="B448"/>
  <c r="H447"/>
  <c r="E447"/>
  <c r="J447" s="1"/>
  <c r="D447"/>
  <c r="G447" s="1"/>
  <c r="C447"/>
  <c r="B447"/>
  <c r="H446"/>
  <c r="E446"/>
  <c r="J446" s="1"/>
  <c r="D446"/>
  <c r="G446" s="1"/>
  <c r="I446" s="1"/>
  <c r="C446"/>
  <c r="B446"/>
  <c r="H445"/>
  <c r="E445"/>
  <c r="J445" s="1"/>
  <c r="D445"/>
  <c r="G445" s="1"/>
  <c r="I445" s="1"/>
  <c r="C445"/>
  <c r="B445"/>
  <c r="H444"/>
  <c r="E444"/>
  <c r="J444" s="1"/>
  <c r="D444"/>
  <c r="G444" s="1"/>
  <c r="C444"/>
  <c r="B444"/>
  <c r="J443"/>
  <c r="H443"/>
  <c r="E443"/>
  <c r="D443"/>
  <c r="G443" s="1"/>
  <c r="I443" s="1"/>
  <c r="C443"/>
  <c r="B443"/>
  <c r="H442"/>
  <c r="E442"/>
  <c r="J442" s="1"/>
  <c r="D442"/>
  <c r="C442"/>
  <c r="B442"/>
  <c r="J441"/>
  <c r="H441"/>
  <c r="E441"/>
  <c r="D441"/>
  <c r="G441" s="1"/>
  <c r="I441" s="1"/>
  <c r="C441"/>
  <c r="B441"/>
  <c r="H440"/>
  <c r="E440"/>
  <c r="J440" s="1"/>
  <c r="D440"/>
  <c r="C440"/>
  <c r="B440"/>
  <c r="J439"/>
  <c r="H439"/>
  <c r="E439"/>
  <c r="D439"/>
  <c r="G439" s="1"/>
  <c r="I439" s="1"/>
  <c r="C439"/>
  <c r="B439"/>
  <c r="H438"/>
  <c r="E438"/>
  <c r="J438" s="1"/>
  <c r="D438"/>
  <c r="C438"/>
  <c r="B438"/>
  <c r="J437"/>
  <c r="H437"/>
  <c r="E437"/>
  <c r="D437"/>
  <c r="G437" s="1"/>
  <c r="I437" s="1"/>
  <c r="C437"/>
  <c r="B437"/>
  <c r="H436"/>
  <c r="E436"/>
  <c r="J436" s="1"/>
  <c r="D436"/>
  <c r="C436"/>
  <c r="B436"/>
  <c r="J435"/>
  <c r="H435"/>
  <c r="E435"/>
  <c r="D435"/>
  <c r="G435" s="1"/>
  <c r="I435" s="1"/>
  <c r="C435"/>
  <c r="B435"/>
  <c r="H434"/>
  <c r="E434"/>
  <c r="J434" s="1"/>
  <c r="D434"/>
  <c r="C434"/>
  <c r="B434"/>
  <c r="J433"/>
  <c r="H433"/>
  <c r="E433"/>
  <c r="D433"/>
  <c r="G433" s="1"/>
  <c r="I433" s="1"/>
  <c r="C433"/>
  <c r="B433"/>
  <c r="H432"/>
  <c r="E432"/>
  <c r="J432" s="1"/>
  <c r="D432"/>
  <c r="C432"/>
  <c r="B432"/>
  <c r="J431"/>
  <c r="H431"/>
  <c r="E431"/>
  <c r="D431"/>
  <c r="G431" s="1"/>
  <c r="I431" s="1"/>
  <c r="C431"/>
  <c r="B431"/>
  <c r="H430"/>
  <c r="E430"/>
  <c r="J430" s="1"/>
  <c r="D430"/>
  <c r="C430"/>
  <c r="B430"/>
  <c r="J429"/>
  <c r="H429"/>
  <c r="E429"/>
  <c r="D429"/>
  <c r="G429" s="1"/>
  <c r="I429" s="1"/>
  <c r="C429"/>
  <c r="B429"/>
  <c r="H428"/>
  <c r="E428"/>
  <c r="J428" s="1"/>
  <c r="D428"/>
  <c r="C428"/>
  <c r="B428"/>
  <c r="J427"/>
  <c r="H427"/>
  <c r="E427"/>
  <c r="D427"/>
  <c r="G427" s="1"/>
  <c r="I427" s="1"/>
  <c r="C427"/>
  <c r="B427"/>
  <c r="H426"/>
  <c r="E426"/>
  <c r="J426" s="1"/>
  <c r="D426"/>
  <c r="C426"/>
  <c r="B426"/>
  <c r="J425"/>
  <c r="H425"/>
  <c r="E425"/>
  <c r="D425"/>
  <c r="G425" s="1"/>
  <c r="I425" s="1"/>
  <c r="C425"/>
  <c r="B425"/>
  <c r="H424"/>
  <c r="E424"/>
  <c r="J424" s="1"/>
  <c r="D424"/>
  <c r="C424"/>
  <c r="B424"/>
  <c r="J423"/>
  <c r="H423"/>
  <c r="E423"/>
  <c r="D423"/>
  <c r="G423" s="1"/>
  <c r="I423" s="1"/>
  <c r="C423"/>
  <c r="B423"/>
  <c r="H422"/>
  <c r="E422"/>
  <c r="J422" s="1"/>
  <c r="D422"/>
  <c r="C422"/>
  <c r="B422"/>
  <c r="J421"/>
  <c r="H421"/>
  <c r="E421"/>
  <c r="D421"/>
  <c r="G421" s="1"/>
  <c r="I421" s="1"/>
  <c r="C421"/>
  <c r="B421"/>
  <c r="H420"/>
  <c r="E420"/>
  <c r="J420" s="1"/>
  <c r="D420"/>
  <c r="C420"/>
  <c r="B420"/>
  <c r="J419"/>
  <c r="H419"/>
  <c r="E419"/>
  <c r="D419"/>
  <c r="G419" s="1"/>
  <c r="I419" s="1"/>
  <c r="C419"/>
  <c r="B419"/>
  <c r="H418"/>
  <c r="E418"/>
  <c r="J418" s="1"/>
  <c r="D418"/>
  <c r="C418"/>
  <c r="B418"/>
  <c r="J417"/>
  <c r="H417"/>
  <c r="E417"/>
  <c r="D417"/>
  <c r="G417" s="1"/>
  <c r="I417" s="1"/>
  <c r="C417"/>
  <c r="B417"/>
  <c r="H416"/>
  <c r="E416"/>
  <c r="J416" s="1"/>
  <c r="D416"/>
  <c r="C416"/>
  <c r="B416"/>
  <c r="J415"/>
  <c r="H415"/>
  <c r="E415"/>
  <c r="D415"/>
  <c r="G415" s="1"/>
  <c r="I415" s="1"/>
  <c r="C415"/>
  <c r="B415"/>
  <c r="H414"/>
  <c r="E414"/>
  <c r="J414" s="1"/>
  <c r="D414"/>
  <c r="C414"/>
  <c r="B414"/>
  <c r="J413"/>
  <c r="H413"/>
  <c r="E413"/>
  <c r="D413"/>
  <c r="G413" s="1"/>
  <c r="I413" s="1"/>
  <c r="C413"/>
  <c r="B413"/>
  <c r="H412"/>
  <c r="E412"/>
  <c r="J412" s="1"/>
  <c r="D412"/>
  <c r="C412"/>
  <c r="B412"/>
  <c r="J411"/>
  <c r="H411"/>
  <c r="E411"/>
  <c r="D411"/>
  <c r="G411" s="1"/>
  <c r="I411" s="1"/>
  <c r="C411"/>
  <c r="B411"/>
  <c r="H410"/>
  <c r="E410"/>
  <c r="J410" s="1"/>
  <c r="D410"/>
  <c r="C410"/>
  <c r="B410"/>
  <c r="J409"/>
  <c r="H409"/>
  <c r="E409"/>
  <c r="D409"/>
  <c r="G409" s="1"/>
  <c r="I409" s="1"/>
  <c r="C409"/>
  <c r="B409"/>
  <c r="H408"/>
  <c r="E408"/>
  <c r="J408" s="1"/>
  <c r="D408"/>
  <c r="C408"/>
  <c r="B408"/>
  <c r="J407"/>
  <c r="H407"/>
  <c r="E407"/>
  <c r="D407"/>
  <c r="G407" s="1"/>
  <c r="I407" s="1"/>
  <c r="C407"/>
  <c r="B407"/>
  <c r="H406"/>
  <c r="E406"/>
  <c r="J406" s="1"/>
  <c r="D406"/>
  <c r="C406"/>
  <c r="B406"/>
  <c r="J405"/>
  <c r="H405"/>
  <c r="E405"/>
  <c r="D405"/>
  <c r="G405" s="1"/>
  <c r="I405" s="1"/>
  <c r="C405"/>
  <c r="B405"/>
  <c r="H404"/>
  <c r="E404"/>
  <c r="D404"/>
  <c r="C404"/>
  <c r="B404"/>
  <c r="H403"/>
  <c r="E403"/>
  <c r="D403"/>
  <c r="C403"/>
  <c r="B403"/>
  <c r="J402"/>
  <c r="E402"/>
  <c r="D402"/>
  <c r="C402"/>
  <c r="B402"/>
  <c r="E401"/>
  <c r="D401"/>
  <c r="J401" s="1"/>
  <c r="C401"/>
  <c r="B401"/>
  <c r="H400"/>
  <c r="E400"/>
  <c r="D400"/>
  <c r="C400"/>
  <c r="B400"/>
  <c r="H399"/>
  <c r="E399"/>
  <c r="D399"/>
  <c r="C399"/>
  <c r="B399"/>
  <c r="E398"/>
  <c r="D398"/>
  <c r="C398"/>
  <c r="B398"/>
  <c r="E397"/>
  <c r="D397"/>
  <c r="C397"/>
  <c r="B397"/>
  <c r="H396"/>
  <c r="E396"/>
  <c r="D396"/>
  <c r="C396"/>
  <c r="B396"/>
  <c r="E395"/>
  <c r="H395" s="1"/>
  <c r="D395"/>
  <c r="C395"/>
  <c r="B395"/>
  <c r="J394"/>
  <c r="E394"/>
  <c r="D394"/>
  <c r="C394"/>
  <c r="B394"/>
  <c r="E393"/>
  <c r="D393"/>
  <c r="C393"/>
  <c r="B393"/>
  <c r="H392"/>
  <c r="E392"/>
  <c r="D392"/>
  <c r="C392"/>
  <c r="B392"/>
  <c r="H391"/>
  <c r="E391"/>
  <c r="D391"/>
  <c r="C391"/>
  <c r="B391"/>
  <c r="E390"/>
  <c r="D390"/>
  <c r="C390"/>
  <c r="B390"/>
  <c r="E389"/>
  <c r="D389"/>
  <c r="C389"/>
  <c r="B389"/>
  <c r="H388"/>
  <c r="E388"/>
  <c r="D388"/>
  <c r="C388"/>
  <c r="B388"/>
  <c r="E387"/>
  <c r="H387" s="1"/>
  <c r="D387"/>
  <c r="C387"/>
  <c r="B387"/>
  <c r="J386"/>
  <c r="E386"/>
  <c r="D386"/>
  <c r="C386"/>
  <c r="B386"/>
  <c r="E385"/>
  <c r="D385"/>
  <c r="C385"/>
  <c r="B385"/>
  <c r="H384"/>
  <c r="E384"/>
  <c r="D384"/>
  <c r="C384"/>
  <c r="B384"/>
  <c r="H383"/>
  <c r="E383"/>
  <c r="D383"/>
  <c r="C383"/>
  <c r="B383"/>
  <c r="E382"/>
  <c r="D382"/>
  <c r="J382" s="1"/>
  <c r="C382"/>
  <c r="B382"/>
  <c r="E381"/>
  <c r="D381"/>
  <c r="C381"/>
  <c r="B381"/>
  <c r="H380"/>
  <c r="E380"/>
  <c r="D380"/>
  <c r="C380"/>
  <c r="B380"/>
  <c r="E379"/>
  <c r="H379" s="1"/>
  <c r="D379"/>
  <c r="C379"/>
  <c r="B379"/>
  <c r="J378"/>
  <c r="E378"/>
  <c r="D378"/>
  <c r="C378"/>
  <c r="B378"/>
  <c r="E377"/>
  <c r="D377"/>
  <c r="C377"/>
  <c r="B377"/>
  <c r="H376"/>
  <c r="E376"/>
  <c r="D376"/>
  <c r="C376"/>
  <c r="B376"/>
  <c r="H375"/>
  <c r="E375"/>
  <c r="D375"/>
  <c r="C375"/>
  <c r="B375"/>
  <c r="E374"/>
  <c r="D374"/>
  <c r="J374" s="1"/>
  <c r="C374"/>
  <c r="B374"/>
  <c r="E373"/>
  <c r="D373"/>
  <c r="C373"/>
  <c r="B373"/>
  <c r="H372"/>
  <c r="E372"/>
  <c r="D372"/>
  <c r="C372"/>
  <c r="B372"/>
  <c r="E371"/>
  <c r="H371" s="1"/>
  <c r="D371"/>
  <c r="C371"/>
  <c r="B371"/>
  <c r="J370"/>
  <c r="E370"/>
  <c r="D370"/>
  <c r="C370"/>
  <c r="B370"/>
  <c r="E369"/>
  <c r="D369"/>
  <c r="C369"/>
  <c r="B369"/>
  <c r="H368"/>
  <c r="E368"/>
  <c r="D368"/>
  <c r="C368"/>
  <c r="B368"/>
  <c r="H367"/>
  <c r="E367"/>
  <c r="D367"/>
  <c r="C367"/>
  <c r="B367"/>
  <c r="E366"/>
  <c r="D366"/>
  <c r="J366" s="1"/>
  <c r="C366"/>
  <c r="B366"/>
  <c r="E365"/>
  <c r="D365"/>
  <c r="C365"/>
  <c r="B365"/>
  <c r="H364"/>
  <c r="E364"/>
  <c r="D364"/>
  <c r="C364"/>
  <c r="B364"/>
  <c r="E363"/>
  <c r="H363" s="1"/>
  <c r="D363"/>
  <c r="C363"/>
  <c r="B363"/>
  <c r="J362"/>
  <c r="E362"/>
  <c r="D362"/>
  <c r="C362"/>
  <c r="B362"/>
  <c r="E361"/>
  <c r="D361"/>
  <c r="J361" s="1"/>
  <c r="C361"/>
  <c r="B361"/>
  <c r="H360"/>
  <c r="E360"/>
  <c r="D360"/>
  <c r="C360"/>
  <c r="B360"/>
  <c r="H359"/>
  <c r="E359"/>
  <c r="D359"/>
  <c r="C359"/>
  <c r="B359"/>
  <c r="E358"/>
  <c r="D358"/>
  <c r="C358"/>
  <c r="B358"/>
  <c r="E357"/>
  <c r="D357"/>
  <c r="C357"/>
  <c r="B357"/>
  <c r="H356"/>
  <c r="E356"/>
  <c r="D356"/>
  <c r="C356"/>
  <c r="B356"/>
  <c r="E355"/>
  <c r="H355" s="1"/>
  <c r="D355"/>
  <c r="C355"/>
  <c r="B355"/>
  <c r="J354"/>
  <c r="E354"/>
  <c r="D354"/>
  <c r="C354"/>
  <c r="B354"/>
  <c r="E353"/>
  <c r="D353"/>
  <c r="C353"/>
  <c r="B353"/>
  <c r="H352"/>
  <c r="E352"/>
  <c r="D352"/>
  <c r="C352"/>
  <c r="B352"/>
  <c r="H351"/>
  <c r="E351"/>
  <c r="D351"/>
  <c r="C351"/>
  <c r="B351"/>
  <c r="E350"/>
  <c r="D350"/>
  <c r="J350" s="1"/>
  <c r="C350"/>
  <c r="B350"/>
  <c r="E349"/>
  <c r="D349"/>
  <c r="C349"/>
  <c r="B349"/>
  <c r="H348"/>
  <c r="E348"/>
  <c r="D348"/>
  <c r="C348"/>
  <c r="B348"/>
  <c r="E347"/>
  <c r="H347" s="1"/>
  <c r="D347"/>
  <c r="C347"/>
  <c r="B347"/>
  <c r="J346"/>
  <c r="E346"/>
  <c r="D346"/>
  <c r="C346"/>
  <c r="B346"/>
  <c r="E345"/>
  <c r="D345"/>
  <c r="C345"/>
  <c r="B345"/>
  <c r="H344"/>
  <c r="E344"/>
  <c r="D344"/>
  <c r="C344"/>
  <c r="B344"/>
  <c r="H343"/>
  <c r="E343"/>
  <c r="D343"/>
  <c r="C343"/>
  <c r="B343"/>
  <c r="E342"/>
  <c r="D342"/>
  <c r="J342" s="1"/>
  <c r="C342"/>
  <c r="B342"/>
  <c r="E341"/>
  <c r="D341"/>
  <c r="C341"/>
  <c r="B341"/>
  <c r="H340"/>
  <c r="E340"/>
  <c r="D340"/>
  <c r="C340"/>
  <c r="B340"/>
  <c r="E339"/>
  <c r="H339" s="1"/>
  <c r="D339"/>
  <c r="C339"/>
  <c r="B339"/>
  <c r="J338"/>
  <c r="E338"/>
  <c r="D338"/>
  <c r="C338"/>
  <c r="B338"/>
  <c r="E337"/>
  <c r="D337"/>
  <c r="J337" s="1"/>
  <c r="C337"/>
  <c r="B337"/>
  <c r="H336"/>
  <c r="E336"/>
  <c r="D336"/>
  <c r="C336"/>
  <c r="B336"/>
  <c r="H335"/>
  <c r="E335"/>
  <c r="D335"/>
  <c r="C335"/>
  <c r="B335"/>
  <c r="E334"/>
  <c r="D334"/>
  <c r="C334"/>
  <c r="B334"/>
  <c r="E333"/>
  <c r="D333"/>
  <c r="C333"/>
  <c r="B333"/>
  <c r="H332"/>
  <c r="E332"/>
  <c r="D332"/>
  <c r="C332"/>
  <c r="B332"/>
  <c r="E331"/>
  <c r="H331" s="1"/>
  <c r="D331"/>
  <c r="C331"/>
  <c r="B331"/>
  <c r="J330"/>
  <c r="E330"/>
  <c r="D330"/>
  <c r="C330"/>
  <c r="B330"/>
  <c r="E329"/>
  <c r="D329"/>
  <c r="J329" s="1"/>
  <c r="C329"/>
  <c r="B329"/>
  <c r="H328"/>
  <c r="E328"/>
  <c r="D328"/>
  <c r="C328"/>
  <c r="B328"/>
  <c r="H327"/>
  <c r="E327"/>
  <c r="D327"/>
  <c r="C327"/>
  <c r="B327"/>
  <c r="E326"/>
  <c r="D326"/>
  <c r="C326"/>
  <c r="B326"/>
  <c r="E325"/>
  <c r="D325"/>
  <c r="C325"/>
  <c r="B325"/>
  <c r="H324"/>
  <c r="E324"/>
  <c r="D324"/>
  <c r="C324"/>
  <c r="B324"/>
  <c r="E323"/>
  <c r="H323" s="1"/>
  <c r="D323"/>
  <c r="C323"/>
  <c r="B323"/>
  <c r="J322"/>
  <c r="E322"/>
  <c r="D322"/>
  <c r="C322"/>
  <c r="B322"/>
  <c r="E321"/>
  <c r="D321"/>
  <c r="C321"/>
  <c r="B321"/>
  <c r="H320"/>
  <c r="E320"/>
  <c r="D320"/>
  <c r="C320"/>
  <c r="B320"/>
  <c r="H319"/>
  <c r="E319"/>
  <c r="D319"/>
  <c r="C319"/>
  <c r="B319"/>
  <c r="E318"/>
  <c r="D318"/>
  <c r="J318" s="1"/>
  <c r="C318"/>
  <c r="B318"/>
  <c r="E317"/>
  <c r="D317"/>
  <c r="C317"/>
  <c r="B317"/>
  <c r="H316"/>
  <c r="E316"/>
  <c r="D316"/>
  <c r="C316"/>
  <c r="B316"/>
  <c r="E315"/>
  <c r="H315" s="1"/>
  <c r="D315"/>
  <c r="C315"/>
  <c r="B315"/>
  <c r="J314"/>
  <c r="E314"/>
  <c r="D314"/>
  <c r="C314"/>
  <c r="B314"/>
  <c r="E313"/>
  <c r="D313"/>
  <c r="C313"/>
  <c r="B313"/>
  <c r="H312"/>
  <c r="E312"/>
  <c r="D312"/>
  <c r="C312"/>
  <c r="B312"/>
  <c r="H311"/>
  <c r="E311"/>
  <c r="D311"/>
  <c r="C311"/>
  <c r="B311"/>
  <c r="E310"/>
  <c r="D310"/>
  <c r="J310" s="1"/>
  <c r="C310"/>
  <c r="B310"/>
  <c r="E309"/>
  <c r="D309"/>
  <c r="C309"/>
  <c r="B309"/>
  <c r="H308"/>
  <c r="E308"/>
  <c r="D308"/>
  <c r="C308"/>
  <c r="B308"/>
  <c r="E307"/>
  <c r="H307" s="1"/>
  <c r="D307"/>
  <c r="C307"/>
  <c r="B307"/>
  <c r="J306"/>
  <c r="E306"/>
  <c r="D306"/>
  <c r="C306"/>
  <c r="B306"/>
  <c r="E305"/>
  <c r="D305"/>
  <c r="C305"/>
  <c r="B305"/>
  <c r="H304"/>
  <c r="E304"/>
  <c r="D304"/>
  <c r="C304"/>
  <c r="B304"/>
  <c r="H303"/>
  <c r="E303"/>
  <c r="D303"/>
  <c r="C303"/>
  <c r="B303"/>
  <c r="E302"/>
  <c r="D302"/>
  <c r="J302" s="1"/>
  <c r="C302"/>
  <c r="B302"/>
  <c r="E301"/>
  <c r="D301"/>
  <c r="C301"/>
  <c r="B301"/>
  <c r="H300"/>
  <c r="E300"/>
  <c r="D300"/>
  <c r="C300"/>
  <c r="B300"/>
  <c r="E299"/>
  <c r="H299" s="1"/>
  <c r="D299"/>
  <c r="C299"/>
  <c r="B299"/>
  <c r="J298"/>
  <c r="E298"/>
  <c r="D298"/>
  <c r="C298"/>
  <c r="B298"/>
  <c r="E297"/>
  <c r="D297"/>
  <c r="C297"/>
  <c r="B297"/>
  <c r="H296"/>
  <c r="E296"/>
  <c r="D296"/>
  <c r="C296"/>
  <c r="B296"/>
  <c r="H295"/>
  <c r="E295"/>
  <c r="D295"/>
  <c r="C295"/>
  <c r="B295"/>
  <c r="E294"/>
  <c r="D294"/>
  <c r="C294"/>
  <c r="B294"/>
  <c r="E293"/>
  <c r="D293"/>
  <c r="C293"/>
  <c r="B293"/>
  <c r="H292"/>
  <c r="E292"/>
  <c r="D292"/>
  <c r="C292"/>
  <c r="B292"/>
  <c r="E291"/>
  <c r="H291" s="1"/>
  <c r="D291"/>
  <c r="C291"/>
  <c r="B291"/>
  <c r="J290"/>
  <c r="E290"/>
  <c r="D290"/>
  <c r="C290"/>
  <c r="B290"/>
  <c r="E289"/>
  <c r="D289"/>
  <c r="C289"/>
  <c r="B289"/>
  <c r="H288"/>
  <c r="E288"/>
  <c r="D288"/>
  <c r="C288"/>
  <c r="B288"/>
  <c r="H287"/>
  <c r="E287"/>
  <c r="D287"/>
  <c r="C287"/>
  <c r="B287"/>
  <c r="E286"/>
  <c r="D286"/>
  <c r="C286"/>
  <c r="B286"/>
  <c r="E285"/>
  <c r="D285"/>
  <c r="C285"/>
  <c r="B285"/>
  <c r="H284"/>
  <c r="E284"/>
  <c r="D284"/>
  <c r="C284"/>
  <c r="B284"/>
  <c r="E283"/>
  <c r="H283" s="1"/>
  <c r="D283"/>
  <c r="C283"/>
  <c r="B283"/>
  <c r="J282"/>
  <c r="E282"/>
  <c r="D282"/>
  <c r="C282"/>
  <c r="B282"/>
  <c r="E281"/>
  <c r="D281"/>
  <c r="C281"/>
  <c r="B281"/>
  <c r="H280"/>
  <c r="E280"/>
  <c r="D280"/>
  <c r="C280"/>
  <c r="B280"/>
  <c r="H279"/>
  <c r="E279"/>
  <c r="D279"/>
  <c r="C279"/>
  <c r="B279"/>
  <c r="E278"/>
  <c r="D278"/>
  <c r="J278" s="1"/>
  <c r="C278"/>
  <c r="B278"/>
  <c r="E277"/>
  <c r="D277"/>
  <c r="C277"/>
  <c r="B277"/>
  <c r="H276"/>
  <c r="E276"/>
  <c r="D276"/>
  <c r="C276"/>
  <c r="B276"/>
  <c r="E275"/>
  <c r="H275" s="1"/>
  <c r="D275"/>
  <c r="C275"/>
  <c r="B275"/>
  <c r="J274"/>
  <c r="E274"/>
  <c r="D274"/>
  <c r="C274"/>
  <c r="B274"/>
  <c r="E273"/>
  <c r="D273"/>
  <c r="C273"/>
  <c r="B273"/>
  <c r="H272"/>
  <c r="E272"/>
  <c r="D272"/>
  <c r="C272"/>
  <c r="B272"/>
  <c r="H271"/>
  <c r="E271"/>
  <c r="D271"/>
  <c r="C271"/>
  <c r="B271"/>
  <c r="E270"/>
  <c r="D270"/>
  <c r="C270"/>
  <c r="B270"/>
  <c r="E269"/>
  <c r="D269"/>
  <c r="C269"/>
  <c r="B269"/>
  <c r="H268"/>
  <c r="E268"/>
  <c r="D268"/>
  <c r="C268"/>
  <c r="B268"/>
  <c r="E267"/>
  <c r="H267" s="1"/>
  <c r="D267"/>
  <c r="C267"/>
  <c r="B267"/>
  <c r="J266"/>
  <c r="E266"/>
  <c r="D266"/>
  <c r="C266"/>
  <c r="B266"/>
  <c r="E265"/>
  <c r="D265"/>
  <c r="J265" s="1"/>
  <c r="C265"/>
  <c r="B265"/>
  <c r="H264"/>
  <c r="E264"/>
  <c r="D264"/>
  <c r="C264"/>
  <c r="B264"/>
  <c r="H263"/>
  <c r="E263"/>
  <c r="D263"/>
  <c r="C263"/>
  <c r="B263"/>
  <c r="E262"/>
  <c r="D262"/>
  <c r="J262" s="1"/>
  <c r="C262"/>
  <c r="B262"/>
  <c r="E261"/>
  <c r="D261"/>
  <c r="C261"/>
  <c r="B261"/>
  <c r="H260"/>
  <c r="E260"/>
  <c r="D260"/>
  <c r="C260"/>
  <c r="B260"/>
  <c r="E259"/>
  <c r="H259" s="1"/>
  <c r="D259"/>
  <c r="C259"/>
  <c r="B259"/>
  <c r="J258"/>
  <c r="E258"/>
  <c r="D258"/>
  <c r="C258"/>
  <c r="B258"/>
  <c r="E257"/>
  <c r="D257"/>
  <c r="J257" s="1"/>
  <c r="C257"/>
  <c r="B257"/>
  <c r="H256"/>
  <c r="E256"/>
  <c r="D256"/>
  <c r="C256"/>
  <c r="B256"/>
  <c r="H255"/>
  <c r="E255"/>
  <c r="D255"/>
  <c r="C255"/>
  <c r="B255"/>
  <c r="E254"/>
  <c r="D254"/>
  <c r="J254" s="1"/>
  <c r="C254"/>
  <c r="B254"/>
  <c r="E253"/>
  <c r="D253"/>
  <c r="C253"/>
  <c r="B253"/>
  <c r="H252"/>
  <c r="E252"/>
  <c r="D252"/>
  <c r="C252"/>
  <c r="B252"/>
  <c r="E251"/>
  <c r="H251" s="1"/>
  <c r="D251"/>
  <c r="C251"/>
  <c r="B251"/>
  <c r="J250"/>
  <c r="E250"/>
  <c r="D250"/>
  <c r="C250"/>
  <c r="B250"/>
  <c r="E249"/>
  <c r="D249"/>
  <c r="J249" s="1"/>
  <c r="C249"/>
  <c r="B249"/>
  <c r="H248"/>
  <c r="E248"/>
  <c r="D248"/>
  <c r="C248"/>
  <c r="B248"/>
  <c r="H247"/>
  <c r="E247"/>
  <c r="D247"/>
  <c r="C247"/>
  <c r="B247"/>
  <c r="E246"/>
  <c r="D246"/>
  <c r="C246"/>
  <c r="B246"/>
  <c r="E245"/>
  <c r="D245"/>
  <c r="C245"/>
  <c r="B245"/>
  <c r="H244"/>
  <c r="E244"/>
  <c r="D244"/>
  <c r="C244"/>
  <c r="B244"/>
  <c r="E243"/>
  <c r="H243" s="1"/>
  <c r="D243"/>
  <c r="C243"/>
  <c r="B243"/>
  <c r="J242"/>
  <c r="E242"/>
  <c r="D242"/>
  <c r="C242"/>
  <c r="B242"/>
  <c r="E241"/>
  <c r="D241"/>
  <c r="C241"/>
  <c r="B241"/>
  <c r="H240"/>
  <c r="E240"/>
  <c r="D240"/>
  <c r="C240"/>
  <c r="B240"/>
  <c r="H239"/>
  <c r="E239"/>
  <c r="D239"/>
  <c r="C239"/>
  <c r="B239"/>
  <c r="E238"/>
  <c r="D238"/>
  <c r="J238" s="1"/>
  <c r="C238"/>
  <c r="B238"/>
  <c r="E237"/>
  <c r="D237"/>
  <c r="C237"/>
  <c r="B237"/>
  <c r="H236"/>
  <c r="E236"/>
  <c r="D236"/>
  <c r="C236"/>
  <c r="B236"/>
  <c r="E235"/>
  <c r="H235" s="1"/>
  <c r="D235"/>
  <c r="C235"/>
  <c r="B235"/>
  <c r="J234"/>
  <c r="E234"/>
  <c r="D234"/>
  <c r="C234"/>
  <c r="B234"/>
  <c r="E233"/>
  <c r="D233"/>
  <c r="C233"/>
  <c r="B233"/>
  <c r="H232"/>
  <c r="E232"/>
  <c r="D232"/>
  <c r="C232"/>
  <c r="B232"/>
  <c r="H231"/>
  <c r="E231"/>
  <c r="D231"/>
  <c r="C231"/>
  <c r="B231"/>
  <c r="E230"/>
  <c r="D230"/>
  <c r="C230"/>
  <c r="B230"/>
  <c r="E229"/>
  <c r="D229"/>
  <c r="C229"/>
  <c r="B229"/>
  <c r="H228"/>
  <c r="E228"/>
  <c r="D228"/>
  <c r="C228"/>
  <c r="B228"/>
  <c r="E227"/>
  <c r="H227" s="1"/>
  <c r="D227"/>
  <c r="C227"/>
  <c r="B227"/>
  <c r="J226"/>
  <c r="E226"/>
  <c r="D226"/>
  <c r="C226"/>
  <c r="B226"/>
  <c r="E225"/>
  <c r="D225"/>
  <c r="C225"/>
  <c r="B225"/>
  <c r="H224"/>
  <c r="E224"/>
  <c r="D224"/>
  <c r="C224"/>
  <c r="B224"/>
  <c r="H223"/>
  <c r="E223"/>
  <c r="D223"/>
  <c r="C223"/>
  <c r="B223"/>
  <c r="E222"/>
  <c r="D222"/>
  <c r="J222" s="1"/>
  <c r="C222"/>
  <c r="B222"/>
  <c r="E221"/>
  <c r="D221"/>
  <c r="C221"/>
  <c r="B221"/>
  <c r="H220"/>
  <c r="E220"/>
  <c r="D220"/>
  <c r="C220"/>
  <c r="B220"/>
  <c r="E219"/>
  <c r="H219" s="1"/>
  <c r="D219"/>
  <c r="C219"/>
  <c r="B219"/>
  <c r="J218"/>
  <c r="E218"/>
  <c r="D218"/>
  <c r="C218"/>
  <c r="B218"/>
  <c r="E217"/>
  <c r="D217"/>
  <c r="C217"/>
  <c r="B217"/>
  <c r="H216"/>
  <c r="E216"/>
  <c r="D216"/>
  <c r="C216"/>
  <c r="B216"/>
  <c r="H215"/>
  <c r="E215"/>
  <c r="D215"/>
  <c r="C215"/>
  <c r="B215"/>
  <c r="E214"/>
  <c r="D214"/>
  <c r="J214" s="1"/>
  <c r="C214"/>
  <c r="B214"/>
  <c r="E213"/>
  <c r="D213"/>
  <c r="C213"/>
  <c r="B213"/>
  <c r="H212"/>
  <c r="E212"/>
  <c r="D212"/>
  <c r="C212"/>
  <c r="B212"/>
  <c r="E211"/>
  <c r="H211" s="1"/>
  <c r="D211"/>
  <c r="C211"/>
  <c r="B211"/>
  <c r="J210"/>
  <c r="E210"/>
  <c r="D210"/>
  <c r="C210"/>
  <c r="B210"/>
  <c r="E209"/>
  <c r="D209"/>
  <c r="J209" s="1"/>
  <c r="C209"/>
  <c r="B209"/>
  <c r="H208"/>
  <c r="E208"/>
  <c r="D208"/>
  <c r="C208"/>
  <c r="B208"/>
  <c r="H207"/>
  <c r="E207"/>
  <c r="D207"/>
  <c r="C207"/>
  <c r="B207"/>
  <c r="E206"/>
  <c r="D206"/>
  <c r="C206"/>
  <c r="B206"/>
  <c r="E205"/>
  <c r="D205"/>
  <c r="C205"/>
  <c r="B205"/>
  <c r="H204"/>
  <c r="E204"/>
  <c r="D204"/>
  <c r="C204"/>
  <c r="B204"/>
  <c r="E203"/>
  <c r="H203" s="1"/>
  <c r="D203"/>
  <c r="C203"/>
  <c r="B203"/>
  <c r="J202"/>
  <c r="E202"/>
  <c r="D202"/>
  <c r="C202"/>
  <c r="B202"/>
  <c r="E201"/>
  <c r="D201"/>
  <c r="J201" s="1"/>
  <c r="C201"/>
  <c r="B201"/>
  <c r="H200"/>
  <c r="E200"/>
  <c r="D200"/>
  <c r="C200"/>
  <c r="B200"/>
  <c r="H199"/>
  <c r="E199"/>
  <c r="D199"/>
  <c r="C199"/>
  <c r="B199"/>
  <c r="E198"/>
  <c r="D198"/>
  <c r="J198" s="1"/>
  <c r="C198"/>
  <c r="B198"/>
  <c r="E197"/>
  <c r="D197"/>
  <c r="C197"/>
  <c r="B197"/>
  <c r="H196"/>
  <c r="E196"/>
  <c r="D196"/>
  <c r="C196"/>
  <c r="B196"/>
  <c r="E195"/>
  <c r="H195" s="1"/>
  <c r="D195"/>
  <c r="C195"/>
  <c r="B195"/>
  <c r="J194"/>
  <c r="E194"/>
  <c r="D194"/>
  <c r="C194"/>
  <c r="B194"/>
  <c r="E193"/>
  <c r="D193"/>
  <c r="C193"/>
  <c r="B193"/>
  <c r="H192"/>
  <c r="E192"/>
  <c r="D192"/>
  <c r="C192"/>
  <c r="B192"/>
  <c r="H191"/>
  <c r="E191"/>
  <c r="D191"/>
  <c r="C191"/>
  <c r="B191"/>
  <c r="E190"/>
  <c r="D190"/>
  <c r="J190" s="1"/>
  <c r="C190"/>
  <c r="B190"/>
  <c r="E189"/>
  <c r="D189"/>
  <c r="C189"/>
  <c r="B189"/>
  <c r="H188"/>
  <c r="E188"/>
  <c r="D188"/>
  <c r="C188"/>
  <c r="B188"/>
  <c r="E187"/>
  <c r="H187" s="1"/>
  <c r="D187"/>
  <c r="C187"/>
  <c r="B187"/>
  <c r="J186"/>
  <c r="E186"/>
  <c r="D186"/>
  <c r="C186"/>
  <c r="B186"/>
  <c r="E185"/>
  <c r="D185"/>
  <c r="G185" s="1"/>
  <c r="C185"/>
  <c r="B185"/>
  <c r="H184"/>
  <c r="E184"/>
  <c r="D184"/>
  <c r="C184"/>
  <c r="B184"/>
  <c r="E183"/>
  <c r="D183"/>
  <c r="C183"/>
  <c r="B183"/>
  <c r="J182"/>
  <c r="E182"/>
  <c r="D182"/>
  <c r="C182"/>
  <c r="B182"/>
  <c r="H181"/>
  <c r="E181"/>
  <c r="D181"/>
  <c r="G181" s="1"/>
  <c r="I181" s="1"/>
  <c r="C181"/>
  <c r="B181"/>
  <c r="H180"/>
  <c r="E180"/>
  <c r="D180"/>
  <c r="C180"/>
  <c r="B180"/>
  <c r="H179"/>
  <c r="E179"/>
  <c r="D179"/>
  <c r="G179" s="1"/>
  <c r="C179"/>
  <c r="B179"/>
  <c r="E178"/>
  <c r="D178"/>
  <c r="C178"/>
  <c r="B178"/>
  <c r="I177"/>
  <c r="H177"/>
  <c r="E177"/>
  <c r="D177"/>
  <c r="G177" s="1"/>
  <c r="C177"/>
  <c r="B177"/>
  <c r="E176"/>
  <c r="H176" s="1"/>
  <c r="D176"/>
  <c r="C176"/>
  <c r="B176"/>
  <c r="J175"/>
  <c r="E175"/>
  <c r="H175" s="1"/>
  <c r="D175"/>
  <c r="C175"/>
  <c r="B175"/>
  <c r="E174"/>
  <c r="J174" s="1"/>
  <c r="D174"/>
  <c r="C174"/>
  <c r="B174"/>
  <c r="E173"/>
  <c r="D173"/>
  <c r="G173" s="1"/>
  <c r="C173"/>
  <c r="B173"/>
  <c r="H172"/>
  <c r="E172"/>
  <c r="D172"/>
  <c r="C172"/>
  <c r="B172"/>
  <c r="E171"/>
  <c r="D171"/>
  <c r="G171" s="1"/>
  <c r="C171"/>
  <c r="B171"/>
  <c r="E170"/>
  <c r="D170"/>
  <c r="C170"/>
  <c r="B170"/>
  <c r="E169"/>
  <c r="D169"/>
  <c r="G169" s="1"/>
  <c r="C169"/>
  <c r="B169"/>
  <c r="E168"/>
  <c r="H168" s="1"/>
  <c r="D168"/>
  <c r="C168"/>
  <c r="B168"/>
  <c r="E167"/>
  <c r="J167" s="1"/>
  <c r="D167"/>
  <c r="C167"/>
  <c r="B167"/>
  <c r="J166"/>
  <c r="E166"/>
  <c r="D166"/>
  <c r="C166"/>
  <c r="B166"/>
  <c r="H165"/>
  <c r="E165"/>
  <c r="D165"/>
  <c r="G165" s="1"/>
  <c r="I165" s="1"/>
  <c r="C165"/>
  <c r="B165"/>
  <c r="H164"/>
  <c r="E164"/>
  <c r="D164"/>
  <c r="C164"/>
  <c r="B164"/>
  <c r="H163"/>
  <c r="E163"/>
  <c r="D163"/>
  <c r="G163" s="1"/>
  <c r="C163"/>
  <c r="B163"/>
  <c r="E162"/>
  <c r="D162"/>
  <c r="C162"/>
  <c r="B162"/>
  <c r="I161"/>
  <c r="H161"/>
  <c r="E161"/>
  <c r="D161"/>
  <c r="G161" s="1"/>
  <c r="C161"/>
  <c r="B161"/>
  <c r="E160"/>
  <c r="H160" s="1"/>
  <c r="D160"/>
  <c r="C160"/>
  <c r="B160"/>
  <c r="J159"/>
  <c r="E159"/>
  <c r="H159" s="1"/>
  <c r="D159"/>
  <c r="C159"/>
  <c r="B159"/>
  <c r="E158"/>
  <c r="J158" s="1"/>
  <c r="D158"/>
  <c r="C158"/>
  <c r="B158"/>
  <c r="E157"/>
  <c r="D157"/>
  <c r="G157" s="1"/>
  <c r="C157"/>
  <c r="B157"/>
  <c r="H156"/>
  <c r="E156"/>
  <c r="D156"/>
  <c r="C156"/>
  <c r="B156"/>
  <c r="E155"/>
  <c r="D155"/>
  <c r="G155" s="1"/>
  <c r="C155"/>
  <c r="B155"/>
  <c r="E154"/>
  <c r="D154"/>
  <c r="C154"/>
  <c r="B154"/>
  <c r="E153"/>
  <c r="D153"/>
  <c r="G153" s="1"/>
  <c r="C153"/>
  <c r="B153"/>
  <c r="E152"/>
  <c r="H152" s="1"/>
  <c r="D152"/>
  <c r="C152"/>
  <c r="B152"/>
  <c r="E151"/>
  <c r="J151" s="1"/>
  <c r="D151"/>
  <c r="C151"/>
  <c r="B151"/>
  <c r="J150"/>
  <c r="E150"/>
  <c r="D150"/>
  <c r="C150"/>
  <c r="B150"/>
  <c r="H149"/>
  <c r="E149"/>
  <c r="D149"/>
  <c r="G149" s="1"/>
  <c r="I149" s="1"/>
  <c r="C149"/>
  <c r="B149"/>
  <c r="H148"/>
  <c r="E148"/>
  <c r="D148"/>
  <c r="C148"/>
  <c r="B148"/>
  <c r="H147"/>
  <c r="E147"/>
  <c r="D147"/>
  <c r="G147" s="1"/>
  <c r="C147"/>
  <c r="B147"/>
  <c r="E146"/>
  <c r="D146"/>
  <c r="J146" s="1"/>
  <c r="C146"/>
  <c r="B146"/>
  <c r="I145"/>
  <c r="H145"/>
  <c r="E145"/>
  <c r="D145"/>
  <c r="G145" s="1"/>
  <c r="C145"/>
  <c r="B145"/>
  <c r="E144"/>
  <c r="H144" s="1"/>
  <c r="D144"/>
  <c r="C144"/>
  <c r="B144"/>
  <c r="J143"/>
  <c r="E143"/>
  <c r="H143" s="1"/>
  <c r="D143"/>
  <c r="C143"/>
  <c r="B143"/>
  <c r="E142"/>
  <c r="J142" s="1"/>
  <c r="D142"/>
  <c r="C142"/>
  <c r="B142"/>
  <c r="E141"/>
  <c r="D141"/>
  <c r="G141" s="1"/>
  <c r="C141"/>
  <c r="B141"/>
  <c r="H140"/>
  <c r="E140"/>
  <c r="D140"/>
  <c r="C140"/>
  <c r="B140"/>
  <c r="E139"/>
  <c r="D139"/>
  <c r="G139" s="1"/>
  <c r="C139"/>
  <c r="B139"/>
  <c r="E138"/>
  <c r="D138"/>
  <c r="C138"/>
  <c r="B138"/>
  <c r="E137"/>
  <c r="D137"/>
  <c r="G137" s="1"/>
  <c r="C137"/>
  <c r="B137"/>
  <c r="E136"/>
  <c r="H136" s="1"/>
  <c r="D136"/>
  <c r="C136"/>
  <c r="B136"/>
  <c r="E135"/>
  <c r="J135" s="1"/>
  <c r="D135"/>
  <c r="C135"/>
  <c r="B135"/>
  <c r="J134"/>
  <c r="E134"/>
  <c r="D134"/>
  <c r="C134"/>
  <c r="B134"/>
  <c r="H133"/>
  <c r="E133"/>
  <c r="D133"/>
  <c r="G133" s="1"/>
  <c r="I133" s="1"/>
  <c r="C133"/>
  <c r="B133"/>
  <c r="H132"/>
  <c r="E132"/>
  <c r="D132"/>
  <c r="C132"/>
  <c r="B132"/>
  <c r="H131"/>
  <c r="E131"/>
  <c r="D131"/>
  <c r="G131" s="1"/>
  <c r="C131"/>
  <c r="B131"/>
  <c r="E130"/>
  <c r="D130"/>
  <c r="J130" s="1"/>
  <c r="C130"/>
  <c r="B130"/>
  <c r="I129"/>
  <c r="H129"/>
  <c r="E129"/>
  <c r="D129"/>
  <c r="G129" s="1"/>
  <c r="C129"/>
  <c r="B129"/>
  <c r="E128"/>
  <c r="H128" s="1"/>
  <c r="D128"/>
  <c r="C128"/>
  <c r="B128"/>
  <c r="J127"/>
  <c r="E127"/>
  <c r="H127" s="1"/>
  <c r="D127"/>
  <c r="C127"/>
  <c r="B127"/>
  <c r="E126"/>
  <c r="J126" s="1"/>
  <c r="D126"/>
  <c r="C126"/>
  <c r="B126"/>
  <c r="E125"/>
  <c r="D125"/>
  <c r="G125" s="1"/>
  <c r="C125"/>
  <c r="B125"/>
  <c r="H124"/>
  <c r="E124"/>
  <c r="D124"/>
  <c r="C124"/>
  <c r="B124"/>
  <c r="E123"/>
  <c r="D123"/>
  <c r="G123" s="1"/>
  <c r="C123"/>
  <c r="B123"/>
  <c r="E122"/>
  <c r="D122"/>
  <c r="C122"/>
  <c r="B122"/>
  <c r="E121"/>
  <c r="D121"/>
  <c r="G121" s="1"/>
  <c r="C121"/>
  <c r="B121"/>
  <c r="E120"/>
  <c r="H120" s="1"/>
  <c r="D120"/>
  <c r="C120"/>
  <c r="B120"/>
  <c r="E119"/>
  <c r="J119" s="1"/>
  <c r="D119"/>
  <c r="C119"/>
  <c r="B119"/>
  <c r="J118"/>
  <c r="E118"/>
  <c r="D118"/>
  <c r="C118"/>
  <c r="B118"/>
  <c r="H117"/>
  <c r="E117"/>
  <c r="D117"/>
  <c r="G117" s="1"/>
  <c r="I117" s="1"/>
  <c r="C117"/>
  <c r="B117"/>
  <c r="H116"/>
  <c r="E116"/>
  <c r="D116"/>
  <c r="C116"/>
  <c r="B116"/>
  <c r="H115"/>
  <c r="E115"/>
  <c r="D115"/>
  <c r="G115" s="1"/>
  <c r="C115"/>
  <c r="B115"/>
  <c r="E114"/>
  <c r="D114"/>
  <c r="C114"/>
  <c r="B114"/>
  <c r="I113"/>
  <c r="H113"/>
  <c r="E113"/>
  <c r="D113"/>
  <c r="G113" s="1"/>
  <c r="C113"/>
  <c r="B113"/>
  <c r="E112"/>
  <c r="H112" s="1"/>
  <c r="D112"/>
  <c r="C112"/>
  <c r="B112"/>
  <c r="J111"/>
  <c r="E111"/>
  <c r="H111" s="1"/>
  <c r="D111"/>
  <c r="C111"/>
  <c r="B111"/>
  <c r="E110"/>
  <c r="J110" s="1"/>
  <c r="D110"/>
  <c r="C110"/>
  <c r="B110"/>
  <c r="E109"/>
  <c r="D109"/>
  <c r="G109" s="1"/>
  <c r="C109"/>
  <c r="B109"/>
  <c r="H108"/>
  <c r="E108"/>
  <c r="D108"/>
  <c r="C108"/>
  <c r="B108"/>
  <c r="E107"/>
  <c r="D107"/>
  <c r="G107" s="1"/>
  <c r="C107"/>
  <c r="B107"/>
  <c r="E106"/>
  <c r="D106"/>
  <c r="C106"/>
  <c r="B106"/>
  <c r="E105"/>
  <c r="D105"/>
  <c r="G105" s="1"/>
  <c r="C105"/>
  <c r="B105"/>
  <c r="E104"/>
  <c r="H104" s="1"/>
  <c r="D104"/>
  <c r="C104"/>
  <c r="B104"/>
  <c r="E103"/>
  <c r="J103" s="1"/>
  <c r="D103"/>
  <c r="C103"/>
  <c r="B103"/>
  <c r="J102"/>
  <c r="E102"/>
  <c r="D102"/>
  <c r="C102"/>
  <c r="B102"/>
  <c r="H101"/>
  <c r="E101"/>
  <c r="D101"/>
  <c r="G101" s="1"/>
  <c r="I101" s="1"/>
  <c r="C101"/>
  <c r="B101"/>
  <c r="H100"/>
  <c r="E100"/>
  <c r="D100"/>
  <c r="C100"/>
  <c r="B100"/>
  <c r="H99"/>
  <c r="E99"/>
  <c r="D99"/>
  <c r="G99" s="1"/>
  <c r="C99"/>
  <c r="B99"/>
  <c r="E98"/>
  <c r="D98"/>
  <c r="C98"/>
  <c r="B98"/>
  <c r="I97"/>
  <c r="H97"/>
  <c r="E97"/>
  <c r="D97"/>
  <c r="G97" s="1"/>
  <c r="C97"/>
  <c r="B97"/>
  <c r="E96"/>
  <c r="H96" s="1"/>
  <c r="D96"/>
  <c r="C96"/>
  <c r="B96"/>
  <c r="J95"/>
  <c r="E95"/>
  <c r="H95" s="1"/>
  <c r="D95"/>
  <c r="C95"/>
  <c r="B95"/>
  <c r="E94"/>
  <c r="J94" s="1"/>
  <c r="D94"/>
  <c r="C94"/>
  <c r="B94"/>
  <c r="E93"/>
  <c r="D93"/>
  <c r="G93" s="1"/>
  <c r="C93"/>
  <c r="B93"/>
  <c r="H92"/>
  <c r="E92"/>
  <c r="D92"/>
  <c r="C92"/>
  <c r="B92"/>
  <c r="E91"/>
  <c r="D91"/>
  <c r="G91" s="1"/>
  <c r="C91"/>
  <c r="B91"/>
  <c r="E90"/>
  <c r="D90"/>
  <c r="C90"/>
  <c r="B90"/>
  <c r="E89"/>
  <c r="D89"/>
  <c r="G89" s="1"/>
  <c r="C89"/>
  <c r="B89"/>
  <c r="E88"/>
  <c r="H88" s="1"/>
  <c r="D88"/>
  <c r="C88"/>
  <c r="B88"/>
  <c r="E87"/>
  <c r="J87" s="1"/>
  <c r="D87"/>
  <c r="C87"/>
  <c r="B87"/>
  <c r="J86"/>
  <c r="E86"/>
  <c r="D86"/>
  <c r="C86"/>
  <c r="B86"/>
  <c r="H85"/>
  <c r="E85"/>
  <c r="D85"/>
  <c r="G85" s="1"/>
  <c r="I85" s="1"/>
  <c r="C85"/>
  <c r="B85"/>
  <c r="H84"/>
  <c r="E84"/>
  <c r="D84"/>
  <c r="C84"/>
  <c r="B84"/>
  <c r="H83"/>
  <c r="E83"/>
  <c r="D83"/>
  <c r="G83" s="1"/>
  <c r="C83"/>
  <c r="B83"/>
  <c r="E82"/>
  <c r="D82"/>
  <c r="C82"/>
  <c r="B82"/>
  <c r="I81"/>
  <c r="H81"/>
  <c r="E81"/>
  <c r="D81"/>
  <c r="G81" s="1"/>
  <c r="C81"/>
  <c r="B81"/>
  <c r="E80"/>
  <c r="H80" s="1"/>
  <c r="D80"/>
  <c r="C80"/>
  <c r="B80"/>
  <c r="J79"/>
  <c r="E79"/>
  <c r="H79" s="1"/>
  <c r="D79"/>
  <c r="C79"/>
  <c r="B79"/>
  <c r="E78"/>
  <c r="J78" s="1"/>
  <c r="D78"/>
  <c r="C78"/>
  <c r="B78"/>
  <c r="E77"/>
  <c r="D77"/>
  <c r="G77" s="1"/>
  <c r="C77"/>
  <c r="B77"/>
  <c r="H76"/>
  <c r="E76"/>
  <c r="D76"/>
  <c r="C76"/>
  <c r="B76"/>
  <c r="E75"/>
  <c r="D75"/>
  <c r="G75" s="1"/>
  <c r="C75"/>
  <c r="B75"/>
  <c r="E74"/>
  <c r="D74"/>
  <c r="C74"/>
  <c r="B74"/>
  <c r="E73"/>
  <c r="D73"/>
  <c r="G73" s="1"/>
  <c r="C73"/>
  <c r="B73"/>
  <c r="E72"/>
  <c r="D72"/>
  <c r="J72" s="1"/>
  <c r="C72"/>
  <c r="B72"/>
  <c r="H71"/>
  <c r="G71"/>
  <c r="I71" s="1"/>
  <c r="E71"/>
  <c r="D71"/>
  <c r="J71" s="1"/>
  <c r="C71"/>
  <c r="B71"/>
  <c r="G70"/>
  <c r="E70"/>
  <c r="D70"/>
  <c r="J70" s="1"/>
  <c r="C70"/>
  <c r="B70"/>
  <c r="H69"/>
  <c r="E69"/>
  <c r="D69"/>
  <c r="J69" s="1"/>
  <c r="C69"/>
  <c r="B69"/>
  <c r="E68"/>
  <c r="D68"/>
  <c r="J68" s="1"/>
  <c r="C68"/>
  <c r="B68"/>
  <c r="H67"/>
  <c r="G67"/>
  <c r="I67" s="1"/>
  <c r="E67"/>
  <c r="D67"/>
  <c r="J67" s="1"/>
  <c r="C67"/>
  <c r="B67"/>
  <c r="G66"/>
  <c r="E66"/>
  <c r="D66"/>
  <c r="J66" s="1"/>
  <c r="C66"/>
  <c r="B66"/>
  <c r="H65"/>
  <c r="E65"/>
  <c r="D65"/>
  <c r="J65" s="1"/>
  <c r="C65"/>
  <c r="B65"/>
  <c r="E64"/>
  <c r="D64"/>
  <c r="J64" s="1"/>
  <c r="C64"/>
  <c r="B64"/>
  <c r="H63"/>
  <c r="G63"/>
  <c r="I63" s="1"/>
  <c r="E63"/>
  <c r="D63"/>
  <c r="J63" s="1"/>
  <c r="C63"/>
  <c r="B63"/>
  <c r="G62"/>
  <c r="E62"/>
  <c r="D62"/>
  <c r="J62" s="1"/>
  <c r="C62"/>
  <c r="B62"/>
  <c r="H61"/>
  <c r="E61"/>
  <c r="D61"/>
  <c r="J61" s="1"/>
  <c r="C61"/>
  <c r="B61"/>
  <c r="E60"/>
  <c r="D60"/>
  <c r="J60" s="1"/>
  <c r="C60"/>
  <c r="B60"/>
  <c r="H59"/>
  <c r="G59"/>
  <c r="I59" s="1"/>
  <c r="E59"/>
  <c r="D59"/>
  <c r="J59" s="1"/>
  <c r="C59"/>
  <c r="B59"/>
  <c r="G58"/>
  <c r="E58"/>
  <c r="D58"/>
  <c r="J58" s="1"/>
  <c r="C58"/>
  <c r="B58"/>
  <c r="H57"/>
  <c r="E57"/>
  <c r="D57"/>
  <c r="J57" s="1"/>
  <c r="C57"/>
  <c r="B57"/>
  <c r="E56"/>
  <c r="D56"/>
  <c r="J56" s="1"/>
  <c r="C56"/>
  <c r="B56"/>
  <c r="H55"/>
  <c r="G55"/>
  <c r="I55" s="1"/>
  <c r="E55"/>
  <c r="D55"/>
  <c r="J55" s="1"/>
  <c r="C55"/>
  <c r="B55"/>
  <c r="G54"/>
  <c r="E54"/>
  <c r="D54"/>
  <c r="J54" s="1"/>
  <c r="C54"/>
  <c r="B54"/>
  <c r="H53"/>
  <c r="E53"/>
  <c r="D53"/>
  <c r="J53" s="1"/>
  <c r="C53"/>
  <c r="B53"/>
  <c r="E52"/>
  <c r="D52"/>
  <c r="J52" s="1"/>
  <c r="C52"/>
  <c r="B52"/>
  <c r="H51"/>
  <c r="G51"/>
  <c r="I51" s="1"/>
  <c r="E51"/>
  <c r="D51"/>
  <c r="J51" s="1"/>
  <c r="C51"/>
  <c r="B51"/>
  <c r="G50"/>
  <c r="E50"/>
  <c r="D50"/>
  <c r="J50" s="1"/>
  <c r="C50"/>
  <c r="B50"/>
  <c r="H49"/>
  <c r="E49"/>
  <c r="D49"/>
  <c r="J49" s="1"/>
  <c r="C49"/>
  <c r="B49"/>
  <c r="E48"/>
  <c r="D48"/>
  <c r="J48" s="1"/>
  <c r="C48"/>
  <c r="B48"/>
  <c r="H47"/>
  <c r="G47"/>
  <c r="I47" s="1"/>
  <c r="E47"/>
  <c r="D47"/>
  <c r="J47" s="1"/>
  <c r="C47"/>
  <c r="B47"/>
  <c r="G46"/>
  <c r="E46"/>
  <c r="D46"/>
  <c r="J46" s="1"/>
  <c r="C46"/>
  <c r="B46"/>
  <c r="H45"/>
  <c r="E45"/>
  <c r="D45"/>
  <c r="J45" s="1"/>
  <c r="C45"/>
  <c r="B45"/>
  <c r="E44"/>
  <c r="D44"/>
  <c r="J44" s="1"/>
  <c r="C44"/>
  <c r="B44"/>
  <c r="H43"/>
  <c r="G43"/>
  <c r="I43" s="1"/>
  <c r="E43"/>
  <c r="D43"/>
  <c r="J43" s="1"/>
  <c r="C43"/>
  <c r="B43"/>
  <c r="G42"/>
  <c r="E42"/>
  <c r="D42"/>
  <c r="J42" s="1"/>
  <c r="C42"/>
  <c r="B42"/>
  <c r="H41"/>
  <c r="E41"/>
  <c r="D41"/>
  <c r="J41" s="1"/>
  <c r="C41"/>
  <c r="B41"/>
  <c r="E40"/>
  <c r="D40"/>
  <c r="J40" s="1"/>
  <c r="C40"/>
  <c r="B40"/>
  <c r="H39"/>
  <c r="G39"/>
  <c r="I39" s="1"/>
  <c r="E39"/>
  <c r="D39"/>
  <c r="J39" s="1"/>
  <c r="C39"/>
  <c r="B39"/>
  <c r="G38"/>
  <c r="E38"/>
  <c r="D38"/>
  <c r="J38" s="1"/>
  <c r="C38"/>
  <c r="B38"/>
  <c r="H37"/>
  <c r="E37"/>
  <c r="D37"/>
  <c r="J37" s="1"/>
  <c r="C37"/>
  <c r="B37"/>
  <c r="E36"/>
  <c r="D36"/>
  <c r="J36" s="1"/>
  <c r="C36"/>
  <c r="B36"/>
  <c r="H35"/>
  <c r="G35"/>
  <c r="I35" s="1"/>
  <c r="E35"/>
  <c r="D35"/>
  <c r="J35" s="1"/>
  <c r="C35"/>
  <c r="B35"/>
  <c r="G34"/>
  <c r="E34"/>
  <c r="D34"/>
  <c r="J34" s="1"/>
  <c r="C34"/>
  <c r="B34"/>
  <c r="H33"/>
  <c r="E33"/>
  <c r="D33"/>
  <c r="J33" s="1"/>
  <c r="C33"/>
  <c r="B33"/>
  <c r="E32"/>
  <c r="D32"/>
  <c r="J32" s="1"/>
  <c r="C32"/>
  <c r="B32"/>
  <c r="H31"/>
  <c r="G31"/>
  <c r="I31" s="1"/>
  <c r="E31"/>
  <c r="D31"/>
  <c r="J31" s="1"/>
  <c r="C31"/>
  <c r="B31"/>
  <c r="G30"/>
  <c r="E30"/>
  <c r="D30"/>
  <c r="J30" s="1"/>
  <c r="C30"/>
  <c r="B30"/>
  <c r="H29"/>
  <c r="E29"/>
  <c r="D29"/>
  <c r="J29" s="1"/>
  <c r="C29"/>
  <c r="B29"/>
  <c r="E28"/>
  <c r="D28"/>
  <c r="J28" s="1"/>
  <c r="C28"/>
  <c r="B28"/>
  <c r="H27"/>
  <c r="G27"/>
  <c r="I27" s="1"/>
  <c r="E27"/>
  <c r="D27"/>
  <c r="J27" s="1"/>
  <c r="C27"/>
  <c r="B27"/>
  <c r="G26"/>
  <c r="E26"/>
  <c r="D26"/>
  <c r="J26" s="1"/>
  <c r="C26"/>
  <c r="B26"/>
  <c r="H25"/>
  <c r="E25"/>
  <c r="D25"/>
  <c r="J25" s="1"/>
  <c r="C25"/>
  <c r="B25"/>
  <c r="E24"/>
  <c r="D24"/>
  <c r="J24" s="1"/>
  <c r="C24"/>
  <c r="B24"/>
  <c r="H23"/>
  <c r="G23"/>
  <c r="I23" s="1"/>
  <c r="E23"/>
  <c r="D23"/>
  <c r="J23" s="1"/>
  <c r="C23"/>
  <c r="B23"/>
  <c r="G22"/>
  <c r="E22"/>
  <c r="D22"/>
  <c r="J22" s="1"/>
  <c r="C22"/>
  <c r="B22"/>
  <c r="R8" s="1"/>
  <c r="H21"/>
  <c r="E21"/>
  <c r="D21"/>
  <c r="J21" s="1"/>
  <c r="C21"/>
  <c r="U7" s="1"/>
  <c r="B21"/>
  <c r="E20"/>
  <c r="D20"/>
  <c r="J20" s="1"/>
  <c r="C20"/>
  <c r="B20"/>
  <c r="U5"/>
  <c r="R4"/>
  <c r="S4" i="6" l="1"/>
  <c r="I176"/>
  <c r="I180"/>
  <c r="I194"/>
  <c r="I202"/>
  <c r="I220"/>
  <c r="I224"/>
  <c r="I228"/>
  <c r="I242"/>
  <c r="I250"/>
  <c r="I264"/>
  <c r="I268"/>
  <c r="I276"/>
  <c r="I290"/>
  <c r="I298"/>
  <c r="I308"/>
  <c r="I314"/>
  <c r="I316"/>
  <c r="I322"/>
  <c r="I324"/>
  <c r="I326"/>
  <c r="I328"/>
  <c r="I330"/>
  <c r="I332"/>
  <c r="I334"/>
  <c r="I336"/>
  <c r="I338"/>
  <c r="I340"/>
  <c r="G110"/>
  <c r="F111"/>
  <c r="I178"/>
  <c r="I184"/>
  <c r="I186"/>
  <c r="I204"/>
  <c r="I208"/>
  <c r="I210"/>
  <c r="I212"/>
  <c r="I216"/>
  <c r="I226"/>
  <c r="I232"/>
  <c r="I234"/>
  <c r="I248"/>
  <c r="I252"/>
  <c r="I256"/>
  <c r="I260"/>
  <c r="I274"/>
  <c r="I282"/>
  <c r="I300"/>
  <c r="I306"/>
  <c r="I310"/>
  <c r="I312"/>
  <c r="I318"/>
  <c r="I320"/>
  <c r="S6"/>
  <c r="V8"/>
  <c r="G94"/>
  <c r="F95"/>
  <c r="F96"/>
  <c r="G98"/>
  <c r="F99"/>
  <c r="F100"/>
  <c r="I136"/>
  <c r="I138"/>
  <c r="I168"/>
  <c r="I170"/>
  <c r="V6"/>
  <c r="F112"/>
  <c r="I114"/>
  <c r="I144"/>
  <c r="I146"/>
  <c r="I188"/>
  <c r="I192"/>
  <c r="I196"/>
  <c r="I200"/>
  <c r="I218"/>
  <c r="I236"/>
  <c r="I240"/>
  <c r="I244"/>
  <c r="I258"/>
  <c r="I266"/>
  <c r="I284"/>
  <c r="I292"/>
  <c r="V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I118"/>
  <c r="I128"/>
  <c r="I130"/>
  <c r="I150"/>
  <c r="I160"/>
  <c r="I162"/>
  <c r="S5"/>
  <c r="F91"/>
  <c r="F92"/>
  <c r="F107"/>
  <c r="F108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G85"/>
  <c r="F87"/>
  <c r="F88"/>
  <c r="H88" s="1"/>
  <c r="G101"/>
  <c r="F103"/>
  <c r="F104"/>
  <c r="G97"/>
  <c r="G113"/>
  <c r="F20"/>
  <c r="H20" s="1"/>
  <c r="F21"/>
  <c r="H21" s="1"/>
  <c r="F22"/>
  <c r="H22" s="1"/>
  <c r="F23"/>
  <c r="H23" s="1"/>
  <c r="F24"/>
  <c r="H24" s="1"/>
  <c r="F25"/>
  <c r="H25" s="1"/>
  <c r="F26"/>
  <c r="H26" s="1"/>
  <c r="F27"/>
  <c r="H27" s="1"/>
  <c r="F28"/>
  <c r="H28" s="1"/>
  <c r="F29"/>
  <c r="H29" s="1"/>
  <c r="F30"/>
  <c r="H30" s="1"/>
  <c r="F31"/>
  <c r="H31" s="1"/>
  <c r="F32"/>
  <c r="H32" s="1"/>
  <c r="F33"/>
  <c r="H33" s="1"/>
  <c r="F34"/>
  <c r="H34" s="1"/>
  <c r="F35"/>
  <c r="H35" s="1"/>
  <c r="F36"/>
  <c r="H36" s="1"/>
  <c r="F37"/>
  <c r="H37" s="1"/>
  <c r="F38"/>
  <c r="H38" s="1"/>
  <c r="F39"/>
  <c r="H39" s="1"/>
  <c r="F40"/>
  <c r="H40" s="1"/>
  <c r="F41"/>
  <c r="H41" s="1"/>
  <c r="F42"/>
  <c r="H42" s="1"/>
  <c r="F43"/>
  <c r="H43" s="1"/>
  <c r="F44"/>
  <c r="H44" s="1"/>
  <c r="F45"/>
  <c r="H45" s="1"/>
  <c r="F46"/>
  <c r="H46" s="1"/>
  <c r="F47"/>
  <c r="H47" s="1"/>
  <c r="F48"/>
  <c r="H48" s="1"/>
  <c r="F49"/>
  <c r="H49" s="1"/>
  <c r="F50"/>
  <c r="H50" s="1"/>
  <c r="F51"/>
  <c r="H51" s="1"/>
  <c r="F52"/>
  <c r="H52" s="1"/>
  <c r="F53"/>
  <c r="H53" s="1"/>
  <c r="F54"/>
  <c r="H54" s="1"/>
  <c r="F55"/>
  <c r="H55" s="1"/>
  <c r="F56"/>
  <c r="H56" s="1"/>
  <c r="F57"/>
  <c r="H57" s="1"/>
  <c r="F58"/>
  <c r="H58" s="1"/>
  <c r="F59"/>
  <c r="H59" s="1"/>
  <c r="F60"/>
  <c r="H60" s="1"/>
  <c r="F61"/>
  <c r="H61" s="1"/>
  <c r="F62"/>
  <c r="H62" s="1"/>
  <c r="F63"/>
  <c r="H63" s="1"/>
  <c r="F64"/>
  <c r="H64" s="1"/>
  <c r="F65"/>
  <c r="H65" s="1"/>
  <c r="F66"/>
  <c r="H66" s="1"/>
  <c r="F67"/>
  <c r="F68"/>
  <c r="H68" s="1"/>
  <c r="F69"/>
  <c r="F70"/>
  <c r="H70" s="1"/>
  <c r="F71"/>
  <c r="F72"/>
  <c r="H72" s="1"/>
  <c r="F73"/>
  <c r="F74"/>
  <c r="H74" s="1"/>
  <c r="F75"/>
  <c r="F76"/>
  <c r="H76" s="1"/>
  <c r="F77"/>
  <c r="F78"/>
  <c r="H78" s="1"/>
  <c r="F79"/>
  <c r="F80"/>
  <c r="H80" s="1"/>
  <c r="F81"/>
  <c r="F82"/>
  <c r="H82" s="1"/>
  <c r="F83"/>
  <c r="F84"/>
  <c r="H84" s="1"/>
  <c r="I87"/>
  <c r="I91"/>
  <c r="I95"/>
  <c r="I99"/>
  <c r="I103"/>
  <c r="I107"/>
  <c r="I111"/>
  <c r="F115"/>
  <c r="G115"/>
  <c r="F117"/>
  <c r="G117"/>
  <c r="F119"/>
  <c r="G119"/>
  <c r="F121"/>
  <c r="G121"/>
  <c r="F123"/>
  <c r="G123"/>
  <c r="F125"/>
  <c r="G125"/>
  <c r="F127"/>
  <c r="G127"/>
  <c r="F129"/>
  <c r="G129"/>
  <c r="F131"/>
  <c r="G131"/>
  <c r="F133"/>
  <c r="G133"/>
  <c r="F135"/>
  <c r="G135"/>
  <c r="F137"/>
  <c r="G137"/>
  <c r="F139"/>
  <c r="G139"/>
  <c r="F141"/>
  <c r="G141"/>
  <c r="F143"/>
  <c r="G143"/>
  <c r="F145"/>
  <c r="G145"/>
  <c r="F147"/>
  <c r="G147"/>
  <c r="F149"/>
  <c r="G149"/>
  <c r="F151"/>
  <c r="G151"/>
  <c r="F153"/>
  <c r="G153"/>
  <c r="F155"/>
  <c r="G155"/>
  <c r="F157"/>
  <c r="G157"/>
  <c r="F159"/>
  <c r="G159"/>
  <c r="F161"/>
  <c r="G161"/>
  <c r="F163"/>
  <c r="G163"/>
  <c r="F165"/>
  <c r="G165"/>
  <c r="F167"/>
  <c r="G167"/>
  <c r="F169"/>
  <c r="G169"/>
  <c r="F171"/>
  <c r="G171"/>
  <c r="F173"/>
  <c r="G173"/>
  <c r="F175"/>
  <c r="G175"/>
  <c r="F177"/>
  <c r="G177"/>
  <c r="F179"/>
  <c r="G179"/>
  <c r="F181"/>
  <c r="G181"/>
  <c r="F183"/>
  <c r="G183"/>
  <c r="F185"/>
  <c r="G185"/>
  <c r="F187"/>
  <c r="G187"/>
  <c r="F189"/>
  <c r="G189"/>
  <c r="F191"/>
  <c r="G191"/>
  <c r="F193"/>
  <c r="G193"/>
  <c r="F195"/>
  <c r="G195"/>
  <c r="F197"/>
  <c r="G197"/>
  <c r="F199"/>
  <c r="G199"/>
  <c r="F201"/>
  <c r="G201"/>
  <c r="F203"/>
  <c r="G203"/>
  <c r="F205"/>
  <c r="G205"/>
  <c r="F207"/>
  <c r="G207"/>
  <c r="F209"/>
  <c r="G209"/>
  <c r="F211"/>
  <c r="G211"/>
  <c r="F213"/>
  <c r="G213"/>
  <c r="F215"/>
  <c r="G215"/>
  <c r="F217"/>
  <c r="G217"/>
  <c r="F219"/>
  <c r="G219"/>
  <c r="F221"/>
  <c r="G221"/>
  <c r="F223"/>
  <c r="G223"/>
  <c r="F225"/>
  <c r="G225"/>
  <c r="F227"/>
  <c r="G227"/>
  <c r="F229"/>
  <c r="G229"/>
  <c r="F231"/>
  <c r="G231"/>
  <c r="F233"/>
  <c r="G233"/>
  <c r="F235"/>
  <c r="G235"/>
  <c r="F237"/>
  <c r="G237"/>
  <c r="F239"/>
  <c r="G239"/>
  <c r="F241"/>
  <c r="G241"/>
  <c r="F243"/>
  <c r="G243"/>
  <c r="F245"/>
  <c r="G245"/>
  <c r="F247"/>
  <c r="G247"/>
  <c r="F249"/>
  <c r="G249"/>
  <c r="F251"/>
  <c r="G251"/>
  <c r="F253"/>
  <c r="G253"/>
  <c r="F255"/>
  <c r="G255"/>
  <c r="F257"/>
  <c r="G257"/>
  <c r="F259"/>
  <c r="G259"/>
  <c r="F261"/>
  <c r="G261"/>
  <c r="F263"/>
  <c r="G263"/>
  <c r="F265"/>
  <c r="G265"/>
  <c r="F267"/>
  <c r="G267"/>
  <c r="F269"/>
  <c r="G269"/>
  <c r="F271"/>
  <c r="G271"/>
  <c r="F273"/>
  <c r="G273"/>
  <c r="F275"/>
  <c r="G275"/>
  <c r="F277"/>
  <c r="G277"/>
  <c r="F279"/>
  <c r="G279"/>
  <c r="F281"/>
  <c r="G281"/>
  <c r="F283"/>
  <c r="G283"/>
  <c r="F285"/>
  <c r="G285"/>
  <c r="F287"/>
  <c r="G287"/>
  <c r="F289"/>
  <c r="G289"/>
  <c r="F291"/>
  <c r="G291"/>
  <c r="F293"/>
  <c r="G293"/>
  <c r="F295"/>
  <c r="G295"/>
  <c r="F297"/>
  <c r="G297"/>
  <c r="F299"/>
  <c r="G299"/>
  <c r="F301"/>
  <c r="G301"/>
  <c r="F303"/>
  <c r="G303"/>
  <c r="F305"/>
  <c r="G305"/>
  <c r="F307"/>
  <c r="G307"/>
  <c r="F309"/>
  <c r="G309"/>
  <c r="F311"/>
  <c r="G311"/>
  <c r="F313"/>
  <c r="G313"/>
  <c r="F315"/>
  <c r="G315"/>
  <c r="F317"/>
  <c r="G317"/>
  <c r="F319"/>
  <c r="G319"/>
  <c r="F321"/>
  <c r="G321"/>
  <c r="F323"/>
  <c r="G323"/>
  <c r="F325"/>
  <c r="G325"/>
  <c r="F327"/>
  <c r="G327"/>
  <c r="F329"/>
  <c r="G329"/>
  <c r="F331"/>
  <c r="G331"/>
  <c r="F333"/>
  <c r="G333"/>
  <c r="F335"/>
  <c r="G335"/>
  <c r="F337"/>
  <c r="G337"/>
  <c r="F339"/>
  <c r="G339"/>
  <c r="I88"/>
  <c r="I92"/>
  <c r="I96"/>
  <c r="I100"/>
  <c r="I104"/>
  <c r="I108"/>
  <c r="I112"/>
  <c r="F85"/>
  <c r="H85" s="1"/>
  <c r="I85"/>
  <c r="G87"/>
  <c r="H87" s="1"/>
  <c r="F89"/>
  <c r="H89" s="1"/>
  <c r="I89"/>
  <c r="G91"/>
  <c r="H91" s="1"/>
  <c r="F93"/>
  <c r="H93" s="1"/>
  <c r="I93"/>
  <c r="G95"/>
  <c r="F97"/>
  <c r="H97" s="1"/>
  <c r="I97"/>
  <c r="G99"/>
  <c r="H99" s="1"/>
  <c r="F101"/>
  <c r="H101" s="1"/>
  <c r="I101"/>
  <c r="G103"/>
  <c r="H103" s="1"/>
  <c r="F105"/>
  <c r="H105" s="1"/>
  <c r="I105"/>
  <c r="G107"/>
  <c r="H107" s="1"/>
  <c r="F109"/>
  <c r="H109" s="1"/>
  <c r="I109"/>
  <c r="G111"/>
  <c r="H111" s="1"/>
  <c r="F113"/>
  <c r="H113" s="1"/>
  <c r="I113"/>
  <c r="I115"/>
  <c r="I117"/>
  <c r="I119"/>
  <c r="I121"/>
  <c r="I123"/>
  <c r="I125"/>
  <c r="I127"/>
  <c r="I129"/>
  <c r="I131"/>
  <c r="I133"/>
  <c r="I135"/>
  <c r="I137"/>
  <c r="I139"/>
  <c r="I141"/>
  <c r="I143"/>
  <c r="I145"/>
  <c r="I147"/>
  <c r="I149"/>
  <c r="I151"/>
  <c r="I153"/>
  <c r="I155"/>
  <c r="I157"/>
  <c r="I159"/>
  <c r="I161"/>
  <c r="I163"/>
  <c r="I165"/>
  <c r="I167"/>
  <c r="I169"/>
  <c r="I171"/>
  <c r="I173"/>
  <c r="I175"/>
  <c r="I177"/>
  <c r="I179"/>
  <c r="I181"/>
  <c r="I183"/>
  <c r="I185"/>
  <c r="I187"/>
  <c r="I189"/>
  <c r="I191"/>
  <c r="I193"/>
  <c r="I195"/>
  <c r="I197"/>
  <c r="I199"/>
  <c r="I201"/>
  <c r="I203"/>
  <c r="I205"/>
  <c r="I207"/>
  <c r="I209"/>
  <c r="I211"/>
  <c r="I213"/>
  <c r="I215"/>
  <c r="I217"/>
  <c r="I219"/>
  <c r="I221"/>
  <c r="I223"/>
  <c r="I225"/>
  <c r="I227"/>
  <c r="I229"/>
  <c r="I231"/>
  <c r="I233"/>
  <c r="I235"/>
  <c r="I237"/>
  <c r="I239"/>
  <c r="I241"/>
  <c r="I243"/>
  <c r="I245"/>
  <c r="I247"/>
  <c r="I249"/>
  <c r="I251"/>
  <c r="I253"/>
  <c r="I255"/>
  <c r="I257"/>
  <c r="I259"/>
  <c r="I261"/>
  <c r="I263"/>
  <c r="I265"/>
  <c r="I267"/>
  <c r="I269"/>
  <c r="I271"/>
  <c r="I273"/>
  <c r="I275"/>
  <c r="I277"/>
  <c r="I279"/>
  <c r="I281"/>
  <c r="I283"/>
  <c r="I285"/>
  <c r="I287"/>
  <c r="I289"/>
  <c r="I291"/>
  <c r="I293"/>
  <c r="I295"/>
  <c r="I297"/>
  <c r="I299"/>
  <c r="I301"/>
  <c r="I303"/>
  <c r="I305"/>
  <c r="I307"/>
  <c r="I309"/>
  <c r="I311"/>
  <c r="I313"/>
  <c r="I315"/>
  <c r="I317"/>
  <c r="I319"/>
  <c r="I321"/>
  <c r="I323"/>
  <c r="I325"/>
  <c r="I327"/>
  <c r="I329"/>
  <c r="I331"/>
  <c r="I333"/>
  <c r="I335"/>
  <c r="I337"/>
  <c r="I339"/>
  <c r="F114"/>
  <c r="G114"/>
  <c r="F116"/>
  <c r="H116" s="1"/>
  <c r="G116"/>
  <c r="F118"/>
  <c r="G118"/>
  <c r="F120"/>
  <c r="H120" s="1"/>
  <c r="G120"/>
  <c r="F122"/>
  <c r="G122"/>
  <c r="F124"/>
  <c r="H124" s="1"/>
  <c r="G124"/>
  <c r="F126"/>
  <c r="G126"/>
  <c r="F128"/>
  <c r="H128" s="1"/>
  <c r="G128"/>
  <c r="F130"/>
  <c r="G130"/>
  <c r="F132"/>
  <c r="H132" s="1"/>
  <c r="G132"/>
  <c r="F134"/>
  <c r="G134"/>
  <c r="F136"/>
  <c r="H136" s="1"/>
  <c r="G136"/>
  <c r="F138"/>
  <c r="G138"/>
  <c r="F140"/>
  <c r="H140" s="1"/>
  <c r="G140"/>
  <c r="F142"/>
  <c r="G142"/>
  <c r="F144"/>
  <c r="H144" s="1"/>
  <c r="G144"/>
  <c r="F146"/>
  <c r="G146"/>
  <c r="F148"/>
  <c r="H148" s="1"/>
  <c r="G148"/>
  <c r="F150"/>
  <c r="G150"/>
  <c r="F152"/>
  <c r="H152" s="1"/>
  <c r="G152"/>
  <c r="F154"/>
  <c r="G154"/>
  <c r="F156"/>
  <c r="H156" s="1"/>
  <c r="G156"/>
  <c r="F158"/>
  <c r="G158"/>
  <c r="F160"/>
  <c r="H160" s="1"/>
  <c r="G160"/>
  <c r="F162"/>
  <c r="G162"/>
  <c r="F164"/>
  <c r="H164" s="1"/>
  <c r="G164"/>
  <c r="F166"/>
  <c r="G166"/>
  <c r="F168"/>
  <c r="H168" s="1"/>
  <c r="G168"/>
  <c r="F170"/>
  <c r="G170"/>
  <c r="F172"/>
  <c r="H172" s="1"/>
  <c r="G172"/>
  <c r="F174"/>
  <c r="G174"/>
  <c r="F176"/>
  <c r="H176" s="1"/>
  <c r="G176"/>
  <c r="F178"/>
  <c r="G178"/>
  <c r="F180"/>
  <c r="H180" s="1"/>
  <c r="G180"/>
  <c r="F182"/>
  <c r="G182"/>
  <c r="F184"/>
  <c r="H184" s="1"/>
  <c r="G184"/>
  <c r="F186"/>
  <c r="G186"/>
  <c r="F188"/>
  <c r="H188" s="1"/>
  <c r="G188"/>
  <c r="F190"/>
  <c r="G190"/>
  <c r="F192"/>
  <c r="H192" s="1"/>
  <c r="G192"/>
  <c r="F194"/>
  <c r="G194"/>
  <c r="F196"/>
  <c r="H196" s="1"/>
  <c r="G196"/>
  <c r="F198"/>
  <c r="G198"/>
  <c r="F200"/>
  <c r="H200" s="1"/>
  <c r="G200"/>
  <c r="F202"/>
  <c r="G202"/>
  <c r="F204"/>
  <c r="H204" s="1"/>
  <c r="G204"/>
  <c r="F206"/>
  <c r="G206"/>
  <c r="F208"/>
  <c r="H208" s="1"/>
  <c r="G208"/>
  <c r="F210"/>
  <c r="G210"/>
  <c r="F212"/>
  <c r="H212" s="1"/>
  <c r="G212"/>
  <c r="F214"/>
  <c r="G214"/>
  <c r="F216"/>
  <c r="H216" s="1"/>
  <c r="G216"/>
  <c r="F218"/>
  <c r="G218"/>
  <c r="F220"/>
  <c r="H220" s="1"/>
  <c r="G220"/>
  <c r="F222"/>
  <c r="G222"/>
  <c r="F224"/>
  <c r="H224" s="1"/>
  <c r="G224"/>
  <c r="F226"/>
  <c r="G226"/>
  <c r="F228"/>
  <c r="G228"/>
  <c r="F230"/>
  <c r="G230"/>
  <c r="F232"/>
  <c r="G232"/>
  <c r="F234"/>
  <c r="G234"/>
  <c r="F236"/>
  <c r="G236"/>
  <c r="F238"/>
  <c r="G238"/>
  <c r="F240"/>
  <c r="G240"/>
  <c r="F242"/>
  <c r="G242"/>
  <c r="F244"/>
  <c r="G244"/>
  <c r="F246"/>
  <c r="G246"/>
  <c r="F248"/>
  <c r="G248"/>
  <c r="F250"/>
  <c r="G250"/>
  <c r="F252"/>
  <c r="G252"/>
  <c r="F254"/>
  <c r="G254"/>
  <c r="F256"/>
  <c r="G256"/>
  <c r="F258"/>
  <c r="G258"/>
  <c r="F260"/>
  <c r="G260"/>
  <c r="F262"/>
  <c r="G262"/>
  <c r="F264"/>
  <c r="G264"/>
  <c r="F266"/>
  <c r="G266"/>
  <c r="F268"/>
  <c r="G268"/>
  <c r="F270"/>
  <c r="G270"/>
  <c r="F272"/>
  <c r="G272"/>
  <c r="F274"/>
  <c r="G274"/>
  <c r="F276"/>
  <c r="G276"/>
  <c r="F278"/>
  <c r="G278"/>
  <c r="F280"/>
  <c r="G280"/>
  <c r="F282"/>
  <c r="G282"/>
  <c r="F284"/>
  <c r="G284"/>
  <c r="F286"/>
  <c r="G286"/>
  <c r="F288"/>
  <c r="G288"/>
  <c r="F290"/>
  <c r="G290"/>
  <c r="F292"/>
  <c r="G292"/>
  <c r="F294"/>
  <c r="G294"/>
  <c r="F296"/>
  <c r="G296"/>
  <c r="F298"/>
  <c r="G298"/>
  <c r="F300"/>
  <c r="G300"/>
  <c r="F302"/>
  <c r="G302"/>
  <c r="F304"/>
  <c r="G304"/>
  <c r="F306"/>
  <c r="G306"/>
  <c r="F308"/>
  <c r="G308"/>
  <c r="F310"/>
  <c r="G310"/>
  <c r="F312"/>
  <c r="G312"/>
  <c r="F314"/>
  <c r="G314"/>
  <c r="F316"/>
  <c r="G316"/>
  <c r="F318"/>
  <c r="G318"/>
  <c r="F320"/>
  <c r="G320"/>
  <c r="F322"/>
  <c r="G322"/>
  <c r="F324"/>
  <c r="G324"/>
  <c r="F326"/>
  <c r="G326"/>
  <c r="F328"/>
  <c r="G328"/>
  <c r="F330"/>
  <c r="G330"/>
  <c r="F332"/>
  <c r="G332"/>
  <c r="F334"/>
  <c r="G334"/>
  <c r="F336"/>
  <c r="G336"/>
  <c r="F338"/>
  <c r="G338"/>
  <c r="F340"/>
  <c r="G340"/>
  <c r="F86"/>
  <c r="H86" s="1"/>
  <c r="I86"/>
  <c r="G88"/>
  <c r="F90"/>
  <c r="H90" s="1"/>
  <c r="I90"/>
  <c r="G92"/>
  <c r="H92" s="1"/>
  <c r="F94"/>
  <c r="H94" s="1"/>
  <c r="I94"/>
  <c r="G96"/>
  <c r="H96" s="1"/>
  <c r="F98"/>
  <c r="H98" s="1"/>
  <c r="I98"/>
  <c r="G100"/>
  <c r="F102"/>
  <c r="H102" s="1"/>
  <c r="I102"/>
  <c r="G104"/>
  <c r="H104" s="1"/>
  <c r="F106"/>
  <c r="H106" s="1"/>
  <c r="I106"/>
  <c r="G108"/>
  <c r="H108" s="1"/>
  <c r="F110"/>
  <c r="I110"/>
  <c r="G112"/>
  <c r="H112" s="1"/>
  <c r="I22" i="5"/>
  <c r="I109"/>
  <c r="I46"/>
  <c r="I50"/>
  <c r="I66"/>
  <c r="G82"/>
  <c r="I82" s="1"/>
  <c r="H82"/>
  <c r="G98"/>
  <c r="H98"/>
  <c r="G114"/>
  <c r="I114" s="1"/>
  <c r="H114"/>
  <c r="G162"/>
  <c r="H162"/>
  <c r="G178"/>
  <c r="I178" s="1"/>
  <c r="H178"/>
  <c r="G193"/>
  <c r="H193"/>
  <c r="G206"/>
  <c r="I206" s="1"/>
  <c r="H206"/>
  <c r="G217"/>
  <c r="H217"/>
  <c r="G225"/>
  <c r="I225" s="1"/>
  <c r="H225"/>
  <c r="G233"/>
  <c r="H233"/>
  <c r="G241"/>
  <c r="I241" s="1"/>
  <c r="H241"/>
  <c r="G246"/>
  <c r="H246"/>
  <c r="G273"/>
  <c r="I273" s="1"/>
  <c r="H273"/>
  <c r="G281"/>
  <c r="H281"/>
  <c r="G286"/>
  <c r="I286" s="1"/>
  <c r="H286"/>
  <c r="G289"/>
  <c r="H289"/>
  <c r="G297"/>
  <c r="I297" s="1"/>
  <c r="H297"/>
  <c r="G305"/>
  <c r="H305"/>
  <c r="G313"/>
  <c r="I313" s="1"/>
  <c r="H313"/>
  <c r="G321"/>
  <c r="H321"/>
  <c r="G326"/>
  <c r="I326" s="1"/>
  <c r="H326"/>
  <c r="G334"/>
  <c r="H334"/>
  <c r="G345"/>
  <c r="I345" s="1"/>
  <c r="H345"/>
  <c r="G353"/>
  <c r="H353"/>
  <c r="G358"/>
  <c r="I358" s="1"/>
  <c r="H358"/>
  <c r="G369"/>
  <c r="H369"/>
  <c r="G377"/>
  <c r="I377" s="1"/>
  <c r="H377"/>
  <c r="G385"/>
  <c r="H385"/>
  <c r="G393"/>
  <c r="I393" s="1"/>
  <c r="H393"/>
  <c r="G398"/>
  <c r="H398"/>
  <c r="G611"/>
  <c r="I611" s="1"/>
  <c r="H611"/>
  <c r="J611"/>
  <c r="J642"/>
  <c r="G642"/>
  <c r="I642" s="1"/>
  <c r="H642"/>
  <c r="J700"/>
  <c r="G700"/>
  <c r="H700"/>
  <c r="U8"/>
  <c r="G78"/>
  <c r="I78" s="1"/>
  <c r="H78"/>
  <c r="G94"/>
  <c r="H94"/>
  <c r="G110"/>
  <c r="I110" s="1"/>
  <c r="H110"/>
  <c r="G126"/>
  <c r="H126"/>
  <c r="G142"/>
  <c r="I142" s="1"/>
  <c r="H142"/>
  <c r="G158"/>
  <c r="H158"/>
  <c r="G174"/>
  <c r="I174" s="1"/>
  <c r="H174"/>
  <c r="G619"/>
  <c r="H619"/>
  <c r="J619"/>
  <c r="J626"/>
  <c r="G626"/>
  <c r="H626"/>
  <c r="J745"/>
  <c r="G745"/>
  <c r="H745"/>
  <c r="J93"/>
  <c r="J125"/>
  <c r="I139"/>
  <c r="J173"/>
  <c r="R6"/>
  <c r="H20"/>
  <c r="H24"/>
  <c r="H28"/>
  <c r="H32"/>
  <c r="H36"/>
  <c r="H40"/>
  <c r="H44"/>
  <c r="H48"/>
  <c r="H52"/>
  <c r="H56"/>
  <c r="H60"/>
  <c r="H64"/>
  <c r="H68"/>
  <c r="H72"/>
  <c r="J73"/>
  <c r="J75"/>
  <c r="J82"/>
  <c r="G87"/>
  <c r="J89"/>
  <c r="J91"/>
  <c r="J98"/>
  <c r="G103"/>
  <c r="J105"/>
  <c r="J107"/>
  <c r="J114"/>
  <c r="G119"/>
  <c r="J121"/>
  <c r="J123"/>
  <c r="G135"/>
  <c r="I135" s="1"/>
  <c r="J137"/>
  <c r="J139"/>
  <c r="G151"/>
  <c r="J153"/>
  <c r="J155"/>
  <c r="J162"/>
  <c r="G167"/>
  <c r="J169"/>
  <c r="J171"/>
  <c r="J178"/>
  <c r="G183"/>
  <c r="J185"/>
  <c r="G187"/>
  <c r="I187" s="1"/>
  <c r="J193"/>
  <c r="J217"/>
  <c r="J225"/>
  <c r="J233"/>
  <c r="J235"/>
  <c r="J241"/>
  <c r="J273"/>
  <c r="J281"/>
  <c r="J289"/>
  <c r="J297"/>
  <c r="J305"/>
  <c r="J313"/>
  <c r="J321"/>
  <c r="J345"/>
  <c r="J353"/>
  <c r="J369"/>
  <c r="J377"/>
  <c r="J385"/>
  <c r="J393"/>
  <c r="G146"/>
  <c r="H146"/>
  <c r="G201"/>
  <c r="H201"/>
  <c r="G209"/>
  <c r="H209"/>
  <c r="G230"/>
  <c r="H230"/>
  <c r="G249"/>
  <c r="H249"/>
  <c r="G257"/>
  <c r="H257"/>
  <c r="G265"/>
  <c r="H265"/>
  <c r="G270"/>
  <c r="H270"/>
  <c r="G294"/>
  <c r="H294"/>
  <c r="G361"/>
  <c r="H361"/>
  <c r="G390"/>
  <c r="H390"/>
  <c r="G401"/>
  <c r="H401"/>
  <c r="G122"/>
  <c r="H122"/>
  <c r="G138"/>
  <c r="H138"/>
  <c r="G154"/>
  <c r="H154"/>
  <c r="G170"/>
  <c r="H170"/>
  <c r="G186"/>
  <c r="H186"/>
  <c r="G189"/>
  <c r="H189"/>
  <c r="G194"/>
  <c r="H194"/>
  <c r="G197"/>
  <c r="H197"/>
  <c r="G202"/>
  <c r="H202"/>
  <c r="G205"/>
  <c r="H205"/>
  <c r="G210"/>
  <c r="H210"/>
  <c r="G213"/>
  <c r="H213"/>
  <c r="G218"/>
  <c r="H218"/>
  <c r="G221"/>
  <c r="H221"/>
  <c r="G226"/>
  <c r="H226"/>
  <c r="G229"/>
  <c r="H229"/>
  <c r="G234"/>
  <c r="H234"/>
  <c r="G237"/>
  <c r="H237"/>
  <c r="G242"/>
  <c r="H242"/>
  <c r="G245"/>
  <c r="H245"/>
  <c r="G250"/>
  <c r="H250"/>
  <c r="G253"/>
  <c r="H253"/>
  <c r="G258"/>
  <c r="H258"/>
  <c r="G261"/>
  <c r="H261"/>
  <c r="G266"/>
  <c r="H266"/>
  <c r="G269"/>
  <c r="H269"/>
  <c r="G274"/>
  <c r="H274"/>
  <c r="G277"/>
  <c r="H277"/>
  <c r="G282"/>
  <c r="H282"/>
  <c r="G285"/>
  <c r="H285"/>
  <c r="G290"/>
  <c r="H290"/>
  <c r="G293"/>
  <c r="H293"/>
  <c r="G298"/>
  <c r="H298"/>
  <c r="G301"/>
  <c r="H301"/>
  <c r="G306"/>
  <c r="H306"/>
  <c r="G309"/>
  <c r="H309"/>
  <c r="G314"/>
  <c r="H314"/>
  <c r="G317"/>
  <c r="H317"/>
  <c r="G322"/>
  <c r="H322"/>
  <c r="G325"/>
  <c r="H325"/>
  <c r="G330"/>
  <c r="H330"/>
  <c r="G333"/>
  <c r="H333"/>
  <c r="G338"/>
  <c r="H338"/>
  <c r="G341"/>
  <c r="H341"/>
  <c r="G346"/>
  <c r="H346"/>
  <c r="G349"/>
  <c r="H349"/>
  <c r="G354"/>
  <c r="H354"/>
  <c r="G357"/>
  <c r="H357"/>
  <c r="G362"/>
  <c r="H362"/>
  <c r="G365"/>
  <c r="H365"/>
  <c r="G370"/>
  <c r="H370"/>
  <c r="G373"/>
  <c r="H373"/>
  <c r="G378"/>
  <c r="H378"/>
  <c r="G381"/>
  <c r="H381"/>
  <c r="G386"/>
  <c r="H386"/>
  <c r="G389"/>
  <c r="H389"/>
  <c r="G394"/>
  <c r="H394"/>
  <c r="G397"/>
  <c r="H397"/>
  <c r="G402"/>
  <c r="H402"/>
  <c r="G602"/>
  <c r="H602"/>
  <c r="J602"/>
  <c r="J157"/>
  <c r="U4"/>
  <c r="G36"/>
  <c r="G48"/>
  <c r="I48" s="1"/>
  <c r="G68"/>
  <c r="G72"/>
  <c r="I72" s="1"/>
  <c r="H75"/>
  <c r="I75" s="1"/>
  <c r="H77"/>
  <c r="I77" s="1"/>
  <c r="J85"/>
  <c r="H91"/>
  <c r="I91" s="1"/>
  <c r="I115"/>
  <c r="J117"/>
  <c r="H123"/>
  <c r="H125"/>
  <c r="I125" s="1"/>
  <c r="I131"/>
  <c r="J133"/>
  <c r="H139"/>
  <c r="H141"/>
  <c r="I141" s="1"/>
  <c r="I147"/>
  <c r="J149"/>
  <c r="H155"/>
  <c r="I155" s="1"/>
  <c r="H157"/>
  <c r="I157" s="1"/>
  <c r="I163"/>
  <c r="J165"/>
  <c r="H171"/>
  <c r="I171" s="1"/>
  <c r="H173"/>
  <c r="I173" s="1"/>
  <c r="I179"/>
  <c r="J181"/>
  <c r="J183"/>
  <c r="J206"/>
  <c r="J230"/>
  <c r="J246"/>
  <c r="J270"/>
  <c r="J286"/>
  <c r="J294"/>
  <c r="J326"/>
  <c r="J334"/>
  <c r="J358"/>
  <c r="J390"/>
  <c r="J398"/>
  <c r="G130"/>
  <c r="H130"/>
  <c r="G190"/>
  <c r="H190"/>
  <c r="G198"/>
  <c r="H198"/>
  <c r="G214"/>
  <c r="H214"/>
  <c r="G222"/>
  <c r="H222"/>
  <c r="G238"/>
  <c r="H238"/>
  <c r="G254"/>
  <c r="H254"/>
  <c r="G262"/>
  <c r="H262"/>
  <c r="G278"/>
  <c r="H278"/>
  <c r="G302"/>
  <c r="H302"/>
  <c r="G310"/>
  <c r="H310"/>
  <c r="G318"/>
  <c r="H318"/>
  <c r="G329"/>
  <c r="H329"/>
  <c r="G337"/>
  <c r="H337"/>
  <c r="G342"/>
  <c r="H342"/>
  <c r="G350"/>
  <c r="H350"/>
  <c r="G366"/>
  <c r="H366"/>
  <c r="G374"/>
  <c r="H374"/>
  <c r="G382"/>
  <c r="H382"/>
  <c r="G74"/>
  <c r="H74"/>
  <c r="G90"/>
  <c r="H90"/>
  <c r="G106"/>
  <c r="H106"/>
  <c r="G86"/>
  <c r="H86"/>
  <c r="G102"/>
  <c r="H102"/>
  <c r="G118"/>
  <c r="H118"/>
  <c r="G134"/>
  <c r="H134"/>
  <c r="G150"/>
  <c r="H150"/>
  <c r="G166"/>
  <c r="H166"/>
  <c r="G182"/>
  <c r="H182"/>
  <c r="J77"/>
  <c r="J109"/>
  <c r="I123"/>
  <c r="J141"/>
  <c r="R5"/>
  <c r="G20"/>
  <c r="G24"/>
  <c r="I24" s="1"/>
  <c r="G28"/>
  <c r="I28" s="1"/>
  <c r="G32"/>
  <c r="I32" s="1"/>
  <c r="G40"/>
  <c r="I40" s="1"/>
  <c r="G44"/>
  <c r="I44" s="1"/>
  <c r="G52"/>
  <c r="I52" s="1"/>
  <c r="G56"/>
  <c r="I56" s="1"/>
  <c r="G60"/>
  <c r="I60" s="1"/>
  <c r="G64"/>
  <c r="I64" s="1"/>
  <c r="I83"/>
  <c r="H93"/>
  <c r="I93" s="1"/>
  <c r="I99"/>
  <c r="J101"/>
  <c r="H107"/>
  <c r="I107" s="1"/>
  <c r="H109"/>
  <c r="U6"/>
  <c r="R7"/>
  <c r="G21"/>
  <c r="I21" s="1"/>
  <c r="H22"/>
  <c r="G25"/>
  <c r="I25" s="1"/>
  <c r="H26"/>
  <c r="I26" s="1"/>
  <c r="G29"/>
  <c r="I29" s="1"/>
  <c r="H30"/>
  <c r="I30" s="1"/>
  <c r="G33"/>
  <c r="I33" s="1"/>
  <c r="H34"/>
  <c r="I34" s="1"/>
  <c r="G37"/>
  <c r="I37" s="1"/>
  <c r="H38"/>
  <c r="I38" s="1"/>
  <c r="G41"/>
  <c r="I41" s="1"/>
  <c r="H42"/>
  <c r="I42" s="1"/>
  <c r="G45"/>
  <c r="I45" s="1"/>
  <c r="H46"/>
  <c r="G49"/>
  <c r="I49" s="1"/>
  <c r="H50"/>
  <c r="G53"/>
  <c r="I53" s="1"/>
  <c r="H54"/>
  <c r="I54" s="1"/>
  <c r="G57"/>
  <c r="I57" s="1"/>
  <c r="H58"/>
  <c r="I58" s="1"/>
  <c r="G61"/>
  <c r="I61" s="1"/>
  <c r="H62"/>
  <c r="I62" s="1"/>
  <c r="G65"/>
  <c r="I65" s="1"/>
  <c r="H66"/>
  <c r="G69"/>
  <c r="I69" s="1"/>
  <c r="H70"/>
  <c r="I70" s="1"/>
  <c r="H73"/>
  <c r="I73" s="1"/>
  <c r="J74"/>
  <c r="G79"/>
  <c r="I79" s="1"/>
  <c r="J81"/>
  <c r="J83"/>
  <c r="H87"/>
  <c r="H89"/>
  <c r="I89" s="1"/>
  <c r="J90"/>
  <c r="G95"/>
  <c r="I95" s="1"/>
  <c r="J97"/>
  <c r="J99"/>
  <c r="H103"/>
  <c r="H105"/>
  <c r="I105" s="1"/>
  <c r="J106"/>
  <c r="G111"/>
  <c r="I111" s="1"/>
  <c r="J113"/>
  <c r="J115"/>
  <c r="H119"/>
  <c r="H121"/>
  <c r="I121" s="1"/>
  <c r="J122"/>
  <c r="G127"/>
  <c r="I127" s="1"/>
  <c r="J129"/>
  <c r="J131"/>
  <c r="H135"/>
  <c r="H137"/>
  <c r="I137" s="1"/>
  <c r="J138"/>
  <c r="G143"/>
  <c r="I143" s="1"/>
  <c r="J145"/>
  <c r="J147"/>
  <c r="H151"/>
  <c r="H153"/>
  <c r="I153" s="1"/>
  <c r="J154"/>
  <c r="G159"/>
  <c r="I159" s="1"/>
  <c r="J161"/>
  <c r="J163"/>
  <c r="H167"/>
  <c r="H169"/>
  <c r="I169" s="1"/>
  <c r="J170"/>
  <c r="G175"/>
  <c r="I175" s="1"/>
  <c r="J177"/>
  <c r="J179"/>
  <c r="H183"/>
  <c r="H185"/>
  <c r="I185" s="1"/>
  <c r="J189"/>
  <c r="J197"/>
  <c r="J205"/>
  <c r="J213"/>
  <c r="J221"/>
  <c r="J229"/>
  <c r="J237"/>
  <c r="J245"/>
  <c r="J253"/>
  <c r="J261"/>
  <c r="J269"/>
  <c r="J277"/>
  <c r="J285"/>
  <c r="J293"/>
  <c r="J301"/>
  <c r="J309"/>
  <c r="J317"/>
  <c r="J325"/>
  <c r="J333"/>
  <c r="J341"/>
  <c r="J349"/>
  <c r="J357"/>
  <c r="J365"/>
  <c r="J373"/>
  <c r="J381"/>
  <c r="J389"/>
  <c r="J397"/>
  <c r="G479"/>
  <c r="I479" s="1"/>
  <c r="H479"/>
  <c r="J479"/>
  <c r="G487"/>
  <c r="H487"/>
  <c r="J487"/>
  <c r="G495"/>
  <c r="I495" s="1"/>
  <c r="H495"/>
  <c r="J495"/>
  <c r="G503"/>
  <c r="H503"/>
  <c r="J503"/>
  <c r="G511"/>
  <c r="I511" s="1"/>
  <c r="H511"/>
  <c r="J511"/>
  <c r="G519"/>
  <c r="H519"/>
  <c r="J519"/>
  <c r="G527"/>
  <c r="I527" s="1"/>
  <c r="H527"/>
  <c r="J527"/>
  <c r="G535"/>
  <c r="H535"/>
  <c r="J535"/>
  <c r="G543"/>
  <c r="I543" s="1"/>
  <c r="H543"/>
  <c r="J543"/>
  <c r="G551"/>
  <c r="H551"/>
  <c r="J551"/>
  <c r="G559"/>
  <c r="I559" s="1"/>
  <c r="H559"/>
  <c r="J559"/>
  <c r="G567"/>
  <c r="H567"/>
  <c r="J567"/>
  <c r="G575"/>
  <c r="I575" s="1"/>
  <c r="H575"/>
  <c r="J575"/>
  <c r="G583"/>
  <c r="H583"/>
  <c r="J583"/>
  <c r="G591"/>
  <c r="I591" s="1"/>
  <c r="H591"/>
  <c r="J591"/>
  <c r="J630"/>
  <c r="G630"/>
  <c r="I630" s="1"/>
  <c r="H630"/>
  <c r="J646"/>
  <c r="G646"/>
  <c r="H646"/>
  <c r="J713"/>
  <c r="G713"/>
  <c r="I713" s="1"/>
  <c r="H713"/>
  <c r="J797"/>
  <c r="G797"/>
  <c r="H797"/>
  <c r="J805"/>
  <c r="G805"/>
  <c r="I805" s="1"/>
  <c r="H805"/>
  <c r="J813"/>
  <c r="G813"/>
  <c r="H813"/>
  <c r="J821"/>
  <c r="G821"/>
  <c r="I821" s="1"/>
  <c r="H821"/>
  <c r="J829"/>
  <c r="G829"/>
  <c r="H829"/>
  <c r="J837"/>
  <c r="G837"/>
  <c r="I837" s="1"/>
  <c r="H837"/>
  <c r="J845"/>
  <c r="G845"/>
  <c r="H845"/>
  <c r="J853"/>
  <c r="G853"/>
  <c r="I853" s="1"/>
  <c r="H853"/>
  <c r="J861"/>
  <c r="G861"/>
  <c r="H861"/>
  <c r="J869"/>
  <c r="G869"/>
  <c r="I869" s="1"/>
  <c r="H869"/>
  <c r="J877"/>
  <c r="G877"/>
  <c r="H877"/>
  <c r="J885"/>
  <c r="G885"/>
  <c r="I885" s="1"/>
  <c r="H885"/>
  <c r="J893"/>
  <c r="G893"/>
  <c r="H893"/>
  <c r="J901"/>
  <c r="G901"/>
  <c r="I901" s="1"/>
  <c r="H901"/>
  <c r="J909"/>
  <c r="G909"/>
  <c r="H909"/>
  <c r="J917"/>
  <c r="G917"/>
  <c r="I917" s="1"/>
  <c r="H917"/>
  <c r="J925"/>
  <c r="G925"/>
  <c r="H925"/>
  <c r="J940"/>
  <c r="G940"/>
  <c r="I940" s="1"/>
  <c r="H940"/>
  <c r="J948"/>
  <c r="G948"/>
  <c r="H948"/>
  <c r="J956"/>
  <c r="G956"/>
  <c r="I956" s="1"/>
  <c r="H956"/>
  <c r="J964"/>
  <c r="G964"/>
  <c r="H964"/>
  <c r="J972"/>
  <c r="G972"/>
  <c r="I972" s="1"/>
  <c r="H972"/>
  <c r="J980"/>
  <c r="G980"/>
  <c r="H980"/>
  <c r="J988"/>
  <c r="G988"/>
  <c r="I988" s="1"/>
  <c r="H988"/>
  <c r="J996"/>
  <c r="G996"/>
  <c r="H996"/>
  <c r="J1004"/>
  <c r="G1004"/>
  <c r="I1004" s="1"/>
  <c r="H1004"/>
  <c r="J1012"/>
  <c r="G1012"/>
  <c r="H1012"/>
  <c r="J1020"/>
  <c r="G1020"/>
  <c r="I1020" s="1"/>
  <c r="H1020"/>
  <c r="J1028"/>
  <c r="G1028"/>
  <c r="H1028"/>
  <c r="J1036"/>
  <c r="G1036"/>
  <c r="I1036" s="1"/>
  <c r="H1036"/>
  <c r="J634"/>
  <c r="G634"/>
  <c r="H634"/>
  <c r="J650"/>
  <c r="G650"/>
  <c r="I650" s="1"/>
  <c r="H650"/>
  <c r="J764"/>
  <c r="G764"/>
  <c r="H764"/>
  <c r="G1248"/>
  <c r="J1248"/>
  <c r="H1248"/>
  <c r="J187"/>
  <c r="G191"/>
  <c r="I191" s="1"/>
  <c r="J191"/>
  <c r="G219"/>
  <c r="I219" s="1"/>
  <c r="J219"/>
  <c r="G223"/>
  <c r="I223" s="1"/>
  <c r="J223"/>
  <c r="G227"/>
  <c r="I227" s="1"/>
  <c r="J227"/>
  <c r="G231"/>
  <c r="I231" s="1"/>
  <c r="J231"/>
  <c r="G263"/>
  <c r="I263" s="1"/>
  <c r="J263"/>
  <c r="G267"/>
  <c r="I267" s="1"/>
  <c r="J267"/>
  <c r="G271"/>
  <c r="I271" s="1"/>
  <c r="J271"/>
  <c r="G275"/>
  <c r="I275" s="1"/>
  <c r="J275"/>
  <c r="G279"/>
  <c r="I279" s="1"/>
  <c r="J279"/>
  <c r="G283"/>
  <c r="I283" s="1"/>
  <c r="J283"/>
  <c r="G287"/>
  <c r="I287" s="1"/>
  <c r="J287"/>
  <c r="G291"/>
  <c r="I291" s="1"/>
  <c r="J291"/>
  <c r="G295"/>
  <c r="I295" s="1"/>
  <c r="J295"/>
  <c r="G299"/>
  <c r="I299" s="1"/>
  <c r="J299"/>
  <c r="G303"/>
  <c r="I303" s="1"/>
  <c r="J303"/>
  <c r="G307"/>
  <c r="I307" s="1"/>
  <c r="J307"/>
  <c r="G311"/>
  <c r="I311" s="1"/>
  <c r="J311"/>
  <c r="G315"/>
  <c r="I315" s="1"/>
  <c r="J315"/>
  <c r="G319"/>
  <c r="I319" s="1"/>
  <c r="J319"/>
  <c r="G323"/>
  <c r="I323" s="1"/>
  <c r="J323"/>
  <c r="G327"/>
  <c r="I327" s="1"/>
  <c r="J327"/>
  <c r="G331"/>
  <c r="I331" s="1"/>
  <c r="J331"/>
  <c r="G335"/>
  <c r="I335" s="1"/>
  <c r="J335"/>
  <c r="G339"/>
  <c r="I339" s="1"/>
  <c r="J339"/>
  <c r="G343"/>
  <c r="I343" s="1"/>
  <c r="J343"/>
  <c r="G347"/>
  <c r="I347" s="1"/>
  <c r="J347"/>
  <c r="G351"/>
  <c r="I351" s="1"/>
  <c r="J351"/>
  <c r="G355"/>
  <c r="I355" s="1"/>
  <c r="J355"/>
  <c r="G359"/>
  <c r="I359" s="1"/>
  <c r="J359"/>
  <c r="G363"/>
  <c r="I363" s="1"/>
  <c r="J363"/>
  <c r="G367"/>
  <c r="I367" s="1"/>
  <c r="J367"/>
  <c r="G371"/>
  <c r="I371" s="1"/>
  <c r="J371"/>
  <c r="G375"/>
  <c r="I375" s="1"/>
  <c r="J375"/>
  <c r="G379"/>
  <c r="I379" s="1"/>
  <c r="J379"/>
  <c r="G383"/>
  <c r="I383" s="1"/>
  <c r="J383"/>
  <c r="G387"/>
  <c r="I387" s="1"/>
  <c r="J387"/>
  <c r="G391"/>
  <c r="I391" s="1"/>
  <c r="J391"/>
  <c r="G395"/>
  <c r="I395" s="1"/>
  <c r="J395"/>
  <c r="G399"/>
  <c r="I399" s="1"/>
  <c r="J399"/>
  <c r="G403"/>
  <c r="I403" s="1"/>
  <c r="J403"/>
  <c r="G406"/>
  <c r="I406" s="1"/>
  <c r="G408"/>
  <c r="I408" s="1"/>
  <c r="G410"/>
  <c r="I410" s="1"/>
  <c r="G412"/>
  <c r="I412" s="1"/>
  <c r="G414"/>
  <c r="I414" s="1"/>
  <c r="G416"/>
  <c r="I416" s="1"/>
  <c r="G418"/>
  <c r="I418" s="1"/>
  <c r="G420"/>
  <c r="I420" s="1"/>
  <c r="G422"/>
  <c r="I422" s="1"/>
  <c r="G424"/>
  <c r="I424" s="1"/>
  <c r="G426"/>
  <c r="I426" s="1"/>
  <c r="G428"/>
  <c r="I428" s="1"/>
  <c r="G430"/>
  <c r="I430" s="1"/>
  <c r="G432"/>
  <c r="I432" s="1"/>
  <c r="G434"/>
  <c r="I434" s="1"/>
  <c r="G436"/>
  <c r="I436" s="1"/>
  <c r="G438"/>
  <c r="I438" s="1"/>
  <c r="G440"/>
  <c r="I440" s="1"/>
  <c r="G442"/>
  <c r="I442" s="1"/>
  <c r="I444"/>
  <c r="I448"/>
  <c r="I452"/>
  <c r="I456"/>
  <c r="I460"/>
  <c r="I464"/>
  <c r="I468"/>
  <c r="I472"/>
  <c r="I476"/>
  <c r="I605"/>
  <c r="G483"/>
  <c r="I483" s="1"/>
  <c r="H483"/>
  <c r="J483"/>
  <c r="G491"/>
  <c r="H491"/>
  <c r="J491"/>
  <c r="G499"/>
  <c r="I499" s="1"/>
  <c r="H499"/>
  <c r="J499"/>
  <c r="G507"/>
  <c r="H507"/>
  <c r="J507"/>
  <c r="G515"/>
  <c r="I515" s="1"/>
  <c r="H515"/>
  <c r="J515"/>
  <c r="G523"/>
  <c r="H523"/>
  <c r="J523"/>
  <c r="G531"/>
  <c r="I531" s="1"/>
  <c r="H531"/>
  <c r="J531"/>
  <c r="G539"/>
  <c r="H539"/>
  <c r="J539"/>
  <c r="G547"/>
  <c r="I547" s="1"/>
  <c r="H547"/>
  <c r="J547"/>
  <c r="G555"/>
  <c r="H555"/>
  <c r="J555"/>
  <c r="G563"/>
  <c r="I563" s="1"/>
  <c r="H563"/>
  <c r="J563"/>
  <c r="G571"/>
  <c r="H571"/>
  <c r="J571"/>
  <c r="G579"/>
  <c r="I579" s="1"/>
  <c r="H579"/>
  <c r="J579"/>
  <c r="G587"/>
  <c r="H587"/>
  <c r="J587"/>
  <c r="G595"/>
  <c r="I595" s="1"/>
  <c r="H595"/>
  <c r="J595"/>
  <c r="G597"/>
  <c r="H597"/>
  <c r="H607"/>
  <c r="J607"/>
  <c r="G614"/>
  <c r="H614"/>
  <c r="J614"/>
  <c r="J622"/>
  <c r="G622"/>
  <c r="H622"/>
  <c r="J638"/>
  <c r="G638"/>
  <c r="I638" s="1"/>
  <c r="H638"/>
  <c r="J732"/>
  <c r="G732"/>
  <c r="H732"/>
  <c r="J777"/>
  <c r="G777"/>
  <c r="I777" s="1"/>
  <c r="H777"/>
  <c r="G195"/>
  <c r="I195" s="1"/>
  <c r="J195"/>
  <c r="G199"/>
  <c r="I199" s="1"/>
  <c r="J199"/>
  <c r="G203"/>
  <c r="I203" s="1"/>
  <c r="J203"/>
  <c r="G207"/>
  <c r="I207" s="1"/>
  <c r="J207"/>
  <c r="G211"/>
  <c r="I211" s="1"/>
  <c r="J211"/>
  <c r="G215"/>
  <c r="I215" s="1"/>
  <c r="J215"/>
  <c r="G235"/>
  <c r="I235" s="1"/>
  <c r="G239"/>
  <c r="I239" s="1"/>
  <c r="J239"/>
  <c r="G243"/>
  <c r="I243" s="1"/>
  <c r="J243"/>
  <c r="G247"/>
  <c r="I247" s="1"/>
  <c r="J247"/>
  <c r="G251"/>
  <c r="I251" s="1"/>
  <c r="J251"/>
  <c r="G255"/>
  <c r="I255" s="1"/>
  <c r="J255"/>
  <c r="G259"/>
  <c r="I259" s="1"/>
  <c r="J259"/>
  <c r="G76"/>
  <c r="I76" s="1"/>
  <c r="J76"/>
  <c r="G80"/>
  <c r="I80" s="1"/>
  <c r="J80"/>
  <c r="G84"/>
  <c r="I84" s="1"/>
  <c r="J84"/>
  <c r="G88"/>
  <c r="I88" s="1"/>
  <c r="J88"/>
  <c r="G92"/>
  <c r="I92" s="1"/>
  <c r="J92"/>
  <c r="G96"/>
  <c r="I96" s="1"/>
  <c r="J96"/>
  <c r="G100"/>
  <c r="I100" s="1"/>
  <c r="J100"/>
  <c r="G104"/>
  <c r="I104" s="1"/>
  <c r="J104"/>
  <c r="G108"/>
  <c r="I108" s="1"/>
  <c r="J108"/>
  <c r="G112"/>
  <c r="I112" s="1"/>
  <c r="J112"/>
  <c r="G116"/>
  <c r="I116" s="1"/>
  <c r="J116"/>
  <c r="G120"/>
  <c r="I120" s="1"/>
  <c r="J120"/>
  <c r="G124"/>
  <c r="I124" s="1"/>
  <c r="J124"/>
  <c r="G128"/>
  <c r="I128" s="1"/>
  <c r="J128"/>
  <c r="G132"/>
  <c r="I132" s="1"/>
  <c r="J132"/>
  <c r="G136"/>
  <c r="I136" s="1"/>
  <c r="J136"/>
  <c r="G140"/>
  <c r="I140" s="1"/>
  <c r="J140"/>
  <c r="G144"/>
  <c r="I144" s="1"/>
  <c r="J144"/>
  <c r="G148"/>
  <c r="I148" s="1"/>
  <c r="J148"/>
  <c r="G152"/>
  <c r="I152" s="1"/>
  <c r="J152"/>
  <c r="G156"/>
  <c r="I156" s="1"/>
  <c r="J156"/>
  <c r="G160"/>
  <c r="I160" s="1"/>
  <c r="J160"/>
  <c r="G164"/>
  <c r="I164" s="1"/>
  <c r="J164"/>
  <c r="G168"/>
  <c r="I168" s="1"/>
  <c r="J168"/>
  <c r="G172"/>
  <c r="I172" s="1"/>
  <c r="J172"/>
  <c r="G176"/>
  <c r="I176" s="1"/>
  <c r="J176"/>
  <c r="G180"/>
  <c r="I180" s="1"/>
  <c r="J180"/>
  <c r="G184"/>
  <c r="I184" s="1"/>
  <c r="J184"/>
  <c r="G188"/>
  <c r="I188" s="1"/>
  <c r="J188"/>
  <c r="G192"/>
  <c r="I192" s="1"/>
  <c r="J192"/>
  <c r="G196"/>
  <c r="I196" s="1"/>
  <c r="J196"/>
  <c r="G200"/>
  <c r="I200" s="1"/>
  <c r="J200"/>
  <c r="G204"/>
  <c r="I204" s="1"/>
  <c r="J204"/>
  <c r="G208"/>
  <c r="I208" s="1"/>
  <c r="J208"/>
  <c r="G212"/>
  <c r="I212" s="1"/>
  <c r="J212"/>
  <c r="G216"/>
  <c r="I216" s="1"/>
  <c r="J216"/>
  <c r="G220"/>
  <c r="I220" s="1"/>
  <c r="J220"/>
  <c r="G224"/>
  <c r="I224" s="1"/>
  <c r="J224"/>
  <c r="G228"/>
  <c r="I228" s="1"/>
  <c r="J228"/>
  <c r="G232"/>
  <c r="I232" s="1"/>
  <c r="J232"/>
  <c r="G236"/>
  <c r="I236" s="1"/>
  <c r="J236"/>
  <c r="G240"/>
  <c r="I240" s="1"/>
  <c r="J240"/>
  <c r="G244"/>
  <c r="I244" s="1"/>
  <c r="J244"/>
  <c r="G248"/>
  <c r="I248" s="1"/>
  <c r="J248"/>
  <c r="G252"/>
  <c r="I252" s="1"/>
  <c r="J252"/>
  <c r="G256"/>
  <c r="I256" s="1"/>
  <c r="J256"/>
  <c r="G260"/>
  <c r="I260" s="1"/>
  <c r="J260"/>
  <c r="G264"/>
  <c r="I264" s="1"/>
  <c r="J264"/>
  <c r="G268"/>
  <c r="I268" s="1"/>
  <c r="J268"/>
  <c r="G272"/>
  <c r="I272" s="1"/>
  <c r="J272"/>
  <c r="G276"/>
  <c r="I276" s="1"/>
  <c r="J276"/>
  <c r="G280"/>
  <c r="I280" s="1"/>
  <c r="J280"/>
  <c r="G284"/>
  <c r="I284" s="1"/>
  <c r="J284"/>
  <c r="G288"/>
  <c r="I288" s="1"/>
  <c r="J288"/>
  <c r="G292"/>
  <c r="I292" s="1"/>
  <c r="J292"/>
  <c r="G296"/>
  <c r="I296" s="1"/>
  <c r="J296"/>
  <c r="G300"/>
  <c r="I300" s="1"/>
  <c r="J300"/>
  <c r="G304"/>
  <c r="I304" s="1"/>
  <c r="J304"/>
  <c r="G308"/>
  <c r="I308" s="1"/>
  <c r="J308"/>
  <c r="G312"/>
  <c r="I312" s="1"/>
  <c r="J312"/>
  <c r="G316"/>
  <c r="I316" s="1"/>
  <c r="J316"/>
  <c r="G320"/>
  <c r="I320" s="1"/>
  <c r="J320"/>
  <c r="G324"/>
  <c r="I324" s="1"/>
  <c r="J324"/>
  <c r="G328"/>
  <c r="I328" s="1"/>
  <c r="J328"/>
  <c r="G332"/>
  <c r="I332" s="1"/>
  <c r="J332"/>
  <c r="G336"/>
  <c r="I336" s="1"/>
  <c r="J336"/>
  <c r="G340"/>
  <c r="I340" s="1"/>
  <c r="J340"/>
  <c r="G344"/>
  <c r="I344" s="1"/>
  <c r="J344"/>
  <c r="G348"/>
  <c r="I348" s="1"/>
  <c r="J348"/>
  <c r="G352"/>
  <c r="I352" s="1"/>
  <c r="J352"/>
  <c r="G356"/>
  <c r="I356" s="1"/>
  <c r="J356"/>
  <c r="G360"/>
  <c r="I360" s="1"/>
  <c r="J360"/>
  <c r="G364"/>
  <c r="I364" s="1"/>
  <c r="J364"/>
  <c r="G368"/>
  <c r="I368" s="1"/>
  <c r="J368"/>
  <c r="G372"/>
  <c r="I372" s="1"/>
  <c r="J372"/>
  <c r="G376"/>
  <c r="I376" s="1"/>
  <c r="J376"/>
  <c r="G380"/>
  <c r="I380" s="1"/>
  <c r="J380"/>
  <c r="G384"/>
  <c r="I384" s="1"/>
  <c r="J384"/>
  <c r="G388"/>
  <c r="I388" s="1"/>
  <c r="J388"/>
  <c r="G392"/>
  <c r="I392" s="1"/>
  <c r="J392"/>
  <c r="G396"/>
  <c r="I396" s="1"/>
  <c r="J396"/>
  <c r="G400"/>
  <c r="I400" s="1"/>
  <c r="J400"/>
  <c r="G404"/>
  <c r="I404" s="1"/>
  <c r="J404"/>
  <c r="I447"/>
  <c r="I451"/>
  <c r="I455"/>
  <c r="I459"/>
  <c r="I463"/>
  <c r="I467"/>
  <c r="I471"/>
  <c r="I475"/>
  <c r="G598"/>
  <c r="H598"/>
  <c r="J692"/>
  <c r="G692"/>
  <c r="I692" s="1"/>
  <c r="H692"/>
  <c r="J705"/>
  <c r="G705"/>
  <c r="H705"/>
  <c r="J724"/>
  <c r="G724"/>
  <c r="I724" s="1"/>
  <c r="H724"/>
  <c r="J737"/>
  <c r="G737"/>
  <c r="H737"/>
  <c r="J756"/>
  <c r="G756"/>
  <c r="I756" s="1"/>
  <c r="H756"/>
  <c r="J769"/>
  <c r="G769"/>
  <c r="H769"/>
  <c r="J788"/>
  <c r="G788"/>
  <c r="I788" s="1"/>
  <c r="H788"/>
  <c r="G1184"/>
  <c r="J1184"/>
  <c r="H1184"/>
  <c r="G477"/>
  <c r="I477" s="1"/>
  <c r="G481"/>
  <c r="I481" s="1"/>
  <c r="G485"/>
  <c r="I485" s="1"/>
  <c r="G489"/>
  <c r="I489" s="1"/>
  <c r="G493"/>
  <c r="I493" s="1"/>
  <c r="G497"/>
  <c r="I497" s="1"/>
  <c r="G501"/>
  <c r="I501" s="1"/>
  <c r="G505"/>
  <c r="I505" s="1"/>
  <c r="G509"/>
  <c r="I509" s="1"/>
  <c r="G513"/>
  <c r="I513" s="1"/>
  <c r="G517"/>
  <c r="I517" s="1"/>
  <c r="G521"/>
  <c r="I521" s="1"/>
  <c r="G525"/>
  <c r="I525" s="1"/>
  <c r="G529"/>
  <c r="I529" s="1"/>
  <c r="G533"/>
  <c r="I533" s="1"/>
  <c r="G537"/>
  <c r="I537" s="1"/>
  <c r="G541"/>
  <c r="I541" s="1"/>
  <c r="G545"/>
  <c r="I545" s="1"/>
  <c r="G549"/>
  <c r="I549" s="1"/>
  <c r="G553"/>
  <c r="I553" s="1"/>
  <c r="G557"/>
  <c r="I557" s="1"/>
  <c r="G561"/>
  <c r="I561" s="1"/>
  <c r="G565"/>
  <c r="I565" s="1"/>
  <c r="G569"/>
  <c r="I569" s="1"/>
  <c r="G573"/>
  <c r="I573" s="1"/>
  <c r="G577"/>
  <c r="I577" s="1"/>
  <c r="G581"/>
  <c r="I581" s="1"/>
  <c r="G585"/>
  <c r="I585" s="1"/>
  <c r="G589"/>
  <c r="I589" s="1"/>
  <c r="G593"/>
  <c r="I593" s="1"/>
  <c r="H601"/>
  <c r="I601" s="1"/>
  <c r="G607"/>
  <c r="I607" s="1"/>
  <c r="J609"/>
  <c r="G610"/>
  <c r="I610" s="1"/>
  <c r="H610"/>
  <c r="G615"/>
  <c r="I615" s="1"/>
  <c r="H615"/>
  <c r="G618"/>
  <c r="I618" s="1"/>
  <c r="H618"/>
  <c r="J624"/>
  <c r="G624"/>
  <c r="H624"/>
  <c r="J628"/>
  <c r="G628"/>
  <c r="I628" s="1"/>
  <c r="H628"/>
  <c r="J632"/>
  <c r="G632"/>
  <c r="H632"/>
  <c r="J636"/>
  <c r="G636"/>
  <c r="I636" s="1"/>
  <c r="H636"/>
  <c r="J640"/>
  <c r="G640"/>
  <c r="H640"/>
  <c r="J644"/>
  <c r="G644"/>
  <c r="I644" s="1"/>
  <c r="H644"/>
  <c r="J648"/>
  <c r="G648"/>
  <c r="H648"/>
  <c r="J652"/>
  <c r="G652"/>
  <c r="I652" s="1"/>
  <c r="H652"/>
  <c r="J684"/>
  <c r="G684"/>
  <c r="H684"/>
  <c r="J697"/>
  <c r="G697"/>
  <c r="I697" s="1"/>
  <c r="H697"/>
  <c r="J716"/>
  <c r="G716"/>
  <c r="H716"/>
  <c r="J729"/>
  <c r="G729"/>
  <c r="I729" s="1"/>
  <c r="H729"/>
  <c r="J748"/>
  <c r="G748"/>
  <c r="H748"/>
  <c r="J761"/>
  <c r="G761"/>
  <c r="I761" s="1"/>
  <c r="H761"/>
  <c r="J780"/>
  <c r="G780"/>
  <c r="H780"/>
  <c r="J793"/>
  <c r="G793"/>
  <c r="I793" s="1"/>
  <c r="H793"/>
  <c r="J801"/>
  <c r="G801"/>
  <c r="H801"/>
  <c r="J809"/>
  <c r="G809"/>
  <c r="I809" s="1"/>
  <c r="H809"/>
  <c r="J817"/>
  <c r="G817"/>
  <c r="H817"/>
  <c r="J825"/>
  <c r="G825"/>
  <c r="I825" s="1"/>
  <c r="H825"/>
  <c r="J833"/>
  <c r="G833"/>
  <c r="H833"/>
  <c r="J841"/>
  <c r="G841"/>
  <c r="I841" s="1"/>
  <c r="H841"/>
  <c r="J849"/>
  <c r="G849"/>
  <c r="H849"/>
  <c r="J857"/>
  <c r="G857"/>
  <c r="I857" s="1"/>
  <c r="H857"/>
  <c r="J865"/>
  <c r="G865"/>
  <c r="H865"/>
  <c r="J873"/>
  <c r="G873"/>
  <c r="I873" s="1"/>
  <c r="H873"/>
  <c r="J881"/>
  <c r="G881"/>
  <c r="H881"/>
  <c r="J889"/>
  <c r="G889"/>
  <c r="I889" s="1"/>
  <c r="H889"/>
  <c r="J897"/>
  <c r="G897"/>
  <c r="H897"/>
  <c r="J905"/>
  <c r="G905"/>
  <c r="I905" s="1"/>
  <c r="H905"/>
  <c r="J913"/>
  <c r="G913"/>
  <c r="H913"/>
  <c r="J921"/>
  <c r="G921"/>
  <c r="I921" s="1"/>
  <c r="H921"/>
  <c r="J929"/>
  <c r="G929"/>
  <c r="H929"/>
  <c r="G1376"/>
  <c r="I1376" s="1"/>
  <c r="J1376"/>
  <c r="H1376"/>
  <c r="I478"/>
  <c r="I482"/>
  <c r="I486"/>
  <c r="I490"/>
  <c r="I494"/>
  <c r="I498"/>
  <c r="I502"/>
  <c r="I506"/>
  <c r="I510"/>
  <c r="I514"/>
  <c r="I518"/>
  <c r="I522"/>
  <c r="I526"/>
  <c r="I530"/>
  <c r="I534"/>
  <c r="I538"/>
  <c r="I542"/>
  <c r="I546"/>
  <c r="I550"/>
  <c r="I554"/>
  <c r="I558"/>
  <c r="I562"/>
  <c r="I566"/>
  <c r="I570"/>
  <c r="I574"/>
  <c r="I578"/>
  <c r="I582"/>
  <c r="I586"/>
  <c r="I590"/>
  <c r="I594"/>
  <c r="I603"/>
  <c r="J605"/>
  <c r="G606"/>
  <c r="I606" s="1"/>
  <c r="H606"/>
  <c r="J689"/>
  <c r="G689"/>
  <c r="H689"/>
  <c r="J708"/>
  <c r="G708"/>
  <c r="I708" s="1"/>
  <c r="H708"/>
  <c r="J721"/>
  <c r="G721"/>
  <c r="H721"/>
  <c r="J740"/>
  <c r="G740"/>
  <c r="I740" s="1"/>
  <c r="H740"/>
  <c r="J753"/>
  <c r="G753"/>
  <c r="H753"/>
  <c r="J772"/>
  <c r="G772"/>
  <c r="I772" s="1"/>
  <c r="H772"/>
  <c r="J785"/>
  <c r="G785"/>
  <c r="H785"/>
  <c r="G1312"/>
  <c r="J1312"/>
  <c r="H1312"/>
  <c r="G599"/>
  <c r="I599" s="1"/>
  <c r="J601"/>
  <c r="J603"/>
  <c r="J610"/>
  <c r="J618"/>
  <c r="J623"/>
  <c r="G623"/>
  <c r="I623" s="1"/>
  <c r="J625"/>
  <c r="G625"/>
  <c r="I625" s="1"/>
  <c r="J627"/>
  <c r="G627"/>
  <c r="I627" s="1"/>
  <c r="J629"/>
  <c r="E6" s="1"/>
  <c r="G629"/>
  <c r="I629" s="1"/>
  <c r="J631"/>
  <c r="G631"/>
  <c r="I631" s="1"/>
  <c r="J633"/>
  <c r="G633"/>
  <c r="I633" s="1"/>
  <c r="J635"/>
  <c r="G635"/>
  <c r="I635" s="1"/>
  <c r="J637"/>
  <c r="G637"/>
  <c r="I637" s="1"/>
  <c r="J639"/>
  <c r="G639"/>
  <c r="I639" s="1"/>
  <c r="J641"/>
  <c r="G641"/>
  <c r="I641" s="1"/>
  <c r="J643"/>
  <c r="G643"/>
  <c r="I643" s="1"/>
  <c r="J645"/>
  <c r="G645"/>
  <c r="I645" s="1"/>
  <c r="J647"/>
  <c r="G647"/>
  <c r="I647" s="1"/>
  <c r="J649"/>
  <c r="G649"/>
  <c r="I649" s="1"/>
  <c r="J651"/>
  <c r="G651"/>
  <c r="I651" s="1"/>
  <c r="J653"/>
  <c r="G653"/>
  <c r="I653" s="1"/>
  <c r="J655"/>
  <c r="G655"/>
  <c r="I655" s="1"/>
  <c r="J657"/>
  <c r="G657"/>
  <c r="I657" s="1"/>
  <c r="J659"/>
  <c r="G659"/>
  <c r="I659" s="1"/>
  <c r="J661"/>
  <c r="G661"/>
  <c r="I661" s="1"/>
  <c r="J663"/>
  <c r="G663"/>
  <c r="I663" s="1"/>
  <c r="J665"/>
  <c r="G665"/>
  <c r="I665" s="1"/>
  <c r="J667"/>
  <c r="G667"/>
  <c r="I667" s="1"/>
  <c r="J669"/>
  <c r="G669"/>
  <c r="I669" s="1"/>
  <c r="J671"/>
  <c r="G671"/>
  <c r="I671" s="1"/>
  <c r="J673"/>
  <c r="G673"/>
  <c r="I673" s="1"/>
  <c r="J675"/>
  <c r="G675"/>
  <c r="I675" s="1"/>
  <c r="J677"/>
  <c r="G677"/>
  <c r="I677" s="1"/>
  <c r="J679"/>
  <c r="G679"/>
  <c r="I679" s="1"/>
  <c r="J681"/>
  <c r="G681"/>
  <c r="I681" s="1"/>
  <c r="J683"/>
  <c r="G683"/>
  <c r="I683" s="1"/>
  <c r="J686"/>
  <c r="G686"/>
  <c r="I686" s="1"/>
  <c r="J691"/>
  <c r="G691"/>
  <c r="I691" s="1"/>
  <c r="J694"/>
  <c r="G694"/>
  <c r="I694" s="1"/>
  <c r="J699"/>
  <c r="G699"/>
  <c r="I699" s="1"/>
  <c r="J702"/>
  <c r="G702"/>
  <c r="I702" s="1"/>
  <c r="J707"/>
  <c r="G707"/>
  <c r="I707" s="1"/>
  <c r="J710"/>
  <c r="G710"/>
  <c r="I710" s="1"/>
  <c r="J715"/>
  <c r="G715"/>
  <c r="I715" s="1"/>
  <c r="J718"/>
  <c r="G718"/>
  <c r="I718" s="1"/>
  <c r="J723"/>
  <c r="G723"/>
  <c r="I723" s="1"/>
  <c r="J726"/>
  <c r="G726"/>
  <c r="I726" s="1"/>
  <c r="J731"/>
  <c r="G731"/>
  <c r="I731" s="1"/>
  <c r="J734"/>
  <c r="G734"/>
  <c r="I734" s="1"/>
  <c r="J739"/>
  <c r="G739"/>
  <c r="I739" s="1"/>
  <c r="J742"/>
  <c r="G742"/>
  <c r="I742" s="1"/>
  <c r="J747"/>
  <c r="G747"/>
  <c r="I747" s="1"/>
  <c r="J750"/>
  <c r="G750"/>
  <c r="I750" s="1"/>
  <c r="J755"/>
  <c r="G755"/>
  <c r="I755" s="1"/>
  <c r="J758"/>
  <c r="G758"/>
  <c r="I758" s="1"/>
  <c r="J763"/>
  <c r="G763"/>
  <c r="I763" s="1"/>
  <c r="J766"/>
  <c r="G766"/>
  <c r="I766" s="1"/>
  <c r="J771"/>
  <c r="G771"/>
  <c r="I771" s="1"/>
  <c r="J774"/>
  <c r="G774"/>
  <c r="I774" s="1"/>
  <c r="J779"/>
  <c r="G779"/>
  <c r="I779" s="1"/>
  <c r="J782"/>
  <c r="G782"/>
  <c r="I782" s="1"/>
  <c r="J787"/>
  <c r="G787"/>
  <c r="I787" s="1"/>
  <c r="J790"/>
  <c r="G790"/>
  <c r="I790" s="1"/>
  <c r="J796"/>
  <c r="G796"/>
  <c r="I796" s="1"/>
  <c r="J800"/>
  <c r="G800"/>
  <c r="I800" s="1"/>
  <c r="J804"/>
  <c r="G804"/>
  <c r="I804" s="1"/>
  <c r="J808"/>
  <c r="G808"/>
  <c r="I808" s="1"/>
  <c r="J812"/>
  <c r="G812"/>
  <c r="I812" s="1"/>
  <c r="J816"/>
  <c r="G816"/>
  <c r="I816" s="1"/>
  <c r="J820"/>
  <c r="G820"/>
  <c r="I820" s="1"/>
  <c r="J824"/>
  <c r="G824"/>
  <c r="I824" s="1"/>
  <c r="J828"/>
  <c r="G828"/>
  <c r="I828" s="1"/>
  <c r="J832"/>
  <c r="G832"/>
  <c r="I832" s="1"/>
  <c r="J836"/>
  <c r="G836"/>
  <c r="I836" s="1"/>
  <c r="J840"/>
  <c r="G840"/>
  <c r="I840" s="1"/>
  <c r="J844"/>
  <c r="G844"/>
  <c r="I844" s="1"/>
  <c r="J848"/>
  <c r="G848"/>
  <c r="I848" s="1"/>
  <c r="J852"/>
  <c r="G852"/>
  <c r="I852" s="1"/>
  <c r="J856"/>
  <c r="G856"/>
  <c r="I856" s="1"/>
  <c r="J860"/>
  <c r="G860"/>
  <c r="I860" s="1"/>
  <c r="J864"/>
  <c r="G864"/>
  <c r="I864" s="1"/>
  <c r="J868"/>
  <c r="G868"/>
  <c r="I868" s="1"/>
  <c r="J872"/>
  <c r="G872"/>
  <c r="I872" s="1"/>
  <c r="J876"/>
  <c r="G876"/>
  <c r="I876" s="1"/>
  <c r="J880"/>
  <c r="G880"/>
  <c r="I880" s="1"/>
  <c r="J884"/>
  <c r="G884"/>
  <c r="I884" s="1"/>
  <c r="J888"/>
  <c r="G888"/>
  <c r="I888" s="1"/>
  <c r="J892"/>
  <c r="G892"/>
  <c r="I892" s="1"/>
  <c r="J896"/>
  <c r="G896"/>
  <c r="I896" s="1"/>
  <c r="J900"/>
  <c r="G900"/>
  <c r="I900" s="1"/>
  <c r="J904"/>
  <c r="G904"/>
  <c r="I904" s="1"/>
  <c r="J908"/>
  <c r="G908"/>
  <c r="I908" s="1"/>
  <c r="J912"/>
  <c r="G912"/>
  <c r="I912" s="1"/>
  <c r="J916"/>
  <c r="G916"/>
  <c r="I916" s="1"/>
  <c r="J920"/>
  <c r="G920"/>
  <c r="I920" s="1"/>
  <c r="J924"/>
  <c r="G924"/>
  <c r="I924" s="1"/>
  <c r="J928"/>
  <c r="G928"/>
  <c r="I928" s="1"/>
  <c r="J932"/>
  <c r="G932"/>
  <c r="I932" s="1"/>
  <c r="J938"/>
  <c r="G938"/>
  <c r="I938" s="1"/>
  <c r="H938"/>
  <c r="J946"/>
  <c r="G946"/>
  <c r="H946"/>
  <c r="J954"/>
  <c r="G954"/>
  <c r="I954" s="1"/>
  <c r="H954"/>
  <c r="J962"/>
  <c r="G962"/>
  <c r="H962"/>
  <c r="J970"/>
  <c r="G970"/>
  <c r="I970" s="1"/>
  <c r="H970"/>
  <c r="J978"/>
  <c r="G978"/>
  <c r="H978"/>
  <c r="J986"/>
  <c r="G986"/>
  <c r="I986" s="1"/>
  <c r="H986"/>
  <c r="J994"/>
  <c r="G994"/>
  <c r="H994"/>
  <c r="J1002"/>
  <c r="G1002"/>
  <c r="I1002" s="1"/>
  <c r="H1002"/>
  <c r="J1010"/>
  <c r="G1010"/>
  <c r="H1010"/>
  <c r="J1018"/>
  <c r="G1018"/>
  <c r="I1018" s="1"/>
  <c r="H1018"/>
  <c r="J1026"/>
  <c r="G1026"/>
  <c r="H1026"/>
  <c r="J1034"/>
  <c r="G1034"/>
  <c r="I1034" s="1"/>
  <c r="H1034"/>
  <c r="G1232"/>
  <c r="J1232"/>
  <c r="H1232"/>
  <c r="G1296"/>
  <c r="J1296"/>
  <c r="H1296"/>
  <c r="G1360"/>
  <c r="I1360" s="1"/>
  <c r="J1360"/>
  <c r="H1360"/>
  <c r="G596"/>
  <c r="I596" s="1"/>
  <c r="J596"/>
  <c r="G600"/>
  <c r="I600" s="1"/>
  <c r="J600"/>
  <c r="G604"/>
  <c r="I604" s="1"/>
  <c r="J604"/>
  <c r="G608"/>
  <c r="I608" s="1"/>
  <c r="J608"/>
  <c r="G612"/>
  <c r="I612" s="1"/>
  <c r="J612"/>
  <c r="G616"/>
  <c r="I616" s="1"/>
  <c r="J616"/>
  <c r="G620"/>
  <c r="I620" s="1"/>
  <c r="J620"/>
  <c r="J685"/>
  <c r="G685"/>
  <c r="I685" s="1"/>
  <c r="J688"/>
  <c r="G688"/>
  <c r="I688" s="1"/>
  <c r="J693"/>
  <c r="G693"/>
  <c r="I693" s="1"/>
  <c r="J696"/>
  <c r="G696"/>
  <c r="I696" s="1"/>
  <c r="J701"/>
  <c r="G701"/>
  <c r="I701" s="1"/>
  <c r="J704"/>
  <c r="G704"/>
  <c r="I704" s="1"/>
  <c r="J709"/>
  <c r="G709"/>
  <c r="I709" s="1"/>
  <c r="J712"/>
  <c r="G712"/>
  <c r="I712" s="1"/>
  <c r="J717"/>
  <c r="G717"/>
  <c r="I717" s="1"/>
  <c r="J720"/>
  <c r="G720"/>
  <c r="I720" s="1"/>
  <c r="J725"/>
  <c r="G725"/>
  <c r="I725" s="1"/>
  <c r="J728"/>
  <c r="G728"/>
  <c r="I728" s="1"/>
  <c r="J733"/>
  <c r="G733"/>
  <c r="I733" s="1"/>
  <c r="J736"/>
  <c r="G736"/>
  <c r="I736" s="1"/>
  <c r="J741"/>
  <c r="G741"/>
  <c r="I741" s="1"/>
  <c r="J744"/>
  <c r="G744"/>
  <c r="I744" s="1"/>
  <c r="J749"/>
  <c r="G749"/>
  <c r="I749" s="1"/>
  <c r="J752"/>
  <c r="G752"/>
  <c r="I752" s="1"/>
  <c r="J757"/>
  <c r="G757"/>
  <c r="I757" s="1"/>
  <c r="J760"/>
  <c r="G760"/>
  <c r="I760" s="1"/>
  <c r="J765"/>
  <c r="G765"/>
  <c r="I765" s="1"/>
  <c r="J768"/>
  <c r="G768"/>
  <c r="I768" s="1"/>
  <c r="J773"/>
  <c r="G773"/>
  <c r="I773" s="1"/>
  <c r="J776"/>
  <c r="G776"/>
  <c r="I776" s="1"/>
  <c r="J781"/>
  <c r="G781"/>
  <c r="I781" s="1"/>
  <c r="J784"/>
  <c r="G784"/>
  <c r="I784" s="1"/>
  <c r="J789"/>
  <c r="G789"/>
  <c r="I789" s="1"/>
  <c r="J792"/>
  <c r="G792"/>
  <c r="I792" s="1"/>
  <c r="J795"/>
  <c r="G795"/>
  <c r="I795" s="1"/>
  <c r="J799"/>
  <c r="G799"/>
  <c r="I799" s="1"/>
  <c r="J803"/>
  <c r="G803"/>
  <c r="I803" s="1"/>
  <c r="J807"/>
  <c r="G807"/>
  <c r="I807" s="1"/>
  <c r="J811"/>
  <c r="G811"/>
  <c r="I811" s="1"/>
  <c r="J815"/>
  <c r="G815"/>
  <c r="I815" s="1"/>
  <c r="J819"/>
  <c r="G819"/>
  <c r="I819" s="1"/>
  <c r="J823"/>
  <c r="G823"/>
  <c r="I823" s="1"/>
  <c r="J827"/>
  <c r="G827"/>
  <c r="I827" s="1"/>
  <c r="J831"/>
  <c r="G831"/>
  <c r="I831" s="1"/>
  <c r="J835"/>
  <c r="G835"/>
  <c r="I835" s="1"/>
  <c r="J839"/>
  <c r="G839"/>
  <c r="I839" s="1"/>
  <c r="J843"/>
  <c r="G843"/>
  <c r="I843" s="1"/>
  <c r="J847"/>
  <c r="G847"/>
  <c r="I847" s="1"/>
  <c r="J851"/>
  <c r="G851"/>
  <c r="I851" s="1"/>
  <c r="J855"/>
  <c r="G855"/>
  <c r="I855" s="1"/>
  <c r="J859"/>
  <c r="G859"/>
  <c r="I859" s="1"/>
  <c r="J863"/>
  <c r="G863"/>
  <c r="I863" s="1"/>
  <c r="J867"/>
  <c r="G867"/>
  <c r="I867" s="1"/>
  <c r="J871"/>
  <c r="G871"/>
  <c r="I871" s="1"/>
  <c r="J875"/>
  <c r="G875"/>
  <c r="I875" s="1"/>
  <c r="J879"/>
  <c r="G879"/>
  <c r="I879" s="1"/>
  <c r="J883"/>
  <c r="G883"/>
  <c r="I883" s="1"/>
  <c r="J887"/>
  <c r="G887"/>
  <c r="I887" s="1"/>
  <c r="J891"/>
  <c r="G891"/>
  <c r="I891" s="1"/>
  <c r="J895"/>
  <c r="G895"/>
  <c r="I895" s="1"/>
  <c r="J899"/>
  <c r="G899"/>
  <c r="I899" s="1"/>
  <c r="J903"/>
  <c r="G903"/>
  <c r="I903" s="1"/>
  <c r="J907"/>
  <c r="G907"/>
  <c r="I907" s="1"/>
  <c r="J911"/>
  <c r="G911"/>
  <c r="I911" s="1"/>
  <c r="J915"/>
  <c r="G915"/>
  <c r="I915" s="1"/>
  <c r="J919"/>
  <c r="G919"/>
  <c r="I919" s="1"/>
  <c r="J923"/>
  <c r="G923"/>
  <c r="I923" s="1"/>
  <c r="J927"/>
  <c r="G927"/>
  <c r="I927" s="1"/>
  <c r="J931"/>
  <c r="G931"/>
  <c r="I931" s="1"/>
  <c r="J936"/>
  <c r="G936"/>
  <c r="I936" s="1"/>
  <c r="H936"/>
  <c r="J944"/>
  <c r="G944"/>
  <c r="H944"/>
  <c r="J952"/>
  <c r="G952"/>
  <c r="I952" s="1"/>
  <c r="H952"/>
  <c r="J960"/>
  <c r="G960"/>
  <c r="H960"/>
  <c r="J968"/>
  <c r="G968"/>
  <c r="I968" s="1"/>
  <c r="H968"/>
  <c r="J976"/>
  <c r="G976"/>
  <c r="H976"/>
  <c r="J984"/>
  <c r="G984"/>
  <c r="I984" s="1"/>
  <c r="H984"/>
  <c r="J992"/>
  <c r="G992"/>
  <c r="H992"/>
  <c r="J1000"/>
  <c r="G1000"/>
  <c r="I1000" s="1"/>
  <c r="H1000"/>
  <c r="J1008"/>
  <c r="G1008"/>
  <c r="H1008"/>
  <c r="J1016"/>
  <c r="G1016"/>
  <c r="I1016" s="1"/>
  <c r="H1016"/>
  <c r="J1024"/>
  <c r="G1024"/>
  <c r="H1024"/>
  <c r="J1032"/>
  <c r="G1032"/>
  <c r="I1032" s="1"/>
  <c r="H1032"/>
  <c r="J1040"/>
  <c r="G1040"/>
  <c r="H1040"/>
  <c r="G1216"/>
  <c r="J1216"/>
  <c r="H1216"/>
  <c r="G1280"/>
  <c r="I1280" s="1"/>
  <c r="J1280"/>
  <c r="H1280"/>
  <c r="G1344"/>
  <c r="I1344" s="1"/>
  <c r="J1344"/>
  <c r="H1344"/>
  <c r="G1408"/>
  <c r="J1408"/>
  <c r="H1408"/>
  <c r="J613"/>
  <c r="J617"/>
  <c r="J621"/>
  <c r="J654"/>
  <c r="G654"/>
  <c r="I654" s="1"/>
  <c r="J656"/>
  <c r="G656"/>
  <c r="I656" s="1"/>
  <c r="J658"/>
  <c r="G658"/>
  <c r="I658" s="1"/>
  <c r="J660"/>
  <c r="G660"/>
  <c r="I660" s="1"/>
  <c r="J662"/>
  <c r="G662"/>
  <c r="I662" s="1"/>
  <c r="J664"/>
  <c r="G664"/>
  <c r="I664" s="1"/>
  <c r="J666"/>
  <c r="G666"/>
  <c r="I666" s="1"/>
  <c r="J668"/>
  <c r="G668"/>
  <c r="I668" s="1"/>
  <c r="J670"/>
  <c r="G670"/>
  <c r="I670" s="1"/>
  <c r="J672"/>
  <c r="G672"/>
  <c r="I672" s="1"/>
  <c r="J674"/>
  <c r="G674"/>
  <c r="I674" s="1"/>
  <c r="J676"/>
  <c r="G676"/>
  <c r="I676" s="1"/>
  <c r="J678"/>
  <c r="G678"/>
  <c r="I678" s="1"/>
  <c r="J680"/>
  <c r="G680"/>
  <c r="I680" s="1"/>
  <c r="J682"/>
  <c r="G682"/>
  <c r="I682" s="1"/>
  <c r="J687"/>
  <c r="G687"/>
  <c r="I687" s="1"/>
  <c r="J690"/>
  <c r="M6" s="1"/>
  <c r="G690"/>
  <c r="I690" s="1"/>
  <c r="J695"/>
  <c r="G695"/>
  <c r="I695" s="1"/>
  <c r="J698"/>
  <c r="G698"/>
  <c r="I698" s="1"/>
  <c r="J703"/>
  <c r="G703"/>
  <c r="I703" s="1"/>
  <c r="J706"/>
  <c r="G706"/>
  <c r="I706" s="1"/>
  <c r="J711"/>
  <c r="G711"/>
  <c r="I711" s="1"/>
  <c r="J714"/>
  <c r="G714"/>
  <c r="I714" s="1"/>
  <c r="J719"/>
  <c r="G719"/>
  <c r="I719" s="1"/>
  <c r="J722"/>
  <c r="G722"/>
  <c r="I722" s="1"/>
  <c r="J727"/>
  <c r="G727"/>
  <c r="I727" s="1"/>
  <c r="J730"/>
  <c r="G730"/>
  <c r="I730" s="1"/>
  <c r="J735"/>
  <c r="G735"/>
  <c r="I735" s="1"/>
  <c r="J738"/>
  <c r="G738"/>
  <c r="I738" s="1"/>
  <c r="J743"/>
  <c r="G743"/>
  <c r="I743" s="1"/>
  <c r="J746"/>
  <c r="G746"/>
  <c r="I746" s="1"/>
  <c r="J751"/>
  <c r="G751"/>
  <c r="I751" s="1"/>
  <c r="J754"/>
  <c r="G754"/>
  <c r="I754" s="1"/>
  <c r="J759"/>
  <c r="G759"/>
  <c r="I759" s="1"/>
  <c r="J762"/>
  <c r="G762"/>
  <c r="I762" s="1"/>
  <c r="J767"/>
  <c r="G767"/>
  <c r="I767" s="1"/>
  <c r="J770"/>
  <c r="G770"/>
  <c r="I770" s="1"/>
  <c r="J775"/>
  <c r="G775"/>
  <c r="I775" s="1"/>
  <c r="J778"/>
  <c r="G778"/>
  <c r="I778" s="1"/>
  <c r="J783"/>
  <c r="G783"/>
  <c r="I783" s="1"/>
  <c r="J786"/>
  <c r="G786"/>
  <c r="I786" s="1"/>
  <c r="J791"/>
  <c r="G791"/>
  <c r="I791" s="1"/>
  <c r="J794"/>
  <c r="G794"/>
  <c r="I794" s="1"/>
  <c r="J798"/>
  <c r="G798"/>
  <c r="I798" s="1"/>
  <c r="J802"/>
  <c r="G802"/>
  <c r="I802" s="1"/>
  <c r="J806"/>
  <c r="G806"/>
  <c r="I806" s="1"/>
  <c r="J810"/>
  <c r="G810"/>
  <c r="I810" s="1"/>
  <c r="J814"/>
  <c r="G814"/>
  <c r="I814" s="1"/>
  <c r="J818"/>
  <c r="G818"/>
  <c r="I818" s="1"/>
  <c r="J822"/>
  <c r="G822"/>
  <c r="I822" s="1"/>
  <c r="J826"/>
  <c r="G826"/>
  <c r="I826" s="1"/>
  <c r="J830"/>
  <c r="G830"/>
  <c r="I830" s="1"/>
  <c r="J834"/>
  <c r="G834"/>
  <c r="I834" s="1"/>
  <c r="J838"/>
  <c r="G838"/>
  <c r="I838" s="1"/>
  <c r="J842"/>
  <c r="G842"/>
  <c r="I842" s="1"/>
  <c r="J846"/>
  <c r="G846"/>
  <c r="I846" s="1"/>
  <c r="J850"/>
  <c r="G850"/>
  <c r="I850" s="1"/>
  <c r="J854"/>
  <c r="G854"/>
  <c r="I854" s="1"/>
  <c r="J858"/>
  <c r="G858"/>
  <c r="I858" s="1"/>
  <c r="J862"/>
  <c r="G862"/>
  <c r="I862" s="1"/>
  <c r="J866"/>
  <c r="G866"/>
  <c r="I866" s="1"/>
  <c r="J870"/>
  <c r="G870"/>
  <c r="I870" s="1"/>
  <c r="J874"/>
  <c r="G874"/>
  <c r="I874" s="1"/>
  <c r="J878"/>
  <c r="G878"/>
  <c r="I878" s="1"/>
  <c r="J882"/>
  <c r="G882"/>
  <c r="I882" s="1"/>
  <c r="J886"/>
  <c r="G886"/>
  <c r="I886" s="1"/>
  <c r="J890"/>
  <c r="G890"/>
  <c r="I890" s="1"/>
  <c r="J894"/>
  <c r="G894"/>
  <c r="I894" s="1"/>
  <c r="J898"/>
  <c r="G898"/>
  <c r="I898" s="1"/>
  <c r="J902"/>
  <c r="G902"/>
  <c r="I902" s="1"/>
  <c r="J906"/>
  <c r="G906"/>
  <c r="I906" s="1"/>
  <c r="J910"/>
  <c r="G910"/>
  <c r="I910" s="1"/>
  <c r="J914"/>
  <c r="G914"/>
  <c r="I914" s="1"/>
  <c r="J918"/>
  <c r="G918"/>
  <c r="I918" s="1"/>
  <c r="J922"/>
  <c r="G922"/>
  <c r="I922" s="1"/>
  <c r="J926"/>
  <c r="G926"/>
  <c r="I926" s="1"/>
  <c r="J930"/>
  <c r="G930"/>
  <c r="I930" s="1"/>
  <c r="J934"/>
  <c r="G934"/>
  <c r="H934"/>
  <c r="J942"/>
  <c r="G942"/>
  <c r="I942" s="1"/>
  <c r="H942"/>
  <c r="J950"/>
  <c r="G950"/>
  <c r="H950"/>
  <c r="J958"/>
  <c r="G958"/>
  <c r="I958" s="1"/>
  <c r="H958"/>
  <c r="J966"/>
  <c r="G966"/>
  <c r="H966"/>
  <c r="J974"/>
  <c r="G974"/>
  <c r="I974" s="1"/>
  <c r="H974"/>
  <c r="J982"/>
  <c r="G982"/>
  <c r="H982"/>
  <c r="J990"/>
  <c r="G990"/>
  <c r="I990" s="1"/>
  <c r="H990"/>
  <c r="J998"/>
  <c r="G998"/>
  <c r="H998"/>
  <c r="J1006"/>
  <c r="G1006"/>
  <c r="I1006" s="1"/>
  <c r="H1006"/>
  <c r="J1014"/>
  <c r="G1014"/>
  <c r="H1014"/>
  <c r="J1022"/>
  <c r="G1022"/>
  <c r="I1022" s="1"/>
  <c r="H1022"/>
  <c r="J1030"/>
  <c r="G1030"/>
  <c r="H1030"/>
  <c r="J1038"/>
  <c r="G1038"/>
  <c r="I1038" s="1"/>
  <c r="H1038"/>
  <c r="G1200"/>
  <c r="I1200" s="1"/>
  <c r="J1200"/>
  <c r="H1200"/>
  <c r="G1264"/>
  <c r="I1264" s="1"/>
  <c r="J1264"/>
  <c r="H1264"/>
  <c r="G1328"/>
  <c r="J1328"/>
  <c r="H1328"/>
  <c r="G1392"/>
  <c r="J1392"/>
  <c r="H1392"/>
  <c r="G1169"/>
  <c r="I1169" s="1"/>
  <c r="H1169"/>
  <c r="J1169"/>
  <c r="G1180"/>
  <c r="I1180" s="1"/>
  <c r="J1180"/>
  <c r="H1180"/>
  <c r="G1196"/>
  <c r="J1196"/>
  <c r="H1196"/>
  <c r="G1212"/>
  <c r="J1212"/>
  <c r="H1212"/>
  <c r="G1228"/>
  <c r="I1228" s="1"/>
  <c r="J1228"/>
  <c r="H1228"/>
  <c r="G1244"/>
  <c r="I1244" s="1"/>
  <c r="J1244"/>
  <c r="H1244"/>
  <c r="G1260"/>
  <c r="J1260"/>
  <c r="H1260"/>
  <c r="G1276"/>
  <c r="J1276"/>
  <c r="H1276"/>
  <c r="G1292"/>
  <c r="I1292" s="1"/>
  <c r="J1292"/>
  <c r="H1292"/>
  <c r="G1308"/>
  <c r="I1308" s="1"/>
  <c r="J1308"/>
  <c r="H1308"/>
  <c r="G1324"/>
  <c r="J1324"/>
  <c r="H1324"/>
  <c r="G1340"/>
  <c r="J1340"/>
  <c r="H1340"/>
  <c r="G1356"/>
  <c r="I1356" s="1"/>
  <c r="J1356"/>
  <c r="H1356"/>
  <c r="G1372"/>
  <c r="I1372" s="1"/>
  <c r="J1372"/>
  <c r="H1372"/>
  <c r="G1388"/>
  <c r="J1388"/>
  <c r="H1388"/>
  <c r="G1404"/>
  <c r="J1404"/>
  <c r="H1404"/>
  <c r="G1420"/>
  <c r="I1420" s="1"/>
  <c r="J1420"/>
  <c r="H1420"/>
  <c r="I1046"/>
  <c r="I1048"/>
  <c r="I1050"/>
  <c r="I1052"/>
  <c r="I1054"/>
  <c r="I1056"/>
  <c r="I1058"/>
  <c r="I1060"/>
  <c r="I1062"/>
  <c r="I1064"/>
  <c r="I1066"/>
  <c r="I1068"/>
  <c r="I1070"/>
  <c r="I1072"/>
  <c r="I1074"/>
  <c r="I1076"/>
  <c r="I1078"/>
  <c r="I1080"/>
  <c r="I1082"/>
  <c r="I1084"/>
  <c r="I1086"/>
  <c r="I1088"/>
  <c r="I1090"/>
  <c r="I1092"/>
  <c r="I1094"/>
  <c r="I1096"/>
  <c r="I1098"/>
  <c r="I1100"/>
  <c r="I1102"/>
  <c r="I1104"/>
  <c r="I1106"/>
  <c r="I1108"/>
  <c r="I1110"/>
  <c r="I1112"/>
  <c r="I1114"/>
  <c r="I1116"/>
  <c r="I1118"/>
  <c r="I1120"/>
  <c r="I1122"/>
  <c r="I1124"/>
  <c r="I1126"/>
  <c r="I1128"/>
  <c r="I1130"/>
  <c r="I1132"/>
  <c r="I1134"/>
  <c r="I1136"/>
  <c r="I1138"/>
  <c r="I1140"/>
  <c r="I1142"/>
  <c r="I1144"/>
  <c r="I1146"/>
  <c r="I1148"/>
  <c r="I1150"/>
  <c r="I1152"/>
  <c r="I1154"/>
  <c r="I1156"/>
  <c r="I1158"/>
  <c r="I1160"/>
  <c r="I1162"/>
  <c r="I1164"/>
  <c r="I1166"/>
  <c r="J1044"/>
  <c r="G1044"/>
  <c r="I1044" s="1"/>
  <c r="G1172"/>
  <c r="J1172"/>
  <c r="H1172"/>
  <c r="G1188"/>
  <c r="J1188"/>
  <c r="H1188"/>
  <c r="G1204"/>
  <c r="I1204" s="1"/>
  <c r="J1204"/>
  <c r="H1204"/>
  <c r="G1220"/>
  <c r="I1220" s="1"/>
  <c r="J1220"/>
  <c r="H1220"/>
  <c r="G1236"/>
  <c r="J1236"/>
  <c r="H1236"/>
  <c r="G1252"/>
  <c r="J1252"/>
  <c r="H1252"/>
  <c r="G1268"/>
  <c r="I1268" s="1"/>
  <c r="J1268"/>
  <c r="H1268"/>
  <c r="G1284"/>
  <c r="I1284" s="1"/>
  <c r="J1284"/>
  <c r="H1284"/>
  <c r="G1300"/>
  <c r="J1300"/>
  <c r="H1300"/>
  <c r="G1316"/>
  <c r="J1316"/>
  <c r="H1316"/>
  <c r="G1332"/>
  <c r="I1332" s="1"/>
  <c r="J1332"/>
  <c r="H1332"/>
  <c r="G1348"/>
  <c r="I1348" s="1"/>
  <c r="J1348"/>
  <c r="H1348"/>
  <c r="G1364"/>
  <c r="J1364"/>
  <c r="H1364"/>
  <c r="G1380"/>
  <c r="J1380"/>
  <c r="H1380"/>
  <c r="G1396"/>
  <c r="I1396" s="1"/>
  <c r="J1396"/>
  <c r="H1396"/>
  <c r="G1412"/>
  <c r="I1412" s="1"/>
  <c r="J1412"/>
  <c r="H1412"/>
  <c r="I1043"/>
  <c r="J933"/>
  <c r="G933"/>
  <c r="I933" s="1"/>
  <c r="J935"/>
  <c r="G935"/>
  <c r="I935" s="1"/>
  <c r="J937"/>
  <c r="G937"/>
  <c r="I937" s="1"/>
  <c r="J939"/>
  <c r="G939"/>
  <c r="I939" s="1"/>
  <c r="J941"/>
  <c r="G941"/>
  <c r="I941" s="1"/>
  <c r="J943"/>
  <c r="G943"/>
  <c r="I943" s="1"/>
  <c r="J945"/>
  <c r="G945"/>
  <c r="I945" s="1"/>
  <c r="J947"/>
  <c r="G947"/>
  <c r="I947" s="1"/>
  <c r="J949"/>
  <c r="G949"/>
  <c r="I949" s="1"/>
  <c r="J951"/>
  <c r="G951"/>
  <c r="I951" s="1"/>
  <c r="J953"/>
  <c r="G953"/>
  <c r="I953" s="1"/>
  <c r="J955"/>
  <c r="G955"/>
  <c r="I955" s="1"/>
  <c r="J957"/>
  <c r="G957"/>
  <c r="I957" s="1"/>
  <c r="J959"/>
  <c r="G959"/>
  <c r="I959" s="1"/>
  <c r="J961"/>
  <c r="G961"/>
  <c r="I961" s="1"/>
  <c r="J963"/>
  <c r="G963"/>
  <c r="I963" s="1"/>
  <c r="J965"/>
  <c r="G965"/>
  <c r="I965" s="1"/>
  <c r="J967"/>
  <c r="G967"/>
  <c r="I967" s="1"/>
  <c r="J969"/>
  <c r="G969"/>
  <c r="I969" s="1"/>
  <c r="J971"/>
  <c r="G971"/>
  <c r="I971" s="1"/>
  <c r="J973"/>
  <c r="G973"/>
  <c r="I973" s="1"/>
  <c r="J975"/>
  <c r="G975"/>
  <c r="I975" s="1"/>
  <c r="J977"/>
  <c r="G977"/>
  <c r="I977" s="1"/>
  <c r="J979"/>
  <c r="G979"/>
  <c r="I979" s="1"/>
  <c r="J981"/>
  <c r="G981"/>
  <c r="I981" s="1"/>
  <c r="J983"/>
  <c r="G983"/>
  <c r="I983" s="1"/>
  <c r="J985"/>
  <c r="G985"/>
  <c r="I985" s="1"/>
  <c r="J987"/>
  <c r="G987"/>
  <c r="I987" s="1"/>
  <c r="J989"/>
  <c r="G989"/>
  <c r="I989" s="1"/>
  <c r="J991"/>
  <c r="G991"/>
  <c r="I991" s="1"/>
  <c r="J993"/>
  <c r="G993"/>
  <c r="I993" s="1"/>
  <c r="J995"/>
  <c r="G995"/>
  <c r="I995" s="1"/>
  <c r="J997"/>
  <c r="G997"/>
  <c r="I997" s="1"/>
  <c r="J999"/>
  <c r="G999"/>
  <c r="I999" s="1"/>
  <c r="J1001"/>
  <c r="G1001"/>
  <c r="I1001" s="1"/>
  <c r="J1003"/>
  <c r="G1003"/>
  <c r="I1003" s="1"/>
  <c r="J1005"/>
  <c r="G1005"/>
  <c r="I1005" s="1"/>
  <c r="J1007"/>
  <c r="G1007"/>
  <c r="I1007" s="1"/>
  <c r="J1009"/>
  <c r="G1009"/>
  <c r="I1009" s="1"/>
  <c r="J1011"/>
  <c r="G1011"/>
  <c r="I1011" s="1"/>
  <c r="J1013"/>
  <c r="G1013"/>
  <c r="I1013" s="1"/>
  <c r="J1015"/>
  <c r="G1015"/>
  <c r="I1015" s="1"/>
  <c r="J1017"/>
  <c r="G1017"/>
  <c r="I1017" s="1"/>
  <c r="J1019"/>
  <c r="G1019"/>
  <c r="I1019" s="1"/>
  <c r="J1021"/>
  <c r="G1021"/>
  <c r="I1021" s="1"/>
  <c r="J1023"/>
  <c r="G1023"/>
  <c r="I1023" s="1"/>
  <c r="J1025"/>
  <c r="G1025"/>
  <c r="I1025" s="1"/>
  <c r="J1027"/>
  <c r="G1027"/>
  <c r="I1027" s="1"/>
  <c r="J1029"/>
  <c r="G1029"/>
  <c r="I1029" s="1"/>
  <c r="J1031"/>
  <c r="G1031"/>
  <c r="I1031" s="1"/>
  <c r="J1033"/>
  <c r="G1033"/>
  <c r="I1033" s="1"/>
  <c r="J1035"/>
  <c r="G1035"/>
  <c r="I1035" s="1"/>
  <c r="J1037"/>
  <c r="G1037"/>
  <c r="I1037" s="1"/>
  <c r="J1039"/>
  <c r="G1039"/>
  <c r="I1039" s="1"/>
  <c r="J1041"/>
  <c r="G1041"/>
  <c r="I1041" s="1"/>
  <c r="H1041"/>
  <c r="G1176"/>
  <c r="J1176"/>
  <c r="H1176"/>
  <c r="G1192"/>
  <c r="J1192"/>
  <c r="H1192"/>
  <c r="G1208"/>
  <c r="I1208" s="1"/>
  <c r="J1208"/>
  <c r="H1208"/>
  <c r="G1224"/>
  <c r="I1224" s="1"/>
  <c r="J1224"/>
  <c r="H1224"/>
  <c r="G1240"/>
  <c r="J1240"/>
  <c r="H1240"/>
  <c r="G1256"/>
  <c r="J1256"/>
  <c r="H1256"/>
  <c r="G1272"/>
  <c r="I1272" s="1"/>
  <c r="J1272"/>
  <c r="H1272"/>
  <c r="G1288"/>
  <c r="I1288" s="1"/>
  <c r="J1288"/>
  <c r="H1288"/>
  <c r="G1304"/>
  <c r="J1304"/>
  <c r="H1304"/>
  <c r="G1320"/>
  <c r="J1320"/>
  <c r="H1320"/>
  <c r="G1336"/>
  <c r="I1336" s="1"/>
  <c r="J1336"/>
  <c r="H1336"/>
  <c r="G1352"/>
  <c r="I1352" s="1"/>
  <c r="J1352"/>
  <c r="H1352"/>
  <c r="G1368"/>
  <c r="J1368"/>
  <c r="H1368"/>
  <c r="G1384"/>
  <c r="J1384"/>
  <c r="H1384"/>
  <c r="G1400"/>
  <c r="I1400" s="1"/>
  <c r="J1400"/>
  <c r="H1400"/>
  <c r="G1416"/>
  <c r="I1416" s="1"/>
  <c r="J1416"/>
  <c r="H1416"/>
  <c r="G1170"/>
  <c r="J1170"/>
  <c r="H1170"/>
  <c r="G1174"/>
  <c r="J1174"/>
  <c r="H1174"/>
  <c r="G1178"/>
  <c r="I1178" s="1"/>
  <c r="J1178"/>
  <c r="H1178"/>
  <c r="G1182"/>
  <c r="I1182" s="1"/>
  <c r="J1182"/>
  <c r="H1182"/>
  <c r="G1186"/>
  <c r="J1186"/>
  <c r="H1186"/>
  <c r="G1190"/>
  <c r="J1190"/>
  <c r="H1190"/>
  <c r="G1194"/>
  <c r="I1194" s="1"/>
  <c r="J1194"/>
  <c r="H1194"/>
  <c r="G1198"/>
  <c r="I1198" s="1"/>
  <c r="J1198"/>
  <c r="H1198"/>
  <c r="G1202"/>
  <c r="J1202"/>
  <c r="H1202"/>
  <c r="G1206"/>
  <c r="J1206"/>
  <c r="H1206"/>
  <c r="G1210"/>
  <c r="I1210" s="1"/>
  <c r="J1210"/>
  <c r="H1210"/>
  <c r="G1214"/>
  <c r="I1214" s="1"/>
  <c r="J1214"/>
  <c r="H1214"/>
  <c r="G1218"/>
  <c r="J1218"/>
  <c r="H1218"/>
  <c r="G1222"/>
  <c r="J1222"/>
  <c r="H1222"/>
  <c r="G1226"/>
  <c r="I1226" s="1"/>
  <c r="J1226"/>
  <c r="H1226"/>
  <c r="G1230"/>
  <c r="I1230" s="1"/>
  <c r="J1230"/>
  <c r="H1230"/>
  <c r="G1234"/>
  <c r="J1234"/>
  <c r="H1234"/>
  <c r="G1238"/>
  <c r="J1238"/>
  <c r="H1238"/>
  <c r="G1242"/>
  <c r="I1242" s="1"/>
  <c r="J1242"/>
  <c r="H1242"/>
  <c r="G1246"/>
  <c r="I1246" s="1"/>
  <c r="J1246"/>
  <c r="H1246"/>
  <c r="G1250"/>
  <c r="J1250"/>
  <c r="H1250"/>
  <c r="G1254"/>
  <c r="J1254"/>
  <c r="H1254"/>
  <c r="G1258"/>
  <c r="I1258" s="1"/>
  <c r="J1258"/>
  <c r="H1258"/>
  <c r="G1262"/>
  <c r="I1262" s="1"/>
  <c r="J1262"/>
  <c r="H1262"/>
  <c r="G1266"/>
  <c r="J1266"/>
  <c r="H1266"/>
  <c r="G1270"/>
  <c r="J1270"/>
  <c r="H1270"/>
  <c r="G1274"/>
  <c r="I1274" s="1"/>
  <c r="J1274"/>
  <c r="H1274"/>
  <c r="G1278"/>
  <c r="I1278" s="1"/>
  <c r="J1278"/>
  <c r="H1278"/>
  <c r="G1282"/>
  <c r="J1282"/>
  <c r="H1282"/>
  <c r="G1286"/>
  <c r="J1286"/>
  <c r="H1286"/>
  <c r="G1290"/>
  <c r="I1290" s="1"/>
  <c r="J1290"/>
  <c r="H1290"/>
  <c r="G1294"/>
  <c r="I1294" s="1"/>
  <c r="J1294"/>
  <c r="H1294"/>
  <c r="G1298"/>
  <c r="J1298"/>
  <c r="H1298"/>
  <c r="G1302"/>
  <c r="J1302"/>
  <c r="H1302"/>
  <c r="G1306"/>
  <c r="I1306" s="1"/>
  <c r="J1306"/>
  <c r="H1306"/>
  <c r="G1310"/>
  <c r="I1310" s="1"/>
  <c r="J1310"/>
  <c r="H1310"/>
  <c r="G1314"/>
  <c r="J1314"/>
  <c r="H1314"/>
  <c r="G1318"/>
  <c r="J1318"/>
  <c r="H1318"/>
  <c r="G1322"/>
  <c r="I1322" s="1"/>
  <c r="J1322"/>
  <c r="H1322"/>
  <c r="G1326"/>
  <c r="I1326" s="1"/>
  <c r="J1326"/>
  <c r="H1326"/>
  <c r="G1330"/>
  <c r="J1330"/>
  <c r="H1330"/>
  <c r="G1334"/>
  <c r="J1334"/>
  <c r="H1334"/>
  <c r="G1338"/>
  <c r="I1338" s="1"/>
  <c r="J1338"/>
  <c r="H1338"/>
  <c r="G1342"/>
  <c r="I1342" s="1"/>
  <c r="J1342"/>
  <c r="H1342"/>
  <c r="G1346"/>
  <c r="J1346"/>
  <c r="H1346"/>
  <c r="G1350"/>
  <c r="J1350"/>
  <c r="H1350"/>
  <c r="G1354"/>
  <c r="I1354" s="1"/>
  <c r="J1354"/>
  <c r="H1354"/>
  <c r="G1358"/>
  <c r="I1358" s="1"/>
  <c r="J1358"/>
  <c r="H1358"/>
  <c r="G1362"/>
  <c r="J1362"/>
  <c r="H1362"/>
  <c r="G1366"/>
  <c r="J1366"/>
  <c r="H1366"/>
  <c r="G1370"/>
  <c r="I1370" s="1"/>
  <c r="J1370"/>
  <c r="H1370"/>
  <c r="G1374"/>
  <c r="I1374" s="1"/>
  <c r="J1374"/>
  <c r="H1374"/>
  <c r="G1378"/>
  <c r="J1378"/>
  <c r="H1378"/>
  <c r="G1382"/>
  <c r="J1382"/>
  <c r="H1382"/>
  <c r="G1386"/>
  <c r="I1386" s="1"/>
  <c r="J1386"/>
  <c r="H1386"/>
  <c r="G1390"/>
  <c r="I1390" s="1"/>
  <c r="J1390"/>
  <c r="H1390"/>
  <c r="G1394"/>
  <c r="J1394"/>
  <c r="H1394"/>
  <c r="G1398"/>
  <c r="J1398"/>
  <c r="H1398"/>
  <c r="G1402"/>
  <c r="I1402" s="1"/>
  <c r="J1402"/>
  <c r="H1402"/>
  <c r="G1406"/>
  <c r="I1406" s="1"/>
  <c r="J1406"/>
  <c r="H1406"/>
  <c r="G1410"/>
  <c r="J1410"/>
  <c r="H1410"/>
  <c r="G1414"/>
  <c r="J1414"/>
  <c r="H1414"/>
  <c r="G1418"/>
  <c r="I1418" s="1"/>
  <c r="J1418"/>
  <c r="H1418"/>
  <c r="G1422"/>
  <c r="I1422" s="1"/>
  <c r="J1422"/>
  <c r="H1422"/>
  <c r="G1171"/>
  <c r="I1171" s="1"/>
  <c r="J1171"/>
  <c r="G1173"/>
  <c r="I1173" s="1"/>
  <c r="J1173"/>
  <c r="G1175"/>
  <c r="I1175" s="1"/>
  <c r="J1175"/>
  <c r="G1177"/>
  <c r="I1177" s="1"/>
  <c r="J1177"/>
  <c r="G1179"/>
  <c r="I1179" s="1"/>
  <c r="J1179"/>
  <c r="G1181"/>
  <c r="I1181" s="1"/>
  <c r="J1181"/>
  <c r="G1183"/>
  <c r="I1183" s="1"/>
  <c r="J1183"/>
  <c r="G1185"/>
  <c r="I1185" s="1"/>
  <c r="J1185"/>
  <c r="G1187"/>
  <c r="I1187" s="1"/>
  <c r="J1187"/>
  <c r="G1189"/>
  <c r="I1189" s="1"/>
  <c r="J1189"/>
  <c r="G1191"/>
  <c r="I1191" s="1"/>
  <c r="J1191"/>
  <c r="G1193"/>
  <c r="I1193" s="1"/>
  <c r="J1193"/>
  <c r="G1195"/>
  <c r="I1195" s="1"/>
  <c r="J1195"/>
  <c r="G1197"/>
  <c r="I1197" s="1"/>
  <c r="J1197"/>
  <c r="G1199"/>
  <c r="I1199" s="1"/>
  <c r="J1199"/>
  <c r="G1201"/>
  <c r="I1201" s="1"/>
  <c r="J1201"/>
  <c r="G1203"/>
  <c r="I1203" s="1"/>
  <c r="J1203"/>
  <c r="G1205"/>
  <c r="I1205" s="1"/>
  <c r="J1205"/>
  <c r="G1207"/>
  <c r="I1207" s="1"/>
  <c r="J1207"/>
  <c r="G1209"/>
  <c r="I1209" s="1"/>
  <c r="J1209"/>
  <c r="G1211"/>
  <c r="I1211" s="1"/>
  <c r="J1211"/>
  <c r="G1213"/>
  <c r="I1213" s="1"/>
  <c r="J1213"/>
  <c r="G1215"/>
  <c r="I1215" s="1"/>
  <c r="J1215"/>
  <c r="G1217"/>
  <c r="I1217" s="1"/>
  <c r="J1217"/>
  <c r="G1219"/>
  <c r="I1219" s="1"/>
  <c r="J1219"/>
  <c r="G1221"/>
  <c r="I1221" s="1"/>
  <c r="J1221"/>
  <c r="G1223"/>
  <c r="I1223" s="1"/>
  <c r="J1223"/>
  <c r="G1225"/>
  <c r="I1225" s="1"/>
  <c r="J1225"/>
  <c r="G1227"/>
  <c r="I1227" s="1"/>
  <c r="J1227"/>
  <c r="G1229"/>
  <c r="I1229" s="1"/>
  <c r="J1229"/>
  <c r="G1231"/>
  <c r="I1231" s="1"/>
  <c r="J1231"/>
  <c r="G1233"/>
  <c r="I1233" s="1"/>
  <c r="J1233"/>
  <c r="G1235"/>
  <c r="I1235" s="1"/>
  <c r="J1235"/>
  <c r="G1237"/>
  <c r="I1237" s="1"/>
  <c r="J1237"/>
  <c r="G1239"/>
  <c r="I1239" s="1"/>
  <c r="J1239"/>
  <c r="G1241"/>
  <c r="I1241" s="1"/>
  <c r="J1241"/>
  <c r="G1243"/>
  <c r="I1243" s="1"/>
  <c r="J1243"/>
  <c r="G1245"/>
  <c r="I1245" s="1"/>
  <c r="J1245"/>
  <c r="G1247"/>
  <c r="I1247" s="1"/>
  <c r="J1247"/>
  <c r="G1249"/>
  <c r="I1249" s="1"/>
  <c r="J1249"/>
  <c r="G1251"/>
  <c r="I1251" s="1"/>
  <c r="J1251"/>
  <c r="G1253"/>
  <c r="I1253" s="1"/>
  <c r="J1253"/>
  <c r="G1255"/>
  <c r="I1255" s="1"/>
  <c r="J1255"/>
  <c r="G1257"/>
  <c r="I1257" s="1"/>
  <c r="J1257"/>
  <c r="G1259"/>
  <c r="I1259" s="1"/>
  <c r="J1259"/>
  <c r="G1261"/>
  <c r="I1261" s="1"/>
  <c r="J1261"/>
  <c r="G1263"/>
  <c r="I1263" s="1"/>
  <c r="J1263"/>
  <c r="G1265"/>
  <c r="I1265" s="1"/>
  <c r="J1265"/>
  <c r="G1267"/>
  <c r="I1267" s="1"/>
  <c r="J1267"/>
  <c r="G1269"/>
  <c r="I1269" s="1"/>
  <c r="J1269"/>
  <c r="G1271"/>
  <c r="I1271" s="1"/>
  <c r="J1271"/>
  <c r="G1273"/>
  <c r="I1273" s="1"/>
  <c r="J1273"/>
  <c r="G1275"/>
  <c r="I1275" s="1"/>
  <c r="J1275"/>
  <c r="G1277"/>
  <c r="I1277" s="1"/>
  <c r="J1277"/>
  <c r="G1279"/>
  <c r="I1279" s="1"/>
  <c r="J1279"/>
  <c r="G1281"/>
  <c r="I1281" s="1"/>
  <c r="J1281"/>
  <c r="G1283"/>
  <c r="I1283" s="1"/>
  <c r="J1283"/>
  <c r="G1285"/>
  <c r="I1285" s="1"/>
  <c r="J1285"/>
  <c r="G1287"/>
  <c r="I1287" s="1"/>
  <c r="J1287"/>
  <c r="G1289"/>
  <c r="I1289" s="1"/>
  <c r="J1289"/>
  <c r="G1291"/>
  <c r="I1291" s="1"/>
  <c r="J1291"/>
  <c r="G1293"/>
  <c r="I1293" s="1"/>
  <c r="J1293"/>
  <c r="G1295"/>
  <c r="I1295" s="1"/>
  <c r="J1295"/>
  <c r="G1297"/>
  <c r="I1297" s="1"/>
  <c r="J1297"/>
  <c r="G1299"/>
  <c r="I1299" s="1"/>
  <c r="J1299"/>
  <c r="G1301"/>
  <c r="I1301" s="1"/>
  <c r="J1301"/>
  <c r="G1303"/>
  <c r="I1303" s="1"/>
  <c r="J1303"/>
  <c r="G1305"/>
  <c r="I1305" s="1"/>
  <c r="J1305"/>
  <c r="G1307"/>
  <c r="I1307" s="1"/>
  <c r="J1307"/>
  <c r="G1309"/>
  <c r="I1309" s="1"/>
  <c r="J1309"/>
  <c r="G1311"/>
  <c r="I1311" s="1"/>
  <c r="J1311"/>
  <c r="G1313"/>
  <c r="I1313" s="1"/>
  <c r="J1313"/>
  <c r="G1315"/>
  <c r="I1315" s="1"/>
  <c r="J1315"/>
  <c r="G1317"/>
  <c r="I1317" s="1"/>
  <c r="J1317"/>
  <c r="G1319"/>
  <c r="I1319" s="1"/>
  <c r="J1319"/>
  <c r="G1321"/>
  <c r="I1321" s="1"/>
  <c r="J1321"/>
  <c r="G1323"/>
  <c r="I1323" s="1"/>
  <c r="J1323"/>
  <c r="G1325"/>
  <c r="I1325" s="1"/>
  <c r="J1325"/>
  <c r="G1327"/>
  <c r="I1327" s="1"/>
  <c r="J1327"/>
  <c r="G1329"/>
  <c r="I1329" s="1"/>
  <c r="J1329"/>
  <c r="G1331"/>
  <c r="I1331" s="1"/>
  <c r="J1331"/>
  <c r="G1333"/>
  <c r="I1333" s="1"/>
  <c r="J1333"/>
  <c r="G1335"/>
  <c r="I1335" s="1"/>
  <c r="J1335"/>
  <c r="G1337"/>
  <c r="I1337" s="1"/>
  <c r="J1337"/>
  <c r="G1339"/>
  <c r="I1339" s="1"/>
  <c r="J1339"/>
  <c r="G1341"/>
  <c r="I1341" s="1"/>
  <c r="J1341"/>
  <c r="G1343"/>
  <c r="I1343" s="1"/>
  <c r="J1343"/>
  <c r="G1345"/>
  <c r="I1345" s="1"/>
  <c r="J1345"/>
  <c r="G1347"/>
  <c r="I1347" s="1"/>
  <c r="J1347"/>
  <c r="G1349"/>
  <c r="I1349" s="1"/>
  <c r="J1349"/>
  <c r="G1351"/>
  <c r="I1351" s="1"/>
  <c r="J1351"/>
  <c r="G1353"/>
  <c r="I1353" s="1"/>
  <c r="J1353"/>
  <c r="G1355"/>
  <c r="I1355" s="1"/>
  <c r="J1355"/>
  <c r="G1357"/>
  <c r="I1357" s="1"/>
  <c r="J1357"/>
  <c r="G1359"/>
  <c r="I1359" s="1"/>
  <c r="J1359"/>
  <c r="G1361"/>
  <c r="I1361" s="1"/>
  <c r="J1361"/>
  <c r="G1363"/>
  <c r="I1363" s="1"/>
  <c r="J1363"/>
  <c r="G1365"/>
  <c r="I1365" s="1"/>
  <c r="J1365"/>
  <c r="G1367"/>
  <c r="I1367" s="1"/>
  <c r="J1367"/>
  <c r="G1369"/>
  <c r="I1369" s="1"/>
  <c r="J1369"/>
  <c r="G1371"/>
  <c r="I1371" s="1"/>
  <c r="J1371"/>
  <c r="G1373"/>
  <c r="I1373" s="1"/>
  <c r="J1373"/>
  <c r="G1375"/>
  <c r="I1375" s="1"/>
  <c r="J1375"/>
  <c r="G1377"/>
  <c r="I1377" s="1"/>
  <c r="J1377"/>
  <c r="G1379"/>
  <c r="I1379" s="1"/>
  <c r="J1379"/>
  <c r="G1381"/>
  <c r="I1381" s="1"/>
  <c r="J1381"/>
  <c r="G1383"/>
  <c r="I1383" s="1"/>
  <c r="J1383"/>
  <c r="G1385"/>
  <c r="I1385" s="1"/>
  <c r="J1385"/>
  <c r="G1387"/>
  <c r="I1387" s="1"/>
  <c r="J1387"/>
  <c r="G1389"/>
  <c r="I1389" s="1"/>
  <c r="J1389"/>
  <c r="G1391"/>
  <c r="I1391" s="1"/>
  <c r="J1391"/>
  <c r="G1393"/>
  <c r="I1393" s="1"/>
  <c r="J1393"/>
  <c r="G1395"/>
  <c r="I1395" s="1"/>
  <c r="J1395"/>
  <c r="G1397"/>
  <c r="I1397" s="1"/>
  <c r="J1397"/>
  <c r="G1399"/>
  <c r="I1399" s="1"/>
  <c r="J1399"/>
  <c r="G1401"/>
  <c r="I1401" s="1"/>
  <c r="J1401"/>
  <c r="G1403"/>
  <c r="I1403" s="1"/>
  <c r="J1403"/>
  <c r="G1405"/>
  <c r="I1405" s="1"/>
  <c r="J1405"/>
  <c r="G1407"/>
  <c r="I1407" s="1"/>
  <c r="J1407"/>
  <c r="G1409"/>
  <c r="I1409" s="1"/>
  <c r="J1409"/>
  <c r="G1411"/>
  <c r="I1411" s="1"/>
  <c r="J1411"/>
  <c r="G1413"/>
  <c r="I1413" s="1"/>
  <c r="J1413"/>
  <c r="G1415"/>
  <c r="I1415" s="1"/>
  <c r="J1415"/>
  <c r="G1417"/>
  <c r="I1417" s="1"/>
  <c r="J1417"/>
  <c r="G1419"/>
  <c r="I1419" s="1"/>
  <c r="J1419"/>
  <c r="G1421"/>
  <c r="I1421" s="1"/>
  <c r="J1421"/>
  <c r="G1423"/>
  <c r="I1423" s="1"/>
  <c r="J1423"/>
  <c r="J1168"/>
  <c r="D26" i="2"/>
  <c r="B26"/>
  <c r="B11"/>
  <c r="H83" i="6" l="1"/>
  <c r="N6" s="1"/>
  <c r="H79"/>
  <c r="H75"/>
  <c r="H71"/>
  <c r="H67"/>
  <c r="H100"/>
  <c r="H110"/>
  <c r="H294"/>
  <c r="H290"/>
  <c r="H286"/>
  <c r="H282"/>
  <c r="H278"/>
  <c r="H274"/>
  <c r="H270"/>
  <c r="H266"/>
  <c r="H262"/>
  <c r="H258"/>
  <c r="H254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95"/>
  <c r="H81"/>
  <c r="H77"/>
  <c r="H73"/>
  <c r="H69"/>
  <c r="H338"/>
  <c r="H334"/>
  <c r="H330"/>
  <c r="H326"/>
  <c r="H322"/>
  <c r="H318"/>
  <c r="H314"/>
  <c r="H310"/>
  <c r="H306"/>
  <c r="H302"/>
  <c r="H298"/>
  <c r="K6"/>
  <c r="H337"/>
  <c r="H333"/>
  <c r="H329"/>
  <c r="H325"/>
  <c r="H321"/>
  <c r="H317"/>
  <c r="H313"/>
  <c r="H309"/>
  <c r="H305"/>
  <c r="H301"/>
  <c r="H297"/>
  <c r="H293"/>
  <c r="H289"/>
  <c r="H285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L6"/>
  <c r="L7"/>
  <c r="C6"/>
  <c r="D6"/>
  <c r="D7"/>
  <c r="H340"/>
  <c r="H336"/>
  <c r="H332"/>
  <c r="H328"/>
  <c r="H324"/>
  <c r="H320"/>
  <c r="H316"/>
  <c r="K7" s="1"/>
  <c r="H312"/>
  <c r="H308"/>
  <c r="H304"/>
  <c r="H300"/>
  <c r="H296"/>
  <c r="H292"/>
  <c r="H288"/>
  <c r="H284"/>
  <c r="H280"/>
  <c r="H276"/>
  <c r="H272"/>
  <c r="H268"/>
  <c r="H264"/>
  <c r="H260"/>
  <c r="H256"/>
  <c r="H252"/>
  <c r="H248"/>
  <c r="H244"/>
  <c r="F4" s="1"/>
  <c r="H240"/>
  <c r="H236"/>
  <c r="H232"/>
  <c r="H228"/>
  <c r="D5"/>
  <c r="L5"/>
  <c r="H339"/>
  <c r="H335"/>
  <c r="D4" s="1"/>
  <c r="H331"/>
  <c r="H327"/>
  <c r="H323"/>
  <c r="H319"/>
  <c r="H315"/>
  <c r="H311"/>
  <c r="H307"/>
  <c r="H303"/>
  <c r="H299"/>
  <c r="H295"/>
  <c r="H291"/>
  <c r="H287"/>
  <c r="K8" s="1"/>
  <c r="H283"/>
  <c r="H279"/>
  <c r="H275"/>
  <c r="H271"/>
  <c r="H267"/>
  <c r="H263"/>
  <c r="H259"/>
  <c r="H255"/>
  <c r="H251"/>
  <c r="H247"/>
  <c r="H243"/>
  <c r="H239"/>
  <c r="H235"/>
  <c r="F8" s="1"/>
  <c r="H231"/>
  <c r="H227"/>
  <c r="H223"/>
  <c r="H219"/>
  <c r="H215"/>
  <c r="H211"/>
  <c r="H207"/>
  <c r="H203"/>
  <c r="H199"/>
  <c r="H195"/>
  <c r="H191"/>
  <c r="H187"/>
  <c r="H183"/>
  <c r="H179"/>
  <c r="H175"/>
  <c r="H171"/>
  <c r="E7" s="1"/>
  <c r="H167"/>
  <c r="H163"/>
  <c r="H159"/>
  <c r="H155"/>
  <c r="H151"/>
  <c r="H147"/>
  <c r="H143"/>
  <c r="E4" s="1"/>
  <c r="H139"/>
  <c r="H135"/>
  <c r="E6" s="1"/>
  <c r="H131"/>
  <c r="H127"/>
  <c r="H123"/>
  <c r="H119"/>
  <c r="H115"/>
  <c r="T6"/>
  <c r="F6"/>
  <c r="K7" i="5"/>
  <c r="I1414"/>
  <c r="I1398"/>
  <c r="I1382"/>
  <c r="I1366"/>
  <c r="I1350"/>
  <c r="I1334"/>
  <c r="I1318"/>
  <c r="I1302"/>
  <c r="I1286"/>
  <c r="I1270"/>
  <c r="I1254"/>
  <c r="I1238"/>
  <c r="I1222"/>
  <c r="I1206"/>
  <c r="I1190"/>
  <c r="I1174"/>
  <c r="I1384"/>
  <c r="I1320"/>
  <c r="I1256"/>
  <c r="I1192"/>
  <c r="I1380"/>
  <c r="I1316"/>
  <c r="I1252"/>
  <c r="I1188"/>
  <c r="I1404"/>
  <c r="I1340"/>
  <c r="I1276"/>
  <c r="I1212"/>
  <c r="I1392"/>
  <c r="I1014"/>
  <c r="I982"/>
  <c r="N6" s="1"/>
  <c r="I950"/>
  <c r="I1216"/>
  <c r="I1024"/>
  <c r="I992"/>
  <c r="I960"/>
  <c r="I1296"/>
  <c r="I1026"/>
  <c r="I994"/>
  <c r="I962"/>
  <c r="I1312"/>
  <c r="I753"/>
  <c r="I689"/>
  <c r="I929"/>
  <c r="I897"/>
  <c r="I865"/>
  <c r="I833"/>
  <c r="I801"/>
  <c r="I748"/>
  <c r="I684"/>
  <c r="I640"/>
  <c r="I624"/>
  <c r="F5" s="1"/>
  <c r="I769"/>
  <c r="I705"/>
  <c r="I622"/>
  <c r="I614"/>
  <c r="I597"/>
  <c r="I571"/>
  <c r="I539"/>
  <c r="I507"/>
  <c r="I1248"/>
  <c r="I634"/>
  <c r="I1012"/>
  <c r="I980"/>
  <c r="I948"/>
  <c r="I909"/>
  <c r="I877"/>
  <c r="I845"/>
  <c r="I813"/>
  <c r="I646"/>
  <c r="I567"/>
  <c r="I535"/>
  <c r="I503"/>
  <c r="I166"/>
  <c r="I134"/>
  <c r="I102"/>
  <c r="I106"/>
  <c r="I74"/>
  <c r="I374"/>
  <c r="I350"/>
  <c r="I337"/>
  <c r="I318"/>
  <c r="I302"/>
  <c r="I262"/>
  <c r="I238"/>
  <c r="I214"/>
  <c r="I190"/>
  <c r="I36"/>
  <c r="F8" s="1"/>
  <c r="I402"/>
  <c r="I394"/>
  <c r="I386"/>
  <c r="I378"/>
  <c r="I370"/>
  <c r="I362"/>
  <c r="I354"/>
  <c r="I346"/>
  <c r="I338"/>
  <c r="I330"/>
  <c r="I322"/>
  <c r="I314"/>
  <c r="I306"/>
  <c r="I298"/>
  <c r="I290"/>
  <c r="I282"/>
  <c r="I274"/>
  <c r="I266"/>
  <c r="I258"/>
  <c r="I250"/>
  <c r="I242"/>
  <c r="I234"/>
  <c r="I226"/>
  <c r="I218"/>
  <c r="I210"/>
  <c r="I202"/>
  <c r="I194"/>
  <c r="I186"/>
  <c r="I154"/>
  <c r="I122"/>
  <c r="I390"/>
  <c r="I294"/>
  <c r="I265"/>
  <c r="I249"/>
  <c r="I209"/>
  <c r="I146"/>
  <c r="I119"/>
  <c r="I103"/>
  <c r="I87"/>
  <c r="D7"/>
  <c r="I745"/>
  <c r="D5"/>
  <c r="I1410"/>
  <c r="I1394"/>
  <c r="I1378"/>
  <c r="I1362"/>
  <c r="I1346"/>
  <c r="I1330"/>
  <c r="I1314"/>
  <c r="I1298"/>
  <c r="I1282"/>
  <c r="I1266"/>
  <c r="I1250"/>
  <c r="I1234"/>
  <c r="I1218"/>
  <c r="I1202"/>
  <c r="I1186"/>
  <c r="I1170"/>
  <c r="I1368"/>
  <c r="I1304"/>
  <c r="I1240"/>
  <c r="I1176"/>
  <c r="I1364"/>
  <c r="I1300"/>
  <c r="I1236"/>
  <c r="I1172"/>
  <c r="I1388"/>
  <c r="I1324"/>
  <c r="I1260"/>
  <c r="I1196"/>
  <c r="I1328"/>
  <c r="I1408"/>
  <c r="I1232"/>
  <c r="I1184"/>
  <c r="D6"/>
  <c r="L7"/>
  <c r="I626"/>
  <c r="I619"/>
  <c r="I158"/>
  <c r="I126"/>
  <c r="I94"/>
  <c r="I398"/>
  <c r="I385"/>
  <c r="I369"/>
  <c r="I353"/>
  <c r="I334"/>
  <c r="I321"/>
  <c r="I305"/>
  <c r="I289"/>
  <c r="I281"/>
  <c r="I246"/>
  <c r="I233"/>
  <c r="I217"/>
  <c r="I193"/>
  <c r="I162"/>
  <c r="I98"/>
  <c r="C6"/>
  <c r="I1030"/>
  <c r="I998"/>
  <c r="I966"/>
  <c r="I934"/>
  <c r="I1040"/>
  <c r="I1008"/>
  <c r="E5" s="1"/>
  <c r="I976"/>
  <c r="I944"/>
  <c r="I1010"/>
  <c r="F6" s="1"/>
  <c r="I978"/>
  <c r="I946"/>
  <c r="I785"/>
  <c r="C5" s="1"/>
  <c r="I721"/>
  <c r="I913"/>
  <c r="I881"/>
  <c r="I849"/>
  <c r="I817"/>
  <c r="C7" s="1"/>
  <c r="I780"/>
  <c r="I716"/>
  <c r="I648"/>
  <c r="S6" s="1"/>
  <c r="I632"/>
  <c r="I737"/>
  <c r="I598"/>
  <c r="I732"/>
  <c r="I587"/>
  <c r="I555"/>
  <c r="I523"/>
  <c r="I491"/>
  <c r="I764"/>
  <c r="I1028"/>
  <c r="I996"/>
  <c r="I964"/>
  <c r="I925"/>
  <c r="I893"/>
  <c r="I861"/>
  <c r="I829"/>
  <c r="I797"/>
  <c r="I583"/>
  <c r="I551"/>
  <c r="I519"/>
  <c r="I487"/>
  <c r="L6"/>
  <c r="I182"/>
  <c r="I150"/>
  <c r="I118"/>
  <c r="I86"/>
  <c r="I90"/>
  <c r="I382"/>
  <c r="I366"/>
  <c r="I342"/>
  <c r="I329"/>
  <c r="I310"/>
  <c r="I278"/>
  <c r="I254"/>
  <c r="I222"/>
  <c r="I198"/>
  <c r="I130"/>
  <c r="I68"/>
  <c r="I602"/>
  <c r="I397"/>
  <c r="I389"/>
  <c r="I381"/>
  <c r="I373"/>
  <c r="I365"/>
  <c r="I357"/>
  <c r="I349"/>
  <c r="I341"/>
  <c r="D8" s="1"/>
  <c r="I333"/>
  <c r="I325"/>
  <c r="I317"/>
  <c r="I309"/>
  <c r="I301"/>
  <c r="I293"/>
  <c r="I285"/>
  <c r="I277"/>
  <c r="I269"/>
  <c r="I261"/>
  <c r="I253"/>
  <c r="I245"/>
  <c r="I237"/>
  <c r="I229"/>
  <c r="I221"/>
  <c r="L8" s="1"/>
  <c r="I213"/>
  <c r="I205"/>
  <c r="I197"/>
  <c r="I189"/>
  <c r="I170"/>
  <c r="I138"/>
  <c r="I401"/>
  <c r="I361"/>
  <c r="I270"/>
  <c r="I257"/>
  <c r="I230"/>
  <c r="I201"/>
  <c r="I183"/>
  <c r="I167"/>
  <c r="C8" s="1"/>
  <c r="I151"/>
  <c r="K5"/>
  <c r="L5"/>
  <c r="F7"/>
  <c r="I700"/>
  <c r="N7" s="1"/>
  <c r="E52" i="2"/>
  <c r="B52"/>
  <c r="E37"/>
  <c r="D37"/>
  <c r="C37"/>
  <c r="B37"/>
  <c r="C29"/>
  <c r="E28"/>
  <c r="E27"/>
  <c r="N4" i="6" l="1"/>
  <c r="E8"/>
  <c r="K4"/>
  <c r="E5"/>
  <c r="N7"/>
  <c r="C4"/>
  <c r="M6"/>
  <c r="AB6" s="1"/>
  <c r="T7"/>
  <c r="U7" s="1"/>
  <c r="AB25"/>
  <c r="K15"/>
  <c r="AD6"/>
  <c r="AB24"/>
  <c r="K14"/>
  <c r="AB22"/>
  <c r="K12"/>
  <c r="G4"/>
  <c r="U6"/>
  <c r="C8"/>
  <c r="L8"/>
  <c r="M4"/>
  <c r="N5"/>
  <c r="D8"/>
  <c r="C5"/>
  <c r="M8"/>
  <c r="K5"/>
  <c r="T8"/>
  <c r="M7"/>
  <c r="AC7" s="1"/>
  <c r="G6"/>
  <c r="T5"/>
  <c r="F7"/>
  <c r="AC23"/>
  <c r="L4"/>
  <c r="AE4" s="1"/>
  <c r="F5"/>
  <c r="T4"/>
  <c r="C7"/>
  <c r="N8"/>
  <c r="AE22" s="1"/>
  <c r="M5"/>
  <c r="AC5" s="1"/>
  <c r="G7" i="5"/>
  <c r="T6"/>
  <c r="G5"/>
  <c r="AC7"/>
  <c r="E7"/>
  <c r="L4"/>
  <c r="K4"/>
  <c r="AB4" s="1"/>
  <c r="K6"/>
  <c r="C4"/>
  <c r="N4"/>
  <c r="N5"/>
  <c r="AE5" s="1"/>
  <c r="D4"/>
  <c r="S8"/>
  <c r="E4"/>
  <c r="M8"/>
  <c r="M4"/>
  <c r="S4"/>
  <c r="E8"/>
  <c r="M5"/>
  <c r="K8"/>
  <c r="AC8" s="1"/>
  <c r="F4"/>
  <c r="S5"/>
  <c r="S7"/>
  <c r="G6"/>
  <c r="N8"/>
  <c r="AE8" s="1"/>
  <c r="M7"/>
  <c r="AD7" s="1"/>
  <c r="D29" i="2"/>
  <c r="C53" i="3"/>
  <c r="E52"/>
  <c r="D51"/>
  <c r="B51"/>
  <c r="B50"/>
  <c r="C30"/>
  <c r="D30"/>
  <c r="E30"/>
  <c r="B30"/>
  <c r="AE6" i="6" l="1"/>
  <c r="AC6"/>
  <c r="N14"/>
  <c r="N12"/>
  <c r="M14"/>
  <c r="AE25"/>
  <c r="G5"/>
  <c r="AB8"/>
  <c r="AK7"/>
  <c r="AC16" s="1"/>
  <c r="AM4"/>
  <c r="AE13" s="1"/>
  <c r="AD23"/>
  <c r="M13"/>
  <c r="AD5"/>
  <c r="U5"/>
  <c r="AB23"/>
  <c r="K13"/>
  <c r="AB5"/>
  <c r="AE23"/>
  <c r="N13"/>
  <c r="AE5"/>
  <c r="AM6"/>
  <c r="W7"/>
  <c r="X7" s="1"/>
  <c r="AL6"/>
  <c r="AD15" s="1"/>
  <c r="G7"/>
  <c r="AE7"/>
  <c r="U4"/>
  <c r="U8"/>
  <c r="AD25"/>
  <c r="AD7"/>
  <c r="M15"/>
  <c r="AC8"/>
  <c r="L14"/>
  <c r="AC24"/>
  <c r="W6"/>
  <c r="X6" s="1"/>
  <c r="U14" s="1"/>
  <c r="AJ6"/>
  <c r="AB15" s="1"/>
  <c r="AF6"/>
  <c r="AC22"/>
  <c r="AC4"/>
  <c r="L12"/>
  <c r="AD22"/>
  <c r="AD4"/>
  <c r="M12"/>
  <c r="AK6"/>
  <c r="AC15" s="1"/>
  <c r="AC25"/>
  <c r="AB7"/>
  <c r="AE8"/>
  <c r="L13"/>
  <c r="N15"/>
  <c r="AD8"/>
  <c r="L15"/>
  <c r="AE24"/>
  <c r="AB4"/>
  <c r="AD24"/>
  <c r="AK8" i="5"/>
  <c r="AC17" s="1"/>
  <c r="T5"/>
  <c r="AB13"/>
  <c r="AJ4"/>
  <c r="AK7"/>
  <c r="AC16" s="1"/>
  <c r="AL7"/>
  <c r="AD16" s="1"/>
  <c r="AB6"/>
  <c r="AD6"/>
  <c r="AB5"/>
  <c r="AD8"/>
  <c r="AD5"/>
  <c r="AD4"/>
  <c r="AE7"/>
  <c r="AM5"/>
  <c r="AE14" s="1"/>
  <c r="T7"/>
  <c r="T4"/>
  <c r="T8"/>
  <c r="T14"/>
  <c r="V6"/>
  <c r="W6" s="1"/>
  <c r="AB8"/>
  <c r="G4"/>
  <c r="AB7"/>
  <c r="AE6"/>
  <c r="AE17"/>
  <c r="AM8"/>
  <c r="AC5"/>
  <c r="AE4"/>
  <c r="AC4"/>
  <c r="AC6"/>
  <c r="D53" i="3"/>
  <c r="B53"/>
  <c r="E51"/>
  <c r="E50"/>
  <c r="AE15" i="6" l="1"/>
  <c r="AJ8"/>
  <c r="AB17" s="1"/>
  <c r="V15"/>
  <c r="T15"/>
  <c r="AJ4"/>
  <c r="AB13" s="1"/>
  <c r="AF4"/>
  <c r="AL4"/>
  <c r="AD13" s="1"/>
  <c r="V14"/>
  <c r="T14"/>
  <c r="AK8"/>
  <c r="AC17" s="1"/>
  <c r="W8"/>
  <c r="X8" s="1"/>
  <c r="T16" s="1"/>
  <c r="AM7"/>
  <c r="AE16" s="1"/>
  <c r="AM5"/>
  <c r="AE14" s="1"/>
  <c r="AL5"/>
  <c r="AD14" s="1"/>
  <c r="U15"/>
  <c r="AL8"/>
  <c r="AD17" s="1"/>
  <c r="AJ7"/>
  <c r="AB16" s="1"/>
  <c r="AF7"/>
  <c r="AK4"/>
  <c r="AC13" s="1"/>
  <c r="AJ5"/>
  <c r="AB14" s="1"/>
  <c r="AF5"/>
  <c r="AM8"/>
  <c r="AE17" s="1"/>
  <c r="AL7"/>
  <c r="AD16" s="1"/>
  <c r="W4"/>
  <c r="X4" s="1"/>
  <c r="U12" s="1"/>
  <c r="W5"/>
  <c r="X5" s="1"/>
  <c r="AK4" i="5"/>
  <c r="AC13" s="1"/>
  <c r="AK6"/>
  <c r="AC15" s="1"/>
  <c r="V8"/>
  <c r="W8" s="1"/>
  <c r="T16" s="1"/>
  <c r="AE16"/>
  <c r="AM7"/>
  <c r="AB14"/>
  <c r="AF5"/>
  <c r="AJ5"/>
  <c r="AF4"/>
  <c r="AD17"/>
  <c r="AL8"/>
  <c r="AJ8"/>
  <c r="AB17" s="1"/>
  <c r="T15"/>
  <c r="V7"/>
  <c r="W7" s="1"/>
  <c r="AL4"/>
  <c r="AD13" s="1"/>
  <c r="AD15"/>
  <c r="AL6"/>
  <c r="AF7"/>
  <c r="AJ7"/>
  <c r="AB16"/>
  <c r="AE13"/>
  <c r="AM4"/>
  <c r="AM6"/>
  <c r="AE15"/>
  <c r="U14"/>
  <c r="S14"/>
  <c r="V4"/>
  <c r="W4" s="1"/>
  <c r="AD14"/>
  <c r="AL5"/>
  <c r="AF6"/>
  <c r="AB15"/>
  <c r="AJ6"/>
  <c r="V5"/>
  <c r="W5" s="1"/>
  <c r="E53" i="3"/>
  <c r="V13" i="6" l="1"/>
  <c r="T13"/>
  <c r="U16"/>
  <c r="S16"/>
  <c r="U13"/>
  <c r="V12"/>
  <c r="T12"/>
  <c r="U15" i="5"/>
  <c r="S15"/>
  <c r="U12"/>
  <c r="S12"/>
  <c r="U13"/>
  <c r="S13"/>
  <c r="U16"/>
  <c r="S16"/>
  <c r="T13"/>
  <c r="T12"/>
  <c r="E51" i="1"/>
  <c r="E52"/>
  <c r="E53"/>
  <c r="E50"/>
  <c r="B15"/>
  <c r="C15"/>
  <c r="D15"/>
  <c r="E15"/>
  <c r="C12"/>
  <c r="D12"/>
  <c r="E12"/>
  <c r="C13"/>
  <c r="D13"/>
  <c r="E13"/>
  <c r="C14"/>
  <c r="D14"/>
  <c r="E14"/>
  <c r="B14"/>
  <c r="B12"/>
  <c r="B111"/>
  <c r="B146" l="1"/>
  <c r="B128" i="3"/>
  <c r="B127" s="1"/>
  <c r="A119"/>
  <c r="H119" s="1"/>
  <c r="A120"/>
  <c r="H120" s="1"/>
  <c r="A121"/>
  <c r="H121" s="1"/>
  <c r="A122"/>
  <c r="H122" s="1"/>
  <c r="B120"/>
  <c r="B121"/>
  <c r="B122"/>
  <c r="I122" s="1"/>
  <c r="B119"/>
  <c r="A114"/>
  <c r="A115"/>
  <c r="A113"/>
  <c r="A94"/>
  <c r="A95"/>
  <c r="A96"/>
  <c r="A97"/>
  <c r="A93"/>
  <c r="A83"/>
  <c r="A84"/>
  <c r="A85"/>
  <c r="A86"/>
  <c r="A87"/>
  <c r="A88"/>
  <c r="A89"/>
  <c r="A82"/>
  <c r="B129" l="1"/>
  <c r="B130" s="1"/>
  <c r="I121"/>
  <c r="I119"/>
  <c r="I120"/>
  <c r="A123" i="2"/>
  <c r="H123" s="1"/>
  <c r="B123"/>
  <c r="I123" s="1"/>
  <c r="B119"/>
  <c r="B120"/>
  <c r="B121"/>
  <c r="B122"/>
  <c r="I122" s="1"/>
  <c r="A120"/>
  <c r="H120" s="1"/>
  <c r="A121"/>
  <c r="H121" s="1"/>
  <c r="A122"/>
  <c r="H122" s="1"/>
  <c r="A119"/>
  <c r="H119" s="1"/>
  <c r="B132" i="1"/>
  <c r="B133"/>
  <c r="B134"/>
  <c r="B135"/>
  <c r="A133"/>
  <c r="A134"/>
  <c r="A135"/>
  <c r="A132"/>
  <c r="I133" l="1"/>
  <c r="I134"/>
  <c r="I121" i="2"/>
  <c r="I119"/>
  <c r="I120"/>
  <c r="I132" i="1"/>
  <c r="I135"/>
  <c r="H133"/>
  <c r="H134"/>
  <c r="H135"/>
  <c r="H132"/>
  <c r="B148" l="1"/>
  <c r="C140"/>
  <c r="B149" l="1"/>
  <c r="B147"/>
  <c r="E115" i="2" l="1"/>
  <c r="D115"/>
  <c r="B115"/>
  <c r="C115"/>
  <c r="A115"/>
  <c r="A71"/>
  <c r="A72"/>
  <c r="B72"/>
  <c r="B71"/>
  <c r="B109"/>
  <c r="B110"/>
  <c r="B111"/>
  <c r="A110"/>
  <c r="A111"/>
  <c r="A109"/>
  <c r="B105"/>
  <c r="B102"/>
  <c r="B95"/>
  <c r="B96"/>
  <c r="B97"/>
  <c r="B98"/>
  <c r="B99"/>
  <c r="A96"/>
  <c r="A97"/>
  <c r="A98"/>
  <c r="A99"/>
  <c r="A95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I92" s="1"/>
  <c r="C92"/>
  <c r="A84"/>
  <c r="A85"/>
  <c r="A86"/>
  <c r="A87"/>
  <c r="A88"/>
  <c r="A89"/>
  <c r="A90"/>
  <c r="H90" s="1"/>
  <c r="A91"/>
  <c r="H91" s="1"/>
  <c r="A92"/>
  <c r="H92" s="1"/>
  <c r="A83"/>
  <c r="B76"/>
  <c r="C76"/>
  <c r="B77"/>
  <c r="C77"/>
  <c r="B78"/>
  <c r="C78"/>
  <c r="B79"/>
  <c r="C79"/>
  <c r="A77"/>
  <c r="A78"/>
  <c r="H78" s="1"/>
  <c r="A79"/>
  <c r="A76"/>
  <c r="B67"/>
  <c r="B64"/>
  <c r="B58"/>
  <c r="B59"/>
  <c r="B60"/>
  <c r="B61"/>
  <c r="B62"/>
  <c r="B57"/>
  <c r="A62"/>
  <c r="H62" s="1"/>
  <c r="A58"/>
  <c r="A59"/>
  <c r="A60"/>
  <c r="A61"/>
  <c r="H61" s="1"/>
  <c r="A57"/>
  <c r="E49"/>
  <c r="B49"/>
  <c r="C45"/>
  <c r="D45"/>
  <c r="E45"/>
  <c r="B45"/>
  <c r="E42"/>
  <c r="D42"/>
  <c r="B42"/>
  <c r="B35"/>
  <c r="C35"/>
  <c r="D35"/>
  <c r="E35"/>
  <c r="C34"/>
  <c r="D34"/>
  <c r="E34"/>
  <c r="B34"/>
  <c r="C14"/>
  <c r="D14"/>
  <c r="E12"/>
  <c r="E13"/>
  <c r="E11"/>
  <c r="N11" s="1"/>
  <c r="B7"/>
  <c r="C7"/>
  <c r="D7"/>
  <c r="E7"/>
  <c r="N12" s="1"/>
  <c r="E4"/>
  <c r="L19" s="1"/>
  <c r="E5"/>
  <c r="E6"/>
  <c r="B5"/>
  <c r="C5"/>
  <c r="D5"/>
  <c r="B6"/>
  <c r="C6"/>
  <c r="D6"/>
  <c r="C4"/>
  <c r="D4"/>
  <c r="B4"/>
  <c r="L11" l="1"/>
  <c r="J34"/>
  <c r="I45"/>
  <c r="D91"/>
  <c r="D89"/>
  <c r="D87"/>
  <c r="D85"/>
  <c r="D83"/>
  <c r="I42"/>
  <c r="L49"/>
  <c r="I19"/>
  <c r="I26"/>
  <c r="I11"/>
  <c r="J12"/>
  <c r="J20"/>
  <c r="J50"/>
  <c r="J27"/>
  <c r="I22"/>
  <c r="I37"/>
  <c r="I52"/>
  <c r="J49"/>
  <c r="J19"/>
  <c r="J11"/>
  <c r="J26"/>
  <c r="L50"/>
  <c r="L27"/>
  <c r="L20"/>
  <c r="L12"/>
  <c r="J52"/>
  <c r="J22"/>
  <c r="J14"/>
  <c r="J37"/>
  <c r="J29"/>
  <c r="I35"/>
  <c r="I49"/>
  <c r="J35"/>
  <c r="L42"/>
  <c r="J45"/>
  <c r="L34"/>
  <c r="J42"/>
  <c r="I20"/>
  <c r="I12"/>
  <c r="I50"/>
  <c r="I27"/>
  <c r="L22"/>
  <c r="L37"/>
  <c r="L52"/>
  <c r="I34"/>
  <c r="L35"/>
  <c r="L45"/>
  <c r="D90"/>
  <c r="D88"/>
  <c r="D86"/>
  <c r="D84"/>
  <c r="D77"/>
  <c r="D78"/>
  <c r="D76"/>
  <c r="K115"/>
  <c r="I91"/>
  <c r="I89"/>
  <c r="I87"/>
  <c r="I85"/>
  <c r="I62"/>
  <c r="I83"/>
  <c r="B29"/>
  <c r="E26"/>
  <c r="L26" s="1"/>
  <c r="J115"/>
  <c r="I61"/>
  <c r="J91"/>
  <c r="J89"/>
  <c r="J87"/>
  <c r="J85"/>
  <c r="I90"/>
  <c r="I88"/>
  <c r="I86"/>
  <c r="I84"/>
  <c r="J92"/>
  <c r="J88"/>
  <c r="J84"/>
  <c r="J86"/>
  <c r="J90"/>
  <c r="J76"/>
  <c r="J78"/>
  <c r="B14"/>
  <c r="I14" s="1"/>
  <c r="I58"/>
  <c r="I97"/>
  <c r="J77"/>
  <c r="I59"/>
  <c r="I64"/>
  <c r="I60"/>
  <c r="H115"/>
  <c r="J79"/>
  <c r="I71"/>
  <c r="I105"/>
  <c r="I78"/>
  <c r="I67"/>
  <c r="I96"/>
  <c r="I102"/>
  <c r="I111"/>
  <c r="I72"/>
  <c r="I98"/>
  <c r="I109"/>
  <c r="I57"/>
  <c r="J83"/>
  <c r="I95"/>
  <c r="I99"/>
  <c r="I110"/>
  <c r="I115"/>
  <c r="E14"/>
  <c r="L14" s="1"/>
  <c r="E29" l="1"/>
  <c r="L29" s="1"/>
  <c r="I29"/>
  <c r="G115"/>
  <c r="H111"/>
  <c r="H110"/>
  <c r="H109"/>
  <c r="H99"/>
  <c r="H98"/>
  <c r="H97"/>
  <c r="H96"/>
  <c r="H95"/>
  <c r="H89"/>
  <c r="H88"/>
  <c r="H87"/>
  <c r="H86"/>
  <c r="H85"/>
  <c r="H84"/>
  <c r="H83"/>
  <c r="I79"/>
  <c r="H79"/>
  <c r="I77"/>
  <c r="H77"/>
  <c r="I76"/>
  <c r="H76"/>
  <c r="H60"/>
  <c r="H59"/>
  <c r="H58"/>
  <c r="H57"/>
  <c r="B114" i="3"/>
  <c r="D114" s="1"/>
  <c r="B115"/>
  <c r="D115" s="1"/>
  <c r="B113"/>
  <c r="D113" s="1"/>
  <c r="B109"/>
  <c r="B108"/>
  <c r="B107"/>
  <c r="B103"/>
  <c r="B100"/>
  <c r="B94"/>
  <c r="B95"/>
  <c r="B96"/>
  <c r="B97"/>
  <c r="B93"/>
  <c r="B83"/>
  <c r="C83"/>
  <c r="B84"/>
  <c r="C84"/>
  <c r="B85"/>
  <c r="C85"/>
  <c r="B86"/>
  <c r="C86"/>
  <c r="B87"/>
  <c r="C87"/>
  <c r="B88"/>
  <c r="C88"/>
  <c r="B89"/>
  <c r="C89"/>
  <c r="C82"/>
  <c r="B82"/>
  <c r="B77"/>
  <c r="C77"/>
  <c r="B78"/>
  <c r="I78" s="1"/>
  <c r="C78"/>
  <c r="C76"/>
  <c r="B76"/>
  <c r="B72" l="1"/>
  <c r="B71"/>
  <c r="B64"/>
  <c r="B67"/>
  <c r="B78" i="1"/>
  <c r="B58" i="3" l="1"/>
  <c r="B59"/>
  <c r="B60"/>
  <c r="B61"/>
  <c r="A59"/>
  <c r="H59" s="1"/>
  <c r="A60"/>
  <c r="H60" s="1"/>
  <c r="A61"/>
  <c r="H61" s="1"/>
  <c r="A58"/>
  <c r="H58" s="1"/>
  <c r="C46"/>
  <c r="D46"/>
  <c r="E46"/>
  <c r="B46"/>
  <c r="C43"/>
  <c r="D43"/>
  <c r="E43"/>
  <c r="B43"/>
  <c r="B36"/>
  <c r="O36" s="1"/>
  <c r="C36"/>
  <c r="D36"/>
  <c r="E36"/>
  <c r="B37"/>
  <c r="C37"/>
  <c r="D37"/>
  <c r="E37"/>
  <c r="B38"/>
  <c r="C38"/>
  <c r="D38"/>
  <c r="E38"/>
  <c r="C35"/>
  <c r="P35" s="1"/>
  <c r="D35"/>
  <c r="E35"/>
  <c r="B35"/>
  <c r="B28"/>
  <c r="O28" s="1"/>
  <c r="C28"/>
  <c r="D28"/>
  <c r="E28"/>
  <c r="C27"/>
  <c r="P27" s="1"/>
  <c r="D27"/>
  <c r="E27"/>
  <c r="B27"/>
  <c r="B21"/>
  <c r="O21" s="1"/>
  <c r="C21"/>
  <c r="D21"/>
  <c r="E21"/>
  <c r="B22"/>
  <c r="C22"/>
  <c r="D22"/>
  <c r="E22"/>
  <c r="B23"/>
  <c r="C23"/>
  <c r="D23"/>
  <c r="E23"/>
  <c r="C20"/>
  <c r="P20" s="1"/>
  <c r="D20"/>
  <c r="E20"/>
  <c r="B20"/>
  <c r="B13"/>
  <c r="O13" s="1"/>
  <c r="C13"/>
  <c r="D13"/>
  <c r="E13"/>
  <c r="B14"/>
  <c r="C14"/>
  <c r="D14"/>
  <c r="E14"/>
  <c r="B15"/>
  <c r="C15"/>
  <c r="D15"/>
  <c r="E15"/>
  <c r="C12"/>
  <c r="P12" s="1"/>
  <c r="D12"/>
  <c r="E12"/>
  <c r="B12"/>
  <c r="B5"/>
  <c r="I5" s="1"/>
  <c r="C5"/>
  <c r="D5"/>
  <c r="E5"/>
  <c r="B6"/>
  <c r="I6" s="1"/>
  <c r="C6"/>
  <c r="D6"/>
  <c r="E6"/>
  <c r="B7"/>
  <c r="C7"/>
  <c r="D7"/>
  <c r="E7"/>
  <c r="C4"/>
  <c r="J4" s="1"/>
  <c r="D4"/>
  <c r="E4"/>
  <c r="L4" s="1"/>
  <c r="B4"/>
  <c r="G115"/>
  <c r="G114"/>
  <c r="G113"/>
  <c r="A109"/>
  <c r="H109" s="1"/>
  <c r="A108"/>
  <c r="H108" s="1"/>
  <c r="A107"/>
  <c r="H107" s="1"/>
  <c r="H97"/>
  <c r="H96"/>
  <c r="H95"/>
  <c r="H94"/>
  <c r="H93"/>
  <c r="I89"/>
  <c r="H89"/>
  <c r="H88"/>
  <c r="H87"/>
  <c r="H86"/>
  <c r="H85"/>
  <c r="H84"/>
  <c r="I83"/>
  <c r="H83"/>
  <c r="H82"/>
  <c r="A78"/>
  <c r="H78" s="1"/>
  <c r="A77"/>
  <c r="H77" s="1"/>
  <c r="A76"/>
  <c r="H76" s="1"/>
  <c r="K4" l="1"/>
  <c r="J6"/>
  <c r="P13"/>
  <c r="P21"/>
  <c r="P28"/>
  <c r="P36"/>
  <c r="N12"/>
  <c r="R12"/>
  <c r="T12"/>
  <c r="K6"/>
  <c r="K5"/>
  <c r="R20"/>
  <c r="R27"/>
  <c r="R35"/>
  <c r="R13"/>
  <c r="T13"/>
  <c r="O12"/>
  <c r="O20"/>
  <c r="R21"/>
  <c r="O27"/>
  <c r="R28"/>
  <c r="O35"/>
  <c r="R36"/>
  <c r="J5"/>
  <c r="I50"/>
  <c r="I4"/>
  <c r="N13"/>
  <c r="L50"/>
  <c r="L6"/>
  <c r="L5"/>
  <c r="J50"/>
  <c r="I51"/>
  <c r="J43"/>
  <c r="J46"/>
  <c r="J30"/>
  <c r="J53"/>
  <c r="I15"/>
  <c r="I23"/>
  <c r="I28"/>
  <c r="I38"/>
  <c r="I36"/>
  <c r="J51"/>
  <c r="J15"/>
  <c r="J13"/>
  <c r="J23"/>
  <c r="J21"/>
  <c r="J28"/>
  <c r="J38"/>
  <c r="J36"/>
  <c r="I30"/>
  <c r="I53"/>
  <c r="I13"/>
  <c r="I21"/>
  <c r="J35"/>
  <c r="L12"/>
  <c r="L20"/>
  <c r="L27"/>
  <c r="L35"/>
  <c r="L43"/>
  <c r="L46"/>
  <c r="L30"/>
  <c r="L53"/>
  <c r="J12"/>
  <c r="J20"/>
  <c r="J27"/>
  <c r="L51"/>
  <c r="I12"/>
  <c r="L15"/>
  <c r="L13"/>
  <c r="I20"/>
  <c r="L23"/>
  <c r="L21"/>
  <c r="I27"/>
  <c r="L28"/>
  <c r="I35"/>
  <c r="L38"/>
  <c r="L36"/>
  <c r="I43"/>
  <c r="I46"/>
  <c r="I72"/>
  <c r="J78"/>
  <c r="J77"/>
  <c r="J76"/>
  <c r="J86"/>
  <c r="J88"/>
  <c r="I93"/>
  <c r="I95"/>
  <c r="J82"/>
  <c r="J84"/>
  <c r="I97"/>
  <c r="H114"/>
  <c r="I61"/>
  <c r="I67"/>
  <c r="I64"/>
  <c r="I100"/>
  <c r="H115"/>
  <c r="I60"/>
  <c r="I59"/>
  <c r="I77"/>
  <c r="I84"/>
  <c r="I88"/>
  <c r="I94"/>
  <c r="I96"/>
  <c r="I108"/>
  <c r="H113"/>
  <c r="I85"/>
  <c r="I82"/>
  <c r="I86"/>
  <c r="I76"/>
  <c r="I87"/>
  <c r="I58"/>
  <c r="J83"/>
  <c r="J85"/>
  <c r="J87"/>
  <c r="J89"/>
  <c r="I107"/>
  <c r="I109"/>
  <c r="J113"/>
  <c r="I114"/>
  <c r="J115"/>
  <c r="I71"/>
  <c r="I103"/>
  <c r="I113"/>
  <c r="J114"/>
  <c r="I115"/>
  <c r="A89" i="1"/>
  <c r="H89" s="1"/>
  <c r="B89"/>
  <c r="I89" s="1"/>
  <c r="C89"/>
  <c r="A88"/>
  <c r="H88" s="1"/>
  <c r="B88"/>
  <c r="C88"/>
  <c r="B87"/>
  <c r="C87"/>
  <c r="A87"/>
  <c r="H87" s="1"/>
  <c r="I87" l="1"/>
  <c r="I88"/>
  <c r="B59"/>
  <c r="B60"/>
  <c r="B61"/>
  <c r="B62"/>
  <c r="B63"/>
  <c r="B64"/>
  <c r="B58"/>
  <c r="E124"/>
  <c r="E125"/>
  <c r="E126"/>
  <c r="E127"/>
  <c r="E128"/>
  <c r="B124"/>
  <c r="C124"/>
  <c r="D124"/>
  <c r="B125"/>
  <c r="C125"/>
  <c r="D125"/>
  <c r="B126"/>
  <c r="C126"/>
  <c r="D126"/>
  <c r="B127"/>
  <c r="C127"/>
  <c r="D127"/>
  <c r="B128"/>
  <c r="C128"/>
  <c r="D128"/>
  <c r="A128"/>
  <c r="H128" s="1"/>
  <c r="A125"/>
  <c r="H125" s="1"/>
  <c r="A126"/>
  <c r="H126" s="1"/>
  <c r="A127"/>
  <c r="H127" s="1"/>
  <c r="A124"/>
  <c r="H124" s="1"/>
  <c r="B118"/>
  <c r="B119"/>
  <c r="B120"/>
  <c r="A119"/>
  <c r="H119" s="1"/>
  <c r="A120"/>
  <c r="H120" s="1"/>
  <c r="A118"/>
  <c r="H118" s="1"/>
  <c r="B114"/>
  <c r="B104"/>
  <c r="B105"/>
  <c r="B106"/>
  <c r="B107"/>
  <c r="B108"/>
  <c r="A105"/>
  <c r="H105" s="1"/>
  <c r="A106"/>
  <c r="H106" s="1"/>
  <c r="A107"/>
  <c r="H107" s="1"/>
  <c r="A108"/>
  <c r="H108" s="1"/>
  <c r="A104"/>
  <c r="H104" s="1"/>
  <c r="A99"/>
  <c r="H99" s="1"/>
  <c r="B99"/>
  <c r="C99"/>
  <c r="A100"/>
  <c r="H100" s="1"/>
  <c r="B100"/>
  <c r="I100" s="1"/>
  <c r="C100"/>
  <c r="A94"/>
  <c r="H94" s="1"/>
  <c r="B94"/>
  <c r="C94"/>
  <c r="A95"/>
  <c r="H95" s="1"/>
  <c r="B95"/>
  <c r="C95"/>
  <c r="A96"/>
  <c r="H96" s="1"/>
  <c r="B96"/>
  <c r="C96"/>
  <c r="A97"/>
  <c r="H97" s="1"/>
  <c r="B97"/>
  <c r="I97" s="1"/>
  <c r="C97"/>
  <c r="A98"/>
  <c r="H98" s="1"/>
  <c r="B98"/>
  <c r="C98"/>
  <c r="B93"/>
  <c r="C93"/>
  <c r="A93"/>
  <c r="H93" s="1"/>
  <c r="B83"/>
  <c r="B82"/>
  <c r="B75"/>
  <c r="A75"/>
  <c r="H75" s="1"/>
  <c r="B74"/>
  <c r="A74"/>
  <c r="H74" s="1"/>
  <c r="B73"/>
  <c r="A73"/>
  <c r="H73" s="1"/>
  <c r="B72"/>
  <c r="A72"/>
  <c r="H72" s="1"/>
  <c r="B71"/>
  <c r="A71"/>
  <c r="H71" s="1"/>
  <c r="B70"/>
  <c r="A70"/>
  <c r="H70" s="1"/>
  <c r="B69"/>
  <c r="A69"/>
  <c r="H69" s="1"/>
  <c r="A64"/>
  <c r="H64" s="1"/>
  <c r="A63"/>
  <c r="H63" s="1"/>
  <c r="A62"/>
  <c r="H62" s="1"/>
  <c r="A61"/>
  <c r="H61" s="1"/>
  <c r="A60"/>
  <c r="H60" s="1"/>
  <c r="A59"/>
  <c r="H59" s="1"/>
  <c r="A58"/>
  <c r="H58" s="1"/>
  <c r="C53"/>
  <c r="B53"/>
  <c r="C52"/>
  <c r="B52"/>
  <c r="C51"/>
  <c r="B51"/>
  <c r="C50"/>
  <c r="B50"/>
  <c r="E46"/>
  <c r="D46"/>
  <c r="C46"/>
  <c r="B46"/>
  <c r="E43"/>
  <c r="D43"/>
  <c r="C43"/>
  <c r="B43"/>
  <c r="E38"/>
  <c r="D38"/>
  <c r="C38"/>
  <c r="B38"/>
  <c r="E37"/>
  <c r="D37"/>
  <c r="C37"/>
  <c r="B37"/>
  <c r="E36"/>
  <c r="D36"/>
  <c r="C36"/>
  <c r="B36"/>
  <c r="E35"/>
  <c r="D35"/>
  <c r="C35"/>
  <c r="B35"/>
  <c r="E30"/>
  <c r="D30"/>
  <c r="C30"/>
  <c r="B30"/>
  <c r="E29"/>
  <c r="D29"/>
  <c r="C29"/>
  <c r="B29"/>
  <c r="E28"/>
  <c r="D28"/>
  <c r="C28"/>
  <c r="B28"/>
  <c r="E27"/>
  <c r="D27"/>
  <c r="C27"/>
  <c r="B27"/>
  <c r="B20"/>
  <c r="B13"/>
  <c r="E7"/>
  <c r="D7"/>
  <c r="C7"/>
  <c r="B7"/>
  <c r="E6"/>
  <c r="I6" s="1"/>
  <c r="D6"/>
  <c r="C6"/>
  <c r="B6"/>
  <c r="E5"/>
  <c r="D5"/>
  <c r="C5"/>
  <c r="B5"/>
  <c r="I21" s="1"/>
  <c r="E4"/>
  <c r="L12" s="1"/>
  <c r="D4"/>
  <c r="C4"/>
  <c r="B4"/>
  <c r="I12" s="1"/>
  <c r="X12" l="1"/>
  <c r="X13"/>
  <c r="E20"/>
  <c r="R35"/>
  <c r="J27"/>
  <c r="J28"/>
  <c r="J30"/>
  <c r="J35"/>
  <c r="J36"/>
  <c r="J38"/>
  <c r="J43"/>
  <c r="J46"/>
  <c r="J50"/>
  <c r="I20"/>
  <c r="I4"/>
  <c r="L20"/>
  <c r="L50"/>
  <c r="I27"/>
  <c r="I28"/>
  <c r="I30"/>
  <c r="I35"/>
  <c r="I36"/>
  <c r="I38"/>
  <c r="I43"/>
  <c r="I46"/>
  <c r="I50"/>
  <c r="I78"/>
  <c r="L23"/>
  <c r="L15"/>
  <c r="L53"/>
  <c r="J21"/>
  <c r="J23"/>
  <c r="J15"/>
  <c r="L28"/>
  <c r="L30"/>
  <c r="L36"/>
  <c r="L38"/>
  <c r="L43"/>
  <c r="L46"/>
  <c r="J51"/>
  <c r="J53"/>
  <c r="I5"/>
  <c r="L21"/>
  <c r="L13"/>
  <c r="L51"/>
  <c r="J20"/>
  <c r="J12"/>
  <c r="I23"/>
  <c r="I15"/>
  <c r="L27"/>
  <c r="L35"/>
  <c r="I51"/>
  <c r="I53"/>
  <c r="I71"/>
  <c r="I75"/>
  <c r="I62"/>
  <c r="I83"/>
  <c r="I70"/>
  <c r="I74"/>
  <c r="I95"/>
  <c r="I98"/>
  <c r="I82"/>
  <c r="I93"/>
  <c r="J97"/>
  <c r="I96"/>
  <c r="I99"/>
  <c r="I72"/>
  <c r="J93"/>
  <c r="J96"/>
  <c r="J99"/>
  <c r="I108"/>
  <c r="I104"/>
  <c r="I118"/>
  <c r="I128"/>
  <c r="K126"/>
  <c r="J125"/>
  <c r="I124"/>
  <c r="L125"/>
  <c r="J89"/>
  <c r="J95"/>
  <c r="I94"/>
  <c r="I105"/>
  <c r="I119"/>
  <c r="J128"/>
  <c r="I127"/>
  <c r="K125"/>
  <c r="J124"/>
  <c r="L126"/>
  <c r="I63"/>
  <c r="I59"/>
  <c r="J87"/>
  <c r="I69"/>
  <c r="I73"/>
  <c r="J98"/>
  <c r="J94"/>
  <c r="I106"/>
  <c r="I114"/>
  <c r="I120"/>
  <c r="K128"/>
  <c r="J127"/>
  <c r="I126"/>
  <c r="K124"/>
  <c r="L127"/>
  <c r="I64"/>
  <c r="I60"/>
  <c r="J88"/>
  <c r="J100"/>
  <c r="I107"/>
  <c r="I111"/>
  <c r="K127"/>
  <c r="J126"/>
  <c r="I125"/>
  <c r="L128"/>
  <c r="L124"/>
  <c r="I61"/>
  <c r="I58"/>
</calcChain>
</file>

<file path=xl/comments1.xml><?xml version="1.0" encoding="utf-8"?>
<comments xmlns="http://schemas.openxmlformats.org/spreadsheetml/2006/main">
  <authors>
    <author>Josh Rushton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N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B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E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E12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F19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Only have this handy for "porogram eligible" sites; would have to dig to get for other sites.</t>
        </r>
      </text>
    </comment>
    <comment ref="AB2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E2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</commentList>
</comments>
</file>

<file path=xl/comments2.xml><?xml version="1.0" encoding="utf-8"?>
<comments xmlns="http://schemas.openxmlformats.org/spreadsheetml/2006/main">
  <authors>
    <author>Josh Rushton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F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N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B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E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K1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N1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E12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B2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E2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</commentList>
</comments>
</file>

<file path=xl/comments3.xml><?xml version="1.0" encoding="utf-8"?>
<comments xmlns="http://schemas.openxmlformats.org/spreadsheetml/2006/main">
  <authors>
    <author>Josh Rushton</author>
  </authors>
  <commentList>
    <comment ref="AB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E3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B10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E12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  <comment ref="AB2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Includes a few electric boilers too (reason is that these have no ducts--their distribution is inherently zonal, similar to baseboards) </t>
        </r>
      </text>
    </comment>
    <comment ref="AE21" authorId="0">
      <text>
        <r>
          <rPr>
            <b/>
            <sz val="9"/>
            <color indexed="81"/>
            <rFont val="Tahoma"/>
            <family val="2"/>
          </rPr>
          <t>Josh Rushton:</t>
        </r>
        <r>
          <rPr>
            <sz val="9"/>
            <color indexed="81"/>
            <rFont val="Tahoma"/>
            <family val="2"/>
          </rPr>
          <t xml:space="preserve">
Homes with both HP and baseboards are considered to have HP as main electric heat source.  This rule applies to both ducted and ductless HPs.  (Note: Most Ductless-HP homes also have baseboards.) </t>
        </r>
      </text>
    </comment>
  </commentList>
</comments>
</file>

<file path=xl/sharedStrings.xml><?xml version="1.0" encoding="utf-8"?>
<sst xmlns="http://schemas.openxmlformats.org/spreadsheetml/2006/main" count="2067" uniqueCount="672">
  <si>
    <t>STOCK</t>
  </si>
  <si>
    <t>CZ1</t>
  </si>
  <si>
    <t>CZ2</t>
  </si>
  <si>
    <t>CZ3</t>
  </si>
  <si>
    <t>HZ1</t>
  </si>
  <si>
    <t>HZ2</t>
  </si>
  <si>
    <t>HZ3</t>
  </si>
  <si>
    <t>Electric FAF</t>
  </si>
  <si>
    <t>Electric FAF w/ CAC</t>
  </si>
  <si>
    <t>Heat Pump</t>
  </si>
  <si>
    <t>Electric Zonal</t>
  </si>
  <si>
    <t>CAC</t>
  </si>
  <si>
    <t>Window AC</t>
  </si>
  <si>
    <t>DHP</t>
  </si>
  <si>
    <t>Clothes Washer</t>
  </si>
  <si>
    <t>Type</t>
  </si>
  <si>
    <t>Count Electric</t>
  </si>
  <si>
    <t>Clothes Dryer</t>
  </si>
  <si>
    <t>Washer Type</t>
  </si>
  <si>
    <t>Dishwasher</t>
  </si>
  <si>
    <t>Electric</t>
  </si>
  <si>
    <t>Total</t>
  </si>
  <si>
    <t>Oven</t>
  </si>
  <si>
    <t>Freezer</t>
  </si>
  <si>
    <t>Refrigerator</t>
  </si>
  <si>
    <t>Volume</t>
  </si>
  <si>
    <t>Count</t>
  </si>
  <si>
    <t>TV</t>
  </si>
  <si>
    <t>STB</t>
  </si>
  <si>
    <t>Computer</t>
  </si>
  <si>
    <t>Monitor</t>
  </si>
  <si>
    <t>Water Heating</t>
  </si>
  <si>
    <t>&lt;=55</t>
  </si>
  <si>
    <t>&gt;55</t>
  </si>
  <si>
    <t>Blank</t>
  </si>
  <si>
    <t>COUNTS</t>
  </si>
  <si>
    <t>PERCENT</t>
  </si>
  <si>
    <t>Vol</t>
  </si>
  <si>
    <t>blank</t>
  </si>
  <si>
    <t># of floors</t>
  </si>
  <si>
    <t>(table 13 of RBSA SF report)</t>
  </si>
  <si>
    <t>(from RBSA SF Report Table 12)</t>
  </si>
  <si>
    <t>WallSqft</t>
  </si>
  <si>
    <t>AtticSqft</t>
  </si>
  <si>
    <t>FloorSqft</t>
  </si>
  <si>
    <t>Avg Home Sq Ft</t>
  </si>
  <si>
    <t xml:space="preserve">Assume </t>
  </si>
  <si>
    <t>ft ceilings, square home</t>
  </si>
  <si>
    <t>Window</t>
  </si>
  <si>
    <t xml:space="preserve">Table 42 of RBSA SF report - Window/floor area = </t>
  </si>
  <si>
    <t># of Bulbs</t>
  </si>
  <si>
    <t>Wattage</t>
  </si>
  <si>
    <t>(from RBSA MH Table 10)</t>
  </si>
  <si>
    <t>No data on # of stories, use 1</t>
  </si>
  <si>
    <t>Use same as SF, no MH data provided</t>
  </si>
  <si>
    <t>Microwave (RECS 2009 HC3.11)</t>
  </si>
  <si>
    <t>represents West region, small variation btwn mtn &amp; pacific</t>
  </si>
  <si>
    <t>HZ2&amp;HZ3</t>
  </si>
  <si>
    <t>CZ2&amp;CZ3</t>
  </si>
  <si>
    <t>Sample Counts</t>
  </si>
  <si>
    <t>Main electric heat source</t>
  </si>
  <si>
    <t>All equipment types combined</t>
  </si>
  <si>
    <t>Population Count Estimates</t>
  </si>
  <si>
    <t>Total number of homes</t>
  </si>
  <si>
    <t>Total number of weatherization-program-eligible homes</t>
  </si>
  <si>
    <t>"p"  
Percent of homes that are program-eligible</t>
  </si>
  <si>
    <t>Sample Size</t>
  </si>
  <si>
    <t>Standard error of p</t>
  </si>
  <si>
    <t>Relative precision (90% confidence)</t>
  </si>
  <si>
    <t>Equipment share estimates by Zone</t>
  </si>
  <si>
    <t>Equipment shares always sum to 100%</t>
  </si>
  <si>
    <t>Approximate Standard Errors *</t>
  </si>
  <si>
    <t>Heat pump</t>
  </si>
  <si>
    <t>Ductless HP</t>
  </si>
  <si>
    <t>Baseboard</t>
  </si>
  <si>
    <t>Heating zone</t>
  </si>
  <si>
    <t>N/A</t>
  </si>
  <si>
    <t>Zones 2 and 3 combined</t>
  </si>
  <si>
    <t>ALL zones combined</t>
  </si>
  <si>
    <t>* These standard errors don't account for the stratified sample design;</t>
  </si>
  <si>
    <t xml:space="preserve">    the table calculates standard errors by treating the RBSA as a simple random sample;</t>
  </si>
  <si>
    <t>Confidence intervals</t>
  </si>
  <si>
    <t>Percent of homes that are program-eligible</t>
  </si>
  <si>
    <t>Relative precision</t>
  </si>
  <si>
    <t>Approximate 90% Conf. Interval</t>
  </si>
  <si>
    <t>siteid</t>
  </si>
  <si>
    <t>svy.wt</t>
  </si>
  <si>
    <t>heat_clim_zone</t>
  </si>
  <si>
    <t>HVACPrimarySystem(s)</t>
  </si>
  <si>
    <t>HVACSecondarySystem(s)</t>
  </si>
  <si>
    <t>Sample weight</t>
  </si>
  <si>
    <t>Disqualifying equipment</t>
  </si>
  <si>
    <t>Permanent elec heat</t>
  </si>
  <si>
    <t>Program eligible</t>
  </si>
  <si>
    <t/>
  </si>
  <si>
    <t>FROM JOSH RUSTON, ANALYSIS BASED ON RBSA DATA - Single Family Homes</t>
  </si>
  <si>
    <t>columns at right go through 
some rough standard error 
calculations</t>
  </si>
  <si>
    <t>Equipment share estimates</t>
  </si>
  <si>
    <t>svy_wt</t>
  </si>
  <si>
    <t>Prim_Ht_Equip</t>
  </si>
  <si>
    <t>Sec_Ht_Equip</t>
  </si>
  <si>
    <t>Site_Unit</t>
  </si>
  <si>
    <t>Site_pWeight</t>
  </si>
  <si>
    <t>Heating Zone</t>
  </si>
  <si>
    <t>Unit PrimaryFuel (final)</t>
  </si>
  <si>
    <t>Unit PrimaryHeat (final)</t>
  </si>
  <si>
    <t>128_1</t>
  </si>
  <si>
    <t>Zonal Electric</t>
  </si>
  <si>
    <t>128_2</t>
  </si>
  <si>
    <t>128_3</t>
  </si>
  <si>
    <t>10137_1</t>
  </si>
  <si>
    <t>10137_2</t>
  </si>
  <si>
    <t>10238_1</t>
  </si>
  <si>
    <t>10238_2</t>
  </si>
  <si>
    <t>10238_3</t>
  </si>
  <si>
    <t>10260_1</t>
  </si>
  <si>
    <t>10260_2</t>
  </si>
  <si>
    <t>10260_3</t>
  </si>
  <si>
    <t>10323_1</t>
  </si>
  <si>
    <t>10323_2</t>
  </si>
  <si>
    <t>10323_3</t>
  </si>
  <si>
    <t>10400_1</t>
  </si>
  <si>
    <t>10400_2</t>
  </si>
  <si>
    <t>10400_3</t>
  </si>
  <si>
    <t>10477_1</t>
  </si>
  <si>
    <t>10477_2</t>
  </si>
  <si>
    <t>10477_3</t>
  </si>
  <si>
    <t>10480_1</t>
  </si>
  <si>
    <t>10480_2</t>
  </si>
  <si>
    <t>10495_1</t>
  </si>
  <si>
    <t>10495_2</t>
  </si>
  <si>
    <t>10495_3</t>
  </si>
  <si>
    <t>10519_1</t>
  </si>
  <si>
    <t>10519_2</t>
  </si>
  <si>
    <t>10519_3</t>
  </si>
  <si>
    <t>10587_1</t>
  </si>
  <si>
    <t>10587_2</t>
  </si>
  <si>
    <t>10614_1</t>
  </si>
  <si>
    <t>Forced Air</t>
  </si>
  <si>
    <t>10614_2</t>
  </si>
  <si>
    <t>10614_3</t>
  </si>
  <si>
    <t>10623_1</t>
  </si>
  <si>
    <t>10623_2</t>
  </si>
  <si>
    <t>10623_3</t>
  </si>
  <si>
    <t>10805_1</t>
  </si>
  <si>
    <t>10805_2</t>
  </si>
  <si>
    <t>10805_3</t>
  </si>
  <si>
    <t>10862_1</t>
  </si>
  <si>
    <t>10862_2</t>
  </si>
  <si>
    <t>10871_1</t>
  </si>
  <si>
    <t>10871_2</t>
  </si>
  <si>
    <t>10871_3</t>
  </si>
  <si>
    <t>10901_1</t>
  </si>
  <si>
    <t>10901_2</t>
  </si>
  <si>
    <t>10901_3</t>
  </si>
  <si>
    <t>10910_1</t>
  </si>
  <si>
    <t>10910_2</t>
  </si>
  <si>
    <t>10996_1</t>
  </si>
  <si>
    <t>PTHP,DHP</t>
  </si>
  <si>
    <t>10996_2</t>
  </si>
  <si>
    <t>10996_3</t>
  </si>
  <si>
    <t>11005_1</t>
  </si>
  <si>
    <t>11005_2</t>
  </si>
  <si>
    <t>11005_3</t>
  </si>
  <si>
    <t>11263_1</t>
  </si>
  <si>
    <t>11263_2</t>
  </si>
  <si>
    <t>11263_3</t>
  </si>
  <si>
    <t>11271_1</t>
  </si>
  <si>
    <t>11271_2</t>
  </si>
  <si>
    <t>11271_3</t>
  </si>
  <si>
    <t>11290_1</t>
  </si>
  <si>
    <t>11290_2</t>
  </si>
  <si>
    <t>11297_1</t>
  </si>
  <si>
    <t>11297_2</t>
  </si>
  <si>
    <t>11297_3</t>
  </si>
  <si>
    <t>11345_1</t>
  </si>
  <si>
    <t>11345_2</t>
  </si>
  <si>
    <t>11345_3</t>
  </si>
  <si>
    <t>11413_1</t>
  </si>
  <si>
    <t>11413_2</t>
  </si>
  <si>
    <t>11537_1</t>
  </si>
  <si>
    <t>11537_2</t>
  </si>
  <si>
    <t>11537_3</t>
  </si>
  <si>
    <t>11598_1</t>
  </si>
  <si>
    <t>11598_2</t>
  </si>
  <si>
    <t>11598_3</t>
  </si>
  <si>
    <t>11879_1</t>
  </si>
  <si>
    <t>11879_2</t>
  </si>
  <si>
    <t>11887_1</t>
  </si>
  <si>
    <t>11887_2</t>
  </si>
  <si>
    <t>11887_3</t>
  </si>
  <si>
    <t>11930_1</t>
  </si>
  <si>
    <t>11930_2</t>
  </si>
  <si>
    <t>11949_1</t>
  </si>
  <si>
    <t>11949_2</t>
  </si>
  <si>
    <t>11949_3</t>
  </si>
  <si>
    <t>12167_1</t>
  </si>
  <si>
    <t>12167_2</t>
  </si>
  <si>
    <t>12167_3</t>
  </si>
  <si>
    <t>12192_1</t>
  </si>
  <si>
    <t>12192_2</t>
  </si>
  <si>
    <t>12405_1</t>
  </si>
  <si>
    <t>12405_2</t>
  </si>
  <si>
    <t>12405_3</t>
  </si>
  <si>
    <t>12511_1</t>
  </si>
  <si>
    <t>12511_2</t>
  </si>
  <si>
    <t>12511_3</t>
  </si>
  <si>
    <t>12623_1</t>
  </si>
  <si>
    <t>12623_2</t>
  </si>
  <si>
    <t>12651_1</t>
  </si>
  <si>
    <t>12651_2</t>
  </si>
  <si>
    <t>12651_3</t>
  </si>
  <si>
    <t>12783_1</t>
  </si>
  <si>
    <t>12783_2</t>
  </si>
  <si>
    <t>12783_3</t>
  </si>
  <si>
    <t>12932_1</t>
  </si>
  <si>
    <t>12932_2</t>
  </si>
  <si>
    <t>12932_3</t>
  </si>
  <si>
    <t>12986_1</t>
  </si>
  <si>
    <t>12986_2</t>
  </si>
  <si>
    <t>12998_1</t>
  </si>
  <si>
    <t>12998_2</t>
  </si>
  <si>
    <t>12998_3</t>
  </si>
  <si>
    <t>13039_1</t>
  </si>
  <si>
    <t>13039_2</t>
  </si>
  <si>
    <t>13039_3</t>
  </si>
  <si>
    <t>13048_1</t>
  </si>
  <si>
    <t>13048_2</t>
  </si>
  <si>
    <t>13048_3</t>
  </si>
  <si>
    <t>13054_1</t>
  </si>
  <si>
    <t>13054_2</t>
  </si>
  <si>
    <t>13062_1</t>
  </si>
  <si>
    <t>13062_2</t>
  </si>
  <si>
    <t>13062_3</t>
  </si>
  <si>
    <t>13126_1</t>
  </si>
  <si>
    <t>13126_2</t>
  </si>
  <si>
    <t>13202_1</t>
  </si>
  <si>
    <t>13202_2</t>
  </si>
  <si>
    <t>13202_3</t>
  </si>
  <si>
    <t>13218_1</t>
  </si>
  <si>
    <t>13218_2</t>
  </si>
  <si>
    <t>13218_3</t>
  </si>
  <si>
    <t>13268_1</t>
  </si>
  <si>
    <t>13268_2</t>
  </si>
  <si>
    <t>13268_3</t>
  </si>
  <si>
    <t>13321_1</t>
  </si>
  <si>
    <t>13321_2</t>
  </si>
  <si>
    <t>13360_1</t>
  </si>
  <si>
    <t>13360_2</t>
  </si>
  <si>
    <t>13384_1</t>
  </si>
  <si>
    <t>13384_2</t>
  </si>
  <si>
    <t>13384_3</t>
  </si>
  <si>
    <t>13520_1</t>
  </si>
  <si>
    <t>13520_2</t>
  </si>
  <si>
    <t>13520_3</t>
  </si>
  <si>
    <t>13628_1</t>
  </si>
  <si>
    <t>13628_2</t>
  </si>
  <si>
    <t>13628_3</t>
  </si>
  <si>
    <t>13694_1</t>
  </si>
  <si>
    <t>13694_2</t>
  </si>
  <si>
    <t>13694_3</t>
  </si>
  <si>
    <t>13712_1</t>
  </si>
  <si>
    <t>13712_2</t>
  </si>
  <si>
    <t>13712_3</t>
  </si>
  <si>
    <t>13861_1</t>
  </si>
  <si>
    <t>13861_2</t>
  </si>
  <si>
    <t>13861_3</t>
  </si>
  <si>
    <t>13899_1</t>
  </si>
  <si>
    <t>13899_2</t>
  </si>
  <si>
    <t>13899_3</t>
  </si>
  <si>
    <t>13988_1</t>
  </si>
  <si>
    <t>13988_2</t>
  </si>
  <si>
    <t>14014_1</t>
  </si>
  <si>
    <t>14014_2</t>
  </si>
  <si>
    <t>14020_1</t>
  </si>
  <si>
    <t>14020_2</t>
  </si>
  <si>
    <t>14020_3</t>
  </si>
  <si>
    <t>14059_1</t>
  </si>
  <si>
    <t>14059_2</t>
  </si>
  <si>
    <t>14059_3</t>
  </si>
  <si>
    <t>14163_1</t>
  </si>
  <si>
    <t>14163_2</t>
  </si>
  <si>
    <t>14163_3</t>
  </si>
  <si>
    <t>14240_1</t>
  </si>
  <si>
    <t>14240_2</t>
  </si>
  <si>
    <t>14258_1</t>
  </si>
  <si>
    <t>14258_2</t>
  </si>
  <si>
    <t>14259_1</t>
  </si>
  <si>
    <t>14259_2</t>
  </si>
  <si>
    <t>14259_3</t>
  </si>
  <si>
    <t>14346_1</t>
  </si>
  <si>
    <t>14346_2</t>
  </si>
  <si>
    <t>14507_1</t>
  </si>
  <si>
    <t>14507_2</t>
  </si>
  <si>
    <t>14507_3</t>
  </si>
  <si>
    <t>14613_1</t>
  </si>
  <si>
    <t>14613_2</t>
  </si>
  <si>
    <t>14614_1</t>
  </si>
  <si>
    <t>14614_2</t>
  </si>
  <si>
    <t>14614_3</t>
  </si>
  <si>
    <t>20021_1</t>
  </si>
  <si>
    <t>20021_2</t>
  </si>
  <si>
    <t>20021_3</t>
  </si>
  <si>
    <t>20101_1</t>
  </si>
  <si>
    <t>20101_2</t>
  </si>
  <si>
    <t>20101_3</t>
  </si>
  <si>
    <t>20119_1</t>
  </si>
  <si>
    <t>20119_2</t>
  </si>
  <si>
    <t>20119_3</t>
  </si>
  <si>
    <t>20165_1</t>
  </si>
  <si>
    <t>20165_2</t>
  </si>
  <si>
    <t>20165_3</t>
  </si>
  <si>
    <t>20193_1</t>
  </si>
  <si>
    <t>20193_2</t>
  </si>
  <si>
    <t>20193_3</t>
  </si>
  <si>
    <t>20195_1</t>
  </si>
  <si>
    <t>20195_2</t>
  </si>
  <si>
    <t>20241_1</t>
  </si>
  <si>
    <t>20241_2</t>
  </si>
  <si>
    <t>20241_3</t>
  </si>
  <si>
    <t>20289_1</t>
  </si>
  <si>
    <t>20289_2</t>
  </si>
  <si>
    <t>20289_3</t>
  </si>
  <si>
    <t>20532_1</t>
  </si>
  <si>
    <t>20532_2</t>
  </si>
  <si>
    <t>20532_3</t>
  </si>
  <si>
    <t>20566_1</t>
  </si>
  <si>
    <t>20566_2</t>
  </si>
  <si>
    <t>20566_3</t>
  </si>
  <si>
    <t>20581_1</t>
  </si>
  <si>
    <t>20581_2</t>
  </si>
  <si>
    <t>20665_1</t>
  </si>
  <si>
    <t>20665_2</t>
  </si>
  <si>
    <t>20665_3</t>
  </si>
  <si>
    <t>20705_1</t>
  </si>
  <si>
    <t>20705_2</t>
  </si>
  <si>
    <t>20705_3</t>
  </si>
  <si>
    <t>20803_1</t>
  </si>
  <si>
    <t>20803_2</t>
  </si>
  <si>
    <t>20803_3</t>
  </si>
  <si>
    <t>21000_1</t>
  </si>
  <si>
    <t>21000_2</t>
  </si>
  <si>
    <t>21000_3</t>
  </si>
  <si>
    <t>21268_1</t>
  </si>
  <si>
    <t>21268_2</t>
  </si>
  <si>
    <t>21268_3</t>
  </si>
  <si>
    <t>21346_1</t>
  </si>
  <si>
    <t>21346_2</t>
  </si>
  <si>
    <t>21346_3</t>
  </si>
  <si>
    <t>21424_1</t>
  </si>
  <si>
    <t>21424_2</t>
  </si>
  <si>
    <t>21424_3</t>
  </si>
  <si>
    <t>21488_1</t>
  </si>
  <si>
    <t>21488_2</t>
  </si>
  <si>
    <t>21488_3</t>
  </si>
  <si>
    <t>21505_1</t>
  </si>
  <si>
    <t>21505_2</t>
  </si>
  <si>
    <t>21505_3</t>
  </si>
  <si>
    <t>21564_1</t>
  </si>
  <si>
    <t>21564_2</t>
  </si>
  <si>
    <t>21564_3</t>
  </si>
  <si>
    <t>21576_1</t>
  </si>
  <si>
    <t>21576_2</t>
  </si>
  <si>
    <t>21576_3</t>
  </si>
  <si>
    <t>21627_1</t>
  </si>
  <si>
    <t>21627_2</t>
  </si>
  <si>
    <t>21642_1</t>
  </si>
  <si>
    <t>21642_2</t>
  </si>
  <si>
    <t>21691_1</t>
  </si>
  <si>
    <t>21691_2</t>
  </si>
  <si>
    <t>21691_3</t>
  </si>
  <si>
    <t>21757_1</t>
  </si>
  <si>
    <t>21757_2</t>
  </si>
  <si>
    <t>21839_1</t>
  </si>
  <si>
    <t>21839_2</t>
  </si>
  <si>
    <t>21844_1</t>
  </si>
  <si>
    <t>21844_2</t>
  </si>
  <si>
    <t>21844_3</t>
  </si>
  <si>
    <t>21910_1</t>
  </si>
  <si>
    <t>21910_2</t>
  </si>
  <si>
    <t>21910_3</t>
  </si>
  <si>
    <t>21952_1</t>
  </si>
  <si>
    <t>21952_2</t>
  </si>
  <si>
    <t>21985_1</t>
  </si>
  <si>
    <t>21985_2</t>
  </si>
  <si>
    <t>21998_1</t>
  </si>
  <si>
    <t>21998_2</t>
  </si>
  <si>
    <t>21998_3</t>
  </si>
  <si>
    <t>22058_1</t>
  </si>
  <si>
    <t>22058_2</t>
  </si>
  <si>
    <t>22058_3</t>
  </si>
  <si>
    <t>22106_1</t>
  </si>
  <si>
    <t>22106_2</t>
  </si>
  <si>
    <t>22106_3</t>
  </si>
  <si>
    <t>22262_1</t>
  </si>
  <si>
    <t>22262_2</t>
  </si>
  <si>
    <t>22262_3</t>
  </si>
  <si>
    <t>22371_1</t>
  </si>
  <si>
    <t>22371_2</t>
  </si>
  <si>
    <t>22450_1</t>
  </si>
  <si>
    <t>22450_2</t>
  </si>
  <si>
    <t>22450_3</t>
  </si>
  <si>
    <t>22536_1</t>
  </si>
  <si>
    <t>22536_2</t>
  </si>
  <si>
    <t>22536_3</t>
  </si>
  <si>
    <t>22870_1</t>
  </si>
  <si>
    <t>22870_2</t>
  </si>
  <si>
    <t>22870_3</t>
  </si>
  <si>
    <t>22906_1</t>
  </si>
  <si>
    <t>22906_2</t>
  </si>
  <si>
    <t>23106_1</t>
  </si>
  <si>
    <t>Central HP Loop/ VRF - Central</t>
  </si>
  <si>
    <t>23106_2</t>
  </si>
  <si>
    <t>23425_1</t>
  </si>
  <si>
    <t>23425_2</t>
  </si>
  <si>
    <t>23425_3</t>
  </si>
  <si>
    <t>23531_1</t>
  </si>
  <si>
    <t>23531_2</t>
  </si>
  <si>
    <t>23623_1</t>
  </si>
  <si>
    <t>23623_2</t>
  </si>
  <si>
    <t>23623_3</t>
  </si>
  <si>
    <t>23681_1</t>
  </si>
  <si>
    <t>Heat Pump (Forced Air)</t>
  </si>
  <si>
    <t>23681_2</t>
  </si>
  <si>
    <t>23681_3</t>
  </si>
  <si>
    <t>23685_1</t>
  </si>
  <si>
    <t>23685_2</t>
  </si>
  <si>
    <t>23800_1</t>
  </si>
  <si>
    <t>23800_2</t>
  </si>
  <si>
    <t>23800_3</t>
  </si>
  <si>
    <t>23899_1</t>
  </si>
  <si>
    <t>23899_2</t>
  </si>
  <si>
    <t>23899_3</t>
  </si>
  <si>
    <t>23996_1</t>
  </si>
  <si>
    <t>23996_2</t>
  </si>
  <si>
    <t>24009_1</t>
  </si>
  <si>
    <t>24009_2</t>
  </si>
  <si>
    <t>24009_3</t>
  </si>
  <si>
    <t>24123_1</t>
  </si>
  <si>
    <t>24123_2</t>
  </si>
  <si>
    <t>24139_1</t>
  </si>
  <si>
    <t>24139_2</t>
  </si>
  <si>
    <t>24637_1</t>
  </si>
  <si>
    <t>24637_2</t>
  </si>
  <si>
    <t>24637_3</t>
  </si>
  <si>
    <t>24802_1</t>
  </si>
  <si>
    <t>24802_2</t>
  </si>
  <si>
    <t>24802_3</t>
  </si>
  <si>
    <t>29940_1</t>
  </si>
  <si>
    <t>29940_2</t>
  </si>
  <si>
    <t>60022_1</t>
  </si>
  <si>
    <t>60022_2</t>
  </si>
  <si>
    <t>60051_1</t>
  </si>
  <si>
    <t>60051_2</t>
  </si>
  <si>
    <t>60051_3</t>
  </si>
  <si>
    <t>60071_1</t>
  </si>
  <si>
    <t>60071_2</t>
  </si>
  <si>
    <t>60099_1</t>
  </si>
  <si>
    <t>60099_2</t>
  </si>
  <si>
    <t>60099_3</t>
  </si>
  <si>
    <t>71001_1</t>
  </si>
  <si>
    <t>71001_2</t>
  </si>
  <si>
    <t>71002_1</t>
  </si>
  <si>
    <t>71002_2</t>
  </si>
  <si>
    <t>71003_1</t>
  </si>
  <si>
    <t>71003_2</t>
  </si>
  <si>
    <t>71004_1</t>
  </si>
  <si>
    <t>71004_2</t>
  </si>
  <si>
    <t>71005_1</t>
  </si>
  <si>
    <t>71005_2</t>
  </si>
  <si>
    <t>71006_1</t>
  </si>
  <si>
    <t>71006_2</t>
  </si>
  <si>
    <t>71007_1</t>
  </si>
  <si>
    <t>71007_2</t>
  </si>
  <si>
    <t>71008_1</t>
  </si>
  <si>
    <t>71008_2</t>
  </si>
  <si>
    <t>71009_1</t>
  </si>
  <si>
    <t>71009_2</t>
  </si>
  <si>
    <t>71010_1</t>
  </si>
  <si>
    <t>71010_2</t>
  </si>
  <si>
    <t>71011_1</t>
  </si>
  <si>
    <t>71011_2</t>
  </si>
  <si>
    <t>71012_1</t>
  </si>
  <si>
    <t>71012_2</t>
  </si>
  <si>
    <t>71013_1</t>
  </si>
  <si>
    <t>71013_2</t>
  </si>
  <si>
    <t>71014_1</t>
  </si>
  <si>
    <t>71014_2</t>
  </si>
  <si>
    <t>72001_1</t>
  </si>
  <si>
    <t>72001_2</t>
  </si>
  <si>
    <t>72002_1</t>
  </si>
  <si>
    <t>72002_2</t>
  </si>
  <si>
    <t>72003_1</t>
  </si>
  <si>
    <t>72003_2</t>
  </si>
  <si>
    <t>72004_1</t>
  </si>
  <si>
    <t>72004_2</t>
  </si>
  <si>
    <t>72005_1</t>
  </si>
  <si>
    <t>72005_2</t>
  </si>
  <si>
    <t>72006_1</t>
  </si>
  <si>
    <t>72006_2</t>
  </si>
  <si>
    <t>72007_1</t>
  </si>
  <si>
    <t>72007_2</t>
  </si>
  <si>
    <t>72008_1</t>
  </si>
  <si>
    <t>72008_2</t>
  </si>
  <si>
    <t>72009_1</t>
  </si>
  <si>
    <t>72009_2</t>
  </si>
  <si>
    <t>72010_1</t>
  </si>
  <si>
    <t>72010_2</t>
  </si>
  <si>
    <t>73001_1</t>
  </si>
  <si>
    <t>73001_2</t>
  </si>
  <si>
    <t>73002_1</t>
  </si>
  <si>
    <t>73002_2</t>
  </si>
  <si>
    <t>73003_1</t>
  </si>
  <si>
    <t>73003_2</t>
  </si>
  <si>
    <t>73004_1</t>
  </si>
  <si>
    <t>73004_2</t>
  </si>
  <si>
    <t>73005_1</t>
  </si>
  <si>
    <t>73005_2</t>
  </si>
  <si>
    <t>73006_1</t>
  </si>
  <si>
    <t>73006_2</t>
  </si>
  <si>
    <t>73007_1</t>
  </si>
  <si>
    <t>73007_2</t>
  </si>
  <si>
    <t>73008_1</t>
  </si>
  <si>
    <t>73008_2</t>
  </si>
  <si>
    <t>73009_1</t>
  </si>
  <si>
    <t>73009_2</t>
  </si>
  <si>
    <t>73010_1</t>
  </si>
  <si>
    <t>73010_2</t>
  </si>
  <si>
    <t>74001_1</t>
  </si>
  <si>
    <t>74001_2</t>
  </si>
  <si>
    <t>74002_1</t>
  </si>
  <si>
    <t>74002_2</t>
  </si>
  <si>
    <t>74003_1</t>
  </si>
  <si>
    <t>74003_2</t>
  </si>
  <si>
    <t>74004_1</t>
  </si>
  <si>
    <t>74004_2</t>
  </si>
  <si>
    <t>74005_1</t>
  </si>
  <si>
    <t>74005_2</t>
  </si>
  <si>
    <t>74006_1</t>
  </si>
  <si>
    <t>74006_2</t>
  </si>
  <si>
    <t>74007_1</t>
  </si>
  <si>
    <t>74007_2</t>
  </si>
  <si>
    <t>74008_1</t>
  </si>
  <si>
    <t>74008_2</t>
  </si>
  <si>
    <t>74009_1</t>
  </si>
  <si>
    <t>74009_2</t>
  </si>
  <si>
    <t>74010_1</t>
  </si>
  <si>
    <t>74010_2</t>
  </si>
  <si>
    <t>74011_1</t>
  </si>
  <si>
    <t>74011_2</t>
  </si>
  <si>
    <t>74012_1</t>
  </si>
  <si>
    <t>74012_2</t>
  </si>
  <si>
    <t>74013_1</t>
  </si>
  <si>
    <t>74013_2</t>
  </si>
  <si>
    <t>74014_1</t>
  </si>
  <si>
    <t>74014_2</t>
  </si>
  <si>
    <t>74015_1</t>
  </si>
  <si>
    <t>74015_2</t>
  </si>
  <si>
    <t>75001_1</t>
  </si>
  <si>
    <t>75001_2</t>
  </si>
  <si>
    <t>75001_3</t>
  </si>
  <si>
    <t>75002_1</t>
  </si>
  <si>
    <t>75002_2</t>
  </si>
  <si>
    <t>75003_1</t>
  </si>
  <si>
    <t>75003_2</t>
  </si>
  <si>
    <t>75004_1</t>
  </si>
  <si>
    <t>75004_2</t>
  </si>
  <si>
    <t>75005_1</t>
  </si>
  <si>
    <t>75005_2</t>
  </si>
  <si>
    <t>75006_1</t>
  </si>
  <si>
    <t>75006_2</t>
  </si>
  <si>
    <t>75007_1</t>
  </si>
  <si>
    <t>75007_2</t>
  </si>
  <si>
    <t>75008_1</t>
  </si>
  <si>
    <t>75008_2</t>
  </si>
  <si>
    <t>75009_1</t>
  </si>
  <si>
    <t>75009_2</t>
  </si>
  <si>
    <t>75010_1</t>
  </si>
  <si>
    <t>75010_2</t>
  </si>
  <si>
    <t>75011_1</t>
  </si>
  <si>
    <t>75011_2</t>
  </si>
  <si>
    <t>75012_1</t>
  </si>
  <si>
    <t>75012_2</t>
  </si>
  <si>
    <t>75013_1</t>
  </si>
  <si>
    <t>75013_2</t>
  </si>
  <si>
    <t>76001_1</t>
  </si>
  <si>
    <t>76001_2</t>
  </si>
  <si>
    <t>76002_1</t>
  </si>
  <si>
    <t>76002_2</t>
  </si>
  <si>
    <t>76003_1</t>
  </si>
  <si>
    <t>76003_2</t>
  </si>
  <si>
    <t>76004_1</t>
  </si>
  <si>
    <t>76004_2</t>
  </si>
  <si>
    <t>76005_1</t>
  </si>
  <si>
    <t>76005_2</t>
  </si>
  <si>
    <t>76006_1</t>
  </si>
  <si>
    <t>76006_2</t>
  </si>
  <si>
    <t>76007_1</t>
  </si>
  <si>
    <t>76007_2</t>
  </si>
  <si>
    <t>76008_1</t>
  </si>
  <si>
    <t>76008_2</t>
  </si>
  <si>
    <t>76009_1</t>
  </si>
  <si>
    <t>76009_2</t>
  </si>
  <si>
    <t>76010_1</t>
  </si>
  <si>
    <t>76010_2</t>
  </si>
  <si>
    <t>76011_1</t>
  </si>
  <si>
    <t>76011_2</t>
  </si>
  <si>
    <t>76012_1</t>
  </si>
  <si>
    <t>76012_2</t>
  </si>
  <si>
    <t>76013_1</t>
  </si>
  <si>
    <t>76013_2</t>
  </si>
  <si>
    <t>77001_1</t>
  </si>
  <si>
    <t>77001_2</t>
  </si>
  <si>
    <t>77002_1</t>
  </si>
  <si>
    <t>77002_2</t>
  </si>
  <si>
    <t>77003_1</t>
  </si>
  <si>
    <t>77003_2</t>
  </si>
  <si>
    <t>77004_1</t>
  </si>
  <si>
    <t>77004_2</t>
  </si>
  <si>
    <t>77005_1</t>
  </si>
  <si>
    <t>77005_2</t>
  </si>
  <si>
    <t>77006_1</t>
  </si>
  <si>
    <t>77006_2</t>
  </si>
  <si>
    <t>77007_1</t>
  </si>
  <si>
    <t>77007_2</t>
  </si>
  <si>
    <t>77008_1</t>
  </si>
  <si>
    <t>77008_2</t>
  </si>
  <si>
    <t>77009_1</t>
  </si>
  <si>
    <t>77009_2</t>
  </si>
  <si>
    <t>77010_1</t>
  </si>
  <si>
    <t>77010_2</t>
  </si>
  <si>
    <t>77011_1</t>
  </si>
  <si>
    <t>77011_2</t>
  </si>
  <si>
    <t>78001_1</t>
  </si>
  <si>
    <t>78001_2</t>
  </si>
  <si>
    <t>78002_1</t>
  </si>
  <si>
    <t>78002_2</t>
  </si>
  <si>
    <t>78003_1</t>
  </si>
  <si>
    <t>78003_2</t>
  </si>
  <si>
    <t>78004_1</t>
  </si>
  <si>
    <t>78004_2</t>
  </si>
  <si>
    <t>78005_1</t>
  </si>
  <si>
    <t>78005_2</t>
  </si>
  <si>
    <t>78006_1</t>
  </si>
  <si>
    <t>78006_2</t>
  </si>
  <si>
    <t>78007_1</t>
  </si>
  <si>
    <t>78007_2</t>
  </si>
  <si>
    <t>78008_1</t>
  </si>
  <si>
    <t>78008_2</t>
  </si>
  <si>
    <t>78009_1</t>
  </si>
  <si>
    <t>78009_2</t>
  </si>
  <si>
    <t>78010_1</t>
  </si>
  <si>
    <t>78010_2</t>
  </si>
  <si>
    <t>78011_1</t>
  </si>
  <si>
    <t>78011_2</t>
  </si>
  <si>
    <t>78012_1</t>
  </si>
  <si>
    <t>78012_2</t>
  </si>
  <si>
    <t>80061_1</t>
  </si>
  <si>
    <t>80061_2</t>
  </si>
  <si>
    <t>80061_3</t>
  </si>
  <si>
    <t>80073_1</t>
  </si>
  <si>
    <t>80073_2</t>
  </si>
  <si>
    <t>80073_3</t>
  </si>
  <si>
    <t>Equipment lookup</t>
  </si>
  <si>
    <t>Total number of units</t>
  </si>
  <si>
    <t>Total number of weatherization-program-eligible units</t>
  </si>
  <si>
    <t>"p"  
Percent of units that are program-eligible</t>
  </si>
  <si>
    <t>Percent of units that are program-eligible</t>
  </si>
  <si>
    <t>(Yikes -- that's a lot of zonal!)</t>
  </si>
  <si>
    <t>Tina, this one  ----&gt;</t>
  </si>
  <si>
    <t>(SEEM prototype)</t>
  </si>
  <si>
    <t>From SEEM prototypes</t>
  </si>
</sst>
</file>

<file path=xl/styles.xml><?xml version="1.0" encoding="utf-8"?>
<styleSheet xmlns="http://schemas.openxmlformats.org/spreadsheetml/2006/main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m/d/\ h:mm"/>
  </numFmts>
  <fonts count="43">
    <font>
      <sz val="9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0"/>
      <color indexed="63"/>
      <name val="Arial"/>
      <family val="2"/>
    </font>
    <font>
      <b/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5"/>
      <color indexed="56"/>
      <name val="Calibri"/>
      <family val="2"/>
    </font>
    <font>
      <b/>
      <sz val="10"/>
      <color indexed="9"/>
      <name val="Arial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1"/>
      <color indexed="62"/>
      <name val="Calibri"/>
      <family val="2"/>
    </font>
    <font>
      <sz val="9"/>
      <name val="Consolas"/>
      <family val="3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9"/>
      <color theme="1"/>
      <name val="Consolas"/>
      <family val="3"/>
    </font>
    <font>
      <sz val="10"/>
      <name val="Verdan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rgb="FF00B0F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29">
    <xf numFmtId="0" fontId="0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2" borderId="0" applyNumberFormat="0" applyAlignment="0">
      <alignment horizontal="right"/>
    </xf>
    <xf numFmtId="0" fontId="4" fillId="3" borderId="0" applyNumberFormat="0" applyAlignment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2" fontId="4" fillId="0" borderId="0" applyFont="0" applyFill="0" applyBorder="0" applyProtection="0">
      <alignment horizontal="right"/>
    </xf>
    <xf numFmtId="0" fontId="5" fillId="0" borderId="0" applyNumberFormat="0" applyFill="0" applyBorder="0" applyProtection="0">
      <alignment horizontal="left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" fillId="0" borderId="0"/>
    <xf numFmtId="0" fontId="4" fillId="0" borderId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2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6" borderId="0" applyNumberFormat="0" applyBorder="0" applyAlignment="0" applyProtection="0"/>
    <xf numFmtId="0" fontId="21" fillId="10" borderId="0" applyNumberFormat="0" applyBorder="0" applyAlignment="0" applyProtection="0"/>
    <xf numFmtId="0" fontId="22" fillId="27" borderId="20" applyNumberFormat="0" applyAlignment="0" applyProtection="0"/>
    <xf numFmtId="0" fontId="23" fillId="28" borderId="21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" fillId="2" borderId="0" applyNumberFormat="0" applyAlignment="0">
      <alignment horizontal="right"/>
    </xf>
    <xf numFmtId="167" fontId="24" fillId="0" borderId="0"/>
    <xf numFmtId="0" fontId="25" fillId="0" borderId="0" applyNumberFormat="0" applyFill="0" applyBorder="0" applyAlignment="0" applyProtection="0"/>
    <xf numFmtId="0" fontId="26" fillId="11" borderId="0" applyNumberFormat="0" applyBorder="0" applyAlignment="0" applyProtection="0"/>
    <xf numFmtId="0" fontId="27" fillId="0" borderId="0">
      <alignment horizontal="center" wrapText="1"/>
    </xf>
    <xf numFmtId="0" fontId="28" fillId="0" borderId="22" applyNumberFormat="0" applyFill="0" applyAlignment="0" applyProtection="0"/>
    <xf numFmtId="0" fontId="29" fillId="29" borderId="23">
      <alignment horizontal="left"/>
    </xf>
    <xf numFmtId="0" fontId="30" fillId="0" borderId="24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14" borderId="20" applyNumberFormat="0" applyAlignment="0" applyProtection="0"/>
    <xf numFmtId="0" fontId="34" fillId="30" borderId="25" applyNumberFormat="0" applyProtection="0">
      <alignment horizontal="center"/>
    </xf>
    <xf numFmtId="0" fontId="35" fillId="0" borderId="26" applyNumberFormat="0" applyFill="0" applyAlignment="0" applyProtection="0"/>
    <xf numFmtId="0" fontId="36" fillId="31" borderId="0" applyNumberFormat="0" applyBorder="0" applyAlignment="0" applyProtection="0"/>
    <xf numFmtId="0" fontId="37" fillId="0" borderId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4" fillId="0" borderId="0">
      <alignment readingOrder="1"/>
    </xf>
    <xf numFmtId="0" fontId="4" fillId="0" borderId="0"/>
    <xf numFmtId="0" fontId="4" fillId="0" borderId="0"/>
    <xf numFmtId="0" fontId="4" fillId="0" borderId="0"/>
    <xf numFmtId="0" fontId="4" fillId="0" borderId="0">
      <alignment readingOrder="1"/>
    </xf>
    <xf numFmtId="0" fontId="38" fillId="0" borderId="0"/>
    <xf numFmtId="0" fontId="38" fillId="0" borderId="0"/>
    <xf numFmtId="0" fontId="7" fillId="0" borderId="0"/>
    <xf numFmtId="0" fontId="7" fillId="0" borderId="0"/>
    <xf numFmtId="0" fontId="7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19" fillId="7" borderId="19" applyNumberFormat="0" applyFont="0" applyAlignment="0" applyProtection="0"/>
    <xf numFmtId="0" fontId="19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7" fillId="7" borderId="19" applyNumberFormat="0" applyFont="0" applyAlignment="0" applyProtection="0"/>
    <xf numFmtId="0" fontId="39" fillId="27" borderId="2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28" applyNumberFormat="0" applyFill="0" applyAlignment="0" applyProtection="0"/>
    <xf numFmtId="0" fontId="42" fillId="0" borderId="0" applyNumberFormat="0" applyFill="0" applyBorder="0" applyAlignment="0" applyProtection="0"/>
    <xf numFmtId="0" fontId="4" fillId="0" borderId="0"/>
    <xf numFmtId="0" fontId="4" fillId="0" borderId="0"/>
  </cellStyleXfs>
  <cellXfs count="179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left"/>
    </xf>
    <xf numFmtId="164" fontId="0" fillId="0" borderId="0" xfId="0" applyNumberFormat="1"/>
    <xf numFmtId="0" fontId="6" fillId="0" borderId="0" xfId="0" applyFont="1"/>
    <xf numFmtId="9" fontId="0" fillId="0" borderId="0" xfId="2" applyFont="1"/>
    <xf numFmtId="165" fontId="0" fillId="0" borderId="0" xfId="2" applyNumberFormat="1" applyFont="1"/>
    <xf numFmtId="1" fontId="0" fillId="0" borderId="0" xfId="0" applyNumberFormat="1"/>
    <xf numFmtId="2" fontId="0" fillId="0" borderId="0" xfId="0" applyNumberFormat="1"/>
    <xf numFmtId="10" fontId="0" fillId="0" borderId="0" xfId="0" applyNumberFormat="1"/>
    <xf numFmtId="9" fontId="0" fillId="0" borderId="0" xfId="0" applyNumberFormat="1"/>
    <xf numFmtId="9" fontId="0" fillId="0" borderId="0" xfId="2" applyNumberFormat="1" applyFont="1"/>
    <xf numFmtId="0" fontId="7" fillId="0" borderId="0" xfId="13"/>
    <xf numFmtId="0" fontId="9" fillId="0" borderId="1" xfId="13" applyFont="1" applyBorder="1"/>
    <xf numFmtId="0" fontId="9" fillId="0" borderId="3" xfId="13" applyFont="1" applyBorder="1"/>
    <xf numFmtId="0" fontId="7" fillId="0" borderId="3" xfId="13" applyBorder="1"/>
    <xf numFmtId="0" fontId="7" fillId="0" borderId="2" xfId="13" applyBorder="1"/>
    <xf numFmtId="0" fontId="7" fillId="0" borderId="0" xfId="13" applyBorder="1"/>
    <xf numFmtId="0" fontId="9" fillId="0" borderId="3" xfId="13" applyFont="1" applyBorder="1" applyAlignment="1">
      <alignment horizontal="center" vertical="top" wrapText="1"/>
    </xf>
    <xf numFmtId="0" fontId="9" fillId="0" borderId="2" xfId="13" applyFont="1" applyBorder="1" applyAlignment="1">
      <alignment horizontal="center" vertical="top" wrapText="1"/>
    </xf>
    <xf numFmtId="0" fontId="9" fillId="0" borderId="0" xfId="13" applyFont="1" applyBorder="1" applyAlignment="1">
      <alignment horizontal="left" wrapText="1"/>
    </xf>
    <xf numFmtId="0" fontId="11" fillId="0" borderId="0" xfId="13" applyFont="1" applyBorder="1"/>
    <xf numFmtId="0" fontId="12" fillId="0" borderId="0" xfId="13" applyFont="1" applyBorder="1"/>
    <xf numFmtId="0" fontId="7" fillId="0" borderId="5" xfId="13" applyBorder="1" applyAlignment="1">
      <alignment horizontal="center"/>
    </xf>
    <xf numFmtId="0" fontId="7" fillId="0" borderId="7" xfId="13" applyBorder="1" applyAlignment="1">
      <alignment horizontal="center"/>
    </xf>
    <xf numFmtId="0" fontId="7" fillId="0" borderId="6" xfId="13" applyBorder="1" applyAlignment="1">
      <alignment horizontal="center"/>
    </xf>
    <xf numFmtId="0" fontId="7" fillId="0" borderId="0" xfId="13" applyBorder="1" applyAlignment="1">
      <alignment horizontal="center"/>
    </xf>
    <xf numFmtId="0" fontId="9" fillId="0" borderId="7" xfId="13" applyFont="1" applyBorder="1" applyAlignment="1">
      <alignment horizontal="center" vertical="top" wrapText="1"/>
    </xf>
    <xf numFmtId="0" fontId="9" fillId="0" borderId="6" xfId="13" applyFont="1" applyBorder="1" applyAlignment="1">
      <alignment horizontal="center" vertical="top" wrapText="1"/>
    </xf>
    <xf numFmtId="0" fontId="12" fillId="0" borderId="0" xfId="13" applyFont="1" applyBorder="1" applyAlignment="1">
      <alignment horizontal="center"/>
    </xf>
    <xf numFmtId="0" fontId="9" fillId="0" borderId="1" xfId="13" applyFont="1" applyBorder="1" applyAlignment="1">
      <alignment horizontal="center"/>
    </xf>
    <xf numFmtId="0" fontId="7" fillId="0" borderId="3" xfId="13" applyBorder="1" applyAlignment="1">
      <alignment horizontal="center"/>
    </xf>
    <xf numFmtId="0" fontId="7" fillId="0" borderId="1" xfId="13" applyBorder="1" applyAlignment="1">
      <alignment horizontal="center"/>
    </xf>
    <xf numFmtId="0" fontId="7" fillId="0" borderId="2" xfId="13" applyBorder="1" applyAlignment="1">
      <alignment horizontal="center"/>
    </xf>
    <xf numFmtId="0" fontId="9" fillId="0" borderId="0" xfId="13" applyFont="1" applyBorder="1" applyAlignment="1">
      <alignment horizontal="right"/>
    </xf>
    <xf numFmtId="3" fontId="7" fillId="0" borderId="1" xfId="13" applyNumberFormat="1" applyBorder="1" applyAlignment="1">
      <alignment horizontal="right"/>
    </xf>
    <xf numFmtId="3" fontId="7" fillId="0" borderId="3" xfId="13" applyNumberFormat="1" applyBorder="1" applyAlignment="1">
      <alignment horizontal="right"/>
    </xf>
    <xf numFmtId="3" fontId="7" fillId="0" borderId="2" xfId="13" applyNumberFormat="1" applyBorder="1" applyAlignment="1">
      <alignment horizontal="right"/>
    </xf>
    <xf numFmtId="3" fontId="7" fillId="0" borderId="0" xfId="13" applyNumberFormat="1" applyBorder="1" applyAlignment="1">
      <alignment horizontal="right"/>
    </xf>
    <xf numFmtId="3" fontId="7" fillId="0" borderId="4" xfId="13" applyNumberFormat="1" applyFont="1" applyBorder="1" applyAlignment="1">
      <alignment horizontal="right"/>
    </xf>
    <xf numFmtId="3" fontId="7" fillId="4" borderId="0" xfId="13" applyNumberFormat="1" applyFont="1" applyFill="1" applyBorder="1" applyAlignment="1">
      <alignment horizontal="center"/>
    </xf>
    <xf numFmtId="9" fontId="7" fillId="4" borderId="0" xfId="14" applyFont="1" applyFill="1" applyBorder="1" applyAlignment="1">
      <alignment horizontal="center"/>
    </xf>
    <xf numFmtId="164" fontId="7" fillId="0" borderId="0" xfId="15" applyNumberFormat="1" applyFont="1" applyBorder="1" applyAlignment="1">
      <alignment horizontal="right"/>
    </xf>
    <xf numFmtId="165" fontId="7" fillId="0" borderId="0" xfId="15" applyNumberFormat="1" applyFont="1" applyBorder="1" applyAlignment="1">
      <alignment horizontal="right"/>
    </xf>
    <xf numFmtId="165" fontId="7" fillId="0" borderId="8" xfId="15" applyNumberFormat="1" applyFont="1" applyBorder="1" applyAlignment="1">
      <alignment horizontal="right"/>
    </xf>
    <xf numFmtId="3" fontId="9" fillId="0" borderId="0" xfId="13" applyNumberFormat="1" applyFont="1" applyBorder="1" applyAlignment="1">
      <alignment horizontal="right"/>
    </xf>
    <xf numFmtId="165" fontId="7" fillId="0" borderId="1" xfId="13" applyNumberFormat="1" applyBorder="1" applyAlignment="1">
      <alignment horizontal="center"/>
    </xf>
    <xf numFmtId="165" fontId="7" fillId="0" borderId="3" xfId="13" applyNumberFormat="1" applyBorder="1" applyAlignment="1">
      <alignment horizontal="center"/>
    </xf>
    <xf numFmtId="165" fontId="7" fillId="0" borderId="2" xfId="13" applyNumberFormat="1" applyBorder="1" applyAlignment="1">
      <alignment horizontal="center"/>
    </xf>
    <xf numFmtId="9" fontId="9" fillId="0" borderId="0" xfId="13" applyNumberFormat="1" applyFont="1" applyBorder="1" applyAlignment="1">
      <alignment horizontal="right"/>
    </xf>
    <xf numFmtId="0" fontId="11" fillId="0" borderId="0" xfId="13" applyFont="1" applyBorder="1" applyAlignment="1">
      <alignment horizontal="center"/>
    </xf>
    <xf numFmtId="165" fontId="12" fillId="0" borderId="0" xfId="13" applyNumberFormat="1" applyFont="1" applyBorder="1" applyAlignment="1">
      <alignment horizontal="center"/>
    </xf>
    <xf numFmtId="0" fontId="7" fillId="0" borderId="4" xfId="13" applyBorder="1" applyAlignment="1">
      <alignment horizontal="center"/>
    </xf>
    <xf numFmtId="0" fontId="7" fillId="0" borderId="8" xfId="13" applyBorder="1" applyAlignment="1">
      <alignment horizontal="center"/>
    </xf>
    <xf numFmtId="3" fontId="7" fillId="0" borderId="4" xfId="13" applyNumberFormat="1" applyBorder="1" applyAlignment="1">
      <alignment horizontal="right"/>
    </xf>
    <xf numFmtId="3" fontId="7" fillId="0" borderId="8" xfId="13" applyNumberFormat="1" applyBorder="1" applyAlignment="1">
      <alignment horizontal="right"/>
    </xf>
    <xf numFmtId="165" fontId="7" fillId="0" borderId="4" xfId="13" applyNumberFormat="1" applyBorder="1" applyAlignment="1">
      <alignment horizontal="center"/>
    </xf>
    <xf numFmtId="165" fontId="7" fillId="0" borderId="0" xfId="13" applyNumberFormat="1" applyBorder="1" applyAlignment="1">
      <alignment horizontal="center"/>
    </xf>
    <xf numFmtId="165" fontId="7" fillId="0" borderId="8" xfId="13" applyNumberFormat="1" applyBorder="1" applyAlignment="1">
      <alignment horizontal="center"/>
    </xf>
    <xf numFmtId="0" fontId="7" fillId="0" borderId="9" xfId="13" applyBorder="1" applyAlignment="1">
      <alignment horizontal="center"/>
    </xf>
    <xf numFmtId="0" fontId="7" fillId="0" borderId="10" xfId="13" applyBorder="1" applyAlignment="1">
      <alignment horizontal="center"/>
    </xf>
    <xf numFmtId="0" fontId="7" fillId="0" borderId="11" xfId="13" applyBorder="1" applyAlignment="1">
      <alignment horizontal="center"/>
    </xf>
    <xf numFmtId="3" fontId="7" fillId="0" borderId="9" xfId="13" applyNumberFormat="1" applyBorder="1" applyAlignment="1">
      <alignment horizontal="right"/>
    </xf>
    <xf numFmtId="3" fontId="7" fillId="0" borderId="10" xfId="13" applyNumberFormat="1" applyBorder="1" applyAlignment="1">
      <alignment horizontal="right"/>
    </xf>
    <xf numFmtId="3" fontId="7" fillId="0" borderId="11" xfId="13" applyNumberFormat="1" applyBorder="1" applyAlignment="1">
      <alignment horizontal="right"/>
    </xf>
    <xf numFmtId="165" fontId="7" fillId="0" borderId="9" xfId="13" applyNumberFormat="1" applyBorder="1" applyAlignment="1">
      <alignment horizontal="center"/>
    </xf>
    <xf numFmtId="165" fontId="7" fillId="0" borderId="10" xfId="13" applyNumberFormat="1" applyBorder="1" applyAlignment="1">
      <alignment horizontal="center"/>
    </xf>
    <xf numFmtId="165" fontId="7" fillId="0" borderId="11" xfId="13" applyNumberFormat="1" applyBorder="1" applyAlignment="1">
      <alignment horizontal="center"/>
    </xf>
    <xf numFmtId="0" fontId="7" fillId="0" borderId="5" xfId="13" applyBorder="1"/>
    <xf numFmtId="0" fontId="9" fillId="0" borderId="7" xfId="13" applyFont="1" applyBorder="1" applyAlignment="1">
      <alignment horizontal="right"/>
    </xf>
    <xf numFmtId="3" fontId="7" fillId="0" borderId="5" xfId="13" applyNumberFormat="1" applyBorder="1" applyAlignment="1">
      <alignment horizontal="right"/>
    </xf>
    <xf numFmtId="3" fontId="7" fillId="0" borderId="7" xfId="13" applyNumberFormat="1" applyBorder="1" applyAlignment="1">
      <alignment horizontal="right"/>
    </xf>
    <xf numFmtId="3" fontId="7" fillId="0" borderId="6" xfId="13" applyNumberFormat="1" applyBorder="1" applyAlignment="1">
      <alignment horizontal="right"/>
    </xf>
    <xf numFmtId="3" fontId="7" fillId="0" borderId="12" xfId="13" applyNumberFormat="1" applyFont="1" applyBorder="1" applyAlignment="1">
      <alignment horizontal="right"/>
    </xf>
    <xf numFmtId="3" fontId="7" fillId="4" borderId="13" xfId="13" applyNumberFormat="1" applyFont="1" applyFill="1" applyBorder="1" applyAlignment="1">
      <alignment horizontal="center"/>
    </xf>
    <xf numFmtId="9" fontId="7" fillId="4" borderId="13" xfId="14" applyFont="1" applyFill="1" applyBorder="1" applyAlignment="1">
      <alignment horizontal="center"/>
    </xf>
    <xf numFmtId="164" fontId="7" fillId="0" borderId="13" xfId="15" applyNumberFormat="1" applyFont="1" applyBorder="1" applyAlignment="1">
      <alignment horizontal="right"/>
    </xf>
    <xf numFmtId="165" fontId="7" fillId="0" borderId="13" xfId="15" applyNumberFormat="1" applyFont="1" applyBorder="1" applyAlignment="1">
      <alignment horizontal="right"/>
    </xf>
    <xf numFmtId="165" fontId="7" fillId="0" borderId="14" xfId="15" applyNumberFormat="1" applyFont="1" applyBorder="1" applyAlignment="1">
      <alignment horizontal="right"/>
    </xf>
    <xf numFmtId="0" fontId="9" fillId="0" borderId="6" xfId="13" applyFont="1" applyBorder="1" applyAlignment="1">
      <alignment horizontal="right"/>
    </xf>
    <xf numFmtId="165" fontId="7" fillId="0" borderId="5" xfId="13" applyNumberFormat="1" applyBorder="1" applyAlignment="1">
      <alignment horizontal="center"/>
    </xf>
    <xf numFmtId="165" fontId="7" fillId="0" borderId="7" xfId="13" applyNumberFormat="1" applyBorder="1" applyAlignment="1">
      <alignment horizontal="center"/>
    </xf>
    <xf numFmtId="165" fontId="7" fillId="0" borderId="6" xfId="13" applyNumberFormat="1" applyBorder="1" applyAlignment="1">
      <alignment horizontal="center"/>
    </xf>
    <xf numFmtId="0" fontId="11" fillId="0" borderId="0" xfId="13" applyFont="1" applyBorder="1" applyAlignment="1">
      <alignment horizontal="right"/>
    </xf>
    <xf numFmtId="0" fontId="9" fillId="0" borderId="0" xfId="13" applyFont="1" applyBorder="1" applyAlignment="1">
      <alignment horizontal="center"/>
    </xf>
    <xf numFmtId="3" fontId="9" fillId="4" borderId="0" xfId="13" applyNumberFormat="1" applyFont="1" applyFill="1" applyBorder="1" applyAlignment="1">
      <alignment horizontal="center"/>
    </xf>
    <xf numFmtId="9" fontId="9" fillId="4" borderId="0" xfId="14" applyFont="1" applyFill="1" applyBorder="1" applyAlignment="1">
      <alignment horizontal="center"/>
    </xf>
    <xf numFmtId="164" fontId="9" fillId="0" borderId="0" xfId="15" applyNumberFormat="1" applyFont="1" applyBorder="1" applyAlignment="1">
      <alignment horizontal="right"/>
    </xf>
    <xf numFmtId="165" fontId="9" fillId="0" borderId="0" xfId="15" applyNumberFormat="1" applyFont="1" applyBorder="1" applyAlignment="1">
      <alignment horizontal="right"/>
    </xf>
    <xf numFmtId="165" fontId="9" fillId="0" borderId="0" xfId="13" applyNumberFormat="1" applyFont="1" applyBorder="1" applyAlignment="1">
      <alignment horizontal="center"/>
    </xf>
    <xf numFmtId="165" fontId="11" fillId="0" borderId="0" xfId="13" applyNumberFormat="1" applyFont="1" applyBorder="1" applyAlignment="1">
      <alignment horizontal="center"/>
    </xf>
    <xf numFmtId="0" fontId="7" fillId="4" borderId="0" xfId="13" applyFill="1" applyAlignment="1">
      <alignment horizontal="center"/>
    </xf>
    <xf numFmtId="0" fontId="7" fillId="0" borderId="15" xfId="13" applyBorder="1"/>
    <xf numFmtId="0" fontId="9" fillId="4" borderId="16" xfId="13" applyFont="1" applyFill="1" applyBorder="1" applyAlignment="1">
      <alignment horizontal="center" vertical="center" wrapText="1"/>
    </xf>
    <xf numFmtId="0" fontId="7" fillId="0" borderId="16" xfId="13" applyBorder="1"/>
    <xf numFmtId="0" fontId="7" fillId="0" borderId="17" xfId="13" applyBorder="1"/>
    <xf numFmtId="0" fontId="7" fillId="0" borderId="4" xfId="13" applyBorder="1"/>
    <xf numFmtId="0" fontId="7" fillId="4" borderId="0" xfId="13" applyFill="1" applyBorder="1" applyAlignment="1">
      <alignment horizontal="center"/>
    </xf>
    <xf numFmtId="165" fontId="7" fillId="4" borderId="0" xfId="13" applyNumberFormat="1" applyFill="1" applyBorder="1" applyAlignment="1">
      <alignment horizontal="center"/>
    </xf>
    <xf numFmtId="0" fontId="7" fillId="0" borderId="8" xfId="13" applyBorder="1"/>
    <xf numFmtId="0" fontId="7" fillId="0" borderId="9" xfId="13" applyBorder="1"/>
    <xf numFmtId="0" fontId="7" fillId="4" borderId="10" xfId="13" applyFill="1" applyBorder="1" applyAlignment="1">
      <alignment horizontal="center"/>
    </xf>
    <xf numFmtId="165" fontId="7" fillId="4" borderId="10" xfId="13" applyNumberFormat="1" applyFill="1" applyBorder="1" applyAlignment="1">
      <alignment horizontal="center"/>
    </xf>
    <xf numFmtId="0" fontId="7" fillId="0" borderId="10" xfId="13" applyBorder="1"/>
    <xf numFmtId="0" fontId="7" fillId="0" borderId="11" xfId="13" applyBorder="1"/>
    <xf numFmtId="0" fontId="7" fillId="4" borderId="7" xfId="13" applyFill="1" applyBorder="1" applyAlignment="1">
      <alignment horizontal="center"/>
    </xf>
    <xf numFmtId="165" fontId="7" fillId="4" borderId="7" xfId="13" applyNumberFormat="1" applyFill="1" applyBorder="1" applyAlignment="1">
      <alignment horizontal="center"/>
    </xf>
    <xf numFmtId="0" fontId="7" fillId="0" borderId="7" xfId="13" applyBorder="1"/>
    <xf numFmtId="0" fontId="7" fillId="0" borderId="6" xfId="13" applyBorder="1"/>
    <xf numFmtId="0" fontId="13" fillId="0" borderId="9" xfId="13" applyFont="1" applyBorder="1" applyAlignment="1">
      <alignment horizontal="center"/>
    </xf>
    <xf numFmtId="0" fontId="13" fillId="0" borderId="10" xfId="13" applyFont="1" applyBorder="1" applyAlignment="1">
      <alignment horizontal="center"/>
    </xf>
    <xf numFmtId="165" fontId="13" fillId="0" borderId="9" xfId="13" applyNumberFormat="1" applyFont="1" applyBorder="1" applyAlignment="1">
      <alignment horizontal="center"/>
    </xf>
    <xf numFmtId="165" fontId="13" fillId="0" borderId="10" xfId="13" applyNumberFormat="1" applyFont="1" applyBorder="1" applyAlignment="1">
      <alignment horizontal="center"/>
    </xf>
    <xf numFmtId="165" fontId="13" fillId="0" borderId="11" xfId="13" applyNumberFormat="1" applyFont="1" applyBorder="1" applyAlignment="1">
      <alignment horizontal="center"/>
    </xf>
    <xf numFmtId="0" fontId="9" fillId="4" borderId="0" xfId="13" applyFont="1" applyFill="1" applyAlignment="1">
      <alignment horizontal="center"/>
    </xf>
    <xf numFmtId="165" fontId="9" fillId="4" borderId="0" xfId="13" applyNumberFormat="1" applyFont="1" applyFill="1" applyAlignment="1">
      <alignment horizontal="center"/>
    </xf>
    <xf numFmtId="0" fontId="4" fillId="5" borderId="18" xfId="16" applyFill="1" applyBorder="1" applyAlignment="1">
      <alignment horizontal="left" vertical="top" wrapText="1"/>
    </xf>
    <xf numFmtId="0" fontId="7" fillId="5" borderId="18" xfId="13" applyFill="1" applyBorder="1" applyAlignment="1">
      <alignment horizontal="left" vertical="top" wrapText="1"/>
    </xf>
    <xf numFmtId="0" fontId="4" fillId="6" borderId="18" xfId="16" applyFont="1" applyFill="1" applyBorder="1" applyAlignment="1">
      <alignment horizontal="left" vertical="top" wrapText="1"/>
    </xf>
    <xf numFmtId="0" fontId="7" fillId="0" borderId="18" xfId="13" applyBorder="1" applyAlignment="1">
      <alignment horizontal="left" vertical="top" wrapText="1"/>
    </xf>
    <xf numFmtId="0" fontId="7" fillId="0" borderId="0" xfId="13" applyAlignment="1">
      <alignment horizontal="left" vertical="top" wrapText="1"/>
    </xf>
    <xf numFmtId="0" fontId="4" fillId="0" borderId="0" xfId="16" applyBorder="1"/>
    <xf numFmtId="0" fontId="7" fillId="6" borderId="0" xfId="13" applyFill="1"/>
    <xf numFmtId="0" fontId="9" fillId="0" borderId="3" xfId="13" applyFont="1" applyBorder="1" applyAlignment="1">
      <alignment horizontal="center" vertical="top" wrapText="1"/>
    </xf>
    <xf numFmtId="0" fontId="9" fillId="0" borderId="7" xfId="13" applyFont="1" applyBorder="1" applyAlignment="1">
      <alignment horizontal="center" vertical="top" wrapText="1"/>
    </xf>
    <xf numFmtId="0" fontId="16" fillId="0" borderId="0" xfId="13" applyFont="1" applyBorder="1" applyAlignment="1">
      <alignment wrapText="1"/>
    </xf>
    <xf numFmtId="0" fontId="17" fillId="0" borderId="0" xfId="13" applyFont="1" applyAlignment="1">
      <alignment horizontal="right"/>
    </xf>
    <xf numFmtId="0" fontId="7" fillId="0" borderId="15" xfId="13" applyBorder="1" applyAlignment="1">
      <alignment horizontal="center"/>
    </xf>
    <xf numFmtId="0" fontId="7" fillId="0" borderId="16" xfId="13" applyBorder="1" applyAlignment="1">
      <alignment horizontal="center"/>
    </xf>
    <xf numFmtId="0" fontId="7" fillId="0" borderId="17" xfId="13" applyBorder="1" applyAlignment="1">
      <alignment horizontal="center"/>
    </xf>
    <xf numFmtId="165" fontId="0" fillId="0" borderId="1" xfId="14" applyNumberFormat="1" applyFont="1" applyBorder="1"/>
    <xf numFmtId="165" fontId="0" fillId="0" borderId="3" xfId="14" applyNumberFormat="1" applyFont="1" applyBorder="1"/>
    <xf numFmtId="165" fontId="0" fillId="0" borderId="2" xfId="14" applyNumberFormat="1" applyFont="1" applyBorder="1"/>
    <xf numFmtId="165" fontId="0" fillId="0" borderId="0" xfId="14" applyNumberFormat="1" applyFont="1" applyBorder="1"/>
    <xf numFmtId="165" fontId="0" fillId="0" borderId="4" xfId="14" applyNumberFormat="1" applyFont="1" applyBorder="1"/>
    <xf numFmtId="165" fontId="0" fillId="0" borderId="8" xfId="14" applyNumberFormat="1" applyFont="1" applyBorder="1"/>
    <xf numFmtId="0" fontId="7" fillId="0" borderId="12" xfId="13" applyBorder="1"/>
    <xf numFmtId="0" fontId="9" fillId="0" borderId="13" xfId="13" applyFont="1" applyBorder="1" applyAlignment="1">
      <alignment horizontal="right"/>
    </xf>
    <xf numFmtId="165" fontId="0" fillId="0" borderId="12" xfId="14" applyNumberFormat="1" applyFont="1" applyBorder="1"/>
    <xf numFmtId="165" fontId="0" fillId="0" borderId="13" xfId="14" applyNumberFormat="1" applyFont="1" applyBorder="1"/>
    <xf numFmtId="165" fontId="0" fillId="0" borderId="14" xfId="14" applyNumberFormat="1" applyFont="1" applyBorder="1"/>
    <xf numFmtId="0" fontId="4" fillId="5" borderId="18" xfId="16" applyFill="1" applyBorder="1" applyAlignment="1">
      <alignment vertical="top"/>
    </xf>
    <xf numFmtId="0" fontId="7" fillId="5" borderId="18" xfId="13" applyFill="1" applyBorder="1" applyAlignment="1">
      <alignment vertical="top"/>
    </xf>
    <xf numFmtId="0" fontId="7" fillId="0" borderId="0" xfId="13" applyFont="1" applyFill="1" applyBorder="1"/>
    <xf numFmtId="0" fontId="7" fillId="0" borderId="0" xfId="13" applyFont="1" applyFill="1" applyBorder="1" applyAlignment="1"/>
    <xf numFmtId="0" fontId="9" fillId="0" borderId="3" xfId="13" applyFont="1" applyBorder="1" applyAlignment="1">
      <alignment horizontal="center" vertical="top" wrapText="1"/>
    </xf>
    <xf numFmtId="0" fontId="9" fillId="0" borderId="7" xfId="13" applyFont="1" applyBorder="1" applyAlignment="1">
      <alignment horizontal="center" vertical="top" wrapText="1"/>
    </xf>
    <xf numFmtId="0" fontId="18" fillId="0" borderId="1" xfId="13" applyFont="1" applyBorder="1" applyAlignment="1">
      <alignment horizontal="center"/>
    </xf>
    <xf numFmtId="0" fontId="18" fillId="0" borderId="4" xfId="13" applyFont="1" applyBorder="1" applyAlignment="1">
      <alignment horizontal="center"/>
    </xf>
    <xf numFmtId="0" fontId="18" fillId="0" borderId="5" xfId="13" applyFont="1" applyBorder="1" applyAlignment="1">
      <alignment horizontal="center"/>
    </xf>
    <xf numFmtId="0" fontId="9" fillId="0" borderId="17" xfId="13" applyFont="1" applyBorder="1" applyAlignment="1">
      <alignment horizontal="right"/>
    </xf>
    <xf numFmtId="0" fontId="16" fillId="0" borderId="0" xfId="13" applyFont="1" applyBorder="1" applyAlignment="1">
      <alignment horizontal="center"/>
    </xf>
    <xf numFmtId="0" fontId="18" fillId="0" borderId="0" xfId="13" applyFont="1" applyAlignment="1">
      <alignment horizontal="center"/>
    </xf>
    <xf numFmtId="0" fontId="7" fillId="8" borderId="18" xfId="13" applyFill="1" applyBorder="1" applyAlignment="1">
      <alignment horizontal="left" vertical="top" wrapText="1"/>
    </xf>
    <xf numFmtId="0" fontId="4" fillId="8" borderId="18" xfId="16" applyFont="1" applyFill="1" applyBorder="1" applyAlignment="1">
      <alignment horizontal="left" vertical="top" wrapText="1"/>
    </xf>
    <xf numFmtId="166" fontId="0" fillId="0" borderId="0" xfId="15" applyNumberFormat="1" applyFont="1"/>
    <xf numFmtId="164" fontId="0" fillId="0" borderId="0" xfId="15" applyNumberFormat="1" applyFont="1"/>
    <xf numFmtId="0" fontId="7" fillId="0" borderId="1" xfId="13" applyBorder="1"/>
    <xf numFmtId="164" fontId="0" fillId="32" borderId="18" xfId="45" applyNumberFormat="1" applyFont="1" applyFill="1" applyBorder="1" applyAlignment="1">
      <alignment horizontal="center"/>
    </xf>
    <xf numFmtId="0" fontId="9" fillId="0" borderId="4" xfId="13" applyFont="1" applyBorder="1" applyAlignment="1">
      <alignment horizontal="left" wrapText="1"/>
    </xf>
    <xf numFmtId="0" fontId="10" fillId="0" borderId="0" xfId="13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 wrapText="1"/>
    </xf>
    <xf numFmtId="0" fontId="8" fillId="0" borderId="2" xfId="13" applyFont="1" applyBorder="1" applyAlignment="1">
      <alignment horizontal="center" vertical="center" wrapText="1"/>
    </xf>
    <xf numFmtId="0" fontId="8" fillId="0" borderId="5" xfId="13" applyFont="1" applyBorder="1" applyAlignment="1">
      <alignment horizontal="center" vertical="center" wrapText="1"/>
    </xf>
    <xf numFmtId="0" fontId="8" fillId="0" borderId="6" xfId="13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/>
    </xf>
    <xf numFmtId="0" fontId="8" fillId="0" borderId="2" xfId="13" applyFont="1" applyBorder="1" applyAlignment="1">
      <alignment horizontal="center" vertical="center"/>
    </xf>
    <xf numFmtId="0" fontId="8" fillId="0" borderId="5" xfId="13" applyFont="1" applyBorder="1" applyAlignment="1">
      <alignment horizontal="center" vertical="center"/>
    </xf>
    <xf numFmtId="0" fontId="8" fillId="0" borderId="6" xfId="13" applyFont="1" applyBorder="1" applyAlignment="1">
      <alignment horizontal="center" vertical="center"/>
    </xf>
    <xf numFmtId="0" fontId="9" fillId="0" borderId="1" xfId="13" applyFont="1" applyBorder="1" applyAlignment="1">
      <alignment horizontal="center" vertical="top" wrapText="1"/>
    </xf>
    <xf numFmtId="0" fontId="9" fillId="0" borderId="5" xfId="13" applyFont="1" applyBorder="1" applyAlignment="1">
      <alignment horizontal="center" vertical="top" wrapText="1"/>
    </xf>
    <xf numFmtId="0" fontId="9" fillId="4" borderId="3" xfId="13" applyFont="1" applyFill="1" applyBorder="1" applyAlignment="1">
      <alignment horizontal="center" vertical="top" wrapText="1"/>
    </xf>
    <xf numFmtId="0" fontId="9" fillId="4" borderId="7" xfId="13" applyFont="1" applyFill="1" applyBorder="1" applyAlignment="1">
      <alignment horizontal="center" vertical="top" wrapText="1"/>
    </xf>
    <xf numFmtId="0" fontId="9" fillId="0" borderId="3" xfId="13" applyFont="1" applyBorder="1" applyAlignment="1">
      <alignment horizontal="center" vertical="top" wrapText="1"/>
    </xf>
    <xf numFmtId="0" fontId="9" fillId="0" borderId="7" xfId="13" applyFont="1" applyBorder="1" applyAlignment="1">
      <alignment horizontal="center" vertical="top" wrapText="1"/>
    </xf>
    <xf numFmtId="0" fontId="9" fillId="0" borderId="15" xfId="13" applyFont="1" applyBorder="1" applyAlignment="1">
      <alignment horizontal="center"/>
    </xf>
    <xf numFmtId="0" fontId="9" fillId="0" borderId="16" xfId="13" applyFont="1" applyBorder="1" applyAlignment="1">
      <alignment horizontal="center"/>
    </xf>
    <xf numFmtId="0" fontId="9" fillId="0" borderId="15" xfId="13" applyFont="1" applyFill="1" applyBorder="1" applyAlignment="1">
      <alignment horizontal="center" vertical="top" wrapText="1"/>
    </xf>
    <xf numFmtId="0" fontId="9" fillId="0" borderId="17" xfId="13" applyFont="1" applyFill="1" applyBorder="1" applyAlignment="1">
      <alignment horizontal="center" vertical="top" wrapText="1"/>
    </xf>
  </cellXfs>
  <cellStyles count="229">
    <cellStyle name="20% - Accent1 2" xfId="18"/>
    <cellStyle name="20% - Accent2 2" xfId="19"/>
    <cellStyle name="20% - Accent3 2" xfId="20"/>
    <cellStyle name="20% - Accent4 2" xfId="21"/>
    <cellStyle name="20% - Accent5 2" xfId="22"/>
    <cellStyle name="20% - Accent6 2" xfId="23"/>
    <cellStyle name="40% - Accent1 2" xfId="24"/>
    <cellStyle name="40% - Accent2 2" xfId="25"/>
    <cellStyle name="40% - Accent3 2" xfId="26"/>
    <cellStyle name="40% - Accent4 2" xfId="27"/>
    <cellStyle name="40% - Accent5 2" xfId="28"/>
    <cellStyle name="40% - Accent6 2" xfId="29"/>
    <cellStyle name="60% - Accent1 2" xfId="30"/>
    <cellStyle name="60% - Accent2 2" xfId="31"/>
    <cellStyle name="60% - Accent3 2" xfId="32"/>
    <cellStyle name="60% - Accent4 2" xfId="33"/>
    <cellStyle name="60% - Accent5 2" xfId="34"/>
    <cellStyle name="60% - Accent6 2" xfId="35"/>
    <cellStyle name="Accent1 2" xfId="36"/>
    <cellStyle name="Accent2 2" xfId="37"/>
    <cellStyle name="Accent3 2" xfId="38"/>
    <cellStyle name="Accent4 2" xfId="39"/>
    <cellStyle name="Accent5 2" xfId="40"/>
    <cellStyle name="Accent6 2" xfId="41"/>
    <cellStyle name="Bad 2" xfId="42"/>
    <cellStyle name="Calculation 2" xfId="43"/>
    <cellStyle name="Check Cell 2" xfId="44"/>
    <cellStyle name="Comma" xfId="1" builtinId="3"/>
    <cellStyle name="Comma 2" xfId="3"/>
    <cellStyle name="Comma 2 2" xfId="45"/>
    <cellStyle name="Comma 3" xfId="15"/>
    <cellStyle name="Comma 3 2" xfId="46"/>
    <cellStyle name="Comma 4" xfId="47"/>
    <cellStyle name="Comma 5" xfId="48"/>
    <cellStyle name="Currency 2" xfId="49"/>
    <cellStyle name="Currency 2 2" xfId="50"/>
    <cellStyle name="Currency 2 2 2" xfId="51"/>
    <cellStyle name="Currency 2 3" xfId="52"/>
    <cellStyle name="Currency 3" xfId="53"/>
    <cellStyle name="Currency 3 2" xfId="54"/>
    <cellStyle name="Currency 3 3" xfId="55"/>
    <cellStyle name="Currency 3 4" xfId="56"/>
    <cellStyle name="Currency 4" xfId="57"/>
    <cellStyle name="Currency 5" xfId="58"/>
    <cellStyle name="Data Field" xfId="4"/>
    <cellStyle name="Data Field 2" xfId="59"/>
    <cellStyle name="Data Name" xfId="5"/>
    <cellStyle name="Date/Time" xfId="60"/>
    <cellStyle name="Explanatory Text 2" xfId="61"/>
    <cellStyle name="Good 2" xfId="62"/>
    <cellStyle name="Heading" xfId="63"/>
    <cellStyle name="Heading 1 2" xfId="64"/>
    <cellStyle name="Heading 2 2" xfId="65"/>
    <cellStyle name="Heading 3 2" xfId="66"/>
    <cellStyle name="Heading 4 2" xfId="67"/>
    <cellStyle name="Hyperlink 2" xfId="68"/>
    <cellStyle name="Hyperlink 2 2" xfId="69"/>
    <cellStyle name="Input 2" xfId="70"/>
    <cellStyle name="Input 3" xfId="71"/>
    <cellStyle name="Linked Cell 2" xfId="72"/>
    <cellStyle name="Neutral 2" xfId="73"/>
    <cellStyle name="Normal" xfId="0" builtinId="0"/>
    <cellStyle name="Normal 10" xfId="74"/>
    <cellStyle name="Normal 2" xfId="6"/>
    <cellStyle name="Normal 2 10" xfId="75"/>
    <cellStyle name="Normal 2 11" xfId="76"/>
    <cellStyle name="Normal 2 12" xfId="77"/>
    <cellStyle name="Normal 2 13" xfId="78"/>
    <cellStyle name="Normal 2 14" xfId="79"/>
    <cellStyle name="Normal 2 15" xfId="80"/>
    <cellStyle name="Normal 2 15 2" xfId="81"/>
    <cellStyle name="Normal 2 16" xfId="82"/>
    <cellStyle name="Normal 2 17" xfId="83"/>
    <cellStyle name="Normal 2 18" xfId="84"/>
    <cellStyle name="Normal 2 19" xfId="85"/>
    <cellStyle name="Normal 2 2" xfId="86"/>
    <cellStyle name="Normal 2 2 10" xfId="87"/>
    <cellStyle name="Normal 2 2 11" xfId="88"/>
    <cellStyle name="Normal 2 2 12" xfId="89"/>
    <cellStyle name="Normal 2 2 13" xfId="90"/>
    <cellStyle name="Normal 2 2 14" xfId="91"/>
    <cellStyle name="Normal 2 2 15" xfId="92"/>
    <cellStyle name="Normal 2 2 16" xfId="93"/>
    <cellStyle name="Normal 2 2 17" xfId="94"/>
    <cellStyle name="Normal 2 2 18" xfId="95"/>
    <cellStyle name="Normal 2 2 19" xfId="96"/>
    <cellStyle name="Normal 2 2 2" xfId="97"/>
    <cellStyle name="Normal 2 2 2 2" xfId="98"/>
    <cellStyle name="Normal 2 2 3" xfId="99"/>
    <cellStyle name="Normal 2 2 3 2" xfId="100"/>
    <cellStyle name="Normal 2 2 4" xfId="101"/>
    <cellStyle name="Normal 2 2 4 2" xfId="102"/>
    <cellStyle name="Normal 2 2 5" xfId="103"/>
    <cellStyle name="Normal 2 2 5 2" xfId="104"/>
    <cellStyle name="Normal 2 2 6" xfId="105"/>
    <cellStyle name="Normal 2 2 7" xfId="106"/>
    <cellStyle name="Normal 2 2 8" xfId="107"/>
    <cellStyle name="Normal 2 2 9" xfId="108"/>
    <cellStyle name="Normal 2 20" xfId="109"/>
    <cellStyle name="Normal 2 21" xfId="110"/>
    <cellStyle name="Normal 2 22" xfId="111"/>
    <cellStyle name="Normal 2 23" xfId="112"/>
    <cellStyle name="Normal 2 24" xfId="113"/>
    <cellStyle name="Normal 2 3" xfId="114"/>
    <cellStyle name="Normal 2 4" xfId="16"/>
    <cellStyle name="Normal 2 4 2" xfId="17"/>
    <cellStyle name="Normal 2 4 3" xfId="115"/>
    <cellStyle name="Normal 2 5" xfId="116"/>
    <cellStyle name="Normal 2 5 2" xfId="117"/>
    <cellStyle name="Normal 2 6" xfId="118"/>
    <cellStyle name="Normal 2 7" xfId="119"/>
    <cellStyle name="Normal 2 8" xfId="120"/>
    <cellStyle name="Normal 2 9" xfId="121"/>
    <cellStyle name="Normal 3" xfId="7"/>
    <cellStyle name="Normal 3 2" xfId="122"/>
    <cellStyle name="Normal 3 3" xfId="123"/>
    <cellStyle name="Normal 4" xfId="8"/>
    <cellStyle name="Normal 4 2" xfId="124"/>
    <cellStyle name="Normal 4 3" xfId="125"/>
    <cellStyle name="Normal 4 4" xfId="126"/>
    <cellStyle name="Normal 4 5" xfId="127"/>
    <cellStyle name="Normal 5" xfId="13"/>
    <cellStyle name="Normal 6" xfId="128"/>
    <cellStyle name="Normal 7" xfId="129"/>
    <cellStyle name="Normal 8" xfId="130"/>
    <cellStyle name="Normal 9" xfId="131"/>
    <cellStyle name="Note 2" xfId="132"/>
    <cellStyle name="Note 2 10" xfId="133"/>
    <cellStyle name="Note 2 11" xfId="134"/>
    <cellStyle name="Note 2 12" xfId="135"/>
    <cellStyle name="Note 2 13" xfId="136"/>
    <cellStyle name="Note 2 14" xfId="137"/>
    <cellStyle name="Note 2 2" xfId="138"/>
    <cellStyle name="Note 2 3" xfId="139"/>
    <cellStyle name="Note 2 4" xfId="140"/>
    <cellStyle name="Note 2 5" xfId="141"/>
    <cellStyle name="Note 2 6" xfId="142"/>
    <cellStyle name="Note 2 7" xfId="143"/>
    <cellStyle name="Note 2 8" xfId="144"/>
    <cellStyle name="Note 2 9" xfId="145"/>
    <cellStyle name="Note 3 10" xfId="146"/>
    <cellStyle name="Note 3 11" xfId="147"/>
    <cellStyle name="Note 3 12" xfId="148"/>
    <cellStyle name="Note 3 13" xfId="149"/>
    <cellStyle name="Note 3 14" xfId="150"/>
    <cellStyle name="Note 3 2" xfId="151"/>
    <cellStyle name="Note 3 3" xfId="152"/>
    <cellStyle name="Note 3 4" xfId="153"/>
    <cellStyle name="Note 3 5" xfId="154"/>
    <cellStyle name="Note 3 6" xfId="155"/>
    <cellStyle name="Note 3 7" xfId="156"/>
    <cellStyle name="Note 3 8" xfId="157"/>
    <cellStyle name="Note 3 9" xfId="158"/>
    <cellStyle name="Note 4" xfId="159"/>
    <cellStyle name="Output 2" xfId="160"/>
    <cellStyle name="Percent" xfId="2" builtinId="5"/>
    <cellStyle name="Percent 2" xfId="9"/>
    <cellStyle name="Percent 2 10" xfId="161"/>
    <cellStyle name="Percent 2 11" xfId="162"/>
    <cellStyle name="Percent 2 12" xfId="163"/>
    <cellStyle name="Percent 2 13" xfId="164"/>
    <cellStyle name="Percent 2 14" xfId="165"/>
    <cellStyle name="Percent 2 15" xfId="166"/>
    <cellStyle name="Percent 2 16" xfId="167"/>
    <cellStyle name="Percent 2 17" xfId="168"/>
    <cellStyle name="Percent 2 18" xfId="169"/>
    <cellStyle name="Percent 2 19" xfId="170"/>
    <cellStyle name="Percent 2 2" xfId="171"/>
    <cellStyle name="Percent 2 2 10" xfId="172"/>
    <cellStyle name="Percent 2 2 11" xfId="173"/>
    <cellStyle name="Percent 2 2 12" xfId="174"/>
    <cellStyle name="Percent 2 2 13" xfId="175"/>
    <cellStyle name="Percent 2 2 14" xfId="176"/>
    <cellStyle name="Percent 2 2 15" xfId="177"/>
    <cellStyle name="Percent 2 2 16" xfId="178"/>
    <cellStyle name="Percent 2 2 17" xfId="179"/>
    <cellStyle name="Percent 2 2 18" xfId="180"/>
    <cellStyle name="Percent 2 2 19" xfId="181"/>
    <cellStyle name="Percent 2 2 2" xfId="182"/>
    <cellStyle name="Percent 2 2 20" xfId="183"/>
    <cellStyle name="Percent 2 2 21" xfId="184"/>
    <cellStyle name="Percent 2 2 22" xfId="185"/>
    <cellStyle name="Percent 2 2 23" xfId="186"/>
    <cellStyle name="Percent 2 2 24" xfId="187"/>
    <cellStyle name="Percent 2 2 25" xfId="188"/>
    <cellStyle name="Percent 2 2 26" xfId="189"/>
    <cellStyle name="Percent 2 2 27" xfId="190"/>
    <cellStyle name="Percent 2 2 28" xfId="191"/>
    <cellStyle name="Percent 2 2 29" xfId="192"/>
    <cellStyle name="Percent 2 2 3" xfId="193"/>
    <cellStyle name="Percent 2 2 30" xfId="194"/>
    <cellStyle name="Percent 2 2 31" xfId="195"/>
    <cellStyle name="Percent 2 2 32" xfId="196"/>
    <cellStyle name="Percent 2 2 33" xfId="197"/>
    <cellStyle name="Percent 2 2 34" xfId="198"/>
    <cellStyle name="Percent 2 2 4" xfId="199"/>
    <cellStyle name="Percent 2 2 5" xfId="200"/>
    <cellStyle name="Percent 2 2 6" xfId="201"/>
    <cellStyle name="Percent 2 2 7" xfId="202"/>
    <cellStyle name="Percent 2 2 8" xfId="203"/>
    <cellStyle name="Percent 2 2 9" xfId="204"/>
    <cellStyle name="Percent 2 20" xfId="205"/>
    <cellStyle name="Percent 2 21" xfId="206"/>
    <cellStyle name="Percent 2 22" xfId="207"/>
    <cellStyle name="Percent 2 23" xfId="208"/>
    <cellStyle name="Percent 2 24" xfId="209"/>
    <cellStyle name="Percent 2 25" xfId="210"/>
    <cellStyle name="Percent 2 26" xfId="211"/>
    <cellStyle name="Percent 2 3" xfId="212"/>
    <cellStyle name="Percent 2 4" xfId="213"/>
    <cellStyle name="Percent 2 5" xfId="214"/>
    <cellStyle name="Percent 2 6" xfId="215"/>
    <cellStyle name="Percent 2 7" xfId="216"/>
    <cellStyle name="Percent 2 8" xfId="217"/>
    <cellStyle name="Percent 2 9" xfId="218"/>
    <cellStyle name="Percent 3" xfId="14"/>
    <cellStyle name="Percent 3 2" xfId="219"/>
    <cellStyle name="Percent 3 3" xfId="220"/>
    <cellStyle name="Percent 4" xfId="221"/>
    <cellStyle name="Percent 6" xfId="222"/>
    <cellStyle name="Percent 7" xfId="223"/>
    <cellStyle name="Style 21" xfId="10"/>
    <cellStyle name="Style 22" xfId="11"/>
    <cellStyle name="Style 24" xfId="12"/>
    <cellStyle name="Title 2" xfId="224"/>
    <cellStyle name="Total 2" xfId="225"/>
    <cellStyle name="Warning Text 2" xfId="226"/>
    <cellStyle name="표준_ENERGY CONSUMP" xfId="227"/>
    <cellStyle name="常规_海外市场服务网站资料操作BOM" xfId="22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10" Type="http://schemas.openxmlformats.org/officeDocument/2006/relationships/externalLink" Target="externalLinks/externalLink4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eff\LOCALS~1\Temp\Temporary%20Directory%202%20for%20Commercial%20Inputs%20to%202020-2.zip\HVACMeasureMatrix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Res%20Wx/RBSA_Questions_TinaJ_05NOV2014_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G\Main\Data\Dodge\dodgePop2001-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J/Demand%20Forecasting%20Model/Residential%20characterisitics/RBSA%202012/NPCC_SF_Tables_2014-09-0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G\Main\Plan%205\Commercial\Assessment\FinalPlan\InteractionsBldgType0108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venthPlan/Conservation%20Analysis/UnitsTemplat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J/Demand%20Forecasting%20Model/Residential%20characterisitics/RBSA%202012/NPCC_MFunit_Tables_0908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J/Demand%20Forecasting%20Model/Residential%20characterisitics/RBSA%202012/NPCC_MH_Tables_2014-09-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RBSA_Question_TinaJ_05SEP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RBSA_Questions_TinaJ_21OCT20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verview"/>
      <sheetName val="Files"/>
      <sheetName val="APPLIC"/>
      <sheetName val="BASE"/>
      <sheetName val="STOCK"/>
      <sheetName val="TURN"/>
      <sheetName val="CHAR"/>
      <sheetName val="FLOOR"/>
      <sheetName val="VARS"/>
      <sheetName val="Labels"/>
      <sheetName val="Lookup"/>
      <sheetName val="Tally"/>
      <sheetName val="Bundles"/>
      <sheetName val="BundleBType"/>
      <sheetName val="AcqTable"/>
      <sheetName val="EUI"/>
      <sheetName val="CodeAdj"/>
      <sheetName val="To Do"/>
      <sheetName val="Notes"/>
      <sheetName val="AllSectorTechTallyCurve"/>
      <sheetName val="AllSectorLostOpRetro"/>
      <sheetName val="AllSectorEndUsePie"/>
      <sheetName val="AchBldg-TallyChartRetro"/>
      <sheetName val="AchBldg-TallyNewNR"/>
      <sheetName val="Equipment"/>
      <sheetName val="LostRetroEq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9">
          <cell r="D29" t="str">
            <v>ACTTYPE</v>
          </cell>
          <cell r="E29" t="str">
            <v>Office</v>
          </cell>
          <cell r="H29" t="str">
            <v>Retail</v>
          </cell>
          <cell r="L29" t="str">
            <v>School</v>
          </cell>
          <cell r="N29" t="str">
            <v>Warehouse</v>
          </cell>
          <cell r="O29" t="str">
            <v>Grocery</v>
          </cell>
          <cell r="Q29" t="str">
            <v>Restaurant</v>
          </cell>
          <cell r="R29" t="str">
            <v>Lodging</v>
          </cell>
          <cell r="S29" t="str">
            <v>Health</v>
          </cell>
          <cell r="U29" t="str">
            <v>Other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MF_Estimates"/>
      <sheetName val="MF_RawData"/>
      <sheetName val="Unit_Master"/>
      <sheetName val="Building_Master"/>
      <sheetName val="WeatherLookup"/>
      <sheetName val="zipcodes"/>
      <sheetName val="  ...  "/>
      <sheetName val="MH_Estimates"/>
      <sheetName val="MH_RawData"/>
      <sheetName val="... "/>
      <sheetName val="SF_Estimates"/>
      <sheetName val="SF_RawData"/>
      <sheetName val=" ..."/>
    </sheetNames>
    <sheetDataSet>
      <sheetData sheetId="0"/>
      <sheetData sheetId="1">
        <row r="18">
          <cell r="A18" t="str">
            <v>site</v>
          </cell>
          <cell r="B18" t="str">
            <v>unit</v>
          </cell>
          <cell r="C18" t="str">
            <v>Site_Unit</v>
          </cell>
          <cell r="D18" t="str">
            <v>Site_City</v>
          </cell>
          <cell r="E18" t="str">
            <v>Site_State</v>
          </cell>
          <cell r="F18" t="str">
            <v>Site_PostCode</v>
          </cell>
          <cell r="G18" t="str">
            <v>WeatherStation</v>
          </cell>
          <cell r="H18" t="str">
            <v>Unit Primary heat</v>
          </cell>
          <cell r="I18" t="str">
            <v>Unit PrimaryHeatFuel</v>
          </cell>
          <cell r="J18" t="str">
            <v>Unit PrimaryHeat Type</v>
          </cell>
          <cell r="K18" t="str">
            <v>Unit Secondary heat</v>
          </cell>
          <cell r="L18" t="str">
            <v>Site_pWeight</v>
          </cell>
          <cell r="M18" t="str">
            <v>UnitOrCentralHeat</v>
          </cell>
          <cell r="N18" t="str">
            <v>PrimaryHeatingSystem</v>
          </cell>
          <cell r="O18" t="str">
            <v>PrimaryHeatFuel</v>
          </cell>
          <cell r="P18" t="str">
            <v>Unit PrimaryFuel (final)</v>
          </cell>
          <cell r="Q18" t="str">
            <v>Unit PrimaryHeat (final)</v>
          </cell>
          <cell r="R18" t="str">
            <v>HDD</v>
          </cell>
          <cell r="S18" t="str">
            <v>Heating Zone</v>
          </cell>
        </row>
        <row r="19">
          <cell r="A19">
            <v>128</v>
          </cell>
          <cell r="B19">
            <v>1</v>
          </cell>
          <cell r="C19" t="str">
            <v>128_1</v>
          </cell>
          <cell r="D19" t="str">
            <v>LAKEWOOD</v>
          </cell>
          <cell r="E19" t="str">
            <v>WA</v>
          </cell>
          <cell r="F19">
            <v>98499</v>
          </cell>
          <cell r="G19" t="str">
            <v>WATacomaMcchord3</v>
          </cell>
          <cell r="H19" t="str">
            <v>MFunit_baseboard</v>
          </cell>
          <cell r="I19" t="str">
            <v>Electric</v>
          </cell>
          <cell r="J19" t="str">
            <v>Zonal Electric</v>
          </cell>
          <cell r="K19" t="str">
            <v>none</v>
          </cell>
          <cell r="L19">
            <v>2514.880859375</v>
          </cell>
          <cell r="M19" t="str">
            <v>in-unit system</v>
          </cell>
          <cell r="N19" t="str">
            <v>Zonal Electric</v>
          </cell>
          <cell r="O19" t="str">
            <v>Electric</v>
          </cell>
          <cell r="P19" t="str">
            <v>Zonal Electric</v>
          </cell>
          <cell r="Q19" t="str">
            <v>Electric</v>
          </cell>
          <cell r="R19">
            <v>5671.38</v>
          </cell>
          <cell r="S19">
            <v>2</v>
          </cell>
        </row>
        <row r="20">
          <cell r="A20">
            <v>128</v>
          </cell>
          <cell r="B20">
            <v>2</v>
          </cell>
          <cell r="C20" t="str">
            <v>128_2</v>
          </cell>
          <cell r="D20" t="str">
            <v>LAKEWOOD</v>
          </cell>
          <cell r="E20" t="str">
            <v>WA</v>
          </cell>
          <cell r="F20">
            <v>98499</v>
          </cell>
          <cell r="G20" t="str">
            <v>WATacomaMcchord3</v>
          </cell>
          <cell r="H20" t="str">
            <v>MFunit_baseboard</v>
          </cell>
          <cell r="I20" t="str">
            <v>Electric</v>
          </cell>
          <cell r="J20" t="str">
            <v>Zonal Electric</v>
          </cell>
          <cell r="K20" t="str">
            <v>none</v>
          </cell>
          <cell r="L20">
            <v>2514.880859375</v>
          </cell>
          <cell r="M20" t="str">
            <v>in-unit system</v>
          </cell>
          <cell r="N20" t="str">
            <v>Zonal Electric</v>
          </cell>
          <cell r="O20" t="str">
            <v>Electric</v>
          </cell>
          <cell r="P20" t="str">
            <v>Zonal Electric</v>
          </cell>
          <cell r="Q20" t="str">
            <v>Electric</v>
          </cell>
          <cell r="R20">
            <v>5671.38</v>
          </cell>
          <cell r="S20">
            <v>2</v>
          </cell>
        </row>
        <row r="21">
          <cell r="A21">
            <v>128</v>
          </cell>
          <cell r="B21">
            <v>3</v>
          </cell>
          <cell r="C21" t="str">
            <v>128_3</v>
          </cell>
          <cell r="D21" t="str">
            <v>LAKEWOOD</v>
          </cell>
          <cell r="E21" t="str">
            <v>WA</v>
          </cell>
          <cell r="F21">
            <v>98499</v>
          </cell>
          <cell r="G21" t="str">
            <v>WATacomaMcchord3</v>
          </cell>
          <cell r="H21" t="str">
            <v>MFunit_baseboard</v>
          </cell>
          <cell r="I21" t="str">
            <v>Electric</v>
          </cell>
          <cell r="J21" t="str">
            <v>Zonal Electric</v>
          </cell>
          <cell r="K21" t="str">
            <v>none</v>
          </cell>
          <cell r="L21">
            <v>2514.880859375</v>
          </cell>
          <cell r="M21" t="str">
            <v>in-unit system</v>
          </cell>
          <cell r="N21" t="str">
            <v>Zonal Electric</v>
          </cell>
          <cell r="O21" t="str">
            <v>Electric</v>
          </cell>
          <cell r="P21" t="str">
            <v>Zonal Electric</v>
          </cell>
          <cell r="Q21" t="str">
            <v>Electric</v>
          </cell>
          <cell r="R21">
            <v>5671.38</v>
          </cell>
          <cell r="S21">
            <v>2</v>
          </cell>
        </row>
        <row r="22">
          <cell r="A22">
            <v>10137</v>
          </cell>
          <cell r="B22">
            <v>1</v>
          </cell>
          <cell r="C22" t="str">
            <v>10137_1</v>
          </cell>
          <cell r="D22" t="str">
            <v>KIRKLAND</v>
          </cell>
          <cell r="E22" t="str">
            <v>WA</v>
          </cell>
          <cell r="F22">
            <v>98034</v>
          </cell>
          <cell r="G22" t="str">
            <v>WASeattle3</v>
          </cell>
          <cell r="H22" t="str">
            <v>MFunit_baseboard</v>
          </cell>
          <cell r="I22" t="str">
            <v>Electric</v>
          </cell>
          <cell r="J22" t="str">
            <v>Zonal Electric</v>
          </cell>
          <cell r="K22" t="str">
            <v>MFunit_stove/MFunit_fpluginheater</v>
          </cell>
          <cell r="L22">
            <v>2402.15185546875</v>
          </cell>
          <cell r="M22" t="str">
            <v>in-unit system</v>
          </cell>
          <cell r="N22" t="str">
            <v>Zonal Electric</v>
          </cell>
          <cell r="O22" t="str">
            <v>Electric</v>
          </cell>
          <cell r="P22" t="str">
            <v>Zonal Electric</v>
          </cell>
          <cell r="Q22" t="str">
            <v>Electric</v>
          </cell>
          <cell r="R22">
            <v>4640.55</v>
          </cell>
          <cell r="S22">
            <v>1</v>
          </cell>
        </row>
        <row r="23">
          <cell r="A23">
            <v>10137</v>
          </cell>
          <cell r="B23">
            <v>2</v>
          </cell>
          <cell r="C23" t="str">
            <v>10137_2</v>
          </cell>
          <cell r="D23" t="str">
            <v>KIRKLAND</v>
          </cell>
          <cell r="E23" t="str">
            <v>WA</v>
          </cell>
          <cell r="F23">
            <v>98034</v>
          </cell>
          <cell r="G23" t="str">
            <v>WASeattle3</v>
          </cell>
          <cell r="H23" t="str">
            <v>MFunit_pluginheater</v>
          </cell>
          <cell r="I23" t="str">
            <v>Electric</v>
          </cell>
          <cell r="J23" t="str">
            <v>Zonal Electric</v>
          </cell>
          <cell r="K23" t="str">
            <v>MFunit_baseboard/MFunit_stove</v>
          </cell>
          <cell r="L23">
            <v>2402.15185546875</v>
          </cell>
          <cell r="M23" t="str">
            <v>in-unit system</v>
          </cell>
          <cell r="N23" t="str">
            <v>Zonal Electric</v>
          </cell>
          <cell r="O23" t="str">
            <v>Electric</v>
          </cell>
          <cell r="P23" t="str">
            <v>Zonal Electric</v>
          </cell>
          <cell r="Q23" t="str">
            <v>Electric</v>
          </cell>
          <cell r="R23">
            <v>4640.55</v>
          </cell>
          <cell r="S23">
            <v>1</v>
          </cell>
        </row>
        <row r="24">
          <cell r="A24">
            <v>10238</v>
          </cell>
          <cell r="B24">
            <v>1</v>
          </cell>
          <cell r="C24" t="str">
            <v>10238_1</v>
          </cell>
          <cell r="D24" t="str">
            <v>SILVERDALE</v>
          </cell>
          <cell r="E24" t="str">
            <v>WA</v>
          </cell>
          <cell r="F24">
            <v>98383</v>
          </cell>
          <cell r="G24" t="str">
            <v>WABremerton3</v>
          </cell>
          <cell r="H24" t="str">
            <v>MFunit_baseboard</v>
          </cell>
          <cell r="I24" t="str">
            <v>Electric</v>
          </cell>
          <cell r="J24" t="str">
            <v>Zonal Electric</v>
          </cell>
          <cell r="K24" t="str">
            <v>none</v>
          </cell>
          <cell r="L24">
            <v>1601.4344482421875</v>
          </cell>
          <cell r="M24" t="str">
            <v>in-unit system</v>
          </cell>
          <cell r="N24" t="str">
            <v>Zonal Electric</v>
          </cell>
          <cell r="O24" t="str">
            <v>Electric</v>
          </cell>
          <cell r="P24" t="str">
            <v>Zonal Electric</v>
          </cell>
          <cell r="Q24" t="str">
            <v>Electric</v>
          </cell>
          <cell r="R24">
            <v>5536.47</v>
          </cell>
          <cell r="S24">
            <v>2</v>
          </cell>
        </row>
        <row r="25">
          <cell r="A25">
            <v>10238</v>
          </cell>
          <cell r="B25">
            <v>2</v>
          </cell>
          <cell r="C25" t="str">
            <v>10238_2</v>
          </cell>
          <cell r="D25" t="str">
            <v>SILVERDALE</v>
          </cell>
          <cell r="E25" t="str">
            <v>WA</v>
          </cell>
          <cell r="F25">
            <v>98383</v>
          </cell>
          <cell r="G25" t="str">
            <v>WABremerton3</v>
          </cell>
          <cell r="H25" t="str">
            <v>MFunit_baseboard</v>
          </cell>
          <cell r="I25" t="str">
            <v>Electric</v>
          </cell>
          <cell r="J25" t="str">
            <v>Zonal Electric</v>
          </cell>
          <cell r="K25" t="str">
            <v>none</v>
          </cell>
          <cell r="L25">
            <v>1601.4344482421875</v>
          </cell>
          <cell r="M25" t="str">
            <v>in-unit system</v>
          </cell>
          <cell r="N25" t="str">
            <v>Zonal Electric</v>
          </cell>
          <cell r="O25" t="str">
            <v>Electric</v>
          </cell>
          <cell r="P25" t="str">
            <v>Zonal Electric</v>
          </cell>
          <cell r="Q25" t="str">
            <v>Electric</v>
          </cell>
          <cell r="R25">
            <v>5536.47</v>
          </cell>
          <cell r="S25">
            <v>2</v>
          </cell>
        </row>
        <row r="26">
          <cell r="A26">
            <v>10238</v>
          </cell>
          <cell r="B26">
            <v>3</v>
          </cell>
          <cell r="C26" t="str">
            <v>10238_3</v>
          </cell>
          <cell r="D26" t="str">
            <v>SILVERDALE</v>
          </cell>
          <cell r="E26" t="str">
            <v>WA</v>
          </cell>
          <cell r="F26">
            <v>98383</v>
          </cell>
          <cell r="G26" t="str">
            <v>WABremerton3</v>
          </cell>
          <cell r="H26" t="str">
            <v>MFunit_baseboard</v>
          </cell>
          <cell r="I26" t="str">
            <v>Electric</v>
          </cell>
          <cell r="J26" t="str">
            <v>Zonal Electric</v>
          </cell>
          <cell r="K26" t="str">
            <v>MFunit_stove</v>
          </cell>
          <cell r="L26">
            <v>1601.4344482421875</v>
          </cell>
          <cell r="M26" t="str">
            <v>in-unit system</v>
          </cell>
          <cell r="N26" t="str">
            <v>Zonal Electric</v>
          </cell>
          <cell r="O26" t="str">
            <v>Electric</v>
          </cell>
          <cell r="P26" t="str">
            <v>Zonal Electric</v>
          </cell>
          <cell r="Q26" t="str">
            <v>Electric</v>
          </cell>
          <cell r="R26">
            <v>5536.47</v>
          </cell>
          <cell r="S26">
            <v>2</v>
          </cell>
        </row>
        <row r="27">
          <cell r="A27">
            <v>10260</v>
          </cell>
          <cell r="B27">
            <v>1</v>
          </cell>
          <cell r="C27" t="str">
            <v>10260_1</v>
          </cell>
          <cell r="D27" t="str">
            <v>SEATTLE</v>
          </cell>
          <cell r="E27" t="str">
            <v>WA</v>
          </cell>
          <cell r="F27">
            <v>98105</v>
          </cell>
          <cell r="G27" t="str">
            <v>WASeattle3</v>
          </cell>
          <cell r="H27" t="str">
            <v>MFunit_baseboard</v>
          </cell>
          <cell r="I27" t="str">
            <v>Electric</v>
          </cell>
          <cell r="J27" t="str">
            <v>Zonal Electric</v>
          </cell>
          <cell r="K27" t="str">
            <v>none</v>
          </cell>
          <cell r="L27">
            <v>1601.4344482421875</v>
          </cell>
          <cell r="M27" t="str">
            <v>in-unit system</v>
          </cell>
          <cell r="N27" t="str">
            <v>Zonal Electric</v>
          </cell>
          <cell r="O27" t="str">
            <v>Electric</v>
          </cell>
          <cell r="P27" t="str">
            <v>Zonal Electric</v>
          </cell>
          <cell r="Q27" t="str">
            <v>Electric</v>
          </cell>
          <cell r="R27">
            <v>4640.55</v>
          </cell>
          <cell r="S27">
            <v>1</v>
          </cell>
        </row>
        <row r="28">
          <cell r="A28">
            <v>10260</v>
          </cell>
          <cell r="B28">
            <v>2</v>
          </cell>
          <cell r="C28" t="str">
            <v>10260_2</v>
          </cell>
          <cell r="D28" t="str">
            <v>SEATTLE</v>
          </cell>
          <cell r="E28" t="str">
            <v>WA</v>
          </cell>
          <cell r="F28">
            <v>98105</v>
          </cell>
          <cell r="G28" t="str">
            <v>WASeattle3</v>
          </cell>
          <cell r="H28" t="str">
            <v>MFunit_baseboard</v>
          </cell>
          <cell r="I28" t="str">
            <v>Electric</v>
          </cell>
          <cell r="J28" t="str">
            <v>Zonal Electric</v>
          </cell>
          <cell r="K28" t="str">
            <v>none</v>
          </cell>
          <cell r="L28">
            <v>1601.4344482421875</v>
          </cell>
          <cell r="M28" t="str">
            <v>in-unit system</v>
          </cell>
          <cell r="N28" t="str">
            <v>Zonal Electric</v>
          </cell>
          <cell r="O28" t="str">
            <v>Electric</v>
          </cell>
          <cell r="P28" t="str">
            <v>Zonal Electric</v>
          </cell>
          <cell r="Q28" t="str">
            <v>Electric</v>
          </cell>
          <cell r="R28">
            <v>4640.55</v>
          </cell>
          <cell r="S28">
            <v>1</v>
          </cell>
        </row>
        <row r="29">
          <cell r="A29">
            <v>10260</v>
          </cell>
          <cell r="B29">
            <v>3</v>
          </cell>
          <cell r="C29" t="str">
            <v>10260_3</v>
          </cell>
          <cell r="D29" t="str">
            <v>SEATTLE</v>
          </cell>
          <cell r="E29" t="str">
            <v>WA</v>
          </cell>
          <cell r="F29">
            <v>98105</v>
          </cell>
          <cell r="G29" t="str">
            <v>WASeattle3</v>
          </cell>
          <cell r="H29" t="str">
            <v>MFunit_baseboard</v>
          </cell>
          <cell r="I29" t="str">
            <v>Electric</v>
          </cell>
          <cell r="J29" t="str">
            <v>Zonal Electric</v>
          </cell>
          <cell r="K29" t="str">
            <v>none</v>
          </cell>
          <cell r="L29">
            <v>1601.4344482421875</v>
          </cell>
          <cell r="M29" t="str">
            <v>in-unit system</v>
          </cell>
          <cell r="N29" t="str">
            <v>Zonal Electric</v>
          </cell>
          <cell r="O29" t="str">
            <v>Electric</v>
          </cell>
          <cell r="P29" t="str">
            <v>Zonal Electric</v>
          </cell>
          <cell r="Q29" t="str">
            <v>Electric</v>
          </cell>
          <cell r="R29">
            <v>4640.55</v>
          </cell>
          <cell r="S29">
            <v>1</v>
          </cell>
        </row>
        <row r="30">
          <cell r="A30">
            <v>10323</v>
          </cell>
          <cell r="B30">
            <v>1</v>
          </cell>
          <cell r="C30" t="str">
            <v>10323_1</v>
          </cell>
          <cell r="D30" t="str">
            <v>EUGENE</v>
          </cell>
          <cell r="E30" t="str">
            <v>OR</v>
          </cell>
          <cell r="F30">
            <v>97401</v>
          </cell>
          <cell r="G30" t="str">
            <v>OREugene3</v>
          </cell>
          <cell r="H30" t="str">
            <v>MFunit_radiantheat</v>
          </cell>
          <cell r="I30" t="str">
            <v>Electric</v>
          </cell>
          <cell r="J30" t="str">
            <v>Zonal Electric</v>
          </cell>
          <cell r="K30" t="str">
            <v>none</v>
          </cell>
          <cell r="L30">
            <v>597.90203857421875</v>
          </cell>
          <cell r="M30" t="str">
            <v>in-unit system</v>
          </cell>
          <cell r="N30" t="str">
            <v>Zonal Electric</v>
          </cell>
          <cell r="O30" t="str">
            <v>Electric</v>
          </cell>
          <cell r="P30" t="str">
            <v>Zonal Electric</v>
          </cell>
          <cell r="Q30" t="str">
            <v>Electric</v>
          </cell>
          <cell r="R30">
            <v>4803.63</v>
          </cell>
          <cell r="S30">
            <v>1</v>
          </cell>
        </row>
        <row r="31">
          <cell r="A31">
            <v>10323</v>
          </cell>
          <cell r="B31">
            <v>2</v>
          </cell>
          <cell r="C31" t="str">
            <v>10323_2</v>
          </cell>
          <cell r="D31" t="str">
            <v>EUGENE</v>
          </cell>
          <cell r="E31" t="str">
            <v>OR</v>
          </cell>
          <cell r="F31">
            <v>97401</v>
          </cell>
          <cell r="G31" t="str">
            <v>OREugene3</v>
          </cell>
          <cell r="H31" t="str">
            <v>MFunit_radiantheat</v>
          </cell>
          <cell r="I31" t="str">
            <v>Electric</v>
          </cell>
          <cell r="J31" t="str">
            <v>Zonal Electric</v>
          </cell>
          <cell r="K31" t="str">
            <v>none</v>
          </cell>
          <cell r="L31">
            <v>597.90203857421875</v>
          </cell>
          <cell r="M31" t="str">
            <v>in-unit system</v>
          </cell>
          <cell r="N31" t="str">
            <v>Zonal Electric</v>
          </cell>
          <cell r="O31" t="str">
            <v>Electric</v>
          </cell>
          <cell r="P31" t="str">
            <v>Zonal Electric</v>
          </cell>
          <cell r="Q31" t="str">
            <v>Electric</v>
          </cell>
          <cell r="R31">
            <v>4803.63</v>
          </cell>
          <cell r="S31">
            <v>1</v>
          </cell>
        </row>
        <row r="32">
          <cell r="A32">
            <v>10323</v>
          </cell>
          <cell r="B32">
            <v>3</v>
          </cell>
          <cell r="C32" t="str">
            <v>10323_3</v>
          </cell>
          <cell r="D32" t="str">
            <v>EUGENE</v>
          </cell>
          <cell r="E32" t="str">
            <v>OR</v>
          </cell>
          <cell r="F32">
            <v>97401</v>
          </cell>
          <cell r="G32" t="str">
            <v>OREugene3</v>
          </cell>
          <cell r="H32" t="str">
            <v>MFunit_radiantheat</v>
          </cell>
          <cell r="I32" t="str">
            <v>Electric</v>
          </cell>
          <cell r="J32" t="str">
            <v>Zonal Electric</v>
          </cell>
          <cell r="K32" t="str">
            <v>none</v>
          </cell>
          <cell r="L32">
            <v>597.90203857421875</v>
          </cell>
          <cell r="M32" t="str">
            <v>in-unit system</v>
          </cell>
          <cell r="N32" t="str">
            <v>Zonal Electric</v>
          </cell>
          <cell r="O32" t="str">
            <v>Electric</v>
          </cell>
          <cell r="P32" t="str">
            <v>Zonal Electric</v>
          </cell>
          <cell r="Q32" t="str">
            <v>Electric</v>
          </cell>
          <cell r="R32">
            <v>4803.63</v>
          </cell>
          <cell r="S32">
            <v>1</v>
          </cell>
        </row>
        <row r="33">
          <cell r="A33">
            <v>10400</v>
          </cell>
          <cell r="B33">
            <v>1</v>
          </cell>
          <cell r="C33" t="str">
            <v>10400_1</v>
          </cell>
          <cell r="D33" t="str">
            <v>LYNNWOOD</v>
          </cell>
          <cell r="E33" t="str">
            <v>WA</v>
          </cell>
          <cell r="F33">
            <v>98036</v>
          </cell>
          <cell r="G33" t="str">
            <v>WASeattle3</v>
          </cell>
          <cell r="H33" t="str">
            <v>MFunit_baseboard</v>
          </cell>
          <cell r="I33" t="str">
            <v>Electric</v>
          </cell>
          <cell r="J33" t="str">
            <v>Zonal Electric</v>
          </cell>
          <cell r="K33" t="str">
            <v>none</v>
          </cell>
          <cell r="L33">
            <v>686.9130859375</v>
          </cell>
          <cell r="M33" t="str">
            <v>in-unit system</v>
          </cell>
          <cell r="N33" t="str">
            <v>Zonal Electric</v>
          </cell>
          <cell r="O33" t="str">
            <v>Electric</v>
          </cell>
          <cell r="P33" t="str">
            <v>Zonal Electric</v>
          </cell>
          <cell r="Q33" t="str">
            <v>Electric</v>
          </cell>
          <cell r="R33">
            <v>4640.55</v>
          </cell>
          <cell r="S33">
            <v>1</v>
          </cell>
        </row>
        <row r="34">
          <cell r="A34">
            <v>10400</v>
          </cell>
          <cell r="B34">
            <v>2</v>
          </cell>
          <cell r="C34" t="str">
            <v>10400_2</v>
          </cell>
          <cell r="D34" t="str">
            <v>LYNNWOOD</v>
          </cell>
          <cell r="E34" t="str">
            <v>WA</v>
          </cell>
          <cell r="F34">
            <v>98036</v>
          </cell>
          <cell r="G34" t="str">
            <v>WASeattle3</v>
          </cell>
          <cell r="H34" t="str">
            <v>MFunit_baseboard</v>
          </cell>
          <cell r="I34" t="str">
            <v>Electric</v>
          </cell>
          <cell r="J34" t="str">
            <v>Zonal Electric</v>
          </cell>
          <cell r="K34" t="str">
            <v>none</v>
          </cell>
          <cell r="L34">
            <v>686.9130859375</v>
          </cell>
          <cell r="M34" t="str">
            <v>in-unit system</v>
          </cell>
          <cell r="N34" t="str">
            <v>Zonal Electric</v>
          </cell>
          <cell r="O34" t="str">
            <v>Electric</v>
          </cell>
          <cell r="P34" t="str">
            <v>Zonal Electric</v>
          </cell>
          <cell r="Q34" t="str">
            <v>Electric</v>
          </cell>
          <cell r="R34">
            <v>4640.55</v>
          </cell>
          <cell r="S34">
            <v>1</v>
          </cell>
        </row>
        <row r="35">
          <cell r="A35">
            <v>10400</v>
          </cell>
          <cell r="B35">
            <v>3</v>
          </cell>
          <cell r="C35" t="str">
            <v>10400_3</v>
          </cell>
          <cell r="D35" t="str">
            <v>LYNNWOOD</v>
          </cell>
          <cell r="E35" t="str">
            <v>WA</v>
          </cell>
          <cell r="F35">
            <v>98036</v>
          </cell>
          <cell r="G35" t="str">
            <v>WASeattle3</v>
          </cell>
          <cell r="H35" t="str">
            <v>MFunit_pluginheater</v>
          </cell>
          <cell r="I35" t="str">
            <v>Electric</v>
          </cell>
          <cell r="J35" t="str">
            <v>Zonal Electric</v>
          </cell>
          <cell r="K35" t="str">
            <v>MFunit_baseboard</v>
          </cell>
          <cell r="L35">
            <v>686.9130859375</v>
          </cell>
          <cell r="M35" t="str">
            <v>in-unit system</v>
          </cell>
          <cell r="N35" t="str">
            <v>Zonal Electric</v>
          </cell>
          <cell r="O35" t="str">
            <v>Electric</v>
          </cell>
          <cell r="P35" t="str">
            <v>Zonal Electric</v>
          </cell>
          <cell r="Q35" t="str">
            <v>Electric</v>
          </cell>
          <cell r="R35">
            <v>4640.55</v>
          </cell>
          <cell r="S35">
            <v>1</v>
          </cell>
        </row>
        <row r="36">
          <cell r="A36">
            <v>10477</v>
          </cell>
          <cell r="B36">
            <v>1</v>
          </cell>
          <cell r="C36" t="str">
            <v>10477_1</v>
          </cell>
          <cell r="D36" t="str">
            <v>SEATTLE</v>
          </cell>
          <cell r="E36" t="str">
            <v>WA</v>
          </cell>
          <cell r="F36">
            <v>98107</v>
          </cell>
          <cell r="G36" t="str">
            <v>WASeattle3</v>
          </cell>
          <cell r="H36" t="str">
            <v>MFunit_baseboard</v>
          </cell>
          <cell r="I36" t="str">
            <v>Electric</v>
          </cell>
          <cell r="J36" t="str">
            <v>Zonal Electric</v>
          </cell>
          <cell r="K36" t="str">
            <v>MFunit_stove</v>
          </cell>
          <cell r="L36">
            <v>365.07806396484375</v>
          </cell>
          <cell r="M36" t="str">
            <v>in-unit system</v>
          </cell>
          <cell r="N36" t="str">
            <v>Zonal Electric</v>
          </cell>
          <cell r="O36" t="str">
            <v>Electric</v>
          </cell>
          <cell r="P36" t="str">
            <v>Zonal Electric</v>
          </cell>
          <cell r="Q36" t="str">
            <v>Electric</v>
          </cell>
          <cell r="R36">
            <v>4640.55</v>
          </cell>
          <cell r="S36">
            <v>1</v>
          </cell>
        </row>
        <row r="37">
          <cell r="A37">
            <v>10477</v>
          </cell>
          <cell r="B37">
            <v>2</v>
          </cell>
          <cell r="C37" t="str">
            <v>10477_2</v>
          </cell>
          <cell r="D37" t="str">
            <v>SEATTLE</v>
          </cell>
          <cell r="E37" t="str">
            <v>WA</v>
          </cell>
          <cell r="F37">
            <v>98107</v>
          </cell>
          <cell r="G37" t="str">
            <v>WASeattle3</v>
          </cell>
          <cell r="H37" t="str">
            <v>MFunit_baseboard</v>
          </cell>
          <cell r="I37" t="str">
            <v>Electric</v>
          </cell>
          <cell r="J37" t="str">
            <v>Zonal Electric</v>
          </cell>
          <cell r="K37" t="str">
            <v>none</v>
          </cell>
          <cell r="L37">
            <v>365.07806396484375</v>
          </cell>
          <cell r="M37" t="str">
            <v>in-unit system</v>
          </cell>
          <cell r="N37" t="str">
            <v>Zonal Electric</v>
          </cell>
          <cell r="O37" t="str">
            <v>Electric</v>
          </cell>
          <cell r="P37" t="str">
            <v>Zonal Electric</v>
          </cell>
          <cell r="Q37" t="str">
            <v>Electric</v>
          </cell>
          <cell r="R37">
            <v>4640.55</v>
          </cell>
          <cell r="S37">
            <v>1</v>
          </cell>
        </row>
        <row r="38">
          <cell r="A38">
            <v>10477</v>
          </cell>
          <cell r="B38">
            <v>3</v>
          </cell>
          <cell r="C38" t="str">
            <v>10477_3</v>
          </cell>
          <cell r="D38" t="str">
            <v>SEATTLE</v>
          </cell>
          <cell r="E38" t="str">
            <v>WA</v>
          </cell>
          <cell r="F38">
            <v>98107</v>
          </cell>
          <cell r="G38" t="str">
            <v>WASeattle3</v>
          </cell>
          <cell r="H38" t="str">
            <v>MFunit_baseboard</v>
          </cell>
          <cell r="I38" t="str">
            <v>Electric</v>
          </cell>
          <cell r="J38" t="str">
            <v>Zonal Electric</v>
          </cell>
          <cell r="K38" t="str">
            <v>MFunit_stove/MFunit_fpluginheater</v>
          </cell>
          <cell r="L38">
            <v>365.07806396484375</v>
          </cell>
          <cell r="M38" t="str">
            <v>in-unit system</v>
          </cell>
          <cell r="N38" t="str">
            <v>Zonal Electric</v>
          </cell>
          <cell r="O38" t="str">
            <v>Electric</v>
          </cell>
          <cell r="P38" t="str">
            <v>Zonal Electric</v>
          </cell>
          <cell r="Q38" t="str">
            <v>Electric</v>
          </cell>
          <cell r="R38">
            <v>4640.55</v>
          </cell>
          <cell r="S38">
            <v>1</v>
          </cell>
        </row>
        <row r="39">
          <cell r="A39">
            <v>10480</v>
          </cell>
          <cell r="B39">
            <v>1</v>
          </cell>
          <cell r="C39" t="str">
            <v>10480_1</v>
          </cell>
          <cell r="D39" t="str">
            <v>BELLEVUE</v>
          </cell>
          <cell r="E39" t="str">
            <v>WA</v>
          </cell>
          <cell r="F39">
            <v>98005</v>
          </cell>
          <cell r="G39" t="str">
            <v>WASeattle3</v>
          </cell>
          <cell r="H39" t="str">
            <v>MFunit_baseboard</v>
          </cell>
          <cell r="I39" t="str">
            <v>Electric</v>
          </cell>
          <cell r="J39" t="str">
            <v>Zonal Electric</v>
          </cell>
          <cell r="K39" t="str">
            <v>MFunit_ptac</v>
          </cell>
          <cell r="L39">
            <v>2402.15185546875</v>
          </cell>
          <cell r="M39" t="str">
            <v>in-unit system</v>
          </cell>
          <cell r="N39" t="str">
            <v>Zonal Electric</v>
          </cell>
          <cell r="O39" t="str">
            <v>Electric</v>
          </cell>
          <cell r="P39" t="str">
            <v>Zonal Electric</v>
          </cell>
          <cell r="Q39" t="str">
            <v>Electric</v>
          </cell>
          <cell r="R39">
            <v>4640.55</v>
          </cell>
          <cell r="S39">
            <v>1</v>
          </cell>
        </row>
        <row r="40">
          <cell r="A40">
            <v>10480</v>
          </cell>
          <cell r="B40">
            <v>2</v>
          </cell>
          <cell r="C40" t="str">
            <v>10480_2</v>
          </cell>
          <cell r="D40" t="str">
            <v>BELLEVUE</v>
          </cell>
          <cell r="E40" t="str">
            <v>WA</v>
          </cell>
          <cell r="F40">
            <v>98005</v>
          </cell>
          <cell r="G40" t="str">
            <v>WASeattle3</v>
          </cell>
          <cell r="H40" t="str">
            <v>MFunit_baseboard</v>
          </cell>
          <cell r="I40" t="str">
            <v>Electric</v>
          </cell>
          <cell r="J40" t="str">
            <v>Zonal Electric</v>
          </cell>
          <cell r="K40" t="str">
            <v>none</v>
          </cell>
          <cell r="L40">
            <v>2402.15185546875</v>
          </cell>
          <cell r="M40" t="str">
            <v>in-unit system</v>
          </cell>
          <cell r="N40" t="str">
            <v>Zonal Electric</v>
          </cell>
          <cell r="O40" t="str">
            <v>Electric</v>
          </cell>
          <cell r="P40" t="str">
            <v>Zonal Electric</v>
          </cell>
          <cell r="Q40" t="str">
            <v>Electric</v>
          </cell>
          <cell r="R40">
            <v>4640.55</v>
          </cell>
          <cell r="S40">
            <v>1</v>
          </cell>
        </row>
        <row r="41">
          <cell r="A41">
            <v>10495</v>
          </cell>
          <cell r="B41">
            <v>1</v>
          </cell>
          <cell r="C41" t="str">
            <v>10495_1</v>
          </cell>
          <cell r="D41" t="str">
            <v>MUKILTEO</v>
          </cell>
          <cell r="E41" t="str">
            <v>WA</v>
          </cell>
          <cell r="F41">
            <v>98275</v>
          </cell>
          <cell r="G41" t="str">
            <v>WAWhidbey3</v>
          </cell>
          <cell r="H41" t="str">
            <v>MFunit_baseboard</v>
          </cell>
          <cell r="I41" t="str">
            <v>Electric</v>
          </cell>
          <cell r="J41" t="str">
            <v>Zonal Electric</v>
          </cell>
          <cell r="K41" t="str">
            <v>none</v>
          </cell>
          <cell r="L41">
            <v>686.91302490234375</v>
          </cell>
          <cell r="M41" t="str">
            <v>in-unit system</v>
          </cell>
          <cell r="N41" t="str">
            <v>Zonal Electric</v>
          </cell>
          <cell r="O41" t="str">
            <v>Electric</v>
          </cell>
          <cell r="P41" t="str">
            <v>Zonal Electric</v>
          </cell>
          <cell r="Q41" t="str">
            <v>Electric</v>
          </cell>
          <cell r="R41">
            <v>5512.74</v>
          </cell>
          <cell r="S41">
            <v>2</v>
          </cell>
        </row>
        <row r="42">
          <cell r="A42">
            <v>10495</v>
          </cell>
          <cell r="B42">
            <v>2</v>
          </cell>
          <cell r="C42" t="str">
            <v>10495_2</v>
          </cell>
          <cell r="D42" t="str">
            <v>MUKILTEO</v>
          </cell>
          <cell r="E42" t="str">
            <v>WA</v>
          </cell>
          <cell r="F42">
            <v>98275</v>
          </cell>
          <cell r="G42" t="str">
            <v>WAWhidbey3</v>
          </cell>
          <cell r="H42" t="str">
            <v>MFunit_baseboard</v>
          </cell>
          <cell r="I42" t="str">
            <v>Electric</v>
          </cell>
          <cell r="J42" t="str">
            <v>Zonal Electric</v>
          </cell>
          <cell r="K42" t="str">
            <v>none</v>
          </cell>
          <cell r="L42">
            <v>686.91302490234375</v>
          </cell>
          <cell r="M42" t="str">
            <v>in-unit system</v>
          </cell>
          <cell r="N42" t="str">
            <v>Zonal Electric</v>
          </cell>
          <cell r="O42" t="str">
            <v>Electric</v>
          </cell>
          <cell r="P42" t="str">
            <v>Zonal Electric</v>
          </cell>
          <cell r="Q42" t="str">
            <v>Electric</v>
          </cell>
          <cell r="R42">
            <v>5512.74</v>
          </cell>
          <cell r="S42">
            <v>2</v>
          </cell>
        </row>
        <row r="43">
          <cell r="A43">
            <v>10495</v>
          </cell>
          <cell r="B43">
            <v>3</v>
          </cell>
          <cell r="C43" t="str">
            <v>10495_3</v>
          </cell>
          <cell r="D43" t="str">
            <v>MUKILTEO</v>
          </cell>
          <cell r="E43" t="str">
            <v>WA</v>
          </cell>
          <cell r="F43">
            <v>98275</v>
          </cell>
          <cell r="G43" t="str">
            <v>WAWhidbey3</v>
          </cell>
          <cell r="H43" t="str">
            <v>MFunit_baseboard</v>
          </cell>
          <cell r="I43" t="str">
            <v>Electric</v>
          </cell>
          <cell r="J43" t="str">
            <v>Zonal Electric</v>
          </cell>
          <cell r="K43" t="str">
            <v>none</v>
          </cell>
          <cell r="L43">
            <v>686.91302490234375</v>
          </cell>
          <cell r="M43" t="str">
            <v>in-unit system</v>
          </cell>
          <cell r="N43" t="str">
            <v>Zonal Electric</v>
          </cell>
          <cell r="O43" t="str">
            <v>Electric</v>
          </cell>
          <cell r="P43" t="str">
            <v>Zonal Electric</v>
          </cell>
          <cell r="Q43" t="str">
            <v>Electric</v>
          </cell>
          <cell r="R43">
            <v>5512.74</v>
          </cell>
          <cell r="S43">
            <v>2</v>
          </cell>
        </row>
        <row r="44">
          <cell r="A44">
            <v>10519</v>
          </cell>
          <cell r="B44">
            <v>1</v>
          </cell>
          <cell r="C44" t="str">
            <v>10519_1</v>
          </cell>
          <cell r="D44" t="str">
            <v>SEATTLE</v>
          </cell>
          <cell r="E44" t="str">
            <v>WA</v>
          </cell>
          <cell r="F44">
            <v>98121</v>
          </cell>
          <cell r="G44" t="str">
            <v>WASeattle3</v>
          </cell>
          <cell r="H44" t="str">
            <v>MFunit_baseboard</v>
          </cell>
          <cell r="I44" t="str">
            <v>Electric</v>
          </cell>
          <cell r="J44" t="str">
            <v>Zonal Electric</v>
          </cell>
          <cell r="K44" t="str">
            <v>MFunit_ptac/MFunit_radiantheat</v>
          </cell>
          <cell r="L44">
            <v>365.07809448242187</v>
          </cell>
          <cell r="M44" t="str">
            <v>in-unit system</v>
          </cell>
          <cell r="N44" t="str">
            <v>Zonal Electric</v>
          </cell>
          <cell r="O44" t="str">
            <v>Electric</v>
          </cell>
          <cell r="P44" t="str">
            <v>Zonal Electric</v>
          </cell>
          <cell r="Q44" t="str">
            <v>Electric</v>
          </cell>
          <cell r="R44">
            <v>4640.55</v>
          </cell>
          <cell r="S44">
            <v>1</v>
          </cell>
        </row>
        <row r="45">
          <cell r="A45">
            <v>10519</v>
          </cell>
          <cell r="B45">
            <v>2</v>
          </cell>
          <cell r="C45" t="str">
            <v>10519_2</v>
          </cell>
          <cell r="D45" t="str">
            <v>SEATTLE</v>
          </cell>
          <cell r="E45" t="str">
            <v>WA</v>
          </cell>
          <cell r="F45">
            <v>98121</v>
          </cell>
          <cell r="G45" t="str">
            <v>WASeattle3</v>
          </cell>
          <cell r="H45" t="str">
            <v>MFunit_baseboard</v>
          </cell>
          <cell r="I45" t="str">
            <v>Electric</v>
          </cell>
          <cell r="J45" t="str">
            <v>Zonal Electric</v>
          </cell>
          <cell r="K45" t="str">
            <v>none</v>
          </cell>
          <cell r="L45">
            <v>365.07809448242187</v>
          </cell>
          <cell r="M45" t="str">
            <v>in-unit system</v>
          </cell>
          <cell r="N45" t="str">
            <v>Zonal Electric</v>
          </cell>
          <cell r="O45" t="str">
            <v>Electric</v>
          </cell>
          <cell r="P45" t="str">
            <v>Zonal Electric</v>
          </cell>
          <cell r="Q45" t="str">
            <v>Electric</v>
          </cell>
          <cell r="R45">
            <v>4640.55</v>
          </cell>
          <cell r="S45">
            <v>1</v>
          </cell>
        </row>
        <row r="46">
          <cell r="A46">
            <v>10519</v>
          </cell>
          <cell r="B46">
            <v>3</v>
          </cell>
          <cell r="C46" t="str">
            <v>10519_3</v>
          </cell>
          <cell r="D46" t="str">
            <v>SEATTLE</v>
          </cell>
          <cell r="E46" t="str">
            <v>WA</v>
          </cell>
          <cell r="F46">
            <v>98121</v>
          </cell>
          <cell r="G46" t="str">
            <v>WASeattle3</v>
          </cell>
          <cell r="H46" t="str">
            <v>MFunit_baseboard</v>
          </cell>
          <cell r="I46" t="str">
            <v>Electric</v>
          </cell>
          <cell r="J46" t="str">
            <v>Zonal Electric</v>
          </cell>
          <cell r="K46" t="str">
            <v>none</v>
          </cell>
          <cell r="L46">
            <v>365.07809448242187</v>
          </cell>
          <cell r="M46" t="str">
            <v>in-unit system</v>
          </cell>
          <cell r="N46" t="str">
            <v>Zonal Electric</v>
          </cell>
          <cell r="O46" t="str">
            <v>Electric</v>
          </cell>
          <cell r="P46" t="str">
            <v>Zonal Electric</v>
          </cell>
          <cell r="Q46" t="str">
            <v>Electric</v>
          </cell>
          <cell r="R46">
            <v>4640.55</v>
          </cell>
          <cell r="S46">
            <v>1</v>
          </cell>
        </row>
        <row r="47">
          <cell r="A47">
            <v>10587</v>
          </cell>
          <cell r="B47">
            <v>1</v>
          </cell>
          <cell r="C47" t="str">
            <v>10587_1</v>
          </cell>
          <cell r="D47" t="str">
            <v>KENT</v>
          </cell>
          <cell r="E47" t="str">
            <v>WA</v>
          </cell>
          <cell r="F47">
            <v>98031</v>
          </cell>
          <cell r="G47" t="str">
            <v>WARenton3</v>
          </cell>
          <cell r="H47" t="str">
            <v>MFunit_baseboard</v>
          </cell>
          <cell r="I47" t="str">
            <v>Electric</v>
          </cell>
          <cell r="J47" t="str">
            <v>Zonal Electric</v>
          </cell>
          <cell r="K47" t="str">
            <v>none</v>
          </cell>
          <cell r="L47">
            <v>2402.15185546875</v>
          </cell>
          <cell r="M47" t="str">
            <v>in-unit system</v>
          </cell>
          <cell r="N47" t="str">
            <v>Zonal Electric</v>
          </cell>
          <cell r="O47" t="str">
            <v>Electric</v>
          </cell>
          <cell r="P47" t="str">
            <v>Zonal Electric</v>
          </cell>
          <cell r="Q47" t="str">
            <v>Electric</v>
          </cell>
          <cell r="R47">
            <v>4379.25</v>
          </cell>
          <cell r="S47">
            <v>1</v>
          </cell>
        </row>
        <row r="48">
          <cell r="A48">
            <v>10587</v>
          </cell>
          <cell r="B48">
            <v>2</v>
          </cell>
          <cell r="C48" t="str">
            <v>10587_2</v>
          </cell>
          <cell r="D48" t="str">
            <v>KENT</v>
          </cell>
          <cell r="E48" t="str">
            <v>WA</v>
          </cell>
          <cell r="F48">
            <v>98031</v>
          </cell>
          <cell r="G48" t="str">
            <v>WARenton3</v>
          </cell>
          <cell r="H48" t="str">
            <v>MFunit_stove</v>
          </cell>
          <cell r="I48" t="str">
            <v>Wood</v>
          </cell>
          <cell r="J48" t="str">
            <v>Stove</v>
          </cell>
          <cell r="K48" t="str">
            <v>none</v>
          </cell>
          <cell r="L48">
            <v>1601.4344482421875</v>
          </cell>
          <cell r="M48" t="str">
            <v>in-unit system</v>
          </cell>
          <cell r="N48" t="str">
            <v>Zonal Electric</v>
          </cell>
          <cell r="O48" t="str">
            <v>Electric</v>
          </cell>
          <cell r="P48" t="str">
            <v>Stove</v>
          </cell>
          <cell r="Q48" t="str">
            <v>Wood</v>
          </cell>
          <cell r="R48">
            <v>4379.25</v>
          </cell>
          <cell r="S48">
            <v>1</v>
          </cell>
        </row>
        <row r="49">
          <cell r="A49">
            <v>10614</v>
          </cell>
          <cell r="B49">
            <v>1</v>
          </cell>
          <cell r="C49" t="str">
            <v>10614_1</v>
          </cell>
          <cell r="D49" t="str">
            <v>BELLEVUE</v>
          </cell>
          <cell r="E49" t="str">
            <v>WA</v>
          </cell>
          <cell r="F49">
            <v>98007</v>
          </cell>
          <cell r="G49" t="str">
            <v>WASeattle3</v>
          </cell>
          <cell r="H49" t="str">
            <v>MFunit_faf_gas</v>
          </cell>
          <cell r="I49" t="str">
            <v>Natural Gas</v>
          </cell>
          <cell r="J49" t="str">
            <v>Forced Air</v>
          </cell>
          <cell r="K49" t="str">
            <v>none</v>
          </cell>
          <cell r="L49">
            <v>1601.4344482421875</v>
          </cell>
          <cell r="M49" t="str">
            <v>in-unit system</v>
          </cell>
          <cell r="N49" t="str">
            <v>Forced Air</v>
          </cell>
          <cell r="O49" t="str">
            <v>Natural Gas</v>
          </cell>
          <cell r="P49" t="str">
            <v>Forced Air</v>
          </cell>
          <cell r="Q49" t="str">
            <v>Natural Gas</v>
          </cell>
          <cell r="R49">
            <v>4640.55</v>
          </cell>
          <cell r="S49">
            <v>1</v>
          </cell>
        </row>
        <row r="50">
          <cell r="A50">
            <v>10614</v>
          </cell>
          <cell r="B50">
            <v>2</v>
          </cell>
          <cell r="C50" t="str">
            <v>10614_2</v>
          </cell>
          <cell r="D50" t="str">
            <v>BELLEVUE</v>
          </cell>
          <cell r="E50" t="str">
            <v>WA</v>
          </cell>
          <cell r="F50">
            <v>98007</v>
          </cell>
          <cell r="G50" t="str">
            <v>WASeattle3</v>
          </cell>
          <cell r="H50" t="str">
            <v>MFunit_faf_gas</v>
          </cell>
          <cell r="I50" t="str">
            <v>Natural Gas</v>
          </cell>
          <cell r="J50" t="str">
            <v>Forced Air</v>
          </cell>
          <cell r="K50" t="str">
            <v>MFunit_fpluginheater</v>
          </cell>
          <cell r="L50">
            <v>1601.4344482421875</v>
          </cell>
          <cell r="M50" t="str">
            <v>in-unit system</v>
          </cell>
          <cell r="N50" t="str">
            <v>Forced Air</v>
          </cell>
          <cell r="O50" t="str">
            <v>Natural Gas</v>
          </cell>
          <cell r="P50" t="str">
            <v>Forced Air</v>
          </cell>
          <cell r="Q50" t="str">
            <v>Natural Gas</v>
          </cell>
          <cell r="R50">
            <v>4640.55</v>
          </cell>
          <cell r="S50">
            <v>1</v>
          </cell>
        </row>
        <row r="51">
          <cell r="A51">
            <v>10614</v>
          </cell>
          <cell r="B51">
            <v>3</v>
          </cell>
          <cell r="C51" t="str">
            <v>10614_3</v>
          </cell>
          <cell r="D51" t="str">
            <v>BELLEVUE</v>
          </cell>
          <cell r="E51" t="str">
            <v>WA</v>
          </cell>
          <cell r="F51">
            <v>98007</v>
          </cell>
          <cell r="G51" t="str">
            <v>WASeattle3</v>
          </cell>
          <cell r="H51" t="str">
            <v>MFunit_faf_gas</v>
          </cell>
          <cell r="I51" t="str">
            <v>Natural Gas</v>
          </cell>
          <cell r="J51" t="str">
            <v>Forced Air</v>
          </cell>
          <cell r="K51" t="str">
            <v>none</v>
          </cell>
          <cell r="L51">
            <v>365.07809448242187</v>
          </cell>
          <cell r="M51" t="str">
            <v>in-unit system</v>
          </cell>
          <cell r="N51" t="str">
            <v>Forced Air</v>
          </cell>
          <cell r="O51" t="str">
            <v>Natural Gas</v>
          </cell>
          <cell r="P51" t="str">
            <v>Forced Air</v>
          </cell>
          <cell r="Q51" t="str">
            <v>Natural Gas</v>
          </cell>
          <cell r="R51">
            <v>4640.55</v>
          </cell>
          <cell r="S51">
            <v>1</v>
          </cell>
        </row>
        <row r="52">
          <cell r="A52">
            <v>10623</v>
          </cell>
          <cell r="B52">
            <v>1</v>
          </cell>
          <cell r="C52" t="str">
            <v>10623_1</v>
          </cell>
          <cell r="D52" t="str">
            <v>SEATTLE</v>
          </cell>
          <cell r="E52" t="str">
            <v>WA</v>
          </cell>
          <cell r="F52">
            <v>98112</v>
          </cell>
          <cell r="G52" t="str">
            <v>WASeattle3</v>
          </cell>
          <cell r="H52" t="str">
            <v>MFunit_centralhvac</v>
          </cell>
          <cell r="I52" t="str">
            <v>Natural Gas</v>
          </cell>
          <cell r="J52" t="str">
            <v>Central HVAC</v>
          </cell>
          <cell r="K52" t="str">
            <v>MFunit_stove</v>
          </cell>
          <cell r="L52">
            <v>365.07809448242187</v>
          </cell>
          <cell r="M52" t="str">
            <v>central system</v>
          </cell>
          <cell r="N52" t="str">
            <v>Central Hydronic/Steam</v>
          </cell>
          <cell r="O52" t="str">
            <v>Natural Gas</v>
          </cell>
          <cell r="P52" t="str">
            <v>Central Hydronic/Steam - Central</v>
          </cell>
          <cell r="Q52" t="str">
            <v>Natural Gas</v>
          </cell>
          <cell r="R52">
            <v>4640.55</v>
          </cell>
          <cell r="S52">
            <v>1</v>
          </cell>
        </row>
        <row r="53">
          <cell r="A53">
            <v>10623</v>
          </cell>
          <cell r="B53">
            <v>2</v>
          </cell>
          <cell r="C53" t="str">
            <v>10623_2</v>
          </cell>
          <cell r="D53" t="str">
            <v>SEATTLE</v>
          </cell>
          <cell r="E53" t="str">
            <v>WA</v>
          </cell>
          <cell r="F53">
            <v>98112</v>
          </cell>
          <cell r="G53" t="str">
            <v>WASeattle3</v>
          </cell>
          <cell r="H53" t="str">
            <v>MFunit_centralhvac</v>
          </cell>
          <cell r="I53" t="str">
            <v>Natural Gas</v>
          </cell>
          <cell r="J53" t="str">
            <v>Central HVAC</v>
          </cell>
          <cell r="K53" t="str">
            <v>none</v>
          </cell>
          <cell r="L53">
            <v>365.07809448242187</v>
          </cell>
          <cell r="M53" t="str">
            <v>central system</v>
          </cell>
          <cell r="N53" t="str">
            <v>Central Hydronic/Steam</v>
          </cell>
          <cell r="O53" t="str">
            <v>Natural Gas</v>
          </cell>
          <cell r="P53" t="str">
            <v>Central Hydronic/Steam - Central</v>
          </cell>
          <cell r="Q53" t="str">
            <v>Natural Gas</v>
          </cell>
          <cell r="R53">
            <v>4640.55</v>
          </cell>
          <cell r="S53">
            <v>1</v>
          </cell>
        </row>
        <row r="54">
          <cell r="A54">
            <v>10623</v>
          </cell>
          <cell r="B54">
            <v>3</v>
          </cell>
          <cell r="C54" t="str">
            <v>10623_3</v>
          </cell>
          <cell r="D54" t="str">
            <v>SEATTLE</v>
          </cell>
          <cell r="E54" t="str">
            <v>WA</v>
          </cell>
          <cell r="F54">
            <v>98112</v>
          </cell>
          <cell r="G54" t="str">
            <v>WASeattle3</v>
          </cell>
          <cell r="H54" t="str">
            <v>MFunit_centralhvac</v>
          </cell>
          <cell r="I54" t="str">
            <v>Natural Gas</v>
          </cell>
          <cell r="J54" t="str">
            <v>Central HVAC</v>
          </cell>
          <cell r="K54" t="str">
            <v>MFunit_baseboard/MFunit_ptac</v>
          </cell>
          <cell r="L54">
            <v>1601.434326171875</v>
          </cell>
          <cell r="M54" t="str">
            <v>central system</v>
          </cell>
          <cell r="N54" t="str">
            <v>Central Hydronic/Steam</v>
          </cell>
          <cell r="O54" t="str">
            <v>Natural Gas</v>
          </cell>
          <cell r="P54" t="str">
            <v>Central Hydronic/Steam - Central</v>
          </cell>
          <cell r="Q54" t="str">
            <v>Natural Gas</v>
          </cell>
          <cell r="R54">
            <v>4640.55</v>
          </cell>
          <cell r="S54">
            <v>1</v>
          </cell>
        </row>
        <row r="55">
          <cell r="A55">
            <v>10805</v>
          </cell>
          <cell r="B55">
            <v>1</v>
          </cell>
          <cell r="C55" t="str">
            <v>10805_1</v>
          </cell>
          <cell r="D55" t="str">
            <v>BELLINGHAM</v>
          </cell>
          <cell r="E55" t="str">
            <v>WA</v>
          </cell>
          <cell r="F55">
            <v>98225</v>
          </cell>
          <cell r="G55" t="str">
            <v>WABellingham3</v>
          </cell>
          <cell r="H55" t="str">
            <v>MFunit_pluginheater</v>
          </cell>
          <cell r="I55" t="str">
            <v>Electric</v>
          </cell>
          <cell r="J55" t="str">
            <v>Zonal Electric</v>
          </cell>
          <cell r="K55" t="str">
            <v>MFunit_baseboard/MFunit_ptac</v>
          </cell>
          <cell r="L55">
            <v>1601.434326171875</v>
          </cell>
          <cell r="M55" t="str">
            <v>in-unit system</v>
          </cell>
          <cell r="N55" t="str">
            <v>Zonal Electric</v>
          </cell>
          <cell r="O55" t="str">
            <v>Electric</v>
          </cell>
          <cell r="P55" t="str">
            <v>Zonal Electric</v>
          </cell>
          <cell r="Q55" t="str">
            <v>Electric</v>
          </cell>
          <cell r="R55">
            <v>5764.86</v>
          </cell>
          <cell r="S55">
            <v>2</v>
          </cell>
        </row>
        <row r="56">
          <cell r="A56">
            <v>10805</v>
          </cell>
          <cell r="B56">
            <v>2</v>
          </cell>
          <cell r="C56" t="str">
            <v>10805_2</v>
          </cell>
          <cell r="D56" t="str">
            <v>BELLINGHAM</v>
          </cell>
          <cell r="E56" t="str">
            <v>WA</v>
          </cell>
          <cell r="F56">
            <v>98225</v>
          </cell>
          <cell r="G56" t="str">
            <v>WABellingham3</v>
          </cell>
          <cell r="H56" t="str">
            <v>MFunit_baseboard</v>
          </cell>
          <cell r="I56" t="str">
            <v>Electric</v>
          </cell>
          <cell r="J56" t="str">
            <v>Zonal Electric</v>
          </cell>
          <cell r="K56" t="str">
            <v>none</v>
          </cell>
          <cell r="L56">
            <v>1601.434326171875</v>
          </cell>
          <cell r="M56" t="str">
            <v>in-unit system</v>
          </cell>
          <cell r="N56" t="str">
            <v>Zonal Electric</v>
          </cell>
          <cell r="O56" t="str">
            <v>Electric</v>
          </cell>
          <cell r="P56" t="str">
            <v>Zonal Electric</v>
          </cell>
          <cell r="Q56" t="str">
            <v>Electric</v>
          </cell>
          <cell r="R56">
            <v>5764.86</v>
          </cell>
          <cell r="S56">
            <v>2</v>
          </cell>
        </row>
        <row r="57">
          <cell r="A57">
            <v>10805</v>
          </cell>
          <cell r="B57">
            <v>3</v>
          </cell>
          <cell r="C57" t="str">
            <v>10805_3</v>
          </cell>
          <cell r="D57" t="str">
            <v>BELLINGHAM</v>
          </cell>
          <cell r="E57" t="str">
            <v>WA</v>
          </cell>
          <cell r="F57">
            <v>98225</v>
          </cell>
          <cell r="G57" t="str">
            <v>WABellingham3</v>
          </cell>
          <cell r="H57" t="str">
            <v>MFunit_baseboard</v>
          </cell>
          <cell r="I57" t="str">
            <v>Electric</v>
          </cell>
          <cell r="J57" t="str">
            <v>Zonal Electric</v>
          </cell>
          <cell r="K57" t="str">
            <v>none</v>
          </cell>
          <cell r="L57">
            <v>1601.434326171875</v>
          </cell>
          <cell r="M57" t="str">
            <v>in-unit system</v>
          </cell>
          <cell r="N57" t="str">
            <v>Zonal Electric</v>
          </cell>
          <cell r="O57" t="str">
            <v>Electric</v>
          </cell>
          <cell r="P57" t="str">
            <v>Zonal Electric</v>
          </cell>
          <cell r="Q57" t="str">
            <v>Electric</v>
          </cell>
          <cell r="R57">
            <v>5764.86</v>
          </cell>
          <cell r="S57">
            <v>2</v>
          </cell>
        </row>
        <row r="58">
          <cell r="A58">
            <v>10862</v>
          </cell>
          <cell r="B58">
            <v>1</v>
          </cell>
          <cell r="C58" t="str">
            <v>10862_1</v>
          </cell>
          <cell r="D58" t="str">
            <v>EVERETT</v>
          </cell>
          <cell r="E58" t="str">
            <v>WA</v>
          </cell>
          <cell r="F58">
            <v>98203</v>
          </cell>
          <cell r="G58" t="str">
            <v>WASnohomish3</v>
          </cell>
          <cell r="H58" t="str">
            <v>MFunit_baseboard</v>
          </cell>
          <cell r="I58" t="str">
            <v>Electric</v>
          </cell>
          <cell r="J58" t="str">
            <v>Zonal Electric</v>
          </cell>
          <cell r="K58" t="str">
            <v>MFunit_fpluginheater</v>
          </cell>
          <cell r="L58">
            <v>1030.3695068359375</v>
          </cell>
          <cell r="M58" t="str">
            <v>in-unit system</v>
          </cell>
          <cell r="N58" t="str">
            <v>Zonal Electric</v>
          </cell>
          <cell r="O58" t="str">
            <v>Electric</v>
          </cell>
          <cell r="P58" t="str">
            <v>Zonal Electric</v>
          </cell>
          <cell r="Q58" t="str">
            <v>Electric</v>
          </cell>
          <cell r="R58">
            <v>5096.22</v>
          </cell>
          <cell r="S58">
            <v>2</v>
          </cell>
        </row>
        <row r="59">
          <cell r="A59">
            <v>10862</v>
          </cell>
          <cell r="B59">
            <v>2</v>
          </cell>
          <cell r="C59" t="str">
            <v>10862_2</v>
          </cell>
          <cell r="D59" t="str">
            <v>EVERETT</v>
          </cell>
          <cell r="E59" t="str">
            <v>WA</v>
          </cell>
          <cell r="F59">
            <v>98203</v>
          </cell>
          <cell r="G59" t="str">
            <v>WASnohomish3</v>
          </cell>
          <cell r="H59" t="str">
            <v>MFunit_baseboard</v>
          </cell>
          <cell r="I59" t="str">
            <v>Electric</v>
          </cell>
          <cell r="J59" t="str">
            <v>Zonal Electric</v>
          </cell>
          <cell r="K59" t="str">
            <v>MFunit_fpluginheater</v>
          </cell>
          <cell r="L59">
            <v>1030.3695068359375</v>
          </cell>
          <cell r="M59" t="str">
            <v>in-unit system</v>
          </cell>
          <cell r="N59" t="str">
            <v>Zonal Electric</v>
          </cell>
          <cell r="O59" t="str">
            <v>Electric</v>
          </cell>
          <cell r="P59" t="str">
            <v>Zonal Electric</v>
          </cell>
          <cell r="Q59" t="str">
            <v>Electric</v>
          </cell>
          <cell r="R59">
            <v>5096.22</v>
          </cell>
          <cell r="S59">
            <v>2</v>
          </cell>
        </row>
        <row r="60">
          <cell r="A60">
            <v>10871</v>
          </cell>
          <cell r="B60">
            <v>1</v>
          </cell>
          <cell r="C60" t="str">
            <v>10871_1</v>
          </cell>
          <cell r="D60" t="str">
            <v>BELLEVUE</v>
          </cell>
          <cell r="E60" t="str">
            <v>WA</v>
          </cell>
          <cell r="F60">
            <v>98007</v>
          </cell>
          <cell r="G60" t="str">
            <v>WASeattle3</v>
          </cell>
          <cell r="H60" t="str">
            <v>MFunit_baseboard</v>
          </cell>
          <cell r="I60" t="str">
            <v>Electric</v>
          </cell>
          <cell r="J60" t="str">
            <v>Zonal Electric</v>
          </cell>
          <cell r="K60" t="str">
            <v>none</v>
          </cell>
          <cell r="L60">
            <v>1601.4345703125</v>
          </cell>
          <cell r="M60" t="str">
            <v>in-unit system</v>
          </cell>
          <cell r="N60" t="str">
            <v>Zonal Electric</v>
          </cell>
          <cell r="O60" t="str">
            <v>Electric</v>
          </cell>
          <cell r="P60" t="str">
            <v>Zonal Electric</v>
          </cell>
          <cell r="Q60" t="str">
            <v>Electric</v>
          </cell>
          <cell r="R60">
            <v>4640.55</v>
          </cell>
          <cell r="S60">
            <v>1</v>
          </cell>
        </row>
        <row r="61">
          <cell r="A61">
            <v>10871</v>
          </cell>
          <cell r="B61">
            <v>2</v>
          </cell>
          <cell r="C61" t="str">
            <v>10871_2</v>
          </cell>
          <cell r="D61" t="str">
            <v>BELLEVUE</v>
          </cell>
          <cell r="E61" t="str">
            <v>WA</v>
          </cell>
          <cell r="F61">
            <v>98007</v>
          </cell>
          <cell r="G61" t="str">
            <v>WASeattle3</v>
          </cell>
          <cell r="H61" t="str">
            <v>MFunit_baseboard</v>
          </cell>
          <cell r="I61" t="str">
            <v>Electric</v>
          </cell>
          <cell r="J61" t="str">
            <v>Zonal Electric</v>
          </cell>
          <cell r="K61" t="str">
            <v>none</v>
          </cell>
          <cell r="L61">
            <v>1601.4345703125</v>
          </cell>
          <cell r="M61" t="str">
            <v>in-unit system</v>
          </cell>
          <cell r="N61" t="str">
            <v>Zonal Electric</v>
          </cell>
          <cell r="O61" t="str">
            <v>Electric</v>
          </cell>
          <cell r="P61" t="str">
            <v>Zonal Electric</v>
          </cell>
          <cell r="Q61" t="str">
            <v>Electric</v>
          </cell>
          <cell r="R61">
            <v>4640.55</v>
          </cell>
          <cell r="S61">
            <v>1</v>
          </cell>
        </row>
        <row r="62">
          <cell r="A62">
            <v>10871</v>
          </cell>
          <cell r="B62">
            <v>3</v>
          </cell>
          <cell r="C62" t="str">
            <v>10871_3</v>
          </cell>
          <cell r="D62" t="str">
            <v>BELLEVUE</v>
          </cell>
          <cell r="E62" t="str">
            <v>WA</v>
          </cell>
          <cell r="F62">
            <v>98007</v>
          </cell>
          <cell r="G62" t="str">
            <v>WASeattle3</v>
          </cell>
          <cell r="H62" t="str">
            <v>MFunit_baseboard</v>
          </cell>
          <cell r="I62" t="str">
            <v>Electric</v>
          </cell>
          <cell r="J62" t="str">
            <v>Zonal Electric</v>
          </cell>
          <cell r="K62" t="str">
            <v>none</v>
          </cell>
          <cell r="L62">
            <v>1601.4345703125</v>
          </cell>
          <cell r="M62" t="str">
            <v>in-unit system</v>
          </cell>
          <cell r="N62" t="str">
            <v>Zonal Electric</v>
          </cell>
          <cell r="O62" t="str">
            <v>Electric</v>
          </cell>
          <cell r="P62" t="str">
            <v>Zonal Electric</v>
          </cell>
          <cell r="Q62" t="str">
            <v>Electric</v>
          </cell>
          <cell r="R62">
            <v>4640.55</v>
          </cell>
          <cell r="S62">
            <v>1</v>
          </cell>
        </row>
        <row r="63">
          <cell r="A63">
            <v>10901</v>
          </cell>
          <cell r="B63">
            <v>1</v>
          </cell>
          <cell r="C63" t="str">
            <v>10901_1</v>
          </cell>
          <cell r="D63" t="str">
            <v>MARYSVILLE</v>
          </cell>
          <cell r="E63" t="str">
            <v>WA</v>
          </cell>
          <cell r="F63">
            <v>98270</v>
          </cell>
          <cell r="G63" t="str">
            <v>WASnohomish3</v>
          </cell>
          <cell r="H63" t="str">
            <v>MFunit_baseboard</v>
          </cell>
          <cell r="I63" t="str">
            <v>Electric</v>
          </cell>
          <cell r="J63" t="str">
            <v>Zonal Electric</v>
          </cell>
          <cell r="K63" t="str">
            <v>none</v>
          </cell>
          <cell r="L63">
            <v>686.91302490234375</v>
          </cell>
          <cell r="M63" t="str">
            <v>in-unit system</v>
          </cell>
          <cell r="N63" t="str">
            <v>Zonal Electric</v>
          </cell>
          <cell r="O63" t="str">
            <v>Electric</v>
          </cell>
          <cell r="P63" t="str">
            <v>Zonal Electric</v>
          </cell>
          <cell r="Q63" t="str">
            <v>Electric</v>
          </cell>
          <cell r="R63">
            <v>5096.22</v>
          </cell>
          <cell r="S63">
            <v>2</v>
          </cell>
        </row>
        <row r="64">
          <cell r="A64">
            <v>10901</v>
          </cell>
          <cell r="B64">
            <v>2</v>
          </cell>
          <cell r="C64" t="str">
            <v>10901_2</v>
          </cell>
          <cell r="D64" t="str">
            <v>MARYSVILLE</v>
          </cell>
          <cell r="E64" t="str">
            <v>WA</v>
          </cell>
          <cell r="F64">
            <v>98270</v>
          </cell>
          <cell r="G64" t="str">
            <v>WASnohomish3</v>
          </cell>
          <cell r="H64" t="str">
            <v>MFunit_baseboard</v>
          </cell>
          <cell r="I64" t="str">
            <v>Electric</v>
          </cell>
          <cell r="J64" t="str">
            <v>Zonal Electric</v>
          </cell>
          <cell r="K64" t="str">
            <v>MFunit_fpluginheater</v>
          </cell>
          <cell r="L64">
            <v>686.91302490234375</v>
          </cell>
          <cell r="M64" t="str">
            <v>in-unit system</v>
          </cell>
          <cell r="N64" t="str">
            <v>Zonal Electric</v>
          </cell>
          <cell r="O64" t="str">
            <v>Electric</v>
          </cell>
          <cell r="P64" t="str">
            <v>Zonal Electric</v>
          </cell>
          <cell r="Q64" t="str">
            <v>Electric</v>
          </cell>
          <cell r="R64">
            <v>5096.22</v>
          </cell>
          <cell r="S64">
            <v>2</v>
          </cell>
        </row>
        <row r="65">
          <cell r="A65">
            <v>10901</v>
          </cell>
          <cell r="B65">
            <v>3</v>
          </cell>
          <cell r="C65" t="str">
            <v>10901_3</v>
          </cell>
          <cell r="D65" t="str">
            <v>MARYSVILLE</v>
          </cell>
          <cell r="E65" t="str">
            <v>WA</v>
          </cell>
          <cell r="F65">
            <v>98270</v>
          </cell>
          <cell r="G65" t="str">
            <v>WASnohomish3</v>
          </cell>
          <cell r="H65" t="str">
            <v>MFunit_baseboard</v>
          </cell>
          <cell r="I65" t="str">
            <v>Electric</v>
          </cell>
          <cell r="J65" t="str">
            <v>Zonal Electric</v>
          </cell>
          <cell r="K65" t="str">
            <v>none</v>
          </cell>
          <cell r="L65">
            <v>686.91302490234375</v>
          </cell>
          <cell r="M65" t="str">
            <v>in-unit system</v>
          </cell>
          <cell r="N65" t="str">
            <v>Zonal Electric</v>
          </cell>
          <cell r="O65" t="str">
            <v>Electric</v>
          </cell>
          <cell r="P65" t="str">
            <v>Zonal Electric</v>
          </cell>
          <cell r="Q65" t="str">
            <v>Electric</v>
          </cell>
          <cell r="R65">
            <v>5096.22</v>
          </cell>
          <cell r="S65">
            <v>2</v>
          </cell>
        </row>
        <row r="66">
          <cell r="A66">
            <v>10910</v>
          </cell>
          <cell r="B66">
            <v>1</v>
          </cell>
          <cell r="C66" t="str">
            <v>10910_1</v>
          </cell>
          <cell r="D66" t="str">
            <v>MOUNTLAKE TERRACE</v>
          </cell>
          <cell r="E66" t="str">
            <v>WA</v>
          </cell>
          <cell r="F66">
            <v>98043</v>
          </cell>
          <cell r="G66" t="str">
            <v>WASeattle3</v>
          </cell>
          <cell r="H66" t="str">
            <v>MFunit_pluginheater</v>
          </cell>
          <cell r="I66" t="str">
            <v>Electric</v>
          </cell>
          <cell r="J66" t="str">
            <v>Zonal Electric</v>
          </cell>
          <cell r="K66" t="str">
            <v>MFunit_baseboard</v>
          </cell>
          <cell r="L66">
            <v>1030.36962890625</v>
          </cell>
          <cell r="M66" t="str">
            <v>in-unit system</v>
          </cell>
          <cell r="N66" t="str">
            <v>Zonal Electric</v>
          </cell>
          <cell r="O66" t="str">
            <v>Electric</v>
          </cell>
          <cell r="P66" t="str">
            <v>Zonal Electric</v>
          </cell>
          <cell r="Q66" t="str">
            <v>Electric</v>
          </cell>
          <cell r="R66">
            <v>4640.55</v>
          </cell>
          <cell r="S66">
            <v>1</v>
          </cell>
        </row>
        <row r="67">
          <cell r="A67">
            <v>10910</v>
          </cell>
          <cell r="B67">
            <v>2</v>
          </cell>
          <cell r="C67" t="str">
            <v>10910_2</v>
          </cell>
          <cell r="D67" t="str">
            <v>MOUNTLAKE TERRACE</v>
          </cell>
          <cell r="E67" t="str">
            <v>WA</v>
          </cell>
          <cell r="F67">
            <v>98043</v>
          </cell>
          <cell r="G67" t="str">
            <v>WASeattle3</v>
          </cell>
          <cell r="H67" t="str">
            <v>MFunit_baseboard</v>
          </cell>
          <cell r="I67" t="str">
            <v>Electric</v>
          </cell>
          <cell r="J67" t="str">
            <v>Zonal Electric</v>
          </cell>
          <cell r="K67" t="str">
            <v>MFunit_stove</v>
          </cell>
          <cell r="L67">
            <v>1030.36962890625</v>
          </cell>
          <cell r="M67" t="str">
            <v>in-unit system</v>
          </cell>
          <cell r="N67" t="str">
            <v>Zonal Electric</v>
          </cell>
          <cell r="O67" t="str">
            <v>Electric</v>
          </cell>
          <cell r="P67" t="str">
            <v>Zonal Electric</v>
          </cell>
          <cell r="Q67" t="str">
            <v>Electric</v>
          </cell>
          <cell r="R67">
            <v>4640.55</v>
          </cell>
          <cell r="S67">
            <v>1</v>
          </cell>
        </row>
        <row r="68">
          <cell r="A68">
            <v>10996</v>
          </cell>
          <cell r="B68">
            <v>1</v>
          </cell>
          <cell r="C68" t="str">
            <v>10996_1</v>
          </cell>
          <cell r="D68" t="str">
            <v>EUGENE</v>
          </cell>
          <cell r="E68" t="str">
            <v>OR</v>
          </cell>
          <cell r="F68">
            <v>97405</v>
          </cell>
          <cell r="G68" t="str">
            <v>OREugene3</v>
          </cell>
          <cell r="H68" t="str">
            <v>MFunit_minisplitheat</v>
          </cell>
          <cell r="I68" t="str">
            <v>Electric</v>
          </cell>
          <cell r="J68" t="str">
            <v>PTHP,DHP</v>
          </cell>
          <cell r="K68" t="str">
            <v>none</v>
          </cell>
          <cell r="L68">
            <v>597.902099609375</v>
          </cell>
          <cell r="M68" t="str">
            <v>in-unit system</v>
          </cell>
          <cell r="N68" t="str">
            <v>PTHP,DHP</v>
          </cell>
          <cell r="O68" t="str">
            <v>Electric</v>
          </cell>
          <cell r="P68" t="str">
            <v>PTHP,DHP</v>
          </cell>
          <cell r="Q68" t="str">
            <v>Electric</v>
          </cell>
          <cell r="R68">
            <v>4803.63</v>
          </cell>
          <cell r="S68">
            <v>1</v>
          </cell>
        </row>
        <row r="69">
          <cell r="A69">
            <v>10996</v>
          </cell>
          <cell r="B69">
            <v>2</v>
          </cell>
          <cell r="C69" t="str">
            <v>10996_2</v>
          </cell>
          <cell r="D69" t="str">
            <v>EUGENE</v>
          </cell>
          <cell r="E69" t="str">
            <v>OR</v>
          </cell>
          <cell r="F69">
            <v>97405</v>
          </cell>
          <cell r="G69" t="str">
            <v>OREugene3</v>
          </cell>
          <cell r="H69" t="str">
            <v>MFunit_minisplitheat</v>
          </cell>
          <cell r="I69" t="str">
            <v>Electric</v>
          </cell>
          <cell r="J69" t="str">
            <v>PTHP,DHP</v>
          </cell>
          <cell r="K69" t="str">
            <v>none</v>
          </cell>
          <cell r="L69">
            <v>597.902099609375</v>
          </cell>
          <cell r="M69" t="str">
            <v>in-unit system</v>
          </cell>
          <cell r="N69" t="str">
            <v>PTHP,DHP</v>
          </cell>
          <cell r="O69" t="str">
            <v>Electric</v>
          </cell>
          <cell r="P69" t="str">
            <v>PTHP,DHP</v>
          </cell>
          <cell r="Q69" t="str">
            <v>Electric</v>
          </cell>
          <cell r="R69">
            <v>4803.63</v>
          </cell>
          <cell r="S69">
            <v>1</v>
          </cell>
        </row>
        <row r="70">
          <cell r="A70">
            <v>10996</v>
          </cell>
          <cell r="B70">
            <v>3</v>
          </cell>
          <cell r="C70" t="str">
            <v>10996_3</v>
          </cell>
          <cell r="D70" t="str">
            <v>EUGENE</v>
          </cell>
          <cell r="E70" t="str">
            <v>OR</v>
          </cell>
          <cell r="F70">
            <v>97405</v>
          </cell>
          <cell r="G70" t="str">
            <v>OREugene3</v>
          </cell>
          <cell r="H70" t="str">
            <v>MFunit_minisplitheat</v>
          </cell>
          <cell r="I70" t="str">
            <v>Electric</v>
          </cell>
          <cell r="J70" t="str">
            <v>PTHP,DHP</v>
          </cell>
          <cell r="K70" t="str">
            <v>MFunit_ptac/MFunit_fpluginheater</v>
          </cell>
          <cell r="L70">
            <v>597.902099609375</v>
          </cell>
          <cell r="M70" t="str">
            <v>in-unit system</v>
          </cell>
          <cell r="N70" t="str">
            <v>PTHP,DHP</v>
          </cell>
          <cell r="O70" t="str">
            <v>Electric</v>
          </cell>
          <cell r="P70" t="str">
            <v>PTHP,DHP</v>
          </cell>
          <cell r="Q70" t="str">
            <v>Electric</v>
          </cell>
          <cell r="R70">
            <v>4803.63</v>
          </cell>
          <cell r="S70">
            <v>1</v>
          </cell>
        </row>
        <row r="71">
          <cell r="A71">
            <v>11005</v>
          </cell>
          <cell r="B71">
            <v>1</v>
          </cell>
          <cell r="C71" t="str">
            <v>11005_1</v>
          </cell>
          <cell r="D71" t="str">
            <v>EUGENE</v>
          </cell>
          <cell r="E71" t="str">
            <v>OR</v>
          </cell>
          <cell r="F71">
            <v>97401</v>
          </cell>
          <cell r="G71" t="str">
            <v>OREugene3</v>
          </cell>
          <cell r="H71" t="str">
            <v>MFunit_centralhvac</v>
          </cell>
          <cell r="I71" t="str">
            <v>Oil</v>
          </cell>
          <cell r="J71" t="str">
            <v>Central HVAC</v>
          </cell>
          <cell r="K71" t="str">
            <v>MFunit_baseboard</v>
          </cell>
          <cell r="L71">
            <v>597.902099609375</v>
          </cell>
          <cell r="M71" t="str">
            <v>central system</v>
          </cell>
          <cell r="N71" t="str">
            <v>Central Hydronic/Steam</v>
          </cell>
          <cell r="O71" t="str">
            <v>Oil</v>
          </cell>
          <cell r="P71" t="str">
            <v>Central Hydronic/Steam - Central</v>
          </cell>
          <cell r="Q71" t="str">
            <v>Oil</v>
          </cell>
          <cell r="R71">
            <v>4803.63</v>
          </cell>
          <cell r="S71">
            <v>1</v>
          </cell>
        </row>
        <row r="72">
          <cell r="A72">
            <v>11005</v>
          </cell>
          <cell r="B72">
            <v>2</v>
          </cell>
          <cell r="C72" t="str">
            <v>11005_2</v>
          </cell>
          <cell r="D72" t="str">
            <v>EUGENE</v>
          </cell>
          <cell r="E72" t="str">
            <v>OR</v>
          </cell>
          <cell r="F72">
            <v>97401</v>
          </cell>
          <cell r="G72" t="str">
            <v>OREugene3</v>
          </cell>
          <cell r="H72" t="str">
            <v>MFunit_centralhvac</v>
          </cell>
          <cell r="I72" t="str">
            <v>Oil</v>
          </cell>
          <cell r="J72" t="str">
            <v>Central HVAC</v>
          </cell>
          <cell r="K72" t="str">
            <v>MFunit_baseboard/MFunit_ptac/MFunit_fpluginheater</v>
          </cell>
          <cell r="L72">
            <v>597.902099609375</v>
          </cell>
          <cell r="M72" t="str">
            <v>central system</v>
          </cell>
          <cell r="N72" t="str">
            <v>Central Hydronic/Steam</v>
          </cell>
          <cell r="O72" t="str">
            <v>Oil</v>
          </cell>
          <cell r="P72" t="str">
            <v>Central Hydronic/Steam - Central</v>
          </cell>
          <cell r="Q72" t="str">
            <v>Oil</v>
          </cell>
          <cell r="R72">
            <v>4803.63</v>
          </cell>
          <cell r="S72">
            <v>1</v>
          </cell>
        </row>
        <row r="73">
          <cell r="A73">
            <v>11005</v>
          </cell>
          <cell r="B73">
            <v>3</v>
          </cell>
          <cell r="C73" t="str">
            <v>11005_3</v>
          </cell>
          <cell r="D73" t="str">
            <v>EUGENE</v>
          </cell>
          <cell r="E73" t="str">
            <v>OR</v>
          </cell>
          <cell r="F73">
            <v>97401</v>
          </cell>
          <cell r="G73" t="str">
            <v>OREugene3</v>
          </cell>
          <cell r="H73" t="str">
            <v>MFunit_centralhvac</v>
          </cell>
          <cell r="I73" t="str">
            <v>Oil</v>
          </cell>
          <cell r="J73" t="str">
            <v>Central HVAC</v>
          </cell>
          <cell r="K73" t="str">
            <v>none</v>
          </cell>
          <cell r="L73">
            <v>686.91302490234375</v>
          </cell>
          <cell r="M73" t="str">
            <v>central system</v>
          </cell>
          <cell r="N73" t="str">
            <v>Central Hydronic/Steam</v>
          </cell>
          <cell r="O73" t="str">
            <v>Oil</v>
          </cell>
          <cell r="P73" t="str">
            <v>Central Hydronic/Steam - Central</v>
          </cell>
          <cell r="Q73" t="str">
            <v>Oil</v>
          </cell>
          <cell r="R73">
            <v>4803.63</v>
          </cell>
          <cell r="S73">
            <v>1</v>
          </cell>
        </row>
        <row r="74">
          <cell r="A74">
            <v>11263</v>
          </cell>
          <cell r="B74">
            <v>1</v>
          </cell>
          <cell r="C74" t="str">
            <v>11263_1</v>
          </cell>
          <cell r="D74" t="str">
            <v>LYNNWOOD</v>
          </cell>
          <cell r="E74" t="str">
            <v>WA</v>
          </cell>
          <cell r="F74">
            <v>98036</v>
          </cell>
          <cell r="G74" t="str">
            <v>WASeattle3</v>
          </cell>
          <cell r="H74" t="str">
            <v>MFunit_baseboard</v>
          </cell>
          <cell r="I74" t="str">
            <v>Electric</v>
          </cell>
          <cell r="J74" t="str">
            <v>Zonal Electric</v>
          </cell>
          <cell r="K74" t="str">
            <v>none</v>
          </cell>
          <cell r="L74">
            <v>686.91302490234375</v>
          </cell>
          <cell r="M74" t="str">
            <v>in-unit system</v>
          </cell>
          <cell r="N74" t="str">
            <v>Zonal Electric</v>
          </cell>
          <cell r="O74" t="str">
            <v>Electric</v>
          </cell>
          <cell r="P74" t="str">
            <v>Zonal Electric</v>
          </cell>
          <cell r="Q74" t="str">
            <v>Electric</v>
          </cell>
          <cell r="R74">
            <v>4640.55</v>
          </cell>
          <cell r="S74">
            <v>1</v>
          </cell>
        </row>
        <row r="75">
          <cell r="A75">
            <v>11263</v>
          </cell>
          <cell r="B75">
            <v>2</v>
          </cell>
          <cell r="C75" t="str">
            <v>11263_2</v>
          </cell>
          <cell r="D75" t="str">
            <v>LYNNWOOD</v>
          </cell>
          <cell r="E75" t="str">
            <v>WA</v>
          </cell>
          <cell r="F75">
            <v>98036</v>
          </cell>
          <cell r="G75" t="str">
            <v>WASeattle3</v>
          </cell>
          <cell r="H75" t="str">
            <v>MFunit_baseboard</v>
          </cell>
          <cell r="I75" t="str">
            <v>Electric</v>
          </cell>
          <cell r="J75" t="str">
            <v>Zonal Electric</v>
          </cell>
          <cell r="K75" t="str">
            <v>none</v>
          </cell>
          <cell r="L75">
            <v>686.91302490234375</v>
          </cell>
          <cell r="M75" t="str">
            <v>in-unit system</v>
          </cell>
          <cell r="N75" t="str">
            <v>Zonal Electric</v>
          </cell>
          <cell r="O75" t="str">
            <v>Electric</v>
          </cell>
          <cell r="P75" t="str">
            <v>Zonal Electric</v>
          </cell>
          <cell r="Q75" t="str">
            <v>Electric</v>
          </cell>
          <cell r="R75">
            <v>4640.55</v>
          </cell>
          <cell r="S75">
            <v>1</v>
          </cell>
        </row>
        <row r="76">
          <cell r="A76">
            <v>11263</v>
          </cell>
          <cell r="B76">
            <v>3</v>
          </cell>
          <cell r="C76" t="str">
            <v>11263_3</v>
          </cell>
          <cell r="D76" t="str">
            <v>LYNNWOOD</v>
          </cell>
          <cell r="E76" t="str">
            <v>WA</v>
          </cell>
          <cell r="F76">
            <v>98036</v>
          </cell>
          <cell r="G76" t="str">
            <v>WASeattle3</v>
          </cell>
          <cell r="H76" t="str">
            <v>MFunit_baseboard</v>
          </cell>
          <cell r="I76" t="str">
            <v>Electric</v>
          </cell>
          <cell r="J76" t="str">
            <v>Zonal Electric</v>
          </cell>
          <cell r="K76" t="str">
            <v>none</v>
          </cell>
          <cell r="L76">
            <v>686.91302490234375</v>
          </cell>
          <cell r="M76" t="str">
            <v>in-unit system</v>
          </cell>
          <cell r="N76" t="str">
            <v>Zonal Electric</v>
          </cell>
          <cell r="O76" t="str">
            <v>Electric</v>
          </cell>
          <cell r="P76" t="str">
            <v>Zonal Electric</v>
          </cell>
          <cell r="Q76" t="str">
            <v>Electric</v>
          </cell>
          <cell r="R76">
            <v>4640.55</v>
          </cell>
          <cell r="S76">
            <v>1</v>
          </cell>
        </row>
        <row r="77">
          <cell r="A77">
            <v>11271</v>
          </cell>
          <cell r="B77">
            <v>1</v>
          </cell>
          <cell r="C77" t="str">
            <v>11271_1</v>
          </cell>
          <cell r="D77" t="str">
            <v>SEATTLE</v>
          </cell>
          <cell r="E77" t="str">
            <v>WA</v>
          </cell>
          <cell r="F77">
            <v>98102</v>
          </cell>
          <cell r="G77" t="str">
            <v>WASeattle3</v>
          </cell>
          <cell r="H77" t="str">
            <v>MFunit_baseboard</v>
          </cell>
          <cell r="I77" t="str">
            <v>Electric</v>
          </cell>
          <cell r="J77" t="str">
            <v>Zonal Electric</v>
          </cell>
          <cell r="K77" t="str">
            <v>none</v>
          </cell>
          <cell r="L77">
            <v>365.07809448242187</v>
          </cell>
          <cell r="M77" t="str">
            <v>in-unit system</v>
          </cell>
          <cell r="N77" t="str">
            <v>Zonal Electric</v>
          </cell>
          <cell r="O77" t="str">
            <v>Electric</v>
          </cell>
          <cell r="P77" t="str">
            <v>Zonal Electric</v>
          </cell>
          <cell r="Q77" t="str">
            <v>Electric</v>
          </cell>
          <cell r="R77">
            <v>4640.55</v>
          </cell>
          <cell r="S77">
            <v>1</v>
          </cell>
        </row>
        <row r="78">
          <cell r="A78">
            <v>11271</v>
          </cell>
          <cell r="B78">
            <v>2</v>
          </cell>
          <cell r="C78" t="str">
            <v>11271_2</v>
          </cell>
          <cell r="D78" t="str">
            <v>SEATTLE</v>
          </cell>
          <cell r="E78" t="str">
            <v>WA</v>
          </cell>
          <cell r="F78">
            <v>98102</v>
          </cell>
          <cell r="G78" t="str">
            <v>WASeattle3</v>
          </cell>
          <cell r="H78" t="str">
            <v>MFunit_baseboard</v>
          </cell>
          <cell r="I78" t="str">
            <v>Electric</v>
          </cell>
          <cell r="J78" t="str">
            <v>Zonal Electric</v>
          </cell>
          <cell r="K78" t="str">
            <v>none</v>
          </cell>
          <cell r="L78">
            <v>365.07809448242187</v>
          </cell>
          <cell r="M78" t="str">
            <v>in-unit system</v>
          </cell>
          <cell r="N78" t="str">
            <v>Zonal Electric</v>
          </cell>
          <cell r="O78" t="str">
            <v>Electric</v>
          </cell>
          <cell r="P78" t="str">
            <v>Zonal Electric</v>
          </cell>
          <cell r="Q78" t="str">
            <v>Electric</v>
          </cell>
          <cell r="R78">
            <v>4640.55</v>
          </cell>
          <cell r="S78">
            <v>1</v>
          </cell>
        </row>
        <row r="79">
          <cell r="A79">
            <v>11271</v>
          </cell>
          <cell r="B79">
            <v>3</v>
          </cell>
          <cell r="C79" t="str">
            <v>11271_3</v>
          </cell>
          <cell r="D79" t="str">
            <v>SEATTLE</v>
          </cell>
          <cell r="E79" t="str">
            <v>WA</v>
          </cell>
          <cell r="F79">
            <v>98102</v>
          </cell>
          <cell r="G79" t="str">
            <v>WASeattle3</v>
          </cell>
          <cell r="H79" t="str">
            <v>MFunit_baseboard</v>
          </cell>
          <cell r="I79" t="str">
            <v>Electric</v>
          </cell>
          <cell r="J79" t="str">
            <v>Zonal Electric</v>
          </cell>
          <cell r="K79" t="str">
            <v>none</v>
          </cell>
          <cell r="L79">
            <v>365.07809448242187</v>
          </cell>
          <cell r="M79" t="str">
            <v>in-unit system</v>
          </cell>
          <cell r="N79" t="str">
            <v>Zonal Electric</v>
          </cell>
          <cell r="O79" t="str">
            <v>Electric</v>
          </cell>
          <cell r="P79" t="str">
            <v>Zonal Electric</v>
          </cell>
          <cell r="Q79" t="str">
            <v>Electric</v>
          </cell>
          <cell r="R79">
            <v>4640.55</v>
          </cell>
          <cell r="S79">
            <v>1</v>
          </cell>
        </row>
        <row r="80">
          <cell r="A80">
            <v>11290</v>
          </cell>
          <cell r="B80">
            <v>1</v>
          </cell>
          <cell r="C80" t="str">
            <v>11290_1</v>
          </cell>
          <cell r="D80" t="str">
            <v>EUGENE</v>
          </cell>
          <cell r="E80" t="str">
            <v>OR</v>
          </cell>
          <cell r="F80">
            <v>97402</v>
          </cell>
          <cell r="G80" t="str">
            <v>OREugene3</v>
          </cell>
          <cell r="H80" t="str">
            <v>MFunit_faf_gas</v>
          </cell>
          <cell r="I80" t="str">
            <v>Natural Gas</v>
          </cell>
          <cell r="J80" t="str">
            <v>Forced Air</v>
          </cell>
          <cell r="K80" t="str">
            <v>none</v>
          </cell>
          <cell r="L80">
            <v>896.85308837890625</v>
          </cell>
          <cell r="M80" t="str">
            <v>in-unit system</v>
          </cell>
          <cell r="N80" t="str">
            <v>Forced Air</v>
          </cell>
          <cell r="O80" t="str">
            <v>Natural Gas</v>
          </cell>
          <cell r="P80" t="str">
            <v>Forced Air</v>
          </cell>
          <cell r="Q80" t="str">
            <v>Natural Gas</v>
          </cell>
          <cell r="R80">
            <v>4803.63</v>
          </cell>
          <cell r="S80">
            <v>1</v>
          </cell>
        </row>
        <row r="81">
          <cell r="A81">
            <v>11290</v>
          </cell>
          <cell r="B81">
            <v>2</v>
          </cell>
          <cell r="C81" t="str">
            <v>11290_2</v>
          </cell>
          <cell r="D81" t="str">
            <v>EUGENE</v>
          </cell>
          <cell r="E81" t="str">
            <v>OR</v>
          </cell>
          <cell r="F81">
            <v>97402</v>
          </cell>
          <cell r="G81" t="str">
            <v>OREugene3</v>
          </cell>
          <cell r="H81" t="str">
            <v>MFunit_faf_gas</v>
          </cell>
          <cell r="I81" t="str">
            <v>Natural Gas</v>
          </cell>
          <cell r="J81" t="str">
            <v>Forced Air</v>
          </cell>
          <cell r="K81" t="str">
            <v>MFunit_baseboard</v>
          </cell>
          <cell r="L81">
            <v>1601.4345703125</v>
          </cell>
          <cell r="M81" t="str">
            <v>in-unit system</v>
          </cell>
          <cell r="N81" t="str">
            <v>Forced Air</v>
          </cell>
          <cell r="O81" t="str">
            <v>Natural Gas</v>
          </cell>
          <cell r="P81" t="str">
            <v>Forced Air</v>
          </cell>
          <cell r="Q81" t="str">
            <v>Natural Gas</v>
          </cell>
          <cell r="R81">
            <v>4803.63</v>
          </cell>
          <cell r="S81">
            <v>1</v>
          </cell>
        </row>
        <row r="82">
          <cell r="A82">
            <v>11297</v>
          </cell>
          <cell r="B82">
            <v>1</v>
          </cell>
          <cell r="C82" t="str">
            <v>11297_1</v>
          </cell>
          <cell r="D82" t="str">
            <v>KIRKLAND</v>
          </cell>
          <cell r="E82" t="str">
            <v>WA</v>
          </cell>
          <cell r="F82">
            <v>98033</v>
          </cell>
          <cell r="G82" t="str">
            <v>WASeattle3</v>
          </cell>
          <cell r="H82" t="str">
            <v>MFunit_stove</v>
          </cell>
          <cell r="I82" t="str">
            <v>Natural Gas</v>
          </cell>
          <cell r="J82" t="str">
            <v>Stove</v>
          </cell>
          <cell r="K82" t="str">
            <v>MFunit_stove</v>
          </cell>
          <cell r="L82">
            <v>1601.4345703125</v>
          </cell>
          <cell r="M82" t="str">
            <v>in-unit system</v>
          </cell>
          <cell r="N82" t="str">
            <v>Stove</v>
          </cell>
          <cell r="O82" t="str">
            <v>Natural Gas</v>
          </cell>
          <cell r="P82" t="str">
            <v>Stove</v>
          </cell>
          <cell r="Q82" t="str">
            <v>Natural Gas</v>
          </cell>
          <cell r="R82">
            <v>4640.55</v>
          </cell>
          <cell r="S82">
            <v>1</v>
          </cell>
        </row>
        <row r="83">
          <cell r="A83">
            <v>11297</v>
          </cell>
          <cell r="B83">
            <v>2</v>
          </cell>
          <cell r="C83" t="str">
            <v>11297_2</v>
          </cell>
          <cell r="D83" t="str">
            <v>KIRKLAND</v>
          </cell>
          <cell r="E83" t="str">
            <v>WA</v>
          </cell>
          <cell r="F83">
            <v>98033</v>
          </cell>
          <cell r="G83" t="str">
            <v>WASeattle3</v>
          </cell>
          <cell r="H83" t="str">
            <v>MFunit_baseboard</v>
          </cell>
          <cell r="I83" t="str">
            <v>Electric</v>
          </cell>
          <cell r="J83" t="str">
            <v>Zonal Electric</v>
          </cell>
          <cell r="K83" t="str">
            <v>MFunit_stove</v>
          </cell>
          <cell r="L83">
            <v>1601.4345703125</v>
          </cell>
          <cell r="M83" t="str">
            <v>in-unit system</v>
          </cell>
          <cell r="N83" t="str">
            <v>Stove</v>
          </cell>
          <cell r="O83" t="str">
            <v>Natural Gas</v>
          </cell>
          <cell r="P83" t="str">
            <v>Zonal Electric</v>
          </cell>
          <cell r="Q83" t="str">
            <v>Electric</v>
          </cell>
          <cell r="R83">
            <v>4640.55</v>
          </cell>
          <cell r="S83">
            <v>1</v>
          </cell>
        </row>
        <row r="84">
          <cell r="A84">
            <v>11297</v>
          </cell>
          <cell r="B84">
            <v>3</v>
          </cell>
          <cell r="C84" t="str">
            <v>11297_3</v>
          </cell>
          <cell r="D84" t="str">
            <v>KIRKLAND</v>
          </cell>
          <cell r="E84" t="str">
            <v>WA</v>
          </cell>
          <cell r="F84">
            <v>98033</v>
          </cell>
          <cell r="G84" t="str">
            <v>WASeattle3</v>
          </cell>
          <cell r="H84" t="str">
            <v>MFunit_baseboard</v>
          </cell>
          <cell r="I84" t="str">
            <v>Electric</v>
          </cell>
          <cell r="J84" t="str">
            <v>Zonal Electric</v>
          </cell>
          <cell r="K84" t="str">
            <v>MFunit_baseboard</v>
          </cell>
          <cell r="L84">
            <v>1601.4345703125</v>
          </cell>
          <cell r="M84" t="str">
            <v>in-unit system</v>
          </cell>
          <cell r="N84" t="str">
            <v>Stove</v>
          </cell>
          <cell r="O84" t="str">
            <v>Natural Gas</v>
          </cell>
          <cell r="P84" t="str">
            <v>Zonal Electric</v>
          </cell>
          <cell r="Q84" t="str">
            <v>Electric</v>
          </cell>
          <cell r="R84">
            <v>4640.55</v>
          </cell>
          <cell r="S84">
            <v>1</v>
          </cell>
        </row>
        <row r="85">
          <cell r="A85">
            <v>11345</v>
          </cell>
          <cell r="B85">
            <v>1</v>
          </cell>
          <cell r="C85" t="str">
            <v>11345_1</v>
          </cell>
          <cell r="D85" t="str">
            <v>SEATTLE</v>
          </cell>
          <cell r="E85" t="str">
            <v>WA</v>
          </cell>
          <cell r="F85">
            <v>98119</v>
          </cell>
          <cell r="G85" t="str">
            <v>WASeattle3</v>
          </cell>
          <cell r="H85" t="str">
            <v>MFunit_pluginheater</v>
          </cell>
          <cell r="I85" t="str">
            <v>Electric</v>
          </cell>
          <cell r="J85" t="str">
            <v>Zonal Electric</v>
          </cell>
          <cell r="K85" t="str">
            <v>MFunit_baseboard</v>
          </cell>
          <cell r="L85">
            <v>365.07806396484375</v>
          </cell>
          <cell r="M85" t="str">
            <v>in-unit system</v>
          </cell>
          <cell r="N85" t="str">
            <v>Zonal Electric</v>
          </cell>
          <cell r="O85" t="str">
            <v>Electric</v>
          </cell>
          <cell r="P85" t="str">
            <v>Zonal Electric</v>
          </cell>
          <cell r="Q85" t="str">
            <v>Electric</v>
          </cell>
          <cell r="R85">
            <v>4640.55</v>
          </cell>
          <cell r="S85">
            <v>1</v>
          </cell>
        </row>
        <row r="86">
          <cell r="A86">
            <v>11345</v>
          </cell>
          <cell r="B86">
            <v>2</v>
          </cell>
          <cell r="C86" t="str">
            <v>11345_2</v>
          </cell>
          <cell r="D86" t="str">
            <v>SEATTLE</v>
          </cell>
          <cell r="E86" t="str">
            <v>WA</v>
          </cell>
          <cell r="F86">
            <v>98119</v>
          </cell>
          <cell r="G86" t="str">
            <v>WASeattle3</v>
          </cell>
          <cell r="H86" t="str">
            <v>MFunit_baseboard</v>
          </cell>
          <cell r="I86" t="str">
            <v>Electric</v>
          </cell>
          <cell r="J86" t="str">
            <v>Zonal Electric</v>
          </cell>
          <cell r="K86" t="str">
            <v>none</v>
          </cell>
          <cell r="L86">
            <v>365.07806396484375</v>
          </cell>
          <cell r="M86" t="str">
            <v>in-unit system</v>
          </cell>
          <cell r="N86" t="str">
            <v>Zonal Electric</v>
          </cell>
          <cell r="O86" t="str">
            <v>Electric</v>
          </cell>
          <cell r="P86" t="str">
            <v>Zonal Electric</v>
          </cell>
          <cell r="Q86" t="str">
            <v>Electric</v>
          </cell>
          <cell r="R86">
            <v>4640.55</v>
          </cell>
          <cell r="S86">
            <v>1</v>
          </cell>
        </row>
        <row r="87">
          <cell r="A87">
            <v>11345</v>
          </cell>
          <cell r="B87">
            <v>3</v>
          </cell>
          <cell r="C87" t="str">
            <v>11345_3</v>
          </cell>
          <cell r="D87" t="str">
            <v>SEATTLE</v>
          </cell>
          <cell r="E87" t="str">
            <v>WA</v>
          </cell>
          <cell r="F87">
            <v>98119</v>
          </cell>
          <cell r="G87" t="str">
            <v>WASeattle3</v>
          </cell>
          <cell r="H87" t="str">
            <v>MFunit_baseboard</v>
          </cell>
          <cell r="I87" t="str">
            <v>Electric</v>
          </cell>
          <cell r="J87" t="str">
            <v>Zonal Electric</v>
          </cell>
          <cell r="K87" t="str">
            <v>none</v>
          </cell>
          <cell r="L87">
            <v>365.07806396484375</v>
          </cell>
          <cell r="M87" t="str">
            <v>in-unit system</v>
          </cell>
          <cell r="N87" t="str">
            <v>Zonal Electric</v>
          </cell>
          <cell r="O87" t="str">
            <v>Electric</v>
          </cell>
          <cell r="P87" t="str">
            <v>Zonal Electric</v>
          </cell>
          <cell r="Q87" t="str">
            <v>Electric</v>
          </cell>
          <cell r="R87">
            <v>4640.55</v>
          </cell>
          <cell r="S87">
            <v>1</v>
          </cell>
        </row>
        <row r="88">
          <cell r="A88">
            <v>11413</v>
          </cell>
          <cell r="B88">
            <v>1</v>
          </cell>
          <cell r="C88" t="str">
            <v>11413_1</v>
          </cell>
          <cell r="D88" t="str">
            <v>BELLEVUE</v>
          </cell>
          <cell r="E88" t="str">
            <v>WA</v>
          </cell>
          <cell r="F88">
            <v>98004</v>
          </cell>
          <cell r="G88" t="str">
            <v>WASeattle3</v>
          </cell>
          <cell r="H88" t="str">
            <v>MFunit_baseboard</v>
          </cell>
          <cell r="I88" t="str">
            <v>Electric</v>
          </cell>
          <cell r="J88" t="str">
            <v>Zonal Electric</v>
          </cell>
          <cell r="K88" t="str">
            <v>none</v>
          </cell>
          <cell r="L88">
            <v>2402.15185546875</v>
          </cell>
          <cell r="M88" t="str">
            <v>in-unit system</v>
          </cell>
          <cell r="N88" t="str">
            <v>Zonal Electric</v>
          </cell>
          <cell r="O88" t="str">
            <v>Electric</v>
          </cell>
          <cell r="P88" t="str">
            <v>Zonal Electric</v>
          </cell>
          <cell r="Q88" t="str">
            <v>Electric</v>
          </cell>
          <cell r="R88">
            <v>4640.55</v>
          </cell>
          <cell r="S88">
            <v>1</v>
          </cell>
        </row>
        <row r="89">
          <cell r="A89">
            <v>11413</v>
          </cell>
          <cell r="B89">
            <v>2</v>
          </cell>
          <cell r="C89" t="str">
            <v>11413_2</v>
          </cell>
          <cell r="D89" t="str">
            <v>BELLEVUE</v>
          </cell>
          <cell r="E89" t="str">
            <v>WA</v>
          </cell>
          <cell r="F89">
            <v>98004</v>
          </cell>
          <cell r="G89" t="str">
            <v>WASeattle3</v>
          </cell>
          <cell r="H89" t="str">
            <v>MFunit_fafelec</v>
          </cell>
          <cell r="I89" t="str">
            <v>Electric</v>
          </cell>
          <cell r="J89" t="str">
            <v>Forced Air</v>
          </cell>
          <cell r="K89" t="str">
            <v>MFunit_radiantheat</v>
          </cell>
          <cell r="L89">
            <v>597.902099609375</v>
          </cell>
          <cell r="M89" t="str">
            <v>in-unit system</v>
          </cell>
          <cell r="N89" t="str">
            <v>Zonal Electric</v>
          </cell>
          <cell r="O89" t="str">
            <v>Electric</v>
          </cell>
          <cell r="P89" t="str">
            <v>Forced Air</v>
          </cell>
          <cell r="Q89" t="str">
            <v>Electric</v>
          </cell>
          <cell r="R89">
            <v>4640.55</v>
          </cell>
          <cell r="S89">
            <v>1</v>
          </cell>
        </row>
        <row r="90">
          <cell r="A90">
            <v>11537</v>
          </cell>
          <cell r="B90">
            <v>1</v>
          </cell>
          <cell r="C90" t="str">
            <v>11537_1</v>
          </cell>
          <cell r="D90" t="str">
            <v>EUGENE</v>
          </cell>
          <cell r="E90" t="str">
            <v>OR</v>
          </cell>
          <cell r="F90">
            <v>97405</v>
          </cell>
          <cell r="G90" t="str">
            <v>OREugene3</v>
          </cell>
          <cell r="H90" t="str">
            <v>MFunit_pluginheater</v>
          </cell>
          <cell r="I90" t="str">
            <v>Electric</v>
          </cell>
          <cell r="J90" t="str">
            <v>Zonal Electric</v>
          </cell>
          <cell r="K90" t="str">
            <v>MFunit_radiantheat</v>
          </cell>
          <cell r="L90">
            <v>597.902099609375</v>
          </cell>
          <cell r="M90" t="str">
            <v>in-unit system</v>
          </cell>
          <cell r="N90" t="str">
            <v>Zonal Electric</v>
          </cell>
          <cell r="O90" t="str">
            <v>Electric</v>
          </cell>
          <cell r="P90" t="str">
            <v>Zonal Electric</v>
          </cell>
          <cell r="Q90" t="str">
            <v>Electric</v>
          </cell>
          <cell r="R90">
            <v>4803.63</v>
          </cell>
          <cell r="S90">
            <v>1</v>
          </cell>
        </row>
        <row r="91">
          <cell r="A91">
            <v>11537</v>
          </cell>
          <cell r="B91">
            <v>2</v>
          </cell>
          <cell r="C91" t="str">
            <v>11537_2</v>
          </cell>
          <cell r="D91" t="str">
            <v>EUGENE</v>
          </cell>
          <cell r="E91" t="str">
            <v>OR</v>
          </cell>
          <cell r="F91">
            <v>97405</v>
          </cell>
          <cell r="G91" t="str">
            <v>OREugene3</v>
          </cell>
          <cell r="H91" t="str">
            <v>MFunit_radiantheat</v>
          </cell>
          <cell r="I91" t="str">
            <v>Electric</v>
          </cell>
          <cell r="J91" t="str">
            <v>Zonal Electric</v>
          </cell>
          <cell r="K91" t="str">
            <v>none</v>
          </cell>
          <cell r="L91">
            <v>597.902099609375</v>
          </cell>
          <cell r="M91" t="str">
            <v>in-unit system</v>
          </cell>
          <cell r="N91" t="str">
            <v>Zonal Electric</v>
          </cell>
          <cell r="O91" t="str">
            <v>Electric</v>
          </cell>
          <cell r="P91" t="str">
            <v>Zonal Electric</v>
          </cell>
          <cell r="Q91" t="str">
            <v>Electric</v>
          </cell>
          <cell r="R91">
            <v>4803.63</v>
          </cell>
          <cell r="S91">
            <v>1</v>
          </cell>
        </row>
        <row r="92">
          <cell r="A92">
            <v>11537</v>
          </cell>
          <cell r="B92">
            <v>3</v>
          </cell>
          <cell r="C92" t="str">
            <v>11537_3</v>
          </cell>
          <cell r="D92" t="str">
            <v>EUGENE</v>
          </cell>
          <cell r="E92" t="str">
            <v>OR</v>
          </cell>
          <cell r="F92">
            <v>97405</v>
          </cell>
          <cell r="G92" t="str">
            <v>OREugene3</v>
          </cell>
          <cell r="H92" t="str">
            <v>MFunit_radiantheat</v>
          </cell>
          <cell r="I92" t="str">
            <v>Electric</v>
          </cell>
          <cell r="J92" t="str">
            <v>Zonal Electric</v>
          </cell>
          <cell r="K92" t="str">
            <v>MFunit_ptac</v>
          </cell>
          <cell r="L92">
            <v>597.902099609375</v>
          </cell>
          <cell r="M92" t="str">
            <v>in-unit system</v>
          </cell>
          <cell r="N92" t="str">
            <v>Zonal Electric</v>
          </cell>
          <cell r="O92" t="str">
            <v>Electric</v>
          </cell>
          <cell r="P92" t="str">
            <v>Zonal Electric</v>
          </cell>
          <cell r="Q92" t="str">
            <v>Electric</v>
          </cell>
          <cell r="R92">
            <v>4803.63</v>
          </cell>
          <cell r="S92">
            <v>1</v>
          </cell>
        </row>
        <row r="93">
          <cell r="A93">
            <v>11598</v>
          </cell>
          <cell r="B93">
            <v>1</v>
          </cell>
          <cell r="C93" t="str">
            <v>11598_1</v>
          </cell>
          <cell r="D93" t="str">
            <v>AUBURN</v>
          </cell>
          <cell r="E93" t="str">
            <v>WA</v>
          </cell>
          <cell r="F93">
            <v>98092</v>
          </cell>
          <cell r="G93" t="str">
            <v>WARenton3</v>
          </cell>
          <cell r="H93" t="str">
            <v>MFunit_baseboard</v>
          </cell>
          <cell r="I93" t="str">
            <v>Electric</v>
          </cell>
          <cell r="J93" t="str">
            <v>Zonal Electric</v>
          </cell>
          <cell r="K93" t="str">
            <v>none</v>
          </cell>
          <cell r="L93">
            <v>1601.4345703125</v>
          </cell>
          <cell r="M93" t="str">
            <v>in-unit system</v>
          </cell>
          <cell r="N93" t="str">
            <v>Zonal Electric</v>
          </cell>
          <cell r="O93" t="str">
            <v>Electric</v>
          </cell>
          <cell r="P93" t="str">
            <v>Zonal Electric</v>
          </cell>
          <cell r="Q93" t="str">
            <v>Electric</v>
          </cell>
          <cell r="R93">
            <v>4379.25</v>
          </cell>
          <cell r="S93">
            <v>1</v>
          </cell>
        </row>
        <row r="94">
          <cell r="A94">
            <v>11598</v>
          </cell>
          <cell r="B94">
            <v>2</v>
          </cell>
          <cell r="C94" t="str">
            <v>11598_2</v>
          </cell>
          <cell r="D94" t="str">
            <v>AUBURN</v>
          </cell>
          <cell r="E94" t="str">
            <v>WA</v>
          </cell>
          <cell r="F94">
            <v>98092</v>
          </cell>
          <cell r="G94" t="str">
            <v>WARenton3</v>
          </cell>
          <cell r="H94" t="str">
            <v>MFunit_baseboard</v>
          </cell>
          <cell r="I94" t="str">
            <v>Electric</v>
          </cell>
          <cell r="J94" t="str">
            <v>Zonal Electric</v>
          </cell>
          <cell r="K94" t="str">
            <v>none</v>
          </cell>
          <cell r="L94">
            <v>1601.4345703125</v>
          </cell>
          <cell r="M94" t="str">
            <v>in-unit system</v>
          </cell>
          <cell r="N94" t="str">
            <v>Zonal Electric</v>
          </cell>
          <cell r="O94" t="str">
            <v>Electric</v>
          </cell>
          <cell r="P94" t="str">
            <v>Zonal Electric</v>
          </cell>
          <cell r="Q94" t="str">
            <v>Electric</v>
          </cell>
          <cell r="R94">
            <v>4379.25</v>
          </cell>
          <cell r="S94">
            <v>1</v>
          </cell>
        </row>
        <row r="95">
          <cell r="A95">
            <v>11598</v>
          </cell>
          <cell r="B95">
            <v>3</v>
          </cell>
          <cell r="C95" t="str">
            <v>11598_3</v>
          </cell>
          <cell r="D95" t="str">
            <v>AUBURN</v>
          </cell>
          <cell r="E95" t="str">
            <v>WA</v>
          </cell>
          <cell r="F95">
            <v>98092</v>
          </cell>
          <cell r="G95" t="str">
            <v>WARenton3</v>
          </cell>
          <cell r="H95" t="str">
            <v>MFunit_baseboard</v>
          </cell>
          <cell r="I95" t="str">
            <v>Electric</v>
          </cell>
          <cell r="J95" t="str">
            <v>Zonal Electric</v>
          </cell>
          <cell r="K95" t="str">
            <v>none</v>
          </cell>
          <cell r="L95">
            <v>1601.4345703125</v>
          </cell>
          <cell r="M95" t="str">
            <v>in-unit system</v>
          </cell>
          <cell r="N95" t="str">
            <v>Zonal Electric</v>
          </cell>
          <cell r="O95" t="str">
            <v>Electric</v>
          </cell>
          <cell r="P95" t="str">
            <v>Zonal Electric</v>
          </cell>
          <cell r="Q95" t="str">
            <v>Electric</v>
          </cell>
          <cell r="R95">
            <v>4379.25</v>
          </cell>
          <cell r="S95">
            <v>1</v>
          </cell>
        </row>
        <row r="96">
          <cell r="A96">
            <v>11879</v>
          </cell>
          <cell r="B96">
            <v>1</v>
          </cell>
          <cell r="C96" t="str">
            <v>11879_1</v>
          </cell>
          <cell r="D96" t="str">
            <v>KENT</v>
          </cell>
          <cell r="E96" t="str">
            <v>WA</v>
          </cell>
          <cell r="F96">
            <v>98031</v>
          </cell>
          <cell r="G96" t="str">
            <v>WARenton3</v>
          </cell>
          <cell r="H96" t="str">
            <v>MFunit_baseboard</v>
          </cell>
          <cell r="I96" t="str">
            <v>Electric</v>
          </cell>
          <cell r="J96" t="str">
            <v>Zonal Electric</v>
          </cell>
          <cell r="K96" t="str">
            <v>none</v>
          </cell>
          <cell r="L96">
            <v>2402.15185546875</v>
          </cell>
          <cell r="M96" t="str">
            <v>in-unit system</v>
          </cell>
          <cell r="N96" t="str">
            <v>Zonal Electric</v>
          </cell>
          <cell r="O96" t="str">
            <v>Electric</v>
          </cell>
          <cell r="P96" t="str">
            <v>Zonal Electric</v>
          </cell>
          <cell r="Q96" t="str">
            <v>Electric</v>
          </cell>
          <cell r="R96">
            <v>4379.25</v>
          </cell>
          <cell r="S96">
            <v>1</v>
          </cell>
        </row>
        <row r="97">
          <cell r="A97">
            <v>11879</v>
          </cell>
          <cell r="B97">
            <v>2</v>
          </cell>
          <cell r="C97" t="str">
            <v>11879_2</v>
          </cell>
          <cell r="D97" t="str">
            <v>KENT</v>
          </cell>
          <cell r="E97" t="str">
            <v>WA</v>
          </cell>
          <cell r="F97">
            <v>98031</v>
          </cell>
          <cell r="G97" t="str">
            <v>WARenton3</v>
          </cell>
          <cell r="H97" t="str">
            <v>MFunit_baseboard</v>
          </cell>
          <cell r="I97" t="str">
            <v>Electric</v>
          </cell>
          <cell r="J97" t="str">
            <v>Zonal Electric</v>
          </cell>
          <cell r="K97" t="str">
            <v>none</v>
          </cell>
          <cell r="L97">
            <v>2402.15185546875</v>
          </cell>
          <cell r="M97" t="str">
            <v>in-unit system</v>
          </cell>
          <cell r="N97" t="str">
            <v>Zonal Electric</v>
          </cell>
          <cell r="O97" t="str">
            <v>Electric</v>
          </cell>
          <cell r="P97" t="str">
            <v>Zonal Electric</v>
          </cell>
          <cell r="Q97" t="str">
            <v>Electric</v>
          </cell>
          <cell r="R97">
            <v>4379.25</v>
          </cell>
          <cell r="S97">
            <v>1</v>
          </cell>
        </row>
        <row r="98">
          <cell r="A98">
            <v>11887</v>
          </cell>
          <cell r="B98">
            <v>1</v>
          </cell>
          <cell r="C98" t="str">
            <v>11887_1</v>
          </cell>
          <cell r="D98" t="str">
            <v>BELLEVUE</v>
          </cell>
          <cell r="E98" t="str">
            <v>WA</v>
          </cell>
          <cell r="F98">
            <v>98007</v>
          </cell>
          <cell r="G98" t="str">
            <v>WASeattle3</v>
          </cell>
          <cell r="H98" t="str">
            <v>MFunit_baseboard</v>
          </cell>
          <cell r="I98" t="str">
            <v>Electric</v>
          </cell>
          <cell r="J98" t="str">
            <v>Zonal Electric</v>
          </cell>
          <cell r="K98" t="str">
            <v>none</v>
          </cell>
          <cell r="L98">
            <v>1601.4345703125</v>
          </cell>
          <cell r="M98" t="str">
            <v>in-unit system</v>
          </cell>
          <cell r="N98" t="str">
            <v>Zonal Electric</v>
          </cell>
          <cell r="O98" t="str">
            <v>Electric</v>
          </cell>
          <cell r="P98" t="str">
            <v>Zonal Electric</v>
          </cell>
          <cell r="Q98" t="str">
            <v>Electric</v>
          </cell>
          <cell r="R98">
            <v>4640.55</v>
          </cell>
          <cell r="S98">
            <v>1</v>
          </cell>
        </row>
        <row r="99">
          <cell r="A99">
            <v>11887</v>
          </cell>
          <cell r="B99">
            <v>2</v>
          </cell>
          <cell r="C99" t="str">
            <v>11887_2</v>
          </cell>
          <cell r="D99" t="str">
            <v>BELLEVUE</v>
          </cell>
          <cell r="E99" t="str">
            <v>WA</v>
          </cell>
          <cell r="F99">
            <v>98007</v>
          </cell>
          <cell r="G99" t="str">
            <v>WASeattle3</v>
          </cell>
          <cell r="H99" t="str">
            <v>MFunit_baseboard</v>
          </cell>
          <cell r="I99" t="str">
            <v>Electric</v>
          </cell>
          <cell r="J99" t="str">
            <v>Zonal Electric</v>
          </cell>
          <cell r="K99" t="str">
            <v>none</v>
          </cell>
          <cell r="L99">
            <v>1601.4345703125</v>
          </cell>
          <cell r="M99" t="str">
            <v>in-unit system</v>
          </cell>
          <cell r="N99" t="str">
            <v>Zonal Electric</v>
          </cell>
          <cell r="O99" t="str">
            <v>Electric</v>
          </cell>
          <cell r="P99" t="str">
            <v>Zonal Electric</v>
          </cell>
          <cell r="Q99" t="str">
            <v>Electric</v>
          </cell>
          <cell r="R99">
            <v>4640.55</v>
          </cell>
          <cell r="S99">
            <v>1</v>
          </cell>
        </row>
        <row r="100">
          <cell r="A100">
            <v>11887</v>
          </cell>
          <cell r="B100">
            <v>3</v>
          </cell>
          <cell r="C100" t="str">
            <v>11887_3</v>
          </cell>
          <cell r="D100" t="str">
            <v>BELLEVUE</v>
          </cell>
          <cell r="E100" t="str">
            <v>WA</v>
          </cell>
          <cell r="F100">
            <v>98007</v>
          </cell>
          <cell r="G100" t="str">
            <v>WASeattle3</v>
          </cell>
          <cell r="H100" t="str">
            <v>MFunit_baseboard</v>
          </cell>
          <cell r="I100" t="str">
            <v>Electric</v>
          </cell>
          <cell r="J100" t="str">
            <v>Zonal Electric</v>
          </cell>
          <cell r="K100" t="str">
            <v>none</v>
          </cell>
          <cell r="L100">
            <v>1601.4345703125</v>
          </cell>
          <cell r="M100" t="str">
            <v>in-unit system</v>
          </cell>
          <cell r="N100" t="str">
            <v>Zonal Electric</v>
          </cell>
          <cell r="O100" t="str">
            <v>Electric</v>
          </cell>
          <cell r="P100" t="str">
            <v>Zonal Electric</v>
          </cell>
          <cell r="Q100" t="str">
            <v>Electric</v>
          </cell>
          <cell r="R100">
            <v>4640.55</v>
          </cell>
          <cell r="S100">
            <v>1</v>
          </cell>
        </row>
        <row r="101">
          <cell r="A101">
            <v>11930</v>
          </cell>
          <cell r="B101">
            <v>1</v>
          </cell>
          <cell r="C101" t="str">
            <v>11930_1</v>
          </cell>
          <cell r="D101" t="str">
            <v>REDMOND</v>
          </cell>
          <cell r="E101" t="str">
            <v>WA</v>
          </cell>
          <cell r="F101">
            <v>98052</v>
          </cell>
          <cell r="G101" t="str">
            <v>WASeattle3</v>
          </cell>
          <cell r="H101" t="str">
            <v>MFunit_baseboard</v>
          </cell>
          <cell r="I101" t="str">
            <v>Electric</v>
          </cell>
          <cell r="J101" t="str">
            <v>Zonal Electric</v>
          </cell>
          <cell r="K101" t="str">
            <v>none</v>
          </cell>
          <cell r="L101">
            <v>2402.15185546875</v>
          </cell>
          <cell r="M101" t="str">
            <v>in-unit system</v>
          </cell>
          <cell r="N101" t="str">
            <v>Zonal Electric</v>
          </cell>
          <cell r="O101" t="str">
            <v>Electric</v>
          </cell>
          <cell r="P101" t="str">
            <v>Zonal Electric</v>
          </cell>
          <cell r="Q101" t="str">
            <v>Electric</v>
          </cell>
          <cell r="R101">
            <v>4640.55</v>
          </cell>
          <cell r="S101">
            <v>1</v>
          </cell>
        </row>
        <row r="102">
          <cell r="A102">
            <v>11930</v>
          </cell>
          <cell r="B102">
            <v>2</v>
          </cell>
          <cell r="C102" t="str">
            <v>11930_2</v>
          </cell>
          <cell r="D102" t="str">
            <v>REDMOND</v>
          </cell>
          <cell r="E102" t="str">
            <v>WA</v>
          </cell>
          <cell r="F102">
            <v>98052</v>
          </cell>
          <cell r="G102" t="str">
            <v>WASeattle3</v>
          </cell>
          <cell r="H102" t="str">
            <v>MFunit_baseboard</v>
          </cell>
          <cell r="I102" t="str">
            <v>Electric</v>
          </cell>
          <cell r="J102" t="str">
            <v>Zonal Electric</v>
          </cell>
          <cell r="K102" t="str">
            <v>none</v>
          </cell>
          <cell r="L102">
            <v>2402.15185546875</v>
          </cell>
          <cell r="M102" t="str">
            <v>in-unit system</v>
          </cell>
          <cell r="N102" t="str">
            <v>Zonal Electric</v>
          </cell>
          <cell r="O102" t="str">
            <v>Electric</v>
          </cell>
          <cell r="P102" t="str">
            <v>Zonal Electric</v>
          </cell>
          <cell r="Q102" t="str">
            <v>Electric</v>
          </cell>
          <cell r="R102">
            <v>4640.55</v>
          </cell>
          <cell r="S102">
            <v>1</v>
          </cell>
        </row>
        <row r="103">
          <cell r="A103">
            <v>11949</v>
          </cell>
          <cell r="B103">
            <v>1</v>
          </cell>
          <cell r="C103" t="str">
            <v>11949_1</v>
          </cell>
          <cell r="D103" t="str">
            <v>BREMERTON</v>
          </cell>
          <cell r="E103" t="str">
            <v>WA</v>
          </cell>
          <cell r="F103">
            <v>98310</v>
          </cell>
          <cell r="G103" t="str">
            <v>WABremerton3</v>
          </cell>
          <cell r="H103" t="str">
            <v>MFunit_pluginheater</v>
          </cell>
          <cell r="I103" t="str">
            <v>Electric</v>
          </cell>
          <cell r="J103" t="str">
            <v>Zonal Electric</v>
          </cell>
          <cell r="K103" t="str">
            <v>MFunit_baseboard</v>
          </cell>
          <cell r="L103">
            <v>1601.4344482421875</v>
          </cell>
          <cell r="M103" t="str">
            <v>in-unit system</v>
          </cell>
          <cell r="N103" t="str">
            <v>Zonal Electric</v>
          </cell>
          <cell r="O103" t="str">
            <v>Electric</v>
          </cell>
          <cell r="P103" t="str">
            <v>Zonal Electric</v>
          </cell>
          <cell r="Q103" t="str">
            <v>Electric</v>
          </cell>
          <cell r="R103">
            <v>5536.47</v>
          </cell>
          <cell r="S103">
            <v>2</v>
          </cell>
        </row>
        <row r="104">
          <cell r="A104">
            <v>11949</v>
          </cell>
          <cell r="B104">
            <v>2</v>
          </cell>
          <cell r="C104" t="str">
            <v>11949_2</v>
          </cell>
          <cell r="D104" t="str">
            <v>BREMERTON</v>
          </cell>
          <cell r="E104" t="str">
            <v>WA</v>
          </cell>
          <cell r="F104">
            <v>98310</v>
          </cell>
          <cell r="G104" t="str">
            <v>WABremerton3</v>
          </cell>
          <cell r="H104" t="str">
            <v>MFunit_baseboard</v>
          </cell>
          <cell r="I104" t="str">
            <v>Electric</v>
          </cell>
          <cell r="J104" t="str">
            <v>Zonal Electric</v>
          </cell>
          <cell r="K104" t="str">
            <v>none</v>
          </cell>
          <cell r="L104">
            <v>1601.4344482421875</v>
          </cell>
          <cell r="M104" t="str">
            <v>in-unit system</v>
          </cell>
          <cell r="N104" t="str">
            <v>Zonal Electric</v>
          </cell>
          <cell r="O104" t="str">
            <v>Electric</v>
          </cell>
          <cell r="P104" t="str">
            <v>Zonal Electric</v>
          </cell>
          <cell r="Q104" t="str">
            <v>Electric</v>
          </cell>
          <cell r="R104">
            <v>5536.47</v>
          </cell>
          <cell r="S104">
            <v>2</v>
          </cell>
        </row>
        <row r="105">
          <cell r="A105">
            <v>11949</v>
          </cell>
          <cell r="B105">
            <v>3</v>
          </cell>
          <cell r="C105" t="str">
            <v>11949_3</v>
          </cell>
          <cell r="D105" t="str">
            <v>BREMERTON</v>
          </cell>
          <cell r="E105" t="str">
            <v>WA</v>
          </cell>
          <cell r="F105">
            <v>98310</v>
          </cell>
          <cell r="G105" t="str">
            <v>WABremerton3</v>
          </cell>
          <cell r="H105" t="str">
            <v>MFunit_baseboard</v>
          </cell>
          <cell r="I105" t="str">
            <v>Electric</v>
          </cell>
          <cell r="J105" t="str">
            <v>Zonal Electric</v>
          </cell>
          <cell r="K105" t="str">
            <v>none</v>
          </cell>
          <cell r="L105">
            <v>1601.4344482421875</v>
          </cell>
          <cell r="M105" t="str">
            <v>in-unit system</v>
          </cell>
          <cell r="N105" t="str">
            <v>Zonal Electric</v>
          </cell>
          <cell r="O105" t="str">
            <v>Electric</v>
          </cell>
          <cell r="P105" t="str">
            <v>Zonal Electric</v>
          </cell>
          <cell r="Q105" t="str">
            <v>Electric</v>
          </cell>
          <cell r="R105">
            <v>5536.47</v>
          </cell>
          <cell r="S105">
            <v>2</v>
          </cell>
        </row>
        <row r="106">
          <cell r="A106">
            <v>12167</v>
          </cell>
          <cell r="B106">
            <v>1</v>
          </cell>
          <cell r="C106" t="str">
            <v>12167_1</v>
          </cell>
          <cell r="D106" t="str">
            <v>KENT</v>
          </cell>
          <cell r="E106" t="str">
            <v>WA</v>
          </cell>
          <cell r="F106">
            <v>98030</v>
          </cell>
          <cell r="G106" t="str">
            <v>WASeattleBoeing3</v>
          </cell>
          <cell r="H106" t="str">
            <v>MFunit_baseboard</v>
          </cell>
          <cell r="I106" t="str">
            <v>Electric</v>
          </cell>
          <cell r="J106" t="str">
            <v>Zonal Electric</v>
          </cell>
          <cell r="K106" t="str">
            <v>MFunit_stove</v>
          </cell>
          <cell r="L106">
            <v>1601.4345703125</v>
          </cell>
          <cell r="M106" t="str">
            <v>in-unit system</v>
          </cell>
          <cell r="N106" t="str">
            <v>Zonal Electric</v>
          </cell>
          <cell r="O106" t="str">
            <v>Electric</v>
          </cell>
          <cell r="P106" t="str">
            <v>Zonal Electric</v>
          </cell>
          <cell r="Q106" t="str">
            <v>Electric</v>
          </cell>
          <cell r="R106">
            <v>4640.55</v>
          </cell>
          <cell r="S106">
            <v>1</v>
          </cell>
        </row>
        <row r="107">
          <cell r="A107">
            <v>12167</v>
          </cell>
          <cell r="B107">
            <v>2</v>
          </cell>
          <cell r="C107" t="str">
            <v>12167_2</v>
          </cell>
          <cell r="D107" t="str">
            <v>KENT</v>
          </cell>
          <cell r="E107" t="str">
            <v>WA</v>
          </cell>
          <cell r="F107">
            <v>98030</v>
          </cell>
          <cell r="G107" t="str">
            <v>WASeattleBoeing3</v>
          </cell>
          <cell r="H107" t="str">
            <v>MFunit_baseboard</v>
          </cell>
          <cell r="I107" t="str">
            <v>Electric</v>
          </cell>
          <cell r="J107" t="str">
            <v>Zonal Electric</v>
          </cell>
          <cell r="K107" t="str">
            <v>MFunit_stove</v>
          </cell>
          <cell r="L107">
            <v>1601.4345703125</v>
          </cell>
          <cell r="M107" t="str">
            <v>in-unit system</v>
          </cell>
          <cell r="N107" t="str">
            <v>Zonal Electric</v>
          </cell>
          <cell r="O107" t="str">
            <v>Electric</v>
          </cell>
          <cell r="P107" t="str">
            <v>Zonal Electric</v>
          </cell>
          <cell r="Q107" t="str">
            <v>Electric</v>
          </cell>
          <cell r="R107">
            <v>4640.55</v>
          </cell>
          <cell r="S107">
            <v>1</v>
          </cell>
        </row>
        <row r="108">
          <cell r="A108">
            <v>12167</v>
          </cell>
          <cell r="B108">
            <v>3</v>
          </cell>
          <cell r="C108" t="str">
            <v>12167_3</v>
          </cell>
          <cell r="D108" t="str">
            <v>KENT</v>
          </cell>
          <cell r="E108" t="str">
            <v>WA</v>
          </cell>
          <cell r="F108">
            <v>98030</v>
          </cell>
          <cell r="G108" t="str">
            <v>WASeattleBoeing3</v>
          </cell>
          <cell r="H108" t="str">
            <v>MFunit_baseboard</v>
          </cell>
          <cell r="I108" t="str">
            <v>Electric</v>
          </cell>
          <cell r="J108" t="str">
            <v>Zonal Electric</v>
          </cell>
          <cell r="K108" t="str">
            <v>MFunit_stove</v>
          </cell>
          <cell r="L108">
            <v>1601.4345703125</v>
          </cell>
          <cell r="M108" t="str">
            <v>in-unit system</v>
          </cell>
          <cell r="N108" t="str">
            <v>Zonal Electric</v>
          </cell>
          <cell r="O108" t="str">
            <v>Electric</v>
          </cell>
          <cell r="P108" t="str">
            <v>Zonal Electric</v>
          </cell>
          <cell r="Q108" t="str">
            <v>Electric</v>
          </cell>
          <cell r="R108">
            <v>4640.55</v>
          </cell>
          <cell r="S108">
            <v>1</v>
          </cell>
        </row>
        <row r="109">
          <cell r="A109">
            <v>12192</v>
          </cell>
          <cell r="B109">
            <v>1</v>
          </cell>
          <cell r="C109" t="str">
            <v>12192_1</v>
          </cell>
          <cell r="D109" t="str">
            <v>EDMONDS</v>
          </cell>
          <cell r="E109" t="str">
            <v>WA</v>
          </cell>
          <cell r="F109">
            <v>98020</v>
          </cell>
          <cell r="G109" t="str">
            <v>WASeattle3</v>
          </cell>
          <cell r="H109" t="str">
            <v>MFunit_radiantheat</v>
          </cell>
          <cell r="I109" t="str">
            <v>Electric</v>
          </cell>
          <cell r="J109" t="str">
            <v>Zonal Electric</v>
          </cell>
          <cell r="K109" t="str">
            <v>none</v>
          </cell>
          <cell r="L109">
            <v>1030.3695068359375</v>
          </cell>
          <cell r="M109" t="str">
            <v>in-unit system</v>
          </cell>
          <cell r="N109" t="str">
            <v>Zonal Electric</v>
          </cell>
          <cell r="O109" t="str">
            <v>Electric</v>
          </cell>
          <cell r="P109" t="str">
            <v>Zonal Electric</v>
          </cell>
          <cell r="Q109" t="str">
            <v>Electric</v>
          </cell>
          <cell r="R109">
            <v>4640.55</v>
          </cell>
          <cell r="S109">
            <v>1</v>
          </cell>
        </row>
        <row r="110">
          <cell r="A110">
            <v>12192</v>
          </cell>
          <cell r="B110">
            <v>2</v>
          </cell>
          <cell r="C110" t="str">
            <v>12192_2</v>
          </cell>
          <cell r="D110" t="str">
            <v>EDMONDS</v>
          </cell>
          <cell r="E110" t="str">
            <v>WA</v>
          </cell>
          <cell r="F110">
            <v>98020</v>
          </cell>
          <cell r="G110" t="str">
            <v>WASeattle3</v>
          </cell>
          <cell r="H110" t="str">
            <v>MFunit_baseboard</v>
          </cell>
          <cell r="I110" t="str">
            <v>Electric</v>
          </cell>
          <cell r="J110" t="str">
            <v>Zonal Electric</v>
          </cell>
          <cell r="K110" t="str">
            <v>none</v>
          </cell>
          <cell r="L110">
            <v>1030.3695068359375</v>
          </cell>
          <cell r="M110" t="str">
            <v>in-unit system</v>
          </cell>
          <cell r="N110" t="str">
            <v>Zonal Electric</v>
          </cell>
          <cell r="O110" t="str">
            <v>Electric</v>
          </cell>
          <cell r="P110" t="str">
            <v>Zonal Electric</v>
          </cell>
          <cell r="Q110" t="str">
            <v>Electric</v>
          </cell>
          <cell r="R110">
            <v>4640.55</v>
          </cell>
          <cell r="S110">
            <v>1</v>
          </cell>
        </row>
        <row r="111">
          <cell r="A111">
            <v>12405</v>
          </cell>
          <cell r="B111">
            <v>1</v>
          </cell>
          <cell r="C111" t="str">
            <v>12405_1</v>
          </cell>
          <cell r="D111" t="str">
            <v>DES MOINES</v>
          </cell>
          <cell r="E111" t="str">
            <v>WA</v>
          </cell>
          <cell r="F111">
            <v>98198</v>
          </cell>
          <cell r="G111" t="str">
            <v>WASeattleBoeing3</v>
          </cell>
          <cell r="H111" t="str">
            <v>MFunit_baseboard</v>
          </cell>
          <cell r="I111" t="str">
            <v>Electric</v>
          </cell>
          <cell r="J111" t="str">
            <v>Zonal Electric</v>
          </cell>
          <cell r="K111" t="str">
            <v>none</v>
          </cell>
          <cell r="L111">
            <v>1601.4346923828125</v>
          </cell>
          <cell r="M111" t="str">
            <v>in-unit system</v>
          </cell>
          <cell r="N111" t="str">
            <v>Zonal Electric</v>
          </cell>
          <cell r="O111" t="str">
            <v>Electric</v>
          </cell>
          <cell r="P111" t="str">
            <v>Zonal Electric</v>
          </cell>
          <cell r="Q111" t="str">
            <v>Electric</v>
          </cell>
          <cell r="R111">
            <v>4640.55</v>
          </cell>
          <cell r="S111">
            <v>1</v>
          </cell>
        </row>
        <row r="112">
          <cell r="A112">
            <v>12405</v>
          </cell>
          <cell r="B112">
            <v>2</v>
          </cell>
          <cell r="C112" t="str">
            <v>12405_2</v>
          </cell>
          <cell r="D112" t="str">
            <v>DES MOINES</v>
          </cell>
          <cell r="E112" t="str">
            <v>WA</v>
          </cell>
          <cell r="F112">
            <v>98198</v>
          </cell>
          <cell r="G112" t="str">
            <v>WASeattleBoeing3</v>
          </cell>
          <cell r="H112" t="str">
            <v>MFunit_baseboard</v>
          </cell>
          <cell r="I112" t="str">
            <v>Electric</v>
          </cell>
          <cell r="J112" t="str">
            <v>Zonal Electric</v>
          </cell>
          <cell r="K112" t="str">
            <v>none</v>
          </cell>
          <cell r="L112">
            <v>1601.4346923828125</v>
          </cell>
          <cell r="M112" t="str">
            <v>in-unit system</v>
          </cell>
          <cell r="N112" t="str">
            <v>Zonal Electric</v>
          </cell>
          <cell r="O112" t="str">
            <v>Electric</v>
          </cell>
          <cell r="P112" t="str">
            <v>Zonal Electric</v>
          </cell>
          <cell r="Q112" t="str">
            <v>Electric</v>
          </cell>
          <cell r="R112">
            <v>4640.55</v>
          </cell>
          <cell r="S112">
            <v>1</v>
          </cell>
        </row>
        <row r="113">
          <cell r="A113">
            <v>12405</v>
          </cell>
          <cell r="B113">
            <v>3</v>
          </cell>
          <cell r="C113" t="str">
            <v>12405_3</v>
          </cell>
          <cell r="D113" t="str">
            <v>DES MOINES</v>
          </cell>
          <cell r="E113" t="str">
            <v>WA</v>
          </cell>
          <cell r="F113">
            <v>98198</v>
          </cell>
          <cell r="G113" t="str">
            <v>WASeattleBoeing3</v>
          </cell>
          <cell r="H113" t="str">
            <v>MFunit_baseboard</v>
          </cell>
          <cell r="I113" t="str">
            <v>Electric</v>
          </cell>
          <cell r="J113" t="str">
            <v>Zonal Electric</v>
          </cell>
          <cell r="K113" t="str">
            <v>MFunit_stove</v>
          </cell>
          <cell r="L113">
            <v>1601.4346923828125</v>
          </cell>
          <cell r="M113" t="str">
            <v>in-unit system</v>
          </cell>
          <cell r="N113" t="str">
            <v>Zonal Electric</v>
          </cell>
          <cell r="O113" t="str">
            <v>Electric</v>
          </cell>
          <cell r="P113" t="str">
            <v>Zonal Electric</v>
          </cell>
          <cell r="Q113" t="str">
            <v>Electric</v>
          </cell>
          <cell r="R113">
            <v>4640.55</v>
          </cell>
          <cell r="S113">
            <v>1</v>
          </cell>
        </row>
        <row r="114">
          <cell r="A114">
            <v>12511</v>
          </cell>
          <cell r="B114">
            <v>1</v>
          </cell>
          <cell r="C114" t="str">
            <v>12511_1</v>
          </cell>
          <cell r="D114" t="str">
            <v>EUGENE</v>
          </cell>
          <cell r="E114" t="str">
            <v>OR</v>
          </cell>
          <cell r="F114">
            <v>97401</v>
          </cell>
          <cell r="G114" t="str">
            <v>OREugene3</v>
          </cell>
          <cell r="H114" t="str">
            <v>MFunit_baseboard</v>
          </cell>
          <cell r="I114" t="str">
            <v>Electric</v>
          </cell>
          <cell r="J114" t="str">
            <v>Zonal Electric</v>
          </cell>
          <cell r="K114" t="str">
            <v>none</v>
          </cell>
          <cell r="L114">
            <v>597.902099609375</v>
          </cell>
          <cell r="M114" t="str">
            <v>in-unit system</v>
          </cell>
          <cell r="N114" t="str">
            <v>Zonal Electric</v>
          </cell>
          <cell r="O114" t="str">
            <v>Electric</v>
          </cell>
          <cell r="P114" t="str">
            <v>Zonal Electric</v>
          </cell>
          <cell r="Q114" t="str">
            <v>Electric</v>
          </cell>
          <cell r="R114">
            <v>4803.63</v>
          </cell>
          <cell r="S114">
            <v>1</v>
          </cell>
        </row>
        <row r="115">
          <cell r="A115">
            <v>12511</v>
          </cell>
          <cell r="B115">
            <v>2</v>
          </cell>
          <cell r="C115" t="str">
            <v>12511_2</v>
          </cell>
          <cell r="D115" t="str">
            <v>EUGENE</v>
          </cell>
          <cell r="E115" t="str">
            <v>OR</v>
          </cell>
          <cell r="F115">
            <v>97401</v>
          </cell>
          <cell r="G115" t="str">
            <v>OREugene3</v>
          </cell>
          <cell r="H115" t="str">
            <v>MFunit_baseboard</v>
          </cell>
          <cell r="I115" t="str">
            <v>Electric</v>
          </cell>
          <cell r="J115" t="str">
            <v>Zonal Electric</v>
          </cell>
          <cell r="K115" t="str">
            <v>MFunit_ptac</v>
          </cell>
          <cell r="L115">
            <v>597.902099609375</v>
          </cell>
          <cell r="M115" t="str">
            <v>in-unit system</v>
          </cell>
          <cell r="N115" t="str">
            <v>Zonal Electric</v>
          </cell>
          <cell r="O115" t="str">
            <v>Electric</v>
          </cell>
          <cell r="P115" t="str">
            <v>Zonal Electric</v>
          </cell>
          <cell r="Q115" t="str">
            <v>Electric</v>
          </cell>
          <cell r="R115">
            <v>4803.63</v>
          </cell>
          <cell r="S115">
            <v>1</v>
          </cell>
        </row>
        <row r="116">
          <cell r="A116">
            <v>12511</v>
          </cell>
          <cell r="B116">
            <v>3</v>
          </cell>
          <cell r="C116" t="str">
            <v>12511_3</v>
          </cell>
          <cell r="D116" t="str">
            <v>EUGENE</v>
          </cell>
          <cell r="E116" t="str">
            <v>OR</v>
          </cell>
          <cell r="F116">
            <v>97401</v>
          </cell>
          <cell r="G116" t="str">
            <v>OREugene3</v>
          </cell>
          <cell r="H116" t="str">
            <v>MFunit_baseboard</v>
          </cell>
          <cell r="I116" t="str">
            <v>Electric</v>
          </cell>
          <cell r="J116" t="str">
            <v>Zonal Electric</v>
          </cell>
          <cell r="K116" t="str">
            <v>none</v>
          </cell>
          <cell r="L116">
            <v>597.902099609375</v>
          </cell>
          <cell r="M116" t="str">
            <v>in-unit system</v>
          </cell>
          <cell r="N116" t="str">
            <v>Zonal Electric</v>
          </cell>
          <cell r="O116" t="str">
            <v>Electric</v>
          </cell>
          <cell r="P116" t="str">
            <v>Zonal Electric</v>
          </cell>
          <cell r="Q116" t="str">
            <v>Electric</v>
          </cell>
          <cell r="R116">
            <v>4803.63</v>
          </cell>
          <cell r="S116">
            <v>1</v>
          </cell>
        </row>
        <row r="117">
          <cell r="A117">
            <v>12623</v>
          </cell>
          <cell r="B117">
            <v>1</v>
          </cell>
          <cell r="C117" t="str">
            <v>12623_1</v>
          </cell>
          <cell r="D117" t="str">
            <v>BELLEVUE</v>
          </cell>
          <cell r="E117" t="str">
            <v>WA</v>
          </cell>
          <cell r="F117">
            <v>98005</v>
          </cell>
          <cell r="G117" t="str">
            <v>WASeattle3</v>
          </cell>
          <cell r="H117" t="str">
            <v>MFunit_baseboard</v>
          </cell>
          <cell r="I117" t="str">
            <v>Electric</v>
          </cell>
          <cell r="J117" t="str">
            <v>Zonal Electric</v>
          </cell>
          <cell r="K117" t="str">
            <v>none</v>
          </cell>
          <cell r="L117">
            <v>2402.15185546875</v>
          </cell>
          <cell r="M117" t="str">
            <v>in-unit system</v>
          </cell>
          <cell r="N117" t="str">
            <v>Zonal Electric</v>
          </cell>
          <cell r="O117" t="str">
            <v>Electric</v>
          </cell>
          <cell r="P117" t="str">
            <v>Zonal Electric</v>
          </cell>
          <cell r="Q117" t="str">
            <v>Electric</v>
          </cell>
          <cell r="R117">
            <v>4640.55</v>
          </cell>
          <cell r="S117">
            <v>1</v>
          </cell>
        </row>
        <row r="118">
          <cell r="A118">
            <v>12623</v>
          </cell>
          <cell r="B118">
            <v>2</v>
          </cell>
          <cell r="C118" t="str">
            <v>12623_2</v>
          </cell>
          <cell r="D118" t="str">
            <v>BELLEVUE</v>
          </cell>
          <cell r="E118" t="str">
            <v>WA</v>
          </cell>
          <cell r="F118">
            <v>98005</v>
          </cell>
          <cell r="G118" t="str">
            <v>WASeattle3</v>
          </cell>
          <cell r="H118" t="str">
            <v>MFunit_baseboard</v>
          </cell>
          <cell r="I118" t="str">
            <v>Electric</v>
          </cell>
          <cell r="J118" t="str">
            <v>Zonal Electric</v>
          </cell>
          <cell r="K118" t="str">
            <v>none</v>
          </cell>
          <cell r="L118">
            <v>2402.15185546875</v>
          </cell>
          <cell r="M118" t="str">
            <v>in-unit system</v>
          </cell>
          <cell r="N118" t="str">
            <v>Zonal Electric</v>
          </cell>
          <cell r="O118" t="str">
            <v>Electric</v>
          </cell>
          <cell r="P118" t="str">
            <v>Zonal Electric</v>
          </cell>
          <cell r="Q118" t="str">
            <v>Electric</v>
          </cell>
          <cell r="R118">
            <v>4640.55</v>
          </cell>
          <cell r="S118">
            <v>1</v>
          </cell>
        </row>
        <row r="119">
          <cell r="A119">
            <v>12651</v>
          </cell>
          <cell r="B119">
            <v>1</v>
          </cell>
          <cell r="C119" t="str">
            <v>12651_1</v>
          </cell>
          <cell r="D119" t="str">
            <v>RENTON</v>
          </cell>
          <cell r="E119" t="str">
            <v>WA</v>
          </cell>
          <cell r="F119">
            <v>98058</v>
          </cell>
          <cell r="G119" t="str">
            <v>WARenton3</v>
          </cell>
          <cell r="H119" t="str">
            <v>MFunit_baseboard</v>
          </cell>
          <cell r="I119" t="str">
            <v>Electric</v>
          </cell>
          <cell r="J119" t="str">
            <v>Zonal Electric</v>
          </cell>
          <cell r="K119" t="str">
            <v>MFunit_fpluginheater</v>
          </cell>
          <cell r="L119">
            <v>1601.4345703125</v>
          </cell>
          <cell r="M119" t="str">
            <v>in-unit system</v>
          </cell>
          <cell r="N119" t="str">
            <v>Zonal Electric</v>
          </cell>
          <cell r="O119" t="str">
            <v>Electric</v>
          </cell>
          <cell r="P119" t="str">
            <v>Zonal Electric</v>
          </cell>
          <cell r="Q119" t="str">
            <v>Electric</v>
          </cell>
          <cell r="R119">
            <v>4379.25</v>
          </cell>
          <cell r="S119">
            <v>1</v>
          </cell>
        </row>
        <row r="120">
          <cell r="A120">
            <v>12651</v>
          </cell>
          <cell r="B120">
            <v>2</v>
          </cell>
          <cell r="C120" t="str">
            <v>12651_2</v>
          </cell>
          <cell r="D120" t="str">
            <v>RENTON</v>
          </cell>
          <cell r="E120" t="str">
            <v>WA</v>
          </cell>
          <cell r="F120">
            <v>98058</v>
          </cell>
          <cell r="G120" t="str">
            <v>WARenton3</v>
          </cell>
          <cell r="H120" t="str">
            <v>MFunit_baseboard</v>
          </cell>
          <cell r="I120" t="str">
            <v>Electric</v>
          </cell>
          <cell r="J120" t="str">
            <v>Zonal Electric</v>
          </cell>
          <cell r="K120" t="str">
            <v>none</v>
          </cell>
          <cell r="L120">
            <v>1601.4345703125</v>
          </cell>
          <cell r="M120" t="str">
            <v>in-unit system</v>
          </cell>
          <cell r="N120" t="str">
            <v>Zonal Electric</v>
          </cell>
          <cell r="O120" t="str">
            <v>Electric</v>
          </cell>
          <cell r="P120" t="str">
            <v>Zonal Electric</v>
          </cell>
          <cell r="Q120" t="str">
            <v>Electric</v>
          </cell>
          <cell r="R120">
            <v>4379.25</v>
          </cell>
          <cell r="S120">
            <v>1</v>
          </cell>
        </row>
        <row r="121">
          <cell r="A121">
            <v>12651</v>
          </cell>
          <cell r="B121">
            <v>3</v>
          </cell>
          <cell r="C121" t="str">
            <v>12651_3</v>
          </cell>
          <cell r="D121" t="str">
            <v>RENTON</v>
          </cell>
          <cell r="E121" t="str">
            <v>WA</v>
          </cell>
          <cell r="F121">
            <v>98058</v>
          </cell>
          <cell r="G121" t="str">
            <v>WARenton3</v>
          </cell>
          <cell r="H121" t="str">
            <v>MFunit_baseboard</v>
          </cell>
          <cell r="I121" t="str">
            <v>Electric</v>
          </cell>
          <cell r="J121" t="str">
            <v>Zonal Electric</v>
          </cell>
          <cell r="K121" t="str">
            <v>MFunit_ptac</v>
          </cell>
          <cell r="L121">
            <v>1601.4345703125</v>
          </cell>
          <cell r="M121" t="str">
            <v>in-unit system</v>
          </cell>
          <cell r="N121" t="str">
            <v>Zonal Electric</v>
          </cell>
          <cell r="O121" t="str">
            <v>Electric</v>
          </cell>
          <cell r="P121" t="str">
            <v>Zonal Electric</v>
          </cell>
          <cell r="Q121" t="str">
            <v>Electric</v>
          </cell>
          <cell r="R121">
            <v>4379.25</v>
          </cell>
          <cell r="S121">
            <v>1</v>
          </cell>
        </row>
        <row r="122">
          <cell r="A122">
            <v>12783</v>
          </cell>
          <cell r="B122">
            <v>1</v>
          </cell>
          <cell r="C122" t="str">
            <v>12783_1</v>
          </cell>
          <cell r="D122" t="str">
            <v>SEATTLE</v>
          </cell>
          <cell r="E122" t="str">
            <v>WA</v>
          </cell>
          <cell r="F122">
            <v>98122</v>
          </cell>
          <cell r="G122" t="str">
            <v>WASeattle3</v>
          </cell>
          <cell r="H122" t="str">
            <v>MFunit_baseboard</v>
          </cell>
          <cell r="I122" t="str">
            <v>Electric</v>
          </cell>
          <cell r="J122" t="str">
            <v>Zonal Electric</v>
          </cell>
          <cell r="K122" t="str">
            <v>none</v>
          </cell>
          <cell r="L122">
            <v>365.07806396484375</v>
          </cell>
          <cell r="M122" t="str">
            <v>in-unit system</v>
          </cell>
          <cell r="N122" t="str">
            <v>Zonal Electric</v>
          </cell>
          <cell r="O122" t="str">
            <v>Electric</v>
          </cell>
          <cell r="P122" t="str">
            <v>Zonal Electric</v>
          </cell>
          <cell r="Q122" t="str">
            <v>Electric</v>
          </cell>
          <cell r="R122">
            <v>4640.55</v>
          </cell>
          <cell r="S122">
            <v>1</v>
          </cell>
        </row>
        <row r="123">
          <cell r="A123">
            <v>12783</v>
          </cell>
          <cell r="B123">
            <v>2</v>
          </cell>
          <cell r="C123" t="str">
            <v>12783_2</v>
          </cell>
          <cell r="D123" t="str">
            <v>SEATTLE</v>
          </cell>
          <cell r="E123" t="str">
            <v>WA</v>
          </cell>
          <cell r="F123">
            <v>98122</v>
          </cell>
          <cell r="G123" t="str">
            <v>WASeattle3</v>
          </cell>
          <cell r="H123" t="str">
            <v>MFunit_baseboard</v>
          </cell>
          <cell r="I123" t="str">
            <v>Electric</v>
          </cell>
          <cell r="J123" t="str">
            <v>Zonal Electric</v>
          </cell>
          <cell r="K123" t="str">
            <v>none</v>
          </cell>
          <cell r="L123">
            <v>365.07806396484375</v>
          </cell>
          <cell r="M123" t="str">
            <v>in-unit system</v>
          </cell>
          <cell r="N123" t="str">
            <v>Zonal Electric</v>
          </cell>
          <cell r="O123" t="str">
            <v>Electric</v>
          </cell>
          <cell r="P123" t="str">
            <v>Zonal Electric</v>
          </cell>
          <cell r="Q123" t="str">
            <v>Electric</v>
          </cell>
          <cell r="R123">
            <v>4640.55</v>
          </cell>
          <cell r="S123">
            <v>1</v>
          </cell>
        </row>
        <row r="124">
          <cell r="A124">
            <v>12783</v>
          </cell>
          <cell r="B124">
            <v>3</v>
          </cell>
          <cell r="C124" t="str">
            <v>12783_3</v>
          </cell>
          <cell r="D124" t="str">
            <v>SEATTLE</v>
          </cell>
          <cell r="E124" t="str">
            <v>WA</v>
          </cell>
          <cell r="F124">
            <v>98122</v>
          </cell>
          <cell r="G124" t="str">
            <v>WASeattle3</v>
          </cell>
          <cell r="H124" t="str">
            <v>MFunit_baseboard</v>
          </cell>
          <cell r="I124" t="str">
            <v>Electric</v>
          </cell>
          <cell r="J124" t="str">
            <v>Zonal Electric</v>
          </cell>
          <cell r="K124" t="str">
            <v>none</v>
          </cell>
          <cell r="L124">
            <v>365.07806396484375</v>
          </cell>
          <cell r="M124" t="str">
            <v>in-unit system</v>
          </cell>
          <cell r="N124" t="str">
            <v>Zonal Electric</v>
          </cell>
          <cell r="O124" t="str">
            <v>Electric</v>
          </cell>
          <cell r="P124" t="str">
            <v>Zonal Electric</v>
          </cell>
          <cell r="Q124" t="str">
            <v>Electric</v>
          </cell>
          <cell r="R124">
            <v>4640.55</v>
          </cell>
          <cell r="S124">
            <v>1</v>
          </cell>
        </row>
        <row r="125">
          <cell r="A125">
            <v>12932</v>
          </cell>
          <cell r="B125">
            <v>1</v>
          </cell>
          <cell r="C125" t="str">
            <v>12932_1</v>
          </cell>
          <cell r="D125" t="str">
            <v>EDMONDS</v>
          </cell>
          <cell r="E125" t="str">
            <v>WA</v>
          </cell>
          <cell r="F125">
            <v>98020</v>
          </cell>
          <cell r="G125" t="str">
            <v>WASeattle3</v>
          </cell>
          <cell r="H125" t="str">
            <v>MFunit_fafelec</v>
          </cell>
          <cell r="I125" t="str">
            <v>Electric</v>
          </cell>
          <cell r="J125" t="str">
            <v>Forced Air</v>
          </cell>
          <cell r="K125" t="str">
            <v>none</v>
          </cell>
          <cell r="L125">
            <v>686.9130859375</v>
          </cell>
          <cell r="M125" t="str">
            <v>in-unit system</v>
          </cell>
          <cell r="N125" t="str">
            <v>Forced Air</v>
          </cell>
          <cell r="O125" t="str">
            <v>Electric</v>
          </cell>
          <cell r="P125" t="str">
            <v>Forced Air</v>
          </cell>
          <cell r="Q125" t="str">
            <v>Electric</v>
          </cell>
          <cell r="R125">
            <v>4640.55</v>
          </cell>
          <cell r="S125">
            <v>1</v>
          </cell>
        </row>
        <row r="126">
          <cell r="A126">
            <v>12932</v>
          </cell>
          <cell r="B126">
            <v>2</v>
          </cell>
          <cell r="C126" t="str">
            <v>12932_2</v>
          </cell>
          <cell r="D126" t="str">
            <v>EDMONDS</v>
          </cell>
          <cell r="E126" t="str">
            <v>WA</v>
          </cell>
          <cell r="F126">
            <v>98020</v>
          </cell>
          <cell r="G126" t="str">
            <v>WASeattle3</v>
          </cell>
          <cell r="H126" t="str">
            <v>MFunit_fafelec</v>
          </cell>
          <cell r="I126" t="str">
            <v>Electric</v>
          </cell>
          <cell r="J126" t="str">
            <v>Forced Air</v>
          </cell>
          <cell r="K126" t="str">
            <v>none</v>
          </cell>
          <cell r="L126">
            <v>686.9130859375</v>
          </cell>
          <cell r="M126" t="str">
            <v>in-unit system</v>
          </cell>
          <cell r="N126" t="str">
            <v>Forced Air</v>
          </cell>
          <cell r="O126" t="str">
            <v>Electric</v>
          </cell>
          <cell r="P126" t="str">
            <v>Forced Air</v>
          </cell>
          <cell r="Q126" t="str">
            <v>Electric</v>
          </cell>
          <cell r="R126">
            <v>4640.55</v>
          </cell>
          <cell r="S126">
            <v>1</v>
          </cell>
        </row>
        <row r="127">
          <cell r="A127">
            <v>12932</v>
          </cell>
          <cell r="B127">
            <v>3</v>
          </cell>
          <cell r="C127" t="str">
            <v>12932_3</v>
          </cell>
          <cell r="D127" t="str">
            <v>EDMONDS</v>
          </cell>
          <cell r="E127" t="str">
            <v>WA</v>
          </cell>
          <cell r="F127">
            <v>98020</v>
          </cell>
          <cell r="G127" t="str">
            <v>WASeattle3</v>
          </cell>
          <cell r="H127" t="str">
            <v>MFunit_fafelec</v>
          </cell>
          <cell r="I127" t="str">
            <v>Electric</v>
          </cell>
          <cell r="J127" t="str">
            <v>Forced Air</v>
          </cell>
          <cell r="K127" t="str">
            <v>none</v>
          </cell>
          <cell r="L127">
            <v>1030.36962890625</v>
          </cell>
          <cell r="M127" t="str">
            <v>in-unit system</v>
          </cell>
          <cell r="N127" t="str">
            <v>Forced Air</v>
          </cell>
          <cell r="O127" t="str">
            <v>Electric</v>
          </cell>
          <cell r="P127" t="str">
            <v>Forced Air</v>
          </cell>
          <cell r="Q127" t="str">
            <v>Electric</v>
          </cell>
          <cell r="R127">
            <v>4640.55</v>
          </cell>
          <cell r="S127">
            <v>1</v>
          </cell>
        </row>
        <row r="128">
          <cell r="A128">
            <v>12986</v>
          </cell>
          <cell r="B128">
            <v>1</v>
          </cell>
          <cell r="C128" t="str">
            <v>12986_1</v>
          </cell>
          <cell r="D128" t="str">
            <v>EVERETT</v>
          </cell>
          <cell r="E128" t="str">
            <v>WA</v>
          </cell>
          <cell r="F128">
            <v>98201</v>
          </cell>
          <cell r="G128" t="str">
            <v>WASnohomish3</v>
          </cell>
          <cell r="H128" t="str">
            <v>MFunit_baseboard</v>
          </cell>
          <cell r="I128" t="str">
            <v>Electric</v>
          </cell>
          <cell r="J128" t="str">
            <v>Zonal Electric</v>
          </cell>
          <cell r="K128" t="str">
            <v>none</v>
          </cell>
          <cell r="L128">
            <v>1030.36962890625</v>
          </cell>
          <cell r="M128" t="str">
            <v>in-unit system</v>
          </cell>
          <cell r="N128" t="str">
            <v>Zonal Electric</v>
          </cell>
          <cell r="O128" t="str">
            <v>Electric</v>
          </cell>
          <cell r="P128" t="str">
            <v>Zonal Electric</v>
          </cell>
          <cell r="Q128" t="str">
            <v>Electric</v>
          </cell>
          <cell r="R128">
            <v>5096.22</v>
          </cell>
          <cell r="S128">
            <v>2</v>
          </cell>
        </row>
        <row r="129">
          <cell r="A129">
            <v>12986</v>
          </cell>
          <cell r="B129">
            <v>2</v>
          </cell>
          <cell r="C129" t="str">
            <v>12986_2</v>
          </cell>
          <cell r="D129" t="str">
            <v>EVERETT</v>
          </cell>
          <cell r="E129" t="str">
            <v>WA</v>
          </cell>
          <cell r="F129">
            <v>98201</v>
          </cell>
          <cell r="G129" t="str">
            <v>WASnohomish3</v>
          </cell>
          <cell r="H129" t="str">
            <v>MFunit_baseboard</v>
          </cell>
          <cell r="I129" t="str">
            <v>Electric</v>
          </cell>
          <cell r="J129" t="str">
            <v>Zonal Electric</v>
          </cell>
          <cell r="K129" t="str">
            <v>none</v>
          </cell>
          <cell r="L129">
            <v>1030.36962890625</v>
          </cell>
          <cell r="M129" t="str">
            <v>in-unit system</v>
          </cell>
          <cell r="N129" t="str">
            <v>Zonal Electric</v>
          </cell>
          <cell r="O129" t="str">
            <v>Electric</v>
          </cell>
          <cell r="P129" t="str">
            <v>Zonal Electric</v>
          </cell>
          <cell r="Q129" t="str">
            <v>Electric</v>
          </cell>
          <cell r="R129">
            <v>5096.22</v>
          </cell>
          <cell r="S129">
            <v>2</v>
          </cell>
        </row>
        <row r="130">
          <cell r="A130">
            <v>12998</v>
          </cell>
          <cell r="B130">
            <v>1</v>
          </cell>
          <cell r="C130" t="str">
            <v>12998_1</v>
          </cell>
          <cell r="D130" t="str">
            <v>BURIEN</v>
          </cell>
          <cell r="E130" t="str">
            <v>WA</v>
          </cell>
          <cell r="F130">
            <v>98166</v>
          </cell>
          <cell r="G130" t="str">
            <v>WASeattleBoeing3</v>
          </cell>
          <cell r="H130" t="str">
            <v>MFunit_baseboard</v>
          </cell>
          <cell r="I130" t="str">
            <v>Electric</v>
          </cell>
          <cell r="J130" t="str">
            <v>Zonal Electric</v>
          </cell>
          <cell r="K130" t="str">
            <v>none</v>
          </cell>
          <cell r="L130">
            <v>365.07809448242187</v>
          </cell>
          <cell r="M130" t="str">
            <v>in-unit system</v>
          </cell>
          <cell r="N130" t="str">
            <v>Zonal Electric</v>
          </cell>
          <cell r="O130" t="str">
            <v>Electric</v>
          </cell>
          <cell r="P130" t="str">
            <v>Zonal Electric</v>
          </cell>
          <cell r="Q130" t="str">
            <v>Electric</v>
          </cell>
          <cell r="R130">
            <v>4640.55</v>
          </cell>
          <cell r="S130">
            <v>1</v>
          </cell>
        </row>
        <row r="131">
          <cell r="A131">
            <v>12998</v>
          </cell>
          <cell r="B131">
            <v>2</v>
          </cell>
          <cell r="C131" t="str">
            <v>12998_2</v>
          </cell>
          <cell r="D131" t="str">
            <v>BURIEN</v>
          </cell>
          <cell r="E131" t="str">
            <v>WA</v>
          </cell>
          <cell r="F131">
            <v>98166</v>
          </cell>
          <cell r="G131" t="str">
            <v>WASeattleBoeing3</v>
          </cell>
          <cell r="H131" t="str">
            <v>MFunit_baseboard</v>
          </cell>
          <cell r="I131" t="str">
            <v>Electric</v>
          </cell>
          <cell r="J131" t="str">
            <v>Zonal Electric</v>
          </cell>
          <cell r="K131" t="str">
            <v>none</v>
          </cell>
          <cell r="L131">
            <v>365.07809448242187</v>
          </cell>
          <cell r="M131" t="str">
            <v>in-unit system</v>
          </cell>
          <cell r="N131" t="str">
            <v>Zonal Electric</v>
          </cell>
          <cell r="O131" t="str">
            <v>Electric</v>
          </cell>
          <cell r="P131" t="str">
            <v>Zonal Electric</v>
          </cell>
          <cell r="Q131" t="str">
            <v>Electric</v>
          </cell>
          <cell r="R131">
            <v>4640.55</v>
          </cell>
          <cell r="S131">
            <v>1</v>
          </cell>
        </row>
        <row r="132">
          <cell r="A132">
            <v>12998</v>
          </cell>
          <cell r="B132">
            <v>3</v>
          </cell>
          <cell r="C132" t="str">
            <v>12998_3</v>
          </cell>
          <cell r="D132" t="str">
            <v>BURIEN</v>
          </cell>
          <cell r="E132" t="str">
            <v>WA</v>
          </cell>
          <cell r="F132">
            <v>98166</v>
          </cell>
          <cell r="G132" t="str">
            <v>WASeattleBoeing3</v>
          </cell>
          <cell r="H132" t="str">
            <v>MFunit_baseboard</v>
          </cell>
          <cell r="I132" t="str">
            <v>Electric</v>
          </cell>
          <cell r="J132" t="str">
            <v>Zonal Electric</v>
          </cell>
          <cell r="K132" t="str">
            <v>none</v>
          </cell>
          <cell r="L132">
            <v>365.07809448242187</v>
          </cell>
          <cell r="M132" t="str">
            <v>in-unit system</v>
          </cell>
          <cell r="N132" t="str">
            <v>Zonal Electric</v>
          </cell>
          <cell r="O132" t="str">
            <v>Electric</v>
          </cell>
          <cell r="P132" t="str">
            <v>Zonal Electric</v>
          </cell>
          <cell r="Q132" t="str">
            <v>Electric</v>
          </cell>
          <cell r="R132">
            <v>4640.55</v>
          </cell>
          <cell r="S132">
            <v>1</v>
          </cell>
        </row>
        <row r="133">
          <cell r="A133">
            <v>13039</v>
          </cell>
          <cell r="B133">
            <v>1</v>
          </cell>
          <cell r="C133" t="str">
            <v>13039_1</v>
          </cell>
          <cell r="D133" t="str">
            <v>MUKILTEO</v>
          </cell>
          <cell r="E133" t="str">
            <v>WA</v>
          </cell>
          <cell r="F133">
            <v>98275</v>
          </cell>
          <cell r="G133" t="str">
            <v>WAWhidbey3</v>
          </cell>
          <cell r="H133" t="str">
            <v>MFunit_radiantheat</v>
          </cell>
          <cell r="I133" t="str">
            <v>Electric</v>
          </cell>
          <cell r="J133" t="str">
            <v>Zonal Electric</v>
          </cell>
          <cell r="K133" t="str">
            <v>MFunit_baseboard</v>
          </cell>
          <cell r="L133">
            <v>686.91302490234375</v>
          </cell>
          <cell r="M133" t="str">
            <v>in-unit system</v>
          </cell>
          <cell r="N133" t="str">
            <v>Zonal Electric</v>
          </cell>
          <cell r="O133" t="str">
            <v>Electric</v>
          </cell>
          <cell r="P133" t="str">
            <v>Zonal Electric</v>
          </cell>
          <cell r="Q133" t="str">
            <v>Electric</v>
          </cell>
          <cell r="R133">
            <v>5512.74</v>
          </cell>
          <cell r="S133">
            <v>2</v>
          </cell>
        </row>
        <row r="134">
          <cell r="A134">
            <v>13039</v>
          </cell>
          <cell r="B134">
            <v>2</v>
          </cell>
          <cell r="C134" t="str">
            <v>13039_2</v>
          </cell>
          <cell r="D134" t="str">
            <v>MUKILTEO</v>
          </cell>
          <cell r="E134" t="str">
            <v>WA</v>
          </cell>
          <cell r="F134">
            <v>98275</v>
          </cell>
          <cell r="G134" t="str">
            <v>WAWhidbey3</v>
          </cell>
          <cell r="H134" t="str">
            <v>MFunit_radiantheat</v>
          </cell>
          <cell r="I134" t="str">
            <v>Electric</v>
          </cell>
          <cell r="J134" t="str">
            <v>Zonal Electric</v>
          </cell>
          <cell r="K134" t="str">
            <v>none</v>
          </cell>
          <cell r="L134">
            <v>686.91302490234375</v>
          </cell>
          <cell r="M134" t="str">
            <v>in-unit system</v>
          </cell>
          <cell r="N134" t="str">
            <v>Zonal Electric</v>
          </cell>
          <cell r="O134" t="str">
            <v>Electric</v>
          </cell>
          <cell r="P134" t="str">
            <v>Zonal Electric</v>
          </cell>
          <cell r="Q134" t="str">
            <v>Electric</v>
          </cell>
          <cell r="R134">
            <v>5512.74</v>
          </cell>
          <cell r="S134">
            <v>2</v>
          </cell>
        </row>
        <row r="135">
          <cell r="A135">
            <v>13039</v>
          </cell>
          <cell r="B135">
            <v>3</v>
          </cell>
          <cell r="C135" t="str">
            <v>13039_3</v>
          </cell>
          <cell r="D135" t="str">
            <v>MUKILTEO</v>
          </cell>
          <cell r="E135" t="str">
            <v>WA</v>
          </cell>
          <cell r="F135">
            <v>98275</v>
          </cell>
          <cell r="G135" t="str">
            <v>WAWhidbey3</v>
          </cell>
          <cell r="H135" t="str">
            <v>MFunit_radiantheat</v>
          </cell>
          <cell r="I135" t="str">
            <v>Electric</v>
          </cell>
          <cell r="J135" t="str">
            <v>Zonal Electric</v>
          </cell>
          <cell r="K135" t="str">
            <v>none</v>
          </cell>
          <cell r="L135">
            <v>686.91302490234375</v>
          </cell>
          <cell r="M135" t="str">
            <v>in-unit system</v>
          </cell>
          <cell r="N135" t="str">
            <v>Zonal Electric</v>
          </cell>
          <cell r="O135" t="str">
            <v>Electric</v>
          </cell>
          <cell r="P135" t="str">
            <v>Zonal Electric</v>
          </cell>
          <cell r="Q135" t="str">
            <v>Electric</v>
          </cell>
          <cell r="R135">
            <v>5512.74</v>
          </cell>
          <cell r="S135">
            <v>2</v>
          </cell>
        </row>
        <row r="136">
          <cell r="A136">
            <v>13048</v>
          </cell>
          <cell r="B136">
            <v>1</v>
          </cell>
          <cell r="C136" t="str">
            <v>13048_1</v>
          </cell>
          <cell r="D136" t="str">
            <v>BELLEVUE</v>
          </cell>
          <cell r="E136" t="str">
            <v>WA</v>
          </cell>
          <cell r="F136">
            <v>98008</v>
          </cell>
          <cell r="G136" t="str">
            <v>WASeattle3</v>
          </cell>
          <cell r="H136" t="str">
            <v>MFunit_baseboard</v>
          </cell>
          <cell r="I136" t="str">
            <v>Electric</v>
          </cell>
          <cell r="J136" t="str">
            <v>Zonal Electric</v>
          </cell>
          <cell r="K136" t="str">
            <v>none</v>
          </cell>
          <cell r="L136">
            <v>1601.4345703125</v>
          </cell>
          <cell r="M136" t="str">
            <v>in-unit system</v>
          </cell>
          <cell r="N136" t="str">
            <v>Zonal Electric</v>
          </cell>
          <cell r="O136" t="str">
            <v>Electric</v>
          </cell>
          <cell r="P136" t="str">
            <v>Zonal Electric</v>
          </cell>
          <cell r="Q136" t="str">
            <v>Electric</v>
          </cell>
          <cell r="R136">
            <v>4640.55</v>
          </cell>
          <cell r="S136">
            <v>1</v>
          </cell>
        </row>
        <row r="137">
          <cell r="A137">
            <v>13048</v>
          </cell>
          <cell r="B137">
            <v>2</v>
          </cell>
          <cell r="C137" t="str">
            <v>13048_2</v>
          </cell>
          <cell r="D137" t="str">
            <v>BELLEVUE</v>
          </cell>
          <cell r="E137" t="str">
            <v>WA</v>
          </cell>
          <cell r="F137">
            <v>98008</v>
          </cell>
          <cell r="G137" t="str">
            <v>WASeattle3</v>
          </cell>
          <cell r="H137" t="str">
            <v>MFunit_baseboard</v>
          </cell>
          <cell r="I137" t="str">
            <v>Electric</v>
          </cell>
          <cell r="J137" t="str">
            <v>Zonal Electric</v>
          </cell>
          <cell r="K137" t="str">
            <v>none</v>
          </cell>
          <cell r="L137">
            <v>1601.4345703125</v>
          </cell>
          <cell r="M137" t="str">
            <v>in-unit system</v>
          </cell>
          <cell r="N137" t="str">
            <v>Zonal Electric</v>
          </cell>
          <cell r="O137" t="str">
            <v>Electric</v>
          </cell>
          <cell r="P137" t="str">
            <v>Zonal Electric</v>
          </cell>
          <cell r="Q137" t="str">
            <v>Electric</v>
          </cell>
          <cell r="R137">
            <v>4640.55</v>
          </cell>
          <cell r="S137">
            <v>1</v>
          </cell>
        </row>
        <row r="138">
          <cell r="A138">
            <v>13048</v>
          </cell>
          <cell r="B138">
            <v>3</v>
          </cell>
          <cell r="C138" t="str">
            <v>13048_3</v>
          </cell>
          <cell r="D138" t="str">
            <v>BELLEVUE</v>
          </cell>
          <cell r="E138" t="str">
            <v>WA</v>
          </cell>
          <cell r="F138">
            <v>98008</v>
          </cell>
          <cell r="G138" t="str">
            <v>WASeattle3</v>
          </cell>
          <cell r="H138" t="str">
            <v>MFunit_baseboard</v>
          </cell>
          <cell r="I138" t="str">
            <v>Electric</v>
          </cell>
          <cell r="J138" t="str">
            <v>Zonal Electric</v>
          </cell>
          <cell r="K138" t="str">
            <v>none</v>
          </cell>
          <cell r="L138">
            <v>1601.4345703125</v>
          </cell>
          <cell r="M138" t="str">
            <v>in-unit system</v>
          </cell>
          <cell r="N138" t="str">
            <v>Zonal Electric</v>
          </cell>
          <cell r="O138" t="str">
            <v>Electric</v>
          </cell>
          <cell r="P138" t="str">
            <v>Zonal Electric</v>
          </cell>
          <cell r="Q138" t="str">
            <v>Electric</v>
          </cell>
          <cell r="R138">
            <v>4640.55</v>
          </cell>
          <cell r="S138">
            <v>1</v>
          </cell>
        </row>
        <row r="139">
          <cell r="A139">
            <v>13054</v>
          </cell>
          <cell r="B139">
            <v>1</v>
          </cell>
          <cell r="C139" t="str">
            <v>13054_1</v>
          </cell>
          <cell r="D139" t="str">
            <v>EUGENE</v>
          </cell>
          <cell r="E139" t="str">
            <v>OR</v>
          </cell>
          <cell r="F139">
            <v>97401</v>
          </cell>
          <cell r="G139" t="str">
            <v>OREugene3</v>
          </cell>
          <cell r="H139" t="str">
            <v>MFunit_baseboard</v>
          </cell>
          <cell r="I139" t="str">
            <v>Electric</v>
          </cell>
          <cell r="J139" t="str">
            <v>Zonal Electric</v>
          </cell>
          <cell r="K139" t="str">
            <v>none</v>
          </cell>
          <cell r="L139">
            <v>896.8531494140625</v>
          </cell>
          <cell r="M139" t="str">
            <v>in-unit system</v>
          </cell>
          <cell r="N139" t="str">
            <v>Zonal Electric</v>
          </cell>
          <cell r="O139" t="str">
            <v>Electric</v>
          </cell>
          <cell r="P139" t="str">
            <v>Zonal Electric</v>
          </cell>
          <cell r="Q139" t="str">
            <v>Electric</v>
          </cell>
          <cell r="R139">
            <v>4803.63</v>
          </cell>
          <cell r="S139">
            <v>1</v>
          </cell>
        </row>
        <row r="140">
          <cell r="A140">
            <v>13054</v>
          </cell>
          <cell r="B140">
            <v>2</v>
          </cell>
          <cell r="C140" t="str">
            <v>13054_2</v>
          </cell>
          <cell r="D140" t="str">
            <v>EUGENE</v>
          </cell>
          <cell r="E140" t="str">
            <v>OR</v>
          </cell>
          <cell r="F140">
            <v>97401</v>
          </cell>
          <cell r="G140" t="str">
            <v>OREugene3</v>
          </cell>
          <cell r="H140" t="str">
            <v>MFunit_baseboard</v>
          </cell>
          <cell r="I140" t="str">
            <v>Electric</v>
          </cell>
          <cell r="J140" t="str">
            <v>Zonal Electric</v>
          </cell>
          <cell r="K140" t="str">
            <v>none</v>
          </cell>
          <cell r="L140">
            <v>896.8531494140625</v>
          </cell>
          <cell r="M140" t="str">
            <v>in-unit system</v>
          </cell>
          <cell r="N140" t="str">
            <v>Zonal Electric</v>
          </cell>
          <cell r="O140" t="str">
            <v>Electric</v>
          </cell>
          <cell r="P140" t="str">
            <v>Zonal Electric</v>
          </cell>
          <cell r="Q140" t="str">
            <v>Electric</v>
          </cell>
          <cell r="R140">
            <v>4803.63</v>
          </cell>
          <cell r="S140">
            <v>1</v>
          </cell>
        </row>
        <row r="141">
          <cell r="A141">
            <v>13062</v>
          </cell>
          <cell r="B141">
            <v>1</v>
          </cell>
          <cell r="C141" t="str">
            <v>13062_1</v>
          </cell>
          <cell r="D141" t="str">
            <v>TUMWATER</v>
          </cell>
          <cell r="E141" t="str">
            <v>WA</v>
          </cell>
          <cell r="F141">
            <v>98512</v>
          </cell>
          <cell r="G141" t="str">
            <v>WAOlympia3</v>
          </cell>
          <cell r="H141" t="str">
            <v>MFunit_baseboard</v>
          </cell>
          <cell r="I141" t="str">
            <v>Electric</v>
          </cell>
          <cell r="J141" t="str">
            <v>Zonal Electric</v>
          </cell>
          <cell r="K141" t="str">
            <v>MFunit_stove</v>
          </cell>
          <cell r="L141">
            <v>1601.4345703125</v>
          </cell>
          <cell r="M141" t="str">
            <v>in-unit system</v>
          </cell>
          <cell r="N141" t="str">
            <v>Zonal Electric</v>
          </cell>
          <cell r="O141" t="str">
            <v>Electric</v>
          </cell>
          <cell r="P141" t="str">
            <v>Zonal Electric</v>
          </cell>
          <cell r="Q141" t="str">
            <v>Electric</v>
          </cell>
          <cell r="R141">
            <v>5331.6</v>
          </cell>
          <cell r="S141">
            <v>2</v>
          </cell>
        </row>
        <row r="142">
          <cell r="A142">
            <v>13062</v>
          </cell>
          <cell r="B142">
            <v>2</v>
          </cell>
          <cell r="C142" t="str">
            <v>13062_2</v>
          </cell>
          <cell r="D142" t="str">
            <v>TUMWATER</v>
          </cell>
          <cell r="E142" t="str">
            <v>WA</v>
          </cell>
          <cell r="F142">
            <v>98512</v>
          </cell>
          <cell r="G142" t="str">
            <v>WAOlympia3</v>
          </cell>
          <cell r="H142" t="str">
            <v>MFunit_baseboard</v>
          </cell>
          <cell r="I142" t="str">
            <v>Electric</v>
          </cell>
          <cell r="J142" t="str">
            <v>Zonal Electric</v>
          </cell>
          <cell r="K142" t="str">
            <v>MFunit_stove</v>
          </cell>
          <cell r="L142">
            <v>1601.4345703125</v>
          </cell>
          <cell r="M142" t="str">
            <v>in-unit system</v>
          </cell>
          <cell r="N142" t="str">
            <v>Zonal Electric</v>
          </cell>
          <cell r="O142" t="str">
            <v>Electric</v>
          </cell>
          <cell r="P142" t="str">
            <v>Zonal Electric</v>
          </cell>
          <cell r="Q142" t="str">
            <v>Electric</v>
          </cell>
          <cell r="R142">
            <v>5331.6</v>
          </cell>
          <cell r="S142">
            <v>2</v>
          </cell>
        </row>
        <row r="143">
          <cell r="A143">
            <v>13062</v>
          </cell>
          <cell r="B143">
            <v>3</v>
          </cell>
          <cell r="C143" t="str">
            <v>13062_3</v>
          </cell>
          <cell r="D143" t="str">
            <v>TUMWATER</v>
          </cell>
          <cell r="E143" t="str">
            <v>WA</v>
          </cell>
          <cell r="F143">
            <v>98512</v>
          </cell>
          <cell r="G143" t="str">
            <v>WAOlympia3</v>
          </cell>
          <cell r="H143" t="str">
            <v>MFunit_baseboard</v>
          </cell>
          <cell r="I143" t="str">
            <v>Electric</v>
          </cell>
          <cell r="J143" t="str">
            <v>Zonal Electric</v>
          </cell>
          <cell r="K143" t="str">
            <v>MFunit_stove</v>
          </cell>
          <cell r="L143">
            <v>1601.4345703125</v>
          </cell>
          <cell r="M143" t="str">
            <v>in-unit system</v>
          </cell>
          <cell r="N143" t="str">
            <v>Zonal Electric</v>
          </cell>
          <cell r="O143" t="str">
            <v>Electric</v>
          </cell>
          <cell r="P143" t="str">
            <v>Zonal Electric</v>
          </cell>
          <cell r="Q143" t="str">
            <v>Electric</v>
          </cell>
          <cell r="R143">
            <v>5331.6</v>
          </cell>
          <cell r="S143">
            <v>2</v>
          </cell>
        </row>
        <row r="144">
          <cell r="A144">
            <v>13126</v>
          </cell>
          <cell r="B144">
            <v>1</v>
          </cell>
          <cell r="C144" t="str">
            <v>13126_1</v>
          </cell>
          <cell r="D144" t="str">
            <v>SEATTLE</v>
          </cell>
          <cell r="E144" t="str">
            <v>WA</v>
          </cell>
          <cell r="F144">
            <v>98119</v>
          </cell>
          <cell r="G144" t="str">
            <v>WASeattle3</v>
          </cell>
          <cell r="H144" t="str">
            <v>MFunit_baseboard</v>
          </cell>
          <cell r="I144" t="str">
            <v>Electric</v>
          </cell>
          <cell r="J144" t="str">
            <v>Zonal Electric</v>
          </cell>
          <cell r="K144" t="str">
            <v>MFunit_ptac/MFunit_fpluginheater</v>
          </cell>
          <cell r="L144">
            <v>547.61712646484375</v>
          </cell>
          <cell r="M144" t="str">
            <v>in-unit system</v>
          </cell>
          <cell r="N144" t="str">
            <v>Zonal Electric</v>
          </cell>
          <cell r="O144" t="str">
            <v>Electric</v>
          </cell>
          <cell r="P144" t="str">
            <v>Zonal Electric</v>
          </cell>
          <cell r="Q144" t="str">
            <v>Electric</v>
          </cell>
          <cell r="R144">
            <v>4640.55</v>
          </cell>
          <cell r="S144">
            <v>1</v>
          </cell>
        </row>
        <row r="145">
          <cell r="A145">
            <v>13126</v>
          </cell>
          <cell r="B145">
            <v>2</v>
          </cell>
          <cell r="C145" t="str">
            <v>13126_2</v>
          </cell>
          <cell r="D145" t="str">
            <v>SEATTLE</v>
          </cell>
          <cell r="E145" t="str">
            <v>WA</v>
          </cell>
          <cell r="F145">
            <v>98119</v>
          </cell>
          <cell r="G145" t="str">
            <v>WASeattle3</v>
          </cell>
          <cell r="H145" t="str">
            <v>MFunit_baseboard</v>
          </cell>
          <cell r="I145" t="str">
            <v>Electric</v>
          </cell>
          <cell r="J145" t="str">
            <v>Zonal Electric</v>
          </cell>
          <cell r="K145" t="str">
            <v>MFunit_baseboard</v>
          </cell>
          <cell r="L145">
            <v>547.61712646484375</v>
          </cell>
          <cell r="M145" t="str">
            <v>in-unit system</v>
          </cell>
          <cell r="N145" t="str">
            <v>Zonal Electric</v>
          </cell>
          <cell r="O145" t="str">
            <v>Electric</v>
          </cell>
          <cell r="P145" t="str">
            <v>Zonal Electric</v>
          </cell>
          <cell r="Q145" t="str">
            <v>Electric</v>
          </cell>
          <cell r="R145">
            <v>4640.55</v>
          </cell>
          <cell r="S145">
            <v>1</v>
          </cell>
        </row>
        <row r="146">
          <cell r="A146">
            <v>13202</v>
          </cell>
          <cell r="B146">
            <v>1</v>
          </cell>
          <cell r="C146" t="str">
            <v>13202_1</v>
          </cell>
          <cell r="D146" t="str">
            <v>OLYMPIA</v>
          </cell>
          <cell r="E146" t="str">
            <v>WA</v>
          </cell>
          <cell r="F146">
            <v>98501</v>
          </cell>
          <cell r="G146" t="str">
            <v>WAOlympia3</v>
          </cell>
          <cell r="H146" t="str">
            <v>MFunit_baseboard</v>
          </cell>
          <cell r="I146" t="str">
            <v>Electric</v>
          </cell>
          <cell r="J146" t="str">
            <v>Zonal Electric</v>
          </cell>
          <cell r="K146" t="str">
            <v>MFunit_ptac</v>
          </cell>
          <cell r="L146">
            <v>1601.4344482421875</v>
          </cell>
          <cell r="M146" t="str">
            <v>in-unit system</v>
          </cell>
          <cell r="N146" t="str">
            <v>Zonal Electric</v>
          </cell>
          <cell r="O146" t="str">
            <v>Electric</v>
          </cell>
          <cell r="P146" t="str">
            <v>Zonal Electric</v>
          </cell>
          <cell r="Q146" t="str">
            <v>Electric</v>
          </cell>
          <cell r="R146">
            <v>5331.6</v>
          </cell>
          <cell r="S146">
            <v>2</v>
          </cell>
        </row>
        <row r="147">
          <cell r="A147">
            <v>13202</v>
          </cell>
          <cell r="B147">
            <v>2</v>
          </cell>
          <cell r="C147" t="str">
            <v>13202_2</v>
          </cell>
          <cell r="D147" t="str">
            <v>OLYMPIA</v>
          </cell>
          <cell r="E147" t="str">
            <v>WA</v>
          </cell>
          <cell r="F147">
            <v>98501</v>
          </cell>
          <cell r="G147" t="str">
            <v>WAOlympia3</v>
          </cell>
          <cell r="H147" t="str">
            <v>MFunit_baseboard</v>
          </cell>
          <cell r="I147" t="str">
            <v>Electric</v>
          </cell>
          <cell r="J147" t="str">
            <v>Zonal Electric</v>
          </cell>
          <cell r="K147" t="str">
            <v>none</v>
          </cell>
          <cell r="L147">
            <v>1601.4344482421875</v>
          </cell>
          <cell r="M147" t="str">
            <v>in-unit system</v>
          </cell>
          <cell r="N147" t="str">
            <v>Zonal Electric</v>
          </cell>
          <cell r="O147" t="str">
            <v>Electric</v>
          </cell>
          <cell r="P147" t="str">
            <v>Zonal Electric</v>
          </cell>
          <cell r="Q147" t="str">
            <v>Electric</v>
          </cell>
          <cell r="R147">
            <v>5331.6</v>
          </cell>
          <cell r="S147">
            <v>2</v>
          </cell>
        </row>
        <row r="148">
          <cell r="A148">
            <v>13202</v>
          </cell>
          <cell r="B148">
            <v>3</v>
          </cell>
          <cell r="C148" t="str">
            <v>13202_3</v>
          </cell>
          <cell r="D148" t="str">
            <v>OLYMPIA</v>
          </cell>
          <cell r="E148" t="str">
            <v>WA</v>
          </cell>
          <cell r="F148">
            <v>98501</v>
          </cell>
          <cell r="G148" t="str">
            <v>WAOlympia3</v>
          </cell>
          <cell r="H148" t="str">
            <v>MFunit_baseboard</v>
          </cell>
          <cell r="I148" t="str">
            <v>Electric</v>
          </cell>
          <cell r="J148" t="str">
            <v>Zonal Electric</v>
          </cell>
          <cell r="K148" t="str">
            <v>none</v>
          </cell>
          <cell r="L148">
            <v>1601.4344482421875</v>
          </cell>
          <cell r="M148" t="str">
            <v>in-unit system</v>
          </cell>
          <cell r="N148" t="str">
            <v>Zonal Electric</v>
          </cell>
          <cell r="O148" t="str">
            <v>Electric</v>
          </cell>
          <cell r="P148" t="str">
            <v>Zonal Electric</v>
          </cell>
          <cell r="Q148" t="str">
            <v>Electric</v>
          </cell>
          <cell r="R148">
            <v>5331.6</v>
          </cell>
          <cell r="S148">
            <v>2</v>
          </cell>
        </row>
        <row r="149">
          <cell r="A149">
            <v>13218</v>
          </cell>
          <cell r="B149">
            <v>1</v>
          </cell>
          <cell r="C149" t="str">
            <v>13218_1</v>
          </cell>
          <cell r="D149" t="str">
            <v>MARYSVILLE</v>
          </cell>
          <cell r="E149" t="str">
            <v>WA</v>
          </cell>
          <cell r="F149">
            <v>98270</v>
          </cell>
          <cell r="G149" t="str">
            <v>WASnohomish3</v>
          </cell>
          <cell r="H149" t="str">
            <v>MFunit_baseboard</v>
          </cell>
          <cell r="I149" t="str">
            <v>Electric</v>
          </cell>
          <cell r="J149" t="str">
            <v>Zonal Electric</v>
          </cell>
          <cell r="K149" t="str">
            <v>MFunit_fpluginheater</v>
          </cell>
          <cell r="L149">
            <v>686.9130859375</v>
          </cell>
          <cell r="M149" t="str">
            <v>in-unit system</v>
          </cell>
          <cell r="N149" t="str">
            <v>Zonal Electric</v>
          </cell>
          <cell r="O149" t="str">
            <v>Electric</v>
          </cell>
          <cell r="P149" t="str">
            <v>Zonal Electric</v>
          </cell>
          <cell r="Q149" t="str">
            <v>Electric</v>
          </cell>
          <cell r="R149">
            <v>5096.22</v>
          </cell>
          <cell r="S149">
            <v>2</v>
          </cell>
        </row>
        <row r="150">
          <cell r="A150">
            <v>13218</v>
          </cell>
          <cell r="B150">
            <v>2</v>
          </cell>
          <cell r="C150" t="str">
            <v>13218_2</v>
          </cell>
          <cell r="D150" t="str">
            <v>MARYSVILLE</v>
          </cell>
          <cell r="E150" t="str">
            <v>WA</v>
          </cell>
          <cell r="F150">
            <v>98270</v>
          </cell>
          <cell r="G150" t="str">
            <v>WASnohomish3</v>
          </cell>
          <cell r="H150" t="str">
            <v>MFunit_baseboard</v>
          </cell>
          <cell r="I150" t="str">
            <v>Electric</v>
          </cell>
          <cell r="J150" t="str">
            <v>Zonal Electric</v>
          </cell>
          <cell r="K150" t="str">
            <v>none</v>
          </cell>
          <cell r="L150">
            <v>686.9130859375</v>
          </cell>
          <cell r="M150" t="str">
            <v>in-unit system</v>
          </cell>
          <cell r="N150" t="str">
            <v>Zonal Electric</v>
          </cell>
          <cell r="O150" t="str">
            <v>Electric</v>
          </cell>
          <cell r="P150" t="str">
            <v>Zonal Electric</v>
          </cell>
          <cell r="Q150" t="str">
            <v>Electric</v>
          </cell>
          <cell r="R150">
            <v>5096.22</v>
          </cell>
          <cell r="S150">
            <v>2</v>
          </cell>
        </row>
        <row r="151">
          <cell r="A151">
            <v>13218</v>
          </cell>
          <cell r="B151">
            <v>3</v>
          </cell>
          <cell r="C151" t="str">
            <v>13218_3</v>
          </cell>
          <cell r="D151" t="str">
            <v>MARYSVILLE</v>
          </cell>
          <cell r="E151" t="str">
            <v>WA</v>
          </cell>
          <cell r="F151">
            <v>98270</v>
          </cell>
          <cell r="G151" t="str">
            <v>WASnohomish3</v>
          </cell>
          <cell r="H151" t="str">
            <v>MFunit_baseboard</v>
          </cell>
          <cell r="I151" t="str">
            <v>Electric</v>
          </cell>
          <cell r="J151" t="str">
            <v>Zonal Electric</v>
          </cell>
          <cell r="K151" t="str">
            <v>none</v>
          </cell>
          <cell r="L151">
            <v>686.9130859375</v>
          </cell>
          <cell r="M151" t="str">
            <v>in-unit system</v>
          </cell>
          <cell r="N151" t="str">
            <v>Zonal Electric</v>
          </cell>
          <cell r="O151" t="str">
            <v>Electric</v>
          </cell>
          <cell r="P151" t="str">
            <v>Zonal Electric</v>
          </cell>
          <cell r="Q151" t="str">
            <v>Electric</v>
          </cell>
          <cell r="R151">
            <v>5096.22</v>
          </cell>
          <cell r="S151">
            <v>2</v>
          </cell>
        </row>
        <row r="152">
          <cell r="A152">
            <v>13268</v>
          </cell>
          <cell r="B152">
            <v>1</v>
          </cell>
          <cell r="C152" t="str">
            <v>13268_1</v>
          </cell>
          <cell r="D152" t="str">
            <v>MILL CREEK</v>
          </cell>
          <cell r="E152" t="str">
            <v>WA</v>
          </cell>
          <cell r="F152">
            <v>98012</v>
          </cell>
          <cell r="G152" t="str">
            <v>WASnohomish3</v>
          </cell>
          <cell r="H152" t="str">
            <v>MFunit_radiantheat</v>
          </cell>
          <cell r="I152" t="str">
            <v>Electric</v>
          </cell>
          <cell r="J152" t="str">
            <v>Zonal Electric</v>
          </cell>
          <cell r="K152" t="str">
            <v>none</v>
          </cell>
          <cell r="L152">
            <v>686.91302490234375</v>
          </cell>
          <cell r="M152" t="str">
            <v>in-unit system</v>
          </cell>
          <cell r="N152" t="str">
            <v>Zonal Electric</v>
          </cell>
          <cell r="O152" t="str">
            <v>Electric</v>
          </cell>
          <cell r="P152" t="str">
            <v>Zonal Electric</v>
          </cell>
          <cell r="Q152" t="str">
            <v>Electric</v>
          </cell>
          <cell r="R152">
            <v>5096.22</v>
          </cell>
          <cell r="S152">
            <v>2</v>
          </cell>
        </row>
        <row r="153">
          <cell r="A153">
            <v>13268</v>
          </cell>
          <cell r="B153">
            <v>2</v>
          </cell>
          <cell r="C153" t="str">
            <v>13268_2</v>
          </cell>
          <cell r="D153" t="str">
            <v>MILL CREEK</v>
          </cell>
          <cell r="E153" t="str">
            <v>WA</v>
          </cell>
          <cell r="F153">
            <v>98012</v>
          </cell>
          <cell r="G153" t="str">
            <v>WASnohomish3</v>
          </cell>
          <cell r="H153" t="str">
            <v>MFunit_baseboard</v>
          </cell>
          <cell r="I153" t="str">
            <v>Electric</v>
          </cell>
          <cell r="J153" t="str">
            <v>Zonal Electric</v>
          </cell>
          <cell r="K153" t="str">
            <v>none</v>
          </cell>
          <cell r="L153">
            <v>686.91302490234375</v>
          </cell>
          <cell r="M153" t="str">
            <v>in-unit system</v>
          </cell>
          <cell r="N153" t="str">
            <v>Zonal Electric</v>
          </cell>
          <cell r="O153" t="str">
            <v>Electric</v>
          </cell>
          <cell r="P153" t="str">
            <v>Zonal Electric</v>
          </cell>
          <cell r="Q153" t="str">
            <v>Electric</v>
          </cell>
          <cell r="R153">
            <v>5096.22</v>
          </cell>
          <cell r="S153">
            <v>2</v>
          </cell>
        </row>
        <row r="154">
          <cell r="A154">
            <v>13268</v>
          </cell>
          <cell r="B154">
            <v>3</v>
          </cell>
          <cell r="C154" t="str">
            <v>13268_3</v>
          </cell>
          <cell r="D154" t="str">
            <v>MILL CREEK</v>
          </cell>
          <cell r="E154" t="str">
            <v>WA</v>
          </cell>
          <cell r="F154">
            <v>98012</v>
          </cell>
          <cell r="G154" t="str">
            <v>WASnohomish3</v>
          </cell>
          <cell r="H154" t="str">
            <v>MFunit_baseboard</v>
          </cell>
          <cell r="I154" t="str">
            <v>Electric</v>
          </cell>
          <cell r="J154" t="str">
            <v>Zonal Electric</v>
          </cell>
          <cell r="K154" t="str">
            <v>none</v>
          </cell>
          <cell r="L154">
            <v>686.91302490234375</v>
          </cell>
          <cell r="M154" t="str">
            <v>in-unit system</v>
          </cell>
          <cell r="N154" t="str">
            <v>Zonal Electric</v>
          </cell>
          <cell r="O154" t="str">
            <v>Electric</v>
          </cell>
          <cell r="P154" t="str">
            <v>Zonal Electric</v>
          </cell>
          <cell r="Q154" t="str">
            <v>Electric</v>
          </cell>
          <cell r="R154">
            <v>5096.22</v>
          </cell>
          <cell r="S154">
            <v>2</v>
          </cell>
        </row>
        <row r="155">
          <cell r="A155">
            <v>13321</v>
          </cell>
          <cell r="B155">
            <v>1</v>
          </cell>
          <cell r="C155" t="str">
            <v>13321_1</v>
          </cell>
          <cell r="D155" t="str">
            <v>KENT</v>
          </cell>
          <cell r="E155" t="str">
            <v>WA</v>
          </cell>
          <cell r="F155">
            <v>98023</v>
          </cell>
          <cell r="G155" t="str">
            <v>WASeattleBoeing3</v>
          </cell>
          <cell r="H155" t="str">
            <v>MFunit_pluginheater</v>
          </cell>
          <cell r="I155" t="str">
            <v>Electric</v>
          </cell>
          <cell r="J155" t="str">
            <v>Zonal Electric</v>
          </cell>
          <cell r="K155" t="str">
            <v>MFunit_baseboard</v>
          </cell>
          <cell r="L155">
            <v>2402.15185546875</v>
          </cell>
          <cell r="M155" t="str">
            <v>in-unit system</v>
          </cell>
          <cell r="N155" t="str">
            <v>Zonal Electric</v>
          </cell>
          <cell r="O155" t="str">
            <v>Electric</v>
          </cell>
          <cell r="P155" t="str">
            <v>Zonal Electric</v>
          </cell>
          <cell r="Q155" t="str">
            <v>Electric</v>
          </cell>
          <cell r="R155">
            <v>4640.55</v>
          </cell>
          <cell r="S155">
            <v>1</v>
          </cell>
        </row>
        <row r="156">
          <cell r="A156">
            <v>13321</v>
          </cell>
          <cell r="B156">
            <v>2</v>
          </cell>
          <cell r="C156" t="str">
            <v>13321_2</v>
          </cell>
          <cell r="D156" t="str">
            <v>KENT</v>
          </cell>
          <cell r="E156" t="str">
            <v>WA</v>
          </cell>
          <cell r="F156">
            <v>98023</v>
          </cell>
          <cell r="G156" t="str">
            <v>WASeattleBoeing3</v>
          </cell>
          <cell r="H156" t="str">
            <v>MFunit_pluginheater</v>
          </cell>
          <cell r="I156" t="str">
            <v>Electric</v>
          </cell>
          <cell r="J156" t="str">
            <v>Zonal Electric</v>
          </cell>
          <cell r="K156" t="str">
            <v>MFunit_baseboard</v>
          </cell>
          <cell r="L156">
            <v>2402.15185546875</v>
          </cell>
          <cell r="M156" t="str">
            <v>in-unit system</v>
          </cell>
          <cell r="N156" t="str">
            <v>Zonal Electric</v>
          </cell>
          <cell r="O156" t="str">
            <v>Electric</v>
          </cell>
          <cell r="P156" t="str">
            <v>Zonal Electric</v>
          </cell>
          <cell r="Q156" t="str">
            <v>Electric</v>
          </cell>
          <cell r="R156">
            <v>4640.55</v>
          </cell>
          <cell r="S156">
            <v>1</v>
          </cell>
        </row>
        <row r="157">
          <cell r="A157">
            <v>13360</v>
          </cell>
          <cell r="B157">
            <v>1</v>
          </cell>
          <cell r="C157" t="str">
            <v>13360_1</v>
          </cell>
          <cell r="D157" t="str">
            <v>KENT</v>
          </cell>
          <cell r="E157" t="str">
            <v>WA</v>
          </cell>
          <cell r="F157">
            <v>98030</v>
          </cell>
          <cell r="G157" t="str">
            <v>WASeattleBoeing3</v>
          </cell>
          <cell r="H157" t="str">
            <v>MFunit_baseboard</v>
          </cell>
          <cell r="I157" t="str">
            <v>Electric</v>
          </cell>
          <cell r="J157" t="str">
            <v>Zonal Electric</v>
          </cell>
          <cell r="K157" t="str">
            <v>none</v>
          </cell>
          <cell r="L157">
            <v>2402.151611328125</v>
          </cell>
          <cell r="M157" t="str">
            <v>in-unit system</v>
          </cell>
          <cell r="N157" t="str">
            <v>Zonal Electric</v>
          </cell>
          <cell r="O157" t="str">
            <v>Electric</v>
          </cell>
          <cell r="P157" t="str">
            <v>Zonal Electric</v>
          </cell>
          <cell r="Q157" t="str">
            <v>Electric</v>
          </cell>
          <cell r="R157">
            <v>4640.55</v>
          </cell>
          <cell r="S157">
            <v>1</v>
          </cell>
        </row>
        <row r="158">
          <cell r="A158">
            <v>13360</v>
          </cell>
          <cell r="B158">
            <v>2</v>
          </cell>
          <cell r="C158" t="str">
            <v>13360_2</v>
          </cell>
          <cell r="D158" t="str">
            <v>KENT</v>
          </cell>
          <cell r="E158" t="str">
            <v>WA</v>
          </cell>
          <cell r="F158">
            <v>98030</v>
          </cell>
          <cell r="G158" t="str">
            <v>WASeattleBoeing3</v>
          </cell>
          <cell r="H158" t="str">
            <v>MFunit_baseboard</v>
          </cell>
          <cell r="I158" t="str">
            <v>Electric</v>
          </cell>
          <cell r="J158" t="str">
            <v>Zonal Electric</v>
          </cell>
          <cell r="K158" t="str">
            <v>none</v>
          </cell>
          <cell r="L158">
            <v>2402.151611328125</v>
          </cell>
          <cell r="M158" t="str">
            <v>in-unit system</v>
          </cell>
          <cell r="N158" t="str">
            <v>Zonal Electric</v>
          </cell>
          <cell r="O158" t="str">
            <v>Electric</v>
          </cell>
          <cell r="P158" t="str">
            <v>Zonal Electric</v>
          </cell>
          <cell r="Q158" t="str">
            <v>Electric</v>
          </cell>
          <cell r="R158">
            <v>4640.55</v>
          </cell>
          <cell r="S158">
            <v>1</v>
          </cell>
        </row>
        <row r="159">
          <cell r="A159">
            <v>13384</v>
          </cell>
          <cell r="B159">
            <v>1</v>
          </cell>
          <cell r="C159" t="str">
            <v>13384_1</v>
          </cell>
          <cell r="D159" t="str">
            <v>EDMONDS</v>
          </cell>
          <cell r="E159" t="str">
            <v>WA</v>
          </cell>
          <cell r="F159">
            <v>98026</v>
          </cell>
          <cell r="G159" t="str">
            <v>WASeattle3</v>
          </cell>
          <cell r="H159" t="str">
            <v>MFunit_baseboard</v>
          </cell>
          <cell r="I159" t="str">
            <v>Electric</v>
          </cell>
          <cell r="J159" t="str">
            <v>Zonal Electric</v>
          </cell>
          <cell r="K159" t="str">
            <v>none</v>
          </cell>
          <cell r="L159">
            <v>686.91302490234375</v>
          </cell>
          <cell r="M159" t="str">
            <v>in-unit system</v>
          </cell>
          <cell r="N159" t="str">
            <v>Zonal Electric</v>
          </cell>
          <cell r="O159" t="str">
            <v>Electric</v>
          </cell>
          <cell r="P159" t="str">
            <v>Zonal Electric</v>
          </cell>
          <cell r="Q159" t="str">
            <v>Electric</v>
          </cell>
          <cell r="R159">
            <v>4640.55</v>
          </cell>
          <cell r="S159">
            <v>1</v>
          </cell>
        </row>
        <row r="160">
          <cell r="A160">
            <v>13384</v>
          </cell>
          <cell r="B160">
            <v>2</v>
          </cell>
          <cell r="C160" t="str">
            <v>13384_2</v>
          </cell>
          <cell r="D160" t="str">
            <v>EDMONDS</v>
          </cell>
          <cell r="E160" t="str">
            <v>WA</v>
          </cell>
          <cell r="F160">
            <v>98026</v>
          </cell>
          <cell r="G160" t="str">
            <v>WASeattle3</v>
          </cell>
          <cell r="H160" t="str">
            <v>MFunit_baseboard</v>
          </cell>
          <cell r="I160" t="str">
            <v>Electric</v>
          </cell>
          <cell r="J160" t="str">
            <v>Zonal Electric</v>
          </cell>
          <cell r="K160" t="str">
            <v>none</v>
          </cell>
          <cell r="L160">
            <v>686.91302490234375</v>
          </cell>
          <cell r="M160" t="str">
            <v>in-unit system</v>
          </cell>
          <cell r="N160" t="str">
            <v>Zonal Electric</v>
          </cell>
          <cell r="O160" t="str">
            <v>Electric</v>
          </cell>
          <cell r="P160" t="str">
            <v>Zonal Electric</v>
          </cell>
          <cell r="Q160" t="str">
            <v>Electric</v>
          </cell>
          <cell r="R160">
            <v>4640.55</v>
          </cell>
          <cell r="S160">
            <v>1</v>
          </cell>
        </row>
        <row r="161">
          <cell r="A161">
            <v>13384</v>
          </cell>
          <cell r="B161">
            <v>3</v>
          </cell>
          <cell r="C161" t="str">
            <v>13384_3</v>
          </cell>
          <cell r="D161" t="str">
            <v>EDMONDS</v>
          </cell>
          <cell r="E161" t="str">
            <v>WA</v>
          </cell>
          <cell r="F161">
            <v>98026</v>
          </cell>
          <cell r="G161" t="str">
            <v>WASeattle3</v>
          </cell>
          <cell r="H161" t="str">
            <v>MFunit_baseboard</v>
          </cell>
          <cell r="I161" t="str">
            <v>Electric</v>
          </cell>
          <cell r="J161" t="str">
            <v>Zonal Electric</v>
          </cell>
          <cell r="K161" t="str">
            <v>none</v>
          </cell>
          <cell r="L161">
            <v>686.91302490234375</v>
          </cell>
          <cell r="M161" t="str">
            <v>in-unit system</v>
          </cell>
          <cell r="N161" t="str">
            <v>Zonal Electric</v>
          </cell>
          <cell r="O161" t="str">
            <v>Electric</v>
          </cell>
          <cell r="P161" t="str">
            <v>Zonal Electric</v>
          </cell>
          <cell r="Q161" t="str">
            <v>Electric</v>
          </cell>
          <cell r="R161">
            <v>4640.55</v>
          </cell>
          <cell r="S161">
            <v>1</v>
          </cell>
        </row>
        <row r="162">
          <cell r="A162">
            <v>13520</v>
          </cell>
          <cell r="B162">
            <v>1</v>
          </cell>
          <cell r="C162" t="str">
            <v>13520_1</v>
          </cell>
          <cell r="D162" t="str">
            <v>EVERETT</v>
          </cell>
          <cell r="E162" t="str">
            <v>WA</v>
          </cell>
          <cell r="F162">
            <v>98203</v>
          </cell>
          <cell r="G162" t="str">
            <v>WASnohomish3</v>
          </cell>
          <cell r="H162" t="str">
            <v>MFunit_pluginheater</v>
          </cell>
          <cell r="I162" t="str">
            <v>Electric</v>
          </cell>
          <cell r="J162" t="str">
            <v>Zonal Electric</v>
          </cell>
          <cell r="K162" t="str">
            <v>MFunit_baseboard</v>
          </cell>
          <cell r="L162">
            <v>686.91302490234375</v>
          </cell>
          <cell r="M162" t="str">
            <v>in-unit system</v>
          </cell>
          <cell r="N162" t="str">
            <v>Zonal Electric</v>
          </cell>
          <cell r="O162" t="str">
            <v>Electric</v>
          </cell>
          <cell r="P162" t="str">
            <v>Zonal Electric</v>
          </cell>
          <cell r="Q162" t="str">
            <v>Electric</v>
          </cell>
          <cell r="R162">
            <v>5096.22</v>
          </cell>
          <cell r="S162">
            <v>2</v>
          </cell>
        </row>
        <row r="163">
          <cell r="A163">
            <v>13520</v>
          </cell>
          <cell r="B163">
            <v>2</v>
          </cell>
          <cell r="C163" t="str">
            <v>13520_2</v>
          </cell>
          <cell r="D163" t="str">
            <v>EVERETT</v>
          </cell>
          <cell r="E163" t="str">
            <v>WA</v>
          </cell>
          <cell r="F163">
            <v>98203</v>
          </cell>
          <cell r="G163" t="str">
            <v>WASnohomish3</v>
          </cell>
          <cell r="H163" t="str">
            <v>MFunit_baseboard</v>
          </cell>
          <cell r="I163" t="str">
            <v>Electric</v>
          </cell>
          <cell r="J163" t="str">
            <v>Zonal Electric</v>
          </cell>
          <cell r="K163" t="str">
            <v>none</v>
          </cell>
          <cell r="L163">
            <v>686.91302490234375</v>
          </cell>
          <cell r="M163" t="str">
            <v>in-unit system</v>
          </cell>
          <cell r="N163" t="str">
            <v>Zonal Electric</v>
          </cell>
          <cell r="O163" t="str">
            <v>Electric</v>
          </cell>
          <cell r="P163" t="str">
            <v>Zonal Electric</v>
          </cell>
          <cell r="Q163" t="str">
            <v>Electric</v>
          </cell>
          <cell r="R163">
            <v>5096.22</v>
          </cell>
          <cell r="S163">
            <v>2</v>
          </cell>
        </row>
        <row r="164">
          <cell r="A164">
            <v>13520</v>
          </cell>
          <cell r="B164">
            <v>3</v>
          </cell>
          <cell r="C164" t="str">
            <v>13520_3</v>
          </cell>
          <cell r="D164" t="str">
            <v>EVERETT</v>
          </cell>
          <cell r="E164" t="str">
            <v>WA</v>
          </cell>
          <cell r="F164">
            <v>98203</v>
          </cell>
          <cell r="G164" t="str">
            <v>WASnohomish3</v>
          </cell>
          <cell r="H164" t="str">
            <v>MFunit_baseboard</v>
          </cell>
          <cell r="I164" t="str">
            <v>Electric</v>
          </cell>
          <cell r="J164" t="str">
            <v>Zonal Electric</v>
          </cell>
          <cell r="K164" t="str">
            <v>none</v>
          </cell>
          <cell r="L164">
            <v>686.91302490234375</v>
          </cell>
          <cell r="M164" t="str">
            <v>in-unit system</v>
          </cell>
          <cell r="N164" t="str">
            <v>Zonal Electric</v>
          </cell>
          <cell r="O164" t="str">
            <v>Electric</v>
          </cell>
          <cell r="P164" t="str">
            <v>Zonal Electric</v>
          </cell>
          <cell r="Q164" t="str">
            <v>Electric</v>
          </cell>
          <cell r="R164">
            <v>5096.22</v>
          </cell>
          <cell r="S164">
            <v>2</v>
          </cell>
        </row>
        <row r="165">
          <cell r="A165">
            <v>13628</v>
          </cell>
          <cell r="B165">
            <v>1</v>
          </cell>
          <cell r="C165" t="str">
            <v>13628_1</v>
          </cell>
          <cell r="D165" t="str">
            <v>SNOHOMISH</v>
          </cell>
          <cell r="E165" t="str">
            <v>WA</v>
          </cell>
          <cell r="F165">
            <v>98290</v>
          </cell>
          <cell r="G165" t="str">
            <v>WASnohomish3</v>
          </cell>
          <cell r="H165" t="str">
            <v>MFunit_baseboard</v>
          </cell>
          <cell r="I165" t="str">
            <v>Electric</v>
          </cell>
          <cell r="J165" t="str">
            <v>Zonal Electric</v>
          </cell>
          <cell r="K165" t="str">
            <v>none</v>
          </cell>
          <cell r="L165">
            <v>686.91302490234375</v>
          </cell>
          <cell r="M165" t="str">
            <v>in-unit system</v>
          </cell>
          <cell r="N165" t="str">
            <v>Zonal Electric</v>
          </cell>
          <cell r="O165" t="str">
            <v>Electric</v>
          </cell>
          <cell r="P165" t="str">
            <v>Zonal Electric</v>
          </cell>
          <cell r="Q165" t="str">
            <v>Electric</v>
          </cell>
          <cell r="R165">
            <v>5096.22</v>
          </cell>
          <cell r="S165">
            <v>2</v>
          </cell>
        </row>
        <row r="166">
          <cell r="A166">
            <v>13628</v>
          </cell>
          <cell r="B166">
            <v>2</v>
          </cell>
          <cell r="C166" t="str">
            <v>13628_2</v>
          </cell>
          <cell r="D166" t="str">
            <v>SNOHOMISH</v>
          </cell>
          <cell r="E166" t="str">
            <v>WA</v>
          </cell>
          <cell r="F166">
            <v>98290</v>
          </cell>
          <cell r="G166" t="str">
            <v>WASnohomish3</v>
          </cell>
          <cell r="H166" t="str">
            <v>MFunit_baseboard</v>
          </cell>
          <cell r="I166" t="str">
            <v>Electric</v>
          </cell>
          <cell r="J166" t="str">
            <v>Zonal Electric</v>
          </cell>
          <cell r="K166" t="str">
            <v>none</v>
          </cell>
          <cell r="L166">
            <v>686.91302490234375</v>
          </cell>
          <cell r="M166" t="str">
            <v>in-unit system</v>
          </cell>
          <cell r="N166" t="str">
            <v>Zonal Electric</v>
          </cell>
          <cell r="O166" t="str">
            <v>Electric</v>
          </cell>
          <cell r="P166" t="str">
            <v>Zonal Electric</v>
          </cell>
          <cell r="Q166" t="str">
            <v>Electric</v>
          </cell>
          <cell r="R166">
            <v>5096.22</v>
          </cell>
          <cell r="S166">
            <v>2</v>
          </cell>
        </row>
        <row r="167">
          <cell r="A167">
            <v>13628</v>
          </cell>
          <cell r="B167">
            <v>3</v>
          </cell>
          <cell r="C167" t="str">
            <v>13628_3</v>
          </cell>
          <cell r="D167" t="str">
            <v>SNOHOMISH</v>
          </cell>
          <cell r="E167" t="str">
            <v>WA</v>
          </cell>
          <cell r="F167">
            <v>98290</v>
          </cell>
          <cell r="G167" t="str">
            <v>WASnohomish3</v>
          </cell>
          <cell r="H167" t="str">
            <v>MFunit_baseboard</v>
          </cell>
          <cell r="I167" t="str">
            <v>Electric</v>
          </cell>
          <cell r="J167" t="str">
            <v>Zonal Electric</v>
          </cell>
          <cell r="K167" t="str">
            <v>none</v>
          </cell>
          <cell r="L167">
            <v>686.91302490234375</v>
          </cell>
          <cell r="M167" t="str">
            <v>in-unit system</v>
          </cell>
          <cell r="N167" t="str">
            <v>Zonal Electric</v>
          </cell>
          <cell r="O167" t="str">
            <v>Electric</v>
          </cell>
          <cell r="P167" t="str">
            <v>Zonal Electric</v>
          </cell>
          <cell r="Q167" t="str">
            <v>Electric</v>
          </cell>
          <cell r="R167">
            <v>5096.22</v>
          </cell>
          <cell r="S167">
            <v>2</v>
          </cell>
        </row>
        <row r="168">
          <cell r="A168">
            <v>13694</v>
          </cell>
          <cell r="B168">
            <v>1</v>
          </cell>
          <cell r="C168" t="str">
            <v>13694_1</v>
          </cell>
          <cell r="D168" t="str">
            <v>KENMORE</v>
          </cell>
          <cell r="E168" t="str">
            <v>WA</v>
          </cell>
          <cell r="F168">
            <v>98028</v>
          </cell>
          <cell r="G168" t="str">
            <v>WASeattle3</v>
          </cell>
          <cell r="H168" t="str">
            <v>MFunit_baseboard</v>
          </cell>
          <cell r="I168" t="str">
            <v>Electric</v>
          </cell>
          <cell r="J168" t="str">
            <v>Zonal Electric</v>
          </cell>
          <cell r="K168" t="str">
            <v>none</v>
          </cell>
          <cell r="L168">
            <v>1601.4345703125</v>
          </cell>
          <cell r="M168" t="str">
            <v>in-unit system</v>
          </cell>
          <cell r="N168" t="str">
            <v>Zonal Electric</v>
          </cell>
          <cell r="O168" t="str">
            <v>Electric</v>
          </cell>
          <cell r="P168" t="str">
            <v>Zonal Electric</v>
          </cell>
          <cell r="Q168" t="str">
            <v>Electric</v>
          </cell>
          <cell r="R168">
            <v>4640.55</v>
          </cell>
          <cell r="S168">
            <v>1</v>
          </cell>
        </row>
        <row r="169">
          <cell r="A169">
            <v>13694</v>
          </cell>
          <cell r="B169">
            <v>2</v>
          </cell>
          <cell r="C169" t="str">
            <v>13694_2</v>
          </cell>
          <cell r="D169" t="str">
            <v>KENMORE</v>
          </cell>
          <cell r="E169" t="str">
            <v>WA</v>
          </cell>
          <cell r="F169">
            <v>98028</v>
          </cell>
          <cell r="G169" t="str">
            <v>WASeattle3</v>
          </cell>
          <cell r="H169" t="str">
            <v>MFunit_baseboard</v>
          </cell>
          <cell r="I169" t="str">
            <v>Electric</v>
          </cell>
          <cell r="J169" t="str">
            <v>Zonal Electric</v>
          </cell>
          <cell r="K169" t="str">
            <v>none</v>
          </cell>
          <cell r="L169">
            <v>1601.4345703125</v>
          </cell>
          <cell r="M169" t="str">
            <v>in-unit system</v>
          </cell>
          <cell r="N169" t="str">
            <v>Zonal Electric</v>
          </cell>
          <cell r="O169" t="str">
            <v>Electric</v>
          </cell>
          <cell r="P169" t="str">
            <v>Zonal Electric</v>
          </cell>
          <cell r="Q169" t="str">
            <v>Electric</v>
          </cell>
          <cell r="R169">
            <v>4640.55</v>
          </cell>
          <cell r="S169">
            <v>1</v>
          </cell>
        </row>
        <row r="170">
          <cell r="A170">
            <v>13694</v>
          </cell>
          <cell r="B170">
            <v>3</v>
          </cell>
          <cell r="C170" t="str">
            <v>13694_3</v>
          </cell>
          <cell r="D170" t="str">
            <v>KENMORE</v>
          </cell>
          <cell r="E170" t="str">
            <v>WA</v>
          </cell>
          <cell r="F170">
            <v>98028</v>
          </cell>
          <cell r="G170" t="str">
            <v>WASeattle3</v>
          </cell>
          <cell r="H170" t="str">
            <v>MFunit_baseboard</v>
          </cell>
          <cell r="I170" t="str">
            <v>Electric</v>
          </cell>
          <cell r="J170" t="str">
            <v>Zonal Electric</v>
          </cell>
          <cell r="K170" t="str">
            <v>none</v>
          </cell>
          <cell r="L170">
            <v>1601.4345703125</v>
          </cell>
          <cell r="M170" t="str">
            <v>in-unit system</v>
          </cell>
          <cell r="N170" t="str">
            <v>Zonal Electric</v>
          </cell>
          <cell r="O170" t="str">
            <v>Electric</v>
          </cell>
          <cell r="P170" t="str">
            <v>Zonal Electric</v>
          </cell>
          <cell r="Q170" t="str">
            <v>Electric</v>
          </cell>
          <cell r="R170">
            <v>4640.55</v>
          </cell>
          <cell r="S170">
            <v>1</v>
          </cell>
        </row>
        <row r="171">
          <cell r="A171">
            <v>13712</v>
          </cell>
          <cell r="B171">
            <v>1</v>
          </cell>
          <cell r="C171" t="str">
            <v>13712_1</v>
          </cell>
          <cell r="D171" t="str">
            <v>SEATTLE</v>
          </cell>
          <cell r="E171" t="str">
            <v>WA</v>
          </cell>
          <cell r="F171">
            <v>98103</v>
          </cell>
          <cell r="G171" t="str">
            <v>WASeattle3</v>
          </cell>
          <cell r="H171" t="str">
            <v>MFunit_baseboard</v>
          </cell>
          <cell r="I171" t="str">
            <v>Electric</v>
          </cell>
          <cell r="J171" t="str">
            <v>Zonal Electric</v>
          </cell>
          <cell r="K171" t="str">
            <v>none</v>
          </cell>
          <cell r="L171">
            <v>365.07809448242187</v>
          </cell>
          <cell r="M171" t="str">
            <v>in-unit system</v>
          </cell>
          <cell r="N171" t="str">
            <v>Zonal Electric</v>
          </cell>
          <cell r="O171" t="str">
            <v>Electric</v>
          </cell>
          <cell r="P171" t="str">
            <v>Zonal Electric</v>
          </cell>
          <cell r="Q171" t="str">
            <v>Electric</v>
          </cell>
          <cell r="R171">
            <v>4640.55</v>
          </cell>
          <cell r="S171">
            <v>1</v>
          </cell>
        </row>
        <row r="172">
          <cell r="A172">
            <v>13712</v>
          </cell>
          <cell r="B172">
            <v>2</v>
          </cell>
          <cell r="C172" t="str">
            <v>13712_2</v>
          </cell>
          <cell r="D172" t="str">
            <v>SEATTLE</v>
          </cell>
          <cell r="E172" t="str">
            <v>WA</v>
          </cell>
          <cell r="F172">
            <v>98103</v>
          </cell>
          <cell r="G172" t="str">
            <v>WASeattle3</v>
          </cell>
          <cell r="H172" t="str">
            <v>MFunit_baseboard</v>
          </cell>
          <cell r="I172" t="str">
            <v>Electric</v>
          </cell>
          <cell r="J172" t="str">
            <v>Zonal Electric</v>
          </cell>
          <cell r="K172" t="str">
            <v>none</v>
          </cell>
          <cell r="L172">
            <v>365.07809448242187</v>
          </cell>
          <cell r="M172" t="str">
            <v>in-unit system</v>
          </cell>
          <cell r="N172" t="str">
            <v>Zonal Electric</v>
          </cell>
          <cell r="O172" t="str">
            <v>Electric</v>
          </cell>
          <cell r="P172" t="str">
            <v>Zonal Electric</v>
          </cell>
          <cell r="Q172" t="str">
            <v>Electric</v>
          </cell>
          <cell r="R172">
            <v>4640.55</v>
          </cell>
          <cell r="S172">
            <v>1</v>
          </cell>
        </row>
        <row r="173">
          <cell r="A173">
            <v>13712</v>
          </cell>
          <cell r="B173">
            <v>3</v>
          </cell>
          <cell r="C173" t="str">
            <v>13712_3</v>
          </cell>
          <cell r="D173" t="str">
            <v>SEATTLE</v>
          </cell>
          <cell r="E173" t="str">
            <v>WA</v>
          </cell>
          <cell r="F173">
            <v>98103</v>
          </cell>
          <cell r="G173" t="str">
            <v>WASeattle3</v>
          </cell>
          <cell r="H173" t="str">
            <v>MFunit_baseboard</v>
          </cell>
          <cell r="I173" t="str">
            <v>Electric</v>
          </cell>
          <cell r="J173" t="str">
            <v>Zonal Electric</v>
          </cell>
          <cell r="K173" t="str">
            <v>none</v>
          </cell>
          <cell r="L173">
            <v>365.07809448242187</v>
          </cell>
          <cell r="M173" t="str">
            <v>in-unit system</v>
          </cell>
          <cell r="N173" t="str">
            <v>Zonal Electric</v>
          </cell>
          <cell r="O173" t="str">
            <v>Electric</v>
          </cell>
          <cell r="P173" t="str">
            <v>Zonal Electric</v>
          </cell>
          <cell r="Q173" t="str">
            <v>Electric</v>
          </cell>
          <cell r="R173">
            <v>4640.55</v>
          </cell>
          <cell r="S173">
            <v>1</v>
          </cell>
        </row>
        <row r="174">
          <cell r="A174">
            <v>13861</v>
          </cell>
          <cell r="B174">
            <v>1</v>
          </cell>
          <cell r="C174" t="str">
            <v>13861_1</v>
          </cell>
          <cell r="D174" t="str">
            <v>SEATTLE</v>
          </cell>
          <cell r="E174" t="str">
            <v>WA</v>
          </cell>
          <cell r="F174">
            <v>98112</v>
          </cell>
          <cell r="G174" t="str">
            <v>WASeattle3</v>
          </cell>
          <cell r="H174" t="str">
            <v>MFunit_baseboard</v>
          </cell>
          <cell r="I174" t="str">
            <v>Electric</v>
          </cell>
          <cell r="J174" t="str">
            <v>Zonal Electric</v>
          </cell>
          <cell r="K174" t="str">
            <v>none</v>
          </cell>
          <cell r="L174">
            <v>365.07809448242187</v>
          </cell>
          <cell r="M174" t="str">
            <v>in-unit system</v>
          </cell>
          <cell r="N174" t="str">
            <v>Zonal Electric</v>
          </cell>
          <cell r="O174" t="str">
            <v>Electric</v>
          </cell>
          <cell r="P174" t="str">
            <v>Zonal Electric</v>
          </cell>
          <cell r="Q174" t="str">
            <v>Electric</v>
          </cell>
          <cell r="R174">
            <v>4640.55</v>
          </cell>
          <cell r="S174">
            <v>1</v>
          </cell>
        </row>
        <row r="175">
          <cell r="A175">
            <v>13861</v>
          </cell>
          <cell r="B175">
            <v>2</v>
          </cell>
          <cell r="C175" t="str">
            <v>13861_2</v>
          </cell>
          <cell r="D175" t="str">
            <v>SEATTLE</v>
          </cell>
          <cell r="E175" t="str">
            <v>WA</v>
          </cell>
          <cell r="F175">
            <v>98112</v>
          </cell>
          <cell r="G175" t="str">
            <v>WASeattle3</v>
          </cell>
          <cell r="H175" t="str">
            <v>MFunit_baseboard</v>
          </cell>
          <cell r="I175" t="str">
            <v>Electric</v>
          </cell>
          <cell r="J175" t="str">
            <v>Zonal Electric</v>
          </cell>
          <cell r="K175" t="str">
            <v>none</v>
          </cell>
          <cell r="L175">
            <v>365.07809448242187</v>
          </cell>
          <cell r="M175" t="str">
            <v>in-unit system</v>
          </cell>
          <cell r="N175" t="str">
            <v>Zonal Electric</v>
          </cell>
          <cell r="O175" t="str">
            <v>Electric</v>
          </cell>
          <cell r="P175" t="str">
            <v>Zonal Electric</v>
          </cell>
          <cell r="Q175" t="str">
            <v>Electric</v>
          </cell>
          <cell r="R175">
            <v>4640.55</v>
          </cell>
          <cell r="S175">
            <v>1</v>
          </cell>
        </row>
        <row r="176">
          <cell r="A176">
            <v>13861</v>
          </cell>
          <cell r="B176">
            <v>3</v>
          </cell>
          <cell r="C176" t="str">
            <v>13861_3</v>
          </cell>
          <cell r="D176" t="str">
            <v>SEATTLE</v>
          </cell>
          <cell r="E176" t="str">
            <v>WA</v>
          </cell>
          <cell r="F176">
            <v>98112</v>
          </cell>
          <cell r="G176" t="str">
            <v>WASeattle3</v>
          </cell>
          <cell r="H176" t="str">
            <v>MFunit_baseboard</v>
          </cell>
          <cell r="I176" t="str">
            <v>Electric</v>
          </cell>
          <cell r="J176" t="str">
            <v>Zonal Electric</v>
          </cell>
          <cell r="K176" t="str">
            <v>none</v>
          </cell>
          <cell r="L176">
            <v>365.07809448242187</v>
          </cell>
          <cell r="M176" t="str">
            <v>in-unit system</v>
          </cell>
          <cell r="N176" t="str">
            <v>Zonal Electric</v>
          </cell>
          <cell r="O176" t="str">
            <v>Electric</v>
          </cell>
          <cell r="P176" t="str">
            <v>Zonal Electric</v>
          </cell>
          <cell r="Q176" t="str">
            <v>Electric</v>
          </cell>
          <cell r="R176">
            <v>4640.55</v>
          </cell>
          <cell r="S176">
            <v>1</v>
          </cell>
        </row>
        <row r="177">
          <cell r="A177">
            <v>13899</v>
          </cell>
          <cell r="B177">
            <v>1</v>
          </cell>
          <cell r="C177" t="str">
            <v>13899_1</v>
          </cell>
          <cell r="D177" t="str">
            <v>SEATTLE</v>
          </cell>
          <cell r="E177" t="str">
            <v>WA</v>
          </cell>
          <cell r="F177">
            <v>98178</v>
          </cell>
          <cell r="G177" t="str">
            <v>WARenton3</v>
          </cell>
          <cell r="H177" t="str">
            <v>MFunit_baseboard</v>
          </cell>
          <cell r="I177" t="str">
            <v>Electric</v>
          </cell>
          <cell r="J177" t="str">
            <v>Zonal Electric</v>
          </cell>
          <cell r="K177" t="str">
            <v>none</v>
          </cell>
          <cell r="L177">
            <v>365.07809448242187</v>
          </cell>
          <cell r="M177" t="str">
            <v>in-unit system</v>
          </cell>
          <cell r="N177" t="str">
            <v>Zonal Electric</v>
          </cell>
          <cell r="O177" t="str">
            <v>Electric</v>
          </cell>
          <cell r="P177" t="str">
            <v>Zonal Electric</v>
          </cell>
          <cell r="Q177" t="str">
            <v>Electric</v>
          </cell>
          <cell r="R177">
            <v>4379.25</v>
          </cell>
          <cell r="S177">
            <v>1</v>
          </cell>
        </row>
        <row r="178">
          <cell r="A178">
            <v>13899</v>
          </cell>
          <cell r="B178">
            <v>2</v>
          </cell>
          <cell r="C178" t="str">
            <v>13899_2</v>
          </cell>
          <cell r="D178" t="str">
            <v>SEATTLE</v>
          </cell>
          <cell r="E178" t="str">
            <v>WA</v>
          </cell>
          <cell r="F178">
            <v>98178</v>
          </cell>
          <cell r="G178" t="str">
            <v>WARenton3</v>
          </cell>
          <cell r="H178" t="str">
            <v>MFunit_baseboard</v>
          </cell>
          <cell r="I178" t="str">
            <v>Electric</v>
          </cell>
          <cell r="J178" t="str">
            <v>Zonal Electric</v>
          </cell>
          <cell r="K178" t="str">
            <v>none</v>
          </cell>
          <cell r="L178">
            <v>365.07809448242187</v>
          </cell>
          <cell r="M178" t="str">
            <v>in-unit system</v>
          </cell>
          <cell r="N178" t="str">
            <v>Zonal Electric</v>
          </cell>
          <cell r="O178" t="str">
            <v>Electric</v>
          </cell>
          <cell r="P178" t="str">
            <v>Zonal Electric</v>
          </cell>
          <cell r="Q178" t="str">
            <v>Electric</v>
          </cell>
          <cell r="R178">
            <v>4379.25</v>
          </cell>
          <cell r="S178">
            <v>1</v>
          </cell>
        </row>
        <row r="179">
          <cell r="A179">
            <v>13899</v>
          </cell>
          <cell r="B179">
            <v>3</v>
          </cell>
          <cell r="C179" t="str">
            <v>13899_3</v>
          </cell>
          <cell r="D179" t="str">
            <v>SEATTLE</v>
          </cell>
          <cell r="E179" t="str">
            <v>WA</v>
          </cell>
          <cell r="F179">
            <v>98178</v>
          </cell>
          <cell r="G179" t="str">
            <v>WARenton3</v>
          </cell>
          <cell r="H179" t="str">
            <v>MFunit_baseboard</v>
          </cell>
          <cell r="I179" t="str">
            <v>Electric</v>
          </cell>
          <cell r="J179" t="str">
            <v>Zonal Electric</v>
          </cell>
          <cell r="K179" t="str">
            <v>none</v>
          </cell>
          <cell r="L179">
            <v>365.07809448242187</v>
          </cell>
          <cell r="M179" t="str">
            <v>in-unit system</v>
          </cell>
          <cell r="N179" t="str">
            <v>Zonal Electric</v>
          </cell>
          <cell r="O179" t="str">
            <v>Electric</v>
          </cell>
          <cell r="P179" t="str">
            <v>Zonal Electric</v>
          </cell>
          <cell r="Q179" t="str">
            <v>Electric</v>
          </cell>
          <cell r="R179">
            <v>4379.25</v>
          </cell>
          <cell r="S179">
            <v>1</v>
          </cell>
        </row>
        <row r="180">
          <cell r="A180">
            <v>13988</v>
          </cell>
          <cell r="B180">
            <v>1</v>
          </cell>
          <cell r="C180" t="str">
            <v>13988_1</v>
          </cell>
          <cell r="D180" t="str">
            <v>LYNNWOOD</v>
          </cell>
          <cell r="E180" t="str">
            <v>WA</v>
          </cell>
          <cell r="F180">
            <v>98087</v>
          </cell>
          <cell r="G180" t="str">
            <v>WASnohomish3</v>
          </cell>
          <cell r="H180" t="str">
            <v>MFunit_pluginheater</v>
          </cell>
          <cell r="I180" t="str">
            <v>Electric</v>
          </cell>
          <cell r="J180" t="str">
            <v>Zonal Electric</v>
          </cell>
          <cell r="K180" t="str">
            <v>MFunit_baseboard/MFunit_centralhvac</v>
          </cell>
          <cell r="L180">
            <v>1030.3695068359375</v>
          </cell>
          <cell r="M180" t="str">
            <v>in-unit system</v>
          </cell>
          <cell r="N180" t="str">
            <v>Zonal Electric</v>
          </cell>
          <cell r="O180" t="str">
            <v>Electric</v>
          </cell>
          <cell r="P180" t="str">
            <v>Zonal Electric</v>
          </cell>
          <cell r="Q180" t="str">
            <v>Electric</v>
          </cell>
          <cell r="R180">
            <v>5096.22</v>
          </cell>
          <cell r="S180">
            <v>2</v>
          </cell>
        </row>
        <row r="181">
          <cell r="A181">
            <v>13988</v>
          </cell>
          <cell r="B181">
            <v>2</v>
          </cell>
          <cell r="C181" t="str">
            <v>13988_2</v>
          </cell>
          <cell r="D181" t="str">
            <v>LYNNWOOD</v>
          </cell>
          <cell r="E181" t="str">
            <v>WA</v>
          </cell>
          <cell r="F181">
            <v>98087</v>
          </cell>
          <cell r="G181" t="str">
            <v>WASnohomish3</v>
          </cell>
          <cell r="H181" t="str">
            <v>MFunit_pluginheater</v>
          </cell>
          <cell r="I181" t="str">
            <v>Electric</v>
          </cell>
          <cell r="J181" t="str">
            <v>Zonal Electric</v>
          </cell>
          <cell r="K181" t="str">
            <v>MFunit_baseboard/MFunit_centralhvac</v>
          </cell>
          <cell r="L181">
            <v>1030.3695068359375</v>
          </cell>
          <cell r="M181" t="str">
            <v>in-unit system</v>
          </cell>
          <cell r="N181" t="str">
            <v>Zonal Electric</v>
          </cell>
          <cell r="O181" t="str">
            <v>Electric</v>
          </cell>
          <cell r="P181" t="str">
            <v>Zonal Electric</v>
          </cell>
          <cell r="Q181" t="str">
            <v>Electric</v>
          </cell>
          <cell r="R181">
            <v>5096.22</v>
          </cell>
          <cell r="S181">
            <v>2</v>
          </cell>
        </row>
        <row r="182">
          <cell r="A182">
            <v>14014</v>
          </cell>
          <cell r="B182">
            <v>1</v>
          </cell>
          <cell r="C182" t="str">
            <v>14014_1</v>
          </cell>
          <cell r="D182" t="str">
            <v>MOUNTLAKE TERRACE</v>
          </cell>
          <cell r="E182" t="str">
            <v>WA</v>
          </cell>
          <cell r="F182">
            <v>98043</v>
          </cell>
          <cell r="G182" t="str">
            <v>WASeattle3</v>
          </cell>
          <cell r="H182" t="str">
            <v>MFunit_baseboard</v>
          </cell>
          <cell r="I182" t="str">
            <v>Electric</v>
          </cell>
          <cell r="J182" t="str">
            <v>Zonal Electric</v>
          </cell>
          <cell r="K182" t="str">
            <v>none</v>
          </cell>
          <cell r="L182">
            <v>1030.3695068359375</v>
          </cell>
          <cell r="M182" t="str">
            <v>in-unit system</v>
          </cell>
          <cell r="N182" t="str">
            <v>Zonal Electric</v>
          </cell>
          <cell r="O182" t="str">
            <v>Electric</v>
          </cell>
          <cell r="P182" t="str">
            <v>Zonal Electric</v>
          </cell>
          <cell r="Q182" t="str">
            <v>Electric</v>
          </cell>
          <cell r="R182">
            <v>4640.55</v>
          </cell>
          <cell r="S182">
            <v>1</v>
          </cell>
        </row>
        <row r="183">
          <cell r="A183">
            <v>14014</v>
          </cell>
          <cell r="B183">
            <v>2</v>
          </cell>
          <cell r="C183" t="str">
            <v>14014_2</v>
          </cell>
          <cell r="D183" t="str">
            <v>MOUNTLAKE TERRACE</v>
          </cell>
          <cell r="E183" t="str">
            <v>WA</v>
          </cell>
          <cell r="F183">
            <v>98043</v>
          </cell>
          <cell r="G183" t="str">
            <v>WASeattle3</v>
          </cell>
          <cell r="H183" t="str">
            <v>MFunit_baseboard</v>
          </cell>
          <cell r="I183" t="str">
            <v>Electric</v>
          </cell>
          <cell r="J183" t="str">
            <v>Zonal Electric</v>
          </cell>
          <cell r="K183" t="str">
            <v>none</v>
          </cell>
          <cell r="L183">
            <v>1030.3695068359375</v>
          </cell>
          <cell r="M183" t="str">
            <v>in-unit system</v>
          </cell>
          <cell r="N183" t="str">
            <v>Zonal Electric</v>
          </cell>
          <cell r="O183" t="str">
            <v>Electric</v>
          </cell>
          <cell r="P183" t="str">
            <v>Zonal Electric</v>
          </cell>
          <cell r="Q183" t="str">
            <v>Electric</v>
          </cell>
          <cell r="R183">
            <v>4640.55</v>
          </cell>
          <cell r="S183">
            <v>1</v>
          </cell>
        </row>
        <row r="184">
          <cell r="A184">
            <v>14020</v>
          </cell>
          <cell r="B184">
            <v>1</v>
          </cell>
          <cell r="C184" t="str">
            <v>14020_1</v>
          </cell>
          <cell r="D184" t="str">
            <v>EVERETT</v>
          </cell>
          <cell r="E184" t="str">
            <v>WA</v>
          </cell>
          <cell r="F184">
            <v>98204</v>
          </cell>
          <cell r="G184" t="str">
            <v>WASnohomish3</v>
          </cell>
          <cell r="H184" t="str">
            <v>MFunit_baseboard</v>
          </cell>
          <cell r="I184" t="str">
            <v>Electric</v>
          </cell>
          <cell r="J184" t="str">
            <v>Zonal Electric</v>
          </cell>
          <cell r="K184" t="str">
            <v>none</v>
          </cell>
          <cell r="L184">
            <v>686.91302490234375</v>
          </cell>
          <cell r="M184" t="str">
            <v>in-unit system</v>
          </cell>
          <cell r="N184" t="str">
            <v>Zonal Electric</v>
          </cell>
          <cell r="O184" t="str">
            <v>Electric</v>
          </cell>
          <cell r="P184" t="str">
            <v>Zonal Electric</v>
          </cell>
          <cell r="Q184" t="str">
            <v>Electric</v>
          </cell>
          <cell r="R184">
            <v>5096.22</v>
          </cell>
          <cell r="S184">
            <v>2</v>
          </cell>
        </row>
        <row r="185">
          <cell r="A185">
            <v>14020</v>
          </cell>
          <cell r="B185">
            <v>2</v>
          </cell>
          <cell r="C185" t="str">
            <v>14020_2</v>
          </cell>
          <cell r="D185" t="str">
            <v>EVERETT</v>
          </cell>
          <cell r="E185" t="str">
            <v>WA</v>
          </cell>
          <cell r="F185">
            <v>98204</v>
          </cell>
          <cell r="G185" t="str">
            <v>WASnohomish3</v>
          </cell>
          <cell r="H185" t="str">
            <v>MFunit_baseboard</v>
          </cell>
          <cell r="I185" t="str">
            <v>Electric</v>
          </cell>
          <cell r="J185" t="str">
            <v>Zonal Electric</v>
          </cell>
          <cell r="K185" t="str">
            <v>none</v>
          </cell>
          <cell r="L185">
            <v>686.91302490234375</v>
          </cell>
          <cell r="M185" t="str">
            <v>in-unit system</v>
          </cell>
          <cell r="N185" t="str">
            <v>Zonal Electric</v>
          </cell>
          <cell r="O185" t="str">
            <v>Electric</v>
          </cell>
          <cell r="P185" t="str">
            <v>Zonal Electric</v>
          </cell>
          <cell r="Q185" t="str">
            <v>Electric</v>
          </cell>
          <cell r="R185">
            <v>5096.22</v>
          </cell>
          <cell r="S185">
            <v>2</v>
          </cell>
        </row>
        <row r="186">
          <cell r="A186">
            <v>14020</v>
          </cell>
          <cell r="B186">
            <v>3</v>
          </cell>
          <cell r="C186" t="str">
            <v>14020_3</v>
          </cell>
          <cell r="D186" t="str">
            <v>EVERETT</v>
          </cell>
          <cell r="E186" t="str">
            <v>WA</v>
          </cell>
          <cell r="F186">
            <v>98204</v>
          </cell>
          <cell r="G186" t="str">
            <v>WASnohomish3</v>
          </cell>
          <cell r="H186" t="str">
            <v>MFunit_baseboard</v>
          </cell>
          <cell r="I186" t="str">
            <v>Electric</v>
          </cell>
          <cell r="J186" t="str">
            <v>Zonal Electric</v>
          </cell>
          <cell r="K186" t="str">
            <v>none</v>
          </cell>
          <cell r="L186">
            <v>686.91302490234375</v>
          </cell>
          <cell r="M186" t="str">
            <v>in-unit system</v>
          </cell>
          <cell r="N186" t="str">
            <v>Zonal Electric</v>
          </cell>
          <cell r="O186" t="str">
            <v>Electric</v>
          </cell>
          <cell r="P186" t="str">
            <v>Zonal Electric</v>
          </cell>
          <cell r="Q186" t="str">
            <v>Electric</v>
          </cell>
          <cell r="R186">
            <v>5096.22</v>
          </cell>
          <cell r="S186">
            <v>2</v>
          </cell>
        </row>
        <row r="187">
          <cell r="A187">
            <v>14059</v>
          </cell>
          <cell r="B187">
            <v>1</v>
          </cell>
          <cell r="C187" t="str">
            <v>14059_1</v>
          </cell>
          <cell r="D187" t="str">
            <v>EDMONDS</v>
          </cell>
          <cell r="E187" t="str">
            <v>WA</v>
          </cell>
          <cell r="F187">
            <v>98020</v>
          </cell>
          <cell r="G187" t="str">
            <v>WASeattle3</v>
          </cell>
          <cell r="H187" t="str">
            <v>MFunit_baseboard</v>
          </cell>
          <cell r="I187" t="str">
            <v>Electric</v>
          </cell>
          <cell r="J187" t="str">
            <v>Zonal Electric</v>
          </cell>
          <cell r="K187" t="str">
            <v>none</v>
          </cell>
          <cell r="L187">
            <v>686.91302490234375</v>
          </cell>
          <cell r="M187" t="str">
            <v>in-unit system</v>
          </cell>
          <cell r="N187" t="str">
            <v>Zonal Electric</v>
          </cell>
          <cell r="O187" t="str">
            <v>Electric</v>
          </cell>
          <cell r="P187" t="str">
            <v>Zonal Electric</v>
          </cell>
          <cell r="Q187" t="str">
            <v>Electric</v>
          </cell>
          <cell r="R187">
            <v>4640.55</v>
          </cell>
          <cell r="S187">
            <v>1</v>
          </cell>
        </row>
        <row r="188">
          <cell r="A188">
            <v>14059</v>
          </cell>
          <cell r="B188">
            <v>2</v>
          </cell>
          <cell r="C188" t="str">
            <v>14059_2</v>
          </cell>
          <cell r="D188" t="str">
            <v>EDMONDS</v>
          </cell>
          <cell r="E188" t="str">
            <v>WA</v>
          </cell>
          <cell r="F188">
            <v>98020</v>
          </cell>
          <cell r="G188" t="str">
            <v>WASeattle3</v>
          </cell>
          <cell r="H188" t="str">
            <v>MFunit_baseboard</v>
          </cell>
          <cell r="I188" t="str">
            <v>Electric</v>
          </cell>
          <cell r="J188" t="str">
            <v>Zonal Electric</v>
          </cell>
          <cell r="K188" t="str">
            <v>none</v>
          </cell>
          <cell r="L188">
            <v>686.91302490234375</v>
          </cell>
          <cell r="M188" t="str">
            <v>in-unit system</v>
          </cell>
          <cell r="N188" t="str">
            <v>Zonal Electric</v>
          </cell>
          <cell r="O188" t="str">
            <v>Electric</v>
          </cell>
          <cell r="P188" t="str">
            <v>Zonal Electric</v>
          </cell>
          <cell r="Q188" t="str">
            <v>Electric</v>
          </cell>
          <cell r="R188">
            <v>4640.55</v>
          </cell>
          <cell r="S188">
            <v>1</v>
          </cell>
        </row>
        <row r="189">
          <cell r="A189">
            <v>14059</v>
          </cell>
          <cell r="B189">
            <v>3</v>
          </cell>
          <cell r="C189" t="str">
            <v>14059_3</v>
          </cell>
          <cell r="D189" t="str">
            <v>EDMONDS</v>
          </cell>
          <cell r="E189" t="str">
            <v>WA</v>
          </cell>
          <cell r="F189">
            <v>98020</v>
          </cell>
          <cell r="G189" t="str">
            <v>WASeattle3</v>
          </cell>
          <cell r="H189" t="str">
            <v>MFunit_baseboard</v>
          </cell>
          <cell r="I189" t="str">
            <v>Electric</v>
          </cell>
          <cell r="J189" t="str">
            <v>Zonal Electric</v>
          </cell>
          <cell r="K189" t="str">
            <v>none</v>
          </cell>
          <cell r="L189">
            <v>686.91302490234375</v>
          </cell>
          <cell r="M189" t="str">
            <v>in-unit system</v>
          </cell>
          <cell r="N189" t="str">
            <v>Zonal Electric</v>
          </cell>
          <cell r="O189" t="str">
            <v>Electric</v>
          </cell>
          <cell r="P189" t="str">
            <v>Zonal Electric</v>
          </cell>
          <cell r="Q189" t="str">
            <v>Electric</v>
          </cell>
          <cell r="R189">
            <v>4640.55</v>
          </cell>
          <cell r="S189">
            <v>1</v>
          </cell>
        </row>
        <row r="190">
          <cell r="A190">
            <v>14163</v>
          </cell>
          <cell r="B190">
            <v>1</v>
          </cell>
          <cell r="C190" t="str">
            <v>14163_1</v>
          </cell>
          <cell r="D190" t="str">
            <v>EDMONDS</v>
          </cell>
          <cell r="E190" t="str">
            <v>WA</v>
          </cell>
          <cell r="F190">
            <v>98020</v>
          </cell>
          <cell r="G190" t="str">
            <v>WASeattle3</v>
          </cell>
          <cell r="H190" t="str">
            <v>MFunit_baseboard</v>
          </cell>
          <cell r="I190" t="str">
            <v>Electric</v>
          </cell>
          <cell r="J190" t="str">
            <v>Zonal Electric</v>
          </cell>
          <cell r="K190" t="str">
            <v>none</v>
          </cell>
          <cell r="L190">
            <v>686.91302490234375</v>
          </cell>
          <cell r="M190" t="str">
            <v>in-unit system</v>
          </cell>
          <cell r="N190" t="str">
            <v>Zonal Electric</v>
          </cell>
          <cell r="O190" t="str">
            <v>Electric</v>
          </cell>
          <cell r="P190" t="str">
            <v>Zonal Electric</v>
          </cell>
          <cell r="Q190" t="str">
            <v>Electric</v>
          </cell>
          <cell r="R190">
            <v>4640.55</v>
          </cell>
          <cell r="S190">
            <v>1</v>
          </cell>
        </row>
        <row r="191">
          <cell r="A191">
            <v>14163</v>
          </cell>
          <cell r="B191">
            <v>2</v>
          </cell>
          <cell r="C191" t="str">
            <v>14163_2</v>
          </cell>
          <cell r="D191" t="str">
            <v>EDMONDS</v>
          </cell>
          <cell r="E191" t="str">
            <v>WA</v>
          </cell>
          <cell r="F191">
            <v>98020</v>
          </cell>
          <cell r="G191" t="str">
            <v>WASeattle3</v>
          </cell>
          <cell r="H191" t="str">
            <v>MFunit_baseboard</v>
          </cell>
          <cell r="I191" t="str">
            <v>Electric</v>
          </cell>
          <cell r="J191" t="str">
            <v>Zonal Electric</v>
          </cell>
          <cell r="K191" t="str">
            <v>none</v>
          </cell>
          <cell r="L191">
            <v>686.91302490234375</v>
          </cell>
          <cell r="M191" t="str">
            <v>in-unit system</v>
          </cell>
          <cell r="N191" t="str">
            <v>Zonal Electric</v>
          </cell>
          <cell r="O191" t="str">
            <v>Electric</v>
          </cell>
          <cell r="P191" t="str">
            <v>Zonal Electric</v>
          </cell>
          <cell r="Q191" t="str">
            <v>Electric</v>
          </cell>
          <cell r="R191">
            <v>4640.55</v>
          </cell>
          <cell r="S191">
            <v>1</v>
          </cell>
        </row>
        <row r="192">
          <cell r="A192">
            <v>14163</v>
          </cell>
          <cell r="B192">
            <v>3</v>
          </cell>
          <cell r="C192" t="str">
            <v>14163_3</v>
          </cell>
          <cell r="D192" t="str">
            <v>EDMONDS</v>
          </cell>
          <cell r="E192" t="str">
            <v>WA</v>
          </cell>
          <cell r="F192">
            <v>98020</v>
          </cell>
          <cell r="G192" t="str">
            <v>WASeattle3</v>
          </cell>
          <cell r="H192" t="str">
            <v>MFunit_pluginheater</v>
          </cell>
          <cell r="I192" t="str">
            <v>Electric</v>
          </cell>
          <cell r="J192" t="str">
            <v>Zonal Electric</v>
          </cell>
          <cell r="K192" t="str">
            <v>MFunit_baseboard</v>
          </cell>
          <cell r="L192">
            <v>686.91302490234375</v>
          </cell>
          <cell r="M192" t="str">
            <v>in-unit system</v>
          </cell>
          <cell r="N192" t="str">
            <v>Zonal Electric</v>
          </cell>
          <cell r="O192" t="str">
            <v>Electric</v>
          </cell>
          <cell r="P192" t="str">
            <v>Zonal Electric</v>
          </cell>
          <cell r="Q192" t="str">
            <v>Electric</v>
          </cell>
          <cell r="R192">
            <v>4640.55</v>
          </cell>
          <cell r="S192">
            <v>1</v>
          </cell>
        </row>
        <row r="193">
          <cell r="A193">
            <v>14240</v>
          </cell>
          <cell r="B193">
            <v>1</v>
          </cell>
          <cell r="C193" t="str">
            <v>14240_1</v>
          </cell>
          <cell r="D193" t="str">
            <v>SNOQUALMIE</v>
          </cell>
          <cell r="E193" t="str">
            <v>WA</v>
          </cell>
          <cell r="F193">
            <v>98065</v>
          </cell>
          <cell r="G193" t="str">
            <v>WARenton3</v>
          </cell>
          <cell r="H193" t="str">
            <v>MFunit_stove</v>
          </cell>
          <cell r="I193" t="str">
            <v>Natural Gas</v>
          </cell>
          <cell r="J193" t="str">
            <v>Stove</v>
          </cell>
          <cell r="K193" t="str">
            <v>MFunit_baseboard</v>
          </cell>
          <cell r="L193">
            <v>2402.15185546875</v>
          </cell>
          <cell r="M193" t="str">
            <v>in-unit system</v>
          </cell>
          <cell r="N193" t="str">
            <v>Stove</v>
          </cell>
          <cell r="O193" t="str">
            <v>Natural Gas</v>
          </cell>
          <cell r="P193" t="str">
            <v>Stove</v>
          </cell>
          <cell r="Q193" t="str">
            <v>Natural Gas</v>
          </cell>
          <cell r="R193">
            <v>4379.25</v>
          </cell>
          <cell r="S193">
            <v>1</v>
          </cell>
        </row>
        <row r="194">
          <cell r="A194">
            <v>14240</v>
          </cell>
          <cell r="B194">
            <v>2</v>
          </cell>
          <cell r="C194" t="str">
            <v>14240_2</v>
          </cell>
          <cell r="D194" t="str">
            <v>SNOQUALMIE</v>
          </cell>
          <cell r="E194" t="str">
            <v>WA</v>
          </cell>
          <cell r="F194">
            <v>98065</v>
          </cell>
          <cell r="G194" t="str">
            <v>WARenton3</v>
          </cell>
          <cell r="H194" t="str">
            <v>MFunit_stove</v>
          </cell>
          <cell r="I194" t="str">
            <v>Natural Gas</v>
          </cell>
          <cell r="J194" t="str">
            <v>Stove</v>
          </cell>
          <cell r="K194" t="str">
            <v>MFunit_stove</v>
          </cell>
          <cell r="L194">
            <v>2402.151611328125</v>
          </cell>
          <cell r="M194" t="str">
            <v>in-unit system</v>
          </cell>
          <cell r="N194" t="str">
            <v>Stove</v>
          </cell>
          <cell r="O194" t="str">
            <v>Natural Gas</v>
          </cell>
          <cell r="P194" t="str">
            <v>Stove</v>
          </cell>
          <cell r="Q194" t="str">
            <v>Natural Gas</v>
          </cell>
          <cell r="R194">
            <v>4379.25</v>
          </cell>
          <cell r="S194">
            <v>1</v>
          </cell>
        </row>
        <row r="195">
          <cell r="A195">
            <v>14258</v>
          </cell>
          <cell r="B195">
            <v>1</v>
          </cell>
          <cell r="C195" t="str">
            <v>14258_1</v>
          </cell>
          <cell r="D195" t="str">
            <v>LACEY</v>
          </cell>
          <cell r="E195" t="str">
            <v>WA</v>
          </cell>
          <cell r="F195">
            <v>98516</v>
          </cell>
          <cell r="G195" t="str">
            <v>WAFtLewis3</v>
          </cell>
          <cell r="H195" t="str">
            <v>MFunit_baseboard</v>
          </cell>
          <cell r="I195" t="str">
            <v>Electric</v>
          </cell>
          <cell r="J195" t="str">
            <v>Zonal Electric</v>
          </cell>
          <cell r="K195" t="str">
            <v>MFunit_stove</v>
          </cell>
          <cell r="L195">
            <v>2402.151611328125</v>
          </cell>
          <cell r="M195" t="str">
            <v>in-unit system</v>
          </cell>
          <cell r="N195" t="str">
            <v>Zonal Electric</v>
          </cell>
          <cell r="O195" t="str">
            <v>Electric</v>
          </cell>
          <cell r="P195" t="str">
            <v>Zonal Electric</v>
          </cell>
          <cell r="Q195" t="str">
            <v>Electric</v>
          </cell>
          <cell r="R195">
            <v>5571.45</v>
          </cell>
          <cell r="S195">
            <v>2</v>
          </cell>
        </row>
        <row r="196">
          <cell r="A196">
            <v>14258</v>
          </cell>
          <cell r="B196">
            <v>2</v>
          </cell>
          <cell r="C196" t="str">
            <v>14258_2</v>
          </cell>
          <cell r="D196" t="str">
            <v>LACEY</v>
          </cell>
          <cell r="E196" t="str">
            <v>WA</v>
          </cell>
          <cell r="F196">
            <v>98516</v>
          </cell>
          <cell r="G196" t="str">
            <v>WAFtLewis3</v>
          </cell>
          <cell r="H196" t="str">
            <v>MFunit_baseboard</v>
          </cell>
          <cell r="I196" t="str">
            <v>Electric</v>
          </cell>
          <cell r="J196" t="str">
            <v>Zonal Electric</v>
          </cell>
          <cell r="K196" t="str">
            <v>MFunit_stove</v>
          </cell>
          <cell r="L196">
            <v>2402.151611328125</v>
          </cell>
          <cell r="M196" t="str">
            <v>in-unit system</v>
          </cell>
          <cell r="N196" t="str">
            <v>Zonal Electric</v>
          </cell>
          <cell r="O196" t="str">
            <v>Electric</v>
          </cell>
          <cell r="P196" t="str">
            <v>Zonal Electric</v>
          </cell>
          <cell r="Q196" t="str">
            <v>Electric</v>
          </cell>
          <cell r="R196">
            <v>5571.45</v>
          </cell>
          <cell r="S196">
            <v>2</v>
          </cell>
        </row>
        <row r="197">
          <cell r="A197">
            <v>14259</v>
          </cell>
          <cell r="B197">
            <v>1</v>
          </cell>
          <cell r="C197" t="str">
            <v>14259_1</v>
          </cell>
          <cell r="D197" t="str">
            <v>NORTH SEATTLE</v>
          </cell>
          <cell r="E197" t="str">
            <v>WA</v>
          </cell>
          <cell r="F197">
            <v>98109</v>
          </cell>
          <cell r="G197" t="str">
            <v>WASeattle3</v>
          </cell>
          <cell r="H197" t="str">
            <v>MFunit_baseboard</v>
          </cell>
          <cell r="I197" t="str">
            <v>Electric</v>
          </cell>
          <cell r="J197" t="str">
            <v>Zonal Electric</v>
          </cell>
          <cell r="K197" t="str">
            <v>none</v>
          </cell>
          <cell r="L197">
            <v>365.07809448242187</v>
          </cell>
          <cell r="M197" t="str">
            <v>in-unit system</v>
          </cell>
          <cell r="N197" t="str">
            <v>Zonal Electric</v>
          </cell>
          <cell r="O197" t="str">
            <v>Electric</v>
          </cell>
          <cell r="P197" t="str">
            <v>Zonal Electric</v>
          </cell>
          <cell r="Q197" t="str">
            <v>Electric</v>
          </cell>
          <cell r="R197">
            <v>4640.55</v>
          </cell>
          <cell r="S197">
            <v>1</v>
          </cell>
        </row>
        <row r="198">
          <cell r="A198">
            <v>14259</v>
          </cell>
          <cell r="B198">
            <v>2</v>
          </cell>
          <cell r="C198" t="str">
            <v>14259_2</v>
          </cell>
          <cell r="D198" t="str">
            <v>NORTH SEATTLE</v>
          </cell>
          <cell r="E198" t="str">
            <v>WA</v>
          </cell>
          <cell r="F198">
            <v>98109</v>
          </cell>
          <cell r="G198" t="str">
            <v>WASeattle3</v>
          </cell>
          <cell r="H198" t="str">
            <v>MFunit_baseboard</v>
          </cell>
          <cell r="I198" t="str">
            <v>Electric</v>
          </cell>
          <cell r="J198" t="str">
            <v>Zonal Electric</v>
          </cell>
          <cell r="K198" t="str">
            <v>none</v>
          </cell>
          <cell r="L198">
            <v>365.07809448242187</v>
          </cell>
          <cell r="M198" t="str">
            <v>in-unit system</v>
          </cell>
          <cell r="N198" t="str">
            <v>Zonal Electric</v>
          </cell>
          <cell r="O198" t="str">
            <v>Electric</v>
          </cell>
          <cell r="P198" t="str">
            <v>Zonal Electric</v>
          </cell>
          <cell r="Q198" t="str">
            <v>Electric</v>
          </cell>
          <cell r="R198">
            <v>4640.55</v>
          </cell>
          <cell r="S198">
            <v>1</v>
          </cell>
        </row>
        <row r="199">
          <cell r="A199">
            <v>14259</v>
          </cell>
          <cell r="B199">
            <v>3</v>
          </cell>
          <cell r="C199" t="str">
            <v>14259_3</v>
          </cell>
          <cell r="D199" t="str">
            <v>NORTH SEATTLE</v>
          </cell>
          <cell r="E199" t="str">
            <v>WA</v>
          </cell>
          <cell r="F199">
            <v>98109</v>
          </cell>
          <cell r="G199" t="str">
            <v>WASeattle3</v>
          </cell>
          <cell r="H199" t="str">
            <v>MFunit_baseboard</v>
          </cell>
          <cell r="I199" t="str">
            <v>Electric</v>
          </cell>
          <cell r="J199" t="str">
            <v>Zonal Electric</v>
          </cell>
          <cell r="K199" t="str">
            <v>none</v>
          </cell>
          <cell r="L199">
            <v>365.07809448242187</v>
          </cell>
          <cell r="M199" t="str">
            <v>in-unit system</v>
          </cell>
          <cell r="N199" t="str">
            <v>Zonal Electric</v>
          </cell>
          <cell r="O199" t="str">
            <v>Electric</v>
          </cell>
          <cell r="P199" t="str">
            <v>Zonal Electric</v>
          </cell>
          <cell r="Q199" t="str">
            <v>Electric</v>
          </cell>
          <cell r="R199">
            <v>4640.55</v>
          </cell>
          <cell r="S199">
            <v>1</v>
          </cell>
        </row>
        <row r="200">
          <cell r="A200">
            <v>14346</v>
          </cell>
          <cell r="B200">
            <v>1</v>
          </cell>
          <cell r="C200" t="str">
            <v>14346_1</v>
          </cell>
          <cell r="D200" t="str">
            <v>OLYMPIA</v>
          </cell>
          <cell r="E200" t="str">
            <v>WA</v>
          </cell>
          <cell r="F200">
            <v>98501</v>
          </cell>
          <cell r="G200" t="str">
            <v>WAOlympia3</v>
          </cell>
          <cell r="H200" t="str">
            <v>MFunit_baseboard</v>
          </cell>
          <cell r="I200" t="str">
            <v>Electric</v>
          </cell>
          <cell r="J200" t="str">
            <v>Zonal Electric</v>
          </cell>
          <cell r="K200" t="str">
            <v>none</v>
          </cell>
          <cell r="L200">
            <v>2402.151611328125</v>
          </cell>
          <cell r="M200" t="str">
            <v>in-unit system</v>
          </cell>
          <cell r="N200" t="str">
            <v>Zonal Electric</v>
          </cell>
          <cell r="O200" t="str">
            <v>Electric</v>
          </cell>
          <cell r="P200" t="str">
            <v>Zonal Electric</v>
          </cell>
          <cell r="Q200" t="str">
            <v>Electric</v>
          </cell>
          <cell r="R200">
            <v>5331.6</v>
          </cell>
          <cell r="S200">
            <v>2</v>
          </cell>
        </row>
        <row r="201">
          <cell r="A201">
            <v>14346</v>
          </cell>
          <cell r="B201">
            <v>2</v>
          </cell>
          <cell r="C201" t="str">
            <v>14346_2</v>
          </cell>
          <cell r="D201" t="str">
            <v>OLYMPIA</v>
          </cell>
          <cell r="E201" t="str">
            <v>WA</v>
          </cell>
          <cell r="F201">
            <v>98501</v>
          </cell>
          <cell r="G201" t="str">
            <v>WAOlympia3</v>
          </cell>
          <cell r="H201" t="str">
            <v>MFunit_baseboard</v>
          </cell>
          <cell r="I201" t="str">
            <v>Electric</v>
          </cell>
          <cell r="J201" t="str">
            <v>Zonal Electric</v>
          </cell>
          <cell r="K201" t="str">
            <v>none</v>
          </cell>
          <cell r="L201">
            <v>2402.151611328125</v>
          </cell>
          <cell r="M201" t="str">
            <v>in-unit system</v>
          </cell>
          <cell r="N201" t="str">
            <v>Zonal Electric</v>
          </cell>
          <cell r="O201" t="str">
            <v>Electric</v>
          </cell>
          <cell r="P201" t="str">
            <v>Zonal Electric</v>
          </cell>
          <cell r="Q201" t="str">
            <v>Electric</v>
          </cell>
          <cell r="R201">
            <v>5331.6</v>
          </cell>
          <cell r="S201">
            <v>2</v>
          </cell>
        </row>
        <row r="202">
          <cell r="A202">
            <v>14507</v>
          </cell>
          <cell r="B202">
            <v>1</v>
          </cell>
          <cell r="C202" t="str">
            <v>14507_1</v>
          </cell>
          <cell r="D202" t="str">
            <v>EDMONDS</v>
          </cell>
          <cell r="E202" t="str">
            <v>WA</v>
          </cell>
          <cell r="F202">
            <v>98026</v>
          </cell>
          <cell r="G202" t="str">
            <v>WASeattle3</v>
          </cell>
          <cell r="H202" t="str">
            <v>MFunit_baseboard</v>
          </cell>
          <cell r="I202" t="str">
            <v>Electric</v>
          </cell>
          <cell r="J202" t="str">
            <v>Zonal Electric</v>
          </cell>
          <cell r="K202" t="str">
            <v>none</v>
          </cell>
          <cell r="L202">
            <v>686.91302490234375</v>
          </cell>
          <cell r="M202" t="str">
            <v>in-unit system</v>
          </cell>
          <cell r="N202" t="str">
            <v>Zonal Electric</v>
          </cell>
          <cell r="O202" t="str">
            <v>Electric</v>
          </cell>
          <cell r="P202" t="str">
            <v>Zonal Electric</v>
          </cell>
          <cell r="Q202" t="str">
            <v>Electric</v>
          </cell>
          <cell r="R202">
            <v>4640.55</v>
          </cell>
          <cell r="S202">
            <v>1</v>
          </cell>
        </row>
        <row r="203">
          <cell r="A203">
            <v>14507</v>
          </cell>
          <cell r="B203">
            <v>2</v>
          </cell>
          <cell r="C203" t="str">
            <v>14507_2</v>
          </cell>
          <cell r="D203" t="str">
            <v>EDMONDS</v>
          </cell>
          <cell r="E203" t="str">
            <v>WA</v>
          </cell>
          <cell r="F203">
            <v>98026</v>
          </cell>
          <cell r="G203" t="str">
            <v>WASeattle3</v>
          </cell>
          <cell r="H203" t="str">
            <v>MFunit_baseboard</v>
          </cell>
          <cell r="I203" t="str">
            <v>Electric</v>
          </cell>
          <cell r="J203" t="str">
            <v>Zonal Electric</v>
          </cell>
          <cell r="K203" t="str">
            <v>none</v>
          </cell>
          <cell r="L203">
            <v>686.91302490234375</v>
          </cell>
          <cell r="M203" t="str">
            <v>in-unit system</v>
          </cell>
          <cell r="N203" t="str">
            <v>Zonal Electric</v>
          </cell>
          <cell r="O203" t="str">
            <v>Electric</v>
          </cell>
          <cell r="P203" t="str">
            <v>Zonal Electric</v>
          </cell>
          <cell r="Q203" t="str">
            <v>Electric</v>
          </cell>
          <cell r="R203">
            <v>4640.55</v>
          </cell>
          <cell r="S203">
            <v>1</v>
          </cell>
        </row>
        <row r="204">
          <cell r="A204">
            <v>14507</v>
          </cell>
          <cell r="B204">
            <v>3</v>
          </cell>
          <cell r="C204" t="str">
            <v>14507_3</v>
          </cell>
          <cell r="D204" t="str">
            <v>EDMONDS</v>
          </cell>
          <cell r="E204" t="str">
            <v>WA</v>
          </cell>
          <cell r="F204">
            <v>98026</v>
          </cell>
          <cell r="G204" t="str">
            <v>WASeattle3</v>
          </cell>
          <cell r="H204" t="str">
            <v>MFunit_baseboard</v>
          </cell>
          <cell r="I204" t="str">
            <v>Electric</v>
          </cell>
          <cell r="J204" t="str">
            <v>Zonal Electric</v>
          </cell>
          <cell r="K204" t="str">
            <v>none</v>
          </cell>
          <cell r="L204">
            <v>686.91302490234375</v>
          </cell>
          <cell r="M204" t="str">
            <v>in-unit system</v>
          </cell>
          <cell r="N204" t="str">
            <v>Zonal Electric</v>
          </cell>
          <cell r="O204" t="str">
            <v>Electric</v>
          </cell>
          <cell r="P204" t="str">
            <v>Zonal Electric</v>
          </cell>
          <cell r="Q204" t="str">
            <v>Electric</v>
          </cell>
          <cell r="R204">
            <v>4640.55</v>
          </cell>
          <cell r="S204">
            <v>1</v>
          </cell>
        </row>
        <row r="205">
          <cell r="A205">
            <v>14613</v>
          </cell>
          <cell r="B205">
            <v>1</v>
          </cell>
          <cell r="C205" t="str">
            <v>14613_1</v>
          </cell>
          <cell r="D205" t="str">
            <v>EUGENE</v>
          </cell>
          <cell r="E205" t="str">
            <v>OR</v>
          </cell>
          <cell r="F205">
            <v>97408</v>
          </cell>
          <cell r="G205" t="str">
            <v>OREugene3</v>
          </cell>
          <cell r="H205" t="str">
            <v>MFunit_baseboard</v>
          </cell>
          <cell r="I205" t="str">
            <v>Electric</v>
          </cell>
          <cell r="J205" t="str">
            <v>Zonal Electric</v>
          </cell>
          <cell r="K205" t="str">
            <v>none</v>
          </cell>
          <cell r="L205">
            <v>896.85308837890625</v>
          </cell>
          <cell r="M205" t="str">
            <v>in-unit system</v>
          </cell>
          <cell r="N205" t="str">
            <v>Zonal Electric</v>
          </cell>
          <cell r="O205" t="str">
            <v>Electric</v>
          </cell>
          <cell r="P205" t="str">
            <v>Zonal Electric</v>
          </cell>
          <cell r="Q205" t="str">
            <v>Electric</v>
          </cell>
          <cell r="R205">
            <v>4803.63</v>
          </cell>
          <cell r="S205">
            <v>1</v>
          </cell>
        </row>
        <row r="206">
          <cell r="A206">
            <v>14613</v>
          </cell>
          <cell r="B206">
            <v>2</v>
          </cell>
          <cell r="C206" t="str">
            <v>14613_2</v>
          </cell>
          <cell r="D206" t="str">
            <v>EUGENE</v>
          </cell>
          <cell r="E206" t="str">
            <v>OR</v>
          </cell>
          <cell r="F206">
            <v>97408</v>
          </cell>
          <cell r="G206" t="str">
            <v>OREugene3</v>
          </cell>
          <cell r="H206" t="str">
            <v>MFunit_baseboard</v>
          </cell>
          <cell r="I206" t="str">
            <v>Electric</v>
          </cell>
          <cell r="J206" t="str">
            <v>Zonal Electric</v>
          </cell>
          <cell r="K206" t="str">
            <v>MFunit_ptac</v>
          </cell>
          <cell r="L206">
            <v>896.85308837890625</v>
          </cell>
          <cell r="M206" t="str">
            <v>in-unit system</v>
          </cell>
          <cell r="N206" t="str">
            <v>Zonal Electric</v>
          </cell>
          <cell r="O206" t="str">
            <v>Electric</v>
          </cell>
          <cell r="P206" t="str">
            <v>Zonal Electric</v>
          </cell>
          <cell r="Q206" t="str">
            <v>Electric</v>
          </cell>
          <cell r="R206">
            <v>4803.63</v>
          </cell>
          <cell r="S206">
            <v>1</v>
          </cell>
        </row>
        <row r="207">
          <cell r="A207">
            <v>14614</v>
          </cell>
          <cell r="B207">
            <v>1</v>
          </cell>
          <cell r="C207" t="str">
            <v>14614_1</v>
          </cell>
          <cell r="D207" t="str">
            <v>FEDERAL WAY</v>
          </cell>
          <cell r="E207" t="str">
            <v>WA</v>
          </cell>
          <cell r="F207">
            <v>98003</v>
          </cell>
          <cell r="G207" t="str">
            <v>WASeattleBoeing3</v>
          </cell>
          <cell r="H207" t="str">
            <v>MFunit_baseboard</v>
          </cell>
          <cell r="I207" t="str">
            <v>Electric</v>
          </cell>
          <cell r="J207" t="str">
            <v>Zonal Electric</v>
          </cell>
          <cell r="K207" t="str">
            <v>none</v>
          </cell>
          <cell r="L207">
            <v>1601.4344482421875</v>
          </cell>
          <cell r="M207" t="str">
            <v>in-unit system</v>
          </cell>
          <cell r="N207" t="str">
            <v>Zonal Electric</v>
          </cell>
          <cell r="O207" t="str">
            <v>Electric</v>
          </cell>
          <cell r="P207" t="str">
            <v>Zonal Electric</v>
          </cell>
          <cell r="Q207" t="str">
            <v>Electric</v>
          </cell>
          <cell r="R207">
            <v>4640.55</v>
          </cell>
          <cell r="S207">
            <v>1</v>
          </cell>
        </row>
        <row r="208">
          <cell r="A208">
            <v>14614</v>
          </cell>
          <cell r="B208">
            <v>2</v>
          </cell>
          <cell r="C208" t="str">
            <v>14614_2</v>
          </cell>
          <cell r="D208" t="str">
            <v>FEDERAL WAY</v>
          </cell>
          <cell r="E208" t="str">
            <v>WA</v>
          </cell>
          <cell r="F208">
            <v>98003</v>
          </cell>
          <cell r="G208" t="str">
            <v>WASeattleBoeing3</v>
          </cell>
          <cell r="H208" t="str">
            <v>MFunit_baseboard</v>
          </cell>
          <cell r="I208" t="str">
            <v>Electric</v>
          </cell>
          <cell r="J208" t="str">
            <v>Zonal Electric</v>
          </cell>
          <cell r="K208" t="str">
            <v>none</v>
          </cell>
          <cell r="L208">
            <v>1601.4344482421875</v>
          </cell>
          <cell r="M208" t="str">
            <v>in-unit system</v>
          </cell>
          <cell r="N208" t="str">
            <v>Zonal Electric</v>
          </cell>
          <cell r="O208" t="str">
            <v>Electric</v>
          </cell>
          <cell r="P208" t="str">
            <v>Zonal Electric</v>
          </cell>
          <cell r="Q208" t="str">
            <v>Electric</v>
          </cell>
          <cell r="R208">
            <v>4640.55</v>
          </cell>
          <cell r="S208">
            <v>1</v>
          </cell>
        </row>
        <row r="209">
          <cell r="A209">
            <v>14614</v>
          </cell>
          <cell r="B209">
            <v>3</v>
          </cell>
          <cell r="C209" t="str">
            <v>14614_3</v>
          </cell>
          <cell r="D209" t="str">
            <v>FEDERAL WAY</v>
          </cell>
          <cell r="E209" t="str">
            <v>WA</v>
          </cell>
          <cell r="F209">
            <v>98003</v>
          </cell>
          <cell r="G209" t="str">
            <v>WASeattleBoeing3</v>
          </cell>
          <cell r="H209" t="str">
            <v>MFunit_baseboard</v>
          </cell>
          <cell r="I209" t="str">
            <v>Electric</v>
          </cell>
          <cell r="J209" t="str">
            <v>Zonal Electric</v>
          </cell>
          <cell r="K209" t="str">
            <v>none</v>
          </cell>
          <cell r="L209">
            <v>1601.4344482421875</v>
          </cell>
          <cell r="M209" t="str">
            <v>in-unit system</v>
          </cell>
          <cell r="N209" t="str">
            <v>Zonal Electric</v>
          </cell>
          <cell r="O209" t="str">
            <v>Electric</v>
          </cell>
          <cell r="P209" t="str">
            <v>Zonal Electric</v>
          </cell>
          <cell r="Q209" t="str">
            <v>Electric</v>
          </cell>
          <cell r="R209">
            <v>4640.55</v>
          </cell>
          <cell r="S209">
            <v>1</v>
          </cell>
        </row>
        <row r="210">
          <cell r="A210">
            <v>20021</v>
          </cell>
          <cell r="B210">
            <v>1</v>
          </cell>
          <cell r="C210" t="str">
            <v>20021_1</v>
          </cell>
          <cell r="D210" t="str">
            <v>PORTLAND</v>
          </cell>
          <cell r="E210" t="str">
            <v>OR</v>
          </cell>
          <cell r="F210">
            <v>97201</v>
          </cell>
          <cell r="G210" t="str">
            <v>ORHillsboro3</v>
          </cell>
          <cell r="H210" t="str">
            <v>MFunit_baseboard</v>
          </cell>
          <cell r="I210" t="str">
            <v>Electric</v>
          </cell>
          <cell r="J210" t="str">
            <v>Zonal Electric</v>
          </cell>
          <cell r="K210" t="str">
            <v>none</v>
          </cell>
          <cell r="L210">
            <v>2514.88134765625</v>
          </cell>
          <cell r="M210" t="str">
            <v>in-unit system</v>
          </cell>
          <cell r="N210" t="str">
            <v>Zonal Electric</v>
          </cell>
          <cell r="O210" t="str">
            <v>Electric</v>
          </cell>
          <cell r="P210" t="str">
            <v>Zonal Electric</v>
          </cell>
          <cell r="Q210" t="str">
            <v>Electric</v>
          </cell>
          <cell r="R210">
            <v>4796.97</v>
          </cell>
          <cell r="S210">
            <v>1</v>
          </cell>
        </row>
        <row r="211">
          <cell r="A211">
            <v>20021</v>
          </cell>
          <cell r="B211">
            <v>2</v>
          </cell>
          <cell r="C211" t="str">
            <v>20021_2</v>
          </cell>
          <cell r="D211" t="str">
            <v>PORTLAND</v>
          </cell>
          <cell r="E211" t="str">
            <v>OR</v>
          </cell>
          <cell r="F211">
            <v>97201</v>
          </cell>
          <cell r="G211" t="str">
            <v>ORHillsboro3</v>
          </cell>
          <cell r="H211" t="str">
            <v>MFunit_baseboard</v>
          </cell>
          <cell r="I211" t="str">
            <v>Electric</v>
          </cell>
          <cell r="J211" t="str">
            <v>Zonal Electric</v>
          </cell>
          <cell r="K211" t="str">
            <v>none</v>
          </cell>
          <cell r="L211">
            <v>2514.88134765625</v>
          </cell>
          <cell r="M211" t="str">
            <v>in-unit system</v>
          </cell>
          <cell r="N211" t="str">
            <v>Zonal Electric</v>
          </cell>
          <cell r="O211" t="str">
            <v>Electric</v>
          </cell>
          <cell r="P211" t="str">
            <v>Zonal Electric</v>
          </cell>
          <cell r="Q211" t="str">
            <v>Electric</v>
          </cell>
          <cell r="R211">
            <v>4796.97</v>
          </cell>
          <cell r="S211">
            <v>1</v>
          </cell>
        </row>
        <row r="212">
          <cell r="A212">
            <v>20021</v>
          </cell>
          <cell r="B212">
            <v>3</v>
          </cell>
          <cell r="C212" t="str">
            <v>20021_3</v>
          </cell>
          <cell r="D212" t="str">
            <v>PORTLAND</v>
          </cell>
          <cell r="E212" t="str">
            <v>OR</v>
          </cell>
          <cell r="F212">
            <v>97201</v>
          </cell>
          <cell r="G212" t="str">
            <v>ORHillsboro3</v>
          </cell>
          <cell r="H212" t="str">
            <v>MFunit_baseboard</v>
          </cell>
          <cell r="I212" t="str">
            <v>Electric</v>
          </cell>
          <cell r="J212" t="str">
            <v>Zonal Electric</v>
          </cell>
          <cell r="K212" t="str">
            <v>none</v>
          </cell>
          <cell r="L212">
            <v>2514.88134765625</v>
          </cell>
          <cell r="M212" t="str">
            <v>in-unit system</v>
          </cell>
          <cell r="N212" t="str">
            <v>Zonal Electric</v>
          </cell>
          <cell r="O212" t="str">
            <v>Electric</v>
          </cell>
          <cell r="P212" t="str">
            <v>Zonal Electric</v>
          </cell>
          <cell r="Q212" t="str">
            <v>Electric</v>
          </cell>
          <cell r="R212">
            <v>4796.97</v>
          </cell>
          <cell r="S212">
            <v>1</v>
          </cell>
        </row>
        <row r="213">
          <cell r="A213">
            <v>20101</v>
          </cell>
          <cell r="B213">
            <v>1</v>
          </cell>
          <cell r="C213" t="str">
            <v>20101_1</v>
          </cell>
          <cell r="D213" t="str">
            <v>NEWPORT</v>
          </cell>
          <cell r="E213" t="str">
            <v>OR</v>
          </cell>
          <cell r="F213">
            <v>97365</v>
          </cell>
          <cell r="G213" t="str">
            <v>ORCorvallis3</v>
          </cell>
          <cell r="H213" t="str">
            <v>MFunit_baseboard</v>
          </cell>
          <cell r="I213" t="str">
            <v>Electric</v>
          </cell>
          <cell r="J213" t="str">
            <v>Zonal Electric</v>
          </cell>
          <cell r="K213" t="str">
            <v>none</v>
          </cell>
          <cell r="L213">
            <v>2514.881103515625</v>
          </cell>
          <cell r="M213" t="str">
            <v>in-unit system</v>
          </cell>
          <cell r="N213" t="str">
            <v>Zonal Electric</v>
          </cell>
          <cell r="O213" t="str">
            <v>Electric</v>
          </cell>
          <cell r="P213" t="str">
            <v>Zonal Electric</v>
          </cell>
          <cell r="Q213" t="str">
            <v>Electric</v>
          </cell>
          <cell r="R213">
            <v>4260.8100000000004</v>
          </cell>
          <cell r="S213">
            <v>1</v>
          </cell>
        </row>
        <row r="214">
          <cell r="A214">
            <v>20101</v>
          </cell>
          <cell r="B214">
            <v>2</v>
          </cell>
          <cell r="C214" t="str">
            <v>20101_2</v>
          </cell>
          <cell r="D214" t="str">
            <v>NEWPORT</v>
          </cell>
          <cell r="E214" t="str">
            <v>OR</v>
          </cell>
          <cell r="F214">
            <v>97365</v>
          </cell>
          <cell r="G214" t="str">
            <v>ORCorvallis3</v>
          </cell>
          <cell r="H214" t="str">
            <v>MFunit_baseboard</v>
          </cell>
          <cell r="I214" t="str">
            <v>Electric</v>
          </cell>
          <cell r="J214" t="str">
            <v>Zonal Electric</v>
          </cell>
          <cell r="K214" t="str">
            <v>none</v>
          </cell>
          <cell r="L214">
            <v>2514.881103515625</v>
          </cell>
          <cell r="M214" t="str">
            <v>in-unit system</v>
          </cell>
          <cell r="N214" t="str">
            <v>Zonal Electric</v>
          </cell>
          <cell r="O214" t="str">
            <v>Electric</v>
          </cell>
          <cell r="P214" t="str">
            <v>Zonal Electric</v>
          </cell>
          <cell r="Q214" t="str">
            <v>Electric</v>
          </cell>
          <cell r="R214">
            <v>4260.8100000000004</v>
          </cell>
          <cell r="S214">
            <v>1</v>
          </cell>
        </row>
        <row r="215">
          <cell r="A215">
            <v>20101</v>
          </cell>
          <cell r="B215">
            <v>3</v>
          </cell>
          <cell r="C215" t="str">
            <v>20101_3</v>
          </cell>
          <cell r="D215" t="str">
            <v>NEWPORT</v>
          </cell>
          <cell r="E215" t="str">
            <v>OR</v>
          </cell>
          <cell r="F215">
            <v>97365</v>
          </cell>
          <cell r="G215" t="str">
            <v>ORCorvallis3</v>
          </cell>
          <cell r="H215" t="str">
            <v>MFunit_baseboard</v>
          </cell>
          <cell r="I215" t="str">
            <v>Electric</v>
          </cell>
          <cell r="J215" t="str">
            <v>Zonal Electric</v>
          </cell>
          <cell r="K215" t="str">
            <v>none</v>
          </cell>
          <cell r="L215">
            <v>2514.881103515625</v>
          </cell>
          <cell r="M215" t="str">
            <v>in-unit system</v>
          </cell>
          <cell r="N215" t="str">
            <v>Zonal Electric</v>
          </cell>
          <cell r="O215" t="str">
            <v>Electric</v>
          </cell>
          <cell r="P215" t="str">
            <v>Zonal Electric</v>
          </cell>
          <cell r="Q215" t="str">
            <v>Electric</v>
          </cell>
          <cell r="R215">
            <v>4260.8100000000004</v>
          </cell>
          <cell r="S215">
            <v>1</v>
          </cell>
        </row>
        <row r="216">
          <cell r="A216">
            <v>20119</v>
          </cell>
          <cell r="B216">
            <v>1</v>
          </cell>
          <cell r="C216" t="str">
            <v>20119_1</v>
          </cell>
          <cell r="D216" t="str">
            <v>VANCOUVER</v>
          </cell>
          <cell r="E216" t="str">
            <v>WA</v>
          </cell>
          <cell r="F216">
            <v>98662</v>
          </cell>
          <cell r="G216" t="str">
            <v>ORTroutdale3</v>
          </cell>
          <cell r="H216" t="str">
            <v>MFunit_baseboard</v>
          </cell>
          <cell r="I216" t="str">
            <v>Electric</v>
          </cell>
          <cell r="J216" t="str">
            <v>Zonal Electric</v>
          </cell>
          <cell r="K216" t="str">
            <v>none</v>
          </cell>
          <cell r="L216">
            <v>2514.881103515625</v>
          </cell>
          <cell r="M216" t="str">
            <v>in-unit system</v>
          </cell>
          <cell r="N216" t="str">
            <v>Zonal Electric</v>
          </cell>
          <cell r="O216" t="str">
            <v>Electric</v>
          </cell>
          <cell r="P216" t="str">
            <v>Zonal Electric</v>
          </cell>
          <cell r="Q216" t="str">
            <v>Electric</v>
          </cell>
          <cell r="R216">
            <v>4318.6499999999996</v>
          </cell>
          <cell r="S216">
            <v>1</v>
          </cell>
        </row>
        <row r="217">
          <cell r="A217">
            <v>20119</v>
          </cell>
          <cell r="B217">
            <v>2</v>
          </cell>
          <cell r="C217" t="str">
            <v>20119_2</v>
          </cell>
          <cell r="D217" t="str">
            <v>VANCOUVER</v>
          </cell>
          <cell r="E217" t="str">
            <v>WA</v>
          </cell>
          <cell r="F217">
            <v>98662</v>
          </cell>
          <cell r="G217" t="str">
            <v>ORTroutdale3</v>
          </cell>
          <cell r="H217" t="str">
            <v>MFunit_baseboard</v>
          </cell>
          <cell r="I217" t="str">
            <v>Electric</v>
          </cell>
          <cell r="J217" t="str">
            <v>Zonal Electric</v>
          </cell>
          <cell r="K217" t="str">
            <v>none</v>
          </cell>
          <cell r="L217">
            <v>2514.881103515625</v>
          </cell>
          <cell r="M217" t="str">
            <v>in-unit system</v>
          </cell>
          <cell r="N217" t="str">
            <v>Zonal Electric</v>
          </cell>
          <cell r="O217" t="str">
            <v>Electric</v>
          </cell>
          <cell r="P217" t="str">
            <v>Zonal Electric</v>
          </cell>
          <cell r="Q217" t="str">
            <v>Electric</v>
          </cell>
          <cell r="R217">
            <v>4318.6499999999996</v>
          </cell>
          <cell r="S217">
            <v>1</v>
          </cell>
        </row>
        <row r="218">
          <cell r="A218">
            <v>20119</v>
          </cell>
          <cell r="B218">
            <v>3</v>
          </cell>
          <cell r="C218" t="str">
            <v>20119_3</v>
          </cell>
          <cell r="D218" t="str">
            <v>VANCOUVER</v>
          </cell>
          <cell r="E218" t="str">
            <v>WA</v>
          </cell>
          <cell r="F218">
            <v>98662</v>
          </cell>
          <cell r="G218" t="str">
            <v>ORTroutdale3</v>
          </cell>
          <cell r="H218" t="str">
            <v>MFunit_baseboard</v>
          </cell>
          <cell r="I218" t="str">
            <v>Electric</v>
          </cell>
          <cell r="J218" t="str">
            <v>Zonal Electric</v>
          </cell>
          <cell r="K218" t="str">
            <v>MFunit_ptac</v>
          </cell>
          <cell r="L218">
            <v>2514.881103515625</v>
          </cell>
          <cell r="M218" t="str">
            <v>in-unit system</v>
          </cell>
          <cell r="N218" t="str">
            <v>Zonal Electric</v>
          </cell>
          <cell r="O218" t="str">
            <v>Electric</v>
          </cell>
          <cell r="P218" t="str">
            <v>Zonal Electric</v>
          </cell>
          <cell r="Q218" t="str">
            <v>Electric</v>
          </cell>
          <cell r="R218">
            <v>4318.6499999999996</v>
          </cell>
          <cell r="S218">
            <v>1</v>
          </cell>
        </row>
        <row r="219">
          <cell r="A219">
            <v>20165</v>
          </cell>
          <cell r="B219">
            <v>1</v>
          </cell>
          <cell r="C219" t="str">
            <v>20165_1</v>
          </cell>
          <cell r="D219" t="str">
            <v>MEDICAL LAKE</v>
          </cell>
          <cell r="E219" t="str">
            <v>WA</v>
          </cell>
          <cell r="F219">
            <v>99022</v>
          </cell>
          <cell r="G219" t="str">
            <v>WAFairchildAFB3</v>
          </cell>
          <cell r="H219" t="str">
            <v>MFunit_baseboard</v>
          </cell>
          <cell r="I219" t="str">
            <v>Electric</v>
          </cell>
          <cell r="J219" t="str">
            <v>Zonal Electric</v>
          </cell>
          <cell r="K219" t="str">
            <v>MFunit_ptac</v>
          </cell>
          <cell r="L219">
            <v>2514.881103515625</v>
          </cell>
          <cell r="M219" t="str">
            <v>in-unit system</v>
          </cell>
          <cell r="N219" t="str">
            <v>Zonal Electric</v>
          </cell>
          <cell r="O219" t="str">
            <v>Electric</v>
          </cell>
          <cell r="P219" t="str">
            <v>Zonal Electric</v>
          </cell>
          <cell r="Q219" t="str">
            <v>Electric</v>
          </cell>
          <cell r="R219">
            <v>7370.82</v>
          </cell>
          <cell r="S219">
            <v>3</v>
          </cell>
        </row>
        <row r="220">
          <cell r="A220">
            <v>20165</v>
          </cell>
          <cell r="B220">
            <v>2</v>
          </cell>
          <cell r="C220" t="str">
            <v>20165_2</v>
          </cell>
          <cell r="D220" t="str">
            <v>MEDICAL LAKE</v>
          </cell>
          <cell r="E220" t="str">
            <v>WA</v>
          </cell>
          <cell r="F220">
            <v>99022</v>
          </cell>
          <cell r="G220" t="str">
            <v>WAFairchildAFB3</v>
          </cell>
          <cell r="H220" t="str">
            <v>MFunit_baseboard</v>
          </cell>
          <cell r="I220" t="str">
            <v>Electric</v>
          </cell>
          <cell r="J220" t="str">
            <v>Zonal Electric</v>
          </cell>
          <cell r="K220" t="str">
            <v>MFunit_ptac</v>
          </cell>
          <cell r="L220">
            <v>2514.881103515625</v>
          </cell>
          <cell r="M220" t="str">
            <v>in-unit system</v>
          </cell>
          <cell r="N220" t="str">
            <v>Zonal Electric</v>
          </cell>
          <cell r="O220" t="str">
            <v>Electric</v>
          </cell>
          <cell r="P220" t="str">
            <v>Zonal Electric</v>
          </cell>
          <cell r="Q220" t="str">
            <v>Electric</v>
          </cell>
          <cell r="R220">
            <v>7370.82</v>
          </cell>
          <cell r="S220">
            <v>3</v>
          </cell>
        </row>
        <row r="221">
          <cell r="A221">
            <v>20165</v>
          </cell>
          <cell r="B221">
            <v>3</v>
          </cell>
          <cell r="C221" t="str">
            <v>20165_3</v>
          </cell>
          <cell r="D221" t="str">
            <v>MEDICAL LAKE</v>
          </cell>
          <cell r="E221" t="str">
            <v>WA</v>
          </cell>
          <cell r="F221">
            <v>99022</v>
          </cell>
          <cell r="G221" t="str">
            <v>WAFairchildAFB3</v>
          </cell>
          <cell r="H221" t="str">
            <v>MFunit_radiantheat</v>
          </cell>
          <cell r="I221" t="str">
            <v>Electric</v>
          </cell>
          <cell r="J221" t="str">
            <v>Zonal Electric</v>
          </cell>
          <cell r="K221" t="str">
            <v>MFunit_ptac</v>
          </cell>
          <cell r="L221">
            <v>2514.881103515625</v>
          </cell>
          <cell r="M221" t="str">
            <v>in-unit system</v>
          </cell>
          <cell r="N221" t="str">
            <v>Zonal Electric</v>
          </cell>
          <cell r="O221" t="str">
            <v>Electric</v>
          </cell>
          <cell r="P221" t="str">
            <v>Zonal Electric</v>
          </cell>
          <cell r="Q221" t="str">
            <v>Electric</v>
          </cell>
          <cell r="R221">
            <v>7370.82</v>
          </cell>
          <cell r="S221">
            <v>3</v>
          </cell>
        </row>
        <row r="222">
          <cell r="A222">
            <v>20193</v>
          </cell>
          <cell r="B222">
            <v>1</v>
          </cell>
          <cell r="C222" t="str">
            <v>20193_1</v>
          </cell>
          <cell r="D222" t="str">
            <v>TIGARD</v>
          </cell>
          <cell r="E222" t="str">
            <v>OR</v>
          </cell>
          <cell r="F222">
            <v>97223</v>
          </cell>
          <cell r="G222" t="str">
            <v>ORHillsboro3</v>
          </cell>
          <cell r="H222" t="str">
            <v>MFunit_pthpheat</v>
          </cell>
          <cell r="I222" t="str">
            <v>Electric</v>
          </cell>
          <cell r="J222" t="str">
            <v>PTHP,DHP</v>
          </cell>
          <cell r="K222" t="str">
            <v>none</v>
          </cell>
          <cell r="L222">
            <v>2514.880859375</v>
          </cell>
          <cell r="M222" t="str">
            <v>in-unit system</v>
          </cell>
          <cell r="N222" t="str">
            <v>PTHP,DHP</v>
          </cell>
          <cell r="O222" t="str">
            <v>Electric</v>
          </cell>
          <cell r="P222" t="str">
            <v>PTHP,DHP</v>
          </cell>
          <cell r="Q222" t="str">
            <v>Electric</v>
          </cell>
          <cell r="R222">
            <v>4796.97</v>
          </cell>
          <cell r="S222">
            <v>1</v>
          </cell>
        </row>
        <row r="223">
          <cell r="A223">
            <v>20193</v>
          </cell>
          <cell r="B223">
            <v>2</v>
          </cell>
          <cell r="C223" t="str">
            <v>20193_2</v>
          </cell>
          <cell r="D223" t="str">
            <v>TIGARD</v>
          </cell>
          <cell r="E223" t="str">
            <v>OR</v>
          </cell>
          <cell r="F223">
            <v>97223</v>
          </cell>
          <cell r="G223" t="str">
            <v>ORHillsboro3</v>
          </cell>
          <cell r="H223" t="str">
            <v>MFunit_baseboard</v>
          </cell>
          <cell r="I223" t="str">
            <v>Electric</v>
          </cell>
          <cell r="J223" t="str">
            <v>Zonal Electric</v>
          </cell>
          <cell r="K223" t="str">
            <v>none</v>
          </cell>
          <cell r="L223">
            <v>2514.880859375</v>
          </cell>
          <cell r="M223" t="str">
            <v>in-unit system</v>
          </cell>
          <cell r="N223" t="str">
            <v>PTHP,DHP</v>
          </cell>
          <cell r="O223" t="str">
            <v>Electric</v>
          </cell>
          <cell r="P223" t="str">
            <v>Zonal Electric</v>
          </cell>
          <cell r="Q223" t="str">
            <v>Electric</v>
          </cell>
          <cell r="R223">
            <v>4796.97</v>
          </cell>
          <cell r="S223">
            <v>1</v>
          </cell>
        </row>
        <row r="224">
          <cell r="A224">
            <v>20193</v>
          </cell>
          <cell r="B224">
            <v>3</v>
          </cell>
          <cell r="C224" t="str">
            <v>20193_3</v>
          </cell>
          <cell r="D224" t="str">
            <v>TIGARD</v>
          </cell>
          <cell r="E224" t="str">
            <v>OR</v>
          </cell>
          <cell r="F224">
            <v>97223</v>
          </cell>
          <cell r="G224" t="str">
            <v>ORHillsboro3</v>
          </cell>
          <cell r="H224" t="str">
            <v>MFunit_baseboard</v>
          </cell>
          <cell r="I224" t="str">
            <v>Electric</v>
          </cell>
          <cell r="J224" t="str">
            <v>Zonal Electric</v>
          </cell>
          <cell r="K224" t="str">
            <v>MFunit_pthpheat</v>
          </cell>
          <cell r="L224">
            <v>2514.880859375</v>
          </cell>
          <cell r="M224" t="str">
            <v>in-unit system</v>
          </cell>
          <cell r="N224" t="str">
            <v>PTHP,DHP</v>
          </cell>
          <cell r="O224" t="str">
            <v>Electric</v>
          </cell>
          <cell r="P224" t="str">
            <v>Zonal Electric</v>
          </cell>
          <cell r="Q224" t="str">
            <v>Electric</v>
          </cell>
          <cell r="R224">
            <v>4796.97</v>
          </cell>
          <cell r="S224">
            <v>1</v>
          </cell>
        </row>
        <row r="225">
          <cell r="A225">
            <v>20195</v>
          </cell>
          <cell r="B225">
            <v>1</v>
          </cell>
          <cell r="C225" t="str">
            <v>20195_1</v>
          </cell>
          <cell r="D225" t="str">
            <v>SALEM</v>
          </cell>
          <cell r="E225" t="str">
            <v>OR</v>
          </cell>
          <cell r="F225">
            <v>97301</v>
          </cell>
          <cell r="G225" t="str">
            <v>ORSalem3</v>
          </cell>
          <cell r="H225" t="str">
            <v>MFunit_minisplitheat</v>
          </cell>
          <cell r="I225" t="str">
            <v>Electric</v>
          </cell>
          <cell r="J225" t="str">
            <v>PTHP,DHP</v>
          </cell>
          <cell r="K225" t="str">
            <v>none</v>
          </cell>
          <cell r="L225">
            <v>3772.32177734375</v>
          </cell>
          <cell r="M225" t="str">
            <v>in-unit system</v>
          </cell>
          <cell r="N225" t="str">
            <v>PTHP,DHP</v>
          </cell>
          <cell r="O225" t="str">
            <v>Electric</v>
          </cell>
          <cell r="P225" t="str">
            <v>PTHP,DHP</v>
          </cell>
          <cell r="Q225" t="str">
            <v>Electric</v>
          </cell>
          <cell r="R225">
            <v>4582.08</v>
          </cell>
          <cell r="S225">
            <v>1</v>
          </cell>
        </row>
        <row r="226">
          <cell r="A226">
            <v>20195</v>
          </cell>
          <cell r="B226">
            <v>2</v>
          </cell>
          <cell r="C226" t="str">
            <v>20195_2</v>
          </cell>
          <cell r="D226" t="str">
            <v>SALEM</v>
          </cell>
          <cell r="E226" t="str">
            <v>OR</v>
          </cell>
          <cell r="F226">
            <v>97301</v>
          </cell>
          <cell r="G226" t="str">
            <v>ORSalem3</v>
          </cell>
          <cell r="H226" t="str">
            <v>MFunit_minisplitheat</v>
          </cell>
          <cell r="I226" t="str">
            <v>Electric</v>
          </cell>
          <cell r="J226" t="str">
            <v>PTHP,DHP</v>
          </cell>
          <cell r="K226" t="str">
            <v>MFunit_ptac</v>
          </cell>
          <cell r="L226">
            <v>2514.881103515625</v>
          </cell>
          <cell r="M226" t="str">
            <v>in-unit system</v>
          </cell>
          <cell r="N226" t="str">
            <v>PTHP,DHP</v>
          </cell>
          <cell r="O226" t="str">
            <v>Electric</v>
          </cell>
          <cell r="P226" t="str">
            <v>PTHP,DHP</v>
          </cell>
          <cell r="Q226" t="str">
            <v>Electric</v>
          </cell>
          <cell r="R226">
            <v>4582.08</v>
          </cell>
          <cell r="S226">
            <v>1</v>
          </cell>
        </row>
        <row r="227">
          <cell r="A227">
            <v>20241</v>
          </cell>
          <cell r="B227">
            <v>1</v>
          </cell>
          <cell r="C227" t="str">
            <v>20241_1</v>
          </cell>
          <cell r="D227" t="str">
            <v>KALAMA</v>
          </cell>
          <cell r="E227" t="str">
            <v>WA</v>
          </cell>
          <cell r="F227">
            <v>98625</v>
          </cell>
          <cell r="G227" t="str">
            <v>WAKelso3</v>
          </cell>
          <cell r="H227" t="str">
            <v>MFunit_radiantheat</v>
          </cell>
          <cell r="I227" t="str">
            <v>Electric</v>
          </cell>
          <cell r="J227" t="str">
            <v>Zonal Electric</v>
          </cell>
          <cell r="K227" t="str">
            <v>MFunit_ptac</v>
          </cell>
          <cell r="L227">
            <v>2514.881103515625</v>
          </cell>
          <cell r="M227" t="str">
            <v>in-unit system</v>
          </cell>
          <cell r="N227" t="str">
            <v>Zonal Electric</v>
          </cell>
          <cell r="O227" t="str">
            <v>Electric</v>
          </cell>
          <cell r="P227" t="str">
            <v>Zonal Electric</v>
          </cell>
          <cell r="Q227" t="str">
            <v>Electric</v>
          </cell>
          <cell r="R227">
            <v>4681.95</v>
          </cell>
          <cell r="S227">
            <v>1</v>
          </cell>
        </row>
        <row r="228">
          <cell r="A228">
            <v>20241</v>
          </cell>
          <cell r="B228">
            <v>2</v>
          </cell>
          <cell r="C228" t="str">
            <v>20241_2</v>
          </cell>
          <cell r="D228" t="str">
            <v>KALAMA</v>
          </cell>
          <cell r="E228" t="str">
            <v>WA</v>
          </cell>
          <cell r="F228">
            <v>98625</v>
          </cell>
          <cell r="G228" t="str">
            <v>WAKelso3</v>
          </cell>
          <cell r="H228" t="str">
            <v>MFunit_pluginheater</v>
          </cell>
          <cell r="I228" t="str">
            <v>Electric</v>
          </cell>
          <cell r="J228" t="str">
            <v>Zonal Electric</v>
          </cell>
          <cell r="K228" t="str">
            <v>MFunit_ptac/MFunit_radiantheat</v>
          </cell>
          <cell r="L228">
            <v>2514.881103515625</v>
          </cell>
          <cell r="M228" t="str">
            <v>in-unit system</v>
          </cell>
          <cell r="N228" t="str">
            <v>Zonal Electric</v>
          </cell>
          <cell r="O228" t="str">
            <v>Electric</v>
          </cell>
          <cell r="P228" t="str">
            <v>Zonal Electric</v>
          </cell>
          <cell r="Q228" t="str">
            <v>Electric</v>
          </cell>
          <cell r="R228">
            <v>4681.95</v>
          </cell>
          <cell r="S228">
            <v>1</v>
          </cell>
        </row>
        <row r="229">
          <cell r="A229">
            <v>20241</v>
          </cell>
          <cell r="B229">
            <v>3</v>
          </cell>
          <cell r="C229" t="str">
            <v>20241_3</v>
          </cell>
          <cell r="D229" t="str">
            <v>KALAMA</v>
          </cell>
          <cell r="E229" t="str">
            <v>WA</v>
          </cell>
          <cell r="F229">
            <v>98625</v>
          </cell>
          <cell r="G229" t="str">
            <v>WAKelso3</v>
          </cell>
          <cell r="H229" t="str">
            <v>MFunit_radiantheat</v>
          </cell>
          <cell r="I229" t="str">
            <v>Electric</v>
          </cell>
          <cell r="J229" t="str">
            <v>Zonal Electric</v>
          </cell>
          <cell r="K229" t="str">
            <v>MFunit_baseboard/MFunit_ptac</v>
          </cell>
          <cell r="L229">
            <v>2514.881103515625</v>
          </cell>
          <cell r="M229" t="str">
            <v>in-unit system</v>
          </cell>
          <cell r="N229" t="str">
            <v>Zonal Electric</v>
          </cell>
          <cell r="O229" t="str">
            <v>Electric</v>
          </cell>
          <cell r="P229" t="str">
            <v>Zonal Electric</v>
          </cell>
          <cell r="Q229" t="str">
            <v>Electric</v>
          </cell>
          <cell r="R229">
            <v>4681.95</v>
          </cell>
          <cell r="S229">
            <v>1</v>
          </cell>
        </row>
        <row r="230">
          <cell r="A230">
            <v>20289</v>
          </cell>
          <cell r="B230">
            <v>1</v>
          </cell>
          <cell r="C230" t="str">
            <v>20289_1</v>
          </cell>
          <cell r="D230" t="str">
            <v>METALINE FALLS</v>
          </cell>
          <cell r="E230" t="str">
            <v>WA</v>
          </cell>
          <cell r="F230">
            <v>99153</v>
          </cell>
          <cell r="G230" t="str">
            <v>WASpokane3</v>
          </cell>
          <cell r="H230" t="str">
            <v>MFunit_baseboard</v>
          </cell>
          <cell r="I230" t="str">
            <v>Electric</v>
          </cell>
          <cell r="J230" t="str">
            <v>Zonal Electric</v>
          </cell>
          <cell r="K230" t="str">
            <v>MFunit_ptac</v>
          </cell>
          <cell r="L230">
            <v>2514.881103515625</v>
          </cell>
          <cell r="M230" t="str">
            <v>in-unit system</v>
          </cell>
          <cell r="N230" t="str">
            <v>Zonal Electric</v>
          </cell>
          <cell r="O230" t="str">
            <v>Electric</v>
          </cell>
          <cell r="P230" t="str">
            <v>Zonal Electric</v>
          </cell>
          <cell r="Q230" t="str">
            <v>Electric</v>
          </cell>
          <cell r="R230">
            <v>6716.49</v>
          </cell>
          <cell r="S230">
            <v>3</v>
          </cell>
        </row>
        <row r="231">
          <cell r="A231">
            <v>20289</v>
          </cell>
          <cell r="B231">
            <v>2</v>
          </cell>
          <cell r="C231" t="str">
            <v>20289_2</v>
          </cell>
          <cell r="D231" t="str">
            <v>METALINE FALLS</v>
          </cell>
          <cell r="E231" t="str">
            <v>WA</v>
          </cell>
          <cell r="F231">
            <v>99153</v>
          </cell>
          <cell r="G231" t="str">
            <v>WASpokane3</v>
          </cell>
          <cell r="H231" t="str">
            <v>MFunit_baseboard</v>
          </cell>
          <cell r="I231" t="str">
            <v>Electric</v>
          </cell>
          <cell r="J231" t="str">
            <v>Zonal Electric</v>
          </cell>
          <cell r="K231" t="str">
            <v>MFunit_ptac</v>
          </cell>
          <cell r="L231">
            <v>2514.881103515625</v>
          </cell>
          <cell r="M231" t="str">
            <v>in-unit system</v>
          </cell>
          <cell r="N231" t="str">
            <v>Zonal Electric</v>
          </cell>
          <cell r="O231" t="str">
            <v>Electric</v>
          </cell>
          <cell r="P231" t="str">
            <v>Zonal Electric</v>
          </cell>
          <cell r="Q231" t="str">
            <v>Electric</v>
          </cell>
          <cell r="R231">
            <v>6716.49</v>
          </cell>
          <cell r="S231">
            <v>3</v>
          </cell>
        </row>
        <row r="232">
          <cell r="A232">
            <v>20289</v>
          </cell>
          <cell r="B232">
            <v>3</v>
          </cell>
          <cell r="C232" t="str">
            <v>20289_3</v>
          </cell>
          <cell r="D232" t="str">
            <v>METALINE FALLS</v>
          </cell>
          <cell r="E232" t="str">
            <v>WA</v>
          </cell>
          <cell r="F232">
            <v>99153</v>
          </cell>
          <cell r="G232" t="str">
            <v>WASpokane3</v>
          </cell>
          <cell r="H232" t="str">
            <v>MFunit_baseboard</v>
          </cell>
          <cell r="I232" t="str">
            <v>Electric</v>
          </cell>
          <cell r="J232" t="str">
            <v>Zonal Electric</v>
          </cell>
          <cell r="K232" t="str">
            <v>MFunit_ptac</v>
          </cell>
          <cell r="L232">
            <v>2514.881103515625</v>
          </cell>
          <cell r="M232" t="str">
            <v>in-unit system</v>
          </cell>
          <cell r="N232" t="str">
            <v>Zonal Electric</v>
          </cell>
          <cell r="O232" t="str">
            <v>Electric</v>
          </cell>
          <cell r="P232" t="str">
            <v>Zonal Electric</v>
          </cell>
          <cell r="Q232" t="str">
            <v>Electric</v>
          </cell>
          <cell r="R232">
            <v>6716.49</v>
          </cell>
          <cell r="S232">
            <v>3</v>
          </cell>
        </row>
        <row r="233">
          <cell r="A233">
            <v>20532</v>
          </cell>
          <cell r="B233">
            <v>1</v>
          </cell>
          <cell r="C233" t="str">
            <v>20532_1</v>
          </cell>
          <cell r="D233" t="str">
            <v>WENATCHEE</v>
          </cell>
          <cell r="E233" t="str">
            <v>WA</v>
          </cell>
          <cell r="F233">
            <v>98801</v>
          </cell>
          <cell r="G233" t="str">
            <v>WAWenatchee3</v>
          </cell>
          <cell r="H233" t="str">
            <v>MFunit_baseboard</v>
          </cell>
          <cell r="I233" t="str">
            <v>Electric</v>
          </cell>
          <cell r="J233" t="str">
            <v>Zonal Electric</v>
          </cell>
          <cell r="K233" t="str">
            <v>MFunit_ptac</v>
          </cell>
          <cell r="L233">
            <v>2514.881103515625</v>
          </cell>
          <cell r="M233" t="str">
            <v>in-unit system</v>
          </cell>
          <cell r="N233" t="str">
            <v>Zonal Electric</v>
          </cell>
          <cell r="O233" t="str">
            <v>Electric</v>
          </cell>
          <cell r="P233" t="str">
            <v>Zonal Electric</v>
          </cell>
          <cell r="Q233" t="str">
            <v>Electric</v>
          </cell>
          <cell r="R233">
            <v>5753.43</v>
          </cell>
          <cell r="S233">
            <v>2</v>
          </cell>
        </row>
        <row r="234">
          <cell r="A234">
            <v>20532</v>
          </cell>
          <cell r="B234">
            <v>2</v>
          </cell>
          <cell r="C234" t="str">
            <v>20532_2</v>
          </cell>
          <cell r="D234" t="str">
            <v>WENATCHEE</v>
          </cell>
          <cell r="E234" t="str">
            <v>WA</v>
          </cell>
          <cell r="F234">
            <v>98801</v>
          </cell>
          <cell r="G234" t="str">
            <v>WAWenatchee3</v>
          </cell>
          <cell r="H234" t="str">
            <v>MFunit_baseboard</v>
          </cell>
          <cell r="I234" t="str">
            <v>Electric</v>
          </cell>
          <cell r="J234" t="str">
            <v>Zonal Electric</v>
          </cell>
          <cell r="K234" t="str">
            <v>MFunit_ptac</v>
          </cell>
          <cell r="L234">
            <v>2514.881103515625</v>
          </cell>
          <cell r="M234" t="str">
            <v>in-unit system</v>
          </cell>
          <cell r="N234" t="str">
            <v>Zonal Electric</v>
          </cell>
          <cell r="O234" t="str">
            <v>Electric</v>
          </cell>
          <cell r="P234" t="str">
            <v>Zonal Electric</v>
          </cell>
          <cell r="Q234" t="str">
            <v>Electric</v>
          </cell>
          <cell r="R234">
            <v>5753.43</v>
          </cell>
          <cell r="S234">
            <v>2</v>
          </cell>
        </row>
        <row r="235">
          <cell r="A235">
            <v>20532</v>
          </cell>
          <cell r="B235">
            <v>3</v>
          </cell>
          <cell r="C235" t="str">
            <v>20532_3</v>
          </cell>
          <cell r="D235" t="str">
            <v>WENATCHEE</v>
          </cell>
          <cell r="E235" t="str">
            <v>WA</v>
          </cell>
          <cell r="F235">
            <v>98801</v>
          </cell>
          <cell r="G235" t="str">
            <v>WAWenatchee3</v>
          </cell>
          <cell r="H235" t="str">
            <v>MFunit_baseboard</v>
          </cell>
          <cell r="I235" t="str">
            <v>Electric</v>
          </cell>
          <cell r="J235" t="str">
            <v>Zonal Electric</v>
          </cell>
          <cell r="K235" t="str">
            <v>MFunit_ptac</v>
          </cell>
          <cell r="L235">
            <v>2514.881103515625</v>
          </cell>
          <cell r="M235" t="str">
            <v>in-unit system</v>
          </cell>
          <cell r="N235" t="str">
            <v>Zonal Electric</v>
          </cell>
          <cell r="O235" t="str">
            <v>Electric</v>
          </cell>
          <cell r="P235" t="str">
            <v>Zonal Electric</v>
          </cell>
          <cell r="Q235" t="str">
            <v>Electric</v>
          </cell>
          <cell r="R235">
            <v>5753.43</v>
          </cell>
          <cell r="S235">
            <v>2</v>
          </cell>
        </row>
        <row r="236">
          <cell r="A236">
            <v>20566</v>
          </cell>
          <cell r="B236">
            <v>1</v>
          </cell>
          <cell r="C236" t="str">
            <v>20566_1</v>
          </cell>
          <cell r="D236" t="str">
            <v>PORTLAND</v>
          </cell>
          <cell r="E236" t="str">
            <v>OR</v>
          </cell>
          <cell r="F236">
            <v>97233</v>
          </cell>
          <cell r="G236" t="str">
            <v>ORPortland3</v>
          </cell>
          <cell r="H236" t="str">
            <v>MFunit_baseboard</v>
          </cell>
          <cell r="I236" t="str">
            <v>Electric</v>
          </cell>
          <cell r="J236" t="str">
            <v>Zonal Electric</v>
          </cell>
          <cell r="K236" t="str">
            <v>MFunit_ptac</v>
          </cell>
          <cell r="L236">
            <v>2514.880859375</v>
          </cell>
          <cell r="M236" t="str">
            <v>in-unit system</v>
          </cell>
          <cell r="N236" t="str">
            <v>Zonal Electric</v>
          </cell>
          <cell r="O236" t="str">
            <v>Electric</v>
          </cell>
          <cell r="P236" t="str">
            <v>Zonal Electric</v>
          </cell>
          <cell r="Q236" t="str">
            <v>Electric</v>
          </cell>
          <cell r="R236">
            <v>4186.59</v>
          </cell>
          <cell r="S236">
            <v>1</v>
          </cell>
        </row>
        <row r="237">
          <cell r="A237">
            <v>20566</v>
          </cell>
          <cell r="B237">
            <v>2</v>
          </cell>
          <cell r="C237" t="str">
            <v>20566_2</v>
          </cell>
          <cell r="D237" t="str">
            <v>PORTLAND</v>
          </cell>
          <cell r="E237" t="str">
            <v>OR</v>
          </cell>
          <cell r="F237">
            <v>97233</v>
          </cell>
          <cell r="G237" t="str">
            <v>ORPortland3</v>
          </cell>
          <cell r="H237" t="str">
            <v>MFunit_baseboard</v>
          </cell>
          <cell r="I237" t="str">
            <v>Electric</v>
          </cell>
          <cell r="J237" t="str">
            <v>Zonal Electric</v>
          </cell>
          <cell r="K237" t="str">
            <v>MFunit_ptac</v>
          </cell>
          <cell r="L237">
            <v>2514.880859375</v>
          </cell>
          <cell r="M237" t="str">
            <v>in-unit system</v>
          </cell>
          <cell r="N237" t="str">
            <v>Zonal Electric</v>
          </cell>
          <cell r="O237" t="str">
            <v>Electric</v>
          </cell>
          <cell r="P237" t="str">
            <v>Zonal Electric</v>
          </cell>
          <cell r="Q237" t="str">
            <v>Electric</v>
          </cell>
          <cell r="R237">
            <v>4186.59</v>
          </cell>
          <cell r="S237">
            <v>1</v>
          </cell>
        </row>
        <row r="238">
          <cell r="A238">
            <v>20566</v>
          </cell>
          <cell r="B238">
            <v>3</v>
          </cell>
          <cell r="C238" t="str">
            <v>20566_3</v>
          </cell>
          <cell r="D238" t="str">
            <v>PORTLAND</v>
          </cell>
          <cell r="E238" t="str">
            <v>OR</v>
          </cell>
          <cell r="F238">
            <v>97233</v>
          </cell>
          <cell r="G238" t="str">
            <v>ORPortland3</v>
          </cell>
          <cell r="H238" t="str">
            <v>MFunit_baseboard</v>
          </cell>
          <cell r="I238" t="str">
            <v>Electric</v>
          </cell>
          <cell r="J238" t="str">
            <v>Zonal Electric</v>
          </cell>
          <cell r="K238" t="str">
            <v>MFunit_ptac</v>
          </cell>
          <cell r="L238">
            <v>2514.880859375</v>
          </cell>
          <cell r="M238" t="str">
            <v>in-unit system</v>
          </cell>
          <cell r="N238" t="str">
            <v>Zonal Electric</v>
          </cell>
          <cell r="O238" t="str">
            <v>Electric</v>
          </cell>
          <cell r="P238" t="str">
            <v>Zonal Electric</v>
          </cell>
          <cell r="Q238" t="str">
            <v>Electric</v>
          </cell>
          <cell r="R238">
            <v>4186.59</v>
          </cell>
          <cell r="S238">
            <v>1</v>
          </cell>
        </row>
        <row r="239">
          <cell r="A239">
            <v>20581</v>
          </cell>
          <cell r="B239">
            <v>1</v>
          </cell>
          <cell r="C239" t="str">
            <v>20581_1</v>
          </cell>
          <cell r="D239" t="str">
            <v>BEAVERTON</v>
          </cell>
          <cell r="E239" t="str">
            <v>OR</v>
          </cell>
          <cell r="F239">
            <v>97005</v>
          </cell>
          <cell r="G239" t="str">
            <v>ORHillsboro3</v>
          </cell>
          <cell r="H239" t="str">
            <v>MFunit_baseboard</v>
          </cell>
          <cell r="I239" t="str">
            <v>Electric</v>
          </cell>
          <cell r="J239" t="str">
            <v>Zonal Electric</v>
          </cell>
          <cell r="K239" t="str">
            <v>none</v>
          </cell>
          <cell r="L239">
            <v>3772.32177734375</v>
          </cell>
          <cell r="M239" t="str">
            <v>in-unit system</v>
          </cell>
          <cell r="N239" t="str">
            <v>Zonal Electric</v>
          </cell>
          <cell r="O239" t="str">
            <v>Electric</v>
          </cell>
          <cell r="P239" t="str">
            <v>Zonal Electric</v>
          </cell>
          <cell r="Q239" t="str">
            <v>Electric</v>
          </cell>
          <cell r="R239">
            <v>4796.97</v>
          </cell>
          <cell r="S239">
            <v>1</v>
          </cell>
        </row>
        <row r="240">
          <cell r="A240">
            <v>20581</v>
          </cell>
          <cell r="B240">
            <v>2</v>
          </cell>
          <cell r="C240" t="str">
            <v>20581_2</v>
          </cell>
          <cell r="D240" t="str">
            <v>BEAVERTON</v>
          </cell>
          <cell r="E240" t="str">
            <v>OR</v>
          </cell>
          <cell r="F240">
            <v>97005</v>
          </cell>
          <cell r="G240" t="str">
            <v>ORHillsboro3</v>
          </cell>
          <cell r="H240" t="str">
            <v>MFunit_baseboard</v>
          </cell>
          <cell r="I240" t="str">
            <v>Electric</v>
          </cell>
          <cell r="J240" t="str">
            <v>Zonal Electric</v>
          </cell>
          <cell r="K240" t="str">
            <v>none</v>
          </cell>
          <cell r="L240">
            <v>3772.32177734375</v>
          </cell>
          <cell r="M240" t="str">
            <v>in-unit system</v>
          </cell>
          <cell r="N240" t="str">
            <v>Zonal Electric</v>
          </cell>
          <cell r="O240" t="str">
            <v>Electric</v>
          </cell>
          <cell r="P240" t="str">
            <v>Zonal Electric</v>
          </cell>
          <cell r="Q240" t="str">
            <v>Electric</v>
          </cell>
          <cell r="R240">
            <v>4796.97</v>
          </cell>
          <cell r="S240">
            <v>1</v>
          </cell>
        </row>
        <row r="241">
          <cell r="A241">
            <v>20665</v>
          </cell>
          <cell r="B241">
            <v>1</v>
          </cell>
          <cell r="C241" t="str">
            <v>20665_1</v>
          </cell>
          <cell r="D241" t="str">
            <v>SALEM</v>
          </cell>
          <cell r="E241" t="str">
            <v>OR</v>
          </cell>
          <cell r="F241">
            <v>97301</v>
          </cell>
          <cell r="G241" t="str">
            <v>ORSalem3</v>
          </cell>
          <cell r="H241" t="str">
            <v>MFunit_minisplitheat</v>
          </cell>
          <cell r="I241" t="str">
            <v>Electric</v>
          </cell>
          <cell r="J241" t="str">
            <v>PTHP,DHP</v>
          </cell>
          <cell r="K241" t="str">
            <v>MFunit_baseboard</v>
          </cell>
          <cell r="L241">
            <v>2514.881103515625</v>
          </cell>
          <cell r="M241" t="str">
            <v>in-unit system</v>
          </cell>
          <cell r="N241" t="str">
            <v>PTHP,DHP</v>
          </cell>
          <cell r="O241" t="str">
            <v>Electric</v>
          </cell>
          <cell r="P241" t="str">
            <v>PTHP,DHP</v>
          </cell>
          <cell r="Q241" t="str">
            <v>Electric</v>
          </cell>
          <cell r="R241">
            <v>4582.08</v>
          </cell>
          <cell r="S241">
            <v>1</v>
          </cell>
        </row>
        <row r="242">
          <cell r="A242">
            <v>20665</v>
          </cell>
          <cell r="B242">
            <v>2</v>
          </cell>
          <cell r="C242" t="str">
            <v>20665_2</v>
          </cell>
          <cell r="D242" t="str">
            <v>SALEM</v>
          </cell>
          <cell r="E242" t="str">
            <v>OR</v>
          </cell>
          <cell r="F242">
            <v>97301</v>
          </cell>
          <cell r="G242" t="str">
            <v>ORSalem3</v>
          </cell>
          <cell r="H242" t="str">
            <v>MFunit_fafelec</v>
          </cell>
          <cell r="I242" t="str">
            <v>Electric</v>
          </cell>
          <cell r="J242" t="str">
            <v>Forced Air</v>
          </cell>
          <cell r="K242" t="str">
            <v>none</v>
          </cell>
          <cell r="L242">
            <v>2514.881103515625</v>
          </cell>
          <cell r="M242" t="str">
            <v>in-unit system</v>
          </cell>
          <cell r="N242" t="str">
            <v>PTHP,DHP</v>
          </cell>
          <cell r="O242" t="str">
            <v>Electric</v>
          </cell>
          <cell r="P242" t="str">
            <v>Forced Air</v>
          </cell>
          <cell r="Q242" t="str">
            <v>Electric</v>
          </cell>
          <cell r="R242">
            <v>4582.08</v>
          </cell>
          <cell r="S242">
            <v>1</v>
          </cell>
        </row>
        <row r="243">
          <cell r="A243">
            <v>20665</v>
          </cell>
          <cell r="B243">
            <v>3</v>
          </cell>
          <cell r="C243" t="str">
            <v>20665_3</v>
          </cell>
          <cell r="D243" t="str">
            <v>SALEM</v>
          </cell>
          <cell r="E243" t="str">
            <v>OR</v>
          </cell>
          <cell r="F243">
            <v>97301</v>
          </cell>
          <cell r="G243" t="str">
            <v>ORSalem3</v>
          </cell>
          <cell r="H243" t="str">
            <v>MFunit_fafelec</v>
          </cell>
          <cell r="I243" t="str">
            <v>Electric</v>
          </cell>
          <cell r="J243" t="str">
            <v>Forced Air</v>
          </cell>
          <cell r="K243" t="str">
            <v>none</v>
          </cell>
          <cell r="L243">
            <v>2514.881103515625</v>
          </cell>
          <cell r="M243" t="str">
            <v>in-unit system</v>
          </cell>
          <cell r="N243" t="str">
            <v>PTHP,DHP</v>
          </cell>
          <cell r="O243" t="str">
            <v>Electric</v>
          </cell>
          <cell r="P243" t="str">
            <v>Forced Air</v>
          </cell>
          <cell r="Q243" t="str">
            <v>Electric</v>
          </cell>
          <cell r="R243">
            <v>4582.08</v>
          </cell>
          <cell r="S243">
            <v>1</v>
          </cell>
        </row>
        <row r="244">
          <cell r="A244">
            <v>20705</v>
          </cell>
          <cell r="B244">
            <v>1</v>
          </cell>
          <cell r="C244" t="str">
            <v>20705_1</v>
          </cell>
          <cell r="D244" t="str">
            <v>FLORENCE</v>
          </cell>
          <cell r="E244" t="str">
            <v>OR</v>
          </cell>
          <cell r="F244">
            <v>97439</v>
          </cell>
          <cell r="G244" t="str">
            <v>ORNorthBend3</v>
          </cell>
          <cell r="H244" t="str">
            <v>MFunit_baseboard</v>
          </cell>
          <cell r="I244" t="str">
            <v>Electric</v>
          </cell>
          <cell r="J244" t="str">
            <v>Zonal Electric</v>
          </cell>
          <cell r="K244" t="str">
            <v>none</v>
          </cell>
          <cell r="L244">
            <v>2514.881103515625</v>
          </cell>
          <cell r="M244" t="str">
            <v>in-unit system</v>
          </cell>
          <cell r="N244" t="str">
            <v>Zonal Electric</v>
          </cell>
          <cell r="O244" t="str">
            <v>Electric</v>
          </cell>
          <cell r="P244" t="str">
            <v>Zonal Electric</v>
          </cell>
          <cell r="Q244" t="str">
            <v>Electric</v>
          </cell>
          <cell r="R244">
            <v>4525.1400000000003</v>
          </cell>
          <cell r="S244">
            <v>1</v>
          </cell>
        </row>
        <row r="245">
          <cell r="A245">
            <v>20705</v>
          </cell>
          <cell r="B245">
            <v>2</v>
          </cell>
          <cell r="C245" t="str">
            <v>20705_2</v>
          </cell>
          <cell r="D245" t="str">
            <v>FLORENCE</v>
          </cell>
          <cell r="E245" t="str">
            <v>OR</v>
          </cell>
          <cell r="F245">
            <v>97439</v>
          </cell>
          <cell r="G245" t="str">
            <v>ORNorthBend3</v>
          </cell>
          <cell r="H245" t="str">
            <v>MFunit_baseboard</v>
          </cell>
          <cell r="I245" t="str">
            <v>Electric</v>
          </cell>
          <cell r="J245" t="str">
            <v>Zonal Electric</v>
          </cell>
          <cell r="K245" t="str">
            <v>MFunit_baseboard</v>
          </cell>
          <cell r="L245">
            <v>2514.881103515625</v>
          </cell>
          <cell r="M245" t="str">
            <v>in-unit system</v>
          </cell>
          <cell r="N245" t="str">
            <v>Zonal Electric</v>
          </cell>
          <cell r="O245" t="str">
            <v>Electric</v>
          </cell>
          <cell r="P245" t="str">
            <v>Zonal Electric</v>
          </cell>
          <cell r="Q245" t="str">
            <v>Electric</v>
          </cell>
          <cell r="R245">
            <v>4525.1400000000003</v>
          </cell>
          <cell r="S245">
            <v>1</v>
          </cell>
        </row>
        <row r="246">
          <cell r="A246">
            <v>20705</v>
          </cell>
          <cell r="B246">
            <v>3</v>
          </cell>
          <cell r="C246" t="str">
            <v>20705_3</v>
          </cell>
          <cell r="D246" t="str">
            <v>FLORENCE</v>
          </cell>
          <cell r="E246" t="str">
            <v>OR</v>
          </cell>
          <cell r="F246">
            <v>97439</v>
          </cell>
          <cell r="G246" t="str">
            <v>ORNorthBend3</v>
          </cell>
          <cell r="H246" t="str">
            <v>MFunit_baseboard</v>
          </cell>
          <cell r="I246" t="str">
            <v>Electric</v>
          </cell>
          <cell r="J246" t="str">
            <v>Zonal Electric</v>
          </cell>
          <cell r="K246" t="str">
            <v>none</v>
          </cell>
          <cell r="L246">
            <v>2514.881103515625</v>
          </cell>
          <cell r="M246" t="str">
            <v>in-unit system</v>
          </cell>
          <cell r="N246" t="str">
            <v>Zonal Electric</v>
          </cell>
          <cell r="O246" t="str">
            <v>Electric</v>
          </cell>
          <cell r="P246" t="str">
            <v>Zonal Electric</v>
          </cell>
          <cell r="Q246" t="str">
            <v>Electric</v>
          </cell>
          <cell r="R246">
            <v>4525.1400000000003</v>
          </cell>
          <cell r="S246">
            <v>1</v>
          </cell>
        </row>
        <row r="247">
          <cell r="A247">
            <v>20803</v>
          </cell>
          <cell r="B247">
            <v>1</v>
          </cell>
          <cell r="C247" t="str">
            <v>20803_1</v>
          </cell>
          <cell r="D247" t="str">
            <v>YAKIMA</v>
          </cell>
          <cell r="E247" t="str">
            <v>WA</v>
          </cell>
          <cell r="F247">
            <v>98901</v>
          </cell>
          <cell r="G247" t="str">
            <v>WAYakima3</v>
          </cell>
          <cell r="H247" t="str">
            <v>MFunit_baseboard</v>
          </cell>
          <cell r="I247" t="str">
            <v>Electric</v>
          </cell>
          <cell r="J247" t="str">
            <v>Zonal Electric</v>
          </cell>
          <cell r="K247" t="str">
            <v>MFunit_ptac</v>
          </cell>
          <cell r="L247">
            <v>2514.881103515625</v>
          </cell>
          <cell r="M247" t="str">
            <v>in-unit system</v>
          </cell>
          <cell r="N247" t="str">
            <v>Zonal Electric</v>
          </cell>
          <cell r="O247" t="str">
            <v>Electric</v>
          </cell>
          <cell r="P247" t="str">
            <v>Zonal Electric</v>
          </cell>
          <cell r="Q247" t="str">
            <v>Electric</v>
          </cell>
          <cell r="R247">
            <v>6041.16</v>
          </cell>
          <cell r="S247">
            <v>2</v>
          </cell>
        </row>
        <row r="248">
          <cell r="A248">
            <v>20803</v>
          </cell>
          <cell r="B248">
            <v>2</v>
          </cell>
          <cell r="C248" t="str">
            <v>20803_2</v>
          </cell>
          <cell r="D248" t="str">
            <v>YAKIMA</v>
          </cell>
          <cell r="E248" t="str">
            <v>WA</v>
          </cell>
          <cell r="F248">
            <v>98901</v>
          </cell>
          <cell r="G248" t="str">
            <v>WAYakima3</v>
          </cell>
          <cell r="H248" t="str">
            <v>MFunit_baseboard</v>
          </cell>
          <cell r="I248" t="str">
            <v>Electric</v>
          </cell>
          <cell r="J248" t="str">
            <v>Zonal Electric</v>
          </cell>
          <cell r="K248" t="str">
            <v>none</v>
          </cell>
          <cell r="L248">
            <v>2514.881103515625</v>
          </cell>
          <cell r="M248" t="str">
            <v>in-unit system</v>
          </cell>
          <cell r="N248" t="str">
            <v>Zonal Electric</v>
          </cell>
          <cell r="O248" t="str">
            <v>Electric</v>
          </cell>
          <cell r="P248" t="str">
            <v>Zonal Electric</v>
          </cell>
          <cell r="Q248" t="str">
            <v>Electric</v>
          </cell>
          <cell r="R248">
            <v>6041.16</v>
          </cell>
          <cell r="S248">
            <v>2</v>
          </cell>
        </row>
        <row r="249">
          <cell r="A249">
            <v>20803</v>
          </cell>
          <cell r="B249">
            <v>3</v>
          </cell>
          <cell r="C249" t="str">
            <v>20803_3</v>
          </cell>
          <cell r="D249" t="str">
            <v>YAKIMA</v>
          </cell>
          <cell r="E249" t="str">
            <v>WA</v>
          </cell>
          <cell r="F249">
            <v>98901</v>
          </cell>
          <cell r="G249" t="str">
            <v>WAYakima3</v>
          </cell>
          <cell r="H249" t="str">
            <v>MFunit_baseboard</v>
          </cell>
          <cell r="I249" t="str">
            <v>Electric</v>
          </cell>
          <cell r="J249" t="str">
            <v>Zonal Electric</v>
          </cell>
          <cell r="K249" t="str">
            <v>MFunit_ptac</v>
          </cell>
          <cell r="L249">
            <v>2514.881103515625</v>
          </cell>
          <cell r="M249" t="str">
            <v>in-unit system</v>
          </cell>
          <cell r="N249" t="str">
            <v>Zonal Electric</v>
          </cell>
          <cell r="O249" t="str">
            <v>Electric</v>
          </cell>
          <cell r="P249" t="str">
            <v>Zonal Electric</v>
          </cell>
          <cell r="Q249" t="str">
            <v>Electric</v>
          </cell>
          <cell r="R249">
            <v>6041.16</v>
          </cell>
          <cell r="S249">
            <v>2</v>
          </cell>
        </row>
        <row r="250">
          <cell r="A250">
            <v>21000</v>
          </cell>
          <cell r="B250">
            <v>1</v>
          </cell>
          <cell r="C250" t="str">
            <v>21000_1</v>
          </cell>
          <cell r="D250" t="str">
            <v>ELLENSBURG</v>
          </cell>
          <cell r="E250" t="str">
            <v>WA</v>
          </cell>
          <cell r="F250">
            <v>98926</v>
          </cell>
          <cell r="G250" t="str">
            <v>WAYakima3</v>
          </cell>
          <cell r="H250" t="str">
            <v>MFunit_baseboard</v>
          </cell>
          <cell r="I250" t="str">
            <v>Electric</v>
          </cell>
          <cell r="J250" t="str">
            <v>Zonal Electric</v>
          </cell>
          <cell r="K250" t="str">
            <v>MFunit_ptac</v>
          </cell>
          <cell r="L250">
            <v>2514.881103515625</v>
          </cell>
          <cell r="M250" t="str">
            <v>in-unit system</v>
          </cell>
          <cell r="N250" t="str">
            <v>Zonal Electric</v>
          </cell>
          <cell r="O250" t="str">
            <v>Electric</v>
          </cell>
          <cell r="P250" t="str">
            <v>Zonal Electric</v>
          </cell>
          <cell r="Q250" t="str">
            <v>Electric</v>
          </cell>
          <cell r="R250">
            <v>6041.16</v>
          </cell>
          <cell r="S250">
            <v>2</v>
          </cell>
        </row>
        <row r="251">
          <cell r="A251">
            <v>21000</v>
          </cell>
          <cell r="B251">
            <v>2</v>
          </cell>
          <cell r="C251" t="str">
            <v>21000_2</v>
          </cell>
          <cell r="D251" t="str">
            <v>ELLENSBURG</v>
          </cell>
          <cell r="E251" t="str">
            <v>WA</v>
          </cell>
          <cell r="F251">
            <v>98926</v>
          </cell>
          <cell r="G251" t="str">
            <v>WAYakima3</v>
          </cell>
          <cell r="H251" t="str">
            <v>MFunit_baseboard</v>
          </cell>
          <cell r="I251" t="str">
            <v>Electric</v>
          </cell>
          <cell r="J251" t="str">
            <v>Zonal Electric</v>
          </cell>
          <cell r="K251" t="str">
            <v>MFunit_ptac</v>
          </cell>
          <cell r="L251">
            <v>2514.881103515625</v>
          </cell>
          <cell r="M251" t="str">
            <v>in-unit system</v>
          </cell>
          <cell r="N251" t="str">
            <v>Zonal Electric</v>
          </cell>
          <cell r="O251" t="str">
            <v>Electric</v>
          </cell>
          <cell r="P251" t="str">
            <v>Zonal Electric</v>
          </cell>
          <cell r="Q251" t="str">
            <v>Electric</v>
          </cell>
          <cell r="R251">
            <v>6041.16</v>
          </cell>
          <cell r="S251">
            <v>2</v>
          </cell>
        </row>
        <row r="252">
          <cell r="A252">
            <v>21000</v>
          </cell>
          <cell r="B252">
            <v>3</v>
          </cell>
          <cell r="C252" t="str">
            <v>21000_3</v>
          </cell>
          <cell r="D252" t="str">
            <v>ELLENSBURG</v>
          </cell>
          <cell r="E252" t="str">
            <v>WA</v>
          </cell>
          <cell r="F252">
            <v>98926</v>
          </cell>
          <cell r="G252" t="str">
            <v>WAYakima3</v>
          </cell>
          <cell r="H252" t="str">
            <v>MFunit_baseboard</v>
          </cell>
          <cell r="I252" t="str">
            <v>Electric</v>
          </cell>
          <cell r="J252" t="str">
            <v>Zonal Electric</v>
          </cell>
          <cell r="K252" t="str">
            <v>MFunit_ptac</v>
          </cell>
          <cell r="L252">
            <v>2514.881103515625</v>
          </cell>
          <cell r="M252" t="str">
            <v>in-unit system</v>
          </cell>
          <cell r="N252" t="str">
            <v>Zonal Electric</v>
          </cell>
          <cell r="O252" t="str">
            <v>Electric</v>
          </cell>
          <cell r="P252" t="str">
            <v>Zonal Electric</v>
          </cell>
          <cell r="Q252" t="str">
            <v>Electric</v>
          </cell>
          <cell r="R252">
            <v>6041.16</v>
          </cell>
          <cell r="S252">
            <v>2</v>
          </cell>
        </row>
        <row r="253">
          <cell r="A253">
            <v>21268</v>
          </cell>
          <cell r="B253">
            <v>1</v>
          </cell>
          <cell r="C253" t="str">
            <v>21268_1</v>
          </cell>
          <cell r="D253" t="str">
            <v>VANCOUVER</v>
          </cell>
          <cell r="E253" t="str">
            <v>WA</v>
          </cell>
          <cell r="F253">
            <v>98665</v>
          </cell>
          <cell r="G253" t="str">
            <v>ORHillsboro3</v>
          </cell>
          <cell r="H253" t="str">
            <v>MFunit_baseboard</v>
          </cell>
          <cell r="I253" t="str">
            <v>Electric</v>
          </cell>
          <cell r="J253" t="str">
            <v>Zonal Electric</v>
          </cell>
          <cell r="K253" t="str">
            <v>none</v>
          </cell>
          <cell r="L253">
            <v>2514.881103515625</v>
          </cell>
          <cell r="M253" t="str">
            <v>in-unit system</v>
          </cell>
          <cell r="N253" t="str">
            <v>Zonal Electric</v>
          </cell>
          <cell r="O253" t="str">
            <v>Electric</v>
          </cell>
          <cell r="P253" t="str">
            <v>Zonal Electric</v>
          </cell>
          <cell r="Q253" t="str">
            <v>Electric</v>
          </cell>
          <cell r="R253">
            <v>4796.97</v>
          </cell>
          <cell r="S253">
            <v>1</v>
          </cell>
        </row>
        <row r="254">
          <cell r="A254">
            <v>21268</v>
          </cell>
          <cell r="B254">
            <v>2</v>
          </cell>
          <cell r="C254" t="str">
            <v>21268_2</v>
          </cell>
          <cell r="D254" t="str">
            <v>VANCOUVER</v>
          </cell>
          <cell r="E254" t="str">
            <v>WA</v>
          </cell>
          <cell r="F254">
            <v>98665</v>
          </cell>
          <cell r="G254" t="str">
            <v>ORHillsboro3</v>
          </cell>
          <cell r="H254" t="str">
            <v>MFunit_baseboard</v>
          </cell>
          <cell r="I254" t="str">
            <v>Electric</v>
          </cell>
          <cell r="J254" t="str">
            <v>Zonal Electric</v>
          </cell>
          <cell r="K254" t="str">
            <v>none</v>
          </cell>
          <cell r="L254">
            <v>2514.881103515625</v>
          </cell>
          <cell r="M254" t="str">
            <v>in-unit system</v>
          </cell>
          <cell r="N254" t="str">
            <v>Zonal Electric</v>
          </cell>
          <cell r="O254" t="str">
            <v>Electric</v>
          </cell>
          <cell r="P254" t="str">
            <v>Zonal Electric</v>
          </cell>
          <cell r="Q254" t="str">
            <v>Electric</v>
          </cell>
          <cell r="R254">
            <v>4796.97</v>
          </cell>
          <cell r="S254">
            <v>1</v>
          </cell>
        </row>
        <row r="255">
          <cell r="A255">
            <v>21268</v>
          </cell>
          <cell r="B255">
            <v>3</v>
          </cell>
          <cell r="C255" t="str">
            <v>21268_3</v>
          </cell>
          <cell r="D255" t="str">
            <v>VANCOUVER</v>
          </cell>
          <cell r="E255" t="str">
            <v>WA</v>
          </cell>
          <cell r="F255">
            <v>98665</v>
          </cell>
          <cell r="G255" t="str">
            <v>ORHillsboro3</v>
          </cell>
          <cell r="H255" t="str">
            <v>MFunit_baseboard</v>
          </cell>
          <cell r="I255" t="str">
            <v>Electric</v>
          </cell>
          <cell r="J255" t="str">
            <v>Zonal Electric</v>
          </cell>
          <cell r="K255" t="str">
            <v>none</v>
          </cell>
          <cell r="L255">
            <v>2514.881103515625</v>
          </cell>
          <cell r="M255" t="str">
            <v>in-unit system</v>
          </cell>
          <cell r="N255" t="str">
            <v>Zonal Electric</v>
          </cell>
          <cell r="O255" t="str">
            <v>Electric</v>
          </cell>
          <cell r="P255" t="str">
            <v>Zonal Electric</v>
          </cell>
          <cell r="Q255" t="str">
            <v>Electric</v>
          </cell>
          <cell r="R255">
            <v>4796.97</v>
          </cell>
          <cell r="S255">
            <v>1</v>
          </cell>
        </row>
        <row r="256">
          <cell r="A256">
            <v>21346</v>
          </cell>
          <cell r="B256">
            <v>1</v>
          </cell>
          <cell r="C256" t="str">
            <v>21346_1</v>
          </cell>
          <cell r="D256" t="str">
            <v>HELENA</v>
          </cell>
          <cell r="E256" t="str">
            <v>MT</v>
          </cell>
          <cell r="F256">
            <v>59602</v>
          </cell>
          <cell r="G256" t="str">
            <v>MTHelena3</v>
          </cell>
          <cell r="H256" t="str">
            <v>MFunit_faf_gas</v>
          </cell>
          <cell r="I256" t="str">
            <v>Natural Gas</v>
          </cell>
          <cell r="J256" t="str">
            <v>Forced Air</v>
          </cell>
          <cell r="K256" t="str">
            <v>none</v>
          </cell>
          <cell r="L256">
            <v>2514.880859375</v>
          </cell>
          <cell r="M256" t="str">
            <v>in-unit system</v>
          </cell>
          <cell r="N256" t="str">
            <v>Forced Air</v>
          </cell>
          <cell r="O256" t="str">
            <v>Natural Gas</v>
          </cell>
          <cell r="P256" t="str">
            <v>Forced Air</v>
          </cell>
          <cell r="Q256" t="str">
            <v>Natural Gas</v>
          </cell>
          <cell r="R256">
            <v>7587.45</v>
          </cell>
          <cell r="S256">
            <v>3</v>
          </cell>
        </row>
        <row r="257">
          <cell r="A257">
            <v>21346</v>
          </cell>
          <cell r="B257">
            <v>2</v>
          </cell>
          <cell r="C257" t="str">
            <v>21346_2</v>
          </cell>
          <cell r="D257" t="str">
            <v>HELENA</v>
          </cell>
          <cell r="E257" t="str">
            <v>MT</v>
          </cell>
          <cell r="F257">
            <v>59602</v>
          </cell>
          <cell r="G257" t="str">
            <v>MTHelena3</v>
          </cell>
          <cell r="H257" t="str">
            <v>MFunit_faf_gas</v>
          </cell>
          <cell r="I257" t="str">
            <v>Natural Gas</v>
          </cell>
          <cell r="J257" t="str">
            <v>Forced Air</v>
          </cell>
          <cell r="K257" t="str">
            <v>none</v>
          </cell>
          <cell r="L257">
            <v>2514.880859375</v>
          </cell>
          <cell r="M257" t="str">
            <v>in-unit system</v>
          </cell>
          <cell r="N257" t="str">
            <v>Forced Air</v>
          </cell>
          <cell r="O257" t="str">
            <v>Natural Gas</v>
          </cell>
          <cell r="P257" t="str">
            <v>Forced Air</v>
          </cell>
          <cell r="Q257" t="str">
            <v>Natural Gas</v>
          </cell>
          <cell r="R257">
            <v>7587.45</v>
          </cell>
          <cell r="S257">
            <v>3</v>
          </cell>
        </row>
        <row r="258">
          <cell r="A258">
            <v>21346</v>
          </cell>
          <cell r="B258">
            <v>3</v>
          </cell>
          <cell r="C258" t="str">
            <v>21346_3</v>
          </cell>
          <cell r="D258" t="str">
            <v>HELENA</v>
          </cell>
          <cell r="E258" t="str">
            <v>MT</v>
          </cell>
          <cell r="F258">
            <v>59602</v>
          </cell>
          <cell r="G258" t="str">
            <v>MTHelena3</v>
          </cell>
          <cell r="H258" t="str">
            <v>MFunit_faf_gas</v>
          </cell>
          <cell r="I258" t="str">
            <v>Natural Gas</v>
          </cell>
          <cell r="J258" t="str">
            <v>Forced Air</v>
          </cell>
          <cell r="K258" t="str">
            <v>MFunit_ptac</v>
          </cell>
          <cell r="L258">
            <v>2514.881103515625</v>
          </cell>
          <cell r="M258" t="str">
            <v>in-unit system</v>
          </cell>
          <cell r="N258" t="str">
            <v>Forced Air</v>
          </cell>
          <cell r="O258" t="str">
            <v>Natural Gas</v>
          </cell>
          <cell r="P258" t="str">
            <v>Forced Air</v>
          </cell>
          <cell r="Q258" t="str">
            <v>Natural Gas</v>
          </cell>
          <cell r="R258">
            <v>7587.45</v>
          </cell>
          <cell r="S258">
            <v>3</v>
          </cell>
        </row>
        <row r="259">
          <cell r="A259">
            <v>21424</v>
          </cell>
          <cell r="B259">
            <v>1</v>
          </cell>
          <cell r="C259" t="str">
            <v>21424_1</v>
          </cell>
          <cell r="D259" t="str">
            <v>MEDFORD</v>
          </cell>
          <cell r="E259" t="str">
            <v>OR</v>
          </cell>
          <cell r="F259">
            <v>97504</v>
          </cell>
          <cell r="G259" t="str">
            <v>ORMedford3</v>
          </cell>
          <cell r="H259" t="str">
            <v>MFunit_faf_gas</v>
          </cell>
          <cell r="I259" t="str">
            <v>Natural Gas</v>
          </cell>
          <cell r="J259" t="str">
            <v>Forced Air</v>
          </cell>
          <cell r="K259" t="str">
            <v>MFunit_ptac</v>
          </cell>
          <cell r="L259">
            <v>2514.881103515625</v>
          </cell>
          <cell r="M259" t="str">
            <v>in-unit system</v>
          </cell>
          <cell r="N259" t="str">
            <v>Forced Air</v>
          </cell>
          <cell r="O259" t="str">
            <v>Natural Gas</v>
          </cell>
          <cell r="P259" t="str">
            <v>Forced Air</v>
          </cell>
          <cell r="Q259" t="str">
            <v>Natural Gas</v>
          </cell>
          <cell r="R259">
            <v>4529.97</v>
          </cell>
          <cell r="S259">
            <v>1</v>
          </cell>
        </row>
        <row r="260">
          <cell r="A260">
            <v>21424</v>
          </cell>
          <cell r="B260">
            <v>2</v>
          </cell>
          <cell r="C260" t="str">
            <v>21424_2</v>
          </cell>
          <cell r="D260" t="str">
            <v>MEDFORD</v>
          </cell>
          <cell r="E260" t="str">
            <v>OR</v>
          </cell>
          <cell r="F260">
            <v>97504</v>
          </cell>
          <cell r="G260" t="str">
            <v>ORMedford3</v>
          </cell>
          <cell r="H260" t="str">
            <v>MFunit_faf_gas</v>
          </cell>
          <cell r="I260" t="str">
            <v>Natural Gas</v>
          </cell>
          <cell r="J260" t="str">
            <v>Forced Air</v>
          </cell>
          <cell r="K260" t="str">
            <v>MFunit_ptac</v>
          </cell>
          <cell r="L260">
            <v>2514.881103515625</v>
          </cell>
          <cell r="M260" t="str">
            <v>in-unit system</v>
          </cell>
          <cell r="N260" t="str">
            <v>Forced Air</v>
          </cell>
          <cell r="O260" t="str">
            <v>Natural Gas</v>
          </cell>
          <cell r="P260" t="str">
            <v>Forced Air</v>
          </cell>
          <cell r="Q260" t="str">
            <v>Natural Gas</v>
          </cell>
          <cell r="R260">
            <v>4529.97</v>
          </cell>
          <cell r="S260">
            <v>1</v>
          </cell>
        </row>
        <row r="261">
          <cell r="A261">
            <v>21424</v>
          </cell>
          <cell r="B261">
            <v>3</v>
          </cell>
          <cell r="C261" t="str">
            <v>21424_3</v>
          </cell>
          <cell r="D261" t="str">
            <v>MEDFORD</v>
          </cell>
          <cell r="E261" t="str">
            <v>OR</v>
          </cell>
          <cell r="F261">
            <v>97504</v>
          </cell>
          <cell r="G261" t="str">
            <v>ORMedford3</v>
          </cell>
          <cell r="H261" t="str">
            <v>MFunit_faf_gas</v>
          </cell>
          <cell r="I261" t="str">
            <v>Natural Gas</v>
          </cell>
          <cell r="J261" t="str">
            <v>Forced Air</v>
          </cell>
          <cell r="K261" t="str">
            <v>none</v>
          </cell>
          <cell r="L261">
            <v>2514.881103515625</v>
          </cell>
          <cell r="M261" t="str">
            <v>in-unit system</v>
          </cell>
          <cell r="N261" t="str">
            <v>Forced Air</v>
          </cell>
          <cell r="O261" t="str">
            <v>Natural Gas</v>
          </cell>
          <cell r="P261" t="str">
            <v>Forced Air</v>
          </cell>
          <cell r="Q261" t="str">
            <v>Natural Gas</v>
          </cell>
          <cell r="R261">
            <v>4529.97</v>
          </cell>
          <cell r="S261">
            <v>1</v>
          </cell>
        </row>
        <row r="262">
          <cell r="A262">
            <v>21488</v>
          </cell>
          <cell r="B262">
            <v>1</v>
          </cell>
          <cell r="C262" t="str">
            <v>21488_1</v>
          </cell>
          <cell r="D262" t="str">
            <v>SALEM</v>
          </cell>
          <cell r="E262" t="str">
            <v>OR</v>
          </cell>
          <cell r="F262">
            <v>97306</v>
          </cell>
          <cell r="G262" t="str">
            <v>ORSalem3</v>
          </cell>
          <cell r="H262" t="str">
            <v>MFunit_baseboard</v>
          </cell>
          <cell r="I262" t="str">
            <v>Electric</v>
          </cell>
          <cell r="J262" t="str">
            <v>Zonal Electric</v>
          </cell>
          <cell r="K262" t="str">
            <v>none</v>
          </cell>
          <cell r="L262">
            <v>2514.881103515625</v>
          </cell>
          <cell r="M262" t="str">
            <v>in-unit system</v>
          </cell>
          <cell r="N262" t="str">
            <v>Zonal Electric</v>
          </cell>
          <cell r="O262" t="str">
            <v>Electric</v>
          </cell>
          <cell r="P262" t="str">
            <v>Zonal Electric</v>
          </cell>
          <cell r="Q262" t="str">
            <v>Electric</v>
          </cell>
          <cell r="R262">
            <v>4582.08</v>
          </cell>
          <cell r="S262">
            <v>1</v>
          </cell>
        </row>
        <row r="263">
          <cell r="A263">
            <v>21488</v>
          </cell>
          <cell r="B263">
            <v>2</v>
          </cell>
          <cell r="C263" t="str">
            <v>21488_2</v>
          </cell>
          <cell r="D263" t="str">
            <v>SALEM</v>
          </cell>
          <cell r="E263" t="str">
            <v>OR</v>
          </cell>
          <cell r="F263">
            <v>97306</v>
          </cell>
          <cell r="G263" t="str">
            <v>ORSalem3</v>
          </cell>
          <cell r="H263" t="str">
            <v>MFunit_baseboard</v>
          </cell>
          <cell r="I263" t="str">
            <v>Electric</v>
          </cell>
          <cell r="J263" t="str">
            <v>Zonal Electric</v>
          </cell>
          <cell r="K263" t="str">
            <v>none</v>
          </cell>
          <cell r="L263">
            <v>2514.881103515625</v>
          </cell>
          <cell r="M263" t="str">
            <v>in-unit system</v>
          </cell>
          <cell r="N263" t="str">
            <v>Zonal Electric</v>
          </cell>
          <cell r="O263" t="str">
            <v>Electric</v>
          </cell>
          <cell r="P263" t="str">
            <v>Zonal Electric</v>
          </cell>
          <cell r="Q263" t="str">
            <v>Electric</v>
          </cell>
          <cell r="R263">
            <v>4582.08</v>
          </cell>
          <cell r="S263">
            <v>1</v>
          </cell>
        </row>
        <row r="264">
          <cell r="A264">
            <v>21488</v>
          </cell>
          <cell r="B264">
            <v>3</v>
          </cell>
          <cell r="C264" t="str">
            <v>21488_3</v>
          </cell>
          <cell r="D264" t="str">
            <v>SALEM</v>
          </cell>
          <cell r="E264" t="str">
            <v>OR</v>
          </cell>
          <cell r="F264">
            <v>97306</v>
          </cell>
          <cell r="G264" t="str">
            <v>ORSalem3</v>
          </cell>
          <cell r="H264" t="str">
            <v>MFunit_baseboard</v>
          </cell>
          <cell r="I264" t="str">
            <v>Electric</v>
          </cell>
          <cell r="J264" t="str">
            <v>Zonal Electric</v>
          </cell>
          <cell r="K264" t="str">
            <v>none</v>
          </cell>
          <cell r="L264">
            <v>2514.881103515625</v>
          </cell>
          <cell r="M264" t="str">
            <v>in-unit system</v>
          </cell>
          <cell r="N264" t="str">
            <v>Zonal Electric</v>
          </cell>
          <cell r="O264" t="str">
            <v>Electric</v>
          </cell>
          <cell r="P264" t="str">
            <v>Zonal Electric</v>
          </cell>
          <cell r="Q264" t="str">
            <v>Electric</v>
          </cell>
          <cell r="R264">
            <v>4582.08</v>
          </cell>
          <cell r="S264">
            <v>1</v>
          </cell>
        </row>
        <row r="265">
          <cell r="A265">
            <v>21505</v>
          </cell>
          <cell r="B265">
            <v>1</v>
          </cell>
          <cell r="C265" t="str">
            <v>21505_1</v>
          </cell>
          <cell r="D265" t="str">
            <v>PORTLAND</v>
          </cell>
          <cell r="E265" t="str">
            <v>OR</v>
          </cell>
          <cell r="F265">
            <v>97219</v>
          </cell>
          <cell r="G265" t="str">
            <v>ORPortland3</v>
          </cell>
          <cell r="H265" t="str">
            <v>MFunit_baseboard</v>
          </cell>
          <cell r="I265" t="str">
            <v>Electric</v>
          </cell>
          <cell r="J265" t="str">
            <v>Zonal Electric</v>
          </cell>
          <cell r="K265" t="str">
            <v>MFunit_radiantheat</v>
          </cell>
          <cell r="L265">
            <v>2514.881103515625</v>
          </cell>
          <cell r="M265" t="str">
            <v>in-unit system</v>
          </cell>
          <cell r="N265" t="str">
            <v>Zonal Electric</v>
          </cell>
          <cell r="O265" t="str">
            <v>Electric</v>
          </cell>
          <cell r="P265" t="str">
            <v>Zonal Electric</v>
          </cell>
          <cell r="Q265" t="str">
            <v>Electric</v>
          </cell>
          <cell r="R265">
            <v>4186.59</v>
          </cell>
          <cell r="S265">
            <v>1</v>
          </cell>
        </row>
        <row r="266">
          <cell r="A266">
            <v>21505</v>
          </cell>
          <cell r="B266">
            <v>2</v>
          </cell>
          <cell r="C266" t="str">
            <v>21505_2</v>
          </cell>
          <cell r="D266" t="str">
            <v>PORTLAND</v>
          </cell>
          <cell r="E266" t="str">
            <v>OR</v>
          </cell>
          <cell r="F266">
            <v>97219</v>
          </cell>
          <cell r="G266" t="str">
            <v>ORPortland3</v>
          </cell>
          <cell r="H266" t="str">
            <v>MFunit_baseboard</v>
          </cell>
          <cell r="I266" t="str">
            <v>Electric</v>
          </cell>
          <cell r="J266" t="str">
            <v>Zonal Electric</v>
          </cell>
          <cell r="K266" t="str">
            <v>MFunit_radiantheat</v>
          </cell>
          <cell r="L266">
            <v>2514.881103515625</v>
          </cell>
          <cell r="M266" t="str">
            <v>in-unit system</v>
          </cell>
          <cell r="N266" t="str">
            <v>Zonal Electric</v>
          </cell>
          <cell r="O266" t="str">
            <v>Electric</v>
          </cell>
          <cell r="P266" t="str">
            <v>Zonal Electric</v>
          </cell>
          <cell r="Q266" t="str">
            <v>Electric</v>
          </cell>
          <cell r="R266">
            <v>4186.59</v>
          </cell>
          <cell r="S266">
            <v>1</v>
          </cell>
        </row>
        <row r="267">
          <cell r="A267">
            <v>21505</v>
          </cell>
          <cell r="B267">
            <v>3</v>
          </cell>
          <cell r="C267" t="str">
            <v>21505_3</v>
          </cell>
          <cell r="D267" t="str">
            <v>PORTLAND</v>
          </cell>
          <cell r="E267" t="str">
            <v>OR</v>
          </cell>
          <cell r="F267">
            <v>97219</v>
          </cell>
          <cell r="G267" t="str">
            <v>ORPortland3</v>
          </cell>
          <cell r="H267" t="str">
            <v>MFunit_baseboard</v>
          </cell>
          <cell r="I267" t="str">
            <v>Electric</v>
          </cell>
          <cell r="J267" t="str">
            <v>Zonal Electric</v>
          </cell>
          <cell r="K267" t="str">
            <v>MFunit_radiantheat</v>
          </cell>
          <cell r="L267">
            <v>2514.881103515625</v>
          </cell>
          <cell r="M267" t="str">
            <v>in-unit system</v>
          </cell>
          <cell r="N267" t="str">
            <v>Zonal Electric</v>
          </cell>
          <cell r="O267" t="str">
            <v>Electric</v>
          </cell>
          <cell r="P267" t="str">
            <v>Zonal Electric</v>
          </cell>
          <cell r="Q267" t="str">
            <v>Electric</v>
          </cell>
          <cell r="R267">
            <v>4186.59</v>
          </cell>
          <cell r="S267">
            <v>1</v>
          </cell>
        </row>
        <row r="268">
          <cell r="A268">
            <v>21564</v>
          </cell>
          <cell r="B268">
            <v>1</v>
          </cell>
          <cell r="C268" t="str">
            <v>21564_1</v>
          </cell>
          <cell r="D268" t="str">
            <v>TACOMA</v>
          </cell>
          <cell r="E268" t="str">
            <v>WA</v>
          </cell>
          <cell r="F268">
            <v>98405</v>
          </cell>
          <cell r="G268" t="str">
            <v>WATacomaMcchord3</v>
          </cell>
          <cell r="H268" t="str">
            <v>MFunit_baseboard</v>
          </cell>
          <cell r="I268" t="str">
            <v>Electric</v>
          </cell>
          <cell r="J268" t="str">
            <v>Zonal Electric</v>
          </cell>
          <cell r="K268" t="str">
            <v>none</v>
          </cell>
          <cell r="L268">
            <v>2514.880859375</v>
          </cell>
          <cell r="M268" t="str">
            <v>in-unit system</v>
          </cell>
          <cell r="N268" t="str">
            <v>Zonal Electric</v>
          </cell>
          <cell r="O268" t="str">
            <v>Electric</v>
          </cell>
          <cell r="P268" t="str">
            <v>Zonal Electric</v>
          </cell>
          <cell r="Q268" t="str">
            <v>Electric</v>
          </cell>
          <cell r="R268">
            <v>5671.38</v>
          </cell>
          <cell r="S268">
            <v>2</v>
          </cell>
        </row>
        <row r="269">
          <cell r="A269">
            <v>21564</v>
          </cell>
          <cell r="B269">
            <v>2</v>
          </cell>
          <cell r="C269" t="str">
            <v>21564_2</v>
          </cell>
          <cell r="D269" t="str">
            <v>TACOMA</v>
          </cell>
          <cell r="E269" t="str">
            <v>WA</v>
          </cell>
          <cell r="F269">
            <v>98405</v>
          </cell>
          <cell r="G269" t="str">
            <v>WATacomaMcchord3</v>
          </cell>
          <cell r="H269" t="str">
            <v>MFunit_pluginheater</v>
          </cell>
          <cell r="I269" t="str">
            <v>Electric</v>
          </cell>
          <cell r="J269" t="str">
            <v>Zonal Electric</v>
          </cell>
          <cell r="K269" t="str">
            <v>MFunit_baseboard</v>
          </cell>
          <cell r="L269">
            <v>2514.880859375</v>
          </cell>
          <cell r="M269" t="str">
            <v>in-unit system</v>
          </cell>
          <cell r="N269" t="str">
            <v>Zonal Electric</v>
          </cell>
          <cell r="O269" t="str">
            <v>Electric</v>
          </cell>
          <cell r="P269" t="str">
            <v>Zonal Electric</v>
          </cell>
          <cell r="Q269" t="str">
            <v>Electric</v>
          </cell>
          <cell r="R269">
            <v>5671.38</v>
          </cell>
          <cell r="S269">
            <v>2</v>
          </cell>
        </row>
        <row r="270">
          <cell r="A270">
            <v>21564</v>
          </cell>
          <cell r="B270">
            <v>3</v>
          </cell>
          <cell r="C270" t="str">
            <v>21564_3</v>
          </cell>
          <cell r="D270" t="str">
            <v>TACOMA</v>
          </cell>
          <cell r="E270" t="str">
            <v>WA</v>
          </cell>
          <cell r="F270">
            <v>98405</v>
          </cell>
          <cell r="G270" t="str">
            <v>WATacomaMcchord3</v>
          </cell>
          <cell r="H270" t="str">
            <v>MFunit_baseboard</v>
          </cell>
          <cell r="I270" t="str">
            <v>Electric</v>
          </cell>
          <cell r="J270" t="str">
            <v>Zonal Electric</v>
          </cell>
          <cell r="K270" t="str">
            <v>none</v>
          </cell>
          <cell r="L270">
            <v>2514.880859375</v>
          </cell>
          <cell r="M270" t="str">
            <v>in-unit system</v>
          </cell>
          <cell r="N270" t="str">
            <v>Zonal Electric</v>
          </cell>
          <cell r="O270" t="str">
            <v>Electric</v>
          </cell>
          <cell r="P270" t="str">
            <v>Zonal Electric</v>
          </cell>
          <cell r="Q270" t="str">
            <v>Electric</v>
          </cell>
          <cell r="R270">
            <v>5671.38</v>
          </cell>
          <cell r="S270">
            <v>2</v>
          </cell>
        </row>
        <row r="271">
          <cell r="A271">
            <v>21576</v>
          </cell>
          <cell r="B271">
            <v>1</v>
          </cell>
          <cell r="C271" t="str">
            <v>21576_1</v>
          </cell>
          <cell r="D271" t="str">
            <v>KENNEWICK</v>
          </cell>
          <cell r="E271" t="str">
            <v>WA</v>
          </cell>
          <cell r="F271">
            <v>99336</v>
          </cell>
          <cell r="G271" t="str">
            <v>WAHanford3</v>
          </cell>
          <cell r="H271" t="str">
            <v>MFunit_baseboard</v>
          </cell>
          <cell r="I271" t="str">
            <v>Electric</v>
          </cell>
          <cell r="J271" t="str">
            <v>Zonal Electric</v>
          </cell>
          <cell r="K271" t="str">
            <v>MFunit_ptac</v>
          </cell>
          <cell r="L271">
            <v>2514.881103515625</v>
          </cell>
          <cell r="M271" t="str">
            <v>in-unit system</v>
          </cell>
          <cell r="N271" t="str">
            <v>Zonal Electric</v>
          </cell>
          <cell r="O271" t="str">
            <v>Electric</v>
          </cell>
          <cell r="P271" t="str">
            <v>Zonal Electric</v>
          </cell>
          <cell r="Q271" t="str">
            <v>Electric</v>
          </cell>
          <cell r="R271">
            <v>5669.85</v>
          </cell>
          <cell r="S271">
            <v>2</v>
          </cell>
        </row>
        <row r="272">
          <cell r="A272">
            <v>21576</v>
          </cell>
          <cell r="B272">
            <v>2</v>
          </cell>
          <cell r="C272" t="str">
            <v>21576_2</v>
          </cell>
          <cell r="D272" t="str">
            <v>KENNEWICK</v>
          </cell>
          <cell r="E272" t="str">
            <v>WA</v>
          </cell>
          <cell r="F272">
            <v>99336</v>
          </cell>
          <cell r="G272" t="str">
            <v>WAHanford3</v>
          </cell>
          <cell r="H272" t="str">
            <v>MFunit_baseboard</v>
          </cell>
          <cell r="I272" t="str">
            <v>Electric</v>
          </cell>
          <cell r="J272" t="str">
            <v>Zonal Electric</v>
          </cell>
          <cell r="K272" t="str">
            <v>MFunit_ptac</v>
          </cell>
          <cell r="L272">
            <v>2514.881103515625</v>
          </cell>
          <cell r="M272" t="str">
            <v>in-unit system</v>
          </cell>
          <cell r="N272" t="str">
            <v>Zonal Electric</v>
          </cell>
          <cell r="O272" t="str">
            <v>Electric</v>
          </cell>
          <cell r="P272" t="str">
            <v>Zonal Electric</v>
          </cell>
          <cell r="Q272" t="str">
            <v>Electric</v>
          </cell>
          <cell r="R272">
            <v>5669.85</v>
          </cell>
          <cell r="S272">
            <v>2</v>
          </cell>
        </row>
        <row r="273">
          <cell r="A273">
            <v>21576</v>
          </cell>
          <cell r="B273">
            <v>3</v>
          </cell>
          <cell r="C273" t="str">
            <v>21576_3</v>
          </cell>
          <cell r="D273" t="str">
            <v>KENNEWICK</v>
          </cell>
          <cell r="E273" t="str">
            <v>WA</v>
          </cell>
          <cell r="F273">
            <v>99336</v>
          </cell>
          <cell r="G273" t="str">
            <v>WAHanford3</v>
          </cell>
          <cell r="H273" t="str">
            <v>MFunit_baseboard</v>
          </cell>
          <cell r="I273" t="str">
            <v>Electric</v>
          </cell>
          <cell r="J273" t="str">
            <v>Zonal Electric</v>
          </cell>
          <cell r="K273" t="str">
            <v>MFunit_ptac</v>
          </cell>
          <cell r="L273">
            <v>2514.881103515625</v>
          </cell>
          <cell r="M273" t="str">
            <v>in-unit system</v>
          </cell>
          <cell r="N273" t="str">
            <v>Zonal Electric</v>
          </cell>
          <cell r="O273" t="str">
            <v>Electric</v>
          </cell>
          <cell r="P273" t="str">
            <v>Zonal Electric</v>
          </cell>
          <cell r="Q273" t="str">
            <v>Electric</v>
          </cell>
          <cell r="R273">
            <v>5669.85</v>
          </cell>
          <cell r="S273">
            <v>2</v>
          </cell>
        </row>
        <row r="274">
          <cell r="A274">
            <v>21627</v>
          </cell>
          <cell r="B274">
            <v>1</v>
          </cell>
          <cell r="C274" t="str">
            <v>21627_1</v>
          </cell>
          <cell r="D274" t="str">
            <v>BOISE</v>
          </cell>
          <cell r="E274" t="str">
            <v>ID</v>
          </cell>
          <cell r="F274">
            <v>83704</v>
          </cell>
          <cell r="G274" t="str">
            <v>IDBoise3</v>
          </cell>
          <cell r="H274" t="str">
            <v>MFunit_faf_gas</v>
          </cell>
          <cell r="I274" t="str">
            <v>Natural Gas</v>
          </cell>
          <cell r="J274" t="str">
            <v>Forced Air</v>
          </cell>
          <cell r="K274" t="str">
            <v>MFunit_baseboard</v>
          </cell>
          <cell r="L274">
            <v>3772.32177734375</v>
          </cell>
          <cell r="M274" t="str">
            <v>in-unit system</v>
          </cell>
          <cell r="N274" t="str">
            <v>Forced Air</v>
          </cell>
          <cell r="O274" t="str">
            <v>Natural Gas</v>
          </cell>
          <cell r="P274" t="str">
            <v>Forced Air</v>
          </cell>
          <cell r="Q274" t="str">
            <v>Natural Gas</v>
          </cell>
          <cell r="R274">
            <v>5395.74</v>
          </cell>
          <cell r="S274">
            <v>2</v>
          </cell>
        </row>
        <row r="275">
          <cell r="A275">
            <v>21627</v>
          </cell>
          <cell r="B275">
            <v>2</v>
          </cell>
          <cell r="C275" t="str">
            <v>21627_2</v>
          </cell>
          <cell r="D275" t="str">
            <v>BOISE</v>
          </cell>
          <cell r="E275" t="str">
            <v>ID</v>
          </cell>
          <cell r="F275">
            <v>83704</v>
          </cell>
          <cell r="G275" t="str">
            <v>IDBoise3</v>
          </cell>
          <cell r="H275" t="str">
            <v>MFunit_faf_gas</v>
          </cell>
          <cell r="I275" t="str">
            <v>Natural Gas</v>
          </cell>
          <cell r="J275" t="str">
            <v>Forced Air</v>
          </cell>
          <cell r="K275" t="str">
            <v>none</v>
          </cell>
          <cell r="L275">
            <v>3772.321533203125</v>
          </cell>
          <cell r="M275" t="str">
            <v>in-unit system</v>
          </cell>
          <cell r="N275" t="str">
            <v>Forced Air</v>
          </cell>
          <cell r="O275" t="str">
            <v>Natural Gas</v>
          </cell>
          <cell r="P275" t="str">
            <v>Forced Air</v>
          </cell>
          <cell r="Q275" t="str">
            <v>Natural Gas</v>
          </cell>
          <cell r="R275">
            <v>5395.74</v>
          </cell>
          <cell r="S275">
            <v>2</v>
          </cell>
        </row>
        <row r="276">
          <cell r="A276">
            <v>21642</v>
          </cell>
          <cell r="B276">
            <v>1</v>
          </cell>
          <cell r="C276" t="str">
            <v>21642_1</v>
          </cell>
          <cell r="D276" t="str">
            <v>TACOMA</v>
          </cell>
          <cell r="E276" t="str">
            <v>WA</v>
          </cell>
          <cell r="F276">
            <v>98403</v>
          </cell>
          <cell r="G276" t="str">
            <v>WATacomaMcchord3</v>
          </cell>
          <cell r="H276" t="str">
            <v>MFunit_baseboard</v>
          </cell>
          <cell r="I276" t="str">
            <v>Electric</v>
          </cell>
          <cell r="J276" t="str">
            <v>Zonal Electric</v>
          </cell>
          <cell r="K276" t="str">
            <v>none</v>
          </cell>
          <cell r="L276">
            <v>3772.321533203125</v>
          </cell>
          <cell r="M276" t="str">
            <v>in-unit system</v>
          </cell>
          <cell r="N276" t="str">
            <v>Zonal Electric</v>
          </cell>
          <cell r="O276" t="str">
            <v>Electric</v>
          </cell>
          <cell r="P276" t="str">
            <v>Zonal Electric</v>
          </cell>
          <cell r="Q276" t="str">
            <v>Electric</v>
          </cell>
          <cell r="R276">
            <v>5671.38</v>
          </cell>
          <cell r="S276">
            <v>2</v>
          </cell>
        </row>
        <row r="277">
          <cell r="A277">
            <v>21642</v>
          </cell>
          <cell r="B277">
            <v>2</v>
          </cell>
          <cell r="C277" t="str">
            <v>21642_2</v>
          </cell>
          <cell r="D277" t="str">
            <v>TACOMA</v>
          </cell>
          <cell r="E277" t="str">
            <v>WA</v>
          </cell>
          <cell r="F277">
            <v>98403</v>
          </cell>
          <cell r="G277" t="str">
            <v>WATacomaMcchord3</v>
          </cell>
          <cell r="H277" t="str">
            <v>MFunit_baseboard</v>
          </cell>
          <cell r="I277" t="str">
            <v>Electric</v>
          </cell>
          <cell r="J277" t="str">
            <v>Zonal Electric</v>
          </cell>
          <cell r="K277" t="str">
            <v>none</v>
          </cell>
          <cell r="L277">
            <v>3772.321533203125</v>
          </cell>
          <cell r="M277" t="str">
            <v>in-unit system</v>
          </cell>
          <cell r="N277" t="str">
            <v>Zonal Electric</v>
          </cell>
          <cell r="O277" t="str">
            <v>Electric</v>
          </cell>
          <cell r="P277" t="str">
            <v>Zonal Electric</v>
          </cell>
          <cell r="Q277" t="str">
            <v>Electric</v>
          </cell>
          <cell r="R277">
            <v>5671.38</v>
          </cell>
          <cell r="S277">
            <v>2</v>
          </cell>
        </row>
        <row r="278">
          <cell r="A278">
            <v>21691</v>
          </cell>
          <cell r="B278">
            <v>1</v>
          </cell>
          <cell r="C278" t="str">
            <v>21691_1</v>
          </cell>
          <cell r="D278" t="str">
            <v>WHITE SULPHUR SPRINGS</v>
          </cell>
          <cell r="E278" t="str">
            <v>MT</v>
          </cell>
          <cell r="F278">
            <v>59645</v>
          </cell>
          <cell r="G278" t="str">
            <v>MTHelena3</v>
          </cell>
          <cell r="H278" t="str">
            <v>MFunit_baseboard</v>
          </cell>
          <cell r="I278" t="str">
            <v>Electric</v>
          </cell>
          <cell r="J278" t="str">
            <v>Zonal Electric</v>
          </cell>
          <cell r="K278" t="str">
            <v>none</v>
          </cell>
          <cell r="L278">
            <v>2514.881103515625</v>
          </cell>
          <cell r="M278" t="str">
            <v>in-unit system</v>
          </cell>
          <cell r="N278" t="str">
            <v>Zonal Electric</v>
          </cell>
          <cell r="O278" t="str">
            <v>Electric</v>
          </cell>
          <cell r="P278" t="str">
            <v>Zonal Electric</v>
          </cell>
          <cell r="Q278" t="str">
            <v>Electric</v>
          </cell>
          <cell r="R278">
            <v>7587.45</v>
          </cell>
          <cell r="S278">
            <v>3</v>
          </cell>
        </row>
        <row r="279">
          <cell r="A279">
            <v>21691</v>
          </cell>
          <cell r="B279">
            <v>2</v>
          </cell>
          <cell r="C279" t="str">
            <v>21691_2</v>
          </cell>
          <cell r="D279" t="str">
            <v>WHITE SULPHUR SPRINGS</v>
          </cell>
          <cell r="E279" t="str">
            <v>MT</v>
          </cell>
          <cell r="F279">
            <v>59645</v>
          </cell>
          <cell r="G279" t="str">
            <v>MTHelena3</v>
          </cell>
          <cell r="H279" t="str">
            <v>MFunit_baseboard</v>
          </cell>
          <cell r="I279" t="str">
            <v>Electric</v>
          </cell>
          <cell r="J279" t="str">
            <v>Zonal Electric</v>
          </cell>
          <cell r="K279" t="str">
            <v>MFunit_ptac</v>
          </cell>
          <cell r="L279">
            <v>2514.881103515625</v>
          </cell>
          <cell r="M279" t="str">
            <v>in-unit system</v>
          </cell>
          <cell r="N279" t="str">
            <v>Zonal Electric</v>
          </cell>
          <cell r="O279" t="str">
            <v>Electric</v>
          </cell>
          <cell r="P279" t="str">
            <v>Zonal Electric</v>
          </cell>
          <cell r="Q279" t="str">
            <v>Electric</v>
          </cell>
          <cell r="R279">
            <v>7587.45</v>
          </cell>
          <cell r="S279">
            <v>3</v>
          </cell>
        </row>
        <row r="280">
          <cell r="A280">
            <v>21691</v>
          </cell>
          <cell r="B280">
            <v>3</v>
          </cell>
          <cell r="C280" t="str">
            <v>21691_3</v>
          </cell>
          <cell r="D280" t="str">
            <v>WHITE SULPHUR SPRINGS</v>
          </cell>
          <cell r="E280" t="str">
            <v>MT</v>
          </cell>
          <cell r="F280">
            <v>59645</v>
          </cell>
          <cell r="G280" t="str">
            <v>MTHelena3</v>
          </cell>
          <cell r="H280" t="str">
            <v>MFunit_baseboard</v>
          </cell>
          <cell r="I280" t="str">
            <v>Electric</v>
          </cell>
          <cell r="J280" t="str">
            <v>Zonal Electric</v>
          </cell>
          <cell r="K280" t="str">
            <v>none</v>
          </cell>
          <cell r="L280">
            <v>2514.881103515625</v>
          </cell>
          <cell r="M280" t="str">
            <v>in-unit system</v>
          </cell>
          <cell r="N280" t="str">
            <v>Zonal Electric</v>
          </cell>
          <cell r="O280" t="str">
            <v>Electric</v>
          </cell>
          <cell r="P280" t="str">
            <v>Zonal Electric</v>
          </cell>
          <cell r="Q280" t="str">
            <v>Electric</v>
          </cell>
          <cell r="R280">
            <v>7587.45</v>
          </cell>
          <cell r="S280">
            <v>3</v>
          </cell>
        </row>
        <row r="281">
          <cell r="A281">
            <v>21757</v>
          </cell>
          <cell r="B281">
            <v>1</v>
          </cell>
          <cell r="C281" t="str">
            <v>21757_1</v>
          </cell>
          <cell r="D281" t="str">
            <v>TACOMA</v>
          </cell>
          <cell r="E281" t="str">
            <v>WA</v>
          </cell>
          <cell r="F281">
            <v>98444</v>
          </cell>
          <cell r="G281" t="str">
            <v>WATacomaMcchord3</v>
          </cell>
          <cell r="H281" t="str">
            <v>MFunit_baseboard</v>
          </cell>
          <cell r="I281" t="str">
            <v>Electric</v>
          </cell>
          <cell r="J281" t="str">
            <v>Zonal Electric</v>
          </cell>
          <cell r="K281" t="str">
            <v>none</v>
          </cell>
          <cell r="L281">
            <v>3772.32177734375</v>
          </cell>
          <cell r="M281" t="str">
            <v>in-unit system</v>
          </cell>
          <cell r="N281" t="str">
            <v>Zonal Electric</v>
          </cell>
          <cell r="O281" t="str">
            <v>Electric</v>
          </cell>
          <cell r="P281" t="str">
            <v>Zonal Electric</v>
          </cell>
          <cell r="Q281" t="str">
            <v>Electric</v>
          </cell>
          <cell r="R281">
            <v>5671.38</v>
          </cell>
          <cell r="S281">
            <v>2</v>
          </cell>
        </row>
        <row r="282">
          <cell r="A282">
            <v>21757</v>
          </cell>
          <cell r="B282">
            <v>2</v>
          </cell>
          <cell r="C282" t="str">
            <v>21757_2</v>
          </cell>
          <cell r="D282" t="str">
            <v>TACOMA</v>
          </cell>
          <cell r="E282" t="str">
            <v>WA</v>
          </cell>
          <cell r="F282">
            <v>98444</v>
          </cell>
          <cell r="G282" t="str">
            <v>WATacomaMcchord3</v>
          </cell>
          <cell r="H282" t="str">
            <v>MFunit_baseboard</v>
          </cell>
          <cell r="I282" t="str">
            <v>Electric</v>
          </cell>
          <cell r="J282" t="str">
            <v>Zonal Electric</v>
          </cell>
          <cell r="K282" t="str">
            <v>none</v>
          </cell>
          <cell r="L282">
            <v>3772.32177734375</v>
          </cell>
          <cell r="M282" t="str">
            <v>in-unit system</v>
          </cell>
          <cell r="N282" t="str">
            <v>Zonal Electric</v>
          </cell>
          <cell r="O282" t="str">
            <v>Electric</v>
          </cell>
          <cell r="P282" t="str">
            <v>Zonal Electric</v>
          </cell>
          <cell r="Q282" t="str">
            <v>Electric</v>
          </cell>
          <cell r="R282">
            <v>5671.38</v>
          </cell>
          <cell r="S282">
            <v>2</v>
          </cell>
        </row>
        <row r="283">
          <cell r="A283">
            <v>21839</v>
          </cell>
          <cell r="B283">
            <v>1</v>
          </cell>
          <cell r="C283" t="str">
            <v>21839_1</v>
          </cell>
          <cell r="D283" t="str">
            <v>PORTLAND</v>
          </cell>
          <cell r="E283" t="str">
            <v>OR</v>
          </cell>
          <cell r="F283">
            <v>97229</v>
          </cell>
          <cell r="G283" t="str">
            <v>ORHillsboro3</v>
          </cell>
          <cell r="H283" t="str">
            <v>MFunit_baseboard</v>
          </cell>
          <cell r="I283" t="str">
            <v>Electric</v>
          </cell>
          <cell r="J283" t="str">
            <v>Zonal Electric</v>
          </cell>
          <cell r="K283" t="str">
            <v>none</v>
          </cell>
          <cell r="L283">
            <v>3772.32177734375</v>
          </cell>
          <cell r="M283" t="str">
            <v>in-unit system</v>
          </cell>
          <cell r="N283" t="str">
            <v>Zonal Electric</v>
          </cell>
          <cell r="O283" t="str">
            <v>Electric</v>
          </cell>
          <cell r="P283" t="str">
            <v>Zonal Electric</v>
          </cell>
          <cell r="Q283" t="str">
            <v>Electric</v>
          </cell>
          <cell r="R283">
            <v>4796.97</v>
          </cell>
          <cell r="S283">
            <v>1</v>
          </cell>
        </row>
        <row r="284">
          <cell r="A284">
            <v>21839</v>
          </cell>
          <cell r="B284">
            <v>2</v>
          </cell>
          <cell r="C284" t="str">
            <v>21839_2</v>
          </cell>
          <cell r="D284" t="str">
            <v>PORTLAND</v>
          </cell>
          <cell r="E284" t="str">
            <v>OR</v>
          </cell>
          <cell r="F284">
            <v>97229</v>
          </cell>
          <cell r="G284" t="str">
            <v>ORHillsboro3</v>
          </cell>
          <cell r="H284" t="str">
            <v>MFunit_baseboard</v>
          </cell>
          <cell r="I284" t="str">
            <v>Electric</v>
          </cell>
          <cell r="J284" t="str">
            <v>Zonal Electric</v>
          </cell>
          <cell r="K284" t="str">
            <v>none</v>
          </cell>
          <cell r="L284">
            <v>3772.32177734375</v>
          </cell>
          <cell r="M284" t="str">
            <v>in-unit system</v>
          </cell>
          <cell r="N284" t="str">
            <v>Zonal Electric</v>
          </cell>
          <cell r="O284" t="str">
            <v>Electric</v>
          </cell>
          <cell r="P284" t="str">
            <v>Zonal Electric</v>
          </cell>
          <cell r="Q284" t="str">
            <v>Electric</v>
          </cell>
          <cell r="R284">
            <v>4796.97</v>
          </cell>
          <cell r="S284">
            <v>1</v>
          </cell>
        </row>
        <row r="285">
          <cell r="A285">
            <v>21844</v>
          </cell>
          <cell r="B285">
            <v>1</v>
          </cell>
          <cell r="C285" t="str">
            <v>21844_1</v>
          </cell>
          <cell r="D285" t="str">
            <v>BEND</v>
          </cell>
          <cell r="E285" t="str">
            <v>OR</v>
          </cell>
          <cell r="F285">
            <v>97701</v>
          </cell>
          <cell r="G285" t="str">
            <v>ORRedmond3</v>
          </cell>
          <cell r="H285" t="str">
            <v>MFunit_baseboard</v>
          </cell>
          <cell r="I285" t="str">
            <v>Electric</v>
          </cell>
          <cell r="J285" t="str">
            <v>Zonal Electric</v>
          </cell>
          <cell r="K285" t="str">
            <v>none</v>
          </cell>
          <cell r="L285">
            <v>2514.881103515625</v>
          </cell>
          <cell r="M285" t="str">
            <v>in-unit system</v>
          </cell>
          <cell r="N285" t="str">
            <v>Zonal Electric</v>
          </cell>
          <cell r="O285" t="str">
            <v>Electric</v>
          </cell>
          <cell r="P285" t="str">
            <v>Zonal Electric</v>
          </cell>
          <cell r="Q285" t="str">
            <v>Electric</v>
          </cell>
          <cell r="R285">
            <v>6582.87</v>
          </cell>
          <cell r="S285">
            <v>3</v>
          </cell>
        </row>
        <row r="286">
          <cell r="A286">
            <v>21844</v>
          </cell>
          <cell r="B286">
            <v>2</v>
          </cell>
          <cell r="C286" t="str">
            <v>21844_2</v>
          </cell>
          <cell r="D286" t="str">
            <v>BEND</v>
          </cell>
          <cell r="E286" t="str">
            <v>OR</v>
          </cell>
          <cell r="F286">
            <v>97701</v>
          </cell>
          <cell r="G286" t="str">
            <v>ORRedmond3</v>
          </cell>
          <cell r="H286" t="str">
            <v>MFunit_baseboard</v>
          </cell>
          <cell r="I286" t="str">
            <v>Electric</v>
          </cell>
          <cell r="J286" t="str">
            <v>Zonal Electric</v>
          </cell>
          <cell r="K286" t="str">
            <v>none</v>
          </cell>
          <cell r="L286">
            <v>2514.881103515625</v>
          </cell>
          <cell r="M286" t="str">
            <v>in-unit system</v>
          </cell>
          <cell r="N286" t="str">
            <v>Zonal Electric</v>
          </cell>
          <cell r="O286" t="str">
            <v>Electric</v>
          </cell>
          <cell r="P286" t="str">
            <v>Zonal Electric</v>
          </cell>
          <cell r="Q286" t="str">
            <v>Electric</v>
          </cell>
          <cell r="R286">
            <v>6582.87</v>
          </cell>
          <cell r="S286">
            <v>3</v>
          </cell>
        </row>
        <row r="287">
          <cell r="A287">
            <v>21844</v>
          </cell>
          <cell r="B287">
            <v>3</v>
          </cell>
          <cell r="C287" t="str">
            <v>21844_3</v>
          </cell>
          <cell r="D287" t="str">
            <v>BEND</v>
          </cell>
          <cell r="E287" t="str">
            <v>OR</v>
          </cell>
          <cell r="F287">
            <v>97701</v>
          </cell>
          <cell r="G287" t="str">
            <v>ORRedmond3</v>
          </cell>
          <cell r="H287" t="str">
            <v>MFunit_baseboard</v>
          </cell>
          <cell r="I287" t="str">
            <v>Electric</v>
          </cell>
          <cell r="J287" t="str">
            <v>Zonal Electric</v>
          </cell>
          <cell r="K287" t="str">
            <v>none</v>
          </cell>
          <cell r="L287">
            <v>2514.881103515625</v>
          </cell>
          <cell r="M287" t="str">
            <v>in-unit system</v>
          </cell>
          <cell r="N287" t="str">
            <v>Zonal Electric</v>
          </cell>
          <cell r="O287" t="str">
            <v>Electric</v>
          </cell>
          <cell r="P287" t="str">
            <v>Zonal Electric</v>
          </cell>
          <cell r="Q287" t="str">
            <v>Electric</v>
          </cell>
          <cell r="R287">
            <v>6582.87</v>
          </cell>
          <cell r="S287">
            <v>3</v>
          </cell>
        </row>
        <row r="288">
          <cell r="A288">
            <v>21910</v>
          </cell>
          <cell r="B288">
            <v>1</v>
          </cell>
          <cell r="C288" t="str">
            <v>21910_1</v>
          </cell>
          <cell r="D288" t="str">
            <v>PORTLAND</v>
          </cell>
          <cell r="E288" t="str">
            <v>OR</v>
          </cell>
          <cell r="F288">
            <v>97213</v>
          </cell>
          <cell r="G288" t="str">
            <v>ORPortland3</v>
          </cell>
          <cell r="H288" t="str">
            <v>MFunit_ptac</v>
          </cell>
          <cell r="I288" t="str">
            <v>Electric</v>
          </cell>
          <cell r="J288" t="str">
            <v>PTHP,DHP</v>
          </cell>
          <cell r="K288" t="str">
            <v>MFunit_baseboard/MFunit_ptac</v>
          </cell>
          <cell r="L288">
            <v>2514.881103515625</v>
          </cell>
          <cell r="M288" t="str">
            <v>in-unit system</v>
          </cell>
          <cell r="N288" t="str">
            <v>Zonal Electric</v>
          </cell>
          <cell r="O288" t="str">
            <v>Electric</v>
          </cell>
          <cell r="P288" t="str">
            <v>PTHP,DHP</v>
          </cell>
          <cell r="Q288" t="str">
            <v>Electric</v>
          </cell>
          <cell r="R288">
            <v>4186.59</v>
          </cell>
          <cell r="S288">
            <v>1</v>
          </cell>
        </row>
        <row r="289">
          <cell r="A289">
            <v>21910</v>
          </cell>
          <cell r="B289">
            <v>2</v>
          </cell>
          <cell r="C289" t="str">
            <v>21910_2</v>
          </cell>
          <cell r="D289" t="str">
            <v>PORTLAND</v>
          </cell>
          <cell r="E289" t="str">
            <v>OR</v>
          </cell>
          <cell r="F289">
            <v>97213</v>
          </cell>
          <cell r="G289" t="str">
            <v>ORPortland3</v>
          </cell>
          <cell r="H289" t="str">
            <v>MFunit_baseboard</v>
          </cell>
          <cell r="I289" t="str">
            <v>Electric</v>
          </cell>
          <cell r="J289" t="str">
            <v>Zonal Electric</v>
          </cell>
          <cell r="K289" t="str">
            <v>MFunit_baseboard/MFunit_ptac</v>
          </cell>
          <cell r="L289">
            <v>2514.881103515625</v>
          </cell>
          <cell r="M289" t="str">
            <v>in-unit system</v>
          </cell>
          <cell r="N289" t="str">
            <v>Zonal Electric</v>
          </cell>
          <cell r="O289" t="str">
            <v>Electric</v>
          </cell>
          <cell r="P289" t="str">
            <v>Zonal Electric</v>
          </cell>
          <cell r="Q289" t="str">
            <v>Electric</v>
          </cell>
          <cell r="R289">
            <v>4186.59</v>
          </cell>
          <cell r="S289">
            <v>1</v>
          </cell>
        </row>
        <row r="290">
          <cell r="A290">
            <v>21910</v>
          </cell>
          <cell r="B290">
            <v>3</v>
          </cell>
          <cell r="C290" t="str">
            <v>21910_3</v>
          </cell>
          <cell r="D290" t="str">
            <v>PORTLAND</v>
          </cell>
          <cell r="E290" t="str">
            <v>OR</v>
          </cell>
          <cell r="F290">
            <v>97213</v>
          </cell>
          <cell r="G290" t="str">
            <v>ORPortland3</v>
          </cell>
          <cell r="H290" t="str">
            <v>MFunit_ptac</v>
          </cell>
          <cell r="I290" t="str">
            <v>Electric</v>
          </cell>
          <cell r="J290" t="str">
            <v>PTHP,DHP</v>
          </cell>
          <cell r="K290" t="str">
            <v>MFunit_ptac</v>
          </cell>
          <cell r="L290">
            <v>3772.32177734375</v>
          </cell>
          <cell r="M290" t="str">
            <v>in-unit system</v>
          </cell>
          <cell r="N290" t="str">
            <v>Zonal Electric</v>
          </cell>
          <cell r="O290" t="str">
            <v>Electric</v>
          </cell>
          <cell r="P290" t="str">
            <v>PTHP,DHP</v>
          </cell>
          <cell r="Q290" t="str">
            <v>Electric</v>
          </cell>
          <cell r="R290">
            <v>4186.59</v>
          </cell>
          <cell r="S290">
            <v>1</v>
          </cell>
        </row>
        <row r="291">
          <cell r="A291">
            <v>21952</v>
          </cell>
          <cell r="B291">
            <v>1</v>
          </cell>
          <cell r="C291" t="str">
            <v>21952_1</v>
          </cell>
          <cell r="D291" t="str">
            <v>MILWAUKIE</v>
          </cell>
          <cell r="E291" t="str">
            <v>OR</v>
          </cell>
          <cell r="F291">
            <v>97267</v>
          </cell>
          <cell r="G291" t="str">
            <v>ORPortland3</v>
          </cell>
          <cell r="H291" t="str">
            <v>MFunit_baseboard</v>
          </cell>
          <cell r="I291" t="str">
            <v>Electric</v>
          </cell>
          <cell r="J291" t="str">
            <v>Zonal Electric</v>
          </cell>
          <cell r="K291" t="str">
            <v>MFunit_ptac</v>
          </cell>
          <cell r="L291">
            <v>3772.32177734375</v>
          </cell>
          <cell r="M291" t="str">
            <v>in-unit system</v>
          </cell>
          <cell r="N291" t="str">
            <v>Zonal Electric</v>
          </cell>
          <cell r="O291" t="str">
            <v>Electric</v>
          </cell>
          <cell r="P291" t="str">
            <v>Zonal Electric</v>
          </cell>
          <cell r="Q291" t="str">
            <v>Electric</v>
          </cell>
          <cell r="R291">
            <v>4186.59</v>
          </cell>
          <cell r="S291">
            <v>1</v>
          </cell>
        </row>
        <row r="292">
          <cell r="A292">
            <v>21952</v>
          </cell>
          <cell r="B292">
            <v>2</v>
          </cell>
          <cell r="C292" t="str">
            <v>21952_2</v>
          </cell>
          <cell r="D292" t="str">
            <v>MILWAUKIE</v>
          </cell>
          <cell r="E292" t="str">
            <v>OR</v>
          </cell>
          <cell r="F292">
            <v>97267</v>
          </cell>
          <cell r="G292" t="str">
            <v>ORPortland3</v>
          </cell>
          <cell r="H292" t="str">
            <v>MFunit_baseboard</v>
          </cell>
          <cell r="I292" t="str">
            <v>Electric</v>
          </cell>
          <cell r="J292" t="str">
            <v>Zonal Electric</v>
          </cell>
          <cell r="K292" t="str">
            <v>MFunit_ptac</v>
          </cell>
          <cell r="L292">
            <v>3772.32177734375</v>
          </cell>
          <cell r="M292" t="str">
            <v>in-unit system</v>
          </cell>
          <cell r="N292" t="str">
            <v>Zonal Electric</v>
          </cell>
          <cell r="O292" t="str">
            <v>Electric</v>
          </cell>
          <cell r="P292" t="str">
            <v>Zonal Electric</v>
          </cell>
          <cell r="Q292" t="str">
            <v>Electric</v>
          </cell>
          <cell r="R292">
            <v>4186.59</v>
          </cell>
          <cell r="S292">
            <v>1</v>
          </cell>
        </row>
        <row r="293">
          <cell r="A293">
            <v>21985</v>
          </cell>
          <cell r="B293">
            <v>1</v>
          </cell>
          <cell r="C293" t="str">
            <v>21985_1</v>
          </cell>
          <cell r="D293" t="str">
            <v>TUALATIN</v>
          </cell>
          <cell r="E293" t="str">
            <v>OR</v>
          </cell>
          <cell r="F293">
            <v>97062</v>
          </cell>
          <cell r="G293" t="str">
            <v>ORHillsboro3</v>
          </cell>
          <cell r="H293" t="str">
            <v>MFunit_baseboard</v>
          </cell>
          <cell r="I293" t="str">
            <v>Electric</v>
          </cell>
          <cell r="J293" t="str">
            <v>Zonal Electric</v>
          </cell>
          <cell r="K293" t="str">
            <v>none</v>
          </cell>
          <cell r="L293">
            <v>3772.321533203125</v>
          </cell>
          <cell r="M293" t="str">
            <v>in-unit system</v>
          </cell>
          <cell r="N293" t="str">
            <v>Zonal Electric</v>
          </cell>
          <cell r="O293" t="str">
            <v>Electric</v>
          </cell>
          <cell r="P293" t="str">
            <v>Zonal Electric</v>
          </cell>
          <cell r="Q293" t="str">
            <v>Electric</v>
          </cell>
          <cell r="R293">
            <v>4796.97</v>
          </cell>
          <cell r="S293">
            <v>1</v>
          </cell>
        </row>
        <row r="294">
          <cell r="A294">
            <v>21985</v>
          </cell>
          <cell r="B294">
            <v>2</v>
          </cell>
          <cell r="C294" t="str">
            <v>21985_2</v>
          </cell>
          <cell r="D294" t="str">
            <v>TUALATIN</v>
          </cell>
          <cell r="E294" t="str">
            <v>OR</v>
          </cell>
          <cell r="F294">
            <v>97062</v>
          </cell>
          <cell r="G294" t="str">
            <v>ORHillsboro3</v>
          </cell>
          <cell r="H294" t="str">
            <v>MFunit_baseboard</v>
          </cell>
          <cell r="I294" t="str">
            <v>Electric</v>
          </cell>
          <cell r="J294" t="str">
            <v>Zonal Electric</v>
          </cell>
          <cell r="K294" t="str">
            <v>none</v>
          </cell>
          <cell r="L294">
            <v>3772.321533203125</v>
          </cell>
          <cell r="M294" t="str">
            <v>in-unit system</v>
          </cell>
          <cell r="N294" t="str">
            <v>Zonal Electric</v>
          </cell>
          <cell r="O294" t="str">
            <v>Electric</v>
          </cell>
          <cell r="P294" t="str">
            <v>Zonal Electric</v>
          </cell>
          <cell r="Q294" t="str">
            <v>Electric</v>
          </cell>
          <cell r="R294">
            <v>4796.97</v>
          </cell>
          <cell r="S294">
            <v>1</v>
          </cell>
        </row>
        <row r="295">
          <cell r="A295">
            <v>21998</v>
          </cell>
          <cell r="B295">
            <v>1</v>
          </cell>
          <cell r="C295" t="str">
            <v>21998_1</v>
          </cell>
          <cell r="D295" t="str">
            <v>MISSOULA</v>
          </cell>
          <cell r="E295" t="str">
            <v>MT</v>
          </cell>
          <cell r="F295">
            <v>59802</v>
          </cell>
          <cell r="G295" t="str">
            <v>MTMissoula3</v>
          </cell>
          <cell r="H295" t="str">
            <v>MFunit_centralhvac</v>
          </cell>
          <cell r="I295" t="str">
            <v>Natural Gas</v>
          </cell>
          <cell r="J295" t="str">
            <v>Central HVAC</v>
          </cell>
          <cell r="K295" t="str">
            <v>none</v>
          </cell>
          <cell r="L295">
            <v>2514.881103515625</v>
          </cell>
          <cell r="M295" t="str">
            <v>central system</v>
          </cell>
          <cell r="N295" t="str">
            <v>Central Hydronic/Steam</v>
          </cell>
          <cell r="O295" t="str">
            <v>Natural Gas</v>
          </cell>
          <cell r="P295" t="str">
            <v>Central Hydronic/Steam - Central</v>
          </cell>
          <cell r="Q295" t="str">
            <v>Natural Gas</v>
          </cell>
          <cell r="R295">
            <v>7322.7</v>
          </cell>
          <cell r="S295">
            <v>3</v>
          </cell>
        </row>
        <row r="296">
          <cell r="A296">
            <v>21998</v>
          </cell>
          <cell r="B296">
            <v>2</v>
          </cell>
          <cell r="C296" t="str">
            <v>21998_2</v>
          </cell>
          <cell r="D296" t="str">
            <v>MISSOULA</v>
          </cell>
          <cell r="E296" t="str">
            <v>MT</v>
          </cell>
          <cell r="F296">
            <v>59802</v>
          </cell>
          <cell r="G296" t="str">
            <v>MTMissoula3</v>
          </cell>
          <cell r="H296" t="str">
            <v>MFunit_centralhvac</v>
          </cell>
          <cell r="I296" t="str">
            <v>Natural Gas</v>
          </cell>
          <cell r="J296" t="str">
            <v>Central HVAC</v>
          </cell>
          <cell r="K296" t="str">
            <v>none</v>
          </cell>
          <cell r="L296">
            <v>2514.881103515625</v>
          </cell>
          <cell r="M296" t="str">
            <v>central system</v>
          </cell>
          <cell r="N296" t="str">
            <v>Central Hydronic/Steam</v>
          </cell>
          <cell r="O296" t="str">
            <v>Natural Gas</v>
          </cell>
          <cell r="P296" t="str">
            <v>Central Hydronic/Steam - Central</v>
          </cell>
          <cell r="Q296" t="str">
            <v>Natural Gas</v>
          </cell>
          <cell r="R296">
            <v>7322.7</v>
          </cell>
          <cell r="S296">
            <v>3</v>
          </cell>
        </row>
        <row r="297">
          <cell r="A297">
            <v>21998</v>
          </cell>
          <cell r="B297">
            <v>3</v>
          </cell>
          <cell r="C297" t="str">
            <v>21998_3</v>
          </cell>
          <cell r="D297" t="str">
            <v>MISSOULA</v>
          </cell>
          <cell r="E297" t="str">
            <v>MT</v>
          </cell>
          <cell r="F297">
            <v>59802</v>
          </cell>
          <cell r="G297" t="str">
            <v>MTMissoula3</v>
          </cell>
          <cell r="H297" t="str">
            <v>MFunit_centralhvac</v>
          </cell>
          <cell r="I297" t="str">
            <v>Natural Gas</v>
          </cell>
          <cell r="J297" t="str">
            <v>Central HVAC</v>
          </cell>
          <cell r="K297" t="str">
            <v>MFunit_baseboard</v>
          </cell>
          <cell r="L297">
            <v>2514.881103515625</v>
          </cell>
          <cell r="M297" t="str">
            <v>central system</v>
          </cell>
          <cell r="N297" t="str">
            <v>Central Hydronic/Steam</v>
          </cell>
          <cell r="O297" t="str">
            <v>Natural Gas</v>
          </cell>
          <cell r="P297" t="str">
            <v>Central Hydronic/Steam - Central</v>
          </cell>
          <cell r="Q297" t="str">
            <v>Natural Gas</v>
          </cell>
          <cell r="R297">
            <v>7322.7</v>
          </cell>
          <cell r="S297">
            <v>3</v>
          </cell>
        </row>
        <row r="298">
          <cell r="A298">
            <v>22058</v>
          </cell>
          <cell r="B298">
            <v>1</v>
          </cell>
          <cell r="C298" t="str">
            <v>22058_1</v>
          </cell>
          <cell r="D298" t="str">
            <v>PORTLAND</v>
          </cell>
          <cell r="E298" t="str">
            <v>OR</v>
          </cell>
          <cell r="F298">
            <v>97236</v>
          </cell>
          <cell r="G298" t="str">
            <v>ORPortland3</v>
          </cell>
          <cell r="H298" t="str">
            <v>MFunit_baseboard</v>
          </cell>
          <cell r="I298" t="str">
            <v>Electric</v>
          </cell>
          <cell r="J298" t="str">
            <v>Zonal Electric</v>
          </cell>
          <cell r="K298" t="str">
            <v>MFunit_baseboard</v>
          </cell>
          <cell r="L298">
            <v>2514.881103515625</v>
          </cell>
          <cell r="M298" t="str">
            <v>in-unit system</v>
          </cell>
          <cell r="N298" t="str">
            <v>Zonal Electric</v>
          </cell>
          <cell r="O298" t="str">
            <v>Electric</v>
          </cell>
          <cell r="P298" t="str">
            <v>Zonal Electric</v>
          </cell>
          <cell r="Q298" t="str">
            <v>Electric</v>
          </cell>
          <cell r="R298">
            <v>4186.59</v>
          </cell>
          <cell r="S298">
            <v>1</v>
          </cell>
        </row>
        <row r="299">
          <cell r="A299">
            <v>22058</v>
          </cell>
          <cell r="B299">
            <v>2</v>
          </cell>
          <cell r="C299" t="str">
            <v>22058_2</v>
          </cell>
          <cell r="D299" t="str">
            <v>PORTLAND</v>
          </cell>
          <cell r="E299" t="str">
            <v>OR</v>
          </cell>
          <cell r="F299">
            <v>97236</v>
          </cell>
          <cell r="G299" t="str">
            <v>ORPortland3</v>
          </cell>
          <cell r="H299" t="str">
            <v>MFunit_baseboard</v>
          </cell>
          <cell r="I299" t="str">
            <v>Electric</v>
          </cell>
          <cell r="J299" t="str">
            <v>Zonal Electric</v>
          </cell>
          <cell r="K299" t="str">
            <v>none</v>
          </cell>
          <cell r="L299">
            <v>2514.881103515625</v>
          </cell>
          <cell r="M299" t="str">
            <v>in-unit system</v>
          </cell>
          <cell r="N299" t="str">
            <v>Zonal Electric</v>
          </cell>
          <cell r="O299" t="str">
            <v>Electric</v>
          </cell>
          <cell r="P299" t="str">
            <v>Zonal Electric</v>
          </cell>
          <cell r="Q299" t="str">
            <v>Electric</v>
          </cell>
          <cell r="R299">
            <v>4186.59</v>
          </cell>
          <cell r="S299">
            <v>1</v>
          </cell>
        </row>
        <row r="300">
          <cell r="A300">
            <v>22058</v>
          </cell>
          <cell r="B300">
            <v>3</v>
          </cell>
          <cell r="C300" t="str">
            <v>22058_3</v>
          </cell>
          <cell r="D300" t="str">
            <v>PORTLAND</v>
          </cell>
          <cell r="E300" t="str">
            <v>OR</v>
          </cell>
          <cell r="F300">
            <v>97236</v>
          </cell>
          <cell r="G300" t="str">
            <v>ORPortland3</v>
          </cell>
          <cell r="H300" t="str">
            <v>MFunit_baseboard</v>
          </cell>
          <cell r="I300" t="str">
            <v>Electric</v>
          </cell>
          <cell r="J300" t="str">
            <v>Zonal Electric</v>
          </cell>
          <cell r="K300" t="str">
            <v>MFunit_baseboard</v>
          </cell>
          <cell r="L300">
            <v>2514.881103515625</v>
          </cell>
          <cell r="M300" t="str">
            <v>in-unit system</v>
          </cell>
          <cell r="N300" t="str">
            <v>Zonal Electric</v>
          </cell>
          <cell r="O300" t="str">
            <v>Electric</v>
          </cell>
          <cell r="P300" t="str">
            <v>Zonal Electric</v>
          </cell>
          <cell r="Q300" t="str">
            <v>Electric</v>
          </cell>
          <cell r="R300">
            <v>4186.59</v>
          </cell>
          <cell r="S300">
            <v>1</v>
          </cell>
        </row>
        <row r="301">
          <cell r="A301">
            <v>22106</v>
          </cell>
          <cell r="B301">
            <v>1</v>
          </cell>
          <cell r="C301" t="str">
            <v>22106_1</v>
          </cell>
          <cell r="D301" t="str">
            <v>PORTLAND</v>
          </cell>
          <cell r="E301" t="str">
            <v>OR</v>
          </cell>
          <cell r="F301">
            <v>97230</v>
          </cell>
          <cell r="G301" t="str">
            <v>ORPortland3</v>
          </cell>
          <cell r="H301" t="str">
            <v>MFunit_baseboard</v>
          </cell>
          <cell r="I301" t="str">
            <v>Electric</v>
          </cell>
          <cell r="J301" t="str">
            <v>Zonal Electric</v>
          </cell>
          <cell r="K301" t="str">
            <v>none</v>
          </cell>
          <cell r="L301">
            <v>2514.881103515625</v>
          </cell>
          <cell r="M301" t="str">
            <v>in-unit system</v>
          </cell>
          <cell r="N301" t="str">
            <v>Zonal Electric</v>
          </cell>
          <cell r="O301" t="str">
            <v>Electric</v>
          </cell>
          <cell r="P301" t="str">
            <v>Zonal Electric</v>
          </cell>
          <cell r="Q301" t="str">
            <v>Electric</v>
          </cell>
          <cell r="R301">
            <v>4186.59</v>
          </cell>
          <cell r="S301">
            <v>1</v>
          </cell>
        </row>
        <row r="302">
          <cell r="A302">
            <v>22106</v>
          </cell>
          <cell r="B302">
            <v>2</v>
          </cell>
          <cell r="C302" t="str">
            <v>22106_2</v>
          </cell>
          <cell r="D302" t="str">
            <v>PORTLAND</v>
          </cell>
          <cell r="E302" t="str">
            <v>OR</v>
          </cell>
          <cell r="F302">
            <v>97230</v>
          </cell>
          <cell r="G302" t="str">
            <v>ORPortland3</v>
          </cell>
          <cell r="H302" t="str">
            <v>MFunit_baseboard</v>
          </cell>
          <cell r="I302" t="str">
            <v>Electric</v>
          </cell>
          <cell r="J302" t="str">
            <v>Zonal Electric</v>
          </cell>
          <cell r="K302" t="str">
            <v>none</v>
          </cell>
          <cell r="L302">
            <v>2514.881103515625</v>
          </cell>
          <cell r="M302" t="str">
            <v>in-unit system</v>
          </cell>
          <cell r="N302" t="str">
            <v>Zonal Electric</v>
          </cell>
          <cell r="O302" t="str">
            <v>Electric</v>
          </cell>
          <cell r="P302" t="str">
            <v>Zonal Electric</v>
          </cell>
          <cell r="Q302" t="str">
            <v>Electric</v>
          </cell>
          <cell r="R302">
            <v>4186.59</v>
          </cell>
          <cell r="S302">
            <v>1</v>
          </cell>
        </row>
        <row r="303">
          <cell r="A303">
            <v>22106</v>
          </cell>
          <cell r="B303">
            <v>3</v>
          </cell>
          <cell r="C303" t="str">
            <v>22106_3</v>
          </cell>
          <cell r="D303" t="str">
            <v>PORTLAND</v>
          </cell>
          <cell r="E303" t="str">
            <v>OR</v>
          </cell>
          <cell r="F303">
            <v>97230</v>
          </cell>
          <cell r="G303" t="str">
            <v>ORPortland3</v>
          </cell>
          <cell r="H303" t="str">
            <v>MFunit_baseboard</v>
          </cell>
          <cell r="I303" t="str">
            <v>Electric</v>
          </cell>
          <cell r="J303" t="str">
            <v>Zonal Electric</v>
          </cell>
          <cell r="K303" t="str">
            <v>MFunit_baseboard</v>
          </cell>
          <cell r="L303">
            <v>2514.881103515625</v>
          </cell>
          <cell r="M303" t="str">
            <v>in-unit system</v>
          </cell>
          <cell r="N303" t="str">
            <v>Zonal Electric</v>
          </cell>
          <cell r="O303" t="str">
            <v>Electric</v>
          </cell>
          <cell r="P303" t="str">
            <v>Zonal Electric</v>
          </cell>
          <cell r="Q303" t="str">
            <v>Electric</v>
          </cell>
          <cell r="R303">
            <v>4186.59</v>
          </cell>
          <cell r="S303">
            <v>1</v>
          </cell>
        </row>
        <row r="304">
          <cell r="A304">
            <v>22262</v>
          </cell>
          <cell r="B304">
            <v>1</v>
          </cell>
          <cell r="C304" t="str">
            <v>22262_1</v>
          </cell>
          <cell r="D304" t="str">
            <v>SPOKANE</v>
          </cell>
          <cell r="E304" t="str">
            <v>WA</v>
          </cell>
          <cell r="F304">
            <v>99223</v>
          </cell>
          <cell r="G304" t="str">
            <v>WASpokane3</v>
          </cell>
          <cell r="H304" t="str">
            <v>MFunit_baseboard</v>
          </cell>
          <cell r="I304" t="str">
            <v>Electric</v>
          </cell>
          <cell r="J304" t="str">
            <v>Zonal Electric</v>
          </cell>
          <cell r="K304" t="str">
            <v>MFunit_ptac</v>
          </cell>
          <cell r="L304">
            <v>2514.881103515625</v>
          </cell>
          <cell r="M304" t="str">
            <v>in-unit system</v>
          </cell>
          <cell r="N304" t="str">
            <v>Zonal Electric</v>
          </cell>
          <cell r="O304" t="str">
            <v>Electric</v>
          </cell>
          <cell r="P304" t="str">
            <v>Zonal Electric</v>
          </cell>
          <cell r="Q304" t="str">
            <v>Electric</v>
          </cell>
          <cell r="R304">
            <v>6716.49</v>
          </cell>
          <cell r="S304">
            <v>3</v>
          </cell>
        </row>
        <row r="305">
          <cell r="A305">
            <v>22262</v>
          </cell>
          <cell r="B305">
            <v>2</v>
          </cell>
          <cell r="C305" t="str">
            <v>22262_2</v>
          </cell>
          <cell r="D305" t="str">
            <v>SPOKANE</v>
          </cell>
          <cell r="E305" t="str">
            <v>WA</v>
          </cell>
          <cell r="F305">
            <v>99223</v>
          </cell>
          <cell r="G305" t="str">
            <v>WASpokane3</v>
          </cell>
          <cell r="H305" t="str">
            <v>MFunit_baseboard</v>
          </cell>
          <cell r="I305" t="str">
            <v>Electric</v>
          </cell>
          <cell r="J305" t="str">
            <v>Zonal Electric</v>
          </cell>
          <cell r="K305" t="str">
            <v>MFunit_ptac</v>
          </cell>
          <cell r="L305">
            <v>2514.881103515625</v>
          </cell>
          <cell r="M305" t="str">
            <v>in-unit system</v>
          </cell>
          <cell r="N305" t="str">
            <v>Zonal Electric</v>
          </cell>
          <cell r="O305" t="str">
            <v>Electric</v>
          </cell>
          <cell r="P305" t="str">
            <v>Zonal Electric</v>
          </cell>
          <cell r="Q305" t="str">
            <v>Electric</v>
          </cell>
          <cell r="R305">
            <v>6716.49</v>
          </cell>
          <cell r="S305">
            <v>3</v>
          </cell>
        </row>
        <row r="306">
          <cell r="A306">
            <v>22262</v>
          </cell>
          <cell r="B306">
            <v>3</v>
          </cell>
          <cell r="C306" t="str">
            <v>22262_3</v>
          </cell>
          <cell r="D306" t="str">
            <v>SPOKANE</v>
          </cell>
          <cell r="E306" t="str">
            <v>WA</v>
          </cell>
          <cell r="F306">
            <v>99223</v>
          </cell>
          <cell r="G306" t="str">
            <v>WASpokane3</v>
          </cell>
          <cell r="H306" t="str">
            <v>MFunit_baseboard</v>
          </cell>
          <cell r="I306" t="str">
            <v>Electric</v>
          </cell>
          <cell r="J306" t="str">
            <v>Zonal Electric</v>
          </cell>
          <cell r="K306" t="str">
            <v>MFunit_ptac</v>
          </cell>
          <cell r="L306">
            <v>2514.881103515625</v>
          </cell>
          <cell r="M306" t="str">
            <v>in-unit system</v>
          </cell>
          <cell r="N306" t="str">
            <v>Zonal Electric</v>
          </cell>
          <cell r="O306" t="str">
            <v>Electric</v>
          </cell>
          <cell r="P306" t="str">
            <v>Zonal Electric</v>
          </cell>
          <cell r="Q306" t="str">
            <v>Electric</v>
          </cell>
          <cell r="R306">
            <v>6716.49</v>
          </cell>
          <cell r="S306">
            <v>3</v>
          </cell>
        </row>
        <row r="307">
          <cell r="A307">
            <v>22371</v>
          </cell>
          <cell r="B307">
            <v>1</v>
          </cell>
          <cell r="C307" t="str">
            <v>22371_1</v>
          </cell>
          <cell r="D307" t="str">
            <v>TENSED</v>
          </cell>
          <cell r="E307" t="str">
            <v>ID</v>
          </cell>
          <cell r="F307">
            <v>83870</v>
          </cell>
          <cell r="G307" t="str">
            <v>IDCoeurdalene3</v>
          </cell>
          <cell r="H307" t="str">
            <v>MFunit_baseboard</v>
          </cell>
          <cell r="I307" t="str">
            <v>Electric</v>
          </cell>
          <cell r="J307" t="str">
            <v>Zonal Electric</v>
          </cell>
          <cell r="K307" t="str">
            <v>MFunit_ptac</v>
          </cell>
          <cell r="L307">
            <v>3772.32177734375</v>
          </cell>
          <cell r="M307" t="str">
            <v>in-unit system</v>
          </cell>
          <cell r="N307" t="str">
            <v>Zonal Electric</v>
          </cell>
          <cell r="O307" t="str">
            <v>Electric</v>
          </cell>
          <cell r="P307" t="str">
            <v>Zonal Electric</v>
          </cell>
          <cell r="Q307" t="str">
            <v>Electric</v>
          </cell>
          <cell r="R307">
            <v>6896.79</v>
          </cell>
          <cell r="S307">
            <v>3</v>
          </cell>
        </row>
        <row r="308">
          <cell r="A308">
            <v>22371</v>
          </cell>
          <cell r="B308">
            <v>2</v>
          </cell>
          <cell r="C308" t="str">
            <v>22371_2</v>
          </cell>
          <cell r="D308" t="str">
            <v>TENSED</v>
          </cell>
          <cell r="E308" t="str">
            <v>ID</v>
          </cell>
          <cell r="F308">
            <v>83870</v>
          </cell>
          <cell r="G308" t="str">
            <v>IDCoeurdalene3</v>
          </cell>
          <cell r="H308" t="str">
            <v>MFunit_baseboard</v>
          </cell>
          <cell r="I308" t="str">
            <v>Electric</v>
          </cell>
          <cell r="J308" t="str">
            <v>Zonal Electric</v>
          </cell>
          <cell r="K308" t="str">
            <v>MFunit_ptac</v>
          </cell>
          <cell r="L308">
            <v>3772.32177734375</v>
          </cell>
          <cell r="M308" t="str">
            <v>in-unit system</v>
          </cell>
          <cell r="N308" t="str">
            <v>Zonal Electric</v>
          </cell>
          <cell r="O308" t="str">
            <v>Electric</v>
          </cell>
          <cell r="P308" t="str">
            <v>Zonal Electric</v>
          </cell>
          <cell r="Q308" t="str">
            <v>Electric</v>
          </cell>
          <cell r="R308">
            <v>6896.79</v>
          </cell>
          <cell r="S308">
            <v>3</v>
          </cell>
        </row>
        <row r="309">
          <cell r="A309">
            <v>22450</v>
          </cell>
          <cell r="B309">
            <v>1</v>
          </cell>
          <cell r="C309" t="str">
            <v>22450_1</v>
          </cell>
          <cell r="D309" t="str">
            <v>PORTLAND</v>
          </cell>
          <cell r="E309" t="str">
            <v>OR</v>
          </cell>
          <cell r="F309">
            <v>97215</v>
          </cell>
          <cell r="G309" t="str">
            <v>ORPortland3</v>
          </cell>
          <cell r="H309" t="str">
            <v>MFunit_baseboard</v>
          </cell>
          <cell r="I309" t="str">
            <v>Electric</v>
          </cell>
          <cell r="J309" t="str">
            <v>Zonal Electric</v>
          </cell>
          <cell r="K309" t="str">
            <v>none</v>
          </cell>
          <cell r="L309">
            <v>2514.880859375</v>
          </cell>
          <cell r="M309" t="str">
            <v>in-unit system</v>
          </cell>
          <cell r="N309" t="str">
            <v>Zonal Electric</v>
          </cell>
          <cell r="O309" t="str">
            <v>Electric</v>
          </cell>
          <cell r="P309" t="str">
            <v>Zonal Electric</v>
          </cell>
          <cell r="Q309" t="str">
            <v>Electric</v>
          </cell>
          <cell r="R309">
            <v>4186.59</v>
          </cell>
          <cell r="S309">
            <v>1</v>
          </cell>
        </row>
        <row r="310">
          <cell r="A310">
            <v>22450</v>
          </cell>
          <cell r="B310">
            <v>2</v>
          </cell>
          <cell r="C310" t="str">
            <v>22450_2</v>
          </cell>
          <cell r="D310" t="str">
            <v>PORTLAND</v>
          </cell>
          <cell r="E310" t="str">
            <v>OR</v>
          </cell>
          <cell r="F310">
            <v>97215</v>
          </cell>
          <cell r="G310" t="str">
            <v>ORPortland3</v>
          </cell>
          <cell r="H310" t="str">
            <v>MFunit_baseboard</v>
          </cell>
          <cell r="I310" t="str">
            <v>Electric</v>
          </cell>
          <cell r="J310" t="str">
            <v>Zonal Electric</v>
          </cell>
          <cell r="K310" t="str">
            <v>none</v>
          </cell>
          <cell r="L310">
            <v>2514.880859375</v>
          </cell>
          <cell r="M310" t="str">
            <v>in-unit system</v>
          </cell>
          <cell r="N310" t="str">
            <v>Zonal Electric</v>
          </cell>
          <cell r="O310" t="str">
            <v>Electric</v>
          </cell>
          <cell r="P310" t="str">
            <v>Zonal Electric</v>
          </cell>
          <cell r="Q310" t="str">
            <v>Electric</v>
          </cell>
          <cell r="R310">
            <v>4186.59</v>
          </cell>
          <cell r="S310">
            <v>1</v>
          </cell>
        </row>
        <row r="311">
          <cell r="A311">
            <v>22450</v>
          </cell>
          <cell r="B311">
            <v>3</v>
          </cell>
          <cell r="C311" t="str">
            <v>22450_3</v>
          </cell>
          <cell r="D311" t="str">
            <v>PORTLAND</v>
          </cell>
          <cell r="E311" t="str">
            <v>OR</v>
          </cell>
          <cell r="F311">
            <v>97215</v>
          </cell>
          <cell r="G311" t="str">
            <v>ORPortland3</v>
          </cell>
          <cell r="H311" t="str">
            <v>MFunit_baseboard</v>
          </cell>
          <cell r="I311" t="str">
            <v>Electric</v>
          </cell>
          <cell r="J311" t="str">
            <v>Zonal Electric</v>
          </cell>
          <cell r="K311" t="str">
            <v>MFunit_ptac</v>
          </cell>
          <cell r="L311">
            <v>2514.880859375</v>
          </cell>
          <cell r="M311" t="str">
            <v>in-unit system</v>
          </cell>
          <cell r="N311" t="str">
            <v>Zonal Electric</v>
          </cell>
          <cell r="O311" t="str">
            <v>Electric</v>
          </cell>
          <cell r="P311" t="str">
            <v>Zonal Electric</v>
          </cell>
          <cell r="Q311" t="str">
            <v>Electric</v>
          </cell>
          <cell r="R311">
            <v>4186.59</v>
          </cell>
          <cell r="S311">
            <v>1</v>
          </cell>
        </row>
        <row r="312">
          <cell r="A312">
            <v>22536</v>
          </cell>
          <cell r="B312">
            <v>1</v>
          </cell>
          <cell r="C312" t="str">
            <v>22536_1</v>
          </cell>
          <cell r="D312" t="str">
            <v>TUALATIN</v>
          </cell>
          <cell r="E312" t="str">
            <v>OR</v>
          </cell>
          <cell r="F312">
            <v>97062</v>
          </cell>
          <cell r="G312" t="str">
            <v>ORHillsboro3</v>
          </cell>
          <cell r="H312" t="str">
            <v>MFunit_baseboard</v>
          </cell>
          <cell r="I312" t="str">
            <v>Electric</v>
          </cell>
          <cell r="J312" t="str">
            <v>Zonal Electric</v>
          </cell>
          <cell r="K312" t="str">
            <v>none</v>
          </cell>
          <cell r="L312">
            <v>2514.880859375</v>
          </cell>
          <cell r="M312" t="str">
            <v>in-unit system</v>
          </cell>
          <cell r="N312" t="str">
            <v>Zonal Electric</v>
          </cell>
          <cell r="O312" t="str">
            <v>Electric</v>
          </cell>
          <cell r="P312" t="str">
            <v>Zonal Electric</v>
          </cell>
          <cell r="Q312" t="str">
            <v>Electric</v>
          </cell>
          <cell r="R312">
            <v>4796.97</v>
          </cell>
          <cell r="S312">
            <v>1</v>
          </cell>
        </row>
        <row r="313">
          <cell r="A313">
            <v>22536</v>
          </cell>
          <cell r="B313">
            <v>2</v>
          </cell>
          <cell r="C313" t="str">
            <v>22536_2</v>
          </cell>
          <cell r="D313" t="str">
            <v>TUALATIN</v>
          </cell>
          <cell r="E313" t="str">
            <v>OR</v>
          </cell>
          <cell r="F313">
            <v>97062</v>
          </cell>
          <cell r="G313" t="str">
            <v>ORHillsboro3</v>
          </cell>
          <cell r="H313" t="str">
            <v>MFunit_pthpheat</v>
          </cell>
          <cell r="I313" t="str">
            <v>Electric</v>
          </cell>
          <cell r="J313" t="str">
            <v>PTHP,DHP</v>
          </cell>
          <cell r="K313" t="str">
            <v>none</v>
          </cell>
          <cell r="L313">
            <v>2514.880859375</v>
          </cell>
          <cell r="M313" t="str">
            <v>in-unit system</v>
          </cell>
          <cell r="N313" t="str">
            <v>Zonal Electric</v>
          </cell>
          <cell r="O313" t="str">
            <v>Electric</v>
          </cell>
          <cell r="P313" t="str">
            <v>PTHP,DHP</v>
          </cell>
          <cell r="Q313" t="str">
            <v>Electric</v>
          </cell>
          <cell r="R313">
            <v>4796.97</v>
          </cell>
          <cell r="S313">
            <v>1</v>
          </cell>
        </row>
        <row r="314">
          <cell r="A314">
            <v>22536</v>
          </cell>
          <cell r="B314">
            <v>3</v>
          </cell>
          <cell r="C314" t="str">
            <v>22536_3</v>
          </cell>
          <cell r="D314" t="str">
            <v>TUALATIN</v>
          </cell>
          <cell r="E314" t="str">
            <v>OR</v>
          </cell>
          <cell r="F314">
            <v>97062</v>
          </cell>
          <cell r="G314" t="str">
            <v>ORHillsboro3</v>
          </cell>
          <cell r="H314" t="str">
            <v>MFunit_pthpheat</v>
          </cell>
          <cell r="I314" t="str">
            <v>Electric</v>
          </cell>
          <cell r="J314" t="str">
            <v>PTHP,DHP</v>
          </cell>
          <cell r="K314" t="str">
            <v>MFunit_baseboard/MFunit_ptac</v>
          </cell>
          <cell r="L314">
            <v>2514.881103515625</v>
          </cell>
          <cell r="M314" t="str">
            <v>in-unit system</v>
          </cell>
          <cell r="N314" t="str">
            <v>Zonal Electric</v>
          </cell>
          <cell r="O314" t="str">
            <v>Electric</v>
          </cell>
          <cell r="P314" t="str">
            <v>PTHP,DHP</v>
          </cell>
          <cell r="Q314" t="str">
            <v>Electric</v>
          </cell>
          <cell r="R314">
            <v>4796.97</v>
          </cell>
          <cell r="S314">
            <v>1</v>
          </cell>
        </row>
        <row r="315">
          <cell r="A315">
            <v>22870</v>
          </cell>
          <cell r="B315">
            <v>1</v>
          </cell>
          <cell r="C315" t="str">
            <v>22870_1</v>
          </cell>
          <cell r="D315" t="str">
            <v>SPRINGFIELD</v>
          </cell>
          <cell r="E315" t="str">
            <v>OR</v>
          </cell>
          <cell r="F315">
            <v>97477</v>
          </cell>
          <cell r="G315" t="str">
            <v>OREugene3</v>
          </cell>
          <cell r="H315" t="str">
            <v>MFunit_radiantheat</v>
          </cell>
          <cell r="I315" t="str">
            <v>Electric</v>
          </cell>
          <cell r="J315" t="str">
            <v>Zonal Electric</v>
          </cell>
          <cell r="K315" t="str">
            <v>MFunit_baseboard/MFunit_ptac</v>
          </cell>
          <cell r="L315">
            <v>2514.881103515625</v>
          </cell>
          <cell r="M315" t="str">
            <v>in-unit system</v>
          </cell>
          <cell r="N315" t="str">
            <v>Zonal Electric</v>
          </cell>
          <cell r="O315" t="str">
            <v>Electric</v>
          </cell>
          <cell r="P315" t="str">
            <v>Zonal Electric</v>
          </cell>
          <cell r="Q315" t="str">
            <v>Electric</v>
          </cell>
          <cell r="R315">
            <v>4803.63</v>
          </cell>
          <cell r="S315">
            <v>1</v>
          </cell>
        </row>
        <row r="316">
          <cell r="A316">
            <v>22870</v>
          </cell>
          <cell r="B316">
            <v>2</v>
          </cell>
          <cell r="C316" t="str">
            <v>22870_2</v>
          </cell>
          <cell r="D316" t="str">
            <v>SPRINGFIELD</v>
          </cell>
          <cell r="E316" t="str">
            <v>OR</v>
          </cell>
          <cell r="F316">
            <v>97477</v>
          </cell>
          <cell r="G316" t="str">
            <v>OREugene3</v>
          </cell>
          <cell r="H316" t="str">
            <v>MFunit_radiantheat</v>
          </cell>
          <cell r="I316" t="str">
            <v>Electric</v>
          </cell>
          <cell r="J316" t="str">
            <v>Zonal Electric</v>
          </cell>
          <cell r="K316" t="str">
            <v>MFunit_ptac</v>
          </cell>
          <cell r="L316">
            <v>2514.881103515625</v>
          </cell>
          <cell r="M316" t="str">
            <v>in-unit system</v>
          </cell>
          <cell r="N316" t="str">
            <v>Zonal Electric</v>
          </cell>
          <cell r="O316" t="str">
            <v>Electric</v>
          </cell>
          <cell r="P316" t="str">
            <v>Zonal Electric</v>
          </cell>
          <cell r="Q316" t="str">
            <v>Electric</v>
          </cell>
          <cell r="R316">
            <v>4803.63</v>
          </cell>
          <cell r="S316">
            <v>1</v>
          </cell>
        </row>
        <row r="317">
          <cell r="A317">
            <v>22870</v>
          </cell>
          <cell r="B317">
            <v>3</v>
          </cell>
          <cell r="C317" t="str">
            <v>22870_3</v>
          </cell>
          <cell r="D317" t="str">
            <v>SPRINGFIELD</v>
          </cell>
          <cell r="E317" t="str">
            <v>OR</v>
          </cell>
          <cell r="F317">
            <v>97477</v>
          </cell>
          <cell r="G317" t="str">
            <v>OREugene3</v>
          </cell>
          <cell r="H317" t="str">
            <v>MFunit_radiantheat</v>
          </cell>
          <cell r="I317" t="str">
            <v>Electric</v>
          </cell>
          <cell r="J317" t="str">
            <v>Zonal Electric</v>
          </cell>
          <cell r="K317" t="str">
            <v>MFunit_baseboard/MFunit_ptac</v>
          </cell>
          <cell r="L317">
            <v>2514.881103515625</v>
          </cell>
          <cell r="M317" t="str">
            <v>in-unit system</v>
          </cell>
          <cell r="N317" t="str">
            <v>Zonal Electric</v>
          </cell>
          <cell r="O317" t="str">
            <v>Electric</v>
          </cell>
          <cell r="P317" t="str">
            <v>Zonal Electric</v>
          </cell>
          <cell r="Q317" t="str">
            <v>Electric</v>
          </cell>
          <cell r="R317">
            <v>4803.63</v>
          </cell>
          <cell r="S317">
            <v>1</v>
          </cell>
        </row>
        <row r="318">
          <cell r="A318">
            <v>22906</v>
          </cell>
          <cell r="B318">
            <v>1</v>
          </cell>
          <cell r="C318" t="str">
            <v>22906_1</v>
          </cell>
          <cell r="D318" t="str">
            <v>TIGARD</v>
          </cell>
          <cell r="E318" t="str">
            <v>OR</v>
          </cell>
          <cell r="F318">
            <v>97223</v>
          </cell>
          <cell r="G318" t="str">
            <v>ORHillsboro3</v>
          </cell>
          <cell r="H318" t="str">
            <v>MFunit_baseboard</v>
          </cell>
          <cell r="I318" t="str">
            <v>Electric</v>
          </cell>
          <cell r="J318" t="str">
            <v>Zonal Electric</v>
          </cell>
          <cell r="K318" t="str">
            <v>none</v>
          </cell>
          <cell r="L318">
            <v>3772.32177734375</v>
          </cell>
          <cell r="M318" t="str">
            <v>in-unit system</v>
          </cell>
          <cell r="N318" t="str">
            <v>Zonal Electric</v>
          </cell>
          <cell r="O318" t="str">
            <v>Electric</v>
          </cell>
          <cell r="P318" t="str">
            <v>Zonal Electric</v>
          </cell>
          <cell r="Q318" t="str">
            <v>Electric</v>
          </cell>
          <cell r="R318">
            <v>4796.97</v>
          </cell>
          <cell r="S318">
            <v>1</v>
          </cell>
        </row>
        <row r="319">
          <cell r="A319">
            <v>22906</v>
          </cell>
          <cell r="B319">
            <v>2</v>
          </cell>
          <cell r="C319" t="str">
            <v>22906_2</v>
          </cell>
          <cell r="D319" t="str">
            <v>TIGARD</v>
          </cell>
          <cell r="E319" t="str">
            <v>OR</v>
          </cell>
          <cell r="F319">
            <v>97223</v>
          </cell>
          <cell r="G319" t="str">
            <v>ORHillsboro3</v>
          </cell>
          <cell r="H319" t="str">
            <v>MFunit_baseboard</v>
          </cell>
          <cell r="I319" t="str">
            <v>Electric</v>
          </cell>
          <cell r="J319" t="str">
            <v>Zonal Electric</v>
          </cell>
          <cell r="K319" t="str">
            <v>none</v>
          </cell>
          <cell r="L319">
            <v>3772.32177734375</v>
          </cell>
          <cell r="M319" t="str">
            <v>in-unit system</v>
          </cell>
          <cell r="N319" t="str">
            <v>Zonal Electric</v>
          </cell>
          <cell r="O319" t="str">
            <v>Electric</v>
          </cell>
          <cell r="P319" t="str">
            <v>Zonal Electric</v>
          </cell>
          <cell r="Q319" t="str">
            <v>Electric</v>
          </cell>
          <cell r="R319">
            <v>4796.97</v>
          </cell>
          <cell r="S319">
            <v>1</v>
          </cell>
        </row>
        <row r="320">
          <cell r="A320">
            <v>23106</v>
          </cell>
          <cell r="B320">
            <v>1</v>
          </cell>
          <cell r="C320" t="str">
            <v>23106_1</v>
          </cell>
          <cell r="D320" t="str">
            <v>TACOMA</v>
          </cell>
          <cell r="E320" t="str">
            <v>WA</v>
          </cell>
          <cell r="F320">
            <v>98402</v>
          </cell>
          <cell r="G320" t="str">
            <v>WATacomaMcchord3</v>
          </cell>
          <cell r="H320" t="str">
            <v>MFunit_centralhvac</v>
          </cell>
          <cell r="I320" t="str">
            <v>Electric</v>
          </cell>
          <cell r="J320" t="str">
            <v>Central HVAC</v>
          </cell>
          <cell r="K320" t="str">
            <v>MFunit_stove</v>
          </cell>
          <cell r="L320">
            <v>3772.322021484375</v>
          </cell>
          <cell r="M320" t="str">
            <v>central system</v>
          </cell>
          <cell r="N320" t="str">
            <v>Central HP Loop/ VRF</v>
          </cell>
          <cell r="O320" t="str">
            <v>Electric</v>
          </cell>
          <cell r="P320" t="str">
            <v>Central HP Loop/ VRF - Central</v>
          </cell>
          <cell r="Q320" t="str">
            <v>Electric</v>
          </cell>
          <cell r="R320">
            <v>5671.38</v>
          </cell>
          <cell r="S320">
            <v>2</v>
          </cell>
        </row>
        <row r="321">
          <cell r="A321">
            <v>23106</v>
          </cell>
          <cell r="B321">
            <v>2</v>
          </cell>
          <cell r="C321" t="str">
            <v>23106_2</v>
          </cell>
          <cell r="D321" t="str">
            <v>TACOMA</v>
          </cell>
          <cell r="E321" t="str">
            <v>WA</v>
          </cell>
          <cell r="F321">
            <v>98402</v>
          </cell>
          <cell r="G321" t="str">
            <v>WATacomaMcchord3</v>
          </cell>
          <cell r="H321" t="str">
            <v>MFunit_centralhvac</v>
          </cell>
          <cell r="I321" t="str">
            <v>Electric</v>
          </cell>
          <cell r="J321" t="str">
            <v>Central HVAC</v>
          </cell>
          <cell r="K321" t="str">
            <v>none</v>
          </cell>
          <cell r="L321">
            <v>2514.880859375</v>
          </cell>
          <cell r="M321" t="str">
            <v>central system</v>
          </cell>
          <cell r="N321" t="str">
            <v>Central HP Loop/ VRF</v>
          </cell>
          <cell r="O321" t="str">
            <v>Electric</v>
          </cell>
          <cell r="P321" t="str">
            <v>Central HP Loop/ VRF - Central</v>
          </cell>
          <cell r="Q321" t="str">
            <v>Electric</v>
          </cell>
          <cell r="R321">
            <v>5671.38</v>
          </cell>
          <cell r="S321">
            <v>2</v>
          </cell>
        </row>
        <row r="322">
          <cell r="A322">
            <v>23425</v>
          </cell>
          <cell r="B322">
            <v>1</v>
          </cell>
          <cell r="C322" t="str">
            <v>23425_1</v>
          </cell>
          <cell r="D322" t="str">
            <v>BEAVERTON</v>
          </cell>
          <cell r="E322" t="str">
            <v>OR</v>
          </cell>
          <cell r="F322">
            <v>97005</v>
          </cell>
          <cell r="G322" t="str">
            <v>ORHillsboro3</v>
          </cell>
          <cell r="H322" t="str">
            <v>MFunit_baseboard</v>
          </cell>
          <cell r="I322" t="str">
            <v>Electric</v>
          </cell>
          <cell r="J322" t="str">
            <v>Zonal Electric</v>
          </cell>
          <cell r="K322" t="str">
            <v>none</v>
          </cell>
          <cell r="L322">
            <v>2514.880859375</v>
          </cell>
          <cell r="M322" t="str">
            <v>in-unit system</v>
          </cell>
          <cell r="N322" t="str">
            <v>Zonal Electric</v>
          </cell>
          <cell r="O322" t="str">
            <v>Electric</v>
          </cell>
          <cell r="P322" t="str">
            <v>Zonal Electric</v>
          </cell>
          <cell r="Q322" t="str">
            <v>Electric</v>
          </cell>
          <cell r="R322">
            <v>4796.97</v>
          </cell>
          <cell r="S322">
            <v>1</v>
          </cell>
        </row>
        <row r="323">
          <cell r="A323">
            <v>23425</v>
          </cell>
          <cell r="B323">
            <v>2</v>
          </cell>
          <cell r="C323" t="str">
            <v>23425_2</v>
          </cell>
          <cell r="D323" t="str">
            <v>BEAVERTON</v>
          </cell>
          <cell r="E323" t="str">
            <v>OR</v>
          </cell>
          <cell r="F323">
            <v>97005</v>
          </cell>
          <cell r="G323" t="str">
            <v>ORHillsboro3</v>
          </cell>
          <cell r="H323" t="str">
            <v>MFunit_baseboard</v>
          </cell>
          <cell r="I323" t="str">
            <v>Electric</v>
          </cell>
          <cell r="J323" t="str">
            <v>Zonal Electric</v>
          </cell>
          <cell r="K323" t="str">
            <v>none</v>
          </cell>
          <cell r="L323">
            <v>2514.880859375</v>
          </cell>
          <cell r="M323" t="str">
            <v>in-unit system</v>
          </cell>
          <cell r="N323" t="str">
            <v>Zonal Electric</v>
          </cell>
          <cell r="O323" t="str">
            <v>Electric</v>
          </cell>
          <cell r="P323" t="str">
            <v>Zonal Electric</v>
          </cell>
          <cell r="Q323" t="str">
            <v>Electric</v>
          </cell>
          <cell r="R323">
            <v>4796.97</v>
          </cell>
          <cell r="S323">
            <v>1</v>
          </cell>
        </row>
        <row r="324">
          <cell r="A324">
            <v>23425</v>
          </cell>
          <cell r="B324">
            <v>3</v>
          </cell>
          <cell r="C324" t="str">
            <v>23425_3</v>
          </cell>
          <cell r="D324" t="str">
            <v>BEAVERTON</v>
          </cell>
          <cell r="E324" t="str">
            <v>OR</v>
          </cell>
          <cell r="F324">
            <v>97005</v>
          </cell>
          <cell r="G324" t="str">
            <v>ORHillsboro3</v>
          </cell>
          <cell r="H324" t="str">
            <v>MFunit_baseboard</v>
          </cell>
          <cell r="I324" t="str">
            <v>Electric</v>
          </cell>
          <cell r="J324" t="str">
            <v>Zonal Electric</v>
          </cell>
          <cell r="K324" t="str">
            <v>MFunit_ptac</v>
          </cell>
          <cell r="L324">
            <v>2514.880859375</v>
          </cell>
          <cell r="M324" t="str">
            <v>in-unit system</v>
          </cell>
          <cell r="N324" t="str">
            <v>Zonal Electric</v>
          </cell>
          <cell r="O324" t="str">
            <v>Electric</v>
          </cell>
          <cell r="P324" t="str">
            <v>Zonal Electric</v>
          </cell>
          <cell r="Q324" t="str">
            <v>Electric</v>
          </cell>
          <cell r="R324">
            <v>4796.97</v>
          </cell>
          <cell r="S324">
            <v>1</v>
          </cell>
        </row>
        <row r="325">
          <cell r="A325">
            <v>23531</v>
          </cell>
          <cell r="B325">
            <v>1</v>
          </cell>
          <cell r="C325" t="str">
            <v>23531_1</v>
          </cell>
          <cell r="D325" t="str">
            <v>SPOKANE VALLEY</v>
          </cell>
          <cell r="E325" t="str">
            <v>WA</v>
          </cell>
          <cell r="F325">
            <v>99206</v>
          </cell>
          <cell r="G325" t="str">
            <v>WASpokaneFelts3</v>
          </cell>
          <cell r="H325" t="str">
            <v>MFunit_baseboard</v>
          </cell>
          <cell r="I325" t="str">
            <v>Electric</v>
          </cell>
          <cell r="J325" t="str">
            <v>Zonal Electric</v>
          </cell>
          <cell r="K325" t="str">
            <v>MFunit_ptac</v>
          </cell>
          <cell r="L325">
            <v>3772.32177734375</v>
          </cell>
          <cell r="M325" t="str">
            <v>in-unit system</v>
          </cell>
          <cell r="N325" t="str">
            <v>Zonal Electric</v>
          </cell>
          <cell r="O325" t="str">
            <v>Electric</v>
          </cell>
          <cell r="P325" t="str">
            <v>Zonal Electric</v>
          </cell>
          <cell r="Q325" t="str">
            <v>Electric</v>
          </cell>
          <cell r="R325">
            <v>6200.28</v>
          </cell>
          <cell r="S325">
            <v>2</v>
          </cell>
        </row>
        <row r="326">
          <cell r="A326">
            <v>23531</v>
          </cell>
          <cell r="B326">
            <v>2</v>
          </cell>
          <cell r="C326" t="str">
            <v>23531_2</v>
          </cell>
          <cell r="D326" t="str">
            <v>SPOKANE VALLEY</v>
          </cell>
          <cell r="E326" t="str">
            <v>WA</v>
          </cell>
          <cell r="F326">
            <v>99206</v>
          </cell>
          <cell r="G326" t="str">
            <v>WASpokaneFelts3</v>
          </cell>
          <cell r="H326" t="str">
            <v>MFunit_baseboard</v>
          </cell>
          <cell r="I326" t="str">
            <v>Electric</v>
          </cell>
          <cell r="J326" t="str">
            <v>Zonal Electric</v>
          </cell>
          <cell r="K326" t="str">
            <v>MFunit_ptac</v>
          </cell>
          <cell r="L326">
            <v>3772.32177734375</v>
          </cell>
          <cell r="M326" t="str">
            <v>in-unit system</v>
          </cell>
          <cell r="N326" t="str">
            <v>Zonal Electric</v>
          </cell>
          <cell r="O326" t="str">
            <v>Electric</v>
          </cell>
          <cell r="P326" t="str">
            <v>Zonal Electric</v>
          </cell>
          <cell r="Q326" t="str">
            <v>Electric</v>
          </cell>
          <cell r="R326">
            <v>6200.28</v>
          </cell>
          <cell r="S326">
            <v>2</v>
          </cell>
        </row>
        <row r="327">
          <cell r="A327">
            <v>23623</v>
          </cell>
          <cell r="B327">
            <v>1</v>
          </cell>
          <cell r="C327" t="str">
            <v>23623_1</v>
          </cell>
          <cell r="D327" t="str">
            <v>VANCOUVER</v>
          </cell>
          <cell r="E327" t="str">
            <v>WA</v>
          </cell>
          <cell r="F327">
            <v>98661</v>
          </cell>
          <cell r="G327" t="str">
            <v>ORHillsboro3</v>
          </cell>
          <cell r="H327" t="str">
            <v>MFunit_baseboard</v>
          </cell>
          <cell r="I327" t="str">
            <v>Electric</v>
          </cell>
          <cell r="J327" t="str">
            <v>Zonal Electric</v>
          </cell>
          <cell r="K327" t="str">
            <v>none</v>
          </cell>
          <cell r="L327">
            <v>2514.881103515625</v>
          </cell>
          <cell r="M327" t="str">
            <v>in-unit system</v>
          </cell>
          <cell r="N327" t="str">
            <v>Zonal Electric</v>
          </cell>
          <cell r="O327" t="str">
            <v>Electric</v>
          </cell>
          <cell r="P327" t="str">
            <v>Zonal Electric</v>
          </cell>
          <cell r="Q327" t="str">
            <v>Electric</v>
          </cell>
          <cell r="R327">
            <v>4796.97</v>
          </cell>
          <cell r="S327">
            <v>1</v>
          </cell>
        </row>
        <row r="328">
          <cell r="A328">
            <v>23623</v>
          </cell>
          <cell r="B328">
            <v>2</v>
          </cell>
          <cell r="C328" t="str">
            <v>23623_2</v>
          </cell>
          <cell r="D328" t="str">
            <v>VANCOUVER</v>
          </cell>
          <cell r="E328" t="str">
            <v>WA</v>
          </cell>
          <cell r="F328">
            <v>98661</v>
          </cell>
          <cell r="G328" t="str">
            <v>ORHillsboro3</v>
          </cell>
          <cell r="H328" t="str">
            <v>MFunit_baseboard</v>
          </cell>
          <cell r="I328" t="str">
            <v>Electric</v>
          </cell>
          <cell r="J328" t="str">
            <v>Zonal Electric</v>
          </cell>
          <cell r="K328" t="str">
            <v>none</v>
          </cell>
          <cell r="L328">
            <v>2514.881103515625</v>
          </cell>
          <cell r="M328" t="str">
            <v>in-unit system</v>
          </cell>
          <cell r="N328" t="str">
            <v>Zonal Electric</v>
          </cell>
          <cell r="O328" t="str">
            <v>Electric</v>
          </cell>
          <cell r="P328" t="str">
            <v>Zonal Electric</v>
          </cell>
          <cell r="Q328" t="str">
            <v>Electric</v>
          </cell>
          <cell r="R328">
            <v>4796.97</v>
          </cell>
          <cell r="S328">
            <v>1</v>
          </cell>
        </row>
        <row r="329">
          <cell r="A329">
            <v>23623</v>
          </cell>
          <cell r="B329">
            <v>3</v>
          </cell>
          <cell r="C329" t="str">
            <v>23623_3</v>
          </cell>
          <cell r="D329" t="str">
            <v>VANCOUVER</v>
          </cell>
          <cell r="E329" t="str">
            <v>WA</v>
          </cell>
          <cell r="F329">
            <v>98661</v>
          </cell>
          <cell r="G329" t="str">
            <v>ORHillsboro3</v>
          </cell>
          <cell r="H329" t="str">
            <v>MFunit_baseboard</v>
          </cell>
          <cell r="I329" t="str">
            <v>Electric</v>
          </cell>
          <cell r="J329" t="str">
            <v>Zonal Electric</v>
          </cell>
          <cell r="K329" t="str">
            <v>none</v>
          </cell>
          <cell r="L329">
            <v>2514.881103515625</v>
          </cell>
          <cell r="M329" t="str">
            <v>in-unit system</v>
          </cell>
          <cell r="N329" t="str">
            <v>Zonal Electric</v>
          </cell>
          <cell r="O329" t="str">
            <v>Electric</v>
          </cell>
          <cell r="P329" t="str">
            <v>Zonal Electric</v>
          </cell>
          <cell r="Q329" t="str">
            <v>Electric</v>
          </cell>
          <cell r="R329">
            <v>4796.97</v>
          </cell>
          <cell r="S329">
            <v>1</v>
          </cell>
        </row>
        <row r="330">
          <cell r="A330">
            <v>23681</v>
          </cell>
          <cell r="B330">
            <v>1</v>
          </cell>
          <cell r="C330" t="str">
            <v>23681_1</v>
          </cell>
          <cell r="D330" t="str">
            <v>MEDFORD</v>
          </cell>
          <cell r="E330" t="str">
            <v>OR</v>
          </cell>
          <cell r="F330">
            <v>97504</v>
          </cell>
          <cell r="G330" t="str">
            <v>ORMedford3</v>
          </cell>
          <cell r="H330" t="str">
            <v>MFunit_heatpumpheat</v>
          </cell>
          <cell r="I330" t="str">
            <v>Electric</v>
          </cell>
          <cell r="J330" t="str">
            <v>Heat Pump (Forced Air)</v>
          </cell>
          <cell r="K330" t="str">
            <v>none</v>
          </cell>
          <cell r="L330">
            <v>2514.881103515625</v>
          </cell>
          <cell r="M330" t="str">
            <v>in-unit system</v>
          </cell>
          <cell r="N330" t="str">
            <v>Heat Pump (Forced Air)</v>
          </cell>
          <cell r="O330" t="str">
            <v>Electric</v>
          </cell>
          <cell r="P330" t="str">
            <v>Heat Pump (Forced Air)</v>
          </cell>
          <cell r="Q330" t="str">
            <v>Electric</v>
          </cell>
          <cell r="R330">
            <v>4529.97</v>
          </cell>
          <cell r="S330">
            <v>1</v>
          </cell>
        </row>
        <row r="331">
          <cell r="A331">
            <v>23681</v>
          </cell>
          <cell r="B331">
            <v>2</v>
          </cell>
          <cell r="C331" t="str">
            <v>23681_2</v>
          </cell>
          <cell r="D331" t="str">
            <v>MEDFORD</v>
          </cell>
          <cell r="E331" t="str">
            <v>OR</v>
          </cell>
          <cell r="F331">
            <v>97504</v>
          </cell>
          <cell r="G331" t="str">
            <v>ORMedford3</v>
          </cell>
          <cell r="H331" t="str">
            <v>MFunit_heatpumpheat</v>
          </cell>
          <cell r="I331" t="str">
            <v>Electric</v>
          </cell>
          <cell r="J331" t="str">
            <v>Heat Pump (Forced Air)</v>
          </cell>
          <cell r="K331" t="str">
            <v>none</v>
          </cell>
          <cell r="L331">
            <v>2514.881103515625</v>
          </cell>
          <cell r="M331" t="str">
            <v>in-unit system</v>
          </cell>
          <cell r="N331" t="str">
            <v>Heat Pump (Forced Air)</v>
          </cell>
          <cell r="O331" t="str">
            <v>Electric</v>
          </cell>
          <cell r="P331" t="str">
            <v>Heat Pump (Forced Air)</v>
          </cell>
          <cell r="Q331" t="str">
            <v>Electric</v>
          </cell>
          <cell r="R331">
            <v>4529.97</v>
          </cell>
          <cell r="S331">
            <v>1</v>
          </cell>
        </row>
        <row r="332">
          <cell r="A332">
            <v>23681</v>
          </cell>
          <cell r="B332">
            <v>3</v>
          </cell>
          <cell r="C332" t="str">
            <v>23681_3</v>
          </cell>
          <cell r="D332" t="str">
            <v>MEDFORD</v>
          </cell>
          <cell r="E332" t="str">
            <v>OR</v>
          </cell>
          <cell r="F332">
            <v>97504</v>
          </cell>
          <cell r="G332" t="str">
            <v>ORMedford3</v>
          </cell>
          <cell r="H332" t="str">
            <v>MFunit_heatpumpheat</v>
          </cell>
          <cell r="I332" t="str">
            <v>Electric</v>
          </cell>
          <cell r="J332" t="str">
            <v>Heat Pump (Forced Air)</v>
          </cell>
          <cell r="K332" t="str">
            <v>none</v>
          </cell>
          <cell r="L332">
            <v>3772.321533203125</v>
          </cell>
          <cell r="M332" t="str">
            <v>in-unit system</v>
          </cell>
          <cell r="N332" t="str">
            <v>Heat Pump (Forced Air)</v>
          </cell>
          <cell r="O332" t="str">
            <v>Electric</v>
          </cell>
          <cell r="P332" t="str">
            <v>Heat Pump (Forced Air)</v>
          </cell>
          <cell r="Q332" t="str">
            <v>Electric</v>
          </cell>
          <cell r="R332">
            <v>4529.97</v>
          </cell>
          <cell r="S332">
            <v>1</v>
          </cell>
        </row>
        <row r="333">
          <cell r="A333">
            <v>23685</v>
          </cell>
          <cell r="B333">
            <v>1</v>
          </cell>
          <cell r="C333" t="str">
            <v>23685_1</v>
          </cell>
          <cell r="D333" t="str">
            <v>LINCOLN CITY</v>
          </cell>
          <cell r="E333" t="str">
            <v>OR</v>
          </cell>
          <cell r="F333">
            <v>97367</v>
          </cell>
          <cell r="G333" t="str">
            <v>ORCorvallis3</v>
          </cell>
          <cell r="H333" t="str">
            <v>MFunit_baseboard</v>
          </cell>
          <cell r="I333" t="str">
            <v>Electric</v>
          </cell>
          <cell r="J333" t="str">
            <v>Zonal Electric</v>
          </cell>
          <cell r="K333" t="str">
            <v>none</v>
          </cell>
          <cell r="L333">
            <v>3772.321533203125</v>
          </cell>
          <cell r="M333" t="str">
            <v>in-unit system</v>
          </cell>
          <cell r="N333" t="str">
            <v>Zonal Electric</v>
          </cell>
          <cell r="O333" t="str">
            <v>Electric</v>
          </cell>
          <cell r="P333" t="str">
            <v>Zonal Electric</v>
          </cell>
          <cell r="Q333" t="str">
            <v>Electric</v>
          </cell>
          <cell r="R333">
            <v>4260.8100000000004</v>
          </cell>
          <cell r="S333">
            <v>1</v>
          </cell>
        </row>
        <row r="334">
          <cell r="A334">
            <v>23685</v>
          </cell>
          <cell r="B334">
            <v>2</v>
          </cell>
          <cell r="C334" t="str">
            <v>23685_2</v>
          </cell>
          <cell r="D334" t="str">
            <v>LINCOLN CITY</v>
          </cell>
          <cell r="E334" t="str">
            <v>OR</v>
          </cell>
          <cell r="F334">
            <v>97367</v>
          </cell>
          <cell r="G334" t="str">
            <v>ORCorvallis3</v>
          </cell>
          <cell r="H334" t="str">
            <v>MFunit_baseboard</v>
          </cell>
          <cell r="I334" t="str">
            <v>Electric</v>
          </cell>
          <cell r="J334" t="str">
            <v>Zonal Electric</v>
          </cell>
          <cell r="K334" t="str">
            <v>none</v>
          </cell>
          <cell r="L334">
            <v>3772.321533203125</v>
          </cell>
          <cell r="M334" t="str">
            <v>in-unit system</v>
          </cell>
          <cell r="N334" t="str">
            <v>Zonal Electric</v>
          </cell>
          <cell r="O334" t="str">
            <v>Electric</v>
          </cell>
          <cell r="P334" t="str">
            <v>Zonal Electric</v>
          </cell>
          <cell r="Q334" t="str">
            <v>Electric</v>
          </cell>
          <cell r="R334">
            <v>4260.8100000000004</v>
          </cell>
          <cell r="S334">
            <v>1</v>
          </cell>
        </row>
        <row r="335">
          <cell r="A335">
            <v>23800</v>
          </cell>
          <cell r="B335">
            <v>1</v>
          </cell>
          <cell r="C335" t="str">
            <v>23800_1</v>
          </cell>
          <cell r="D335" t="str">
            <v>HELENA</v>
          </cell>
          <cell r="E335" t="str">
            <v>MT</v>
          </cell>
          <cell r="F335">
            <v>59601</v>
          </cell>
          <cell r="G335" t="str">
            <v>MTHelena3</v>
          </cell>
          <cell r="H335" t="str">
            <v>MFunit_centralhvac</v>
          </cell>
          <cell r="I335" t="str">
            <v>Natural Gas</v>
          </cell>
          <cell r="J335" t="str">
            <v>Central HVAC</v>
          </cell>
          <cell r="K335" t="str">
            <v>none</v>
          </cell>
          <cell r="L335">
            <v>2514.880859375</v>
          </cell>
          <cell r="M335" t="str">
            <v>central system</v>
          </cell>
          <cell r="N335" t="str">
            <v>Central Hydronic/Steam</v>
          </cell>
          <cell r="O335" t="str">
            <v>Natural Gas</v>
          </cell>
          <cell r="P335" t="str">
            <v>Central Hydronic/Steam - Central</v>
          </cell>
          <cell r="Q335" t="str">
            <v>Natural Gas</v>
          </cell>
          <cell r="R335">
            <v>7587.45</v>
          </cell>
          <cell r="S335">
            <v>3</v>
          </cell>
        </row>
        <row r="336">
          <cell r="A336">
            <v>23800</v>
          </cell>
          <cell r="B336">
            <v>2</v>
          </cell>
          <cell r="C336" t="str">
            <v>23800_2</v>
          </cell>
          <cell r="D336" t="str">
            <v>HELENA</v>
          </cell>
          <cell r="E336" t="str">
            <v>MT</v>
          </cell>
          <cell r="F336">
            <v>59601</v>
          </cell>
          <cell r="G336" t="str">
            <v>MTHelena3</v>
          </cell>
          <cell r="H336" t="str">
            <v>MFunit_centralhvac</v>
          </cell>
          <cell r="I336" t="str">
            <v>Natural Gas</v>
          </cell>
          <cell r="J336" t="str">
            <v>Central HVAC</v>
          </cell>
          <cell r="K336" t="str">
            <v>none</v>
          </cell>
          <cell r="L336">
            <v>2514.880859375</v>
          </cell>
          <cell r="M336" t="str">
            <v>central system</v>
          </cell>
          <cell r="N336" t="str">
            <v>Central Hydronic/Steam</v>
          </cell>
          <cell r="O336" t="str">
            <v>Natural Gas</v>
          </cell>
          <cell r="P336" t="str">
            <v>Central Hydronic/Steam - Central</v>
          </cell>
          <cell r="Q336" t="str">
            <v>Natural Gas</v>
          </cell>
          <cell r="R336">
            <v>7587.45</v>
          </cell>
          <cell r="S336">
            <v>3</v>
          </cell>
        </row>
        <row r="337">
          <cell r="A337">
            <v>23800</v>
          </cell>
          <cell r="B337">
            <v>3</v>
          </cell>
          <cell r="C337" t="str">
            <v>23800_3</v>
          </cell>
          <cell r="D337" t="str">
            <v>HELENA</v>
          </cell>
          <cell r="E337" t="str">
            <v>MT</v>
          </cell>
          <cell r="F337">
            <v>59601</v>
          </cell>
          <cell r="G337" t="str">
            <v>MTHelena3</v>
          </cell>
          <cell r="H337" t="str">
            <v>MFunit_centralhvac</v>
          </cell>
          <cell r="I337" t="str">
            <v>Natural Gas</v>
          </cell>
          <cell r="J337" t="str">
            <v>Central HVAC</v>
          </cell>
          <cell r="K337" t="str">
            <v>MFunit_baseboard/MFunit_ptac</v>
          </cell>
          <cell r="L337">
            <v>2514.881103515625</v>
          </cell>
          <cell r="M337" t="str">
            <v>central system</v>
          </cell>
          <cell r="N337" t="str">
            <v>Central Hydronic/Steam</v>
          </cell>
          <cell r="O337" t="str">
            <v>Natural Gas</v>
          </cell>
          <cell r="P337" t="str">
            <v>Central Hydronic/Steam - Central</v>
          </cell>
          <cell r="Q337" t="str">
            <v>Natural Gas</v>
          </cell>
          <cell r="R337">
            <v>7587.45</v>
          </cell>
          <cell r="S337">
            <v>3</v>
          </cell>
        </row>
        <row r="338">
          <cell r="A338">
            <v>23899</v>
          </cell>
          <cell r="B338">
            <v>1</v>
          </cell>
          <cell r="C338" t="str">
            <v>23899_1</v>
          </cell>
          <cell r="D338" t="str">
            <v>VANCOUVER</v>
          </cell>
          <cell r="E338" t="str">
            <v>WA</v>
          </cell>
          <cell r="F338">
            <v>98665</v>
          </cell>
          <cell r="G338" t="str">
            <v>ORHillsboro3</v>
          </cell>
          <cell r="H338" t="str">
            <v>MFunit_pluginheater</v>
          </cell>
          <cell r="I338" t="str">
            <v>Electric</v>
          </cell>
          <cell r="J338" t="str">
            <v>Zonal Electric</v>
          </cell>
          <cell r="K338" t="str">
            <v>MFunit_baseboard/MFunit_ptac</v>
          </cell>
          <cell r="L338">
            <v>2514.881103515625</v>
          </cell>
          <cell r="M338" t="str">
            <v>in-unit system</v>
          </cell>
          <cell r="N338" t="str">
            <v>Zonal Electric</v>
          </cell>
          <cell r="O338" t="str">
            <v>Electric</v>
          </cell>
          <cell r="P338" t="str">
            <v>Zonal Electric</v>
          </cell>
          <cell r="Q338" t="str">
            <v>Electric</v>
          </cell>
          <cell r="R338">
            <v>4796.97</v>
          </cell>
          <cell r="S338">
            <v>1</v>
          </cell>
        </row>
        <row r="339">
          <cell r="A339">
            <v>23899</v>
          </cell>
          <cell r="B339">
            <v>2</v>
          </cell>
          <cell r="C339" t="str">
            <v>23899_2</v>
          </cell>
          <cell r="D339" t="str">
            <v>VANCOUVER</v>
          </cell>
          <cell r="E339" t="str">
            <v>WA</v>
          </cell>
          <cell r="F339">
            <v>98665</v>
          </cell>
          <cell r="G339" t="str">
            <v>ORHillsboro3</v>
          </cell>
          <cell r="H339" t="str">
            <v>MFunit_pluginheater</v>
          </cell>
          <cell r="I339" t="str">
            <v>Electric</v>
          </cell>
          <cell r="J339" t="str">
            <v>Zonal Electric</v>
          </cell>
          <cell r="K339" t="str">
            <v>MFunit_baseboard</v>
          </cell>
          <cell r="L339">
            <v>2514.881103515625</v>
          </cell>
          <cell r="M339" t="str">
            <v>in-unit system</v>
          </cell>
          <cell r="N339" t="str">
            <v>Zonal Electric</v>
          </cell>
          <cell r="O339" t="str">
            <v>Electric</v>
          </cell>
          <cell r="P339" t="str">
            <v>Zonal Electric</v>
          </cell>
          <cell r="Q339" t="str">
            <v>Electric</v>
          </cell>
          <cell r="R339">
            <v>4796.97</v>
          </cell>
          <cell r="S339">
            <v>1</v>
          </cell>
        </row>
        <row r="340">
          <cell r="A340">
            <v>23899</v>
          </cell>
          <cell r="B340">
            <v>3</v>
          </cell>
          <cell r="C340" t="str">
            <v>23899_3</v>
          </cell>
          <cell r="D340" t="str">
            <v>VANCOUVER</v>
          </cell>
          <cell r="E340" t="str">
            <v>WA</v>
          </cell>
          <cell r="F340">
            <v>98665</v>
          </cell>
          <cell r="G340" t="str">
            <v>ORHillsboro3</v>
          </cell>
          <cell r="H340" t="str">
            <v>MFunit_baseboard</v>
          </cell>
          <cell r="I340" t="str">
            <v>Electric</v>
          </cell>
          <cell r="J340" t="str">
            <v>Zonal Electric</v>
          </cell>
          <cell r="K340" t="str">
            <v>none</v>
          </cell>
          <cell r="L340">
            <v>2514.881103515625</v>
          </cell>
          <cell r="M340" t="str">
            <v>in-unit system</v>
          </cell>
          <cell r="N340" t="str">
            <v>Zonal Electric</v>
          </cell>
          <cell r="O340" t="str">
            <v>Electric</v>
          </cell>
          <cell r="P340" t="str">
            <v>Zonal Electric</v>
          </cell>
          <cell r="Q340" t="str">
            <v>Electric</v>
          </cell>
          <cell r="R340">
            <v>4796.97</v>
          </cell>
          <cell r="S340">
            <v>1</v>
          </cell>
        </row>
        <row r="341">
          <cell r="A341">
            <v>23996</v>
          </cell>
          <cell r="B341">
            <v>1</v>
          </cell>
          <cell r="C341" t="str">
            <v>23996_1</v>
          </cell>
          <cell r="D341" t="str">
            <v>SPOKANE</v>
          </cell>
          <cell r="E341" t="str">
            <v>WA</v>
          </cell>
          <cell r="F341">
            <v>99201</v>
          </cell>
          <cell r="G341" t="str">
            <v>WASpokane3</v>
          </cell>
          <cell r="H341" t="str">
            <v>MFunit_baseboard</v>
          </cell>
          <cell r="I341" t="str">
            <v>Electric</v>
          </cell>
          <cell r="J341" t="str">
            <v>Zonal Electric</v>
          </cell>
          <cell r="K341" t="str">
            <v>MFunit_ptac</v>
          </cell>
          <cell r="L341">
            <v>3772.32177734375</v>
          </cell>
          <cell r="M341" t="str">
            <v>in-unit system</v>
          </cell>
          <cell r="N341" t="str">
            <v>Zonal Electric</v>
          </cell>
          <cell r="O341" t="str">
            <v>Electric</v>
          </cell>
          <cell r="P341" t="str">
            <v>Zonal Electric</v>
          </cell>
          <cell r="Q341" t="str">
            <v>Electric</v>
          </cell>
          <cell r="R341">
            <v>6716.49</v>
          </cell>
          <cell r="S341">
            <v>3</v>
          </cell>
        </row>
        <row r="342">
          <cell r="A342">
            <v>23996</v>
          </cell>
          <cell r="B342">
            <v>2</v>
          </cell>
          <cell r="C342" t="str">
            <v>23996_2</v>
          </cell>
          <cell r="D342" t="str">
            <v>SPOKANE</v>
          </cell>
          <cell r="E342" t="str">
            <v>WA</v>
          </cell>
          <cell r="F342">
            <v>99201</v>
          </cell>
          <cell r="G342" t="str">
            <v>WASpokane3</v>
          </cell>
          <cell r="H342" t="str">
            <v>MFunit_baseboard</v>
          </cell>
          <cell r="I342" t="str">
            <v>Electric</v>
          </cell>
          <cell r="J342" t="str">
            <v>Zonal Electric</v>
          </cell>
          <cell r="K342" t="str">
            <v>MFunit_ptac</v>
          </cell>
          <cell r="L342">
            <v>3772.32177734375</v>
          </cell>
          <cell r="M342" t="str">
            <v>in-unit system</v>
          </cell>
          <cell r="N342" t="str">
            <v>Zonal Electric</v>
          </cell>
          <cell r="O342" t="str">
            <v>Electric</v>
          </cell>
          <cell r="P342" t="str">
            <v>Zonal Electric</v>
          </cell>
          <cell r="Q342" t="str">
            <v>Electric</v>
          </cell>
          <cell r="R342">
            <v>6716.49</v>
          </cell>
          <cell r="S342">
            <v>3</v>
          </cell>
        </row>
        <row r="343">
          <cell r="A343">
            <v>24009</v>
          </cell>
          <cell r="B343">
            <v>1</v>
          </cell>
          <cell r="C343" t="str">
            <v>24009_1</v>
          </cell>
          <cell r="D343" t="str">
            <v>BOISE</v>
          </cell>
          <cell r="E343" t="str">
            <v>ID</v>
          </cell>
          <cell r="F343">
            <v>83705</v>
          </cell>
          <cell r="G343" t="str">
            <v>IDBoise3</v>
          </cell>
          <cell r="H343" t="str">
            <v>MFunit_boiler</v>
          </cell>
          <cell r="I343" t="str">
            <v>Natural Gas</v>
          </cell>
          <cell r="J343" t="str">
            <v>Boiler</v>
          </cell>
          <cell r="K343" t="str">
            <v>none</v>
          </cell>
          <cell r="L343">
            <v>2514.881103515625</v>
          </cell>
          <cell r="M343" t="str">
            <v>in-unit system</v>
          </cell>
          <cell r="N343" t="str">
            <v>Stove</v>
          </cell>
          <cell r="O343" t="str">
            <v>Natural Gas</v>
          </cell>
          <cell r="P343" t="str">
            <v>Boiler</v>
          </cell>
          <cell r="Q343" t="str">
            <v>Natural Gas</v>
          </cell>
          <cell r="R343">
            <v>5395.74</v>
          </cell>
          <cell r="S343">
            <v>2</v>
          </cell>
        </row>
        <row r="344">
          <cell r="A344">
            <v>24009</v>
          </cell>
          <cell r="B344">
            <v>2</v>
          </cell>
          <cell r="C344" t="str">
            <v>24009_2</v>
          </cell>
          <cell r="D344" t="str">
            <v>BOISE</v>
          </cell>
          <cell r="E344" t="str">
            <v>ID</v>
          </cell>
          <cell r="F344">
            <v>83705</v>
          </cell>
          <cell r="G344" t="str">
            <v>IDBoise3</v>
          </cell>
          <cell r="H344" t="str">
            <v>MFunit_boiler</v>
          </cell>
          <cell r="I344" t="str">
            <v>Natural Gas</v>
          </cell>
          <cell r="J344" t="str">
            <v>Boiler</v>
          </cell>
          <cell r="K344" t="str">
            <v>none</v>
          </cell>
          <cell r="L344">
            <v>2514.881103515625</v>
          </cell>
          <cell r="M344" t="str">
            <v>in-unit system</v>
          </cell>
          <cell r="N344" t="str">
            <v>Stove</v>
          </cell>
          <cell r="O344" t="str">
            <v>Natural Gas</v>
          </cell>
          <cell r="P344" t="str">
            <v>Boiler</v>
          </cell>
          <cell r="Q344" t="str">
            <v>Natural Gas</v>
          </cell>
          <cell r="R344">
            <v>5395.74</v>
          </cell>
          <cell r="S344">
            <v>2</v>
          </cell>
        </row>
        <row r="345">
          <cell r="A345">
            <v>24009</v>
          </cell>
          <cell r="B345">
            <v>3</v>
          </cell>
          <cell r="C345" t="str">
            <v>24009_3</v>
          </cell>
          <cell r="D345" t="str">
            <v>BOISE</v>
          </cell>
          <cell r="E345" t="str">
            <v>ID</v>
          </cell>
          <cell r="F345">
            <v>83705</v>
          </cell>
          <cell r="G345" t="str">
            <v>IDBoise3</v>
          </cell>
          <cell r="H345" t="str">
            <v>MFunit_boiler</v>
          </cell>
          <cell r="I345" t="str">
            <v>Natural Gas</v>
          </cell>
          <cell r="J345" t="str">
            <v>Boiler</v>
          </cell>
          <cell r="K345" t="str">
            <v>none</v>
          </cell>
          <cell r="L345">
            <v>3772.32177734375</v>
          </cell>
          <cell r="M345" t="str">
            <v>in-unit system</v>
          </cell>
          <cell r="N345" t="str">
            <v>Stove</v>
          </cell>
          <cell r="O345" t="str">
            <v>Natural Gas</v>
          </cell>
          <cell r="P345" t="str">
            <v>Boiler</v>
          </cell>
          <cell r="Q345" t="str">
            <v>Natural Gas</v>
          </cell>
          <cell r="R345">
            <v>5395.74</v>
          </cell>
          <cell r="S345">
            <v>2</v>
          </cell>
        </row>
        <row r="346">
          <cell r="A346">
            <v>24123</v>
          </cell>
          <cell r="B346">
            <v>1</v>
          </cell>
          <cell r="C346" t="str">
            <v>24123_1</v>
          </cell>
          <cell r="D346" t="str">
            <v>BAKER CITY</v>
          </cell>
          <cell r="E346" t="str">
            <v>OR</v>
          </cell>
          <cell r="F346">
            <v>97814</v>
          </cell>
          <cell r="G346" t="str">
            <v>ORBaker3</v>
          </cell>
          <cell r="H346" t="str">
            <v>MFunit_centralhvac</v>
          </cell>
          <cell r="I346" t="str">
            <v>Natural Gas</v>
          </cell>
          <cell r="J346" t="str">
            <v>Central HVAC</v>
          </cell>
          <cell r="K346" t="str">
            <v>none</v>
          </cell>
          <cell r="L346">
            <v>3772.32177734375</v>
          </cell>
          <cell r="M346" t="str">
            <v>central system</v>
          </cell>
          <cell r="N346" t="str">
            <v>Central Air/Ventilation</v>
          </cell>
          <cell r="O346" t="str">
            <v>Natural Gas</v>
          </cell>
          <cell r="P346" t="str">
            <v>Central Air/Ventilation - Central</v>
          </cell>
          <cell r="Q346" t="str">
            <v>Natural Gas</v>
          </cell>
          <cell r="R346">
            <v>7147</v>
          </cell>
          <cell r="S346">
            <v>3</v>
          </cell>
        </row>
        <row r="347">
          <cell r="A347">
            <v>24123</v>
          </cell>
          <cell r="B347">
            <v>2</v>
          </cell>
          <cell r="C347" t="str">
            <v>24123_2</v>
          </cell>
          <cell r="D347" t="str">
            <v>BAKER CITY</v>
          </cell>
          <cell r="E347" t="str">
            <v>OR</v>
          </cell>
          <cell r="F347">
            <v>97814</v>
          </cell>
          <cell r="G347" t="str">
            <v>ORBaker3</v>
          </cell>
          <cell r="H347" t="str">
            <v>MFunit_centralhvac</v>
          </cell>
          <cell r="I347" t="str">
            <v>Natural Gas</v>
          </cell>
          <cell r="J347" t="str">
            <v>Central HVAC</v>
          </cell>
          <cell r="K347" t="str">
            <v>none</v>
          </cell>
          <cell r="L347">
            <v>3772.321533203125</v>
          </cell>
          <cell r="M347" t="str">
            <v>central system</v>
          </cell>
          <cell r="N347" t="str">
            <v>Central Air/Ventilation</v>
          </cell>
          <cell r="O347" t="str">
            <v>Natural Gas</v>
          </cell>
          <cell r="P347" t="str">
            <v>Central Air/Ventilation - Central</v>
          </cell>
          <cell r="Q347" t="str">
            <v>Natural Gas</v>
          </cell>
          <cell r="R347">
            <v>7147</v>
          </cell>
          <cell r="S347">
            <v>3</v>
          </cell>
        </row>
        <row r="348">
          <cell r="A348">
            <v>24139</v>
          </cell>
          <cell r="B348">
            <v>1</v>
          </cell>
          <cell r="C348" t="str">
            <v>24139_1</v>
          </cell>
          <cell r="D348" t="str">
            <v>CORVALLIS</v>
          </cell>
          <cell r="E348" t="str">
            <v>OR</v>
          </cell>
          <cell r="F348">
            <v>97330</v>
          </cell>
          <cell r="G348" t="str">
            <v>ORCorvallis3</v>
          </cell>
          <cell r="H348" t="str">
            <v>MFunit_baseboard</v>
          </cell>
          <cell r="I348" t="str">
            <v>Electric</v>
          </cell>
          <cell r="J348" t="str">
            <v>Zonal Electric</v>
          </cell>
          <cell r="K348" t="str">
            <v>none</v>
          </cell>
          <cell r="L348">
            <v>3772.321533203125</v>
          </cell>
          <cell r="M348" t="str">
            <v>in-unit system</v>
          </cell>
          <cell r="N348" t="str">
            <v>Zonal Electric</v>
          </cell>
          <cell r="O348" t="str">
            <v>Electric</v>
          </cell>
          <cell r="P348" t="str">
            <v>Zonal Electric</v>
          </cell>
          <cell r="Q348" t="str">
            <v>Electric</v>
          </cell>
          <cell r="R348">
            <v>4260.8100000000004</v>
          </cell>
          <cell r="S348">
            <v>1</v>
          </cell>
        </row>
        <row r="349">
          <cell r="A349">
            <v>24139</v>
          </cell>
          <cell r="B349">
            <v>2</v>
          </cell>
          <cell r="C349" t="str">
            <v>24139_2</v>
          </cell>
          <cell r="D349" t="str">
            <v>CORVALLIS</v>
          </cell>
          <cell r="E349" t="str">
            <v>OR</v>
          </cell>
          <cell r="F349">
            <v>97330</v>
          </cell>
          <cell r="G349" t="str">
            <v>ORCorvallis3</v>
          </cell>
          <cell r="H349" t="str">
            <v>MFunit_baseboard</v>
          </cell>
          <cell r="I349" t="str">
            <v>Electric</v>
          </cell>
          <cell r="J349" t="str">
            <v>Zonal Electric</v>
          </cell>
          <cell r="K349" t="str">
            <v>none</v>
          </cell>
          <cell r="L349">
            <v>3772.321533203125</v>
          </cell>
          <cell r="M349" t="str">
            <v>in-unit system</v>
          </cell>
          <cell r="N349" t="str">
            <v>Zonal Electric</v>
          </cell>
          <cell r="O349" t="str">
            <v>Electric</v>
          </cell>
          <cell r="P349" t="str">
            <v>Zonal Electric</v>
          </cell>
          <cell r="Q349" t="str">
            <v>Electric</v>
          </cell>
          <cell r="R349">
            <v>4260.8100000000004</v>
          </cell>
          <cell r="S349">
            <v>1</v>
          </cell>
        </row>
        <row r="350">
          <cell r="A350">
            <v>24637</v>
          </cell>
          <cell r="B350">
            <v>1</v>
          </cell>
          <cell r="C350" t="str">
            <v>24637_1</v>
          </cell>
          <cell r="D350" t="str">
            <v>BOISE</v>
          </cell>
          <cell r="E350" t="str">
            <v>ID</v>
          </cell>
          <cell r="F350">
            <v>83704</v>
          </cell>
          <cell r="G350" t="str">
            <v>IDBoise3</v>
          </cell>
          <cell r="H350" t="str">
            <v>MFunit_radiantheat</v>
          </cell>
          <cell r="I350" t="str">
            <v>Electric</v>
          </cell>
          <cell r="J350" t="str">
            <v>Zonal Electric</v>
          </cell>
          <cell r="K350" t="str">
            <v>MFunit_ptac</v>
          </cell>
          <cell r="L350">
            <v>2514.881103515625</v>
          </cell>
          <cell r="M350" t="str">
            <v>in-unit system</v>
          </cell>
          <cell r="N350" t="str">
            <v>Zonal Electric</v>
          </cell>
          <cell r="O350" t="str">
            <v>Electric</v>
          </cell>
          <cell r="P350" t="str">
            <v>Zonal Electric</v>
          </cell>
          <cell r="Q350" t="str">
            <v>Electric</v>
          </cell>
          <cell r="R350">
            <v>5395.74</v>
          </cell>
          <cell r="S350">
            <v>2</v>
          </cell>
        </row>
        <row r="351">
          <cell r="A351">
            <v>24637</v>
          </cell>
          <cell r="B351">
            <v>2</v>
          </cell>
          <cell r="C351" t="str">
            <v>24637_2</v>
          </cell>
          <cell r="D351" t="str">
            <v>BOISE</v>
          </cell>
          <cell r="E351" t="str">
            <v>ID</v>
          </cell>
          <cell r="F351">
            <v>83704</v>
          </cell>
          <cell r="G351" t="str">
            <v>IDBoise3</v>
          </cell>
          <cell r="H351" t="str">
            <v>MFunit_radiantheat</v>
          </cell>
          <cell r="I351" t="str">
            <v>Electric</v>
          </cell>
          <cell r="J351" t="str">
            <v>Zonal Electric</v>
          </cell>
          <cell r="K351" t="str">
            <v>MFunit_ptac</v>
          </cell>
          <cell r="L351">
            <v>2514.881103515625</v>
          </cell>
          <cell r="M351" t="str">
            <v>in-unit system</v>
          </cell>
          <cell r="N351" t="str">
            <v>Zonal Electric</v>
          </cell>
          <cell r="O351" t="str">
            <v>Electric</v>
          </cell>
          <cell r="P351" t="str">
            <v>Zonal Electric</v>
          </cell>
          <cell r="Q351" t="str">
            <v>Electric</v>
          </cell>
          <cell r="R351">
            <v>5395.74</v>
          </cell>
          <cell r="S351">
            <v>2</v>
          </cell>
        </row>
        <row r="352">
          <cell r="A352">
            <v>24637</v>
          </cell>
          <cell r="B352">
            <v>3</v>
          </cell>
          <cell r="C352" t="str">
            <v>24637_3</v>
          </cell>
          <cell r="D352" t="str">
            <v>BOISE</v>
          </cell>
          <cell r="E352" t="str">
            <v>ID</v>
          </cell>
          <cell r="F352">
            <v>83704</v>
          </cell>
          <cell r="G352" t="str">
            <v>IDBoise3</v>
          </cell>
          <cell r="H352" t="str">
            <v>MFunit_radiantheat</v>
          </cell>
          <cell r="I352" t="str">
            <v>Electric</v>
          </cell>
          <cell r="J352" t="str">
            <v>Zonal Electric</v>
          </cell>
          <cell r="K352" t="str">
            <v>MFunit_ptac</v>
          </cell>
          <cell r="L352">
            <v>2514.881103515625</v>
          </cell>
          <cell r="M352" t="str">
            <v>in-unit system</v>
          </cell>
          <cell r="N352" t="str">
            <v>Zonal Electric</v>
          </cell>
          <cell r="O352" t="str">
            <v>Electric</v>
          </cell>
          <cell r="P352" t="str">
            <v>Zonal Electric</v>
          </cell>
          <cell r="Q352" t="str">
            <v>Electric</v>
          </cell>
          <cell r="R352">
            <v>5395.74</v>
          </cell>
          <cell r="S352">
            <v>2</v>
          </cell>
        </row>
        <row r="353">
          <cell r="A353">
            <v>24802</v>
          </cell>
          <cell r="B353">
            <v>1</v>
          </cell>
          <cell r="C353" t="str">
            <v>24802_1</v>
          </cell>
          <cell r="D353" t="str">
            <v>PORTLAND</v>
          </cell>
          <cell r="E353" t="str">
            <v>OR</v>
          </cell>
          <cell r="F353">
            <v>97230</v>
          </cell>
          <cell r="G353" t="str">
            <v>ORPortland3</v>
          </cell>
          <cell r="H353" t="str">
            <v>MFunit_baseboard</v>
          </cell>
          <cell r="I353" t="str">
            <v>Electric</v>
          </cell>
          <cell r="J353" t="str">
            <v>Zonal Electric</v>
          </cell>
          <cell r="K353" t="str">
            <v>none</v>
          </cell>
          <cell r="L353">
            <v>2514.881103515625</v>
          </cell>
          <cell r="M353" t="str">
            <v>in-unit system</v>
          </cell>
          <cell r="N353" t="str">
            <v>Zonal Electric</v>
          </cell>
          <cell r="O353" t="str">
            <v>Electric</v>
          </cell>
          <cell r="P353" t="str">
            <v>Zonal Electric</v>
          </cell>
          <cell r="Q353" t="str">
            <v>Electric</v>
          </cell>
          <cell r="R353">
            <v>4186.59</v>
          </cell>
          <cell r="S353">
            <v>1</v>
          </cell>
        </row>
        <row r="354">
          <cell r="A354">
            <v>24802</v>
          </cell>
          <cell r="B354">
            <v>2</v>
          </cell>
          <cell r="C354" t="str">
            <v>24802_2</v>
          </cell>
          <cell r="D354" t="str">
            <v>PORTLAND</v>
          </cell>
          <cell r="E354" t="str">
            <v>OR</v>
          </cell>
          <cell r="F354">
            <v>97230</v>
          </cell>
          <cell r="G354" t="str">
            <v>ORPortland3</v>
          </cell>
          <cell r="H354" t="str">
            <v>MFunit_baseboard</v>
          </cell>
          <cell r="I354" t="str">
            <v>Electric</v>
          </cell>
          <cell r="J354" t="str">
            <v>Zonal Electric</v>
          </cell>
          <cell r="K354" t="str">
            <v>none</v>
          </cell>
          <cell r="L354">
            <v>2514.881103515625</v>
          </cell>
          <cell r="M354" t="str">
            <v>in-unit system</v>
          </cell>
          <cell r="N354" t="str">
            <v>Zonal Electric</v>
          </cell>
          <cell r="O354" t="str">
            <v>Electric</v>
          </cell>
          <cell r="P354" t="str">
            <v>Zonal Electric</v>
          </cell>
          <cell r="Q354" t="str">
            <v>Electric</v>
          </cell>
          <cell r="R354">
            <v>4186.59</v>
          </cell>
          <cell r="S354">
            <v>1</v>
          </cell>
        </row>
        <row r="355">
          <cell r="A355">
            <v>24802</v>
          </cell>
          <cell r="B355">
            <v>3</v>
          </cell>
          <cell r="C355" t="str">
            <v>24802_3</v>
          </cell>
          <cell r="D355" t="str">
            <v>PORTLAND</v>
          </cell>
          <cell r="E355" t="str">
            <v>OR</v>
          </cell>
          <cell r="F355">
            <v>97230</v>
          </cell>
          <cell r="G355" t="str">
            <v>ORPortland3</v>
          </cell>
          <cell r="H355" t="str">
            <v>MFunit_baseboard</v>
          </cell>
          <cell r="I355" t="str">
            <v>Electric</v>
          </cell>
          <cell r="J355" t="str">
            <v>Zonal Electric</v>
          </cell>
          <cell r="K355" t="str">
            <v>none</v>
          </cell>
          <cell r="L355">
            <v>2514.881103515625</v>
          </cell>
          <cell r="M355" t="str">
            <v>in-unit system</v>
          </cell>
          <cell r="N355" t="str">
            <v>Zonal Electric</v>
          </cell>
          <cell r="O355" t="str">
            <v>Electric</v>
          </cell>
          <cell r="P355" t="str">
            <v>Zonal Electric</v>
          </cell>
          <cell r="Q355" t="str">
            <v>Electric</v>
          </cell>
          <cell r="R355">
            <v>4186.59</v>
          </cell>
          <cell r="S355">
            <v>1</v>
          </cell>
        </row>
        <row r="356">
          <cell r="A356">
            <v>29940</v>
          </cell>
          <cell r="B356">
            <v>1</v>
          </cell>
          <cell r="C356" t="str">
            <v>29940_1</v>
          </cell>
          <cell r="D356" t="str">
            <v>SEATTLE</v>
          </cell>
          <cell r="E356" t="str">
            <v>WA</v>
          </cell>
          <cell r="F356">
            <v>98134</v>
          </cell>
          <cell r="G356" t="str">
            <v>WASeattle3</v>
          </cell>
          <cell r="H356" t="str">
            <v>MFunit_radiantheat</v>
          </cell>
          <cell r="I356" t="str">
            <v>Electric</v>
          </cell>
          <cell r="J356" t="str">
            <v>Zonal Electric</v>
          </cell>
          <cell r="K356" t="str">
            <v>MFunit_ptac</v>
          </cell>
          <cell r="L356">
            <v>547.61712646484375</v>
          </cell>
          <cell r="M356" t="str">
            <v>in-unit system</v>
          </cell>
          <cell r="N356" t="str">
            <v>Zonal Electric</v>
          </cell>
          <cell r="O356" t="str">
            <v>Electric</v>
          </cell>
          <cell r="P356" t="str">
            <v>Zonal Electric</v>
          </cell>
          <cell r="Q356" t="str">
            <v>Electric</v>
          </cell>
          <cell r="R356">
            <v>4640.55</v>
          </cell>
          <cell r="S356">
            <v>1</v>
          </cell>
        </row>
        <row r="357">
          <cell r="A357">
            <v>29940</v>
          </cell>
          <cell r="B357">
            <v>2</v>
          </cell>
          <cell r="C357" t="str">
            <v>29940_2</v>
          </cell>
          <cell r="D357" t="str">
            <v>SEATTLE</v>
          </cell>
          <cell r="E357" t="str">
            <v>WA</v>
          </cell>
          <cell r="F357">
            <v>98134</v>
          </cell>
          <cell r="G357" t="str">
            <v>WASeattle3</v>
          </cell>
          <cell r="H357" t="str">
            <v>MFunit_radiantheat</v>
          </cell>
          <cell r="I357" t="str">
            <v>Electric</v>
          </cell>
          <cell r="J357" t="str">
            <v>Zonal Electric</v>
          </cell>
          <cell r="K357" t="str">
            <v>MFunit_ptac</v>
          </cell>
          <cell r="L357">
            <v>547.61712646484375</v>
          </cell>
          <cell r="M357" t="str">
            <v>in-unit system</v>
          </cell>
          <cell r="N357" t="str">
            <v>Zonal Electric</v>
          </cell>
          <cell r="O357" t="str">
            <v>Electric</v>
          </cell>
          <cell r="P357" t="str">
            <v>Zonal Electric</v>
          </cell>
          <cell r="Q357" t="str">
            <v>Electric</v>
          </cell>
          <cell r="R357">
            <v>4640.55</v>
          </cell>
          <cell r="S357">
            <v>1</v>
          </cell>
        </row>
        <row r="358">
          <cell r="A358">
            <v>60022</v>
          </cell>
          <cell r="B358">
            <v>1</v>
          </cell>
          <cell r="C358" t="str">
            <v>60022_1</v>
          </cell>
          <cell r="D358" t="str">
            <v>LACEY</v>
          </cell>
          <cell r="E358" t="str">
            <v>WA</v>
          </cell>
          <cell r="F358">
            <v>98503</v>
          </cell>
          <cell r="G358" t="str">
            <v>WAOlympia3</v>
          </cell>
          <cell r="H358" t="str">
            <v>MFunit_baseboard</v>
          </cell>
          <cell r="I358" t="str">
            <v>Electric</v>
          </cell>
          <cell r="J358" t="str">
            <v>Zonal Electric</v>
          </cell>
          <cell r="K358" t="str">
            <v>none</v>
          </cell>
          <cell r="L358">
            <v>2402.15185546875</v>
          </cell>
          <cell r="M358" t="str">
            <v>in-unit system</v>
          </cell>
          <cell r="N358" t="str">
            <v>Zonal Electric</v>
          </cell>
          <cell r="O358" t="str">
            <v>Electric</v>
          </cell>
          <cell r="P358" t="str">
            <v>Zonal Electric</v>
          </cell>
          <cell r="Q358" t="str">
            <v>Electric</v>
          </cell>
          <cell r="R358">
            <v>5331.6</v>
          </cell>
          <cell r="S358">
            <v>2</v>
          </cell>
        </row>
        <row r="359">
          <cell r="A359">
            <v>60022</v>
          </cell>
          <cell r="B359">
            <v>2</v>
          </cell>
          <cell r="C359" t="str">
            <v>60022_2</v>
          </cell>
          <cell r="D359" t="str">
            <v>LACEY</v>
          </cell>
          <cell r="E359" t="str">
            <v>WA</v>
          </cell>
          <cell r="F359">
            <v>98503</v>
          </cell>
          <cell r="G359" t="str">
            <v>WAOlympia3</v>
          </cell>
          <cell r="H359" t="str">
            <v>MFunit_baseboard</v>
          </cell>
          <cell r="I359" t="str">
            <v>Electric</v>
          </cell>
          <cell r="J359" t="str">
            <v>Zonal Electric</v>
          </cell>
          <cell r="K359" t="str">
            <v>none</v>
          </cell>
          <cell r="L359">
            <v>2402.15185546875</v>
          </cell>
          <cell r="M359" t="str">
            <v>in-unit system</v>
          </cell>
          <cell r="N359" t="str">
            <v>Zonal Electric</v>
          </cell>
          <cell r="O359" t="str">
            <v>Electric</v>
          </cell>
          <cell r="P359" t="str">
            <v>Zonal Electric</v>
          </cell>
          <cell r="Q359" t="str">
            <v>Electric</v>
          </cell>
          <cell r="R359">
            <v>5331.6</v>
          </cell>
          <cell r="S359">
            <v>2</v>
          </cell>
        </row>
        <row r="360">
          <cell r="A360">
            <v>60051</v>
          </cell>
          <cell r="B360">
            <v>1</v>
          </cell>
          <cell r="C360" t="str">
            <v>60051_1</v>
          </cell>
          <cell r="D360" t="str">
            <v>KENT</v>
          </cell>
          <cell r="E360" t="str">
            <v>WA</v>
          </cell>
          <cell r="F360">
            <v>98032</v>
          </cell>
          <cell r="G360" t="str">
            <v>WASeattleBoeing3</v>
          </cell>
          <cell r="H360" t="str">
            <v>MFunit_baseboard</v>
          </cell>
          <cell r="I360" t="str">
            <v>Electric</v>
          </cell>
          <cell r="J360" t="str">
            <v>Zonal Electric</v>
          </cell>
          <cell r="K360" t="str">
            <v>MFunit_fpluginheater</v>
          </cell>
          <cell r="L360">
            <v>1601.4344482421875</v>
          </cell>
          <cell r="M360" t="str">
            <v>in-unit system</v>
          </cell>
          <cell r="N360" t="str">
            <v>Zonal Electric</v>
          </cell>
          <cell r="O360" t="str">
            <v>Electric</v>
          </cell>
          <cell r="P360" t="str">
            <v>Zonal Electric</v>
          </cell>
          <cell r="Q360" t="str">
            <v>Electric</v>
          </cell>
          <cell r="R360">
            <v>4640.55</v>
          </cell>
          <cell r="S360">
            <v>1</v>
          </cell>
        </row>
        <row r="361">
          <cell r="A361">
            <v>60051</v>
          </cell>
          <cell r="B361">
            <v>2</v>
          </cell>
          <cell r="C361" t="str">
            <v>60051_2</v>
          </cell>
          <cell r="D361" t="str">
            <v>KENT</v>
          </cell>
          <cell r="E361" t="str">
            <v>WA</v>
          </cell>
          <cell r="F361">
            <v>98032</v>
          </cell>
          <cell r="G361" t="str">
            <v>WASeattleBoeing3</v>
          </cell>
          <cell r="H361" t="str">
            <v>MFunit_baseboard</v>
          </cell>
          <cell r="I361" t="str">
            <v>Electric</v>
          </cell>
          <cell r="J361" t="str">
            <v>Zonal Electric</v>
          </cell>
          <cell r="K361" t="str">
            <v>MFunit_fpluginheater</v>
          </cell>
          <cell r="L361">
            <v>1601.4344482421875</v>
          </cell>
          <cell r="M361" t="str">
            <v>in-unit system</v>
          </cell>
          <cell r="N361" t="str">
            <v>Zonal Electric</v>
          </cell>
          <cell r="O361" t="str">
            <v>Electric</v>
          </cell>
          <cell r="P361" t="str">
            <v>Zonal Electric</v>
          </cell>
          <cell r="Q361" t="str">
            <v>Electric</v>
          </cell>
          <cell r="R361">
            <v>4640.55</v>
          </cell>
          <cell r="S361">
            <v>1</v>
          </cell>
        </row>
        <row r="362">
          <cell r="A362">
            <v>60051</v>
          </cell>
          <cell r="B362">
            <v>3</v>
          </cell>
          <cell r="C362" t="str">
            <v>60051_3</v>
          </cell>
          <cell r="D362" t="str">
            <v>KENT</v>
          </cell>
          <cell r="E362" t="str">
            <v>WA</v>
          </cell>
          <cell r="F362">
            <v>98032</v>
          </cell>
          <cell r="G362" t="str">
            <v>WASeattleBoeing3</v>
          </cell>
          <cell r="H362" t="str">
            <v>MFunit_baseboard</v>
          </cell>
          <cell r="I362" t="str">
            <v>Electric</v>
          </cell>
          <cell r="J362" t="str">
            <v>Zonal Electric</v>
          </cell>
          <cell r="K362" t="str">
            <v>MFunit_ptac/MFunit_fpluginheater</v>
          </cell>
          <cell r="L362">
            <v>1601.4344482421875</v>
          </cell>
          <cell r="M362" t="str">
            <v>in-unit system</v>
          </cell>
          <cell r="N362" t="str">
            <v>Zonal Electric</v>
          </cell>
          <cell r="O362" t="str">
            <v>Electric</v>
          </cell>
          <cell r="P362" t="str">
            <v>Zonal Electric</v>
          </cell>
          <cell r="Q362" t="str">
            <v>Electric</v>
          </cell>
          <cell r="R362">
            <v>4640.55</v>
          </cell>
          <cell r="S362">
            <v>1</v>
          </cell>
        </row>
        <row r="363">
          <cell r="A363">
            <v>60071</v>
          </cell>
          <cell r="B363">
            <v>1</v>
          </cell>
          <cell r="C363" t="str">
            <v>60071_1</v>
          </cell>
          <cell r="D363" t="str">
            <v>NEWCASTLE</v>
          </cell>
          <cell r="E363" t="str">
            <v>WA</v>
          </cell>
          <cell r="F363">
            <v>98059</v>
          </cell>
          <cell r="G363" t="str">
            <v>WARenton3</v>
          </cell>
          <cell r="H363" t="str">
            <v>MFunit_pluginheater</v>
          </cell>
          <cell r="I363" t="str">
            <v>Electric</v>
          </cell>
          <cell r="J363" t="str">
            <v>Zonal Electric</v>
          </cell>
          <cell r="K363" t="str">
            <v>MFunit_baseboard</v>
          </cell>
          <cell r="L363">
            <v>2402.15185546875</v>
          </cell>
          <cell r="M363" t="str">
            <v>in-unit system</v>
          </cell>
          <cell r="N363" t="str">
            <v>Zonal Electric</v>
          </cell>
          <cell r="O363" t="str">
            <v>Electric</v>
          </cell>
          <cell r="P363" t="str">
            <v>Zonal Electric</v>
          </cell>
          <cell r="Q363" t="str">
            <v>Electric</v>
          </cell>
          <cell r="R363">
            <v>4379.25</v>
          </cell>
          <cell r="S363">
            <v>1</v>
          </cell>
        </row>
        <row r="364">
          <cell r="A364">
            <v>60071</v>
          </cell>
          <cell r="B364">
            <v>2</v>
          </cell>
          <cell r="C364" t="str">
            <v>60071_2</v>
          </cell>
          <cell r="D364" t="str">
            <v>NEWCASTLE</v>
          </cell>
          <cell r="E364" t="str">
            <v>WA</v>
          </cell>
          <cell r="F364">
            <v>98059</v>
          </cell>
          <cell r="G364" t="str">
            <v>WARenton3</v>
          </cell>
          <cell r="H364" t="str">
            <v>MFunit_baseboard</v>
          </cell>
          <cell r="I364" t="str">
            <v>Electric</v>
          </cell>
          <cell r="J364" t="str">
            <v>Zonal Electric</v>
          </cell>
          <cell r="K364" t="str">
            <v>MFunit_stove</v>
          </cell>
          <cell r="L364">
            <v>2402.15185546875</v>
          </cell>
          <cell r="M364" t="str">
            <v>in-unit system</v>
          </cell>
          <cell r="N364" t="str">
            <v>Zonal Electric</v>
          </cell>
          <cell r="O364" t="str">
            <v>Electric</v>
          </cell>
          <cell r="P364" t="str">
            <v>Zonal Electric</v>
          </cell>
          <cell r="Q364" t="str">
            <v>Electric</v>
          </cell>
          <cell r="R364">
            <v>4379.25</v>
          </cell>
          <cell r="S364">
            <v>1</v>
          </cell>
        </row>
        <row r="365">
          <cell r="A365">
            <v>60099</v>
          </cell>
          <cell r="B365">
            <v>1</v>
          </cell>
          <cell r="C365" t="str">
            <v>60099_1</v>
          </cell>
          <cell r="D365" t="str">
            <v>REDMOND</v>
          </cell>
          <cell r="E365" t="str">
            <v>WA</v>
          </cell>
          <cell r="F365">
            <v>98052</v>
          </cell>
          <cell r="G365" t="str">
            <v>WASeattle3</v>
          </cell>
          <cell r="H365" t="str">
            <v>MFunit_fafelec</v>
          </cell>
          <cell r="I365" t="str">
            <v>Electric</v>
          </cell>
          <cell r="J365" t="str">
            <v>Forced Air</v>
          </cell>
          <cell r="K365" t="str">
            <v>MFunit_stove</v>
          </cell>
          <cell r="L365">
            <v>1601.4345703125</v>
          </cell>
          <cell r="M365" t="str">
            <v>in-unit system</v>
          </cell>
          <cell r="N365" t="str">
            <v>Forced Air</v>
          </cell>
          <cell r="O365" t="str">
            <v>Electric</v>
          </cell>
          <cell r="P365" t="str">
            <v>Forced Air</v>
          </cell>
          <cell r="Q365" t="str">
            <v>Electric</v>
          </cell>
          <cell r="R365">
            <v>4640.55</v>
          </cell>
          <cell r="S365">
            <v>1</v>
          </cell>
        </row>
        <row r="366">
          <cell r="A366">
            <v>60099</v>
          </cell>
          <cell r="B366">
            <v>2</v>
          </cell>
          <cell r="C366" t="str">
            <v>60099_2</v>
          </cell>
          <cell r="D366" t="str">
            <v>REDMOND</v>
          </cell>
          <cell r="E366" t="str">
            <v>WA</v>
          </cell>
          <cell r="F366">
            <v>98052</v>
          </cell>
          <cell r="G366" t="str">
            <v>WASeattle3</v>
          </cell>
          <cell r="H366" t="str">
            <v>MFunit_fafelec</v>
          </cell>
          <cell r="I366" t="str">
            <v>Electric</v>
          </cell>
          <cell r="J366" t="str">
            <v>Forced Air</v>
          </cell>
          <cell r="K366" t="str">
            <v>MFunit_stove</v>
          </cell>
          <cell r="L366">
            <v>1601.4345703125</v>
          </cell>
          <cell r="M366" t="str">
            <v>in-unit system</v>
          </cell>
          <cell r="N366" t="str">
            <v>Forced Air</v>
          </cell>
          <cell r="O366" t="str">
            <v>Electric</v>
          </cell>
          <cell r="P366" t="str">
            <v>Forced Air</v>
          </cell>
          <cell r="Q366" t="str">
            <v>Electric</v>
          </cell>
          <cell r="R366">
            <v>4640.55</v>
          </cell>
          <cell r="S366">
            <v>1</v>
          </cell>
        </row>
        <row r="367">
          <cell r="A367">
            <v>60099</v>
          </cell>
          <cell r="B367">
            <v>3</v>
          </cell>
          <cell r="C367" t="str">
            <v>60099_3</v>
          </cell>
          <cell r="D367" t="str">
            <v>REDMOND</v>
          </cell>
          <cell r="E367" t="str">
            <v>WA</v>
          </cell>
          <cell r="F367">
            <v>98052</v>
          </cell>
          <cell r="G367" t="str">
            <v>WASeattle3</v>
          </cell>
          <cell r="H367" t="str">
            <v>MFunit_fafelec</v>
          </cell>
          <cell r="I367" t="str">
            <v>Electric</v>
          </cell>
          <cell r="J367" t="str">
            <v>Forced Air</v>
          </cell>
          <cell r="K367" t="str">
            <v>none</v>
          </cell>
          <cell r="L367">
            <v>547.61712646484375</v>
          </cell>
          <cell r="M367" t="str">
            <v>in-unit system</v>
          </cell>
          <cell r="N367" t="str">
            <v>Forced Air</v>
          </cell>
          <cell r="O367" t="str">
            <v>Electric</v>
          </cell>
          <cell r="P367" t="str">
            <v>Forced Air</v>
          </cell>
          <cell r="Q367" t="str">
            <v>Electric</v>
          </cell>
          <cell r="R367">
            <v>4640.55</v>
          </cell>
          <cell r="S367">
            <v>1</v>
          </cell>
        </row>
        <row r="368">
          <cell r="A368">
            <v>71001</v>
          </cell>
          <cell r="B368">
            <v>1</v>
          </cell>
          <cell r="C368" t="str">
            <v>71001_1</v>
          </cell>
          <cell r="D368" t="str">
            <v>SEATTLE</v>
          </cell>
          <cell r="E368" t="str">
            <v>WA</v>
          </cell>
          <cell r="F368">
            <v>98115</v>
          </cell>
          <cell r="G368" t="str">
            <v>WASeattle3</v>
          </cell>
          <cell r="H368" t="str">
            <v>MFunit_baseboard</v>
          </cell>
          <cell r="I368" t="str">
            <v>Electric</v>
          </cell>
          <cell r="J368" t="str">
            <v>Zonal Electric</v>
          </cell>
          <cell r="K368" t="str">
            <v>none</v>
          </cell>
          <cell r="L368">
            <v>547.61712646484375</v>
          </cell>
          <cell r="M368" t="str">
            <v>in-unit system</v>
          </cell>
          <cell r="N368" t="str">
            <v>Zonal Electric</v>
          </cell>
          <cell r="O368" t="str">
            <v>Electric</v>
          </cell>
          <cell r="P368" t="str">
            <v>Zonal Electric</v>
          </cell>
          <cell r="Q368" t="str">
            <v>Electric</v>
          </cell>
          <cell r="R368">
            <v>4640.55</v>
          </cell>
          <cell r="S368">
            <v>1</v>
          </cell>
        </row>
        <row r="369">
          <cell r="A369">
            <v>71001</v>
          </cell>
          <cell r="B369">
            <v>2</v>
          </cell>
          <cell r="C369" t="str">
            <v>71001_2</v>
          </cell>
          <cell r="D369" t="str">
            <v>SEATTLE</v>
          </cell>
          <cell r="E369" t="str">
            <v>WA</v>
          </cell>
          <cell r="F369">
            <v>98115</v>
          </cell>
          <cell r="G369" t="str">
            <v>WASeattle3</v>
          </cell>
          <cell r="H369" t="str">
            <v>MFunit_baseboard</v>
          </cell>
          <cell r="I369" t="str">
            <v>Electric</v>
          </cell>
          <cell r="J369" t="str">
            <v>Zonal Electric</v>
          </cell>
          <cell r="K369" t="str">
            <v>none</v>
          </cell>
          <cell r="L369">
            <v>547.61712646484375</v>
          </cell>
          <cell r="M369" t="str">
            <v>in-unit system</v>
          </cell>
          <cell r="N369" t="str">
            <v>Zonal Electric</v>
          </cell>
          <cell r="O369" t="str">
            <v>Electric</v>
          </cell>
          <cell r="P369" t="str">
            <v>Zonal Electric</v>
          </cell>
          <cell r="Q369" t="str">
            <v>Electric</v>
          </cell>
          <cell r="R369">
            <v>4640.55</v>
          </cell>
          <cell r="S369">
            <v>1</v>
          </cell>
        </row>
        <row r="370">
          <cell r="A370">
            <v>71002</v>
          </cell>
          <cell r="B370">
            <v>1</v>
          </cell>
          <cell r="C370" t="str">
            <v>71002_1</v>
          </cell>
          <cell r="D370" t="str">
            <v>SEATTLE</v>
          </cell>
          <cell r="E370" t="str">
            <v>WA</v>
          </cell>
          <cell r="F370">
            <v>98107</v>
          </cell>
          <cell r="G370" t="str">
            <v>WASeattle3</v>
          </cell>
          <cell r="H370" t="str">
            <v>MFunit_baseboard</v>
          </cell>
          <cell r="I370" t="str">
            <v>Electric</v>
          </cell>
          <cell r="J370" t="str">
            <v>Zonal Electric</v>
          </cell>
          <cell r="K370" t="str">
            <v>MFunit_stove</v>
          </cell>
          <cell r="L370">
            <v>547.61712646484375</v>
          </cell>
          <cell r="M370" t="str">
            <v>in-unit system</v>
          </cell>
          <cell r="N370" t="str">
            <v>Zonal Electric</v>
          </cell>
          <cell r="O370" t="str">
            <v>Electric</v>
          </cell>
          <cell r="P370" t="str">
            <v>Zonal Electric</v>
          </cell>
          <cell r="Q370" t="str">
            <v>Electric</v>
          </cell>
          <cell r="R370">
            <v>4640.55</v>
          </cell>
          <cell r="S370">
            <v>1</v>
          </cell>
        </row>
        <row r="371">
          <cell r="A371">
            <v>71002</v>
          </cell>
          <cell r="B371">
            <v>2</v>
          </cell>
          <cell r="C371" t="str">
            <v>71002_2</v>
          </cell>
          <cell r="D371" t="str">
            <v>SEATTLE</v>
          </cell>
          <cell r="E371" t="str">
            <v>WA</v>
          </cell>
          <cell r="F371">
            <v>98107</v>
          </cell>
          <cell r="G371" t="str">
            <v>WASeattle3</v>
          </cell>
          <cell r="H371" t="str">
            <v>MFunit_stove</v>
          </cell>
          <cell r="I371" t="str">
            <v>Natural Gas</v>
          </cell>
          <cell r="J371" t="str">
            <v>Stove</v>
          </cell>
          <cell r="K371" t="str">
            <v>none</v>
          </cell>
          <cell r="L371">
            <v>547.61712646484375</v>
          </cell>
          <cell r="M371" t="str">
            <v>in-unit system</v>
          </cell>
          <cell r="N371" t="str">
            <v>Zonal Electric</v>
          </cell>
          <cell r="O371" t="str">
            <v>Electric</v>
          </cell>
          <cell r="P371" t="str">
            <v>Stove</v>
          </cell>
          <cell r="Q371" t="str">
            <v>Natural Gas</v>
          </cell>
          <cell r="R371">
            <v>4640.55</v>
          </cell>
          <cell r="S371">
            <v>1</v>
          </cell>
        </row>
        <row r="372">
          <cell r="A372">
            <v>71003</v>
          </cell>
          <cell r="B372">
            <v>1</v>
          </cell>
          <cell r="C372" t="str">
            <v>71003_1</v>
          </cell>
          <cell r="D372" t="str">
            <v>SEATTLE</v>
          </cell>
          <cell r="E372" t="str">
            <v>WA</v>
          </cell>
          <cell r="F372">
            <v>98119</v>
          </cell>
          <cell r="G372" t="str">
            <v>WASeattle3</v>
          </cell>
          <cell r="H372" t="str">
            <v>MFunit_baseboard</v>
          </cell>
          <cell r="I372" t="str">
            <v>Electric</v>
          </cell>
          <cell r="J372" t="str">
            <v>Zonal Electric</v>
          </cell>
          <cell r="K372" t="str">
            <v>none</v>
          </cell>
          <cell r="L372">
            <v>547.61712646484375</v>
          </cell>
          <cell r="M372" t="str">
            <v>in-unit system</v>
          </cell>
          <cell r="N372" t="str">
            <v>Zonal Electric</v>
          </cell>
          <cell r="O372" t="str">
            <v>Electric</v>
          </cell>
          <cell r="P372" t="str">
            <v>Zonal Electric</v>
          </cell>
          <cell r="Q372" t="str">
            <v>Electric</v>
          </cell>
          <cell r="R372">
            <v>4640.55</v>
          </cell>
          <cell r="S372">
            <v>1</v>
          </cell>
        </row>
        <row r="373">
          <cell r="A373">
            <v>71003</v>
          </cell>
          <cell r="B373">
            <v>2</v>
          </cell>
          <cell r="C373" t="str">
            <v>71003_2</v>
          </cell>
          <cell r="D373" t="str">
            <v>SEATTLE</v>
          </cell>
          <cell r="E373" t="str">
            <v>WA</v>
          </cell>
          <cell r="F373">
            <v>98119</v>
          </cell>
          <cell r="G373" t="str">
            <v>WASeattle3</v>
          </cell>
          <cell r="H373" t="str">
            <v>MFunit_baseboard</v>
          </cell>
          <cell r="I373" t="str">
            <v>Electric</v>
          </cell>
          <cell r="J373" t="str">
            <v>Zonal Electric</v>
          </cell>
          <cell r="K373" t="str">
            <v>none</v>
          </cell>
          <cell r="L373">
            <v>547.61712646484375</v>
          </cell>
          <cell r="M373" t="str">
            <v>in-unit system</v>
          </cell>
          <cell r="N373" t="str">
            <v>Zonal Electric</v>
          </cell>
          <cell r="O373" t="str">
            <v>Electric</v>
          </cell>
          <cell r="P373" t="str">
            <v>Zonal Electric</v>
          </cell>
          <cell r="Q373" t="str">
            <v>Electric</v>
          </cell>
          <cell r="R373">
            <v>4640.55</v>
          </cell>
          <cell r="S373">
            <v>1</v>
          </cell>
        </row>
        <row r="374">
          <cell r="A374">
            <v>71004</v>
          </cell>
          <cell r="B374">
            <v>1</v>
          </cell>
          <cell r="C374" t="str">
            <v>71004_1</v>
          </cell>
          <cell r="D374" t="str">
            <v>SEATTLE</v>
          </cell>
          <cell r="E374" t="str">
            <v>WA</v>
          </cell>
          <cell r="F374">
            <v>98106</v>
          </cell>
          <cell r="G374" t="str">
            <v>WASeattle3</v>
          </cell>
          <cell r="H374" t="str">
            <v>MFunit_baseboard</v>
          </cell>
          <cell r="I374" t="str">
            <v>Electric</v>
          </cell>
          <cell r="J374" t="str">
            <v>Zonal Electric</v>
          </cell>
          <cell r="K374" t="str">
            <v>none</v>
          </cell>
          <cell r="L374">
            <v>547.61712646484375</v>
          </cell>
          <cell r="M374" t="str">
            <v>in-unit system</v>
          </cell>
          <cell r="N374" t="str">
            <v>Zonal Electric</v>
          </cell>
          <cell r="O374" t="str">
            <v>Electric</v>
          </cell>
          <cell r="P374" t="str">
            <v>Zonal Electric</v>
          </cell>
          <cell r="Q374" t="str">
            <v>Electric</v>
          </cell>
          <cell r="R374">
            <v>4640.55</v>
          </cell>
          <cell r="S374">
            <v>1</v>
          </cell>
        </row>
        <row r="375">
          <cell r="A375">
            <v>71004</v>
          </cell>
          <cell r="B375">
            <v>2</v>
          </cell>
          <cell r="C375" t="str">
            <v>71004_2</v>
          </cell>
          <cell r="D375" t="str">
            <v>SEATTLE</v>
          </cell>
          <cell r="E375" t="str">
            <v>WA</v>
          </cell>
          <cell r="F375">
            <v>98106</v>
          </cell>
          <cell r="G375" t="str">
            <v>WASeattle3</v>
          </cell>
          <cell r="H375" t="str">
            <v>MFunit_baseboard</v>
          </cell>
          <cell r="I375" t="str">
            <v>Electric</v>
          </cell>
          <cell r="J375" t="str">
            <v>Zonal Electric</v>
          </cell>
          <cell r="K375" t="str">
            <v>none</v>
          </cell>
          <cell r="L375">
            <v>547.61712646484375</v>
          </cell>
          <cell r="M375" t="str">
            <v>in-unit system</v>
          </cell>
          <cell r="N375" t="str">
            <v>Zonal Electric</v>
          </cell>
          <cell r="O375" t="str">
            <v>Electric</v>
          </cell>
          <cell r="P375" t="str">
            <v>Zonal Electric</v>
          </cell>
          <cell r="Q375" t="str">
            <v>Electric</v>
          </cell>
          <cell r="R375">
            <v>4640.55</v>
          </cell>
          <cell r="S375">
            <v>1</v>
          </cell>
        </row>
        <row r="376">
          <cell r="A376">
            <v>71005</v>
          </cell>
          <cell r="B376">
            <v>1</v>
          </cell>
          <cell r="C376" t="str">
            <v>71005_1</v>
          </cell>
          <cell r="D376" t="str">
            <v>SEATTLE</v>
          </cell>
          <cell r="E376" t="str">
            <v>WA</v>
          </cell>
          <cell r="F376">
            <v>98146</v>
          </cell>
          <cell r="G376" t="str">
            <v>WASeattleBoeing3</v>
          </cell>
          <cell r="H376" t="str">
            <v>MFunit_baseboard</v>
          </cell>
          <cell r="I376" t="str">
            <v>Electric</v>
          </cell>
          <cell r="J376" t="str">
            <v>Zonal Electric</v>
          </cell>
          <cell r="K376" t="str">
            <v>none</v>
          </cell>
          <cell r="L376">
            <v>547.6170654296875</v>
          </cell>
          <cell r="M376" t="str">
            <v>in-unit system</v>
          </cell>
          <cell r="N376" t="str">
            <v>Zonal Electric</v>
          </cell>
          <cell r="O376" t="str">
            <v>Electric</v>
          </cell>
          <cell r="P376" t="str">
            <v>Zonal Electric</v>
          </cell>
          <cell r="Q376" t="str">
            <v>Electric</v>
          </cell>
          <cell r="R376">
            <v>4640.55</v>
          </cell>
          <cell r="S376">
            <v>1</v>
          </cell>
        </row>
        <row r="377">
          <cell r="A377">
            <v>71005</v>
          </cell>
          <cell r="B377">
            <v>2</v>
          </cell>
          <cell r="C377" t="str">
            <v>71005_2</v>
          </cell>
          <cell r="D377" t="str">
            <v>SEATTLE</v>
          </cell>
          <cell r="E377" t="str">
            <v>WA</v>
          </cell>
          <cell r="F377">
            <v>98146</v>
          </cell>
          <cell r="G377" t="str">
            <v>WASeattleBoeing3</v>
          </cell>
          <cell r="H377" t="str">
            <v>MFunit_baseboard</v>
          </cell>
          <cell r="I377" t="str">
            <v>Electric</v>
          </cell>
          <cell r="J377" t="str">
            <v>Zonal Electric</v>
          </cell>
          <cell r="K377" t="str">
            <v>none</v>
          </cell>
          <cell r="L377">
            <v>547.6170654296875</v>
          </cell>
          <cell r="M377" t="str">
            <v>in-unit system</v>
          </cell>
          <cell r="N377" t="str">
            <v>Zonal Electric</v>
          </cell>
          <cell r="O377" t="str">
            <v>Electric</v>
          </cell>
          <cell r="P377" t="str">
            <v>Zonal Electric</v>
          </cell>
          <cell r="Q377" t="str">
            <v>Electric</v>
          </cell>
          <cell r="R377">
            <v>4640.55</v>
          </cell>
          <cell r="S377">
            <v>1</v>
          </cell>
        </row>
        <row r="378">
          <cell r="A378">
            <v>71006</v>
          </cell>
          <cell r="B378">
            <v>1</v>
          </cell>
          <cell r="C378" t="str">
            <v>71006_1</v>
          </cell>
          <cell r="D378" t="str">
            <v>SEATTLE</v>
          </cell>
          <cell r="E378" t="str">
            <v>WA</v>
          </cell>
          <cell r="F378">
            <v>98103</v>
          </cell>
          <cell r="G378" t="str">
            <v>WASeattle3</v>
          </cell>
          <cell r="H378" t="str">
            <v>MFunit_baseboard</v>
          </cell>
          <cell r="I378" t="str">
            <v>Electric</v>
          </cell>
          <cell r="J378" t="str">
            <v>Zonal Electric</v>
          </cell>
          <cell r="K378" t="str">
            <v>MFunit_baseboard</v>
          </cell>
          <cell r="L378">
            <v>547.61712646484375</v>
          </cell>
          <cell r="M378" t="str">
            <v>in-unit system</v>
          </cell>
          <cell r="N378" t="str">
            <v>Zonal Electric</v>
          </cell>
          <cell r="O378" t="str">
            <v>Electric</v>
          </cell>
          <cell r="P378" t="str">
            <v>Zonal Electric</v>
          </cell>
          <cell r="Q378" t="str">
            <v>Electric</v>
          </cell>
          <cell r="R378">
            <v>4640.55</v>
          </cell>
          <cell r="S378">
            <v>1</v>
          </cell>
        </row>
        <row r="379">
          <cell r="A379">
            <v>71006</v>
          </cell>
          <cell r="B379">
            <v>2</v>
          </cell>
          <cell r="C379" t="str">
            <v>71006_2</v>
          </cell>
          <cell r="D379" t="str">
            <v>SEATTLE</v>
          </cell>
          <cell r="E379" t="str">
            <v>WA</v>
          </cell>
          <cell r="F379">
            <v>98103</v>
          </cell>
          <cell r="G379" t="str">
            <v>WASeattle3</v>
          </cell>
          <cell r="H379" t="str">
            <v>MFunit_baseboard</v>
          </cell>
          <cell r="I379" t="str">
            <v>Electric</v>
          </cell>
          <cell r="J379" t="str">
            <v>Zonal Electric</v>
          </cell>
          <cell r="K379" t="str">
            <v>none</v>
          </cell>
          <cell r="L379">
            <v>547.61712646484375</v>
          </cell>
          <cell r="M379" t="str">
            <v>in-unit system</v>
          </cell>
          <cell r="N379" t="str">
            <v>Zonal Electric</v>
          </cell>
          <cell r="O379" t="str">
            <v>Electric</v>
          </cell>
          <cell r="P379" t="str">
            <v>Zonal Electric</v>
          </cell>
          <cell r="Q379" t="str">
            <v>Electric</v>
          </cell>
          <cell r="R379">
            <v>4640.55</v>
          </cell>
          <cell r="S379">
            <v>1</v>
          </cell>
        </row>
        <row r="380">
          <cell r="A380">
            <v>71007</v>
          </cell>
          <cell r="B380">
            <v>1</v>
          </cell>
          <cell r="C380" t="str">
            <v>71007_1</v>
          </cell>
          <cell r="D380" t="str">
            <v>SEATTLE</v>
          </cell>
          <cell r="E380" t="str">
            <v>WA</v>
          </cell>
          <cell r="F380">
            <v>98107</v>
          </cell>
          <cell r="G380" t="str">
            <v>WASeattle3</v>
          </cell>
          <cell r="H380" t="str">
            <v>MFunit_baseboard</v>
          </cell>
          <cell r="I380" t="str">
            <v>Electric</v>
          </cell>
          <cell r="J380" t="str">
            <v>Zonal Electric</v>
          </cell>
          <cell r="K380" t="str">
            <v>none</v>
          </cell>
          <cell r="L380">
            <v>547.61712646484375</v>
          </cell>
          <cell r="M380" t="str">
            <v>in-unit system</v>
          </cell>
          <cell r="N380" t="str">
            <v>Zonal Electric</v>
          </cell>
          <cell r="O380" t="str">
            <v>Electric</v>
          </cell>
          <cell r="P380" t="str">
            <v>Zonal Electric</v>
          </cell>
          <cell r="Q380" t="str">
            <v>Electric</v>
          </cell>
          <cell r="R380">
            <v>4640.55</v>
          </cell>
          <cell r="S380">
            <v>1</v>
          </cell>
        </row>
        <row r="381">
          <cell r="A381">
            <v>71007</v>
          </cell>
          <cell r="B381">
            <v>2</v>
          </cell>
          <cell r="C381" t="str">
            <v>71007_2</v>
          </cell>
          <cell r="D381" t="str">
            <v>SEATTLE</v>
          </cell>
          <cell r="E381" t="str">
            <v>WA</v>
          </cell>
          <cell r="F381">
            <v>98107</v>
          </cell>
          <cell r="G381" t="str">
            <v>WASeattle3</v>
          </cell>
          <cell r="H381" t="str">
            <v>MFunit_baseboard</v>
          </cell>
          <cell r="I381" t="str">
            <v>Electric</v>
          </cell>
          <cell r="J381" t="str">
            <v>Zonal Electric</v>
          </cell>
          <cell r="K381" t="str">
            <v>none</v>
          </cell>
          <cell r="L381">
            <v>547.61712646484375</v>
          </cell>
          <cell r="M381" t="str">
            <v>in-unit system</v>
          </cell>
          <cell r="N381" t="str">
            <v>Zonal Electric</v>
          </cell>
          <cell r="O381" t="str">
            <v>Electric</v>
          </cell>
          <cell r="P381" t="str">
            <v>Zonal Electric</v>
          </cell>
          <cell r="Q381" t="str">
            <v>Electric</v>
          </cell>
          <cell r="R381">
            <v>4640.55</v>
          </cell>
          <cell r="S381">
            <v>1</v>
          </cell>
        </row>
        <row r="382">
          <cell r="A382">
            <v>71008</v>
          </cell>
          <cell r="B382">
            <v>1</v>
          </cell>
          <cell r="C382" t="str">
            <v>71008_1</v>
          </cell>
          <cell r="D382" t="str">
            <v>SEATTLE</v>
          </cell>
          <cell r="E382" t="str">
            <v>WA</v>
          </cell>
          <cell r="F382">
            <v>98106</v>
          </cell>
          <cell r="G382" t="str">
            <v>WASeattle3</v>
          </cell>
          <cell r="H382" t="str">
            <v>MFunit_baseboard</v>
          </cell>
          <cell r="I382" t="str">
            <v>Electric</v>
          </cell>
          <cell r="J382" t="str">
            <v>Zonal Electric</v>
          </cell>
          <cell r="K382" t="str">
            <v>none</v>
          </cell>
          <cell r="L382">
            <v>547.61712646484375</v>
          </cell>
          <cell r="M382" t="str">
            <v>in-unit system</v>
          </cell>
          <cell r="N382" t="str">
            <v>Zonal Electric</v>
          </cell>
          <cell r="O382" t="str">
            <v>Electric</v>
          </cell>
          <cell r="P382" t="str">
            <v>Zonal Electric</v>
          </cell>
          <cell r="Q382" t="str">
            <v>Electric</v>
          </cell>
          <cell r="R382">
            <v>4640.55</v>
          </cell>
          <cell r="S382">
            <v>1</v>
          </cell>
        </row>
        <row r="383">
          <cell r="A383">
            <v>71008</v>
          </cell>
          <cell r="B383">
            <v>2</v>
          </cell>
          <cell r="C383" t="str">
            <v>71008_2</v>
          </cell>
          <cell r="D383" t="str">
            <v>SEATTLE</v>
          </cell>
          <cell r="E383" t="str">
            <v>WA</v>
          </cell>
          <cell r="F383">
            <v>98106</v>
          </cell>
          <cell r="G383" t="str">
            <v>WASeattle3</v>
          </cell>
          <cell r="H383" t="str">
            <v>MFunit_baseboard</v>
          </cell>
          <cell r="I383" t="str">
            <v>Electric</v>
          </cell>
          <cell r="J383" t="str">
            <v>Zonal Electric</v>
          </cell>
          <cell r="K383" t="str">
            <v>none</v>
          </cell>
          <cell r="L383">
            <v>547.61712646484375</v>
          </cell>
          <cell r="M383" t="str">
            <v>in-unit system</v>
          </cell>
          <cell r="N383" t="str">
            <v>Zonal Electric</v>
          </cell>
          <cell r="O383" t="str">
            <v>Electric</v>
          </cell>
          <cell r="P383" t="str">
            <v>Zonal Electric</v>
          </cell>
          <cell r="Q383" t="str">
            <v>Electric</v>
          </cell>
          <cell r="R383">
            <v>4640.55</v>
          </cell>
          <cell r="S383">
            <v>1</v>
          </cell>
        </row>
        <row r="384">
          <cell r="A384">
            <v>71009</v>
          </cell>
          <cell r="B384">
            <v>1</v>
          </cell>
          <cell r="C384" t="str">
            <v>71009_1</v>
          </cell>
          <cell r="D384" t="str">
            <v>SEATTLE</v>
          </cell>
          <cell r="E384" t="str">
            <v>WA</v>
          </cell>
          <cell r="F384">
            <v>98107</v>
          </cell>
          <cell r="G384" t="str">
            <v>WASeattle3</v>
          </cell>
          <cell r="H384" t="str">
            <v>MFunit_centralhvac</v>
          </cell>
          <cell r="I384" t="str">
            <v>Natural Gas</v>
          </cell>
          <cell r="J384" t="str">
            <v>Central HVAC</v>
          </cell>
          <cell r="K384" t="str">
            <v>none</v>
          </cell>
          <cell r="L384">
            <v>547.61712646484375</v>
          </cell>
          <cell r="M384" t="str">
            <v>central system</v>
          </cell>
          <cell r="N384" t="str">
            <v>Central Hydronic/Steam</v>
          </cell>
          <cell r="O384" t="str">
            <v>Natural Gas</v>
          </cell>
          <cell r="P384" t="str">
            <v>Central Hydronic/Steam - Central</v>
          </cell>
          <cell r="Q384" t="str">
            <v>Natural Gas</v>
          </cell>
          <cell r="R384">
            <v>4640.55</v>
          </cell>
          <cell r="S384">
            <v>1</v>
          </cell>
        </row>
        <row r="385">
          <cell r="A385">
            <v>71009</v>
          </cell>
          <cell r="B385">
            <v>2</v>
          </cell>
          <cell r="C385" t="str">
            <v>71009_2</v>
          </cell>
          <cell r="D385" t="str">
            <v>SEATTLE</v>
          </cell>
          <cell r="E385" t="str">
            <v>WA</v>
          </cell>
          <cell r="F385">
            <v>98107</v>
          </cell>
          <cell r="G385" t="str">
            <v>WASeattle3</v>
          </cell>
          <cell r="H385" t="str">
            <v>MFunit_centralhvac</v>
          </cell>
          <cell r="I385" t="str">
            <v>Natural Gas</v>
          </cell>
          <cell r="J385" t="str">
            <v>Central HVAC</v>
          </cell>
          <cell r="K385" t="str">
            <v>none</v>
          </cell>
          <cell r="L385">
            <v>547.61712646484375</v>
          </cell>
          <cell r="M385" t="str">
            <v>central system</v>
          </cell>
          <cell r="N385" t="str">
            <v>Central Hydronic/Steam</v>
          </cell>
          <cell r="O385" t="str">
            <v>Natural Gas</v>
          </cell>
          <cell r="P385" t="str">
            <v>Central Hydronic/Steam - Central</v>
          </cell>
          <cell r="Q385" t="str">
            <v>Natural Gas</v>
          </cell>
          <cell r="R385">
            <v>4640.55</v>
          </cell>
          <cell r="S385">
            <v>1</v>
          </cell>
        </row>
        <row r="386">
          <cell r="A386">
            <v>71010</v>
          </cell>
          <cell r="B386">
            <v>1</v>
          </cell>
          <cell r="C386" t="str">
            <v>71010_1</v>
          </cell>
          <cell r="D386" t="str">
            <v>SEATTLE</v>
          </cell>
          <cell r="E386" t="str">
            <v>WA</v>
          </cell>
          <cell r="F386">
            <v>98115</v>
          </cell>
          <cell r="G386" t="str">
            <v>WASeattle3</v>
          </cell>
          <cell r="H386" t="str">
            <v>MFunit_baseboard</v>
          </cell>
          <cell r="I386" t="str">
            <v>Electric</v>
          </cell>
          <cell r="J386" t="str">
            <v>Zonal Electric</v>
          </cell>
          <cell r="K386" t="str">
            <v>none</v>
          </cell>
          <cell r="L386">
            <v>547.61712646484375</v>
          </cell>
          <cell r="M386" t="str">
            <v>in-unit system</v>
          </cell>
          <cell r="N386" t="str">
            <v>Zonal Electric</v>
          </cell>
          <cell r="O386" t="str">
            <v>Electric</v>
          </cell>
          <cell r="P386" t="str">
            <v>Zonal Electric</v>
          </cell>
          <cell r="Q386" t="str">
            <v>Electric</v>
          </cell>
          <cell r="R386">
            <v>4640.55</v>
          </cell>
          <cell r="S386">
            <v>1</v>
          </cell>
        </row>
        <row r="387">
          <cell r="A387">
            <v>71010</v>
          </cell>
          <cell r="B387">
            <v>2</v>
          </cell>
          <cell r="C387" t="str">
            <v>71010_2</v>
          </cell>
          <cell r="D387" t="str">
            <v>SEATTLE</v>
          </cell>
          <cell r="E387" t="str">
            <v>WA</v>
          </cell>
          <cell r="F387">
            <v>98115</v>
          </cell>
          <cell r="G387" t="str">
            <v>WASeattle3</v>
          </cell>
          <cell r="H387" t="str">
            <v>MFunit_baseboard</v>
          </cell>
          <cell r="I387" t="str">
            <v>Electric</v>
          </cell>
          <cell r="J387" t="str">
            <v>Zonal Electric</v>
          </cell>
          <cell r="K387" t="str">
            <v>MFunit_stove</v>
          </cell>
          <cell r="L387">
            <v>547.61712646484375</v>
          </cell>
          <cell r="M387" t="str">
            <v>in-unit system</v>
          </cell>
          <cell r="N387" t="str">
            <v>Zonal Electric</v>
          </cell>
          <cell r="O387" t="str">
            <v>Electric</v>
          </cell>
          <cell r="P387" t="str">
            <v>Zonal Electric</v>
          </cell>
          <cell r="Q387" t="str">
            <v>Electric</v>
          </cell>
          <cell r="R387">
            <v>4640.55</v>
          </cell>
          <cell r="S387">
            <v>1</v>
          </cell>
        </row>
        <row r="388">
          <cell r="A388">
            <v>71011</v>
          </cell>
          <cell r="B388">
            <v>1</v>
          </cell>
          <cell r="C388" t="str">
            <v>71011_1</v>
          </cell>
          <cell r="D388" t="str">
            <v>SEATTLE</v>
          </cell>
          <cell r="E388" t="str">
            <v>WA</v>
          </cell>
          <cell r="F388">
            <v>98122</v>
          </cell>
          <cell r="G388" t="str">
            <v>WASeattle3</v>
          </cell>
          <cell r="H388" t="str">
            <v>MFunit_baseboard</v>
          </cell>
          <cell r="I388" t="str">
            <v>Electric</v>
          </cell>
          <cell r="J388" t="str">
            <v>Zonal Electric</v>
          </cell>
          <cell r="K388" t="str">
            <v>none</v>
          </cell>
          <cell r="L388">
            <v>547.61712646484375</v>
          </cell>
          <cell r="M388" t="str">
            <v>in-unit system</v>
          </cell>
          <cell r="N388" t="str">
            <v>Zonal Electric</v>
          </cell>
          <cell r="O388" t="str">
            <v>Electric</v>
          </cell>
          <cell r="P388" t="str">
            <v>Zonal Electric</v>
          </cell>
          <cell r="Q388" t="str">
            <v>Electric</v>
          </cell>
          <cell r="R388">
            <v>4640.55</v>
          </cell>
          <cell r="S388">
            <v>1</v>
          </cell>
        </row>
        <row r="389">
          <cell r="A389">
            <v>71011</v>
          </cell>
          <cell r="B389">
            <v>2</v>
          </cell>
          <cell r="C389" t="str">
            <v>71011_2</v>
          </cell>
          <cell r="D389" t="str">
            <v>SEATTLE</v>
          </cell>
          <cell r="E389" t="str">
            <v>WA</v>
          </cell>
          <cell r="F389">
            <v>98122</v>
          </cell>
          <cell r="G389" t="str">
            <v>WASeattle3</v>
          </cell>
          <cell r="H389" t="str">
            <v>MFunit_baseboard</v>
          </cell>
          <cell r="I389" t="str">
            <v>Electric</v>
          </cell>
          <cell r="J389" t="str">
            <v>Zonal Electric</v>
          </cell>
          <cell r="K389" t="str">
            <v>none</v>
          </cell>
          <cell r="L389">
            <v>547.61712646484375</v>
          </cell>
          <cell r="M389" t="str">
            <v>in-unit system</v>
          </cell>
          <cell r="N389" t="str">
            <v>Zonal Electric</v>
          </cell>
          <cell r="O389" t="str">
            <v>Electric</v>
          </cell>
          <cell r="P389" t="str">
            <v>Zonal Electric</v>
          </cell>
          <cell r="Q389" t="str">
            <v>Electric</v>
          </cell>
          <cell r="R389">
            <v>4640.55</v>
          </cell>
          <cell r="S389">
            <v>1</v>
          </cell>
        </row>
        <row r="390">
          <cell r="A390">
            <v>71012</v>
          </cell>
          <cell r="B390">
            <v>1</v>
          </cell>
          <cell r="C390" t="str">
            <v>71012_1</v>
          </cell>
          <cell r="D390" t="str">
            <v>SEATTLE</v>
          </cell>
          <cell r="E390" t="str">
            <v>WA</v>
          </cell>
          <cell r="F390">
            <v>98109</v>
          </cell>
          <cell r="G390" t="str">
            <v>WASeattle3</v>
          </cell>
          <cell r="H390" t="str">
            <v>MFunit_baseboard</v>
          </cell>
          <cell r="I390" t="str">
            <v>Electric</v>
          </cell>
          <cell r="J390" t="str">
            <v>Zonal Electric</v>
          </cell>
          <cell r="K390" t="str">
            <v>none</v>
          </cell>
          <cell r="L390">
            <v>547.61712646484375</v>
          </cell>
          <cell r="M390" t="str">
            <v>in-unit system</v>
          </cell>
          <cell r="N390" t="str">
            <v>Zonal Electric</v>
          </cell>
          <cell r="O390" t="str">
            <v>Electric</v>
          </cell>
          <cell r="P390" t="str">
            <v>Zonal Electric</v>
          </cell>
          <cell r="Q390" t="str">
            <v>Electric</v>
          </cell>
          <cell r="R390">
            <v>4640.55</v>
          </cell>
          <cell r="S390">
            <v>1</v>
          </cell>
        </row>
        <row r="391">
          <cell r="A391">
            <v>71012</v>
          </cell>
          <cell r="B391">
            <v>2</v>
          </cell>
          <cell r="C391" t="str">
            <v>71012_2</v>
          </cell>
          <cell r="D391" t="str">
            <v>SEATTLE</v>
          </cell>
          <cell r="E391" t="str">
            <v>WA</v>
          </cell>
          <cell r="F391">
            <v>98109</v>
          </cell>
          <cell r="G391" t="str">
            <v>WASeattle3</v>
          </cell>
          <cell r="H391" t="str">
            <v>MFunit_baseboard</v>
          </cell>
          <cell r="I391" t="str">
            <v>Electric</v>
          </cell>
          <cell r="J391" t="str">
            <v>Zonal Electric</v>
          </cell>
          <cell r="K391" t="str">
            <v>none</v>
          </cell>
          <cell r="L391">
            <v>547.61712646484375</v>
          </cell>
          <cell r="M391" t="str">
            <v>in-unit system</v>
          </cell>
          <cell r="N391" t="str">
            <v>Zonal Electric</v>
          </cell>
          <cell r="O391" t="str">
            <v>Electric</v>
          </cell>
          <cell r="P391" t="str">
            <v>Zonal Electric</v>
          </cell>
          <cell r="Q391" t="str">
            <v>Electric</v>
          </cell>
          <cell r="R391">
            <v>4640.55</v>
          </cell>
          <cell r="S391">
            <v>1</v>
          </cell>
        </row>
        <row r="392">
          <cell r="A392">
            <v>71013</v>
          </cell>
          <cell r="B392">
            <v>1</v>
          </cell>
          <cell r="C392" t="str">
            <v>71013_1</v>
          </cell>
          <cell r="D392" t="str">
            <v>SEATTLE</v>
          </cell>
          <cell r="E392" t="str">
            <v>WA</v>
          </cell>
          <cell r="F392">
            <v>98105</v>
          </cell>
          <cell r="G392" t="str">
            <v>WASeattle3</v>
          </cell>
          <cell r="H392" t="str">
            <v>MFunit_centralhvac</v>
          </cell>
          <cell r="I392" t="str">
            <v>Natural Gas</v>
          </cell>
          <cell r="J392" t="str">
            <v>Central HVAC</v>
          </cell>
          <cell r="K392" t="str">
            <v>none</v>
          </cell>
          <cell r="L392">
            <v>547.61712646484375</v>
          </cell>
          <cell r="M392" t="str">
            <v>central system</v>
          </cell>
          <cell r="N392" t="str">
            <v>Central Hydronic/Steam</v>
          </cell>
          <cell r="O392" t="str">
            <v>Natural Gas</v>
          </cell>
          <cell r="P392" t="str">
            <v>Central Hydronic/Steam - Central</v>
          </cell>
          <cell r="Q392" t="str">
            <v>Natural Gas</v>
          </cell>
          <cell r="R392">
            <v>4640.55</v>
          </cell>
          <cell r="S392">
            <v>1</v>
          </cell>
        </row>
        <row r="393">
          <cell r="A393">
            <v>71013</v>
          </cell>
          <cell r="B393">
            <v>2</v>
          </cell>
          <cell r="C393" t="str">
            <v>71013_2</v>
          </cell>
          <cell r="D393" t="str">
            <v>SEATTLE</v>
          </cell>
          <cell r="E393" t="str">
            <v>WA</v>
          </cell>
          <cell r="F393">
            <v>98105</v>
          </cell>
          <cell r="G393" t="str">
            <v>WASeattle3</v>
          </cell>
          <cell r="H393" t="str">
            <v>MFunit_centralhvac</v>
          </cell>
          <cell r="I393" t="str">
            <v>Natural Gas</v>
          </cell>
          <cell r="J393" t="str">
            <v>Central HVAC</v>
          </cell>
          <cell r="K393" t="str">
            <v>none</v>
          </cell>
          <cell r="L393">
            <v>547.61712646484375</v>
          </cell>
          <cell r="M393" t="str">
            <v>central system</v>
          </cell>
          <cell r="N393" t="str">
            <v>Central Hydronic/Steam</v>
          </cell>
          <cell r="O393" t="str">
            <v>Natural Gas</v>
          </cell>
          <cell r="P393" t="str">
            <v>Central Hydronic/Steam - Central</v>
          </cell>
          <cell r="Q393" t="str">
            <v>Natural Gas</v>
          </cell>
          <cell r="R393">
            <v>4640.55</v>
          </cell>
          <cell r="S393">
            <v>1</v>
          </cell>
        </row>
        <row r="394">
          <cell r="A394">
            <v>71014</v>
          </cell>
          <cell r="B394">
            <v>1</v>
          </cell>
          <cell r="C394" t="str">
            <v>71014_1</v>
          </cell>
          <cell r="D394" t="str">
            <v>SEATTLE</v>
          </cell>
          <cell r="E394" t="str">
            <v>WA</v>
          </cell>
          <cell r="F394">
            <v>98125</v>
          </cell>
          <cell r="G394" t="str">
            <v>WASeattle3</v>
          </cell>
          <cell r="H394" t="str">
            <v>MFunit_baseboard</v>
          </cell>
          <cell r="I394" t="str">
            <v>Electric</v>
          </cell>
          <cell r="J394" t="str">
            <v>Zonal Electric</v>
          </cell>
          <cell r="K394" t="str">
            <v>none</v>
          </cell>
          <cell r="L394">
            <v>547.61712646484375</v>
          </cell>
          <cell r="M394" t="str">
            <v>in-unit system</v>
          </cell>
          <cell r="N394" t="str">
            <v>Zonal Electric</v>
          </cell>
          <cell r="O394" t="str">
            <v>Electric</v>
          </cell>
          <cell r="P394" t="str">
            <v>Zonal Electric</v>
          </cell>
          <cell r="Q394" t="str">
            <v>Electric</v>
          </cell>
          <cell r="R394">
            <v>4640.55</v>
          </cell>
          <cell r="S394">
            <v>1</v>
          </cell>
        </row>
        <row r="395">
          <cell r="A395">
            <v>71014</v>
          </cell>
          <cell r="B395">
            <v>2</v>
          </cell>
          <cell r="C395" t="str">
            <v>71014_2</v>
          </cell>
          <cell r="D395" t="str">
            <v>SEATTLE</v>
          </cell>
          <cell r="E395" t="str">
            <v>WA</v>
          </cell>
          <cell r="F395">
            <v>98125</v>
          </cell>
          <cell r="G395" t="str">
            <v>WASeattle3</v>
          </cell>
          <cell r="H395" t="str">
            <v>MFunit_baseboard</v>
          </cell>
          <cell r="I395" t="str">
            <v>Electric</v>
          </cell>
          <cell r="J395" t="str">
            <v>Zonal Electric</v>
          </cell>
          <cell r="K395" t="str">
            <v>none</v>
          </cell>
          <cell r="L395">
            <v>547.61712646484375</v>
          </cell>
          <cell r="M395" t="str">
            <v>in-unit system</v>
          </cell>
          <cell r="N395" t="str">
            <v>Zonal Electric</v>
          </cell>
          <cell r="O395" t="str">
            <v>Electric</v>
          </cell>
          <cell r="P395" t="str">
            <v>Zonal Electric</v>
          </cell>
          <cell r="Q395" t="str">
            <v>Electric</v>
          </cell>
          <cell r="R395">
            <v>4640.55</v>
          </cell>
          <cell r="S395">
            <v>1</v>
          </cell>
        </row>
        <row r="396">
          <cell r="A396">
            <v>72001</v>
          </cell>
          <cell r="B396">
            <v>1</v>
          </cell>
          <cell r="C396" t="str">
            <v>72001_1</v>
          </cell>
          <cell r="D396" t="str">
            <v>SEATTLE</v>
          </cell>
          <cell r="E396" t="str">
            <v>WA</v>
          </cell>
          <cell r="F396">
            <v>98133</v>
          </cell>
          <cell r="G396" t="str">
            <v>WASeattle3</v>
          </cell>
          <cell r="H396" t="str">
            <v>MFunit_baseboard</v>
          </cell>
          <cell r="I396" t="str">
            <v>Electric</v>
          </cell>
          <cell r="J396" t="str">
            <v>Zonal Electric</v>
          </cell>
          <cell r="K396" t="str">
            <v>none</v>
          </cell>
          <cell r="L396">
            <v>547.61712646484375</v>
          </cell>
          <cell r="M396" t="str">
            <v>in-unit system</v>
          </cell>
          <cell r="N396" t="str">
            <v>Zonal Electric</v>
          </cell>
          <cell r="O396" t="str">
            <v>Electric</v>
          </cell>
          <cell r="P396" t="str">
            <v>Zonal Electric</v>
          </cell>
          <cell r="Q396" t="str">
            <v>Electric</v>
          </cell>
          <cell r="R396">
            <v>4640.55</v>
          </cell>
          <cell r="S396">
            <v>1</v>
          </cell>
        </row>
        <row r="397">
          <cell r="A397">
            <v>72001</v>
          </cell>
          <cell r="B397">
            <v>2</v>
          </cell>
          <cell r="C397" t="str">
            <v>72001_2</v>
          </cell>
          <cell r="D397" t="str">
            <v>SEATTLE</v>
          </cell>
          <cell r="E397" t="str">
            <v>WA</v>
          </cell>
          <cell r="F397">
            <v>98133</v>
          </cell>
          <cell r="G397" t="str">
            <v>WASeattle3</v>
          </cell>
          <cell r="H397" t="str">
            <v>MFunit_baseboard</v>
          </cell>
          <cell r="I397" t="str">
            <v>Electric</v>
          </cell>
          <cell r="J397" t="str">
            <v>Zonal Electric</v>
          </cell>
          <cell r="K397" t="str">
            <v>none</v>
          </cell>
          <cell r="L397">
            <v>547.61712646484375</v>
          </cell>
          <cell r="M397" t="str">
            <v>in-unit system</v>
          </cell>
          <cell r="N397" t="str">
            <v>Zonal Electric</v>
          </cell>
          <cell r="O397" t="str">
            <v>Electric</v>
          </cell>
          <cell r="P397" t="str">
            <v>Zonal Electric</v>
          </cell>
          <cell r="Q397" t="str">
            <v>Electric</v>
          </cell>
          <cell r="R397">
            <v>4640.55</v>
          </cell>
          <cell r="S397">
            <v>1</v>
          </cell>
        </row>
        <row r="398">
          <cell r="A398">
            <v>72002</v>
          </cell>
          <cell r="B398">
            <v>1</v>
          </cell>
          <cell r="C398" t="str">
            <v>72002_1</v>
          </cell>
          <cell r="D398" t="str">
            <v>SEATTLE</v>
          </cell>
          <cell r="E398" t="str">
            <v>WA</v>
          </cell>
          <cell r="F398">
            <v>98107</v>
          </cell>
          <cell r="G398" t="str">
            <v>WASeattle3</v>
          </cell>
          <cell r="H398" t="str">
            <v>MFunit_baseboard</v>
          </cell>
          <cell r="I398" t="str">
            <v>Electric</v>
          </cell>
          <cell r="J398" t="str">
            <v>Zonal Electric</v>
          </cell>
          <cell r="K398" t="str">
            <v>MFunit_stove</v>
          </cell>
          <cell r="L398">
            <v>547.6170654296875</v>
          </cell>
          <cell r="M398" t="str">
            <v>in-unit system</v>
          </cell>
          <cell r="N398" t="str">
            <v>Zonal Electric</v>
          </cell>
          <cell r="O398" t="str">
            <v>Electric</v>
          </cell>
          <cell r="P398" t="str">
            <v>Zonal Electric</v>
          </cell>
          <cell r="Q398" t="str">
            <v>Electric</v>
          </cell>
          <cell r="R398">
            <v>4640.55</v>
          </cell>
          <cell r="S398">
            <v>1</v>
          </cell>
        </row>
        <row r="399">
          <cell r="A399">
            <v>72002</v>
          </cell>
          <cell r="B399">
            <v>2</v>
          </cell>
          <cell r="C399" t="str">
            <v>72002_2</v>
          </cell>
          <cell r="D399" t="str">
            <v>SEATTLE</v>
          </cell>
          <cell r="E399" t="str">
            <v>WA</v>
          </cell>
          <cell r="F399">
            <v>98107</v>
          </cell>
          <cell r="G399" t="str">
            <v>WASeattle3</v>
          </cell>
          <cell r="H399" t="str">
            <v>MFunit_baseboard</v>
          </cell>
          <cell r="I399" t="str">
            <v>Electric</v>
          </cell>
          <cell r="J399" t="str">
            <v>Zonal Electric</v>
          </cell>
          <cell r="K399" t="str">
            <v>MFunit_stove</v>
          </cell>
          <cell r="L399">
            <v>547.6170654296875</v>
          </cell>
          <cell r="M399" t="str">
            <v>in-unit system</v>
          </cell>
          <cell r="N399" t="str">
            <v>Zonal Electric</v>
          </cell>
          <cell r="O399" t="str">
            <v>Electric</v>
          </cell>
          <cell r="P399" t="str">
            <v>Zonal Electric</v>
          </cell>
          <cell r="Q399" t="str">
            <v>Electric</v>
          </cell>
          <cell r="R399">
            <v>4640.55</v>
          </cell>
          <cell r="S399">
            <v>1</v>
          </cell>
        </row>
        <row r="400">
          <cell r="A400">
            <v>72003</v>
          </cell>
          <cell r="B400">
            <v>1</v>
          </cell>
          <cell r="C400" t="str">
            <v>72003_1</v>
          </cell>
          <cell r="D400" t="str">
            <v>SEATTLE</v>
          </cell>
          <cell r="E400" t="str">
            <v>WA</v>
          </cell>
          <cell r="F400">
            <v>98125</v>
          </cell>
          <cell r="G400" t="str">
            <v>WASeattle3</v>
          </cell>
          <cell r="H400" t="str">
            <v>MFunit_baseboard</v>
          </cell>
          <cell r="I400" t="str">
            <v>Electric</v>
          </cell>
          <cell r="J400" t="str">
            <v>Zonal Electric</v>
          </cell>
          <cell r="K400" t="str">
            <v>MFunit_stove</v>
          </cell>
          <cell r="L400">
            <v>547.61712646484375</v>
          </cell>
          <cell r="M400" t="str">
            <v>in-unit system</v>
          </cell>
          <cell r="N400" t="str">
            <v>Zonal Electric</v>
          </cell>
          <cell r="O400" t="str">
            <v>Electric</v>
          </cell>
          <cell r="P400" t="str">
            <v>Zonal Electric</v>
          </cell>
          <cell r="Q400" t="str">
            <v>Electric</v>
          </cell>
          <cell r="R400">
            <v>4640.55</v>
          </cell>
          <cell r="S400">
            <v>1</v>
          </cell>
        </row>
        <row r="401">
          <cell r="A401">
            <v>72003</v>
          </cell>
          <cell r="B401">
            <v>2</v>
          </cell>
          <cell r="C401" t="str">
            <v>72003_2</v>
          </cell>
          <cell r="D401" t="str">
            <v>SEATTLE</v>
          </cell>
          <cell r="E401" t="str">
            <v>WA</v>
          </cell>
          <cell r="F401">
            <v>98125</v>
          </cell>
          <cell r="G401" t="str">
            <v>WASeattle3</v>
          </cell>
          <cell r="H401" t="str">
            <v>MFunit_baseboard</v>
          </cell>
          <cell r="I401" t="str">
            <v>Electric</v>
          </cell>
          <cell r="J401" t="str">
            <v>Zonal Electric</v>
          </cell>
          <cell r="K401" t="str">
            <v>MFunit_stove</v>
          </cell>
          <cell r="L401">
            <v>547.61712646484375</v>
          </cell>
          <cell r="M401" t="str">
            <v>in-unit system</v>
          </cell>
          <cell r="N401" t="str">
            <v>Zonal Electric</v>
          </cell>
          <cell r="O401" t="str">
            <v>Electric</v>
          </cell>
          <cell r="P401" t="str">
            <v>Zonal Electric</v>
          </cell>
          <cell r="Q401" t="str">
            <v>Electric</v>
          </cell>
          <cell r="R401">
            <v>4640.55</v>
          </cell>
          <cell r="S401">
            <v>1</v>
          </cell>
        </row>
        <row r="402">
          <cell r="A402">
            <v>72004</v>
          </cell>
          <cell r="B402">
            <v>1</v>
          </cell>
          <cell r="C402" t="str">
            <v>72004_1</v>
          </cell>
          <cell r="D402" t="str">
            <v>SEATTLE</v>
          </cell>
          <cell r="E402" t="str">
            <v>WA</v>
          </cell>
          <cell r="F402">
            <v>98107</v>
          </cell>
          <cell r="G402" t="str">
            <v>WASeattle3</v>
          </cell>
          <cell r="H402" t="str">
            <v>MFunit_baseboard</v>
          </cell>
          <cell r="I402" t="str">
            <v>Electric</v>
          </cell>
          <cell r="J402" t="str">
            <v>Zonal Electric</v>
          </cell>
          <cell r="K402" t="str">
            <v>none</v>
          </cell>
          <cell r="L402">
            <v>547.61712646484375</v>
          </cell>
          <cell r="M402" t="str">
            <v>in-unit system</v>
          </cell>
          <cell r="N402" t="str">
            <v>Zonal Electric</v>
          </cell>
          <cell r="O402" t="str">
            <v>Electric</v>
          </cell>
          <cell r="P402" t="str">
            <v>Zonal Electric</v>
          </cell>
          <cell r="Q402" t="str">
            <v>Electric</v>
          </cell>
          <cell r="R402">
            <v>4640.55</v>
          </cell>
          <cell r="S402">
            <v>1</v>
          </cell>
        </row>
        <row r="403">
          <cell r="A403">
            <v>72004</v>
          </cell>
          <cell r="B403">
            <v>2</v>
          </cell>
          <cell r="C403" t="str">
            <v>72004_2</v>
          </cell>
          <cell r="D403" t="str">
            <v>SEATTLE</v>
          </cell>
          <cell r="E403" t="str">
            <v>WA</v>
          </cell>
          <cell r="F403">
            <v>98107</v>
          </cell>
          <cell r="G403" t="str">
            <v>WASeattle3</v>
          </cell>
          <cell r="H403" t="str">
            <v>MFunit_baseboard</v>
          </cell>
          <cell r="I403" t="str">
            <v>Electric</v>
          </cell>
          <cell r="J403" t="str">
            <v>Zonal Electric</v>
          </cell>
          <cell r="K403" t="str">
            <v>none</v>
          </cell>
          <cell r="L403">
            <v>547.61712646484375</v>
          </cell>
          <cell r="M403" t="str">
            <v>in-unit system</v>
          </cell>
          <cell r="N403" t="str">
            <v>Zonal Electric</v>
          </cell>
          <cell r="O403" t="str">
            <v>Electric</v>
          </cell>
          <cell r="P403" t="str">
            <v>Zonal Electric</v>
          </cell>
          <cell r="Q403" t="str">
            <v>Electric</v>
          </cell>
          <cell r="R403">
            <v>4640.55</v>
          </cell>
          <cell r="S403">
            <v>1</v>
          </cell>
        </row>
        <row r="404">
          <cell r="A404">
            <v>72005</v>
          </cell>
          <cell r="B404">
            <v>1</v>
          </cell>
          <cell r="C404" t="str">
            <v>72005_1</v>
          </cell>
          <cell r="D404" t="str">
            <v>BURIEN</v>
          </cell>
          <cell r="E404" t="str">
            <v>WA</v>
          </cell>
          <cell r="F404">
            <v>98148</v>
          </cell>
          <cell r="G404" t="str">
            <v>WASeattleBoeing3</v>
          </cell>
          <cell r="H404" t="str">
            <v>MFunit_baseboard</v>
          </cell>
          <cell r="I404" t="str">
            <v>Electric</v>
          </cell>
          <cell r="J404" t="str">
            <v>Zonal Electric</v>
          </cell>
          <cell r="K404" t="str">
            <v>none</v>
          </cell>
          <cell r="L404">
            <v>547.61712646484375</v>
          </cell>
          <cell r="M404" t="str">
            <v>in-unit system</v>
          </cell>
          <cell r="N404" t="str">
            <v>Zonal Electric</v>
          </cell>
          <cell r="O404" t="str">
            <v>Electric</v>
          </cell>
          <cell r="P404" t="str">
            <v>Zonal Electric</v>
          </cell>
          <cell r="Q404" t="str">
            <v>Electric</v>
          </cell>
          <cell r="R404">
            <v>4640.55</v>
          </cell>
          <cell r="S404">
            <v>1</v>
          </cell>
        </row>
        <row r="405">
          <cell r="A405">
            <v>72005</v>
          </cell>
          <cell r="B405">
            <v>2</v>
          </cell>
          <cell r="C405" t="str">
            <v>72005_2</v>
          </cell>
          <cell r="D405" t="str">
            <v>BURIEN</v>
          </cell>
          <cell r="E405" t="str">
            <v>WA</v>
          </cell>
          <cell r="F405">
            <v>98148</v>
          </cell>
          <cell r="G405" t="str">
            <v>WASeattleBoeing3</v>
          </cell>
          <cell r="H405" t="str">
            <v>MFunit_baseboard</v>
          </cell>
          <cell r="I405" t="str">
            <v>Electric</v>
          </cell>
          <cell r="J405" t="str">
            <v>Zonal Electric</v>
          </cell>
          <cell r="K405" t="str">
            <v>none</v>
          </cell>
          <cell r="L405">
            <v>547.61712646484375</v>
          </cell>
          <cell r="M405" t="str">
            <v>in-unit system</v>
          </cell>
          <cell r="N405" t="str">
            <v>Zonal Electric</v>
          </cell>
          <cell r="O405" t="str">
            <v>Electric</v>
          </cell>
          <cell r="P405" t="str">
            <v>Zonal Electric</v>
          </cell>
          <cell r="Q405" t="str">
            <v>Electric</v>
          </cell>
          <cell r="R405">
            <v>4640.55</v>
          </cell>
          <cell r="S405">
            <v>1</v>
          </cell>
        </row>
        <row r="406">
          <cell r="A406">
            <v>72006</v>
          </cell>
          <cell r="B406">
            <v>1</v>
          </cell>
          <cell r="C406" t="str">
            <v>72006_1</v>
          </cell>
          <cell r="D406" t="str">
            <v>SEATTLE</v>
          </cell>
          <cell r="E406" t="str">
            <v>WA</v>
          </cell>
          <cell r="F406">
            <v>98106</v>
          </cell>
          <cell r="G406" t="str">
            <v>WASeattle3</v>
          </cell>
          <cell r="H406" t="str">
            <v>MFunit_baseboard</v>
          </cell>
          <cell r="I406" t="str">
            <v>Electric</v>
          </cell>
          <cell r="J406" t="str">
            <v>Zonal Electric</v>
          </cell>
          <cell r="K406" t="str">
            <v>none</v>
          </cell>
          <cell r="L406">
            <v>547.61712646484375</v>
          </cell>
          <cell r="M406" t="str">
            <v>in-unit system</v>
          </cell>
          <cell r="N406" t="str">
            <v>Zonal Electric</v>
          </cell>
          <cell r="O406" t="str">
            <v>Electric</v>
          </cell>
          <cell r="P406" t="str">
            <v>Zonal Electric</v>
          </cell>
          <cell r="Q406" t="str">
            <v>Electric</v>
          </cell>
          <cell r="R406">
            <v>4640.55</v>
          </cell>
          <cell r="S406">
            <v>1</v>
          </cell>
        </row>
        <row r="407">
          <cell r="A407">
            <v>72006</v>
          </cell>
          <cell r="B407">
            <v>2</v>
          </cell>
          <cell r="C407" t="str">
            <v>72006_2</v>
          </cell>
          <cell r="D407" t="str">
            <v>SEATTLE</v>
          </cell>
          <cell r="E407" t="str">
            <v>WA</v>
          </cell>
          <cell r="F407">
            <v>98106</v>
          </cell>
          <cell r="G407" t="str">
            <v>WASeattle3</v>
          </cell>
          <cell r="H407" t="str">
            <v>MFunit_baseboard</v>
          </cell>
          <cell r="I407" t="str">
            <v>Electric</v>
          </cell>
          <cell r="J407" t="str">
            <v>Zonal Electric</v>
          </cell>
          <cell r="K407" t="str">
            <v>none</v>
          </cell>
          <cell r="L407">
            <v>547.61712646484375</v>
          </cell>
          <cell r="M407" t="str">
            <v>in-unit system</v>
          </cell>
          <cell r="N407" t="str">
            <v>Zonal Electric</v>
          </cell>
          <cell r="O407" t="str">
            <v>Electric</v>
          </cell>
          <cell r="P407" t="str">
            <v>Zonal Electric</v>
          </cell>
          <cell r="Q407" t="str">
            <v>Electric</v>
          </cell>
          <cell r="R407">
            <v>4640.55</v>
          </cell>
          <cell r="S407">
            <v>1</v>
          </cell>
        </row>
        <row r="408">
          <cell r="A408">
            <v>72007</v>
          </cell>
          <cell r="B408">
            <v>1</v>
          </cell>
          <cell r="C408" t="str">
            <v>72007_1</v>
          </cell>
          <cell r="D408" t="str">
            <v>SEATTLE</v>
          </cell>
          <cell r="E408" t="str">
            <v>WA</v>
          </cell>
          <cell r="F408">
            <v>98188</v>
          </cell>
          <cell r="G408" t="str">
            <v>WASeattleBoeing3</v>
          </cell>
          <cell r="H408" t="str">
            <v>MFunit_baseboard</v>
          </cell>
          <cell r="I408" t="str">
            <v>Electric</v>
          </cell>
          <cell r="J408" t="str">
            <v>Zonal Electric</v>
          </cell>
          <cell r="K408" t="str">
            <v>none</v>
          </cell>
          <cell r="L408">
            <v>547.61712646484375</v>
          </cell>
          <cell r="M408" t="str">
            <v>in-unit system</v>
          </cell>
          <cell r="N408" t="str">
            <v>Zonal Electric</v>
          </cell>
          <cell r="O408" t="str">
            <v>Electric</v>
          </cell>
          <cell r="P408" t="str">
            <v>Zonal Electric</v>
          </cell>
          <cell r="Q408" t="str">
            <v>Electric</v>
          </cell>
          <cell r="R408">
            <v>4640.55</v>
          </cell>
          <cell r="S408">
            <v>1</v>
          </cell>
        </row>
        <row r="409">
          <cell r="A409">
            <v>72007</v>
          </cell>
          <cell r="B409">
            <v>2</v>
          </cell>
          <cell r="C409" t="str">
            <v>72007_2</v>
          </cell>
          <cell r="D409" t="str">
            <v>SEATTLE</v>
          </cell>
          <cell r="E409" t="str">
            <v>WA</v>
          </cell>
          <cell r="F409">
            <v>98188</v>
          </cell>
          <cell r="G409" t="str">
            <v>WASeattleBoeing3</v>
          </cell>
          <cell r="H409" t="str">
            <v>MFunit_baseboard</v>
          </cell>
          <cell r="I409" t="str">
            <v>Electric</v>
          </cell>
          <cell r="J409" t="str">
            <v>Zonal Electric</v>
          </cell>
          <cell r="K409" t="str">
            <v>none</v>
          </cell>
          <cell r="L409">
            <v>547.61712646484375</v>
          </cell>
          <cell r="M409" t="str">
            <v>in-unit system</v>
          </cell>
          <cell r="N409" t="str">
            <v>Zonal Electric</v>
          </cell>
          <cell r="O409" t="str">
            <v>Electric</v>
          </cell>
          <cell r="P409" t="str">
            <v>Zonal Electric</v>
          </cell>
          <cell r="Q409" t="str">
            <v>Electric</v>
          </cell>
          <cell r="R409">
            <v>4640.55</v>
          </cell>
          <cell r="S409">
            <v>1</v>
          </cell>
        </row>
        <row r="410">
          <cell r="A410">
            <v>72008</v>
          </cell>
          <cell r="B410">
            <v>1</v>
          </cell>
          <cell r="C410" t="str">
            <v>72008_1</v>
          </cell>
          <cell r="D410" t="str">
            <v>SEATTLE</v>
          </cell>
          <cell r="E410" t="str">
            <v>WA</v>
          </cell>
          <cell r="F410">
            <v>98103</v>
          </cell>
          <cell r="G410" t="str">
            <v>WASeattle3</v>
          </cell>
          <cell r="H410" t="str">
            <v>MFunit_baseboard</v>
          </cell>
          <cell r="I410" t="str">
            <v>Electric</v>
          </cell>
          <cell r="J410" t="str">
            <v>Zonal Electric</v>
          </cell>
          <cell r="K410" t="str">
            <v>MFunit_ptac</v>
          </cell>
          <cell r="L410">
            <v>547.6170654296875</v>
          </cell>
          <cell r="M410" t="str">
            <v>in-unit system</v>
          </cell>
          <cell r="N410" t="str">
            <v>Zonal Electric</v>
          </cell>
          <cell r="O410" t="str">
            <v>Electric</v>
          </cell>
          <cell r="P410" t="str">
            <v>Zonal Electric</v>
          </cell>
          <cell r="Q410" t="str">
            <v>Electric</v>
          </cell>
          <cell r="R410">
            <v>4640.55</v>
          </cell>
          <cell r="S410">
            <v>1</v>
          </cell>
        </row>
        <row r="411">
          <cell r="A411">
            <v>72008</v>
          </cell>
          <cell r="B411">
            <v>2</v>
          </cell>
          <cell r="C411" t="str">
            <v>72008_2</v>
          </cell>
          <cell r="D411" t="str">
            <v>SEATTLE</v>
          </cell>
          <cell r="E411" t="str">
            <v>WA</v>
          </cell>
          <cell r="F411">
            <v>98103</v>
          </cell>
          <cell r="G411" t="str">
            <v>WASeattle3</v>
          </cell>
          <cell r="H411" t="str">
            <v>MFunit_baseboard</v>
          </cell>
          <cell r="I411" t="str">
            <v>Electric</v>
          </cell>
          <cell r="J411" t="str">
            <v>Zonal Electric</v>
          </cell>
          <cell r="K411" t="str">
            <v>none</v>
          </cell>
          <cell r="L411">
            <v>547.6170654296875</v>
          </cell>
          <cell r="M411" t="str">
            <v>in-unit system</v>
          </cell>
          <cell r="N411" t="str">
            <v>Zonal Electric</v>
          </cell>
          <cell r="O411" t="str">
            <v>Electric</v>
          </cell>
          <cell r="P411" t="str">
            <v>Zonal Electric</v>
          </cell>
          <cell r="Q411" t="str">
            <v>Electric</v>
          </cell>
          <cell r="R411">
            <v>4640.55</v>
          </cell>
          <cell r="S411">
            <v>1</v>
          </cell>
        </row>
        <row r="412">
          <cell r="A412">
            <v>72009</v>
          </cell>
          <cell r="B412">
            <v>1</v>
          </cell>
          <cell r="C412" t="str">
            <v>72009_1</v>
          </cell>
          <cell r="D412" t="str">
            <v>SEATTLE</v>
          </cell>
          <cell r="E412" t="str">
            <v>WA</v>
          </cell>
          <cell r="F412">
            <v>98102</v>
          </cell>
          <cell r="G412" t="str">
            <v>WASeattle3</v>
          </cell>
          <cell r="H412" t="str">
            <v>MFunit_centralhvac</v>
          </cell>
          <cell r="I412" t="str">
            <v>Natural Gas</v>
          </cell>
          <cell r="J412" t="str">
            <v>Central HVAC</v>
          </cell>
          <cell r="K412" t="str">
            <v>none</v>
          </cell>
          <cell r="L412">
            <v>547.61712646484375</v>
          </cell>
          <cell r="M412" t="str">
            <v>central system</v>
          </cell>
          <cell r="N412" t="str">
            <v>Central Hydronic/Steam</v>
          </cell>
          <cell r="O412" t="str">
            <v>Natural Gas</v>
          </cell>
          <cell r="P412" t="str">
            <v>Central Hydronic/Steam - Central</v>
          </cell>
          <cell r="Q412" t="str">
            <v>Natural Gas</v>
          </cell>
          <cell r="R412">
            <v>4640.55</v>
          </cell>
          <cell r="S412">
            <v>1</v>
          </cell>
        </row>
        <row r="413">
          <cell r="A413">
            <v>72009</v>
          </cell>
          <cell r="B413">
            <v>2</v>
          </cell>
          <cell r="C413" t="str">
            <v>72009_2</v>
          </cell>
          <cell r="D413" t="str">
            <v>SEATTLE</v>
          </cell>
          <cell r="E413" t="str">
            <v>WA</v>
          </cell>
          <cell r="F413">
            <v>98102</v>
          </cell>
          <cell r="G413" t="str">
            <v>WASeattle3</v>
          </cell>
          <cell r="H413" t="str">
            <v>MFunit_centralhvac</v>
          </cell>
          <cell r="I413" t="str">
            <v>Natural Gas</v>
          </cell>
          <cell r="J413" t="str">
            <v>Central HVAC</v>
          </cell>
          <cell r="K413" t="str">
            <v>none</v>
          </cell>
          <cell r="L413">
            <v>547.61712646484375</v>
          </cell>
          <cell r="M413" t="str">
            <v>central system</v>
          </cell>
          <cell r="N413" t="str">
            <v>Central Hydronic/Steam</v>
          </cell>
          <cell r="O413" t="str">
            <v>Natural Gas</v>
          </cell>
          <cell r="P413" t="str">
            <v>Central Hydronic/Steam - Central</v>
          </cell>
          <cell r="Q413" t="str">
            <v>Natural Gas</v>
          </cell>
          <cell r="R413">
            <v>4640.55</v>
          </cell>
          <cell r="S413">
            <v>1</v>
          </cell>
        </row>
        <row r="414">
          <cell r="A414">
            <v>72010</v>
          </cell>
          <cell r="B414">
            <v>1</v>
          </cell>
          <cell r="C414" t="str">
            <v>72010_1</v>
          </cell>
          <cell r="D414" t="str">
            <v>SEATTLE</v>
          </cell>
          <cell r="E414" t="str">
            <v>WA</v>
          </cell>
          <cell r="F414">
            <v>98126</v>
          </cell>
          <cell r="G414" t="str">
            <v>WASeattle3</v>
          </cell>
          <cell r="H414" t="str">
            <v>MFunit_baseboard</v>
          </cell>
          <cell r="I414" t="str">
            <v>Electric</v>
          </cell>
          <cell r="J414" t="str">
            <v>Zonal Electric</v>
          </cell>
          <cell r="K414" t="str">
            <v>none</v>
          </cell>
          <cell r="L414">
            <v>547.61712646484375</v>
          </cell>
          <cell r="M414" t="str">
            <v>in-unit system</v>
          </cell>
          <cell r="N414" t="str">
            <v>Zonal Electric</v>
          </cell>
          <cell r="O414" t="str">
            <v>Electric</v>
          </cell>
          <cell r="P414" t="str">
            <v>Zonal Electric</v>
          </cell>
          <cell r="Q414" t="str">
            <v>Electric</v>
          </cell>
          <cell r="R414">
            <v>4640.55</v>
          </cell>
          <cell r="S414">
            <v>1</v>
          </cell>
        </row>
        <row r="415">
          <cell r="A415">
            <v>72010</v>
          </cell>
          <cell r="B415">
            <v>2</v>
          </cell>
          <cell r="C415" t="str">
            <v>72010_2</v>
          </cell>
          <cell r="D415" t="str">
            <v>SEATTLE</v>
          </cell>
          <cell r="E415" t="str">
            <v>WA</v>
          </cell>
          <cell r="F415">
            <v>98126</v>
          </cell>
          <cell r="G415" t="str">
            <v>WASeattle3</v>
          </cell>
          <cell r="H415" t="str">
            <v>MFunit_baseboard</v>
          </cell>
          <cell r="I415" t="str">
            <v>Electric</v>
          </cell>
          <cell r="J415" t="str">
            <v>Zonal Electric</v>
          </cell>
          <cell r="K415" t="str">
            <v>none</v>
          </cell>
          <cell r="L415">
            <v>547.61712646484375</v>
          </cell>
          <cell r="M415" t="str">
            <v>in-unit system</v>
          </cell>
          <cell r="N415" t="str">
            <v>Zonal Electric</v>
          </cell>
          <cell r="O415" t="str">
            <v>Electric</v>
          </cell>
          <cell r="P415" t="str">
            <v>Zonal Electric</v>
          </cell>
          <cell r="Q415" t="str">
            <v>Electric</v>
          </cell>
          <cell r="R415">
            <v>4640.55</v>
          </cell>
          <cell r="S415">
            <v>1</v>
          </cell>
        </row>
        <row r="416">
          <cell r="A416">
            <v>73001</v>
          </cell>
          <cell r="B416">
            <v>1</v>
          </cell>
          <cell r="C416" t="str">
            <v>73001_1</v>
          </cell>
          <cell r="D416" t="str">
            <v>SEATTLE</v>
          </cell>
          <cell r="E416" t="str">
            <v>WA</v>
          </cell>
          <cell r="F416">
            <v>98177</v>
          </cell>
          <cell r="G416" t="str">
            <v>WASeattle3</v>
          </cell>
          <cell r="H416" t="str">
            <v>MFunit_baseboard</v>
          </cell>
          <cell r="I416" t="str">
            <v>Electric</v>
          </cell>
          <cell r="J416" t="str">
            <v>Zonal Electric</v>
          </cell>
          <cell r="K416" t="str">
            <v>none</v>
          </cell>
          <cell r="L416">
            <v>547.6170654296875</v>
          </cell>
          <cell r="M416" t="str">
            <v>in-unit system</v>
          </cell>
          <cell r="N416" t="str">
            <v>Zonal Electric</v>
          </cell>
          <cell r="O416" t="str">
            <v>Electric</v>
          </cell>
          <cell r="P416" t="str">
            <v>Zonal Electric</v>
          </cell>
          <cell r="Q416" t="str">
            <v>Electric</v>
          </cell>
          <cell r="R416">
            <v>4640.55</v>
          </cell>
          <cell r="S416">
            <v>1</v>
          </cell>
        </row>
        <row r="417">
          <cell r="A417">
            <v>73001</v>
          </cell>
          <cell r="B417">
            <v>2</v>
          </cell>
          <cell r="C417" t="str">
            <v>73001_2</v>
          </cell>
          <cell r="D417" t="str">
            <v>SEATTLE</v>
          </cell>
          <cell r="E417" t="str">
            <v>WA</v>
          </cell>
          <cell r="F417">
            <v>98177</v>
          </cell>
          <cell r="G417" t="str">
            <v>WASeattle3</v>
          </cell>
          <cell r="H417" t="str">
            <v>MFunit_radiantheat</v>
          </cell>
          <cell r="I417" t="str">
            <v>Electric</v>
          </cell>
          <cell r="J417" t="str">
            <v>Zonal Electric</v>
          </cell>
          <cell r="K417" t="str">
            <v>none</v>
          </cell>
          <cell r="L417">
            <v>547.6170654296875</v>
          </cell>
          <cell r="M417" t="str">
            <v>in-unit system</v>
          </cell>
          <cell r="N417" t="str">
            <v>Zonal Electric</v>
          </cell>
          <cell r="O417" t="str">
            <v>Electric</v>
          </cell>
          <cell r="P417" t="str">
            <v>Zonal Electric</v>
          </cell>
          <cell r="Q417" t="str">
            <v>Electric</v>
          </cell>
          <cell r="R417">
            <v>4640.55</v>
          </cell>
          <cell r="S417">
            <v>1</v>
          </cell>
        </row>
        <row r="418">
          <cell r="A418">
            <v>73002</v>
          </cell>
          <cell r="B418">
            <v>1</v>
          </cell>
          <cell r="C418" t="str">
            <v>73002_1</v>
          </cell>
          <cell r="D418" t="str">
            <v>SEATTLE</v>
          </cell>
          <cell r="E418" t="str">
            <v>WA</v>
          </cell>
          <cell r="F418">
            <v>98178</v>
          </cell>
          <cell r="G418" t="str">
            <v>WARenton3</v>
          </cell>
          <cell r="H418" t="str">
            <v>MFunit_baseboard</v>
          </cell>
          <cell r="I418" t="str">
            <v>Electric</v>
          </cell>
          <cell r="J418" t="str">
            <v>Zonal Electric</v>
          </cell>
          <cell r="K418" t="str">
            <v>none</v>
          </cell>
          <cell r="L418">
            <v>547.6170654296875</v>
          </cell>
          <cell r="M418" t="str">
            <v>in-unit system</v>
          </cell>
          <cell r="N418" t="str">
            <v>Zonal Electric</v>
          </cell>
          <cell r="O418" t="str">
            <v>Electric</v>
          </cell>
          <cell r="P418" t="str">
            <v>Zonal Electric</v>
          </cell>
          <cell r="Q418" t="str">
            <v>Electric</v>
          </cell>
          <cell r="R418">
            <v>4379.25</v>
          </cell>
          <cell r="S418">
            <v>1</v>
          </cell>
        </row>
        <row r="419">
          <cell r="A419">
            <v>73002</v>
          </cell>
          <cell r="B419">
            <v>2</v>
          </cell>
          <cell r="C419" t="str">
            <v>73002_2</v>
          </cell>
          <cell r="D419" t="str">
            <v>SEATTLE</v>
          </cell>
          <cell r="E419" t="str">
            <v>WA</v>
          </cell>
          <cell r="F419">
            <v>98178</v>
          </cell>
          <cell r="G419" t="str">
            <v>WARenton3</v>
          </cell>
          <cell r="H419" t="str">
            <v>MFunit_baseboard</v>
          </cell>
          <cell r="I419" t="str">
            <v>Electric</v>
          </cell>
          <cell r="J419" t="str">
            <v>Zonal Electric</v>
          </cell>
          <cell r="K419" t="str">
            <v>none</v>
          </cell>
          <cell r="L419">
            <v>547.6170654296875</v>
          </cell>
          <cell r="M419" t="str">
            <v>in-unit system</v>
          </cell>
          <cell r="N419" t="str">
            <v>Zonal Electric</v>
          </cell>
          <cell r="O419" t="str">
            <v>Electric</v>
          </cell>
          <cell r="P419" t="str">
            <v>Zonal Electric</v>
          </cell>
          <cell r="Q419" t="str">
            <v>Electric</v>
          </cell>
          <cell r="R419">
            <v>4379.25</v>
          </cell>
          <cell r="S419">
            <v>1</v>
          </cell>
        </row>
        <row r="420">
          <cell r="A420">
            <v>73003</v>
          </cell>
          <cell r="B420">
            <v>1</v>
          </cell>
          <cell r="C420" t="str">
            <v>73003_1</v>
          </cell>
          <cell r="D420" t="str">
            <v>SEATTLE</v>
          </cell>
          <cell r="E420" t="str">
            <v>WA</v>
          </cell>
          <cell r="F420">
            <v>98146</v>
          </cell>
          <cell r="G420" t="str">
            <v>WASeattleBoeing3</v>
          </cell>
          <cell r="H420" t="str">
            <v>MFunit_baseboard</v>
          </cell>
          <cell r="I420" t="str">
            <v>Electric</v>
          </cell>
          <cell r="J420" t="str">
            <v>Zonal Electric</v>
          </cell>
          <cell r="K420" t="str">
            <v>none</v>
          </cell>
          <cell r="L420">
            <v>547.6170654296875</v>
          </cell>
          <cell r="M420" t="str">
            <v>in-unit system</v>
          </cell>
          <cell r="N420" t="str">
            <v>Zonal Electric</v>
          </cell>
          <cell r="O420" t="str">
            <v>Electric</v>
          </cell>
          <cell r="P420" t="str">
            <v>Zonal Electric</v>
          </cell>
          <cell r="Q420" t="str">
            <v>Electric</v>
          </cell>
          <cell r="R420">
            <v>4640.55</v>
          </cell>
          <cell r="S420">
            <v>1</v>
          </cell>
        </row>
        <row r="421">
          <cell r="A421">
            <v>73003</v>
          </cell>
          <cell r="B421">
            <v>2</v>
          </cell>
          <cell r="C421" t="str">
            <v>73003_2</v>
          </cell>
          <cell r="D421" t="str">
            <v>SEATTLE</v>
          </cell>
          <cell r="E421" t="str">
            <v>WA</v>
          </cell>
          <cell r="F421">
            <v>98146</v>
          </cell>
          <cell r="G421" t="str">
            <v>WASeattleBoeing3</v>
          </cell>
          <cell r="H421" t="str">
            <v>MFunit_baseboard</v>
          </cell>
          <cell r="I421" t="str">
            <v>Electric</v>
          </cell>
          <cell r="J421" t="str">
            <v>Zonal Electric</v>
          </cell>
          <cell r="K421" t="str">
            <v>none</v>
          </cell>
          <cell r="L421">
            <v>547.6170654296875</v>
          </cell>
          <cell r="M421" t="str">
            <v>in-unit system</v>
          </cell>
          <cell r="N421" t="str">
            <v>Zonal Electric</v>
          </cell>
          <cell r="O421" t="str">
            <v>Electric</v>
          </cell>
          <cell r="P421" t="str">
            <v>Zonal Electric</v>
          </cell>
          <cell r="Q421" t="str">
            <v>Electric</v>
          </cell>
          <cell r="R421">
            <v>4640.55</v>
          </cell>
          <cell r="S421">
            <v>1</v>
          </cell>
        </row>
        <row r="422">
          <cell r="A422">
            <v>73004</v>
          </cell>
          <cell r="B422">
            <v>1</v>
          </cell>
          <cell r="C422" t="str">
            <v>73004_1</v>
          </cell>
          <cell r="D422" t="str">
            <v>TUKWILA</v>
          </cell>
          <cell r="E422" t="str">
            <v>WA</v>
          </cell>
          <cell r="F422">
            <v>98168</v>
          </cell>
          <cell r="G422" t="str">
            <v>WASeattleBoeing3</v>
          </cell>
          <cell r="H422" t="str">
            <v>MFunit_baseboard</v>
          </cell>
          <cell r="I422" t="str">
            <v>Electric</v>
          </cell>
          <cell r="J422" t="str">
            <v>Zonal Electric</v>
          </cell>
          <cell r="K422" t="str">
            <v>none</v>
          </cell>
          <cell r="L422">
            <v>547.61712646484375</v>
          </cell>
          <cell r="M422" t="str">
            <v>in-unit system</v>
          </cell>
          <cell r="N422" t="str">
            <v>Zonal Electric</v>
          </cell>
          <cell r="O422" t="str">
            <v>Electric</v>
          </cell>
          <cell r="P422" t="str">
            <v>Zonal Electric</v>
          </cell>
          <cell r="Q422" t="str">
            <v>Electric</v>
          </cell>
          <cell r="R422">
            <v>4640.55</v>
          </cell>
          <cell r="S422">
            <v>1</v>
          </cell>
        </row>
        <row r="423">
          <cell r="A423">
            <v>73004</v>
          </cell>
          <cell r="B423">
            <v>2</v>
          </cell>
          <cell r="C423" t="str">
            <v>73004_2</v>
          </cell>
          <cell r="D423" t="str">
            <v>TUKWILA</v>
          </cell>
          <cell r="E423" t="str">
            <v>WA</v>
          </cell>
          <cell r="F423">
            <v>98168</v>
          </cell>
          <cell r="G423" t="str">
            <v>WASeattleBoeing3</v>
          </cell>
          <cell r="H423" t="str">
            <v>MFunit_pluginheater</v>
          </cell>
          <cell r="I423" t="str">
            <v>Electric</v>
          </cell>
          <cell r="J423" t="str">
            <v>Zonal Electric</v>
          </cell>
          <cell r="K423" t="str">
            <v>MFunit_baseboard</v>
          </cell>
          <cell r="L423">
            <v>547.61712646484375</v>
          </cell>
          <cell r="M423" t="str">
            <v>in-unit system</v>
          </cell>
          <cell r="N423" t="str">
            <v>Zonal Electric</v>
          </cell>
          <cell r="O423" t="str">
            <v>Electric</v>
          </cell>
          <cell r="P423" t="str">
            <v>Zonal Electric</v>
          </cell>
          <cell r="Q423" t="str">
            <v>Electric</v>
          </cell>
          <cell r="R423">
            <v>4640.55</v>
          </cell>
          <cell r="S423">
            <v>1</v>
          </cell>
        </row>
        <row r="424">
          <cell r="A424">
            <v>73005</v>
          </cell>
          <cell r="B424">
            <v>1</v>
          </cell>
          <cell r="C424" t="str">
            <v>73005_1</v>
          </cell>
          <cell r="D424" t="str">
            <v>SEATTLE</v>
          </cell>
          <cell r="E424" t="str">
            <v>WA</v>
          </cell>
          <cell r="F424">
            <v>98125</v>
          </cell>
          <cell r="G424" t="str">
            <v>WASeattle3</v>
          </cell>
          <cell r="H424" t="str">
            <v>MFunit_baseboard</v>
          </cell>
          <cell r="I424" t="str">
            <v>Electric</v>
          </cell>
          <cell r="J424" t="str">
            <v>Zonal Electric</v>
          </cell>
          <cell r="K424" t="str">
            <v>none</v>
          </cell>
          <cell r="L424">
            <v>547.61712646484375</v>
          </cell>
          <cell r="M424" t="str">
            <v>in-unit system</v>
          </cell>
          <cell r="N424" t="str">
            <v>Zonal Electric</v>
          </cell>
          <cell r="O424" t="str">
            <v>Electric</v>
          </cell>
          <cell r="P424" t="str">
            <v>Zonal Electric</v>
          </cell>
          <cell r="Q424" t="str">
            <v>Electric</v>
          </cell>
          <cell r="R424">
            <v>4640.55</v>
          </cell>
          <cell r="S424">
            <v>1</v>
          </cell>
        </row>
        <row r="425">
          <cell r="A425">
            <v>73005</v>
          </cell>
          <cell r="B425">
            <v>2</v>
          </cell>
          <cell r="C425" t="str">
            <v>73005_2</v>
          </cell>
          <cell r="D425" t="str">
            <v>SEATTLE</v>
          </cell>
          <cell r="E425" t="str">
            <v>WA</v>
          </cell>
          <cell r="F425">
            <v>98125</v>
          </cell>
          <cell r="G425" t="str">
            <v>WASeattle3</v>
          </cell>
          <cell r="H425" t="str">
            <v>MFunit_baseboard</v>
          </cell>
          <cell r="I425" t="str">
            <v>Electric</v>
          </cell>
          <cell r="J425" t="str">
            <v>Zonal Electric</v>
          </cell>
          <cell r="K425" t="str">
            <v>none</v>
          </cell>
          <cell r="L425">
            <v>547.61712646484375</v>
          </cell>
          <cell r="M425" t="str">
            <v>in-unit system</v>
          </cell>
          <cell r="N425" t="str">
            <v>Zonal Electric</v>
          </cell>
          <cell r="O425" t="str">
            <v>Electric</v>
          </cell>
          <cell r="P425" t="str">
            <v>Zonal Electric</v>
          </cell>
          <cell r="Q425" t="str">
            <v>Electric</v>
          </cell>
          <cell r="R425">
            <v>4640.55</v>
          </cell>
          <cell r="S425">
            <v>1</v>
          </cell>
        </row>
        <row r="426">
          <cell r="A426">
            <v>73006</v>
          </cell>
          <cell r="B426">
            <v>1</v>
          </cell>
          <cell r="C426" t="str">
            <v>73006_1</v>
          </cell>
          <cell r="D426" t="str">
            <v>SEATTLE</v>
          </cell>
          <cell r="E426" t="str">
            <v>WA</v>
          </cell>
          <cell r="F426">
            <v>98125</v>
          </cell>
          <cell r="G426" t="str">
            <v>WASeattle3</v>
          </cell>
          <cell r="H426" t="str">
            <v>MFunit_pluginheater</v>
          </cell>
          <cell r="I426" t="str">
            <v>Electric</v>
          </cell>
          <cell r="J426" t="str">
            <v>Zonal Electric</v>
          </cell>
          <cell r="K426" t="str">
            <v>MFunit_baseboard</v>
          </cell>
          <cell r="L426">
            <v>547.61712646484375</v>
          </cell>
          <cell r="M426" t="str">
            <v>in-unit system</v>
          </cell>
          <cell r="N426" t="str">
            <v>Zonal Electric</v>
          </cell>
          <cell r="O426" t="str">
            <v>Electric</v>
          </cell>
          <cell r="P426" t="str">
            <v>Zonal Electric</v>
          </cell>
          <cell r="Q426" t="str">
            <v>Electric</v>
          </cell>
          <cell r="R426">
            <v>4640.55</v>
          </cell>
          <cell r="S426">
            <v>1</v>
          </cell>
        </row>
        <row r="427">
          <cell r="A427">
            <v>73006</v>
          </cell>
          <cell r="B427">
            <v>2</v>
          </cell>
          <cell r="C427" t="str">
            <v>73006_2</v>
          </cell>
          <cell r="D427" t="str">
            <v>SEATTLE</v>
          </cell>
          <cell r="E427" t="str">
            <v>WA</v>
          </cell>
          <cell r="F427">
            <v>98125</v>
          </cell>
          <cell r="G427" t="str">
            <v>WASeattle3</v>
          </cell>
          <cell r="H427" t="str">
            <v>MFunit_baseboard</v>
          </cell>
          <cell r="I427" t="str">
            <v>Electric</v>
          </cell>
          <cell r="J427" t="str">
            <v>Zonal Electric</v>
          </cell>
          <cell r="K427" t="str">
            <v>none</v>
          </cell>
          <cell r="L427">
            <v>547.61712646484375</v>
          </cell>
          <cell r="M427" t="str">
            <v>in-unit system</v>
          </cell>
          <cell r="N427" t="str">
            <v>Zonal Electric</v>
          </cell>
          <cell r="O427" t="str">
            <v>Electric</v>
          </cell>
          <cell r="P427" t="str">
            <v>Zonal Electric</v>
          </cell>
          <cell r="Q427" t="str">
            <v>Electric</v>
          </cell>
          <cell r="R427">
            <v>4640.55</v>
          </cell>
          <cell r="S427">
            <v>1</v>
          </cell>
        </row>
        <row r="428">
          <cell r="A428">
            <v>73007</v>
          </cell>
          <cell r="B428">
            <v>1</v>
          </cell>
          <cell r="C428" t="str">
            <v>73007_1</v>
          </cell>
          <cell r="D428" t="str">
            <v>SEATTLE</v>
          </cell>
          <cell r="E428" t="str">
            <v>WA</v>
          </cell>
          <cell r="F428">
            <v>98118</v>
          </cell>
          <cell r="G428" t="str">
            <v>WASeattle3</v>
          </cell>
          <cell r="H428" t="str">
            <v>MFunit_baseboard</v>
          </cell>
          <cell r="I428" t="str">
            <v>Electric</v>
          </cell>
          <cell r="J428" t="str">
            <v>Zonal Electric</v>
          </cell>
          <cell r="K428" t="str">
            <v>none</v>
          </cell>
          <cell r="L428">
            <v>547.61712646484375</v>
          </cell>
          <cell r="M428" t="str">
            <v>in-unit system</v>
          </cell>
          <cell r="N428" t="str">
            <v>Zonal Electric</v>
          </cell>
          <cell r="O428" t="str">
            <v>Electric</v>
          </cell>
          <cell r="P428" t="str">
            <v>Zonal Electric</v>
          </cell>
          <cell r="Q428" t="str">
            <v>Electric</v>
          </cell>
          <cell r="R428">
            <v>4640.55</v>
          </cell>
          <cell r="S428">
            <v>1</v>
          </cell>
        </row>
        <row r="429">
          <cell r="A429">
            <v>73007</v>
          </cell>
          <cell r="B429">
            <v>2</v>
          </cell>
          <cell r="C429" t="str">
            <v>73007_2</v>
          </cell>
          <cell r="D429" t="str">
            <v>SEATTLE</v>
          </cell>
          <cell r="E429" t="str">
            <v>WA</v>
          </cell>
          <cell r="F429">
            <v>98118</v>
          </cell>
          <cell r="G429" t="str">
            <v>WASeattle3</v>
          </cell>
          <cell r="H429" t="str">
            <v>MFunit_baseboard</v>
          </cell>
          <cell r="I429" t="str">
            <v>Electric</v>
          </cell>
          <cell r="J429" t="str">
            <v>Zonal Electric</v>
          </cell>
          <cell r="K429" t="str">
            <v>none</v>
          </cell>
          <cell r="L429">
            <v>547.61712646484375</v>
          </cell>
          <cell r="M429" t="str">
            <v>in-unit system</v>
          </cell>
          <cell r="N429" t="str">
            <v>Zonal Electric</v>
          </cell>
          <cell r="O429" t="str">
            <v>Electric</v>
          </cell>
          <cell r="P429" t="str">
            <v>Zonal Electric</v>
          </cell>
          <cell r="Q429" t="str">
            <v>Electric</v>
          </cell>
          <cell r="R429">
            <v>4640.55</v>
          </cell>
          <cell r="S429">
            <v>1</v>
          </cell>
        </row>
        <row r="430">
          <cell r="A430">
            <v>73008</v>
          </cell>
          <cell r="B430">
            <v>1</v>
          </cell>
          <cell r="C430" t="str">
            <v>73008_1</v>
          </cell>
          <cell r="D430" t="str">
            <v>SEATTLE</v>
          </cell>
          <cell r="E430" t="str">
            <v>WA</v>
          </cell>
          <cell r="F430">
            <v>98105</v>
          </cell>
          <cell r="G430" t="str">
            <v>WASeattle3</v>
          </cell>
          <cell r="H430" t="str">
            <v>MFunit_baseboard</v>
          </cell>
          <cell r="I430" t="str">
            <v>Electric</v>
          </cell>
          <cell r="J430" t="str">
            <v>Zonal Electric</v>
          </cell>
          <cell r="K430" t="str">
            <v>none</v>
          </cell>
          <cell r="L430">
            <v>547.61712646484375</v>
          </cell>
          <cell r="M430" t="str">
            <v>in-unit system</v>
          </cell>
          <cell r="N430" t="str">
            <v>Zonal Electric</v>
          </cell>
          <cell r="O430" t="str">
            <v>Electric</v>
          </cell>
          <cell r="P430" t="str">
            <v>Zonal Electric</v>
          </cell>
          <cell r="Q430" t="str">
            <v>Electric</v>
          </cell>
          <cell r="R430">
            <v>4640.55</v>
          </cell>
          <cell r="S430">
            <v>1</v>
          </cell>
        </row>
        <row r="431">
          <cell r="A431">
            <v>73008</v>
          </cell>
          <cell r="B431">
            <v>2</v>
          </cell>
          <cell r="C431" t="str">
            <v>73008_2</v>
          </cell>
          <cell r="D431" t="str">
            <v>SEATTLE</v>
          </cell>
          <cell r="E431" t="str">
            <v>WA</v>
          </cell>
          <cell r="F431">
            <v>98105</v>
          </cell>
          <cell r="G431" t="str">
            <v>WASeattle3</v>
          </cell>
          <cell r="H431" t="str">
            <v>MFunit_baseboard</v>
          </cell>
          <cell r="I431" t="str">
            <v>Electric</v>
          </cell>
          <cell r="J431" t="str">
            <v>Zonal Electric</v>
          </cell>
          <cell r="K431" t="str">
            <v>none</v>
          </cell>
          <cell r="L431">
            <v>547.61712646484375</v>
          </cell>
          <cell r="M431" t="str">
            <v>in-unit system</v>
          </cell>
          <cell r="N431" t="str">
            <v>Zonal Electric</v>
          </cell>
          <cell r="O431" t="str">
            <v>Electric</v>
          </cell>
          <cell r="P431" t="str">
            <v>Zonal Electric</v>
          </cell>
          <cell r="Q431" t="str">
            <v>Electric</v>
          </cell>
          <cell r="R431">
            <v>4640.55</v>
          </cell>
          <cell r="S431">
            <v>1</v>
          </cell>
        </row>
        <row r="432">
          <cell r="A432">
            <v>73009</v>
          </cell>
          <cell r="B432">
            <v>1</v>
          </cell>
          <cell r="C432" t="str">
            <v>73009_1</v>
          </cell>
          <cell r="D432" t="str">
            <v>SEATTLE</v>
          </cell>
          <cell r="E432" t="str">
            <v>WA</v>
          </cell>
          <cell r="F432">
            <v>98144</v>
          </cell>
          <cell r="G432" t="str">
            <v>WASeattle3</v>
          </cell>
          <cell r="H432" t="str">
            <v>MFunit_baseboard</v>
          </cell>
          <cell r="I432" t="str">
            <v>Electric</v>
          </cell>
          <cell r="J432" t="str">
            <v>Zonal Electric</v>
          </cell>
          <cell r="K432" t="str">
            <v>none</v>
          </cell>
          <cell r="L432">
            <v>547.6170654296875</v>
          </cell>
          <cell r="M432" t="str">
            <v>in-unit system</v>
          </cell>
          <cell r="N432" t="str">
            <v>Zonal Electric</v>
          </cell>
          <cell r="O432" t="str">
            <v>Electric</v>
          </cell>
          <cell r="P432" t="str">
            <v>Zonal Electric</v>
          </cell>
          <cell r="Q432" t="str">
            <v>Electric</v>
          </cell>
          <cell r="R432">
            <v>4640.55</v>
          </cell>
          <cell r="S432">
            <v>1</v>
          </cell>
        </row>
        <row r="433">
          <cell r="A433">
            <v>73009</v>
          </cell>
          <cell r="B433">
            <v>2</v>
          </cell>
          <cell r="C433" t="str">
            <v>73009_2</v>
          </cell>
          <cell r="D433" t="str">
            <v>SEATTLE</v>
          </cell>
          <cell r="E433" t="str">
            <v>WA</v>
          </cell>
          <cell r="F433">
            <v>98144</v>
          </cell>
          <cell r="G433" t="str">
            <v>WASeattle3</v>
          </cell>
          <cell r="H433" t="str">
            <v>MFunit_baseboard</v>
          </cell>
          <cell r="I433" t="str">
            <v>Electric</v>
          </cell>
          <cell r="J433" t="str">
            <v>Zonal Electric</v>
          </cell>
          <cell r="K433" t="str">
            <v>MFunit_ptac</v>
          </cell>
          <cell r="L433">
            <v>547.6170654296875</v>
          </cell>
          <cell r="M433" t="str">
            <v>in-unit system</v>
          </cell>
          <cell r="N433" t="str">
            <v>Zonal Electric</v>
          </cell>
          <cell r="O433" t="str">
            <v>Electric</v>
          </cell>
          <cell r="P433" t="str">
            <v>Zonal Electric</v>
          </cell>
          <cell r="Q433" t="str">
            <v>Electric</v>
          </cell>
          <cell r="R433">
            <v>4640.55</v>
          </cell>
          <cell r="S433">
            <v>1</v>
          </cell>
        </row>
        <row r="434">
          <cell r="A434">
            <v>73010</v>
          </cell>
          <cell r="B434">
            <v>1</v>
          </cell>
          <cell r="C434" t="str">
            <v>73010_1</v>
          </cell>
          <cell r="D434" t="str">
            <v>SEATTLE</v>
          </cell>
          <cell r="E434" t="str">
            <v>WA</v>
          </cell>
          <cell r="F434">
            <v>98103</v>
          </cell>
          <cell r="G434" t="str">
            <v>WASeattle3</v>
          </cell>
          <cell r="H434" t="str">
            <v>MFunit_centralhvac</v>
          </cell>
          <cell r="I434" t="str">
            <v>Natural Gas</v>
          </cell>
          <cell r="J434" t="str">
            <v>Central HVAC</v>
          </cell>
          <cell r="K434" t="str">
            <v>none</v>
          </cell>
          <cell r="L434">
            <v>547.61712646484375</v>
          </cell>
          <cell r="M434" t="str">
            <v>central system</v>
          </cell>
          <cell r="N434" t="str">
            <v>Central Hydronic/Steam</v>
          </cell>
          <cell r="O434" t="str">
            <v>Natural Gas</v>
          </cell>
          <cell r="P434" t="str">
            <v>Central Hydronic/Steam - Central</v>
          </cell>
          <cell r="Q434" t="str">
            <v>Natural Gas</v>
          </cell>
          <cell r="R434">
            <v>4640.55</v>
          </cell>
          <cell r="S434">
            <v>1</v>
          </cell>
        </row>
        <row r="435">
          <cell r="A435">
            <v>73010</v>
          </cell>
          <cell r="B435">
            <v>2</v>
          </cell>
          <cell r="C435" t="str">
            <v>73010_2</v>
          </cell>
          <cell r="D435" t="str">
            <v>SEATTLE</v>
          </cell>
          <cell r="E435" t="str">
            <v>WA</v>
          </cell>
          <cell r="F435">
            <v>98103</v>
          </cell>
          <cell r="G435" t="str">
            <v>WASeattle3</v>
          </cell>
          <cell r="H435" t="str">
            <v>MFunit_centralhvac</v>
          </cell>
          <cell r="I435" t="str">
            <v>Natural Gas</v>
          </cell>
          <cell r="J435" t="str">
            <v>Central HVAC</v>
          </cell>
          <cell r="K435" t="str">
            <v>MFunit_baseboard</v>
          </cell>
          <cell r="L435">
            <v>547.61712646484375</v>
          </cell>
          <cell r="M435" t="str">
            <v>central system</v>
          </cell>
          <cell r="N435" t="str">
            <v>Central Hydronic/Steam</v>
          </cell>
          <cell r="O435" t="str">
            <v>Natural Gas</v>
          </cell>
          <cell r="P435" t="str">
            <v>Central Hydronic/Steam - Central</v>
          </cell>
          <cell r="Q435" t="str">
            <v>Natural Gas</v>
          </cell>
          <cell r="R435">
            <v>4640.55</v>
          </cell>
          <cell r="S435">
            <v>1</v>
          </cell>
        </row>
        <row r="436">
          <cell r="A436">
            <v>74001</v>
          </cell>
          <cell r="B436">
            <v>1</v>
          </cell>
          <cell r="C436" t="str">
            <v>74001_1</v>
          </cell>
          <cell r="D436" t="str">
            <v>SEATTLE</v>
          </cell>
          <cell r="E436" t="str">
            <v>WA</v>
          </cell>
          <cell r="F436">
            <v>98104</v>
          </cell>
          <cell r="G436" t="str">
            <v>WASeattle3</v>
          </cell>
          <cell r="H436" t="str">
            <v>MFunit_pluginheater</v>
          </cell>
          <cell r="I436" t="str">
            <v>Electric</v>
          </cell>
          <cell r="J436" t="str">
            <v>Zonal Electric</v>
          </cell>
          <cell r="K436" t="str">
            <v>MFunit_baseboard</v>
          </cell>
          <cell r="L436">
            <v>547.61712646484375</v>
          </cell>
          <cell r="M436" t="str">
            <v>in-unit system</v>
          </cell>
          <cell r="N436" t="str">
            <v>Zonal Electric</v>
          </cell>
          <cell r="O436" t="str">
            <v>Electric</v>
          </cell>
          <cell r="P436" t="str">
            <v>Zonal Electric</v>
          </cell>
          <cell r="Q436" t="str">
            <v>Electric</v>
          </cell>
          <cell r="R436">
            <v>4640.55</v>
          </cell>
          <cell r="S436">
            <v>1</v>
          </cell>
        </row>
        <row r="437">
          <cell r="A437">
            <v>74001</v>
          </cell>
          <cell r="B437">
            <v>2</v>
          </cell>
          <cell r="C437" t="str">
            <v>74001_2</v>
          </cell>
          <cell r="D437" t="str">
            <v>SEATTLE</v>
          </cell>
          <cell r="E437" t="str">
            <v>WA</v>
          </cell>
          <cell r="F437">
            <v>98104</v>
          </cell>
          <cell r="G437" t="str">
            <v>WASeattle3</v>
          </cell>
          <cell r="H437" t="str">
            <v>MFunit_baseboard</v>
          </cell>
          <cell r="I437" t="str">
            <v>Electric</v>
          </cell>
          <cell r="J437" t="str">
            <v>Zonal Electric</v>
          </cell>
          <cell r="K437" t="str">
            <v>none</v>
          </cell>
          <cell r="L437">
            <v>547.61712646484375</v>
          </cell>
          <cell r="M437" t="str">
            <v>in-unit system</v>
          </cell>
          <cell r="N437" t="str">
            <v>Zonal Electric</v>
          </cell>
          <cell r="O437" t="str">
            <v>Electric</v>
          </cell>
          <cell r="P437" t="str">
            <v>Zonal Electric</v>
          </cell>
          <cell r="Q437" t="str">
            <v>Electric</v>
          </cell>
          <cell r="R437">
            <v>4640.55</v>
          </cell>
          <cell r="S437">
            <v>1</v>
          </cell>
        </row>
        <row r="438">
          <cell r="A438">
            <v>74002</v>
          </cell>
          <cell r="B438">
            <v>1</v>
          </cell>
          <cell r="C438" t="str">
            <v>74002_1</v>
          </cell>
          <cell r="D438" t="str">
            <v>SEATTLE</v>
          </cell>
          <cell r="E438" t="str">
            <v>WA</v>
          </cell>
          <cell r="F438">
            <v>98109</v>
          </cell>
          <cell r="G438" t="str">
            <v>WASeattle3</v>
          </cell>
          <cell r="H438" t="str">
            <v>MFunit_baseboard</v>
          </cell>
          <cell r="I438" t="str">
            <v>Electric</v>
          </cell>
          <cell r="J438" t="str">
            <v>Zonal Electric</v>
          </cell>
          <cell r="K438" t="str">
            <v>none</v>
          </cell>
          <cell r="L438">
            <v>547.61712646484375</v>
          </cell>
          <cell r="M438" t="str">
            <v>in-unit system</v>
          </cell>
          <cell r="N438" t="str">
            <v>Zonal Electric</v>
          </cell>
          <cell r="O438" t="str">
            <v>Electric</v>
          </cell>
          <cell r="P438" t="str">
            <v>Zonal Electric</v>
          </cell>
          <cell r="Q438" t="str">
            <v>Electric</v>
          </cell>
          <cell r="R438">
            <v>4640.55</v>
          </cell>
          <cell r="S438">
            <v>1</v>
          </cell>
        </row>
        <row r="439">
          <cell r="A439">
            <v>74002</v>
          </cell>
          <cell r="B439">
            <v>2</v>
          </cell>
          <cell r="C439" t="str">
            <v>74002_2</v>
          </cell>
          <cell r="D439" t="str">
            <v>SEATTLE</v>
          </cell>
          <cell r="E439" t="str">
            <v>WA</v>
          </cell>
          <cell r="F439">
            <v>98109</v>
          </cell>
          <cell r="G439" t="str">
            <v>WASeattle3</v>
          </cell>
          <cell r="H439" t="str">
            <v>MFunit_baseboard</v>
          </cell>
          <cell r="I439" t="str">
            <v>Electric</v>
          </cell>
          <cell r="J439" t="str">
            <v>Zonal Electric</v>
          </cell>
          <cell r="K439" t="str">
            <v>none</v>
          </cell>
          <cell r="L439">
            <v>547.61712646484375</v>
          </cell>
          <cell r="M439" t="str">
            <v>in-unit system</v>
          </cell>
          <cell r="N439" t="str">
            <v>Zonal Electric</v>
          </cell>
          <cell r="O439" t="str">
            <v>Electric</v>
          </cell>
          <cell r="P439" t="str">
            <v>Zonal Electric</v>
          </cell>
          <cell r="Q439" t="str">
            <v>Electric</v>
          </cell>
          <cell r="R439">
            <v>4640.55</v>
          </cell>
          <cell r="S439">
            <v>1</v>
          </cell>
        </row>
        <row r="440">
          <cell r="A440">
            <v>74003</v>
          </cell>
          <cell r="B440">
            <v>1</v>
          </cell>
          <cell r="C440" t="str">
            <v>74003_1</v>
          </cell>
          <cell r="D440" t="str">
            <v>SHORELINE</v>
          </cell>
          <cell r="E440" t="str">
            <v>WA</v>
          </cell>
          <cell r="F440">
            <v>98177</v>
          </cell>
          <cell r="G440" t="str">
            <v>WASeattle3</v>
          </cell>
          <cell r="H440" t="str">
            <v>MFunit_baseboard</v>
          </cell>
          <cell r="I440" t="str">
            <v>Electric</v>
          </cell>
          <cell r="J440" t="str">
            <v>Zonal Electric</v>
          </cell>
          <cell r="K440" t="str">
            <v>MFunit_baseboard/MFunit_fpluginheater</v>
          </cell>
          <cell r="L440">
            <v>547.61712646484375</v>
          </cell>
          <cell r="M440" t="str">
            <v>in-unit system</v>
          </cell>
          <cell r="N440" t="str">
            <v>Zonal Electric</v>
          </cell>
          <cell r="O440" t="str">
            <v>Electric</v>
          </cell>
          <cell r="P440" t="str">
            <v>Zonal Electric</v>
          </cell>
          <cell r="Q440" t="str">
            <v>Electric</v>
          </cell>
          <cell r="R440">
            <v>4640.55</v>
          </cell>
          <cell r="S440">
            <v>1</v>
          </cell>
        </row>
        <row r="441">
          <cell r="A441">
            <v>74003</v>
          </cell>
          <cell r="B441">
            <v>2</v>
          </cell>
          <cell r="C441" t="str">
            <v>74003_2</v>
          </cell>
          <cell r="D441" t="str">
            <v>SHORELINE</v>
          </cell>
          <cell r="E441" t="str">
            <v>WA</v>
          </cell>
          <cell r="F441">
            <v>98177</v>
          </cell>
          <cell r="G441" t="str">
            <v>WASeattle3</v>
          </cell>
          <cell r="H441" t="str">
            <v>MFunit_baseboard</v>
          </cell>
          <cell r="I441" t="str">
            <v>Electric</v>
          </cell>
          <cell r="J441" t="str">
            <v>Zonal Electric</v>
          </cell>
          <cell r="K441" t="str">
            <v>MFunit_baseboard</v>
          </cell>
          <cell r="L441">
            <v>547.61712646484375</v>
          </cell>
          <cell r="M441" t="str">
            <v>in-unit system</v>
          </cell>
          <cell r="N441" t="str">
            <v>Zonal Electric</v>
          </cell>
          <cell r="O441" t="str">
            <v>Electric</v>
          </cell>
          <cell r="P441" t="str">
            <v>Zonal Electric</v>
          </cell>
          <cell r="Q441" t="str">
            <v>Electric</v>
          </cell>
          <cell r="R441">
            <v>4640.55</v>
          </cell>
          <cell r="S441">
            <v>1</v>
          </cell>
        </row>
        <row r="442">
          <cell r="A442">
            <v>74004</v>
          </cell>
          <cell r="B442">
            <v>1</v>
          </cell>
          <cell r="C442" t="str">
            <v>74004_1</v>
          </cell>
          <cell r="D442" t="str">
            <v>SEATTLE</v>
          </cell>
          <cell r="E442" t="str">
            <v>WA</v>
          </cell>
          <cell r="F442">
            <v>98125</v>
          </cell>
          <cell r="G442" t="str">
            <v>WASeattle3</v>
          </cell>
          <cell r="H442" t="str">
            <v>MFunit_baseboard</v>
          </cell>
          <cell r="I442" t="str">
            <v>Electric</v>
          </cell>
          <cell r="J442" t="str">
            <v>Zonal Electric</v>
          </cell>
          <cell r="K442" t="str">
            <v>MFunit_ptac</v>
          </cell>
          <cell r="L442">
            <v>547.61712646484375</v>
          </cell>
          <cell r="M442" t="str">
            <v>in-unit system</v>
          </cell>
          <cell r="N442" t="str">
            <v>Zonal Electric</v>
          </cell>
          <cell r="O442" t="str">
            <v>Electric</v>
          </cell>
          <cell r="P442" t="str">
            <v>Zonal Electric</v>
          </cell>
          <cell r="Q442" t="str">
            <v>Electric</v>
          </cell>
          <cell r="R442">
            <v>4640.55</v>
          </cell>
          <cell r="S442">
            <v>1</v>
          </cell>
        </row>
        <row r="443">
          <cell r="A443">
            <v>74004</v>
          </cell>
          <cell r="B443">
            <v>2</v>
          </cell>
          <cell r="C443" t="str">
            <v>74004_2</v>
          </cell>
          <cell r="D443" t="str">
            <v>SEATTLE</v>
          </cell>
          <cell r="E443" t="str">
            <v>WA</v>
          </cell>
          <cell r="F443">
            <v>98125</v>
          </cell>
          <cell r="G443" t="str">
            <v>WASeattle3</v>
          </cell>
          <cell r="H443" t="str">
            <v>MFunit_baseboard</v>
          </cell>
          <cell r="I443" t="str">
            <v>Electric</v>
          </cell>
          <cell r="J443" t="str">
            <v>Zonal Electric</v>
          </cell>
          <cell r="K443" t="str">
            <v>none</v>
          </cell>
          <cell r="L443">
            <v>547.61712646484375</v>
          </cell>
          <cell r="M443" t="str">
            <v>in-unit system</v>
          </cell>
          <cell r="N443" t="str">
            <v>Zonal Electric</v>
          </cell>
          <cell r="O443" t="str">
            <v>Electric</v>
          </cell>
          <cell r="P443" t="str">
            <v>Zonal Electric</v>
          </cell>
          <cell r="Q443" t="str">
            <v>Electric</v>
          </cell>
          <cell r="R443">
            <v>4640.55</v>
          </cell>
          <cell r="S443">
            <v>1</v>
          </cell>
        </row>
        <row r="444">
          <cell r="A444">
            <v>74005</v>
          </cell>
          <cell r="B444">
            <v>1</v>
          </cell>
          <cell r="C444" t="str">
            <v>74005_1</v>
          </cell>
          <cell r="D444" t="str">
            <v>SHORELINE</v>
          </cell>
          <cell r="E444" t="str">
            <v>WA</v>
          </cell>
          <cell r="F444">
            <v>98155</v>
          </cell>
          <cell r="G444" t="str">
            <v>WASeattle3</v>
          </cell>
          <cell r="H444" t="str">
            <v>MFunit_baseboard</v>
          </cell>
          <cell r="I444" t="str">
            <v>Electric</v>
          </cell>
          <cell r="J444" t="str">
            <v>Zonal Electric</v>
          </cell>
          <cell r="K444" t="str">
            <v>none</v>
          </cell>
          <cell r="L444">
            <v>547.61712646484375</v>
          </cell>
          <cell r="M444" t="str">
            <v>in-unit system</v>
          </cell>
          <cell r="N444" t="str">
            <v>Zonal Electric</v>
          </cell>
          <cell r="O444" t="str">
            <v>Electric</v>
          </cell>
          <cell r="P444" t="str">
            <v>Zonal Electric</v>
          </cell>
          <cell r="Q444" t="str">
            <v>Electric</v>
          </cell>
          <cell r="R444">
            <v>4640.55</v>
          </cell>
          <cell r="S444">
            <v>1</v>
          </cell>
        </row>
        <row r="445">
          <cell r="A445">
            <v>74005</v>
          </cell>
          <cell r="B445">
            <v>2</v>
          </cell>
          <cell r="C445" t="str">
            <v>74005_2</v>
          </cell>
          <cell r="D445" t="str">
            <v>SHORELINE</v>
          </cell>
          <cell r="E445" t="str">
            <v>WA</v>
          </cell>
          <cell r="F445">
            <v>98155</v>
          </cell>
          <cell r="G445" t="str">
            <v>WASeattle3</v>
          </cell>
          <cell r="H445" t="str">
            <v>MFunit_baseboard</v>
          </cell>
          <cell r="I445" t="str">
            <v>Electric</v>
          </cell>
          <cell r="J445" t="str">
            <v>Zonal Electric</v>
          </cell>
          <cell r="K445" t="str">
            <v>none</v>
          </cell>
          <cell r="L445">
            <v>547.61712646484375</v>
          </cell>
          <cell r="M445" t="str">
            <v>in-unit system</v>
          </cell>
          <cell r="N445" t="str">
            <v>Zonal Electric</v>
          </cell>
          <cell r="O445" t="str">
            <v>Electric</v>
          </cell>
          <cell r="P445" t="str">
            <v>Zonal Electric</v>
          </cell>
          <cell r="Q445" t="str">
            <v>Electric</v>
          </cell>
          <cell r="R445">
            <v>4640.55</v>
          </cell>
          <cell r="S445">
            <v>1</v>
          </cell>
        </row>
        <row r="446">
          <cell r="A446">
            <v>74006</v>
          </cell>
          <cell r="B446">
            <v>1</v>
          </cell>
          <cell r="C446" t="str">
            <v>74006_1</v>
          </cell>
          <cell r="D446" t="str">
            <v>BURIEN</v>
          </cell>
          <cell r="E446" t="str">
            <v>WA</v>
          </cell>
          <cell r="F446">
            <v>98148</v>
          </cell>
          <cell r="G446" t="str">
            <v>WASeattleBoeing3</v>
          </cell>
          <cell r="H446" t="str">
            <v>MFunit_baseboard</v>
          </cell>
          <cell r="I446" t="str">
            <v>Electric</v>
          </cell>
          <cell r="J446" t="str">
            <v>Zonal Electric</v>
          </cell>
          <cell r="K446" t="str">
            <v>none</v>
          </cell>
          <cell r="L446">
            <v>547.6170654296875</v>
          </cell>
          <cell r="M446" t="str">
            <v>in-unit system</v>
          </cell>
          <cell r="N446" t="str">
            <v>Zonal Electric</v>
          </cell>
          <cell r="O446" t="str">
            <v>Electric</v>
          </cell>
          <cell r="P446" t="str">
            <v>Zonal Electric</v>
          </cell>
          <cell r="Q446" t="str">
            <v>Electric</v>
          </cell>
          <cell r="R446">
            <v>4640.55</v>
          </cell>
          <cell r="S446">
            <v>1</v>
          </cell>
        </row>
        <row r="447">
          <cell r="A447">
            <v>74006</v>
          </cell>
          <cell r="B447">
            <v>2</v>
          </cell>
          <cell r="C447" t="str">
            <v>74006_2</v>
          </cell>
          <cell r="D447" t="str">
            <v>BURIEN</v>
          </cell>
          <cell r="E447" t="str">
            <v>WA</v>
          </cell>
          <cell r="F447">
            <v>98148</v>
          </cell>
          <cell r="G447" t="str">
            <v>WASeattleBoeing3</v>
          </cell>
          <cell r="H447" t="str">
            <v>MFunit_baseboard</v>
          </cell>
          <cell r="I447" t="str">
            <v>Electric</v>
          </cell>
          <cell r="J447" t="str">
            <v>Zonal Electric</v>
          </cell>
          <cell r="K447" t="str">
            <v>none</v>
          </cell>
          <cell r="L447">
            <v>547.6170654296875</v>
          </cell>
          <cell r="M447" t="str">
            <v>in-unit system</v>
          </cell>
          <cell r="N447" t="str">
            <v>Zonal Electric</v>
          </cell>
          <cell r="O447" t="str">
            <v>Electric</v>
          </cell>
          <cell r="P447" t="str">
            <v>Zonal Electric</v>
          </cell>
          <cell r="Q447" t="str">
            <v>Electric</v>
          </cell>
          <cell r="R447">
            <v>4640.55</v>
          </cell>
          <cell r="S447">
            <v>1</v>
          </cell>
        </row>
        <row r="448">
          <cell r="A448">
            <v>74007</v>
          </cell>
          <cell r="B448">
            <v>1</v>
          </cell>
          <cell r="C448" t="str">
            <v>74007_1</v>
          </cell>
          <cell r="D448" t="str">
            <v>SEATTLE</v>
          </cell>
          <cell r="E448" t="str">
            <v>WA</v>
          </cell>
          <cell r="F448">
            <v>98168</v>
          </cell>
          <cell r="G448" t="str">
            <v>WASeattleBoeing3</v>
          </cell>
          <cell r="H448" t="str">
            <v>MFunit_heatpumpheat</v>
          </cell>
          <cell r="I448" t="str">
            <v>Electric</v>
          </cell>
          <cell r="J448" t="str">
            <v>Heat Pump (Forced Air)</v>
          </cell>
          <cell r="K448" t="str">
            <v>none</v>
          </cell>
          <cell r="L448">
            <v>547.61712646484375</v>
          </cell>
          <cell r="M448" t="str">
            <v>in-unit system</v>
          </cell>
          <cell r="N448" t="str">
            <v>Heat Pump (Forced Air)</v>
          </cell>
          <cell r="O448" t="str">
            <v>Electric</v>
          </cell>
          <cell r="P448" t="str">
            <v>Heat Pump (Forced Air)</v>
          </cell>
          <cell r="Q448" t="str">
            <v>Electric</v>
          </cell>
          <cell r="R448">
            <v>4640.55</v>
          </cell>
          <cell r="S448">
            <v>1</v>
          </cell>
        </row>
        <row r="449">
          <cell r="A449">
            <v>74007</v>
          </cell>
          <cell r="B449">
            <v>2</v>
          </cell>
          <cell r="C449" t="str">
            <v>74007_2</v>
          </cell>
          <cell r="D449" t="str">
            <v>SEATTLE</v>
          </cell>
          <cell r="E449" t="str">
            <v>WA</v>
          </cell>
          <cell r="F449">
            <v>98168</v>
          </cell>
          <cell r="G449" t="str">
            <v>WASeattleBoeing3</v>
          </cell>
          <cell r="H449" t="str">
            <v>MFunit_fafelec</v>
          </cell>
          <cell r="I449" t="str">
            <v>Electric</v>
          </cell>
          <cell r="J449" t="str">
            <v>Forced Air</v>
          </cell>
          <cell r="K449" t="str">
            <v>none</v>
          </cell>
          <cell r="L449">
            <v>547.61712646484375</v>
          </cell>
          <cell r="M449" t="str">
            <v>in-unit system</v>
          </cell>
          <cell r="N449" t="str">
            <v>Heat Pump (Forced Air)</v>
          </cell>
          <cell r="O449" t="str">
            <v>Electric</v>
          </cell>
          <cell r="P449" t="str">
            <v>Forced Air</v>
          </cell>
          <cell r="Q449" t="str">
            <v>Electric</v>
          </cell>
          <cell r="R449">
            <v>4640.55</v>
          </cell>
          <cell r="S449">
            <v>1</v>
          </cell>
        </row>
        <row r="450">
          <cell r="A450">
            <v>74008</v>
          </cell>
          <cell r="B450">
            <v>1</v>
          </cell>
          <cell r="C450" t="str">
            <v>74008_1</v>
          </cell>
          <cell r="D450" t="str">
            <v>SEATTLE</v>
          </cell>
          <cell r="E450" t="str">
            <v>WA</v>
          </cell>
          <cell r="F450">
            <v>98102</v>
          </cell>
          <cell r="G450" t="str">
            <v>WASeattle3</v>
          </cell>
          <cell r="H450" t="str">
            <v>MFunit_baseboard</v>
          </cell>
          <cell r="I450" t="str">
            <v>Electric</v>
          </cell>
          <cell r="J450" t="str">
            <v>Zonal Electric</v>
          </cell>
          <cell r="K450" t="str">
            <v>none</v>
          </cell>
          <cell r="L450">
            <v>547.61712646484375</v>
          </cell>
          <cell r="M450" t="str">
            <v>in-unit system</v>
          </cell>
          <cell r="N450" t="str">
            <v>Zonal Electric</v>
          </cell>
          <cell r="O450" t="str">
            <v>Electric</v>
          </cell>
          <cell r="P450" t="str">
            <v>Zonal Electric</v>
          </cell>
          <cell r="Q450" t="str">
            <v>Electric</v>
          </cell>
          <cell r="R450">
            <v>4640.55</v>
          </cell>
          <cell r="S450">
            <v>1</v>
          </cell>
        </row>
        <row r="451">
          <cell r="A451">
            <v>74008</v>
          </cell>
          <cell r="B451">
            <v>2</v>
          </cell>
          <cell r="C451" t="str">
            <v>74008_2</v>
          </cell>
          <cell r="D451" t="str">
            <v>SEATTLE</v>
          </cell>
          <cell r="E451" t="str">
            <v>WA</v>
          </cell>
          <cell r="F451">
            <v>98102</v>
          </cell>
          <cell r="G451" t="str">
            <v>WASeattle3</v>
          </cell>
          <cell r="H451" t="str">
            <v>MFunit_baseboard</v>
          </cell>
          <cell r="I451" t="str">
            <v>Electric</v>
          </cell>
          <cell r="J451" t="str">
            <v>Zonal Electric</v>
          </cell>
          <cell r="K451" t="str">
            <v>none</v>
          </cell>
          <cell r="L451">
            <v>547.61712646484375</v>
          </cell>
          <cell r="M451" t="str">
            <v>in-unit system</v>
          </cell>
          <cell r="N451" t="str">
            <v>Zonal Electric</v>
          </cell>
          <cell r="O451" t="str">
            <v>Electric</v>
          </cell>
          <cell r="P451" t="str">
            <v>Zonal Electric</v>
          </cell>
          <cell r="Q451" t="str">
            <v>Electric</v>
          </cell>
          <cell r="R451">
            <v>4640.55</v>
          </cell>
          <cell r="S451">
            <v>1</v>
          </cell>
        </row>
        <row r="452">
          <cell r="A452">
            <v>74009</v>
          </cell>
          <cell r="B452">
            <v>1</v>
          </cell>
          <cell r="C452" t="str">
            <v>74009_1</v>
          </cell>
          <cell r="D452" t="str">
            <v>SEATTLE</v>
          </cell>
          <cell r="E452" t="str">
            <v>WA</v>
          </cell>
          <cell r="F452">
            <v>98107</v>
          </cell>
          <cell r="G452" t="str">
            <v>WASeattle3</v>
          </cell>
          <cell r="H452" t="str">
            <v>MFunit_baseboard</v>
          </cell>
          <cell r="I452" t="str">
            <v>Electric</v>
          </cell>
          <cell r="J452" t="str">
            <v>Zonal Electric</v>
          </cell>
          <cell r="K452" t="str">
            <v>none</v>
          </cell>
          <cell r="L452">
            <v>547.61712646484375</v>
          </cell>
          <cell r="M452" t="str">
            <v>in-unit system</v>
          </cell>
          <cell r="N452" t="str">
            <v>Zonal Electric</v>
          </cell>
          <cell r="O452" t="str">
            <v>Electric</v>
          </cell>
          <cell r="P452" t="str">
            <v>Zonal Electric</v>
          </cell>
          <cell r="Q452" t="str">
            <v>Electric</v>
          </cell>
          <cell r="R452">
            <v>4640.55</v>
          </cell>
          <cell r="S452">
            <v>1</v>
          </cell>
        </row>
        <row r="453">
          <cell r="A453">
            <v>74009</v>
          </cell>
          <cell r="B453">
            <v>2</v>
          </cell>
          <cell r="C453" t="str">
            <v>74009_2</v>
          </cell>
          <cell r="D453" t="str">
            <v>SEATTLE</v>
          </cell>
          <cell r="E453" t="str">
            <v>WA</v>
          </cell>
          <cell r="F453">
            <v>98107</v>
          </cell>
          <cell r="G453" t="str">
            <v>WASeattle3</v>
          </cell>
          <cell r="H453" t="str">
            <v>MFunit_baseboard</v>
          </cell>
          <cell r="I453" t="str">
            <v>Electric</v>
          </cell>
          <cell r="J453" t="str">
            <v>Zonal Electric</v>
          </cell>
          <cell r="K453" t="str">
            <v>none</v>
          </cell>
          <cell r="L453">
            <v>547.61712646484375</v>
          </cell>
          <cell r="M453" t="str">
            <v>in-unit system</v>
          </cell>
          <cell r="N453" t="str">
            <v>Zonal Electric</v>
          </cell>
          <cell r="O453" t="str">
            <v>Electric</v>
          </cell>
          <cell r="P453" t="str">
            <v>Zonal Electric</v>
          </cell>
          <cell r="Q453" t="str">
            <v>Electric</v>
          </cell>
          <cell r="R453">
            <v>4640.55</v>
          </cell>
          <cell r="S453">
            <v>1</v>
          </cell>
        </row>
        <row r="454">
          <cell r="A454">
            <v>74010</v>
          </cell>
          <cell r="B454">
            <v>1</v>
          </cell>
          <cell r="C454" t="str">
            <v>74010_1</v>
          </cell>
          <cell r="D454" t="str">
            <v>SEATTLE</v>
          </cell>
          <cell r="E454" t="str">
            <v>WA</v>
          </cell>
          <cell r="F454">
            <v>98106</v>
          </cell>
          <cell r="G454" t="str">
            <v>WASeattle3</v>
          </cell>
          <cell r="H454" t="str">
            <v>MFunit_baseboard</v>
          </cell>
          <cell r="I454" t="str">
            <v>Electric</v>
          </cell>
          <cell r="J454" t="str">
            <v>Zonal Electric</v>
          </cell>
          <cell r="K454" t="str">
            <v>none</v>
          </cell>
          <cell r="L454">
            <v>547.61712646484375</v>
          </cell>
          <cell r="M454" t="str">
            <v>in-unit system</v>
          </cell>
          <cell r="N454" t="str">
            <v>Zonal Electric</v>
          </cell>
          <cell r="O454" t="str">
            <v>Electric</v>
          </cell>
          <cell r="P454" t="str">
            <v>Zonal Electric</v>
          </cell>
          <cell r="Q454" t="str">
            <v>Electric</v>
          </cell>
          <cell r="R454">
            <v>4640.55</v>
          </cell>
          <cell r="S454">
            <v>1</v>
          </cell>
        </row>
        <row r="455">
          <cell r="A455">
            <v>74010</v>
          </cell>
          <cell r="B455">
            <v>2</v>
          </cell>
          <cell r="C455" t="str">
            <v>74010_2</v>
          </cell>
          <cell r="D455" t="str">
            <v>SEATTLE</v>
          </cell>
          <cell r="E455" t="str">
            <v>WA</v>
          </cell>
          <cell r="F455">
            <v>98106</v>
          </cell>
          <cell r="G455" t="str">
            <v>WASeattle3</v>
          </cell>
          <cell r="H455" t="str">
            <v>MFunit_baseboard</v>
          </cell>
          <cell r="I455" t="str">
            <v>Electric</v>
          </cell>
          <cell r="J455" t="str">
            <v>Zonal Electric</v>
          </cell>
          <cell r="K455" t="str">
            <v>none</v>
          </cell>
          <cell r="L455">
            <v>547.61712646484375</v>
          </cell>
          <cell r="M455" t="str">
            <v>in-unit system</v>
          </cell>
          <cell r="N455" t="str">
            <v>Zonal Electric</v>
          </cell>
          <cell r="O455" t="str">
            <v>Electric</v>
          </cell>
          <cell r="P455" t="str">
            <v>Zonal Electric</v>
          </cell>
          <cell r="Q455" t="str">
            <v>Electric</v>
          </cell>
          <cell r="R455">
            <v>4640.55</v>
          </cell>
          <cell r="S455">
            <v>1</v>
          </cell>
        </row>
        <row r="456">
          <cell r="A456">
            <v>74011</v>
          </cell>
          <cell r="B456">
            <v>1</v>
          </cell>
          <cell r="C456" t="str">
            <v>74011_1</v>
          </cell>
          <cell r="D456" t="str">
            <v>SEATTLE</v>
          </cell>
          <cell r="E456" t="str">
            <v>WA</v>
          </cell>
          <cell r="F456">
            <v>98118</v>
          </cell>
          <cell r="G456" t="str">
            <v>WASeattle3</v>
          </cell>
          <cell r="H456" t="str">
            <v>MFunit_baseboard</v>
          </cell>
          <cell r="I456" t="str">
            <v>Electric</v>
          </cell>
          <cell r="J456" t="str">
            <v>Zonal Electric</v>
          </cell>
          <cell r="K456" t="str">
            <v>none</v>
          </cell>
          <cell r="L456">
            <v>547.61712646484375</v>
          </cell>
          <cell r="M456" t="str">
            <v>in-unit system</v>
          </cell>
          <cell r="N456" t="str">
            <v>Zonal Electric</v>
          </cell>
          <cell r="O456" t="str">
            <v>Electric</v>
          </cell>
          <cell r="P456" t="str">
            <v>Zonal Electric</v>
          </cell>
          <cell r="Q456" t="str">
            <v>Electric</v>
          </cell>
          <cell r="R456">
            <v>4640.55</v>
          </cell>
          <cell r="S456">
            <v>1</v>
          </cell>
        </row>
        <row r="457">
          <cell r="A457">
            <v>74011</v>
          </cell>
          <cell r="B457">
            <v>2</v>
          </cell>
          <cell r="C457" t="str">
            <v>74011_2</v>
          </cell>
          <cell r="D457" t="str">
            <v>SEATTLE</v>
          </cell>
          <cell r="E457" t="str">
            <v>WA</v>
          </cell>
          <cell r="F457">
            <v>98118</v>
          </cell>
          <cell r="G457" t="str">
            <v>WASeattle3</v>
          </cell>
          <cell r="H457" t="str">
            <v>MFunit_baseboard</v>
          </cell>
          <cell r="I457" t="str">
            <v>Electric</v>
          </cell>
          <cell r="J457" t="str">
            <v>Zonal Electric</v>
          </cell>
          <cell r="K457" t="str">
            <v>none</v>
          </cell>
          <cell r="L457">
            <v>547.61712646484375</v>
          </cell>
          <cell r="M457" t="str">
            <v>in-unit system</v>
          </cell>
          <cell r="N457" t="str">
            <v>Zonal Electric</v>
          </cell>
          <cell r="O457" t="str">
            <v>Electric</v>
          </cell>
          <cell r="P457" t="str">
            <v>Zonal Electric</v>
          </cell>
          <cell r="Q457" t="str">
            <v>Electric</v>
          </cell>
          <cell r="R457">
            <v>4640.55</v>
          </cell>
          <cell r="S457">
            <v>1</v>
          </cell>
        </row>
        <row r="458">
          <cell r="A458">
            <v>74012</v>
          </cell>
          <cell r="B458">
            <v>1</v>
          </cell>
          <cell r="C458" t="str">
            <v>74012_1</v>
          </cell>
          <cell r="D458" t="str">
            <v>SEATTLE</v>
          </cell>
          <cell r="E458" t="str">
            <v>WA</v>
          </cell>
          <cell r="F458">
            <v>98199</v>
          </cell>
          <cell r="G458" t="str">
            <v>WASeattle3</v>
          </cell>
          <cell r="H458" t="str">
            <v>MFunit_baseboard</v>
          </cell>
          <cell r="I458" t="str">
            <v>Electric</v>
          </cell>
          <cell r="J458" t="str">
            <v>Zonal Electric</v>
          </cell>
          <cell r="K458" t="str">
            <v>none</v>
          </cell>
          <cell r="L458">
            <v>547.61712646484375</v>
          </cell>
          <cell r="M458" t="str">
            <v>in-unit system</v>
          </cell>
          <cell r="N458" t="str">
            <v>Zonal Electric</v>
          </cell>
          <cell r="O458" t="str">
            <v>Electric</v>
          </cell>
          <cell r="P458" t="str">
            <v>Zonal Electric</v>
          </cell>
          <cell r="Q458" t="str">
            <v>Electric</v>
          </cell>
          <cell r="R458">
            <v>4640.55</v>
          </cell>
          <cell r="S458">
            <v>1</v>
          </cell>
        </row>
        <row r="459">
          <cell r="A459">
            <v>74012</v>
          </cell>
          <cell r="B459">
            <v>2</v>
          </cell>
          <cell r="C459" t="str">
            <v>74012_2</v>
          </cell>
          <cell r="D459" t="str">
            <v>SEATTLE</v>
          </cell>
          <cell r="E459" t="str">
            <v>WA</v>
          </cell>
          <cell r="F459">
            <v>98199</v>
          </cell>
          <cell r="G459" t="str">
            <v>WASeattle3</v>
          </cell>
          <cell r="H459" t="str">
            <v>MFunit_baseboard</v>
          </cell>
          <cell r="I459" t="str">
            <v>Electric</v>
          </cell>
          <cell r="J459" t="str">
            <v>Zonal Electric</v>
          </cell>
          <cell r="K459" t="str">
            <v>none</v>
          </cell>
          <cell r="L459">
            <v>547.61712646484375</v>
          </cell>
          <cell r="M459" t="str">
            <v>in-unit system</v>
          </cell>
          <cell r="N459" t="str">
            <v>Zonal Electric</v>
          </cell>
          <cell r="O459" t="str">
            <v>Electric</v>
          </cell>
          <cell r="P459" t="str">
            <v>Zonal Electric</v>
          </cell>
          <cell r="Q459" t="str">
            <v>Electric</v>
          </cell>
          <cell r="R459">
            <v>4640.55</v>
          </cell>
          <cell r="S459">
            <v>1</v>
          </cell>
        </row>
        <row r="460">
          <cell r="A460">
            <v>74013</v>
          </cell>
          <cell r="B460">
            <v>1</v>
          </cell>
          <cell r="C460" t="str">
            <v>74013_1</v>
          </cell>
          <cell r="D460" t="str">
            <v>SEATTLE</v>
          </cell>
          <cell r="E460" t="str">
            <v>WA</v>
          </cell>
          <cell r="F460">
            <v>98115</v>
          </cell>
          <cell r="G460" t="str">
            <v>WASeattle3</v>
          </cell>
          <cell r="H460" t="str">
            <v>MFunit_baseboard</v>
          </cell>
          <cell r="I460" t="str">
            <v>Electric</v>
          </cell>
          <cell r="J460" t="str">
            <v>Zonal Electric</v>
          </cell>
          <cell r="K460" t="str">
            <v>none</v>
          </cell>
          <cell r="L460">
            <v>547.61712646484375</v>
          </cell>
          <cell r="M460" t="str">
            <v>in-unit system</v>
          </cell>
          <cell r="N460" t="str">
            <v>Zonal Electric</v>
          </cell>
          <cell r="O460" t="str">
            <v>Electric</v>
          </cell>
          <cell r="P460" t="str">
            <v>Zonal Electric</v>
          </cell>
          <cell r="Q460" t="str">
            <v>Electric</v>
          </cell>
          <cell r="R460">
            <v>4640.55</v>
          </cell>
          <cell r="S460">
            <v>1</v>
          </cell>
        </row>
        <row r="461">
          <cell r="A461">
            <v>74013</v>
          </cell>
          <cell r="B461">
            <v>2</v>
          </cell>
          <cell r="C461" t="str">
            <v>74013_2</v>
          </cell>
          <cell r="D461" t="str">
            <v>SEATTLE</v>
          </cell>
          <cell r="E461" t="str">
            <v>WA</v>
          </cell>
          <cell r="F461">
            <v>98115</v>
          </cell>
          <cell r="G461" t="str">
            <v>WASeattle3</v>
          </cell>
          <cell r="H461" t="str">
            <v>MFunit_radiantheat</v>
          </cell>
          <cell r="I461" t="str">
            <v>Electric</v>
          </cell>
          <cell r="J461" t="str">
            <v>Zonal Electric</v>
          </cell>
          <cell r="K461" t="str">
            <v>MFunit_baseboard/MFunit_stove</v>
          </cell>
          <cell r="L461">
            <v>547.61712646484375</v>
          </cell>
          <cell r="M461" t="str">
            <v>in-unit system</v>
          </cell>
          <cell r="N461" t="str">
            <v>Zonal Electric</v>
          </cell>
          <cell r="O461" t="str">
            <v>Electric</v>
          </cell>
          <cell r="P461" t="str">
            <v>Zonal Electric</v>
          </cell>
          <cell r="Q461" t="str">
            <v>Electric</v>
          </cell>
          <cell r="R461">
            <v>4640.55</v>
          </cell>
          <cell r="S461">
            <v>1</v>
          </cell>
        </row>
        <row r="462">
          <cell r="A462">
            <v>74014</v>
          </cell>
          <cell r="B462">
            <v>1</v>
          </cell>
          <cell r="C462" t="str">
            <v>74014_1</v>
          </cell>
          <cell r="D462" t="str">
            <v>SEATTLE</v>
          </cell>
          <cell r="E462" t="str">
            <v>WA</v>
          </cell>
          <cell r="F462">
            <v>98125</v>
          </cell>
          <cell r="G462" t="str">
            <v>WASeattle3</v>
          </cell>
          <cell r="H462" t="str">
            <v>MFunit_baseboard</v>
          </cell>
          <cell r="I462" t="str">
            <v>Electric</v>
          </cell>
          <cell r="J462" t="str">
            <v>Zonal Electric</v>
          </cell>
          <cell r="K462" t="str">
            <v>MFunit_fpluginheater</v>
          </cell>
          <cell r="L462">
            <v>547.61712646484375</v>
          </cell>
          <cell r="M462" t="str">
            <v>in-unit system</v>
          </cell>
          <cell r="N462" t="str">
            <v>Zonal Electric</v>
          </cell>
          <cell r="O462" t="str">
            <v>Electric</v>
          </cell>
          <cell r="P462" t="str">
            <v>Zonal Electric</v>
          </cell>
          <cell r="Q462" t="str">
            <v>Electric</v>
          </cell>
          <cell r="R462">
            <v>4640.55</v>
          </cell>
          <cell r="S462">
            <v>1</v>
          </cell>
        </row>
        <row r="463">
          <cell r="A463">
            <v>74014</v>
          </cell>
          <cell r="B463">
            <v>2</v>
          </cell>
          <cell r="C463" t="str">
            <v>74014_2</v>
          </cell>
          <cell r="D463" t="str">
            <v>SEATTLE</v>
          </cell>
          <cell r="E463" t="str">
            <v>WA</v>
          </cell>
          <cell r="F463">
            <v>98125</v>
          </cell>
          <cell r="G463" t="str">
            <v>WASeattle3</v>
          </cell>
          <cell r="H463" t="str">
            <v>MFunit_baseboard</v>
          </cell>
          <cell r="I463" t="str">
            <v>Electric</v>
          </cell>
          <cell r="J463" t="str">
            <v>Zonal Electric</v>
          </cell>
          <cell r="K463" t="str">
            <v>MFunit_fpluginheater</v>
          </cell>
          <cell r="L463">
            <v>547.61712646484375</v>
          </cell>
          <cell r="M463" t="str">
            <v>in-unit system</v>
          </cell>
          <cell r="N463" t="str">
            <v>Zonal Electric</v>
          </cell>
          <cell r="O463" t="str">
            <v>Electric</v>
          </cell>
          <cell r="P463" t="str">
            <v>Zonal Electric</v>
          </cell>
          <cell r="Q463" t="str">
            <v>Electric</v>
          </cell>
          <cell r="R463">
            <v>4640.55</v>
          </cell>
          <cell r="S463">
            <v>1</v>
          </cell>
        </row>
        <row r="464">
          <cell r="A464">
            <v>74015</v>
          </cell>
          <cell r="B464">
            <v>1</v>
          </cell>
          <cell r="C464" t="str">
            <v>74015_1</v>
          </cell>
          <cell r="D464" t="str">
            <v>LAKE FOREST PARK</v>
          </cell>
          <cell r="E464" t="str">
            <v>WA</v>
          </cell>
          <cell r="F464">
            <v>98155</v>
          </cell>
          <cell r="G464" t="str">
            <v>WASeattle3</v>
          </cell>
          <cell r="H464" t="str">
            <v>MFunit_baseboard</v>
          </cell>
          <cell r="I464" t="str">
            <v>Electric</v>
          </cell>
          <cell r="J464" t="str">
            <v>Zonal Electric</v>
          </cell>
          <cell r="K464" t="str">
            <v>none</v>
          </cell>
          <cell r="L464">
            <v>547.61712646484375</v>
          </cell>
          <cell r="M464" t="str">
            <v>in-unit system</v>
          </cell>
          <cell r="N464" t="str">
            <v>Zonal Electric</v>
          </cell>
          <cell r="O464" t="str">
            <v>Electric</v>
          </cell>
          <cell r="P464" t="str">
            <v>Zonal Electric</v>
          </cell>
          <cell r="Q464" t="str">
            <v>Electric</v>
          </cell>
          <cell r="R464">
            <v>4640.55</v>
          </cell>
          <cell r="S464">
            <v>1</v>
          </cell>
        </row>
        <row r="465">
          <cell r="A465">
            <v>74015</v>
          </cell>
          <cell r="B465">
            <v>2</v>
          </cell>
          <cell r="C465" t="str">
            <v>74015_2</v>
          </cell>
          <cell r="D465" t="str">
            <v>LAKE FOREST PARK</v>
          </cell>
          <cell r="E465" t="str">
            <v>WA</v>
          </cell>
          <cell r="F465">
            <v>98155</v>
          </cell>
          <cell r="G465" t="str">
            <v>WASeattle3</v>
          </cell>
          <cell r="H465" t="str">
            <v>MFunit_pluginheater</v>
          </cell>
          <cell r="I465" t="str">
            <v>Electric</v>
          </cell>
          <cell r="J465" t="str">
            <v>Zonal Electric</v>
          </cell>
          <cell r="K465" t="str">
            <v>MFunit_baseboard</v>
          </cell>
          <cell r="L465">
            <v>547.61712646484375</v>
          </cell>
          <cell r="M465" t="str">
            <v>in-unit system</v>
          </cell>
          <cell r="N465" t="str">
            <v>Zonal Electric</v>
          </cell>
          <cell r="O465" t="str">
            <v>Electric</v>
          </cell>
          <cell r="P465" t="str">
            <v>Zonal Electric</v>
          </cell>
          <cell r="Q465" t="str">
            <v>Electric</v>
          </cell>
          <cell r="R465">
            <v>4640.55</v>
          </cell>
          <cell r="S465">
            <v>1</v>
          </cell>
        </row>
        <row r="466">
          <cell r="A466">
            <v>75001</v>
          </cell>
          <cell r="B466">
            <v>1</v>
          </cell>
          <cell r="C466" t="str">
            <v>75001_1</v>
          </cell>
          <cell r="D466" t="str">
            <v>BURIEN</v>
          </cell>
          <cell r="E466" t="str">
            <v>WA</v>
          </cell>
          <cell r="F466">
            <v>98166</v>
          </cell>
          <cell r="G466" t="str">
            <v>WASeattleBoeing3</v>
          </cell>
          <cell r="H466" t="str">
            <v>MFunit_baseboard</v>
          </cell>
          <cell r="I466" t="str">
            <v>Electric</v>
          </cell>
          <cell r="J466" t="str">
            <v>Zonal Electric</v>
          </cell>
          <cell r="K466" t="str">
            <v>none</v>
          </cell>
          <cell r="L466">
            <v>365.07806396484375</v>
          </cell>
          <cell r="M466" t="str">
            <v>in-unit system</v>
          </cell>
          <cell r="N466" t="str">
            <v>Zonal Electric</v>
          </cell>
          <cell r="O466" t="str">
            <v>Electric</v>
          </cell>
          <cell r="P466" t="str">
            <v>Zonal Electric</v>
          </cell>
          <cell r="Q466" t="str">
            <v>Electric</v>
          </cell>
          <cell r="R466">
            <v>4640.55</v>
          </cell>
          <cell r="S466">
            <v>1</v>
          </cell>
        </row>
        <row r="467">
          <cell r="A467">
            <v>75001</v>
          </cell>
          <cell r="B467">
            <v>2</v>
          </cell>
          <cell r="C467" t="str">
            <v>75001_2</v>
          </cell>
          <cell r="D467" t="str">
            <v>BURIEN</v>
          </cell>
          <cell r="E467" t="str">
            <v>WA</v>
          </cell>
          <cell r="F467">
            <v>98166</v>
          </cell>
          <cell r="G467" t="str">
            <v>WASeattleBoeing3</v>
          </cell>
          <cell r="H467" t="str">
            <v>MFunit_baseboard</v>
          </cell>
          <cell r="I467" t="str">
            <v>Electric</v>
          </cell>
          <cell r="J467" t="str">
            <v>Zonal Electric</v>
          </cell>
          <cell r="K467" t="str">
            <v>none</v>
          </cell>
          <cell r="L467">
            <v>365.07806396484375</v>
          </cell>
          <cell r="M467" t="str">
            <v>in-unit system</v>
          </cell>
          <cell r="N467" t="str">
            <v>Zonal Electric</v>
          </cell>
          <cell r="O467" t="str">
            <v>Electric</v>
          </cell>
          <cell r="P467" t="str">
            <v>Zonal Electric</v>
          </cell>
          <cell r="Q467" t="str">
            <v>Electric</v>
          </cell>
          <cell r="R467">
            <v>4640.55</v>
          </cell>
          <cell r="S467">
            <v>1</v>
          </cell>
        </row>
        <row r="468">
          <cell r="A468">
            <v>75001</v>
          </cell>
          <cell r="B468">
            <v>3</v>
          </cell>
          <cell r="C468" t="str">
            <v>75001_3</v>
          </cell>
          <cell r="D468" t="str">
            <v>BURIEN</v>
          </cell>
          <cell r="E468" t="str">
            <v>WA</v>
          </cell>
          <cell r="F468">
            <v>98166</v>
          </cell>
          <cell r="G468" t="str">
            <v>WASeattleBoeing3</v>
          </cell>
          <cell r="H468" t="str">
            <v>MFunit_baseboard</v>
          </cell>
          <cell r="I468" t="str">
            <v>Electric</v>
          </cell>
          <cell r="J468" t="str">
            <v>Zonal Electric</v>
          </cell>
          <cell r="K468" t="str">
            <v>none</v>
          </cell>
          <cell r="L468">
            <v>365.07806396484375</v>
          </cell>
          <cell r="M468" t="str">
            <v>in-unit system</v>
          </cell>
          <cell r="N468" t="str">
            <v>Zonal Electric</v>
          </cell>
          <cell r="O468" t="str">
            <v>Electric</v>
          </cell>
          <cell r="P468" t="str">
            <v>Zonal Electric</v>
          </cell>
          <cell r="Q468" t="str">
            <v>Electric</v>
          </cell>
          <cell r="R468">
            <v>4640.55</v>
          </cell>
          <cell r="S468">
            <v>1</v>
          </cell>
        </row>
        <row r="469">
          <cell r="A469">
            <v>75002</v>
          </cell>
          <cell r="B469">
            <v>1</v>
          </cell>
          <cell r="C469" t="str">
            <v>75002_1</v>
          </cell>
          <cell r="D469" t="str">
            <v>SEATTLE</v>
          </cell>
          <cell r="E469" t="str">
            <v>WA</v>
          </cell>
          <cell r="F469">
            <v>98105</v>
          </cell>
          <cell r="G469" t="str">
            <v>WASeattle3</v>
          </cell>
          <cell r="H469" t="str">
            <v>MFunit_radiantheat</v>
          </cell>
          <cell r="I469" t="str">
            <v>Electric</v>
          </cell>
          <cell r="J469" t="str">
            <v>Zonal Electric</v>
          </cell>
          <cell r="K469" t="str">
            <v>none</v>
          </cell>
          <cell r="L469">
            <v>547.61712646484375</v>
          </cell>
          <cell r="M469" t="str">
            <v>in-unit system</v>
          </cell>
          <cell r="N469" t="str">
            <v>Zonal Electric</v>
          </cell>
          <cell r="O469" t="str">
            <v>Electric</v>
          </cell>
          <cell r="P469" t="str">
            <v>Zonal Electric</v>
          </cell>
          <cell r="Q469" t="str">
            <v>Electric</v>
          </cell>
          <cell r="R469">
            <v>4640.55</v>
          </cell>
          <cell r="S469">
            <v>1</v>
          </cell>
        </row>
        <row r="470">
          <cell r="A470">
            <v>75002</v>
          </cell>
          <cell r="B470">
            <v>2</v>
          </cell>
          <cell r="C470" t="str">
            <v>75002_2</v>
          </cell>
          <cell r="D470" t="str">
            <v>SEATTLE</v>
          </cell>
          <cell r="E470" t="str">
            <v>WA</v>
          </cell>
          <cell r="F470">
            <v>98105</v>
          </cell>
          <cell r="G470" t="str">
            <v>WASeattle3</v>
          </cell>
          <cell r="H470" t="str">
            <v>MFunit_radiantheat</v>
          </cell>
          <cell r="I470" t="str">
            <v>Electric</v>
          </cell>
          <cell r="J470" t="str">
            <v>Zonal Electric</v>
          </cell>
          <cell r="K470" t="str">
            <v>MFunit_baseboard/MFunit_stove/MFunit_fpluginheater</v>
          </cell>
          <cell r="L470">
            <v>547.61712646484375</v>
          </cell>
          <cell r="M470" t="str">
            <v>in-unit system</v>
          </cell>
          <cell r="N470" t="str">
            <v>Zonal Electric</v>
          </cell>
          <cell r="O470" t="str">
            <v>Electric</v>
          </cell>
          <cell r="P470" t="str">
            <v>Zonal Electric</v>
          </cell>
          <cell r="Q470" t="str">
            <v>Electric</v>
          </cell>
          <cell r="R470">
            <v>4640.55</v>
          </cell>
          <cell r="S470">
            <v>1</v>
          </cell>
        </row>
        <row r="471">
          <cell r="A471">
            <v>75003</v>
          </cell>
          <cell r="B471">
            <v>1</v>
          </cell>
          <cell r="C471" t="str">
            <v>75003_1</v>
          </cell>
          <cell r="D471" t="str">
            <v>SHORELINE</v>
          </cell>
          <cell r="E471" t="str">
            <v>WA</v>
          </cell>
          <cell r="F471">
            <v>98133</v>
          </cell>
          <cell r="G471" t="str">
            <v>WASeattle3</v>
          </cell>
          <cell r="H471" t="str">
            <v>MFunit_baseboard</v>
          </cell>
          <cell r="I471" t="str">
            <v>Electric</v>
          </cell>
          <cell r="J471" t="str">
            <v>Zonal Electric</v>
          </cell>
          <cell r="K471" t="str">
            <v>none</v>
          </cell>
          <cell r="L471">
            <v>547.61712646484375</v>
          </cell>
          <cell r="M471" t="str">
            <v>in-unit system</v>
          </cell>
          <cell r="N471" t="str">
            <v>Zonal Electric</v>
          </cell>
          <cell r="O471" t="str">
            <v>Electric</v>
          </cell>
          <cell r="P471" t="str">
            <v>Zonal Electric</v>
          </cell>
          <cell r="Q471" t="str">
            <v>Electric</v>
          </cell>
          <cell r="R471">
            <v>4640.55</v>
          </cell>
          <cell r="S471">
            <v>1</v>
          </cell>
        </row>
        <row r="472">
          <cell r="A472">
            <v>75003</v>
          </cell>
          <cell r="B472">
            <v>2</v>
          </cell>
          <cell r="C472" t="str">
            <v>75003_2</v>
          </cell>
          <cell r="D472" t="str">
            <v>SHORELINE</v>
          </cell>
          <cell r="E472" t="str">
            <v>WA</v>
          </cell>
          <cell r="F472">
            <v>98133</v>
          </cell>
          <cell r="G472" t="str">
            <v>WASeattle3</v>
          </cell>
          <cell r="H472" t="str">
            <v>MFunit_baseboard</v>
          </cell>
          <cell r="I472" t="str">
            <v>Electric</v>
          </cell>
          <cell r="J472" t="str">
            <v>Zonal Electric</v>
          </cell>
          <cell r="K472" t="str">
            <v>none</v>
          </cell>
          <cell r="L472">
            <v>547.61712646484375</v>
          </cell>
          <cell r="M472" t="str">
            <v>in-unit system</v>
          </cell>
          <cell r="N472" t="str">
            <v>Zonal Electric</v>
          </cell>
          <cell r="O472" t="str">
            <v>Electric</v>
          </cell>
          <cell r="P472" t="str">
            <v>Zonal Electric</v>
          </cell>
          <cell r="Q472" t="str">
            <v>Electric</v>
          </cell>
          <cell r="R472">
            <v>4640.55</v>
          </cell>
          <cell r="S472">
            <v>1</v>
          </cell>
        </row>
        <row r="473">
          <cell r="A473">
            <v>75004</v>
          </cell>
          <cell r="B473">
            <v>1</v>
          </cell>
          <cell r="C473" t="str">
            <v>75004_1</v>
          </cell>
          <cell r="D473" t="str">
            <v>SEATTLE</v>
          </cell>
          <cell r="E473" t="str">
            <v>WA</v>
          </cell>
          <cell r="F473">
            <v>98107</v>
          </cell>
          <cell r="G473" t="str">
            <v>WASeattle3</v>
          </cell>
          <cell r="H473" t="str">
            <v>MFunit_baseboard</v>
          </cell>
          <cell r="I473" t="str">
            <v>Electric</v>
          </cell>
          <cell r="J473" t="str">
            <v>Zonal Electric</v>
          </cell>
          <cell r="K473" t="str">
            <v>none</v>
          </cell>
          <cell r="L473">
            <v>547.61712646484375</v>
          </cell>
          <cell r="M473" t="str">
            <v>in-unit system</v>
          </cell>
          <cell r="N473" t="str">
            <v>Zonal Electric</v>
          </cell>
          <cell r="O473" t="str">
            <v>Electric</v>
          </cell>
          <cell r="P473" t="str">
            <v>Zonal Electric</v>
          </cell>
          <cell r="Q473" t="str">
            <v>Electric</v>
          </cell>
          <cell r="R473">
            <v>4640.55</v>
          </cell>
          <cell r="S473">
            <v>1</v>
          </cell>
        </row>
        <row r="474">
          <cell r="A474">
            <v>75004</v>
          </cell>
          <cell r="B474">
            <v>2</v>
          </cell>
          <cell r="C474" t="str">
            <v>75004_2</v>
          </cell>
          <cell r="D474" t="str">
            <v>SEATTLE</v>
          </cell>
          <cell r="E474" t="str">
            <v>WA</v>
          </cell>
          <cell r="F474">
            <v>98107</v>
          </cell>
          <cell r="G474" t="str">
            <v>WASeattle3</v>
          </cell>
          <cell r="H474" t="str">
            <v>MFunit_baseboard</v>
          </cell>
          <cell r="I474" t="str">
            <v>Electric</v>
          </cell>
          <cell r="J474" t="str">
            <v>Zonal Electric</v>
          </cell>
          <cell r="K474" t="str">
            <v>none</v>
          </cell>
          <cell r="L474">
            <v>547.61712646484375</v>
          </cell>
          <cell r="M474" t="str">
            <v>in-unit system</v>
          </cell>
          <cell r="N474" t="str">
            <v>Zonal Electric</v>
          </cell>
          <cell r="O474" t="str">
            <v>Electric</v>
          </cell>
          <cell r="P474" t="str">
            <v>Zonal Electric</v>
          </cell>
          <cell r="Q474" t="str">
            <v>Electric</v>
          </cell>
          <cell r="R474">
            <v>4640.55</v>
          </cell>
          <cell r="S474">
            <v>1</v>
          </cell>
        </row>
        <row r="475">
          <cell r="A475">
            <v>75005</v>
          </cell>
          <cell r="B475">
            <v>1</v>
          </cell>
          <cell r="C475" t="str">
            <v>75005_1</v>
          </cell>
          <cell r="D475" t="str">
            <v>SEATTLE</v>
          </cell>
          <cell r="E475" t="str">
            <v>WA</v>
          </cell>
          <cell r="F475">
            <v>98116</v>
          </cell>
          <cell r="G475" t="str">
            <v>WASeattle3</v>
          </cell>
          <cell r="H475" t="str">
            <v>MFunit_baseboard</v>
          </cell>
          <cell r="I475" t="str">
            <v>Electric</v>
          </cell>
          <cell r="J475" t="str">
            <v>Zonal Electric</v>
          </cell>
          <cell r="K475" t="str">
            <v>none</v>
          </cell>
          <cell r="L475">
            <v>547.61712646484375</v>
          </cell>
          <cell r="M475" t="str">
            <v>in-unit system</v>
          </cell>
          <cell r="N475" t="str">
            <v>Zonal Electric</v>
          </cell>
          <cell r="O475" t="str">
            <v>Electric</v>
          </cell>
          <cell r="P475" t="str">
            <v>Zonal Electric</v>
          </cell>
          <cell r="Q475" t="str">
            <v>Electric</v>
          </cell>
          <cell r="R475">
            <v>4640.55</v>
          </cell>
          <cell r="S475">
            <v>1</v>
          </cell>
        </row>
        <row r="476">
          <cell r="A476">
            <v>75005</v>
          </cell>
          <cell r="B476">
            <v>2</v>
          </cell>
          <cell r="C476" t="str">
            <v>75005_2</v>
          </cell>
          <cell r="D476" t="str">
            <v>SEATTLE</v>
          </cell>
          <cell r="E476" t="str">
            <v>WA</v>
          </cell>
          <cell r="F476">
            <v>98116</v>
          </cell>
          <cell r="G476" t="str">
            <v>WASeattle3</v>
          </cell>
          <cell r="H476" t="str">
            <v>MFunit_baseboard</v>
          </cell>
          <cell r="I476" t="str">
            <v>Electric</v>
          </cell>
          <cell r="J476" t="str">
            <v>Zonal Electric</v>
          </cell>
          <cell r="K476" t="str">
            <v>none</v>
          </cell>
          <cell r="L476">
            <v>547.61712646484375</v>
          </cell>
          <cell r="M476" t="str">
            <v>in-unit system</v>
          </cell>
          <cell r="N476" t="str">
            <v>Zonal Electric</v>
          </cell>
          <cell r="O476" t="str">
            <v>Electric</v>
          </cell>
          <cell r="P476" t="str">
            <v>Zonal Electric</v>
          </cell>
          <cell r="Q476" t="str">
            <v>Electric</v>
          </cell>
          <cell r="R476">
            <v>4640.55</v>
          </cell>
          <cell r="S476">
            <v>1</v>
          </cell>
        </row>
        <row r="477">
          <cell r="A477">
            <v>75006</v>
          </cell>
          <cell r="B477">
            <v>1</v>
          </cell>
          <cell r="C477" t="str">
            <v>75006_1</v>
          </cell>
          <cell r="D477" t="str">
            <v>SEATTLE</v>
          </cell>
          <cell r="E477" t="str">
            <v>WA</v>
          </cell>
          <cell r="F477">
            <v>98101</v>
          </cell>
          <cell r="G477" t="str">
            <v>WASeattle3</v>
          </cell>
          <cell r="H477" t="str">
            <v>MFunit_centralhvac</v>
          </cell>
          <cell r="I477" t="str">
            <v>Natural Gas</v>
          </cell>
          <cell r="J477" t="str">
            <v>Central HVAC</v>
          </cell>
          <cell r="K477" t="str">
            <v>none</v>
          </cell>
          <cell r="L477">
            <v>547.61712646484375</v>
          </cell>
          <cell r="M477" t="str">
            <v>central system</v>
          </cell>
          <cell r="N477" t="str">
            <v>Central Hydronic/Steam</v>
          </cell>
          <cell r="O477" t="str">
            <v>Natural Gas</v>
          </cell>
          <cell r="P477" t="str">
            <v>Central Hydronic/Steam - Central</v>
          </cell>
          <cell r="Q477" t="str">
            <v>Natural Gas</v>
          </cell>
          <cell r="R477">
            <v>4640.55</v>
          </cell>
          <cell r="S477">
            <v>1</v>
          </cell>
        </row>
        <row r="478">
          <cell r="A478">
            <v>75006</v>
          </cell>
          <cell r="B478">
            <v>2</v>
          </cell>
          <cell r="C478" t="str">
            <v>75006_2</v>
          </cell>
          <cell r="D478" t="str">
            <v>SEATTLE</v>
          </cell>
          <cell r="E478" t="str">
            <v>WA</v>
          </cell>
          <cell r="F478">
            <v>98101</v>
          </cell>
          <cell r="G478" t="str">
            <v>WASeattle3</v>
          </cell>
          <cell r="H478" t="str">
            <v>MFunit_centralhvac</v>
          </cell>
          <cell r="I478" t="str">
            <v>Natural Gas</v>
          </cell>
          <cell r="J478" t="str">
            <v>Central HVAC</v>
          </cell>
          <cell r="K478" t="str">
            <v>none</v>
          </cell>
          <cell r="L478">
            <v>547.61712646484375</v>
          </cell>
          <cell r="M478" t="str">
            <v>central system</v>
          </cell>
          <cell r="N478" t="str">
            <v>Central Hydronic/Steam</v>
          </cell>
          <cell r="O478" t="str">
            <v>Natural Gas</v>
          </cell>
          <cell r="P478" t="str">
            <v>Central Hydronic/Steam - Central</v>
          </cell>
          <cell r="Q478" t="str">
            <v>Natural Gas</v>
          </cell>
          <cell r="R478">
            <v>4640.55</v>
          </cell>
          <cell r="S478">
            <v>1</v>
          </cell>
        </row>
        <row r="479">
          <cell r="A479">
            <v>75007</v>
          </cell>
          <cell r="B479">
            <v>1</v>
          </cell>
          <cell r="C479" t="str">
            <v>75007_1</v>
          </cell>
          <cell r="D479" t="str">
            <v>SEATTLE</v>
          </cell>
          <cell r="E479" t="str">
            <v>WA</v>
          </cell>
          <cell r="F479">
            <v>98144</v>
          </cell>
          <cell r="G479" t="str">
            <v>WASeattle3</v>
          </cell>
          <cell r="H479" t="str">
            <v>MFunit_baseboard</v>
          </cell>
          <cell r="I479" t="str">
            <v>Electric</v>
          </cell>
          <cell r="J479" t="str">
            <v>Zonal Electric</v>
          </cell>
          <cell r="K479" t="str">
            <v>none</v>
          </cell>
          <cell r="L479">
            <v>547.61712646484375</v>
          </cell>
          <cell r="M479" t="str">
            <v>in-unit system</v>
          </cell>
          <cell r="N479" t="str">
            <v>Zonal Electric</v>
          </cell>
          <cell r="O479" t="str">
            <v>Electric</v>
          </cell>
          <cell r="P479" t="str">
            <v>Zonal Electric</v>
          </cell>
          <cell r="Q479" t="str">
            <v>Electric</v>
          </cell>
          <cell r="R479">
            <v>4640.55</v>
          </cell>
          <cell r="S479">
            <v>1</v>
          </cell>
        </row>
        <row r="480">
          <cell r="A480">
            <v>75007</v>
          </cell>
          <cell r="B480">
            <v>2</v>
          </cell>
          <cell r="C480" t="str">
            <v>75007_2</v>
          </cell>
          <cell r="D480" t="str">
            <v>SEATTLE</v>
          </cell>
          <cell r="E480" t="str">
            <v>WA</v>
          </cell>
          <cell r="F480">
            <v>98144</v>
          </cell>
          <cell r="G480" t="str">
            <v>WASeattle3</v>
          </cell>
          <cell r="H480" t="str">
            <v>MFunit_baseboard</v>
          </cell>
          <cell r="I480" t="str">
            <v>Electric</v>
          </cell>
          <cell r="J480" t="str">
            <v>Zonal Electric</v>
          </cell>
          <cell r="K480" t="str">
            <v>none</v>
          </cell>
          <cell r="L480">
            <v>547.61712646484375</v>
          </cell>
          <cell r="M480" t="str">
            <v>in-unit system</v>
          </cell>
          <cell r="N480" t="str">
            <v>Zonal Electric</v>
          </cell>
          <cell r="O480" t="str">
            <v>Electric</v>
          </cell>
          <cell r="P480" t="str">
            <v>Zonal Electric</v>
          </cell>
          <cell r="Q480" t="str">
            <v>Electric</v>
          </cell>
          <cell r="R480">
            <v>4640.55</v>
          </cell>
          <cell r="S480">
            <v>1</v>
          </cell>
        </row>
        <row r="481">
          <cell r="A481">
            <v>75008</v>
          </cell>
          <cell r="B481">
            <v>1</v>
          </cell>
          <cell r="C481" t="str">
            <v>75008_1</v>
          </cell>
          <cell r="D481" t="str">
            <v>SEATTLE</v>
          </cell>
          <cell r="E481" t="str">
            <v>WA</v>
          </cell>
          <cell r="F481">
            <v>98155</v>
          </cell>
          <cell r="G481" t="str">
            <v>WASeattle3</v>
          </cell>
          <cell r="H481" t="str">
            <v>MFunit_pluginheater</v>
          </cell>
          <cell r="I481" t="str">
            <v>Electric</v>
          </cell>
          <cell r="J481" t="str">
            <v>Zonal Electric</v>
          </cell>
          <cell r="K481" t="str">
            <v>MFunit_baseboard/MFunit_stove</v>
          </cell>
          <cell r="L481">
            <v>547.61712646484375</v>
          </cell>
          <cell r="M481" t="str">
            <v>in-unit system</v>
          </cell>
          <cell r="N481" t="str">
            <v>Zonal Electric</v>
          </cell>
          <cell r="O481" t="str">
            <v>Electric</v>
          </cell>
          <cell r="P481" t="str">
            <v>Zonal Electric</v>
          </cell>
          <cell r="Q481" t="str">
            <v>Electric</v>
          </cell>
          <cell r="R481">
            <v>4640.55</v>
          </cell>
          <cell r="S481">
            <v>1</v>
          </cell>
        </row>
        <row r="482">
          <cell r="A482">
            <v>75008</v>
          </cell>
          <cell r="B482">
            <v>2</v>
          </cell>
          <cell r="C482" t="str">
            <v>75008_2</v>
          </cell>
          <cell r="D482" t="str">
            <v>SEATTLE</v>
          </cell>
          <cell r="E482" t="str">
            <v>WA</v>
          </cell>
          <cell r="F482">
            <v>98155</v>
          </cell>
          <cell r="G482" t="str">
            <v>WASeattle3</v>
          </cell>
          <cell r="H482" t="str">
            <v>MFunit_baseboard</v>
          </cell>
          <cell r="I482" t="str">
            <v>Electric</v>
          </cell>
          <cell r="J482" t="str">
            <v>Zonal Electric</v>
          </cell>
          <cell r="K482" t="str">
            <v>MFunit_stove</v>
          </cell>
          <cell r="L482">
            <v>547.61712646484375</v>
          </cell>
          <cell r="M482" t="str">
            <v>in-unit system</v>
          </cell>
          <cell r="N482" t="str">
            <v>Zonal Electric</v>
          </cell>
          <cell r="O482" t="str">
            <v>Electric</v>
          </cell>
          <cell r="P482" t="str">
            <v>Zonal Electric</v>
          </cell>
          <cell r="Q482" t="str">
            <v>Electric</v>
          </cell>
          <cell r="R482">
            <v>4640.55</v>
          </cell>
          <cell r="S482">
            <v>1</v>
          </cell>
        </row>
        <row r="483">
          <cell r="A483">
            <v>75009</v>
          </cell>
          <cell r="B483">
            <v>1</v>
          </cell>
          <cell r="C483" t="str">
            <v>75009_1</v>
          </cell>
          <cell r="D483" t="str">
            <v>SEATTLE</v>
          </cell>
          <cell r="E483" t="str">
            <v>WA</v>
          </cell>
          <cell r="F483">
            <v>98122</v>
          </cell>
          <cell r="G483" t="str">
            <v>WASeattle3</v>
          </cell>
          <cell r="H483" t="str">
            <v>MFunit_stove</v>
          </cell>
          <cell r="I483" t="str">
            <v>Natural Gas</v>
          </cell>
          <cell r="J483" t="str">
            <v>Stove</v>
          </cell>
          <cell r="K483" t="str">
            <v>none</v>
          </cell>
          <cell r="L483">
            <v>547.61712646484375</v>
          </cell>
          <cell r="M483" t="str">
            <v>in-unit system</v>
          </cell>
          <cell r="N483" t="str">
            <v>Stove</v>
          </cell>
          <cell r="O483" t="str">
            <v>Natural Gas</v>
          </cell>
          <cell r="P483" t="str">
            <v>Stove</v>
          </cell>
          <cell r="Q483" t="str">
            <v>Natural Gas</v>
          </cell>
          <cell r="R483">
            <v>4640.55</v>
          </cell>
          <cell r="S483">
            <v>1</v>
          </cell>
        </row>
        <row r="484">
          <cell r="A484">
            <v>75009</v>
          </cell>
          <cell r="B484">
            <v>2</v>
          </cell>
          <cell r="C484" t="str">
            <v>75009_2</v>
          </cell>
          <cell r="D484" t="str">
            <v>SEATTLE</v>
          </cell>
          <cell r="E484" t="str">
            <v>WA</v>
          </cell>
          <cell r="F484">
            <v>98122</v>
          </cell>
          <cell r="G484" t="str">
            <v>WASeattle3</v>
          </cell>
          <cell r="H484" t="str">
            <v>MFunit_stove</v>
          </cell>
          <cell r="I484" t="str">
            <v>Natural Gas</v>
          </cell>
          <cell r="J484" t="str">
            <v>Stove</v>
          </cell>
          <cell r="K484" t="str">
            <v>none</v>
          </cell>
          <cell r="L484">
            <v>547.6170654296875</v>
          </cell>
          <cell r="M484" t="str">
            <v>in-unit system</v>
          </cell>
          <cell r="N484" t="str">
            <v>Stove</v>
          </cell>
          <cell r="O484" t="str">
            <v>Natural Gas</v>
          </cell>
          <cell r="P484" t="str">
            <v>Stove</v>
          </cell>
          <cell r="Q484" t="str">
            <v>Natural Gas</v>
          </cell>
          <cell r="R484">
            <v>4640.55</v>
          </cell>
          <cell r="S484">
            <v>1</v>
          </cell>
        </row>
        <row r="485">
          <cell r="A485">
            <v>75010</v>
          </cell>
          <cell r="B485">
            <v>1</v>
          </cell>
          <cell r="C485" t="str">
            <v>75010_1</v>
          </cell>
          <cell r="D485" t="str">
            <v>SEATTLE</v>
          </cell>
          <cell r="E485" t="str">
            <v>WA</v>
          </cell>
          <cell r="F485">
            <v>98155</v>
          </cell>
          <cell r="G485" t="str">
            <v>WASeattle3</v>
          </cell>
          <cell r="H485" t="str">
            <v>MFunit_baseboard</v>
          </cell>
          <cell r="I485" t="str">
            <v>Electric</v>
          </cell>
          <cell r="J485" t="str">
            <v>Zonal Electric</v>
          </cell>
          <cell r="K485" t="str">
            <v>none</v>
          </cell>
          <cell r="L485">
            <v>547.6170654296875</v>
          </cell>
          <cell r="M485" t="str">
            <v>in-unit system</v>
          </cell>
          <cell r="N485" t="str">
            <v>Zonal Electric</v>
          </cell>
          <cell r="O485" t="str">
            <v>Electric</v>
          </cell>
          <cell r="P485" t="str">
            <v>Zonal Electric</v>
          </cell>
          <cell r="Q485" t="str">
            <v>Electric</v>
          </cell>
          <cell r="R485">
            <v>4640.55</v>
          </cell>
          <cell r="S485">
            <v>1</v>
          </cell>
        </row>
        <row r="486">
          <cell r="A486">
            <v>75010</v>
          </cell>
          <cell r="B486">
            <v>2</v>
          </cell>
          <cell r="C486" t="str">
            <v>75010_2</v>
          </cell>
          <cell r="D486" t="str">
            <v>SEATTLE</v>
          </cell>
          <cell r="E486" t="str">
            <v>WA</v>
          </cell>
          <cell r="F486">
            <v>98155</v>
          </cell>
          <cell r="G486" t="str">
            <v>WASeattle3</v>
          </cell>
          <cell r="H486" t="str">
            <v>MFunit_baseboard</v>
          </cell>
          <cell r="I486" t="str">
            <v>Electric</v>
          </cell>
          <cell r="J486" t="str">
            <v>Zonal Electric</v>
          </cell>
          <cell r="K486" t="str">
            <v>none</v>
          </cell>
          <cell r="L486">
            <v>547.6170654296875</v>
          </cell>
          <cell r="M486" t="str">
            <v>in-unit system</v>
          </cell>
          <cell r="N486" t="str">
            <v>Zonal Electric</v>
          </cell>
          <cell r="O486" t="str">
            <v>Electric</v>
          </cell>
          <cell r="P486" t="str">
            <v>Zonal Electric</v>
          </cell>
          <cell r="Q486" t="str">
            <v>Electric</v>
          </cell>
          <cell r="R486">
            <v>4640.55</v>
          </cell>
          <cell r="S486">
            <v>1</v>
          </cell>
        </row>
        <row r="487">
          <cell r="A487">
            <v>75011</v>
          </cell>
          <cell r="B487">
            <v>1</v>
          </cell>
          <cell r="C487" t="str">
            <v>75011_1</v>
          </cell>
          <cell r="D487" t="str">
            <v>SEATTLE</v>
          </cell>
          <cell r="E487" t="str">
            <v>WA</v>
          </cell>
          <cell r="F487">
            <v>98104</v>
          </cell>
          <cell r="G487" t="str">
            <v>WASeattle3</v>
          </cell>
          <cell r="H487" t="str">
            <v>MFunit_baseboard</v>
          </cell>
          <cell r="I487" t="str">
            <v>Electric</v>
          </cell>
          <cell r="J487" t="str">
            <v>Zonal Electric</v>
          </cell>
          <cell r="K487" t="str">
            <v>none</v>
          </cell>
          <cell r="L487">
            <v>547.61712646484375</v>
          </cell>
          <cell r="M487" t="str">
            <v>in-unit system</v>
          </cell>
          <cell r="N487" t="str">
            <v>Zonal Electric</v>
          </cell>
          <cell r="O487" t="str">
            <v>Electric</v>
          </cell>
          <cell r="P487" t="str">
            <v>Zonal Electric</v>
          </cell>
          <cell r="Q487" t="str">
            <v>Electric</v>
          </cell>
          <cell r="R487">
            <v>4640.55</v>
          </cell>
          <cell r="S487">
            <v>1</v>
          </cell>
        </row>
        <row r="488">
          <cell r="A488">
            <v>75011</v>
          </cell>
          <cell r="B488">
            <v>2</v>
          </cell>
          <cell r="C488" t="str">
            <v>75011_2</v>
          </cell>
          <cell r="D488" t="str">
            <v>SEATTLE</v>
          </cell>
          <cell r="E488" t="str">
            <v>WA</v>
          </cell>
          <cell r="F488">
            <v>98104</v>
          </cell>
          <cell r="G488" t="str">
            <v>WASeattle3</v>
          </cell>
          <cell r="H488" t="str">
            <v>MFunit_baseboard</v>
          </cell>
          <cell r="I488" t="str">
            <v>Electric</v>
          </cell>
          <cell r="J488" t="str">
            <v>Zonal Electric</v>
          </cell>
          <cell r="K488" t="str">
            <v>none</v>
          </cell>
          <cell r="L488">
            <v>547.61712646484375</v>
          </cell>
          <cell r="M488" t="str">
            <v>in-unit system</v>
          </cell>
          <cell r="N488" t="str">
            <v>Zonal Electric</v>
          </cell>
          <cell r="O488" t="str">
            <v>Electric</v>
          </cell>
          <cell r="P488" t="str">
            <v>Zonal Electric</v>
          </cell>
          <cell r="Q488" t="str">
            <v>Electric</v>
          </cell>
          <cell r="R488">
            <v>4640.55</v>
          </cell>
          <cell r="S488">
            <v>1</v>
          </cell>
        </row>
        <row r="489">
          <cell r="A489">
            <v>75012</v>
          </cell>
          <cell r="B489">
            <v>1</v>
          </cell>
          <cell r="C489" t="str">
            <v>75012_1</v>
          </cell>
          <cell r="D489" t="str">
            <v>SEATTLE</v>
          </cell>
          <cell r="E489" t="str">
            <v>WA</v>
          </cell>
          <cell r="F489">
            <v>98122</v>
          </cell>
          <cell r="G489" t="str">
            <v>WASeattle3</v>
          </cell>
          <cell r="H489" t="str">
            <v>MFunit_centralhvac</v>
          </cell>
          <cell r="I489" t="str">
            <v>Natural Gas</v>
          </cell>
          <cell r="J489" t="str">
            <v>Central HVAC</v>
          </cell>
          <cell r="K489" t="str">
            <v>none</v>
          </cell>
          <cell r="L489">
            <v>547.6170654296875</v>
          </cell>
          <cell r="M489" t="str">
            <v>central system</v>
          </cell>
          <cell r="N489" t="str">
            <v>Central Hydronic/Steam</v>
          </cell>
          <cell r="O489" t="str">
            <v>Natural Gas</v>
          </cell>
          <cell r="P489" t="str">
            <v>Central Hydronic/Steam - Central</v>
          </cell>
          <cell r="Q489" t="str">
            <v>Natural Gas</v>
          </cell>
          <cell r="R489">
            <v>4640.55</v>
          </cell>
          <cell r="S489">
            <v>1</v>
          </cell>
        </row>
        <row r="490">
          <cell r="A490">
            <v>75012</v>
          </cell>
          <cell r="B490">
            <v>2</v>
          </cell>
          <cell r="C490" t="str">
            <v>75012_2</v>
          </cell>
          <cell r="D490" t="str">
            <v>SEATTLE</v>
          </cell>
          <cell r="E490" t="str">
            <v>WA</v>
          </cell>
          <cell r="F490">
            <v>98122</v>
          </cell>
          <cell r="G490" t="str">
            <v>WASeattle3</v>
          </cell>
          <cell r="H490" t="str">
            <v>MFunit_centralhvac</v>
          </cell>
          <cell r="I490" t="str">
            <v>Natural Gas</v>
          </cell>
          <cell r="J490" t="str">
            <v>Central HVAC</v>
          </cell>
          <cell r="K490" t="str">
            <v>none</v>
          </cell>
          <cell r="L490">
            <v>547.61712646484375</v>
          </cell>
          <cell r="M490" t="str">
            <v>central system</v>
          </cell>
          <cell r="N490" t="str">
            <v>Central Hydronic/Steam</v>
          </cell>
          <cell r="O490" t="str">
            <v>Natural Gas</v>
          </cell>
          <cell r="P490" t="str">
            <v>Central Hydronic/Steam - Central</v>
          </cell>
          <cell r="Q490" t="str">
            <v>Natural Gas</v>
          </cell>
          <cell r="R490">
            <v>4640.55</v>
          </cell>
          <cell r="S490">
            <v>1</v>
          </cell>
        </row>
        <row r="491">
          <cell r="A491">
            <v>75013</v>
          </cell>
          <cell r="B491">
            <v>1</v>
          </cell>
          <cell r="C491" t="str">
            <v>75013_1</v>
          </cell>
          <cell r="D491" t="str">
            <v>SEATTLE</v>
          </cell>
          <cell r="E491" t="str">
            <v>WA</v>
          </cell>
          <cell r="F491">
            <v>98104</v>
          </cell>
          <cell r="G491" t="str">
            <v>WASeattle3</v>
          </cell>
          <cell r="H491" t="str">
            <v>MFunit_faf_gas</v>
          </cell>
          <cell r="I491" t="str">
            <v>Natural Gas</v>
          </cell>
          <cell r="J491" t="str">
            <v>Forced Air</v>
          </cell>
          <cell r="K491" t="str">
            <v>none</v>
          </cell>
          <cell r="L491">
            <v>547.61712646484375</v>
          </cell>
          <cell r="M491" t="str">
            <v>in-unit system</v>
          </cell>
          <cell r="N491" t="str">
            <v>Forced Air</v>
          </cell>
          <cell r="O491" t="str">
            <v>Natural Gas</v>
          </cell>
          <cell r="P491" t="str">
            <v>Forced Air</v>
          </cell>
          <cell r="Q491" t="str">
            <v>Natural Gas</v>
          </cell>
          <cell r="R491">
            <v>4640.55</v>
          </cell>
          <cell r="S491">
            <v>1</v>
          </cell>
        </row>
        <row r="492">
          <cell r="A492">
            <v>75013</v>
          </cell>
          <cell r="B492">
            <v>2</v>
          </cell>
          <cell r="C492" t="str">
            <v>75013_2</v>
          </cell>
          <cell r="D492" t="str">
            <v>SEATTLE</v>
          </cell>
          <cell r="E492" t="str">
            <v>WA</v>
          </cell>
          <cell r="F492">
            <v>98104</v>
          </cell>
          <cell r="G492" t="str">
            <v>WASeattle3</v>
          </cell>
          <cell r="H492" t="str">
            <v>MFunit_baseboard</v>
          </cell>
          <cell r="I492" t="str">
            <v>Electric</v>
          </cell>
          <cell r="J492" t="str">
            <v>Zonal Electric</v>
          </cell>
          <cell r="K492" t="str">
            <v>none</v>
          </cell>
          <cell r="L492">
            <v>547.61712646484375</v>
          </cell>
          <cell r="M492" t="str">
            <v>in-unit system</v>
          </cell>
          <cell r="N492" t="str">
            <v>Forced Air</v>
          </cell>
          <cell r="O492" t="str">
            <v>Natural Gas</v>
          </cell>
          <cell r="P492" t="str">
            <v>Zonal Electric</v>
          </cell>
          <cell r="Q492" t="str">
            <v>Electric</v>
          </cell>
          <cell r="R492">
            <v>4640.55</v>
          </cell>
          <cell r="S492">
            <v>1</v>
          </cell>
        </row>
        <row r="493">
          <cell r="A493">
            <v>76001</v>
          </cell>
          <cell r="B493">
            <v>1</v>
          </cell>
          <cell r="C493" t="str">
            <v>76001_1</v>
          </cell>
          <cell r="D493" t="str">
            <v>SEATTLE</v>
          </cell>
          <cell r="E493" t="str">
            <v>WA</v>
          </cell>
          <cell r="F493">
            <v>98122</v>
          </cell>
          <cell r="G493" t="str">
            <v>WASeattle3</v>
          </cell>
          <cell r="H493" t="str">
            <v>MFunit_centralhvac</v>
          </cell>
          <cell r="I493" t="str">
            <v>Natural Gas</v>
          </cell>
          <cell r="J493" t="str">
            <v>Central HVAC</v>
          </cell>
          <cell r="K493" t="str">
            <v>none</v>
          </cell>
          <cell r="L493">
            <v>547.61712646484375</v>
          </cell>
          <cell r="M493" t="str">
            <v>central system</v>
          </cell>
          <cell r="N493" t="str">
            <v>Central Hydronic/Steam</v>
          </cell>
          <cell r="O493" t="str">
            <v>Natural Gas</v>
          </cell>
          <cell r="P493" t="str">
            <v>Central Hydronic/Steam - Central</v>
          </cell>
          <cell r="Q493" t="str">
            <v>Natural Gas</v>
          </cell>
          <cell r="R493">
            <v>4640.55</v>
          </cell>
          <cell r="S493">
            <v>1</v>
          </cell>
        </row>
        <row r="494">
          <cell r="A494">
            <v>76001</v>
          </cell>
          <cell r="B494">
            <v>2</v>
          </cell>
          <cell r="C494" t="str">
            <v>76001_2</v>
          </cell>
          <cell r="D494" t="str">
            <v>SEATTLE</v>
          </cell>
          <cell r="E494" t="str">
            <v>WA</v>
          </cell>
          <cell r="F494">
            <v>98122</v>
          </cell>
          <cell r="G494" t="str">
            <v>WASeattle3</v>
          </cell>
          <cell r="H494" t="str">
            <v>MFunit_centralhvac</v>
          </cell>
          <cell r="I494" t="str">
            <v>Natural Gas</v>
          </cell>
          <cell r="J494" t="str">
            <v>Central HVAC</v>
          </cell>
          <cell r="K494" t="str">
            <v>none</v>
          </cell>
          <cell r="L494">
            <v>547.61712646484375</v>
          </cell>
          <cell r="M494" t="str">
            <v>central system</v>
          </cell>
          <cell r="N494" t="str">
            <v>Central Hydronic/Steam</v>
          </cell>
          <cell r="O494" t="str">
            <v>Natural Gas</v>
          </cell>
          <cell r="P494" t="str">
            <v>Central Hydronic/Steam - Central</v>
          </cell>
          <cell r="Q494" t="str">
            <v>Natural Gas</v>
          </cell>
          <cell r="R494">
            <v>4640.55</v>
          </cell>
          <cell r="S494">
            <v>1</v>
          </cell>
        </row>
        <row r="495">
          <cell r="A495">
            <v>76002</v>
          </cell>
          <cell r="B495">
            <v>1</v>
          </cell>
          <cell r="C495" t="str">
            <v>76002_1</v>
          </cell>
          <cell r="D495" t="str">
            <v>SEATTLE</v>
          </cell>
          <cell r="E495" t="str">
            <v>WA</v>
          </cell>
          <cell r="F495">
            <v>98112</v>
          </cell>
          <cell r="G495" t="str">
            <v>WASeattle3</v>
          </cell>
          <cell r="H495" t="str">
            <v>MFunit_centralhvac</v>
          </cell>
          <cell r="I495" t="str">
            <v>Natural Gas</v>
          </cell>
          <cell r="J495" t="str">
            <v>Central HVAC</v>
          </cell>
          <cell r="K495" t="str">
            <v>none</v>
          </cell>
          <cell r="L495">
            <v>547.61712646484375</v>
          </cell>
          <cell r="M495" t="str">
            <v>central system</v>
          </cell>
          <cell r="N495" t="str">
            <v>Central Hydronic/Steam</v>
          </cell>
          <cell r="O495" t="str">
            <v>Natural Gas</v>
          </cell>
          <cell r="P495" t="str">
            <v>Central Hydronic/Steam - Central</v>
          </cell>
          <cell r="Q495" t="str">
            <v>Natural Gas</v>
          </cell>
          <cell r="R495">
            <v>4640.55</v>
          </cell>
          <cell r="S495">
            <v>1</v>
          </cell>
        </row>
        <row r="496">
          <cell r="A496">
            <v>76002</v>
          </cell>
          <cell r="B496">
            <v>2</v>
          </cell>
          <cell r="C496" t="str">
            <v>76002_2</v>
          </cell>
          <cell r="D496" t="str">
            <v>SEATTLE</v>
          </cell>
          <cell r="E496" t="str">
            <v>WA</v>
          </cell>
          <cell r="F496">
            <v>98112</v>
          </cell>
          <cell r="G496" t="str">
            <v>WASeattle3</v>
          </cell>
          <cell r="H496" t="str">
            <v>MFunit_centralhvac</v>
          </cell>
          <cell r="I496" t="str">
            <v>Natural Gas</v>
          </cell>
          <cell r="J496" t="str">
            <v>Central HVAC</v>
          </cell>
          <cell r="K496" t="str">
            <v>none</v>
          </cell>
          <cell r="L496">
            <v>547.61712646484375</v>
          </cell>
          <cell r="M496" t="str">
            <v>central system</v>
          </cell>
          <cell r="N496" t="str">
            <v>Central Hydronic/Steam</v>
          </cell>
          <cell r="O496" t="str">
            <v>Natural Gas</v>
          </cell>
          <cell r="P496" t="str">
            <v>Central Hydronic/Steam - Central</v>
          </cell>
          <cell r="Q496" t="str">
            <v>Natural Gas</v>
          </cell>
          <cell r="R496">
            <v>4640.55</v>
          </cell>
          <cell r="S496">
            <v>1</v>
          </cell>
        </row>
        <row r="497">
          <cell r="A497">
            <v>76003</v>
          </cell>
          <cell r="B497">
            <v>1</v>
          </cell>
          <cell r="C497" t="str">
            <v>76003_1</v>
          </cell>
          <cell r="D497" t="str">
            <v>SEATTLE</v>
          </cell>
          <cell r="E497" t="str">
            <v>WA</v>
          </cell>
          <cell r="F497">
            <v>98101</v>
          </cell>
          <cell r="G497" t="str">
            <v>WASeattle3</v>
          </cell>
          <cell r="H497" t="str">
            <v>MFunit_centralhvac</v>
          </cell>
          <cell r="I497" t="str">
            <v>Purchased Steam</v>
          </cell>
          <cell r="J497" t="str">
            <v>Central HVAC</v>
          </cell>
          <cell r="K497" t="str">
            <v>none</v>
          </cell>
          <cell r="L497">
            <v>547.61712646484375</v>
          </cell>
          <cell r="M497" t="str">
            <v>central system</v>
          </cell>
          <cell r="N497" t="str">
            <v>Central Hydronic/Steam</v>
          </cell>
          <cell r="O497" t="str">
            <v>Purchased Steam</v>
          </cell>
          <cell r="P497" t="str">
            <v>Central Hydronic/Steam - Central</v>
          </cell>
          <cell r="Q497" t="str">
            <v>Purchased Steam</v>
          </cell>
          <cell r="R497">
            <v>4640.55</v>
          </cell>
          <cell r="S497">
            <v>1</v>
          </cell>
        </row>
        <row r="498">
          <cell r="A498">
            <v>76003</v>
          </cell>
          <cell r="B498">
            <v>2</v>
          </cell>
          <cell r="C498" t="str">
            <v>76003_2</v>
          </cell>
          <cell r="D498" t="str">
            <v>SEATTLE</v>
          </cell>
          <cell r="E498" t="str">
            <v>WA</v>
          </cell>
          <cell r="F498">
            <v>98101</v>
          </cell>
          <cell r="G498" t="str">
            <v>WASeattle3</v>
          </cell>
          <cell r="H498" t="str">
            <v>MFunit_centralhvac</v>
          </cell>
          <cell r="I498" t="str">
            <v>Purchased Steam</v>
          </cell>
          <cell r="J498" t="str">
            <v>Central HVAC</v>
          </cell>
          <cell r="K498" t="str">
            <v>MFunit_ptac</v>
          </cell>
          <cell r="L498">
            <v>547.61712646484375</v>
          </cell>
          <cell r="M498" t="str">
            <v>central system</v>
          </cell>
          <cell r="N498" t="str">
            <v>Central Hydronic/Steam</v>
          </cell>
          <cell r="O498" t="str">
            <v>Purchased Steam</v>
          </cell>
          <cell r="P498" t="str">
            <v>Central Hydronic/Steam - Central</v>
          </cell>
          <cell r="Q498" t="str">
            <v>Purchased Steam</v>
          </cell>
          <cell r="R498">
            <v>4640.55</v>
          </cell>
          <cell r="S498">
            <v>1</v>
          </cell>
        </row>
        <row r="499">
          <cell r="A499">
            <v>76004</v>
          </cell>
          <cell r="B499">
            <v>1</v>
          </cell>
          <cell r="C499" t="str">
            <v>76004_1</v>
          </cell>
          <cell r="D499" t="str">
            <v>SEATTLE</v>
          </cell>
          <cell r="E499" t="str">
            <v>WA</v>
          </cell>
          <cell r="F499">
            <v>98144</v>
          </cell>
          <cell r="G499" t="str">
            <v>WASeattle3</v>
          </cell>
          <cell r="H499" t="str">
            <v>MFunit_baseboard</v>
          </cell>
          <cell r="I499" t="str">
            <v>Electric</v>
          </cell>
          <cell r="J499" t="str">
            <v>Zonal Electric</v>
          </cell>
          <cell r="K499" t="str">
            <v>MFunit_ptac</v>
          </cell>
          <cell r="L499">
            <v>547.61712646484375</v>
          </cell>
          <cell r="M499" t="str">
            <v>in-unit system</v>
          </cell>
          <cell r="N499" t="str">
            <v>Zonal Electric</v>
          </cell>
          <cell r="O499" t="str">
            <v>Electric</v>
          </cell>
          <cell r="P499" t="str">
            <v>Zonal Electric</v>
          </cell>
          <cell r="Q499" t="str">
            <v>Electric</v>
          </cell>
          <cell r="R499">
            <v>4640.55</v>
          </cell>
          <cell r="S499">
            <v>1</v>
          </cell>
        </row>
        <row r="500">
          <cell r="A500">
            <v>76004</v>
          </cell>
          <cell r="B500">
            <v>2</v>
          </cell>
          <cell r="C500" t="str">
            <v>76004_2</v>
          </cell>
          <cell r="D500" t="str">
            <v>SEATTLE</v>
          </cell>
          <cell r="E500" t="str">
            <v>WA</v>
          </cell>
          <cell r="F500">
            <v>98144</v>
          </cell>
          <cell r="G500" t="str">
            <v>WASeattle3</v>
          </cell>
          <cell r="H500" t="str">
            <v>MFunit_baseboard</v>
          </cell>
          <cell r="I500" t="str">
            <v>Electric</v>
          </cell>
          <cell r="J500" t="str">
            <v>Zonal Electric</v>
          </cell>
          <cell r="K500" t="str">
            <v>none</v>
          </cell>
          <cell r="L500">
            <v>547.61712646484375</v>
          </cell>
          <cell r="M500" t="str">
            <v>in-unit system</v>
          </cell>
          <cell r="N500" t="str">
            <v>Zonal Electric</v>
          </cell>
          <cell r="O500" t="str">
            <v>Electric</v>
          </cell>
          <cell r="P500" t="str">
            <v>Zonal Electric</v>
          </cell>
          <cell r="Q500" t="str">
            <v>Electric</v>
          </cell>
          <cell r="R500">
            <v>4640.55</v>
          </cell>
          <cell r="S500">
            <v>1</v>
          </cell>
        </row>
        <row r="501">
          <cell r="A501">
            <v>76005</v>
          </cell>
          <cell r="B501">
            <v>1</v>
          </cell>
          <cell r="C501" t="str">
            <v>76005_1</v>
          </cell>
          <cell r="D501" t="str">
            <v>SEATTLE</v>
          </cell>
          <cell r="E501" t="str">
            <v>WA</v>
          </cell>
          <cell r="F501">
            <v>98136</v>
          </cell>
          <cell r="G501" t="str">
            <v>WASeattle3</v>
          </cell>
          <cell r="H501" t="str">
            <v>MFunit_baseboard</v>
          </cell>
          <cell r="I501" t="str">
            <v>Electric</v>
          </cell>
          <cell r="J501" t="str">
            <v>Zonal Electric</v>
          </cell>
          <cell r="K501" t="str">
            <v>none</v>
          </cell>
          <cell r="L501">
            <v>547.61712646484375</v>
          </cell>
          <cell r="M501" t="str">
            <v>in-unit system</v>
          </cell>
          <cell r="N501" t="str">
            <v>Zonal Electric</v>
          </cell>
          <cell r="O501" t="str">
            <v>Electric</v>
          </cell>
          <cell r="P501" t="str">
            <v>Zonal Electric</v>
          </cell>
          <cell r="Q501" t="str">
            <v>Electric</v>
          </cell>
          <cell r="R501">
            <v>4640.55</v>
          </cell>
          <cell r="S501">
            <v>1</v>
          </cell>
        </row>
        <row r="502">
          <cell r="A502">
            <v>76005</v>
          </cell>
          <cell r="B502">
            <v>2</v>
          </cell>
          <cell r="C502" t="str">
            <v>76005_2</v>
          </cell>
          <cell r="D502" t="str">
            <v>SEATTLE</v>
          </cell>
          <cell r="E502" t="str">
            <v>WA</v>
          </cell>
          <cell r="F502">
            <v>98136</v>
          </cell>
          <cell r="G502" t="str">
            <v>WASeattle3</v>
          </cell>
          <cell r="H502" t="str">
            <v>MFunit_baseboard</v>
          </cell>
          <cell r="I502" t="str">
            <v>Electric</v>
          </cell>
          <cell r="J502" t="str">
            <v>Zonal Electric</v>
          </cell>
          <cell r="K502" t="str">
            <v>none</v>
          </cell>
          <cell r="L502">
            <v>547.61712646484375</v>
          </cell>
          <cell r="M502" t="str">
            <v>in-unit system</v>
          </cell>
          <cell r="N502" t="str">
            <v>Zonal Electric</v>
          </cell>
          <cell r="O502" t="str">
            <v>Electric</v>
          </cell>
          <cell r="P502" t="str">
            <v>Zonal Electric</v>
          </cell>
          <cell r="Q502" t="str">
            <v>Electric</v>
          </cell>
          <cell r="R502">
            <v>4640.55</v>
          </cell>
          <cell r="S502">
            <v>1</v>
          </cell>
        </row>
        <row r="503">
          <cell r="A503">
            <v>76006</v>
          </cell>
          <cell r="B503">
            <v>1</v>
          </cell>
          <cell r="C503" t="str">
            <v>76006_1</v>
          </cell>
          <cell r="D503" t="str">
            <v>SEATTLE</v>
          </cell>
          <cell r="E503" t="str">
            <v>WA</v>
          </cell>
          <cell r="F503">
            <v>98121</v>
          </cell>
          <cell r="G503" t="str">
            <v>WASeattle3</v>
          </cell>
          <cell r="H503" t="str">
            <v>MFunit_baseboard</v>
          </cell>
          <cell r="I503" t="str">
            <v>Electric</v>
          </cell>
          <cell r="J503" t="str">
            <v>Zonal Electric</v>
          </cell>
          <cell r="K503" t="str">
            <v>none</v>
          </cell>
          <cell r="L503">
            <v>547.61712646484375</v>
          </cell>
          <cell r="M503" t="str">
            <v>in-unit system</v>
          </cell>
          <cell r="N503" t="str">
            <v>Zonal Electric</v>
          </cell>
          <cell r="O503" t="str">
            <v>Electric</v>
          </cell>
          <cell r="P503" t="str">
            <v>Zonal Electric</v>
          </cell>
          <cell r="Q503" t="str">
            <v>Electric</v>
          </cell>
          <cell r="R503">
            <v>4640.55</v>
          </cell>
          <cell r="S503">
            <v>1</v>
          </cell>
        </row>
        <row r="504">
          <cell r="A504">
            <v>76006</v>
          </cell>
          <cell r="B504">
            <v>2</v>
          </cell>
          <cell r="C504" t="str">
            <v>76006_2</v>
          </cell>
          <cell r="D504" t="str">
            <v>SEATTLE</v>
          </cell>
          <cell r="E504" t="str">
            <v>WA</v>
          </cell>
          <cell r="F504">
            <v>98121</v>
          </cell>
          <cell r="G504" t="str">
            <v>WASeattle3</v>
          </cell>
          <cell r="H504" t="str">
            <v>MFunit_baseboard</v>
          </cell>
          <cell r="I504" t="str">
            <v>Electric</v>
          </cell>
          <cell r="J504" t="str">
            <v>Zonal Electric</v>
          </cell>
          <cell r="K504" t="str">
            <v>none</v>
          </cell>
          <cell r="L504">
            <v>547.61712646484375</v>
          </cell>
          <cell r="M504" t="str">
            <v>in-unit system</v>
          </cell>
          <cell r="N504" t="str">
            <v>Zonal Electric</v>
          </cell>
          <cell r="O504" t="str">
            <v>Electric</v>
          </cell>
          <cell r="P504" t="str">
            <v>Zonal Electric</v>
          </cell>
          <cell r="Q504" t="str">
            <v>Electric</v>
          </cell>
          <cell r="R504">
            <v>4640.55</v>
          </cell>
          <cell r="S504">
            <v>1</v>
          </cell>
        </row>
        <row r="505">
          <cell r="A505">
            <v>76007</v>
          </cell>
          <cell r="B505">
            <v>1</v>
          </cell>
          <cell r="C505" t="str">
            <v>76007_1</v>
          </cell>
          <cell r="D505" t="str">
            <v>SEATTLE</v>
          </cell>
          <cell r="E505" t="str">
            <v>WA</v>
          </cell>
          <cell r="F505">
            <v>98121</v>
          </cell>
          <cell r="G505" t="str">
            <v>WASeattle3</v>
          </cell>
          <cell r="H505" t="str">
            <v>MFunit_baseboard</v>
          </cell>
          <cell r="I505" t="str">
            <v>Electric</v>
          </cell>
          <cell r="J505" t="str">
            <v>Zonal Electric</v>
          </cell>
          <cell r="K505" t="str">
            <v>none</v>
          </cell>
          <cell r="L505">
            <v>547.61712646484375</v>
          </cell>
          <cell r="M505" t="str">
            <v>in-unit system</v>
          </cell>
          <cell r="N505" t="str">
            <v>Zonal Electric</v>
          </cell>
          <cell r="O505" t="str">
            <v>Electric</v>
          </cell>
          <cell r="P505" t="str">
            <v>Zonal Electric</v>
          </cell>
          <cell r="Q505" t="str">
            <v>Electric</v>
          </cell>
          <cell r="R505">
            <v>4640.55</v>
          </cell>
          <cell r="S505">
            <v>1</v>
          </cell>
        </row>
        <row r="506">
          <cell r="A506">
            <v>76007</v>
          </cell>
          <cell r="B506">
            <v>2</v>
          </cell>
          <cell r="C506" t="str">
            <v>76007_2</v>
          </cell>
          <cell r="D506" t="str">
            <v>SEATTLE</v>
          </cell>
          <cell r="E506" t="str">
            <v>WA</v>
          </cell>
          <cell r="F506">
            <v>98121</v>
          </cell>
          <cell r="G506" t="str">
            <v>WASeattle3</v>
          </cell>
          <cell r="H506" t="str">
            <v>MFunit_baseboard</v>
          </cell>
          <cell r="I506" t="str">
            <v>Electric</v>
          </cell>
          <cell r="J506" t="str">
            <v>Zonal Electric</v>
          </cell>
          <cell r="K506" t="str">
            <v>none</v>
          </cell>
          <cell r="L506">
            <v>547.61712646484375</v>
          </cell>
          <cell r="M506" t="str">
            <v>in-unit system</v>
          </cell>
          <cell r="N506" t="str">
            <v>Zonal Electric</v>
          </cell>
          <cell r="O506" t="str">
            <v>Electric</v>
          </cell>
          <cell r="P506" t="str">
            <v>Zonal Electric</v>
          </cell>
          <cell r="Q506" t="str">
            <v>Electric</v>
          </cell>
          <cell r="R506">
            <v>4640.55</v>
          </cell>
          <cell r="S506">
            <v>1</v>
          </cell>
        </row>
        <row r="507">
          <cell r="A507">
            <v>76008</v>
          </cell>
          <cell r="B507">
            <v>1</v>
          </cell>
          <cell r="C507" t="str">
            <v>76008_1</v>
          </cell>
          <cell r="D507" t="str">
            <v>SEATTLE</v>
          </cell>
          <cell r="E507" t="str">
            <v>WA</v>
          </cell>
          <cell r="F507">
            <v>98102</v>
          </cell>
          <cell r="G507" t="str">
            <v>WASeattle3</v>
          </cell>
          <cell r="H507" t="str">
            <v>MFunit_baseboard</v>
          </cell>
          <cell r="I507" t="str">
            <v>Electric</v>
          </cell>
          <cell r="J507" t="str">
            <v>Zonal Electric</v>
          </cell>
          <cell r="K507" t="str">
            <v>none</v>
          </cell>
          <cell r="L507">
            <v>547.6170654296875</v>
          </cell>
          <cell r="M507" t="str">
            <v>in-unit system</v>
          </cell>
          <cell r="N507" t="str">
            <v>Zonal Electric</v>
          </cell>
          <cell r="O507" t="str">
            <v>Electric</v>
          </cell>
          <cell r="P507" t="str">
            <v>Zonal Electric</v>
          </cell>
          <cell r="Q507" t="str">
            <v>Electric</v>
          </cell>
          <cell r="R507">
            <v>4640.55</v>
          </cell>
          <cell r="S507">
            <v>1</v>
          </cell>
        </row>
        <row r="508">
          <cell r="A508">
            <v>76008</v>
          </cell>
          <cell r="B508">
            <v>2</v>
          </cell>
          <cell r="C508" t="str">
            <v>76008_2</v>
          </cell>
          <cell r="D508" t="str">
            <v>SEATTLE</v>
          </cell>
          <cell r="E508" t="str">
            <v>WA</v>
          </cell>
          <cell r="F508">
            <v>98102</v>
          </cell>
          <cell r="G508" t="str">
            <v>WASeattle3</v>
          </cell>
          <cell r="H508" t="str">
            <v>MFunit_baseboard</v>
          </cell>
          <cell r="I508" t="str">
            <v>Electric</v>
          </cell>
          <cell r="J508" t="str">
            <v>Zonal Electric</v>
          </cell>
          <cell r="K508" t="str">
            <v>none</v>
          </cell>
          <cell r="L508">
            <v>547.6170654296875</v>
          </cell>
          <cell r="M508" t="str">
            <v>in-unit system</v>
          </cell>
          <cell r="N508" t="str">
            <v>Zonal Electric</v>
          </cell>
          <cell r="O508" t="str">
            <v>Electric</v>
          </cell>
          <cell r="P508" t="str">
            <v>Zonal Electric</v>
          </cell>
          <cell r="Q508" t="str">
            <v>Electric</v>
          </cell>
          <cell r="R508">
            <v>4640.55</v>
          </cell>
          <cell r="S508">
            <v>1</v>
          </cell>
        </row>
        <row r="509">
          <cell r="A509">
            <v>76009</v>
          </cell>
          <cell r="B509">
            <v>1</v>
          </cell>
          <cell r="C509" t="str">
            <v>76009_1</v>
          </cell>
          <cell r="D509" t="str">
            <v>BURIEN</v>
          </cell>
          <cell r="E509" t="str">
            <v>WA</v>
          </cell>
          <cell r="F509">
            <v>98146</v>
          </cell>
          <cell r="G509" t="str">
            <v>WASeattleBoeing3</v>
          </cell>
          <cell r="H509" t="str">
            <v>MFunit_baseboard</v>
          </cell>
          <cell r="I509" t="str">
            <v>Electric</v>
          </cell>
          <cell r="J509" t="str">
            <v>Zonal Electric</v>
          </cell>
          <cell r="K509" t="str">
            <v>none</v>
          </cell>
          <cell r="L509">
            <v>547.6170654296875</v>
          </cell>
          <cell r="M509" t="str">
            <v>in-unit system</v>
          </cell>
          <cell r="N509" t="str">
            <v>Zonal Electric</v>
          </cell>
          <cell r="O509" t="str">
            <v>Electric</v>
          </cell>
          <cell r="P509" t="str">
            <v>Zonal Electric</v>
          </cell>
          <cell r="Q509" t="str">
            <v>Electric</v>
          </cell>
          <cell r="R509">
            <v>4640.55</v>
          </cell>
          <cell r="S509">
            <v>1</v>
          </cell>
        </row>
        <row r="510">
          <cell r="A510">
            <v>76009</v>
          </cell>
          <cell r="B510">
            <v>2</v>
          </cell>
          <cell r="C510" t="str">
            <v>76009_2</v>
          </cell>
          <cell r="D510" t="str">
            <v>BURIEN</v>
          </cell>
          <cell r="E510" t="str">
            <v>WA</v>
          </cell>
          <cell r="F510">
            <v>98146</v>
          </cell>
          <cell r="G510" t="str">
            <v>WASeattleBoeing3</v>
          </cell>
          <cell r="H510" t="str">
            <v>MFunit_baseboard</v>
          </cell>
          <cell r="I510" t="str">
            <v>Electric</v>
          </cell>
          <cell r="J510" t="str">
            <v>Zonal Electric</v>
          </cell>
          <cell r="K510" t="str">
            <v>none</v>
          </cell>
          <cell r="L510">
            <v>547.6170654296875</v>
          </cell>
          <cell r="M510" t="str">
            <v>in-unit system</v>
          </cell>
          <cell r="N510" t="str">
            <v>Zonal Electric</v>
          </cell>
          <cell r="O510" t="str">
            <v>Electric</v>
          </cell>
          <cell r="P510" t="str">
            <v>Zonal Electric</v>
          </cell>
          <cell r="Q510" t="str">
            <v>Electric</v>
          </cell>
          <cell r="R510">
            <v>4640.55</v>
          </cell>
          <cell r="S510">
            <v>1</v>
          </cell>
        </row>
        <row r="511">
          <cell r="A511">
            <v>76010</v>
          </cell>
          <cell r="B511">
            <v>1</v>
          </cell>
          <cell r="C511" t="str">
            <v>76010_1</v>
          </cell>
          <cell r="D511" t="str">
            <v>SEATTLE</v>
          </cell>
          <cell r="E511" t="str">
            <v>WA</v>
          </cell>
          <cell r="F511">
            <v>98125</v>
          </cell>
          <cell r="G511" t="str">
            <v>WASeattle3</v>
          </cell>
          <cell r="H511" t="str">
            <v>MFunit_baseboard</v>
          </cell>
          <cell r="I511" t="str">
            <v>Electric</v>
          </cell>
          <cell r="J511" t="str">
            <v>Zonal Electric</v>
          </cell>
          <cell r="K511" t="str">
            <v>none</v>
          </cell>
          <cell r="L511">
            <v>547.61712646484375</v>
          </cell>
          <cell r="M511" t="str">
            <v>in-unit system</v>
          </cell>
          <cell r="N511" t="str">
            <v>Zonal Electric</v>
          </cell>
          <cell r="O511" t="str">
            <v>Electric</v>
          </cell>
          <cell r="P511" t="str">
            <v>Zonal Electric</v>
          </cell>
          <cell r="Q511" t="str">
            <v>Electric</v>
          </cell>
          <cell r="R511">
            <v>4640.55</v>
          </cell>
          <cell r="S511">
            <v>1</v>
          </cell>
        </row>
        <row r="512">
          <cell r="A512">
            <v>76010</v>
          </cell>
          <cell r="B512">
            <v>2</v>
          </cell>
          <cell r="C512" t="str">
            <v>76010_2</v>
          </cell>
          <cell r="D512" t="str">
            <v>SEATTLE</v>
          </cell>
          <cell r="E512" t="str">
            <v>WA</v>
          </cell>
          <cell r="F512">
            <v>98125</v>
          </cell>
          <cell r="G512" t="str">
            <v>WASeattle3</v>
          </cell>
          <cell r="H512" t="str">
            <v>MFunit_baseboard</v>
          </cell>
          <cell r="I512" t="str">
            <v>Electric</v>
          </cell>
          <cell r="J512" t="str">
            <v>Zonal Electric</v>
          </cell>
          <cell r="K512" t="str">
            <v>none</v>
          </cell>
          <cell r="L512">
            <v>547.61712646484375</v>
          </cell>
          <cell r="M512" t="str">
            <v>in-unit system</v>
          </cell>
          <cell r="N512" t="str">
            <v>Zonal Electric</v>
          </cell>
          <cell r="O512" t="str">
            <v>Electric</v>
          </cell>
          <cell r="P512" t="str">
            <v>Zonal Electric</v>
          </cell>
          <cell r="Q512" t="str">
            <v>Electric</v>
          </cell>
          <cell r="R512">
            <v>4640.55</v>
          </cell>
          <cell r="S512">
            <v>1</v>
          </cell>
        </row>
        <row r="513">
          <cell r="A513">
            <v>76011</v>
          </cell>
          <cell r="B513">
            <v>1</v>
          </cell>
          <cell r="C513" t="str">
            <v>76011_1</v>
          </cell>
          <cell r="D513" t="str">
            <v>SEATTLE</v>
          </cell>
          <cell r="E513" t="str">
            <v>WA</v>
          </cell>
          <cell r="F513">
            <v>98104</v>
          </cell>
          <cell r="G513" t="str">
            <v>WASeattle3</v>
          </cell>
          <cell r="H513" t="str">
            <v>MFunit_baseboard</v>
          </cell>
          <cell r="I513" t="str">
            <v>Electric</v>
          </cell>
          <cell r="J513" t="str">
            <v>Zonal Electric</v>
          </cell>
          <cell r="K513" t="str">
            <v>none</v>
          </cell>
          <cell r="L513">
            <v>547.6170654296875</v>
          </cell>
          <cell r="M513" t="str">
            <v>in-unit system</v>
          </cell>
          <cell r="N513" t="str">
            <v>Zonal Electric</v>
          </cell>
          <cell r="O513" t="str">
            <v>Electric</v>
          </cell>
          <cell r="P513" t="str">
            <v>Zonal Electric</v>
          </cell>
          <cell r="Q513" t="str">
            <v>Electric</v>
          </cell>
          <cell r="R513">
            <v>4640.55</v>
          </cell>
          <cell r="S513">
            <v>1</v>
          </cell>
        </row>
        <row r="514">
          <cell r="A514">
            <v>76011</v>
          </cell>
          <cell r="B514">
            <v>2</v>
          </cell>
          <cell r="C514" t="str">
            <v>76011_2</v>
          </cell>
          <cell r="D514" t="str">
            <v>SEATTLE</v>
          </cell>
          <cell r="E514" t="str">
            <v>WA</v>
          </cell>
          <cell r="F514">
            <v>98104</v>
          </cell>
          <cell r="G514" t="str">
            <v>WASeattle3</v>
          </cell>
          <cell r="H514" t="str">
            <v>MFunit_baseboard</v>
          </cell>
          <cell r="I514" t="str">
            <v>Electric</v>
          </cell>
          <cell r="J514" t="str">
            <v>Zonal Electric</v>
          </cell>
          <cell r="K514" t="str">
            <v>none</v>
          </cell>
          <cell r="L514">
            <v>547.6170654296875</v>
          </cell>
          <cell r="M514" t="str">
            <v>in-unit system</v>
          </cell>
          <cell r="N514" t="str">
            <v>Zonal Electric</v>
          </cell>
          <cell r="O514" t="str">
            <v>Electric</v>
          </cell>
          <cell r="P514" t="str">
            <v>Zonal Electric</v>
          </cell>
          <cell r="Q514" t="str">
            <v>Electric</v>
          </cell>
          <cell r="R514">
            <v>4640.55</v>
          </cell>
          <cell r="S514">
            <v>1</v>
          </cell>
        </row>
        <row r="515">
          <cell r="A515">
            <v>76012</v>
          </cell>
          <cell r="B515">
            <v>1</v>
          </cell>
          <cell r="C515" t="str">
            <v>76012_1</v>
          </cell>
          <cell r="D515" t="str">
            <v>SHORELINE</v>
          </cell>
          <cell r="E515" t="str">
            <v>WA</v>
          </cell>
          <cell r="F515">
            <v>98155</v>
          </cell>
          <cell r="G515" t="str">
            <v>WASeattle3</v>
          </cell>
          <cell r="H515" t="str">
            <v>MFunit_baseboard</v>
          </cell>
          <cell r="I515" t="str">
            <v>Electric</v>
          </cell>
          <cell r="J515" t="str">
            <v>Zonal Electric</v>
          </cell>
          <cell r="K515" t="str">
            <v>none</v>
          </cell>
          <cell r="L515">
            <v>547.6170654296875</v>
          </cell>
          <cell r="M515" t="str">
            <v>in-unit system</v>
          </cell>
          <cell r="N515" t="str">
            <v>Zonal Electric</v>
          </cell>
          <cell r="O515" t="str">
            <v>Electric</v>
          </cell>
          <cell r="P515" t="str">
            <v>Zonal Electric</v>
          </cell>
          <cell r="Q515" t="str">
            <v>Electric</v>
          </cell>
          <cell r="R515">
            <v>4640.55</v>
          </cell>
          <cell r="S515">
            <v>1</v>
          </cell>
        </row>
        <row r="516">
          <cell r="A516">
            <v>76012</v>
          </cell>
          <cell r="B516">
            <v>2</v>
          </cell>
          <cell r="C516" t="str">
            <v>76012_2</v>
          </cell>
          <cell r="D516" t="str">
            <v>SHORELINE</v>
          </cell>
          <cell r="E516" t="str">
            <v>WA</v>
          </cell>
          <cell r="F516">
            <v>98155</v>
          </cell>
          <cell r="G516" t="str">
            <v>WASeattle3</v>
          </cell>
          <cell r="H516" t="str">
            <v>MFunit_baseboard</v>
          </cell>
          <cell r="I516" t="str">
            <v>Electric</v>
          </cell>
          <cell r="J516" t="str">
            <v>Zonal Electric</v>
          </cell>
          <cell r="K516" t="str">
            <v>none</v>
          </cell>
          <cell r="L516">
            <v>547.6170654296875</v>
          </cell>
          <cell r="M516" t="str">
            <v>in-unit system</v>
          </cell>
          <cell r="N516" t="str">
            <v>Zonal Electric</v>
          </cell>
          <cell r="O516" t="str">
            <v>Electric</v>
          </cell>
          <cell r="P516" t="str">
            <v>Zonal Electric</v>
          </cell>
          <cell r="Q516" t="str">
            <v>Electric</v>
          </cell>
          <cell r="R516">
            <v>4640.55</v>
          </cell>
          <cell r="S516">
            <v>1</v>
          </cell>
        </row>
        <row r="517">
          <cell r="A517">
            <v>76013</v>
          </cell>
          <cell r="B517">
            <v>1</v>
          </cell>
          <cell r="C517" t="str">
            <v>76013_1</v>
          </cell>
          <cell r="D517" t="str">
            <v>SEATTLE</v>
          </cell>
          <cell r="E517" t="str">
            <v>WA</v>
          </cell>
          <cell r="F517">
            <v>98105</v>
          </cell>
          <cell r="G517" t="str">
            <v>WASeattle3</v>
          </cell>
          <cell r="H517" t="str">
            <v>MFunit_baseboard</v>
          </cell>
          <cell r="I517" t="str">
            <v>Electric</v>
          </cell>
          <cell r="J517" t="str">
            <v>Zonal Electric</v>
          </cell>
          <cell r="K517" t="str">
            <v>none</v>
          </cell>
          <cell r="L517">
            <v>547.61712646484375</v>
          </cell>
          <cell r="M517" t="str">
            <v>in-unit system</v>
          </cell>
          <cell r="N517" t="str">
            <v>Zonal Electric</v>
          </cell>
          <cell r="O517" t="str">
            <v>Electric</v>
          </cell>
          <cell r="P517" t="str">
            <v>Zonal Electric</v>
          </cell>
          <cell r="Q517" t="str">
            <v>Electric</v>
          </cell>
          <cell r="R517">
            <v>4640.55</v>
          </cell>
          <cell r="S517">
            <v>1</v>
          </cell>
        </row>
        <row r="518">
          <cell r="A518">
            <v>76013</v>
          </cell>
          <cell r="B518">
            <v>2</v>
          </cell>
          <cell r="C518" t="str">
            <v>76013_2</v>
          </cell>
          <cell r="D518" t="str">
            <v>SEATTLE</v>
          </cell>
          <cell r="E518" t="str">
            <v>WA</v>
          </cell>
          <cell r="F518">
            <v>98105</v>
          </cell>
          <cell r="G518" t="str">
            <v>WASeattle3</v>
          </cell>
          <cell r="H518" t="str">
            <v>MFunit_baseboard</v>
          </cell>
          <cell r="I518" t="str">
            <v>Electric</v>
          </cell>
          <cell r="J518" t="str">
            <v>Zonal Electric</v>
          </cell>
          <cell r="K518" t="str">
            <v>none</v>
          </cell>
          <cell r="L518">
            <v>547.61712646484375</v>
          </cell>
          <cell r="M518" t="str">
            <v>in-unit system</v>
          </cell>
          <cell r="N518" t="str">
            <v>Zonal Electric</v>
          </cell>
          <cell r="O518" t="str">
            <v>Electric</v>
          </cell>
          <cell r="P518" t="str">
            <v>Zonal Electric</v>
          </cell>
          <cell r="Q518" t="str">
            <v>Electric</v>
          </cell>
          <cell r="R518">
            <v>4640.55</v>
          </cell>
          <cell r="S518">
            <v>1</v>
          </cell>
        </row>
        <row r="519">
          <cell r="A519">
            <v>77001</v>
          </cell>
          <cell r="B519">
            <v>1</v>
          </cell>
          <cell r="C519" t="str">
            <v>77001_1</v>
          </cell>
          <cell r="D519" t="str">
            <v>SEATTLE</v>
          </cell>
          <cell r="E519" t="str">
            <v>WA</v>
          </cell>
          <cell r="F519">
            <v>98109</v>
          </cell>
          <cell r="G519" t="str">
            <v>WASeattle3</v>
          </cell>
          <cell r="H519" t="str">
            <v>MFunit_baseboard</v>
          </cell>
          <cell r="I519" t="str">
            <v>Electric</v>
          </cell>
          <cell r="J519" t="str">
            <v>Zonal Electric</v>
          </cell>
          <cell r="K519" t="str">
            <v>none</v>
          </cell>
          <cell r="L519">
            <v>547.61712646484375</v>
          </cell>
          <cell r="M519" t="str">
            <v>in-unit system</v>
          </cell>
          <cell r="N519" t="str">
            <v>Zonal Electric</v>
          </cell>
          <cell r="O519" t="str">
            <v>Electric</v>
          </cell>
          <cell r="P519" t="str">
            <v>Zonal Electric</v>
          </cell>
          <cell r="Q519" t="str">
            <v>Electric</v>
          </cell>
          <cell r="R519">
            <v>4640.55</v>
          </cell>
          <cell r="S519">
            <v>1</v>
          </cell>
        </row>
        <row r="520">
          <cell r="A520">
            <v>77001</v>
          </cell>
          <cell r="B520">
            <v>2</v>
          </cell>
          <cell r="C520" t="str">
            <v>77001_2</v>
          </cell>
          <cell r="D520" t="str">
            <v>SEATTLE</v>
          </cell>
          <cell r="E520" t="str">
            <v>WA</v>
          </cell>
          <cell r="F520">
            <v>98109</v>
          </cell>
          <cell r="G520" t="str">
            <v>WASeattle3</v>
          </cell>
          <cell r="H520" t="str">
            <v>MFunit_baseboard</v>
          </cell>
          <cell r="I520" t="str">
            <v>Electric</v>
          </cell>
          <cell r="J520" t="str">
            <v>Zonal Electric</v>
          </cell>
          <cell r="K520" t="str">
            <v>none</v>
          </cell>
          <cell r="L520">
            <v>547.61712646484375</v>
          </cell>
          <cell r="M520" t="str">
            <v>in-unit system</v>
          </cell>
          <cell r="N520" t="str">
            <v>Zonal Electric</v>
          </cell>
          <cell r="O520" t="str">
            <v>Electric</v>
          </cell>
          <cell r="P520" t="str">
            <v>Zonal Electric</v>
          </cell>
          <cell r="Q520" t="str">
            <v>Electric</v>
          </cell>
          <cell r="R520">
            <v>4640.55</v>
          </cell>
          <cell r="S520">
            <v>1</v>
          </cell>
        </row>
        <row r="521">
          <cell r="A521">
            <v>77002</v>
          </cell>
          <cell r="B521">
            <v>1</v>
          </cell>
          <cell r="C521" t="str">
            <v>77002_1</v>
          </cell>
          <cell r="D521" t="str">
            <v>SEATTLE</v>
          </cell>
          <cell r="E521" t="str">
            <v>WA</v>
          </cell>
          <cell r="F521">
            <v>98105</v>
          </cell>
          <cell r="G521" t="str">
            <v>WASeattle3</v>
          </cell>
          <cell r="H521" t="str">
            <v>MFunit_baseboard</v>
          </cell>
          <cell r="I521" t="str">
            <v>Electric</v>
          </cell>
          <cell r="J521" t="str">
            <v>Zonal Electric</v>
          </cell>
          <cell r="K521" t="str">
            <v>none</v>
          </cell>
          <cell r="L521">
            <v>547.61712646484375</v>
          </cell>
          <cell r="M521" t="str">
            <v>in-unit system</v>
          </cell>
          <cell r="N521" t="str">
            <v>Zonal Electric</v>
          </cell>
          <cell r="O521" t="str">
            <v>Electric</v>
          </cell>
          <cell r="P521" t="str">
            <v>Zonal Electric</v>
          </cell>
          <cell r="Q521" t="str">
            <v>Electric</v>
          </cell>
          <cell r="R521">
            <v>4640.55</v>
          </cell>
          <cell r="S521">
            <v>1</v>
          </cell>
        </row>
        <row r="522">
          <cell r="A522">
            <v>77002</v>
          </cell>
          <cell r="B522">
            <v>2</v>
          </cell>
          <cell r="C522" t="str">
            <v>77002_2</v>
          </cell>
          <cell r="D522" t="str">
            <v>SEATTLE</v>
          </cell>
          <cell r="E522" t="str">
            <v>WA</v>
          </cell>
          <cell r="F522">
            <v>98105</v>
          </cell>
          <cell r="G522" t="str">
            <v>WASeattle3</v>
          </cell>
          <cell r="H522" t="str">
            <v>MFunit_baseboard</v>
          </cell>
          <cell r="I522" t="str">
            <v>Electric</v>
          </cell>
          <cell r="J522" t="str">
            <v>Zonal Electric</v>
          </cell>
          <cell r="K522" t="str">
            <v>none</v>
          </cell>
          <cell r="L522">
            <v>547.61712646484375</v>
          </cell>
          <cell r="M522" t="str">
            <v>in-unit system</v>
          </cell>
          <cell r="N522" t="str">
            <v>Zonal Electric</v>
          </cell>
          <cell r="O522" t="str">
            <v>Electric</v>
          </cell>
          <cell r="P522" t="str">
            <v>Zonal Electric</v>
          </cell>
          <cell r="Q522" t="str">
            <v>Electric</v>
          </cell>
          <cell r="R522">
            <v>4640.55</v>
          </cell>
          <cell r="S522">
            <v>1</v>
          </cell>
        </row>
        <row r="523">
          <cell r="A523">
            <v>77003</v>
          </cell>
          <cell r="B523">
            <v>1</v>
          </cell>
          <cell r="C523" t="str">
            <v>77003_1</v>
          </cell>
          <cell r="D523" t="str">
            <v>SEATTLE</v>
          </cell>
          <cell r="E523" t="str">
            <v>WA</v>
          </cell>
          <cell r="F523">
            <v>98118</v>
          </cell>
          <cell r="G523" t="str">
            <v>WASeattle3</v>
          </cell>
          <cell r="H523" t="str">
            <v>MFunit_boiler</v>
          </cell>
          <cell r="I523" t="str">
            <v>Natural Gas</v>
          </cell>
          <cell r="J523" t="str">
            <v>Boiler</v>
          </cell>
          <cell r="K523" t="str">
            <v>none</v>
          </cell>
          <cell r="L523">
            <v>547.61712646484375</v>
          </cell>
          <cell r="M523" t="str">
            <v>in-unit system</v>
          </cell>
          <cell r="N523" t="str">
            <v>Stove</v>
          </cell>
          <cell r="O523" t="str">
            <v>Natural Gas</v>
          </cell>
          <cell r="P523" t="str">
            <v>Boiler</v>
          </cell>
          <cell r="Q523" t="str">
            <v>Natural Gas</v>
          </cell>
          <cell r="R523">
            <v>4640.55</v>
          </cell>
          <cell r="S523">
            <v>1</v>
          </cell>
        </row>
        <row r="524">
          <cell r="A524">
            <v>77003</v>
          </cell>
          <cell r="B524">
            <v>2</v>
          </cell>
          <cell r="C524" t="str">
            <v>77003_2</v>
          </cell>
          <cell r="D524" t="str">
            <v>SEATTLE</v>
          </cell>
          <cell r="E524" t="str">
            <v>WA</v>
          </cell>
          <cell r="F524">
            <v>98118</v>
          </cell>
          <cell r="G524" t="str">
            <v>WASeattle3</v>
          </cell>
          <cell r="H524" t="str">
            <v>MFunit_faf_gas</v>
          </cell>
          <cell r="I524" t="str">
            <v>Natural Gas</v>
          </cell>
          <cell r="J524" t="str">
            <v>Forced Air</v>
          </cell>
          <cell r="K524" t="str">
            <v>none</v>
          </cell>
          <cell r="L524">
            <v>547.61712646484375</v>
          </cell>
          <cell r="M524" t="str">
            <v>in-unit system</v>
          </cell>
          <cell r="N524" t="str">
            <v>Stove</v>
          </cell>
          <cell r="O524" t="str">
            <v>Natural Gas</v>
          </cell>
          <cell r="P524" t="str">
            <v>Forced Air</v>
          </cell>
          <cell r="Q524" t="str">
            <v>Natural Gas</v>
          </cell>
          <cell r="R524">
            <v>4640.55</v>
          </cell>
          <cell r="S524">
            <v>1</v>
          </cell>
        </row>
        <row r="525">
          <cell r="A525">
            <v>77004</v>
          </cell>
          <cell r="B525">
            <v>1</v>
          </cell>
          <cell r="C525" t="str">
            <v>77004_1</v>
          </cell>
          <cell r="D525" t="str">
            <v>SEATTLE</v>
          </cell>
          <cell r="E525" t="str">
            <v>WA</v>
          </cell>
          <cell r="F525">
            <v>98178</v>
          </cell>
          <cell r="G525" t="str">
            <v>WARenton3</v>
          </cell>
          <cell r="H525" t="str">
            <v>MFunit_baseboard</v>
          </cell>
          <cell r="I525" t="str">
            <v>Electric</v>
          </cell>
          <cell r="J525" t="str">
            <v>Zonal Electric</v>
          </cell>
          <cell r="K525" t="str">
            <v>none</v>
          </cell>
          <cell r="L525">
            <v>547.61712646484375</v>
          </cell>
          <cell r="M525" t="str">
            <v>in-unit system</v>
          </cell>
          <cell r="N525" t="str">
            <v>Zonal Electric</v>
          </cell>
          <cell r="O525" t="str">
            <v>Electric</v>
          </cell>
          <cell r="P525" t="str">
            <v>Zonal Electric</v>
          </cell>
          <cell r="Q525" t="str">
            <v>Electric</v>
          </cell>
          <cell r="R525">
            <v>4379.25</v>
          </cell>
          <cell r="S525">
            <v>1</v>
          </cell>
        </row>
        <row r="526">
          <cell r="A526">
            <v>77004</v>
          </cell>
          <cell r="B526">
            <v>2</v>
          </cell>
          <cell r="C526" t="str">
            <v>77004_2</v>
          </cell>
          <cell r="D526" t="str">
            <v>SEATTLE</v>
          </cell>
          <cell r="E526" t="str">
            <v>WA</v>
          </cell>
          <cell r="F526">
            <v>98178</v>
          </cell>
          <cell r="G526" t="str">
            <v>WARenton3</v>
          </cell>
          <cell r="H526" t="str">
            <v>MFunit_baseboard</v>
          </cell>
          <cell r="I526" t="str">
            <v>Electric</v>
          </cell>
          <cell r="J526" t="str">
            <v>Zonal Electric</v>
          </cell>
          <cell r="K526" t="str">
            <v>none</v>
          </cell>
          <cell r="L526">
            <v>547.61712646484375</v>
          </cell>
          <cell r="M526" t="str">
            <v>in-unit system</v>
          </cell>
          <cell r="N526" t="str">
            <v>Zonal Electric</v>
          </cell>
          <cell r="O526" t="str">
            <v>Electric</v>
          </cell>
          <cell r="P526" t="str">
            <v>Zonal Electric</v>
          </cell>
          <cell r="Q526" t="str">
            <v>Electric</v>
          </cell>
          <cell r="R526">
            <v>4379.25</v>
          </cell>
          <cell r="S526">
            <v>1</v>
          </cell>
        </row>
        <row r="527">
          <cell r="A527">
            <v>77005</v>
          </cell>
          <cell r="B527">
            <v>1</v>
          </cell>
          <cell r="C527" t="str">
            <v>77005_1</v>
          </cell>
          <cell r="D527" t="str">
            <v>SEATTLE</v>
          </cell>
          <cell r="E527" t="str">
            <v>WA</v>
          </cell>
          <cell r="F527">
            <v>98101</v>
          </cell>
          <cell r="G527" t="str">
            <v>WASeattle3</v>
          </cell>
          <cell r="H527" t="str">
            <v>MFunit_baseboard</v>
          </cell>
          <cell r="I527" t="str">
            <v>Electric</v>
          </cell>
          <cell r="J527" t="str">
            <v>Zonal Electric</v>
          </cell>
          <cell r="K527" t="str">
            <v>none</v>
          </cell>
          <cell r="L527">
            <v>547.6170654296875</v>
          </cell>
          <cell r="M527" t="str">
            <v>in-unit system</v>
          </cell>
          <cell r="N527" t="str">
            <v>Zonal Electric</v>
          </cell>
          <cell r="O527" t="str">
            <v>Electric</v>
          </cell>
          <cell r="P527" t="str">
            <v>Zonal Electric</v>
          </cell>
          <cell r="Q527" t="str">
            <v>Electric</v>
          </cell>
          <cell r="R527">
            <v>4640.55</v>
          </cell>
          <cell r="S527">
            <v>1</v>
          </cell>
        </row>
        <row r="528">
          <cell r="A528">
            <v>77005</v>
          </cell>
          <cell r="B528">
            <v>2</v>
          </cell>
          <cell r="C528" t="str">
            <v>77005_2</v>
          </cell>
          <cell r="D528" t="str">
            <v>SEATTLE</v>
          </cell>
          <cell r="E528" t="str">
            <v>WA</v>
          </cell>
          <cell r="F528">
            <v>98101</v>
          </cell>
          <cell r="G528" t="str">
            <v>WASeattle3</v>
          </cell>
          <cell r="H528" t="str">
            <v>MFunit_baseboard</v>
          </cell>
          <cell r="I528" t="str">
            <v>Electric</v>
          </cell>
          <cell r="J528" t="str">
            <v>Zonal Electric</v>
          </cell>
          <cell r="K528" t="str">
            <v>none</v>
          </cell>
          <cell r="L528">
            <v>547.6170654296875</v>
          </cell>
          <cell r="M528" t="str">
            <v>in-unit system</v>
          </cell>
          <cell r="N528" t="str">
            <v>Zonal Electric</v>
          </cell>
          <cell r="O528" t="str">
            <v>Electric</v>
          </cell>
          <cell r="P528" t="str">
            <v>Zonal Electric</v>
          </cell>
          <cell r="Q528" t="str">
            <v>Electric</v>
          </cell>
          <cell r="R528">
            <v>4640.55</v>
          </cell>
          <cell r="S528">
            <v>1</v>
          </cell>
        </row>
        <row r="529">
          <cell r="A529">
            <v>77006</v>
          </cell>
          <cell r="B529">
            <v>1</v>
          </cell>
          <cell r="C529" t="str">
            <v>77006_1</v>
          </cell>
          <cell r="D529" t="str">
            <v>SEATTLE</v>
          </cell>
          <cell r="E529" t="str">
            <v>WA</v>
          </cell>
          <cell r="F529">
            <v>98109</v>
          </cell>
          <cell r="G529" t="str">
            <v>WASeattle3</v>
          </cell>
          <cell r="H529" t="str">
            <v>MFunit_baseboard</v>
          </cell>
          <cell r="I529" t="str">
            <v>Electric</v>
          </cell>
          <cell r="J529" t="str">
            <v>Zonal Electric</v>
          </cell>
          <cell r="K529" t="str">
            <v>none</v>
          </cell>
          <cell r="L529">
            <v>547.61712646484375</v>
          </cell>
          <cell r="M529" t="str">
            <v>in-unit system</v>
          </cell>
          <cell r="N529" t="str">
            <v>Zonal Electric</v>
          </cell>
          <cell r="O529" t="str">
            <v>Electric</v>
          </cell>
          <cell r="P529" t="str">
            <v>Zonal Electric</v>
          </cell>
          <cell r="Q529" t="str">
            <v>Electric</v>
          </cell>
          <cell r="R529">
            <v>4640.55</v>
          </cell>
          <cell r="S529">
            <v>1</v>
          </cell>
        </row>
        <row r="530">
          <cell r="A530">
            <v>77006</v>
          </cell>
          <cell r="B530">
            <v>2</v>
          </cell>
          <cell r="C530" t="str">
            <v>77006_2</v>
          </cell>
          <cell r="D530" t="str">
            <v>SEATTLE</v>
          </cell>
          <cell r="E530" t="str">
            <v>WA</v>
          </cell>
          <cell r="F530">
            <v>98109</v>
          </cell>
          <cell r="G530" t="str">
            <v>WASeattle3</v>
          </cell>
          <cell r="H530" t="str">
            <v>MFunit_baseboard</v>
          </cell>
          <cell r="I530" t="str">
            <v>Electric</v>
          </cell>
          <cell r="J530" t="str">
            <v>Zonal Electric</v>
          </cell>
          <cell r="K530" t="str">
            <v>none</v>
          </cell>
          <cell r="L530">
            <v>547.61712646484375</v>
          </cell>
          <cell r="M530" t="str">
            <v>in-unit system</v>
          </cell>
          <cell r="N530" t="str">
            <v>Zonal Electric</v>
          </cell>
          <cell r="O530" t="str">
            <v>Electric</v>
          </cell>
          <cell r="P530" t="str">
            <v>Zonal Electric</v>
          </cell>
          <cell r="Q530" t="str">
            <v>Electric</v>
          </cell>
          <cell r="R530">
            <v>4640.55</v>
          </cell>
          <cell r="S530">
            <v>1</v>
          </cell>
        </row>
        <row r="531">
          <cell r="A531">
            <v>77007</v>
          </cell>
          <cell r="B531">
            <v>1</v>
          </cell>
          <cell r="C531" t="str">
            <v>77007_1</v>
          </cell>
          <cell r="D531" t="str">
            <v>SEATTLE</v>
          </cell>
          <cell r="E531" t="str">
            <v>WA</v>
          </cell>
          <cell r="F531">
            <v>98106</v>
          </cell>
          <cell r="G531" t="str">
            <v>WASeattle3</v>
          </cell>
          <cell r="H531" t="str">
            <v>MFunit_baseboard</v>
          </cell>
          <cell r="I531" t="str">
            <v>Electric</v>
          </cell>
          <cell r="J531" t="str">
            <v>Zonal Electric</v>
          </cell>
          <cell r="K531" t="str">
            <v>none</v>
          </cell>
          <cell r="L531">
            <v>547.6170654296875</v>
          </cell>
          <cell r="M531" t="str">
            <v>in-unit system</v>
          </cell>
          <cell r="N531" t="str">
            <v>Zonal Electric</v>
          </cell>
          <cell r="O531" t="str">
            <v>Electric</v>
          </cell>
          <cell r="P531" t="str">
            <v>Zonal Electric</v>
          </cell>
          <cell r="Q531" t="str">
            <v>Electric</v>
          </cell>
          <cell r="R531">
            <v>4640.55</v>
          </cell>
          <cell r="S531">
            <v>1</v>
          </cell>
        </row>
        <row r="532">
          <cell r="A532">
            <v>77007</v>
          </cell>
          <cell r="B532">
            <v>2</v>
          </cell>
          <cell r="C532" t="str">
            <v>77007_2</v>
          </cell>
          <cell r="D532" t="str">
            <v>SEATTLE</v>
          </cell>
          <cell r="E532" t="str">
            <v>WA</v>
          </cell>
          <cell r="F532">
            <v>98106</v>
          </cell>
          <cell r="G532" t="str">
            <v>WASeattle3</v>
          </cell>
          <cell r="H532" t="str">
            <v>MFunit_baseboard</v>
          </cell>
          <cell r="I532" t="str">
            <v>Electric</v>
          </cell>
          <cell r="J532" t="str">
            <v>Zonal Electric</v>
          </cell>
          <cell r="K532" t="str">
            <v>none</v>
          </cell>
          <cell r="L532">
            <v>547.6170654296875</v>
          </cell>
          <cell r="M532" t="str">
            <v>in-unit system</v>
          </cell>
          <cell r="N532" t="str">
            <v>Zonal Electric</v>
          </cell>
          <cell r="O532" t="str">
            <v>Electric</v>
          </cell>
          <cell r="P532" t="str">
            <v>Zonal Electric</v>
          </cell>
          <cell r="Q532" t="str">
            <v>Electric</v>
          </cell>
          <cell r="R532">
            <v>4640.55</v>
          </cell>
          <cell r="S532">
            <v>1</v>
          </cell>
        </row>
        <row r="533">
          <cell r="A533">
            <v>77008</v>
          </cell>
          <cell r="B533">
            <v>1</v>
          </cell>
          <cell r="C533" t="str">
            <v>77008_1</v>
          </cell>
          <cell r="D533" t="str">
            <v>SEATTLE</v>
          </cell>
          <cell r="E533" t="str">
            <v>WA</v>
          </cell>
          <cell r="F533">
            <v>98102</v>
          </cell>
          <cell r="G533" t="str">
            <v>WASeattle3</v>
          </cell>
          <cell r="H533" t="str">
            <v>MFunit_baseboard</v>
          </cell>
          <cell r="I533" t="str">
            <v>Electric</v>
          </cell>
          <cell r="J533" t="str">
            <v>Zonal Electric</v>
          </cell>
          <cell r="K533" t="str">
            <v>MFunit_ptac</v>
          </cell>
          <cell r="L533">
            <v>547.61712646484375</v>
          </cell>
          <cell r="M533" t="str">
            <v>in-unit system</v>
          </cell>
          <cell r="N533" t="str">
            <v>Zonal Electric</v>
          </cell>
          <cell r="O533" t="str">
            <v>Electric</v>
          </cell>
          <cell r="P533" t="str">
            <v>Zonal Electric</v>
          </cell>
          <cell r="Q533" t="str">
            <v>Electric</v>
          </cell>
          <cell r="R533">
            <v>4640.55</v>
          </cell>
          <cell r="S533">
            <v>1</v>
          </cell>
        </row>
        <row r="534">
          <cell r="A534">
            <v>77008</v>
          </cell>
          <cell r="B534">
            <v>2</v>
          </cell>
          <cell r="C534" t="str">
            <v>77008_2</v>
          </cell>
          <cell r="D534" t="str">
            <v>SEATTLE</v>
          </cell>
          <cell r="E534" t="str">
            <v>WA</v>
          </cell>
          <cell r="F534">
            <v>98102</v>
          </cell>
          <cell r="G534" t="str">
            <v>WASeattle3</v>
          </cell>
          <cell r="H534" t="str">
            <v>MFunit_baseboard</v>
          </cell>
          <cell r="I534" t="str">
            <v>Electric</v>
          </cell>
          <cell r="J534" t="str">
            <v>Zonal Electric</v>
          </cell>
          <cell r="K534" t="str">
            <v>none</v>
          </cell>
          <cell r="L534">
            <v>547.61712646484375</v>
          </cell>
          <cell r="M534" t="str">
            <v>in-unit system</v>
          </cell>
          <cell r="N534" t="str">
            <v>Zonal Electric</v>
          </cell>
          <cell r="O534" t="str">
            <v>Electric</v>
          </cell>
          <cell r="P534" t="str">
            <v>Zonal Electric</v>
          </cell>
          <cell r="Q534" t="str">
            <v>Electric</v>
          </cell>
          <cell r="R534">
            <v>4640.55</v>
          </cell>
          <cell r="S534">
            <v>1</v>
          </cell>
        </row>
        <row r="535">
          <cell r="A535">
            <v>77009</v>
          </cell>
          <cell r="B535">
            <v>1</v>
          </cell>
          <cell r="C535" t="str">
            <v>77009_1</v>
          </cell>
          <cell r="D535" t="str">
            <v>SEATTLE</v>
          </cell>
          <cell r="E535" t="str">
            <v>WA</v>
          </cell>
          <cell r="F535">
            <v>98103</v>
          </cell>
          <cell r="G535" t="str">
            <v>WASeattle3</v>
          </cell>
          <cell r="H535" t="str">
            <v>MFunit_baseboard</v>
          </cell>
          <cell r="I535" t="str">
            <v>Electric</v>
          </cell>
          <cell r="J535" t="str">
            <v>Zonal Electric</v>
          </cell>
          <cell r="K535" t="str">
            <v>none</v>
          </cell>
          <cell r="L535">
            <v>547.61712646484375</v>
          </cell>
          <cell r="M535" t="str">
            <v>in-unit system</v>
          </cell>
          <cell r="N535" t="str">
            <v>Zonal Electric</v>
          </cell>
          <cell r="O535" t="str">
            <v>Electric</v>
          </cell>
          <cell r="P535" t="str">
            <v>Zonal Electric</v>
          </cell>
          <cell r="Q535" t="str">
            <v>Electric</v>
          </cell>
          <cell r="R535">
            <v>4640.55</v>
          </cell>
          <cell r="S535">
            <v>1</v>
          </cell>
        </row>
        <row r="536">
          <cell r="A536">
            <v>77009</v>
          </cell>
          <cell r="B536">
            <v>2</v>
          </cell>
          <cell r="C536" t="str">
            <v>77009_2</v>
          </cell>
          <cell r="D536" t="str">
            <v>SEATTLE</v>
          </cell>
          <cell r="E536" t="str">
            <v>WA</v>
          </cell>
          <cell r="F536">
            <v>98103</v>
          </cell>
          <cell r="G536" t="str">
            <v>WASeattle3</v>
          </cell>
          <cell r="H536" t="str">
            <v>MFunit_baseboard</v>
          </cell>
          <cell r="I536" t="str">
            <v>Electric</v>
          </cell>
          <cell r="J536" t="str">
            <v>Zonal Electric</v>
          </cell>
          <cell r="K536" t="str">
            <v>none</v>
          </cell>
          <cell r="L536">
            <v>547.61712646484375</v>
          </cell>
          <cell r="M536" t="str">
            <v>in-unit system</v>
          </cell>
          <cell r="N536" t="str">
            <v>Zonal Electric</v>
          </cell>
          <cell r="O536" t="str">
            <v>Electric</v>
          </cell>
          <cell r="P536" t="str">
            <v>Zonal Electric</v>
          </cell>
          <cell r="Q536" t="str">
            <v>Electric</v>
          </cell>
          <cell r="R536">
            <v>4640.55</v>
          </cell>
          <cell r="S536">
            <v>1</v>
          </cell>
        </row>
        <row r="537">
          <cell r="A537">
            <v>77010</v>
          </cell>
          <cell r="B537">
            <v>1</v>
          </cell>
          <cell r="C537" t="str">
            <v>77010_1</v>
          </cell>
          <cell r="D537" t="str">
            <v>SEATTLE</v>
          </cell>
          <cell r="E537" t="str">
            <v>WA</v>
          </cell>
          <cell r="F537">
            <v>98122</v>
          </cell>
          <cell r="G537" t="str">
            <v>WASeattle3</v>
          </cell>
          <cell r="H537" t="str">
            <v>MFunit_baseboard</v>
          </cell>
          <cell r="I537" t="str">
            <v>Electric</v>
          </cell>
          <cell r="J537" t="str">
            <v>Zonal Electric</v>
          </cell>
          <cell r="K537" t="str">
            <v>none</v>
          </cell>
          <cell r="L537">
            <v>547.61712646484375</v>
          </cell>
          <cell r="M537" t="str">
            <v>in-unit system</v>
          </cell>
          <cell r="N537" t="str">
            <v>Zonal Electric</v>
          </cell>
          <cell r="O537" t="str">
            <v>Electric</v>
          </cell>
          <cell r="P537" t="str">
            <v>Zonal Electric</v>
          </cell>
          <cell r="Q537" t="str">
            <v>Electric</v>
          </cell>
          <cell r="R537">
            <v>4640.55</v>
          </cell>
          <cell r="S537">
            <v>1</v>
          </cell>
        </row>
        <row r="538">
          <cell r="A538">
            <v>77010</v>
          </cell>
          <cell r="B538">
            <v>2</v>
          </cell>
          <cell r="C538" t="str">
            <v>77010_2</v>
          </cell>
          <cell r="D538" t="str">
            <v>SEATTLE</v>
          </cell>
          <cell r="E538" t="str">
            <v>WA</v>
          </cell>
          <cell r="F538">
            <v>98122</v>
          </cell>
          <cell r="G538" t="str">
            <v>WASeattle3</v>
          </cell>
          <cell r="H538" t="str">
            <v>MFunit_baseboard</v>
          </cell>
          <cell r="I538" t="str">
            <v>Electric</v>
          </cell>
          <cell r="J538" t="str">
            <v>Zonal Electric</v>
          </cell>
          <cell r="K538" t="str">
            <v>none</v>
          </cell>
          <cell r="L538">
            <v>547.61712646484375</v>
          </cell>
          <cell r="M538" t="str">
            <v>in-unit system</v>
          </cell>
          <cell r="N538" t="str">
            <v>Zonal Electric</v>
          </cell>
          <cell r="O538" t="str">
            <v>Electric</v>
          </cell>
          <cell r="P538" t="str">
            <v>Zonal Electric</v>
          </cell>
          <cell r="Q538" t="str">
            <v>Electric</v>
          </cell>
          <cell r="R538">
            <v>4640.55</v>
          </cell>
          <cell r="S538">
            <v>1</v>
          </cell>
        </row>
        <row r="539">
          <cell r="A539">
            <v>77011</v>
          </cell>
          <cell r="B539">
            <v>1</v>
          </cell>
          <cell r="C539" t="str">
            <v>77011_1</v>
          </cell>
          <cell r="D539" t="str">
            <v>SEATTLE</v>
          </cell>
          <cell r="E539" t="str">
            <v>WA</v>
          </cell>
          <cell r="F539">
            <v>98104</v>
          </cell>
          <cell r="G539" t="str">
            <v>WASeattle3</v>
          </cell>
          <cell r="H539" t="str">
            <v>MFunit_centralhvac</v>
          </cell>
          <cell r="I539" t="str">
            <v>Purchased Steam</v>
          </cell>
          <cell r="J539" t="str">
            <v>Central HVAC</v>
          </cell>
          <cell r="K539" t="str">
            <v>none</v>
          </cell>
          <cell r="L539">
            <v>547.61712646484375</v>
          </cell>
          <cell r="M539" t="str">
            <v>central system</v>
          </cell>
          <cell r="N539" t="str">
            <v>Central Hydronic/Steam</v>
          </cell>
          <cell r="O539" t="str">
            <v>Purchased Steam</v>
          </cell>
          <cell r="P539" t="str">
            <v>Central Hydronic/Steam - Central</v>
          </cell>
          <cell r="Q539" t="str">
            <v>Purchased Steam</v>
          </cell>
          <cell r="R539">
            <v>4640.55</v>
          </cell>
          <cell r="S539">
            <v>1</v>
          </cell>
        </row>
        <row r="540">
          <cell r="A540">
            <v>77011</v>
          </cell>
          <cell r="B540">
            <v>2</v>
          </cell>
          <cell r="C540" t="str">
            <v>77011_2</v>
          </cell>
          <cell r="D540" t="str">
            <v>SEATTLE</v>
          </cell>
          <cell r="E540" t="str">
            <v>WA</v>
          </cell>
          <cell r="F540">
            <v>98104</v>
          </cell>
          <cell r="G540" t="str">
            <v>WASeattle3</v>
          </cell>
          <cell r="H540" t="str">
            <v>MFunit_centralhvac</v>
          </cell>
          <cell r="I540" t="str">
            <v>Purchased Steam</v>
          </cell>
          <cell r="J540" t="str">
            <v>Central HVAC</v>
          </cell>
          <cell r="K540" t="str">
            <v>none</v>
          </cell>
          <cell r="L540">
            <v>547.61712646484375</v>
          </cell>
          <cell r="M540" t="str">
            <v>central system</v>
          </cell>
          <cell r="N540" t="str">
            <v>Central Hydronic/Steam</v>
          </cell>
          <cell r="O540" t="str">
            <v>Purchased Steam</v>
          </cell>
          <cell r="P540" t="str">
            <v>Central Hydronic/Steam - Central</v>
          </cell>
          <cell r="Q540" t="str">
            <v>Purchased Steam</v>
          </cell>
          <cell r="R540">
            <v>4640.55</v>
          </cell>
          <cell r="S540">
            <v>1</v>
          </cell>
        </row>
        <row r="541">
          <cell r="A541">
            <v>78001</v>
          </cell>
          <cell r="B541">
            <v>1</v>
          </cell>
          <cell r="C541" t="str">
            <v>78001_1</v>
          </cell>
          <cell r="D541" t="str">
            <v>SEATTLE</v>
          </cell>
          <cell r="E541" t="str">
            <v>WA</v>
          </cell>
          <cell r="F541">
            <v>98101</v>
          </cell>
          <cell r="G541" t="str">
            <v>WASeattle3</v>
          </cell>
          <cell r="H541" t="str">
            <v>MFunit_centralhvac</v>
          </cell>
          <cell r="I541" t="str">
            <v>Natural Gas</v>
          </cell>
          <cell r="J541" t="str">
            <v>Central HVAC</v>
          </cell>
          <cell r="K541" t="str">
            <v>none</v>
          </cell>
          <cell r="L541">
            <v>547.61712646484375</v>
          </cell>
          <cell r="M541" t="str">
            <v>central system</v>
          </cell>
          <cell r="N541" t="str">
            <v>Central HP Loop/ VRF</v>
          </cell>
          <cell r="O541" t="str">
            <v>Natural Gas</v>
          </cell>
          <cell r="P541" t="str">
            <v>Central HP Loop/ VRF - Central</v>
          </cell>
          <cell r="Q541" t="str">
            <v>Natural Gas</v>
          </cell>
          <cell r="R541">
            <v>4640.55</v>
          </cell>
          <cell r="S541">
            <v>1</v>
          </cell>
        </row>
        <row r="542">
          <cell r="A542">
            <v>78001</v>
          </cell>
          <cell r="B542">
            <v>2</v>
          </cell>
          <cell r="C542" t="str">
            <v>78001_2</v>
          </cell>
          <cell r="D542" t="str">
            <v>SEATTLE</v>
          </cell>
          <cell r="E542" t="str">
            <v>WA</v>
          </cell>
          <cell r="F542">
            <v>98101</v>
          </cell>
          <cell r="G542" t="str">
            <v>WASeattle3</v>
          </cell>
          <cell r="H542" t="str">
            <v>MFunit_centralhvac</v>
          </cell>
          <cell r="I542" t="str">
            <v>Natural Gas</v>
          </cell>
          <cell r="J542" t="str">
            <v>Central HVAC</v>
          </cell>
          <cell r="K542" t="str">
            <v>none</v>
          </cell>
          <cell r="L542">
            <v>547.61712646484375</v>
          </cell>
          <cell r="M542" t="str">
            <v>central system</v>
          </cell>
          <cell r="N542" t="str">
            <v>Central HP Loop/ VRF</v>
          </cell>
          <cell r="O542" t="str">
            <v>Natural Gas</v>
          </cell>
          <cell r="P542" t="str">
            <v>Central HP Loop/ VRF - Central</v>
          </cell>
          <cell r="Q542" t="str">
            <v>Natural Gas</v>
          </cell>
          <cell r="R542">
            <v>4640.55</v>
          </cell>
          <cell r="S542">
            <v>1</v>
          </cell>
        </row>
        <row r="543">
          <cell r="A543">
            <v>78002</v>
          </cell>
          <cell r="B543">
            <v>1</v>
          </cell>
          <cell r="C543" t="str">
            <v>78002_1</v>
          </cell>
          <cell r="D543" t="str">
            <v>SEATTLE</v>
          </cell>
          <cell r="E543" t="str">
            <v>WA</v>
          </cell>
          <cell r="F543">
            <v>98121</v>
          </cell>
          <cell r="G543" t="str">
            <v>WASeattle3</v>
          </cell>
          <cell r="H543" t="str">
            <v>MFunit_baseboard</v>
          </cell>
          <cell r="I543" t="str">
            <v>Electric</v>
          </cell>
          <cell r="J543" t="str">
            <v>Zonal Electric</v>
          </cell>
          <cell r="K543" t="str">
            <v>none</v>
          </cell>
          <cell r="L543">
            <v>547.61712646484375</v>
          </cell>
          <cell r="M543" t="str">
            <v>in-unit system</v>
          </cell>
          <cell r="N543" t="str">
            <v>Zonal Electric</v>
          </cell>
          <cell r="O543" t="str">
            <v>Electric</v>
          </cell>
          <cell r="P543" t="str">
            <v>Zonal Electric</v>
          </cell>
          <cell r="Q543" t="str">
            <v>Electric</v>
          </cell>
          <cell r="R543">
            <v>4640.55</v>
          </cell>
          <cell r="S543">
            <v>1</v>
          </cell>
        </row>
        <row r="544">
          <cell r="A544">
            <v>78002</v>
          </cell>
          <cell r="B544">
            <v>2</v>
          </cell>
          <cell r="C544" t="str">
            <v>78002_2</v>
          </cell>
          <cell r="D544" t="str">
            <v>SEATTLE</v>
          </cell>
          <cell r="E544" t="str">
            <v>WA</v>
          </cell>
          <cell r="F544">
            <v>98121</v>
          </cell>
          <cell r="G544" t="str">
            <v>WASeattle3</v>
          </cell>
          <cell r="H544" t="str">
            <v>MFunit_baseboard</v>
          </cell>
          <cell r="I544" t="str">
            <v>Electric</v>
          </cell>
          <cell r="J544" t="str">
            <v>Zonal Electric</v>
          </cell>
          <cell r="K544" t="str">
            <v>none</v>
          </cell>
          <cell r="L544">
            <v>547.61712646484375</v>
          </cell>
          <cell r="M544" t="str">
            <v>in-unit system</v>
          </cell>
          <cell r="N544" t="str">
            <v>Zonal Electric</v>
          </cell>
          <cell r="O544" t="str">
            <v>Electric</v>
          </cell>
          <cell r="P544" t="str">
            <v>Zonal Electric</v>
          </cell>
          <cell r="Q544" t="str">
            <v>Electric</v>
          </cell>
          <cell r="R544">
            <v>4640.55</v>
          </cell>
          <cell r="S544">
            <v>1</v>
          </cell>
        </row>
        <row r="545">
          <cell r="A545">
            <v>78003</v>
          </cell>
          <cell r="B545">
            <v>1</v>
          </cell>
          <cell r="C545" t="str">
            <v>78003_1</v>
          </cell>
          <cell r="D545" t="str">
            <v>SEATTLE</v>
          </cell>
          <cell r="E545" t="str">
            <v>WA</v>
          </cell>
          <cell r="F545">
            <v>98121</v>
          </cell>
          <cell r="G545" t="str">
            <v>WASeattle3</v>
          </cell>
          <cell r="H545" t="str">
            <v>MFunit_baseboard</v>
          </cell>
          <cell r="I545" t="str">
            <v>Electric</v>
          </cell>
          <cell r="J545" t="str">
            <v>Zonal Electric</v>
          </cell>
          <cell r="K545" t="str">
            <v>none</v>
          </cell>
          <cell r="L545">
            <v>547.61712646484375</v>
          </cell>
          <cell r="M545" t="str">
            <v>in-unit system</v>
          </cell>
          <cell r="N545" t="str">
            <v>Zonal Electric</v>
          </cell>
          <cell r="O545" t="str">
            <v>Electric</v>
          </cell>
          <cell r="P545" t="str">
            <v>Zonal Electric</v>
          </cell>
          <cell r="Q545" t="str">
            <v>Electric</v>
          </cell>
          <cell r="R545">
            <v>4640.55</v>
          </cell>
          <cell r="S545">
            <v>1</v>
          </cell>
        </row>
        <row r="546">
          <cell r="A546">
            <v>78003</v>
          </cell>
          <cell r="B546">
            <v>2</v>
          </cell>
          <cell r="C546" t="str">
            <v>78003_2</v>
          </cell>
          <cell r="D546" t="str">
            <v>SEATTLE</v>
          </cell>
          <cell r="E546" t="str">
            <v>WA</v>
          </cell>
          <cell r="F546">
            <v>98121</v>
          </cell>
          <cell r="G546" t="str">
            <v>WASeattle3</v>
          </cell>
          <cell r="H546" t="str">
            <v>MFunit_baseboard</v>
          </cell>
          <cell r="I546" t="str">
            <v>Electric</v>
          </cell>
          <cell r="J546" t="str">
            <v>Zonal Electric</v>
          </cell>
          <cell r="K546" t="str">
            <v>none</v>
          </cell>
          <cell r="L546">
            <v>547.61712646484375</v>
          </cell>
          <cell r="M546" t="str">
            <v>in-unit system</v>
          </cell>
          <cell r="N546" t="str">
            <v>Zonal Electric</v>
          </cell>
          <cell r="O546" t="str">
            <v>Electric</v>
          </cell>
          <cell r="P546" t="str">
            <v>Zonal Electric</v>
          </cell>
          <cell r="Q546" t="str">
            <v>Electric</v>
          </cell>
          <cell r="R546">
            <v>4640.55</v>
          </cell>
          <cell r="S546">
            <v>1</v>
          </cell>
        </row>
        <row r="547">
          <cell r="A547">
            <v>78004</v>
          </cell>
          <cell r="B547">
            <v>1</v>
          </cell>
          <cell r="C547" t="str">
            <v>78004_1</v>
          </cell>
          <cell r="D547" t="str">
            <v>SEATTLE</v>
          </cell>
          <cell r="E547" t="str">
            <v>WA</v>
          </cell>
          <cell r="F547">
            <v>98121</v>
          </cell>
          <cell r="G547" t="str">
            <v>WASeattle3</v>
          </cell>
          <cell r="H547" t="str">
            <v>MFunit_baseboard</v>
          </cell>
          <cell r="I547" t="str">
            <v>Electric</v>
          </cell>
          <cell r="J547" t="str">
            <v>Zonal Electric</v>
          </cell>
          <cell r="K547" t="str">
            <v>none</v>
          </cell>
          <cell r="L547">
            <v>547.61712646484375</v>
          </cell>
          <cell r="M547" t="str">
            <v>in-unit system</v>
          </cell>
          <cell r="N547" t="str">
            <v>Zonal Electric</v>
          </cell>
          <cell r="O547" t="str">
            <v>Electric</v>
          </cell>
          <cell r="P547" t="str">
            <v>Zonal Electric</v>
          </cell>
          <cell r="Q547" t="str">
            <v>Electric</v>
          </cell>
          <cell r="R547">
            <v>4640.55</v>
          </cell>
          <cell r="S547">
            <v>1</v>
          </cell>
        </row>
        <row r="548">
          <cell r="A548">
            <v>78004</v>
          </cell>
          <cell r="B548">
            <v>2</v>
          </cell>
          <cell r="C548" t="str">
            <v>78004_2</v>
          </cell>
          <cell r="D548" t="str">
            <v>SEATTLE</v>
          </cell>
          <cell r="E548" t="str">
            <v>WA</v>
          </cell>
          <cell r="F548">
            <v>98121</v>
          </cell>
          <cell r="G548" t="str">
            <v>WASeattle3</v>
          </cell>
          <cell r="H548" t="str">
            <v>MFunit_baseboard</v>
          </cell>
          <cell r="I548" t="str">
            <v>Electric</v>
          </cell>
          <cell r="J548" t="str">
            <v>Zonal Electric</v>
          </cell>
          <cell r="K548" t="str">
            <v>none</v>
          </cell>
          <cell r="L548">
            <v>547.61712646484375</v>
          </cell>
          <cell r="M548" t="str">
            <v>in-unit system</v>
          </cell>
          <cell r="N548" t="str">
            <v>Zonal Electric</v>
          </cell>
          <cell r="O548" t="str">
            <v>Electric</v>
          </cell>
          <cell r="P548" t="str">
            <v>Zonal Electric</v>
          </cell>
          <cell r="Q548" t="str">
            <v>Electric</v>
          </cell>
          <cell r="R548">
            <v>4640.55</v>
          </cell>
          <cell r="S548">
            <v>1</v>
          </cell>
        </row>
        <row r="549">
          <cell r="A549">
            <v>78005</v>
          </cell>
          <cell r="B549">
            <v>1</v>
          </cell>
          <cell r="C549" t="str">
            <v>78005_1</v>
          </cell>
          <cell r="D549" t="str">
            <v>SEATTLE</v>
          </cell>
          <cell r="E549" t="str">
            <v>WA</v>
          </cell>
          <cell r="F549">
            <v>98101</v>
          </cell>
          <cell r="G549" t="str">
            <v>WASeattle3</v>
          </cell>
          <cell r="H549" t="str">
            <v>MFunit_centralhvac</v>
          </cell>
          <cell r="I549" t="str">
            <v>Natural Gas</v>
          </cell>
          <cell r="J549" t="str">
            <v>Central HVAC</v>
          </cell>
          <cell r="K549" t="str">
            <v>none</v>
          </cell>
          <cell r="L549">
            <v>547.61712646484375</v>
          </cell>
          <cell r="M549" t="str">
            <v>central system</v>
          </cell>
          <cell r="N549" t="str">
            <v>Central HP Loop/ VRF</v>
          </cell>
          <cell r="O549" t="str">
            <v>Natural Gas</v>
          </cell>
          <cell r="P549" t="str">
            <v>Central HP Loop/ VRF - Central</v>
          </cell>
          <cell r="Q549" t="str">
            <v>Natural Gas</v>
          </cell>
          <cell r="R549">
            <v>4640.55</v>
          </cell>
          <cell r="S549">
            <v>1</v>
          </cell>
        </row>
        <row r="550">
          <cell r="A550">
            <v>78005</v>
          </cell>
          <cell r="B550">
            <v>2</v>
          </cell>
          <cell r="C550" t="str">
            <v>78005_2</v>
          </cell>
          <cell r="D550" t="str">
            <v>SEATTLE</v>
          </cell>
          <cell r="E550" t="str">
            <v>WA</v>
          </cell>
          <cell r="F550">
            <v>98101</v>
          </cell>
          <cell r="G550" t="str">
            <v>WASeattle3</v>
          </cell>
          <cell r="H550" t="str">
            <v>MFunit_centralhvac</v>
          </cell>
          <cell r="I550" t="str">
            <v>Natural Gas</v>
          </cell>
          <cell r="J550" t="str">
            <v>Central HVAC</v>
          </cell>
          <cell r="K550" t="str">
            <v>none</v>
          </cell>
          <cell r="L550">
            <v>547.6170654296875</v>
          </cell>
          <cell r="M550" t="str">
            <v>central system</v>
          </cell>
          <cell r="N550" t="str">
            <v>Central HP Loop/ VRF</v>
          </cell>
          <cell r="O550" t="str">
            <v>Natural Gas</v>
          </cell>
          <cell r="P550" t="str">
            <v>Central HP Loop/ VRF - Central</v>
          </cell>
          <cell r="Q550" t="str">
            <v>Natural Gas</v>
          </cell>
          <cell r="R550">
            <v>4640.55</v>
          </cell>
          <cell r="S550">
            <v>1</v>
          </cell>
        </row>
        <row r="551">
          <cell r="A551">
            <v>78006</v>
          </cell>
          <cell r="B551">
            <v>1</v>
          </cell>
          <cell r="C551" t="str">
            <v>78006_1</v>
          </cell>
          <cell r="D551" t="str">
            <v>SEATTLE</v>
          </cell>
          <cell r="E551" t="str">
            <v>WA</v>
          </cell>
          <cell r="F551">
            <v>98118</v>
          </cell>
          <cell r="G551" t="str">
            <v>WASeattle3</v>
          </cell>
          <cell r="H551" t="str">
            <v>MFunit_baseboard</v>
          </cell>
          <cell r="I551" t="str">
            <v>Electric</v>
          </cell>
          <cell r="J551" t="str">
            <v>Zonal Electric</v>
          </cell>
          <cell r="K551" t="str">
            <v>none</v>
          </cell>
          <cell r="L551">
            <v>547.6170654296875</v>
          </cell>
          <cell r="M551" t="str">
            <v>in-unit system</v>
          </cell>
          <cell r="N551" t="str">
            <v>Zonal Electric</v>
          </cell>
          <cell r="O551" t="str">
            <v>Electric</v>
          </cell>
          <cell r="P551" t="str">
            <v>Zonal Electric</v>
          </cell>
          <cell r="Q551" t="str">
            <v>Electric</v>
          </cell>
          <cell r="R551">
            <v>4640.55</v>
          </cell>
          <cell r="S551">
            <v>1</v>
          </cell>
        </row>
        <row r="552">
          <cell r="A552">
            <v>78006</v>
          </cell>
          <cell r="B552">
            <v>2</v>
          </cell>
          <cell r="C552" t="str">
            <v>78006_2</v>
          </cell>
          <cell r="D552" t="str">
            <v>SEATTLE</v>
          </cell>
          <cell r="E552" t="str">
            <v>WA</v>
          </cell>
          <cell r="F552">
            <v>98118</v>
          </cell>
          <cell r="G552" t="str">
            <v>WASeattle3</v>
          </cell>
          <cell r="H552" t="str">
            <v>MFunit_baseboard</v>
          </cell>
          <cell r="I552" t="str">
            <v>Electric</v>
          </cell>
          <cell r="J552" t="str">
            <v>Zonal Electric</v>
          </cell>
          <cell r="K552" t="str">
            <v>none</v>
          </cell>
          <cell r="L552">
            <v>547.6170654296875</v>
          </cell>
          <cell r="M552" t="str">
            <v>in-unit system</v>
          </cell>
          <cell r="N552" t="str">
            <v>Zonal Electric</v>
          </cell>
          <cell r="O552" t="str">
            <v>Electric</v>
          </cell>
          <cell r="P552" t="str">
            <v>Zonal Electric</v>
          </cell>
          <cell r="Q552" t="str">
            <v>Electric</v>
          </cell>
          <cell r="R552">
            <v>4640.55</v>
          </cell>
          <cell r="S552">
            <v>1</v>
          </cell>
        </row>
        <row r="553">
          <cell r="A553">
            <v>78007</v>
          </cell>
          <cell r="B553">
            <v>1</v>
          </cell>
          <cell r="C553" t="str">
            <v>78007_1</v>
          </cell>
          <cell r="D553" t="str">
            <v>SEATTLE</v>
          </cell>
          <cell r="E553" t="str">
            <v>WA</v>
          </cell>
          <cell r="F553">
            <v>98125</v>
          </cell>
          <cell r="G553" t="str">
            <v>WASeattle3</v>
          </cell>
          <cell r="H553" t="str">
            <v>MFunit_baseboard</v>
          </cell>
          <cell r="I553" t="str">
            <v>Electric</v>
          </cell>
          <cell r="J553" t="str">
            <v>Zonal Electric</v>
          </cell>
          <cell r="K553" t="str">
            <v>none</v>
          </cell>
          <cell r="L553">
            <v>547.61712646484375</v>
          </cell>
          <cell r="M553" t="str">
            <v>in-unit system</v>
          </cell>
          <cell r="N553" t="str">
            <v>Zonal Electric</v>
          </cell>
          <cell r="O553" t="str">
            <v>Electric</v>
          </cell>
          <cell r="P553" t="str">
            <v>Zonal Electric</v>
          </cell>
          <cell r="Q553" t="str">
            <v>Electric</v>
          </cell>
          <cell r="R553">
            <v>4640.55</v>
          </cell>
          <cell r="S553">
            <v>1</v>
          </cell>
        </row>
        <row r="554">
          <cell r="A554">
            <v>78007</v>
          </cell>
          <cell r="B554">
            <v>2</v>
          </cell>
          <cell r="C554" t="str">
            <v>78007_2</v>
          </cell>
          <cell r="D554" t="str">
            <v>SEATTLE</v>
          </cell>
          <cell r="E554" t="str">
            <v>WA</v>
          </cell>
          <cell r="F554">
            <v>98125</v>
          </cell>
          <cell r="G554" t="str">
            <v>WASeattle3</v>
          </cell>
          <cell r="H554" t="str">
            <v>MFunit_baseboard</v>
          </cell>
          <cell r="I554" t="str">
            <v>Electric</v>
          </cell>
          <cell r="J554" t="str">
            <v>Zonal Electric</v>
          </cell>
          <cell r="K554" t="str">
            <v>none</v>
          </cell>
          <cell r="L554">
            <v>547.61712646484375</v>
          </cell>
          <cell r="M554" t="str">
            <v>in-unit system</v>
          </cell>
          <cell r="N554" t="str">
            <v>Zonal Electric</v>
          </cell>
          <cell r="O554" t="str">
            <v>Electric</v>
          </cell>
          <cell r="P554" t="str">
            <v>Zonal Electric</v>
          </cell>
          <cell r="Q554" t="str">
            <v>Electric</v>
          </cell>
          <cell r="R554">
            <v>4640.55</v>
          </cell>
          <cell r="S554">
            <v>1</v>
          </cell>
        </row>
        <row r="555">
          <cell r="A555">
            <v>78008</v>
          </cell>
          <cell r="B555">
            <v>1</v>
          </cell>
          <cell r="C555" t="str">
            <v>78008_1</v>
          </cell>
          <cell r="D555" t="str">
            <v>SEATTLE</v>
          </cell>
          <cell r="E555" t="str">
            <v>WA</v>
          </cell>
          <cell r="F555">
            <v>98133</v>
          </cell>
          <cell r="G555" t="str">
            <v>WASeattle3</v>
          </cell>
          <cell r="H555" t="str">
            <v>MFunit_baseboard</v>
          </cell>
          <cell r="I555" t="str">
            <v>Electric</v>
          </cell>
          <cell r="J555" t="str">
            <v>Zonal Electric</v>
          </cell>
          <cell r="K555" t="str">
            <v>none</v>
          </cell>
          <cell r="L555">
            <v>547.61712646484375</v>
          </cell>
          <cell r="M555" t="str">
            <v>in-unit system</v>
          </cell>
          <cell r="N555" t="str">
            <v>Zonal Electric</v>
          </cell>
          <cell r="O555" t="str">
            <v>Electric</v>
          </cell>
          <cell r="P555" t="str">
            <v>Zonal Electric</v>
          </cell>
          <cell r="Q555" t="str">
            <v>Electric</v>
          </cell>
          <cell r="R555">
            <v>4640.55</v>
          </cell>
          <cell r="S555">
            <v>1</v>
          </cell>
        </row>
        <row r="556">
          <cell r="A556">
            <v>78008</v>
          </cell>
          <cell r="B556">
            <v>2</v>
          </cell>
          <cell r="C556" t="str">
            <v>78008_2</v>
          </cell>
          <cell r="D556" t="str">
            <v>SEATTLE</v>
          </cell>
          <cell r="E556" t="str">
            <v>WA</v>
          </cell>
          <cell r="F556">
            <v>98133</v>
          </cell>
          <cell r="G556" t="str">
            <v>WASeattle3</v>
          </cell>
          <cell r="H556" t="str">
            <v>MFunit_baseboard</v>
          </cell>
          <cell r="I556" t="str">
            <v>Electric</v>
          </cell>
          <cell r="J556" t="str">
            <v>Zonal Electric</v>
          </cell>
          <cell r="K556" t="str">
            <v>none</v>
          </cell>
          <cell r="L556">
            <v>547.61712646484375</v>
          </cell>
          <cell r="M556" t="str">
            <v>in-unit system</v>
          </cell>
          <cell r="N556" t="str">
            <v>Zonal Electric</v>
          </cell>
          <cell r="O556" t="str">
            <v>Electric</v>
          </cell>
          <cell r="P556" t="str">
            <v>Zonal Electric</v>
          </cell>
          <cell r="Q556" t="str">
            <v>Electric</v>
          </cell>
          <cell r="R556">
            <v>4640.55</v>
          </cell>
          <cell r="S556">
            <v>1</v>
          </cell>
        </row>
        <row r="557">
          <cell r="A557">
            <v>78009</v>
          </cell>
          <cell r="B557">
            <v>1</v>
          </cell>
          <cell r="C557" t="str">
            <v>78009_1</v>
          </cell>
          <cell r="D557" t="str">
            <v>SEATTLE</v>
          </cell>
          <cell r="E557" t="str">
            <v>WA</v>
          </cell>
          <cell r="F557">
            <v>98109</v>
          </cell>
          <cell r="G557" t="str">
            <v>WASeattle3</v>
          </cell>
          <cell r="H557" t="str">
            <v>MFunit_baseboard</v>
          </cell>
          <cell r="I557" t="str">
            <v>Electric</v>
          </cell>
          <cell r="J557" t="str">
            <v>Zonal Electric</v>
          </cell>
          <cell r="K557" t="str">
            <v>none</v>
          </cell>
          <cell r="L557">
            <v>547.61712646484375</v>
          </cell>
          <cell r="M557" t="str">
            <v>in-unit system</v>
          </cell>
          <cell r="N557" t="str">
            <v>Zonal Electric</v>
          </cell>
          <cell r="O557" t="str">
            <v>Electric</v>
          </cell>
          <cell r="P557" t="str">
            <v>Zonal Electric</v>
          </cell>
          <cell r="Q557" t="str">
            <v>Electric</v>
          </cell>
          <cell r="R557">
            <v>4640.55</v>
          </cell>
          <cell r="S557">
            <v>1</v>
          </cell>
        </row>
        <row r="558">
          <cell r="A558">
            <v>78009</v>
          </cell>
          <cell r="B558">
            <v>2</v>
          </cell>
          <cell r="C558" t="str">
            <v>78009_2</v>
          </cell>
          <cell r="D558" t="str">
            <v>SEATTLE</v>
          </cell>
          <cell r="E558" t="str">
            <v>WA</v>
          </cell>
          <cell r="F558">
            <v>98109</v>
          </cell>
          <cell r="G558" t="str">
            <v>WASeattle3</v>
          </cell>
          <cell r="H558" t="str">
            <v>MFunit_baseboard</v>
          </cell>
          <cell r="I558" t="str">
            <v>Electric</v>
          </cell>
          <cell r="J558" t="str">
            <v>Zonal Electric</v>
          </cell>
          <cell r="K558" t="str">
            <v>MFunit_baseboard</v>
          </cell>
          <cell r="L558">
            <v>547.61712646484375</v>
          </cell>
          <cell r="M558" t="str">
            <v>in-unit system</v>
          </cell>
          <cell r="N558" t="str">
            <v>Zonal Electric</v>
          </cell>
          <cell r="O558" t="str">
            <v>Electric</v>
          </cell>
          <cell r="P558" t="str">
            <v>Zonal Electric</v>
          </cell>
          <cell r="Q558" t="str">
            <v>Electric</v>
          </cell>
          <cell r="R558">
            <v>4640.55</v>
          </cell>
          <cell r="S558">
            <v>1</v>
          </cell>
        </row>
        <row r="559">
          <cell r="A559">
            <v>78010</v>
          </cell>
          <cell r="B559">
            <v>1</v>
          </cell>
          <cell r="C559" t="str">
            <v>78010_1</v>
          </cell>
          <cell r="D559" t="str">
            <v>SEATTLE</v>
          </cell>
          <cell r="E559" t="str">
            <v>WA</v>
          </cell>
          <cell r="F559">
            <v>98125</v>
          </cell>
          <cell r="G559" t="str">
            <v>WASeattle3</v>
          </cell>
          <cell r="H559" t="str">
            <v>MFunit_baseboard</v>
          </cell>
          <cell r="I559" t="str">
            <v>Electric</v>
          </cell>
          <cell r="J559" t="str">
            <v>Zonal Electric</v>
          </cell>
          <cell r="K559" t="str">
            <v>none</v>
          </cell>
          <cell r="L559">
            <v>547.61712646484375</v>
          </cell>
          <cell r="M559" t="str">
            <v>in-unit system</v>
          </cell>
          <cell r="N559" t="str">
            <v>Zonal Electric</v>
          </cell>
          <cell r="O559" t="str">
            <v>Electric</v>
          </cell>
          <cell r="P559" t="str">
            <v>Zonal Electric</v>
          </cell>
          <cell r="Q559" t="str">
            <v>Electric</v>
          </cell>
          <cell r="R559">
            <v>4640.55</v>
          </cell>
          <cell r="S559">
            <v>1</v>
          </cell>
        </row>
        <row r="560">
          <cell r="A560">
            <v>78010</v>
          </cell>
          <cell r="B560">
            <v>2</v>
          </cell>
          <cell r="C560" t="str">
            <v>78010_2</v>
          </cell>
          <cell r="D560" t="str">
            <v>SEATTLE</v>
          </cell>
          <cell r="E560" t="str">
            <v>WA</v>
          </cell>
          <cell r="F560">
            <v>98125</v>
          </cell>
          <cell r="G560" t="str">
            <v>WASeattle3</v>
          </cell>
          <cell r="H560" t="str">
            <v>MFunit_baseboard</v>
          </cell>
          <cell r="I560" t="str">
            <v>Electric</v>
          </cell>
          <cell r="J560" t="str">
            <v>Zonal Electric</v>
          </cell>
          <cell r="K560" t="str">
            <v>none</v>
          </cell>
          <cell r="L560">
            <v>547.61712646484375</v>
          </cell>
          <cell r="M560" t="str">
            <v>in-unit system</v>
          </cell>
          <cell r="N560" t="str">
            <v>Zonal Electric</v>
          </cell>
          <cell r="O560" t="str">
            <v>Electric</v>
          </cell>
          <cell r="P560" t="str">
            <v>Zonal Electric</v>
          </cell>
          <cell r="Q560" t="str">
            <v>Electric</v>
          </cell>
          <cell r="R560">
            <v>4640.55</v>
          </cell>
          <cell r="S560">
            <v>1</v>
          </cell>
        </row>
        <row r="561">
          <cell r="A561">
            <v>78011</v>
          </cell>
          <cell r="B561">
            <v>1</v>
          </cell>
          <cell r="C561" t="str">
            <v>78011_1</v>
          </cell>
          <cell r="D561" t="str">
            <v>SEATTLE</v>
          </cell>
          <cell r="E561" t="str">
            <v>WA</v>
          </cell>
          <cell r="F561">
            <v>98104</v>
          </cell>
          <cell r="G561" t="str">
            <v>WASeattle3</v>
          </cell>
          <cell r="H561" t="str">
            <v>MFunit_centralhvac</v>
          </cell>
          <cell r="I561" t="str">
            <v>Purchased Steam</v>
          </cell>
          <cell r="J561" t="str">
            <v>Central HVAC</v>
          </cell>
          <cell r="K561" t="str">
            <v>none</v>
          </cell>
          <cell r="L561">
            <v>547.61712646484375</v>
          </cell>
          <cell r="M561" t="str">
            <v>central system</v>
          </cell>
          <cell r="N561" t="str">
            <v>Central Hydronic/Steam</v>
          </cell>
          <cell r="O561" t="str">
            <v>Purchased Steam</v>
          </cell>
          <cell r="P561" t="str">
            <v>Central Hydronic/Steam - Central</v>
          </cell>
          <cell r="Q561" t="str">
            <v>Purchased Steam</v>
          </cell>
          <cell r="R561">
            <v>4640.55</v>
          </cell>
          <cell r="S561">
            <v>1</v>
          </cell>
        </row>
        <row r="562">
          <cell r="A562">
            <v>78011</v>
          </cell>
          <cell r="B562">
            <v>2</v>
          </cell>
          <cell r="C562" t="str">
            <v>78011_2</v>
          </cell>
          <cell r="D562" t="str">
            <v>SEATTLE</v>
          </cell>
          <cell r="E562" t="str">
            <v>WA</v>
          </cell>
          <cell r="F562">
            <v>98104</v>
          </cell>
          <cell r="G562" t="str">
            <v>WASeattle3</v>
          </cell>
          <cell r="H562" t="str">
            <v>MFunit_centralhvac</v>
          </cell>
          <cell r="I562" t="str">
            <v>Purchased Steam</v>
          </cell>
          <cell r="J562" t="str">
            <v>Central HVAC</v>
          </cell>
          <cell r="K562" t="str">
            <v>none</v>
          </cell>
          <cell r="L562">
            <v>547.61712646484375</v>
          </cell>
          <cell r="M562" t="str">
            <v>central system</v>
          </cell>
          <cell r="N562" t="str">
            <v>Central Hydronic/Steam</v>
          </cell>
          <cell r="O562" t="str">
            <v>Purchased Steam</v>
          </cell>
          <cell r="P562" t="str">
            <v>Central Hydronic/Steam - Central</v>
          </cell>
          <cell r="Q562" t="str">
            <v>Purchased Steam</v>
          </cell>
          <cell r="R562">
            <v>4640.55</v>
          </cell>
          <cell r="S562">
            <v>1</v>
          </cell>
        </row>
        <row r="563">
          <cell r="A563">
            <v>78012</v>
          </cell>
          <cell r="B563">
            <v>1</v>
          </cell>
          <cell r="C563" t="str">
            <v>78012_1</v>
          </cell>
          <cell r="D563" t="str">
            <v>SEATTLE</v>
          </cell>
          <cell r="E563" t="str">
            <v>WA</v>
          </cell>
          <cell r="F563">
            <v>98144</v>
          </cell>
          <cell r="G563" t="str">
            <v>WASeattle3</v>
          </cell>
          <cell r="H563" t="str">
            <v>MFunit_baseboard</v>
          </cell>
          <cell r="I563" t="str">
            <v>Electric</v>
          </cell>
          <cell r="J563" t="str">
            <v>Zonal Electric</v>
          </cell>
          <cell r="K563" t="str">
            <v>none</v>
          </cell>
          <cell r="L563">
            <v>547.61712646484375</v>
          </cell>
          <cell r="M563" t="str">
            <v>in-unit system</v>
          </cell>
          <cell r="N563" t="str">
            <v>Zonal Electric</v>
          </cell>
          <cell r="O563" t="str">
            <v>Electric</v>
          </cell>
          <cell r="P563" t="str">
            <v>Zonal Electric</v>
          </cell>
          <cell r="Q563" t="str">
            <v>Electric</v>
          </cell>
          <cell r="R563">
            <v>4640.55</v>
          </cell>
          <cell r="S563">
            <v>1</v>
          </cell>
        </row>
        <row r="564">
          <cell r="A564">
            <v>78012</v>
          </cell>
          <cell r="B564">
            <v>2</v>
          </cell>
          <cell r="C564" t="str">
            <v>78012_2</v>
          </cell>
          <cell r="D564" t="str">
            <v>SEATTLE</v>
          </cell>
          <cell r="E564" t="str">
            <v>WA</v>
          </cell>
          <cell r="F564">
            <v>98144</v>
          </cell>
          <cell r="G564" t="str">
            <v>WASeattle3</v>
          </cell>
          <cell r="H564" t="str">
            <v>MFunit_baseboard</v>
          </cell>
          <cell r="I564" t="str">
            <v>Electric</v>
          </cell>
          <cell r="J564" t="str">
            <v>Zonal Electric</v>
          </cell>
          <cell r="K564" t="str">
            <v>MFunit_ptac</v>
          </cell>
          <cell r="L564">
            <v>547.61712646484375</v>
          </cell>
          <cell r="M564" t="str">
            <v>in-unit system</v>
          </cell>
          <cell r="N564" t="str">
            <v>Zonal Electric</v>
          </cell>
          <cell r="O564" t="str">
            <v>Electric</v>
          </cell>
          <cell r="P564" t="str">
            <v>Zonal Electric</v>
          </cell>
          <cell r="Q564" t="str">
            <v>Electric</v>
          </cell>
          <cell r="R564">
            <v>4640.55</v>
          </cell>
          <cell r="S564">
            <v>1</v>
          </cell>
        </row>
        <row r="565">
          <cell r="A565">
            <v>80061</v>
          </cell>
          <cell r="B565">
            <v>1</v>
          </cell>
          <cell r="C565" t="str">
            <v>80061_1</v>
          </cell>
          <cell r="D565" t="str">
            <v>EVERETT</v>
          </cell>
          <cell r="E565" t="str">
            <v>WA</v>
          </cell>
          <cell r="F565">
            <v>98203</v>
          </cell>
          <cell r="G565" t="str">
            <v>WASnohomish3</v>
          </cell>
          <cell r="H565" t="str">
            <v>MFunit_baseboard</v>
          </cell>
          <cell r="I565" t="str">
            <v>Electric</v>
          </cell>
          <cell r="J565" t="str">
            <v>Zonal Electric</v>
          </cell>
          <cell r="K565" t="str">
            <v>none</v>
          </cell>
          <cell r="L565">
            <v>686.91302490234375</v>
          </cell>
          <cell r="M565" t="str">
            <v>in-unit system</v>
          </cell>
          <cell r="N565" t="str">
            <v>Zonal Electric</v>
          </cell>
          <cell r="O565" t="str">
            <v>Electric</v>
          </cell>
          <cell r="P565" t="str">
            <v>Zonal Electric</v>
          </cell>
          <cell r="Q565" t="str">
            <v>Electric</v>
          </cell>
          <cell r="R565">
            <v>5096.22</v>
          </cell>
          <cell r="S565">
            <v>2</v>
          </cell>
        </row>
        <row r="566">
          <cell r="A566">
            <v>80061</v>
          </cell>
          <cell r="B566">
            <v>2</v>
          </cell>
          <cell r="C566" t="str">
            <v>80061_2</v>
          </cell>
          <cell r="D566" t="str">
            <v>EVERETT</v>
          </cell>
          <cell r="E566" t="str">
            <v>WA</v>
          </cell>
          <cell r="F566">
            <v>98203</v>
          </cell>
          <cell r="G566" t="str">
            <v>WASnohomish3</v>
          </cell>
          <cell r="H566" t="str">
            <v>MFunit_baseboard</v>
          </cell>
          <cell r="I566" t="str">
            <v>Electric</v>
          </cell>
          <cell r="J566" t="str">
            <v>Zonal Electric</v>
          </cell>
          <cell r="K566" t="str">
            <v>none</v>
          </cell>
          <cell r="L566">
            <v>686.91302490234375</v>
          </cell>
          <cell r="M566" t="str">
            <v>in-unit system</v>
          </cell>
          <cell r="N566" t="str">
            <v>Zonal Electric</v>
          </cell>
          <cell r="O566" t="str">
            <v>Electric</v>
          </cell>
          <cell r="P566" t="str">
            <v>Zonal Electric</v>
          </cell>
          <cell r="Q566" t="str">
            <v>Electric</v>
          </cell>
          <cell r="R566">
            <v>5096.22</v>
          </cell>
          <cell r="S566">
            <v>2</v>
          </cell>
        </row>
        <row r="567">
          <cell r="A567">
            <v>80061</v>
          </cell>
          <cell r="B567">
            <v>3</v>
          </cell>
          <cell r="C567" t="str">
            <v>80061_3</v>
          </cell>
          <cell r="D567" t="str">
            <v>EVERETT</v>
          </cell>
          <cell r="E567" t="str">
            <v>WA</v>
          </cell>
          <cell r="F567">
            <v>98203</v>
          </cell>
          <cell r="G567" t="str">
            <v>WASnohomish3</v>
          </cell>
          <cell r="H567" t="str">
            <v>MFunit_baseboard</v>
          </cell>
          <cell r="I567" t="str">
            <v>Electric</v>
          </cell>
          <cell r="J567" t="str">
            <v>Zonal Electric</v>
          </cell>
          <cell r="K567" t="str">
            <v>none</v>
          </cell>
          <cell r="L567">
            <v>686.91302490234375</v>
          </cell>
          <cell r="M567" t="str">
            <v>in-unit system</v>
          </cell>
          <cell r="N567" t="str">
            <v>Zonal Electric</v>
          </cell>
          <cell r="O567" t="str">
            <v>Electric</v>
          </cell>
          <cell r="P567" t="str">
            <v>Zonal Electric</v>
          </cell>
          <cell r="Q567" t="str">
            <v>Electric</v>
          </cell>
          <cell r="R567">
            <v>5096.22</v>
          </cell>
          <cell r="S567">
            <v>2</v>
          </cell>
        </row>
        <row r="568">
          <cell r="A568">
            <v>80073</v>
          </cell>
          <cell r="B568">
            <v>1</v>
          </cell>
          <cell r="C568" t="str">
            <v>80073_1</v>
          </cell>
          <cell r="D568" t="str">
            <v>EVERETT</v>
          </cell>
          <cell r="E568" t="str">
            <v>WA</v>
          </cell>
          <cell r="F568">
            <v>98201</v>
          </cell>
          <cell r="G568" t="str">
            <v>WASnohomish3</v>
          </cell>
          <cell r="H568" t="str">
            <v>MFunit_baseboard</v>
          </cell>
          <cell r="I568" t="str">
            <v>Electric</v>
          </cell>
          <cell r="J568" t="str">
            <v>Zonal Electric</v>
          </cell>
          <cell r="K568" t="str">
            <v>none</v>
          </cell>
          <cell r="L568">
            <v>686.9130859375</v>
          </cell>
          <cell r="M568" t="str">
            <v>in-unit system</v>
          </cell>
          <cell r="N568" t="str">
            <v>Zonal Electric</v>
          </cell>
          <cell r="O568" t="str">
            <v>Electric</v>
          </cell>
          <cell r="P568" t="str">
            <v>Zonal Electric</v>
          </cell>
          <cell r="Q568" t="str">
            <v>Electric</v>
          </cell>
          <cell r="R568">
            <v>5096.22</v>
          </cell>
          <cell r="S568">
            <v>2</v>
          </cell>
        </row>
        <row r="569">
          <cell r="A569">
            <v>80073</v>
          </cell>
          <cell r="B569">
            <v>2</v>
          </cell>
          <cell r="C569" t="str">
            <v>80073_2</v>
          </cell>
          <cell r="D569" t="str">
            <v>EVERETT</v>
          </cell>
          <cell r="E569" t="str">
            <v>WA</v>
          </cell>
          <cell r="F569">
            <v>98201</v>
          </cell>
          <cell r="G569" t="str">
            <v>WASnohomish3</v>
          </cell>
          <cell r="H569" t="str">
            <v>MFunit_pluginheater</v>
          </cell>
          <cell r="I569" t="str">
            <v>Electric</v>
          </cell>
          <cell r="J569" t="str">
            <v>Zonal Electric</v>
          </cell>
          <cell r="K569" t="str">
            <v>none</v>
          </cell>
          <cell r="L569">
            <v>686.9130859375</v>
          </cell>
          <cell r="M569" t="str">
            <v>in-unit system</v>
          </cell>
          <cell r="N569" t="str">
            <v>Zonal Electric</v>
          </cell>
          <cell r="O569" t="str">
            <v>Electric</v>
          </cell>
          <cell r="P569" t="str">
            <v>Zonal Electric</v>
          </cell>
          <cell r="Q569" t="str">
            <v>Electric</v>
          </cell>
          <cell r="R569">
            <v>5096.22</v>
          </cell>
          <cell r="S569">
            <v>2</v>
          </cell>
        </row>
        <row r="570">
          <cell r="A570">
            <v>80073</v>
          </cell>
          <cell r="B570">
            <v>3</v>
          </cell>
          <cell r="C570" t="str">
            <v>80073_3</v>
          </cell>
          <cell r="D570" t="str">
            <v>EVERETT</v>
          </cell>
          <cell r="E570" t="str">
            <v>WA</v>
          </cell>
          <cell r="F570">
            <v>98201</v>
          </cell>
          <cell r="G570" t="str">
            <v>WASnohomish3</v>
          </cell>
          <cell r="H570" t="str">
            <v>MFunit_baseboard</v>
          </cell>
          <cell r="I570" t="str">
            <v>Electric</v>
          </cell>
          <cell r="J570" t="str">
            <v>Zonal Electric</v>
          </cell>
          <cell r="K570" t="str">
            <v>none</v>
          </cell>
          <cell r="L570">
            <v>686.9130859375</v>
          </cell>
          <cell r="M570" t="str">
            <v>in-unit system</v>
          </cell>
          <cell r="N570" t="str">
            <v>Zonal Electric</v>
          </cell>
          <cell r="O570" t="str">
            <v>Electric</v>
          </cell>
          <cell r="P570" t="str">
            <v>Zonal Electric</v>
          </cell>
          <cell r="Q570" t="str">
            <v>Electric</v>
          </cell>
          <cell r="R570">
            <v>5096.22</v>
          </cell>
          <cell r="S570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odgePopInModelCats"/>
      <sheetName val="Sector Assignment Dodge"/>
      <sheetName val="DodgePopByBld"/>
      <sheetName val="Dodge by State&amp;Bld"/>
      <sheetName val="RawDataValue"/>
      <sheetName val="RawDataAre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>
        <row r="4">
          <cell r="A4" t="str">
            <v>state</v>
          </cell>
          <cell r="B4" t="str">
            <v>constype</v>
          </cell>
          <cell r="C4" t="str">
            <v>bldtype</v>
          </cell>
          <cell r="D4" t="str">
            <v>da2001</v>
          </cell>
          <cell r="E4" t="str">
            <v>da2002</v>
          </cell>
          <cell r="F4" t="str">
            <v>da2003</v>
          </cell>
          <cell r="G4" t="str">
            <v>da2004</v>
          </cell>
        </row>
        <row r="5">
          <cell r="A5" t="str">
            <v>Idaho</v>
          </cell>
          <cell r="B5" t="str">
            <v>ADD</v>
          </cell>
          <cell r="C5" t="str">
            <v>Amusement, Social and Recreational Bldgs-ADD</v>
          </cell>
          <cell r="D5">
            <v>14.6</v>
          </cell>
          <cell r="E5">
            <v>35.6</v>
          </cell>
          <cell r="F5">
            <v>37.1</v>
          </cell>
          <cell r="G5">
            <v>31.8</v>
          </cell>
        </row>
        <row r="6">
          <cell r="A6" t="str">
            <v>Idaho</v>
          </cell>
          <cell r="B6" t="str">
            <v>ALT</v>
          </cell>
          <cell r="C6" t="str">
            <v>Amusement, Social and Recreational Bldgs-ALT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 t="str">
            <v>Idaho</v>
          </cell>
          <cell r="B7" t="str">
            <v>NEW</v>
          </cell>
          <cell r="C7" t="str">
            <v>Amusement, Social and Recreational Bldgs-NEW</v>
          </cell>
          <cell r="D7">
            <v>111.2</v>
          </cell>
          <cell r="E7">
            <v>98.3</v>
          </cell>
          <cell r="F7">
            <v>343.5</v>
          </cell>
          <cell r="G7">
            <v>655.7</v>
          </cell>
        </row>
        <row r="8">
          <cell r="A8" t="str">
            <v>Idaho</v>
          </cell>
          <cell r="B8" t="str">
            <v>ADD</v>
          </cell>
          <cell r="C8" t="str">
            <v>Capitols/Court Houses/City Halls-ADD</v>
          </cell>
          <cell r="E8">
            <v>1.2</v>
          </cell>
          <cell r="F8">
            <v>10.3</v>
          </cell>
          <cell r="G8">
            <v>15</v>
          </cell>
        </row>
        <row r="9">
          <cell r="A9" t="str">
            <v>Idaho</v>
          </cell>
          <cell r="B9" t="str">
            <v>ALT</v>
          </cell>
          <cell r="C9" t="str">
            <v>Capitols/Court Houses/City Halls-ALT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>Idaho</v>
          </cell>
          <cell r="B10" t="str">
            <v>NEW</v>
          </cell>
          <cell r="C10" t="str">
            <v>Capitols/Court Houses/City Halls-NEW</v>
          </cell>
          <cell r="F10">
            <v>30.6</v>
          </cell>
          <cell r="G10">
            <v>24</v>
          </cell>
        </row>
        <row r="11">
          <cell r="A11" t="str">
            <v>Idaho</v>
          </cell>
          <cell r="B11" t="str">
            <v>ADD</v>
          </cell>
          <cell r="C11" t="str">
            <v>Dormitories-ADD</v>
          </cell>
          <cell r="E11">
            <v>3.8</v>
          </cell>
        </row>
        <row r="12">
          <cell r="A12" t="str">
            <v>Idaho</v>
          </cell>
          <cell r="B12" t="str">
            <v>ALT</v>
          </cell>
          <cell r="C12" t="str">
            <v>Dormitories-ALT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Idaho</v>
          </cell>
          <cell r="B13" t="str">
            <v>NEW</v>
          </cell>
          <cell r="C13" t="str">
            <v>Dormitories-NEW</v>
          </cell>
          <cell r="D13">
            <v>105</v>
          </cell>
          <cell r="E13">
            <v>224.4</v>
          </cell>
          <cell r="F13">
            <v>122.1</v>
          </cell>
          <cell r="G13">
            <v>120.1</v>
          </cell>
        </row>
        <row r="14">
          <cell r="A14" t="str">
            <v>Idaho</v>
          </cell>
          <cell r="B14" t="str">
            <v>ADD</v>
          </cell>
          <cell r="C14" t="str">
            <v>Health-Other-ADD</v>
          </cell>
          <cell r="D14">
            <v>21.4</v>
          </cell>
          <cell r="E14">
            <v>62.5</v>
          </cell>
          <cell r="F14">
            <v>51.4</v>
          </cell>
          <cell r="G14">
            <v>4.4000000000000004</v>
          </cell>
        </row>
        <row r="15">
          <cell r="A15" t="str">
            <v>Idaho</v>
          </cell>
          <cell r="B15" t="str">
            <v>ALT</v>
          </cell>
          <cell r="C15" t="str">
            <v>Health-Other-ALT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Idaho</v>
          </cell>
          <cell r="B16" t="str">
            <v>NEW</v>
          </cell>
          <cell r="C16" t="str">
            <v>Health-Other-NEW</v>
          </cell>
          <cell r="D16">
            <v>341.6</v>
          </cell>
          <cell r="E16">
            <v>333.6</v>
          </cell>
          <cell r="F16">
            <v>258.60000000000002</v>
          </cell>
          <cell r="G16">
            <v>498</v>
          </cell>
        </row>
        <row r="17">
          <cell r="A17" t="str">
            <v>Idaho</v>
          </cell>
          <cell r="B17" t="str">
            <v>ADD</v>
          </cell>
          <cell r="C17" t="str">
            <v>Hospitals-ADD</v>
          </cell>
          <cell r="D17">
            <v>14.2</v>
          </cell>
          <cell r="E17">
            <v>7</v>
          </cell>
          <cell r="F17">
            <v>40.1</v>
          </cell>
          <cell r="G17">
            <v>0.5</v>
          </cell>
        </row>
        <row r="18">
          <cell r="A18" t="str">
            <v>Idaho</v>
          </cell>
          <cell r="B18" t="str">
            <v>ALT</v>
          </cell>
          <cell r="C18" t="str">
            <v>Hospitals-ALT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Idaho</v>
          </cell>
          <cell r="B19" t="str">
            <v>NEW</v>
          </cell>
          <cell r="C19" t="str">
            <v>Hospitals-NEW</v>
          </cell>
          <cell r="D19">
            <v>138.19999999999999</v>
          </cell>
          <cell r="E19">
            <v>59.7</v>
          </cell>
          <cell r="F19">
            <v>51</v>
          </cell>
          <cell r="G19">
            <v>400.9</v>
          </cell>
        </row>
        <row r="20">
          <cell r="A20" t="str">
            <v>Idaho</v>
          </cell>
          <cell r="B20" t="str">
            <v>ADD</v>
          </cell>
          <cell r="C20" t="str">
            <v>Hotels and Motels-ADD</v>
          </cell>
          <cell r="E20">
            <v>65.2</v>
          </cell>
        </row>
        <row r="21">
          <cell r="A21" t="str">
            <v>Idaho</v>
          </cell>
          <cell r="B21" t="str">
            <v>ALT</v>
          </cell>
          <cell r="C21" t="str">
            <v>Hotels and Motels-ALT</v>
          </cell>
          <cell r="D21">
            <v>0</v>
          </cell>
          <cell r="E21">
            <v>0</v>
          </cell>
          <cell r="F21">
            <v>0</v>
          </cell>
        </row>
        <row r="22">
          <cell r="A22" t="str">
            <v>Idaho</v>
          </cell>
          <cell r="B22" t="str">
            <v>NEW</v>
          </cell>
          <cell r="C22" t="str">
            <v>Hotels and Motels-NEW</v>
          </cell>
          <cell r="D22">
            <v>165.4</v>
          </cell>
          <cell r="E22">
            <v>174.9</v>
          </cell>
          <cell r="F22">
            <v>247</v>
          </cell>
          <cell r="G22">
            <v>362.2</v>
          </cell>
        </row>
        <row r="23">
          <cell r="A23" t="str">
            <v>Idaho</v>
          </cell>
          <cell r="B23" t="str">
            <v>ADD</v>
          </cell>
          <cell r="C23" t="str">
            <v>Houses of Worship-ADD</v>
          </cell>
          <cell r="D23">
            <v>174.3</v>
          </cell>
          <cell r="E23">
            <v>30.3</v>
          </cell>
          <cell r="F23">
            <v>126</v>
          </cell>
          <cell r="G23">
            <v>57.4</v>
          </cell>
        </row>
        <row r="24">
          <cell r="A24" t="str">
            <v>Idaho</v>
          </cell>
          <cell r="B24" t="str">
            <v>ALT</v>
          </cell>
          <cell r="C24" t="str">
            <v>Houses of Worship-ALT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Idaho</v>
          </cell>
          <cell r="B25" t="str">
            <v>NEW</v>
          </cell>
          <cell r="C25" t="str">
            <v>Houses of Worship-NEW</v>
          </cell>
          <cell r="D25">
            <v>225.3</v>
          </cell>
          <cell r="E25">
            <v>180.3</v>
          </cell>
          <cell r="F25">
            <v>157.9</v>
          </cell>
          <cell r="G25">
            <v>246.9</v>
          </cell>
        </row>
        <row r="26">
          <cell r="A26" t="str">
            <v>Idaho</v>
          </cell>
          <cell r="B26" t="str">
            <v>ADD</v>
          </cell>
          <cell r="C26" t="str">
            <v>K-12-ADD</v>
          </cell>
          <cell r="D26">
            <v>172.6</v>
          </cell>
          <cell r="E26">
            <v>144.5</v>
          </cell>
          <cell r="F26">
            <v>421.8</v>
          </cell>
          <cell r="G26">
            <v>73.8</v>
          </cell>
        </row>
        <row r="27">
          <cell r="A27" t="str">
            <v>Idaho</v>
          </cell>
          <cell r="B27" t="str">
            <v>ALT</v>
          </cell>
          <cell r="C27" t="str">
            <v>K-12-ALT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Idaho</v>
          </cell>
          <cell r="B28" t="str">
            <v>NEW</v>
          </cell>
          <cell r="C28" t="str">
            <v>K-12-NEW</v>
          </cell>
          <cell r="D28">
            <v>979</v>
          </cell>
          <cell r="E28">
            <v>788.7</v>
          </cell>
          <cell r="F28">
            <v>753.9</v>
          </cell>
          <cell r="G28">
            <v>530.4</v>
          </cell>
        </row>
        <row r="29">
          <cell r="A29" t="str">
            <v>Idaho</v>
          </cell>
          <cell r="B29" t="str">
            <v>ADD</v>
          </cell>
          <cell r="C29" t="str">
            <v>Laboratories (excl. manufacturer owned)-ADD</v>
          </cell>
          <cell r="D29">
            <v>3.2</v>
          </cell>
          <cell r="E29">
            <v>0.7</v>
          </cell>
        </row>
        <row r="30">
          <cell r="A30" t="str">
            <v>Idaho</v>
          </cell>
          <cell r="B30" t="str">
            <v>ALT</v>
          </cell>
          <cell r="C30" t="str">
            <v>Laboratories (excl. manufacturer owned)-ALT</v>
          </cell>
          <cell r="E30">
            <v>0</v>
          </cell>
          <cell r="F30">
            <v>0</v>
          </cell>
        </row>
        <row r="31">
          <cell r="A31" t="str">
            <v>Idaho</v>
          </cell>
          <cell r="B31" t="str">
            <v>NEW</v>
          </cell>
          <cell r="C31" t="str">
            <v>Laboratories (excl. manufacturer owned)-NEW</v>
          </cell>
          <cell r="D31">
            <v>2</v>
          </cell>
          <cell r="E31">
            <v>46.4</v>
          </cell>
        </row>
        <row r="32">
          <cell r="A32" t="str">
            <v>Idaho</v>
          </cell>
          <cell r="B32" t="str">
            <v>ALT</v>
          </cell>
          <cell r="C32" t="str">
            <v>Laboratories (Manufacturer owned)-ALT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Idaho</v>
          </cell>
          <cell r="B33" t="str">
            <v>NEW</v>
          </cell>
          <cell r="C33" t="str">
            <v>Laboratories (Manufacturer owned)-NEW</v>
          </cell>
          <cell r="D33">
            <v>2.5</v>
          </cell>
        </row>
        <row r="34">
          <cell r="A34" t="str">
            <v>Idaho</v>
          </cell>
          <cell r="B34" t="str">
            <v>ADD</v>
          </cell>
          <cell r="C34" t="str">
            <v>Libraries and Museums-ADD</v>
          </cell>
          <cell r="D34">
            <v>14.1</v>
          </cell>
          <cell r="E34">
            <v>1.4</v>
          </cell>
          <cell r="G34">
            <v>39.799999999999997</v>
          </cell>
        </row>
        <row r="35">
          <cell r="A35" t="str">
            <v>Idaho</v>
          </cell>
          <cell r="B35" t="str">
            <v>ALT</v>
          </cell>
          <cell r="C35" t="str">
            <v>Libraries and Museums-ALT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Idaho</v>
          </cell>
          <cell r="B36" t="str">
            <v>NEW</v>
          </cell>
          <cell r="C36" t="str">
            <v>Libraries and Museums-NEW</v>
          </cell>
          <cell r="D36">
            <v>8.8000000000000007</v>
          </cell>
          <cell r="E36">
            <v>9.9</v>
          </cell>
          <cell r="G36">
            <v>6.4</v>
          </cell>
        </row>
        <row r="37">
          <cell r="A37" t="str">
            <v>Idaho</v>
          </cell>
          <cell r="B37" t="str">
            <v>ADD</v>
          </cell>
          <cell r="C37" t="str">
            <v>Manufacturing and Processing Plants-ADD</v>
          </cell>
          <cell r="D37">
            <v>103.6</v>
          </cell>
          <cell r="E37">
            <v>35.6</v>
          </cell>
          <cell r="F37">
            <v>4.9000000000000004</v>
          </cell>
        </row>
        <row r="38">
          <cell r="A38" t="str">
            <v>Idaho</v>
          </cell>
          <cell r="B38" t="str">
            <v>ALT</v>
          </cell>
          <cell r="C38" t="str">
            <v>Manufacturing and Processing Plants-ALT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Idaho</v>
          </cell>
          <cell r="B39" t="str">
            <v>NEW</v>
          </cell>
          <cell r="C39" t="str">
            <v>Manufacturing and Processing Plants-NEW</v>
          </cell>
          <cell r="D39">
            <v>104.5</v>
          </cell>
          <cell r="E39">
            <v>26.1</v>
          </cell>
          <cell r="F39">
            <v>36.700000000000003</v>
          </cell>
          <cell r="G39">
            <v>197.6</v>
          </cell>
        </row>
        <row r="40">
          <cell r="A40" t="str">
            <v>Idaho</v>
          </cell>
          <cell r="B40" t="str">
            <v>ADD</v>
          </cell>
          <cell r="C40" t="str">
            <v>Miscellaneous Nonresidential Buildings-ADD</v>
          </cell>
          <cell r="D40">
            <v>1.4</v>
          </cell>
          <cell r="E40">
            <v>31</v>
          </cell>
          <cell r="F40">
            <v>9.8000000000000007</v>
          </cell>
          <cell r="G40">
            <v>4.0999999999999996</v>
          </cell>
        </row>
        <row r="41">
          <cell r="A41" t="str">
            <v>Idaho</v>
          </cell>
          <cell r="B41" t="str">
            <v>ALT</v>
          </cell>
          <cell r="C41" t="str">
            <v>Miscellaneous Nonresidential Buildings-ALT</v>
          </cell>
          <cell r="D41">
            <v>0</v>
          </cell>
          <cell r="G41">
            <v>0</v>
          </cell>
        </row>
        <row r="42">
          <cell r="A42" t="str">
            <v>Idaho</v>
          </cell>
          <cell r="B42" t="str">
            <v>NEW</v>
          </cell>
          <cell r="C42" t="str">
            <v>Miscellaneous Nonresidential Buildings-NEW</v>
          </cell>
          <cell r="D42">
            <v>22.8</v>
          </cell>
          <cell r="E42">
            <v>12.2</v>
          </cell>
          <cell r="F42">
            <v>25.4</v>
          </cell>
          <cell r="G42">
            <v>21.6</v>
          </cell>
        </row>
        <row r="43">
          <cell r="A43" t="str">
            <v>Idaho</v>
          </cell>
          <cell r="B43" t="str">
            <v>ADD</v>
          </cell>
          <cell r="C43" t="str">
            <v>Office and Bank Buildings-ADD</v>
          </cell>
          <cell r="D43">
            <v>55</v>
          </cell>
          <cell r="E43">
            <v>102.9</v>
          </cell>
          <cell r="F43">
            <v>53.8</v>
          </cell>
          <cell r="G43">
            <v>65.3</v>
          </cell>
        </row>
        <row r="44">
          <cell r="A44" t="str">
            <v>Idaho</v>
          </cell>
          <cell r="B44" t="str">
            <v>ALT</v>
          </cell>
          <cell r="C44" t="str">
            <v>Office and Bank Buildings-ALT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Idaho</v>
          </cell>
          <cell r="B45" t="str">
            <v>NEW</v>
          </cell>
          <cell r="C45" t="str">
            <v>Office and Bank Buildings-NEW</v>
          </cell>
          <cell r="D45">
            <v>1126.3</v>
          </cell>
          <cell r="E45">
            <v>719.6</v>
          </cell>
          <cell r="F45">
            <v>842.2</v>
          </cell>
          <cell r="G45">
            <v>1427.8</v>
          </cell>
        </row>
        <row r="46">
          <cell r="A46" t="str">
            <v>Idaho</v>
          </cell>
          <cell r="B46" t="str">
            <v>ADD</v>
          </cell>
          <cell r="C46" t="str">
            <v>Other Government Service Buildings-ADD</v>
          </cell>
          <cell r="D46">
            <v>31.3</v>
          </cell>
          <cell r="E46">
            <v>0.6</v>
          </cell>
          <cell r="F46">
            <v>86.3</v>
          </cell>
        </row>
        <row r="47">
          <cell r="A47" t="str">
            <v>Idaho</v>
          </cell>
          <cell r="B47" t="str">
            <v>ALT</v>
          </cell>
          <cell r="C47" t="str">
            <v>Other Government Service Buildings-ALT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Idaho</v>
          </cell>
          <cell r="B48" t="str">
            <v>NEW</v>
          </cell>
          <cell r="C48" t="str">
            <v>Other Government Service Buildings-NEW</v>
          </cell>
          <cell r="D48">
            <v>128.1</v>
          </cell>
          <cell r="E48">
            <v>144.69999999999999</v>
          </cell>
          <cell r="F48">
            <v>89.4</v>
          </cell>
          <cell r="G48">
            <v>63.7</v>
          </cell>
        </row>
        <row r="49">
          <cell r="A49" t="str">
            <v>Idaho</v>
          </cell>
          <cell r="B49" t="str">
            <v>ADD</v>
          </cell>
          <cell r="C49" t="str">
            <v>Other Religious Buildings-ADD</v>
          </cell>
          <cell r="E49">
            <v>30.4</v>
          </cell>
          <cell r="F49">
            <v>27.6</v>
          </cell>
        </row>
        <row r="50">
          <cell r="A50" t="str">
            <v>Idaho</v>
          </cell>
          <cell r="B50" t="str">
            <v>NEW</v>
          </cell>
          <cell r="C50" t="str">
            <v>Other Religious Buildings-NEW</v>
          </cell>
          <cell r="D50">
            <v>18.3</v>
          </cell>
          <cell r="E50">
            <v>49.9</v>
          </cell>
          <cell r="F50">
            <v>32.1</v>
          </cell>
          <cell r="G50">
            <v>15.9</v>
          </cell>
        </row>
        <row r="51">
          <cell r="A51" t="str">
            <v>Idaho</v>
          </cell>
          <cell r="B51" t="str">
            <v>ADD</v>
          </cell>
          <cell r="C51" t="str">
            <v>Parking Garages and Automotive Services-ADD</v>
          </cell>
          <cell r="D51">
            <v>127.1</v>
          </cell>
          <cell r="E51">
            <v>54.9</v>
          </cell>
          <cell r="G51">
            <v>11.3</v>
          </cell>
        </row>
        <row r="52">
          <cell r="A52" t="str">
            <v>Idaho</v>
          </cell>
          <cell r="B52" t="str">
            <v>ALT</v>
          </cell>
          <cell r="C52" t="str">
            <v>Parking Garages and Automotive Services-ALT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Idaho</v>
          </cell>
          <cell r="B53" t="str">
            <v>NEW</v>
          </cell>
          <cell r="C53" t="str">
            <v>Parking Garages and Automotive Services-NEW</v>
          </cell>
          <cell r="D53">
            <v>579.70000000000005</v>
          </cell>
          <cell r="E53">
            <v>816.6</v>
          </cell>
          <cell r="F53">
            <v>686.8</v>
          </cell>
          <cell r="G53">
            <v>207.5</v>
          </cell>
        </row>
        <row r="54">
          <cell r="A54" t="str">
            <v>Idaho</v>
          </cell>
          <cell r="B54" t="str">
            <v>ADD</v>
          </cell>
          <cell r="C54" t="str">
            <v>Schools-Other-ADD</v>
          </cell>
          <cell r="D54">
            <v>3.8</v>
          </cell>
          <cell r="E54">
            <v>54.6</v>
          </cell>
          <cell r="F54">
            <v>77.2</v>
          </cell>
          <cell r="G54">
            <v>6.9</v>
          </cell>
        </row>
        <row r="55">
          <cell r="A55" t="str">
            <v>Idaho</v>
          </cell>
          <cell r="B55" t="str">
            <v>ALT</v>
          </cell>
          <cell r="C55" t="str">
            <v>Schools-Other-ALT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Idaho</v>
          </cell>
          <cell r="B56" t="str">
            <v>NEW</v>
          </cell>
          <cell r="C56" t="str">
            <v>Schools-Other-NEW</v>
          </cell>
          <cell r="D56">
            <v>121.9</v>
          </cell>
          <cell r="E56">
            <v>254</v>
          </cell>
          <cell r="F56">
            <v>388</v>
          </cell>
          <cell r="G56">
            <v>175.9</v>
          </cell>
        </row>
        <row r="57">
          <cell r="A57" t="str">
            <v>Idaho</v>
          </cell>
          <cell r="B57" t="str">
            <v>ADD</v>
          </cell>
          <cell r="C57" t="str">
            <v>Service-ADD</v>
          </cell>
          <cell r="F57">
            <v>6.5</v>
          </cell>
        </row>
        <row r="58">
          <cell r="A58" t="str">
            <v>Idaho</v>
          </cell>
          <cell r="B58" t="str">
            <v>ALT</v>
          </cell>
          <cell r="C58" t="str">
            <v>Service-ALT</v>
          </cell>
          <cell r="E58">
            <v>0</v>
          </cell>
        </row>
        <row r="59">
          <cell r="A59" t="str">
            <v>Idaho</v>
          </cell>
          <cell r="B59" t="str">
            <v>NEW</v>
          </cell>
          <cell r="C59" t="str">
            <v>Service-NEW</v>
          </cell>
          <cell r="D59">
            <v>3.3</v>
          </cell>
          <cell r="E59">
            <v>26</v>
          </cell>
          <cell r="F59">
            <v>109.5</v>
          </cell>
          <cell r="G59">
            <v>68.099999999999994</v>
          </cell>
        </row>
        <row r="60">
          <cell r="A60" t="str">
            <v>Idaho</v>
          </cell>
          <cell r="B60" t="str">
            <v>ADD</v>
          </cell>
          <cell r="C60" t="str">
            <v>Stores and Restaurants-ADD</v>
          </cell>
          <cell r="D60">
            <v>32.5</v>
          </cell>
          <cell r="E60">
            <v>80.3</v>
          </cell>
          <cell r="F60">
            <v>20.100000000000001</v>
          </cell>
          <cell r="G60">
            <v>68.2</v>
          </cell>
        </row>
        <row r="61">
          <cell r="A61" t="str">
            <v>Idaho</v>
          </cell>
          <cell r="B61" t="str">
            <v>ALT</v>
          </cell>
          <cell r="C61" t="str">
            <v>Stores and Restaurants-ALT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 t="str">
            <v>Idaho</v>
          </cell>
          <cell r="B62" t="str">
            <v>NEW</v>
          </cell>
          <cell r="C62" t="str">
            <v>Stores and Restaurants-NEW</v>
          </cell>
          <cell r="D62">
            <v>1573</v>
          </cell>
          <cell r="E62">
            <v>1015</v>
          </cell>
          <cell r="F62">
            <v>1470.8</v>
          </cell>
          <cell r="G62">
            <v>1466.4</v>
          </cell>
        </row>
        <row r="63">
          <cell r="A63" t="str">
            <v>Idaho</v>
          </cell>
          <cell r="B63" t="str">
            <v>ALT</v>
          </cell>
          <cell r="C63" t="str">
            <v>Terminals-ALT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Idaho</v>
          </cell>
          <cell r="B64" t="str">
            <v>NEW</v>
          </cell>
          <cell r="C64" t="str">
            <v>Terminals-NEW</v>
          </cell>
          <cell r="D64">
            <v>364.3</v>
          </cell>
          <cell r="G64">
            <v>4.4000000000000004</v>
          </cell>
        </row>
        <row r="65">
          <cell r="A65" t="str">
            <v>Idaho</v>
          </cell>
          <cell r="B65" t="str">
            <v>ADD</v>
          </cell>
          <cell r="C65" t="str">
            <v>Warehouses (excl. manufacturer owned)-ADD</v>
          </cell>
          <cell r="D65">
            <v>72.7</v>
          </cell>
          <cell r="E65">
            <v>32.799999999999997</v>
          </cell>
          <cell r="F65">
            <v>41.1</v>
          </cell>
          <cell r="G65">
            <v>23.8</v>
          </cell>
        </row>
        <row r="66">
          <cell r="A66" t="str">
            <v>Idaho</v>
          </cell>
          <cell r="B66" t="str">
            <v>ALT</v>
          </cell>
          <cell r="C66" t="str">
            <v>Warehouses (excl. manufacturer owned)-ALT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Idaho</v>
          </cell>
          <cell r="B67" t="str">
            <v>NEW</v>
          </cell>
          <cell r="C67" t="str">
            <v>Warehouses (excl. manufacturer owned)-NEW</v>
          </cell>
          <cell r="D67">
            <v>873.9</v>
          </cell>
          <cell r="E67">
            <v>758.6</v>
          </cell>
          <cell r="F67">
            <v>371.9</v>
          </cell>
          <cell r="G67">
            <v>722.5</v>
          </cell>
        </row>
        <row r="68">
          <cell r="A68" t="str">
            <v>Idaho</v>
          </cell>
          <cell r="B68" t="str">
            <v>ADD</v>
          </cell>
          <cell r="C68" t="str">
            <v>Warehouses (Manufacturer owned)-ADD</v>
          </cell>
          <cell r="D68">
            <v>2.6</v>
          </cell>
          <cell r="E68">
            <v>3.6</v>
          </cell>
          <cell r="F68">
            <v>10.6</v>
          </cell>
        </row>
        <row r="69">
          <cell r="A69" t="str">
            <v>Idaho</v>
          </cell>
          <cell r="B69" t="str">
            <v>ALT</v>
          </cell>
          <cell r="C69" t="str">
            <v>Warehouses (Manufacturer owned)-ALT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Idaho</v>
          </cell>
          <cell r="B70" t="str">
            <v>NEW</v>
          </cell>
          <cell r="C70" t="str">
            <v>Warehouses (Manufacturer owned)-NEW</v>
          </cell>
          <cell r="D70">
            <v>141.19999999999999</v>
          </cell>
          <cell r="E70">
            <v>25.8</v>
          </cell>
          <cell r="F70">
            <v>35.5</v>
          </cell>
          <cell r="G70">
            <v>96</v>
          </cell>
        </row>
        <row r="71">
          <cell r="A71" t="str">
            <v>Montana</v>
          </cell>
          <cell r="B71" t="str">
            <v>ADD</v>
          </cell>
          <cell r="C71" t="str">
            <v>Amusement, Social and Recreational Bldgs-ADD</v>
          </cell>
          <cell r="D71">
            <v>14.2</v>
          </cell>
          <cell r="E71">
            <v>13.3</v>
          </cell>
          <cell r="F71">
            <v>9.4</v>
          </cell>
          <cell r="G71">
            <v>1.6</v>
          </cell>
        </row>
        <row r="72">
          <cell r="A72" t="str">
            <v>Montana</v>
          </cell>
          <cell r="B72" t="str">
            <v>ALT</v>
          </cell>
          <cell r="C72" t="str">
            <v>Amusement, Social and Recreational Bldgs-ALT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Montana</v>
          </cell>
          <cell r="B73" t="str">
            <v>NEW</v>
          </cell>
          <cell r="C73" t="str">
            <v>Amusement, Social and Recreational Bldgs-NEW</v>
          </cell>
          <cell r="D73">
            <v>52.6</v>
          </cell>
          <cell r="E73">
            <v>55.9</v>
          </cell>
          <cell r="F73">
            <v>108.7</v>
          </cell>
          <cell r="G73">
            <v>93.8</v>
          </cell>
        </row>
        <row r="74">
          <cell r="A74" t="str">
            <v>Montana</v>
          </cell>
          <cell r="B74" t="str">
            <v>ADD</v>
          </cell>
          <cell r="C74" t="str">
            <v>Capitols/Court Houses/City Halls-ADD</v>
          </cell>
          <cell r="D74">
            <v>6.9</v>
          </cell>
        </row>
        <row r="75">
          <cell r="A75" t="str">
            <v>Montana</v>
          </cell>
          <cell r="B75" t="str">
            <v>ALT</v>
          </cell>
          <cell r="C75" t="str">
            <v>Capitols/Court Houses/City Halls-ALT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Montana</v>
          </cell>
          <cell r="B76" t="str">
            <v>NEW</v>
          </cell>
          <cell r="C76" t="str">
            <v>Capitols/Court Houses/City Halls-NEW</v>
          </cell>
          <cell r="E76">
            <v>2.8</v>
          </cell>
        </row>
        <row r="77">
          <cell r="A77" t="str">
            <v>Montana</v>
          </cell>
          <cell r="B77" t="str">
            <v>ALT</v>
          </cell>
          <cell r="C77" t="str">
            <v>Dormitories-ALT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Montana</v>
          </cell>
          <cell r="B78" t="str">
            <v>NEW</v>
          </cell>
          <cell r="C78" t="str">
            <v>Dormitories-NEW</v>
          </cell>
          <cell r="D78">
            <v>12</v>
          </cell>
          <cell r="E78">
            <v>66.8</v>
          </cell>
          <cell r="F78">
            <v>209.9</v>
          </cell>
          <cell r="G78">
            <v>13.4</v>
          </cell>
        </row>
        <row r="79">
          <cell r="A79" t="str">
            <v>Montana</v>
          </cell>
          <cell r="B79" t="str">
            <v>ADD</v>
          </cell>
          <cell r="C79" t="str">
            <v>Health-Other-ADD</v>
          </cell>
          <cell r="D79">
            <v>38.200000000000003</v>
          </cell>
          <cell r="E79">
            <v>113.8</v>
          </cell>
          <cell r="F79">
            <v>0.6</v>
          </cell>
          <cell r="G79">
            <v>50.4</v>
          </cell>
        </row>
        <row r="80">
          <cell r="A80" t="str">
            <v>Montana</v>
          </cell>
          <cell r="B80" t="str">
            <v>ALT</v>
          </cell>
          <cell r="C80" t="str">
            <v>Health-Other-ALT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>Montana</v>
          </cell>
          <cell r="B81" t="str">
            <v>NEW</v>
          </cell>
          <cell r="C81" t="str">
            <v>Health-Other-NEW</v>
          </cell>
          <cell r="D81">
            <v>222.7</v>
          </cell>
          <cell r="E81">
            <v>130.5</v>
          </cell>
          <cell r="F81">
            <v>226.3</v>
          </cell>
          <cell r="G81">
            <v>202</v>
          </cell>
        </row>
        <row r="82">
          <cell r="A82" t="str">
            <v>Montana</v>
          </cell>
          <cell r="B82" t="str">
            <v>ADD</v>
          </cell>
          <cell r="C82" t="str">
            <v>Hospitals-ADD</v>
          </cell>
          <cell r="D82">
            <v>222.2</v>
          </cell>
          <cell r="E82">
            <v>118</v>
          </cell>
          <cell r="F82">
            <v>6</v>
          </cell>
        </row>
        <row r="83">
          <cell r="A83" t="str">
            <v>Montana</v>
          </cell>
          <cell r="B83" t="str">
            <v>ALT</v>
          </cell>
          <cell r="C83" t="str">
            <v>Hospitals-ALT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Montana</v>
          </cell>
          <cell r="B84" t="str">
            <v>NEW</v>
          </cell>
          <cell r="C84" t="str">
            <v>Hospitals-NEW</v>
          </cell>
          <cell r="D84">
            <v>4</v>
          </cell>
          <cell r="E84">
            <v>39.5</v>
          </cell>
        </row>
        <row r="85">
          <cell r="A85" t="str">
            <v>Montana</v>
          </cell>
          <cell r="B85" t="str">
            <v>ADD</v>
          </cell>
          <cell r="C85" t="str">
            <v>Hotels and Motels-ADD</v>
          </cell>
          <cell r="D85">
            <v>30.3</v>
          </cell>
          <cell r="F85">
            <v>25.7</v>
          </cell>
          <cell r="G85">
            <v>17.899999999999999</v>
          </cell>
        </row>
        <row r="86">
          <cell r="A86" t="str">
            <v>Montana</v>
          </cell>
          <cell r="B86" t="str">
            <v>ALT</v>
          </cell>
          <cell r="C86" t="str">
            <v>Hotels and Motels-ALT</v>
          </cell>
          <cell r="D86">
            <v>0</v>
          </cell>
          <cell r="F86">
            <v>0</v>
          </cell>
        </row>
        <row r="87">
          <cell r="A87" t="str">
            <v>Montana</v>
          </cell>
          <cell r="B87" t="str">
            <v>NEW</v>
          </cell>
          <cell r="C87" t="str">
            <v>Hotels and Motels-NEW</v>
          </cell>
          <cell r="D87">
            <v>286.10000000000002</v>
          </cell>
          <cell r="E87">
            <v>285.3</v>
          </cell>
          <cell r="F87">
            <v>58.6</v>
          </cell>
          <cell r="G87">
            <v>114</v>
          </cell>
        </row>
        <row r="88">
          <cell r="A88" t="str">
            <v>Montana</v>
          </cell>
          <cell r="B88" t="str">
            <v>ADD</v>
          </cell>
          <cell r="C88" t="str">
            <v>Houses of Worship-ADD</v>
          </cell>
          <cell r="D88">
            <v>66.8</v>
          </cell>
          <cell r="F88">
            <v>43.8</v>
          </cell>
          <cell r="G88">
            <v>12.8</v>
          </cell>
        </row>
        <row r="89">
          <cell r="A89" t="str">
            <v>Montana</v>
          </cell>
          <cell r="B89" t="str">
            <v>ALT</v>
          </cell>
          <cell r="C89" t="str">
            <v>Houses of Worship-ALT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Montana</v>
          </cell>
          <cell r="B90" t="str">
            <v>NEW</v>
          </cell>
          <cell r="C90" t="str">
            <v>Houses of Worship-NEW</v>
          </cell>
          <cell r="D90">
            <v>23</v>
          </cell>
          <cell r="F90">
            <v>36</v>
          </cell>
          <cell r="G90">
            <v>14</v>
          </cell>
        </row>
        <row r="91">
          <cell r="A91" t="str">
            <v>Montana</v>
          </cell>
          <cell r="B91" t="str">
            <v>ADD</v>
          </cell>
          <cell r="C91" t="str">
            <v>K-12-ADD</v>
          </cell>
          <cell r="D91">
            <v>141.4</v>
          </cell>
          <cell r="E91">
            <v>122.6</v>
          </cell>
          <cell r="F91">
            <v>90.6</v>
          </cell>
          <cell r="G91">
            <v>107.2</v>
          </cell>
        </row>
        <row r="92">
          <cell r="A92" t="str">
            <v>Montana</v>
          </cell>
          <cell r="B92" t="str">
            <v>ALT</v>
          </cell>
          <cell r="C92" t="str">
            <v>K-12-ALT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Montana</v>
          </cell>
          <cell r="B93" t="str">
            <v>NEW</v>
          </cell>
          <cell r="C93" t="str">
            <v>K-12-NEW</v>
          </cell>
          <cell r="D93">
            <v>75.3</v>
          </cell>
          <cell r="E93">
            <v>150</v>
          </cell>
          <cell r="F93">
            <v>98.4</v>
          </cell>
        </row>
        <row r="94">
          <cell r="A94" t="str">
            <v>Montana</v>
          </cell>
          <cell r="B94" t="str">
            <v>ADD</v>
          </cell>
          <cell r="C94" t="str">
            <v>Laboratories (excl. manufacturer owned)-ADD</v>
          </cell>
          <cell r="F94">
            <v>14.1</v>
          </cell>
        </row>
        <row r="95">
          <cell r="A95" t="str">
            <v>Montana</v>
          </cell>
          <cell r="B95" t="str">
            <v>ALT</v>
          </cell>
          <cell r="C95" t="str">
            <v>Laboratories (excl. manufacturer owned)-ALT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Montana</v>
          </cell>
          <cell r="B96" t="str">
            <v>NEW</v>
          </cell>
          <cell r="C96" t="str">
            <v>Laboratories (excl. manufacturer owned)-NEW</v>
          </cell>
          <cell r="D96">
            <v>28.7</v>
          </cell>
          <cell r="E96">
            <v>34.1</v>
          </cell>
          <cell r="F96">
            <v>27.2</v>
          </cell>
          <cell r="G96">
            <v>116.9</v>
          </cell>
        </row>
        <row r="97">
          <cell r="A97" t="str">
            <v>Montana</v>
          </cell>
          <cell r="B97" t="str">
            <v>ALT</v>
          </cell>
          <cell r="C97" t="str">
            <v>Laboratories (Manufacturer owned)-ALT</v>
          </cell>
          <cell r="G97">
            <v>0</v>
          </cell>
        </row>
        <row r="98">
          <cell r="A98" t="str">
            <v>Montana</v>
          </cell>
          <cell r="B98" t="str">
            <v>NEW</v>
          </cell>
          <cell r="C98" t="str">
            <v>Laboratories (Manufacturer owned)-NEW</v>
          </cell>
          <cell r="F98">
            <v>2</v>
          </cell>
          <cell r="G98">
            <v>5.5</v>
          </cell>
        </row>
        <row r="99">
          <cell r="A99" t="str">
            <v>Montana</v>
          </cell>
          <cell r="B99" t="str">
            <v>ADD</v>
          </cell>
          <cell r="C99" t="str">
            <v>Libraries and Museums-ADD</v>
          </cell>
          <cell r="D99">
            <v>5</v>
          </cell>
          <cell r="E99">
            <v>4.7</v>
          </cell>
          <cell r="G99">
            <v>14.5</v>
          </cell>
        </row>
        <row r="100">
          <cell r="A100" t="str">
            <v>Montana</v>
          </cell>
          <cell r="B100" t="str">
            <v>ALT</v>
          </cell>
          <cell r="C100" t="str">
            <v>Libraries and Museums-ALT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Montana</v>
          </cell>
          <cell r="B101" t="str">
            <v>NEW</v>
          </cell>
          <cell r="C101" t="str">
            <v>Libraries and Museums-NEW</v>
          </cell>
          <cell r="D101">
            <v>24.6</v>
          </cell>
          <cell r="G101">
            <v>53.7</v>
          </cell>
        </row>
        <row r="102">
          <cell r="A102" t="str">
            <v>Montana</v>
          </cell>
          <cell r="B102" t="str">
            <v>ADD</v>
          </cell>
          <cell r="C102" t="str">
            <v>Manufacturing and Processing Plants-ADD</v>
          </cell>
          <cell r="F102">
            <v>93.8</v>
          </cell>
          <cell r="G102">
            <v>14</v>
          </cell>
        </row>
        <row r="103">
          <cell r="A103" t="str">
            <v>Montana</v>
          </cell>
          <cell r="B103" t="str">
            <v>ALT</v>
          </cell>
          <cell r="C103" t="str">
            <v>Manufacturing and Processing Plants-ALT</v>
          </cell>
          <cell r="E103">
            <v>0</v>
          </cell>
        </row>
        <row r="104">
          <cell r="A104" t="str">
            <v>Montana</v>
          </cell>
          <cell r="B104" t="str">
            <v>NEW</v>
          </cell>
          <cell r="C104" t="str">
            <v>Manufacturing and Processing Plants-NEW</v>
          </cell>
          <cell r="D104">
            <v>13.3</v>
          </cell>
          <cell r="E104">
            <v>49.5</v>
          </cell>
          <cell r="F104">
            <v>7.2</v>
          </cell>
          <cell r="G104">
            <v>2.2000000000000002</v>
          </cell>
        </row>
        <row r="105">
          <cell r="A105" t="str">
            <v>Montana</v>
          </cell>
          <cell r="B105" t="str">
            <v>ADD</v>
          </cell>
          <cell r="C105" t="str">
            <v>Miscellaneous Nonresidential Buildings-ADD</v>
          </cell>
          <cell r="G105">
            <v>4.5999999999999996</v>
          </cell>
        </row>
        <row r="106">
          <cell r="A106" t="str">
            <v>Montana</v>
          </cell>
          <cell r="B106" t="str">
            <v>ALT</v>
          </cell>
          <cell r="C106" t="str">
            <v>Miscellaneous Nonresidential Buildings-ALT</v>
          </cell>
          <cell r="E106">
            <v>0</v>
          </cell>
          <cell r="F106">
            <v>0</v>
          </cell>
        </row>
        <row r="107">
          <cell r="A107" t="str">
            <v>Montana</v>
          </cell>
          <cell r="B107" t="str">
            <v>NEW</v>
          </cell>
          <cell r="C107" t="str">
            <v>Miscellaneous Nonresidential Buildings-NEW</v>
          </cell>
          <cell r="D107">
            <v>10.199999999999999</v>
          </cell>
          <cell r="E107">
            <v>15.5</v>
          </cell>
          <cell r="F107">
            <v>44.2</v>
          </cell>
          <cell r="G107">
            <v>5</v>
          </cell>
        </row>
        <row r="108">
          <cell r="A108" t="str">
            <v>Montana</v>
          </cell>
          <cell r="B108" t="str">
            <v>ADD</v>
          </cell>
          <cell r="C108" t="str">
            <v>Office and Bank Buildings-ADD</v>
          </cell>
          <cell r="D108">
            <v>59.6</v>
          </cell>
          <cell r="E108">
            <v>19.399999999999999</v>
          </cell>
          <cell r="F108">
            <v>40.1</v>
          </cell>
          <cell r="G108">
            <v>18</v>
          </cell>
        </row>
        <row r="109">
          <cell r="A109" t="str">
            <v>Montana</v>
          </cell>
          <cell r="B109" t="str">
            <v>ALT</v>
          </cell>
          <cell r="C109" t="str">
            <v>Office and Bank Buildings-ALT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</row>
        <row r="110">
          <cell r="A110" t="str">
            <v>Montana</v>
          </cell>
          <cell r="B110" t="str">
            <v>NEW</v>
          </cell>
          <cell r="C110" t="str">
            <v>Office and Bank Buildings-NEW</v>
          </cell>
          <cell r="D110">
            <v>356.2</v>
          </cell>
          <cell r="E110">
            <v>183.3</v>
          </cell>
          <cell r="F110">
            <v>399.2</v>
          </cell>
          <cell r="G110">
            <v>308.5</v>
          </cell>
        </row>
        <row r="111">
          <cell r="A111" t="str">
            <v>Montana</v>
          </cell>
          <cell r="B111" t="str">
            <v>ADD</v>
          </cell>
          <cell r="C111" t="str">
            <v>Other Government Service Buildings-ADD</v>
          </cell>
          <cell r="D111">
            <v>69.7</v>
          </cell>
          <cell r="E111">
            <v>20</v>
          </cell>
          <cell r="F111">
            <v>18.5</v>
          </cell>
          <cell r="G111">
            <v>20.100000000000001</v>
          </cell>
        </row>
        <row r="112">
          <cell r="A112" t="str">
            <v>Montana</v>
          </cell>
          <cell r="B112" t="str">
            <v>ALT</v>
          </cell>
          <cell r="C112" t="str">
            <v>Other Government Service Buildings-ALT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</row>
        <row r="113">
          <cell r="A113" t="str">
            <v>Montana</v>
          </cell>
          <cell r="B113" t="str">
            <v>NEW</v>
          </cell>
          <cell r="C113" t="str">
            <v>Other Government Service Buildings-NEW</v>
          </cell>
          <cell r="D113">
            <v>168.1</v>
          </cell>
          <cell r="E113">
            <v>147.6</v>
          </cell>
          <cell r="F113">
            <v>46</v>
          </cell>
          <cell r="G113">
            <v>74.7</v>
          </cell>
        </row>
        <row r="114">
          <cell r="A114" t="str">
            <v>Montana</v>
          </cell>
          <cell r="B114" t="str">
            <v>ADD</v>
          </cell>
          <cell r="C114" t="str">
            <v>Other Religious Buildings-ADD</v>
          </cell>
          <cell r="F114">
            <v>2.8</v>
          </cell>
          <cell r="G114">
            <v>1.2</v>
          </cell>
        </row>
        <row r="115">
          <cell r="A115" t="str">
            <v>Montana</v>
          </cell>
          <cell r="B115" t="str">
            <v>ALT</v>
          </cell>
          <cell r="C115" t="str">
            <v>Other Religious Buildings-ALT</v>
          </cell>
          <cell r="E115">
            <v>0</v>
          </cell>
        </row>
        <row r="116">
          <cell r="A116" t="str">
            <v>Montana</v>
          </cell>
          <cell r="B116" t="str">
            <v>ADD</v>
          </cell>
          <cell r="C116" t="str">
            <v>Parking Garages and Automotive Services-ADD</v>
          </cell>
          <cell r="D116">
            <v>7.8</v>
          </cell>
          <cell r="F116">
            <v>2.2000000000000002</v>
          </cell>
          <cell r="G116">
            <v>29.7</v>
          </cell>
        </row>
        <row r="117">
          <cell r="A117" t="str">
            <v>Montana</v>
          </cell>
          <cell r="B117" t="str">
            <v>ALT</v>
          </cell>
          <cell r="C117" t="str">
            <v>Parking Garages and Automotive Services-ALT</v>
          </cell>
          <cell r="D117">
            <v>0</v>
          </cell>
          <cell r="E117">
            <v>0</v>
          </cell>
          <cell r="F117">
            <v>0</v>
          </cell>
        </row>
        <row r="118">
          <cell r="A118" t="str">
            <v>Montana</v>
          </cell>
          <cell r="B118" t="str">
            <v>NEW</v>
          </cell>
          <cell r="C118" t="str">
            <v>Parking Garages and Automotive Services-NEW</v>
          </cell>
          <cell r="D118">
            <v>126.6</v>
          </cell>
          <cell r="E118">
            <v>104.1</v>
          </cell>
          <cell r="F118">
            <v>92</v>
          </cell>
          <cell r="G118">
            <v>49.1</v>
          </cell>
        </row>
        <row r="119">
          <cell r="A119" t="str">
            <v>Montana</v>
          </cell>
          <cell r="B119" t="str">
            <v>ADD</v>
          </cell>
          <cell r="C119" t="str">
            <v>Schools-Other-ADD</v>
          </cell>
          <cell r="E119">
            <v>6</v>
          </cell>
          <cell r="F119">
            <v>21.6</v>
          </cell>
          <cell r="G119">
            <v>31.1</v>
          </cell>
        </row>
        <row r="120">
          <cell r="A120" t="str">
            <v>Montana</v>
          </cell>
          <cell r="B120" t="str">
            <v>ALT</v>
          </cell>
          <cell r="C120" t="str">
            <v>Schools-Other-ALT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Montana</v>
          </cell>
          <cell r="B121" t="str">
            <v>NEW</v>
          </cell>
          <cell r="C121" t="str">
            <v>Schools-Other-NEW</v>
          </cell>
          <cell r="D121">
            <v>13.7</v>
          </cell>
          <cell r="E121">
            <v>74</v>
          </cell>
          <cell r="F121">
            <v>12.1</v>
          </cell>
          <cell r="G121">
            <v>58.6</v>
          </cell>
        </row>
        <row r="122">
          <cell r="A122" t="str">
            <v>Montana</v>
          </cell>
          <cell r="B122" t="str">
            <v>ADD</v>
          </cell>
          <cell r="C122" t="str">
            <v>Service-ADD</v>
          </cell>
          <cell r="F122">
            <v>37.9</v>
          </cell>
          <cell r="G122">
            <v>2</v>
          </cell>
        </row>
        <row r="123">
          <cell r="A123" t="str">
            <v>Montana</v>
          </cell>
          <cell r="B123" t="str">
            <v>ALT</v>
          </cell>
          <cell r="C123" t="str">
            <v>Service-ALT</v>
          </cell>
          <cell r="F123">
            <v>0</v>
          </cell>
          <cell r="G123">
            <v>0</v>
          </cell>
        </row>
        <row r="124">
          <cell r="A124" t="str">
            <v>Montana</v>
          </cell>
          <cell r="B124" t="str">
            <v>NEW</v>
          </cell>
          <cell r="C124" t="str">
            <v>Service-NEW</v>
          </cell>
          <cell r="D124">
            <v>62.6</v>
          </cell>
          <cell r="E124">
            <v>17.100000000000001</v>
          </cell>
          <cell r="G124">
            <v>19.7</v>
          </cell>
        </row>
        <row r="125">
          <cell r="A125" t="str">
            <v>Montana</v>
          </cell>
          <cell r="B125" t="str">
            <v>ADD</v>
          </cell>
          <cell r="C125" t="str">
            <v>Stores and Restaurants-ADD</v>
          </cell>
          <cell r="D125">
            <v>24.1</v>
          </cell>
          <cell r="E125">
            <v>6.1</v>
          </cell>
          <cell r="F125">
            <v>109.6</v>
          </cell>
          <cell r="G125">
            <v>35.4</v>
          </cell>
        </row>
        <row r="126">
          <cell r="A126" t="str">
            <v>Montana</v>
          </cell>
          <cell r="B126" t="str">
            <v>ALT</v>
          </cell>
          <cell r="C126" t="str">
            <v>Stores and Restaurants-ALT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</row>
        <row r="127">
          <cell r="A127" t="str">
            <v>Montana</v>
          </cell>
          <cell r="B127" t="str">
            <v>NEW</v>
          </cell>
          <cell r="C127" t="str">
            <v>Stores and Restaurants-NEW</v>
          </cell>
          <cell r="D127">
            <v>424.8</v>
          </cell>
          <cell r="E127">
            <v>466.7</v>
          </cell>
          <cell r="F127">
            <v>702.5</v>
          </cell>
          <cell r="G127">
            <v>338.8</v>
          </cell>
        </row>
        <row r="128">
          <cell r="A128" t="str">
            <v>Montana</v>
          </cell>
          <cell r="B128" t="str">
            <v>ADD</v>
          </cell>
          <cell r="C128" t="str">
            <v>Terminals-ADD</v>
          </cell>
          <cell r="D128">
            <v>6.6</v>
          </cell>
          <cell r="F128">
            <v>31</v>
          </cell>
        </row>
        <row r="129">
          <cell r="A129" t="str">
            <v>Montana</v>
          </cell>
          <cell r="B129" t="str">
            <v>ALT</v>
          </cell>
          <cell r="C129" t="str">
            <v>Terminals-ALT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Montana</v>
          </cell>
          <cell r="B130" t="str">
            <v>NEW</v>
          </cell>
          <cell r="C130" t="str">
            <v>Terminals-NEW</v>
          </cell>
          <cell r="D130">
            <v>4.5999999999999996</v>
          </cell>
        </row>
        <row r="131">
          <cell r="A131" t="str">
            <v>Montana</v>
          </cell>
          <cell r="B131" t="str">
            <v>ADD</v>
          </cell>
          <cell r="C131" t="str">
            <v>Warehouses (excl. manufacturer owned)-ADD</v>
          </cell>
          <cell r="D131">
            <v>6.8</v>
          </cell>
          <cell r="F131">
            <v>5.2</v>
          </cell>
          <cell r="G131">
            <v>13</v>
          </cell>
        </row>
        <row r="132">
          <cell r="A132" t="str">
            <v>Montana</v>
          </cell>
          <cell r="B132" t="str">
            <v>ALT</v>
          </cell>
          <cell r="C132" t="str">
            <v>Warehouses (excl. manufacturer owned)-ALT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Montana</v>
          </cell>
          <cell r="B133" t="str">
            <v>NEW</v>
          </cell>
          <cell r="C133" t="str">
            <v>Warehouses (excl. manufacturer owned)-NEW</v>
          </cell>
          <cell r="D133">
            <v>105.7</v>
          </cell>
          <cell r="E133">
            <v>110.8</v>
          </cell>
          <cell r="F133">
            <v>223.2</v>
          </cell>
          <cell r="G133">
            <v>245.7</v>
          </cell>
        </row>
        <row r="134">
          <cell r="A134" t="str">
            <v>Montana</v>
          </cell>
          <cell r="B134" t="str">
            <v>ADD</v>
          </cell>
          <cell r="C134" t="str">
            <v>Warehouses (Manufacturer owned)-ADD</v>
          </cell>
          <cell r="D134">
            <v>35.1</v>
          </cell>
          <cell r="E134">
            <v>17.8</v>
          </cell>
          <cell r="F134">
            <v>1.4</v>
          </cell>
        </row>
        <row r="135">
          <cell r="A135" t="str">
            <v>Montana</v>
          </cell>
          <cell r="B135" t="str">
            <v>ALT</v>
          </cell>
          <cell r="C135" t="str">
            <v>Warehouses (Manufacturer owned)-ALT</v>
          </cell>
          <cell r="D135">
            <v>0</v>
          </cell>
          <cell r="E135">
            <v>0</v>
          </cell>
        </row>
        <row r="136">
          <cell r="A136" t="str">
            <v>Montana</v>
          </cell>
          <cell r="B136" t="str">
            <v>NEW</v>
          </cell>
          <cell r="C136" t="str">
            <v>Warehouses (Manufacturer owned)-NEW</v>
          </cell>
          <cell r="D136">
            <v>75.7</v>
          </cell>
          <cell r="E136">
            <v>24.2</v>
          </cell>
          <cell r="F136">
            <v>23.6</v>
          </cell>
          <cell r="G136">
            <v>23</v>
          </cell>
        </row>
        <row r="137">
          <cell r="A137" t="str">
            <v>Oregon</v>
          </cell>
          <cell r="B137" t="str">
            <v>ADD</v>
          </cell>
          <cell r="C137" t="str">
            <v>Amusement, Social and Recreational Bldgs-ADD</v>
          </cell>
          <cell r="D137">
            <v>664.7</v>
          </cell>
          <cell r="E137">
            <v>322.3</v>
          </cell>
          <cell r="F137">
            <v>115.7</v>
          </cell>
          <cell r="G137">
            <v>145.4</v>
          </cell>
        </row>
        <row r="138">
          <cell r="A138" t="str">
            <v>Oregon</v>
          </cell>
          <cell r="B138" t="str">
            <v>ALT</v>
          </cell>
          <cell r="C138" t="str">
            <v>Amusement, Social and Recreational Bldgs-ALT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Oregon</v>
          </cell>
          <cell r="B139" t="str">
            <v>NEW</v>
          </cell>
          <cell r="C139" t="str">
            <v>Amusement, Social and Recreational Bldgs-NEW</v>
          </cell>
          <cell r="D139">
            <v>335.7</v>
          </cell>
          <cell r="E139">
            <v>444.3</v>
          </cell>
          <cell r="F139">
            <v>703.4</v>
          </cell>
          <cell r="G139">
            <v>646.70000000000005</v>
          </cell>
        </row>
        <row r="140">
          <cell r="A140" t="str">
            <v>Oregon</v>
          </cell>
          <cell r="B140" t="str">
            <v>ADD</v>
          </cell>
          <cell r="C140" t="str">
            <v>Capitols/Court Houses/City Halls-ADD</v>
          </cell>
          <cell r="D140">
            <v>1</v>
          </cell>
          <cell r="E140">
            <v>0.5</v>
          </cell>
          <cell r="G140">
            <v>43.8</v>
          </cell>
        </row>
        <row r="141">
          <cell r="A141" t="str">
            <v>Oregon</v>
          </cell>
          <cell r="B141" t="str">
            <v>ALT</v>
          </cell>
          <cell r="C141" t="str">
            <v>Capitols/Court Houses/City Halls-ALT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Oregon</v>
          </cell>
          <cell r="B142" t="str">
            <v>NEW</v>
          </cell>
          <cell r="C142" t="str">
            <v>Capitols/Court Houses/City Halls-NEW</v>
          </cell>
          <cell r="D142">
            <v>8.8000000000000007</v>
          </cell>
          <cell r="F142">
            <v>139.80000000000001</v>
          </cell>
          <cell r="G142">
            <v>312.89999999999998</v>
          </cell>
        </row>
        <row r="143">
          <cell r="A143" t="str">
            <v>Oregon</v>
          </cell>
          <cell r="B143" t="str">
            <v>ADD</v>
          </cell>
          <cell r="C143" t="str">
            <v>Dormitories-ADD</v>
          </cell>
          <cell r="D143">
            <v>28.6</v>
          </cell>
          <cell r="E143">
            <v>28.1</v>
          </cell>
          <cell r="F143">
            <v>19.2</v>
          </cell>
          <cell r="G143">
            <v>8.9</v>
          </cell>
        </row>
        <row r="144">
          <cell r="A144" t="str">
            <v>Oregon</v>
          </cell>
          <cell r="B144" t="str">
            <v>ALT</v>
          </cell>
          <cell r="C144" t="str">
            <v>Dormitories-ALT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Oregon</v>
          </cell>
          <cell r="B145" t="str">
            <v>NEW</v>
          </cell>
          <cell r="C145" t="str">
            <v>Dormitories-NEW</v>
          </cell>
          <cell r="D145">
            <v>171.3</v>
          </cell>
          <cell r="E145">
            <v>138.6</v>
          </cell>
          <cell r="F145">
            <v>239.1</v>
          </cell>
          <cell r="G145">
            <v>183.6</v>
          </cell>
        </row>
        <row r="146">
          <cell r="A146" t="str">
            <v>Oregon</v>
          </cell>
          <cell r="B146" t="str">
            <v>ADD</v>
          </cell>
          <cell r="C146" t="str">
            <v>Health-Other-ADD</v>
          </cell>
          <cell r="D146">
            <v>353</v>
          </cell>
          <cell r="E146">
            <v>304.89999999999998</v>
          </cell>
          <cell r="F146">
            <v>18.3</v>
          </cell>
          <cell r="G146">
            <v>83.8</v>
          </cell>
        </row>
        <row r="147">
          <cell r="A147" t="str">
            <v>Oregon</v>
          </cell>
          <cell r="B147" t="str">
            <v>ALT</v>
          </cell>
          <cell r="C147" t="str">
            <v>Health-Other-ALT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Oregon</v>
          </cell>
          <cell r="B148" t="str">
            <v>NEW</v>
          </cell>
          <cell r="C148" t="str">
            <v>Health-Other-NEW</v>
          </cell>
          <cell r="D148">
            <v>980.8</v>
          </cell>
          <cell r="E148">
            <v>1059.9000000000001</v>
          </cell>
          <cell r="F148">
            <v>738.4</v>
          </cell>
          <cell r="G148">
            <v>1027</v>
          </cell>
        </row>
        <row r="149">
          <cell r="A149" t="str">
            <v>Oregon</v>
          </cell>
          <cell r="B149" t="str">
            <v>ADD</v>
          </cell>
          <cell r="C149" t="str">
            <v>Hospitals-ADD</v>
          </cell>
          <cell r="D149">
            <v>319</v>
          </cell>
          <cell r="E149">
            <v>50</v>
          </cell>
          <cell r="F149">
            <v>414.2</v>
          </cell>
          <cell r="G149">
            <v>36.200000000000003</v>
          </cell>
        </row>
        <row r="150">
          <cell r="A150" t="str">
            <v>Oregon</v>
          </cell>
          <cell r="B150" t="str">
            <v>ALT</v>
          </cell>
          <cell r="C150" t="str">
            <v>Hospitals-ALT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Oregon</v>
          </cell>
          <cell r="B151" t="str">
            <v>NEW</v>
          </cell>
          <cell r="C151" t="str">
            <v>Hospitals-NEW</v>
          </cell>
          <cell r="D151">
            <v>136.30000000000001</v>
          </cell>
          <cell r="E151">
            <v>26.2</v>
          </cell>
          <cell r="F151">
            <v>499.5</v>
          </cell>
          <cell r="G151">
            <v>158.9</v>
          </cell>
        </row>
        <row r="152">
          <cell r="A152" t="str">
            <v>Oregon</v>
          </cell>
          <cell r="B152" t="str">
            <v>ADD</v>
          </cell>
          <cell r="C152" t="str">
            <v>Hotels and Motels-ADD</v>
          </cell>
          <cell r="G152">
            <v>194.2</v>
          </cell>
        </row>
        <row r="153">
          <cell r="A153" t="str">
            <v>Oregon</v>
          </cell>
          <cell r="B153" t="str">
            <v>ALT</v>
          </cell>
          <cell r="C153" t="str">
            <v>Hotels and Motels-ALT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Oregon</v>
          </cell>
          <cell r="B154" t="str">
            <v>NEW</v>
          </cell>
          <cell r="C154" t="str">
            <v>Hotels and Motels-NEW</v>
          </cell>
          <cell r="D154">
            <v>314.7</v>
          </cell>
          <cell r="E154">
            <v>175.7</v>
          </cell>
          <cell r="F154">
            <v>442.3</v>
          </cell>
          <cell r="G154">
            <v>105.9</v>
          </cell>
        </row>
        <row r="155">
          <cell r="A155" t="str">
            <v>Oregon</v>
          </cell>
          <cell r="B155" t="str">
            <v>ADD</v>
          </cell>
          <cell r="C155" t="str">
            <v>Houses of Worship-ADD</v>
          </cell>
          <cell r="D155">
            <v>122.9</v>
          </cell>
          <cell r="E155">
            <v>148.80000000000001</v>
          </cell>
          <cell r="F155">
            <v>230.6</v>
          </cell>
          <cell r="G155">
            <v>100.6</v>
          </cell>
        </row>
        <row r="156">
          <cell r="A156" t="str">
            <v>Oregon</v>
          </cell>
          <cell r="B156" t="str">
            <v>ALT</v>
          </cell>
          <cell r="C156" t="str">
            <v>Houses of Worship-ALT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Oregon</v>
          </cell>
          <cell r="B157" t="str">
            <v>NEW</v>
          </cell>
          <cell r="C157" t="str">
            <v>Houses of Worship-NEW</v>
          </cell>
          <cell r="D157">
            <v>350</v>
          </cell>
          <cell r="E157">
            <v>333.2</v>
          </cell>
          <cell r="F157">
            <v>169.2</v>
          </cell>
          <cell r="G157">
            <v>236.8</v>
          </cell>
        </row>
        <row r="158">
          <cell r="A158" t="str">
            <v>Oregon</v>
          </cell>
          <cell r="B158" t="str">
            <v>ADD</v>
          </cell>
          <cell r="C158" t="str">
            <v>K-12-ADD</v>
          </cell>
          <cell r="D158">
            <v>587.20000000000005</v>
          </cell>
          <cell r="E158">
            <v>697.7</v>
          </cell>
          <cell r="F158">
            <v>453.3</v>
          </cell>
          <cell r="G158">
            <v>751.8</v>
          </cell>
        </row>
        <row r="159">
          <cell r="A159" t="str">
            <v>Oregon</v>
          </cell>
          <cell r="B159" t="str">
            <v>ALT</v>
          </cell>
          <cell r="C159" t="str">
            <v>K-12-ALT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Oregon</v>
          </cell>
          <cell r="B160" t="str">
            <v>NEW</v>
          </cell>
          <cell r="C160" t="str">
            <v>K-12-NEW</v>
          </cell>
          <cell r="D160">
            <v>1367.1</v>
          </cell>
          <cell r="E160">
            <v>1372.1</v>
          </cell>
          <cell r="F160">
            <v>961.7</v>
          </cell>
          <cell r="G160">
            <v>351.3</v>
          </cell>
        </row>
        <row r="161">
          <cell r="A161" t="str">
            <v>Oregon</v>
          </cell>
          <cell r="B161" t="str">
            <v>ADD</v>
          </cell>
          <cell r="C161" t="str">
            <v>Laboratories (excl. manufacturer owned)-ADD</v>
          </cell>
          <cell r="E161">
            <v>12.5</v>
          </cell>
          <cell r="F161">
            <v>9.3000000000000007</v>
          </cell>
        </row>
        <row r="162">
          <cell r="A162" t="str">
            <v>Oregon</v>
          </cell>
          <cell r="B162" t="str">
            <v>ALT</v>
          </cell>
          <cell r="C162" t="str">
            <v>Laboratories (excl. manufacturer owned)-ALT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Oregon</v>
          </cell>
          <cell r="B163" t="str">
            <v>NEW</v>
          </cell>
          <cell r="C163" t="str">
            <v>Laboratories (excl. manufacturer owned)-NEW</v>
          </cell>
          <cell r="D163">
            <v>10.5</v>
          </cell>
          <cell r="E163">
            <v>35.1</v>
          </cell>
          <cell r="F163">
            <v>273.7</v>
          </cell>
          <cell r="G163">
            <v>78.400000000000006</v>
          </cell>
        </row>
        <row r="164">
          <cell r="A164" t="str">
            <v>Oregon</v>
          </cell>
          <cell r="B164" t="str">
            <v>ADD</v>
          </cell>
          <cell r="C164" t="str">
            <v>Laboratories (Manufacturer owned)-ADD</v>
          </cell>
          <cell r="F164">
            <v>3.6</v>
          </cell>
          <cell r="G164">
            <v>1.9</v>
          </cell>
        </row>
        <row r="165">
          <cell r="A165" t="str">
            <v>Oregon</v>
          </cell>
          <cell r="B165" t="str">
            <v>ALT</v>
          </cell>
          <cell r="C165" t="str">
            <v>Laboratories (Manufacturer owned)-ALT</v>
          </cell>
          <cell r="E165">
            <v>0</v>
          </cell>
          <cell r="G165">
            <v>0</v>
          </cell>
        </row>
        <row r="166">
          <cell r="A166" t="str">
            <v>Oregon</v>
          </cell>
          <cell r="B166" t="str">
            <v>NEW</v>
          </cell>
          <cell r="C166" t="str">
            <v>Laboratories (Manufacturer owned)-NEW</v>
          </cell>
          <cell r="D166">
            <v>105</v>
          </cell>
        </row>
        <row r="167">
          <cell r="A167" t="str">
            <v>Oregon</v>
          </cell>
          <cell r="B167" t="str">
            <v>ADD</v>
          </cell>
          <cell r="C167" t="str">
            <v>Libraries and Museums-ADD</v>
          </cell>
          <cell r="D167">
            <v>110.4</v>
          </cell>
          <cell r="E167">
            <v>38.299999999999997</v>
          </cell>
          <cell r="F167">
            <v>57</v>
          </cell>
          <cell r="G167">
            <v>27.6</v>
          </cell>
        </row>
        <row r="168">
          <cell r="A168" t="str">
            <v>Oregon</v>
          </cell>
          <cell r="B168" t="str">
            <v>ALT</v>
          </cell>
          <cell r="C168" t="str">
            <v>Libraries and Museums-ALT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Oregon</v>
          </cell>
          <cell r="B169" t="str">
            <v>NEW</v>
          </cell>
          <cell r="C169" t="str">
            <v>Libraries and Museums-NEW</v>
          </cell>
          <cell r="D169">
            <v>124.1</v>
          </cell>
          <cell r="E169">
            <v>156.1</v>
          </cell>
          <cell r="F169">
            <v>79.2</v>
          </cell>
          <cell r="G169">
            <v>90.9</v>
          </cell>
        </row>
        <row r="170">
          <cell r="A170" t="str">
            <v>Oregon</v>
          </cell>
          <cell r="B170" t="str">
            <v>ADD</v>
          </cell>
          <cell r="C170" t="str">
            <v>Manufacturing and Processing Plants-ADD</v>
          </cell>
          <cell r="D170">
            <v>178.7</v>
          </cell>
          <cell r="E170">
            <v>137.1</v>
          </cell>
          <cell r="F170">
            <v>48.5</v>
          </cell>
          <cell r="G170">
            <v>54.8</v>
          </cell>
        </row>
        <row r="171">
          <cell r="A171" t="str">
            <v>Oregon</v>
          </cell>
          <cell r="B171" t="str">
            <v>ALT</v>
          </cell>
          <cell r="C171" t="str">
            <v>Manufacturing and Processing Plants-ALT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Oregon</v>
          </cell>
          <cell r="B172" t="str">
            <v>NEW</v>
          </cell>
          <cell r="C172" t="str">
            <v>Manufacturing and Processing Plants-NEW</v>
          </cell>
          <cell r="D172">
            <v>1345.2</v>
          </cell>
          <cell r="E172">
            <v>671</v>
          </cell>
          <cell r="F172">
            <v>511.1</v>
          </cell>
          <cell r="G172">
            <v>832.7</v>
          </cell>
        </row>
        <row r="173">
          <cell r="A173" t="str">
            <v>Oregon</v>
          </cell>
          <cell r="B173" t="str">
            <v>ADD</v>
          </cell>
          <cell r="C173" t="str">
            <v>Miscellaneous Nonresidential Buildings-ADD</v>
          </cell>
          <cell r="D173">
            <v>6.1</v>
          </cell>
          <cell r="E173">
            <v>6.4</v>
          </cell>
          <cell r="F173">
            <v>54.6</v>
          </cell>
          <cell r="G173">
            <v>2.4</v>
          </cell>
        </row>
        <row r="174">
          <cell r="A174" t="str">
            <v>Oregon</v>
          </cell>
          <cell r="B174" t="str">
            <v>ALT</v>
          </cell>
          <cell r="C174" t="str">
            <v>Miscellaneous Nonresidential Buildings-ALT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Oregon</v>
          </cell>
          <cell r="B175" t="str">
            <v>NEW</v>
          </cell>
          <cell r="C175" t="str">
            <v>Miscellaneous Nonresidential Buildings-NEW</v>
          </cell>
          <cell r="D175">
            <v>65.900000000000006</v>
          </cell>
          <cell r="E175">
            <v>35</v>
          </cell>
          <cell r="F175">
            <v>97.6</v>
          </cell>
          <cell r="G175">
            <v>94.7</v>
          </cell>
        </row>
        <row r="176">
          <cell r="A176" t="str">
            <v>Oregon</v>
          </cell>
          <cell r="B176" t="str">
            <v>ADD</v>
          </cell>
          <cell r="C176" t="str">
            <v>Office and Bank Buildings-ADD</v>
          </cell>
          <cell r="D176">
            <v>195.5</v>
          </cell>
          <cell r="E176">
            <v>158.30000000000001</v>
          </cell>
          <cell r="F176">
            <v>108.6</v>
          </cell>
          <cell r="G176">
            <v>76.2</v>
          </cell>
        </row>
        <row r="177">
          <cell r="A177" t="str">
            <v>Oregon</v>
          </cell>
          <cell r="B177" t="str">
            <v>ALT</v>
          </cell>
          <cell r="C177" t="str">
            <v>Office and Bank Buildings-ALT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Oregon</v>
          </cell>
          <cell r="B178" t="str">
            <v>NEW</v>
          </cell>
          <cell r="C178" t="str">
            <v>Office and Bank Buildings-NEW</v>
          </cell>
          <cell r="D178">
            <v>2730.4</v>
          </cell>
          <cell r="E178">
            <v>1476.9</v>
          </cell>
          <cell r="F178">
            <v>1139.9000000000001</v>
          </cell>
          <cell r="G178">
            <v>1396.6</v>
          </cell>
        </row>
        <row r="179">
          <cell r="A179" t="str">
            <v>Oregon</v>
          </cell>
          <cell r="B179" t="str">
            <v>ADD</v>
          </cell>
          <cell r="C179" t="str">
            <v>Other Government Service Buildings-ADD</v>
          </cell>
          <cell r="D179">
            <v>34.6</v>
          </cell>
          <cell r="E179">
            <v>49.9</v>
          </cell>
          <cell r="F179">
            <v>34.9</v>
          </cell>
          <cell r="G179">
            <v>42.6</v>
          </cell>
        </row>
        <row r="180">
          <cell r="A180" t="str">
            <v>Oregon</v>
          </cell>
          <cell r="B180" t="str">
            <v>ALT</v>
          </cell>
          <cell r="C180" t="str">
            <v>Other Government Service Buildings-ALT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Oregon</v>
          </cell>
          <cell r="B181" t="str">
            <v>NEW</v>
          </cell>
          <cell r="C181" t="str">
            <v>Other Government Service Buildings-NEW</v>
          </cell>
          <cell r="D181">
            <v>258</v>
          </cell>
          <cell r="E181">
            <v>114.3</v>
          </cell>
          <cell r="F181">
            <v>107.3</v>
          </cell>
          <cell r="G181">
            <v>235.1</v>
          </cell>
        </row>
        <row r="182">
          <cell r="A182" t="str">
            <v>Oregon</v>
          </cell>
          <cell r="B182" t="str">
            <v>ADD</v>
          </cell>
          <cell r="C182" t="str">
            <v>Other Religious Buildings-ADD</v>
          </cell>
          <cell r="D182">
            <v>3.4</v>
          </cell>
          <cell r="E182">
            <v>18</v>
          </cell>
          <cell r="F182">
            <v>2.2000000000000002</v>
          </cell>
        </row>
        <row r="183">
          <cell r="A183" t="str">
            <v>Oregon</v>
          </cell>
          <cell r="B183" t="str">
            <v>ALT</v>
          </cell>
          <cell r="C183" t="str">
            <v>Other Religious Buildings-ALT</v>
          </cell>
          <cell r="D183">
            <v>0</v>
          </cell>
        </row>
        <row r="184">
          <cell r="A184" t="str">
            <v>Oregon</v>
          </cell>
          <cell r="B184" t="str">
            <v>NEW</v>
          </cell>
          <cell r="C184" t="str">
            <v>Other Religious Buildings-NEW</v>
          </cell>
          <cell r="E184">
            <v>15.6</v>
          </cell>
          <cell r="F184">
            <v>10.7</v>
          </cell>
          <cell r="G184">
            <v>0.8</v>
          </cell>
        </row>
        <row r="185">
          <cell r="A185" t="str">
            <v>Oregon</v>
          </cell>
          <cell r="B185" t="str">
            <v>ADD</v>
          </cell>
          <cell r="C185" t="str">
            <v>Parking Garages and Automotive Services-ADD</v>
          </cell>
          <cell r="D185">
            <v>477</v>
          </cell>
          <cell r="E185">
            <v>130.30000000000001</v>
          </cell>
          <cell r="F185">
            <v>93.1</v>
          </cell>
          <cell r="G185">
            <v>78.099999999999994</v>
          </cell>
        </row>
        <row r="186">
          <cell r="A186" t="str">
            <v>Oregon</v>
          </cell>
          <cell r="B186" t="str">
            <v>ALT</v>
          </cell>
          <cell r="C186" t="str">
            <v>Parking Garages and Automotive Services-ALT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Oregon</v>
          </cell>
          <cell r="B187" t="str">
            <v>NEW</v>
          </cell>
          <cell r="C187" t="str">
            <v>Parking Garages and Automotive Services-NEW</v>
          </cell>
          <cell r="D187">
            <v>1204.2</v>
          </cell>
          <cell r="E187">
            <v>1263.4000000000001</v>
          </cell>
          <cell r="F187">
            <v>2518.3000000000002</v>
          </cell>
          <cell r="G187">
            <v>2716.1</v>
          </cell>
        </row>
        <row r="188">
          <cell r="A188" t="str">
            <v>Oregon</v>
          </cell>
          <cell r="B188" t="str">
            <v>ADD</v>
          </cell>
          <cell r="C188" t="str">
            <v>Schools-Other-ADD</v>
          </cell>
          <cell r="D188">
            <v>186.2</v>
          </cell>
          <cell r="E188">
            <v>415.3</v>
          </cell>
          <cell r="F188">
            <v>196.5</v>
          </cell>
          <cell r="G188">
            <v>29.5</v>
          </cell>
        </row>
        <row r="189">
          <cell r="A189" t="str">
            <v>Oregon</v>
          </cell>
          <cell r="B189" t="str">
            <v>ALT</v>
          </cell>
          <cell r="C189" t="str">
            <v>Schools-Other-ALT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Oregon</v>
          </cell>
          <cell r="B190" t="str">
            <v>NEW</v>
          </cell>
          <cell r="C190" t="str">
            <v>Schools-Other-NEW</v>
          </cell>
          <cell r="D190">
            <v>313.7</v>
          </cell>
          <cell r="E190">
            <v>356.2</v>
          </cell>
          <cell r="F190">
            <v>488.8</v>
          </cell>
          <cell r="G190">
            <v>311.2</v>
          </cell>
        </row>
        <row r="191">
          <cell r="A191" t="str">
            <v>Oregon</v>
          </cell>
          <cell r="B191" t="str">
            <v>ADD</v>
          </cell>
          <cell r="C191" t="str">
            <v>Service-ADD</v>
          </cell>
          <cell r="D191">
            <v>21</v>
          </cell>
          <cell r="F191">
            <v>4.7</v>
          </cell>
          <cell r="G191">
            <v>9.9</v>
          </cell>
        </row>
        <row r="192">
          <cell r="A192" t="str">
            <v>Oregon</v>
          </cell>
          <cell r="B192" t="str">
            <v>ALT</v>
          </cell>
          <cell r="C192" t="str">
            <v>Service-ALT</v>
          </cell>
          <cell r="D192">
            <v>0</v>
          </cell>
          <cell r="E192">
            <v>0</v>
          </cell>
        </row>
        <row r="193">
          <cell r="A193" t="str">
            <v>Oregon</v>
          </cell>
          <cell r="B193" t="str">
            <v>NEW</v>
          </cell>
          <cell r="C193" t="str">
            <v>Service-NEW</v>
          </cell>
          <cell r="D193">
            <v>196.1</v>
          </cell>
          <cell r="E193">
            <v>25.4</v>
          </cell>
          <cell r="F193">
            <v>43.9</v>
          </cell>
          <cell r="G193">
            <v>220.9</v>
          </cell>
        </row>
        <row r="194">
          <cell r="A194" t="str">
            <v>Oregon</v>
          </cell>
          <cell r="B194" t="str">
            <v>ADD</v>
          </cell>
          <cell r="C194" t="str">
            <v>Stores and Restaurants-ADD</v>
          </cell>
          <cell r="D194">
            <v>331.4</v>
          </cell>
          <cell r="E194">
            <v>343.1</v>
          </cell>
          <cell r="F194">
            <v>203.7</v>
          </cell>
          <cell r="G194">
            <v>394.1</v>
          </cell>
        </row>
        <row r="195">
          <cell r="A195" t="str">
            <v>Oregon</v>
          </cell>
          <cell r="B195" t="str">
            <v>ALT</v>
          </cell>
          <cell r="C195" t="str">
            <v>Stores and Restaurants-ALT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Oregon</v>
          </cell>
          <cell r="B196" t="str">
            <v>NEW</v>
          </cell>
          <cell r="C196" t="str">
            <v>Stores and Restaurants-NEW</v>
          </cell>
          <cell r="D196">
            <v>2535.6</v>
          </cell>
          <cell r="E196">
            <v>2028</v>
          </cell>
          <cell r="F196">
            <v>2851.7</v>
          </cell>
          <cell r="G196">
            <v>2377.6999999999998</v>
          </cell>
        </row>
        <row r="197">
          <cell r="A197" t="str">
            <v>Oregon</v>
          </cell>
          <cell r="B197" t="str">
            <v>ADD</v>
          </cell>
          <cell r="C197" t="str">
            <v>Terminals-ADD</v>
          </cell>
          <cell r="D197">
            <v>0.8</v>
          </cell>
          <cell r="E197">
            <v>31.8</v>
          </cell>
          <cell r="F197">
            <v>10</v>
          </cell>
          <cell r="G197">
            <v>5.4</v>
          </cell>
        </row>
        <row r="198">
          <cell r="A198" t="str">
            <v>Oregon</v>
          </cell>
          <cell r="B198" t="str">
            <v>ALT</v>
          </cell>
          <cell r="C198" t="str">
            <v>Terminals-ALT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Oregon</v>
          </cell>
          <cell r="B199" t="str">
            <v>NEW</v>
          </cell>
          <cell r="C199" t="str">
            <v>Terminals-NEW</v>
          </cell>
          <cell r="D199">
            <v>17.899999999999999</v>
          </cell>
          <cell r="E199">
            <v>1.3</v>
          </cell>
          <cell r="F199">
            <v>35.4</v>
          </cell>
          <cell r="G199">
            <v>87.7</v>
          </cell>
        </row>
        <row r="200">
          <cell r="A200" t="str">
            <v>Oregon</v>
          </cell>
          <cell r="B200" t="str">
            <v>ADD</v>
          </cell>
          <cell r="C200" t="str">
            <v>Warehouses (excl. manufacturer owned)-ADD</v>
          </cell>
          <cell r="D200">
            <v>356.5</v>
          </cell>
          <cell r="E200">
            <v>190</v>
          </cell>
          <cell r="F200">
            <v>169.8</v>
          </cell>
          <cell r="G200">
            <v>382.2</v>
          </cell>
        </row>
        <row r="201">
          <cell r="A201" t="str">
            <v>Oregon</v>
          </cell>
          <cell r="B201" t="str">
            <v>ALT</v>
          </cell>
          <cell r="C201" t="str">
            <v>Warehouses (excl. manufacturer owned)-ALT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Oregon</v>
          </cell>
          <cell r="B202" t="str">
            <v>NEW</v>
          </cell>
          <cell r="C202" t="str">
            <v>Warehouses (excl. manufacturer owned)-NEW</v>
          </cell>
          <cell r="D202">
            <v>2624.9</v>
          </cell>
          <cell r="E202">
            <v>2113.1</v>
          </cell>
          <cell r="F202">
            <v>1278.9000000000001</v>
          </cell>
          <cell r="G202">
            <v>1678.4</v>
          </cell>
        </row>
        <row r="203">
          <cell r="A203" t="str">
            <v>Oregon</v>
          </cell>
          <cell r="B203" t="str">
            <v>ADD</v>
          </cell>
          <cell r="C203" t="str">
            <v>Warehouses (Manufacturer owned)-ADD</v>
          </cell>
          <cell r="D203">
            <v>47.8</v>
          </cell>
          <cell r="E203">
            <v>15.9</v>
          </cell>
          <cell r="F203">
            <v>4.5999999999999996</v>
          </cell>
        </row>
        <row r="204">
          <cell r="A204" t="str">
            <v>Oregon</v>
          </cell>
          <cell r="B204" t="str">
            <v>ALT</v>
          </cell>
          <cell r="C204" t="str">
            <v>Warehouses (Manufacturer owned)-ALT</v>
          </cell>
          <cell r="D204">
            <v>0</v>
          </cell>
          <cell r="E204">
            <v>0</v>
          </cell>
          <cell r="F204">
            <v>0</v>
          </cell>
        </row>
        <row r="205">
          <cell r="A205" t="str">
            <v>Oregon</v>
          </cell>
          <cell r="B205" t="str">
            <v>NEW</v>
          </cell>
          <cell r="C205" t="str">
            <v>Warehouses (Manufacturer owned)-NEW</v>
          </cell>
          <cell r="D205">
            <v>74.099999999999994</v>
          </cell>
          <cell r="E205">
            <v>35.6</v>
          </cell>
          <cell r="F205">
            <v>245</v>
          </cell>
        </row>
        <row r="206">
          <cell r="A206" t="str">
            <v>Washington</v>
          </cell>
          <cell r="B206" t="str">
            <v>ADD</v>
          </cell>
          <cell r="C206" t="str">
            <v>Amusement, Social and Recreational Bldgs-ADD</v>
          </cell>
          <cell r="D206">
            <v>653.29999999999995</v>
          </cell>
          <cell r="E206">
            <v>199</v>
          </cell>
          <cell r="F206">
            <v>199.9</v>
          </cell>
          <cell r="G206">
            <v>542.5</v>
          </cell>
        </row>
        <row r="207">
          <cell r="A207" t="str">
            <v>Washington</v>
          </cell>
          <cell r="B207" t="str">
            <v>ALT</v>
          </cell>
          <cell r="C207" t="str">
            <v>Amusement, Social and Recreational Bldgs-ALT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Washington</v>
          </cell>
          <cell r="B208" t="str">
            <v>NEW</v>
          </cell>
          <cell r="C208" t="str">
            <v>Amusement, Social and Recreational Bldgs-NEW</v>
          </cell>
          <cell r="D208">
            <v>890.9</v>
          </cell>
          <cell r="E208">
            <v>1308.7</v>
          </cell>
          <cell r="F208">
            <v>872.6</v>
          </cell>
          <cell r="G208">
            <v>1629.1</v>
          </cell>
        </row>
        <row r="209">
          <cell r="A209" t="str">
            <v>Washington</v>
          </cell>
          <cell r="B209" t="str">
            <v>ADD</v>
          </cell>
          <cell r="C209" t="str">
            <v>Capitols/Court Houses/City Halls-ADD</v>
          </cell>
          <cell r="D209">
            <v>7</v>
          </cell>
          <cell r="F209">
            <v>5</v>
          </cell>
          <cell r="G209">
            <v>2.7</v>
          </cell>
        </row>
        <row r="210">
          <cell r="A210" t="str">
            <v>Washington</v>
          </cell>
          <cell r="B210" t="str">
            <v>ALT</v>
          </cell>
          <cell r="C210" t="str">
            <v>Capitols/Court Houses/City Halls-ALT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Washington</v>
          </cell>
          <cell r="B211" t="str">
            <v>NEW</v>
          </cell>
          <cell r="C211" t="str">
            <v>Capitols/Court Houses/City Halls-NEW</v>
          </cell>
          <cell r="D211">
            <v>773.1</v>
          </cell>
          <cell r="F211">
            <v>27.4</v>
          </cell>
          <cell r="G211">
            <v>37.299999999999997</v>
          </cell>
        </row>
        <row r="212">
          <cell r="A212" t="str">
            <v>Washington</v>
          </cell>
          <cell r="B212" t="str">
            <v>ADD</v>
          </cell>
          <cell r="C212" t="str">
            <v>Dormitories-ADD</v>
          </cell>
          <cell r="E212">
            <v>235.9</v>
          </cell>
          <cell r="G212">
            <v>78.5</v>
          </cell>
        </row>
        <row r="213">
          <cell r="A213" t="str">
            <v>Washington</v>
          </cell>
          <cell r="B213" t="str">
            <v>ALT</v>
          </cell>
          <cell r="C213" t="str">
            <v>Dormitories-ALT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Washington</v>
          </cell>
          <cell r="B214" t="str">
            <v>NEW</v>
          </cell>
          <cell r="C214" t="str">
            <v>Dormitories-NEW</v>
          </cell>
          <cell r="D214">
            <v>192</v>
          </cell>
          <cell r="E214">
            <v>182.4</v>
          </cell>
          <cell r="F214">
            <v>247.6</v>
          </cell>
          <cell r="G214">
            <v>175.2</v>
          </cell>
        </row>
        <row r="215">
          <cell r="A215" t="str">
            <v>Washington</v>
          </cell>
          <cell r="B215" t="str">
            <v>ADD</v>
          </cell>
          <cell r="C215" t="str">
            <v>Health-Other-ADD</v>
          </cell>
          <cell r="D215">
            <v>281.89999999999998</v>
          </cell>
          <cell r="E215">
            <v>179</v>
          </cell>
          <cell r="F215">
            <v>123.8</v>
          </cell>
          <cell r="G215">
            <v>203</v>
          </cell>
        </row>
        <row r="216">
          <cell r="A216" t="str">
            <v>Washington</v>
          </cell>
          <cell r="B216" t="str">
            <v>ALT</v>
          </cell>
          <cell r="C216" t="str">
            <v>Health-Other-ALT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Washington</v>
          </cell>
          <cell r="B217" t="str">
            <v>NEW</v>
          </cell>
          <cell r="C217" t="str">
            <v>Health-Other-NEW</v>
          </cell>
          <cell r="D217">
            <v>1249.2</v>
          </cell>
          <cell r="E217">
            <v>1000.3</v>
          </cell>
          <cell r="F217">
            <v>1046.9000000000001</v>
          </cell>
          <cell r="G217">
            <v>1530.9</v>
          </cell>
        </row>
        <row r="218">
          <cell r="A218" t="str">
            <v>Washington</v>
          </cell>
          <cell r="B218" t="str">
            <v>ADD</v>
          </cell>
          <cell r="C218" t="str">
            <v>Hospitals-ADD</v>
          </cell>
          <cell r="D218">
            <v>324.60000000000002</v>
          </cell>
          <cell r="E218">
            <v>828.9</v>
          </cell>
          <cell r="F218">
            <v>276.60000000000002</v>
          </cell>
          <cell r="G218">
            <v>251.6</v>
          </cell>
        </row>
        <row r="219">
          <cell r="A219" t="str">
            <v>Washington</v>
          </cell>
          <cell r="B219" t="str">
            <v>ALT</v>
          </cell>
          <cell r="C219" t="str">
            <v>Hospitals-ALT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Washington</v>
          </cell>
          <cell r="B220" t="str">
            <v>NEW</v>
          </cell>
          <cell r="C220" t="str">
            <v>Hospitals-NEW</v>
          </cell>
          <cell r="D220">
            <v>237.3</v>
          </cell>
          <cell r="E220">
            <v>15.1</v>
          </cell>
          <cell r="F220">
            <v>616.9</v>
          </cell>
          <cell r="G220">
            <v>61.8</v>
          </cell>
        </row>
        <row r="221">
          <cell r="A221" t="str">
            <v>Washington</v>
          </cell>
          <cell r="B221" t="str">
            <v>ADD</v>
          </cell>
          <cell r="C221" t="str">
            <v>Hotels and Motels-ADD</v>
          </cell>
          <cell r="D221">
            <v>211.1</v>
          </cell>
          <cell r="E221">
            <v>3.1</v>
          </cell>
          <cell r="F221">
            <v>24</v>
          </cell>
          <cell r="G221">
            <v>3.4</v>
          </cell>
        </row>
        <row r="222">
          <cell r="A222" t="str">
            <v>Washington</v>
          </cell>
          <cell r="B222" t="str">
            <v>ALT</v>
          </cell>
          <cell r="C222" t="str">
            <v>Hotels and Motels-ALT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Washington</v>
          </cell>
          <cell r="B223" t="str">
            <v>NEW</v>
          </cell>
          <cell r="C223" t="str">
            <v>Hotels and Motels-NEW</v>
          </cell>
          <cell r="D223">
            <v>713</v>
          </cell>
          <cell r="E223">
            <v>378.4</v>
          </cell>
          <cell r="F223">
            <v>901.5</v>
          </cell>
          <cell r="G223">
            <v>1138.9000000000001</v>
          </cell>
        </row>
        <row r="224">
          <cell r="A224" t="str">
            <v>Washington</v>
          </cell>
          <cell r="B224" t="str">
            <v>ADD</v>
          </cell>
          <cell r="C224" t="str">
            <v>Houses of Worship-ADD</v>
          </cell>
          <cell r="D224">
            <v>401.3</v>
          </cell>
          <cell r="E224">
            <v>207</v>
          </cell>
          <cell r="F224">
            <v>277</v>
          </cell>
          <cell r="G224">
            <v>320.3</v>
          </cell>
        </row>
        <row r="225">
          <cell r="A225" t="str">
            <v>Washington</v>
          </cell>
          <cell r="B225" t="str">
            <v>ALT</v>
          </cell>
          <cell r="C225" t="str">
            <v>Houses of Worship-ALT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Washington</v>
          </cell>
          <cell r="B226" t="str">
            <v>NEW</v>
          </cell>
          <cell r="C226" t="str">
            <v>Houses of Worship-NEW</v>
          </cell>
          <cell r="D226">
            <v>407.6</v>
          </cell>
          <cell r="E226">
            <v>512.1</v>
          </cell>
          <cell r="F226">
            <v>378.3</v>
          </cell>
          <cell r="G226">
            <v>368.6</v>
          </cell>
        </row>
        <row r="227">
          <cell r="A227" t="str">
            <v>Washington</v>
          </cell>
          <cell r="B227" t="str">
            <v>ADD</v>
          </cell>
          <cell r="C227" t="str">
            <v>K-12-ADD</v>
          </cell>
          <cell r="D227">
            <v>552.70000000000005</v>
          </cell>
          <cell r="E227">
            <v>599.6</v>
          </cell>
          <cell r="F227">
            <v>1063.3</v>
          </cell>
          <cell r="G227">
            <v>1098.4000000000001</v>
          </cell>
        </row>
        <row r="228">
          <cell r="A228" t="str">
            <v>Washington</v>
          </cell>
          <cell r="B228" t="str">
            <v>ALT</v>
          </cell>
          <cell r="C228" t="str">
            <v>K-12-ALT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Washington</v>
          </cell>
          <cell r="B229" t="str">
            <v>NEW</v>
          </cell>
          <cell r="C229" t="str">
            <v>K-12-NEW</v>
          </cell>
          <cell r="D229">
            <v>1515.4</v>
          </cell>
          <cell r="E229">
            <v>2024.7</v>
          </cell>
          <cell r="F229">
            <v>2712.8</v>
          </cell>
          <cell r="G229">
            <v>1463.8</v>
          </cell>
        </row>
        <row r="230">
          <cell r="A230" t="str">
            <v>Washington</v>
          </cell>
          <cell r="B230" t="str">
            <v>ADD</v>
          </cell>
          <cell r="C230" t="str">
            <v>Laboratories (excl. manufacturer owned)-ADD</v>
          </cell>
          <cell r="D230">
            <v>28.5</v>
          </cell>
          <cell r="E230">
            <v>9</v>
          </cell>
          <cell r="F230">
            <v>57</v>
          </cell>
          <cell r="G230">
            <v>21.6</v>
          </cell>
        </row>
        <row r="231">
          <cell r="A231" t="str">
            <v>Washington</v>
          </cell>
          <cell r="B231" t="str">
            <v>ALT</v>
          </cell>
          <cell r="C231" t="str">
            <v>Laboratories (excl. manufacturer owned)-ALT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 t="str">
            <v>Washington</v>
          </cell>
          <cell r="B232" t="str">
            <v>NEW</v>
          </cell>
          <cell r="C232" t="str">
            <v>Laboratories (excl. manufacturer owned)-NEW</v>
          </cell>
          <cell r="D232">
            <v>740.2</v>
          </cell>
          <cell r="E232">
            <v>264.60000000000002</v>
          </cell>
          <cell r="F232">
            <v>167.7</v>
          </cell>
          <cell r="G232">
            <v>268</v>
          </cell>
        </row>
        <row r="233">
          <cell r="A233" t="str">
            <v>Washington</v>
          </cell>
          <cell r="B233" t="str">
            <v>ADD</v>
          </cell>
          <cell r="C233" t="str">
            <v>Laboratories (Manufacturer owned)-ADD</v>
          </cell>
          <cell r="E233">
            <v>6.2</v>
          </cell>
          <cell r="F233">
            <v>9.6</v>
          </cell>
        </row>
        <row r="234">
          <cell r="A234" t="str">
            <v>Washington</v>
          </cell>
          <cell r="B234" t="str">
            <v>ALT</v>
          </cell>
          <cell r="C234" t="str">
            <v>Laboratories (Manufacturer owned)-ALT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Washington</v>
          </cell>
          <cell r="B235" t="str">
            <v>NEW</v>
          </cell>
          <cell r="C235" t="str">
            <v>Laboratories (Manufacturer owned)-NEW</v>
          </cell>
          <cell r="E235">
            <v>2.9</v>
          </cell>
          <cell r="F235">
            <v>57.8</v>
          </cell>
          <cell r="G235">
            <v>87.5</v>
          </cell>
        </row>
        <row r="236">
          <cell r="A236" t="str">
            <v>Washington</v>
          </cell>
          <cell r="B236" t="str">
            <v>ADD</v>
          </cell>
          <cell r="C236" t="str">
            <v>Libraries and Museums-ADD</v>
          </cell>
          <cell r="D236">
            <v>82.3</v>
          </cell>
          <cell r="E236">
            <v>110.5</v>
          </cell>
          <cell r="F236">
            <v>21.4</v>
          </cell>
          <cell r="G236">
            <v>44.5</v>
          </cell>
        </row>
        <row r="237">
          <cell r="A237" t="str">
            <v>Washington</v>
          </cell>
          <cell r="B237" t="str">
            <v>ALT</v>
          </cell>
          <cell r="C237" t="str">
            <v>Libraries and Museums-ALT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Washington</v>
          </cell>
          <cell r="B238" t="str">
            <v>NEW</v>
          </cell>
          <cell r="C238" t="str">
            <v>Libraries and Museums-NEW</v>
          </cell>
          <cell r="D238">
            <v>169.5</v>
          </cell>
          <cell r="E238">
            <v>528</v>
          </cell>
          <cell r="F238">
            <v>197.9</v>
          </cell>
          <cell r="G238">
            <v>337.5</v>
          </cell>
        </row>
        <row r="239">
          <cell r="A239" t="str">
            <v>Washington</v>
          </cell>
          <cell r="B239" t="str">
            <v>ADD</v>
          </cell>
          <cell r="C239" t="str">
            <v>Manufacturing and Processing Plants-ADD</v>
          </cell>
          <cell r="D239">
            <v>279.7</v>
          </cell>
          <cell r="E239">
            <v>148.4</v>
          </cell>
          <cell r="F239">
            <v>322.5</v>
          </cell>
          <cell r="G239">
            <v>47.9</v>
          </cell>
        </row>
        <row r="240">
          <cell r="A240" t="str">
            <v>Washington</v>
          </cell>
          <cell r="B240" t="str">
            <v>ALT</v>
          </cell>
          <cell r="C240" t="str">
            <v>Manufacturing and Processing Plants-ALT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Washington</v>
          </cell>
          <cell r="B241" t="str">
            <v>NEW</v>
          </cell>
          <cell r="C241" t="str">
            <v>Manufacturing and Processing Plants-NEW</v>
          </cell>
          <cell r="D241">
            <v>633.4</v>
          </cell>
          <cell r="E241">
            <v>842.9</v>
          </cell>
          <cell r="F241">
            <v>879.4</v>
          </cell>
          <cell r="G241">
            <v>1779</v>
          </cell>
        </row>
        <row r="242">
          <cell r="A242" t="str">
            <v>Washington</v>
          </cell>
          <cell r="B242" t="str">
            <v>ADD</v>
          </cell>
          <cell r="C242" t="str">
            <v>Miscellaneous Nonresidential Buildings-ADD</v>
          </cell>
          <cell r="D242">
            <v>13.5</v>
          </cell>
          <cell r="E242">
            <v>4.9000000000000004</v>
          </cell>
          <cell r="F242">
            <v>22.8</v>
          </cell>
          <cell r="G242">
            <v>104</v>
          </cell>
        </row>
        <row r="243">
          <cell r="A243" t="str">
            <v>Washington</v>
          </cell>
          <cell r="B243" t="str">
            <v>ALT</v>
          </cell>
          <cell r="C243" t="str">
            <v>Miscellaneous Nonresidential Buildings-ALT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Washington</v>
          </cell>
          <cell r="B244" t="str">
            <v>NEW</v>
          </cell>
          <cell r="C244" t="str">
            <v>Miscellaneous Nonresidential Buildings-NEW</v>
          </cell>
          <cell r="D244">
            <v>141.19999999999999</v>
          </cell>
          <cell r="E244">
            <v>156.6</v>
          </cell>
          <cell r="F244">
            <v>88.5</v>
          </cell>
          <cell r="G244">
            <v>260.8</v>
          </cell>
        </row>
        <row r="245">
          <cell r="A245" t="str">
            <v>Washington</v>
          </cell>
          <cell r="B245" t="str">
            <v>ADD</v>
          </cell>
          <cell r="C245" t="str">
            <v>Office and Bank Buildings-ADD</v>
          </cell>
          <cell r="D245">
            <v>408.4</v>
          </cell>
          <cell r="E245">
            <v>188.7</v>
          </cell>
          <cell r="F245">
            <v>154</v>
          </cell>
          <cell r="G245">
            <v>189.9</v>
          </cell>
        </row>
        <row r="246">
          <cell r="A246" t="str">
            <v>Washington</v>
          </cell>
          <cell r="B246" t="str">
            <v>ALT</v>
          </cell>
          <cell r="C246" t="str">
            <v>Office and Bank Buildings-ALT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Washington</v>
          </cell>
          <cell r="B247" t="str">
            <v>NEW</v>
          </cell>
          <cell r="C247" t="str">
            <v>Office and Bank Buildings-NEW</v>
          </cell>
          <cell r="D247">
            <v>5837.3</v>
          </cell>
          <cell r="E247">
            <v>3877.3</v>
          </cell>
          <cell r="F247">
            <v>2924.8</v>
          </cell>
          <cell r="G247">
            <v>3586.2</v>
          </cell>
        </row>
        <row r="248">
          <cell r="A248" t="str">
            <v>Washington</v>
          </cell>
          <cell r="B248" t="str">
            <v>ADD</v>
          </cell>
          <cell r="C248" t="str">
            <v>Other Government Service Buildings-ADD</v>
          </cell>
          <cell r="D248">
            <v>206</v>
          </cell>
          <cell r="E248">
            <v>27.7</v>
          </cell>
          <cell r="F248">
            <v>306.10000000000002</v>
          </cell>
          <cell r="G248">
            <v>16.2</v>
          </cell>
        </row>
        <row r="249">
          <cell r="A249" t="str">
            <v>Washington</v>
          </cell>
          <cell r="B249" t="str">
            <v>ALT</v>
          </cell>
          <cell r="C249" t="str">
            <v>Other Government Service Buildings-ALT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Washington</v>
          </cell>
          <cell r="B250" t="str">
            <v>NEW</v>
          </cell>
          <cell r="C250" t="str">
            <v>Other Government Service Buildings-NEW</v>
          </cell>
          <cell r="D250">
            <v>507</v>
          </cell>
          <cell r="E250">
            <v>378</v>
          </cell>
          <cell r="F250">
            <v>690.3</v>
          </cell>
          <cell r="G250">
            <v>622.5</v>
          </cell>
        </row>
        <row r="251">
          <cell r="A251" t="str">
            <v>Washington</v>
          </cell>
          <cell r="B251" t="str">
            <v>ADD</v>
          </cell>
          <cell r="C251" t="str">
            <v>Other Religious Buildings-ADD</v>
          </cell>
          <cell r="D251">
            <v>22</v>
          </cell>
          <cell r="E251">
            <v>10</v>
          </cell>
          <cell r="G251">
            <v>2</v>
          </cell>
        </row>
        <row r="252">
          <cell r="A252" t="str">
            <v>Washington</v>
          </cell>
          <cell r="B252" t="str">
            <v>NEW</v>
          </cell>
          <cell r="C252" t="str">
            <v>Other Religious Buildings-NEW</v>
          </cell>
          <cell r="D252">
            <v>7</v>
          </cell>
          <cell r="E252">
            <v>64.8</v>
          </cell>
          <cell r="F252">
            <v>59.4</v>
          </cell>
        </row>
        <row r="253">
          <cell r="A253" t="str">
            <v>Washington</v>
          </cell>
          <cell r="B253" t="str">
            <v>ADD</v>
          </cell>
          <cell r="C253" t="str">
            <v>Parking Garages and Automotive Services-ADD</v>
          </cell>
          <cell r="D253">
            <v>307.7</v>
          </cell>
          <cell r="E253">
            <v>104.5</v>
          </cell>
          <cell r="F253">
            <v>112.8</v>
          </cell>
          <cell r="G253">
            <v>495.7</v>
          </cell>
        </row>
        <row r="254">
          <cell r="A254" t="str">
            <v>Washington</v>
          </cell>
          <cell r="B254" t="str">
            <v>ALT</v>
          </cell>
          <cell r="C254" t="str">
            <v>Parking Garages and Automotive Services-ALT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Washington</v>
          </cell>
          <cell r="B255" t="str">
            <v>NEW</v>
          </cell>
          <cell r="C255" t="str">
            <v>Parking Garages and Automotive Services-NEW</v>
          </cell>
          <cell r="D255">
            <v>5501.3</v>
          </cell>
          <cell r="E255">
            <v>3760.1</v>
          </cell>
          <cell r="F255">
            <v>4730.8999999999996</v>
          </cell>
          <cell r="G255">
            <v>3783.5</v>
          </cell>
        </row>
        <row r="256">
          <cell r="A256" t="str">
            <v>Washington</v>
          </cell>
          <cell r="B256" t="str">
            <v>ADD</v>
          </cell>
          <cell r="C256" t="str">
            <v>Schools-Other-ADD</v>
          </cell>
          <cell r="D256">
            <v>74</v>
          </cell>
          <cell r="E256">
            <v>159.9</v>
          </cell>
          <cell r="F256">
            <v>125.3</v>
          </cell>
          <cell r="G256">
            <v>142.4</v>
          </cell>
        </row>
        <row r="257">
          <cell r="A257" t="str">
            <v>Washington</v>
          </cell>
          <cell r="B257" t="str">
            <v>ALT</v>
          </cell>
          <cell r="C257" t="str">
            <v>Schools-Other-ALT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Washington</v>
          </cell>
          <cell r="B258" t="str">
            <v>NEW</v>
          </cell>
          <cell r="C258" t="str">
            <v>Schools-Other-NEW</v>
          </cell>
          <cell r="D258">
            <v>1156</v>
          </cell>
          <cell r="E258">
            <v>623</v>
          </cell>
          <cell r="F258">
            <v>1180.5</v>
          </cell>
          <cell r="G258">
            <v>421</v>
          </cell>
        </row>
        <row r="259">
          <cell r="A259" t="str">
            <v>Washington</v>
          </cell>
          <cell r="B259" t="str">
            <v>ADD</v>
          </cell>
          <cell r="C259" t="str">
            <v>Service-ADD</v>
          </cell>
          <cell r="D259">
            <v>23.3</v>
          </cell>
          <cell r="E259">
            <v>177.5</v>
          </cell>
          <cell r="G259">
            <v>116.3</v>
          </cell>
        </row>
        <row r="260">
          <cell r="A260" t="str">
            <v>Washington</v>
          </cell>
          <cell r="B260" t="str">
            <v>ALT</v>
          </cell>
          <cell r="C260" t="str">
            <v>Service-ALT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Washington</v>
          </cell>
          <cell r="B261" t="str">
            <v>NEW</v>
          </cell>
          <cell r="C261" t="str">
            <v>Service-NEW</v>
          </cell>
          <cell r="D261">
            <v>346.2</v>
          </cell>
          <cell r="E261">
            <v>692.6</v>
          </cell>
          <cell r="F261">
            <v>367.3</v>
          </cell>
          <cell r="G261">
            <v>189.7</v>
          </cell>
        </row>
        <row r="262">
          <cell r="A262" t="str">
            <v>Washington</v>
          </cell>
          <cell r="B262" t="str">
            <v>ADD</v>
          </cell>
          <cell r="C262" t="str">
            <v>Stores and Restaurants-ADD</v>
          </cell>
          <cell r="D262">
            <v>576.1</v>
          </cell>
          <cell r="E262">
            <v>858.2</v>
          </cell>
          <cell r="F262">
            <v>582.4</v>
          </cell>
          <cell r="G262">
            <v>370.4</v>
          </cell>
        </row>
        <row r="263">
          <cell r="A263" t="str">
            <v>Washington</v>
          </cell>
          <cell r="B263" t="str">
            <v>ALT</v>
          </cell>
          <cell r="C263" t="str">
            <v>Stores and Restaurants-ALT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Washington</v>
          </cell>
          <cell r="B264" t="str">
            <v>NEW</v>
          </cell>
          <cell r="C264" t="str">
            <v>Stores and Restaurants-NEW</v>
          </cell>
          <cell r="D264">
            <v>5324.9</v>
          </cell>
          <cell r="E264">
            <v>4367.3999999999996</v>
          </cell>
          <cell r="F264">
            <v>3205</v>
          </cell>
          <cell r="G264">
            <v>4544.5</v>
          </cell>
        </row>
        <row r="265">
          <cell r="A265" t="str">
            <v>Washington</v>
          </cell>
          <cell r="B265" t="str">
            <v>ADD</v>
          </cell>
          <cell r="C265" t="str">
            <v>Terminals-ADD</v>
          </cell>
          <cell r="D265">
            <v>909.2</v>
          </cell>
          <cell r="E265">
            <v>131</v>
          </cell>
          <cell r="F265">
            <v>30.6</v>
          </cell>
          <cell r="G265">
            <v>35.799999999999997</v>
          </cell>
        </row>
        <row r="266">
          <cell r="A266" t="str">
            <v>Washington</v>
          </cell>
          <cell r="B266" t="str">
            <v>ALT</v>
          </cell>
          <cell r="C266" t="str">
            <v>Terminals-ALT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Washington</v>
          </cell>
          <cell r="B267" t="str">
            <v>NEW</v>
          </cell>
          <cell r="C267" t="str">
            <v>Terminals-NEW</v>
          </cell>
          <cell r="D267">
            <v>8.1999999999999993</v>
          </cell>
          <cell r="E267">
            <v>40.6</v>
          </cell>
          <cell r="F267">
            <v>56.1</v>
          </cell>
          <cell r="G267">
            <v>39.700000000000003</v>
          </cell>
        </row>
        <row r="268">
          <cell r="A268" t="str">
            <v>Washington</v>
          </cell>
          <cell r="B268" t="str">
            <v>ADD</v>
          </cell>
          <cell r="C268" t="str">
            <v>Warehouses (excl. manufacturer owned)-ADD</v>
          </cell>
          <cell r="D268">
            <v>504.3</v>
          </cell>
          <cell r="E268">
            <v>225.4</v>
          </cell>
          <cell r="F268">
            <v>175.6</v>
          </cell>
          <cell r="G268">
            <v>296.89999999999998</v>
          </cell>
        </row>
        <row r="269">
          <cell r="A269" t="str">
            <v>Washington</v>
          </cell>
          <cell r="B269" t="str">
            <v>ALT</v>
          </cell>
          <cell r="C269" t="str">
            <v>Warehouses (excl. manufacturer owned)-ALT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Washington</v>
          </cell>
          <cell r="B270" t="str">
            <v>NEW</v>
          </cell>
          <cell r="C270" t="str">
            <v>Warehouses (excl. manufacturer owned)-NEW</v>
          </cell>
          <cell r="D270">
            <v>5274.2</v>
          </cell>
          <cell r="E270">
            <v>2517.5</v>
          </cell>
          <cell r="F270">
            <v>4644.8999999999996</v>
          </cell>
          <cell r="G270">
            <v>2861.1</v>
          </cell>
        </row>
        <row r="271">
          <cell r="A271" t="str">
            <v>Washington</v>
          </cell>
          <cell r="B271" t="str">
            <v>ADD</v>
          </cell>
          <cell r="C271" t="str">
            <v>Warehouses (Manufacturer owned)-ADD</v>
          </cell>
          <cell r="D271">
            <v>15.4</v>
          </cell>
          <cell r="E271">
            <v>58.4</v>
          </cell>
          <cell r="F271">
            <v>7.6</v>
          </cell>
          <cell r="G271">
            <v>129.19999999999999</v>
          </cell>
        </row>
        <row r="272">
          <cell r="A272" t="str">
            <v>Washington</v>
          </cell>
          <cell r="B272" t="str">
            <v>ALT</v>
          </cell>
          <cell r="C272" t="str">
            <v>Warehouses (Manufacturer owned)-ALT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Washington</v>
          </cell>
          <cell r="B273" t="str">
            <v>NEW</v>
          </cell>
          <cell r="C273" t="str">
            <v>Warehouses (Manufacturer owned)-NEW</v>
          </cell>
          <cell r="D273">
            <v>362.3</v>
          </cell>
          <cell r="E273">
            <v>608.20000000000005</v>
          </cell>
          <cell r="F273">
            <v>556</v>
          </cell>
          <cell r="G273">
            <v>1569.5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egion"/>
      <sheetName val="ID"/>
      <sheetName val="MT"/>
      <sheetName val="WA"/>
      <sheetName val="OR"/>
      <sheetName val="WH Pivots"/>
      <sheetName val="Zone pivots"/>
      <sheetName val="Data"/>
      <sheetName val="Res Sats"/>
      <sheetName val="AC tables"/>
      <sheetName val="SF units"/>
      <sheetName val="SFLighting"/>
    </sheetNames>
    <sheetDataSet>
      <sheetData sheetId="0"/>
      <sheetData sheetId="1"/>
      <sheetData sheetId="2"/>
      <sheetData sheetId="3"/>
      <sheetData sheetId="4"/>
      <sheetData sheetId="5"/>
      <sheetData sheetId="6">
        <row r="14">
          <cell r="C14">
            <v>1844185.1180000065</v>
          </cell>
          <cell r="D14">
            <v>647887.02400000091</v>
          </cell>
          <cell r="E14">
            <v>529610.28500000061</v>
          </cell>
          <cell r="F14">
            <v>3021682.4270000081</v>
          </cell>
        </row>
        <row r="15">
          <cell r="C15">
            <v>113360.38299999997</v>
          </cell>
          <cell r="D15">
            <v>348214.68100000033</v>
          </cell>
          <cell r="E15">
            <v>202564.13999999996</v>
          </cell>
          <cell r="F15">
            <v>664139.20400000026</v>
          </cell>
        </row>
        <row r="16">
          <cell r="C16">
            <v>156086.43199999991</v>
          </cell>
          <cell r="D16">
            <v>152196.56800000003</v>
          </cell>
          <cell r="E16">
            <v>29832.403999999991</v>
          </cell>
          <cell r="F16">
            <v>338115.40399999992</v>
          </cell>
        </row>
        <row r="17">
          <cell r="C17">
            <v>2113631.9330000062</v>
          </cell>
          <cell r="D17">
            <v>1148298.2730000012</v>
          </cell>
          <cell r="E17">
            <v>762006.82900000049</v>
          </cell>
          <cell r="F17">
            <v>4023937.0350000085</v>
          </cell>
        </row>
        <row r="30">
          <cell r="C30">
            <v>127083.45935058602</v>
          </cell>
          <cell r="D30">
            <v>30537.964965820331</v>
          </cell>
          <cell r="E30">
            <v>35054.3251953125</v>
          </cell>
          <cell r="F30">
            <v>192675.74951171887</v>
          </cell>
        </row>
        <row r="31">
          <cell r="C31">
            <v>14147.942016601573</v>
          </cell>
          <cell r="D31">
            <v>18798.196533203125</v>
          </cell>
          <cell r="E31">
            <v>5712.8631591796802</v>
          </cell>
          <cell r="F31">
            <v>38659.001708984382</v>
          </cell>
        </row>
        <row r="32">
          <cell r="C32">
            <v>3785.76440429688</v>
          </cell>
          <cell r="D32">
            <v>5866.7541503906505</v>
          </cell>
          <cell r="E32"/>
          <cell r="F32">
            <v>9652.5185546875309</v>
          </cell>
        </row>
        <row r="33">
          <cell r="C33">
            <v>145017.16577148446</v>
          </cell>
          <cell r="D33">
            <v>55202.915649414106</v>
          </cell>
          <cell r="E33">
            <v>40767.18835449218</v>
          </cell>
          <cell r="F33">
            <v>240987.26977539077</v>
          </cell>
        </row>
        <row r="47">
          <cell r="C47">
            <v>28771.634000000002</v>
          </cell>
        </row>
        <row r="60">
          <cell r="C60">
            <v>250769.00354003921</v>
          </cell>
          <cell r="D60">
            <v>105586.05065917976</v>
          </cell>
          <cell r="E60">
            <v>170984.04809570313</v>
          </cell>
          <cell r="F60">
            <v>527339.10229492211</v>
          </cell>
        </row>
        <row r="61">
          <cell r="C61">
            <v>6187.26318359377</v>
          </cell>
          <cell r="D61">
            <v>71608.123352050898</v>
          </cell>
          <cell r="E61">
            <v>15211.490722656241</v>
          </cell>
          <cell r="F61">
            <v>93006.877258300898</v>
          </cell>
        </row>
        <row r="62">
          <cell r="C62">
            <v>9539.7207031250418</v>
          </cell>
          <cell r="D62">
            <v>2861.698608398448</v>
          </cell>
          <cell r="E62">
            <v>4261.77294921876</v>
          </cell>
          <cell r="F62">
            <v>16663.192260742249</v>
          </cell>
        </row>
        <row r="63">
          <cell r="C63">
            <v>266495.98742675805</v>
          </cell>
          <cell r="D63">
            <v>180055.87261962908</v>
          </cell>
          <cell r="E63">
            <v>190457.31176757812</v>
          </cell>
          <cell r="F63">
            <v>637009.17181396531</v>
          </cell>
        </row>
        <row r="74">
          <cell r="C74">
            <v>304272.43505859392</v>
          </cell>
          <cell r="D74">
            <v>78568.123535156337</v>
          </cell>
          <cell r="E74">
            <v>37570.453002929724</v>
          </cell>
          <cell r="F74">
            <v>420411.01159667998</v>
          </cell>
        </row>
        <row r="75">
          <cell r="C75">
            <v>15613.081054687529</v>
          </cell>
          <cell r="D75">
            <v>67358.314819335996</v>
          </cell>
          <cell r="E75">
            <v>21769.933227539063</v>
          </cell>
          <cell r="F75">
            <v>104741.32910156259</v>
          </cell>
        </row>
        <row r="76">
          <cell r="C76">
            <v>18003.996337890661</v>
          </cell>
          <cell r="D76">
            <v>31746.219726562555</v>
          </cell>
          <cell r="E76"/>
          <cell r="F76">
            <v>49750.216064453212</v>
          </cell>
        </row>
        <row r="77">
          <cell r="C77">
            <v>337889.51245117217</v>
          </cell>
          <cell r="D77">
            <v>177672.65808105489</v>
          </cell>
          <cell r="E77">
            <v>59340.386230468786</v>
          </cell>
          <cell r="F77">
            <v>574902.55676269578</v>
          </cell>
        </row>
        <row r="91">
          <cell r="C91">
            <v>185043.49853515628</v>
          </cell>
          <cell r="D91">
            <v>196612.07958984381</v>
          </cell>
          <cell r="E91">
            <v>335271.14013671881</v>
          </cell>
          <cell r="F91">
            <v>716926.71826171898</v>
          </cell>
        </row>
        <row r="101">
          <cell r="C101">
            <v>80736.434814453212</v>
          </cell>
          <cell r="D101">
            <v>124354.93945312507</v>
          </cell>
          <cell r="E101">
            <v>64552.161376953154</v>
          </cell>
          <cell r="F101">
            <v>269643.53564453148</v>
          </cell>
        </row>
        <row r="110">
          <cell r="C110">
            <v>59496.000488281381</v>
          </cell>
          <cell r="D110">
            <v>12534.175048828136</v>
          </cell>
          <cell r="E110">
            <v>72030.175537109521</v>
          </cell>
        </row>
        <row r="111">
          <cell r="C111"/>
          <cell r="D111">
            <v>952.14385986328102</v>
          </cell>
          <cell r="E111">
            <v>952.14385986328102</v>
          </cell>
        </row>
        <row r="112">
          <cell r="C112"/>
          <cell r="D112">
            <v>1144.67944335938</v>
          </cell>
          <cell r="E112">
            <v>1144.67944335938</v>
          </cell>
        </row>
        <row r="113">
          <cell r="C113">
            <v>59496.000488281381</v>
          </cell>
          <cell r="D113">
            <v>14630.998352050798</v>
          </cell>
          <cell r="E113">
            <v>74126.998840332177</v>
          </cell>
        </row>
        <row r="119">
          <cell r="C119">
            <v>10399.603999999999</v>
          </cell>
        </row>
        <row r="120">
          <cell r="C120">
            <v>1345642.0109999997</v>
          </cell>
        </row>
        <row r="121">
          <cell r="C121">
            <v>101819.46099999998</v>
          </cell>
        </row>
        <row r="122">
          <cell r="C122">
            <v>2312230.7189999954</v>
          </cell>
        </row>
        <row r="123">
          <cell r="C123">
            <v>179790.61399999994</v>
          </cell>
        </row>
        <row r="124">
          <cell r="C124">
            <v>15584.008</v>
          </cell>
        </row>
        <row r="125">
          <cell r="C125">
            <v>3965466.4169999952</v>
          </cell>
        </row>
        <row r="133">
          <cell r="B133" t="str">
            <v>Combined Washer/Dryer in one drum</v>
          </cell>
          <cell r="C133">
            <v>18172.980000000003</v>
          </cell>
        </row>
        <row r="134">
          <cell r="B134" t="str">
            <v>Horizontal Axis</v>
          </cell>
          <cell r="C134">
            <v>1291019.6109999993</v>
          </cell>
        </row>
        <row r="135">
          <cell r="B135" t="str">
            <v>Stacked Washer/Dryer</v>
          </cell>
          <cell r="C135">
            <v>84841.364000000001</v>
          </cell>
        </row>
        <row r="136">
          <cell r="B136" t="str">
            <v>Vertical Axis (with agitator)</v>
          </cell>
          <cell r="C136">
            <v>2148086.9389999961</v>
          </cell>
        </row>
        <row r="137">
          <cell r="B137" t="str">
            <v>Vertical Axis (without agitator)</v>
          </cell>
          <cell r="C137">
            <v>171354.34099999996</v>
          </cell>
        </row>
        <row r="138">
          <cell r="B138" t="str">
            <v>(blank)</v>
          </cell>
          <cell r="C138">
            <v>54561.611000000004</v>
          </cell>
        </row>
        <row r="139">
          <cell r="B139" t="str">
            <v>Grand Total</v>
          </cell>
          <cell r="C139">
            <v>3768036.8459999957</v>
          </cell>
        </row>
        <row r="145">
          <cell r="B145">
            <v>3531587.8019999657</v>
          </cell>
        </row>
        <row r="154">
          <cell r="C154">
            <v>3496620.3459999654</v>
          </cell>
        </row>
        <row r="159">
          <cell r="C159">
            <v>4100590.1939999652</v>
          </cell>
        </row>
        <row r="167">
          <cell r="B167" t="str">
            <v>Chest</v>
          </cell>
          <cell r="C167">
            <v>13327346.326999998</v>
          </cell>
          <cell r="D167">
            <v>860603.5409999995</v>
          </cell>
        </row>
        <row r="168">
          <cell r="B168" t="str">
            <v>Upright</v>
          </cell>
          <cell r="C168">
            <v>22641013.272599999</v>
          </cell>
          <cell r="D168">
            <v>1262676.0620000006</v>
          </cell>
        </row>
        <row r="170">
          <cell r="B170" t="str">
            <v>Grand Total</v>
          </cell>
          <cell r="C170">
            <v>35968359.599599995</v>
          </cell>
          <cell r="D170">
            <v>2123279.6030000001</v>
          </cell>
        </row>
        <row r="177">
          <cell r="B177" t="str">
            <v>Bottom-Freezer (Including French Door) w/ TTD Ice</v>
          </cell>
          <cell r="C177">
            <v>4343836.7230000002</v>
          </cell>
          <cell r="D177">
            <v>176420.10800000004</v>
          </cell>
        </row>
        <row r="178">
          <cell r="B178" t="str">
            <v>Bottom-Freezer (Including French Door) w/o TTD Ice</v>
          </cell>
          <cell r="C178">
            <v>18186807.52500001</v>
          </cell>
          <cell r="D178">
            <v>809499.03100000112</v>
          </cell>
        </row>
        <row r="179">
          <cell r="B179" t="str">
            <v>Refrigerator Only</v>
          </cell>
          <cell r="C179">
            <v>2536953.8389999992</v>
          </cell>
          <cell r="D179">
            <v>227705.34599999996</v>
          </cell>
        </row>
        <row r="180">
          <cell r="B180" t="str">
            <v>Side-by-Side w/ TTD Ice</v>
          </cell>
          <cell r="C180">
            <v>31269954.246999983</v>
          </cell>
          <cell r="D180">
            <v>1319398.9249999991</v>
          </cell>
        </row>
        <row r="181">
          <cell r="B181" t="str">
            <v>Side-by-Side w/o TTD Ice</v>
          </cell>
          <cell r="C181">
            <v>6211496.518000002</v>
          </cell>
          <cell r="D181">
            <v>277962.81900000013</v>
          </cell>
        </row>
        <row r="182">
          <cell r="B182" t="str">
            <v>Top-Freezer w/ TTD Ice</v>
          </cell>
          <cell r="C182">
            <v>838757.25399999984</v>
          </cell>
          <cell r="D182">
            <v>40266.277000000002</v>
          </cell>
        </row>
        <row r="183">
          <cell r="B183" t="str">
            <v>Top-Freezer w/o TTD Ice</v>
          </cell>
          <cell r="C183">
            <v>45119981.634999886</v>
          </cell>
          <cell r="D183">
            <v>2312022.2649999931</v>
          </cell>
        </row>
        <row r="184">
          <cell r="B184" t="str">
            <v>Grand Total</v>
          </cell>
          <cell r="C184">
            <v>108507787.74099988</v>
          </cell>
          <cell r="D184">
            <v>5163274.7709999932</v>
          </cell>
        </row>
        <row r="190">
          <cell r="B190" t="str">
            <v>&lt;32"</v>
          </cell>
          <cell r="C190">
            <v>4891692.2469999269</v>
          </cell>
        </row>
        <row r="191">
          <cell r="B191" t="str">
            <v>&gt;46"</v>
          </cell>
          <cell r="C191">
            <v>903411.65399999975</v>
          </cell>
        </row>
        <row r="192">
          <cell r="B192" t="str">
            <v>32" - 46"</v>
          </cell>
          <cell r="C192">
            <v>3399569.5049999738</v>
          </cell>
        </row>
        <row r="193">
          <cell r="B193" t="str">
            <v>(blank)</v>
          </cell>
          <cell r="C193">
            <v>22593.119000000002</v>
          </cell>
        </row>
        <row r="194">
          <cell r="B194" t="str">
            <v>Grand Total</v>
          </cell>
          <cell r="C194">
            <v>9217266.5249999017</v>
          </cell>
        </row>
        <row r="205">
          <cell r="C205">
            <v>4287179.3699999684</v>
          </cell>
        </row>
        <row r="212">
          <cell r="B212">
            <v>6702069.1919999029</v>
          </cell>
        </row>
        <row r="218">
          <cell r="B218" t="str">
            <v>gt20</v>
          </cell>
          <cell r="C218">
            <v>1183236.1909999992</v>
          </cell>
        </row>
        <row r="219">
          <cell r="B219" t="str">
            <v>le20</v>
          </cell>
          <cell r="C219">
            <v>2884899.5199999763</v>
          </cell>
        </row>
        <row r="220">
          <cell r="B220" t="str">
            <v>Grand Total</v>
          </cell>
          <cell r="C220">
            <v>4068135.7109999754</v>
          </cell>
        </row>
        <row r="228">
          <cell r="B228" t="str">
            <v>Electric HPWH - Inside Conditioned Space</v>
          </cell>
          <cell r="C228"/>
          <cell r="D228">
            <v>1612.692</v>
          </cell>
          <cell r="E228"/>
          <cell r="F228">
            <v>1612.692</v>
          </cell>
        </row>
        <row r="229">
          <cell r="B229" t="str">
            <v>Electric HPWH - Outside Conditioned Space - Buffered</v>
          </cell>
          <cell r="C229"/>
          <cell r="D229">
            <v>1192.4649999999999</v>
          </cell>
          <cell r="E229">
            <v>1612.692</v>
          </cell>
          <cell r="F229">
            <v>2805.1570000000002</v>
          </cell>
        </row>
        <row r="230">
          <cell r="B230" t="str">
            <v>Electric Storage - Inside Conditioned Space</v>
          </cell>
          <cell r="C230">
            <v>1370563.9470000002</v>
          </cell>
          <cell r="D230">
            <v>163504.65699999998</v>
          </cell>
          <cell r="E230">
            <v>5234.5879999999997</v>
          </cell>
          <cell r="F230">
            <v>1539303.192</v>
          </cell>
        </row>
        <row r="231">
          <cell r="B231" t="str">
            <v>Electric Storage - Outside Conditioned Space - Buffered</v>
          </cell>
          <cell r="C231">
            <v>534334.11400000018</v>
          </cell>
          <cell r="D231">
            <v>76877.786000000036</v>
          </cell>
          <cell r="E231">
            <v>3537.7510000000002</v>
          </cell>
          <cell r="F231">
            <v>614749.6510000003</v>
          </cell>
        </row>
        <row r="232">
          <cell r="B232" t="str">
            <v>Electric Storage - Outside Conditioned Space - Unbuffered</v>
          </cell>
          <cell r="C232">
            <v>52149.474000000009</v>
          </cell>
          <cell r="D232">
            <v>3154.5949999999998</v>
          </cell>
          <cell r="E232"/>
          <cell r="F232">
            <v>55304.06900000001</v>
          </cell>
        </row>
        <row r="250">
          <cell r="B250" t="str">
            <v>EISAnqnx</v>
          </cell>
          <cell r="C250">
            <v>3995093036.3560014</v>
          </cell>
        </row>
        <row r="251">
          <cell r="B251" t="str">
            <v>EISAq</v>
          </cell>
          <cell r="C251">
            <v>4522287833.7589998</v>
          </cell>
        </row>
        <row r="252">
          <cell r="B252" t="str">
            <v>EISAx</v>
          </cell>
          <cell r="C252">
            <v>3121046524.9519992</v>
          </cell>
        </row>
        <row r="253">
          <cell r="B253" t="str">
            <v>Grand Total</v>
          </cell>
          <cell r="C253">
            <v>11638427395.067001</v>
          </cell>
        </row>
      </sheetData>
      <sheetData sheetId="7">
        <row r="8">
          <cell r="AC8" t="str">
            <v>siteid</v>
          </cell>
          <cell r="AG8" t="str">
            <v>siteid</v>
          </cell>
          <cell r="AM8" t="str">
            <v>siteid</v>
          </cell>
          <cell r="BE8" t="str">
            <v>siteid</v>
          </cell>
          <cell r="BT8" t="str">
            <v>siteid</v>
          </cell>
          <cell r="CB8" t="str">
            <v>siteid</v>
          </cell>
          <cell r="CM8" t="str">
            <v>siteid</v>
          </cell>
          <cell r="CX8" t="str">
            <v>siteid</v>
          </cell>
          <cell r="DF8" t="str">
            <v>siteid</v>
          </cell>
          <cell r="DK8" t="str">
            <v>siteid</v>
          </cell>
          <cell r="DQ8" t="str">
            <v>siteid</v>
          </cell>
          <cell r="DW8" t="str">
            <v>siteid</v>
          </cell>
          <cell r="EB8" t="str">
            <v>siteid</v>
          </cell>
          <cell r="EG8" t="str">
            <v>siteid</v>
          </cell>
          <cell r="EL8" t="str">
            <v>siteid</v>
          </cell>
          <cell r="ER8" t="str">
            <v>siteid</v>
          </cell>
          <cell r="EV8" t="str">
            <v>siteid</v>
          </cell>
          <cell r="FE8" t="str">
            <v>siteid</v>
          </cell>
          <cell r="FG8" t="str">
            <v>SumOfRoomSqFt</v>
          </cell>
          <cell r="FO8" t="str">
            <v>siteid</v>
          </cell>
          <cell r="FZ8" t="str">
            <v>siteid</v>
          </cell>
          <cell r="GH8" t="str">
            <v>arrTable20siteid</v>
          </cell>
        </row>
        <row r="9">
          <cell r="A9" t="str">
            <v>Pre 1980</v>
          </cell>
          <cell r="C9" t="str">
            <v>OR</v>
          </cell>
          <cell r="D9" t="str">
            <v>OR</v>
          </cell>
          <cell r="G9" t="str">
            <v>Baseboard/Wall/Radiant</v>
          </cell>
          <cell r="H9" t="str">
            <v>Baseboard/Wall/Radiant</v>
          </cell>
          <cell r="J9" t="str">
            <v>Central Air Conditioning (Ducted System)</v>
          </cell>
          <cell r="K9" t="str">
            <v>Central Air Conditioning (Ducted System)</v>
          </cell>
          <cell r="R9" t="str">
            <v>In Freezer</v>
          </cell>
          <cell r="S9" t="str">
            <v>Unknown</v>
          </cell>
          <cell r="W9" t="str">
            <v>Combined Washer/Dryer in one drumFALSE</v>
          </cell>
          <cell r="X9" t="str">
            <v>Horizontal Axis</v>
          </cell>
          <cell r="Z9" t="str">
            <v>&lt;32"</v>
          </cell>
          <cell r="AA9" t="str">
            <v>lt32</v>
          </cell>
          <cell r="AD9" t="str">
            <v>WA</v>
          </cell>
          <cell r="AH9" t="str">
            <v>WA</v>
          </cell>
          <cell r="AI9" t="str">
            <v>1980-1992</v>
          </cell>
          <cell r="AJ9">
            <v>1524.7619999999999</v>
          </cell>
          <cell r="AK9" t="b">
            <v>1</v>
          </cell>
          <cell r="AN9" t="str">
            <v>WA</v>
          </cell>
          <cell r="AO9" t="str">
            <v>Baseboard/Wall/Radiant</v>
          </cell>
          <cell r="AP9" t="str">
            <v>1980-1992</v>
          </cell>
          <cell r="AQ9" t="str">
            <v>Basement</v>
          </cell>
          <cell r="AR9">
            <v>1524.76245117188</v>
          </cell>
          <cell r="AU9" t="str">
            <v>No</v>
          </cell>
          <cell r="AV9" t="b">
            <v>0</v>
          </cell>
          <cell r="AX9">
            <v>2415223.7226562579</v>
          </cell>
          <cell r="AY9" t="b">
            <v>0</v>
          </cell>
          <cell r="AZ9">
            <v>642229.94443359587</v>
          </cell>
          <cell r="BA9" t="str">
            <v/>
          </cell>
          <cell r="BB9" t="str">
            <v/>
          </cell>
          <cell r="BC9">
            <v>1.0000002958965923</v>
          </cell>
          <cell r="BF9" t="str">
            <v>OR</v>
          </cell>
          <cell r="BG9" t="str">
            <v>Heat Pump (Central System)</v>
          </cell>
          <cell r="BH9" t="str">
            <v>Pre 1980</v>
          </cell>
          <cell r="BI9" t="str">
            <v>Crawlspace</v>
          </cell>
          <cell r="BJ9">
            <v>1188.02661132813</v>
          </cell>
          <cell r="BM9" t="str">
            <v>No</v>
          </cell>
          <cell r="BN9">
            <v>2528120.6289062607</v>
          </cell>
          <cell r="BO9" t="b">
            <v>0</v>
          </cell>
          <cell r="BP9">
            <v>687351.6856070098</v>
          </cell>
          <cell r="BQ9">
            <v>1</v>
          </cell>
          <cell r="BR9">
            <v>1188.02661132813</v>
          </cell>
          <cell r="BU9" t="str">
            <v>WA</v>
          </cell>
          <cell r="BV9" t="str">
            <v>1980-1992</v>
          </cell>
          <cell r="BW9" t="str">
            <v>Electric Storage - Inside Conditioned Space</v>
          </cell>
          <cell r="BY9">
            <v>1524.7619999999999</v>
          </cell>
          <cell r="BZ9" t="str">
            <v>le55</v>
          </cell>
          <cell r="CF9" t="str">
            <v>Conditioned</v>
          </cell>
          <cell r="CG9">
            <v>1524.7619999999999</v>
          </cell>
          <cell r="CH9" t="str">
            <v>WA</v>
          </cell>
          <cell r="CI9" t="str">
            <v>Top-Freezer w/o TTD Ice</v>
          </cell>
          <cell r="CJ9">
            <v>27445.716</v>
          </cell>
          <cell r="CK9" t="b">
            <v>0</v>
          </cell>
          <cell r="CQ9" t="str">
            <v>Conditioned</v>
          </cell>
          <cell r="CR9">
            <v>1524.7619999999999</v>
          </cell>
          <cell r="CS9" t="str">
            <v>WA</v>
          </cell>
          <cell r="CT9" t="str">
            <v>Chest</v>
          </cell>
          <cell r="CU9">
            <v>27445.716</v>
          </cell>
          <cell r="CV9" t="b">
            <v>0</v>
          </cell>
          <cell r="CZ9">
            <v>1524.7619999999999</v>
          </cell>
          <cell r="DA9" t="str">
            <v>WA</v>
          </cell>
          <cell r="DC9" t="str">
            <v>Horizontal Axis</v>
          </cell>
          <cell r="DG9" t="str">
            <v>Electric</v>
          </cell>
          <cell r="DH9">
            <v>1524.7619999999999</v>
          </cell>
          <cell r="DI9" t="str">
            <v>WA</v>
          </cell>
          <cell r="DL9" t="str">
            <v>Electric</v>
          </cell>
          <cell r="DM9" t="str">
            <v>Electric</v>
          </cell>
          <cell r="DN9">
            <v>1524.7619999999999</v>
          </cell>
          <cell r="DO9" t="str">
            <v>WA</v>
          </cell>
          <cell r="DS9">
            <v>1524.7619999999999</v>
          </cell>
          <cell r="DT9" t="str">
            <v>WA</v>
          </cell>
          <cell r="DU9" t="str">
            <v>lt32</v>
          </cell>
          <cell r="DX9" t="b">
            <v>0</v>
          </cell>
          <cell r="DY9">
            <v>1524.7619999999999</v>
          </cell>
          <cell r="DZ9" t="str">
            <v>WA</v>
          </cell>
          <cell r="EC9" t="str">
            <v>Laptop</v>
          </cell>
          <cell r="ED9">
            <v>1524.7619999999999</v>
          </cell>
          <cell r="EE9" t="str">
            <v>WA</v>
          </cell>
          <cell r="EH9" t="str">
            <v>gt20</v>
          </cell>
          <cell r="EI9">
            <v>6932.7380000000003</v>
          </cell>
          <cell r="EJ9" t="str">
            <v>OR</v>
          </cell>
          <cell r="EO9">
            <v>1524.7619999999999</v>
          </cell>
          <cell r="EP9" t="str">
            <v>WA</v>
          </cell>
          <cell r="ES9">
            <v>1524.7619999999999</v>
          </cell>
          <cell r="ET9" t="str">
            <v>WA</v>
          </cell>
          <cell r="EZ9" t="str">
            <v>WA</v>
          </cell>
          <cell r="FA9" t="str">
            <v>Bathroom</v>
          </cell>
          <cell r="FB9">
            <v>838619.1</v>
          </cell>
          <cell r="FC9">
            <v>149426.67600000001</v>
          </cell>
          <cell r="FI9" t="str">
            <v>WA</v>
          </cell>
          <cell r="FJ9" t="str">
            <v>Bathroom</v>
          </cell>
          <cell r="FK9" t="str">
            <v>EISAnqnx</v>
          </cell>
          <cell r="FL9">
            <v>457428.6</v>
          </cell>
          <cell r="FS9" t="str">
            <v>WA</v>
          </cell>
          <cell r="FT9" t="str">
            <v>EISAnqnx</v>
          </cell>
          <cell r="FV9">
            <v>1726030.584</v>
          </cell>
          <cell r="GD9" t="str">
            <v>WA</v>
          </cell>
          <cell r="GE9">
            <v>2589045.8759999997</v>
          </cell>
          <cell r="GF9">
            <v>2415223.0079999999</v>
          </cell>
          <cell r="GI9">
            <v>1</v>
          </cell>
          <cell r="GJ9">
            <v>1</v>
          </cell>
          <cell r="GK9" t="str">
            <v>WA</v>
          </cell>
          <cell r="GL9">
            <v>1524.7619999999999</v>
          </cell>
          <cell r="GM9" t="str">
            <v>1980-1992</v>
          </cell>
          <cell r="GN9">
            <v>-1</v>
          </cell>
          <cell r="GQ9">
            <v>7547541.4047599994</v>
          </cell>
          <cell r="GR9">
            <v>442748.95384500001</v>
          </cell>
          <cell r="GU9" t="str">
            <v>Electric FAF</v>
          </cell>
          <cell r="GX9" t="str">
            <v>Baseboard/Wall/Radiant</v>
          </cell>
          <cell r="GY9" t="str">
            <v>WA</v>
          </cell>
          <cell r="GZ9">
            <v>1524.76245117188</v>
          </cell>
          <cell r="HB9" t="str">
            <v>Baseboard/Wall/Radiant</v>
          </cell>
          <cell r="HC9" t="str">
            <v>ID</v>
          </cell>
          <cell r="HD9">
            <v>90725.286254882798</v>
          </cell>
        </row>
        <row r="10">
          <cell r="A10" t="str">
            <v>1980-1992</v>
          </cell>
          <cell r="C10" t="str">
            <v>WA</v>
          </cell>
          <cell r="D10" t="str">
            <v>WA</v>
          </cell>
          <cell r="G10" t="str">
            <v>Baseboard/Wall/Radiant (All Types)</v>
          </cell>
          <cell r="H10" t="str">
            <v>Baseboard/Wall/Radiant</v>
          </cell>
          <cell r="J10" t="str">
            <v>Central Air Conditioning (Ducted System) (All Types)</v>
          </cell>
          <cell r="K10" t="str">
            <v>Central Air Conditioning (Ducted System)</v>
          </cell>
          <cell r="R10" t="str">
            <v>None</v>
          </cell>
          <cell r="S10" t="str">
            <v>Unknown</v>
          </cell>
          <cell r="W10" t="str">
            <v>Horizontal AxisFALSE</v>
          </cell>
          <cell r="X10" t="str">
            <v>Horizontal Axis</v>
          </cell>
          <cell r="Z10" t="str">
            <v>32" - 46"</v>
          </cell>
          <cell r="AA10" t="str">
            <v>32to46</v>
          </cell>
          <cell r="AD10" t="str">
            <v>OR</v>
          </cell>
          <cell r="AH10" t="str">
            <v>OR</v>
          </cell>
          <cell r="AI10" t="str">
            <v>Pre 1980</v>
          </cell>
          <cell r="AJ10">
            <v>1188.027</v>
          </cell>
          <cell r="AK10" t="b">
            <v>1</v>
          </cell>
          <cell r="AN10" t="str">
            <v>WA</v>
          </cell>
          <cell r="AO10" t="str">
            <v>Electric FAF</v>
          </cell>
          <cell r="AP10" t="str">
            <v>1980-1992</v>
          </cell>
          <cell r="AQ10" t="str">
            <v>Basement</v>
          </cell>
          <cell r="AR10">
            <v>1524.76245117188</v>
          </cell>
          <cell r="AU10" t="str">
            <v>No</v>
          </cell>
          <cell r="AV10" t="b">
            <v>1</v>
          </cell>
          <cell r="AX10">
            <v>2415223.7226562579</v>
          </cell>
          <cell r="AY10" t="b">
            <v>0</v>
          </cell>
          <cell r="AZ10">
            <v>642229.94443359587</v>
          </cell>
          <cell r="BA10">
            <v>1</v>
          </cell>
          <cell r="BB10">
            <v>1524.76245117188</v>
          </cell>
          <cell r="BC10">
            <v>1.0000002958965923</v>
          </cell>
          <cell r="BF10" t="str">
            <v>WA</v>
          </cell>
          <cell r="BG10" t="str">
            <v>Heat Pump (Central System)</v>
          </cell>
          <cell r="BH10" t="str">
            <v>1993-2006</v>
          </cell>
          <cell r="BI10" t="str">
            <v>Basement</v>
          </cell>
          <cell r="BJ10">
            <v>4956.49267578125</v>
          </cell>
          <cell r="BM10" t="str">
            <v>No</v>
          </cell>
          <cell r="BN10">
            <v>10864631.9453125</v>
          </cell>
          <cell r="BO10" t="b">
            <v>0</v>
          </cell>
          <cell r="BP10">
            <v>2000167.8368481447</v>
          </cell>
          <cell r="BQ10">
            <v>1</v>
          </cell>
          <cell r="BR10">
            <v>4956.49267578125</v>
          </cell>
          <cell r="BU10" t="str">
            <v>OR</v>
          </cell>
          <cell r="BV10" t="str">
            <v>Pre 1980</v>
          </cell>
          <cell r="BW10" t="str">
            <v>Electric Storage - Inside Conditioned Space</v>
          </cell>
          <cell r="BY10">
            <v>1188.027</v>
          </cell>
          <cell r="BZ10" t="str">
            <v>gt55</v>
          </cell>
          <cell r="CF10" t="str">
            <v>Conditioned</v>
          </cell>
          <cell r="CG10">
            <v>1188.027</v>
          </cell>
          <cell r="CH10" t="str">
            <v>OR</v>
          </cell>
          <cell r="CI10" t="str">
            <v>Side-by-Side w/ TTD Ice</v>
          </cell>
          <cell r="CJ10">
            <v>27324.620999999999</v>
          </cell>
          <cell r="CK10" t="b">
            <v>0</v>
          </cell>
          <cell r="CQ10" t="str">
            <v>Unconditioned</v>
          </cell>
          <cell r="CR10">
            <v>1188.027</v>
          </cell>
          <cell r="CS10" t="str">
            <v>OR</v>
          </cell>
          <cell r="CT10" t="str">
            <v>Upright</v>
          </cell>
          <cell r="CU10">
            <v>15444.351000000001</v>
          </cell>
          <cell r="CV10" t="b">
            <v>0</v>
          </cell>
          <cell r="CZ10">
            <v>1188.027</v>
          </cell>
          <cell r="DA10" t="str">
            <v>OR</v>
          </cell>
          <cell r="DC10" t="str">
            <v>Vertical Axis</v>
          </cell>
          <cell r="DG10" t="str">
            <v>Electric</v>
          </cell>
          <cell r="DH10">
            <v>1464.694</v>
          </cell>
          <cell r="DI10" t="str">
            <v>WA</v>
          </cell>
          <cell r="DL10" t="str">
            <v>Electric</v>
          </cell>
          <cell r="DM10" t="str">
            <v>Electric</v>
          </cell>
          <cell r="DN10">
            <v>1464.694</v>
          </cell>
          <cell r="DO10" t="str">
            <v>WA</v>
          </cell>
          <cell r="DS10">
            <v>1524.7619999999999</v>
          </cell>
          <cell r="DT10" t="str">
            <v>WA</v>
          </cell>
          <cell r="DU10" t="str">
            <v>32to46</v>
          </cell>
          <cell r="DX10" t="b">
            <v>1</v>
          </cell>
          <cell r="DY10">
            <v>1524.7619999999999</v>
          </cell>
          <cell r="DZ10" t="str">
            <v>WA</v>
          </cell>
          <cell r="EC10" t="str">
            <v>Desktop</v>
          </cell>
          <cell r="ED10">
            <v>1524.7619999999999</v>
          </cell>
          <cell r="EE10" t="str">
            <v>WA</v>
          </cell>
          <cell r="EH10" t="str">
            <v>le20</v>
          </cell>
          <cell r="EI10">
            <v>1188.027</v>
          </cell>
          <cell r="EJ10" t="str">
            <v>OR</v>
          </cell>
          <cell r="EO10">
            <v>1524.7619999999999</v>
          </cell>
          <cell r="EP10" t="str">
            <v>WA</v>
          </cell>
          <cell r="ES10">
            <v>2003.7159999999999</v>
          </cell>
          <cell r="ET10" t="str">
            <v>WA</v>
          </cell>
          <cell r="EZ10" t="str">
            <v>WA</v>
          </cell>
          <cell r="FA10" t="str">
            <v>Bedrooms</v>
          </cell>
          <cell r="FB10">
            <v>263783.826</v>
          </cell>
          <cell r="FC10">
            <v>361368.59399999998</v>
          </cell>
          <cell r="FI10" t="str">
            <v>WA</v>
          </cell>
          <cell r="FJ10" t="str">
            <v>Bathroom</v>
          </cell>
          <cell r="FK10" t="str">
            <v>EISAx</v>
          </cell>
          <cell r="FL10">
            <v>381190.5</v>
          </cell>
          <cell r="FS10" t="str">
            <v>WA</v>
          </cell>
          <cell r="FT10" t="str">
            <v>EISAq</v>
          </cell>
          <cell r="FV10">
            <v>207367.63199999998</v>
          </cell>
          <cell r="GD10" t="str">
            <v>OR</v>
          </cell>
          <cell r="GE10">
            <v>2632667.8319999999</v>
          </cell>
          <cell r="GF10">
            <v>2528121.4560000002</v>
          </cell>
          <cell r="GI10">
            <v>1</v>
          </cell>
          <cell r="GJ10">
            <v>2</v>
          </cell>
          <cell r="GK10" t="str">
            <v>OR</v>
          </cell>
          <cell r="GL10">
            <v>1188.027</v>
          </cell>
          <cell r="GM10" t="str">
            <v>Pre 1980</v>
          </cell>
          <cell r="GN10">
            <v>-1</v>
          </cell>
          <cell r="GQ10">
            <v>6222799.8880559998</v>
          </cell>
          <cell r="GR10">
            <v>684591.64854750002</v>
          </cell>
          <cell r="GU10" t="str">
            <v>Heat Pump (Central System)</v>
          </cell>
          <cell r="GX10" t="str">
            <v>Wood</v>
          </cell>
          <cell r="GY10" t="str">
            <v>OR</v>
          </cell>
          <cell r="GZ10">
            <v>1188.02661132813</v>
          </cell>
          <cell r="HB10" t="str">
            <v>Baseboard/Wall/Radiant</v>
          </cell>
          <cell r="HC10" t="str">
            <v>MT</v>
          </cell>
          <cell r="HD10">
            <v>17936.376342773401</v>
          </cell>
        </row>
        <row r="11">
          <cell r="A11" t="str">
            <v>1993-2006</v>
          </cell>
          <cell r="C11" t="str">
            <v>MT</v>
          </cell>
          <cell r="D11" t="str">
            <v>MT</v>
          </cell>
          <cell r="G11" t="str">
            <v>Electric FAF</v>
          </cell>
          <cell r="H11" t="str">
            <v>Electric FAF</v>
          </cell>
          <cell r="J11" t="str">
            <v>Heat Pump (Central System)</v>
          </cell>
          <cell r="K11" t="str">
            <v>Heat Pump (Central System)</v>
          </cell>
          <cell r="R11" t="str">
            <v>Freezer, chest</v>
          </cell>
          <cell r="S11" t="str">
            <v>Chest</v>
          </cell>
          <cell r="W11" t="str">
            <v>Stacked Washer/DryerFALSE</v>
          </cell>
          <cell r="X11" t="str">
            <v>Vertical Axis</v>
          </cell>
          <cell r="Z11" t="str">
            <v>&gt;46"</v>
          </cell>
          <cell r="AA11" t="str">
            <v>gt46</v>
          </cell>
          <cell r="AD11" t="str">
            <v>WA</v>
          </cell>
          <cell r="AH11" t="str">
            <v>WA</v>
          </cell>
          <cell r="AI11" t="str">
            <v>1993-2006</v>
          </cell>
          <cell r="AJ11">
            <v>4956.4930000000004</v>
          </cell>
          <cell r="AK11" t="b">
            <v>1</v>
          </cell>
          <cell r="AN11" t="str">
            <v>WA</v>
          </cell>
          <cell r="AO11" t="str">
            <v>Baseboard/Wall/Radiant</v>
          </cell>
          <cell r="AP11" t="str">
            <v>1980-1992</v>
          </cell>
          <cell r="AQ11" t="str">
            <v>Basement</v>
          </cell>
          <cell r="AR11">
            <v>1524.76245117188</v>
          </cell>
          <cell r="AU11" t="str">
            <v>No</v>
          </cell>
          <cell r="AV11" t="b">
            <v>0</v>
          </cell>
          <cell r="AX11">
            <v>2415223.7226562579</v>
          </cell>
          <cell r="AY11" t="b">
            <v>0</v>
          </cell>
          <cell r="AZ11">
            <v>642229.94443359587</v>
          </cell>
          <cell r="BA11" t="str">
            <v/>
          </cell>
          <cell r="BB11" t="str">
            <v/>
          </cell>
          <cell r="BC11">
            <v>1.0000002958965923</v>
          </cell>
          <cell r="BF11" t="str">
            <v>WA</v>
          </cell>
          <cell r="BG11" t="str">
            <v>Window A/C</v>
          </cell>
          <cell r="BH11" t="str">
            <v>Pre 1980</v>
          </cell>
          <cell r="BI11" t="str">
            <v>Crawlspace</v>
          </cell>
          <cell r="BJ11">
            <v>1150.87915039063</v>
          </cell>
          <cell r="BM11" t="str">
            <v>No</v>
          </cell>
          <cell r="BN11">
            <v>1894347.0815429769</v>
          </cell>
          <cell r="BO11" t="b">
            <v>0</v>
          </cell>
          <cell r="BP11">
            <v>1377258.2301516174</v>
          </cell>
          <cell r="BQ11">
            <v>1</v>
          </cell>
          <cell r="BR11">
            <v>1150.87915039063</v>
          </cell>
          <cell r="BU11" t="str">
            <v>WA</v>
          </cell>
          <cell r="BV11" t="str">
            <v>1993-2006</v>
          </cell>
          <cell r="BW11" t="str">
            <v>Electric Storage - Outside Conditioned Space - Buffered</v>
          </cell>
          <cell r="BY11">
            <v>4956.4930000000004</v>
          </cell>
          <cell r="BZ11" t="str">
            <v>le55</v>
          </cell>
          <cell r="CF11" t="str">
            <v>Conditioned</v>
          </cell>
          <cell r="CG11">
            <v>4956.4930000000004</v>
          </cell>
          <cell r="CH11" t="str">
            <v>WA</v>
          </cell>
          <cell r="CI11" t="str">
            <v>Side-by-Side w/ TTD Ice</v>
          </cell>
          <cell r="CJ11">
            <v>123912.32500000001</v>
          </cell>
          <cell r="CK11" t="b">
            <v>0</v>
          </cell>
          <cell r="CQ11" t="str">
            <v>Conditioned</v>
          </cell>
          <cell r="CR11">
            <v>4956.4930000000004</v>
          </cell>
          <cell r="CS11" t="str">
            <v>WA</v>
          </cell>
          <cell r="CT11" t="str">
            <v>Upright</v>
          </cell>
          <cell r="CU11">
            <v>94173.367000000013</v>
          </cell>
          <cell r="CV11" t="b">
            <v>0</v>
          </cell>
          <cell r="CZ11">
            <v>4956.4930000000004</v>
          </cell>
          <cell r="DA11" t="str">
            <v>WA</v>
          </cell>
          <cell r="DC11" t="str">
            <v>Vertical Axis</v>
          </cell>
          <cell r="DG11" t="str">
            <v>Electric</v>
          </cell>
          <cell r="DH11">
            <v>2003.7159999999999</v>
          </cell>
          <cell r="DI11" t="str">
            <v>WA</v>
          </cell>
          <cell r="DL11" t="str">
            <v>Electric</v>
          </cell>
          <cell r="DM11" t="str">
            <v>Electric</v>
          </cell>
          <cell r="DN11">
            <v>2003.7159999999999</v>
          </cell>
          <cell r="DO11" t="str">
            <v>WA</v>
          </cell>
          <cell r="DS11">
            <v>1524.7619999999999</v>
          </cell>
          <cell r="DT11" t="str">
            <v>WA</v>
          </cell>
          <cell r="DU11" t="str">
            <v>lt32</v>
          </cell>
          <cell r="DX11" t="b">
            <v>1</v>
          </cell>
          <cell r="DY11">
            <v>1188.027</v>
          </cell>
          <cell r="DZ11" t="str">
            <v>OR</v>
          </cell>
          <cell r="EC11" t="str">
            <v>Desktop</v>
          </cell>
          <cell r="ED11">
            <v>1524.7619999999999</v>
          </cell>
          <cell r="EE11" t="str">
            <v>WA</v>
          </cell>
          <cell r="EH11" t="str">
            <v>le20</v>
          </cell>
          <cell r="EI11">
            <v>1524.7619999999999</v>
          </cell>
          <cell r="EJ11" t="str">
            <v>WA</v>
          </cell>
          <cell r="EO11">
            <v>1524.7619999999999</v>
          </cell>
          <cell r="EP11" t="str">
            <v>WA</v>
          </cell>
          <cell r="ES11">
            <v>1524.7619999999999</v>
          </cell>
          <cell r="ET11" t="str">
            <v>WA</v>
          </cell>
          <cell r="EZ11" t="str">
            <v>WA</v>
          </cell>
          <cell r="FA11" t="str">
            <v>Exterior</v>
          </cell>
          <cell r="FB11">
            <v>21346.667999999998</v>
          </cell>
          <cell r="FC11">
            <v>2415223.0079999999</v>
          </cell>
          <cell r="FI11" t="str">
            <v>WA</v>
          </cell>
          <cell r="FJ11" t="str">
            <v>Bedrooms</v>
          </cell>
          <cell r="FK11" t="str">
            <v>EISAnqnx</v>
          </cell>
          <cell r="FL11">
            <v>243961.91999999998</v>
          </cell>
          <cell r="FS11" t="str">
            <v>WA</v>
          </cell>
          <cell r="FT11" t="str">
            <v>EISAx</v>
          </cell>
          <cell r="FV11">
            <v>655647.66</v>
          </cell>
          <cell r="GD11" t="str">
            <v>WA</v>
          </cell>
          <cell r="GE11">
            <v>17699636.503000002</v>
          </cell>
          <cell r="GF11">
            <v>10864632.656000001</v>
          </cell>
          <cell r="GI11">
            <v>1</v>
          </cell>
          <cell r="GJ11">
            <v>1</v>
          </cell>
          <cell r="GK11" t="str">
            <v>WA</v>
          </cell>
          <cell r="GL11">
            <v>4956.4930000000004</v>
          </cell>
          <cell r="GM11" t="str">
            <v>1993-2006</v>
          </cell>
          <cell r="GN11">
            <v>-1</v>
          </cell>
          <cell r="GQ11">
            <v>28473342.294915002</v>
          </cell>
          <cell r="GR11">
            <v>1516352.2947225003</v>
          </cell>
          <cell r="GU11" t="str">
            <v>Heat Pump (Central System)</v>
          </cell>
          <cell r="GX11" t="str">
            <v>Propane/LP</v>
          </cell>
          <cell r="GY11" t="str">
            <v>WA</v>
          </cell>
          <cell r="GZ11">
            <v>4956.49267578125</v>
          </cell>
          <cell r="HB11" t="str">
            <v>Baseboard/Wall/Radiant</v>
          </cell>
          <cell r="HC11" t="str">
            <v>OR</v>
          </cell>
          <cell r="HD11">
            <v>103808.438842773</v>
          </cell>
        </row>
        <row r="12">
          <cell r="A12" t="str">
            <v>Post 2006</v>
          </cell>
          <cell r="C12" t="str">
            <v>ID</v>
          </cell>
          <cell r="D12" t="str">
            <v>ID</v>
          </cell>
          <cell r="G12" t="str">
            <v>Electric FAF (All Types)</v>
          </cell>
          <cell r="H12" t="str">
            <v>Electric FAF</v>
          </cell>
          <cell r="J12" t="str">
            <v>Heat Pump (Central System) (All Types)</v>
          </cell>
          <cell r="K12" t="str">
            <v>Heat Pump (Central System)</v>
          </cell>
          <cell r="R12" t="str">
            <v>Freezer, chestIn Freezer</v>
          </cell>
          <cell r="S12" t="str">
            <v>Chest</v>
          </cell>
          <cell r="W12" t="str">
            <v>Vertical Axis (with agitator)FALSE</v>
          </cell>
          <cell r="X12" t="str">
            <v>Vertical Axis</v>
          </cell>
          <cell r="AD12" t="str">
            <v>OR</v>
          </cell>
          <cell r="AH12" t="str">
            <v>OR</v>
          </cell>
          <cell r="AI12" t="str">
            <v>Pre 1980</v>
          </cell>
          <cell r="AJ12">
            <v>6932.7380000000003</v>
          </cell>
          <cell r="AK12" t="b">
            <v>1</v>
          </cell>
          <cell r="AN12" t="str">
            <v>OR</v>
          </cell>
          <cell r="AO12" t="str">
            <v>Wood</v>
          </cell>
          <cell r="AP12" t="str">
            <v>Pre 1980</v>
          </cell>
          <cell r="AQ12" t="str">
            <v>Crawlspace</v>
          </cell>
          <cell r="AR12">
            <v>1188.02661132813</v>
          </cell>
          <cell r="AU12" t="str">
            <v>No</v>
          </cell>
          <cell r="AV12" t="b">
            <v>0</v>
          </cell>
          <cell r="AX12">
            <v>2528120.6289062607</v>
          </cell>
          <cell r="AY12" t="b">
            <v>0</v>
          </cell>
          <cell r="AZ12">
            <v>687351.6856070098</v>
          </cell>
          <cell r="BA12" t="str">
            <v/>
          </cell>
          <cell r="BB12" t="str">
            <v/>
          </cell>
          <cell r="BC12">
            <v>0.99999967284256164</v>
          </cell>
          <cell r="BF12" t="str">
            <v>WA</v>
          </cell>
          <cell r="BG12" t="str">
            <v>Central Air Conditioning (Ducted System)</v>
          </cell>
          <cell r="BH12" t="str">
            <v>1980-1992</v>
          </cell>
          <cell r="BI12" t="str">
            <v>Crawlspace</v>
          </cell>
          <cell r="BJ12">
            <v>4956.49267578125</v>
          </cell>
          <cell r="BM12" t="str">
            <v>No</v>
          </cell>
          <cell r="BN12">
            <v>7583433.7939453125</v>
          </cell>
          <cell r="BO12" t="b">
            <v>0</v>
          </cell>
          <cell r="BP12">
            <v>1516048.3625324217</v>
          </cell>
          <cell r="BQ12">
            <v>1</v>
          </cell>
          <cell r="BR12">
            <v>4956.49267578125</v>
          </cell>
          <cell r="BU12" t="str">
            <v>OR</v>
          </cell>
          <cell r="BV12" t="str">
            <v>Pre 1980</v>
          </cell>
          <cell r="BW12" t="str">
            <v>Gas Storage Outside Conditioned Space</v>
          </cell>
          <cell r="BY12">
            <v>6932.7380000000003</v>
          </cell>
          <cell r="BZ12" t="str">
            <v>le55</v>
          </cell>
          <cell r="CF12" t="str">
            <v>Conditioned</v>
          </cell>
          <cell r="CG12">
            <v>6932.7380000000003</v>
          </cell>
          <cell r="CH12" t="str">
            <v>OR</v>
          </cell>
          <cell r="CI12" t="str">
            <v>Bottom-Freezer (Including French Door) w/ TTD Ice</v>
          </cell>
          <cell r="CJ12">
            <v>166385.712</v>
          </cell>
          <cell r="CK12" t="b">
            <v>0</v>
          </cell>
          <cell r="CQ12" t="str">
            <v>Unconditioned</v>
          </cell>
          <cell r="CR12">
            <v>1524.7619999999999</v>
          </cell>
          <cell r="CS12" t="str">
            <v>WA</v>
          </cell>
          <cell r="CT12" t="str">
            <v>Upright</v>
          </cell>
          <cell r="CU12">
            <v>24396.191999999999</v>
          </cell>
          <cell r="CV12" t="b">
            <v>0</v>
          </cell>
          <cell r="CZ12">
            <v>6932.7380000000003</v>
          </cell>
          <cell r="DA12" t="str">
            <v>OR</v>
          </cell>
          <cell r="DC12" t="str">
            <v>Horizontal Axis</v>
          </cell>
          <cell r="DG12" t="str">
            <v>Electric</v>
          </cell>
          <cell r="DH12">
            <v>1524.7619999999999</v>
          </cell>
          <cell r="DI12" t="str">
            <v>WA</v>
          </cell>
          <cell r="DL12" t="str">
            <v>Electric</v>
          </cell>
          <cell r="DM12" t="str">
            <v>Electric</v>
          </cell>
          <cell r="DN12">
            <v>1524.7619999999999</v>
          </cell>
          <cell r="DO12" t="str">
            <v>WA</v>
          </cell>
          <cell r="DS12">
            <v>1188.027</v>
          </cell>
          <cell r="DT12" t="str">
            <v>OR</v>
          </cell>
          <cell r="DU12" t="str">
            <v>lt32</v>
          </cell>
          <cell r="DX12" t="b">
            <v>1</v>
          </cell>
          <cell r="DY12">
            <v>1188.027</v>
          </cell>
          <cell r="DZ12" t="str">
            <v>OR</v>
          </cell>
          <cell r="EC12" t="str">
            <v>Laptop</v>
          </cell>
          <cell r="ED12">
            <v>1188.027</v>
          </cell>
          <cell r="EE12" t="str">
            <v>OR</v>
          </cell>
          <cell r="EH12" t="str">
            <v>le20</v>
          </cell>
          <cell r="EI12">
            <v>1524.7619999999999</v>
          </cell>
          <cell r="EJ12" t="str">
            <v>WA</v>
          </cell>
          <cell r="EO12">
            <v>1188.027</v>
          </cell>
          <cell r="EP12" t="str">
            <v>OR</v>
          </cell>
          <cell r="ES12">
            <v>4956.4930000000004</v>
          </cell>
          <cell r="ET12" t="str">
            <v>WA</v>
          </cell>
          <cell r="EZ12" t="str">
            <v>WA</v>
          </cell>
          <cell r="FA12" t="str">
            <v>Kitchen</v>
          </cell>
          <cell r="FB12">
            <v>131129.53200000001</v>
          </cell>
          <cell r="FC12">
            <v>121980.95999999999</v>
          </cell>
          <cell r="FI12" t="str">
            <v>WA</v>
          </cell>
          <cell r="FJ12" t="str">
            <v>Bedrooms</v>
          </cell>
          <cell r="FK12" t="str">
            <v>EISAq</v>
          </cell>
          <cell r="FL12">
            <v>19821.905999999999</v>
          </cell>
          <cell r="FS12" t="str">
            <v>OR</v>
          </cell>
          <cell r="FT12" t="str">
            <v>EISAnqnx</v>
          </cell>
          <cell r="FV12">
            <v>1995885.36</v>
          </cell>
          <cell r="GD12" t="str">
            <v>OR</v>
          </cell>
          <cell r="GE12">
            <v>9768227.8420000002</v>
          </cell>
          <cell r="GF12">
            <v>11785654.6</v>
          </cell>
          <cell r="GI12">
            <v>1</v>
          </cell>
          <cell r="GJ12">
            <v>1</v>
          </cell>
          <cell r="GK12" t="str">
            <v>OR</v>
          </cell>
          <cell r="GL12">
            <v>6932.7380000000003</v>
          </cell>
          <cell r="GM12" t="str">
            <v>Pre 1980</v>
          </cell>
          <cell r="GN12">
            <v>0</v>
          </cell>
          <cell r="GQ12">
            <v>35357657.073800005</v>
          </cell>
          <cell r="GR12">
            <v>3733764.7046600003</v>
          </cell>
          <cell r="GU12" t="str">
            <v>Natural Gas Other</v>
          </cell>
          <cell r="GX12" t="str">
            <v>Natural Gas FAF</v>
          </cell>
          <cell r="GY12" t="str">
            <v>OR</v>
          </cell>
          <cell r="GZ12">
            <v>6932.73828125</v>
          </cell>
          <cell r="HB12" t="str">
            <v>Baseboard/Wall/Radiant</v>
          </cell>
          <cell r="HC12" t="str">
            <v>WA</v>
          </cell>
          <cell r="HD12">
            <v>317912.82482910203</v>
          </cell>
        </row>
        <row r="13">
          <cell r="C13" t="str">
            <v>Region</v>
          </cell>
          <cell r="D13" t="str">
            <v>&lt;&gt;""</v>
          </cell>
          <cell r="G13" t="str">
            <v>Electric Other</v>
          </cell>
          <cell r="H13" t="str">
            <v>Electric Other</v>
          </cell>
          <cell r="J13" t="str">
            <v>Heat Pump (Ductless System)</v>
          </cell>
          <cell r="K13" t="str">
            <v>Heat Pump (Ductless System)</v>
          </cell>
          <cell r="R13" t="str">
            <v>Freezer, chestNone</v>
          </cell>
          <cell r="S13" t="str">
            <v>Chest</v>
          </cell>
          <cell r="W13" t="str">
            <v>Vertical Axis (without agitator)FALSE</v>
          </cell>
          <cell r="X13" t="str">
            <v>Vertical Axis</v>
          </cell>
          <cell r="AD13" t="str">
            <v>WA</v>
          </cell>
          <cell r="AH13" t="str">
            <v>WA</v>
          </cell>
          <cell r="AI13" t="str">
            <v>Pre 1980</v>
          </cell>
          <cell r="AJ13">
            <v>1150.8789999999999</v>
          </cell>
          <cell r="AK13" t="b">
            <v>1</v>
          </cell>
          <cell r="AN13" t="str">
            <v>OR</v>
          </cell>
          <cell r="AO13" t="str">
            <v>Heat Pump (Central System)</v>
          </cell>
          <cell r="AP13" t="str">
            <v>Pre 1980</v>
          </cell>
          <cell r="AQ13" t="str">
            <v>Crawlspace</v>
          </cell>
          <cell r="AR13">
            <v>1188.02661132813</v>
          </cell>
          <cell r="AU13" t="str">
            <v>No</v>
          </cell>
          <cell r="AV13" t="b">
            <v>1</v>
          </cell>
          <cell r="AX13">
            <v>2528120.6289062607</v>
          </cell>
          <cell r="AY13" t="b">
            <v>0</v>
          </cell>
          <cell r="AZ13">
            <v>687351.6856070098</v>
          </cell>
          <cell r="BA13">
            <v>1</v>
          </cell>
          <cell r="BB13">
            <v>1188.02661132813</v>
          </cell>
          <cell r="BC13">
            <v>0.99999967284256164</v>
          </cell>
          <cell r="BF13" t="str">
            <v>WA</v>
          </cell>
          <cell r="BG13" t="str">
            <v>Heat Pump (Central System)</v>
          </cell>
          <cell r="BH13" t="str">
            <v>1980-1992</v>
          </cell>
          <cell r="BI13" t="str">
            <v>Crawlspace</v>
          </cell>
          <cell r="BJ13">
            <v>4956.49267578125</v>
          </cell>
          <cell r="BM13" t="str">
            <v>Yes</v>
          </cell>
          <cell r="BN13">
            <v>10468112.53125</v>
          </cell>
          <cell r="BO13" t="b">
            <v>0</v>
          </cell>
          <cell r="BP13">
            <v>0</v>
          </cell>
          <cell r="BQ13">
            <v>1</v>
          </cell>
          <cell r="BR13">
            <v>4956.49267578125</v>
          </cell>
          <cell r="BU13" t="str">
            <v>WA</v>
          </cell>
          <cell r="BV13" t="str">
            <v>Pre 1980</v>
          </cell>
          <cell r="BW13" t="str">
            <v>Electric Storage - Outside Conditioned Space - Buffered</v>
          </cell>
          <cell r="BY13">
            <v>1150.8789999999999</v>
          </cell>
          <cell r="BZ13" t="str">
            <v>le55</v>
          </cell>
          <cell r="CF13" t="str">
            <v>Conditioned</v>
          </cell>
          <cell r="CG13">
            <v>6932.7380000000003</v>
          </cell>
          <cell r="CH13" t="str">
            <v>OR</v>
          </cell>
          <cell r="CI13" t="str">
            <v>Top-Freezer w/o TTD Ice</v>
          </cell>
          <cell r="CJ13">
            <v>152520.236</v>
          </cell>
          <cell r="CK13" t="b">
            <v>0</v>
          </cell>
          <cell r="CQ13" t="str">
            <v>Unconditioned</v>
          </cell>
          <cell r="CR13">
            <v>2003.7159999999999</v>
          </cell>
          <cell r="CS13" t="str">
            <v>WA</v>
          </cell>
          <cell r="CT13" t="str">
            <v>Chest</v>
          </cell>
          <cell r="CU13">
            <v>54100.331999999995</v>
          </cell>
          <cell r="CV13" t="b">
            <v>0</v>
          </cell>
          <cell r="CZ13">
            <v>1188.027</v>
          </cell>
          <cell r="DA13" t="str">
            <v>OR</v>
          </cell>
          <cell r="DC13" t="str">
            <v>Vertical Axis</v>
          </cell>
          <cell r="DG13" t="str">
            <v>Electric</v>
          </cell>
          <cell r="DH13">
            <v>4956.4930000000004</v>
          </cell>
          <cell r="DI13" t="str">
            <v>WA</v>
          </cell>
          <cell r="DL13" t="str">
            <v>Electric</v>
          </cell>
          <cell r="DM13" t="str">
            <v>Electric</v>
          </cell>
          <cell r="DN13">
            <v>4956.4930000000004</v>
          </cell>
          <cell r="DO13" t="str">
            <v>WA</v>
          </cell>
          <cell r="DS13">
            <v>1188.027</v>
          </cell>
          <cell r="DT13" t="str">
            <v>OR</v>
          </cell>
          <cell r="DU13" t="str">
            <v>lt32</v>
          </cell>
          <cell r="DX13" t="b">
            <v>0</v>
          </cell>
          <cell r="DY13">
            <v>4956.4930000000004</v>
          </cell>
          <cell r="DZ13" t="str">
            <v>WA</v>
          </cell>
          <cell r="EC13" t="str">
            <v>Desktop</v>
          </cell>
          <cell r="ED13">
            <v>1188.027</v>
          </cell>
          <cell r="EE13" t="str">
            <v>OR</v>
          </cell>
          <cell r="EH13" t="str">
            <v>le20</v>
          </cell>
          <cell r="EI13">
            <v>6932.7380000000003</v>
          </cell>
          <cell r="EJ13" t="str">
            <v>OR</v>
          </cell>
          <cell r="EO13">
            <v>1188.027</v>
          </cell>
          <cell r="EP13" t="str">
            <v>OR</v>
          </cell>
          <cell r="ES13">
            <v>4956.4930000000004</v>
          </cell>
          <cell r="ET13" t="str">
            <v>WA</v>
          </cell>
          <cell r="EZ13" t="str">
            <v>WA</v>
          </cell>
          <cell r="FA13" t="str">
            <v>Living Room/Family Room</v>
          </cell>
          <cell r="FB13">
            <v>182971.44</v>
          </cell>
          <cell r="FC13">
            <v>236338.11</v>
          </cell>
          <cell r="FI13" t="str">
            <v>WA</v>
          </cell>
          <cell r="FJ13" t="str">
            <v>Exterior</v>
          </cell>
          <cell r="FK13" t="str">
            <v>EISAq</v>
          </cell>
          <cell r="FL13">
            <v>21346.667999999998</v>
          </cell>
          <cell r="FS13" t="str">
            <v>OR</v>
          </cell>
          <cell r="FT13" t="str">
            <v>EISAq</v>
          </cell>
          <cell r="FV13">
            <v>559560.71700000006</v>
          </cell>
          <cell r="GD13" t="str">
            <v>WA</v>
          </cell>
          <cell r="GE13">
            <v>3291513.94</v>
          </cell>
          <cell r="GF13">
            <v>1894346.8339999998</v>
          </cell>
          <cell r="GI13">
            <v>1</v>
          </cell>
          <cell r="GJ13">
            <v>1</v>
          </cell>
          <cell r="GK13" t="str">
            <v>WA</v>
          </cell>
          <cell r="GL13">
            <v>1150.8789999999999</v>
          </cell>
          <cell r="GM13" t="str">
            <v>Pre 1980</v>
          </cell>
          <cell r="GN13">
            <v>-1</v>
          </cell>
          <cell r="GQ13">
            <v>5802691.6372349998</v>
          </cell>
          <cell r="GR13">
            <v>402853.68515999999</v>
          </cell>
          <cell r="GU13" t="str">
            <v>Baseboard/Wall/Radiant</v>
          </cell>
          <cell r="GX13" t="str">
            <v>Baseboard/Wall/Radiant</v>
          </cell>
          <cell r="GY13" t="str">
            <v>WA</v>
          </cell>
          <cell r="GZ13">
            <v>1150.87915039063</v>
          </cell>
          <cell r="HB13" t="str">
            <v>Electric FAF</v>
          </cell>
          <cell r="HC13" t="str">
            <v>ID</v>
          </cell>
          <cell r="HD13">
            <v>14934.6884765625</v>
          </cell>
        </row>
        <row r="14">
          <cell r="G14" t="str">
            <v>Electric Other (All Types)</v>
          </cell>
          <cell r="H14" t="str">
            <v>Electric Other</v>
          </cell>
          <cell r="J14" t="str">
            <v>Heat Pump (Ductless System) (All Types)</v>
          </cell>
          <cell r="K14" t="str">
            <v>Heat Pump (Ductless System)</v>
          </cell>
          <cell r="R14" t="str">
            <v>Freezer, chestThrough Door</v>
          </cell>
          <cell r="S14" t="str">
            <v>Chest</v>
          </cell>
          <cell r="W14" t="str">
            <v>Combined Washer/Dryer in one drumTRUE</v>
          </cell>
          <cell r="X14" t="str">
            <v>Horizontal Axis</v>
          </cell>
          <cell r="AD14" t="str">
            <v>WA</v>
          </cell>
          <cell r="AH14" t="str">
            <v>WA</v>
          </cell>
          <cell r="AI14" t="str">
            <v>1980-1992</v>
          </cell>
          <cell r="AJ14">
            <v>4956.4930000000004</v>
          </cell>
          <cell r="AK14" t="b">
            <v>1</v>
          </cell>
          <cell r="AN14" t="str">
            <v>WA</v>
          </cell>
          <cell r="AO14" t="str">
            <v>Propane/LP</v>
          </cell>
          <cell r="AP14" t="str">
            <v>1993-2006</v>
          </cell>
          <cell r="AQ14" t="str">
            <v>Basement</v>
          </cell>
          <cell r="AR14">
            <v>4956.49267578125</v>
          </cell>
          <cell r="AU14" t="str">
            <v>No</v>
          </cell>
          <cell r="AV14" t="b">
            <v>0</v>
          </cell>
          <cell r="AX14">
            <v>10864631.9453125</v>
          </cell>
          <cell r="AY14" t="b">
            <v>0</v>
          </cell>
          <cell r="AZ14">
            <v>2000167.8368481447</v>
          </cell>
          <cell r="BA14" t="str">
            <v/>
          </cell>
          <cell r="BB14" t="str">
            <v/>
          </cell>
          <cell r="BC14">
            <v>0.99999993458706582</v>
          </cell>
          <cell r="BF14" t="str">
            <v>OR</v>
          </cell>
          <cell r="BG14" t="str">
            <v>Window A/C</v>
          </cell>
          <cell r="BH14" t="str">
            <v>Pre 1980</v>
          </cell>
          <cell r="BI14" t="str">
            <v>Crawlspace</v>
          </cell>
          <cell r="BJ14">
            <v>1188.02661132813</v>
          </cell>
          <cell r="BM14" t="str">
            <v>No</v>
          </cell>
          <cell r="BN14">
            <v>2043405.7714843836</v>
          </cell>
          <cell r="BO14" t="b">
            <v>0</v>
          </cell>
          <cell r="BP14">
            <v>774989.08225017413</v>
          </cell>
          <cell r="BQ14">
            <v>1</v>
          </cell>
          <cell r="BR14">
            <v>1188.02661132813</v>
          </cell>
          <cell r="BU14" t="str">
            <v>WA</v>
          </cell>
          <cell r="BV14" t="str">
            <v>1980-1992</v>
          </cell>
          <cell r="BW14" t="str">
            <v>Gas Storage Inside Conditioned Space</v>
          </cell>
          <cell r="BY14">
            <v>4956.4930000000004</v>
          </cell>
          <cell r="BZ14" t="str">
            <v>le55</v>
          </cell>
          <cell r="CF14" t="str">
            <v>Conditioned</v>
          </cell>
          <cell r="CG14">
            <v>1150.8789999999999</v>
          </cell>
          <cell r="CH14" t="str">
            <v>WA</v>
          </cell>
          <cell r="CI14" t="str">
            <v>Bottom-Freezer (Including French Door) w/o TTD Ice</v>
          </cell>
          <cell r="CJ14">
            <v>24168.458999999999</v>
          </cell>
          <cell r="CK14" t="b">
            <v>0</v>
          </cell>
          <cell r="CQ14" t="str">
            <v>Conditioned</v>
          </cell>
          <cell r="CR14">
            <v>4956.4930000000004</v>
          </cell>
          <cell r="CS14" t="str">
            <v>WA</v>
          </cell>
          <cell r="CT14" t="str">
            <v>Upright</v>
          </cell>
          <cell r="CU14">
            <v>89216.874000000011</v>
          </cell>
          <cell r="CV14" t="b">
            <v>0</v>
          </cell>
          <cell r="CZ14">
            <v>1524.7619999999999</v>
          </cell>
          <cell r="DA14" t="str">
            <v>WA</v>
          </cell>
          <cell r="DC14" t="str">
            <v>Vertical Axis</v>
          </cell>
          <cell r="DG14" t="str">
            <v>Electric</v>
          </cell>
          <cell r="DH14">
            <v>4956.4930000000004</v>
          </cell>
          <cell r="DI14" t="str">
            <v>WA</v>
          </cell>
          <cell r="DL14" t="str">
            <v>Electric</v>
          </cell>
          <cell r="DM14" t="str">
            <v>Electric</v>
          </cell>
          <cell r="DN14">
            <v>4956.4930000000004</v>
          </cell>
          <cell r="DO14" t="str">
            <v>WA</v>
          </cell>
          <cell r="DS14">
            <v>1188.027</v>
          </cell>
          <cell r="DT14" t="str">
            <v>OR</v>
          </cell>
          <cell r="DU14" t="str">
            <v>32to46</v>
          </cell>
          <cell r="DX14" t="b">
            <v>1</v>
          </cell>
          <cell r="DY14">
            <v>4956.4930000000004</v>
          </cell>
          <cell r="DZ14" t="str">
            <v>WA</v>
          </cell>
          <cell r="EC14" t="str">
            <v>Desktop</v>
          </cell>
          <cell r="ED14">
            <v>4956.4930000000004</v>
          </cell>
          <cell r="EE14" t="str">
            <v>WA</v>
          </cell>
          <cell r="EH14" t="str">
            <v>le20</v>
          </cell>
          <cell r="EI14">
            <v>2003.7159999999999</v>
          </cell>
          <cell r="EJ14" t="str">
            <v>WA</v>
          </cell>
          <cell r="EO14">
            <v>1524.7619999999999</v>
          </cell>
          <cell r="EP14" t="str">
            <v>WA</v>
          </cell>
          <cell r="ES14">
            <v>2003.7159999999999</v>
          </cell>
          <cell r="ET14" t="str">
            <v>WA</v>
          </cell>
          <cell r="EZ14" t="str">
            <v>WA</v>
          </cell>
          <cell r="FA14" t="str">
            <v>Other</v>
          </cell>
          <cell r="FB14">
            <v>1151195.31</v>
          </cell>
          <cell r="FC14">
            <v>1181690.55</v>
          </cell>
          <cell r="FI14" t="str">
            <v>WA</v>
          </cell>
          <cell r="FJ14" t="str">
            <v>Kitchen</v>
          </cell>
          <cell r="FK14" t="str">
            <v>EISAnqnx</v>
          </cell>
          <cell r="FL14">
            <v>91485.72</v>
          </cell>
          <cell r="FS14" t="str">
            <v>OR</v>
          </cell>
          <cell r="FT14" t="str">
            <v>EISAx</v>
          </cell>
          <cell r="FV14">
            <v>77221.755000000005</v>
          </cell>
          <cell r="GD14" t="str">
            <v>WA</v>
          </cell>
          <cell r="GE14">
            <v>17194074.217</v>
          </cell>
          <cell r="GF14">
            <v>8639167.2990000006</v>
          </cell>
          <cell r="GI14">
            <v>1</v>
          </cell>
          <cell r="GJ14">
            <v>1</v>
          </cell>
          <cell r="GK14" t="str">
            <v>WA</v>
          </cell>
          <cell r="GL14">
            <v>4956.4930000000004</v>
          </cell>
          <cell r="GM14" t="str">
            <v>1980-1992</v>
          </cell>
          <cell r="GN14">
            <v>0</v>
          </cell>
          <cell r="GQ14">
            <v>29317259.575560004</v>
          </cell>
          <cell r="GR14">
            <v>708976.75872000004</v>
          </cell>
          <cell r="GU14" t="str">
            <v>Natural Gas FAF</v>
          </cell>
          <cell r="GX14" t="str">
            <v>None</v>
          </cell>
          <cell r="GY14" t="str">
            <v>WA</v>
          </cell>
          <cell r="GZ14">
            <v>4956.49267578125</v>
          </cell>
          <cell r="HB14" t="str">
            <v>Electric FAF</v>
          </cell>
          <cell r="HC14" t="str">
            <v>MT</v>
          </cell>
          <cell r="HD14">
            <v>5723.3972167968795</v>
          </cell>
        </row>
        <row r="15">
          <cell r="G15" t="str">
            <v>Heat Pump (Central System)</v>
          </cell>
          <cell r="H15" t="str">
            <v>Heat Pump (Central System)</v>
          </cell>
          <cell r="J15" t="str">
            <v>Window A/C</v>
          </cell>
          <cell r="K15" t="str">
            <v>Window A/C</v>
          </cell>
          <cell r="R15" t="str">
            <v>Freezer, upright</v>
          </cell>
          <cell r="S15" t="str">
            <v>Upright</v>
          </cell>
          <cell r="W15" t="str">
            <v>Horizontal AxisTRUE</v>
          </cell>
          <cell r="X15" t="str">
            <v>Horizontal Axis</v>
          </cell>
          <cell r="AD15" t="str">
            <v>WA</v>
          </cell>
          <cell r="AH15" t="str">
            <v>WA</v>
          </cell>
          <cell r="AI15" t="str">
            <v>Pre 1980</v>
          </cell>
          <cell r="AJ15">
            <v>1524.7619999999999</v>
          </cell>
          <cell r="AK15" t="b">
            <v>1</v>
          </cell>
          <cell r="AN15" t="str">
            <v>WA</v>
          </cell>
          <cell r="AO15" t="str">
            <v>Heat Pump (Central System)</v>
          </cell>
          <cell r="AP15" t="str">
            <v>1993-2006</v>
          </cell>
          <cell r="AQ15" t="str">
            <v>Basement</v>
          </cell>
          <cell r="AR15">
            <v>4956.49267578125</v>
          </cell>
          <cell r="AU15" t="str">
            <v>No</v>
          </cell>
          <cell r="AV15" t="b">
            <v>1</v>
          </cell>
          <cell r="AX15">
            <v>10864631.9453125</v>
          </cell>
          <cell r="AY15" t="b">
            <v>0</v>
          </cell>
          <cell r="AZ15">
            <v>2000167.8368481447</v>
          </cell>
          <cell r="BA15">
            <v>1</v>
          </cell>
          <cell r="BB15">
            <v>4956.49267578125</v>
          </cell>
          <cell r="BC15">
            <v>0.99999993458706582</v>
          </cell>
          <cell r="BF15" t="str">
            <v>WA</v>
          </cell>
          <cell r="BG15" t="str">
            <v>PTAC</v>
          </cell>
          <cell r="BH15" t="str">
            <v>Pre 1980</v>
          </cell>
          <cell r="BI15" t="str">
            <v>Crawlspace</v>
          </cell>
          <cell r="BJ15">
            <v>1464.69372558594</v>
          </cell>
          <cell r="BM15" t="str">
            <v>No</v>
          </cell>
          <cell r="BN15">
            <v>2905952.3515625051</v>
          </cell>
          <cell r="BO15" t="b">
            <v>0</v>
          </cell>
          <cell r="BP15">
            <v>638484.45536812849</v>
          </cell>
          <cell r="BQ15">
            <v>1</v>
          </cell>
          <cell r="BR15">
            <v>1464.69372558594</v>
          </cell>
          <cell r="BU15" t="str">
            <v>WA</v>
          </cell>
          <cell r="BV15" t="str">
            <v>Pre 1980</v>
          </cell>
          <cell r="BW15" t="str">
            <v>Electric Storage - Inside Conditioned Space</v>
          </cell>
          <cell r="BY15">
            <v>1524.7619999999999</v>
          </cell>
          <cell r="BZ15" t="str">
            <v>le55</v>
          </cell>
          <cell r="CF15" t="str">
            <v>Conditioned</v>
          </cell>
          <cell r="CG15">
            <v>4956.4930000000004</v>
          </cell>
          <cell r="CH15" t="str">
            <v>WA</v>
          </cell>
          <cell r="CI15" t="str">
            <v>Bottom-Freezer (Including French Door) w/o TTD Ice</v>
          </cell>
          <cell r="CJ15">
            <v>148694.79</v>
          </cell>
          <cell r="CK15" t="b">
            <v>0</v>
          </cell>
          <cell r="CQ15" t="str">
            <v>Unconditioned</v>
          </cell>
          <cell r="CR15">
            <v>4956.4930000000004</v>
          </cell>
          <cell r="CS15" t="str">
            <v>WA</v>
          </cell>
          <cell r="CT15" t="str">
            <v>Upright</v>
          </cell>
          <cell r="CU15">
            <v>104086.353</v>
          </cell>
          <cell r="CV15" t="b">
            <v>0</v>
          </cell>
          <cell r="CZ15">
            <v>6932.7380000000003</v>
          </cell>
          <cell r="DA15" t="str">
            <v>OR</v>
          </cell>
          <cell r="DC15" t="str">
            <v>Vertical Axis</v>
          </cell>
          <cell r="DG15" t="str">
            <v>Electric</v>
          </cell>
          <cell r="DH15">
            <v>2003.7159999999999</v>
          </cell>
          <cell r="DI15" t="str">
            <v>WA</v>
          </cell>
          <cell r="DL15" t="str">
            <v>Electric</v>
          </cell>
          <cell r="DM15" t="str">
            <v>Electric</v>
          </cell>
          <cell r="DN15">
            <v>2003.7159999999999</v>
          </cell>
          <cell r="DO15" t="str">
            <v>WA</v>
          </cell>
          <cell r="DS15">
            <v>4956.4930000000004</v>
          </cell>
          <cell r="DT15" t="str">
            <v>WA</v>
          </cell>
          <cell r="DU15" t="str">
            <v>lt32</v>
          </cell>
          <cell r="DX15" t="b">
            <v>1</v>
          </cell>
          <cell r="DY15">
            <v>4956.4930000000004</v>
          </cell>
          <cell r="DZ15" t="str">
            <v>WA</v>
          </cell>
          <cell r="EC15" t="str">
            <v>Laptop</v>
          </cell>
          <cell r="ED15">
            <v>6932.7380000000003</v>
          </cell>
          <cell r="EE15" t="str">
            <v>OR</v>
          </cell>
          <cell r="EH15" t="str">
            <v>le20</v>
          </cell>
          <cell r="EI15">
            <v>2003.7159999999999</v>
          </cell>
          <cell r="EJ15" t="str">
            <v>WA</v>
          </cell>
          <cell r="EO15">
            <v>2003.7159999999999</v>
          </cell>
          <cell r="EP15" t="str">
            <v>WA</v>
          </cell>
          <cell r="ES15">
            <v>6932.7380000000003</v>
          </cell>
          <cell r="ET15" t="str">
            <v>OR</v>
          </cell>
          <cell r="EZ15" t="str">
            <v>OR</v>
          </cell>
          <cell r="FA15" t="str">
            <v>Bathroom</v>
          </cell>
          <cell r="FB15">
            <v>611833.90500000003</v>
          </cell>
          <cell r="FC15">
            <v>150879.429</v>
          </cell>
          <cell r="FI15" t="str">
            <v>WA</v>
          </cell>
          <cell r="FJ15" t="str">
            <v>Kitchen</v>
          </cell>
          <cell r="FK15" t="str">
            <v>EISAq</v>
          </cell>
          <cell r="FL15">
            <v>39643.811999999998</v>
          </cell>
          <cell r="FS15" t="str">
            <v>WA</v>
          </cell>
          <cell r="FT15" t="str">
            <v>EISAnqnx</v>
          </cell>
          <cell r="FV15">
            <v>10210375.58</v>
          </cell>
          <cell r="GD15" t="str">
            <v>WA</v>
          </cell>
          <cell r="GE15">
            <v>5034764.1239999998</v>
          </cell>
          <cell r="GF15">
            <v>2956513.5179999997</v>
          </cell>
          <cell r="GI15">
            <v>1</v>
          </cell>
          <cell r="GJ15">
            <v>1</v>
          </cell>
          <cell r="GK15" t="str">
            <v>WA</v>
          </cell>
          <cell r="GL15">
            <v>1524.7619999999999</v>
          </cell>
          <cell r="GM15" t="str">
            <v>Pre 1980</v>
          </cell>
          <cell r="GN15">
            <v>-1</v>
          </cell>
          <cell r="GQ15">
            <v>7547541.4047599994</v>
          </cell>
          <cell r="GR15">
            <v>442748.95384500001</v>
          </cell>
          <cell r="GU15" t="str">
            <v>Baseboard/Wall/Radiant</v>
          </cell>
          <cell r="GX15" t="str">
            <v>None</v>
          </cell>
          <cell r="GY15" t="str">
            <v>WA</v>
          </cell>
          <cell r="GZ15">
            <v>1524.76245117188</v>
          </cell>
          <cell r="HB15" t="str">
            <v>Electric FAF</v>
          </cell>
          <cell r="HC15" t="str">
            <v>OR</v>
          </cell>
          <cell r="HD15">
            <v>56445.876953125</v>
          </cell>
        </row>
        <row r="16">
          <cell r="G16" t="str">
            <v>Heat Pump (Central System) (All Types)</v>
          </cell>
          <cell r="H16" t="str">
            <v>Heat Pump (Central System)</v>
          </cell>
          <cell r="J16" t="str">
            <v>Window A/C (All Types)</v>
          </cell>
          <cell r="K16" t="str">
            <v>Window A/C</v>
          </cell>
          <cell r="R16" t="str">
            <v>Freezer, uprightIn Freezer</v>
          </cell>
          <cell r="S16" t="str">
            <v>Upright</v>
          </cell>
          <cell r="W16" t="str">
            <v>Stacked Washer/DryerTRUE</v>
          </cell>
          <cell r="X16" t="str">
            <v>Horizontal Axis</v>
          </cell>
          <cell r="AD16" t="str">
            <v>WA</v>
          </cell>
          <cell r="AH16" t="str">
            <v>WA</v>
          </cell>
          <cell r="AI16" t="str">
            <v>Pre 1980</v>
          </cell>
          <cell r="AJ16">
            <v>2003.7159999999999</v>
          </cell>
          <cell r="AK16" t="b">
            <v>1</v>
          </cell>
          <cell r="AN16" t="str">
            <v>OR</v>
          </cell>
          <cell r="AO16" t="str">
            <v>Natural Gas FAF</v>
          </cell>
          <cell r="AP16" t="str">
            <v>Pre 1980</v>
          </cell>
          <cell r="AQ16" t="str">
            <v>Crawlspace</v>
          </cell>
          <cell r="AR16">
            <v>6932.73828125</v>
          </cell>
          <cell r="AU16" t="str">
            <v>No</v>
          </cell>
          <cell r="AV16" t="b">
            <v>0</v>
          </cell>
          <cell r="AX16">
            <v>11785655.078125</v>
          </cell>
          <cell r="AY16" t="b">
            <v>0</v>
          </cell>
          <cell r="AZ16">
            <v>2363842.599555078</v>
          </cell>
          <cell r="BA16" t="str">
            <v/>
          </cell>
          <cell r="BB16" t="str">
            <v/>
          </cell>
          <cell r="BC16">
            <v>1.0000000405683873</v>
          </cell>
          <cell r="BF16" t="str">
            <v>WA</v>
          </cell>
          <cell r="BG16" t="str">
            <v>Heat Pump (Central System)</v>
          </cell>
          <cell r="BH16" t="str">
            <v>Pre 1980</v>
          </cell>
          <cell r="BI16" t="str">
            <v>Crawlspace</v>
          </cell>
          <cell r="BJ16">
            <v>4956.49267578125</v>
          </cell>
          <cell r="BM16" t="str">
            <v>No</v>
          </cell>
          <cell r="BN16">
            <v>10567242.384765625</v>
          </cell>
          <cell r="BO16" t="b">
            <v>0</v>
          </cell>
          <cell r="BP16">
            <v>2549026.0445993165</v>
          </cell>
          <cell r="BQ16">
            <v>1</v>
          </cell>
          <cell r="BR16">
            <v>4956.49267578125</v>
          </cell>
          <cell r="BU16" t="str">
            <v>WA</v>
          </cell>
          <cell r="BV16" t="str">
            <v>Pre 1980</v>
          </cell>
          <cell r="BW16" t="str">
            <v>Gas Storage Inside Conditioned Space</v>
          </cell>
          <cell r="BY16">
            <v>2003.7159999999999</v>
          </cell>
          <cell r="BZ16" t="str">
            <v>le55</v>
          </cell>
          <cell r="CF16" t="str">
            <v>Conditioned</v>
          </cell>
          <cell r="CG16">
            <v>1524.7619999999999</v>
          </cell>
          <cell r="CH16" t="str">
            <v>WA</v>
          </cell>
          <cell r="CI16" t="str">
            <v>Bottom-Freezer (Including French Door) w/o TTD Ice</v>
          </cell>
          <cell r="CJ16">
            <v>25920.953999999998</v>
          </cell>
          <cell r="CK16" t="b">
            <v>0</v>
          </cell>
          <cell r="CQ16" t="str">
            <v>Conditioned</v>
          </cell>
          <cell r="CR16">
            <v>1464.694</v>
          </cell>
          <cell r="CS16" t="str">
            <v>WA</v>
          </cell>
          <cell r="CT16" t="str">
            <v>Upright</v>
          </cell>
          <cell r="CU16">
            <v>14646.939999999999</v>
          </cell>
          <cell r="CV16" t="b">
            <v>0</v>
          </cell>
          <cell r="CZ16">
            <v>1464.694</v>
          </cell>
          <cell r="DA16" t="str">
            <v>WA</v>
          </cell>
          <cell r="DC16" t="str">
            <v>Vertical Axis</v>
          </cell>
          <cell r="DG16" t="str">
            <v>Electric</v>
          </cell>
          <cell r="DH16">
            <v>1150.8789999999999</v>
          </cell>
          <cell r="DI16" t="str">
            <v>WA</v>
          </cell>
          <cell r="DL16" t="str">
            <v>Electric</v>
          </cell>
          <cell r="DM16" t="str">
            <v>Electric</v>
          </cell>
          <cell r="DN16">
            <v>1150.8789999999999</v>
          </cell>
          <cell r="DO16" t="str">
            <v>WA</v>
          </cell>
          <cell r="DS16">
            <v>4956.4930000000004</v>
          </cell>
          <cell r="DT16" t="str">
            <v>WA</v>
          </cell>
          <cell r="DU16" t="str">
            <v>32to46</v>
          </cell>
          <cell r="DX16" t="b">
            <v>1</v>
          </cell>
          <cell r="DY16">
            <v>6932.7380000000003</v>
          </cell>
          <cell r="DZ16" t="str">
            <v>OR</v>
          </cell>
          <cell r="EC16" t="str">
            <v>Desktop</v>
          </cell>
          <cell r="ED16">
            <v>6932.7380000000003</v>
          </cell>
          <cell r="EE16" t="str">
            <v>OR</v>
          </cell>
          <cell r="EH16" t="str">
            <v>le20</v>
          </cell>
          <cell r="EI16">
            <v>4956.4930000000004</v>
          </cell>
          <cell r="EJ16" t="str">
            <v>WA</v>
          </cell>
          <cell r="EO16">
            <v>2003.7159999999999</v>
          </cell>
          <cell r="EP16" t="str">
            <v>WA</v>
          </cell>
          <cell r="ES16">
            <v>1188.027</v>
          </cell>
          <cell r="ET16" t="str">
            <v>OR</v>
          </cell>
          <cell r="EZ16" t="str">
            <v>OR</v>
          </cell>
          <cell r="FA16" t="str">
            <v>Bedrooms</v>
          </cell>
          <cell r="FB16">
            <v>438381.96299999999</v>
          </cell>
          <cell r="FC16">
            <v>1131001.7040000001</v>
          </cell>
          <cell r="FI16" t="str">
            <v>WA</v>
          </cell>
          <cell r="FJ16" t="str">
            <v>Living Room/Family Room</v>
          </cell>
          <cell r="FK16" t="str">
            <v>EISAnqnx</v>
          </cell>
          <cell r="FL16">
            <v>182971.44</v>
          </cell>
          <cell r="FS16" t="str">
            <v>WA</v>
          </cell>
          <cell r="FT16" t="str">
            <v>EISAq</v>
          </cell>
          <cell r="FV16">
            <v>2681462.713</v>
          </cell>
          <cell r="GD16" t="str">
            <v>WA</v>
          </cell>
          <cell r="GE16">
            <v>5890925.04</v>
          </cell>
          <cell r="GF16">
            <v>3173886.1439999999</v>
          </cell>
          <cell r="GI16">
            <v>1</v>
          </cell>
          <cell r="GJ16">
            <v>1</v>
          </cell>
          <cell r="GK16" t="str">
            <v>WA</v>
          </cell>
          <cell r="GL16">
            <v>2003.7159999999999</v>
          </cell>
          <cell r="GM16" t="str">
            <v>Pre 1980</v>
          </cell>
          <cell r="GN16">
            <v>0</v>
          </cell>
          <cell r="GQ16">
            <v>9918354.1256799977</v>
          </cell>
          <cell r="GR16">
            <v>581824.02420999995</v>
          </cell>
          <cell r="GU16" t="str">
            <v>Natural Gas FAF</v>
          </cell>
          <cell r="GX16" t="str">
            <v>None</v>
          </cell>
          <cell r="GY16" t="str">
            <v>WA</v>
          </cell>
          <cell r="GZ16">
            <v>2003.71557617188</v>
          </cell>
          <cell r="HB16" t="str">
            <v>Electric FAF</v>
          </cell>
          <cell r="HC16" t="str">
            <v>WA</v>
          </cell>
          <cell r="HD16">
            <v>132333.40893554699</v>
          </cell>
        </row>
        <row r="17">
          <cell r="G17" t="str">
            <v>Heat Pump (Ductless System)</v>
          </cell>
          <cell r="H17" t="str">
            <v>Heat Pump (Ductless System)</v>
          </cell>
          <cell r="J17" t="str">
            <v>PTAC</v>
          </cell>
          <cell r="K17" t="str">
            <v>PTAC</v>
          </cell>
          <cell r="R17" t="str">
            <v>Freezer, uprightNone</v>
          </cell>
          <cell r="S17" t="str">
            <v>Upright</v>
          </cell>
          <cell r="W17" t="str">
            <v>Vertical Axis (with agitator)TRUE</v>
          </cell>
          <cell r="X17" t="str">
            <v>Vertical Axis</v>
          </cell>
          <cell r="AD17" t="str">
            <v>WA</v>
          </cell>
          <cell r="AH17" t="str">
            <v>WA</v>
          </cell>
          <cell r="AI17" t="str">
            <v>1980-1992</v>
          </cell>
          <cell r="AJ17">
            <v>4956.4930000000004</v>
          </cell>
          <cell r="AK17" t="b">
            <v>1</v>
          </cell>
          <cell r="AN17" t="str">
            <v>OR</v>
          </cell>
          <cell r="AO17" t="str">
            <v>Natural Gas Other</v>
          </cell>
          <cell r="AP17" t="str">
            <v>Pre 1980</v>
          </cell>
          <cell r="AQ17" t="str">
            <v>Crawlspace</v>
          </cell>
          <cell r="AR17">
            <v>6932.73828125</v>
          </cell>
          <cell r="AU17" t="str">
            <v>No</v>
          </cell>
          <cell r="AV17" t="b">
            <v>1</v>
          </cell>
          <cell r="AX17">
            <v>11785655.078125</v>
          </cell>
          <cell r="AY17" t="b">
            <v>0</v>
          </cell>
          <cell r="AZ17">
            <v>2363842.599555078</v>
          </cell>
          <cell r="BA17">
            <v>1</v>
          </cell>
          <cell r="BB17">
            <v>6932.73828125</v>
          </cell>
          <cell r="BC17">
            <v>1.0000000405683873</v>
          </cell>
          <cell r="BF17" t="str">
            <v>WA</v>
          </cell>
          <cell r="BG17" t="str">
            <v>Heat Pump (Central System)</v>
          </cell>
          <cell r="BH17" t="str">
            <v>Pre 1980</v>
          </cell>
          <cell r="BI17" t="str">
            <v>Crawlspace</v>
          </cell>
          <cell r="BJ17">
            <v>1150.87915039063</v>
          </cell>
          <cell r="BM17" t="str">
            <v>No</v>
          </cell>
          <cell r="BN17">
            <v>1553686.8530273505</v>
          </cell>
          <cell r="BO17" t="b">
            <v>0</v>
          </cell>
          <cell r="BP17">
            <v>603429.9919240505</v>
          </cell>
          <cell r="BQ17">
            <v>1</v>
          </cell>
          <cell r="BR17">
            <v>1150.87915039063</v>
          </cell>
          <cell r="BU17" t="str">
            <v>WA</v>
          </cell>
          <cell r="BV17" t="str">
            <v>1980-1992</v>
          </cell>
          <cell r="BW17" t="str">
            <v>Gas Storage Outside Conditioned Space</v>
          </cell>
          <cell r="BY17">
            <v>4956.4930000000004</v>
          </cell>
          <cell r="BZ17" t="str">
            <v>le55</v>
          </cell>
          <cell r="CF17" t="str">
            <v>Conditioned</v>
          </cell>
          <cell r="CG17">
            <v>2003.7159999999999</v>
          </cell>
          <cell r="CH17" t="str">
            <v>WA</v>
          </cell>
          <cell r="CI17" t="str">
            <v>Side-by-Side w/o TTD Ice</v>
          </cell>
          <cell r="CJ17">
            <v>54100.331999999995</v>
          </cell>
          <cell r="CK17" t="b">
            <v>0</v>
          </cell>
          <cell r="CQ17" t="str">
            <v>Conditioned</v>
          </cell>
          <cell r="CR17">
            <v>1464.694</v>
          </cell>
          <cell r="CS17" t="str">
            <v>WA</v>
          </cell>
          <cell r="CT17" t="str">
            <v>Upright</v>
          </cell>
          <cell r="CU17">
            <v>14646.939999999999</v>
          </cell>
          <cell r="CV17" t="b">
            <v>0</v>
          </cell>
          <cell r="CZ17">
            <v>6932.7380000000003</v>
          </cell>
          <cell r="DA17" t="str">
            <v>OR</v>
          </cell>
          <cell r="DC17" t="str">
            <v>Horizontal Axis</v>
          </cell>
          <cell r="DG17" t="str">
            <v>Electric</v>
          </cell>
          <cell r="DH17">
            <v>6932.7380000000003</v>
          </cell>
          <cell r="DI17" t="str">
            <v>OR</v>
          </cell>
          <cell r="DL17" t="str">
            <v>Electric</v>
          </cell>
          <cell r="DM17" t="str">
            <v>Electric</v>
          </cell>
          <cell r="DN17">
            <v>6932.7380000000003</v>
          </cell>
          <cell r="DO17" t="str">
            <v>OR</v>
          </cell>
          <cell r="DS17">
            <v>4956.4930000000004</v>
          </cell>
          <cell r="DT17" t="str">
            <v>WA</v>
          </cell>
          <cell r="DU17" t="str">
            <v>32to46</v>
          </cell>
          <cell r="DX17" t="b">
            <v>0</v>
          </cell>
          <cell r="DY17">
            <v>1150.8789999999999</v>
          </cell>
          <cell r="DZ17" t="str">
            <v>WA</v>
          </cell>
          <cell r="EC17" t="str">
            <v>Desktop</v>
          </cell>
          <cell r="ED17">
            <v>1150.8789999999999</v>
          </cell>
          <cell r="EE17" t="str">
            <v>WA</v>
          </cell>
          <cell r="EH17" t="str">
            <v>gt20</v>
          </cell>
          <cell r="EI17">
            <v>1524.7619999999999</v>
          </cell>
          <cell r="EJ17" t="str">
            <v>WA</v>
          </cell>
          <cell r="EO17">
            <v>4956.4930000000004</v>
          </cell>
          <cell r="EP17" t="str">
            <v>WA</v>
          </cell>
          <cell r="ES17">
            <v>4956.4930000000004</v>
          </cell>
          <cell r="ET17" t="str">
            <v>WA</v>
          </cell>
          <cell r="EZ17" t="str">
            <v>OR</v>
          </cell>
          <cell r="FA17" t="str">
            <v>Exterior</v>
          </cell>
          <cell r="FB17">
            <v>97418.214000000007</v>
          </cell>
          <cell r="FC17">
            <v>2528121.4560000002</v>
          </cell>
          <cell r="FI17" t="str">
            <v>WA</v>
          </cell>
          <cell r="FJ17" t="str">
            <v>Other</v>
          </cell>
          <cell r="FK17" t="str">
            <v>EISAnqnx</v>
          </cell>
          <cell r="FL17">
            <v>750182.90399999998</v>
          </cell>
          <cell r="FS17" t="str">
            <v>WA</v>
          </cell>
          <cell r="FT17" t="str">
            <v>EISAx</v>
          </cell>
          <cell r="FV17">
            <v>4807798.21</v>
          </cell>
          <cell r="GD17" t="str">
            <v>WA</v>
          </cell>
          <cell r="GE17">
            <v>10185593.115</v>
          </cell>
          <cell r="GF17">
            <v>7583434.290000001</v>
          </cell>
          <cell r="GI17">
            <v>1</v>
          </cell>
          <cell r="GJ17">
            <v>1</v>
          </cell>
          <cell r="GK17" t="str">
            <v>WA</v>
          </cell>
          <cell r="GL17">
            <v>4956.4930000000004</v>
          </cell>
          <cell r="GM17" t="str">
            <v>1980-1992</v>
          </cell>
          <cell r="GN17">
            <v>0</v>
          </cell>
          <cell r="GQ17">
            <v>29212999.745305002</v>
          </cell>
          <cell r="GR17">
            <v>1774238.6255125001</v>
          </cell>
          <cell r="GU17" t="str">
            <v>Natural Gas FAF</v>
          </cell>
          <cell r="GX17" t="str">
            <v>None</v>
          </cell>
          <cell r="GY17" t="str">
            <v>WA</v>
          </cell>
          <cell r="GZ17">
            <v>4956.49267578125</v>
          </cell>
          <cell r="HB17" t="str">
            <v>Electric Other</v>
          </cell>
          <cell r="HC17" t="str">
            <v>ID</v>
          </cell>
          <cell r="HD17">
            <v>4978.2294921875</v>
          </cell>
        </row>
        <row r="18">
          <cell r="G18" t="str">
            <v>Heat Pump (Ductless System) (All Types)</v>
          </cell>
          <cell r="H18" t="str">
            <v>Heat Pump (Ductless System)</v>
          </cell>
          <cell r="J18" t="str">
            <v>PTAC (All Types)</v>
          </cell>
          <cell r="K18" t="str">
            <v>PTAC</v>
          </cell>
          <cell r="R18" t="str">
            <v>Freezer, uprightThrough Door</v>
          </cell>
          <cell r="S18" t="str">
            <v>Upright</v>
          </cell>
          <cell r="W18" t="str">
            <v>Vertical Axis (without agitator)TRUE</v>
          </cell>
          <cell r="X18" t="str">
            <v>Horizontal Axis</v>
          </cell>
          <cell r="AD18" t="str">
            <v>WA</v>
          </cell>
          <cell r="AH18" t="str">
            <v>WA</v>
          </cell>
          <cell r="AI18" t="str">
            <v>Pre 1980</v>
          </cell>
          <cell r="AJ18">
            <v>4956.4930000000004</v>
          </cell>
          <cell r="AK18" t="b">
            <v>1</v>
          </cell>
          <cell r="AN18" t="str">
            <v>WA</v>
          </cell>
          <cell r="AO18" t="str">
            <v>Baseboard/Wall/Radiant</v>
          </cell>
          <cell r="AP18" t="str">
            <v>Pre 1980</v>
          </cell>
          <cell r="AQ18" t="str">
            <v>Crawlspace</v>
          </cell>
          <cell r="AR18">
            <v>1150.87915039063</v>
          </cell>
          <cell r="AU18" t="str">
            <v>No</v>
          </cell>
          <cell r="AV18" t="b">
            <v>0</v>
          </cell>
          <cell r="AX18">
            <v>1894347.0815429769</v>
          </cell>
          <cell r="AY18" t="b">
            <v>0</v>
          </cell>
          <cell r="AZ18">
            <v>1377258.2301516174</v>
          </cell>
          <cell r="BA18" t="str">
            <v/>
          </cell>
          <cell r="BB18" t="str">
            <v/>
          </cell>
          <cell r="BC18">
            <v>1.00000013067458</v>
          </cell>
          <cell r="BF18" t="str">
            <v>OR</v>
          </cell>
          <cell r="BG18" t="str">
            <v>Window A/C</v>
          </cell>
          <cell r="BH18" t="str">
            <v>Pre 1980</v>
          </cell>
          <cell r="BI18" t="str">
            <v>Crawlspace</v>
          </cell>
          <cell r="BJ18">
            <v>6932.73828125</v>
          </cell>
          <cell r="BM18" t="str">
            <v>No</v>
          </cell>
          <cell r="BN18">
            <v>7029796.6171875</v>
          </cell>
          <cell r="BO18" t="b">
            <v>0</v>
          </cell>
          <cell r="BP18">
            <v>3225436.3804105469</v>
          </cell>
          <cell r="BQ18">
            <v>1</v>
          </cell>
          <cell r="BR18">
            <v>6932.73828125</v>
          </cell>
          <cell r="BU18" t="str">
            <v>WA</v>
          </cell>
          <cell r="BV18" t="str">
            <v>Pre 1980</v>
          </cell>
          <cell r="BW18" t="str">
            <v>Gas Storage Inside Conditioned Space</v>
          </cell>
          <cell r="BY18">
            <v>4956.4930000000004</v>
          </cell>
          <cell r="BZ18" t="str">
            <v>le55</v>
          </cell>
          <cell r="CF18" t="str">
            <v>Conditioned</v>
          </cell>
          <cell r="CG18">
            <v>4956.4930000000004</v>
          </cell>
          <cell r="CH18" t="str">
            <v>WA</v>
          </cell>
          <cell r="CI18" t="str">
            <v>Bottom-Freezer (Including French Door) w/o TTD Ice</v>
          </cell>
          <cell r="CJ18">
            <v>123912.32500000001</v>
          </cell>
          <cell r="CK18" t="b">
            <v>0</v>
          </cell>
          <cell r="CQ18" t="str">
            <v>Conditioned</v>
          </cell>
          <cell r="CR18">
            <v>1464.694</v>
          </cell>
          <cell r="CS18" t="str">
            <v>WA</v>
          </cell>
          <cell r="CT18" t="str">
            <v>Upright</v>
          </cell>
          <cell r="CU18">
            <v>19041.022000000001</v>
          </cell>
          <cell r="CV18" t="b">
            <v>0</v>
          </cell>
          <cell r="CZ18">
            <v>2003.7159999999999</v>
          </cell>
          <cell r="DA18" t="str">
            <v>WA</v>
          </cell>
          <cell r="DC18" t="str">
            <v>Vertical Axis</v>
          </cell>
          <cell r="DG18" t="str">
            <v>Electric</v>
          </cell>
          <cell r="DH18">
            <v>1464.694</v>
          </cell>
          <cell r="DI18" t="str">
            <v>WA</v>
          </cell>
          <cell r="DL18" t="str">
            <v>Electric</v>
          </cell>
          <cell r="DM18" t="str">
            <v>Electric</v>
          </cell>
          <cell r="DN18">
            <v>1464.694</v>
          </cell>
          <cell r="DO18" t="str">
            <v>WA</v>
          </cell>
          <cell r="DS18">
            <v>6932.7380000000003</v>
          </cell>
          <cell r="DT18" t="str">
            <v>OR</v>
          </cell>
          <cell r="DU18" t="str">
            <v>32to46</v>
          </cell>
          <cell r="DX18" t="b">
            <v>0</v>
          </cell>
          <cell r="DY18">
            <v>1150.8789999999999</v>
          </cell>
          <cell r="DZ18" t="str">
            <v>WA</v>
          </cell>
          <cell r="EC18" t="str">
            <v>Desktop</v>
          </cell>
          <cell r="ED18">
            <v>4956.4930000000004</v>
          </cell>
          <cell r="EE18" t="str">
            <v>WA</v>
          </cell>
          <cell r="EH18" t="str">
            <v>le20</v>
          </cell>
          <cell r="EI18">
            <v>1464.694</v>
          </cell>
          <cell r="EJ18" t="str">
            <v>WA</v>
          </cell>
          <cell r="EO18">
            <v>4956.4930000000004</v>
          </cell>
          <cell r="EP18" t="str">
            <v>WA</v>
          </cell>
          <cell r="ES18">
            <v>1524.7619999999999</v>
          </cell>
          <cell r="ET18" t="str">
            <v>WA</v>
          </cell>
          <cell r="EZ18" t="str">
            <v>OR</v>
          </cell>
          <cell r="FA18" t="str">
            <v>Garage</v>
          </cell>
          <cell r="FB18">
            <v>380168.64</v>
          </cell>
          <cell r="FC18">
            <v>560748.74400000006</v>
          </cell>
          <cell r="FI18" t="str">
            <v>WA</v>
          </cell>
          <cell r="FJ18" t="str">
            <v>Other</v>
          </cell>
          <cell r="FK18" t="str">
            <v>EISAq</v>
          </cell>
          <cell r="FL18">
            <v>126555.246</v>
          </cell>
          <cell r="FS18" t="str">
            <v>OR</v>
          </cell>
          <cell r="FT18" t="str">
            <v>EISAnqnx</v>
          </cell>
          <cell r="FV18">
            <v>831928.56</v>
          </cell>
          <cell r="GD18" t="str">
            <v>WA</v>
          </cell>
          <cell r="GE18">
            <v>22472739.262000002</v>
          </cell>
          <cell r="GF18">
            <v>20569445.950000003</v>
          </cell>
          <cell r="GI18">
            <v>1</v>
          </cell>
          <cell r="GJ18">
            <v>1</v>
          </cell>
          <cell r="GK18" t="str">
            <v>WA</v>
          </cell>
          <cell r="GL18">
            <v>4956.4930000000004</v>
          </cell>
          <cell r="GM18" t="str">
            <v>Pre 1980</v>
          </cell>
          <cell r="GN18">
            <v>0</v>
          </cell>
          <cell r="GQ18">
            <v>23007510.161249001</v>
          </cell>
          <cell r="GR18">
            <v>1853220.3414675</v>
          </cell>
          <cell r="GU18" t="str">
            <v>Natural Gas FAF</v>
          </cell>
          <cell r="GX18" t="str">
            <v>Baseboard/Wall/Radiant</v>
          </cell>
          <cell r="GY18" t="str">
            <v>WA</v>
          </cell>
          <cell r="GZ18">
            <v>4956.49267578125</v>
          </cell>
          <cell r="HB18" t="str">
            <v>Electric Other</v>
          </cell>
          <cell r="HC18" t="str">
            <v>MT</v>
          </cell>
          <cell r="HD18">
            <v>4420.2453613281295</v>
          </cell>
        </row>
        <row r="19">
          <cell r="G19" t="str">
            <v>Natural Gas FAF</v>
          </cell>
          <cell r="H19" t="str">
            <v>Natural Gas FAF</v>
          </cell>
          <cell r="R19" t="str">
            <v>Full Size Single Refridgerator Only</v>
          </cell>
          <cell r="S19" t="str">
            <v>Refrigerator Only</v>
          </cell>
          <cell r="AD19" t="str">
            <v>WA</v>
          </cell>
          <cell r="AH19" t="str">
            <v>WA</v>
          </cell>
          <cell r="AI19" t="str">
            <v>1993-2006</v>
          </cell>
          <cell r="AJ19">
            <v>4956.4930000000004</v>
          </cell>
          <cell r="AK19" t="b">
            <v>1</v>
          </cell>
          <cell r="AN19" t="str">
            <v>WA</v>
          </cell>
          <cell r="AO19" t="str">
            <v>Baseboard/Wall/Radiant</v>
          </cell>
          <cell r="AP19" t="str">
            <v>Pre 1980</v>
          </cell>
          <cell r="AQ19" t="str">
            <v>Crawlspace</v>
          </cell>
          <cell r="AR19">
            <v>1150.87915039063</v>
          </cell>
          <cell r="AU19" t="str">
            <v>No</v>
          </cell>
          <cell r="AV19" t="b">
            <v>1</v>
          </cell>
          <cell r="AX19">
            <v>1894347.0815429769</v>
          </cell>
          <cell r="AY19" t="b">
            <v>0</v>
          </cell>
          <cell r="AZ19">
            <v>1377258.2301516174</v>
          </cell>
          <cell r="BA19">
            <v>1</v>
          </cell>
          <cell r="BB19">
            <v>1150.87915039063</v>
          </cell>
          <cell r="BC19">
            <v>1.00000013067458</v>
          </cell>
          <cell r="BF19" t="str">
            <v>WA</v>
          </cell>
          <cell r="BG19" t="str">
            <v>Central Air Conditioning (Ducted System)</v>
          </cell>
          <cell r="BH19" t="str">
            <v>1980-1992</v>
          </cell>
          <cell r="BI19" t="str">
            <v>Crawlspace</v>
          </cell>
          <cell r="BJ19">
            <v>2003.71557617188</v>
          </cell>
          <cell r="BM19" t="str">
            <v>No</v>
          </cell>
          <cell r="BN19">
            <v>2933439.6035156325</v>
          </cell>
          <cell r="BO19" t="b">
            <v>0</v>
          </cell>
          <cell r="BP19">
            <v>600696.29703925934</v>
          </cell>
          <cell r="BQ19">
            <v>1</v>
          </cell>
          <cell r="BR19">
            <v>2003.71557617188</v>
          </cell>
          <cell r="BU19" t="str">
            <v>WA</v>
          </cell>
          <cell r="BV19" t="str">
            <v>Pre 1980</v>
          </cell>
          <cell r="BW19" t="str">
            <v>Gas Storage Outside Conditioned Space</v>
          </cell>
          <cell r="BY19">
            <v>4956.4930000000004</v>
          </cell>
          <cell r="BZ19" t="str">
            <v>le55</v>
          </cell>
          <cell r="CF19" t="str">
            <v>Unconditioned</v>
          </cell>
          <cell r="CG19">
            <v>4956.4930000000004</v>
          </cell>
          <cell r="CH19" t="str">
            <v>WA</v>
          </cell>
          <cell r="CI19" t="str">
            <v>Top-Freezer w/o TTD Ice</v>
          </cell>
          <cell r="CJ19">
            <v>89216.874000000011</v>
          </cell>
          <cell r="CK19" t="b">
            <v>0</v>
          </cell>
          <cell r="CQ19" t="str">
            <v>Unconditioned</v>
          </cell>
          <cell r="CR19">
            <v>4956.4930000000004</v>
          </cell>
          <cell r="CS19" t="str">
            <v>WA</v>
          </cell>
          <cell r="CT19" t="str">
            <v>Upright</v>
          </cell>
          <cell r="CU19">
            <v>84260.381000000008</v>
          </cell>
          <cell r="CV19" t="b">
            <v>0</v>
          </cell>
          <cell r="CZ19">
            <v>4956.4930000000004</v>
          </cell>
          <cell r="DA19" t="str">
            <v>WA</v>
          </cell>
          <cell r="DC19" t="str">
            <v>Horizontal Axis</v>
          </cell>
          <cell r="DG19" t="str">
            <v>Gas</v>
          </cell>
          <cell r="DH19">
            <v>1188.027</v>
          </cell>
          <cell r="DI19" t="str">
            <v>OR</v>
          </cell>
          <cell r="DL19" t="str">
            <v>Gas</v>
          </cell>
          <cell r="DM19" t="str">
            <v>Gas</v>
          </cell>
          <cell r="DN19">
            <v>1188.027</v>
          </cell>
          <cell r="DO19" t="str">
            <v>OR</v>
          </cell>
          <cell r="DS19">
            <v>1150.8789999999999</v>
          </cell>
          <cell r="DT19" t="str">
            <v>WA</v>
          </cell>
          <cell r="DU19" t="str">
            <v>lt32</v>
          </cell>
          <cell r="DX19" t="b">
            <v>0</v>
          </cell>
          <cell r="DY19">
            <v>4956.4930000000004</v>
          </cell>
          <cell r="DZ19" t="str">
            <v>WA</v>
          </cell>
          <cell r="EC19" t="str">
            <v>Laptop</v>
          </cell>
          <cell r="ED19">
            <v>1524.7619999999999</v>
          </cell>
          <cell r="EE19" t="str">
            <v>WA</v>
          </cell>
          <cell r="EH19" t="str">
            <v>le20</v>
          </cell>
          <cell r="EI19">
            <v>4956.4930000000004</v>
          </cell>
          <cell r="EJ19" t="str">
            <v>WA</v>
          </cell>
          <cell r="EO19">
            <v>4956.4930000000004</v>
          </cell>
          <cell r="EP19" t="str">
            <v>WA</v>
          </cell>
          <cell r="ES19">
            <v>1524.7619999999999</v>
          </cell>
          <cell r="ET19" t="str">
            <v>WA</v>
          </cell>
          <cell r="EZ19" t="str">
            <v>OR</v>
          </cell>
          <cell r="FA19" t="str">
            <v>Kitchen</v>
          </cell>
          <cell r="FB19">
            <v>53461.215000000004</v>
          </cell>
          <cell r="FC19">
            <v>81973.862999999998</v>
          </cell>
          <cell r="FI19" t="str">
            <v>WA</v>
          </cell>
          <cell r="FJ19" t="str">
            <v>Other</v>
          </cell>
          <cell r="FK19" t="str">
            <v>EISAx</v>
          </cell>
          <cell r="FL19">
            <v>274457.15999999997</v>
          </cell>
          <cell r="FS19" t="str">
            <v>OR</v>
          </cell>
          <cell r="FT19" t="str">
            <v>EISAq</v>
          </cell>
          <cell r="FV19">
            <v>5816567.182</v>
          </cell>
          <cell r="GD19" t="str">
            <v>WA</v>
          </cell>
          <cell r="GE19">
            <v>11494107.267000001</v>
          </cell>
          <cell r="GF19">
            <v>13788963.526000001</v>
          </cell>
          <cell r="GI19">
            <v>1</v>
          </cell>
          <cell r="GJ19">
            <v>1</v>
          </cell>
          <cell r="GK19" t="str">
            <v>WA</v>
          </cell>
          <cell r="GL19">
            <v>4956.4930000000004</v>
          </cell>
          <cell r="GM19" t="str">
            <v>1993-2006</v>
          </cell>
          <cell r="GN19">
            <v>0</v>
          </cell>
          <cell r="GQ19">
            <v>23007510.161249001</v>
          </cell>
          <cell r="GR19">
            <v>1853220.3414675</v>
          </cell>
          <cell r="GU19" t="str">
            <v>Natural Gas FAF</v>
          </cell>
          <cell r="GX19" t="str">
            <v>Wood</v>
          </cell>
          <cell r="GY19" t="str">
            <v>WA</v>
          </cell>
          <cell r="GZ19">
            <v>4956.49267578125</v>
          </cell>
          <cell r="HB19" t="str">
            <v>Electric Other</v>
          </cell>
          <cell r="HC19" t="str">
            <v>WA</v>
          </cell>
          <cell r="HD19">
            <v>12948.2049560547</v>
          </cell>
        </row>
        <row r="20">
          <cell r="G20" t="str">
            <v>Natural Gas FAF (All Types)</v>
          </cell>
          <cell r="H20" t="str">
            <v>Natural Gas FAF</v>
          </cell>
          <cell r="R20" t="str">
            <v>Full Size Single Refridgerator OnlyIn Freezer</v>
          </cell>
          <cell r="S20" t="str">
            <v>Refrigerator Only</v>
          </cell>
          <cell r="AD20" t="str">
            <v>WA</v>
          </cell>
          <cell r="AH20" t="str">
            <v>WA</v>
          </cell>
          <cell r="AI20" t="str">
            <v>Pre 1980</v>
          </cell>
          <cell r="AJ20">
            <v>2003.7159999999999</v>
          </cell>
          <cell r="AK20" t="b">
            <v>1</v>
          </cell>
          <cell r="AN20" t="str">
            <v>WA</v>
          </cell>
          <cell r="AO20" t="str">
            <v>Natural Gas FAF</v>
          </cell>
          <cell r="AP20" t="str">
            <v>1980-1992</v>
          </cell>
          <cell r="AQ20" t="str">
            <v>Crawlspace</v>
          </cell>
          <cell r="AR20">
            <v>4956.49267578125</v>
          </cell>
          <cell r="AU20" t="str">
            <v>Yes</v>
          </cell>
          <cell r="AV20" t="b">
            <v>1</v>
          </cell>
          <cell r="AX20">
            <v>8639166.7338867187</v>
          </cell>
          <cell r="AY20" t="b">
            <v>0</v>
          </cell>
          <cell r="AZ20">
            <v>0</v>
          </cell>
          <cell r="BA20">
            <v>1</v>
          </cell>
          <cell r="BB20">
            <v>4956.49267578125</v>
          </cell>
          <cell r="BC20">
            <v>0.99999993458706582</v>
          </cell>
          <cell r="BF20" t="str">
            <v>OR</v>
          </cell>
          <cell r="BG20" t="str">
            <v>Heat Pump (Central System)</v>
          </cell>
          <cell r="BH20" t="str">
            <v>1993-2006</v>
          </cell>
          <cell r="BI20" t="str">
            <v>Crawlspace</v>
          </cell>
          <cell r="BJ20">
            <v>1188.02661132813</v>
          </cell>
          <cell r="BM20" t="str">
            <v>No</v>
          </cell>
          <cell r="BN20">
            <v>3521310.8759765774</v>
          </cell>
          <cell r="BO20" t="b">
            <v>0</v>
          </cell>
          <cell r="BP20">
            <v>643482.37735178485</v>
          </cell>
          <cell r="BQ20">
            <v>1</v>
          </cell>
          <cell r="BR20">
            <v>1188.02661132813</v>
          </cell>
          <cell r="BU20" t="str">
            <v>WA</v>
          </cell>
          <cell r="BV20" t="str">
            <v>1993-2006</v>
          </cell>
          <cell r="BW20" t="str">
            <v>Gas Storage Inside Conditioned Space</v>
          </cell>
          <cell r="BY20">
            <v>4956.4930000000004</v>
          </cell>
          <cell r="BZ20" t="str">
            <v>le55</v>
          </cell>
          <cell r="CF20" t="str">
            <v>Conditioned</v>
          </cell>
          <cell r="CG20">
            <v>4956.4930000000004</v>
          </cell>
          <cell r="CH20" t="str">
            <v>WA</v>
          </cell>
          <cell r="CI20" t="str">
            <v>Side-by-Side w/ TTD Ice</v>
          </cell>
          <cell r="CJ20">
            <v>109042.84600000001</v>
          </cell>
          <cell r="CK20" t="b">
            <v>0</v>
          </cell>
          <cell r="CQ20" t="str">
            <v>Unconditioned</v>
          </cell>
          <cell r="CR20">
            <v>2003.7159999999999</v>
          </cell>
          <cell r="CS20" t="str">
            <v>WA</v>
          </cell>
          <cell r="CT20" t="str">
            <v>Chest</v>
          </cell>
          <cell r="CU20">
            <v>20037.16</v>
          </cell>
          <cell r="CV20" t="b">
            <v>0</v>
          </cell>
          <cell r="CZ20">
            <v>1150.8789999999999</v>
          </cell>
          <cell r="DA20" t="str">
            <v>WA</v>
          </cell>
          <cell r="DC20" t="str">
            <v>Horizontal Axis</v>
          </cell>
          <cell r="DG20" t="str">
            <v>Electric</v>
          </cell>
          <cell r="DH20">
            <v>4956.4930000000004</v>
          </cell>
          <cell r="DI20" t="str">
            <v>WA</v>
          </cell>
          <cell r="DL20" t="str">
            <v>Propane</v>
          </cell>
          <cell r="DM20" t="str">
            <v>Propane</v>
          </cell>
          <cell r="DN20">
            <v>4956.4930000000004</v>
          </cell>
          <cell r="DO20" t="str">
            <v>WA</v>
          </cell>
          <cell r="DS20">
            <v>1150.8789999999999</v>
          </cell>
          <cell r="DT20" t="str">
            <v>WA</v>
          </cell>
          <cell r="DU20" t="str">
            <v>lt32</v>
          </cell>
          <cell r="DX20" t="b">
            <v>0</v>
          </cell>
          <cell r="DY20">
            <v>4956.4930000000004</v>
          </cell>
          <cell r="DZ20" t="str">
            <v>WA</v>
          </cell>
          <cell r="EC20" t="str">
            <v>Desktop</v>
          </cell>
          <cell r="ED20">
            <v>2003.7159999999999</v>
          </cell>
          <cell r="EE20" t="str">
            <v>WA</v>
          </cell>
          <cell r="EH20" t="str">
            <v>le20</v>
          </cell>
          <cell r="EI20">
            <v>1464.694</v>
          </cell>
          <cell r="EJ20" t="str">
            <v>WA</v>
          </cell>
          <cell r="EO20">
            <v>4956.4930000000004</v>
          </cell>
          <cell r="EP20" t="str">
            <v>WA</v>
          </cell>
          <cell r="ES20">
            <v>4956.4930000000004</v>
          </cell>
          <cell r="ET20" t="str">
            <v>WA</v>
          </cell>
          <cell r="EZ20" t="str">
            <v>OR</v>
          </cell>
          <cell r="FA20" t="str">
            <v>Living Room/Family Room</v>
          </cell>
          <cell r="FB20">
            <v>35640.81</v>
          </cell>
          <cell r="FC20">
            <v>465706.58400000003</v>
          </cell>
          <cell r="FI20" t="str">
            <v>OR</v>
          </cell>
          <cell r="FJ20" t="str">
            <v>Bathroom</v>
          </cell>
          <cell r="FK20" t="str">
            <v>EISAnqnx</v>
          </cell>
          <cell r="FL20">
            <v>594013.5</v>
          </cell>
          <cell r="FS20" t="str">
            <v>OR</v>
          </cell>
          <cell r="FT20" t="str">
            <v>EISAx</v>
          </cell>
          <cell r="FV20">
            <v>3119732.1</v>
          </cell>
          <cell r="GD20" t="str">
            <v>WA</v>
          </cell>
          <cell r="GE20">
            <v>6287660.8079999993</v>
          </cell>
          <cell r="GF20">
            <v>5197639.3039999995</v>
          </cell>
          <cell r="GI20">
            <v>1</v>
          </cell>
          <cell r="GJ20">
            <v>1</v>
          </cell>
          <cell r="GK20" t="str">
            <v>WA</v>
          </cell>
          <cell r="GL20">
            <v>2003.7159999999999</v>
          </cell>
          <cell r="GM20" t="str">
            <v>Pre 1980</v>
          </cell>
          <cell r="GN20">
            <v>-1</v>
          </cell>
          <cell r="GQ20">
            <v>11287879.985668</v>
          </cell>
          <cell r="GR20">
            <v>71106.871549999996</v>
          </cell>
          <cell r="GU20" t="str">
            <v>Natural Gas FAF</v>
          </cell>
          <cell r="GX20" t="str">
            <v>None</v>
          </cell>
          <cell r="GY20" t="str">
            <v>WA</v>
          </cell>
          <cell r="GZ20">
            <v>4956.49267578125</v>
          </cell>
          <cell r="HB20" t="str">
            <v>Heat Pump (Central System)</v>
          </cell>
          <cell r="HC20" t="str">
            <v>ID</v>
          </cell>
          <cell r="HD20">
            <v>37232.536621093801</v>
          </cell>
        </row>
        <row r="21">
          <cell r="G21" t="str">
            <v>Natural Gas Other</v>
          </cell>
          <cell r="H21" t="str">
            <v>Natural Gas Other</v>
          </cell>
          <cell r="R21" t="str">
            <v>Full Size Single Refridgerator OnlyNone</v>
          </cell>
          <cell r="S21" t="str">
            <v>Refrigerator Only</v>
          </cell>
          <cell r="AD21" t="str">
            <v>WA</v>
          </cell>
          <cell r="AH21" t="str">
            <v>WA</v>
          </cell>
          <cell r="AI21" t="str">
            <v>1993-2006</v>
          </cell>
          <cell r="AJ21">
            <v>1524.7619999999999</v>
          </cell>
          <cell r="AK21" t="b">
            <v>1</v>
          </cell>
          <cell r="AN21" t="str">
            <v>WA</v>
          </cell>
          <cell r="AO21" t="str">
            <v>Baseboard/Wall/Radiant</v>
          </cell>
          <cell r="AP21" t="str">
            <v>Pre 1980</v>
          </cell>
          <cell r="AQ21" t="str">
            <v>Basement</v>
          </cell>
          <cell r="AR21">
            <v>1524.76245117188</v>
          </cell>
          <cell r="AU21" t="str">
            <v>Yes</v>
          </cell>
          <cell r="AV21" t="b">
            <v>1</v>
          </cell>
          <cell r="AX21">
            <v>2956514.3928222754</v>
          </cell>
          <cell r="AY21" t="b">
            <v>0</v>
          </cell>
          <cell r="AZ21">
            <v>0</v>
          </cell>
          <cell r="BA21">
            <v>1</v>
          </cell>
          <cell r="BB21">
            <v>1524.76245117188</v>
          </cell>
          <cell r="BC21">
            <v>1.0000002958965923</v>
          </cell>
          <cell r="BF21" t="str">
            <v>OR</v>
          </cell>
          <cell r="BG21" t="str">
            <v>Central Air Conditioning (Ducted System)</v>
          </cell>
          <cell r="BH21" t="str">
            <v>1993-2006</v>
          </cell>
          <cell r="BI21" t="str">
            <v>Crawlspace</v>
          </cell>
          <cell r="BJ21">
            <v>6932.73828125</v>
          </cell>
          <cell r="BM21" t="str">
            <v>No</v>
          </cell>
          <cell r="BN21">
            <v>10329780.0390625</v>
          </cell>
          <cell r="BO21" t="b">
            <v>0</v>
          </cell>
          <cell r="BP21">
            <v>2410657.9946207032</v>
          </cell>
          <cell r="BQ21">
            <v>1</v>
          </cell>
          <cell r="BR21">
            <v>6932.73828125</v>
          </cell>
          <cell r="BU21" t="str">
            <v>WA</v>
          </cell>
          <cell r="BV21" t="str">
            <v>Pre 1980</v>
          </cell>
          <cell r="BW21" t="str">
            <v>Electric Storage - Inside Conditioned Space</v>
          </cell>
          <cell r="BY21">
            <v>2003.7159999999999</v>
          </cell>
          <cell r="BZ21" t="str">
            <v>le55</v>
          </cell>
          <cell r="CF21" t="str">
            <v>Conditioned</v>
          </cell>
          <cell r="CG21">
            <v>4956.4930000000004</v>
          </cell>
          <cell r="CH21" t="str">
            <v>WA</v>
          </cell>
          <cell r="CI21" t="str">
            <v>Side-by-Side w/ TTD Ice</v>
          </cell>
          <cell r="CJ21">
            <v>99129.860000000015</v>
          </cell>
          <cell r="CK21" t="b">
            <v>0</v>
          </cell>
          <cell r="CQ21" t="str">
            <v>Unconditioned</v>
          </cell>
          <cell r="CR21">
            <v>4956.4930000000004</v>
          </cell>
          <cell r="CS21" t="str">
            <v>WA</v>
          </cell>
          <cell r="CT21" t="str">
            <v>Upright</v>
          </cell>
          <cell r="CU21">
            <v>0</v>
          </cell>
          <cell r="CV21" t="b">
            <v>1</v>
          </cell>
          <cell r="CZ21">
            <v>1524.7619999999999</v>
          </cell>
          <cell r="DA21" t="str">
            <v>WA</v>
          </cell>
          <cell r="DC21" t="str">
            <v>Vertical Axis</v>
          </cell>
          <cell r="DG21" t="str">
            <v>Electric</v>
          </cell>
          <cell r="DH21">
            <v>1524.7619999999999</v>
          </cell>
          <cell r="DI21" t="str">
            <v>WA</v>
          </cell>
          <cell r="DL21" t="str">
            <v>Electric</v>
          </cell>
          <cell r="DM21" t="str">
            <v>Electric</v>
          </cell>
          <cell r="DN21">
            <v>1524.7619999999999</v>
          </cell>
          <cell r="DO21" t="str">
            <v>WA</v>
          </cell>
          <cell r="DS21">
            <v>1150.8789999999999</v>
          </cell>
          <cell r="DT21" t="str">
            <v>WA</v>
          </cell>
          <cell r="DU21" t="str">
            <v>lt32</v>
          </cell>
          <cell r="DX21" t="b">
            <v>1</v>
          </cell>
          <cell r="DY21">
            <v>2003.7159999999999</v>
          </cell>
          <cell r="DZ21" t="str">
            <v>WA</v>
          </cell>
          <cell r="EC21" t="str">
            <v>Laptop</v>
          </cell>
          <cell r="ED21">
            <v>4956.4930000000004</v>
          </cell>
          <cell r="EE21" t="str">
            <v>WA</v>
          </cell>
          <cell r="EH21" t="str">
            <v>le20</v>
          </cell>
          <cell r="EI21">
            <v>1524.7619999999999</v>
          </cell>
          <cell r="EJ21" t="str">
            <v>WA</v>
          </cell>
          <cell r="EO21">
            <v>4956.4930000000004</v>
          </cell>
          <cell r="EP21" t="str">
            <v>WA</v>
          </cell>
          <cell r="ES21">
            <v>2003.7159999999999</v>
          </cell>
          <cell r="ET21" t="str">
            <v>WA</v>
          </cell>
          <cell r="EZ21" t="str">
            <v>OR</v>
          </cell>
          <cell r="FA21" t="str">
            <v>Other</v>
          </cell>
          <cell r="FB21">
            <v>1015763.0850000001</v>
          </cell>
          <cell r="FC21">
            <v>597577.58100000001</v>
          </cell>
          <cell r="FI21" t="str">
            <v>OR</v>
          </cell>
          <cell r="FJ21" t="str">
            <v>Bathroom</v>
          </cell>
          <cell r="FK21" t="str">
            <v>EISAq</v>
          </cell>
          <cell r="FL21">
            <v>17820.404999999999</v>
          </cell>
          <cell r="FS21" t="str">
            <v>WA</v>
          </cell>
          <cell r="FT21" t="str">
            <v>EISAnqnx</v>
          </cell>
          <cell r="FV21">
            <v>2370810.7399999998</v>
          </cell>
          <cell r="GD21" t="str">
            <v>WA</v>
          </cell>
          <cell r="GE21">
            <v>3339228.78</v>
          </cell>
          <cell r="GF21">
            <v>2294766.81</v>
          </cell>
          <cell r="GI21">
            <v>1</v>
          </cell>
          <cell r="GJ21">
            <v>1</v>
          </cell>
          <cell r="GK21" t="str">
            <v>WA</v>
          </cell>
          <cell r="GL21">
            <v>1524.7619999999999</v>
          </cell>
          <cell r="GM21" t="str">
            <v>1993-2006</v>
          </cell>
          <cell r="GN21">
            <v>0</v>
          </cell>
          <cell r="GQ21">
            <v>7547541.4047599994</v>
          </cell>
          <cell r="GR21">
            <v>442748.95384500001</v>
          </cell>
          <cell r="GU21" t="str">
            <v>Electric FAF</v>
          </cell>
          <cell r="GX21" t="str">
            <v>Wood</v>
          </cell>
          <cell r="GY21" t="str">
            <v>WA</v>
          </cell>
          <cell r="GZ21">
            <v>2003.71557617188</v>
          </cell>
          <cell r="HB21" t="str">
            <v>Heat Pump (Central System)</v>
          </cell>
          <cell r="HC21" t="str">
            <v>MT</v>
          </cell>
          <cell r="HD21">
            <v>9412.8304443359393</v>
          </cell>
        </row>
        <row r="22">
          <cell r="G22" t="str">
            <v>Natural Gas Other (All Types)</v>
          </cell>
          <cell r="H22" t="str">
            <v>Natural Gas Other</v>
          </cell>
          <cell r="R22" t="str">
            <v>R/F Bottom freezerIn Freezer</v>
          </cell>
          <cell r="S22" t="str">
            <v>Bottom-Freezer (Including French Door) w/o TTD Ice</v>
          </cell>
          <cell r="AD22" t="str">
            <v>WA</v>
          </cell>
          <cell r="AH22" t="str">
            <v>WA</v>
          </cell>
          <cell r="AI22" t="str">
            <v>Pre 1980</v>
          </cell>
          <cell r="AJ22">
            <v>4956.4930000000004</v>
          </cell>
          <cell r="AK22" t="b">
            <v>1</v>
          </cell>
          <cell r="AN22" t="str">
            <v>WA</v>
          </cell>
          <cell r="AO22" t="str">
            <v>Natural Gas FAF</v>
          </cell>
          <cell r="AP22" t="str">
            <v>Pre 1980</v>
          </cell>
          <cell r="AQ22" t="str">
            <v>Crawlspace</v>
          </cell>
          <cell r="AR22">
            <v>2003.71557617188</v>
          </cell>
          <cell r="AU22" t="str">
            <v>No</v>
          </cell>
          <cell r="AV22" t="b">
            <v>1</v>
          </cell>
          <cell r="AX22">
            <v>3173885.4726562579</v>
          </cell>
          <cell r="AY22" t="b">
            <v>0</v>
          </cell>
          <cell r="AZ22">
            <v>1325025.8525594759</v>
          </cell>
          <cell r="BA22">
            <v>1</v>
          </cell>
          <cell r="BB22">
            <v>2003.71557617188</v>
          </cell>
          <cell r="BC22">
            <v>0.99999978847894622</v>
          </cell>
          <cell r="BF22" t="str">
            <v>OR</v>
          </cell>
          <cell r="BG22" t="str">
            <v>Heat Pump (Central System)</v>
          </cell>
          <cell r="BH22" t="str">
            <v>Pre 1980</v>
          </cell>
          <cell r="BI22" t="str">
            <v>Crawlspace</v>
          </cell>
          <cell r="BJ22">
            <v>419.30350988051498</v>
          </cell>
          <cell r="BM22" t="str">
            <v>No</v>
          </cell>
          <cell r="BN22">
            <v>925822.14981617709</v>
          </cell>
          <cell r="BO22" t="b">
            <v>0</v>
          </cell>
          <cell r="BP22">
            <v>338938.49933593487</v>
          </cell>
          <cell r="BQ22">
            <v>0.33333333333333331</v>
          </cell>
          <cell r="BR22">
            <v>139.76783662683832</v>
          </cell>
          <cell r="BU22" t="str">
            <v>WA</v>
          </cell>
          <cell r="BV22" t="str">
            <v>1993-2006</v>
          </cell>
          <cell r="BW22" t="str">
            <v>Gas Storage Outside Conditioned Space</v>
          </cell>
          <cell r="BY22">
            <v>1524.7619999999999</v>
          </cell>
          <cell r="BZ22" t="str">
            <v>le55</v>
          </cell>
          <cell r="CF22" t="str">
            <v>Conditioned</v>
          </cell>
          <cell r="CG22">
            <v>4956.4930000000004</v>
          </cell>
          <cell r="CH22" t="str">
            <v>WA</v>
          </cell>
          <cell r="CI22" t="str">
            <v>Top-Freezer w/o TTD Ice</v>
          </cell>
          <cell r="CJ22">
            <v>89216.874000000011</v>
          </cell>
          <cell r="CK22" t="b">
            <v>0</v>
          </cell>
          <cell r="CQ22" t="str">
            <v>Unconditioned</v>
          </cell>
          <cell r="CR22">
            <v>1150.8789999999999</v>
          </cell>
          <cell r="CS22" t="str">
            <v>WA</v>
          </cell>
          <cell r="CT22" t="str">
            <v>Chest</v>
          </cell>
          <cell r="CU22">
            <v>13810.547999999999</v>
          </cell>
          <cell r="CV22" t="b">
            <v>0</v>
          </cell>
          <cell r="CZ22">
            <v>4956.4930000000004</v>
          </cell>
          <cell r="DA22" t="str">
            <v>WA</v>
          </cell>
          <cell r="DC22" t="str">
            <v>Vertical Axis</v>
          </cell>
          <cell r="DG22" t="str">
            <v>Electric</v>
          </cell>
          <cell r="DH22">
            <v>1524.7619999999999</v>
          </cell>
          <cell r="DI22" t="str">
            <v>WA</v>
          </cell>
          <cell r="DL22" t="str">
            <v>Gas</v>
          </cell>
          <cell r="DM22" t="str">
            <v>Gas</v>
          </cell>
          <cell r="DN22">
            <v>1524.7619999999999</v>
          </cell>
          <cell r="DO22" t="str">
            <v>WA</v>
          </cell>
          <cell r="DS22">
            <v>1150.8789999999999</v>
          </cell>
          <cell r="DT22" t="str">
            <v>WA</v>
          </cell>
          <cell r="DU22" t="str">
            <v>lt32</v>
          </cell>
          <cell r="DX22" t="b">
            <v>0</v>
          </cell>
          <cell r="DY22">
            <v>4956.4930000000004</v>
          </cell>
          <cell r="DZ22" t="str">
            <v>WA</v>
          </cell>
          <cell r="EC22" t="str">
            <v>Desktop</v>
          </cell>
          <cell r="ED22">
            <v>4956.4930000000004</v>
          </cell>
          <cell r="EE22" t="str">
            <v>WA</v>
          </cell>
          <cell r="EH22" t="str">
            <v>le20</v>
          </cell>
          <cell r="EI22">
            <v>1524.7619999999999</v>
          </cell>
          <cell r="EJ22" t="str">
            <v>WA</v>
          </cell>
          <cell r="EO22">
            <v>2003.7159999999999</v>
          </cell>
          <cell r="EP22" t="str">
            <v>WA</v>
          </cell>
          <cell r="ES22">
            <v>1464.694</v>
          </cell>
          <cell r="ET22" t="str">
            <v>WA</v>
          </cell>
          <cell r="EZ22" t="str">
            <v>WA</v>
          </cell>
          <cell r="FA22" t="str">
            <v>Bathroom</v>
          </cell>
          <cell r="FB22">
            <v>4188236.5850000004</v>
          </cell>
          <cell r="FC22">
            <v>966516.13500000013</v>
          </cell>
          <cell r="FI22" t="str">
            <v>OR</v>
          </cell>
          <cell r="FJ22" t="str">
            <v>Bedrooms</v>
          </cell>
          <cell r="FK22" t="str">
            <v>EISAnqnx</v>
          </cell>
          <cell r="FL22">
            <v>356408.10000000003</v>
          </cell>
          <cell r="FS22" t="str">
            <v>WA</v>
          </cell>
          <cell r="FT22" t="str">
            <v>EISAq</v>
          </cell>
          <cell r="FV22">
            <v>149614.26999999999</v>
          </cell>
          <cell r="GD22" t="str">
            <v>WA</v>
          </cell>
          <cell r="GE22">
            <v>5977530.5580000002</v>
          </cell>
          <cell r="GF22">
            <v>4084150.2320000003</v>
          </cell>
          <cell r="GI22">
            <v>1</v>
          </cell>
          <cell r="GJ22">
            <v>1</v>
          </cell>
          <cell r="GK22" t="str">
            <v>WA</v>
          </cell>
          <cell r="GL22">
            <v>4956.4930000000004</v>
          </cell>
          <cell r="GM22" t="str">
            <v>Pre 1980</v>
          </cell>
          <cell r="GN22">
            <v>0</v>
          </cell>
          <cell r="GQ22">
            <v>27922269.490189001</v>
          </cell>
          <cell r="GR22">
            <v>175893.54533749999</v>
          </cell>
          <cell r="GU22" t="str">
            <v>Natural Gas FAF</v>
          </cell>
          <cell r="GX22" t="str">
            <v>Natural Gas Other</v>
          </cell>
          <cell r="GY22" t="str">
            <v>WA</v>
          </cell>
          <cell r="GZ22">
            <v>1524.76245117188</v>
          </cell>
          <cell r="HB22" t="str">
            <v>Heat Pump (Central System)</v>
          </cell>
          <cell r="HC22" t="str">
            <v>OR</v>
          </cell>
          <cell r="HD22">
            <v>220048.509521484</v>
          </cell>
        </row>
        <row r="23">
          <cell r="G23" t="str">
            <v>Oil FAF</v>
          </cell>
          <cell r="H23" t="str">
            <v>Oil FAF</v>
          </cell>
          <cell r="R23" t="str">
            <v>R/F Bottom freezerNone</v>
          </cell>
          <cell r="S23" t="str">
            <v>Bottom-Freezer (Including French Door) w/o TTD Ice</v>
          </cell>
          <cell r="AD23" t="str">
            <v>WA</v>
          </cell>
          <cell r="AH23" t="str">
            <v>WA</v>
          </cell>
          <cell r="AI23" t="str">
            <v>1980-1992</v>
          </cell>
          <cell r="AJ23">
            <v>4956.4930000000004</v>
          </cell>
          <cell r="AK23" t="b">
            <v>1</v>
          </cell>
          <cell r="AN23" t="str">
            <v>WA</v>
          </cell>
          <cell r="AO23" t="str">
            <v>Natural Gas FAF</v>
          </cell>
          <cell r="AP23" t="str">
            <v>1980-1992</v>
          </cell>
          <cell r="AQ23" t="str">
            <v>Crawlspace</v>
          </cell>
          <cell r="AR23">
            <v>4956.49267578125</v>
          </cell>
          <cell r="AU23" t="str">
            <v>No</v>
          </cell>
          <cell r="AV23" t="b">
            <v>1</v>
          </cell>
          <cell r="AX23">
            <v>7583433.7939453125</v>
          </cell>
          <cell r="AY23" t="b">
            <v>0</v>
          </cell>
          <cell r="AZ23">
            <v>1516048.3625324217</v>
          </cell>
          <cell r="BA23">
            <v>1</v>
          </cell>
          <cell r="BB23">
            <v>4956.49267578125</v>
          </cell>
          <cell r="BC23">
            <v>0.99999993458706582</v>
          </cell>
          <cell r="BF23" t="str">
            <v>OR</v>
          </cell>
          <cell r="BG23" t="str">
            <v>Heat Pump (Central System)</v>
          </cell>
          <cell r="BH23" t="str">
            <v>Pre 1980</v>
          </cell>
          <cell r="BI23" t="str">
            <v>Slab on Grade</v>
          </cell>
          <cell r="BJ23">
            <v>384.36155072380501</v>
          </cell>
          <cell r="BM23" t="str">
            <v>No</v>
          </cell>
          <cell r="BN23">
            <v>848670.30399816146</v>
          </cell>
          <cell r="BO23" t="b">
            <v>0</v>
          </cell>
          <cell r="BP23">
            <v>310693.6243912733</v>
          </cell>
          <cell r="BQ23">
            <v>0.33333333333333331</v>
          </cell>
          <cell r="BR23">
            <v>128.12051690793498</v>
          </cell>
          <cell r="BU23" t="str">
            <v>WA</v>
          </cell>
          <cell r="BV23" t="str">
            <v>Pre 1980</v>
          </cell>
          <cell r="BW23" t="str">
            <v>Electric Storage - Inside Conditioned Space</v>
          </cell>
          <cell r="BY23">
            <v>4956.4930000000004</v>
          </cell>
          <cell r="BZ23" t="str">
            <v>le55</v>
          </cell>
          <cell r="CF23" t="str">
            <v>Conditioned</v>
          </cell>
          <cell r="CG23">
            <v>2003.7159999999999</v>
          </cell>
          <cell r="CH23" t="str">
            <v>WA</v>
          </cell>
          <cell r="CI23" t="str">
            <v>Side-by-Side w/ TTD Ice</v>
          </cell>
          <cell r="CJ23">
            <v>52096.615999999995</v>
          </cell>
          <cell r="CK23" t="b">
            <v>0</v>
          </cell>
          <cell r="CQ23" t="str">
            <v>Unconditioned</v>
          </cell>
          <cell r="CR23">
            <v>2003.7159999999999</v>
          </cell>
          <cell r="CS23" t="str">
            <v>WA</v>
          </cell>
          <cell r="CT23" t="str">
            <v>Chest</v>
          </cell>
          <cell r="CU23">
            <v>28052.023999999998</v>
          </cell>
          <cell r="CV23" t="b">
            <v>0</v>
          </cell>
          <cell r="CZ23">
            <v>1464.694</v>
          </cell>
          <cell r="DA23" t="str">
            <v>WA</v>
          </cell>
          <cell r="DC23" t="str">
            <v>Horizontal Axis</v>
          </cell>
          <cell r="DG23" t="str">
            <v>Electric</v>
          </cell>
          <cell r="DH23">
            <v>4956.4930000000004</v>
          </cell>
          <cell r="DI23" t="str">
            <v>WA</v>
          </cell>
          <cell r="DL23" t="str">
            <v>Electric</v>
          </cell>
          <cell r="DM23" t="str">
            <v>Electric</v>
          </cell>
          <cell r="DN23">
            <v>4956.4930000000004</v>
          </cell>
          <cell r="DO23" t="str">
            <v>WA</v>
          </cell>
          <cell r="DS23">
            <v>4956.4930000000004</v>
          </cell>
          <cell r="DT23" t="str">
            <v>WA</v>
          </cell>
          <cell r="DU23" t="str">
            <v>32to46</v>
          </cell>
          <cell r="DX23" t="b">
            <v>0</v>
          </cell>
          <cell r="DY23">
            <v>4956.4930000000004</v>
          </cell>
          <cell r="DZ23" t="str">
            <v>WA</v>
          </cell>
          <cell r="EC23" t="str">
            <v>Laptop</v>
          </cell>
          <cell r="ED23">
            <v>4956.4930000000004</v>
          </cell>
          <cell r="EE23" t="str">
            <v>WA</v>
          </cell>
          <cell r="EH23" t="str">
            <v>le20</v>
          </cell>
          <cell r="EI23">
            <v>1524.7619999999999</v>
          </cell>
          <cell r="EJ23" t="str">
            <v>WA</v>
          </cell>
          <cell r="EO23">
            <v>2003.7159999999999</v>
          </cell>
          <cell r="EP23" t="str">
            <v>WA</v>
          </cell>
          <cell r="ES23">
            <v>4956.4930000000004</v>
          </cell>
          <cell r="ET23" t="str">
            <v>WA</v>
          </cell>
          <cell r="EZ23" t="str">
            <v>WA</v>
          </cell>
          <cell r="FA23" t="str">
            <v>Bedrooms</v>
          </cell>
          <cell r="FB23">
            <v>3122590.5900000003</v>
          </cell>
          <cell r="FC23">
            <v>2458420.5280000004</v>
          </cell>
          <cell r="FI23" t="str">
            <v>OR</v>
          </cell>
          <cell r="FJ23" t="str">
            <v>Bedrooms</v>
          </cell>
          <cell r="FK23" t="str">
            <v>EISAq</v>
          </cell>
          <cell r="FL23">
            <v>52273.188000000002</v>
          </cell>
          <cell r="FS23" t="str">
            <v>WA</v>
          </cell>
          <cell r="FT23" t="str">
            <v>EISAx</v>
          </cell>
          <cell r="FV23">
            <v>771088.92999999993</v>
          </cell>
          <cell r="GD23" t="str">
            <v>WA</v>
          </cell>
          <cell r="GE23">
            <v>15687300.345000001</v>
          </cell>
          <cell r="GF23">
            <v>10468113.216</v>
          </cell>
          <cell r="GI23">
            <v>1</v>
          </cell>
          <cell r="GJ23">
            <v>1</v>
          </cell>
          <cell r="GK23" t="str">
            <v>WA</v>
          </cell>
          <cell r="GL23">
            <v>4956.4930000000004</v>
          </cell>
          <cell r="GM23" t="str">
            <v>1980-1992</v>
          </cell>
          <cell r="GN23">
            <v>0</v>
          </cell>
          <cell r="GQ23">
            <v>23007510.161249001</v>
          </cell>
          <cell r="GR23">
            <v>1853220.3414675</v>
          </cell>
          <cell r="GU23" t="str">
            <v>Wood</v>
          </cell>
          <cell r="GX23" t="str">
            <v>None</v>
          </cell>
          <cell r="GY23" t="str">
            <v>WA</v>
          </cell>
          <cell r="GZ23">
            <v>4956.49267578125</v>
          </cell>
          <cell r="HB23" t="str">
            <v>Heat Pump (Central System)</v>
          </cell>
          <cell r="HC23" t="str">
            <v>WA</v>
          </cell>
          <cell r="HD23">
            <v>276562.943908691</v>
          </cell>
        </row>
        <row r="24">
          <cell r="G24" t="str">
            <v>Oil FAF (All Types)</v>
          </cell>
          <cell r="H24" t="str">
            <v>Oil FAF</v>
          </cell>
          <cell r="R24" t="str">
            <v>R/F Bottom freezerThrough Door</v>
          </cell>
          <cell r="S24" t="str">
            <v>Bottom-Freezer (Including French Door) w/ TTD Ice</v>
          </cell>
          <cell r="AD24" t="str">
            <v>WA</v>
          </cell>
          <cell r="AH24" t="str">
            <v>WA</v>
          </cell>
          <cell r="AI24" t="str">
            <v>Pre 1980</v>
          </cell>
          <cell r="AJ24">
            <v>1464.694</v>
          </cell>
          <cell r="AK24" t="b">
            <v>1</v>
          </cell>
          <cell r="AN24" t="str">
            <v>WA</v>
          </cell>
          <cell r="AO24" t="str">
            <v>Baseboard/Wall/Radiant</v>
          </cell>
          <cell r="AP24" t="str">
            <v>Pre 1980</v>
          </cell>
          <cell r="AQ24" t="str">
            <v>Crawlspace</v>
          </cell>
          <cell r="AR24">
            <v>4956.49267578125</v>
          </cell>
          <cell r="AU24" t="str">
            <v>No</v>
          </cell>
          <cell r="AV24" t="b">
            <v>0</v>
          </cell>
          <cell r="AX24">
            <v>20569444.604492187</v>
          </cell>
          <cell r="AY24" t="b">
            <v>0</v>
          </cell>
          <cell r="AZ24">
            <v>3570682.6017454588</v>
          </cell>
          <cell r="BA24" t="str">
            <v/>
          </cell>
          <cell r="BB24" t="str">
            <v/>
          </cell>
          <cell r="BC24">
            <v>0.99999993458706582</v>
          </cell>
          <cell r="BF24" t="str">
            <v>OR</v>
          </cell>
          <cell r="BG24" t="str">
            <v>Heat Pump (Central System)</v>
          </cell>
          <cell r="BH24" t="str">
            <v>Pre 1980</v>
          </cell>
          <cell r="BI24" t="str">
            <v>Basement</v>
          </cell>
          <cell r="BJ24">
            <v>384.36155072380501</v>
          </cell>
          <cell r="BM24" t="str">
            <v>No</v>
          </cell>
          <cell r="BN24">
            <v>848670.30399816146</v>
          </cell>
          <cell r="BO24" t="b">
            <v>0</v>
          </cell>
          <cell r="BP24">
            <v>310693.6243912733</v>
          </cell>
          <cell r="BQ24">
            <v>0.33333333333333331</v>
          </cell>
          <cell r="BR24">
            <v>128.12051690793498</v>
          </cell>
          <cell r="BU24" t="str">
            <v>WA</v>
          </cell>
          <cell r="BV24" t="str">
            <v>1980-1992</v>
          </cell>
          <cell r="BW24" t="str">
            <v>Gas Storage Inside Conditioned Space</v>
          </cell>
          <cell r="BY24">
            <v>4956.4930000000004</v>
          </cell>
          <cell r="BZ24" t="str">
            <v>le55</v>
          </cell>
          <cell r="CF24" t="str">
            <v>Conditioned</v>
          </cell>
          <cell r="CG24">
            <v>1524.7619999999999</v>
          </cell>
          <cell r="CH24" t="str">
            <v>WA</v>
          </cell>
          <cell r="CI24" t="str">
            <v>Side-by-Side w/ TTD Ice</v>
          </cell>
          <cell r="CJ24">
            <v>33544.763999999996</v>
          </cell>
          <cell r="CK24" t="b">
            <v>0</v>
          </cell>
          <cell r="CQ24" t="str">
            <v>Unconditioned</v>
          </cell>
          <cell r="CR24">
            <v>6932.7380000000003</v>
          </cell>
          <cell r="CS24" t="str">
            <v>OR</v>
          </cell>
          <cell r="CT24" t="str">
            <v>Upright</v>
          </cell>
          <cell r="CU24">
            <v>103991.07</v>
          </cell>
          <cell r="CV24" t="b">
            <v>0</v>
          </cell>
          <cell r="CZ24">
            <v>1524.7619999999999</v>
          </cell>
          <cell r="DA24" t="str">
            <v>WA</v>
          </cell>
          <cell r="DC24" t="str">
            <v>Horizontal Axis</v>
          </cell>
          <cell r="DG24" t="str">
            <v>Electric</v>
          </cell>
          <cell r="DH24">
            <v>2003.7159999999999</v>
          </cell>
          <cell r="DI24" t="str">
            <v>WA</v>
          </cell>
          <cell r="DL24" t="str">
            <v>Electric</v>
          </cell>
          <cell r="DM24" t="str">
            <v>Electric</v>
          </cell>
          <cell r="DN24">
            <v>2003.7159999999999</v>
          </cell>
          <cell r="DO24" t="str">
            <v>WA</v>
          </cell>
          <cell r="DS24">
            <v>4956.4930000000004</v>
          </cell>
          <cell r="DT24" t="str">
            <v>WA</v>
          </cell>
          <cell r="DU24" t="str">
            <v>lt32</v>
          </cell>
          <cell r="DX24" t="b">
            <v>0</v>
          </cell>
          <cell r="DY24">
            <v>4956.4930000000004</v>
          </cell>
          <cell r="DZ24" t="str">
            <v>WA</v>
          </cell>
          <cell r="EC24" t="str">
            <v>Laptop</v>
          </cell>
          <cell r="ED24">
            <v>4956.4930000000004</v>
          </cell>
          <cell r="EE24" t="str">
            <v>WA</v>
          </cell>
          <cell r="EH24" t="str">
            <v>gt20</v>
          </cell>
          <cell r="EI24">
            <v>1524.7619999999999</v>
          </cell>
          <cell r="EJ24" t="str">
            <v>WA</v>
          </cell>
          <cell r="EO24">
            <v>2003.7159999999999</v>
          </cell>
          <cell r="EP24" t="str">
            <v>WA</v>
          </cell>
          <cell r="ES24">
            <v>1188.027</v>
          </cell>
          <cell r="ET24" t="str">
            <v>OR</v>
          </cell>
          <cell r="EZ24" t="str">
            <v>WA</v>
          </cell>
          <cell r="FA24" t="str">
            <v>Exterior</v>
          </cell>
          <cell r="FB24">
            <v>3023460.7300000004</v>
          </cell>
          <cell r="FC24">
            <v>10864632.656000001</v>
          </cell>
          <cell r="FI24" t="str">
            <v>OR</v>
          </cell>
          <cell r="FJ24" t="str">
            <v>Bedrooms</v>
          </cell>
          <cell r="FK24" t="str">
            <v>EISAx</v>
          </cell>
          <cell r="FL24">
            <v>29700.675000000003</v>
          </cell>
          <cell r="FS24" t="str">
            <v>WA</v>
          </cell>
          <cell r="FT24" t="str">
            <v>EISAnqnx</v>
          </cell>
          <cell r="FV24">
            <v>4857363.1400000006</v>
          </cell>
          <cell r="GD24" t="str">
            <v>WA</v>
          </cell>
          <cell r="GE24">
            <v>5507249.4399999995</v>
          </cell>
          <cell r="GF24">
            <v>3295561.5</v>
          </cell>
          <cell r="GI24">
            <v>1</v>
          </cell>
          <cell r="GJ24">
            <v>1</v>
          </cell>
          <cell r="GK24" t="str">
            <v>WA</v>
          </cell>
          <cell r="GL24">
            <v>1464.694</v>
          </cell>
          <cell r="GM24" t="str">
            <v>Pre 1980</v>
          </cell>
          <cell r="GN24">
            <v>0</v>
          </cell>
          <cell r="GQ24">
            <v>8632737.9961900003</v>
          </cell>
          <cell r="GR24">
            <v>524305.525975</v>
          </cell>
          <cell r="GU24" t="str">
            <v>Wood</v>
          </cell>
          <cell r="GX24" t="str">
            <v>Heat Pump (Central System)</v>
          </cell>
          <cell r="GY24" t="str">
            <v>WA</v>
          </cell>
          <cell r="GZ24">
            <v>4956.49267578125</v>
          </cell>
          <cell r="HB24" t="str">
            <v>Heat Pump (Ductless System)</v>
          </cell>
          <cell r="HC24" t="str">
            <v>MT</v>
          </cell>
          <cell r="HD24">
            <v>1144.67944335938</v>
          </cell>
        </row>
        <row r="25">
          <cell r="G25" t="str">
            <v>Oil Other</v>
          </cell>
          <cell r="H25" t="str">
            <v>Oil Other</v>
          </cell>
          <cell r="R25" t="str">
            <v>R/F Side by SideIn Freezer</v>
          </cell>
          <cell r="S25" t="str">
            <v>Side-by-Side w/o TTD Ice</v>
          </cell>
          <cell r="AD25" t="str">
            <v>OR</v>
          </cell>
          <cell r="AH25" t="str">
            <v>OR</v>
          </cell>
          <cell r="AI25" t="str">
            <v>Pre 1980</v>
          </cell>
          <cell r="AJ25">
            <v>1188.027</v>
          </cell>
          <cell r="AK25" t="b">
            <v>1</v>
          </cell>
          <cell r="AN25" t="str">
            <v>WA</v>
          </cell>
          <cell r="AO25" t="str">
            <v>Wood</v>
          </cell>
          <cell r="AP25" t="str">
            <v>Pre 1980</v>
          </cell>
          <cell r="AQ25" t="str">
            <v>Crawlspace</v>
          </cell>
          <cell r="AR25">
            <v>4956.49267578125</v>
          </cell>
          <cell r="AU25" t="str">
            <v>No</v>
          </cell>
          <cell r="AV25" t="b">
            <v>0</v>
          </cell>
          <cell r="AX25">
            <v>20569444.604492187</v>
          </cell>
          <cell r="AY25" t="b">
            <v>0</v>
          </cell>
          <cell r="AZ25">
            <v>3570682.6017454588</v>
          </cell>
          <cell r="BA25" t="str">
            <v/>
          </cell>
          <cell r="BB25" t="str">
            <v/>
          </cell>
          <cell r="BC25">
            <v>0.99999993458706582</v>
          </cell>
          <cell r="BF25" t="str">
            <v>OR</v>
          </cell>
          <cell r="BG25" t="str">
            <v>Heat Pump (Central System)</v>
          </cell>
          <cell r="BH25" t="str">
            <v>1980-1992</v>
          </cell>
          <cell r="BI25" t="str">
            <v>Crawlspace</v>
          </cell>
          <cell r="BJ25">
            <v>1188.02661132813</v>
          </cell>
          <cell r="BM25" t="str">
            <v>No</v>
          </cell>
          <cell r="BN25">
            <v>1591955.6591796943</v>
          </cell>
          <cell r="BO25" t="b">
            <v>0</v>
          </cell>
          <cell r="BP25">
            <v>535655.41887038806</v>
          </cell>
          <cell r="BQ25">
            <v>1</v>
          </cell>
          <cell r="BR25">
            <v>1188.02661132813</v>
          </cell>
          <cell r="BU25" t="str">
            <v>WA</v>
          </cell>
          <cell r="BV25" t="str">
            <v>1980-1992</v>
          </cell>
          <cell r="BW25" t="str">
            <v>Gas Storage Inside Conditioned Space</v>
          </cell>
          <cell r="BY25">
            <v>4956.4930000000004</v>
          </cell>
          <cell r="BZ25" t="str">
            <v>le55</v>
          </cell>
          <cell r="CF25" t="str">
            <v>Conditioned</v>
          </cell>
          <cell r="CG25">
            <v>4956.4930000000004</v>
          </cell>
          <cell r="CH25" t="str">
            <v>WA</v>
          </cell>
          <cell r="CI25" t="str">
            <v>Top-Freezer w/o TTD Ice</v>
          </cell>
          <cell r="CJ25">
            <v>104086.353</v>
          </cell>
          <cell r="CK25" t="b">
            <v>0</v>
          </cell>
          <cell r="CQ25" t="str">
            <v>Unconditioned</v>
          </cell>
          <cell r="CR25">
            <v>6932.7380000000003</v>
          </cell>
          <cell r="CS25" t="str">
            <v>OR</v>
          </cell>
          <cell r="CT25" t="str">
            <v>Upright</v>
          </cell>
          <cell r="CU25">
            <v>138654.76</v>
          </cell>
          <cell r="CV25" t="b">
            <v>0</v>
          </cell>
          <cell r="CZ25">
            <v>1524.7619999999999</v>
          </cell>
          <cell r="DA25" t="str">
            <v>WA</v>
          </cell>
          <cell r="DC25" t="str">
            <v>Horizontal Axis</v>
          </cell>
          <cell r="DG25" t="str">
            <v>Electric</v>
          </cell>
          <cell r="DH25">
            <v>1464.694</v>
          </cell>
          <cell r="DI25" t="str">
            <v>WA</v>
          </cell>
          <cell r="DL25" t="str">
            <v>Electric</v>
          </cell>
          <cell r="DM25" t="str">
            <v>Electric</v>
          </cell>
          <cell r="DN25">
            <v>1464.694</v>
          </cell>
          <cell r="DO25" t="str">
            <v>WA</v>
          </cell>
          <cell r="DS25">
            <v>1524.7619999999999</v>
          </cell>
          <cell r="DT25" t="str">
            <v>WA</v>
          </cell>
          <cell r="DU25" t="str">
            <v>32to46</v>
          </cell>
          <cell r="DX25" t="b">
            <v>1</v>
          </cell>
          <cell r="DY25">
            <v>4956.4930000000004</v>
          </cell>
          <cell r="DZ25" t="str">
            <v>WA</v>
          </cell>
          <cell r="EC25" t="str">
            <v>Desktop</v>
          </cell>
          <cell r="ED25">
            <v>4956.4930000000004</v>
          </cell>
          <cell r="EE25" t="str">
            <v>WA</v>
          </cell>
          <cell r="EH25" t="str">
            <v>le20</v>
          </cell>
          <cell r="EI25">
            <v>1524.7619999999999</v>
          </cell>
          <cell r="EJ25" t="str">
            <v>WA</v>
          </cell>
          <cell r="EO25">
            <v>4956.4930000000004</v>
          </cell>
          <cell r="EP25" t="str">
            <v>WA</v>
          </cell>
          <cell r="ES25">
            <v>1524.7619999999999</v>
          </cell>
          <cell r="ET25" t="str">
            <v>WA</v>
          </cell>
          <cell r="EZ25" t="str">
            <v>WA</v>
          </cell>
          <cell r="FA25" t="str">
            <v>Garage</v>
          </cell>
          <cell r="FB25">
            <v>793038.88000000012</v>
          </cell>
          <cell r="FC25">
            <v>1982597.2000000002</v>
          </cell>
          <cell r="FI25" t="str">
            <v>OR</v>
          </cell>
          <cell r="FJ25" t="str">
            <v>Exterior</v>
          </cell>
          <cell r="FK25" t="str">
            <v>EISAnqnx</v>
          </cell>
          <cell r="FL25">
            <v>71281.62</v>
          </cell>
          <cell r="FS25" t="str">
            <v>WA</v>
          </cell>
          <cell r="FT25" t="str">
            <v>EISAq</v>
          </cell>
          <cell r="FV25">
            <v>3910672.9770000004</v>
          </cell>
          <cell r="GD25" t="str">
            <v>OR</v>
          </cell>
          <cell r="GE25">
            <v>3099562.443</v>
          </cell>
          <cell r="GF25">
            <v>2043406.4400000002</v>
          </cell>
          <cell r="GI25">
            <v>1</v>
          </cell>
          <cell r="GJ25">
            <v>2</v>
          </cell>
          <cell r="GK25" t="str">
            <v>OR</v>
          </cell>
          <cell r="GL25">
            <v>1188.027</v>
          </cell>
          <cell r="GM25" t="str">
            <v>Pre 1980</v>
          </cell>
          <cell r="GN25">
            <v>-1</v>
          </cell>
          <cell r="GQ25">
            <v>6222799.8880559998</v>
          </cell>
          <cell r="GR25">
            <v>684591.64854750002</v>
          </cell>
          <cell r="GU25" t="str">
            <v>Wood</v>
          </cell>
          <cell r="GX25" t="str">
            <v>Wood</v>
          </cell>
          <cell r="GY25" t="str">
            <v>WA</v>
          </cell>
          <cell r="GZ25">
            <v>4956.49267578125</v>
          </cell>
          <cell r="HB25" t="str">
            <v>Heat Pump (Ductless System)</v>
          </cell>
          <cell r="HC25" t="str">
            <v>OR</v>
          </cell>
          <cell r="HD25">
            <v>23710.9753417969</v>
          </cell>
        </row>
        <row r="26">
          <cell r="G26" t="str">
            <v>Oil Other (All Types)</v>
          </cell>
          <cell r="H26" t="str">
            <v>Oil Other</v>
          </cell>
          <cell r="R26" t="str">
            <v>R/F Side by SideNone</v>
          </cell>
          <cell r="S26" t="str">
            <v>Side-by-Side w/o TTD Ice</v>
          </cell>
          <cell r="AD26" t="str">
            <v>WA</v>
          </cell>
          <cell r="AH26" t="str">
            <v>WA</v>
          </cell>
          <cell r="AI26" t="str">
            <v>Pre 1980</v>
          </cell>
          <cell r="AJ26">
            <v>1464.694</v>
          </cell>
          <cell r="AK26" t="b">
            <v>1</v>
          </cell>
          <cell r="AN26" t="str">
            <v>WA</v>
          </cell>
          <cell r="AO26" t="str">
            <v>Natural Gas FAF</v>
          </cell>
          <cell r="AP26" t="str">
            <v>Pre 1980</v>
          </cell>
          <cell r="AQ26" t="str">
            <v>Crawlspace</v>
          </cell>
          <cell r="AR26">
            <v>4956.49267578125</v>
          </cell>
          <cell r="AU26" t="str">
            <v>No</v>
          </cell>
          <cell r="AV26" t="b">
            <v>1</v>
          </cell>
          <cell r="AX26">
            <v>20569444.604492187</v>
          </cell>
          <cell r="AY26" t="b">
            <v>0</v>
          </cell>
          <cell r="AZ26">
            <v>3570682.6017454588</v>
          </cell>
          <cell r="BA26">
            <v>1</v>
          </cell>
          <cell r="BB26">
            <v>4956.49267578125</v>
          </cell>
          <cell r="BC26">
            <v>0.99999993458706582</v>
          </cell>
          <cell r="BF26" t="str">
            <v>OR</v>
          </cell>
          <cell r="BG26" t="str">
            <v>Central Air Conditioning (Ducted System)</v>
          </cell>
          <cell r="BH26" t="str">
            <v>1980-1992</v>
          </cell>
          <cell r="BI26" t="str">
            <v>Crawlspace</v>
          </cell>
          <cell r="BJ26">
            <v>6932.73828125</v>
          </cell>
          <cell r="BM26" t="str">
            <v>No</v>
          </cell>
          <cell r="BN26">
            <v>18510411.2109375</v>
          </cell>
          <cell r="BO26" t="b">
            <v>0</v>
          </cell>
          <cell r="BP26">
            <v>3839646.4880808596</v>
          </cell>
          <cell r="BQ26">
            <v>1</v>
          </cell>
          <cell r="BR26">
            <v>6932.73828125</v>
          </cell>
          <cell r="BU26" t="str">
            <v>WA</v>
          </cell>
          <cell r="BV26" t="str">
            <v>Pre 1980</v>
          </cell>
          <cell r="BW26" t="str">
            <v>Electric Storage - Inside Conditioned Space</v>
          </cell>
          <cell r="BY26">
            <v>1464.694</v>
          </cell>
          <cell r="BZ26" t="str">
            <v>le55</v>
          </cell>
          <cell r="CF26" t="str">
            <v>Conditioned</v>
          </cell>
          <cell r="CG26">
            <v>4956.4930000000004</v>
          </cell>
          <cell r="CH26" t="str">
            <v>WA</v>
          </cell>
          <cell r="CI26" t="str">
            <v>Side-by-Side w/ TTD Ice</v>
          </cell>
          <cell r="CJ26">
            <v>89216.874000000011</v>
          </cell>
          <cell r="CK26" t="b">
            <v>0</v>
          </cell>
          <cell r="CQ26" t="str">
            <v>Unconditioned</v>
          </cell>
          <cell r="CR26">
            <v>2003.7159999999999</v>
          </cell>
          <cell r="CS26" t="str">
            <v>WA</v>
          </cell>
          <cell r="CT26" t="str">
            <v>Chest</v>
          </cell>
          <cell r="CU26">
            <v>48089.183999999994</v>
          </cell>
          <cell r="CV26" t="b">
            <v>0</v>
          </cell>
          <cell r="CZ26">
            <v>1524.7619999999999</v>
          </cell>
          <cell r="DA26" t="str">
            <v>WA</v>
          </cell>
          <cell r="DC26" t="str">
            <v>Vertical Axis</v>
          </cell>
          <cell r="DG26" t="str">
            <v>Electric</v>
          </cell>
          <cell r="DH26">
            <v>4956.4930000000004</v>
          </cell>
          <cell r="DI26" t="str">
            <v>WA</v>
          </cell>
          <cell r="DL26" t="str">
            <v>Gas</v>
          </cell>
          <cell r="DM26" t="str">
            <v>Gas</v>
          </cell>
          <cell r="DN26">
            <v>4956.4930000000004</v>
          </cell>
          <cell r="DO26" t="str">
            <v>WA</v>
          </cell>
          <cell r="DS26">
            <v>2003.7159999999999</v>
          </cell>
          <cell r="DT26" t="str">
            <v>WA</v>
          </cell>
          <cell r="DU26" t="str">
            <v>lt32</v>
          </cell>
          <cell r="DX26" t="b">
            <v>0</v>
          </cell>
          <cell r="DY26">
            <v>4956.4930000000004</v>
          </cell>
          <cell r="DZ26" t="str">
            <v>WA</v>
          </cell>
          <cell r="EC26" t="str">
            <v>Desktop</v>
          </cell>
          <cell r="ED26">
            <v>4956.4930000000004</v>
          </cell>
          <cell r="EE26" t="str">
            <v>WA</v>
          </cell>
          <cell r="EH26" t="str">
            <v>le20</v>
          </cell>
          <cell r="EI26">
            <v>1524.7619999999999</v>
          </cell>
          <cell r="EJ26" t="str">
            <v>WA</v>
          </cell>
          <cell r="EO26">
            <v>1150.8789999999999</v>
          </cell>
          <cell r="EP26" t="str">
            <v>WA</v>
          </cell>
          <cell r="ES26">
            <v>2003.7159999999999</v>
          </cell>
          <cell r="ET26" t="str">
            <v>WA</v>
          </cell>
          <cell r="EZ26" t="str">
            <v>WA</v>
          </cell>
          <cell r="FA26" t="str">
            <v>Kitchen</v>
          </cell>
          <cell r="FB26">
            <v>396519.44000000006</v>
          </cell>
          <cell r="FC26">
            <v>1011124.572</v>
          </cell>
          <cell r="FI26" t="str">
            <v>OR</v>
          </cell>
          <cell r="FJ26" t="str">
            <v>Exterior</v>
          </cell>
          <cell r="FK26" t="str">
            <v>EISAq</v>
          </cell>
          <cell r="FL26">
            <v>26136.594000000001</v>
          </cell>
          <cell r="FS26" t="str">
            <v>WA</v>
          </cell>
          <cell r="FT26" t="str">
            <v>EISAx</v>
          </cell>
          <cell r="FV26">
            <v>8426038.1000000015</v>
          </cell>
          <cell r="GD26" t="str">
            <v>WA</v>
          </cell>
          <cell r="GE26">
            <v>5331486.16</v>
          </cell>
          <cell r="GF26">
            <v>2905952.8959999997</v>
          </cell>
          <cell r="GI26">
            <v>1</v>
          </cell>
          <cell r="GJ26">
            <v>1</v>
          </cell>
          <cell r="GK26" t="str">
            <v>WA</v>
          </cell>
          <cell r="GL26">
            <v>1464.694</v>
          </cell>
          <cell r="GM26" t="str">
            <v>Pre 1980</v>
          </cell>
          <cell r="GN26">
            <v>-1</v>
          </cell>
          <cell r="GQ26">
            <v>8632737.9961900003</v>
          </cell>
          <cell r="GR26">
            <v>524305.525975</v>
          </cell>
          <cell r="GU26" t="str">
            <v>Oil FAF</v>
          </cell>
          <cell r="GX26" t="str">
            <v>Baseboard/Wall/Radiant</v>
          </cell>
          <cell r="GY26" t="str">
            <v>WA</v>
          </cell>
          <cell r="GZ26">
            <v>1464.69372558594</v>
          </cell>
          <cell r="HB26" t="str">
            <v>Heat Pump (Ductless System)</v>
          </cell>
          <cell r="HC26" t="str">
            <v>WA</v>
          </cell>
          <cell r="HD26">
            <v>29431.857238769499</v>
          </cell>
        </row>
        <row r="27">
          <cell r="G27" t="str">
            <v>Other</v>
          </cell>
          <cell r="H27" t="str">
            <v>Other</v>
          </cell>
          <cell r="R27" t="str">
            <v>R/F Side by SideThrough Door</v>
          </cell>
          <cell r="S27" t="str">
            <v>Side-by-Side w/ TTD Ice</v>
          </cell>
          <cell r="AD27" t="str">
            <v>WA</v>
          </cell>
          <cell r="AH27" t="str">
            <v>WA</v>
          </cell>
          <cell r="AI27" t="str">
            <v>Pre 1980</v>
          </cell>
          <cell r="AJ27">
            <v>1464.694</v>
          </cell>
          <cell r="AK27" t="b">
            <v>1</v>
          </cell>
          <cell r="AN27" t="str">
            <v>WA</v>
          </cell>
          <cell r="AO27" t="str">
            <v>Natural Gas FAF</v>
          </cell>
          <cell r="AP27" t="str">
            <v>1993-2006</v>
          </cell>
          <cell r="AQ27" t="str">
            <v>Crawlspace</v>
          </cell>
          <cell r="AR27">
            <v>4956.49267578125</v>
          </cell>
          <cell r="AU27" t="str">
            <v>No</v>
          </cell>
          <cell r="AV27" t="b">
            <v>1</v>
          </cell>
          <cell r="AX27">
            <v>13788962.624023437</v>
          </cell>
          <cell r="AY27" t="b">
            <v>0</v>
          </cell>
          <cell r="AZ27">
            <v>8137480.4582294915</v>
          </cell>
          <cell r="BA27">
            <v>1</v>
          </cell>
          <cell r="BB27">
            <v>4956.49267578125</v>
          </cell>
          <cell r="BC27">
            <v>0.99999993458706582</v>
          </cell>
          <cell r="BF27" t="str">
            <v>WA</v>
          </cell>
          <cell r="BG27" t="str">
            <v>Central Air Conditioning (Ducted System)</v>
          </cell>
          <cell r="BH27" t="str">
            <v>Pre 1980</v>
          </cell>
          <cell r="BI27" t="str">
            <v>Crawlspace</v>
          </cell>
          <cell r="BJ27">
            <v>4956.49267578125</v>
          </cell>
          <cell r="BM27" t="str">
            <v>No</v>
          </cell>
          <cell r="BN27">
            <v>9828724.9760742187</v>
          </cell>
          <cell r="BO27" t="b">
            <v>0</v>
          </cell>
          <cell r="BP27">
            <v>5986164.3772333981</v>
          </cell>
          <cell r="BQ27">
            <v>1</v>
          </cell>
          <cell r="BR27">
            <v>4956.49267578125</v>
          </cell>
          <cell r="BU27" t="str">
            <v>WA</v>
          </cell>
          <cell r="BV27" t="str">
            <v>Pre 1980</v>
          </cell>
          <cell r="BW27" t="str">
            <v>Electric Storage - Inside Conditioned Space</v>
          </cell>
          <cell r="BY27">
            <v>1464.694</v>
          </cell>
          <cell r="BZ27" t="str">
            <v>le55</v>
          </cell>
          <cell r="CF27" t="str">
            <v>Conditioned</v>
          </cell>
          <cell r="CG27">
            <v>1464.694</v>
          </cell>
          <cell r="CH27" t="str">
            <v>WA</v>
          </cell>
          <cell r="CI27" t="str">
            <v>Side-by-Side w/o TTD Ice</v>
          </cell>
          <cell r="CJ27">
            <v>29293.879999999997</v>
          </cell>
          <cell r="CK27" t="b">
            <v>0</v>
          </cell>
          <cell r="CQ27" t="str">
            <v>Unconditioned</v>
          </cell>
          <cell r="CR27">
            <v>1150.8789999999999</v>
          </cell>
          <cell r="CS27" t="str">
            <v>WA</v>
          </cell>
          <cell r="CT27" t="str">
            <v>Upright</v>
          </cell>
          <cell r="CU27">
            <v>23017.579999999998</v>
          </cell>
          <cell r="CV27" t="b">
            <v>0</v>
          </cell>
          <cell r="CZ27">
            <v>1464.694</v>
          </cell>
          <cell r="DA27" t="str">
            <v>WA</v>
          </cell>
          <cell r="DC27" t="str">
            <v>Vertical Axis</v>
          </cell>
          <cell r="DG27" t="str">
            <v>Electric</v>
          </cell>
          <cell r="DH27">
            <v>1188.027</v>
          </cell>
          <cell r="DI27" t="str">
            <v>OR</v>
          </cell>
          <cell r="DL27" t="str">
            <v>Electric</v>
          </cell>
          <cell r="DM27" t="str">
            <v>Electric</v>
          </cell>
          <cell r="DN27">
            <v>1188.027</v>
          </cell>
          <cell r="DO27" t="str">
            <v>OR</v>
          </cell>
          <cell r="DS27">
            <v>2003.7159999999999</v>
          </cell>
          <cell r="DT27" t="str">
            <v>WA</v>
          </cell>
          <cell r="DU27" t="str">
            <v>gt46</v>
          </cell>
          <cell r="DX27" t="b">
            <v>0</v>
          </cell>
          <cell r="DY27">
            <v>2003.7159999999999</v>
          </cell>
          <cell r="DZ27" t="str">
            <v>WA</v>
          </cell>
          <cell r="EC27" t="str">
            <v>Desktop</v>
          </cell>
          <cell r="ED27">
            <v>4956.4930000000004</v>
          </cell>
          <cell r="EE27" t="str">
            <v>WA</v>
          </cell>
          <cell r="EH27" t="str">
            <v>gt20</v>
          </cell>
          <cell r="EI27">
            <v>1464.694</v>
          </cell>
          <cell r="EJ27" t="str">
            <v>WA</v>
          </cell>
          <cell r="EO27">
            <v>1150.8789999999999</v>
          </cell>
          <cell r="EP27" t="str">
            <v>WA</v>
          </cell>
          <cell r="ES27">
            <v>1464.694</v>
          </cell>
          <cell r="ET27" t="str">
            <v>WA</v>
          </cell>
          <cell r="EZ27" t="str">
            <v>WA</v>
          </cell>
          <cell r="FA27" t="str">
            <v>Living Room/Family Room</v>
          </cell>
          <cell r="FB27">
            <v>1412600.5050000001</v>
          </cell>
          <cell r="FC27">
            <v>1050776.5160000001</v>
          </cell>
          <cell r="FI27" t="str">
            <v>OR</v>
          </cell>
          <cell r="FJ27" t="str">
            <v>Garage</v>
          </cell>
          <cell r="FK27" t="str">
            <v>EISAnqnx</v>
          </cell>
          <cell r="FL27">
            <v>95042.16</v>
          </cell>
          <cell r="FS27" t="str">
            <v>WA</v>
          </cell>
          <cell r="FT27" t="str">
            <v>EISAnqnx</v>
          </cell>
          <cell r="FV27">
            <v>1997438.22</v>
          </cell>
          <cell r="GD27" t="str">
            <v>WA</v>
          </cell>
          <cell r="GE27">
            <v>3264802.926</v>
          </cell>
          <cell r="GF27">
            <v>3195962.3079999997</v>
          </cell>
          <cell r="GI27">
            <v>1</v>
          </cell>
          <cell r="GJ27">
            <v>1</v>
          </cell>
          <cell r="GK27" t="str">
            <v>WA</v>
          </cell>
          <cell r="GL27">
            <v>1464.694</v>
          </cell>
          <cell r="GM27" t="str">
            <v>Pre 1980</v>
          </cell>
          <cell r="GN27">
            <v>0</v>
          </cell>
          <cell r="GQ27">
            <v>8632737.9961900003</v>
          </cell>
          <cell r="GR27">
            <v>524305.525975</v>
          </cell>
          <cell r="GU27" t="str">
            <v>Oil FAF</v>
          </cell>
          <cell r="GX27" t="str">
            <v>Wood</v>
          </cell>
          <cell r="GY27" t="str">
            <v>WA</v>
          </cell>
          <cell r="GZ27">
            <v>1464.69372558594</v>
          </cell>
          <cell r="HB27" t="str">
            <v>Natural Gas FAF</v>
          </cell>
          <cell r="HC27" t="str">
            <v>ID</v>
          </cell>
          <cell r="HD27">
            <v>298809.26904296898</v>
          </cell>
        </row>
        <row r="28">
          <cell r="G28" t="str">
            <v>Propane/LP</v>
          </cell>
          <cell r="H28" t="str">
            <v>Propane/LP</v>
          </cell>
          <cell r="R28" t="str">
            <v>R/F Top freezer</v>
          </cell>
          <cell r="S28" t="str">
            <v>Top-Freezer w/o TTD Ice</v>
          </cell>
          <cell r="AD28" t="str">
            <v>WA</v>
          </cell>
          <cell r="AH28" t="str">
            <v>WA</v>
          </cell>
          <cell r="AI28" t="str">
            <v>Pre 1980</v>
          </cell>
          <cell r="AJ28">
            <v>4956.4930000000004</v>
          </cell>
          <cell r="AK28" t="b">
            <v>1</v>
          </cell>
          <cell r="AN28" t="str">
            <v>WA</v>
          </cell>
          <cell r="AO28" t="str">
            <v>Wood</v>
          </cell>
          <cell r="AP28" t="str">
            <v>Pre 1980</v>
          </cell>
          <cell r="AQ28" t="str">
            <v>Slab on Grade</v>
          </cell>
          <cell r="AR28">
            <v>2003.71557617188</v>
          </cell>
          <cell r="AU28" t="str">
            <v>No</v>
          </cell>
          <cell r="AV28" t="b">
            <v>0</v>
          </cell>
          <cell r="AX28">
            <v>5197638.2045898568</v>
          </cell>
          <cell r="AY28" t="b">
            <v>0</v>
          </cell>
          <cell r="AZ28">
            <v>1502596.3291491736</v>
          </cell>
          <cell r="BA28" t="str">
            <v/>
          </cell>
          <cell r="BB28" t="str">
            <v/>
          </cell>
          <cell r="BC28">
            <v>0.99999978847894622</v>
          </cell>
          <cell r="BF28" t="str">
            <v>OR</v>
          </cell>
          <cell r="BG28" t="str">
            <v>Window A/C</v>
          </cell>
          <cell r="BH28" t="str">
            <v>Pre 1980</v>
          </cell>
          <cell r="BI28" t="str">
            <v>Basement</v>
          </cell>
          <cell r="BJ28">
            <v>6932.73828125</v>
          </cell>
          <cell r="BM28" t="str">
            <v>Yes</v>
          </cell>
          <cell r="BN28">
            <v>8319285.9375</v>
          </cell>
          <cell r="BO28" t="b">
            <v>0</v>
          </cell>
          <cell r="BP28">
            <v>0</v>
          </cell>
          <cell r="BQ28">
            <v>1</v>
          </cell>
          <cell r="BR28">
            <v>6932.73828125</v>
          </cell>
          <cell r="BU28" t="str">
            <v>OR</v>
          </cell>
          <cell r="BV28" t="str">
            <v>Pre 1980</v>
          </cell>
          <cell r="BW28" t="str">
            <v>Electric Storage - Inside Conditioned Space</v>
          </cell>
          <cell r="BY28">
            <v>1188.027</v>
          </cell>
          <cell r="BZ28" t="str">
            <v>le55</v>
          </cell>
          <cell r="CF28" t="str">
            <v>Conditioned</v>
          </cell>
          <cell r="CG28">
            <v>1188.027</v>
          </cell>
          <cell r="CH28" t="str">
            <v>OR</v>
          </cell>
          <cell r="CI28" t="str">
            <v>Top-Freezer w/o TTD Ice</v>
          </cell>
          <cell r="CJ28">
            <v>26136.594000000001</v>
          </cell>
          <cell r="CK28" t="b">
            <v>0</v>
          </cell>
          <cell r="CQ28" t="str">
            <v>Unconditioned</v>
          </cell>
          <cell r="CR28">
            <v>4956.4930000000004</v>
          </cell>
          <cell r="CS28" t="str">
            <v>WA</v>
          </cell>
          <cell r="CT28" t="str">
            <v>Upright</v>
          </cell>
          <cell r="CU28">
            <v>99129.860000000015</v>
          </cell>
          <cell r="CV28" t="b">
            <v>0</v>
          </cell>
          <cell r="CZ28">
            <v>4956.4930000000004</v>
          </cell>
          <cell r="DA28" t="str">
            <v>WA</v>
          </cell>
          <cell r="DC28" t="str">
            <v>Vertical Axis</v>
          </cell>
          <cell r="DG28" t="str">
            <v>Electric</v>
          </cell>
          <cell r="DH28">
            <v>1524.7619999999999</v>
          </cell>
          <cell r="DI28" t="str">
            <v>WA</v>
          </cell>
          <cell r="DL28" t="str">
            <v>Electric</v>
          </cell>
          <cell r="DM28" t="str">
            <v>Electric</v>
          </cell>
          <cell r="DN28">
            <v>1524.7619999999999</v>
          </cell>
          <cell r="DO28" t="str">
            <v>WA</v>
          </cell>
          <cell r="DS28">
            <v>4956.4930000000004</v>
          </cell>
          <cell r="DT28" t="str">
            <v>WA</v>
          </cell>
          <cell r="DU28" t="str">
            <v>32to46</v>
          </cell>
          <cell r="DX28" t="b">
            <v>0</v>
          </cell>
          <cell r="DY28">
            <v>2003.7159999999999</v>
          </cell>
          <cell r="DZ28" t="str">
            <v>WA</v>
          </cell>
          <cell r="EC28" t="str">
            <v>Other</v>
          </cell>
          <cell r="ED28">
            <v>2003.7159999999999</v>
          </cell>
          <cell r="EE28" t="str">
            <v>WA</v>
          </cell>
          <cell r="EH28" t="str">
            <v>le20</v>
          </cell>
          <cell r="EI28">
            <v>1464.694</v>
          </cell>
          <cell r="EJ28" t="str">
            <v>WA</v>
          </cell>
          <cell r="EO28">
            <v>6932.7380000000003</v>
          </cell>
          <cell r="EP28" t="str">
            <v>OR</v>
          </cell>
          <cell r="ES28">
            <v>1188.027</v>
          </cell>
          <cell r="ET28" t="str">
            <v>OR</v>
          </cell>
          <cell r="EZ28" t="str">
            <v>WA</v>
          </cell>
          <cell r="FA28" t="str">
            <v>Other</v>
          </cell>
          <cell r="FB28">
            <v>4763189.773</v>
          </cell>
          <cell r="FC28">
            <v>4237801.5150000006</v>
          </cell>
          <cell r="FI28" t="str">
            <v>OR</v>
          </cell>
          <cell r="FJ28" t="str">
            <v>Garage</v>
          </cell>
          <cell r="FK28" t="str">
            <v>EISAq</v>
          </cell>
          <cell r="FL28">
            <v>285126.48</v>
          </cell>
          <cell r="FS28" t="str">
            <v>WA</v>
          </cell>
          <cell r="FT28" t="str">
            <v>EISAq</v>
          </cell>
          <cell r="FV28">
            <v>782202.90599999996</v>
          </cell>
          <cell r="GD28" t="str">
            <v>WA</v>
          </cell>
          <cell r="GE28">
            <v>13506443.425000001</v>
          </cell>
          <cell r="GF28">
            <v>10567243.076000001</v>
          </cell>
          <cell r="GI28">
            <v>1</v>
          </cell>
          <cell r="GJ28">
            <v>2</v>
          </cell>
          <cell r="GK28" t="str">
            <v>WA</v>
          </cell>
          <cell r="GL28">
            <v>4956.4930000000004</v>
          </cell>
          <cell r="GM28" t="str">
            <v>Pre 1980</v>
          </cell>
          <cell r="GN28">
            <v>-1</v>
          </cell>
          <cell r="GQ28">
            <v>27859232.812215004</v>
          </cell>
          <cell r="GR28">
            <v>1732926.2563575001</v>
          </cell>
          <cell r="GU28" t="str">
            <v>Baseboard/Wall/Radiant</v>
          </cell>
          <cell r="GX28" t="str">
            <v>Baseboard/Wall/Radiant</v>
          </cell>
          <cell r="GY28" t="str">
            <v>OR</v>
          </cell>
          <cell r="GZ28">
            <v>1188.02661132813</v>
          </cell>
          <cell r="HB28" t="str">
            <v>Natural Gas FAF</v>
          </cell>
          <cell r="HC28" t="str">
            <v>MT</v>
          </cell>
          <cell r="HD28">
            <v>119417.36987304701</v>
          </cell>
        </row>
        <row r="29">
          <cell r="G29" t="str">
            <v>Wood</v>
          </cell>
          <cell r="H29" t="str">
            <v>Wood</v>
          </cell>
          <cell r="R29" t="str">
            <v>R/F Top freezerIn Freezer</v>
          </cell>
          <cell r="S29" t="str">
            <v>Top-Freezer w/o TTD Ice</v>
          </cell>
          <cell r="AD29" t="str">
            <v>WA</v>
          </cell>
          <cell r="AH29" t="str">
            <v>WA</v>
          </cell>
          <cell r="AI29" t="str">
            <v>Pre 1980</v>
          </cell>
          <cell r="AJ29">
            <v>2003.7159999999999</v>
          </cell>
          <cell r="AK29" t="b">
            <v>1</v>
          </cell>
          <cell r="AN29" t="str">
            <v>WA</v>
          </cell>
          <cell r="AO29" t="str">
            <v>Wood</v>
          </cell>
          <cell r="AP29" t="str">
            <v>Pre 1980</v>
          </cell>
          <cell r="AQ29" t="str">
            <v>Slab on Grade</v>
          </cell>
          <cell r="AR29">
            <v>2003.71557617188</v>
          </cell>
          <cell r="AU29" t="str">
            <v>No</v>
          </cell>
          <cell r="AV29" t="b">
            <v>0</v>
          </cell>
          <cell r="AX29">
            <v>5197638.2045898568</v>
          </cell>
          <cell r="AY29" t="b">
            <v>0</v>
          </cell>
          <cell r="AZ29">
            <v>1502596.3291491736</v>
          </cell>
          <cell r="BA29" t="str">
            <v/>
          </cell>
          <cell r="BB29" t="str">
            <v/>
          </cell>
          <cell r="BC29">
            <v>0.99999978847894622</v>
          </cell>
          <cell r="BF29" t="str">
            <v>OR</v>
          </cell>
          <cell r="BG29" t="str">
            <v>Heat Pump (Ductless System)</v>
          </cell>
          <cell r="BH29" t="str">
            <v>Post 2006</v>
          </cell>
          <cell r="BI29" t="str">
            <v>Basement</v>
          </cell>
          <cell r="BJ29">
            <v>5546.1906250000002</v>
          </cell>
          <cell r="BM29" t="str">
            <v>No</v>
          </cell>
          <cell r="BN29">
            <v>11647000.3125</v>
          </cell>
          <cell r="BO29" t="b">
            <v>0</v>
          </cell>
          <cell r="BP29">
            <v>3866228.963782188</v>
          </cell>
          <cell r="BQ29">
            <v>0.5</v>
          </cell>
          <cell r="BR29">
            <v>2773.0953125000001</v>
          </cell>
          <cell r="BU29" t="str">
            <v>WA</v>
          </cell>
          <cell r="BV29" t="str">
            <v>Pre 1980</v>
          </cell>
          <cell r="BW29" t="str">
            <v>Electric Storage - Inside Conditioned Space</v>
          </cell>
          <cell r="BY29">
            <v>1464.694</v>
          </cell>
          <cell r="BZ29" t="str">
            <v>le55</v>
          </cell>
          <cell r="CF29" t="str">
            <v>Unconditioned</v>
          </cell>
          <cell r="CG29">
            <v>1464.694</v>
          </cell>
          <cell r="CH29" t="str">
            <v>WA</v>
          </cell>
          <cell r="CI29" t="str">
            <v>Bottom-Freezer (Including French Door) w/o TTD Ice</v>
          </cell>
          <cell r="CJ29">
            <v>32223.268</v>
          </cell>
          <cell r="CK29" t="b">
            <v>0</v>
          </cell>
          <cell r="CQ29" t="str">
            <v>Unconditioned</v>
          </cell>
          <cell r="CR29">
            <v>4956.4930000000004</v>
          </cell>
          <cell r="CS29" t="str">
            <v>WA</v>
          </cell>
          <cell r="CT29" t="str">
            <v>Chest</v>
          </cell>
          <cell r="CU29">
            <v>49564.930000000008</v>
          </cell>
          <cell r="CV29" t="b">
            <v>0</v>
          </cell>
          <cell r="CZ29">
            <v>6932.7380000000003</v>
          </cell>
          <cell r="DA29" t="str">
            <v>OR</v>
          </cell>
          <cell r="DC29" t="str">
            <v>Vertical Axis</v>
          </cell>
          <cell r="DG29" t="str">
            <v>Electric</v>
          </cell>
          <cell r="DH29">
            <v>1524.7619999999999</v>
          </cell>
          <cell r="DI29" t="str">
            <v>WA</v>
          </cell>
          <cell r="DL29" t="str">
            <v>Gas</v>
          </cell>
          <cell r="DM29" t="str">
            <v>Gas</v>
          </cell>
          <cell r="DN29">
            <v>1524.7619999999999</v>
          </cell>
          <cell r="DO29" t="str">
            <v>WA</v>
          </cell>
          <cell r="DS29">
            <v>4956.4930000000004</v>
          </cell>
          <cell r="DT29" t="str">
            <v>WA</v>
          </cell>
          <cell r="DU29" t="str">
            <v>lt32</v>
          </cell>
          <cell r="DX29" t="b">
            <v>0</v>
          </cell>
          <cell r="DY29">
            <v>2003.7159999999999</v>
          </cell>
          <cell r="DZ29" t="str">
            <v>WA</v>
          </cell>
          <cell r="EC29" t="str">
            <v>Desktop</v>
          </cell>
          <cell r="ED29">
            <v>4956.4930000000004</v>
          </cell>
          <cell r="EE29" t="str">
            <v>WA</v>
          </cell>
          <cell r="EH29" t="str">
            <v>gt20</v>
          </cell>
          <cell r="EI29">
            <v>1524.7619999999999</v>
          </cell>
          <cell r="EJ29" t="str">
            <v>WA</v>
          </cell>
          <cell r="EO29">
            <v>6932.7380000000003</v>
          </cell>
          <cell r="EP29" t="str">
            <v>OR</v>
          </cell>
          <cell r="ES29">
            <v>4956.4930000000004</v>
          </cell>
          <cell r="ET29" t="str">
            <v>WA</v>
          </cell>
          <cell r="EZ29" t="str">
            <v>OR</v>
          </cell>
          <cell r="FA29" t="str">
            <v>Bathroom</v>
          </cell>
          <cell r="FB29">
            <v>623946.42000000004</v>
          </cell>
          <cell r="FC29">
            <v>630879.15800000005</v>
          </cell>
          <cell r="FI29" t="str">
            <v>OR</v>
          </cell>
          <cell r="FJ29" t="str">
            <v>Kitchen</v>
          </cell>
          <cell r="FK29" t="str">
            <v>EISAq</v>
          </cell>
          <cell r="FL29">
            <v>53461.215000000004</v>
          </cell>
          <cell r="FS29" t="str">
            <v>WA</v>
          </cell>
          <cell r="FT29" t="str">
            <v>EISAx</v>
          </cell>
          <cell r="FV29">
            <v>2255122.9980000001</v>
          </cell>
          <cell r="GD29" t="str">
            <v>WA</v>
          </cell>
          <cell r="GE29">
            <v>3029618.5919999997</v>
          </cell>
          <cell r="GF29">
            <v>4007432</v>
          </cell>
          <cell r="GI29">
            <v>1</v>
          </cell>
          <cell r="GJ29">
            <v>1</v>
          </cell>
          <cell r="GK29" t="str">
            <v>WA</v>
          </cell>
          <cell r="GL29">
            <v>2003.7159999999999</v>
          </cell>
          <cell r="GM29" t="str">
            <v>Pre 1980</v>
          </cell>
          <cell r="GN29">
            <v>-1</v>
          </cell>
          <cell r="GQ29">
            <v>10718403.861307999</v>
          </cell>
          <cell r="GR29">
            <v>344634.14270999999</v>
          </cell>
          <cell r="GU29" t="str">
            <v>Baseboard/Wall/Radiant</v>
          </cell>
          <cell r="GX29" t="str">
            <v>Wood</v>
          </cell>
          <cell r="GY29" t="str">
            <v>OR</v>
          </cell>
          <cell r="GZ29">
            <v>1188.02661132813</v>
          </cell>
          <cell r="HB29" t="str">
            <v>Natural Gas FAF</v>
          </cell>
          <cell r="HC29" t="str">
            <v>OR</v>
          </cell>
          <cell r="HD29">
            <v>532093.88488769496</v>
          </cell>
        </row>
        <row r="30">
          <cell r="G30" t="str">
            <v>Wood/Pellet</v>
          </cell>
          <cell r="H30" t="str">
            <v>Wood</v>
          </cell>
          <cell r="R30" t="str">
            <v>R/F Top freezerNone</v>
          </cell>
          <cell r="S30" t="str">
            <v>Top-Freezer w/o TTD Ice</v>
          </cell>
          <cell r="AD30" t="str">
            <v>OR</v>
          </cell>
          <cell r="AH30" t="str">
            <v>OR</v>
          </cell>
          <cell r="AI30" t="str">
            <v>Pre 1980</v>
          </cell>
          <cell r="AJ30">
            <v>1188.027</v>
          </cell>
          <cell r="AK30" t="b">
            <v>1</v>
          </cell>
          <cell r="AN30" t="str">
            <v>WA</v>
          </cell>
          <cell r="AO30" t="str">
            <v>Electric FAF</v>
          </cell>
          <cell r="AP30" t="str">
            <v>Pre 1980</v>
          </cell>
          <cell r="AQ30" t="str">
            <v>Slab on Grade</v>
          </cell>
          <cell r="AR30">
            <v>2003.71557617188</v>
          </cell>
          <cell r="AU30" t="str">
            <v>No</v>
          </cell>
          <cell r="AV30" t="b">
            <v>1</v>
          </cell>
          <cell r="AX30">
            <v>5197638.2045898568</v>
          </cell>
          <cell r="AY30" t="b">
            <v>0</v>
          </cell>
          <cell r="AZ30">
            <v>1502596.3291491736</v>
          </cell>
          <cell r="BA30">
            <v>1</v>
          </cell>
          <cell r="BB30">
            <v>2003.71557617188</v>
          </cell>
          <cell r="BC30">
            <v>0.99999978847894622</v>
          </cell>
          <cell r="BF30" t="str">
            <v>OR</v>
          </cell>
          <cell r="BG30" t="str">
            <v>Heat Pump (Ductless System)</v>
          </cell>
          <cell r="BH30" t="str">
            <v>Post 2006</v>
          </cell>
          <cell r="BI30" t="str">
            <v>Crawlspace</v>
          </cell>
          <cell r="BJ30">
            <v>1386.54765625</v>
          </cell>
          <cell r="BM30" t="str">
            <v>No</v>
          </cell>
          <cell r="BN30">
            <v>2911750.078125</v>
          </cell>
          <cell r="BO30" t="b">
            <v>0</v>
          </cell>
          <cell r="BP30">
            <v>966557.240945547</v>
          </cell>
          <cell r="BQ30">
            <v>0.5</v>
          </cell>
          <cell r="BR30">
            <v>693.27382812500002</v>
          </cell>
          <cell r="BU30" t="str">
            <v>WA</v>
          </cell>
          <cell r="BV30" t="str">
            <v>Pre 1980</v>
          </cell>
          <cell r="BW30" t="str">
            <v>Gas Storage Inside Conditioned Space</v>
          </cell>
          <cell r="BY30">
            <v>1464.694</v>
          </cell>
          <cell r="BZ30" t="str">
            <v>le55</v>
          </cell>
          <cell r="CF30" t="str">
            <v>Conditioned</v>
          </cell>
          <cell r="CG30">
            <v>1464.694</v>
          </cell>
          <cell r="CH30" t="str">
            <v>WA</v>
          </cell>
          <cell r="CI30" t="str">
            <v>Side-by-Side w/ TTD Ice</v>
          </cell>
          <cell r="CJ30">
            <v>35152.656000000003</v>
          </cell>
          <cell r="CK30" t="b">
            <v>0</v>
          </cell>
          <cell r="CQ30" t="str">
            <v>Unconditioned</v>
          </cell>
          <cell r="CR30">
            <v>1524.7619999999999</v>
          </cell>
          <cell r="CS30" t="str">
            <v>WA</v>
          </cell>
          <cell r="CT30" t="str">
            <v>Upright</v>
          </cell>
          <cell r="CU30">
            <v>24396.191999999999</v>
          </cell>
          <cell r="CV30" t="b">
            <v>0</v>
          </cell>
          <cell r="CZ30">
            <v>4956.4930000000004</v>
          </cell>
          <cell r="DA30" t="str">
            <v>WA</v>
          </cell>
          <cell r="DC30" t="str">
            <v>Horizontal Axis</v>
          </cell>
          <cell r="DG30" t="str">
            <v>Gas</v>
          </cell>
          <cell r="DH30">
            <v>1524.7619999999999</v>
          </cell>
          <cell r="DI30" t="str">
            <v>WA</v>
          </cell>
          <cell r="DL30" t="str">
            <v>Electric</v>
          </cell>
          <cell r="DM30" t="str">
            <v>Electric</v>
          </cell>
          <cell r="DN30">
            <v>1524.7619999999999</v>
          </cell>
          <cell r="DO30" t="str">
            <v>WA</v>
          </cell>
          <cell r="DS30">
            <v>4956.4930000000004</v>
          </cell>
          <cell r="DT30" t="str">
            <v>WA</v>
          </cell>
          <cell r="DU30" t="str">
            <v>32to46</v>
          </cell>
          <cell r="DX30" t="b">
            <v>0</v>
          </cell>
          <cell r="DY30">
            <v>2003.7159999999999</v>
          </cell>
          <cell r="DZ30" t="str">
            <v>WA</v>
          </cell>
          <cell r="EC30" t="str">
            <v>Desktop</v>
          </cell>
          <cell r="ED30">
            <v>4956.4930000000004</v>
          </cell>
          <cell r="EE30" t="str">
            <v>WA</v>
          </cell>
          <cell r="EH30" t="str">
            <v>le20</v>
          </cell>
          <cell r="EI30">
            <v>1150.8789999999999</v>
          </cell>
          <cell r="EJ30" t="str">
            <v>WA</v>
          </cell>
          <cell r="EO30">
            <v>2003.7159999999999</v>
          </cell>
          <cell r="EP30" t="str">
            <v>WA</v>
          </cell>
          <cell r="ES30">
            <v>4956.4930000000004</v>
          </cell>
          <cell r="ET30" t="str">
            <v>WA</v>
          </cell>
          <cell r="EZ30" t="str">
            <v>OR</v>
          </cell>
          <cell r="FA30" t="str">
            <v>Bedrooms</v>
          </cell>
          <cell r="FB30">
            <v>513022.61200000002</v>
          </cell>
          <cell r="FC30">
            <v>1109238.08</v>
          </cell>
          <cell r="FI30" t="str">
            <v>OR</v>
          </cell>
          <cell r="FJ30" t="str">
            <v>Living Room/Family Room</v>
          </cell>
          <cell r="FK30" t="str">
            <v>EISAq</v>
          </cell>
          <cell r="FL30">
            <v>35640.81</v>
          </cell>
          <cell r="FS30" t="str">
            <v>WA</v>
          </cell>
          <cell r="FT30" t="str">
            <v>EISAnqnx</v>
          </cell>
          <cell r="FV30">
            <v>3236001.34</v>
          </cell>
          <cell r="GD30" t="str">
            <v>OR</v>
          </cell>
          <cell r="GE30">
            <v>1637101.206</v>
          </cell>
          <cell r="GF30">
            <v>1429196.4810000001</v>
          </cell>
          <cell r="GI30">
            <v>1</v>
          </cell>
          <cell r="GJ30">
            <v>2</v>
          </cell>
          <cell r="GK30" t="str">
            <v>OR</v>
          </cell>
          <cell r="GL30">
            <v>1188.027</v>
          </cell>
          <cell r="GM30" t="str">
            <v>Pre 1980</v>
          </cell>
          <cell r="GN30">
            <v>0</v>
          </cell>
          <cell r="GQ30">
            <v>6222799.8880559998</v>
          </cell>
          <cell r="GR30">
            <v>684591.64854750002</v>
          </cell>
          <cell r="GU30" t="str">
            <v>Electric FAF</v>
          </cell>
          <cell r="GX30" t="str">
            <v>Baseboard/Wall/Radiant</v>
          </cell>
          <cell r="GY30" t="str">
            <v>WA</v>
          </cell>
          <cell r="GZ30">
            <v>1464.69372558594</v>
          </cell>
          <cell r="HB30" t="str">
            <v>Natural Gas FAF</v>
          </cell>
          <cell r="HC30" t="str">
            <v>WA</v>
          </cell>
          <cell r="HD30">
            <v>860472.20751953102</v>
          </cell>
        </row>
        <row r="31">
          <cell r="R31" t="str">
            <v>R/F Top freezerThrough Door</v>
          </cell>
          <cell r="S31" t="str">
            <v>Top-Freezer w/ TTD Ice</v>
          </cell>
          <cell r="AD31" t="str">
            <v>WA</v>
          </cell>
          <cell r="AH31" t="str">
            <v>WA</v>
          </cell>
          <cell r="AI31" t="str">
            <v>Pre 1980</v>
          </cell>
          <cell r="AJ31">
            <v>1524.7619999999999</v>
          </cell>
          <cell r="AK31" t="b">
            <v>1</v>
          </cell>
          <cell r="AN31" t="str">
            <v>WA</v>
          </cell>
          <cell r="AO31" t="str">
            <v>Natural Gas Other</v>
          </cell>
          <cell r="AP31" t="str">
            <v>1993-2006</v>
          </cell>
          <cell r="AQ31" t="str">
            <v>Slab on Grade</v>
          </cell>
          <cell r="AR31">
            <v>1524.76245117188</v>
          </cell>
          <cell r="AU31" t="str">
            <v>No</v>
          </cell>
          <cell r="AV31" t="b">
            <v>0</v>
          </cell>
          <cell r="AX31">
            <v>2294767.4890136793</v>
          </cell>
          <cell r="AY31" t="b">
            <v>0</v>
          </cell>
          <cell r="AZ31">
            <v>576024.75880371279</v>
          </cell>
          <cell r="BA31" t="str">
            <v/>
          </cell>
          <cell r="BB31" t="str">
            <v/>
          </cell>
          <cell r="BC31">
            <v>1.0000002958965923</v>
          </cell>
          <cell r="BF31" t="str">
            <v>WA</v>
          </cell>
          <cell r="BG31" t="str">
            <v>Heat Pump (Central System)</v>
          </cell>
          <cell r="BH31" t="str">
            <v>Pre 1980</v>
          </cell>
          <cell r="BI31" t="str">
            <v>Basement</v>
          </cell>
          <cell r="BJ31">
            <v>1464.69372558594</v>
          </cell>
          <cell r="BM31" t="str">
            <v>No</v>
          </cell>
          <cell r="BN31">
            <v>4167053.6492919992</v>
          </cell>
          <cell r="BO31" t="b">
            <v>0</v>
          </cell>
          <cell r="BP31">
            <v>882529.23394592432</v>
          </cell>
          <cell r="BQ31">
            <v>1</v>
          </cell>
          <cell r="BR31">
            <v>1464.69372558594</v>
          </cell>
          <cell r="BU31" t="str">
            <v>WA</v>
          </cell>
          <cell r="BV31" t="str">
            <v>Pre 1980</v>
          </cell>
          <cell r="BW31" t="str">
            <v>Electric Storage - Outside Conditioned Space - Buffered</v>
          </cell>
          <cell r="BY31">
            <v>4956.4930000000004</v>
          </cell>
          <cell r="BZ31" t="str">
            <v>le55</v>
          </cell>
          <cell r="CF31" t="str">
            <v>Conditioned</v>
          </cell>
          <cell r="CG31">
            <v>1464.694</v>
          </cell>
          <cell r="CH31" t="str">
            <v>WA</v>
          </cell>
          <cell r="CI31" t="str">
            <v>Bottom-Freezer (Including French Door) w/ TTD Ice</v>
          </cell>
          <cell r="CJ31">
            <v>36617.35</v>
          </cell>
          <cell r="CK31" t="b">
            <v>0</v>
          </cell>
          <cell r="CQ31" t="str">
            <v>Conditioned</v>
          </cell>
          <cell r="CR31">
            <v>1464.694</v>
          </cell>
          <cell r="CS31" t="str">
            <v>WA</v>
          </cell>
          <cell r="CT31" t="str">
            <v>Chest</v>
          </cell>
          <cell r="CU31">
            <v>14646.939999999999</v>
          </cell>
          <cell r="CV31" t="b">
            <v>0</v>
          </cell>
          <cell r="CZ31">
            <v>1464.694</v>
          </cell>
          <cell r="DA31" t="str">
            <v>WA</v>
          </cell>
          <cell r="DC31" t="str">
            <v>Horizontal Axis</v>
          </cell>
          <cell r="DG31" t="str">
            <v>Electric</v>
          </cell>
          <cell r="DH31">
            <v>1524.7619999999999</v>
          </cell>
          <cell r="DI31" t="str">
            <v>WA</v>
          </cell>
          <cell r="DL31" t="str">
            <v>Electric</v>
          </cell>
          <cell r="DM31" t="str">
            <v>Electric</v>
          </cell>
          <cell r="DN31">
            <v>1524.7619999999999</v>
          </cell>
          <cell r="DO31" t="str">
            <v>WA</v>
          </cell>
          <cell r="DS31">
            <v>4956.4930000000004</v>
          </cell>
          <cell r="DT31" t="str">
            <v>WA</v>
          </cell>
          <cell r="DU31" t="str">
            <v>Unknown</v>
          </cell>
          <cell r="DX31" t="b">
            <v>0</v>
          </cell>
          <cell r="DY31">
            <v>1524.7619999999999</v>
          </cell>
          <cell r="DZ31" t="str">
            <v>WA</v>
          </cell>
          <cell r="EC31" t="str">
            <v>Desktop</v>
          </cell>
          <cell r="ED31">
            <v>1464.694</v>
          </cell>
          <cell r="EE31" t="str">
            <v>WA</v>
          </cell>
          <cell r="EH31" t="str">
            <v>le20</v>
          </cell>
          <cell r="EI31">
            <v>1150.8789999999999</v>
          </cell>
          <cell r="EJ31" t="str">
            <v>WA</v>
          </cell>
          <cell r="EO31">
            <v>1464.694</v>
          </cell>
          <cell r="EP31" t="str">
            <v>WA</v>
          </cell>
          <cell r="ES31">
            <v>1524.7619999999999</v>
          </cell>
          <cell r="ET31" t="str">
            <v>WA</v>
          </cell>
          <cell r="EZ31" t="str">
            <v>OR</v>
          </cell>
          <cell r="FA31" t="str">
            <v>Exterior</v>
          </cell>
          <cell r="FB31">
            <v>207982.14</v>
          </cell>
          <cell r="FC31">
            <v>11785654.6</v>
          </cell>
          <cell r="FI31" t="str">
            <v>OR</v>
          </cell>
          <cell r="FJ31" t="str">
            <v>Other</v>
          </cell>
          <cell r="FK31" t="str">
            <v>EISAnqnx</v>
          </cell>
          <cell r="FL31">
            <v>879139.98</v>
          </cell>
          <cell r="FS31" t="str">
            <v>WA</v>
          </cell>
          <cell r="FT31" t="str">
            <v>EISAq</v>
          </cell>
          <cell r="FV31">
            <v>1232285.3399999999</v>
          </cell>
          <cell r="GD31" t="str">
            <v>WA</v>
          </cell>
          <cell r="GE31">
            <v>712063.85399999993</v>
          </cell>
          <cell r="GF31">
            <v>878262.91200000001</v>
          </cell>
          <cell r="GI31">
            <v>1</v>
          </cell>
          <cell r="GJ31">
            <v>1</v>
          </cell>
          <cell r="GK31" t="str">
            <v>WA</v>
          </cell>
          <cell r="GL31">
            <v>1524.7619999999999</v>
          </cell>
          <cell r="GM31" t="str">
            <v>Pre 1980</v>
          </cell>
          <cell r="GN31">
            <v>-1</v>
          </cell>
          <cell r="GQ31">
            <v>7547541.4047599994</v>
          </cell>
          <cell r="GR31">
            <v>442748.95384500001</v>
          </cell>
          <cell r="GU31" t="str">
            <v>Natural Gas FAF</v>
          </cell>
          <cell r="GX31" t="str">
            <v>None</v>
          </cell>
          <cell r="GY31" t="str">
            <v>WA</v>
          </cell>
          <cell r="GZ31">
            <v>1464.69372558594</v>
          </cell>
          <cell r="HB31" t="str">
            <v>Natural Gas Other</v>
          </cell>
          <cell r="HC31" t="str">
            <v>ID</v>
          </cell>
          <cell r="HD31">
            <v>25591.564575195302</v>
          </cell>
        </row>
        <row r="32">
          <cell r="R32" t="str">
            <v>Side By Side w/ Bottom FreezerIn Freezer</v>
          </cell>
          <cell r="S32" t="str">
            <v>Bottom-Freezer (Including French Door) w/o TTD Ice</v>
          </cell>
          <cell r="AD32" t="str">
            <v>WA</v>
          </cell>
          <cell r="AH32" t="str">
            <v>WA</v>
          </cell>
          <cell r="AI32" t="str">
            <v>1980-1992</v>
          </cell>
          <cell r="AJ32">
            <v>4956.4930000000004</v>
          </cell>
          <cell r="AK32" t="b">
            <v>1</v>
          </cell>
          <cell r="AN32" t="str">
            <v>WA</v>
          </cell>
          <cell r="AO32" t="str">
            <v>Natural Gas FAF</v>
          </cell>
          <cell r="AP32" t="str">
            <v>1993-2006</v>
          </cell>
          <cell r="AQ32" t="str">
            <v>Slab on Grade</v>
          </cell>
          <cell r="AR32">
            <v>1524.76245117188</v>
          </cell>
          <cell r="AU32" t="str">
            <v>No</v>
          </cell>
          <cell r="AV32" t="b">
            <v>1</v>
          </cell>
          <cell r="AX32">
            <v>2294767.4890136793</v>
          </cell>
          <cell r="AY32" t="b">
            <v>0</v>
          </cell>
          <cell r="AZ32">
            <v>576024.75880371279</v>
          </cell>
          <cell r="BA32">
            <v>1</v>
          </cell>
          <cell r="BB32">
            <v>1524.76245117188</v>
          </cell>
          <cell r="BC32">
            <v>1.0000002958965923</v>
          </cell>
          <cell r="BF32" t="str">
            <v>WA</v>
          </cell>
          <cell r="BG32" t="str">
            <v>Heat Pump (Central System)</v>
          </cell>
          <cell r="BH32" t="str">
            <v>Pre 1980</v>
          </cell>
          <cell r="BI32" t="str">
            <v>Basement</v>
          </cell>
          <cell r="BJ32">
            <v>1135.5849874441999</v>
          </cell>
          <cell r="BM32" t="str">
            <v>No</v>
          </cell>
          <cell r="BN32">
            <v>1902104.8539690347</v>
          </cell>
          <cell r="BO32" t="b">
            <v>0</v>
          </cell>
          <cell r="BP32">
            <v>716315.31355443061</v>
          </cell>
          <cell r="BQ32">
            <v>0.5</v>
          </cell>
          <cell r="BR32">
            <v>567.79249372209995</v>
          </cell>
          <cell r="BU32" t="str">
            <v>WA</v>
          </cell>
          <cell r="BV32" t="str">
            <v>Pre 1980</v>
          </cell>
          <cell r="BW32" t="str">
            <v>Electric Storage - Inside Conditioned Space</v>
          </cell>
          <cell r="BY32">
            <v>2003.7159999999999</v>
          </cell>
          <cell r="BZ32" t="str">
            <v>gt55</v>
          </cell>
          <cell r="CF32" t="str">
            <v>Conditioned</v>
          </cell>
          <cell r="CG32">
            <v>4956.4930000000004</v>
          </cell>
          <cell r="CH32" t="str">
            <v>WA</v>
          </cell>
          <cell r="CI32" t="str">
            <v>Top-Freezer w/o TTD Ice</v>
          </cell>
          <cell r="CJ32">
            <v>118955.83200000001</v>
          </cell>
          <cell r="CK32" t="b">
            <v>0</v>
          </cell>
          <cell r="CQ32" t="str">
            <v>Conditioned</v>
          </cell>
          <cell r="CR32">
            <v>2003.7159999999999</v>
          </cell>
          <cell r="CS32" t="str">
            <v>WA</v>
          </cell>
          <cell r="CT32" t="str">
            <v>Upright</v>
          </cell>
          <cell r="CU32">
            <v>20037.16</v>
          </cell>
          <cell r="CV32" t="b">
            <v>0</v>
          </cell>
          <cell r="CZ32">
            <v>1524.7619999999999</v>
          </cell>
          <cell r="DA32" t="str">
            <v>WA</v>
          </cell>
          <cell r="DC32" t="str">
            <v>Vertical Axis</v>
          </cell>
          <cell r="DG32" t="str">
            <v>Electric</v>
          </cell>
          <cell r="DH32">
            <v>2003.7159999999999</v>
          </cell>
          <cell r="DI32" t="str">
            <v>WA</v>
          </cell>
          <cell r="DL32" t="str">
            <v>Gas</v>
          </cell>
          <cell r="DM32" t="str">
            <v>Electric</v>
          </cell>
          <cell r="DN32">
            <v>2003.7159999999999</v>
          </cell>
          <cell r="DO32" t="str">
            <v>WA</v>
          </cell>
          <cell r="DS32">
            <v>4956.4930000000004</v>
          </cell>
          <cell r="DT32" t="str">
            <v>WA</v>
          </cell>
          <cell r="DU32" t="str">
            <v>32to46</v>
          </cell>
          <cell r="DX32" t="b">
            <v>0</v>
          </cell>
          <cell r="DY32">
            <v>1524.7619999999999</v>
          </cell>
          <cell r="DZ32" t="str">
            <v>WA</v>
          </cell>
          <cell r="EC32" t="str">
            <v>Desktop</v>
          </cell>
          <cell r="ED32">
            <v>1188.027</v>
          </cell>
          <cell r="EE32" t="str">
            <v>OR</v>
          </cell>
          <cell r="EH32" t="str">
            <v>gt20</v>
          </cell>
          <cell r="EI32">
            <v>1464.694</v>
          </cell>
          <cell r="EJ32" t="str">
            <v>WA</v>
          </cell>
          <cell r="EO32">
            <v>1464.694</v>
          </cell>
          <cell r="EP32" t="str">
            <v>WA</v>
          </cell>
          <cell r="ES32">
            <v>4956.4930000000004</v>
          </cell>
          <cell r="ET32" t="str">
            <v>WA</v>
          </cell>
          <cell r="EZ32" t="str">
            <v>OR</v>
          </cell>
          <cell r="FA32" t="str">
            <v>Garage</v>
          </cell>
          <cell r="FB32">
            <v>2093686.8760000002</v>
          </cell>
          <cell r="FC32">
            <v>2773095.2</v>
          </cell>
          <cell r="FI32" t="str">
            <v>OR</v>
          </cell>
          <cell r="FJ32" t="str">
            <v>Other</v>
          </cell>
          <cell r="FK32" t="str">
            <v>EISAq</v>
          </cell>
          <cell r="FL32">
            <v>89102.025000000009</v>
          </cell>
          <cell r="FS32" t="str">
            <v>WA</v>
          </cell>
          <cell r="FT32" t="str">
            <v>EISAx</v>
          </cell>
          <cell r="FV32">
            <v>1422638.3599999999</v>
          </cell>
          <cell r="GD32" t="str">
            <v>WA</v>
          </cell>
          <cell r="GE32">
            <v>10651503.457</v>
          </cell>
          <cell r="GF32">
            <v>7499173.9090000009</v>
          </cell>
          <cell r="GI32">
            <v>1</v>
          </cell>
          <cell r="GJ32">
            <v>1</v>
          </cell>
          <cell r="GK32" t="str">
            <v>WA</v>
          </cell>
          <cell r="GL32">
            <v>4956.4930000000004</v>
          </cell>
          <cell r="GM32" t="str">
            <v>1980-1992</v>
          </cell>
          <cell r="GN32">
            <v>-1</v>
          </cell>
          <cell r="GQ32">
            <v>27922269.490189001</v>
          </cell>
          <cell r="GR32">
            <v>175893.54533749999</v>
          </cell>
          <cell r="GU32" t="str">
            <v>Heat Pump (Central System)</v>
          </cell>
          <cell r="GX32" t="str">
            <v>Baseboard/Wall/Radiant</v>
          </cell>
          <cell r="GY32" t="str">
            <v>WA</v>
          </cell>
          <cell r="GZ32">
            <v>4956.49267578125</v>
          </cell>
          <cell r="HB32" t="str">
            <v>Natural Gas Other</v>
          </cell>
          <cell r="HC32" t="str">
            <v>MT</v>
          </cell>
          <cell r="HD32">
            <v>83007.650024414106</v>
          </cell>
        </row>
        <row r="33">
          <cell r="R33" t="str">
            <v>Side By Side w/ Bottom FreezerNone</v>
          </cell>
          <cell r="S33" t="str">
            <v>Bottom-Freezer (Including French Door) w/o TTD Ice</v>
          </cell>
          <cell r="AD33" t="str">
            <v>WA</v>
          </cell>
          <cell r="AH33" t="str">
            <v>WA</v>
          </cell>
          <cell r="AI33" t="str">
            <v>Pre 1980</v>
          </cell>
          <cell r="AJ33">
            <v>1150.8789999999999</v>
          </cell>
          <cell r="AK33" t="b">
            <v>1</v>
          </cell>
          <cell r="AN33" t="str">
            <v>WA</v>
          </cell>
          <cell r="AO33" t="str">
            <v>Wood</v>
          </cell>
          <cell r="AP33" t="str">
            <v>Pre 1980</v>
          </cell>
          <cell r="AQ33" t="str">
            <v>Slab on Grade</v>
          </cell>
          <cell r="AR33">
            <v>2454.1856938334299</v>
          </cell>
          <cell r="AU33" t="str">
            <v>No</v>
          </cell>
          <cell r="AV33" t="b">
            <v>1</v>
          </cell>
          <cell r="AX33">
            <v>2022249.0117187463</v>
          </cell>
          <cell r="AY33" t="b">
            <v>0</v>
          </cell>
          <cell r="AZ33">
            <v>1479266.0715851956</v>
          </cell>
          <cell r="BA33">
            <v>0.49514563106796022</v>
          </cell>
          <cell r="BB33">
            <v>2454.1856938334299</v>
          </cell>
          <cell r="BC33">
            <v>0.49514559867903168</v>
          </cell>
          <cell r="BF33" t="str">
            <v>WA</v>
          </cell>
          <cell r="BG33" t="str">
            <v>Heat Pump (Central System)</v>
          </cell>
          <cell r="BH33" t="str">
            <v>Pre 1980</v>
          </cell>
          <cell r="BI33" t="str">
            <v>Crawlspace</v>
          </cell>
          <cell r="BJ33">
            <v>389.17746372767903</v>
          </cell>
          <cell r="BM33" t="str">
            <v>No</v>
          </cell>
          <cell r="BN33">
            <v>651872.25174386241</v>
          </cell>
          <cell r="BO33" t="b">
            <v>0</v>
          </cell>
          <cell r="BP33">
            <v>245489.13559154354</v>
          </cell>
          <cell r="BQ33">
            <v>0.5</v>
          </cell>
          <cell r="BR33">
            <v>194.58873186383951</v>
          </cell>
          <cell r="BU33" t="str">
            <v>OR</v>
          </cell>
          <cell r="BV33" t="str">
            <v>Pre 1980</v>
          </cell>
          <cell r="BW33" t="str">
            <v>Electric Storage - Inside Conditioned Space</v>
          </cell>
          <cell r="BY33">
            <v>1188.027</v>
          </cell>
          <cell r="BZ33" t="str">
            <v>le55</v>
          </cell>
          <cell r="CF33" t="str">
            <v>Unconditioned</v>
          </cell>
          <cell r="CG33">
            <v>4956.4930000000004</v>
          </cell>
          <cell r="CH33" t="str">
            <v>WA</v>
          </cell>
          <cell r="CI33" t="str">
            <v>Top-Freezer w/o TTD Ice</v>
          </cell>
          <cell r="CJ33">
            <v>109042.84600000001</v>
          </cell>
          <cell r="CK33" t="b">
            <v>0</v>
          </cell>
          <cell r="CQ33" t="str">
            <v>Unconditioned</v>
          </cell>
          <cell r="CR33">
            <v>1150.8789999999999</v>
          </cell>
          <cell r="CS33" t="str">
            <v>WA</v>
          </cell>
          <cell r="CT33" t="str">
            <v>Upright</v>
          </cell>
          <cell r="CU33">
            <v>20715.822</v>
          </cell>
          <cell r="CV33" t="b">
            <v>0</v>
          </cell>
          <cell r="CZ33">
            <v>1150.8789999999999</v>
          </cell>
          <cell r="DA33" t="str">
            <v>WA</v>
          </cell>
          <cell r="DC33" t="str">
            <v>Vertical Axis</v>
          </cell>
          <cell r="DG33" t="str">
            <v>Electric</v>
          </cell>
          <cell r="DH33">
            <v>1464.694</v>
          </cell>
          <cell r="DI33" t="str">
            <v>WA</v>
          </cell>
          <cell r="DL33" t="str">
            <v>Electric</v>
          </cell>
          <cell r="DM33" t="str">
            <v>Electric</v>
          </cell>
          <cell r="DN33">
            <v>2003.7159999999999</v>
          </cell>
          <cell r="DO33" t="str">
            <v>WA</v>
          </cell>
          <cell r="DS33">
            <v>4956.4930000000004</v>
          </cell>
          <cell r="DT33" t="str">
            <v>WA</v>
          </cell>
          <cell r="DU33" t="str">
            <v>lt32</v>
          </cell>
          <cell r="DX33" t="b">
            <v>1</v>
          </cell>
          <cell r="DY33">
            <v>4956.4930000000004</v>
          </cell>
          <cell r="DZ33" t="str">
            <v>WA</v>
          </cell>
          <cell r="EC33" t="str">
            <v>Laptop</v>
          </cell>
          <cell r="ED33">
            <v>1464.694</v>
          </cell>
          <cell r="EE33" t="str">
            <v>WA</v>
          </cell>
          <cell r="EH33" t="str">
            <v>gt20</v>
          </cell>
          <cell r="EI33">
            <v>1464.694</v>
          </cell>
          <cell r="EJ33" t="str">
            <v>WA</v>
          </cell>
          <cell r="EO33">
            <v>1464.694</v>
          </cell>
          <cell r="EP33" t="str">
            <v>WA</v>
          </cell>
          <cell r="ES33">
            <v>1524.7619999999999</v>
          </cell>
          <cell r="ET33" t="str">
            <v>WA</v>
          </cell>
          <cell r="EZ33" t="str">
            <v>OR</v>
          </cell>
          <cell r="FA33" t="str">
            <v>Kitchen</v>
          </cell>
          <cell r="FB33">
            <v>2502718.4180000001</v>
          </cell>
          <cell r="FC33">
            <v>2696835.0819999999</v>
          </cell>
          <cell r="FI33" t="str">
            <v>OR</v>
          </cell>
          <cell r="FJ33" t="str">
            <v>Other</v>
          </cell>
          <cell r="FK33" t="str">
            <v>EISAx</v>
          </cell>
          <cell r="FL33">
            <v>47521.08</v>
          </cell>
          <cell r="FS33" t="str">
            <v>WA</v>
          </cell>
          <cell r="FT33" t="str">
            <v>EISAnqnx</v>
          </cell>
          <cell r="FV33">
            <v>2379116.64</v>
          </cell>
          <cell r="GD33" t="str">
            <v>WA</v>
          </cell>
          <cell r="GE33">
            <v>2682698.9489999996</v>
          </cell>
          <cell r="GF33">
            <v>1553686.65</v>
          </cell>
          <cell r="GI33">
            <v>1</v>
          </cell>
          <cell r="GJ33">
            <v>1</v>
          </cell>
          <cell r="GK33" t="str">
            <v>WA</v>
          </cell>
          <cell r="GL33">
            <v>1150.8789999999999</v>
          </cell>
          <cell r="GM33" t="str">
            <v>Pre 1980</v>
          </cell>
          <cell r="GN33">
            <v>-1</v>
          </cell>
          <cell r="GQ33">
            <v>5802691.6372349998</v>
          </cell>
          <cell r="GR33">
            <v>402853.68515999999</v>
          </cell>
          <cell r="GU33" t="str">
            <v>Electric FAF</v>
          </cell>
          <cell r="GX33" t="str">
            <v>Baseboard/Wall/Radiant</v>
          </cell>
          <cell r="GY33" t="str">
            <v>WA</v>
          </cell>
          <cell r="GZ33">
            <v>2003.71557617188</v>
          </cell>
          <cell r="HB33" t="str">
            <v>Natural Gas Other</v>
          </cell>
          <cell r="HC33" t="str">
            <v>OR</v>
          </cell>
          <cell r="HD33">
            <v>54914.099243164099</v>
          </cell>
        </row>
        <row r="34">
          <cell r="R34" t="str">
            <v>Side By Side w/ Bottom FreezerThrough Door</v>
          </cell>
          <cell r="S34" t="str">
            <v>Bottom-Freezer (Including French Door) w/ TTD Ice</v>
          </cell>
          <cell r="AD34" t="str">
            <v>OR</v>
          </cell>
          <cell r="AH34" t="str">
            <v>OR</v>
          </cell>
          <cell r="AI34" t="str">
            <v>Pre 1980</v>
          </cell>
          <cell r="AJ34">
            <v>6932.7380000000003</v>
          </cell>
          <cell r="AK34" t="b">
            <v>1</v>
          </cell>
          <cell r="AN34" t="str">
            <v>WA</v>
          </cell>
          <cell r="AO34" t="str">
            <v>Wood</v>
          </cell>
          <cell r="AP34" t="str">
            <v>Pre 1980</v>
          </cell>
          <cell r="AQ34" t="str">
            <v>Crawlspace</v>
          </cell>
          <cell r="AR34">
            <v>2502.3069819478201</v>
          </cell>
          <cell r="AU34" t="str">
            <v>No</v>
          </cell>
          <cell r="AV34" t="b">
            <v>1</v>
          </cell>
          <cell r="AX34">
            <v>2061900.9531250037</v>
          </cell>
          <cell r="AY34" t="b">
            <v>0</v>
          </cell>
          <cell r="AZ34">
            <v>1508271.2886751071</v>
          </cell>
          <cell r="BA34">
            <v>0.50485436893203972</v>
          </cell>
          <cell r="BB34">
            <v>2502.3069819478201</v>
          </cell>
          <cell r="BC34">
            <v>0.50485433590803419</v>
          </cell>
          <cell r="BF34" t="str">
            <v>OR</v>
          </cell>
          <cell r="BG34" t="str">
            <v>Heat Pump (Central System)</v>
          </cell>
          <cell r="BH34" t="str">
            <v>Pre 1980</v>
          </cell>
          <cell r="BI34" t="str">
            <v>Crawlspace</v>
          </cell>
          <cell r="BJ34">
            <v>6932.73828125</v>
          </cell>
          <cell r="BM34" t="str">
            <v>No</v>
          </cell>
          <cell r="BN34">
            <v>12118426.515625</v>
          </cell>
          <cell r="BO34" t="b">
            <v>0</v>
          </cell>
          <cell r="BP34">
            <v>3050925.4923949218</v>
          </cell>
          <cell r="BQ34">
            <v>1</v>
          </cell>
          <cell r="BR34">
            <v>6932.73828125</v>
          </cell>
          <cell r="BU34" t="str">
            <v>WA</v>
          </cell>
          <cell r="BV34" t="str">
            <v>Pre 1980</v>
          </cell>
          <cell r="BW34" t="str">
            <v>Electric Storage - Outside Conditioned Space - Buffered</v>
          </cell>
          <cell r="BY34">
            <v>1524.7619999999999</v>
          </cell>
          <cell r="BZ34" t="str">
            <v>le55</v>
          </cell>
          <cell r="CF34" t="str">
            <v>Conditioned</v>
          </cell>
          <cell r="CG34">
            <v>2003.7159999999999</v>
          </cell>
          <cell r="CH34" t="str">
            <v>WA</v>
          </cell>
          <cell r="CI34" t="str">
            <v>Top-Freezer w/o TTD Ice</v>
          </cell>
          <cell r="CJ34">
            <v>42078.036</v>
          </cell>
          <cell r="CK34" t="b">
            <v>0</v>
          </cell>
          <cell r="CQ34" t="str">
            <v>Unconditioned</v>
          </cell>
          <cell r="CR34">
            <v>1464.694</v>
          </cell>
          <cell r="CS34" t="str">
            <v>WA</v>
          </cell>
          <cell r="CT34" t="str">
            <v>Upright</v>
          </cell>
          <cell r="CU34">
            <v>29293.879999999997</v>
          </cell>
          <cell r="CV34" t="b">
            <v>0</v>
          </cell>
          <cell r="CZ34">
            <v>1464.694</v>
          </cell>
          <cell r="DA34" t="str">
            <v>WA</v>
          </cell>
          <cell r="DC34" t="str">
            <v>Vertical Axis</v>
          </cell>
          <cell r="DG34" t="str">
            <v>Electric</v>
          </cell>
          <cell r="DH34">
            <v>1188.027</v>
          </cell>
          <cell r="DI34" t="str">
            <v>OR</v>
          </cell>
          <cell r="DL34" t="str">
            <v>Electric</v>
          </cell>
          <cell r="DM34" t="str">
            <v>Electric</v>
          </cell>
          <cell r="DN34">
            <v>1464.694</v>
          </cell>
          <cell r="DO34" t="str">
            <v>WA</v>
          </cell>
          <cell r="DS34">
            <v>2003.7159999999999</v>
          </cell>
          <cell r="DT34" t="str">
            <v>WA</v>
          </cell>
          <cell r="DU34" t="str">
            <v>32to46</v>
          </cell>
          <cell r="DX34" t="b">
            <v>0</v>
          </cell>
          <cell r="DY34">
            <v>1464.694</v>
          </cell>
          <cell r="DZ34" t="str">
            <v>WA</v>
          </cell>
          <cell r="EC34" t="str">
            <v>Laptop</v>
          </cell>
          <cell r="ED34">
            <v>1464.694</v>
          </cell>
          <cell r="EE34" t="str">
            <v>WA</v>
          </cell>
          <cell r="EH34" t="str">
            <v>le20</v>
          </cell>
          <cell r="EI34">
            <v>1524.7619999999999</v>
          </cell>
          <cell r="EJ34" t="str">
            <v>WA</v>
          </cell>
          <cell r="EO34">
            <v>1524.7619999999999</v>
          </cell>
          <cell r="EP34" t="str">
            <v>WA</v>
          </cell>
          <cell r="ES34">
            <v>4956.4930000000004</v>
          </cell>
          <cell r="ET34" t="str">
            <v>WA</v>
          </cell>
          <cell r="EZ34" t="str">
            <v>OR</v>
          </cell>
          <cell r="FA34" t="str">
            <v>Living Room/Family Room</v>
          </cell>
          <cell r="FB34">
            <v>457560.70800000004</v>
          </cell>
          <cell r="FC34">
            <v>1414278.5520000001</v>
          </cell>
          <cell r="FI34" t="str">
            <v>WA</v>
          </cell>
          <cell r="FJ34" t="str">
            <v>Bathroom</v>
          </cell>
          <cell r="FK34" t="str">
            <v>EISAnqnx</v>
          </cell>
          <cell r="FL34">
            <v>3866064.5400000005</v>
          </cell>
          <cell r="FS34" t="str">
            <v>WA</v>
          </cell>
          <cell r="FT34" t="str">
            <v>EISAq</v>
          </cell>
          <cell r="FV34">
            <v>3320850.31</v>
          </cell>
          <cell r="GD34" t="str">
            <v>OR</v>
          </cell>
          <cell r="GE34">
            <v>6724755.8600000003</v>
          </cell>
          <cell r="GF34">
            <v>7029796.3320000004</v>
          </cell>
          <cell r="GI34">
            <v>1</v>
          </cell>
          <cell r="GJ34">
            <v>2</v>
          </cell>
          <cell r="GK34" t="str">
            <v>OR</v>
          </cell>
          <cell r="GL34">
            <v>6932.7380000000003</v>
          </cell>
          <cell r="GM34" t="str">
            <v>Pre 1980</v>
          </cell>
          <cell r="GN34">
            <v>0</v>
          </cell>
          <cell r="GQ34">
            <v>34321434.590415999</v>
          </cell>
          <cell r="GR34">
            <v>4227410.3139500003</v>
          </cell>
          <cell r="GU34" t="str">
            <v>Electric FAF</v>
          </cell>
          <cell r="GX34" t="str">
            <v>Wood</v>
          </cell>
          <cell r="GY34" t="str">
            <v>WA</v>
          </cell>
          <cell r="GZ34">
            <v>2003.71557617188</v>
          </cell>
          <cell r="HB34" t="str">
            <v>Natural Gas Other</v>
          </cell>
          <cell r="HC34" t="str">
            <v>WA</v>
          </cell>
          <cell r="HD34">
            <v>104733.079589844</v>
          </cell>
        </row>
        <row r="35">
          <cell r="AD35" t="str">
            <v>WA</v>
          </cell>
          <cell r="AH35" t="str">
            <v>WA</v>
          </cell>
          <cell r="AI35" t="str">
            <v>Pre 1980</v>
          </cell>
          <cell r="AJ35">
            <v>1524.7619999999999</v>
          </cell>
          <cell r="AK35" t="b">
            <v>1</v>
          </cell>
          <cell r="AN35" t="str">
            <v>WA</v>
          </cell>
          <cell r="AO35" t="str">
            <v>Heat Pump (Central System)</v>
          </cell>
          <cell r="AP35" t="str">
            <v>1980-1992</v>
          </cell>
          <cell r="AQ35" t="str">
            <v>Crawlspace</v>
          </cell>
          <cell r="AR35">
            <v>4956.49267578125</v>
          </cell>
          <cell r="AU35" t="str">
            <v>Yes</v>
          </cell>
          <cell r="AV35" t="b">
            <v>0</v>
          </cell>
          <cell r="AX35">
            <v>10468112.53125</v>
          </cell>
          <cell r="AY35" t="b">
            <v>0</v>
          </cell>
          <cell r="AZ35">
            <v>0</v>
          </cell>
          <cell r="BA35" t="str">
            <v/>
          </cell>
          <cell r="BB35" t="str">
            <v/>
          </cell>
          <cell r="BC35">
            <v>0.99999993458706582</v>
          </cell>
          <cell r="BF35" t="str">
            <v>OR</v>
          </cell>
          <cell r="BG35" t="str">
            <v>Heat Pump (Central System)</v>
          </cell>
          <cell r="BH35" t="str">
            <v>Post 2006</v>
          </cell>
          <cell r="BI35" t="str">
            <v>Crawlspace</v>
          </cell>
          <cell r="BJ35">
            <v>1188.02661132813</v>
          </cell>
          <cell r="BM35" t="str">
            <v>No</v>
          </cell>
          <cell r="BN35">
            <v>2144388.0334472745</v>
          </cell>
          <cell r="BO35" t="b">
            <v>0</v>
          </cell>
          <cell r="BP35">
            <v>414661.08624499687</v>
          </cell>
          <cell r="BQ35">
            <v>1</v>
          </cell>
          <cell r="BR35">
            <v>1188.02661132813</v>
          </cell>
          <cell r="BU35" t="str">
            <v>WA</v>
          </cell>
          <cell r="BV35" t="str">
            <v>1980-1992</v>
          </cell>
          <cell r="BW35" t="str">
            <v>Electric Storage - Inside Conditioned Space</v>
          </cell>
          <cell r="BY35">
            <v>4956.4930000000004</v>
          </cell>
          <cell r="BZ35" t="str">
            <v>le55</v>
          </cell>
          <cell r="CF35" t="str">
            <v>Conditioned</v>
          </cell>
          <cell r="CG35">
            <v>1188.027</v>
          </cell>
          <cell r="CH35" t="str">
            <v>OR</v>
          </cell>
          <cell r="CI35" t="str">
            <v>Top-Freezer w/o TTD Ice</v>
          </cell>
          <cell r="CJ35">
            <v>24948.567000000003</v>
          </cell>
          <cell r="CK35" t="b">
            <v>0</v>
          </cell>
          <cell r="CQ35" t="str">
            <v>Conditioned</v>
          </cell>
          <cell r="CR35">
            <v>1524.7619999999999</v>
          </cell>
          <cell r="CS35" t="str">
            <v>WA</v>
          </cell>
          <cell r="CT35" t="str">
            <v>Upright</v>
          </cell>
          <cell r="CU35">
            <v>21346.667999999998</v>
          </cell>
          <cell r="CV35" t="b">
            <v>0</v>
          </cell>
          <cell r="CZ35">
            <v>1524.7619999999999</v>
          </cell>
          <cell r="DA35" t="str">
            <v>WA</v>
          </cell>
          <cell r="DC35" t="str">
            <v>Horizontal Axis</v>
          </cell>
          <cell r="DG35" t="str">
            <v>Electric</v>
          </cell>
          <cell r="DH35">
            <v>4956.4930000000004</v>
          </cell>
          <cell r="DI35" t="str">
            <v>WA</v>
          </cell>
          <cell r="DL35" t="str">
            <v>Electric</v>
          </cell>
          <cell r="DM35" t="str">
            <v>Electric</v>
          </cell>
          <cell r="DN35">
            <v>1188.027</v>
          </cell>
          <cell r="DO35" t="str">
            <v>OR</v>
          </cell>
          <cell r="DS35">
            <v>2003.7159999999999</v>
          </cell>
          <cell r="DT35" t="str">
            <v>WA</v>
          </cell>
          <cell r="DU35" t="str">
            <v>lt32</v>
          </cell>
          <cell r="DX35" t="b">
            <v>0</v>
          </cell>
          <cell r="DY35">
            <v>1464.694</v>
          </cell>
          <cell r="DZ35" t="str">
            <v>WA</v>
          </cell>
          <cell r="EC35" t="str">
            <v>Desktop</v>
          </cell>
          <cell r="ED35">
            <v>1464.694</v>
          </cell>
          <cell r="EE35" t="str">
            <v>WA</v>
          </cell>
          <cell r="EH35" t="str">
            <v>gt20</v>
          </cell>
          <cell r="EI35">
            <v>4956.4930000000004</v>
          </cell>
          <cell r="EJ35" t="str">
            <v>WA</v>
          </cell>
          <cell r="EO35">
            <v>4956.4930000000004</v>
          </cell>
          <cell r="EP35" t="str">
            <v>WA</v>
          </cell>
          <cell r="ES35">
            <v>2003.7159999999999</v>
          </cell>
          <cell r="ET35" t="str">
            <v>WA</v>
          </cell>
          <cell r="EZ35" t="str">
            <v>OR</v>
          </cell>
          <cell r="FA35" t="str">
            <v>Other</v>
          </cell>
          <cell r="FB35">
            <v>3369310.6680000001</v>
          </cell>
          <cell r="FC35">
            <v>5185688.0240000002</v>
          </cell>
          <cell r="FI35" t="str">
            <v>WA</v>
          </cell>
          <cell r="FJ35" t="str">
            <v>Bathroom</v>
          </cell>
          <cell r="FK35" t="str">
            <v>EISAx</v>
          </cell>
          <cell r="FL35">
            <v>322172.04500000004</v>
          </cell>
          <cell r="FS35" t="str">
            <v>WA</v>
          </cell>
          <cell r="FT35" t="str">
            <v>EISAx</v>
          </cell>
          <cell r="FV35">
            <v>4485626.165</v>
          </cell>
          <cell r="GD35" t="str">
            <v>WA</v>
          </cell>
          <cell r="GE35">
            <v>3563368.7939999998</v>
          </cell>
          <cell r="GF35">
            <v>2631739.2119999998</v>
          </cell>
          <cell r="GI35">
            <v>1</v>
          </cell>
          <cell r="GJ35">
            <v>1</v>
          </cell>
          <cell r="GK35" t="str">
            <v>WA</v>
          </cell>
          <cell r="GL35">
            <v>1524.7619999999999</v>
          </cell>
          <cell r="GM35" t="str">
            <v>Pre 1980</v>
          </cell>
          <cell r="GN35">
            <v>0</v>
          </cell>
          <cell r="GQ35">
            <v>7547541.4047599994</v>
          </cell>
          <cell r="GR35">
            <v>442748.95384500001</v>
          </cell>
          <cell r="GU35" t="str">
            <v>Natural Gas FAF</v>
          </cell>
          <cell r="GX35" t="str">
            <v>Wood</v>
          </cell>
          <cell r="GY35" t="str">
            <v>OR</v>
          </cell>
          <cell r="GZ35">
            <v>1188.02661132813</v>
          </cell>
          <cell r="HB35" t="str">
            <v>Oil FAF</v>
          </cell>
          <cell r="HC35" t="str">
            <v>ID</v>
          </cell>
          <cell r="HD35">
            <v>7363.15966796875</v>
          </cell>
        </row>
        <row r="36">
          <cell r="AD36" t="str">
            <v>WA</v>
          </cell>
          <cell r="AH36" t="str">
            <v>WA</v>
          </cell>
          <cell r="AI36" t="str">
            <v>Pre 1980</v>
          </cell>
          <cell r="AJ36">
            <v>1524.7619999999999</v>
          </cell>
          <cell r="AK36" t="b">
            <v>1</v>
          </cell>
          <cell r="AN36" t="str">
            <v>WA</v>
          </cell>
          <cell r="AO36" t="str">
            <v>Wood</v>
          </cell>
          <cell r="AP36" t="str">
            <v>1980-1992</v>
          </cell>
          <cell r="AQ36" t="str">
            <v>Crawlspace</v>
          </cell>
          <cell r="AR36">
            <v>4956.49267578125</v>
          </cell>
          <cell r="AU36" t="str">
            <v>Yes</v>
          </cell>
          <cell r="AV36" t="b">
            <v>0</v>
          </cell>
          <cell r="AX36">
            <v>10468112.53125</v>
          </cell>
          <cell r="AY36" t="b">
            <v>0</v>
          </cell>
          <cell r="AZ36">
            <v>0</v>
          </cell>
          <cell r="BA36" t="str">
            <v/>
          </cell>
          <cell r="BB36" t="str">
            <v/>
          </cell>
          <cell r="BC36">
            <v>0.99999993458706582</v>
          </cell>
          <cell r="BF36" t="str">
            <v>WA</v>
          </cell>
          <cell r="BG36" t="str">
            <v>Heat Pump (Central System)</v>
          </cell>
          <cell r="BH36" t="str">
            <v>Pre 1980</v>
          </cell>
          <cell r="BI36" t="str">
            <v>Basement</v>
          </cell>
          <cell r="BJ36">
            <v>1690.63501739502</v>
          </cell>
          <cell r="BM36" t="str">
            <v>No</v>
          </cell>
          <cell r="BN36">
            <v>5874956.6854476947</v>
          </cell>
          <cell r="BO36" t="b">
            <v>0</v>
          </cell>
          <cell r="BP36">
            <v>1739443.650347214</v>
          </cell>
          <cell r="BQ36">
            <v>0.25</v>
          </cell>
          <cell r="BR36">
            <v>422.658754348755</v>
          </cell>
          <cell r="BU36" t="str">
            <v>WA</v>
          </cell>
          <cell r="BV36" t="str">
            <v>Pre 1980</v>
          </cell>
          <cell r="BW36" t="str">
            <v>Electric Storage - Outside Conditioned Space - Buffered</v>
          </cell>
          <cell r="BY36">
            <v>1150.8789999999999</v>
          </cell>
          <cell r="BZ36" t="str">
            <v>le55</v>
          </cell>
          <cell r="CF36" t="str">
            <v>Conditioned</v>
          </cell>
          <cell r="CG36">
            <v>1524.7619999999999</v>
          </cell>
          <cell r="CH36" t="str">
            <v>WA</v>
          </cell>
          <cell r="CI36" t="str">
            <v>Top-Freezer w/o TTD Ice</v>
          </cell>
          <cell r="CJ36">
            <v>19821.905999999999</v>
          </cell>
          <cell r="CK36" t="b">
            <v>0</v>
          </cell>
          <cell r="CQ36" t="str">
            <v>Conditioned</v>
          </cell>
          <cell r="CR36">
            <v>6932.7380000000003</v>
          </cell>
          <cell r="CS36" t="str">
            <v>OR</v>
          </cell>
          <cell r="CT36" t="str">
            <v>Chest</v>
          </cell>
          <cell r="CU36">
            <v>83192.856</v>
          </cell>
          <cell r="CV36" t="b">
            <v>0</v>
          </cell>
          <cell r="CZ36">
            <v>6932.7380000000003</v>
          </cell>
          <cell r="DA36" t="str">
            <v>OR</v>
          </cell>
          <cell r="DC36" t="str">
            <v>Vertical Axis</v>
          </cell>
          <cell r="DG36" t="str">
            <v>Electric</v>
          </cell>
          <cell r="DH36">
            <v>4956.4930000000004</v>
          </cell>
          <cell r="DI36" t="str">
            <v>WA</v>
          </cell>
          <cell r="DL36" t="str">
            <v>Electric</v>
          </cell>
          <cell r="DM36" t="str">
            <v>Electric</v>
          </cell>
          <cell r="DN36">
            <v>4956.4930000000004</v>
          </cell>
          <cell r="DO36" t="str">
            <v>WA</v>
          </cell>
          <cell r="DS36">
            <v>2003.7159999999999</v>
          </cell>
          <cell r="DT36" t="str">
            <v>WA</v>
          </cell>
          <cell r="DU36" t="str">
            <v>lt32</v>
          </cell>
          <cell r="DX36" t="b">
            <v>0</v>
          </cell>
          <cell r="DY36">
            <v>1464.694</v>
          </cell>
          <cell r="DZ36" t="str">
            <v>WA</v>
          </cell>
          <cell r="EC36" t="str">
            <v>Laptop</v>
          </cell>
          <cell r="ED36">
            <v>1464.694</v>
          </cell>
          <cell r="EE36" t="str">
            <v>WA</v>
          </cell>
          <cell r="EH36" t="str">
            <v>le20</v>
          </cell>
          <cell r="EI36">
            <v>4956.4930000000004</v>
          </cell>
          <cell r="EJ36" t="str">
            <v>WA</v>
          </cell>
          <cell r="EO36">
            <v>1524.7619999999999</v>
          </cell>
          <cell r="EP36" t="str">
            <v>WA</v>
          </cell>
          <cell r="ES36">
            <v>4956.4930000000004</v>
          </cell>
          <cell r="ET36" t="str">
            <v>WA</v>
          </cell>
          <cell r="EZ36" t="str">
            <v>WA</v>
          </cell>
          <cell r="FA36" t="str">
            <v>Bathroom</v>
          </cell>
          <cell r="FB36">
            <v>552421.91999999993</v>
          </cell>
          <cell r="FC36">
            <v>115087.9</v>
          </cell>
          <cell r="FI36" t="str">
            <v>WA</v>
          </cell>
          <cell r="FJ36" t="str">
            <v>Bedrooms</v>
          </cell>
          <cell r="FK36" t="str">
            <v>EISAnqnx</v>
          </cell>
          <cell r="FL36">
            <v>2973895.8000000003</v>
          </cell>
          <cell r="FS36" t="str">
            <v>WA</v>
          </cell>
          <cell r="FT36" t="str">
            <v>EISAnqnx</v>
          </cell>
          <cell r="FV36">
            <v>7434739.5000000009</v>
          </cell>
          <cell r="GD36" t="str">
            <v>WA</v>
          </cell>
          <cell r="GE36">
            <v>408636.21599999996</v>
          </cell>
          <cell r="GF36">
            <v>1347889.608</v>
          </cell>
          <cell r="GI36">
            <v>1</v>
          </cell>
          <cell r="GJ36">
            <v>1</v>
          </cell>
          <cell r="GK36" t="str">
            <v>WA</v>
          </cell>
          <cell r="GL36">
            <v>1524.7619999999999</v>
          </cell>
          <cell r="GM36" t="str">
            <v>Pre 1980</v>
          </cell>
          <cell r="GN36">
            <v>0</v>
          </cell>
          <cell r="GQ36">
            <v>7547541.4047599994</v>
          </cell>
          <cell r="GR36">
            <v>442748.95384500001</v>
          </cell>
          <cell r="GU36" t="str">
            <v>Baseboard/Wall/Radiant</v>
          </cell>
          <cell r="GX36" t="str">
            <v>None</v>
          </cell>
          <cell r="GY36" t="str">
            <v>WA</v>
          </cell>
          <cell r="GZ36">
            <v>1524.76245117188</v>
          </cell>
          <cell r="HB36" t="str">
            <v>Oil FAF</v>
          </cell>
          <cell r="HC36" t="str">
            <v>MT</v>
          </cell>
          <cell r="HD36">
            <v>1717.01916503906</v>
          </cell>
        </row>
        <row r="37">
          <cell r="AD37" t="str">
            <v>WA</v>
          </cell>
          <cell r="AH37" t="str">
            <v>WA</v>
          </cell>
          <cell r="AI37" t="str">
            <v>Pre 1980</v>
          </cell>
          <cell r="AJ37">
            <v>1524.7619999999999</v>
          </cell>
          <cell r="AK37" t="b">
            <v>1</v>
          </cell>
          <cell r="AN37" t="str">
            <v>WA</v>
          </cell>
          <cell r="AO37" t="str">
            <v>Wood</v>
          </cell>
          <cell r="AP37" t="str">
            <v>1980-1992</v>
          </cell>
          <cell r="AQ37" t="str">
            <v>Crawlspace</v>
          </cell>
          <cell r="AR37">
            <v>4956.49267578125</v>
          </cell>
          <cell r="AU37" t="str">
            <v>Yes</v>
          </cell>
          <cell r="AV37" t="b">
            <v>1</v>
          </cell>
          <cell r="AX37">
            <v>10468112.53125</v>
          </cell>
          <cell r="AY37" t="b">
            <v>0</v>
          </cell>
          <cell r="AZ37">
            <v>0</v>
          </cell>
          <cell r="BA37">
            <v>1</v>
          </cell>
          <cell r="BB37">
            <v>4956.49267578125</v>
          </cell>
          <cell r="BC37">
            <v>0.99999993458706582</v>
          </cell>
          <cell r="BF37" t="str">
            <v>WA</v>
          </cell>
          <cell r="BG37" t="str">
            <v>Heat Pump (Central System)</v>
          </cell>
          <cell r="BH37" t="str">
            <v>Pre 1980</v>
          </cell>
          <cell r="BI37" t="str">
            <v>Crawlspace</v>
          </cell>
          <cell r="BJ37">
            <v>313.08055877685501</v>
          </cell>
          <cell r="BM37" t="str">
            <v>No</v>
          </cell>
          <cell r="BN37">
            <v>1087954.9417495711</v>
          </cell>
          <cell r="BO37" t="b">
            <v>0</v>
          </cell>
          <cell r="BP37">
            <v>322119.19450874277</v>
          </cell>
          <cell r="BQ37">
            <v>0.25</v>
          </cell>
          <cell r="BR37">
            <v>78.270139694213754</v>
          </cell>
          <cell r="BU37" t="str">
            <v>OR</v>
          </cell>
          <cell r="BV37" t="str">
            <v>Pre 1980</v>
          </cell>
          <cell r="BW37" t="str">
            <v>Electric Storage - Outside Conditioned Space - Buffered</v>
          </cell>
          <cell r="BY37">
            <v>6932.7380000000003</v>
          </cell>
          <cell r="BZ37" t="str">
            <v>le55</v>
          </cell>
          <cell r="CF37" t="str">
            <v>Conditioned</v>
          </cell>
          <cell r="CG37">
            <v>4956.4930000000004</v>
          </cell>
          <cell r="CH37" t="str">
            <v>WA</v>
          </cell>
          <cell r="CI37" t="str">
            <v>Top-Freezer w/o TTD Ice</v>
          </cell>
          <cell r="CJ37">
            <v>109042.84600000001</v>
          </cell>
          <cell r="CK37" t="b">
            <v>0</v>
          </cell>
          <cell r="CQ37" t="str">
            <v>Unconditioned</v>
          </cell>
          <cell r="CR37">
            <v>1464.694</v>
          </cell>
          <cell r="CS37" t="str">
            <v>WA</v>
          </cell>
          <cell r="CT37" t="str">
            <v>Upright</v>
          </cell>
          <cell r="CU37">
            <v>29293.879999999997</v>
          </cell>
          <cell r="CV37" t="b">
            <v>0</v>
          </cell>
          <cell r="CZ37">
            <v>4956.4930000000004</v>
          </cell>
          <cell r="DA37" t="str">
            <v>WA</v>
          </cell>
          <cell r="DC37" t="str">
            <v>Horizontal Axis</v>
          </cell>
          <cell r="DG37" t="str">
            <v>Electric</v>
          </cell>
          <cell r="DH37">
            <v>4956.4930000000004</v>
          </cell>
          <cell r="DI37" t="str">
            <v>WA</v>
          </cell>
          <cell r="DL37" t="str">
            <v>Gas</v>
          </cell>
          <cell r="DM37" t="str">
            <v>Gas</v>
          </cell>
          <cell r="DN37">
            <v>4956.4930000000004</v>
          </cell>
          <cell r="DO37" t="str">
            <v>WA</v>
          </cell>
          <cell r="DS37">
            <v>2003.7159999999999</v>
          </cell>
          <cell r="DT37" t="str">
            <v>WA</v>
          </cell>
          <cell r="DU37" t="str">
            <v>gt46</v>
          </cell>
          <cell r="DX37" t="b">
            <v>0</v>
          </cell>
          <cell r="DY37">
            <v>1464.694</v>
          </cell>
          <cell r="DZ37" t="str">
            <v>WA</v>
          </cell>
          <cell r="EC37" t="str">
            <v>Desktop</v>
          </cell>
          <cell r="ED37">
            <v>4956.4930000000004</v>
          </cell>
          <cell r="EE37" t="str">
            <v>WA</v>
          </cell>
          <cell r="EH37" t="str">
            <v>le20</v>
          </cell>
          <cell r="EI37">
            <v>4956.4930000000004</v>
          </cell>
          <cell r="EJ37" t="str">
            <v>WA</v>
          </cell>
          <cell r="EO37">
            <v>1524.7619999999999</v>
          </cell>
          <cell r="EP37" t="str">
            <v>WA</v>
          </cell>
          <cell r="ES37">
            <v>1524.7619999999999</v>
          </cell>
          <cell r="ET37" t="str">
            <v>WA</v>
          </cell>
          <cell r="EZ37" t="str">
            <v>WA</v>
          </cell>
          <cell r="FA37" t="str">
            <v>Bedrooms</v>
          </cell>
          <cell r="FB37">
            <v>874668.03999999992</v>
          </cell>
          <cell r="FC37">
            <v>509839.39699999994</v>
          </cell>
          <cell r="FI37" t="str">
            <v>WA</v>
          </cell>
          <cell r="FJ37" t="str">
            <v>Bedrooms</v>
          </cell>
          <cell r="FK37" t="str">
            <v>EISAq</v>
          </cell>
          <cell r="FL37">
            <v>148694.79</v>
          </cell>
          <cell r="FS37" t="str">
            <v>WA</v>
          </cell>
          <cell r="FT37" t="str">
            <v>EISAq</v>
          </cell>
          <cell r="FV37">
            <v>4703711.8570000008</v>
          </cell>
          <cell r="GD37" t="str">
            <v>WA</v>
          </cell>
          <cell r="GE37">
            <v>1642168.6739999999</v>
          </cell>
          <cell r="GF37">
            <v>1524762</v>
          </cell>
          <cell r="GI37">
            <v>1</v>
          </cell>
          <cell r="GJ37">
            <v>1</v>
          </cell>
          <cell r="GK37" t="str">
            <v>WA</v>
          </cell>
          <cell r="GL37">
            <v>1524.7619999999999</v>
          </cell>
          <cell r="GM37" t="str">
            <v>Pre 1980</v>
          </cell>
          <cell r="GN37">
            <v>0</v>
          </cell>
          <cell r="GQ37">
            <v>7547541.4047599994</v>
          </cell>
          <cell r="GR37">
            <v>442748.95384500001</v>
          </cell>
          <cell r="GU37" t="str">
            <v>Electric FAF</v>
          </cell>
          <cell r="GX37" t="str">
            <v>Other</v>
          </cell>
          <cell r="GY37" t="str">
            <v>WA</v>
          </cell>
          <cell r="GZ37">
            <v>4956.49267578125</v>
          </cell>
          <cell r="HB37" t="str">
            <v>Oil FAF</v>
          </cell>
          <cell r="HC37" t="str">
            <v>OR</v>
          </cell>
          <cell r="HD37">
            <v>53771.756591796897</v>
          </cell>
        </row>
        <row r="38">
          <cell r="AD38" t="str">
            <v>WA</v>
          </cell>
          <cell r="AH38" t="str">
            <v>WA</v>
          </cell>
          <cell r="AJ38">
            <v>1524.7619999999999</v>
          </cell>
          <cell r="AK38" t="b">
            <v>0</v>
          </cell>
          <cell r="AN38" t="str">
            <v>WA</v>
          </cell>
          <cell r="AO38" t="str">
            <v>Baseboard/Wall/Radiant</v>
          </cell>
          <cell r="AP38" t="str">
            <v>Pre 1980</v>
          </cell>
          <cell r="AQ38" t="str">
            <v>Basement</v>
          </cell>
          <cell r="AR38">
            <v>1464.69372558594</v>
          </cell>
          <cell r="AU38" t="str">
            <v>No</v>
          </cell>
          <cell r="AV38" t="b">
            <v>0</v>
          </cell>
          <cell r="AX38">
            <v>3295560.882568365</v>
          </cell>
          <cell r="AY38" t="b">
            <v>0</v>
          </cell>
          <cell r="AZ38">
            <v>682181.10269165155</v>
          </cell>
          <cell r="BA38" t="str">
            <v/>
          </cell>
          <cell r="BB38" t="str">
            <v/>
          </cell>
          <cell r="BC38">
            <v>0.99999981264751547</v>
          </cell>
          <cell r="BF38" t="str">
            <v>WA</v>
          </cell>
          <cell r="BG38" t="str">
            <v>Heat Pump (Central System)</v>
          </cell>
          <cell r="BH38" t="str">
            <v>Pre 1980</v>
          </cell>
          <cell r="BI38" t="str">
            <v>Basement</v>
          </cell>
          <cell r="BJ38">
            <v>1690.63501739502</v>
          </cell>
          <cell r="BM38" t="str">
            <v>No</v>
          </cell>
          <cell r="BN38">
            <v>5874956.6854476947</v>
          </cell>
          <cell r="BO38" t="b">
            <v>0</v>
          </cell>
          <cell r="BP38">
            <v>1739443.650347214</v>
          </cell>
          <cell r="BQ38">
            <v>0.25</v>
          </cell>
          <cell r="BR38">
            <v>422.658754348755</v>
          </cell>
          <cell r="BU38" t="str">
            <v>WA</v>
          </cell>
          <cell r="BV38" t="str">
            <v>Pre 1980</v>
          </cell>
          <cell r="BW38" t="str">
            <v>Gas Tankless</v>
          </cell>
          <cell r="BY38">
            <v>1524.7619999999999</v>
          </cell>
          <cell r="BZ38" t="str">
            <v/>
          </cell>
          <cell r="CF38" t="str">
            <v>Unconditioned</v>
          </cell>
          <cell r="CG38">
            <v>4956.4930000000004</v>
          </cell>
          <cell r="CH38" t="str">
            <v>WA</v>
          </cell>
          <cell r="CI38" t="str">
            <v>Refrigerator Only</v>
          </cell>
          <cell r="CJ38">
            <v>49564.930000000008</v>
          </cell>
          <cell r="CK38" t="b">
            <v>0</v>
          </cell>
          <cell r="CQ38" t="str">
            <v>Unconditioned</v>
          </cell>
          <cell r="CR38">
            <v>6932.7380000000003</v>
          </cell>
          <cell r="CS38" t="str">
            <v>OR</v>
          </cell>
          <cell r="CT38" t="str">
            <v>Upright</v>
          </cell>
          <cell r="CU38">
            <v>145587.49799999999</v>
          </cell>
          <cell r="CV38" t="b">
            <v>0</v>
          </cell>
          <cell r="CZ38">
            <v>1464.694</v>
          </cell>
          <cell r="DA38" t="str">
            <v>WA</v>
          </cell>
          <cell r="DC38" t="str">
            <v>Vertical Axis</v>
          </cell>
          <cell r="DG38" t="str">
            <v>Electric</v>
          </cell>
          <cell r="DH38">
            <v>1524.7619999999999</v>
          </cell>
          <cell r="DI38" t="str">
            <v>WA</v>
          </cell>
          <cell r="DL38" t="str">
            <v>Electric</v>
          </cell>
          <cell r="DM38" t="str">
            <v>Electric</v>
          </cell>
          <cell r="DN38">
            <v>4956.4930000000004</v>
          </cell>
          <cell r="DO38" t="str">
            <v>WA</v>
          </cell>
          <cell r="DS38">
            <v>2003.7159999999999</v>
          </cell>
          <cell r="DT38" t="str">
            <v>WA</v>
          </cell>
          <cell r="DU38" t="str">
            <v>lt32</v>
          </cell>
          <cell r="DX38" t="b">
            <v>0</v>
          </cell>
          <cell r="DY38">
            <v>1464.694</v>
          </cell>
          <cell r="DZ38" t="str">
            <v>WA</v>
          </cell>
          <cell r="EC38" t="str">
            <v>Desktop</v>
          </cell>
          <cell r="ED38">
            <v>2003.7159999999999</v>
          </cell>
          <cell r="EE38" t="str">
            <v>WA</v>
          </cell>
          <cell r="EH38" t="str">
            <v>le20</v>
          </cell>
          <cell r="EI38">
            <v>1524.7619999999999</v>
          </cell>
          <cell r="EJ38" t="str">
            <v>WA</v>
          </cell>
          <cell r="EO38">
            <v>1524.7619999999999</v>
          </cell>
          <cell r="EP38" t="str">
            <v>WA</v>
          </cell>
          <cell r="ES38">
            <v>2003.7159999999999</v>
          </cell>
          <cell r="ET38" t="str">
            <v>WA</v>
          </cell>
          <cell r="EZ38" t="str">
            <v>WA</v>
          </cell>
          <cell r="FA38" t="str">
            <v>Exterior</v>
          </cell>
          <cell r="FB38">
            <v>345263.69999999995</v>
          </cell>
          <cell r="FC38">
            <v>1894346.8339999998</v>
          </cell>
          <cell r="FI38" t="str">
            <v>WA</v>
          </cell>
          <cell r="FJ38" t="str">
            <v>Exterior</v>
          </cell>
          <cell r="FK38" t="str">
            <v>EISAnqnx</v>
          </cell>
          <cell r="FL38">
            <v>594779.16</v>
          </cell>
          <cell r="FS38" t="str">
            <v>WA</v>
          </cell>
          <cell r="FT38" t="str">
            <v>EISAx</v>
          </cell>
          <cell r="FV38">
            <v>10334287.905000001</v>
          </cell>
          <cell r="GD38" t="str">
            <v>WA</v>
          </cell>
          <cell r="GE38">
            <v>1608623.91</v>
          </cell>
          <cell r="GF38">
            <v>1462246.7579999999</v>
          </cell>
          <cell r="GI38">
            <v>1</v>
          </cell>
          <cell r="GJ38">
            <v>1</v>
          </cell>
          <cell r="GK38" t="str">
            <v>WA</v>
          </cell>
          <cell r="GL38">
            <v>1524.7619999999999</v>
          </cell>
          <cell r="GN38">
            <v>0</v>
          </cell>
          <cell r="GQ38">
            <v>7547541.4047599994</v>
          </cell>
          <cell r="GR38">
            <v>442748.95384500001</v>
          </cell>
          <cell r="GU38" t="str">
            <v>Heat Pump (Central System)</v>
          </cell>
          <cell r="GX38" t="str">
            <v>None</v>
          </cell>
          <cell r="GY38" t="str">
            <v>WA</v>
          </cell>
          <cell r="GZ38">
            <v>1150.87915039063</v>
          </cell>
          <cell r="HB38" t="str">
            <v>Oil FAF</v>
          </cell>
          <cell r="HC38" t="str">
            <v>WA</v>
          </cell>
          <cell r="HD38">
            <v>76997.353271484404</v>
          </cell>
        </row>
        <row r="39">
          <cell r="AD39" t="str">
            <v>WA</v>
          </cell>
          <cell r="AH39" t="str">
            <v>WA</v>
          </cell>
          <cell r="AI39" t="str">
            <v>Pre 1980</v>
          </cell>
          <cell r="AJ39">
            <v>4956.4930000000004</v>
          </cell>
          <cell r="AK39" t="b">
            <v>1</v>
          </cell>
          <cell r="AN39" t="str">
            <v>WA</v>
          </cell>
          <cell r="AO39" t="str">
            <v>Wood</v>
          </cell>
          <cell r="AP39" t="str">
            <v>Pre 1980</v>
          </cell>
          <cell r="AQ39" t="str">
            <v>Basement</v>
          </cell>
          <cell r="AR39">
            <v>1464.69372558594</v>
          </cell>
          <cell r="AU39" t="str">
            <v>No</v>
          </cell>
          <cell r="AV39" t="b">
            <v>0</v>
          </cell>
          <cell r="AX39">
            <v>3295560.882568365</v>
          </cell>
          <cell r="AY39" t="b">
            <v>0</v>
          </cell>
          <cell r="AZ39">
            <v>682181.10269165155</v>
          </cell>
          <cell r="BA39" t="str">
            <v/>
          </cell>
          <cell r="BB39" t="str">
            <v/>
          </cell>
          <cell r="BC39">
            <v>0.99999981264751547</v>
          </cell>
          <cell r="BF39" t="str">
            <v>WA</v>
          </cell>
          <cell r="BG39" t="str">
            <v>Heat Pump (Central System)</v>
          </cell>
          <cell r="BH39" t="str">
            <v>Pre 1980</v>
          </cell>
          <cell r="BI39" t="str">
            <v>Crawlspace</v>
          </cell>
          <cell r="BJ39">
            <v>313.08055877685501</v>
          </cell>
          <cell r="BM39" t="str">
            <v>No</v>
          </cell>
          <cell r="BN39">
            <v>1087954.9417495711</v>
          </cell>
          <cell r="BO39" t="b">
            <v>0</v>
          </cell>
          <cell r="BP39">
            <v>322119.19450874277</v>
          </cell>
          <cell r="BQ39">
            <v>0.25</v>
          </cell>
          <cell r="BR39">
            <v>78.270139694213754</v>
          </cell>
          <cell r="BU39" t="str">
            <v>WA</v>
          </cell>
          <cell r="BV39" t="str">
            <v>Pre 1980</v>
          </cell>
          <cell r="BW39" t="str">
            <v>Electric Storage - Outside Conditioned Space - Buffered</v>
          </cell>
          <cell r="BY39">
            <v>1524.7619999999999</v>
          </cell>
          <cell r="BZ39" t="str">
            <v>le55</v>
          </cell>
          <cell r="CF39" t="str">
            <v>Conditioned</v>
          </cell>
          <cell r="CG39">
            <v>1150.8789999999999</v>
          </cell>
          <cell r="CH39" t="str">
            <v>WA</v>
          </cell>
          <cell r="CI39" t="str">
            <v>Top-Freezer w/o TTD Ice</v>
          </cell>
          <cell r="CJ39">
            <v>20715.822</v>
          </cell>
          <cell r="CK39" t="b">
            <v>0</v>
          </cell>
          <cell r="CQ39" t="str">
            <v>Unconditioned</v>
          </cell>
          <cell r="CR39">
            <v>4956.4930000000004</v>
          </cell>
          <cell r="CS39" t="str">
            <v>WA</v>
          </cell>
          <cell r="CT39" t="str">
            <v>Upright</v>
          </cell>
          <cell r="CU39">
            <v>59477.916000000005</v>
          </cell>
          <cell r="CV39" t="b">
            <v>0</v>
          </cell>
          <cell r="CZ39">
            <v>4956.4930000000004</v>
          </cell>
          <cell r="DA39" t="str">
            <v>WA</v>
          </cell>
          <cell r="DC39" t="str">
            <v>Vertical Axis</v>
          </cell>
          <cell r="DG39" t="str">
            <v>Electric</v>
          </cell>
          <cell r="DH39">
            <v>4956.4930000000004</v>
          </cell>
          <cell r="DI39" t="str">
            <v>WA</v>
          </cell>
          <cell r="DL39" t="str">
            <v>Electric</v>
          </cell>
          <cell r="DM39" t="str">
            <v>Electric</v>
          </cell>
          <cell r="DN39">
            <v>1524.7619999999999</v>
          </cell>
          <cell r="DO39" t="str">
            <v>WA</v>
          </cell>
          <cell r="DS39">
            <v>1524.7619999999999</v>
          </cell>
          <cell r="DT39" t="str">
            <v>WA</v>
          </cell>
          <cell r="DU39" t="str">
            <v>32to46</v>
          </cell>
          <cell r="DX39" t="b">
            <v>0</v>
          </cell>
          <cell r="DY39">
            <v>1188.027</v>
          </cell>
          <cell r="DZ39" t="str">
            <v>OR</v>
          </cell>
          <cell r="EC39" t="str">
            <v>Desktop</v>
          </cell>
          <cell r="ED39">
            <v>2003.7159999999999</v>
          </cell>
          <cell r="EE39" t="str">
            <v>WA</v>
          </cell>
          <cell r="EH39" t="str">
            <v>le20</v>
          </cell>
          <cell r="EI39">
            <v>1524.7619999999999</v>
          </cell>
          <cell r="EJ39" t="str">
            <v>WA</v>
          </cell>
          <cell r="EO39">
            <v>2003.7159999999999</v>
          </cell>
          <cell r="EP39" t="str">
            <v>WA</v>
          </cell>
          <cell r="ES39">
            <v>6932.7380000000003</v>
          </cell>
          <cell r="ET39" t="str">
            <v>OR</v>
          </cell>
          <cell r="EZ39" t="str">
            <v>WA</v>
          </cell>
          <cell r="FA39" t="str">
            <v>Garage</v>
          </cell>
          <cell r="FB39">
            <v>161123.06</v>
          </cell>
          <cell r="FC39">
            <v>388997.10199999996</v>
          </cell>
          <cell r="FI39" t="str">
            <v>WA</v>
          </cell>
          <cell r="FJ39" t="str">
            <v>Exterior</v>
          </cell>
          <cell r="FK39" t="str">
            <v>EISAx</v>
          </cell>
          <cell r="FL39">
            <v>2428681.5700000003</v>
          </cell>
          <cell r="FS39" t="str">
            <v>WA</v>
          </cell>
          <cell r="FT39" t="str">
            <v>EISAnqnx</v>
          </cell>
          <cell r="FV39">
            <v>5997356.5300000003</v>
          </cell>
          <cell r="GD39" t="str">
            <v>WA</v>
          </cell>
          <cell r="GE39">
            <v>20291882.342</v>
          </cell>
          <cell r="GF39">
            <v>14933913.409000002</v>
          </cell>
          <cell r="GI39">
            <v>1</v>
          </cell>
          <cell r="GJ39">
            <v>1</v>
          </cell>
          <cell r="GK39" t="str">
            <v>WA</v>
          </cell>
          <cell r="GL39">
            <v>4956.4930000000004</v>
          </cell>
          <cell r="GM39" t="str">
            <v>Pre 1980</v>
          </cell>
          <cell r="GN39">
            <v>0</v>
          </cell>
          <cell r="GQ39">
            <v>23007510.161249001</v>
          </cell>
          <cell r="GR39">
            <v>1853220.3414675</v>
          </cell>
          <cell r="GU39" t="str">
            <v>Natural Gas FAF</v>
          </cell>
          <cell r="GX39" t="str">
            <v>None</v>
          </cell>
          <cell r="GY39" t="str">
            <v>OR</v>
          </cell>
          <cell r="GZ39">
            <v>6932.73828125</v>
          </cell>
          <cell r="HB39" t="str">
            <v>Oil Other</v>
          </cell>
          <cell r="HC39" t="str">
            <v>ID</v>
          </cell>
          <cell r="HD39">
            <v>1192.46508789063</v>
          </cell>
        </row>
        <row r="40">
          <cell r="AD40" t="str">
            <v>WA</v>
          </cell>
          <cell r="AH40" t="str">
            <v>WA</v>
          </cell>
          <cell r="AI40" t="str">
            <v>1980-1992</v>
          </cell>
          <cell r="AJ40">
            <v>1464.694</v>
          </cell>
          <cell r="AK40" t="b">
            <v>1</v>
          </cell>
          <cell r="AN40" t="str">
            <v>WA</v>
          </cell>
          <cell r="AO40" t="str">
            <v>Oil FAF</v>
          </cell>
          <cell r="AP40" t="str">
            <v>Pre 1980</v>
          </cell>
          <cell r="AQ40" t="str">
            <v>Basement</v>
          </cell>
          <cell r="AR40">
            <v>1464.69372558594</v>
          </cell>
          <cell r="AU40" t="str">
            <v>No</v>
          </cell>
          <cell r="AV40" t="b">
            <v>1</v>
          </cell>
          <cell r="AX40">
            <v>3295560.882568365</v>
          </cell>
          <cell r="AY40" t="b">
            <v>0</v>
          </cell>
          <cell r="AZ40">
            <v>682181.10269165155</v>
          </cell>
          <cell r="BA40">
            <v>1</v>
          </cell>
          <cell r="BB40">
            <v>1464.69372558594</v>
          </cell>
          <cell r="BC40">
            <v>0.99999981264751547</v>
          </cell>
          <cell r="BF40" t="str">
            <v>WA</v>
          </cell>
          <cell r="BG40" t="str">
            <v>Central Air Conditioning (Ducted System)</v>
          </cell>
          <cell r="BH40" t="str">
            <v>Post 2006</v>
          </cell>
          <cell r="BI40" t="str">
            <v>Crawlspace</v>
          </cell>
          <cell r="BJ40">
            <v>4956.49267578125</v>
          </cell>
          <cell r="BM40" t="str">
            <v>No</v>
          </cell>
          <cell r="BN40">
            <v>9288467.2744140625</v>
          </cell>
          <cell r="BO40" t="b">
            <v>0</v>
          </cell>
          <cell r="BP40">
            <v>1746078.6919661621</v>
          </cell>
          <cell r="BQ40">
            <v>1</v>
          </cell>
          <cell r="BR40">
            <v>4956.49267578125</v>
          </cell>
          <cell r="BU40" t="str">
            <v>WA</v>
          </cell>
          <cell r="BV40" t="str">
            <v>Pre 1980</v>
          </cell>
          <cell r="BW40" t="str">
            <v>Gas Tankless</v>
          </cell>
          <cell r="BY40">
            <v>1524.7619999999999</v>
          </cell>
          <cell r="BZ40" t="str">
            <v/>
          </cell>
          <cell r="CF40" t="str">
            <v>Conditioned</v>
          </cell>
          <cell r="CG40">
            <v>6932.7380000000003</v>
          </cell>
          <cell r="CH40" t="str">
            <v>OR</v>
          </cell>
          <cell r="CI40" t="str">
            <v>Side-by-Side w/ TTD Ice</v>
          </cell>
          <cell r="CJ40">
            <v>173318.45</v>
          </cell>
          <cell r="CK40" t="b">
            <v>0</v>
          </cell>
          <cell r="CQ40" t="str">
            <v>Unconditioned</v>
          </cell>
          <cell r="CR40">
            <v>1524.7619999999999</v>
          </cell>
          <cell r="CS40" t="str">
            <v>WA</v>
          </cell>
          <cell r="CT40" t="str">
            <v>Upright</v>
          </cell>
          <cell r="CU40">
            <v>22871.43</v>
          </cell>
          <cell r="CV40" t="b">
            <v>0</v>
          </cell>
          <cell r="CZ40">
            <v>6932.7380000000003</v>
          </cell>
          <cell r="DA40" t="str">
            <v>OR</v>
          </cell>
          <cell r="DC40" t="str">
            <v>Horizontal Axis</v>
          </cell>
          <cell r="DG40" t="str">
            <v>Electric</v>
          </cell>
          <cell r="DH40">
            <v>1524.7619999999999</v>
          </cell>
          <cell r="DI40" t="str">
            <v>WA</v>
          </cell>
          <cell r="DL40" t="str">
            <v>Gas</v>
          </cell>
          <cell r="DM40" t="str">
            <v>Gas</v>
          </cell>
          <cell r="DN40">
            <v>1524.7619999999999</v>
          </cell>
          <cell r="DO40" t="str">
            <v>WA</v>
          </cell>
          <cell r="DS40">
            <v>1524.7619999999999</v>
          </cell>
          <cell r="DT40" t="str">
            <v>WA</v>
          </cell>
          <cell r="DU40" t="str">
            <v>32to46</v>
          </cell>
          <cell r="DX40" t="b">
            <v>0</v>
          </cell>
          <cell r="DY40">
            <v>1464.694</v>
          </cell>
          <cell r="DZ40" t="str">
            <v>WA</v>
          </cell>
          <cell r="EC40" t="str">
            <v>Desktop</v>
          </cell>
          <cell r="ED40">
            <v>1188.027</v>
          </cell>
          <cell r="EE40" t="str">
            <v>OR</v>
          </cell>
          <cell r="EH40" t="str">
            <v>le20</v>
          </cell>
          <cell r="EI40">
            <v>1524.7619999999999</v>
          </cell>
          <cell r="EJ40" t="str">
            <v>WA</v>
          </cell>
          <cell r="EO40">
            <v>4956.4930000000004</v>
          </cell>
          <cell r="EP40" t="str">
            <v>WA</v>
          </cell>
          <cell r="ES40">
            <v>4956.4930000000004</v>
          </cell>
          <cell r="ET40" t="str">
            <v>WA</v>
          </cell>
          <cell r="EZ40" t="str">
            <v>WA</v>
          </cell>
          <cell r="FA40" t="str">
            <v>Kitchen</v>
          </cell>
          <cell r="FB40">
            <v>161123.06</v>
          </cell>
          <cell r="FC40">
            <v>161123.06</v>
          </cell>
          <cell r="FI40" t="str">
            <v>WA</v>
          </cell>
          <cell r="FJ40" t="str">
            <v>Garage</v>
          </cell>
          <cell r="FK40" t="str">
            <v>EISAq</v>
          </cell>
          <cell r="FL40">
            <v>793038.88000000012</v>
          </cell>
          <cell r="FS40" t="str">
            <v>WA</v>
          </cell>
          <cell r="FT40" t="str">
            <v>EISAq</v>
          </cell>
          <cell r="FV40">
            <v>3117634.0970000001</v>
          </cell>
          <cell r="GD40" t="str">
            <v>WA</v>
          </cell>
          <cell r="GE40">
            <v>7052501.6099999994</v>
          </cell>
          <cell r="GF40">
            <v>5300727.5860000001</v>
          </cell>
          <cell r="GI40">
            <v>1</v>
          </cell>
          <cell r="GJ40">
            <v>1</v>
          </cell>
          <cell r="GK40" t="str">
            <v>WA</v>
          </cell>
          <cell r="GL40">
            <v>1464.694</v>
          </cell>
          <cell r="GM40" t="str">
            <v>1980-1992</v>
          </cell>
          <cell r="GN40">
            <v>-1</v>
          </cell>
          <cell r="GQ40">
            <v>8632737.9961900003</v>
          </cell>
          <cell r="GR40">
            <v>524305.525975</v>
          </cell>
          <cell r="GU40" t="str">
            <v>Natural Gas FAF</v>
          </cell>
          <cell r="GX40" t="str">
            <v>Natural Gas Other</v>
          </cell>
          <cell r="GY40" t="str">
            <v>WA</v>
          </cell>
          <cell r="GZ40">
            <v>1524.76245117188</v>
          </cell>
          <cell r="HB40" t="str">
            <v>Oil Other</v>
          </cell>
          <cell r="HC40" t="str">
            <v>OR</v>
          </cell>
          <cell r="HD40">
            <v>3850.11865234375</v>
          </cell>
        </row>
        <row r="41">
          <cell r="AD41" t="str">
            <v>WA</v>
          </cell>
          <cell r="AH41" t="str">
            <v>WA</v>
          </cell>
          <cell r="AI41" t="str">
            <v>Pre 1980</v>
          </cell>
          <cell r="AJ41">
            <v>1524.7619999999999</v>
          </cell>
          <cell r="AK41" t="b">
            <v>1</v>
          </cell>
          <cell r="AN41" t="str">
            <v>OR</v>
          </cell>
          <cell r="AO41" t="str">
            <v>Baseboard/Wall/Radiant</v>
          </cell>
          <cell r="AP41" t="str">
            <v>Pre 1980</v>
          </cell>
          <cell r="AQ41" t="str">
            <v>Crawlspace</v>
          </cell>
          <cell r="AR41">
            <v>1188.02661132813</v>
          </cell>
          <cell r="AU41" t="str">
            <v>No</v>
          </cell>
          <cell r="AV41" t="b">
            <v>0</v>
          </cell>
          <cell r="AX41">
            <v>2043405.7714843836</v>
          </cell>
          <cell r="AY41" t="b">
            <v>0</v>
          </cell>
          <cell r="AZ41">
            <v>774989.08225017413</v>
          </cell>
          <cell r="BA41" t="str">
            <v/>
          </cell>
          <cell r="BB41" t="str">
            <v/>
          </cell>
          <cell r="BC41">
            <v>0.99999967284256164</v>
          </cell>
          <cell r="BF41" t="str">
            <v>WA</v>
          </cell>
          <cell r="BG41" t="str">
            <v>Heat Pump (Central System)</v>
          </cell>
          <cell r="BH41" t="str">
            <v>1980-1992</v>
          </cell>
          <cell r="BI41" t="str">
            <v>Crawlspace</v>
          </cell>
          <cell r="BJ41">
            <v>1464.69372558594</v>
          </cell>
          <cell r="BM41" t="str">
            <v>No</v>
          </cell>
          <cell r="BN41">
            <v>4389687.0955810621</v>
          </cell>
          <cell r="BO41" t="b">
            <v>0</v>
          </cell>
          <cell r="BP41">
            <v>733289.24673601193</v>
          </cell>
          <cell r="BQ41">
            <v>1</v>
          </cell>
          <cell r="BR41">
            <v>1464.69372558594</v>
          </cell>
          <cell r="BU41" t="str">
            <v>WA</v>
          </cell>
          <cell r="BV41"/>
          <cell r="BW41" t="str">
            <v>Gas Storage Inside Conditioned Space</v>
          </cell>
          <cell r="BY41">
            <v>1524.7619999999999</v>
          </cell>
          <cell r="BZ41" t="str">
            <v>le55</v>
          </cell>
          <cell r="CF41" t="str">
            <v>Conditioned</v>
          </cell>
          <cell r="CG41">
            <v>1524.7619999999999</v>
          </cell>
          <cell r="CH41" t="str">
            <v>WA</v>
          </cell>
          <cell r="CI41" t="str">
            <v>Bottom-Freezer (Including French Door) w/o TTD Ice</v>
          </cell>
          <cell r="CJ41">
            <v>27445.716</v>
          </cell>
          <cell r="CK41" t="b">
            <v>0</v>
          </cell>
          <cell r="CQ41" t="str">
            <v>Unconditioned</v>
          </cell>
          <cell r="CR41">
            <v>6932.7380000000003</v>
          </cell>
          <cell r="CS41" t="str">
            <v>OR</v>
          </cell>
          <cell r="CT41" t="str">
            <v>Upright</v>
          </cell>
          <cell r="CU41">
            <v>124789.284</v>
          </cell>
          <cell r="CV41" t="b">
            <v>0</v>
          </cell>
          <cell r="CZ41">
            <v>1524.7619999999999</v>
          </cell>
          <cell r="DA41" t="str">
            <v>WA</v>
          </cell>
          <cell r="DC41" t="str">
            <v>Vertical Axis</v>
          </cell>
          <cell r="DG41" t="str">
            <v>Electric</v>
          </cell>
          <cell r="DH41">
            <v>4956.4930000000004</v>
          </cell>
          <cell r="DI41" t="str">
            <v>WA</v>
          </cell>
          <cell r="DL41" t="str">
            <v>Electric</v>
          </cell>
          <cell r="DM41" t="str">
            <v>Electric</v>
          </cell>
          <cell r="DN41">
            <v>4956.4930000000004</v>
          </cell>
          <cell r="DO41" t="str">
            <v>WA</v>
          </cell>
          <cell r="DS41">
            <v>4956.4930000000004</v>
          </cell>
          <cell r="DT41" t="str">
            <v>WA</v>
          </cell>
          <cell r="DU41" t="str">
            <v>lt32</v>
          </cell>
          <cell r="DX41" t="b">
            <v>1</v>
          </cell>
          <cell r="DY41">
            <v>1464.694</v>
          </cell>
          <cell r="DZ41" t="str">
            <v>WA</v>
          </cell>
          <cell r="EC41" t="str">
            <v>Other</v>
          </cell>
          <cell r="ED41">
            <v>1188.027</v>
          </cell>
          <cell r="EE41" t="str">
            <v>OR</v>
          </cell>
          <cell r="EH41" t="str">
            <v>le20</v>
          </cell>
          <cell r="EI41">
            <v>1464.694</v>
          </cell>
          <cell r="EJ41" t="str">
            <v>WA</v>
          </cell>
          <cell r="EO41">
            <v>1188.027</v>
          </cell>
          <cell r="EP41" t="str">
            <v>OR</v>
          </cell>
          <cell r="ES41">
            <v>4956.4930000000004</v>
          </cell>
          <cell r="ET41" t="str">
            <v>WA</v>
          </cell>
          <cell r="EZ41" t="str">
            <v>WA</v>
          </cell>
          <cell r="FA41" t="str">
            <v>Living Room/Family Room</v>
          </cell>
          <cell r="FB41">
            <v>293474.14499999996</v>
          </cell>
          <cell r="FC41">
            <v>179537.12399999998</v>
          </cell>
          <cell r="FI41" t="str">
            <v>WA</v>
          </cell>
          <cell r="FJ41" t="str">
            <v>Kitchen</v>
          </cell>
          <cell r="FK41" t="str">
            <v>EISAq</v>
          </cell>
          <cell r="FL41">
            <v>396519.44000000006</v>
          </cell>
          <cell r="FS41" t="str">
            <v>WA</v>
          </cell>
          <cell r="FT41" t="str">
            <v>EISAx</v>
          </cell>
          <cell r="FV41">
            <v>2379116.64</v>
          </cell>
          <cell r="GD41" t="str">
            <v>WA</v>
          </cell>
          <cell r="GE41">
            <v>2688155.406</v>
          </cell>
          <cell r="GF41">
            <v>4147352.6399999997</v>
          </cell>
          <cell r="GI41">
            <v>1</v>
          </cell>
          <cell r="GJ41">
            <v>1</v>
          </cell>
          <cell r="GK41" t="str">
            <v>WA</v>
          </cell>
          <cell r="GL41">
            <v>1524.7619999999999</v>
          </cell>
          <cell r="GM41" t="str">
            <v>Pre 1980</v>
          </cell>
          <cell r="GN41">
            <v>0</v>
          </cell>
          <cell r="GQ41">
            <v>7547541.4047599994</v>
          </cell>
          <cell r="GR41">
            <v>442748.95384500001</v>
          </cell>
          <cell r="GU41" t="str">
            <v>Natural Gas FAF</v>
          </cell>
          <cell r="GX41" t="str">
            <v>None</v>
          </cell>
          <cell r="GY41" t="str">
            <v>WA</v>
          </cell>
          <cell r="GZ41">
            <v>1524.76245117188</v>
          </cell>
          <cell r="HB41" t="str">
            <v>Oil Other</v>
          </cell>
          <cell r="HC41" t="str">
            <v>WA</v>
          </cell>
          <cell r="HD41">
            <v>2989.4561767578102</v>
          </cell>
        </row>
        <row r="42">
          <cell r="AD42" t="str">
            <v>WA</v>
          </cell>
          <cell r="AH42" t="str">
            <v>WA</v>
          </cell>
          <cell r="AI42" t="str">
            <v>1980-1992</v>
          </cell>
          <cell r="AJ42">
            <v>2003.7159999999999</v>
          </cell>
          <cell r="AK42" t="b">
            <v>1</v>
          </cell>
          <cell r="AN42" t="str">
            <v>OR</v>
          </cell>
          <cell r="AO42" t="str">
            <v>Baseboard/Wall/Radiant</v>
          </cell>
          <cell r="AP42" t="str">
            <v>Pre 1980</v>
          </cell>
          <cell r="AQ42" t="str">
            <v>Crawlspace</v>
          </cell>
          <cell r="AR42">
            <v>1188.02661132813</v>
          </cell>
          <cell r="AU42" t="str">
            <v>No</v>
          </cell>
          <cell r="AV42" t="b">
            <v>0</v>
          </cell>
          <cell r="AX42">
            <v>2043405.7714843836</v>
          </cell>
          <cell r="AY42" t="b">
            <v>0</v>
          </cell>
          <cell r="AZ42">
            <v>774989.08225017413</v>
          </cell>
          <cell r="BA42" t="str">
            <v/>
          </cell>
          <cell r="BB42" t="str">
            <v/>
          </cell>
          <cell r="BC42">
            <v>0.99999967284256164</v>
          </cell>
          <cell r="BF42" t="str">
            <v>OR</v>
          </cell>
          <cell r="BG42" t="str">
            <v>Window A/C</v>
          </cell>
          <cell r="BH42" t="str">
            <v>Pre 1980</v>
          </cell>
          <cell r="BI42" t="str">
            <v>Crawlspace</v>
          </cell>
          <cell r="BJ42">
            <v>5901.84783050651</v>
          </cell>
          <cell r="BM42" t="str">
            <v>No</v>
          </cell>
          <cell r="BN42">
            <v>20833522.841687981</v>
          </cell>
          <cell r="BO42" t="b">
            <v>0</v>
          </cell>
          <cell r="BP42">
            <v>5914666.6439943705</v>
          </cell>
          <cell r="BQ42">
            <v>0.25</v>
          </cell>
          <cell r="BR42">
            <v>1475.4619576266275</v>
          </cell>
          <cell r="BU42" t="str">
            <v>WA</v>
          </cell>
          <cell r="BV42" t="str">
            <v>Pre 1980</v>
          </cell>
          <cell r="BW42" t="str">
            <v>Gas Storage Inside Conditioned Space</v>
          </cell>
          <cell r="BY42">
            <v>4956.4930000000004</v>
          </cell>
          <cell r="BZ42" t="str">
            <v>le55</v>
          </cell>
          <cell r="CF42" t="str">
            <v>Conditioned</v>
          </cell>
          <cell r="CG42">
            <v>1524.7619999999999</v>
          </cell>
          <cell r="CH42" t="str">
            <v>WA</v>
          </cell>
          <cell r="CI42" t="str">
            <v>Bottom-Freezer (Including French Door) w/o TTD Ice</v>
          </cell>
          <cell r="CJ42">
            <v>32020.002</v>
          </cell>
          <cell r="CK42" t="b">
            <v>0</v>
          </cell>
          <cell r="CQ42" t="str">
            <v>Conditioned</v>
          </cell>
          <cell r="CR42">
            <v>1524.7619999999999</v>
          </cell>
          <cell r="CS42" t="str">
            <v>WA</v>
          </cell>
          <cell r="CT42" t="str">
            <v>Chest</v>
          </cell>
          <cell r="CU42">
            <v>18297.144</v>
          </cell>
          <cell r="CV42" t="b">
            <v>0</v>
          </cell>
          <cell r="CZ42">
            <v>1464.694</v>
          </cell>
          <cell r="DA42" t="str">
            <v>WA</v>
          </cell>
          <cell r="DC42" t="str">
            <v>Vertical Axis</v>
          </cell>
          <cell r="DG42" t="str">
            <v>Electric</v>
          </cell>
          <cell r="DH42">
            <v>1524.7619999999999</v>
          </cell>
          <cell r="DI42" t="str">
            <v>WA</v>
          </cell>
          <cell r="DL42" t="str">
            <v>Gas</v>
          </cell>
          <cell r="DM42" t="str">
            <v>Gas</v>
          </cell>
          <cell r="DN42">
            <v>1524.7619999999999</v>
          </cell>
          <cell r="DO42" t="str">
            <v>WA</v>
          </cell>
          <cell r="DS42">
            <v>4956.4930000000004</v>
          </cell>
          <cell r="DT42" t="str">
            <v>WA</v>
          </cell>
          <cell r="DU42" t="str">
            <v>lt32</v>
          </cell>
          <cell r="DX42" t="b">
            <v>1</v>
          </cell>
          <cell r="DY42">
            <v>1464.694</v>
          </cell>
          <cell r="DZ42" t="str">
            <v>WA</v>
          </cell>
          <cell r="EC42" t="str">
            <v>Desktop</v>
          </cell>
          <cell r="ED42">
            <v>1524.7619999999999</v>
          </cell>
          <cell r="EE42" t="str">
            <v>WA</v>
          </cell>
          <cell r="EH42" t="str">
            <v>gt20</v>
          </cell>
          <cell r="EI42">
            <v>2003.7159999999999</v>
          </cell>
          <cell r="EJ42" t="str">
            <v>WA</v>
          </cell>
          <cell r="EO42">
            <v>1188.027</v>
          </cell>
          <cell r="EP42" t="str">
            <v>OR</v>
          </cell>
          <cell r="ES42">
            <v>6932.7380000000003</v>
          </cell>
          <cell r="ET42" t="str">
            <v>OR</v>
          </cell>
          <cell r="EZ42" t="str">
            <v>WA</v>
          </cell>
          <cell r="FA42" t="str">
            <v>Other</v>
          </cell>
          <cell r="FB42">
            <v>903440.0149999999</v>
          </cell>
          <cell r="FC42">
            <v>742316.95499999996</v>
          </cell>
          <cell r="FI42" t="str">
            <v>WA</v>
          </cell>
          <cell r="FJ42" t="str">
            <v>Living Room/Family Room</v>
          </cell>
          <cell r="FK42" t="str">
            <v>EISAnqnx</v>
          </cell>
          <cell r="FL42">
            <v>1189558.32</v>
          </cell>
          <cell r="FS42" t="str">
            <v>WA</v>
          </cell>
          <cell r="FT42" t="str">
            <v>EISAnqnx</v>
          </cell>
          <cell r="FV42">
            <v>1352508.2999999998</v>
          </cell>
          <cell r="GD42" t="str">
            <v>WA</v>
          </cell>
          <cell r="GE42">
            <v>3113774.6639999999</v>
          </cell>
          <cell r="GF42">
            <v>2933440.2239999999</v>
          </cell>
          <cell r="GI42">
            <v>1</v>
          </cell>
          <cell r="GJ42">
            <v>1</v>
          </cell>
          <cell r="GK42" t="str">
            <v>WA</v>
          </cell>
          <cell r="GL42">
            <v>2003.7159999999999</v>
          </cell>
          <cell r="GM42" t="str">
            <v>1980-1992</v>
          </cell>
          <cell r="GN42">
            <v>0</v>
          </cell>
          <cell r="GQ42">
            <v>10718403.861307999</v>
          </cell>
          <cell r="GR42">
            <v>344634.14270999999</v>
          </cell>
          <cell r="GU42" t="str">
            <v>Natural Gas FAF</v>
          </cell>
          <cell r="GX42" t="str">
            <v>None</v>
          </cell>
          <cell r="GY42" t="str">
            <v>WA</v>
          </cell>
          <cell r="GZ42">
            <v>1524.76245117188</v>
          </cell>
          <cell r="HB42" t="str">
            <v>Other</v>
          </cell>
          <cell r="HC42" t="str">
            <v>ID</v>
          </cell>
          <cell r="HD42">
            <v>7363.15966796875</v>
          </cell>
        </row>
        <row r="43">
          <cell r="AD43" t="str">
            <v>OR</v>
          </cell>
          <cell r="AH43" t="str">
            <v>OR</v>
          </cell>
          <cell r="AI43" t="str">
            <v>1980-1992</v>
          </cell>
          <cell r="AJ43">
            <v>6932.7380000000003</v>
          </cell>
          <cell r="AK43" t="b">
            <v>1</v>
          </cell>
          <cell r="AN43" t="str">
            <v>OR</v>
          </cell>
          <cell r="AO43" t="str">
            <v>Wood</v>
          </cell>
          <cell r="AP43" t="str">
            <v>Pre 1980</v>
          </cell>
          <cell r="AQ43" t="str">
            <v>Crawlspace</v>
          </cell>
          <cell r="AR43">
            <v>1188.02661132813</v>
          </cell>
          <cell r="AU43" t="str">
            <v>No</v>
          </cell>
          <cell r="AV43" t="b">
            <v>0</v>
          </cell>
          <cell r="AX43">
            <v>2043405.7714843836</v>
          </cell>
          <cell r="AY43" t="b">
            <v>0</v>
          </cell>
          <cell r="AZ43">
            <v>774989.08225017413</v>
          </cell>
          <cell r="BA43" t="str">
            <v/>
          </cell>
          <cell r="BB43" t="str">
            <v/>
          </cell>
          <cell r="BC43">
            <v>0.99999967284256164</v>
          </cell>
          <cell r="BF43" t="str">
            <v>OR</v>
          </cell>
          <cell r="BG43" t="str">
            <v>Window A/C</v>
          </cell>
          <cell r="BH43" t="str">
            <v>Pre 1980</v>
          </cell>
          <cell r="BI43" t="str">
            <v>Slab on Grade</v>
          </cell>
          <cell r="BJ43">
            <v>1030.89045074349</v>
          </cell>
          <cell r="BM43" t="str">
            <v>No</v>
          </cell>
          <cell r="BN43">
            <v>3639043.2911245194</v>
          </cell>
          <cell r="BO43" t="b">
            <v>0</v>
          </cell>
          <cell r="BP43">
            <v>1033129.5448025048</v>
          </cell>
          <cell r="BQ43">
            <v>0.25</v>
          </cell>
          <cell r="BR43">
            <v>257.72261268587249</v>
          </cell>
          <cell r="BU43" t="str">
            <v>WA</v>
          </cell>
          <cell r="BV43" t="str">
            <v>1980-1992</v>
          </cell>
          <cell r="BW43" t="str">
            <v>Electric Storage - Inside Conditioned Space</v>
          </cell>
          <cell r="BY43">
            <v>1464.694</v>
          </cell>
          <cell r="BZ43" t="str">
            <v>gt55</v>
          </cell>
          <cell r="CF43" t="str">
            <v>Conditioned</v>
          </cell>
          <cell r="CG43">
            <v>1524.7619999999999</v>
          </cell>
          <cell r="CH43" t="str">
            <v>WA</v>
          </cell>
          <cell r="CI43" t="str">
            <v>Bottom-Freezer (Including French Door) w/o TTD Ice</v>
          </cell>
          <cell r="CJ43">
            <v>32020.002</v>
          </cell>
          <cell r="CK43" t="b">
            <v>0</v>
          </cell>
          <cell r="CQ43" t="str">
            <v>Unconditioned</v>
          </cell>
          <cell r="CR43">
            <v>2003.7159999999999</v>
          </cell>
          <cell r="CS43" t="str">
            <v>WA</v>
          </cell>
          <cell r="CT43" t="str">
            <v>Upright</v>
          </cell>
          <cell r="CU43">
            <v>44081.752</v>
          </cell>
          <cell r="CV43" t="b">
            <v>0</v>
          </cell>
          <cell r="CZ43">
            <v>1524.7619999999999</v>
          </cell>
          <cell r="DA43" t="str">
            <v>WA</v>
          </cell>
          <cell r="DC43" t="str">
            <v>Vertical Axis</v>
          </cell>
          <cell r="DG43" t="str">
            <v>Electric</v>
          </cell>
          <cell r="DH43">
            <v>2003.7159999999999</v>
          </cell>
          <cell r="DI43" t="str">
            <v>WA</v>
          </cell>
          <cell r="DL43" t="str">
            <v>Electric</v>
          </cell>
          <cell r="DM43" t="str">
            <v>Electric</v>
          </cell>
          <cell r="DN43">
            <v>4956.4930000000004</v>
          </cell>
          <cell r="DO43" t="str">
            <v>WA</v>
          </cell>
          <cell r="DS43">
            <v>4956.4930000000004</v>
          </cell>
          <cell r="DT43" t="str">
            <v>WA</v>
          </cell>
          <cell r="DU43" t="str">
            <v>gt46</v>
          </cell>
          <cell r="DX43" t="b">
            <v>0</v>
          </cell>
          <cell r="DY43">
            <v>1464.694</v>
          </cell>
          <cell r="DZ43" t="str">
            <v>WA</v>
          </cell>
          <cell r="EC43" t="str">
            <v>Laptop</v>
          </cell>
          <cell r="ED43">
            <v>1524.7619999999999</v>
          </cell>
          <cell r="EE43" t="str">
            <v>WA</v>
          </cell>
          <cell r="EH43" t="str">
            <v>le20</v>
          </cell>
          <cell r="EI43">
            <v>2003.7159999999999</v>
          </cell>
          <cell r="EJ43" t="str">
            <v>WA</v>
          </cell>
          <cell r="EO43">
            <v>1464.694</v>
          </cell>
          <cell r="EP43" t="str">
            <v>WA</v>
          </cell>
          <cell r="ES43">
            <v>1464.694</v>
          </cell>
          <cell r="ET43" t="str">
            <v>WA</v>
          </cell>
          <cell r="EZ43" t="str">
            <v>WA</v>
          </cell>
          <cell r="FA43" t="str">
            <v>Bathroom</v>
          </cell>
          <cell r="FB43">
            <v>713734.99200000009</v>
          </cell>
          <cell r="FC43">
            <v>391562.94700000004</v>
          </cell>
          <cell r="FI43" t="str">
            <v>WA</v>
          </cell>
          <cell r="FJ43" t="str">
            <v>Living Room/Family Room</v>
          </cell>
          <cell r="FK43" t="str">
            <v>EISAq</v>
          </cell>
          <cell r="FL43">
            <v>223042.18500000003</v>
          </cell>
          <cell r="FS43" t="str">
            <v>WA</v>
          </cell>
          <cell r="FT43" t="str">
            <v>EISAq</v>
          </cell>
          <cell r="FV43">
            <v>1080002.9239999999</v>
          </cell>
          <cell r="GD43" t="str">
            <v>OR</v>
          </cell>
          <cell r="GE43">
            <v>13068211.130000001</v>
          </cell>
          <cell r="GF43">
            <v>8319285.6000000006</v>
          </cell>
          <cell r="GI43">
            <v>1</v>
          </cell>
          <cell r="GJ43">
            <v>2</v>
          </cell>
          <cell r="GK43" t="str">
            <v>OR</v>
          </cell>
          <cell r="GL43">
            <v>6932.7380000000003</v>
          </cell>
          <cell r="GM43" t="str">
            <v>1980-1992</v>
          </cell>
          <cell r="GN43">
            <v>0</v>
          </cell>
          <cell r="GQ43">
            <v>31504247.176736001</v>
          </cell>
          <cell r="GR43">
            <v>3738166.9932900006</v>
          </cell>
          <cell r="GU43" t="str">
            <v>Natural Gas FAF</v>
          </cell>
          <cell r="GX43" t="str">
            <v>None</v>
          </cell>
          <cell r="GY43" t="str">
            <v>WA</v>
          </cell>
          <cell r="GZ43">
            <v>1524.76245117188</v>
          </cell>
          <cell r="HB43" t="str">
            <v>Other</v>
          </cell>
          <cell r="HC43" t="str">
            <v>MT</v>
          </cell>
          <cell r="HD43">
            <v>3275.56591796875</v>
          </cell>
        </row>
        <row r="44">
          <cell r="AD44" t="str">
            <v>OR</v>
          </cell>
          <cell r="AH44" t="str">
            <v>OR</v>
          </cell>
          <cell r="AI44" t="str">
            <v>Pre 1980</v>
          </cell>
          <cell r="AJ44">
            <v>6932.7380000000003</v>
          </cell>
          <cell r="AK44" t="b">
            <v>1</v>
          </cell>
          <cell r="AN44" t="str">
            <v>OR</v>
          </cell>
          <cell r="AO44" t="str">
            <v>Wood</v>
          </cell>
          <cell r="AP44" t="str">
            <v>Pre 1980</v>
          </cell>
          <cell r="AQ44" t="str">
            <v>Crawlspace</v>
          </cell>
          <cell r="AR44">
            <v>1188.02661132813</v>
          </cell>
          <cell r="AU44" t="str">
            <v>No</v>
          </cell>
          <cell r="AV44" t="b">
            <v>0</v>
          </cell>
          <cell r="AX44">
            <v>2043405.7714843836</v>
          </cell>
          <cell r="AY44" t="b">
            <v>0</v>
          </cell>
          <cell r="AZ44">
            <v>774989.08225017413</v>
          </cell>
          <cell r="BA44" t="str">
            <v/>
          </cell>
          <cell r="BB44" t="str">
            <v/>
          </cell>
          <cell r="BC44">
            <v>0.99999967284256164</v>
          </cell>
          <cell r="BF44" t="str">
            <v>OR</v>
          </cell>
          <cell r="BG44" t="str">
            <v>Heat Pump (Central System)</v>
          </cell>
          <cell r="BH44" t="str">
            <v>Pre 1980</v>
          </cell>
          <cell r="BI44" t="str">
            <v>Crawlspace</v>
          </cell>
          <cell r="BJ44">
            <v>5901.84783050651</v>
          </cell>
          <cell r="BM44" t="str">
            <v>No</v>
          </cell>
          <cell r="BN44">
            <v>20833522.841687981</v>
          </cell>
          <cell r="BO44" t="b">
            <v>0</v>
          </cell>
          <cell r="BP44">
            <v>5914666.6439943705</v>
          </cell>
          <cell r="BQ44">
            <v>0.25</v>
          </cell>
          <cell r="BR44">
            <v>1475.4619576266275</v>
          </cell>
          <cell r="BU44" t="str">
            <v>WA</v>
          </cell>
          <cell r="BV44" t="str">
            <v>Pre 1980</v>
          </cell>
          <cell r="BW44" t="str">
            <v>Gas Storage Inside Conditioned Space</v>
          </cell>
          <cell r="BY44">
            <v>1524.7619999999999</v>
          </cell>
          <cell r="BZ44" t="str">
            <v>le55</v>
          </cell>
          <cell r="CF44" t="str">
            <v>Conditioned</v>
          </cell>
          <cell r="CG44">
            <v>1524.7619999999999</v>
          </cell>
          <cell r="CH44" t="str">
            <v>WA</v>
          </cell>
          <cell r="CI44" t="str">
            <v>Top-Freezer w/o TTD Ice</v>
          </cell>
          <cell r="CJ44">
            <v>35069.525999999998</v>
          </cell>
          <cell r="CK44" t="b">
            <v>0</v>
          </cell>
          <cell r="CQ44" t="str">
            <v>Conditioned</v>
          </cell>
          <cell r="CR44">
            <v>2003.7159999999999</v>
          </cell>
          <cell r="CS44" t="str">
            <v>WA</v>
          </cell>
          <cell r="CT44" t="str">
            <v>Chest</v>
          </cell>
          <cell r="CU44">
            <v>44081.752</v>
          </cell>
          <cell r="CV44" t="b">
            <v>0</v>
          </cell>
          <cell r="CZ44">
            <v>2003.7159999999999</v>
          </cell>
          <cell r="DA44" t="str">
            <v>WA</v>
          </cell>
          <cell r="DC44" t="str">
            <v>Vertical Axis</v>
          </cell>
          <cell r="DG44" t="str">
            <v>Electric</v>
          </cell>
          <cell r="DH44">
            <v>4956.4930000000004</v>
          </cell>
          <cell r="DI44" t="str">
            <v>WA</v>
          </cell>
          <cell r="DL44" t="str">
            <v>Electric</v>
          </cell>
          <cell r="DM44" t="str">
            <v>Electric</v>
          </cell>
          <cell r="DN44">
            <v>1524.7619999999999</v>
          </cell>
          <cell r="DO44" t="str">
            <v>WA</v>
          </cell>
          <cell r="DS44">
            <v>1464.694</v>
          </cell>
          <cell r="DT44" t="str">
            <v>WA</v>
          </cell>
          <cell r="DU44" t="str">
            <v>gt46</v>
          </cell>
          <cell r="DX44" t="b">
            <v>0</v>
          </cell>
          <cell r="DY44">
            <v>1464.694</v>
          </cell>
          <cell r="DZ44" t="str">
            <v>WA</v>
          </cell>
          <cell r="EC44" t="str">
            <v>Desktop</v>
          </cell>
          <cell r="ED44">
            <v>4956.4930000000004</v>
          </cell>
          <cell r="EE44" t="str">
            <v>WA</v>
          </cell>
          <cell r="EH44" t="str">
            <v>gt20</v>
          </cell>
          <cell r="EI44">
            <v>2003.7159999999999</v>
          </cell>
          <cell r="EJ44" t="str">
            <v>WA</v>
          </cell>
          <cell r="EO44">
            <v>4956.4930000000004</v>
          </cell>
          <cell r="EP44" t="str">
            <v>WA</v>
          </cell>
          <cell r="ES44">
            <v>1188.027</v>
          </cell>
          <cell r="ET44" t="str">
            <v>OR</v>
          </cell>
          <cell r="EZ44" t="str">
            <v>WA</v>
          </cell>
          <cell r="FA44" t="str">
            <v>Bedrooms</v>
          </cell>
          <cell r="FB44">
            <v>1407644.0120000001</v>
          </cell>
          <cell r="FC44">
            <v>1962771.2280000001</v>
          </cell>
          <cell r="FI44" t="str">
            <v>WA</v>
          </cell>
          <cell r="FJ44" t="str">
            <v>Other</v>
          </cell>
          <cell r="FK44" t="str">
            <v>EISAnqnx</v>
          </cell>
          <cell r="FL44">
            <v>1586077.7600000002</v>
          </cell>
          <cell r="FS44" t="str">
            <v>WA</v>
          </cell>
          <cell r="FT44" t="str">
            <v>EISAx</v>
          </cell>
          <cell r="FV44">
            <v>3855149.5839999998</v>
          </cell>
          <cell r="GD44" t="str">
            <v>OR</v>
          </cell>
          <cell r="GE44">
            <v>23862484.196000002</v>
          </cell>
          <cell r="GF44">
            <v>17331845</v>
          </cell>
          <cell r="GI44">
            <v>1</v>
          </cell>
          <cell r="GJ44">
            <v>2</v>
          </cell>
          <cell r="GK44" t="str">
            <v>OR</v>
          </cell>
          <cell r="GL44">
            <v>6932.7380000000003</v>
          </cell>
          <cell r="GM44" t="str">
            <v>Pre 1980</v>
          </cell>
          <cell r="GN44">
            <v>0</v>
          </cell>
          <cell r="GQ44">
            <v>32342491.461054001</v>
          </cell>
          <cell r="GR44">
            <v>4153108.6944350004</v>
          </cell>
          <cell r="GU44" t="str">
            <v>Natural Gas FAF</v>
          </cell>
          <cell r="GX44" t="str">
            <v>None</v>
          </cell>
          <cell r="GY44" t="str">
            <v>WA</v>
          </cell>
          <cell r="GZ44">
            <v>4956.49267578125</v>
          </cell>
          <cell r="HB44" t="str">
            <v>Other</v>
          </cell>
          <cell r="HC44" t="str">
            <v>OR</v>
          </cell>
          <cell r="HD44">
            <v>28662.759094238299</v>
          </cell>
        </row>
        <row r="45">
          <cell r="AD45" t="str">
            <v>OR</v>
          </cell>
          <cell r="AH45" t="str">
            <v>OR</v>
          </cell>
          <cell r="AI45" t="str">
            <v>1993-2006</v>
          </cell>
          <cell r="AJ45">
            <v>1188.027</v>
          </cell>
          <cell r="AK45" t="b">
            <v>1</v>
          </cell>
          <cell r="AN45" t="str">
            <v>OR</v>
          </cell>
          <cell r="AO45" t="str">
            <v>Baseboard/Wall/Radiant</v>
          </cell>
          <cell r="AP45" t="str">
            <v>Pre 1980</v>
          </cell>
          <cell r="AQ45" t="str">
            <v>Crawlspace</v>
          </cell>
          <cell r="AR45">
            <v>1188.02661132813</v>
          </cell>
          <cell r="AU45" t="str">
            <v>No</v>
          </cell>
          <cell r="AV45" t="b">
            <v>1</v>
          </cell>
          <cell r="AX45">
            <v>2043405.7714843836</v>
          </cell>
          <cell r="AY45" t="b">
            <v>0</v>
          </cell>
          <cell r="AZ45">
            <v>774989.08225017413</v>
          </cell>
          <cell r="BA45">
            <v>1</v>
          </cell>
          <cell r="BB45">
            <v>1188.02661132813</v>
          </cell>
          <cell r="BC45">
            <v>0.99999967284256164</v>
          </cell>
          <cell r="BF45" t="str">
            <v>OR</v>
          </cell>
          <cell r="BG45" t="str">
            <v>Heat Pump (Central System)</v>
          </cell>
          <cell r="BH45" t="str">
            <v>Pre 1980</v>
          </cell>
          <cell r="BI45" t="str">
            <v>Slab on Grade</v>
          </cell>
          <cell r="BJ45">
            <v>1030.89045074349</v>
          </cell>
          <cell r="BM45" t="str">
            <v>No</v>
          </cell>
          <cell r="BN45">
            <v>3639043.2911245194</v>
          </cell>
          <cell r="BO45" t="b">
            <v>0</v>
          </cell>
          <cell r="BP45">
            <v>1033129.5448025048</v>
          </cell>
          <cell r="BQ45">
            <v>0.25</v>
          </cell>
          <cell r="BR45">
            <v>257.72261268587249</v>
          </cell>
          <cell r="BU45" t="str">
            <v>WA</v>
          </cell>
          <cell r="BV45" t="str">
            <v>1980-1992</v>
          </cell>
          <cell r="BW45" t="str">
            <v>Gas Storage Outside Conditioned Space</v>
          </cell>
          <cell r="BY45">
            <v>2003.7159999999999</v>
          </cell>
          <cell r="BZ45" t="str">
            <v>le55</v>
          </cell>
          <cell r="CF45" t="str">
            <v>Conditioned</v>
          </cell>
          <cell r="CG45">
            <v>1524.7619999999999</v>
          </cell>
          <cell r="CH45" t="str">
            <v>WA</v>
          </cell>
          <cell r="CI45" t="str">
            <v>Top-Freezer w/o TTD Ice</v>
          </cell>
          <cell r="CJ45">
            <v>27445.716</v>
          </cell>
          <cell r="CK45" t="b">
            <v>0</v>
          </cell>
          <cell r="CQ45" t="str">
            <v>Unconditioned</v>
          </cell>
          <cell r="CR45">
            <v>6932.7380000000003</v>
          </cell>
          <cell r="CS45" t="str">
            <v>OR</v>
          </cell>
          <cell r="CT45" t="str">
            <v>Upright</v>
          </cell>
          <cell r="CU45">
            <v>124789.284</v>
          </cell>
          <cell r="CV45" t="b">
            <v>0</v>
          </cell>
          <cell r="CZ45">
            <v>2003.7159999999999</v>
          </cell>
          <cell r="DA45" t="str">
            <v>WA</v>
          </cell>
          <cell r="DC45" t="str">
            <v>Horizontal Axis</v>
          </cell>
          <cell r="DG45" t="str">
            <v>Electric</v>
          </cell>
          <cell r="DH45">
            <v>1524.7619999999999</v>
          </cell>
          <cell r="DI45" t="str">
            <v>WA</v>
          </cell>
          <cell r="DL45" t="str">
            <v>Electric</v>
          </cell>
          <cell r="DM45" t="str">
            <v>Electric</v>
          </cell>
          <cell r="DN45">
            <v>2003.7159999999999</v>
          </cell>
          <cell r="DO45" t="str">
            <v>WA</v>
          </cell>
          <cell r="DS45">
            <v>1464.694</v>
          </cell>
          <cell r="DT45" t="str">
            <v>WA</v>
          </cell>
          <cell r="DU45" t="str">
            <v>lt32</v>
          </cell>
          <cell r="DX45" t="b">
            <v>0</v>
          </cell>
          <cell r="DY45">
            <v>1464.694</v>
          </cell>
          <cell r="DZ45" t="str">
            <v>WA</v>
          </cell>
          <cell r="EC45" t="str">
            <v>Laptop</v>
          </cell>
          <cell r="ED45">
            <v>1150.8789999999999</v>
          </cell>
          <cell r="EE45" t="str">
            <v>WA</v>
          </cell>
          <cell r="EH45" t="str">
            <v>le20</v>
          </cell>
          <cell r="EI45">
            <v>2003.7159999999999</v>
          </cell>
          <cell r="EJ45" t="str">
            <v>WA</v>
          </cell>
          <cell r="EO45">
            <v>1188.027</v>
          </cell>
          <cell r="EP45" t="str">
            <v>OR</v>
          </cell>
          <cell r="ES45">
            <v>6932.7380000000003</v>
          </cell>
          <cell r="ET45" t="str">
            <v>OR</v>
          </cell>
          <cell r="EZ45" t="str">
            <v>WA</v>
          </cell>
          <cell r="FA45" t="str">
            <v>Exterior</v>
          </cell>
          <cell r="FB45">
            <v>2056944.5950000002</v>
          </cell>
          <cell r="FC45">
            <v>8639167.2990000006</v>
          </cell>
          <cell r="FI45" t="str">
            <v>WA</v>
          </cell>
          <cell r="FJ45" t="str">
            <v>Other</v>
          </cell>
          <cell r="FK45" t="str">
            <v>EISAq</v>
          </cell>
          <cell r="FL45">
            <v>1120167.4180000001</v>
          </cell>
          <cell r="FS45" t="str">
            <v>WA</v>
          </cell>
          <cell r="FT45" t="str">
            <v>EISAnqnx</v>
          </cell>
          <cell r="FV45">
            <v>1951695.3599999999</v>
          </cell>
          <cell r="GD45" t="str">
            <v>OR</v>
          </cell>
          <cell r="GE45">
            <v>9550549.0530000012</v>
          </cell>
          <cell r="GF45">
            <v>3521312.0279999999</v>
          </cell>
          <cell r="GI45">
            <v>1</v>
          </cell>
          <cell r="GJ45">
            <v>2</v>
          </cell>
          <cell r="GK45" t="str">
            <v>OR</v>
          </cell>
          <cell r="GL45">
            <v>1188.027</v>
          </cell>
          <cell r="GM45" t="str">
            <v>1993-2006</v>
          </cell>
          <cell r="GN45">
            <v>-1</v>
          </cell>
          <cell r="GQ45">
            <v>6222799.8880559998</v>
          </cell>
          <cell r="GR45">
            <v>684591.64854750002</v>
          </cell>
          <cell r="GU45" t="str">
            <v>Electric FAF</v>
          </cell>
          <cell r="GX45" t="str">
            <v>None</v>
          </cell>
          <cell r="GY45" t="str">
            <v>WA</v>
          </cell>
          <cell r="GZ45">
            <v>1464.69372558594</v>
          </cell>
          <cell r="HB45" t="str">
            <v>Other</v>
          </cell>
          <cell r="HC45" t="str">
            <v>WA</v>
          </cell>
          <cell r="HD45">
            <v>28317.0456542969</v>
          </cell>
        </row>
        <row r="46">
          <cell r="AD46" t="str">
            <v>WA</v>
          </cell>
          <cell r="AH46" t="str">
            <v>WA</v>
          </cell>
          <cell r="AI46" t="str">
            <v>Pre 1980</v>
          </cell>
          <cell r="AJ46">
            <v>1524.7619999999999</v>
          </cell>
          <cell r="AK46" t="b">
            <v>1</v>
          </cell>
          <cell r="AN46" t="str">
            <v>WA</v>
          </cell>
          <cell r="AO46" t="str">
            <v>Baseboard/Wall/Radiant</v>
          </cell>
          <cell r="AP46" t="str">
            <v>Pre 1980</v>
          </cell>
          <cell r="AQ46" t="str">
            <v>Crawlspace</v>
          </cell>
          <cell r="AR46">
            <v>1464.69372558594</v>
          </cell>
          <cell r="AU46" t="str">
            <v>No</v>
          </cell>
          <cell r="AV46" t="b">
            <v>0</v>
          </cell>
          <cell r="AX46">
            <v>2905952.3515625051</v>
          </cell>
          <cell r="AY46" t="b">
            <v>0</v>
          </cell>
          <cell r="AZ46">
            <v>638484.45536812849</v>
          </cell>
          <cell r="BA46" t="str">
            <v/>
          </cell>
          <cell r="BB46" t="str">
            <v/>
          </cell>
          <cell r="BC46">
            <v>0.99999981264751547</v>
          </cell>
          <cell r="BF46" t="str">
            <v>WA</v>
          </cell>
          <cell r="BG46" t="str">
            <v>Heat Pump (Central System)</v>
          </cell>
          <cell r="BH46" t="str">
            <v>Pre 1980</v>
          </cell>
          <cell r="BI46" t="str">
            <v>Crawlspace</v>
          </cell>
          <cell r="BJ46">
            <v>1496.3752382986399</v>
          </cell>
          <cell r="BM46" t="str">
            <v>Yes</v>
          </cell>
          <cell r="BN46">
            <v>4348466.4424958481</v>
          </cell>
          <cell r="BO46" t="b">
            <v>0</v>
          </cell>
          <cell r="BP46">
            <v>0</v>
          </cell>
          <cell r="BQ46">
            <v>0.5</v>
          </cell>
          <cell r="BR46">
            <v>748.18761914931997</v>
          </cell>
          <cell r="BU46" t="str">
            <v>OR</v>
          </cell>
          <cell r="BV46" t="str">
            <v>1980-1992</v>
          </cell>
          <cell r="BW46" t="str">
            <v>Gas Storage Outside Conditioned Space</v>
          </cell>
          <cell r="BY46">
            <v>6932.7380000000003</v>
          </cell>
          <cell r="BZ46" t="str">
            <v>le55</v>
          </cell>
          <cell r="CF46" t="str">
            <v>Conditioned</v>
          </cell>
          <cell r="CG46">
            <v>4956.4930000000004</v>
          </cell>
          <cell r="CH46" t="str">
            <v>WA</v>
          </cell>
          <cell r="CI46" t="str">
            <v>Top-Freezer w/o TTD Ice</v>
          </cell>
          <cell r="CJ46">
            <v>109042.84600000001</v>
          </cell>
          <cell r="CK46" t="b">
            <v>0</v>
          </cell>
          <cell r="CQ46" t="str">
            <v>Conditioned</v>
          </cell>
          <cell r="CR46">
            <v>4956.4930000000004</v>
          </cell>
          <cell r="CS46" t="str">
            <v>WA</v>
          </cell>
          <cell r="CT46" t="str">
            <v>Upright</v>
          </cell>
          <cell r="CU46">
            <v>99129.860000000015</v>
          </cell>
          <cell r="CV46" t="b">
            <v>0</v>
          </cell>
          <cell r="CZ46">
            <v>2003.7159999999999</v>
          </cell>
          <cell r="DA46" t="str">
            <v>WA</v>
          </cell>
          <cell r="DC46" t="str">
            <v>Vertical Axis</v>
          </cell>
          <cell r="DG46" t="str">
            <v>Electric</v>
          </cell>
          <cell r="DH46">
            <v>2003.7159999999999</v>
          </cell>
          <cell r="DI46" t="str">
            <v>WA</v>
          </cell>
          <cell r="DL46" t="str">
            <v>Electric</v>
          </cell>
          <cell r="DM46" t="str">
            <v>Electric</v>
          </cell>
          <cell r="DN46">
            <v>4956.4930000000004</v>
          </cell>
          <cell r="DO46" t="str">
            <v>WA</v>
          </cell>
          <cell r="DS46">
            <v>1464.694</v>
          </cell>
          <cell r="DT46" t="str">
            <v>WA</v>
          </cell>
          <cell r="DU46" t="str">
            <v>lt32</v>
          </cell>
          <cell r="DX46" t="b">
            <v>1</v>
          </cell>
          <cell r="DY46">
            <v>1464.694</v>
          </cell>
          <cell r="DZ46" t="str">
            <v>WA</v>
          </cell>
          <cell r="EC46" t="str">
            <v>Desktop</v>
          </cell>
          <cell r="ED46">
            <v>1150.8789999999999</v>
          </cell>
          <cell r="EE46" t="str">
            <v>WA</v>
          </cell>
          <cell r="EH46" t="str">
            <v>gt20</v>
          </cell>
          <cell r="EI46">
            <v>2003.7159999999999</v>
          </cell>
          <cell r="EJ46" t="str">
            <v>WA</v>
          </cell>
          <cell r="EO46">
            <v>1524.7619999999999</v>
          </cell>
          <cell r="EP46" t="str">
            <v>WA</v>
          </cell>
          <cell r="ES46">
            <v>4956.4930000000004</v>
          </cell>
          <cell r="ET46" t="str">
            <v>WA</v>
          </cell>
          <cell r="EZ46" t="str">
            <v>WA</v>
          </cell>
          <cell r="FA46" t="str">
            <v>Garage</v>
          </cell>
          <cell r="FB46">
            <v>3469545.1</v>
          </cell>
          <cell r="FC46">
            <v>2344421.1890000002</v>
          </cell>
          <cell r="FI46" t="str">
            <v>WA</v>
          </cell>
          <cell r="FJ46" t="str">
            <v>Other</v>
          </cell>
          <cell r="FK46" t="str">
            <v>EISAx</v>
          </cell>
          <cell r="FL46">
            <v>2056944.5950000002</v>
          </cell>
          <cell r="FS46" t="str">
            <v>WA</v>
          </cell>
          <cell r="FT46" t="str">
            <v>EISAx</v>
          </cell>
          <cell r="FV46">
            <v>1387533.42</v>
          </cell>
          <cell r="GD46" t="str">
            <v>WA</v>
          </cell>
          <cell r="GE46">
            <v>2127042.9899999998</v>
          </cell>
          <cell r="GF46">
            <v>1074957.21</v>
          </cell>
          <cell r="GI46">
            <v>1</v>
          </cell>
          <cell r="GJ46">
            <v>1</v>
          </cell>
          <cell r="GK46" t="str">
            <v>WA</v>
          </cell>
          <cell r="GL46">
            <v>1524.7619999999999</v>
          </cell>
          <cell r="GM46" t="str">
            <v>Pre 1980</v>
          </cell>
          <cell r="GN46">
            <v>-1</v>
          </cell>
          <cell r="GQ46">
            <v>7547541.4047599994</v>
          </cell>
          <cell r="GR46">
            <v>442748.95384500001</v>
          </cell>
          <cell r="GU46" t="str">
            <v>Natural Gas FAF</v>
          </cell>
          <cell r="GX46" t="str">
            <v>None</v>
          </cell>
          <cell r="GY46" t="str">
            <v>WA</v>
          </cell>
          <cell r="GZ46">
            <v>1524.76245117188</v>
          </cell>
          <cell r="HB46" t="str">
            <v>Propane/LP</v>
          </cell>
          <cell r="HC46" t="str">
            <v>ID</v>
          </cell>
          <cell r="HD46">
            <v>8555.6247558593805</v>
          </cell>
        </row>
        <row r="47">
          <cell r="AD47" t="str">
            <v>WA</v>
          </cell>
          <cell r="AH47" t="str">
            <v>WA</v>
          </cell>
          <cell r="AI47" t="str">
            <v>Pre 1980</v>
          </cell>
          <cell r="AJ47">
            <v>2003.7159999999999</v>
          </cell>
          <cell r="AK47" t="b">
            <v>1</v>
          </cell>
          <cell r="AN47" t="str">
            <v>WA</v>
          </cell>
          <cell r="AO47" t="str">
            <v>Electric FAF</v>
          </cell>
          <cell r="AP47" t="str">
            <v>Pre 1980</v>
          </cell>
          <cell r="AQ47" t="str">
            <v>Crawlspace</v>
          </cell>
          <cell r="AR47">
            <v>1464.69372558594</v>
          </cell>
          <cell r="AU47" t="str">
            <v>No</v>
          </cell>
          <cell r="AV47" t="b">
            <v>1</v>
          </cell>
          <cell r="AX47">
            <v>2905952.3515625051</v>
          </cell>
          <cell r="AY47" t="b">
            <v>0</v>
          </cell>
          <cell r="AZ47">
            <v>638484.45536812849</v>
          </cell>
          <cell r="BA47">
            <v>1</v>
          </cell>
          <cell r="BB47">
            <v>1464.69372558594</v>
          </cell>
          <cell r="BC47">
            <v>0.99999981264751547</v>
          </cell>
          <cell r="BF47" t="str">
            <v>WA</v>
          </cell>
          <cell r="BG47" t="str">
            <v>Heat Pump (Central System)</v>
          </cell>
          <cell r="BH47" t="str">
            <v>Pre 1980</v>
          </cell>
          <cell r="BI47" t="str">
            <v>Basement</v>
          </cell>
          <cell r="BJ47">
            <v>507.340337873235</v>
          </cell>
          <cell r="BM47" t="str">
            <v>Yes</v>
          </cell>
          <cell r="BN47">
            <v>1474331.0218596209</v>
          </cell>
          <cell r="BO47" t="b">
            <v>0</v>
          </cell>
          <cell r="BP47">
            <v>0</v>
          </cell>
          <cell r="BQ47">
            <v>0.5</v>
          </cell>
          <cell r="BR47">
            <v>253.6701689366175</v>
          </cell>
          <cell r="BU47" t="str">
            <v>OR</v>
          </cell>
          <cell r="BV47" t="str">
            <v>Pre 1980</v>
          </cell>
          <cell r="BW47" t="str">
            <v>Electric Storage - Inside Conditioned Space</v>
          </cell>
          <cell r="BY47">
            <v>6932.7380000000003</v>
          </cell>
          <cell r="BZ47" t="str">
            <v>le55</v>
          </cell>
          <cell r="CF47" t="str">
            <v>Conditioned</v>
          </cell>
          <cell r="CG47">
            <v>4956.4930000000004</v>
          </cell>
          <cell r="CH47" t="str">
            <v>WA</v>
          </cell>
          <cell r="CI47" t="str">
            <v>Top-Freezer w/o TTD Ice</v>
          </cell>
          <cell r="CJ47">
            <v>109042.84600000001</v>
          </cell>
          <cell r="CK47" t="b">
            <v>0</v>
          </cell>
          <cell r="CQ47" t="str">
            <v>Unconditioned</v>
          </cell>
          <cell r="CR47">
            <v>4956.4930000000004</v>
          </cell>
          <cell r="CS47" t="str">
            <v>WA</v>
          </cell>
          <cell r="CT47" t="str">
            <v>Upright</v>
          </cell>
          <cell r="CU47">
            <v>79303.888000000006</v>
          </cell>
          <cell r="CV47" t="b">
            <v>0</v>
          </cell>
          <cell r="CZ47">
            <v>6932.7380000000003</v>
          </cell>
          <cell r="DA47" t="str">
            <v>OR</v>
          </cell>
          <cell r="DC47" t="str">
            <v>Vertical Axis</v>
          </cell>
          <cell r="DG47" t="str">
            <v>Electric</v>
          </cell>
          <cell r="DH47">
            <v>6932.7380000000003</v>
          </cell>
          <cell r="DI47" t="str">
            <v>OR</v>
          </cell>
          <cell r="DL47" t="str">
            <v>Gas</v>
          </cell>
          <cell r="DM47" t="str">
            <v>Gas</v>
          </cell>
          <cell r="DN47">
            <v>1524.7619999999999</v>
          </cell>
          <cell r="DO47" t="str">
            <v>WA</v>
          </cell>
          <cell r="DS47">
            <v>1464.694</v>
          </cell>
          <cell r="DT47" t="str">
            <v>WA</v>
          </cell>
          <cell r="DU47" t="str">
            <v>lt32</v>
          </cell>
          <cell r="DX47" t="b">
            <v>0</v>
          </cell>
          <cell r="DY47">
            <v>1464.694</v>
          </cell>
          <cell r="DZ47" t="str">
            <v>WA</v>
          </cell>
          <cell r="EC47" t="str">
            <v>Desktop</v>
          </cell>
          <cell r="ED47">
            <v>6932.7380000000003</v>
          </cell>
          <cell r="EE47" t="str">
            <v>OR</v>
          </cell>
          <cell r="EH47" t="str">
            <v>le20</v>
          </cell>
          <cell r="EI47">
            <v>2003.7159999999999</v>
          </cell>
          <cell r="EJ47" t="str">
            <v>WA</v>
          </cell>
          <cell r="EO47">
            <v>6932.7380000000003</v>
          </cell>
          <cell r="EP47" t="str">
            <v>OR</v>
          </cell>
          <cell r="ES47">
            <v>1464.694</v>
          </cell>
          <cell r="ET47" t="str">
            <v>WA</v>
          </cell>
          <cell r="EZ47" t="str">
            <v>WA</v>
          </cell>
          <cell r="FA47" t="str">
            <v>Kitchen</v>
          </cell>
          <cell r="FB47">
            <v>1888423.8330000001</v>
          </cell>
          <cell r="FC47">
            <v>936777.17700000003</v>
          </cell>
          <cell r="FI47" t="str">
            <v>OR</v>
          </cell>
          <cell r="FJ47" t="str">
            <v>Bathroom</v>
          </cell>
          <cell r="FK47" t="str">
            <v>EISAq</v>
          </cell>
          <cell r="FL47">
            <v>623946.42000000004</v>
          </cell>
          <cell r="FS47" t="str">
            <v>WA</v>
          </cell>
          <cell r="FT47" t="str">
            <v>EISAnqnx</v>
          </cell>
          <cell r="FV47">
            <v>4089106.7250000001</v>
          </cell>
          <cell r="GD47" t="str">
            <v>WA</v>
          </cell>
          <cell r="GE47">
            <v>4869029.88</v>
          </cell>
          <cell r="GF47">
            <v>3105759.8</v>
          </cell>
          <cell r="GI47">
            <v>1</v>
          </cell>
          <cell r="GJ47">
            <v>1</v>
          </cell>
          <cell r="GK47" t="str">
            <v>WA</v>
          </cell>
          <cell r="GL47">
            <v>2003.7159999999999</v>
          </cell>
          <cell r="GM47" t="str">
            <v>Pre 1980</v>
          </cell>
          <cell r="GN47">
            <v>0</v>
          </cell>
          <cell r="GQ47">
            <v>9918354.1256799977</v>
          </cell>
          <cell r="GR47">
            <v>581824.02420999995</v>
          </cell>
          <cell r="GU47" t="str">
            <v>Natural Gas FAF</v>
          </cell>
          <cell r="GX47" t="str">
            <v>None</v>
          </cell>
          <cell r="GY47" t="str">
            <v>WA</v>
          </cell>
          <cell r="GZ47">
            <v>2003.71557617188</v>
          </cell>
          <cell r="HB47" t="str">
            <v>Propane/LP</v>
          </cell>
          <cell r="HC47" t="str">
            <v>MT</v>
          </cell>
          <cell r="HD47">
            <v>5406.4523925781295</v>
          </cell>
        </row>
        <row r="48">
          <cell r="AD48" t="str">
            <v>WA</v>
          </cell>
          <cell r="AH48" t="str">
            <v>WA</v>
          </cell>
          <cell r="AI48" t="str">
            <v>Pre 1980</v>
          </cell>
          <cell r="AJ48">
            <v>1464.694</v>
          </cell>
          <cell r="AK48" t="b">
            <v>1</v>
          </cell>
          <cell r="AN48" t="str">
            <v>WA</v>
          </cell>
          <cell r="AO48" t="str">
            <v>Natural Gas FAF</v>
          </cell>
          <cell r="AP48" t="str">
            <v>Pre 1980</v>
          </cell>
          <cell r="AQ48" t="str">
            <v>Crawlspace</v>
          </cell>
          <cell r="AR48">
            <v>165.98646205270299</v>
          </cell>
          <cell r="AU48" t="str">
            <v>No</v>
          </cell>
          <cell r="AV48" t="b">
            <v>1</v>
          </cell>
          <cell r="AX48">
            <v>362182.46019899793</v>
          </cell>
          <cell r="AY48" t="b">
            <v>0</v>
          </cell>
          <cell r="AZ48">
            <v>96901.850831657066</v>
          </cell>
          <cell r="BA48">
            <v>0.11332503113325082</v>
          </cell>
          <cell r="BB48">
            <v>165.98646205270299</v>
          </cell>
          <cell r="BC48">
            <v>0.11332500990152414</v>
          </cell>
          <cell r="BF48" t="str">
            <v>OR</v>
          </cell>
          <cell r="BG48" t="str">
            <v>PTAC</v>
          </cell>
          <cell r="BH48" t="str">
            <v>Pre 1980</v>
          </cell>
          <cell r="BI48" t="str">
            <v>Crawlspace</v>
          </cell>
          <cell r="BJ48">
            <v>1188.02661132813</v>
          </cell>
          <cell r="BM48" t="str">
            <v>No</v>
          </cell>
          <cell r="BN48">
            <v>1247427.9418945366</v>
          </cell>
          <cell r="BO48" t="b">
            <v>0</v>
          </cell>
          <cell r="BP48">
            <v>905847.36222410039</v>
          </cell>
          <cell r="BQ48">
            <v>0.5</v>
          </cell>
          <cell r="BR48">
            <v>594.013305664065</v>
          </cell>
          <cell r="BU48" t="str">
            <v>OR</v>
          </cell>
          <cell r="BV48" t="str">
            <v>1993-2006</v>
          </cell>
          <cell r="BW48" t="str">
            <v>Gas Storage Outside Conditioned Space</v>
          </cell>
          <cell r="BY48">
            <v>1188.027</v>
          </cell>
          <cell r="BZ48" t="str">
            <v>gt55</v>
          </cell>
          <cell r="CF48" t="str">
            <v>Conditioned</v>
          </cell>
          <cell r="CG48">
            <v>1464.694</v>
          </cell>
          <cell r="CH48" t="str">
            <v>WA</v>
          </cell>
          <cell r="CI48" t="str">
            <v>Side-by-Side w/ TTD Ice</v>
          </cell>
          <cell r="CJ48">
            <v>29293.879999999997</v>
          </cell>
          <cell r="CK48" t="b">
            <v>0</v>
          </cell>
          <cell r="CQ48" t="str">
            <v>Unconditioned</v>
          </cell>
          <cell r="CR48">
            <v>6932.7380000000003</v>
          </cell>
          <cell r="CS48" t="str">
            <v>OR</v>
          </cell>
          <cell r="CT48" t="str">
            <v>Upright</v>
          </cell>
          <cell r="CU48">
            <v>110923.808</v>
          </cell>
          <cell r="CV48" t="b">
            <v>0</v>
          </cell>
          <cell r="CZ48">
            <v>1524.7619999999999</v>
          </cell>
          <cell r="DA48" t="str">
            <v>WA</v>
          </cell>
          <cell r="DC48" t="str">
            <v>Horizontal Axis</v>
          </cell>
          <cell r="DG48" t="str">
            <v>Electric</v>
          </cell>
          <cell r="DH48">
            <v>4956.4930000000004</v>
          </cell>
          <cell r="DI48" t="str">
            <v>WA</v>
          </cell>
          <cell r="DL48" t="str">
            <v>Electric</v>
          </cell>
          <cell r="DM48" t="str">
            <v>Electric</v>
          </cell>
          <cell r="DN48">
            <v>2003.7159999999999</v>
          </cell>
          <cell r="DO48" t="str">
            <v>WA</v>
          </cell>
          <cell r="DS48">
            <v>1464.694</v>
          </cell>
          <cell r="DT48" t="str">
            <v>WA</v>
          </cell>
          <cell r="DU48" t="str">
            <v>lt32</v>
          </cell>
          <cell r="DX48" t="b">
            <v>0</v>
          </cell>
          <cell r="DY48">
            <v>4956.4930000000004</v>
          </cell>
          <cell r="DZ48" t="str">
            <v>WA</v>
          </cell>
          <cell r="EC48" t="str">
            <v>Laptop</v>
          </cell>
          <cell r="ED48">
            <v>1524.7619999999999</v>
          </cell>
          <cell r="EE48" t="str">
            <v>WA</v>
          </cell>
          <cell r="EH48" t="str">
            <v>gt20</v>
          </cell>
          <cell r="EI48">
            <v>6932.7380000000003</v>
          </cell>
          <cell r="EJ48" t="str">
            <v>OR</v>
          </cell>
          <cell r="EO48">
            <v>6932.7380000000003</v>
          </cell>
          <cell r="EP48" t="str">
            <v>OR</v>
          </cell>
          <cell r="ES48">
            <v>4956.4930000000004</v>
          </cell>
          <cell r="ET48" t="str">
            <v>WA</v>
          </cell>
          <cell r="EZ48" t="str">
            <v>WA</v>
          </cell>
          <cell r="FA48" t="str">
            <v>Living Room/Family Room</v>
          </cell>
          <cell r="FB48">
            <v>3246502.915</v>
          </cell>
          <cell r="FC48">
            <v>2646767.2620000001</v>
          </cell>
          <cell r="FI48" t="str">
            <v>OR</v>
          </cell>
          <cell r="FJ48" t="str">
            <v>Bedrooms</v>
          </cell>
          <cell r="FK48" t="str">
            <v>EISAq</v>
          </cell>
          <cell r="FL48">
            <v>513022.61200000002</v>
          </cell>
          <cell r="FS48" t="str">
            <v>WA</v>
          </cell>
          <cell r="FT48" t="str">
            <v>EISAq</v>
          </cell>
          <cell r="FV48">
            <v>1888423.8330000001</v>
          </cell>
          <cell r="GD48" t="str">
            <v>WA</v>
          </cell>
          <cell r="GE48">
            <v>3119798.2199999997</v>
          </cell>
          <cell r="GF48">
            <v>3119798.2199999997</v>
          </cell>
          <cell r="GI48">
            <v>1</v>
          </cell>
          <cell r="GJ48">
            <v>1</v>
          </cell>
          <cell r="GK48" t="str">
            <v>WA</v>
          </cell>
          <cell r="GL48">
            <v>1464.694</v>
          </cell>
          <cell r="GM48" t="str">
            <v>Pre 1980</v>
          </cell>
          <cell r="GN48">
            <v>0</v>
          </cell>
          <cell r="GQ48">
            <v>8632737.9961900003</v>
          </cell>
          <cell r="GR48">
            <v>524305.525975</v>
          </cell>
          <cell r="GU48" t="str">
            <v>Natural Gas FAF</v>
          </cell>
          <cell r="GX48" t="str">
            <v>Natural Gas Other</v>
          </cell>
          <cell r="GY48" t="str">
            <v>OR</v>
          </cell>
          <cell r="GZ48">
            <v>6932.73828125</v>
          </cell>
          <cell r="HB48" t="str">
            <v>Propane/LP</v>
          </cell>
          <cell r="HC48" t="str">
            <v>OR</v>
          </cell>
          <cell r="HD48">
            <v>1612.69177246094</v>
          </cell>
        </row>
        <row r="49">
          <cell r="AD49" t="str">
            <v>WA</v>
          </cell>
          <cell r="AH49" t="str">
            <v>WA</v>
          </cell>
          <cell r="AI49" t="str">
            <v>Pre 1980</v>
          </cell>
          <cell r="AJ49">
            <v>1150.8789999999999</v>
          </cell>
          <cell r="AK49" t="b">
            <v>1</v>
          </cell>
          <cell r="AN49" t="str">
            <v>WA</v>
          </cell>
          <cell r="AO49" t="str">
            <v>Natural Gas FAF</v>
          </cell>
          <cell r="AP49" t="str">
            <v>Pre 1980</v>
          </cell>
          <cell r="AQ49" t="str">
            <v>Basement</v>
          </cell>
          <cell r="AR49">
            <v>1298.7072635332299</v>
          </cell>
          <cell r="AU49" t="str">
            <v>No</v>
          </cell>
          <cell r="AV49" t="b">
            <v>1</v>
          </cell>
          <cell r="AX49">
            <v>2833779.2490295079</v>
          </cell>
          <cell r="AY49" t="b">
            <v>0</v>
          </cell>
          <cell r="AZ49">
            <v>758177.11859493935</v>
          </cell>
          <cell r="BA49">
            <v>0.88667496886674912</v>
          </cell>
          <cell r="BB49">
            <v>1298.7072635332299</v>
          </cell>
          <cell r="BC49">
            <v>0.88667480274598653</v>
          </cell>
          <cell r="BF49" t="str">
            <v>OR</v>
          </cell>
          <cell r="BG49" t="str">
            <v>Window A/C</v>
          </cell>
          <cell r="BH49" t="str">
            <v>Pre 1980</v>
          </cell>
          <cell r="BI49" t="str">
            <v>Crawlspace</v>
          </cell>
          <cell r="BJ49">
            <v>1188.02661132813</v>
          </cell>
          <cell r="BM49" t="str">
            <v>No</v>
          </cell>
          <cell r="BN49">
            <v>1247427.9418945366</v>
          </cell>
          <cell r="BO49" t="b">
            <v>0</v>
          </cell>
          <cell r="BP49">
            <v>905847.36222410039</v>
          </cell>
          <cell r="BQ49">
            <v>0.5</v>
          </cell>
          <cell r="BR49">
            <v>594.013305664065</v>
          </cell>
          <cell r="BU49" t="str">
            <v>WA</v>
          </cell>
          <cell r="BV49" t="str">
            <v>Pre 1980</v>
          </cell>
          <cell r="BW49" t="str">
            <v>Electric Storage - Inside Conditioned Space</v>
          </cell>
          <cell r="BY49">
            <v>1524.7619999999999</v>
          </cell>
          <cell r="BZ49" t="str">
            <v>le55</v>
          </cell>
          <cell r="CF49" t="str">
            <v>Conditioned</v>
          </cell>
          <cell r="CG49">
            <v>1464.694</v>
          </cell>
          <cell r="CH49" t="str">
            <v>WA</v>
          </cell>
          <cell r="CI49" t="str">
            <v>Top-Freezer w/o TTD Ice</v>
          </cell>
          <cell r="CJ49">
            <v>26364.491999999998</v>
          </cell>
          <cell r="CK49" t="b">
            <v>0</v>
          </cell>
          <cell r="CQ49" t="str">
            <v>Unconditioned</v>
          </cell>
          <cell r="CR49">
            <v>1464.694</v>
          </cell>
          <cell r="CS49" t="str">
            <v>WA</v>
          </cell>
          <cell r="CT49" t="str">
            <v>Upright</v>
          </cell>
          <cell r="CU49">
            <v>23435.103999999999</v>
          </cell>
          <cell r="CV49" t="b">
            <v>0</v>
          </cell>
          <cell r="CZ49">
            <v>2003.7159999999999</v>
          </cell>
          <cell r="DA49" t="str">
            <v>WA</v>
          </cell>
          <cell r="DC49" t="str">
            <v>Vertical Axis</v>
          </cell>
          <cell r="DG49" t="str">
            <v>Electric</v>
          </cell>
          <cell r="DH49">
            <v>4956.4930000000004</v>
          </cell>
          <cell r="DI49" t="str">
            <v>WA</v>
          </cell>
          <cell r="DL49" t="str">
            <v>Electric</v>
          </cell>
          <cell r="DM49" t="str">
            <v>Electric</v>
          </cell>
          <cell r="DN49">
            <v>6932.7380000000003</v>
          </cell>
          <cell r="DO49" t="str">
            <v>OR</v>
          </cell>
          <cell r="DS49">
            <v>1188.027</v>
          </cell>
          <cell r="DT49" t="str">
            <v>OR</v>
          </cell>
          <cell r="DU49" t="str">
            <v>32to46</v>
          </cell>
          <cell r="DX49" t="b">
            <v>0</v>
          </cell>
          <cell r="DY49">
            <v>2003.7159999999999</v>
          </cell>
          <cell r="DZ49" t="str">
            <v>WA</v>
          </cell>
          <cell r="EC49" t="str">
            <v>Laptop</v>
          </cell>
          <cell r="ED49">
            <v>1524.7619999999999</v>
          </cell>
          <cell r="EE49" t="str">
            <v>WA</v>
          </cell>
          <cell r="EH49" t="str">
            <v>le20</v>
          </cell>
          <cell r="EI49">
            <v>1524.7619999999999</v>
          </cell>
          <cell r="EJ49" t="str">
            <v>WA</v>
          </cell>
          <cell r="EO49">
            <v>1464.694</v>
          </cell>
          <cell r="EP49" t="str">
            <v>WA</v>
          </cell>
          <cell r="ES49">
            <v>4956.4930000000004</v>
          </cell>
          <cell r="ET49" t="str">
            <v>WA</v>
          </cell>
          <cell r="EZ49" t="str">
            <v>WA</v>
          </cell>
          <cell r="FA49" t="str">
            <v>Other</v>
          </cell>
          <cell r="FB49">
            <v>4411278.7700000005</v>
          </cell>
          <cell r="FC49">
            <v>1858684.8750000002</v>
          </cell>
          <cell r="FI49" t="str">
            <v>OR</v>
          </cell>
          <cell r="FJ49" t="str">
            <v>Exterior</v>
          </cell>
          <cell r="FK49" t="str">
            <v>EISAq</v>
          </cell>
          <cell r="FL49">
            <v>207982.14</v>
          </cell>
          <cell r="FS49" t="str">
            <v>WA</v>
          </cell>
          <cell r="FT49" t="str">
            <v>EISAnqnx</v>
          </cell>
          <cell r="FV49">
            <v>3965194.4000000004</v>
          </cell>
          <cell r="GD49" t="str">
            <v>WA</v>
          </cell>
          <cell r="GE49">
            <v>2422600.2949999999</v>
          </cell>
          <cell r="GF49">
            <v>1482332.1519999998</v>
          </cell>
          <cell r="GI49">
            <v>1</v>
          </cell>
          <cell r="GJ49">
            <v>1</v>
          </cell>
          <cell r="GK49" t="str">
            <v>WA</v>
          </cell>
          <cell r="GL49">
            <v>1150.8789999999999</v>
          </cell>
          <cell r="GM49" t="str">
            <v>Pre 1980</v>
          </cell>
          <cell r="GN49">
            <v>-1</v>
          </cell>
          <cell r="GQ49">
            <v>5802691.6372349998</v>
          </cell>
          <cell r="GR49">
            <v>402853.68515999999</v>
          </cell>
          <cell r="GU49" t="str">
            <v>Natural Gas FAF</v>
          </cell>
          <cell r="GX49" t="str">
            <v>Baseboard/Wall/Radiant</v>
          </cell>
          <cell r="GY49" t="str">
            <v>OR</v>
          </cell>
          <cell r="GZ49">
            <v>6932.73828125</v>
          </cell>
          <cell r="HB49" t="str">
            <v>Propane/LP</v>
          </cell>
          <cell r="HC49" t="str">
            <v>WA</v>
          </cell>
          <cell r="HD49">
            <v>28145.9443359375</v>
          </cell>
        </row>
        <row r="50">
          <cell r="AD50" t="str">
            <v>WA</v>
          </cell>
          <cell r="AH50" t="str">
            <v>WA</v>
          </cell>
          <cell r="AI50" t="str">
            <v>Pre 1980</v>
          </cell>
          <cell r="AJ50">
            <v>1524.7619999999999</v>
          </cell>
          <cell r="AK50" t="b">
            <v>1</v>
          </cell>
          <cell r="AN50" t="str">
            <v>WA</v>
          </cell>
          <cell r="AO50" t="str">
            <v>Baseboard/Wall/Radiant</v>
          </cell>
          <cell r="AP50" t="str">
            <v>Pre 1980</v>
          </cell>
          <cell r="AQ50" t="str">
            <v>Crawlspace</v>
          </cell>
          <cell r="AR50">
            <v>4956.49267578125</v>
          </cell>
          <cell r="AU50" t="str">
            <v>No</v>
          </cell>
          <cell r="AV50" t="b">
            <v>0</v>
          </cell>
          <cell r="AX50">
            <v>10567242.384765625</v>
          </cell>
          <cell r="AY50" t="b">
            <v>0</v>
          </cell>
          <cell r="AZ50">
            <v>2549026.0445993165</v>
          </cell>
          <cell r="BA50" t="str">
            <v/>
          </cell>
          <cell r="BB50" t="str">
            <v/>
          </cell>
          <cell r="BC50">
            <v>0.99999993458706582</v>
          </cell>
          <cell r="BF50" t="str">
            <v>OR</v>
          </cell>
          <cell r="BG50" t="str">
            <v>Heat Pump (Central System)</v>
          </cell>
          <cell r="BH50" t="str">
            <v>Pre 1980</v>
          </cell>
          <cell r="BI50" t="str">
            <v>Crawlspace</v>
          </cell>
          <cell r="BJ50">
            <v>6932.73828125</v>
          </cell>
          <cell r="BM50" t="str">
            <v>No</v>
          </cell>
          <cell r="BN50">
            <v>6849545.421875</v>
          </cell>
          <cell r="BO50" t="b">
            <v>0</v>
          </cell>
          <cell r="BP50">
            <v>2398493.1187585937</v>
          </cell>
          <cell r="BQ50">
            <v>1</v>
          </cell>
          <cell r="BR50">
            <v>6932.73828125</v>
          </cell>
          <cell r="BU50" t="str">
            <v>WA</v>
          </cell>
          <cell r="BV50" t="str">
            <v>Pre 1980</v>
          </cell>
          <cell r="BW50" t="str">
            <v>Gas Storage Inside Conditioned Space</v>
          </cell>
          <cell r="BY50">
            <v>2003.7159999999999</v>
          </cell>
          <cell r="BZ50" t="str">
            <v>le55</v>
          </cell>
          <cell r="CF50" t="str">
            <v>Conditioned</v>
          </cell>
          <cell r="CG50">
            <v>1524.7619999999999</v>
          </cell>
          <cell r="CH50" t="str">
            <v>WA</v>
          </cell>
          <cell r="CI50" t="str">
            <v>Top-Freezer w/o TTD Ice</v>
          </cell>
          <cell r="CJ50">
            <v>35069.525999999998</v>
          </cell>
          <cell r="CK50" t="b">
            <v>0</v>
          </cell>
          <cell r="CQ50" t="str">
            <v>Unconditioned</v>
          </cell>
          <cell r="CR50">
            <v>1150.8789999999999</v>
          </cell>
          <cell r="CS50" t="str">
            <v>WA</v>
          </cell>
          <cell r="CT50" t="str">
            <v>Upright</v>
          </cell>
          <cell r="CU50">
            <v>23017.579999999998</v>
          </cell>
          <cell r="CV50" t="b">
            <v>0</v>
          </cell>
          <cell r="CZ50">
            <v>1524.7619999999999</v>
          </cell>
          <cell r="DA50" t="str">
            <v>WA</v>
          </cell>
          <cell r="DC50" t="str">
            <v>Horizontal Axis</v>
          </cell>
          <cell r="DG50" t="str">
            <v>Electric</v>
          </cell>
          <cell r="DH50">
            <v>6932.7380000000003</v>
          </cell>
          <cell r="DI50" t="str">
            <v>OR</v>
          </cell>
          <cell r="DL50" t="str">
            <v>Electric</v>
          </cell>
          <cell r="DM50" t="str">
            <v>Electric</v>
          </cell>
          <cell r="DN50">
            <v>4956.4930000000004</v>
          </cell>
          <cell r="DO50" t="str">
            <v>WA</v>
          </cell>
          <cell r="DS50">
            <v>1464.694</v>
          </cell>
          <cell r="DT50" t="str">
            <v>WA</v>
          </cell>
          <cell r="DU50" t="str">
            <v>lt32</v>
          </cell>
          <cell r="DX50" t="b">
            <v>1</v>
          </cell>
          <cell r="DY50">
            <v>1524.7619999999999</v>
          </cell>
          <cell r="DZ50" t="str">
            <v>WA</v>
          </cell>
          <cell r="EC50" t="str">
            <v>Laptop</v>
          </cell>
          <cell r="ED50">
            <v>1524.7619999999999</v>
          </cell>
          <cell r="EE50" t="str">
            <v>WA</v>
          </cell>
          <cell r="EH50" t="str">
            <v>le20</v>
          </cell>
          <cell r="EI50">
            <v>1524.7619999999999</v>
          </cell>
          <cell r="EJ50" t="str">
            <v>WA</v>
          </cell>
          <cell r="EO50">
            <v>1464.694</v>
          </cell>
          <cell r="EP50" t="str">
            <v>WA</v>
          </cell>
          <cell r="ES50">
            <v>1464.694</v>
          </cell>
          <cell r="ET50" t="str">
            <v>WA</v>
          </cell>
          <cell r="EZ50" t="str">
            <v>WA</v>
          </cell>
          <cell r="FA50" t="str">
            <v>Bathroom</v>
          </cell>
          <cell r="FB50">
            <v>689192.424</v>
          </cell>
          <cell r="FC50">
            <v>253110.492</v>
          </cell>
          <cell r="FI50" t="str">
            <v>OR</v>
          </cell>
          <cell r="FJ50" t="str">
            <v>Garage</v>
          </cell>
          <cell r="FK50" t="str">
            <v>EISAnqnx</v>
          </cell>
          <cell r="FL50">
            <v>831928.56</v>
          </cell>
          <cell r="FS50" t="str">
            <v>WA</v>
          </cell>
          <cell r="FT50" t="str">
            <v>EISAq</v>
          </cell>
          <cell r="FV50">
            <v>3717369.7500000005</v>
          </cell>
          <cell r="GD50" t="str">
            <v>WA</v>
          </cell>
          <cell r="GE50">
            <v>1959319.17</v>
          </cell>
          <cell r="GF50">
            <v>3284337.3479999998</v>
          </cell>
          <cell r="GI50">
            <v>1</v>
          </cell>
          <cell r="GJ50">
            <v>1</v>
          </cell>
          <cell r="GK50" t="str">
            <v>WA</v>
          </cell>
          <cell r="GL50">
            <v>1524.7619999999999</v>
          </cell>
          <cell r="GM50" t="str">
            <v>Pre 1980</v>
          </cell>
          <cell r="GN50">
            <v>0</v>
          </cell>
          <cell r="GQ50">
            <v>7547541.4047599994</v>
          </cell>
          <cell r="GR50">
            <v>442748.95384500001</v>
          </cell>
          <cell r="GU50" t="str">
            <v>Heat Pump (Central System)</v>
          </cell>
          <cell r="GX50" t="str">
            <v>Baseboard/Wall/Radiant</v>
          </cell>
          <cell r="GY50" t="str">
            <v>OR</v>
          </cell>
          <cell r="GZ50">
            <v>1188.02661132813</v>
          </cell>
          <cell r="HB50" t="str">
            <v>Wood</v>
          </cell>
          <cell r="HC50" t="str">
            <v>ID</v>
          </cell>
          <cell r="HD50">
            <v>27276.077636718801</v>
          </cell>
        </row>
        <row r="51">
          <cell r="AD51" t="str">
            <v>WA</v>
          </cell>
          <cell r="AH51" t="str">
            <v>WA</v>
          </cell>
          <cell r="AI51" t="str">
            <v>Pre 1980</v>
          </cell>
          <cell r="AJ51">
            <v>1524.7619999999999</v>
          </cell>
          <cell r="AK51" t="b">
            <v>1</v>
          </cell>
          <cell r="AN51" t="str">
            <v>WA</v>
          </cell>
          <cell r="AO51" t="str">
            <v>Heat Pump (Central System)</v>
          </cell>
          <cell r="AP51" t="str">
            <v>Pre 1980</v>
          </cell>
          <cell r="AQ51" t="str">
            <v>Crawlspace</v>
          </cell>
          <cell r="AR51">
            <v>4956.49267578125</v>
          </cell>
          <cell r="AU51" t="str">
            <v>No</v>
          </cell>
          <cell r="AV51" t="b">
            <v>1</v>
          </cell>
          <cell r="AX51">
            <v>10567242.384765625</v>
          </cell>
          <cell r="AY51" t="b">
            <v>0</v>
          </cell>
          <cell r="AZ51">
            <v>2549026.0445993165</v>
          </cell>
          <cell r="BA51">
            <v>1</v>
          </cell>
          <cell r="BB51">
            <v>4956.49267578125</v>
          </cell>
          <cell r="BC51">
            <v>0.99999993458706582</v>
          </cell>
          <cell r="BF51" t="str">
            <v>OR</v>
          </cell>
          <cell r="BG51" t="str">
            <v>PTAC</v>
          </cell>
          <cell r="BH51" t="str">
            <v>Pre 1980</v>
          </cell>
          <cell r="BI51" t="str">
            <v>Crawlspace</v>
          </cell>
          <cell r="BJ51">
            <v>1188.02661132813</v>
          </cell>
          <cell r="BM51" t="str">
            <v>No</v>
          </cell>
          <cell r="BN51">
            <v>925472.73022461322</v>
          </cell>
          <cell r="BO51" t="b">
            <v>0</v>
          </cell>
          <cell r="BP51">
            <v>296926.34223310673</v>
          </cell>
          <cell r="BQ51">
            <v>1</v>
          </cell>
          <cell r="BR51">
            <v>1188.02661132813</v>
          </cell>
          <cell r="BU51" t="str">
            <v>WA</v>
          </cell>
          <cell r="BV51" t="str">
            <v>Pre 1980</v>
          </cell>
          <cell r="BW51" t="str">
            <v>Gas Storage Inside Conditioned Space</v>
          </cell>
          <cell r="BY51">
            <v>1464.694</v>
          </cell>
          <cell r="BZ51" t="str">
            <v>le55</v>
          </cell>
          <cell r="CF51" t="str">
            <v>Conditioned</v>
          </cell>
          <cell r="CG51">
            <v>1524.7619999999999</v>
          </cell>
          <cell r="CH51" t="str">
            <v>WA</v>
          </cell>
          <cell r="CI51" t="str">
            <v>Top-Freezer w/o TTD Ice</v>
          </cell>
          <cell r="CJ51">
            <v>32020.002</v>
          </cell>
          <cell r="CK51" t="b">
            <v>0</v>
          </cell>
          <cell r="CQ51" t="str">
            <v>Unconditioned</v>
          </cell>
          <cell r="CR51">
            <v>1150.8789999999999</v>
          </cell>
          <cell r="CS51" t="str">
            <v>WA</v>
          </cell>
          <cell r="CT51" t="str">
            <v>Upright</v>
          </cell>
          <cell r="CU51">
            <v>24168.458999999999</v>
          </cell>
          <cell r="CV51" t="b">
            <v>0</v>
          </cell>
          <cell r="CZ51">
            <v>2003.7159999999999</v>
          </cell>
          <cell r="DA51" t="str">
            <v>WA</v>
          </cell>
          <cell r="DC51" t="str">
            <v>Horizontal Axis</v>
          </cell>
          <cell r="DG51" t="str">
            <v>Electric</v>
          </cell>
          <cell r="DH51">
            <v>1464.694</v>
          </cell>
          <cell r="DI51" t="str">
            <v>WA</v>
          </cell>
          <cell r="DL51" t="str">
            <v>Gas</v>
          </cell>
          <cell r="DM51" t="str">
            <v>Gas</v>
          </cell>
          <cell r="DN51">
            <v>4956.4930000000004</v>
          </cell>
          <cell r="DO51" t="str">
            <v>WA</v>
          </cell>
          <cell r="DS51">
            <v>1464.694</v>
          </cell>
          <cell r="DT51" t="str">
            <v>WA</v>
          </cell>
          <cell r="DU51" t="str">
            <v>32to46</v>
          </cell>
          <cell r="DX51" t="b">
            <v>0</v>
          </cell>
          <cell r="DY51">
            <v>4956.4930000000004</v>
          </cell>
          <cell r="DZ51" t="str">
            <v>WA</v>
          </cell>
          <cell r="EC51" t="str">
            <v>Desktop</v>
          </cell>
          <cell r="ED51">
            <v>1524.7619999999999</v>
          </cell>
          <cell r="EE51" t="str">
            <v>WA</v>
          </cell>
          <cell r="EH51" t="str">
            <v>gt20</v>
          </cell>
          <cell r="EI51">
            <v>2003.7159999999999</v>
          </cell>
          <cell r="EJ51" t="str">
            <v>WA</v>
          </cell>
          <cell r="EO51">
            <v>1464.694</v>
          </cell>
          <cell r="EP51" t="str">
            <v>WA</v>
          </cell>
          <cell r="ES51">
            <v>4956.4930000000004</v>
          </cell>
          <cell r="ET51" t="str">
            <v>WA</v>
          </cell>
          <cell r="EZ51" t="str">
            <v>WA</v>
          </cell>
          <cell r="FA51" t="str">
            <v>Bedrooms</v>
          </cell>
          <cell r="FB51">
            <v>1180165.7879999999</v>
          </cell>
          <cell r="FC51">
            <v>905708.62799999991</v>
          </cell>
          <cell r="FI51" t="str">
            <v>OR</v>
          </cell>
          <cell r="FJ51" t="str">
            <v>Garage</v>
          </cell>
          <cell r="FK51" t="str">
            <v>EISAq</v>
          </cell>
          <cell r="FL51">
            <v>1261758.3160000001</v>
          </cell>
          <cell r="FS51" t="str">
            <v>WA</v>
          </cell>
          <cell r="FT51" t="str">
            <v>EISAx</v>
          </cell>
          <cell r="FV51">
            <v>8004736.1950000003</v>
          </cell>
          <cell r="GD51" t="str">
            <v>WA</v>
          </cell>
          <cell r="GE51">
            <v>1463771.52</v>
          </cell>
          <cell r="GF51">
            <v>1829714.4</v>
          </cell>
          <cell r="GI51">
            <v>1</v>
          </cell>
          <cell r="GJ51">
            <v>1</v>
          </cell>
          <cell r="GK51" t="str">
            <v>WA</v>
          </cell>
          <cell r="GL51">
            <v>1524.7619999999999</v>
          </cell>
          <cell r="GM51" t="str">
            <v>Pre 1980</v>
          </cell>
          <cell r="GN51">
            <v>0</v>
          </cell>
          <cell r="GQ51">
            <v>7547541.4047599994</v>
          </cell>
          <cell r="GR51">
            <v>442748.95384500001</v>
          </cell>
          <cell r="GU51" t="str">
            <v>Heat Pump (Central System)</v>
          </cell>
          <cell r="GX51" t="str">
            <v>Natural Gas FAF</v>
          </cell>
          <cell r="GY51" t="str">
            <v>OR</v>
          </cell>
          <cell r="GZ51">
            <v>1188.02661132813</v>
          </cell>
          <cell r="HB51" t="str">
            <v>Wood</v>
          </cell>
          <cell r="HC51" t="str">
            <v>MT</v>
          </cell>
          <cell r="HD51">
            <v>36665.114746093801</v>
          </cell>
        </row>
        <row r="52">
          <cell r="AD52" t="str">
            <v>WA</v>
          </cell>
          <cell r="AH52" t="str">
            <v>WA</v>
          </cell>
          <cell r="AI52" t="str">
            <v>Pre 1980</v>
          </cell>
          <cell r="AJ52">
            <v>4956.4930000000004</v>
          </cell>
          <cell r="AK52" t="b">
            <v>1</v>
          </cell>
          <cell r="AN52" t="str">
            <v>WA</v>
          </cell>
          <cell r="AO52" t="str">
            <v>Wood</v>
          </cell>
          <cell r="AP52" t="str">
            <v>Pre 1980</v>
          </cell>
          <cell r="AQ52" t="str">
            <v>Slab on Grade</v>
          </cell>
          <cell r="AR52">
            <v>1524.5661992612099</v>
          </cell>
          <cell r="AU52" t="str">
            <v>No</v>
          </cell>
          <cell r="AV52" t="b">
            <v>0</v>
          </cell>
          <cell r="AX52">
            <v>3049132.3985224199</v>
          </cell>
          <cell r="AY52" t="b">
            <v>0</v>
          </cell>
          <cell r="AZ52">
            <v>723406.66154944408</v>
          </cell>
          <cell r="BA52" t="str">
            <v/>
          </cell>
          <cell r="BB52" t="str">
            <v/>
          </cell>
          <cell r="BC52">
            <v>0.76086940427745753</v>
          </cell>
          <cell r="BF52" t="str">
            <v>WA</v>
          </cell>
          <cell r="BG52" t="str">
            <v>Heat Pump (Central System)</v>
          </cell>
          <cell r="BH52" t="str">
            <v>1993-2006</v>
          </cell>
          <cell r="BI52" t="str">
            <v>Crawlspace</v>
          </cell>
          <cell r="BJ52">
            <v>2003.71557617188</v>
          </cell>
          <cell r="BM52" t="str">
            <v>No</v>
          </cell>
          <cell r="BN52">
            <v>4520382.3398437612</v>
          </cell>
          <cell r="BO52" t="b">
            <v>0</v>
          </cell>
          <cell r="BP52">
            <v>1080866.8980846461</v>
          </cell>
          <cell r="BQ52">
            <v>1</v>
          </cell>
          <cell r="BR52">
            <v>2003.71557617188</v>
          </cell>
          <cell r="BU52" t="str">
            <v>WA</v>
          </cell>
          <cell r="BV52" t="str">
            <v>Pre 1980</v>
          </cell>
          <cell r="BW52" t="str">
            <v>Electric Storage - Inside Conditioned Space</v>
          </cell>
          <cell r="BY52">
            <v>1150.8789999999999</v>
          </cell>
          <cell r="BZ52" t="str">
            <v>le55</v>
          </cell>
          <cell r="CF52" t="str">
            <v>Conditioned</v>
          </cell>
          <cell r="CG52">
            <v>2003.7159999999999</v>
          </cell>
          <cell r="CH52" t="str">
            <v>WA</v>
          </cell>
          <cell r="CI52" t="str">
            <v>Top-Freezer w/o TTD Ice</v>
          </cell>
          <cell r="CJ52">
            <v>40074.32</v>
          </cell>
          <cell r="CK52" t="b">
            <v>0</v>
          </cell>
          <cell r="CQ52" t="str">
            <v>Unconditioned</v>
          </cell>
          <cell r="CR52">
            <v>4956.4930000000004</v>
          </cell>
          <cell r="CS52" t="str">
            <v>WA</v>
          </cell>
          <cell r="CT52" t="str">
            <v>Chest</v>
          </cell>
          <cell r="CU52">
            <v>49564.930000000008</v>
          </cell>
          <cell r="CV52" t="b">
            <v>0</v>
          </cell>
          <cell r="CZ52">
            <v>6932.7380000000003</v>
          </cell>
          <cell r="DA52" t="str">
            <v>OR</v>
          </cell>
          <cell r="DC52" t="str">
            <v>Vertical Axis</v>
          </cell>
          <cell r="DG52" t="str">
            <v>Electric</v>
          </cell>
          <cell r="DH52">
            <v>1188.027</v>
          </cell>
          <cell r="DI52" t="str">
            <v>OR</v>
          </cell>
          <cell r="DL52" t="str">
            <v>Electric</v>
          </cell>
          <cell r="DM52" t="str">
            <v>Electric</v>
          </cell>
          <cell r="DN52">
            <v>6932.7380000000003</v>
          </cell>
          <cell r="DO52" t="str">
            <v>OR</v>
          </cell>
          <cell r="DS52">
            <v>1464.694</v>
          </cell>
          <cell r="DT52" t="str">
            <v>WA</v>
          </cell>
          <cell r="DU52" t="str">
            <v>lt32</v>
          </cell>
          <cell r="DX52" t="b">
            <v>0</v>
          </cell>
          <cell r="DY52">
            <v>4956.4930000000004</v>
          </cell>
          <cell r="DZ52" t="str">
            <v>WA</v>
          </cell>
          <cell r="EC52" t="str">
            <v>Desktop</v>
          </cell>
          <cell r="ED52">
            <v>1524.7619999999999</v>
          </cell>
          <cell r="EE52" t="str">
            <v>WA</v>
          </cell>
          <cell r="EH52" t="str">
            <v>le20</v>
          </cell>
          <cell r="EI52">
            <v>1524.7619999999999</v>
          </cell>
          <cell r="EJ52" t="str">
            <v>WA</v>
          </cell>
          <cell r="EO52">
            <v>1464.694</v>
          </cell>
          <cell r="EP52" t="str">
            <v>WA</v>
          </cell>
          <cell r="ES52">
            <v>4956.4930000000004</v>
          </cell>
          <cell r="ET52" t="str">
            <v>WA</v>
          </cell>
          <cell r="EZ52" t="str">
            <v>WA</v>
          </cell>
          <cell r="FA52" t="str">
            <v>Garage</v>
          </cell>
          <cell r="FB52">
            <v>295803.82799999998</v>
          </cell>
          <cell r="FC52">
            <v>494022.88799999998</v>
          </cell>
          <cell r="FI52" t="str">
            <v>OR</v>
          </cell>
          <cell r="FJ52" t="str">
            <v>Kitchen</v>
          </cell>
          <cell r="FK52" t="str">
            <v>EISAq</v>
          </cell>
          <cell r="FL52">
            <v>1046843.4380000001</v>
          </cell>
          <cell r="FS52" t="str">
            <v>WA</v>
          </cell>
          <cell r="FT52" t="str">
            <v>EISAnqnx</v>
          </cell>
          <cell r="FV52">
            <v>432084.73</v>
          </cell>
          <cell r="GD52" t="str">
            <v>WA</v>
          </cell>
          <cell r="GE52">
            <v>10775415.782000002</v>
          </cell>
          <cell r="GF52">
            <v>11171935.222000001</v>
          </cell>
          <cell r="GI52">
            <v>1</v>
          </cell>
          <cell r="GJ52">
            <v>1</v>
          </cell>
          <cell r="GK52" t="str">
            <v>WA</v>
          </cell>
          <cell r="GL52">
            <v>4956.4930000000004</v>
          </cell>
          <cell r="GM52" t="str">
            <v>Pre 1980</v>
          </cell>
          <cell r="GN52">
            <v>0</v>
          </cell>
          <cell r="GQ52">
            <v>23007510.161249001</v>
          </cell>
          <cell r="GR52">
            <v>1853220.3414675</v>
          </cell>
          <cell r="GU52" t="str">
            <v>Heat Pump (Central System)</v>
          </cell>
          <cell r="GX52" t="str">
            <v>Natural Gas Other</v>
          </cell>
          <cell r="GY52" t="str">
            <v>OR</v>
          </cell>
          <cell r="GZ52">
            <v>1188.02661132813</v>
          </cell>
          <cell r="HB52" t="str">
            <v>Wood</v>
          </cell>
          <cell r="HC52" t="str">
            <v>OR</v>
          </cell>
          <cell r="HD52">
            <v>106035.415344238</v>
          </cell>
        </row>
        <row r="53">
          <cell r="AD53" t="str">
            <v>WA</v>
          </cell>
          <cell r="AH53" t="str">
            <v>WA</v>
          </cell>
          <cell r="AI53" t="str">
            <v>Pre 1980</v>
          </cell>
          <cell r="AJ53">
            <v>1524.7619999999999</v>
          </cell>
          <cell r="AK53" t="b">
            <v>1</v>
          </cell>
          <cell r="AN53" t="str">
            <v>WA</v>
          </cell>
          <cell r="AO53" t="str">
            <v>Wood</v>
          </cell>
          <cell r="AP53" t="str">
            <v>Pre 1980</v>
          </cell>
          <cell r="AQ53" t="str">
            <v>Crawlspace</v>
          </cell>
          <cell r="AR53">
            <v>479.14937691066598</v>
          </cell>
          <cell r="AU53" t="str">
            <v>No</v>
          </cell>
          <cell r="AV53" t="b">
            <v>0</v>
          </cell>
          <cell r="AX53">
            <v>958298.75382133201</v>
          </cell>
          <cell r="AY53" t="b">
            <v>0</v>
          </cell>
          <cell r="AZ53">
            <v>227356.37934411102</v>
          </cell>
          <cell r="BA53" t="str">
            <v/>
          </cell>
          <cell r="BB53" t="str">
            <v/>
          </cell>
          <cell r="BC53">
            <v>0.23913038420148663</v>
          </cell>
          <cell r="BF53" t="str">
            <v>WA</v>
          </cell>
          <cell r="BG53" t="str">
            <v>Heat Pump (Central System)</v>
          </cell>
          <cell r="BH53" t="str">
            <v>Pre 1980</v>
          </cell>
          <cell r="BI53" t="str">
            <v>Crawlspace</v>
          </cell>
          <cell r="BJ53">
            <v>798.51602803766298</v>
          </cell>
          <cell r="BM53" t="str">
            <v>No</v>
          </cell>
          <cell r="BN53">
            <v>2007469.2944866847</v>
          </cell>
          <cell r="BO53" t="b">
            <v>0</v>
          </cell>
          <cell r="BP53">
            <v>785915.20556042029</v>
          </cell>
          <cell r="BQ53">
            <v>0.5</v>
          </cell>
          <cell r="BR53">
            <v>399.25801401883149</v>
          </cell>
          <cell r="BU53" t="str">
            <v>WA</v>
          </cell>
          <cell r="BV53" t="str">
            <v>Pre 1980</v>
          </cell>
          <cell r="BW53" t="str">
            <v>Gas Storage Inside Conditioned Space</v>
          </cell>
          <cell r="BY53">
            <v>1524.7619999999999</v>
          </cell>
          <cell r="BZ53" t="str">
            <v>le55</v>
          </cell>
          <cell r="CF53" t="str">
            <v>Conditioned</v>
          </cell>
          <cell r="CG53">
            <v>6932.7380000000003</v>
          </cell>
          <cell r="CH53" t="str">
            <v>OR</v>
          </cell>
          <cell r="CI53" t="str">
            <v>Top-Freezer w/o TTD Ice</v>
          </cell>
          <cell r="CJ53">
            <v>131722.022</v>
          </cell>
          <cell r="CK53" t="b">
            <v>0</v>
          </cell>
          <cell r="CQ53" t="str">
            <v>Unconditioned</v>
          </cell>
          <cell r="CR53">
            <v>1464.694</v>
          </cell>
          <cell r="CS53" t="str">
            <v>WA</v>
          </cell>
          <cell r="CT53" t="str">
            <v>Upright</v>
          </cell>
          <cell r="CU53">
            <v>20505.716</v>
          </cell>
          <cell r="CV53" t="b">
            <v>0</v>
          </cell>
          <cell r="CZ53">
            <v>6932.7380000000003</v>
          </cell>
          <cell r="DA53" t="str">
            <v>OR</v>
          </cell>
          <cell r="DC53" t="str">
            <v>Vertical Axis</v>
          </cell>
          <cell r="DG53" t="str">
            <v>Electric</v>
          </cell>
          <cell r="DH53">
            <v>2003.7159999999999</v>
          </cell>
          <cell r="DI53" t="str">
            <v>WA</v>
          </cell>
          <cell r="DL53" t="str">
            <v>Electric</v>
          </cell>
          <cell r="DM53" t="str">
            <v>Electric</v>
          </cell>
          <cell r="DN53">
            <v>1464.694</v>
          </cell>
          <cell r="DO53" t="str">
            <v>WA</v>
          </cell>
          <cell r="DS53">
            <v>1464.694</v>
          </cell>
          <cell r="DT53" t="str">
            <v>WA</v>
          </cell>
          <cell r="DU53" t="str">
            <v>lt32</v>
          </cell>
          <cell r="DX53" t="b">
            <v>1</v>
          </cell>
          <cell r="DY53">
            <v>1150.8789999999999</v>
          </cell>
          <cell r="DZ53" t="str">
            <v>WA</v>
          </cell>
          <cell r="EC53" t="str">
            <v>Desktop</v>
          </cell>
          <cell r="ED53">
            <v>4956.4930000000004</v>
          </cell>
          <cell r="EE53" t="str">
            <v>WA</v>
          </cell>
          <cell r="EH53" t="str">
            <v>le20</v>
          </cell>
          <cell r="EI53">
            <v>2003.7159999999999</v>
          </cell>
          <cell r="EJ53" t="str">
            <v>WA</v>
          </cell>
          <cell r="EO53">
            <v>4956.4930000000004</v>
          </cell>
          <cell r="EP53" t="str">
            <v>WA</v>
          </cell>
          <cell r="ES53">
            <v>1464.694</v>
          </cell>
          <cell r="ET53" t="str">
            <v>WA</v>
          </cell>
          <cell r="EZ53" t="str">
            <v>WA</v>
          </cell>
          <cell r="FA53" t="str">
            <v>Kitchen</v>
          </cell>
          <cell r="FB53">
            <v>1585752.48</v>
          </cell>
          <cell r="FC53">
            <v>202793.34599999999</v>
          </cell>
          <cell r="FI53" t="str">
            <v>OR</v>
          </cell>
          <cell r="FJ53" t="str">
            <v>Kitchen</v>
          </cell>
          <cell r="FK53" t="str">
            <v>EISAx</v>
          </cell>
          <cell r="FL53">
            <v>1455874.98</v>
          </cell>
          <cell r="FS53" t="str">
            <v>WA</v>
          </cell>
          <cell r="FT53" t="str">
            <v>EISAq</v>
          </cell>
          <cell r="FV53">
            <v>798258.23</v>
          </cell>
          <cell r="GD53" t="str">
            <v>WA</v>
          </cell>
          <cell r="GE53">
            <v>1402781.04</v>
          </cell>
          <cell r="GF53">
            <v>3278238.3</v>
          </cell>
          <cell r="GI53">
            <v>1</v>
          </cell>
          <cell r="GJ53">
            <v>1</v>
          </cell>
          <cell r="GK53" t="str">
            <v>WA</v>
          </cell>
          <cell r="GL53">
            <v>1524.7619999999999</v>
          </cell>
          <cell r="GM53" t="str">
            <v>Pre 1980</v>
          </cell>
          <cell r="GN53">
            <v>0</v>
          </cell>
          <cell r="GQ53">
            <v>7547541.4047599994</v>
          </cell>
          <cell r="GR53">
            <v>442748.95384500001</v>
          </cell>
          <cell r="GU53" t="str">
            <v>Baseboard/Wall/Radiant</v>
          </cell>
          <cell r="GX53" t="str">
            <v>None</v>
          </cell>
          <cell r="GY53" t="str">
            <v>WA</v>
          </cell>
          <cell r="GZ53">
            <v>1524.76245117188</v>
          </cell>
          <cell r="HB53" t="str">
            <v>Wood</v>
          </cell>
          <cell r="HC53" t="str">
            <v>WA</v>
          </cell>
          <cell r="HD53">
            <v>137103.84655761701</v>
          </cell>
        </row>
        <row r="54">
          <cell r="AD54" t="str">
            <v>WA</v>
          </cell>
          <cell r="AH54" t="str">
            <v>WA</v>
          </cell>
          <cell r="AI54" t="str">
            <v>1980-1992</v>
          </cell>
          <cell r="AJ54">
            <v>2003.7159999999999</v>
          </cell>
          <cell r="AK54" t="b">
            <v>1</v>
          </cell>
          <cell r="AN54" t="str">
            <v>WA</v>
          </cell>
          <cell r="AO54" t="str">
            <v>Baseboard/Wall/Radiant</v>
          </cell>
          <cell r="AP54" t="str">
            <v>Pre 1980</v>
          </cell>
          <cell r="AQ54" t="str">
            <v>Slab on Grade</v>
          </cell>
          <cell r="AR54">
            <v>1524.5661992612099</v>
          </cell>
          <cell r="AU54" t="str">
            <v>No</v>
          </cell>
          <cell r="AV54" t="b">
            <v>0</v>
          </cell>
          <cell r="AX54">
            <v>3049132.3985224199</v>
          </cell>
          <cell r="AY54" t="b">
            <v>0</v>
          </cell>
          <cell r="AZ54">
            <v>723406.66154944408</v>
          </cell>
          <cell r="BA54" t="str">
            <v/>
          </cell>
          <cell r="BB54" t="str">
            <v/>
          </cell>
          <cell r="BC54">
            <v>0.76086940427745753</v>
          </cell>
          <cell r="BF54" t="str">
            <v>WA</v>
          </cell>
          <cell r="BG54" t="str">
            <v>Heat Pump (Central System)</v>
          </cell>
          <cell r="BH54" t="str">
            <v>Pre 1980</v>
          </cell>
          <cell r="BI54" t="str">
            <v>Basement</v>
          </cell>
          <cell r="BJ54">
            <v>666.17769754827498</v>
          </cell>
          <cell r="BM54" t="str">
            <v>No</v>
          </cell>
          <cell r="BN54">
            <v>1674770.7316363633</v>
          </cell>
          <cell r="BO54" t="b">
            <v>0</v>
          </cell>
          <cell r="BP54">
            <v>655665.21362765389</v>
          </cell>
          <cell r="BQ54">
            <v>0.5</v>
          </cell>
          <cell r="BR54">
            <v>333.08884877413749</v>
          </cell>
          <cell r="BU54" t="str">
            <v>WA</v>
          </cell>
          <cell r="BV54" t="str">
            <v>Pre 1980</v>
          </cell>
          <cell r="BW54" t="str">
            <v>Gas Storage Inside Conditioned Space</v>
          </cell>
          <cell r="BY54">
            <v>1524.7619999999999</v>
          </cell>
          <cell r="BZ54" t="str">
            <v>gt55</v>
          </cell>
          <cell r="CF54" t="str">
            <v>Conditioned</v>
          </cell>
          <cell r="CG54">
            <v>6932.7380000000003</v>
          </cell>
          <cell r="CH54" t="str">
            <v>OR</v>
          </cell>
          <cell r="CI54" t="str">
            <v>Side-by-Side w/ TTD Ice</v>
          </cell>
          <cell r="CJ54">
            <v>180251.18799999999</v>
          </cell>
          <cell r="CK54" t="b">
            <v>0</v>
          </cell>
          <cell r="CQ54" t="str">
            <v>Unconditioned</v>
          </cell>
          <cell r="CR54">
            <v>6932.7380000000003</v>
          </cell>
          <cell r="CS54" t="str">
            <v>OR</v>
          </cell>
          <cell r="CT54" t="str">
            <v>Upright</v>
          </cell>
          <cell r="CU54">
            <v>173318.45</v>
          </cell>
          <cell r="CV54" t="b">
            <v>0</v>
          </cell>
          <cell r="CZ54">
            <v>4956.4930000000004</v>
          </cell>
          <cell r="DA54" t="str">
            <v>WA</v>
          </cell>
          <cell r="DC54" t="str">
            <v>Horizontal Axis</v>
          </cell>
          <cell r="DG54" t="str">
            <v>Electric</v>
          </cell>
          <cell r="DH54">
            <v>6932.7380000000003</v>
          </cell>
          <cell r="DI54" t="str">
            <v>OR</v>
          </cell>
          <cell r="DL54" t="str">
            <v>Electric</v>
          </cell>
          <cell r="DM54" t="str">
            <v>Electric</v>
          </cell>
          <cell r="DN54">
            <v>1188.027</v>
          </cell>
          <cell r="DO54" t="str">
            <v>OR</v>
          </cell>
          <cell r="DS54">
            <v>1464.694</v>
          </cell>
          <cell r="DT54" t="str">
            <v>WA</v>
          </cell>
          <cell r="DU54" t="str">
            <v>lt32</v>
          </cell>
          <cell r="DX54" t="b">
            <v>1</v>
          </cell>
          <cell r="DY54">
            <v>1150.8789999999999</v>
          </cell>
          <cell r="DZ54" t="str">
            <v>WA</v>
          </cell>
          <cell r="EC54" t="str">
            <v>Other</v>
          </cell>
          <cell r="ED54">
            <v>4956.4930000000004</v>
          </cell>
          <cell r="EE54" t="str">
            <v>WA</v>
          </cell>
          <cell r="EH54" t="str">
            <v>gt20</v>
          </cell>
          <cell r="EI54">
            <v>6932.7380000000003</v>
          </cell>
          <cell r="EJ54" t="str">
            <v>OR</v>
          </cell>
          <cell r="EO54">
            <v>1150.8789999999999</v>
          </cell>
          <cell r="EP54" t="str">
            <v>WA</v>
          </cell>
          <cell r="ES54">
            <v>4956.4930000000004</v>
          </cell>
          <cell r="ET54" t="str">
            <v>WA</v>
          </cell>
          <cell r="EZ54" t="str">
            <v>WA</v>
          </cell>
          <cell r="FA54" t="str">
            <v>Living Room/Family Room</v>
          </cell>
          <cell r="FB54">
            <v>10673.333999999999</v>
          </cell>
          <cell r="FC54">
            <v>396438.12</v>
          </cell>
          <cell r="FI54" t="str">
            <v>OR</v>
          </cell>
          <cell r="FJ54" t="str">
            <v>Living Room/Family Room</v>
          </cell>
          <cell r="FK54" t="str">
            <v>EISAq</v>
          </cell>
          <cell r="FL54">
            <v>457560.70800000004</v>
          </cell>
          <cell r="FS54" t="str">
            <v>WA</v>
          </cell>
          <cell r="FT54" t="str">
            <v>EISAx</v>
          </cell>
          <cell r="FV54">
            <v>4276906.4799999995</v>
          </cell>
          <cell r="GD54" t="str">
            <v>WA</v>
          </cell>
          <cell r="GE54">
            <v>16819192.103999998</v>
          </cell>
          <cell r="GF54">
            <v>6808626.9679999994</v>
          </cell>
          <cell r="GI54">
            <v>1</v>
          </cell>
          <cell r="GJ54">
            <v>1</v>
          </cell>
          <cell r="GK54" t="str">
            <v>WA</v>
          </cell>
          <cell r="GL54">
            <v>2003.7159999999999</v>
          </cell>
          <cell r="GM54" t="str">
            <v>1980-1992</v>
          </cell>
          <cell r="GN54">
            <v>0</v>
          </cell>
          <cell r="GQ54">
            <v>9918354.1256799977</v>
          </cell>
          <cell r="GR54">
            <v>581824.02420999995</v>
          </cell>
          <cell r="GU54" t="str">
            <v>Natural Gas FAF</v>
          </cell>
          <cell r="GX54" t="str">
            <v>Baseboard/Wall/Radiant</v>
          </cell>
          <cell r="GY54" t="str">
            <v>WA</v>
          </cell>
          <cell r="GZ54">
            <v>2003.71557617188</v>
          </cell>
        </row>
        <row r="55">
          <cell r="AD55" t="str">
            <v>WA</v>
          </cell>
          <cell r="AH55" t="str">
            <v>WA</v>
          </cell>
          <cell r="AI55" t="str">
            <v>Post 2006</v>
          </cell>
          <cell r="AJ55">
            <v>2003.7159999999999</v>
          </cell>
          <cell r="AK55" t="b">
            <v>1</v>
          </cell>
          <cell r="AN55" t="str">
            <v>WA</v>
          </cell>
          <cell r="AO55" t="str">
            <v>Baseboard/Wall/Radiant</v>
          </cell>
          <cell r="AP55" t="str">
            <v>Pre 1980</v>
          </cell>
          <cell r="AQ55" t="str">
            <v>Crawlspace</v>
          </cell>
          <cell r="AR55">
            <v>479.14937691066598</v>
          </cell>
          <cell r="AU55" t="str">
            <v>No</v>
          </cell>
          <cell r="AV55" t="b">
            <v>0</v>
          </cell>
          <cell r="AX55">
            <v>958298.75382133201</v>
          </cell>
          <cell r="AY55" t="b">
            <v>0</v>
          </cell>
          <cell r="AZ55">
            <v>227356.37934411102</v>
          </cell>
          <cell r="BA55" t="str">
            <v/>
          </cell>
          <cell r="BB55" t="str">
            <v/>
          </cell>
          <cell r="BC55">
            <v>0.23913038420148663</v>
          </cell>
          <cell r="BF55" t="str">
            <v>WA</v>
          </cell>
          <cell r="BG55" t="str">
            <v>Heat Pump (Central System)</v>
          </cell>
          <cell r="BH55" t="str">
            <v>Pre 1980</v>
          </cell>
          <cell r="BI55" t="str">
            <v>Slab on Grade</v>
          </cell>
          <cell r="BJ55">
            <v>346.79377903845301</v>
          </cell>
          <cell r="BM55" t="str">
            <v>No</v>
          </cell>
          <cell r="BN55">
            <v>497995.86669921852</v>
          </cell>
          <cell r="BO55" t="b">
            <v>0</v>
          </cell>
          <cell r="BP55">
            <v>360562.53244761669</v>
          </cell>
          <cell r="BQ55">
            <v>0.5</v>
          </cell>
          <cell r="BR55">
            <v>173.39688951922651</v>
          </cell>
          <cell r="BU55" t="str">
            <v>WA</v>
          </cell>
          <cell r="BV55" t="str">
            <v>Pre 1980</v>
          </cell>
          <cell r="BW55" t="str">
            <v>Electric Storage - Inside Conditioned Space</v>
          </cell>
          <cell r="BY55">
            <v>4956.4930000000004</v>
          </cell>
          <cell r="BZ55" t="str">
            <v>le55</v>
          </cell>
          <cell r="CF55" t="str">
            <v>Conditioned</v>
          </cell>
          <cell r="CG55">
            <v>6932.7380000000003</v>
          </cell>
          <cell r="CH55" t="str">
            <v>OR</v>
          </cell>
          <cell r="CI55" t="str">
            <v>Top-Freezer w/o TTD Ice</v>
          </cell>
          <cell r="CJ55">
            <v>97058.332000000009</v>
          </cell>
          <cell r="CK55" t="b">
            <v>0</v>
          </cell>
          <cell r="CQ55" t="str">
            <v>Unconditioned</v>
          </cell>
          <cell r="CR55">
            <v>1524.7619999999999</v>
          </cell>
          <cell r="CS55" t="str">
            <v>WA</v>
          </cell>
          <cell r="CT55" t="str">
            <v>Chest</v>
          </cell>
          <cell r="CU55">
            <v>7623.8099999999995</v>
          </cell>
          <cell r="CV55" t="b">
            <v>0</v>
          </cell>
          <cell r="CZ55">
            <v>4956.4930000000004</v>
          </cell>
          <cell r="DA55" t="str">
            <v>WA</v>
          </cell>
          <cell r="DC55" t="str">
            <v>Vertical Axis</v>
          </cell>
          <cell r="DG55" t="str">
            <v>Electric</v>
          </cell>
          <cell r="DH55">
            <v>2003.7159999999999</v>
          </cell>
          <cell r="DI55" t="str">
            <v>WA</v>
          </cell>
          <cell r="DL55" t="str">
            <v>Electric</v>
          </cell>
          <cell r="DM55" t="str">
            <v>Electric</v>
          </cell>
          <cell r="DN55">
            <v>2003.7159999999999</v>
          </cell>
          <cell r="DO55" t="str">
            <v>WA</v>
          </cell>
          <cell r="DS55">
            <v>1464.694</v>
          </cell>
          <cell r="DT55" t="str">
            <v>WA</v>
          </cell>
          <cell r="DU55" t="str">
            <v>lt32</v>
          </cell>
          <cell r="DX55" t="b">
            <v>0</v>
          </cell>
          <cell r="DY55">
            <v>1150.8789999999999</v>
          </cell>
          <cell r="DZ55" t="str">
            <v>WA</v>
          </cell>
          <cell r="EC55" t="str">
            <v>Other</v>
          </cell>
          <cell r="ED55">
            <v>4956.4930000000004</v>
          </cell>
          <cell r="EE55" t="str">
            <v>WA</v>
          </cell>
          <cell r="EH55" t="str">
            <v>gt20</v>
          </cell>
          <cell r="EI55">
            <v>6932.7380000000003</v>
          </cell>
          <cell r="EJ55" t="str">
            <v>OR</v>
          </cell>
          <cell r="EO55">
            <v>1524.7619999999999</v>
          </cell>
          <cell r="EP55" t="str">
            <v>WA</v>
          </cell>
          <cell r="ES55">
            <v>4956.4930000000004</v>
          </cell>
          <cell r="ET55" t="str">
            <v>WA</v>
          </cell>
          <cell r="EZ55" t="str">
            <v>WA</v>
          </cell>
          <cell r="FA55" t="str">
            <v>Other</v>
          </cell>
          <cell r="FB55">
            <v>1273176.27</v>
          </cell>
          <cell r="FC55">
            <v>1323493.416</v>
          </cell>
          <cell r="FI55" t="str">
            <v>OR</v>
          </cell>
          <cell r="FJ55" t="str">
            <v>Other</v>
          </cell>
          <cell r="FK55" t="str">
            <v>EISAq</v>
          </cell>
          <cell r="FL55">
            <v>1705453.5480000002</v>
          </cell>
          <cell r="FS55" t="str">
            <v>OR</v>
          </cell>
          <cell r="FT55" t="str">
            <v>EISAnqnx</v>
          </cell>
          <cell r="FV55">
            <v>2209730.2200000002</v>
          </cell>
          <cell r="GD55" t="str">
            <v>WA</v>
          </cell>
          <cell r="GE55">
            <v>3644759.4039999996</v>
          </cell>
          <cell r="GF55">
            <v>6702430.0199999996</v>
          </cell>
          <cell r="GI55">
            <v>1</v>
          </cell>
          <cell r="GJ55">
            <v>1</v>
          </cell>
          <cell r="GK55" t="str">
            <v>WA</v>
          </cell>
          <cell r="GL55">
            <v>2003.7159999999999</v>
          </cell>
          <cell r="GM55" t="str">
            <v>Post 2006</v>
          </cell>
          <cell r="GN55">
            <v>0</v>
          </cell>
          <cell r="GQ55">
            <v>9918354.1256799977</v>
          </cell>
          <cell r="GR55">
            <v>581824.02420999995</v>
          </cell>
          <cell r="GU55" t="str">
            <v>Natural Gas FAF</v>
          </cell>
          <cell r="GX55" t="str">
            <v>Wood</v>
          </cell>
          <cell r="GY55" t="str">
            <v>WA</v>
          </cell>
          <cell r="GZ55">
            <v>2003.71557617188</v>
          </cell>
        </row>
        <row r="56">
          <cell r="AD56" t="str">
            <v>WA</v>
          </cell>
          <cell r="AH56" t="str">
            <v>WA</v>
          </cell>
          <cell r="AI56" t="str">
            <v>1980-1992</v>
          </cell>
          <cell r="AJ56">
            <v>4956.4930000000004</v>
          </cell>
          <cell r="AK56" t="b">
            <v>1</v>
          </cell>
          <cell r="AN56" t="str">
            <v>WA</v>
          </cell>
          <cell r="AO56" t="str">
            <v>Electric FAF</v>
          </cell>
          <cell r="AP56" t="str">
            <v>Pre 1980</v>
          </cell>
          <cell r="AQ56" t="str">
            <v>Slab on Grade</v>
          </cell>
          <cell r="AR56">
            <v>1524.5661992612099</v>
          </cell>
          <cell r="AU56" t="str">
            <v>No</v>
          </cell>
          <cell r="AV56" t="b">
            <v>1</v>
          </cell>
          <cell r="AX56">
            <v>3049132.3985224199</v>
          </cell>
          <cell r="AY56" t="b">
            <v>0</v>
          </cell>
          <cell r="AZ56">
            <v>723406.66154944408</v>
          </cell>
          <cell r="BA56">
            <v>0.76086956521739135</v>
          </cell>
          <cell r="BB56">
            <v>1524.5661992612099</v>
          </cell>
          <cell r="BC56">
            <v>0.76086940427745753</v>
          </cell>
          <cell r="BF56" t="str">
            <v>WA</v>
          </cell>
          <cell r="BG56" t="str">
            <v>Heat Pump (Central System)</v>
          </cell>
          <cell r="BH56" t="str">
            <v>Pre 1980</v>
          </cell>
          <cell r="BI56" t="str">
            <v>Crawlspace</v>
          </cell>
          <cell r="BJ56">
            <v>1117.8999465474801</v>
          </cell>
          <cell r="BM56" t="str">
            <v>No</v>
          </cell>
          <cell r="BN56">
            <v>1605304.3232421814</v>
          </cell>
          <cell r="BO56" t="b">
            <v>0</v>
          </cell>
          <cell r="BP56">
            <v>1162283.9281252546</v>
          </cell>
          <cell r="BQ56">
            <v>0.5</v>
          </cell>
          <cell r="BR56">
            <v>558.94997327374006</v>
          </cell>
          <cell r="BU56" t="str">
            <v>WA</v>
          </cell>
          <cell r="BV56" t="str">
            <v>Pre 1980</v>
          </cell>
          <cell r="BW56" t="str">
            <v>Gas Storage Inside Conditioned Space</v>
          </cell>
          <cell r="BY56">
            <v>1524.7619999999999</v>
          </cell>
          <cell r="BZ56" t="str">
            <v>le55</v>
          </cell>
          <cell r="CF56" t="str">
            <v>Conditioned</v>
          </cell>
          <cell r="CG56">
            <v>1188.027</v>
          </cell>
          <cell r="CH56" t="str">
            <v>OR</v>
          </cell>
          <cell r="CI56" t="str">
            <v>Bottom-Freezer (Including French Door) w/ TTD Ice</v>
          </cell>
          <cell r="CJ56">
            <v>29700.675000000003</v>
          </cell>
          <cell r="CK56" t="b">
            <v>0</v>
          </cell>
          <cell r="CQ56" t="str">
            <v>Conditioned</v>
          </cell>
          <cell r="CR56">
            <v>1524.7619999999999</v>
          </cell>
          <cell r="CS56" t="str">
            <v>WA</v>
          </cell>
          <cell r="CT56" t="str">
            <v>Upright</v>
          </cell>
          <cell r="CU56">
            <v>25920.953999999998</v>
          </cell>
          <cell r="CV56" t="b">
            <v>0</v>
          </cell>
          <cell r="CZ56">
            <v>4956.4930000000004</v>
          </cell>
          <cell r="DA56" t="str">
            <v>WA</v>
          </cell>
          <cell r="DC56" t="str">
            <v>Vertical Axis</v>
          </cell>
          <cell r="DG56" t="str">
            <v>Electric</v>
          </cell>
          <cell r="DH56">
            <v>4956.4930000000004</v>
          </cell>
          <cell r="DI56" t="str">
            <v>WA</v>
          </cell>
          <cell r="DL56" t="str">
            <v>Electric</v>
          </cell>
          <cell r="DM56" t="str">
            <v>Electric</v>
          </cell>
          <cell r="DN56">
            <v>6932.7380000000003</v>
          </cell>
          <cell r="DO56" t="str">
            <v>OR</v>
          </cell>
          <cell r="DS56">
            <v>1464.694</v>
          </cell>
          <cell r="DT56" t="str">
            <v>WA</v>
          </cell>
          <cell r="DU56" t="str">
            <v>lt32</v>
          </cell>
          <cell r="DX56" t="b">
            <v>0</v>
          </cell>
          <cell r="DY56">
            <v>1524.7619999999999</v>
          </cell>
          <cell r="DZ56" t="str">
            <v>WA</v>
          </cell>
          <cell r="EC56" t="str">
            <v>Desktop</v>
          </cell>
          <cell r="ED56">
            <v>1464.694</v>
          </cell>
          <cell r="EE56" t="str">
            <v>WA</v>
          </cell>
          <cell r="EH56" t="str">
            <v>gt20</v>
          </cell>
          <cell r="EI56">
            <v>6932.7380000000003</v>
          </cell>
          <cell r="EJ56" t="str">
            <v>OR</v>
          </cell>
          <cell r="EO56">
            <v>1524.7619999999999</v>
          </cell>
          <cell r="EP56" t="str">
            <v>WA</v>
          </cell>
          <cell r="ES56">
            <v>1524.7619999999999</v>
          </cell>
          <cell r="ET56" t="str">
            <v>WA</v>
          </cell>
          <cell r="EZ56" t="str">
            <v>WA</v>
          </cell>
          <cell r="FA56" t="str">
            <v>Bathroom</v>
          </cell>
          <cell r="FB56">
            <v>571059.05999999994</v>
          </cell>
          <cell r="FC56">
            <v>184341.872</v>
          </cell>
          <cell r="FI56" t="str">
            <v>OR</v>
          </cell>
          <cell r="FJ56" t="str">
            <v>Other</v>
          </cell>
          <cell r="FK56" t="str">
            <v>EISAx</v>
          </cell>
          <cell r="FL56">
            <v>1663857.12</v>
          </cell>
          <cell r="FS56" t="str">
            <v>OR</v>
          </cell>
          <cell r="FT56" t="str">
            <v>EISAq</v>
          </cell>
          <cell r="FV56">
            <v>212656.83300000001</v>
          </cell>
          <cell r="GD56" t="str">
            <v>WA</v>
          </cell>
          <cell r="GE56">
            <v>17937548.167000003</v>
          </cell>
          <cell r="GF56">
            <v>14968608.860000001</v>
          </cell>
          <cell r="GI56">
            <v>1</v>
          </cell>
          <cell r="GJ56">
            <v>1</v>
          </cell>
          <cell r="GK56" t="str">
            <v>WA</v>
          </cell>
          <cell r="GL56">
            <v>4956.4930000000004</v>
          </cell>
          <cell r="GM56" t="str">
            <v>1980-1992</v>
          </cell>
          <cell r="GN56">
            <v>0</v>
          </cell>
          <cell r="GQ56">
            <v>23007510.161249001</v>
          </cell>
          <cell r="GR56">
            <v>1853220.3414675</v>
          </cell>
          <cell r="GU56" t="str">
            <v>Natural Gas FAF</v>
          </cell>
          <cell r="GX56" t="str">
            <v>None</v>
          </cell>
          <cell r="GY56" t="str">
            <v>WA</v>
          </cell>
          <cell r="GZ56">
            <v>1464.69372558594</v>
          </cell>
        </row>
        <row r="57">
          <cell r="AD57" t="str">
            <v>OR</v>
          </cell>
          <cell r="AH57" t="str">
            <v>OR</v>
          </cell>
          <cell r="AI57" t="str">
            <v>1993-2006</v>
          </cell>
          <cell r="AJ57">
            <v>6932.7380000000003</v>
          </cell>
          <cell r="AK57" t="b">
            <v>1</v>
          </cell>
          <cell r="AN57" t="str">
            <v>WA</v>
          </cell>
          <cell r="AO57" t="str">
            <v>Electric FAF</v>
          </cell>
          <cell r="AP57" t="str">
            <v>Pre 1980</v>
          </cell>
          <cell r="AQ57" t="str">
            <v>Crawlspace</v>
          </cell>
          <cell r="AR57">
            <v>479.14937691066598</v>
          </cell>
          <cell r="AU57" t="str">
            <v>No</v>
          </cell>
          <cell r="AV57" t="b">
            <v>1</v>
          </cell>
          <cell r="AX57">
            <v>958298.75382133201</v>
          </cell>
          <cell r="AY57" t="b">
            <v>0</v>
          </cell>
          <cell r="AZ57">
            <v>227356.37934411102</v>
          </cell>
          <cell r="BA57">
            <v>0.2391304347826087</v>
          </cell>
          <cell r="BB57">
            <v>479.14937691066598</v>
          </cell>
          <cell r="BC57">
            <v>0.23913038420148663</v>
          </cell>
          <cell r="BF57" t="str">
            <v>WA</v>
          </cell>
          <cell r="BG57" t="str">
            <v>Window A/C</v>
          </cell>
          <cell r="BH57" t="str">
            <v>Pre 1980</v>
          </cell>
          <cell r="BI57" t="str">
            <v>Basement</v>
          </cell>
          <cell r="BJ57">
            <v>2003.71557617188</v>
          </cell>
          <cell r="BM57" t="str">
            <v>No</v>
          </cell>
          <cell r="BN57">
            <v>4372107.3872070424</v>
          </cell>
          <cell r="BO57" t="b">
            <v>0</v>
          </cell>
          <cell r="BP57">
            <v>2097609.6880712942</v>
          </cell>
          <cell r="BQ57">
            <v>1</v>
          </cell>
          <cell r="BR57">
            <v>2003.71557617188</v>
          </cell>
          <cell r="BU57" t="str">
            <v>WA</v>
          </cell>
          <cell r="BV57" t="str">
            <v>1980-1992</v>
          </cell>
          <cell r="BW57" t="str">
            <v>Gas Storage Outside Conditioned Space</v>
          </cell>
          <cell r="BY57">
            <v>2003.7159999999999</v>
          </cell>
          <cell r="BZ57" t="str">
            <v>gt55</v>
          </cell>
          <cell r="CF57" t="str">
            <v>Unconditioned</v>
          </cell>
          <cell r="CG57">
            <v>1188.027</v>
          </cell>
          <cell r="CH57" t="str">
            <v>OR</v>
          </cell>
          <cell r="CI57" t="str">
            <v>Top-Freezer w/o TTD Ice</v>
          </cell>
          <cell r="CJ57">
            <v>26136.594000000001</v>
          </cell>
          <cell r="CK57" t="b">
            <v>0</v>
          </cell>
          <cell r="CQ57" t="str">
            <v>Conditioned</v>
          </cell>
          <cell r="CR57">
            <v>1188.027</v>
          </cell>
          <cell r="CS57" t="str">
            <v>OR</v>
          </cell>
          <cell r="CT57" t="str">
            <v>Chest</v>
          </cell>
          <cell r="CU57">
            <v>9504.2160000000003</v>
          </cell>
          <cell r="CV57" t="b">
            <v>0</v>
          </cell>
          <cell r="CZ57">
            <v>1188.027</v>
          </cell>
          <cell r="DA57" t="str">
            <v>OR</v>
          </cell>
          <cell r="DC57" t="str">
            <v>Horizontal Axis</v>
          </cell>
          <cell r="DG57" t="str">
            <v>Electric</v>
          </cell>
          <cell r="DH57">
            <v>1464.694</v>
          </cell>
          <cell r="DI57" t="str">
            <v>WA</v>
          </cell>
          <cell r="DL57" t="str">
            <v>Electric</v>
          </cell>
          <cell r="DM57" t="str">
            <v>Electric</v>
          </cell>
          <cell r="DN57">
            <v>6932.7380000000003</v>
          </cell>
          <cell r="DO57" t="str">
            <v>OR</v>
          </cell>
          <cell r="DS57">
            <v>1464.694</v>
          </cell>
          <cell r="DT57" t="str">
            <v>WA</v>
          </cell>
          <cell r="DU57" t="str">
            <v>32to46</v>
          </cell>
          <cell r="DX57" t="b">
            <v>0</v>
          </cell>
          <cell r="DY57">
            <v>1524.7619999999999</v>
          </cell>
          <cell r="DZ57" t="str">
            <v>WA</v>
          </cell>
          <cell r="EC57" t="str">
            <v>Desktop</v>
          </cell>
          <cell r="ED57">
            <v>1464.694</v>
          </cell>
          <cell r="EE57" t="str">
            <v>WA</v>
          </cell>
          <cell r="EH57" t="str">
            <v>le20</v>
          </cell>
          <cell r="EI57">
            <v>6932.7380000000003</v>
          </cell>
          <cell r="EJ57" t="str">
            <v>OR</v>
          </cell>
          <cell r="EO57">
            <v>6932.7380000000003</v>
          </cell>
          <cell r="EP57" t="str">
            <v>OR</v>
          </cell>
          <cell r="ES57">
            <v>1150.8789999999999</v>
          </cell>
          <cell r="ET57" t="str">
            <v>WA</v>
          </cell>
          <cell r="EZ57" t="str">
            <v>WA</v>
          </cell>
          <cell r="FA57" t="str">
            <v>Bedrooms</v>
          </cell>
          <cell r="FB57">
            <v>751393.5</v>
          </cell>
          <cell r="FC57">
            <v>504936.43199999997</v>
          </cell>
          <cell r="FI57" t="str">
            <v>WA</v>
          </cell>
          <cell r="FJ57" t="str">
            <v>Bathroom</v>
          </cell>
          <cell r="FK57" t="str">
            <v>EISAnqnx</v>
          </cell>
          <cell r="FL57">
            <v>552421.91999999993</v>
          </cell>
          <cell r="FS57" t="str">
            <v>OR</v>
          </cell>
          <cell r="FT57" t="str">
            <v>EISAx</v>
          </cell>
          <cell r="FV57">
            <v>677175.39</v>
          </cell>
          <cell r="GD57" t="str">
            <v>OR</v>
          </cell>
          <cell r="GE57">
            <v>16687100.366</v>
          </cell>
          <cell r="GF57">
            <v>10329779.620000001</v>
          </cell>
          <cell r="GI57">
            <v>1</v>
          </cell>
          <cell r="GJ57">
            <v>1</v>
          </cell>
          <cell r="GK57" t="str">
            <v>OR</v>
          </cell>
          <cell r="GL57">
            <v>6932.7380000000003</v>
          </cell>
          <cell r="GM57" t="str">
            <v>1993-2006</v>
          </cell>
          <cell r="GN57">
            <v>0</v>
          </cell>
          <cell r="GQ57">
            <v>35357657.073800005</v>
          </cell>
          <cell r="GR57">
            <v>3733764.7046600003</v>
          </cell>
          <cell r="GU57" t="str">
            <v>Baseboard/Wall/Radiant</v>
          </cell>
          <cell r="GX57" t="str">
            <v>Baseboard/Wall/Radiant</v>
          </cell>
          <cell r="GY57" t="str">
            <v>WA</v>
          </cell>
          <cell r="GZ57">
            <v>1150.87915039063</v>
          </cell>
        </row>
        <row r="58">
          <cell r="AD58" t="str">
            <v>OR</v>
          </cell>
          <cell r="AH58" t="str">
            <v>OR</v>
          </cell>
          <cell r="AI58" t="str">
            <v>Pre 1980</v>
          </cell>
          <cell r="AJ58">
            <v>1188.027</v>
          </cell>
          <cell r="AK58" t="b">
            <v>1</v>
          </cell>
          <cell r="AN58" t="str">
            <v>OR</v>
          </cell>
          <cell r="AO58" t="str">
            <v>Wood</v>
          </cell>
          <cell r="AP58" t="str">
            <v>Pre 1980</v>
          </cell>
          <cell r="AQ58" t="str">
            <v>Crawlspace</v>
          </cell>
          <cell r="AR58">
            <v>1010.2670186107</v>
          </cell>
          <cell r="AU58" t="str">
            <v>No</v>
          </cell>
          <cell r="AV58" t="b">
            <v>0</v>
          </cell>
          <cell r="AX58">
            <v>1215351.2233886721</v>
          </cell>
          <cell r="AY58" t="b">
            <v>0</v>
          </cell>
          <cell r="AZ58">
            <v>821118.05859738006</v>
          </cell>
          <cell r="BA58" t="str">
            <v/>
          </cell>
          <cell r="BB58" t="str">
            <v/>
          </cell>
          <cell r="BC58">
            <v>0.85037378663170116</v>
          </cell>
          <cell r="BF58" t="str">
            <v>WA</v>
          </cell>
          <cell r="BG58" t="str">
            <v>Window A/C</v>
          </cell>
          <cell r="BH58" t="str">
            <v>1980-1992</v>
          </cell>
          <cell r="BI58" t="str">
            <v>Crawlspace</v>
          </cell>
          <cell r="BJ58">
            <v>4956.49267578125</v>
          </cell>
          <cell r="BM58" t="str">
            <v>No</v>
          </cell>
          <cell r="BN58">
            <v>8302125.2319335938</v>
          </cell>
          <cell r="BO58" t="b">
            <v>0</v>
          </cell>
          <cell r="BP58">
            <v>4070708.4523562989</v>
          </cell>
          <cell r="BQ58">
            <v>1</v>
          </cell>
          <cell r="BR58">
            <v>4956.49267578125</v>
          </cell>
          <cell r="BU58" t="str">
            <v>WA</v>
          </cell>
          <cell r="BV58" t="str">
            <v>Post 2006</v>
          </cell>
          <cell r="BW58"/>
          <cell r="BY58">
            <v>2003.7159999999999</v>
          </cell>
          <cell r="BZ58" t="str">
            <v>le55</v>
          </cell>
          <cell r="CF58" t="str">
            <v>Conditioned</v>
          </cell>
          <cell r="CG58">
            <v>1524.7619999999999</v>
          </cell>
          <cell r="CH58" t="str">
            <v>WA</v>
          </cell>
          <cell r="CI58" t="str">
            <v>Top-Freezer w/o TTD Ice</v>
          </cell>
          <cell r="CJ58">
            <v>21346.667999999998</v>
          </cell>
          <cell r="CK58" t="b">
            <v>0</v>
          </cell>
          <cell r="CQ58" t="str">
            <v>Conditioned</v>
          </cell>
          <cell r="CR58">
            <v>1524.7619999999999</v>
          </cell>
          <cell r="CS58" t="str">
            <v>WA</v>
          </cell>
          <cell r="CT58" t="str">
            <v>Upright</v>
          </cell>
          <cell r="CU58">
            <v>22871.43</v>
          </cell>
          <cell r="CV58" t="b">
            <v>0</v>
          </cell>
          <cell r="CZ58">
            <v>1524.7619999999999</v>
          </cell>
          <cell r="DA58" t="str">
            <v>WA</v>
          </cell>
          <cell r="DC58" t="str">
            <v>Horizontal Axis</v>
          </cell>
          <cell r="DG58" t="str">
            <v>Electric</v>
          </cell>
          <cell r="DH58">
            <v>4956.4930000000004</v>
          </cell>
          <cell r="DI58" t="str">
            <v>WA</v>
          </cell>
          <cell r="DL58" t="str">
            <v>Electric</v>
          </cell>
          <cell r="DM58" t="str">
            <v>Electric</v>
          </cell>
          <cell r="DN58">
            <v>2003.7159999999999</v>
          </cell>
          <cell r="DO58" t="str">
            <v>WA</v>
          </cell>
          <cell r="DS58">
            <v>1464.694</v>
          </cell>
          <cell r="DT58" t="str">
            <v>WA</v>
          </cell>
          <cell r="DU58" t="str">
            <v>lt32</v>
          </cell>
          <cell r="DX58" t="b">
            <v>0</v>
          </cell>
          <cell r="DY58">
            <v>4956.4930000000004</v>
          </cell>
          <cell r="DZ58" t="str">
            <v>WA</v>
          </cell>
          <cell r="EC58" t="str">
            <v>Laptop</v>
          </cell>
          <cell r="ED58">
            <v>1524.7619999999999</v>
          </cell>
          <cell r="EE58" t="str">
            <v>WA</v>
          </cell>
          <cell r="EH58" t="str">
            <v>le20</v>
          </cell>
          <cell r="EI58">
            <v>6932.7380000000003</v>
          </cell>
          <cell r="EJ58" t="str">
            <v>OR</v>
          </cell>
          <cell r="EO58">
            <v>6932.7380000000003</v>
          </cell>
          <cell r="EP58" t="str">
            <v>OR</v>
          </cell>
          <cell r="ES58">
            <v>1524.7619999999999</v>
          </cell>
          <cell r="ET58" t="str">
            <v>WA</v>
          </cell>
          <cell r="EZ58" t="str">
            <v>WA</v>
          </cell>
          <cell r="FA58" t="str">
            <v>Exterior</v>
          </cell>
          <cell r="FB58">
            <v>841560.72</v>
          </cell>
          <cell r="FC58">
            <v>3173886.1439999999</v>
          </cell>
          <cell r="FI58" t="str">
            <v>WA</v>
          </cell>
          <cell r="FJ58" t="str">
            <v>Bedrooms</v>
          </cell>
          <cell r="FK58" t="str">
            <v>EISAnqnx</v>
          </cell>
          <cell r="FL58">
            <v>782597.72</v>
          </cell>
          <cell r="FS58" t="str">
            <v>WA</v>
          </cell>
          <cell r="FT58" t="str">
            <v>EISAnqnx</v>
          </cell>
          <cell r="FV58">
            <v>2680390.02</v>
          </cell>
          <cell r="GD58" t="str">
            <v>OR</v>
          </cell>
          <cell r="GE58">
            <v>3812378.6430000002</v>
          </cell>
          <cell r="GF58">
            <v>2623163.6159999999</v>
          </cell>
          <cell r="GI58">
            <v>1</v>
          </cell>
          <cell r="GJ58">
            <v>2</v>
          </cell>
          <cell r="GK58" t="str">
            <v>OR</v>
          </cell>
          <cell r="GL58">
            <v>1188.027</v>
          </cell>
          <cell r="GM58" t="str">
            <v>Pre 1980</v>
          </cell>
          <cell r="GN58">
            <v>-1</v>
          </cell>
          <cell r="GQ58">
            <v>6222799.8880559998</v>
          </cell>
          <cell r="GR58">
            <v>684591.64854750002</v>
          </cell>
          <cell r="GU58" t="str">
            <v>Baseboard/Wall/Radiant</v>
          </cell>
          <cell r="GX58" t="str">
            <v>Other</v>
          </cell>
          <cell r="GY58" t="str">
            <v>WA</v>
          </cell>
          <cell r="GZ58">
            <v>1150.87915039063</v>
          </cell>
        </row>
        <row r="59">
          <cell r="AD59" t="str">
            <v>WA</v>
          </cell>
          <cell r="AH59" t="str">
            <v>WA</v>
          </cell>
          <cell r="AI59" t="str">
            <v>Pre 1980</v>
          </cell>
          <cell r="AJ59">
            <v>1524.7619999999999</v>
          </cell>
          <cell r="AK59" t="b">
            <v>1</v>
          </cell>
          <cell r="AN59" t="str">
            <v>OR</v>
          </cell>
          <cell r="AO59" t="str">
            <v>Natural Gas FAF</v>
          </cell>
          <cell r="AP59" t="str">
            <v>Pre 1980</v>
          </cell>
          <cell r="AQ59" t="str">
            <v>Basement</v>
          </cell>
          <cell r="AR59">
            <v>177.75959271742499</v>
          </cell>
          <cell r="AU59" t="str">
            <v>No</v>
          </cell>
          <cell r="AV59" t="b">
            <v>1</v>
          </cell>
          <cell r="AX59">
            <v>213844.79003906227</v>
          </cell>
          <cell r="AY59" t="b">
            <v>0</v>
          </cell>
          <cell r="AZ59">
            <v>144478.25077959747</v>
          </cell>
          <cell r="BA59">
            <v>0.1496259351620946</v>
          </cell>
          <cell r="BB59">
            <v>177.75959271742499</v>
          </cell>
          <cell r="BC59">
            <v>0.14962588621085632</v>
          </cell>
          <cell r="BF59" t="str">
            <v>WA</v>
          </cell>
          <cell r="BG59" t="str">
            <v>Window A/C</v>
          </cell>
          <cell r="BH59" t="str">
            <v>Pre 1980</v>
          </cell>
          <cell r="BI59" t="str">
            <v>Crawlspace</v>
          </cell>
          <cell r="BJ59">
            <v>1524.76245117188</v>
          </cell>
          <cell r="BM59" t="str">
            <v>No</v>
          </cell>
          <cell r="BN59">
            <v>1951695.9375000065</v>
          </cell>
          <cell r="BO59" t="b">
            <v>0</v>
          </cell>
          <cell r="BP59">
            <v>682538.41211653058</v>
          </cell>
          <cell r="BQ59">
            <v>1</v>
          </cell>
          <cell r="BR59">
            <v>1524.76245117188</v>
          </cell>
          <cell r="BU59" t="str">
            <v>WA</v>
          </cell>
          <cell r="BV59" t="str">
            <v>1980-1992</v>
          </cell>
          <cell r="BW59" t="str">
            <v>Gas Tankless</v>
          </cell>
          <cell r="BY59">
            <v>4956.4930000000004</v>
          </cell>
          <cell r="BZ59" t="str">
            <v/>
          </cell>
          <cell r="CF59" t="str">
            <v>Conditioned</v>
          </cell>
          <cell r="CG59">
            <v>2003.7159999999999</v>
          </cell>
          <cell r="CH59" t="str">
            <v>WA</v>
          </cell>
          <cell r="CI59" t="str">
            <v>Side-by-Side w/ TTD Ice</v>
          </cell>
          <cell r="CJ59">
            <v>40074.32</v>
          </cell>
          <cell r="CK59" t="b">
            <v>0</v>
          </cell>
          <cell r="CQ59" t="str">
            <v>Conditioned</v>
          </cell>
          <cell r="CR59">
            <v>1524.7619999999999</v>
          </cell>
          <cell r="CS59" t="str">
            <v>WA</v>
          </cell>
          <cell r="CT59" t="str">
            <v>Chest</v>
          </cell>
          <cell r="CU59">
            <v>15247.619999999999</v>
          </cell>
          <cell r="CV59" t="b">
            <v>0</v>
          </cell>
          <cell r="CZ59">
            <v>6932.7380000000003</v>
          </cell>
          <cell r="DA59" t="str">
            <v>OR</v>
          </cell>
          <cell r="DC59" t="str">
            <v>Vertical Axis</v>
          </cell>
          <cell r="DG59" t="str">
            <v>Electric</v>
          </cell>
          <cell r="DH59">
            <v>4956.4930000000004</v>
          </cell>
          <cell r="DI59" t="str">
            <v>WA</v>
          </cell>
          <cell r="DL59" t="str">
            <v>Electric</v>
          </cell>
          <cell r="DM59" t="str">
            <v>Electric</v>
          </cell>
          <cell r="DN59">
            <v>4956.4930000000004</v>
          </cell>
          <cell r="DO59" t="str">
            <v>WA</v>
          </cell>
          <cell r="DS59">
            <v>1464.694</v>
          </cell>
          <cell r="DT59" t="str">
            <v>WA</v>
          </cell>
          <cell r="DU59" t="str">
            <v>32to46</v>
          </cell>
          <cell r="DX59" t="b">
            <v>0</v>
          </cell>
          <cell r="DY59">
            <v>4956.4930000000004</v>
          </cell>
          <cell r="DZ59" t="str">
            <v>WA</v>
          </cell>
          <cell r="EC59" t="str">
            <v>Laptop</v>
          </cell>
          <cell r="ED59">
            <v>1524.7619999999999</v>
          </cell>
          <cell r="EE59" t="str">
            <v>WA</v>
          </cell>
          <cell r="EH59" t="str">
            <v>le20</v>
          </cell>
          <cell r="EI59">
            <v>4956.4930000000004</v>
          </cell>
          <cell r="EJ59" t="str">
            <v>WA</v>
          </cell>
          <cell r="EO59">
            <v>6932.7380000000003</v>
          </cell>
          <cell r="EP59" t="str">
            <v>OR</v>
          </cell>
          <cell r="ES59">
            <v>2003.7159999999999</v>
          </cell>
          <cell r="ET59" t="str">
            <v>WA</v>
          </cell>
          <cell r="EZ59" t="str">
            <v>WA</v>
          </cell>
          <cell r="FA59" t="str">
            <v>Garage</v>
          </cell>
          <cell r="FB59">
            <v>1082006.6399999999</v>
          </cell>
          <cell r="FC59">
            <v>1442675.52</v>
          </cell>
          <cell r="FI59" t="str">
            <v>WA</v>
          </cell>
          <cell r="FJ59" t="str">
            <v>Bedrooms</v>
          </cell>
          <cell r="FK59" t="str">
            <v>EISAx</v>
          </cell>
          <cell r="FL59">
            <v>92070.319999999992</v>
          </cell>
          <cell r="FS59" t="str">
            <v>WA</v>
          </cell>
          <cell r="FT59" t="str">
            <v>EISAq</v>
          </cell>
          <cell r="FV59">
            <v>2057895.0699999998</v>
          </cell>
          <cell r="GD59" t="str">
            <v>WA</v>
          </cell>
          <cell r="GE59">
            <v>5862709.8899999997</v>
          </cell>
          <cell r="GF59">
            <v>3702122.1359999999</v>
          </cell>
          <cell r="GI59">
            <v>1</v>
          </cell>
          <cell r="GJ59">
            <v>1</v>
          </cell>
          <cell r="GK59" t="str">
            <v>WA</v>
          </cell>
          <cell r="GL59">
            <v>1524.7619999999999</v>
          </cell>
          <cell r="GM59" t="str">
            <v>Pre 1980</v>
          </cell>
          <cell r="GN59">
            <v>0</v>
          </cell>
          <cell r="GQ59">
            <v>7547541.4047599994</v>
          </cell>
          <cell r="GR59">
            <v>442748.95384500001</v>
          </cell>
          <cell r="GU59" t="str">
            <v>Natural Gas FAF</v>
          </cell>
          <cell r="GX59" t="str">
            <v>Baseboard/Wall/Radiant</v>
          </cell>
          <cell r="GY59" t="str">
            <v>WA</v>
          </cell>
          <cell r="GZ59">
            <v>1524.76245117188</v>
          </cell>
        </row>
        <row r="60">
          <cell r="AD60" t="str">
            <v>WA</v>
          </cell>
          <cell r="AH60" t="str">
            <v>WA</v>
          </cell>
          <cell r="AI60" t="str">
            <v>Pre 1980</v>
          </cell>
          <cell r="AJ60">
            <v>2003.7159999999999</v>
          </cell>
          <cell r="AK60" t="b">
            <v>1</v>
          </cell>
          <cell r="AN60" t="str">
            <v>OR</v>
          </cell>
          <cell r="AO60" t="str">
            <v>Wood</v>
          </cell>
          <cell r="AP60" t="str">
            <v>Pre 1980</v>
          </cell>
          <cell r="AQ60" t="str">
            <v>Basement</v>
          </cell>
          <cell r="AR60">
            <v>177.75959271742499</v>
          </cell>
          <cell r="AU60" t="str">
            <v>No</v>
          </cell>
          <cell r="AV60" t="b">
            <v>0</v>
          </cell>
          <cell r="AX60">
            <v>213844.79003906227</v>
          </cell>
          <cell r="AY60" t="b">
            <v>0</v>
          </cell>
          <cell r="AZ60">
            <v>144478.25077959747</v>
          </cell>
          <cell r="BA60" t="str">
            <v/>
          </cell>
          <cell r="BB60" t="str">
            <v/>
          </cell>
          <cell r="BC60">
            <v>0.14962588621085632</v>
          </cell>
          <cell r="BF60" t="str">
            <v>WA</v>
          </cell>
          <cell r="BG60" t="str">
            <v>Heat Pump (Central System)</v>
          </cell>
          <cell r="BH60" t="str">
            <v>Pre 1980</v>
          </cell>
          <cell r="BI60" t="str">
            <v>Crawlspace</v>
          </cell>
          <cell r="BJ60">
            <v>2003.71557617188</v>
          </cell>
          <cell r="BM60" t="str">
            <v>No</v>
          </cell>
          <cell r="BN60">
            <v>3859156.199707041</v>
          </cell>
          <cell r="BO60" t="b">
            <v>0</v>
          </cell>
          <cell r="BP60">
            <v>1350179.295673392</v>
          </cell>
          <cell r="BQ60">
            <v>1</v>
          </cell>
          <cell r="BR60">
            <v>2003.71557617188</v>
          </cell>
          <cell r="BU60" t="str">
            <v>OR</v>
          </cell>
          <cell r="BV60" t="str">
            <v>1993-2006</v>
          </cell>
          <cell r="BW60" t="str">
            <v>Gas Storage Outside Conditioned Space</v>
          </cell>
          <cell r="BY60">
            <v>6932.7380000000003</v>
          </cell>
          <cell r="BZ60" t="str">
            <v>le55</v>
          </cell>
          <cell r="CF60" t="str">
            <v>Conditioned</v>
          </cell>
          <cell r="CG60">
            <v>1464.694</v>
          </cell>
          <cell r="CH60" t="str">
            <v>WA</v>
          </cell>
          <cell r="CI60" t="str">
            <v>Side-by-Side w/ TTD Ice</v>
          </cell>
          <cell r="CJ60">
            <v>32223.268</v>
          </cell>
          <cell r="CK60" t="b">
            <v>0</v>
          </cell>
          <cell r="CQ60" t="str">
            <v>Unconditioned</v>
          </cell>
          <cell r="CR60">
            <v>4956.4930000000004</v>
          </cell>
          <cell r="CS60" t="str">
            <v>WA</v>
          </cell>
          <cell r="CT60" t="str">
            <v>Chest</v>
          </cell>
          <cell r="CU60">
            <v>84260.381000000008</v>
          </cell>
          <cell r="CV60" t="b">
            <v>0</v>
          </cell>
          <cell r="CZ60">
            <v>1524.7619999999999</v>
          </cell>
          <cell r="DA60" t="str">
            <v>WA</v>
          </cell>
          <cell r="DC60" t="str">
            <v>Horizontal Axis</v>
          </cell>
          <cell r="DG60" t="str">
            <v>Electric</v>
          </cell>
          <cell r="DH60">
            <v>4956.4930000000004</v>
          </cell>
          <cell r="DI60" t="str">
            <v>WA</v>
          </cell>
          <cell r="DL60" t="str">
            <v>Electric</v>
          </cell>
          <cell r="DM60" t="str">
            <v>Electric</v>
          </cell>
          <cell r="DN60">
            <v>1464.694</v>
          </cell>
          <cell r="DO60" t="str">
            <v>WA</v>
          </cell>
          <cell r="DS60">
            <v>1464.694</v>
          </cell>
          <cell r="DT60" t="str">
            <v>WA</v>
          </cell>
          <cell r="DU60" t="str">
            <v>lt32</v>
          </cell>
          <cell r="DX60" t="b">
            <v>0</v>
          </cell>
          <cell r="DY60">
            <v>1464.694</v>
          </cell>
          <cell r="DZ60" t="str">
            <v>WA</v>
          </cell>
          <cell r="EC60" t="str">
            <v>Laptop</v>
          </cell>
          <cell r="ED60">
            <v>1524.7619999999999</v>
          </cell>
          <cell r="EE60" t="str">
            <v>WA</v>
          </cell>
          <cell r="EH60" t="str">
            <v>le20</v>
          </cell>
          <cell r="EI60">
            <v>4956.4930000000004</v>
          </cell>
          <cell r="EJ60" t="str">
            <v>WA</v>
          </cell>
          <cell r="EO60">
            <v>6932.7380000000003</v>
          </cell>
          <cell r="EP60" t="str">
            <v>OR</v>
          </cell>
          <cell r="ES60">
            <v>2003.7159999999999</v>
          </cell>
          <cell r="ET60" t="str">
            <v>WA</v>
          </cell>
          <cell r="EZ60" t="str">
            <v>WA</v>
          </cell>
          <cell r="FA60" t="str">
            <v>Kitchen</v>
          </cell>
          <cell r="FB60">
            <v>681263.44</v>
          </cell>
          <cell r="FC60">
            <v>200371.59999999998</v>
          </cell>
          <cell r="FI60" t="str">
            <v>WA</v>
          </cell>
          <cell r="FJ60" t="str">
            <v>Exterior</v>
          </cell>
          <cell r="FK60" t="str">
            <v>EISAnqnx</v>
          </cell>
          <cell r="FL60">
            <v>69052.739999999991</v>
          </cell>
          <cell r="FS60" t="str">
            <v>WA</v>
          </cell>
          <cell r="FT60" t="str">
            <v>EISAx</v>
          </cell>
          <cell r="FV60">
            <v>593201.06999999995</v>
          </cell>
          <cell r="GD60" t="str">
            <v>WA</v>
          </cell>
          <cell r="GE60">
            <v>7772414.3639999991</v>
          </cell>
          <cell r="GF60">
            <v>7213377.5999999996</v>
          </cell>
          <cell r="GI60">
            <v>1</v>
          </cell>
          <cell r="GJ60">
            <v>1</v>
          </cell>
          <cell r="GK60" t="str">
            <v>WA</v>
          </cell>
          <cell r="GL60">
            <v>2003.7159999999999</v>
          </cell>
          <cell r="GM60" t="str">
            <v>Pre 1980</v>
          </cell>
          <cell r="GN60">
            <v>0</v>
          </cell>
          <cell r="GQ60">
            <v>9918354.1256799977</v>
          </cell>
          <cell r="GR60">
            <v>581824.02420999995</v>
          </cell>
          <cell r="GU60" t="str">
            <v>Natural Gas FAF</v>
          </cell>
          <cell r="GX60" t="str">
            <v>Wood</v>
          </cell>
          <cell r="GY60" t="str">
            <v>WA</v>
          </cell>
          <cell r="GZ60">
            <v>1524.76245117188</v>
          </cell>
        </row>
        <row r="61">
          <cell r="AD61" t="str">
            <v>WA</v>
          </cell>
          <cell r="AH61" t="str">
            <v>WA</v>
          </cell>
          <cell r="AI61" t="str">
            <v>1993-2006</v>
          </cell>
          <cell r="AJ61">
            <v>4956.4930000000004</v>
          </cell>
          <cell r="AK61" t="b">
            <v>1</v>
          </cell>
          <cell r="AN61" t="str">
            <v>OR</v>
          </cell>
          <cell r="AO61" t="str">
            <v>Natural Gas FAF</v>
          </cell>
          <cell r="AP61" t="str">
            <v>Pre 1980</v>
          </cell>
          <cell r="AQ61" t="str">
            <v>Crawlspace</v>
          </cell>
          <cell r="AR61">
            <v>1010.2670186107</v>
          </cell>
          <cell r="AU61" t="str">
            <v>No</v>
          </cell>
          <cell r="AV61" t="b">
            <v>1</v>
          </cell>
          <cell r="AX61">
            <v>1215351.2233886721</v>
          </cell>
          <cell r="AY61" t="b">
            <v>0</v>
          </cell>
          <cell r="AZ61">
            <v>821118.05859738006</v>
          </cell>
          <cell r="BA61">
            <v>0.85037406483790545</v>
          </cell>
          <cell r="BB61">
            <v>1010.2670186107</v>
          </cell>
          <cell r="BC61">
            <v>0.85037378663170116</v>
          </cell>
          <cell r="BF61" t="str">
            <v>OR</v>
          </cell>
          <cell r="BG61" t="str">
            <v>Heat Pump (Central System)</v>
          </cell>
          <cell r="BH61" t="str">
            <v>Pre 1980</v>
          </cell>
          <cell r="BI61" t="str">
            <v>Crawlspace</v>
          </cell>
          <cell r="BJ61">
            <v>1188.02661132813</v>
          </cell>
          <cell r="BM61" t="str">
            <v>No</v>
          </cell>
          <cell r="BN61">
            <v>2049345.9045410242</v>
          </cell>
          <cell r="BO61" t="b">
            <v>0</v>
          </cell>
          <cell r="BP61">
            <v>622122.37169607193</v>
          </cell>
          <cell r="BQ61">
            <v>1</v>
          </cell>
          <cell r="BR61">
            <v>1188.02661132813</v>
          </cell>
          <cell r="BU61" t="str">
            <v>OR</v>
          </cell>
          <cell r="BV61" t="str">
            <v>Pre 1980</v>
          </cell>
          <cell r="BW61" t="str">
            <v>Electric Storage - Outside Conditioned Space - Buffered</v>
          </cell>
          <cell r="BY61">
            <v>1188.027</v>
          </cell>
          <cell r="BZ61" t="str">
            <v>le55</v>
          </cell>
          <cell r="CF61" t="str">
            <v>Conditioned</v>
          </cell>
          <cell r="CG61">
            <v>1150.8789999999999</v>
          </cell>
          <cell r="CH61" t="str">
            <v>WA</v>
          </cell>
          <cell r="CI61" t="str">
            <v>Side-by-Side w/o TTD Ice</v>
          </cell>
          <cell r="CJ61">
            <v>25319.337999999996</v>
          </cell>
          <cell r="CK61" t="b">
            <v>0</v>
          </cell>
          <cell r="CQ61" t="str">
            <v>Unconditioned</v>
          </cell>
          <cell r="CR61">
            <v>2003.7159999999999</v>
          </cell>
          <cell r="CS61" t="str">
            <v>WA</v>
          </cell>
          <cell r="CT61" t="str">
            <v>Upright</v>
          </cell>
          <cell r="CU61">
            <v>40074.32</v>
          </cell>
          <cell r="CV61" t="b">
            <v>0</v>
          </cell>
          <cell r="CZ61">
            <v>1464.694</v>
          </cell>
          <cell r="DA61" t="str">
            <v>WA</v>
          </cell>
          <cell r="DC61" t="str">
            <v>Vertical Axis</v>
          </cell>
          <cell r="DG61" t="str">
            <v>Electric</v>
          </cell>
          <cell r="DH61">
            <v>1464.694</v>
          </cell>
          <cell r="DI61" t="str">
            <v>WA</v>
          </cell>
          <cell r="DL61" t="str">
            <v>Electric</v>
          </cell>
          <cell r="DM61" t="str">
            <v>Electric</v>
          </cell>
          <cell r="DN61">
            <v>4956.4930000000004</v>
          </cell>
          <cell r="DO61" t="str">
            <v>WA</v>
          </cell>
          <cell r="DS61">
            <v>4956.4930000000004</v>
          </cell>
          <cell r="DT61" t="str">
            <v>WA</v>
          </cell>
          <cell r="DU61" t="str">
            <v>gt46</v>
          </cell>
          <cell r="DX61" t="b">
            <v>1</v>
          </cell>
          <cell r="DY61">
            <v>2003.7159999999999</v>
          </cell>
          <cell r="DZ61" t="str">
            <v>WA</v>
          </cell>
          <cell r="EC61" t="str">
            <v>Laptop</v>
          </cell>
          <cell r="ED61">
            <v>2003.7159999999999</v>
          </cell>
          <cell r="EE61" t="str">
            <v>WA</v>
          </cell>
          <cell r="EH61" t="str">
            <v>le20</v>
          </cell>
          <cell r="EI61">
            <v>4956.4930000000004</v>
          </cell>
          <cell r="EJ61" t="str">
            <v>WA</v>
          </cell>
          <cell r="EO61">
            <v>1524.7619999999999</v>
          </cell>
          <cell r="EP61" t="str">
            <v>WA</v>
          </cell>
          <cell r="ES61">
            <v>4956.4930000000004</v>
          </cell>
          <cell r="ET61" t="str">
            <v>WA</v>
          </cell>
          <cell r="EZ61" t="str">
            <v>WA</v>
          </cell>
          <cell r="FA61" t="str">
            <v>Living Room/Family Room</v>
          </cell>
          <cell r="FB61">
            <v>1152136.7</v>
          </cell>
          <cell r="FC61">
            <v>1041932.32</v>
          </cell>
          <cell r="FI61" t="str">
            <v>WA</v>
          </cell>
          <cell r="FJ61" t="str">
            <v>Exterior</v>
          </cell>
          <cell r="FK61" t="str">
            <v>EISAx</v>
          </cell>
          <cell r="FL61">
            <v>276210.95999999996</v>
          </cell>
          <cell r="FS61" t="str">
            <v>WA</v>
          </cell>
          <cell r="FT61" t="str">
            <v>EISAnqnx</v>
          </cell>
          <cell r="FV61">
            <v>1039932.74</v>
          </cell>
          <cell r="GD61" t="str">
            <v>WA</v>
          </cell>
          <cell r="GE61">
            <v>16410948.323000001</v>
          </cell>
          <cell r="GF61">
            <v>6859786.3120000008</v>
          </cell>
          <cell r="GI61">
            <v>1</v>
          </cell>
          <cell r="GJ61">
            <v>2</v>
          </cell>
          <cell r="GK61" t="str">
            <v>WA</v>
          </cell>
          <cell r="GL61">
            <v>4956.4930000000004</v>
          </cell>
          <cell r="GM61" t="str">
            <v>1993-2006</v>
          </cell>
          <cell r="GN61">
            <v>-1</v>
          </cell>
          <cell r="GQ61">
            <v>27859232.812215004</v>
          </cell>
          <cell r="GR61">
            <v>1732926.2563575001</v>
          </cell>
          <cell r="GU61" t="str">
            <v>Natural Gas FAF</v>
          </cell>
          <cell r="GX61" t="str">
            <v>None</v>
          </cell>
          <cell r="GY61" t="str">
            <v>WA</v>
          </cell>
          <cell r="GZ61">
            <v>1524.76245117188</v>
          </cell>
        </row>
        <row r="62">
          <cell r="AD62" t="str">
            <v>WA</v>
          </cell>
          <cell r="AH62" t="str">
            <v>WA</v>
          </cell>
          <cell r="AI62" t="str">
            <v>Pre 1980</v>
          </cell>
          <cell r="AJ62">
            <v>4956.4930000000004</v>
          </cell>
          <cell r="AK62" t="b">
            <v>1</v>
          </cell>
          <cell r="AN62" t="str">
            <v>WA</v>
          </cell>
          <cell r="AO62" t="str">
            <v>Baseboard/Wall/Radiant</v>
          </cell>
          <cell r="AP62" t="str">
            <v>Pre 1980</v>
          </cell>
          <cell r="AQ62" t="str">
            <v>Crawlspace</v>
          </cell>
          <cell r="AR62">
            <v>1524.76245117188</v>
          </cell>
          <cell r="AU62" t="str">
            <v>No</v>
          </cell>
          <cell r="AV62" t="b">
            <v>1</v>
          </cell>
          <cell r="AX62">
            <v>878263.17187500291</v>
          </cell>
          <cell r="AY62" t="b">
            <v>0</v>
          </cell>
          <cell r="AZ62">
            <v>734728.1337714867</v>
          </cell>
          <cell r="BA62">
            <v>1</v>
          </cell>
          <cell r="BB62">
            <v>1524.76245117188</v>
          </cell>
          <cell r="BC62">
            <v>1.0000002958965923</v>
          </cell>
          <cell r="BF62" t="str">
            <v>WA</v>
          </cell>
          <cell r="BG62" t="str">
            <v>Heat Pump (Central System)</v>
          </cell>
          <cell r="BH62" t="str">
            <v>Pre 1980</v>
          </cell>
          <cell r="BI62" t="str">
            <v>Basement</v>
          </cell>
          <cell r="BJ62">
            <v>287.71978759765602</v>
          </cell>
          <cell r="BM62" t="str">
            <v>No</v>
          </cell>
          <cell r="BN62">
            <v>721601.22729492129</v>
          </cell>
          <cell r="BO62" t="b">
            <v>0</v>
          </cell>
          <cell r="BP62">
            <v>275330.77494755224</v>
          </cell>
          <cell r="BQ62">
            <v>0.25</v>
          </cell>
          <cell r="BR62">
            <v>71.929946899414006</v>
          </cell>
          <cell r="BU62" t="str">
            <v>WA</v>
          </cell>
          <cell r="BV62" t="str">
            <v>Pre 1980</v>
          </cell>
          <cell r="BW62" t="str">
            <v>Electric Storage - Outside Conditioned Space - Buffered</v>
          </cell>
          <cell r="BY62">
            <v>1524.7619999999999</v>
          </cell>
          <cell r="BZ62" t="str">
            <v>le55</v>
          </cell>
          <cell r="CF62" t="str">
            <v>Conditioned</v>
          </cell>
          <cell r="CG62">
            <v>1524.7619999999999</v>
          </cell>
          <cell r="CH62" t="str">
            <v>WA</v>
          </cell>
          <cell r="CI62" t="str">
            <v>Top-Freezer w/o TTD Ice</v>
          </cell>
          <cell r="CJ62">
            <v>38119.049999999996</v>
          </cell>
          <cell r="CK62" t="b">
            <v>0</v>
          </cell>
          <cell r="CQ62" t="str">
            <v>Conditioned</v>
          </cell>
          <cell r="CR62">
            <v>2003.7159999999999</v>
          </cell>
          <cell r="CS62" t="str">
            <v>WA</v>
          </cell>
          <cell r="CT62" t="str">
            <v>Upright</v>
          </cell>
          <cell r="CU62">
            <v>24044.591999999997</v>
          </cell>
          <cell r="CV62" t="b">
            <v>0</v>
          </cell>
          <cell r="CZ62">
            <v>1524.7619999999999</v>
          </cell>
          <cell r="DA62" t="str">
            <v>WA</v>
          </cell>
          <cell r="DC62" t="str">
            <v>Horizontal Axis</v>
          </cell>
          <cell r="DG62" t="str">
            <v>Electric</v>
          </cell>
          <cell r="DH62">
            <v>4956.4930000000004</v>
          </cell>
          <cell r="DI62" t="str">
            <v>WA</v>
          </cell>
          <cell r="DL62" t="str">
            <v>Gas</v>
          </cell>
          <cell r="DM62" t="str">
            <v>Gas</v>
          </cell>
          <cell r="DN62">
            <v>4956.4930000000004</v>
          </cell>
          <cell r="DO62" t="str">
            <v>WA</v>
          </cell>
          <cell r="DS62">
            <v>2003.7159999999999</v>
          </cell>
          <cell r="DT62" t="str">
            <v>WA</v>
          </cell>
          <cell r="DU62" t="str">
            <v>lt32</v>
          </cell>
          <cell r="DX62" t="b">
            <v>0</v>
          </cell>
          <cell r="DY62">
            <v>6932.7380000000003</v>
          </cell>
          <cell r="DZ62" t="str">
            <v>OR</v>
          </cell>
          <cell r="EC62" t="str">
            <v>Laptop</v>
          </cell>
          <cell r="ED62">
            <v>6932.7380000000003</v>
          </cell>
          <cell r="EE62" t="str">
            <v>OR</v>
          </cell>
          <cell r="EH62" t="str">
            <v>le20</v>
          </cell>
          <cell r="EI62">
            <v>4956.4930000000004</v>
          </cell>
          <cell r="EJ62" t="str">
            <v>WA</v>
          </cell>
          <cell r="EO62">
            <v>1150.8789999999999</v>
          </cell>
          <cell r="EP62" t="str">
            <v>WA</v>
          </cell>
          <cell r="ES62">
            <v>2003.7159999999999</v>
          </cell>
          <cell r="ET62" t="str">
            <v>WA</v>
          </cell>
          <cell r="EZ62" t="str">
            <v>WA</v>
          </cell>
          <cell r="FA62" t="str">
            <v>Other</v>
          </cell>
          <cell r="FB62">
            <v>811504.98</v>
          </cell>
          <cell r="FC62">
            <v>1080002.9239999999</v>
          </cell>
          <cell r="FI62" t="str">
            <v>WA</v>
          </cell>
          <cell r="FJ62" t="str">
            <v>Garage</v>
          </cell>
          <cell r="FK62" t="str">
            <v>EISAnqnx</v>
          </cell>
          <cell r="FL62">
            <v>69052.739999999991</v>
          </cell>
          <cell r="FS62" t="str">
            <v>WA</v>
          </cell>
          <cell r="FT62" t="str">
            <v>EISAq</v>
          </cell>
          <cell r="FV62">
            <v>716235.36600000004</v>
          </cell>
          <cell r="GD62" t="str">
            <v>WA</v>
          </cell>
          <cell r="GE62">
            <v>11459411.816000002</v>
          </cell>
          <cell r="GF62">
            <v>9833682.1120000016</v>
          </cell>
          <cell r="GI62">
            <v>1</v>
          </cell>
          <cell r="GJ62">
            <v>2</v>
          </cell>
          <cell r="GK62" t="str">
            <v>WA</v>
          </cell>
          <cell r="GL62">
            <v>4956.4930000000004</v>
          </cell>
          <cell r="GM62" t="str">
            <v>Pre 1980</v>
          </cell>
          <cell r="GN62">
            <v>0</v>
          </cell>
          <cell r="GQ62">
            <v>27859232.812215004</v>
          </cell>
          <cell r="GR62">
            <v>1732926.2563575001</v>
          </cell>
          <cell r="GU62" t="str">
            <v>Natural Gas FAF</v>
          </cell>
          <cell r="GX62" t="str">
            <v>Wood</v>
          </cell>
          <cell r="GY62" t="str">
            <v>WA</v>
          </cell>
          <cell r="GZ62">
            <v>4956.49267578125</v>
          </cell>
        </row>
        <row r="63">
          <cell r="AD63" t="str">
            <v>WA</v>
          </cell>
          <cell r="AH63" t="str">
            <v>WA</v>
          </cell>
          <cell r="AI63" t="str">
            <v>Pre 1980</v>
          </cell>
          <cell r="AJ63">
            <v>1464.694</v>
          </cell>
          <cell r="AK63" t="b">
            <v>1</v>
          </cell>
          <cell r="AN63" t="str">
            <v>WA</v>
          </cell>
          <cell r="AO63" t="str">
            <v>Other</v>
          </cell>
          <cell r="AP63" t="str">
            <v>1980-1992</v>
          </cell>
          <cell r="AQ63" t="str">
            <v>Crawlspace</v>
          </cell>
          <cell r="AR63">
            <v>4956.49267578125</v>
          </cell>
          <cell r="AU63" t="str">
            <v>No</v>
          </cell>
          <cell r="AV63" t="b">
            <v>0</v>
          </cell>
          <cell r="AX63">
            <v>7499173.4184570312</v>
          </cell>
          <cell r="AY63" t="b">
            <v>0</v>
          </cell>
          <cell r="AZ63">
            <v>1983240.9187110842</v>
          </cell>
          <cell r="BA63" t="str">
            <v/>
          </cell>
          <cell r="BB63" t="str">
            <v/>
          </cell>
          <cell r="BC63">
            <v>0.99999993458706582</v>
          </cell>
          <cell r="BF63" t="str">
            <v>WA</v>
          </cell>
          <cell r="BG63" t="str">
            <v>Heat Pump (Central System)</v>
          </cell>
          <cell r="BH63" t="str">
            <v>Pre 1980</v>
          </cell>
          <cell r="BI63" t="str">
            <v>Crawlspace</v>
          </cell>
          <cell r="BJ63">
            <v>863.15936279296898</v>
          </cell>
          <cell r="BM63" t="str">
            <v>No</v>
          </cell>
          <cell r="BN63">
            <v>2164803.6818847661</v>
          </cell>
          <cell r="BO63" t="b">
            <v>0</v>
          </cell>
          <cell r="BP63">
            <v>825992.32484265766</v>
          </cell>
          <cell r="BQ63">
            <v>0.25</v>
          </cell>
          <cell r="BR63">
            <v>215.78984069824224</v>
          </cell>
          <cell r="BU63" t="str">
            <v>WA</v>
          </cell>
          <cell r="BV63" t="str">
            <v>Pre 1980</v>
          </cell>
          <cell r="BW63" t="str">
            <v>Solar/Other</v>
          </cell>
          <cell r="BY63">
            <v>2003.7159999999999</v>
          </cell>
          <cell r="BZ63" t="str">
            <v/>
          </cell>
          <cell r="CF63" t="str">
            <v>Conditioned</v>
          </cell>
          <cell r="CG63">
            <v>1524.7619999999999</v>
          </cell>
          <cell r="CH63" t="str">
            <v>WA</v>
          </cell>
          <cell r="CI63" t="str">
            <v>Side-by-Side w/o TTD Ice</v>
          </cell>
          <cell r="CJ63">
            <v>33544.763999999996</v>
          </cell>
          <cell r="CK63" t="b">
            <v>0</v>
          </cell>
          <cell r="CQ63" t="str">
            <v>Conditioned</v>
          </cell>
          <cell r="CR63">
            <v>4956.4930000000004</v>
          </cell>
          <cell r="CS63" t="str">
            <v>WA</v>
          </cell>
          <cell r="CT63" t="str">
            <v>Chest</v>
          </cell>
          <cell r="CU63">
            <v>59477.916000000005</v>
          </cell>
          <cell r="CV63" t="b">
            <v>0</v>
          </cell>
          <cell r="CZ63">
            <v>8264.9449999999997</v>
          </cell>
          <cell r="DA63" t="str">
            <v>OR</v>
          </cell>
          <cell r="DC63" t="str">
            <v>Vertical Axis</v>
          </cell>
          <cell r="DG63" t="str">
            <v>Electric</v>
          </cell>
          <cell r="DH63">
            <v>4956.4930000000004</v>
          </cell>
          <cell r="DI63" t="str">
            <v>WA</v>
          </cell>
          <cell r="DL63" t="str">
            <v>Electric</v>
          </cell>
          <cell r="DM63" t="str">
            <v>Electric</v>
          </cell>
          <cell r="DN63">
            <v>4956.4930000000004</v>
          </cell>
          <cell r="DO63" t="str">
            <v>WA</v>
          </cell>
          <cell r="DS63">
            <v>2003.7159999999999</v>
          </cell>
          <cell r="DT63" t="str">
            <v>WA</v>
          </cell>
          <cell r="DU63" t="str">
            <v>lt32</v>
          </cell>
          <cell r="DX63" t="b">
            <v>0</v>
          </cell>
          <cell r="DY63">
            <v>6932.7380000000003</v>
          </cell>
          <cell r="DZ63" t="str">
            <v>OR</v>
          </cell>
          <cell r="EC63" t="str">
            <v>Laptop</v>
          </cell>
          <cell r="ED63">
            <v>6932.7380000000003</v>
          </cell>
          <cell r="EE63" t="str">
            <v>OR</v>
          </cell>
          <cell r="EH63" t="str">
            <v>le20</v>
          </cell>
          <cell r="EI63">
            <v>1188.027</v>
          </cell>
          <cell r="EJ63" t="str">
            <v>OR</v>
          </cell>
          <cell r="EO63">
            <v>1464.694</v>
          </cell>
          <cell r="EP63" t="str">
            <v>WA</v>
          </cell>
          <cell r="ES63">
            <v>1464.694</v>
          </cell>
          <cell r="ET63" t="str">
            <v>WA</v>
          </cell>
          <cell r="EZ63" t="str">
            <v>WA</v>
          </cell>
          <cell r="FA63" t="str">
            <v>Bathroom</v>
          </cell>
          <cell r="FB63">
            <v>966516.13500000013</v>
          </cell>
          <cell r="FC63">
            <v>579909.6810000001</v>
          </cell>
          <cell r="FI63" t="str">
            <v>WA</v>
          </cell>
          <cell r="FJ63" t="str">
            <v>Garage</v>
          </cell>
          <cell r="FK63" t="str">
            <v>EISAq</v>
          </cell>
          <cell r="FL63">
            <v>92070.319999999992</v>
          </cell>
          <cell r="FS63" t="str">
            <v>WA</v>
          </cell>
          <cell r="FT63" t="str">
            <v>EISAx</v>
          </cell>
          <cell r="FV63">
            <v>1508634.82</v>
          </cell>
          <cell r="GD63" t="str">
            <v>WA</v>
          </cell>
          <cell r="GE63">
            <v>8681241.3379999995</v>
          </cell>
          <cell r="GF63">
            <v>6151714.7999999998</v>
          </cell>
          <cell r="GI63">
            <v>1</v>
          </cell>
          <cell r="GJ63">
            <v>1</v>
          </cell>
          <cell r="GK63" t="str">
            <v>WA</v>
          </cell>
          <cell r="GL63">
            <v>1464.694</v>
          </cell>
          <cell r="GM63" t="str">
            <v>Pre 1980</v>
          </cell>
          <cell r="GN63">
            <v>0</v>
          </cell>
          <cell r="GQ63">
            <v>8632737.9961900003</v>
          </cell>
          <cell r="GR63">
            <v>524305.525975</v>
          </cell>
          <cell r="GU63" t="str">
            <v>Natural Gas FAF</v>
          </cell>
          <cell r="GX63" t="str">
            <v>None</v>
          </cell>
          <cell r="GY63" t="str">
            <v>WA</v>
          </cell>
          <cell r="GZ63">
            <v>1524.76245117188</v>
          </cell>
        </row>
        <row r="64">
          <cell r="AD64" t="str">
            <v>WA</v>
          </cell>
          <cell r="AH64" t="str">
            <v>WA</v>
          </cell>
          <cell r="AI64" t="str">
            <v>Pre 1980</v>
          </cell>
          <cell r="AJ64">
            <v>4956.4930000000004</v>
          </cell>
          <cell r="AK64" t="b">
            <v>1</v>
          </cell>
          <cell r="AN64" t="str">
            <v>WA</v>
          </cell>
          <cell r="AO64" t="str">
            <v>Electric FAF</v>
          </cell>
          <cell r="AP64" t="str">
            <v>1980-1992</v>
          </cell>
          <cell r="AQ64" t="str">
            <v>Crawlspace</v>
          </cell>
          <cell r="AR64">
            <v>4956.49267578125</v>
          </cell>
          <cell r="AU64" t="str">
            <v>No</v>
          </cell>
          <cell r="AV64" t="b">
            <v>1</v>
          </cell>
          <cell r="AX64">
            <v>7499173.4184570312</v>
          </cell>
          <cell r="AY64" t="b">
            <v>0</v>
          </cell>
          <cell r="AZ64">
            <v>1983240.9187110842</v>
          </cell>
          <cell r="BA64">
            <v>1</v>
          </cell>
          <cell r="BB64">
            <v>4956.49267578125</v>
          </cell>
          <cell r="BC64">
            <v>0.99999993458706582</v>
          </cell>
          <cell r="BF64" t="str">
            <v>WA</v>
          </cell>
          <cell r="BG64" t="str">
            <v>Heat Pump (Central System)</v>
          </cell>
          <cell r="BH64" t="str">
            <v>Pre 1980</v>
          </cell>
          <cell r="BI64" t="str">
            <v>Basement</v>
          </cell>
          <cell r="BJ64">
            <v>287.71978759765602</v>
          </cell>
          <cell r="BM64" t="str">
            <v>No</v>
          </cell>
          <cell r="BN64">
            <v>721601.22729492129</v>
          </cell>
          <cell r="BO64" t="b">
            <v>0</v>
          </cell>
          <cell r="BP64">
            <v>275330.77494755224</v>
          </cell>
          <cell r="BQ64">
            <v>0.25</v>
          </cell>
          <cell r="BR64">
            <v>71.929946899414006</v>
          </cell>
          <cell r="BU64" t="str">
            <v>WA</v>
          </cell>
          <cell r="BV64" t="str">
            <v>1993-2006</v>
          </cell>
          <cell r="BW64" t="str">
            <v>Electric Storage - Outside Conditioned Space - Buffered</v>
          </cell>
          <cell r="BY64">
            <v>4956.4930000000004</v>
          </cell>
          <cell r="BZ64" t="str">
            <v>le55</v>
          </cell>
          <cell r="CF64" t="str">
            <v>Conditioned</v>
          </cell>
          <cell r="CG64">
            <v>4956.4930000000004</v>
          </cell>
          <cell r="CH64" t="str">
            <v>WA</v>
          </cell>
          <cell r="CI64" t="str">
            <v>Top-Freezer w/o TTD Ice</v>
          </cell>
          <cell r="CJ64">
            <v>99129.860000000015</v>
          </cell>
          <cell r="CK64" t="b">
            <v>0</v>
          </cell>
          <cell r="CQ64" t="str">
            <v>Unconditioned</v>
          </cell>
          <cell r="CR64">
            <v>1188.027</v>
          </cell>
          <cell r="CS64" t="str">
            <v>OR</v>
          </cell>
          <cell r="CT64" t="str">
            <v>Chest</v>
          </cell>
          <cell r="CU64">
            <v>19008.432000000001</v>
          </cell>
          <cell r="CV64" t="b">
            <v>0</v>
          </cell>
          <cell r="CZ64">
            <v>1524.7619999999999</v>
          </cell>
          <cell r="DA64" t="str">
            <v>WA</v>
          </cell>
          <cell r="DC64" t="str">
            <v>Vertical Axis</v>
          </cell>
          <cell r="DG64" t="str">
            <v>Electric</v>
          </cell>
          <cell r="DH64">
            <v>1464.694</v>
          </cell>
          <cell r="DI64" t="str">
            <v>WA</v>
          </cell>
          <cell r="DL64" t="str">
            <v>Electric</v>
          </cell>
          <cell r="DM64" t="str">
            <v>Electric</v>
          </cell>
          <cell r="DN64">
            <v>1464.694</v>
          </cell>
          <cell r="DO64" t="str">
            <v>WA</v>
          </cell>
          <cell r="DS64">
            <v>1524.7619999999999</v>
          </cell>
          <cell r="DT64" t="str">
            <v>WA</v>
          </cell>
          <cell r="DU64" t="str">
            <v>lt32</v>
          </cell>
          <cell r="DX64" t="b">
            <v>0</v>
          </cell>
          <cell r="DY64">
            <v>6932.7380000000003</v>
          </cell>
          <cell r="DZ64" t="str">
            <v>OR</v>
          </cell>
          <cell r="EC64" t="str">
            <v>Laptop</v>
          </cell>
          <cell r="ED64">
            <v>6932.7380000000003</v>
          </cell>
          <cell r="EE64" t="str">
            <v>OR</v>
          </cell>
          <cell r="EH64" t="str">
            <v>le20</v>
          </cell>
          <cell r="EI64">
            <v>1524.7619999999999</v>
          </cell>
          <cell r="EJ64" t="str">
            <v>WA</v>
          </cell>
          <cell r="EO64">
            <v>1524.7619999999999</v>
          </cell>
          <cell r="EP64" t="str">
            <v>WA</v>
          </cell>
          <cell r="ES64">
            <v>2003.7159999999999</v>
          </cell>
          <cell r="ET64" t="str">
            <v>WA</v>
          </cell>
          <cell r="EZ64" t="str">
            <v>WA</v>
          </cell>
          <cell r="FA64" t="str">
            <v>Bedrooms</v>
          </cell>
          <cell r="FB64">
            <v>1189558.32</v>
          </cell>
          <cell r="FC64">
            <v>1600947.2390000001</v>
          </cell>
          <cell r="FI64" t="str">
            <v>WA</v>
          </cell>
          <cell r="FJ64" t="str">
            <v>Kitchen</v>
          </cell>
          <cell r="FK64" t="str">
            <v>EISAnqnx</v>
          </cell>
          <cell r="FL64">
            <v>138105.47999999998</v>
          </cell>
          <cell r="FS64" t="str">
            <v>WA</v>
          </cell>
          <cell r="FT64" t="str">
            <v>EISAnqnx</v>
          </cell>
          <cell r="FV64">
            <v>9442119.165000001</v>
          </cell>
          <cell r="GD64" t="str">
            <v>WA</v>
          </cell>
          <cell r="GE64">
            <v>33793369.274000004</v>
          </cell>
          <cell r="GF64">
            <v>11285934.561000001</v>
          </cell>
          <cell r="GI64">
            <v>1</v>
          </cell>
          <cell r="GJ64">
            <v>1</v>
          </cell>
          <cell r="GK64" t="str">
            <v>WA</v>
          </cell>
          <cell r="GL64">
            <v>4956.4930000000004</v>
          </cell>
          <cell r="GM64" t="str">
            <v>Pre 1980</v>
          </cell>
          <cell r="GN64">
            <v>0</v>
          </cell>
          <cell r="GQ64">
            <v>29317259.575560004</v>
          </cell>
          <cell r="GR64">
            <v>708976.75872000004</v>
          </cell>
          <cell r="GU64" t="str">
            <v>Natural Gas FAF</v>
          </cell>
          <cell r="GX64" t="str">
            <v>None</v>
          </cell>
          <cell r="GY64" t="str">
            <v>WA</v>
          </cell>
          <cell r="GZ64">
            <v>2003.71557617188</v>
          </cell>
        </row>
        <row r="65">
          <cell r="AD65" t="str">
            <v>WA</v>
          </cell>
          <cell r="AH65" t="str">
            <v>WA</v>
          </cell>
          <cell r="AI65" t="str">
            <v>Pre 1980</v>
          </cell>
          <cell r="AJ65">
            <v>1524.7619999999999</v>
          </cell>
          <cell r="AK65" t="b">
            <v>1</v>
          </cell>
          <cell r="AN65" t="str">
            <v>WA</v>
          </cell>
          <cell r="AO65" t="str">
            <v>Heat Pump (Central System)</v>
          </cell>
          <cell r="AP65" t="str">
            <v>Pre 1980</v>
          </cell>
          <cell r="AQ65" t="str">
            <v>Crawlspace</v>
          </cell>
          <cell r="AR65">
            <v>1150.87915039063</v>
          </cell>
          <cell r="AU65" t="str">
            <v>No</v>
          </cell>
          <cell r="AV65" t="b">
            <v>1</v>
          </cell>
          <cell r="AX65">
            <v>1553686.8530273505</v>
          </cell>
          <cell r="AY65" t="b">
            <v>0</v>
          </cell>
          <cell r="AZ65">
            <v>603429.9919240505</v>
          </cell>
          <cell r="BA65">
            <v>1</v>
          </cell>
          <cell r="BB65">
            <v>1150.87915039063</v>
          </cell>
          <cell r="BC65">
            <v>1.00000013067458</v>
          </cell>
          <cell r="BF65" t="str">
            <v>WA</v>
          </cell>
          <cell r="BG65" t="str">
            <v>Heat Pump (Central System)</v>
          </cell>
          <cell r="BH65" t="str">
            <v>Pre 1980</v>
          </cell>
          <cell r="BI65" t="str">
            <v>Crawlspace</v>
          </cell>
          <cell r="BJ65">
            <v>863.15936279296898</v>
          </cell>
          <cell r="BM65" t="str">
            <v>No</v>
          </cell>
          <cell r="BN65">
            <v>2164803.6818847661</v>
          </cell>
          <cell r="BO65" t="b">
            <v>0</v>
          </cell>
          <cell r="BP65">
            <v>825992.32484265766</v>
          </cell>
          <cell r="BQ65">
            <v>0.25</v>
          </cell>
          <cell r="BR65">
            <v>215.78984069824224</v>
          </cell>
          <cell r="BU65" t="str">
            <v>WA</v>
          </cell>
          <cell r="BV65" t="str">
            <v>Pre 1980</v>
          </cell>
          <cell r="BW65" t="str">
            <v>Gas Storage Outside Conditioned Space</v>
          </cell>
          <cell r="BY65">
            <v>4956.4930000000004</v>
          </cell>
          <cell r="BZ65" t="str">
            <v>le55</v>
          </cell>
          <cell r="CF65" t="str">
            <v>Conditioned</v>
          </cell>
          <cell r="CG65">
            <v>4956.4930000000004</v>
          </cell>
          <cell r="CH65" t="str">
            <v>WA</v>
          </cell>
          <cell r="CI65" t="str">
            <v>Top-Freezer w/o TTD Ice</v>
          </cell>
          <cell r="CJ65">
            <v>89216.874000000011</v>
          </cell>
          <cell r="CK65" t="b">
            <v>0</v>
          </cell>
          <cell r="CQ65" t="str">
            <v>Conditioned</v>
          </cell>
          <cell r="CR65">
            <v>1464.694</v>
          </cell>
          <cell r="CS65" t="str">
            <v>WA</v>
          </cell>
          <cell r="CT65" t="str">
            <v>Upright</v>
          </cell>
          <cell r="CU65">
            <v>20505.716</v>
          </cell>
          <cell r="CV65" t="b">
            <v>0</v>
          </cell>
          <cell r="CZ65">
            <v>1188.027</v>
          </cell>
          <cell r="DA65" t="str">
            <v>OR</v>
          </cell>
          <cell r="DC65" t="str">
            <v>Horizontal Axis</v>
          </cell>
          <cell r="DG65" t="str">
            <v>Electric</v>
          </cell>
          <cell r="DH65">
            <v>4956.4930000000004</v>
          </cell>
          <cell r="DI65" t="str">
            <v>WA</v>
          </cell>
          <cell r="DL65" t="str">
            <v>Gas</v>
          </cell>
          <cell r="DM65" t="str">
            <v>Gas</v>
          </cell>
          <cell r="DN65">
            <v>4956.4930000000004</v>
          </cell>
          <cell r="DO65" t="str">
            <v>WA</v>
          </cell>
          <cell r="DS65">
            <v>4956.4930000000004</v>
          </cell>
          <cell r="DT65" t="str">
            <v>WA</v>
          </cell>
          <cell r="DU65" t="str">
            <v>lt32</v>
          </cell>
          <cell r="DX65" t="b">
            <v>0</v>
          </cell>
          <cell r="DY65">
            <v>1188.027</v>
          </cell>
          <cell r="DZ65" t="str">
            <v>OR</v>
          </cell>
          <cell r="EC65" t="str">
            <v>Desktop</v>
          </cell>
          <cell r="ED65">
            <v>6932.7380000000003</v>
          </cell>
          <cell r="EE65" t="str">
            <v>OR</v>
          </cell>
          <cell r="EH65" t="str">
            <v>le20</v>
          </cell>
          <cell r="EI65">
            <v>1464.694</v>
          </cell>
          <cell r="EJ65" t="str">
            <v>WA</v>
          </cell>
          <cell r="EO65">
            <v>1524.7619999999999</v>
          </cell>
          <cell r="EP65" t="str">
            <v>WA</v>
          </cell>
          <cell r="ES65">
            <v>6932.7380000000003</v>
          </cell>
          <cell r="ET65" t="str">
            <v>OR</v>
          </cell>
          <cell r="EZ65" t="str">
            <v>WA</v>
          </cell>
          <cell r="FA65" t="str">
            <v>Exterior</v>
          </cell>
          <cell r="FB65">
            <v>2879722.4330000002</v>
          </cell>
          <cell r="FC65">
            <v>7583434.290000001</v>
          </cell>
          <cell r="FI65" t="str">
            <v>WA</v>
          </cell>
          <cell r="FJ65" t="str">
            <v>Kitchen</v>
          </cell>
          <cell r="FK65" t="str">
            <v>EISAq</v>
          </cell>
          <cell r="FL65">
            <v>23017.579999999998</v>
          </cell>
          <cell r="FS65" t="str">
            <v>WA</v>
          </cell>
          <cell r="FT65" t="str">
            <v>EISAq</v>
          </cell>
          <cell r="FV65">
            <v>2061901.0880000002</v>
          </cell>
          <cell r="GD65" t="str">
            <v>WA</v>
          </cell>
          <cell r="GE65">
            <v>1257928.6499999999</v>
          </cell>
          <cell r="GF65">
            <v>2808611.6039999998</v>
          </cell>
          <cell r="GI65">
            <v>1</v>
          </cell>
          <cell r="GJ65">
            <v>1</v>
          </cell>
          <cell r="GK65" t="str">
            <v>WA</v>
          </cell>
          <cell r="GL65">
            <v>1524.7619999999999</v>
          </cell>
          <cell r="GM65" t="str">
            <v>Pre 1980</v>
          </cell>
          <cell r="GN65">
            <v>0</v>
          </cell>
          <cell r="GQ65">
            <v>7547541.4047599994</v>
          </cell>
          <cell r="GR65">
            <v>442748.95384500001</v>
          </cell>
          <cell r="GU65" t="str">
            <v>Natural Gas Other</v>
          </cell>
          <cell r="GX65" t="str">
            <v>None</v>
          </cell>
          <cell r="GY65" t="str">
            <v>WA</v>
          </cell>
          <cell r="GZ65">
            <v>2003.71557617188</v>
          </cell>
        </row>
        <row r="66">
          <cell r="AD66" t="str">
            <v>OR</v>
          </cell>
          <cell r="AH66" t="str">
            <v>OR</v>
          </cell>
          <cell r="AI66" t="str">
            <v>1980-1992</v>
          </cell>
          <cell r="AJ66">
            <v>1188.027</v>
          </cell>
          <cell r="AK66" t="b">
            <v>1</v>
          </cell>
          <cell r="AN66" t="str">
            <v>OR</v>
          </cell>
          <cell r="AO66" t="str">
            <v>Natural Gas FAF</v>
          </cell>
          <cell r="AP66" t="str">
            <v>Pre 1980</v>
          </cell>
          <cell r="AQ66" t="str">
            <v>Crawlspace</v>
          </cell>
          <cell r="AR66">
            <v>6932.73828125</v>
          </cell>
          <cell r="AU66" t="str">
            <v>No</v>
          </cell>
          <cell r="AV66" t="b">
            <v>1</v>
          </cell>
          <cell r="AX66">
            <v>7029796.6171875</v>
          </cell>
          <cell r="AY66" t="b">
            <v>0</v>
          </cell>
          <cell r="AZ66">
            <v>3225436.3804105469</v>
          </cell>
          <cell r="BA66">
            <v>1</v>
          </cell>
          <cell r="BB66">
            <v>6932.73828125</v>
          </cell>
          <cell r="BC66">
            <v>1.0000000405683873</v>
          </cell>
          <cell r="BF66" t="str">
            <v>OR</v>
          </cell>
          <cell r="BG66" t="str">
            <v>Central Air Conditioning (Ducted System)</v>
          </cell>
          <cell r="BH66" t="str">
            <v>Pre 1980</v>
          </cell>
          <cell r="BI66" t="str">
            <v>Basement</v>
          </cell>
          <cell r="BJ66">
            <v>6932.73828125</v>
          </cell>
          <cell r="BM66" t="str">
            <v>No</v>
          </cell>
          <cell r="BN66">
            <v>12964220.5859375</v>
          </cell>
          <cell r="BO66" t="b">
            <v>0</v>
          </cell>
          <cell r="BP66">
            <v>2436926.8332421873</v>
          </cell>
          <cell r="BQ66">
            <v>1</v>
          </cell>
          <cell r="BR66">
            <v>6932.73828125</v>
          </cell>
          <cell r="BU66" t="str">
            <v>WA</v>
          </cell>
          <cell r="BV66" t="str">
            <v>Pre 1980</v>
          </cell>
          <cell r="BW66" t="str">
            <v>Electric Storage - Inside Conditioned Space</v>
          </cell>
          <cell r="BY66">
            <v>1464.694</v>
          </cell>
          <cell r="BZ66" t="str">
            <v>le55</v>
          </cell>
          <cell r="CF66" t="str">
            <v>Conditioned</v>
          </cell>
          <cell r="CG66">
            <v>1524.7619999999999</v>
          </cell>
          <cell r="CH66" t="str">
            <v>WA</v>
          </cell>
          <cell r="CI66" t="str">
            <v>Top-Freezer w/o TTD Ice</v>
          </cell>
          <cell r="CJ66">
            <v>27445.716</v>
          </cell>
          <cell r="CK66" t="b">
            <v>0</v>
          </cell>
          <cell r="CQ66" t="str">
            <v>Unconditioned</v>
          </cell>
          <cell r="CR66">
            <v>1464.694</v>
          </cell>
          <cell r="CS66" t="str">
            <v>WA</v>
          </cell>
          <cell r="CT66" t="str">
            <v>Upright</v>
          </cell>
          <cell r="CU66">
            <v>32223.268</v>
          </cell>
          <cell r="CV66" t="b">
            <v>0</v>
          </cell>
          <cell r="CZ66">
            <v>4956.4930000000004</v>
          </cell>
          <cell r="DA66" t="str">
            <v>WA</v>
          </cell>
          <cell r="DC66" t="str">
            <v>Vertical Axis</v>
          </cell>
          <cell r="DG66" t="str">
            <v>Electric</v>
          </cell>
          <cell r="DH66">
            <v>4956.4930000000004</v>
          </cell>
          <cell r="DI66" t="str">
            <v>WA</v>
          </cell>
          <cell r="DL66" t="str">
            <v>Gas</v>
          </cell>
          <cell r="DM66" t="str">
            <v>Gas</v>
          </cell>
          <cell r="DN66">
            <v>4956.4930000000004</v>
          </cell>
          <cell r="DO66" t="str">
            <v>WA</v>
          </cell>
          <cell r="DS66">
            <v>4956.4930000000004</v>
          </cell>
          <cell r="DT66" t="str">
            <v>WA</v>
          </cell>
          <cell r="DU66" t="str">
            <v>32to46</v>
          </cell>
          <cell r="DX66" t="b">
            <v>0</v>
          </cell>
          <cell r="DY66">
            <v>1188.027</v>
          </cell>
          <cell r="DZ66" t="str">
            <v>OR</v>
          </cell>
          <cell r="EC66" t="str">
            <v>Other</v>
          </cell>
          <cell r="ED66">
            <v>1188.027</v>
          </cell>
          <cell r="EE66" t="str">
            <v>OR</v>
          </cell>
          <cell r="EH66" t="str">
            <v>le20</v>
          </cell>
          <cell r="EI66">
            <v>1524.7619999999999</v>
          </cell>
          <cell r="EJ66" t="str">
            <v>WA</v>
          </cell>
          <cell r="EO66">
            <v>6932.7380000000003</v>
          </cell>
          <cell r="EP66" t="str">
            <v>OR</v>
          </cell>
          <cell r="ES66">
            <v>2003.7159999999999</v>
          </cell>
          <cell r="ET66" t="str">
            <v>WA</v>
          </cell>
          <cell r="EZ66" t="str">
            <v>WA</v>
          </cell>
          <cell r="FA66" t="str">
            <v>Garage</v>
          </cell>
          <cell r="FB66">
            <v>793038.88000000012</v>
          </cell>
          <cell r="FC66">
            <v>2626941.29</v>
          </cell>
          <cell r="FI66" t="str">
            <v>WA</v>
          </cell>
          <cell r="FJ66" t="str">
            <v>Living Room/Family Room</v>
          </cell>
          <cell r="FK66" t="str">
            <v>EISAnqnx</v>
          </cell>
          <cell r="FL66">
            <v>207158.21999999997</v>
          </cell>
          <cell r="FS66" t="str">
            <v>WA</v>
          </cell>
          <cell r="FT66" t="str">
            <v>EISAx</v>
          </cell>
          <cell r="FV66">
            <v>2002423.1720000003</v>
          </cell>
          <cell r="GD66" t="str">
            <v>OR</v>
          </cell>
          <cell r="GE66">
            <v>3991770.72</v>
          </cell>
          <cell r="GF66">
            <v>1591956.1800000002</v>
          </cell>
          <cell r="GI66">
            <v>1</v>
          </cell>
          <cell r="GJ66">
            <v>2</v>
          </cell>
          <cell r="GK66" t="str">
            <v>OR</v>
          </cell>
          <cell r="GL66">
            <v>1188.027</v>
          </cell>
          <cell r="GM66" t="str">
            <v>1980-1992</v>
          </cell>
          <cell r="GN66">
            <v>-1</v>
          </cell>
          <cell r="GQ66">
            <v>6222799.8880559998</v>
          </cell>
          <cell r="GR66">
            <v>684591.64854750002</v>
          </cell>
          <cell r="GU66" t="str">
            <v>Natural Gas FAF</v>
          </cell>
          <cell r="GX66" t="str">
            <v>Wood</v>
          </cell>
          <cell r="GY66" t="str">
            <v>WA</v>
          </cell>
          <cell r="GZ66">
            <v>4956.49267578125</v>
          </cell>
        </row>
        <row r="67">
          <cell r="AD67" t="str">
            <v>WA</v>
          </cell>
          <cell r="AH67" t="str">
            <v>WA</v>
          </cell>
          <cell r="AI67" t="str">
            <v>Pre 1980</v>
          </cell>
          <cell r="AJ67">
            <v>4956.4930000000004</v>
          </cell>
          <cell r="AK67" t="b">
            <v>1</v>
          </cell>
          <cell r="AN67" t="str">
            <v>WA</v>
          </cell>
          <cell r="AO67" t="str">
            <v>Natural Gas Other</v>
          </cell>
          <cell r="AP67" t="str">
            <v>Pre 1980</v>
          </cell>
          <cell r="AQ67" t="str">
            <v>Crawlspace</v>
          </cell>
          <cell r="AR67">
            <v>1524.76245117188</v>
          </cell>
          <cell r="AU67" t="str">
            <v>No</v>
          </cell>
          <cell r="AV67" t="b">
            <v>0</v>
          </cell>
          <cell r="AX67">
            <v>2631739.9907226651</v>
          </cell>
          <cell r="AY67" t="b">
            <v>0</v>
          </cell>
          <cell r="AZ67">
            <v>872920.40424609662</v>
          </cell>
          <cell r="BA67" t="str">
            <v/>
          </cell>
          <cell r="BB67" t="str">
            <v/>
          </cell>
          <cell r="BC67">
            <v>1.0000002958965923</v>
          </cell>
          <cell r="BF67" t="str">
            <v>OR</v>
          </cell>
          <cell r="BG67" t="str">
            <v>Central Air Conditioning (Ducted System)</v>
          </cell>
          <cell r="BH67" t="str">
            <v>1993-2006</v>
          </cell>
          <cell r="BI67" t="str">
            <v>Crawlspace</v>
          </cell>
          <cell r="BJ67">
            <v>1188.02661132813</v>
          </cell>
          <cell r="BM67" t="str">
            <v>No</v>
          </cell>
          <cell r="BN67">
            <v>1568195.1269531315</v>
          </cell>
          <cell r="BO67" t="b">
            <v>0</v>
          </cell>
          <cell r="BP67">
            <v>343338.62144987937</v>
          </cell>
          <cell r="BQ67">
            <v>1</v>
          </cell>
          <cell r="BR67">
            <v>1188.02661132813</v>
          </cell>
          <cell r="BU67" t="str">
            <v>WA</v>
          </cell>
          <cell r="BV67" t="str">
            <v>Pre 1980</v>
          </cell>
          <cell r="BW67" t="str">
            <v>Electric Storage - Inside Conditioned Space</v>
          </cell>
          <cell r="BY67">
            <v>4956.4930000000004</v>
          </cell>
          <cell r="BZ67" t="str">
            <v>gt55</v>
          </cell>
          <cell r="CF67" t="str">
            <v>Conditioned</v>
          </cell>
          <cell r="CG67">
            <v>2003.7159999999999</v>
          </cell>
          <cell r="CH67" t="str">
            <v>WA</v>
          </cell>
          <cell r="CI67" t="str">
            <v>Bottom-Freezer (Including French Door) w/o TTD Ice</v>
          </cell>
          <cell r="CJ67">
            <v>50092.899999999994</v>
          </cell>
          <cell r="CK67" t="b">
            <v>0</v>
          </cell>
          <cell r="CQ67" t="str">
            <v>Conditioned</v>
          </cell>
          <cell r="CR67">
            <v>2003.7159999999999</v>
          </cell>
          <cell r="CS67" t="str">
            <v>WA</v>
          </cell>
          <cell r="CT67" t="str">
            <v>Upright</v>
          </cell>
          <cell r="CU67">
            <v>40074.32</v>
          </cell>
          <cell r="CV67" t="b">
            <v>0</v>
          </cell>
          <cell r="CZ67">
            <v>6932.7380000000003</v>
          </cell>
          <cell r="DA67" t="str">
            <v>OR</v>
          </cell>
          <cell r="DC67" t="str">
            <v>Vertical Axis</v>
          </cell>
          <cell r="DG67" t="str">
            <v>Electric</v>
          </cell>
          <cell r="DH67">
            <v>4956.4930000000004</v>
          </cell>
          <cell r="DI67" t="str">
            <v>WA</v>
          </cell>
          <cell r="DL67" t="str">
            <v>Electric</v>
          </cell>
          <cell r="DM67" t="str">
            <v>Electric</v>
          </cell>
          <cell r="DN67">
            <v>1464.694</v>
          </cell>
          <cell r="DO67" t="str">
            <v>WA</v>
          </cell>
          <cell r="DS67">
            <v>4956.4930000000004</v>
          </cell>
          <cell r="DT67" t="str">
            <v>WA</v>
          </cell>
          <cell r="DU67" t="str">
            <v>lt32</v>
          </cell>
          <cell r="DX67" t="b">
            <v>0</v>
          </cell>
          <cell r="DY67">
            <v>1188.027</v>
          </cell>
          <cell r="DZ67" t="str">
            <v>OR</v>
          </cell>
          <cell r="EC67" t="str">
            <v>Laptop</v>
          </cell>
          <cell r="ED67">
            <v>1188.027</v>
          </cell>
          <cell r="EE67" t="str">
            <v>OR</v>
          </cell>
          <cell r="EH67" t="str">
            <v>gt20</v>
          </cell>
          <cell r="EI67">
            <v>1524.7619999999999</v>
          </cell>
          <cell r="EJ67" t="str">
            <v>WA</v>
          </cell>
          <cell r="EO67">
            <v>2003.7159999999999</v>
          </cell>
          <cell r="EP67" t="str">
            <v>WA</v>
          </cell>
          <cell r="ES67">
            <v>2003.7159999999999</v>
          </cell>
          <cell r="ET67" t="str">
            <v>WA</v>
          </cell>
          <cell r="EZ67" t="str">
            <v>WA</v>
          </cell>
          <cell r="FA67" t="str">
            <v>Kitchen</v>
          </cell>
          <cell r="FB67">
            <v>1903293.3120000002</v>
          </cell>
          <cell r="FC67">
            <v>1610860.2250000001</v>
          </cell>
          <cell r="FI67" t="str">
            <v>WA</v>
          </cell>
          <cell r="FJ67" t="str">
            <v>Living Room/Family Room</v>
          </cell>
          <cell r="FK67" t="str">
            <v>EISAx</v>
          </cell>
          <cell r="FL67">
            <v>86315.924999999988</v>
          </cell>
          <cell r="FS67" t="str">
            <v>WA</v>
          </cell>
          <cell r="FT67" t="str">
            <v>EISAnqnx</v>
          </cell>
          <cell r="FV67">
            <v>380706.04</v>
          </cell>
          <cell r="GD67" t="str">
            <v>WA</v>
          </cell>
          <cell r="GE67">
            <v>8728384.1730000004</v>
          </cell>
          <cell r="GF67">
            <v>6007269.5160000008</v>
          </cell>
          <cell r="GI67">
            <v>1</v>
          </cell>
          <cell r="GJ67">
            <v>2</v>
          </cell>
          <cell r="GK67" t="str">
            <v>WA</v>
          </cell>
          <cell r="GL67">
            <v>4956.4930000000004</v>
          </cell>
          <cell r="GM67" t="str">
            <v>Pre 1980</v>
          </cell>
          <cell r="GN67">
            <v>-1</v>
          </cell>
          <cell r="GQ67">
            <v>27859232.812215004</v>
          </cell>
          <cell r="GR67">
            <v>1732926.2563575001</v>
          </cell>
          <cell r="GU67" t="str">
            <v>Natural Gas FAF</v>
          </cell>
          <cell r="GX67" t="str">
            <v>Natural Gas Other</v>
          </cell>
          <cell r="GY67" t="str">
            <v>OR</v>
          </cell>
          <cell r="GZ67">
            <v>6932.73828125</v>
          </cell>
        </row>
        <row r="68">
          <cell r="AD68" t="str">
            <v>OR</v>
          </cell>
          <cell r="AH68" t="str">
            <v>OR</v>
          </cell>
          <cell r="AI68" t="str">
            <v>1980-1992</v>
          </cell>
          <cell r="AJ68">
            <v>6932.7380000000003</v>
          </cell>
          <cell r="AK68" t="b">
            <v>1</v>
          </cell>
          <cell r="AN68" t="str">
            <v>WA</v>
          </cell>
          <cell r="AO68" t="str">
            <v>Natural Gas FAF</v>
          </cell>
          <cell r="AP68" t="str">
            <v>Pre 1980</v>
          </cell>
          <cell r="AQ68" t="str">
            <v>Crawlspace</v>
          </cell>
          <cell r="AR68">
            <v>1524.76245117188</v>
          </cell>
          <cell r="AU68" t="str">
            <v>No</v>
          </cell>
          <cell r="AV68" t="b">
            <v>1</v>
          </cell>
          <cell r="AX68">
            <v>2631739.9907226651</v>
          </cell>
          <cell r="AY68" t="b">
            <v>0</v>
          </cell>
          <cell r="AZ68">
            <v>872920.40424609662</v>
          </cell>
          <cell r="BA68">
            <v>1</v>
          </cell>
          <cell r="BB68">
            <v>1524.76245117188</v>
          </cell>
          <cell r="BC68">
            <v>1.0000002958965923</v>
          </cell>
          <cell r="BF68" t="str">
            <v>OR</v>
          </cell>
          <cell r="BG68" t="str">
            <v>Central Air Conditioning (Ducted System)</v>
          </cell>
          <cell r="BH68" t="str">
            <v>Pre 1980</v>
          </cell>
          <cell r="BI68" t="str">
            <v>Crawlspace</v>
          </cell>
          <cell r="BJ68">
            <v>3197.1365860133501</v>
          </cell>
          <cell r="BM68" t="str">
            <v>No</v>
          </cell>
          <cell r="BN68">
            <v>7727479.1283942675</v>
          </cell>
          <cell r="BO68" t="b">
            <v>0</v>
          </cell>
          <cell r="BP68">
            <v>2702907.8662917935</v>
          </cell>
          <cell r="BQ68">
            <v>0.33333333333333331</v>
          </cell>
          <cell r="BR68">
            <v>1065.7121953377832</v>
          </cell>
          <cell r="BU68" t="str">
            <v>WA</v>
          </cell>
          <cell r="BV68" t="str">
            <v>Pre 1980</v>
          </cell>
          <cell r="BW68" t="str">
            <v>Gas Storage Inside Conditioned Space</v>
          </cell>
          <cell r="BY68">
            <v>1524.7619999999999</v>
          </cell>
          <cell r="BZ68" t="str">
            <v>le55</v>
          </cell>
          <cell r="CF68" t="str">
            <v>Conditioned</v>
          </cell>
          <cell r="CG68">
            <v>2003.7159999999999</v>
          </cell>
          <cell r="CH68" t="str">
            <v>WA</v>
          </cell>
          <cell r="CI68" t="str">
            <v>Bottom-Freezer (Including French Door) w/ TTD Ice</v>
          </cell>
          <cell r="CJ68">
            <v>50092.899999999994</v>
          </cell>
          <cell r="CK68" t="b">
            <v>0</v>
          </cell>
          <cell r="CQ68" t="str">
            <v>Conditioned</v>
          </cell>
          <cell r="CR68">
            <v>4956.4930000000004</v>
          </cell>
          <cell r="CS68" t="str">
            <v>WA</v>
          </cell>
          <cell r="CT68" t="str">
            <v>Chest</v>
          </cell>
          <cell r="CU68">
            <v>89216.874000000011</v>
          </cell>
          <cell r="CV68" t="b">
            <v>0</v>
          </cell>
          <cell r="CZ68">
            <v>1150.8789999999999</v>
          </cell>
          <cell r="DA68" t="str">
            <v>WA</v>
          </cell>
          <cell r="DC68" t="str">
            <v>Vertical Axis</v>
          </cell>
          <cell r="DG68" t="str">
            <v>Electric</v>
          </cell>
          <cell r="DH68">
            <v>1524.7619999999999</v>
          </cell>
          <cell r="DI68" t="str">
            <v>WA</v>
          </cell>
          <cell r="DL68" t="str">
            <v>Propane</v>
          </cell>
          <cell r="DM68" t="str">
            <v>Electric</v>
          </cell>
          <cell r="DN68">
            <v>4956.4930000000004</v>
          </cell>
          <cell r="DO68" t="str">
            <v>WA</v>
          </cell>
          <cell r="DS68">
            <v>4956.4930000000004</v>
          </cell>
          <cell r="DT68" t="str">
            <v>WA</v>
          </cell>
          <cell r="DU68" t="str">
            <v>lt32</v>
          </cell>
          <cell r="DX68" t="b">
            <v>1</v>
          </cell>
          <cell r="DY68">
            <v>2003.7159999999999</v>
          </cell>
          <cell r="DZ68" t="str">
            <v>WA</v>
          </cell>
          <cell r="EC68" t="str">
            <v>Desktop</v>
          </cell>
          <cell r="ED68">
            <v>1188.027</v>
          </cell>
          <cell r="EE68" t="str">
            <v>OR</v>
          </cell>
          <cell r="EH68" t="str">
            <v>gt20</v>
          </cell>
          <cell r="EI68">
            <v>1524.7619999999999</v>
          </cell>
          <cell r="EJ68" t="str">
            <v>WA</v>
          </cell>
          <cell r="EO68">
            <v>2003.7159999999999</v>
          </cell>
          <cell r="EP68" t="str">
            <v>WA</v>
          </cell>
          <cell r="ES68">
            <v>2003.7159999999999</v>
          </cell>
          <cell r="ET68" t="str">
            <v>WA</v>
          </cell>
          <cell r="EZ68" t="str">
            <v>WA</v>
          </cell>
          <cell r="FA68" t="str">
            <v>Living Room/Family Room</v>
          </cell>
          <cell r="FB68">
            <v>1486947.9000000001</v>
          </cell>
          <cell r="FC68">
            <v>1486947.9000000001</v>
          </cell>
          <cell r="FI68" t="str">
            <v>WA</v>
          </cell>
          <cell r="FJ68" t="str">
            <v>Other</v>
          </cell>
          <cell r="FK68" t="str">
            <v>EISAnqnx</v>
          </cell>
          <cell r="FL68">
            <v>552421.91999999993</v>
          </cell>
          <cell r="FS68" t="str">
            <v>WA</v>
          </cell>
          <cell r="FT68" t="str">
            <v>EISAq</v>
          </cell>
          <cell r="FV68">
            <v>1206237.0319999999</v>
          </cell>
          <cell r="GD68" t="str">
            <v>OR</v>
          </cell>
          <cell r="GE68">
            <v>18974903.905999999</v>
          </cell>
          <cell r="GF68">
            <v>7320971.3280000007</v>
          </cell>
          <cell r="GI68">
            <v>1</v>
          </cell>
          <cell r="GJ68">
            <v>2</v>
          </cell>
          <cell r="GK68" t="str">
            <v>OR</v>
          </cell>
          <cell r="GL68">
            <v>6932.7380000000003</v>
          </cell>
          <cell r="GM68" t="str">
            <v>1980-1992</v>
          </cell>
          <cell r="GN68">
            <v>0</v>
          </cell>
          <cell r="GQ68">
            <v>31504247.176736001</v>
          </cell>
          <cell r="GR68">
            <v>3738166.9932900006</v>
          </cell>
          <cell r="GU68" t="str">
            <v>Heat Pump (Central System)</v>
          </cell>
          <cell r="GX68" t="str">
            <v>Wood</v>
          </cell>
          <cell r="GY68" t="str">
            <v>OR</v>
          </cell>
          <cell r="GZ68">
            <v>1188.02661132813</v>
          </cell>
        </row>
        <row r="69">
          <cell r="AD69" t="str">
            <v>OR</v>
          </cell>
          <cell r="AH69" t="str">
            <v>OR</v>
          </cell>
          <cell r="AI69" t="str">
            <v>Pre 1980</v>
          </cell>
          <cell r="AJ69">
            <v>1188.027</v>
          </cell>
          <cell r="AK69" t="b">
            <v>1</v>
          </cell>
          <cell r="AN69" t="str">
            <v>WA</v>
          </cell>
          <cell r="AO69" t="str">
            <v>Natural Gas FAF</v>
          </cell>
          <cell r="AP69" t="str">
            <v>Pre 1980</v>
          </cell>
          <cell r="AQ69" t="str">
            <v>Slab on Grade</v>
          </cell>
          <cell r="AR69">
            <v>896.91908892463198</v>
          </cell>
          <cell r="AU69" t="str">
            <v>No</v>
          </cell>
          <cell r="AV69" t="b">
            <v>1</v>
          </cell>
          <cell r="AX69">
            <v>792876.47460937465</v>
          </cell>
          <cell r="AY69" t="b">
            <v>0</v>
          </cell>
          <cell r="AZ69">
            <v>396199.0289836711</v>
          </cell>
          <cell r="BA69">
            <v>0.58823529411764686</v>
          </cell>
          <cell r="BB69">
            <v>896.91908892463198</v>
          </cell>
          <cell r="BC69">
            <v>0.58823546817446393</v>
          </cell>
          <cell r="BF69" t="str">
            <v>OR</v>
          </cell>
          <cell r="BG69" t="str">
            <v>Central Air Conditioning (Ducted System)</v>
          </cell>
          <cell r="BH69" t="str">
            <v>Pre 1980</v>
          </cell>
          <cell r="BI69" t="str">
            <v>Slab on Grade</v>
          </cell>
          <cell r="BJ69">
            <v>2557.70926881068</v>
          </cell>
          <cell r="BM69" t="str">
            <v>No</v>
          </cell>
          <cell r="BN69">
            <v>6181983.3027154133</v>
          </cell>
          <cell r="BO69" t="b">
            <v>0</v>
          </cell>
          <cell r="BP69">
            <v>2162326.293033435</v>
          </cell>
          <cell r="BQ69">
            <v>0.33333333333333331</v>
          </cell>
          <cell r="BR69">
            <v>852.56975627022666</v>
          </cell>
          <cell r="BU69" t="str">
            <v>OR</v>
          </cell>
          <cell r="BV69" t="str">
            <v>1980-1992</v>
          </cell>
          <cell r="BW69" t="str">
            <v>Electric Storage - Outside Conditioned Space - Buffered</v>
          </cell>
          <cell r="BY69">
            <v>1188.027</v>
          </cell>
          <cell r="BZ69" t="str">
            <v>gt55</v>
          </cell>
          <cell r="CF69" t="str">
            <v>Conditioned</v>
          </cell>
          <cell r="CG69">
            <v>4956.4930000000004</v>
          </cell>
          <cell r="CH69" t="str">
            <v>WA</v>
          </cell>
          <cell r="CI69" t="str">
            <v>Bottom-Freezer (Including French Door) w/o TTD Ice</v>
          </cell>
          <cell r="CJ69">
            <v>123912.32500000001</v>
          </cell>
          <cell r="CK69" t="b">
            <v>0</v>
          </cell>
          <cell r="CQ69" t="str">
            <v>Unconditioned</v>
          </cell>
          <cell r="CR69">
            <v>1188.027</v>
          </cell>
          <cell r="CS69" t="str">
            <v>OR</v>
          </cell>
          <cell r="CT69" t="str">
            <v>Chest</v>
          </cell>
          <cell r="CU69">
            <v>14256.324000000001</v>
          </cell>
          <cell r="CV69" t="b">
            <v>0</v>
          </cell>
          <cell r="CZ69">
            <v>4956.4930000000004</v>
          </cell>
          <cell r="DA69" t="str">
            <v>WA</v>
          </cell>
          <cell r="DC69" t="str">
            <v>Vertical Axis</v>
          </cell>
          <cell r="DG69" t="str">
            <v>Electric</v>
          </cell>
          <cell r="DH69">
            <v>1150.8789999999999</v>
          </cell>
          <cell r="DI69" t="str">
            <v>WA</v>
          </cell>
          <cell r="DL69" t="str">
            <v>Electric</v>
          </cell>
          <cell r="DM69" t="str">
            <v>Electric</v>
          </cell>
          <cell r="DN69">
            <v>4956.4930000000004</v>
          </cell>
          <cell r="DO69" t="str">
            <v>WA</v>
          </cell>
          <cell r="DS69">
            <v>1150.8789999999999</v>
          </cell>
          <cell r="DT69" t="str">
            <v>WA</v>
          </cell>
          <cell r="DU69" t="str">
            <v>lt32</v>
          </cell>
          <cell r="DX69" t="b">
            <v>1</v>
          </cell>
          <cell r="DY69">
            <v>2003.7159999999999</v>
          </cell>
          <cell r="DZ69" t="str">
            <v>WA</v>
          </cell>
          <cell r="EC69" t="str">
            <v>Desktop</v>
          </cell>
          <cell r="ED69">
            <v>1524.7619999999999</v>
          </cell>
          <cell r="EE69" t="str">
            <v>WA</v>
          </cell>
          <cell r="EH69" t="str">
            <v>le20</v>
          </cell>
          <cell r="EI69">
            <v>1188.027</v>
          </cell>
          <cell r="EJ69" t="str">
            <v>OR</v>
          </cell>
          <cell r="EO69">
            <v>6932.7380000000003</v>
          </cell>
          <cell r="EP69" t="str">
            <v>OR</v>
          </cell>
          <cell r="ES69">
            <v>1188.027</v>
          </cell>
          <cell r="ET69" t="str">
            <v>OR</v>
          </cell>
          <cell r="EZ69" t="str">
            <v>WA</v>
          </cell>
          <cell r="FA69" t="str">
            <v>Other</v>
          </cell>
          <cell r="FB69">
            <v>966516.13500000013</v>
          </cell>
          <cell r="FC69">
            <v>1595990.746</v>
          </cell>
          <cell r="FI69" t="str">
            <v>WA</v>
          </cell>
          <cell r="FJ69" t="str">
            <v>Other</v>
          </cell>
          <cell r="FK69" t="str">
            <v>EISAq</v>
          </cell>
          <cell r="FL69">
            <v>34526.369999999995</v>
          </cell>
          <cell r="FS69" t="str">
            <v>WA</v>
          </cell>
          <cell r="FT69" t="str">
            <v>EISAx</v>
          </cell>
          <cell r="FV69">
            <v>1442675.52</v>
          </cell>
          <cell r="GD69" t="str">
            <v>OR</v>
          </cell>
          <cell r="GE69">
            <v>2415258.8910000003</v>
          </cell>
          <cell r="GF69">
            <v>2338037.1359999999</v>
          </cell>
          <cell r="GI69">
            <v>1</v>
          </cell>
          <cell r="GJ69">
            <v>2</v>
          </cell>
          <cell r="GK69" t="str">
            <v>OR</v>
          </cell>
          <cell r="GL69">
            <v>1188.027</v>
          </cell>
          <cell r="GM69" t="str">
            <v>Pre 1980</v>
          </cell>
          <cell r="GN69">
            <v>0</v>
          </cell>
          <cell r="GQ69">
            <v>6222799.8880559998</v>
          </cell>
          <cell r="GR69">
            <v>684591.64854750002</v>
          </cell>
          <cell r="GU69" t="str">
            <v>Oil FAF</v>
          </cell>
          <cell r="GX69" t="str">
            <v>Baseboard/Wall/Radiant</v>
          </cell>
          <cell r="GY69" t="str">
            <v>WA</v>
          </cell>
          <cell r="GZ69">
            <v>1524.76245117188</v>
          </cell>
        </row>
        <row r="70">
          <cell r="AD70" t="str">
            <v>WA</v>
          </cell>
          <cell r="AH70" t="str">
            <v>WA</v>
          </cell>
          <cell r="AI70" t="str">
            <v>1993-2006</v>
          </cell>
          <cell r="AJ70">
            <v>1524.7619999999999</v>
          </cell>
          <cell r="AK70" t="b">
            <v>1</v>
          </cell>
          <cell r="AN70" t="str">
            <v>WA</v>
          </cell>
          <cell r="AO70" t="str">
            <v>Natural Gas FAF</v>
          </cell>
          <cell r="AP70" t="str">
            <v>Pre 1980</v>
          </cell>
          <cell r="AQ70" t="str">
            <v>Crawlspace</v>
          </cell>
          <cell r="AR70">
            <v>627.84336224724302</v>
          </cell>
          <cell r="AU70" t="str">
            <v>No</v>
          </cell>
          <cell r="AV70" t="b">
            <v>1</v>
          </cell>
          <cell r="AX70">
            <v>555013.53222656285</v>
          </cell>
          <cell r="AY70" t="b">
            <v>0</v>
          </cell>
          <cell r="AZ70">
            <v>277339.32028857007</v>
          </cell>
          <cell r="BA70">
            <v>0.4117647058823532</v>
          </cell>
          <cell r="BB70">
            <v>627.84336224724302</v>
          </cell>
          <cell r="BC70">
            <v>0.41176482772212519</v>
          </cell>
          <cell r="BF70" t="str">
            <v>OR</v>
          </cell>
          <cell r="BG70" t="str">
            <v>Central Air Conditioning (Ducted System)</v>
          </cell>
          <cell r="BH70" t="str">
            <v>Pre 1980</v>
          </cell>
          <cell r="BI70" t="str">
            <v>Slab on Grade</v>
          </cell>
          <cell r="BJ70">
            <v>1177.8924264259699</v>
          </cell>
          <cell r="BM70" t="str">
            <v>No</v>
          </cell>
          <cell r="BN70">
            <v>2846965.9946715692</v>
          </cell>
          <cell r="BO70" t="b">
            <v>0</v>
          </cell>
          <cell r="BP70">
            <v>995808.16126539663</v>
          </cell>
          <cell r="BQ70">
            <v>0.33333333333333331</v>
          </cell>
          <cell r="BR70">
            <v>392.63080880865664</v>
          </cell>
          <cell r="BU70" t="str">
            <v>WA</v>
          </cell>
          <cell r="BV70" t="str">
            <v>Pre 1980</v>
          </cell>
          <cell r="BW70" t="str">
            <v>Electric Storage - Outside Conditioned Space - Buffered</v>
          </cell>
          <cell r="BY70">
            <v>4956.4930000000004</v>
          </cell>
          <cell r="BZ70" t="str">
            <v>le55</v>
          </cell>
          <cell r="CF70" t="str">
            <v>Conditioned</v>
          </cell>
          <cell r="CG70">
            <v>6932.7380000000003</v>
          </cell>
          <cell r="CH70" t="str">
            <v>OR</v>
          </cell>
          <cell r="CI70" t="str">
            <v>Bottom-Freezer (Including French Door) w/o TTD Ice</v>
          </cell>
          <cell r="CJ70">
            <v>152520.236</v>
          </cell>
          <cell r="CK70" t="b">
            <v>0</v>
          </cell>
          <cell r="CQ70" t="str">
            <v>Unconditioned</v>
          </cell>
          <cell r="CR70">
            <v>1150.8789999999999</v>
          </cell>
          <cell r="CS70" t="str">
            <v>WA</v>
          </cell>
          <cell r="CT70" t="str">
            <v>Upright</v>
          </cell>
          <cell r="CU70">
            <v>20715.822</v>
          </cell>
          <cell r="CV70" t="b">
            <v>0</v>
          </cell>
          <cell r="CZ70">
            <v>1524.7619999999999</v>
          </cell>
          <cell r="DA70" t="str">
            <v>WA</v>
          </cell>
          <cell r="DC70" t="str">
            <v>Horizontal Axis</v>
          </cell>
          <cell r="DG70" t="str">
            <v>Electric</v>
          </cell>
          <cell r="DH70">
            <v>1524.7619999999999</v>
          </cell>
          <cell r="DI70" t="str">
            <v>WA</v>
          </cell>
          <cell r="DL70" t="str">
            <v>Electric</v>
          </cell>
          <cell r="DM70" t="str">
            <v>Electric</v>
          </cell>
          <cell r="DN70">
            <v>4956.4930000000004</v>
          </cell>
          <cell r="DO70" t="str">
            <v>WA</v>
          </cell>
          <cell r="DS70">
            <v>1150.8789999999999</v>
          </cell>
          <cell r="DT70" t="str">
            <v>WA</v>
          </cell>
          <cell r="DU70" t="str">
            <v>32to46</v>
          </cell>
          <cell r="DX70" t="b">
            <v>0</v>
          </cell>
          <cell r="DY70">
            <v>1150.8789999999999</v>
          </cell>
          <cell r="DZ70" t="str">
            <v>WA</v>
          </cell>
          <cell r="EC70" t="str">
            <v>Laptop</v>
          </cell>
          <cell r="ED70">
            <v>2003.7159999999999</v>
          </cell>
          <cell r="EE70" t="str">
            <v>WA</v>
          </cell>
          <cell r="EH70" t="str">
            <v>gt20</v>
          </cell>
          <cell r="EI70">
            <v>4956.4930000000004</v>
          </cell>
          <cell r="EJ70" t="str">
            <v>WA</v>
          </cell>
          <cell r="EO70">
            <v>1464.694</v>
          </cell>
          <cell r="EP70" t="str">
            <v>WA</v>
          </cell>
          <cell r="ES70">
            <v>2003.7159999999999</v>
          </cell>
          <cell r="ET70" t="str">
            <v>WA</v>
          </cell>
          <cell r="EZ70" t="str">
            <v>WA</v>
          </cell>
          <cell r="FA70" t="str">
            <v>Bathroom</v>
          </cell>
          <cell r="FB70">
            <v>3791717.1450000005</v>
          </cell>
          <cell r="FC70">
            <v>1001211.5860000001</v>
          </cell>
          <cell r="FI70" t="str">
            <v>WA</v>
          </cell>
          <cell r="FJ70" t="str">
            <v>Other</v>
          </cell>
          <cell r="FK70" t="str">
            <v>EISAx</v>
          </cell>
          <cell r="FL70">
            <v>316491.72499999998</v>
          </cell>
          <cell r="FS70" t="str">
            <v>OR</v>
          </cell>
          <cell r="FT70" t="str">
            <v>EISAnqnx</v>
          </cell>
          <cell r="FV70">
            <v>724696.47</v>
          </cell>
          <cell r="GD70" t="str">
            <v>WA</v>
          </cell>
          <cell r="GE70">
            <v>5194864.1339999996</v>
          </cell>
          <cell r="GF70">
            <v>4711514.58</v>
          </cell>
          <cell r="GI70">
            <v>1</v>
          </cell>
          <cell r="GJ70">
            <v>1</v>
          </cell>
          <cell r="GK70" t="str">
            <v>WA</v>
          </cell>
          <cell r="GL70">
            <v>1524.7619999999999</v>
          </cell>
          <cell r="GM70" t="str">
            <v>1993-2006</v>
          </cell>
          <cell r="GN70">
            <v>0</v>
          </cell>
          <cell r="GQ70">
            <v>7547541.4047599994</v>
          </cell>
          <cell r="GR70">
            <v>442748.95384500001</v>
          </cell>
          <cell r="GU70" t="str">
            <v>Natural Gas Other</v>
          </cell>
          <cell r="GX70" t="str">
            <v>Natural Gas Other</v>
          </cell>
          <cell r="GY70" t="str">
            <v>WA</v>
          </cell>
          <cell r="GZ70">
            <v>2003.71557617188</v>
          </cell>
        </row>
        <row r="71">
          <cell r="AD71" t="str">
            <v>OR</v>
          </cell>
          <cell r="AH71" t="str">
            <v>OR</v>
          </cell>
          <cell r="AI71" t="str">
            <v>Pre 1980</v>
          </cell>
          <cell r="AJ71">
            <v>6932.7380000000003</v>
          </cell>
          <cell r="AK71" t="b">
            <v>1</v>
          </cell>
          <cell r="AN71" t="str">
            <v>WA</v>
          </cell>
          <cell r="AO71" t="str">
            <v>Natural Gas FAF</v>
          </cell>
          <cell r="AP71" t="str">
            <v>Pre 1980</v>
          </cell>
          <cell r="AQ71" t="str">
            <v>Slab on Grade</v>
          </cell>
          <cell r="AR71">
            <v>381.19061279296898</v>
          </cell>
          <cell r="AU71" t="str">
            <v>No</v>
          </cell>
          <cell r="AV71" t="b">
            <v>1</v>
          </cell>
          <cell r="AX71">
            <v>381190.61279296898</v>
          </cell>
          <cell r="AY71" t="b">
            <v>0</v>
          </cell>
          <cell r="AZ71">
            <v>126739.89406104134</v>
          </cell>
          <cell r="BA71">
            <v>0.24999999999999953</v>
          </cell>
          <cell r="BB71">
            <v>381.19061279296898</v>
          </cell>
          <cell r="BC71">
            <v>0.25000007397414742</v>
          </cell>
          <cell r="BF71" t="str">
            <v>WA</v>
          </cell>
          <cell r="BG71" t="str">
            <v>Window A/C</v>
          </cell>
          <cell r="BH71" t="str">
            <v>Post 2006</v>
          </cell>
          <cell r="BI71" t="str">
            <v>Crawlspace</v>
          </cell>
          <cell r="BJ71">
            <v>4956.49267578125</v>
          </cell>
          <cell r="BM71" t="str">
            <v>No</v>
          </cell>
          <cell r="BN71">
            <v>8247603.8125</v>
          </cell>
          <cell r="BO71" t="b">
            <v>0</v>
          </cell>
          <cell r="BP71">
            <v>1577592.6364383299</v>
          </cell>
          <cell r="BQ71">
            <v>1</v>
          </cell>
          <cell r="BR71">
            <v>4956.49267578125</v>
          </cell>
          <cell r="BU71" t="str">
            <v>OR</v>
          </cell>
          <cell r="BV71" t="str">
            <v>1980-1992</v>
          </cell>
          <cell r="BW71" t="str">
            <v>Gas Storage Outside Conditioned Space</v>
          </cell>
          <cell r="BY71">
            <v>6932.7380000000003</v>
          </cell>
          <cell r="BZ71" t="str">
            <v>le55</v>
          </cell>
          <cell r="CF71" t="str">
            <v>Conditioned</v>
          </cell>
          <cell r="CG71">
            <v>1188.027</v>
          </cell>
          <cell r="CH71" t="str">
            <v>OR</v>
          </cell>
          <cell r="CI71" t="str">
            <v>Bottom-Freezer (Including French Door) w/o TTD Ice</v>
          </cell>
          <cell r="CJ71">
            <v>30888.702000000001</v>
          </cell>
          <cell r="CK71" t="b">
            <v>0</v>
          </cell>
          <cell r="CQ71" t="str">
            <v>Unconditioned</v>
          </cell>
          <cell r="CR71">
            <v>1150.8789999999999</v>
          </cell>
          <cell r="CS71" t="str">
            <v>WA</v>
          </cell>
          <cell r="CT71" t="str">
            <v>Chest</v>
          </cell>
          <cell r="CU71">
            <v>20715.822</v>
          </cell>
          <cell r="CV71" t="b">
            <v>0</v>
          </cell>
          <cell r="CZ71">
            <v>2003.7159999999999</v>
          </cell>
          <cell r="DA71" t="str">
            <v>WA</v>
          </cell>
          <cell r="DC71" t="str">
            <v>Vertical Axis</v>
          </cell>
          <cell r="DG71" t="str">
            <v>Electric</v>
          </cell>
          <cell r="DH71">
            <v>1524.7619999999999</v>
          </cell>
          <cell r="DI71" t="str">
            <v>WA</v>
          </cell>
          <cell r="DL71" t="str">
            <v>Gas</v>
          </cell>
          <cell r="DM71" t="str">
            <v>Gas</v>
          </cell>
          <cell r="DN71">
            <v>1524.7619999999999</v>
          </cell>
          <cell r="DO71" t="str">
            <v>WA</v>
          </cell>
          <cell r="DS71">
            <v>1150.8789999999999</v>
          </cell>
          <cell r="DT71" t="str">
            <v>WA</v>
          </cell>
          <cell r="DU71" t="str">
            <v>lt32</v>
          </cell>
          <cell r="DX71" t="b">
            <v>0</v>
          </cell>
          <cell r="DY71">
            <v>1524.7619999999999</v>
          </cell>
          <cell r="DZ71" t="str">
            <v>WA</v>
          </cell>
          <cell r="EC71" t="str">
            <v>Desktop</v>
          </cell>
          <cell r="ED71">
            <v>2003.7159999999999</v>
          </cell>
          <cell r="EE71" t="str">
            <v>WA</v>
          </cell>
          <cell r="EH71" t="str">
            <v>le20</v>
          </cell>
          <cell r="EI71">
            <v>6932.7380000000003</v>
          </cell>
          <cell r="EJ71" t="str">
            <v>OR</v>
          </cell>
          <cell r="EO71">
            <v>1464.694</v>
          </cell>
          <cell r="EP71" t="str">
            <v>WA</v>
          </cell>
          <cell r="ES71">
            <v>4956.4930000000004</v>
          </cell>
          <cell r="ET71" t="str">
            <v>WA</v>
          </cell>
          <cell r="EZ71" t="str">
            <v>WA</v>
          </cell>
          <cell r="FA71" t="str">
            <v>Bedrooms</v>
          </cell>
          <cell r="FB71">
            <v>3841282.0750000002</v>
          </cell>
          <cell r="FC71">
            <v>4341887.8680000007</v>
          </cell>
          <cell r="FI71" t="str">
            <v>WA</v>
          </cell>
          <cell r="FJ71" t="str">
            <v>Bathroom</v>
          </cell>
          <cell r="FK71" t="str">
            <v>EISAnqnx</v>
          </cell>
          <cell r="FL71">
            <v>396519.44000000006</v>
          </cell>
          <cell r="FS71" t="str">
            <v>OR</v>
          </cell>
          <cell r="FT71" t="str">
            <v>EISAq</v>
          </cell>
          <cell r="FV71">
            <v>455014.34100000001</v>
          </cell>
          <cell r="GD71" t="str">
            <v>OR</v>
          </cell>
          <cell r="GE71">
            <v>8007312.3900000006</v>
          </cell>
          <cell r="GF71">
            <v>8714451.6660000011</v>
          </cell>
          <cell r="GI71">
            <v>1</v>
          </cell>
          <cell r="GJ71">
            <v>2</v>
          </cell>
          <cell r="GK71" t="str">
            <v>OR</v>
          </cell>
          <cell r="GL71">
            <v>6932.7380000000003</v>
          </cell>
          <cell r="GM71" t="str">
            <v>Pre 1980</v>
          </cell>
          <cell r="GN71">
            <v>0</v>
          </cell>
          <cell r="GQ71">
            <v>32342491.461054001</v>
          </cell>
          <cell r="GR71">
            <v>4153108.6944350004</v>
          </cell>
          <cell r="GU71" t="str">
            <v>Baseboard/Wall/Radiant</v>
          </cell>
          <cell r="GX71" t="str">
            <v>Propane/LP</v>
          </cell>
          <cell r="GY71" t="str">
            <v>WA</v>
          </cell>
          <cell r="GZ71">
            <v>4956.49267578125</v>
          </cell>
        </row>
        <row r="72">
          <cell r="AD72" t="str">
            <v>WA</v>
          </cell>
          <cell r="AH72" t="str">
            <v>WA</v>
          </cell>
          <cell r="AI72" t="str">
            <v>Pre 1980</v>
          </cell>
          <cell r="AJ72">
            <v>1464.694</v>
          </cell>
          <cell r="AK72" t="b">
            <v>1</v>
          </cell>
          <cell r="AN72" t="str">
            <v>WA</v>
          </cell>
          <cell r="AO72" t="str">
            <v>Natural Gas FAF</v>
          </cell>
          <cell r="AP72" t="str">
            <v>Pre 1980</v>
          </cell>
          <cell r="AQ72" t="str">
            <v>Crawlspace</v>
          </cell>
          <cell r="AR72">
            <v>1143.5718383789099</v>
          </cell>
          <cell r="AU72" t="str">
            <v>No</v>
          </cell>
          <cell r="AV72" t="b">
            <v>1</v>
          </cell>
          <cell r="AX72">
            <v>1143571.83837891</v>
          </cell>
          <cell r="AY72" t="b">
            <v>0</v>
          </cell>
          <cell r="AZ72">
            <v>380219.682183125</v>
          </cell>
          <cell r="BA72">
            <v>0.75000000000000044</v>
          </cell>
          <cell r="BB72">
            <v>1143.5718383789099</v>
          </cell>
          <cell r="BC72">
            <v>0.7500002219224442</v>
          </cell>
          <cell r="BF72" t="str">
            <v>WA</v>
          </cell>
          <cell r="BG72" t="str">
            <v>Heat Pump (Central System)</v>
          </cell>
          <cell r="BH72" t="str">
            <v>Pre 1980</v>
          </cell>
          <cell r="BI72" t="str">
            <v>Crawlspace</v>
          </cell>
          <cell r="BJ72">
            <v>4640.56892165922</v>
          </cell>
          <cell r="BM72" t="str">
            <v>No</v>
          </cell>
          <cell r="BN72">
            <v>6496796.4903229084</v>
          </cell>
          <cell r="BO72" t="b">
            <v>0</v>
          </cell>
          <cell r="BP72">
            <v>1750633.7431357931</v>
          </cell>
          <cell r="BQ72">
            <v>0.5</v>
          </cell>
          <cell r="BR72">
            <v>2320.28446082961</v>
          </cell>
          <cell r="BU72" t="str">
            <v>OR</v>
          </cell>
          <cell r="BV72" t="str">
            <v>Pre 1980</v>
          </cell>
          <cell r="BW72" t="str">
            <v>Gas Storage Inside Conditioned Space</v>
          </cell>
          <cell r="BY72">
            <v>1188.027</v>
          </cell>
          <cell r="BZ72" t="str">
            <v>le55</v>
          </cell>
          <cell r="CF72" t="str">
            <v>Conditioned</v>
          </cell>
          <cell r="CG72">
            <v>1524.7619999999999</v>
          </cell>
          <cell r="CH72" t="str">
            <v>WA</v>
          </cell>
          <cell r="CI72" t="str">
            <v>Top-Freezer w/o TTD Ice</v>
          </cell>
          <cell r="CJ72">
            <v>33544.763999999996</v>
          </cell>
          <cell r="CK72" t="b">
            <v>0</v>
          </cell>
          <cell r="CQ72" t="str">
            <v>Unconditioned</v>
          </cell>
          <cell r="CR72">
            <v>2003.7159999999999</v>
          </cell>
          <cell r="CS72" t="str">
            <v>WA</v>
          </cell>
          <cell r="CT72" t="str">
            <v>Upright</v>
          </cell>
          <cell r="CU72">
            <v>42078.036</v>
          </cell>
          <cell r="CV72" t="b">
            <v>0</v>
          </cell>
          <cell r="CZ72">
            <v>4956.4930000000004</v>
          </cell>
          <cell r="DA72" t="str">
            <v>WA</v>
          </cell>
          <cell r="DC72" t="str">
            <v>Vertical Axis</v>
          </cell>
          <cell r="DG72" t="str">
            <v>Electric</v>
          </cell>
          <cell r="DH72">
            <v>2003.7159999999999</v>
          </cell>
          <cell r="DI72" t="str">
            <v>WA</v>
          </cell>
          <cell r="DL72" t="str">
            <v>Electric</v>
          </cell>
          <cell r="DM72" t="str">
            <v>Electric</v>
          </cell>
          <cell r="DN72">
            <v>1150.8789999999999</v>
          </cell>
          <cell r="DO72" t="str">
            <v>WA</v>
          </cell>
          <cell r="DS72">
            <v>1150.8789999999999</v>
          </cell>
          <cell r="DT72" t="str">
            <v>WA</v>
          </cell>
          <cell r="DU72" t="str">
            <v>lt32</v>
          </cell>
          <cell r="DX72" t="b">
            <v>0</v>
          </cell>
          <cell r="DY72">
            <v>1524.7619999999999</v>
          </cell>
          <cell r="DZ72" t="str">
            <v>WA</v>
          </cell>
          <cell r="EC72" t="str">
            <v>Laptop</v>
          </cell>
          <cell r="ED72">
            <v>1464.694</v>
          </cell>
          <cell r="EE72" t="str">
            <v>WA</v>
          </cell>
          <cell r="EH72" t="str">
            <v>gt20</v>
          </cell>
          <cell r="EI72">
            <v>1150.8789999999999</v>
          </cell>
          <cell r="EJ72" t="str">
            <v>WA</v>
          </cell>
          <cell r="EO72">
            <v>1188.027</v>
          </cell>
          <cell r="EP72" t="str">
            <v>OR</v>
          </cell>
          <cell r="ES72">
            <v>1150.8789999999999</v>
          </cell>
          <cell r="ET72" t="str">
            <v>WA</v>
          </cell>
          <cell r="EZ72" t="str">
            <v>WA</v>
          </cell>
          <cell r="FA72" t="str">
            <v>Exterior</v>
          </cell>
          <cell r="FB72">
            <v>4188236.5850000004</v>
          </cell>
          <cell r="FC72">
            <v>20569445.950000003</v>
          </cell>
          <cell r="FI72" t="str">
            <v>WA</v>
          </cell>
          <cell r="FJ72" t="str">
            <v>Bathroom</v>
          </cell>
          <cell r="FK72" t="str">
            <v>EISAq</v>
          </cell>
          <cell r="FL72">
            <v>317215.55200000003</v>
          </cell>
          <cell r="FS72" t="str">
            <v>OR</v>
          </cell>
          <cell r="FT72" t="str">
            <v>EISAx</v>
          </cell>
          <cell r="FV72">
            <v>457390.39500000002</v>
          </cell>
          <cell r="GD72" t="str">
            <v>WA</v>
          </cell>
          <cell r="GE72">
            <v>717700.05999999994</v>
          </cell>
          <cell r="GF72">
            <v>1381206.442</v>
          </cell>
          <cell r="GI72">
            <v>1</v>
          </cell>
          <cell r="GJ72">
            <v>1</v>
          </cell>
          <cell r="GK72" t="str">
            <v>WA</v>
          </cell>
          <cell r="GL72">
            <v>1464.694</v>
          </cell>
          <cell r="GM72" t="str">
            <v>Pre 1980</v>
          </cell>
          <cell r="GN72">
            <v>-1</v>
          </cell>
          <cell r="GQ72">
            <v>8632737.9961900003</v>
          </cell>
          <cell r="GR72">
            <v>524305.525975</v>
          </cell>
          <cell r="GU72" t="str">
            <v>Natural Gas Other</v>
          </cell>
          <cell r="GX72" t="str">
            <v>Wood</v>
          </cell>
          <cell r="GY72" t="str">
            <v>WA</v>
          </cell>
          <cell r="GZ72">
            <v>4956.49267578125</v>
          </cell>
        </row>
        <row r="73">
          <cell r="AD73" t="str">
            <v>OR</v>
          </cell>
          <cell r="AH73" t="str">
            <v>OR</v>
          </cell>
          <cell r="AI73" t="str">
            <v>1980-1992</v>
          </cell>
          <cell r="AJ73">
            <v>6932.7380000000003</v>
          </cell>
          <cell r="AK73" t="b">
            <v>1</v>
          </cell>
          <cell r="AN73" t="str">
            <v>WA</v>
          </cell>
          <cell r="AO73" t="str">
            <v>Natural Gas FAF</v>
          </cell>
          <cell r="AQ73" t="str">
            <v>Crawlspace</v>
          </cell>
          <cell r="AR73">
            <v>1524.76245117188</v>
          </cell>
          <cell r="AU73" t="str">
            <v>No</v>
          </cell>
          <cell r="AV73" t="b">
            <v>1</v>
          </cell>
          <cell r="AX73">
            <v>1462247.190673833</v>
          </cell>
          <cell r="AY73" t="b">
            <v>0</v>
          </cell>
          <cell r="AZ73">
            <v>1230594.9107071331</v>
          </cell>
          <cell r="BA73">
            <v>1</v>
          </cell>
          <cell r="BB73">
            <v>1524.76245117188</v>
          </cell>
          <cell r="BC73">
            <v>1.0000002958965923</v>
          </cell>
          <cell r="BF73" t="str">
            <v>WA</v>
          </cell>
          <cell r="BG73" t="str">
            <v>Heat Pump (Central System)</v>
          </cell>
          <cell r="BH73" t="str">
            <v>Pre 1980</v>
          </cell>
          <cell r="BI73" t="str">
            <v>Slab on Grade</v>
          </cell>
          <cell r="BJ73">
            <v>315.92375412203398</v>
          </cell>
          <cell r="BM73" t="str">
            <v>No</v>
          </cell>
          <cell r="BN73">
            <v>442293.25577084755</v>
          </cell>
          <cell r="BO73" t="b">
            <v>0</v>
          </cell>
          <cell r="BP73">
            <v>119180.81458564376</v>
          </cell>
          <cell r="BQ73">
            <v>0.5</v>
          </cell>
          <cell r="BR73">
            <v>157.96187706101699</v>
          </cell>
          <cell r="BU73" t="str">
            <v>WA</v>
          </cell>
          <cell r="BV73" t="str">
            <v>1993-2006</v>
          </cell>
          <cell r="BW73" t="str">
            <v>Gas Storage Outside Conditioned Space</v>
          </cell>
          <cell r="BY73">
            <v>1524.7619999999999</v>
          </cell>
          <cell r="BZ73" t="str">
            <v>le55</v>
          </cell>
          <cell r="CF73" t="str">
            <v>Conditioned</v>
          </cell>
          <cell r="CG73">
            <v>1524.7619999999999</v>
          </cell>
          <cell r="CH73" t="str">
            <v>WA</v>
          </cell>
          <cell r="CI73" t="str">
            <v>Refrigerator Only</v>
          </cell>
          <cell r="CJ73">
            <v>15247.619999999999</v>
          </cell>
          <cell r="CK73" t="b">
            <v>0</v>
          </cell>
          <cell r="CQ73" t="str">
            <v>Unconditioned</v>
          </cell>
          <cell r="CR73">
            <v>1524.7619999999999</v>
          </cell>
          <cell r="CS73" t="str">
            <v>WA</v>
          </cell>
          <cell r="CT73" t="str">
            <v>Upright</v>
          </cell>
          <cell r="CU73">
            <v>30495.239999999998</v>
          </cell>
          <cell r="CV73" t="b">
            <v>0</v>
          </cell>
          <cell r="CZ73">
            <v>4956.4930000000004</v>
          </cell>
          <cell r="DA73" t="str">
            <v>WA</v>
          </cell>
          <cell r="DC73" t="str">
            <v>Horizontal Axis</v>
          </cell>
          <cell r="DG73" t="str">
            <v>Electric</v>
          </cell>
          <cell r="DH73">
            <v>2003.7159999999999</v>
          </cell>
          <cell r="DI73" t="str">
            <v>WA</v>
          </cell>
          <cell r="DL73" t="str">
            <v>Electric</v>
          </cell>
          <cell r="DM73" t="str">
            <v>Electric</v>
          </cell>
          <cell r="DN73">
            <v>1524.7619999999999</v>
          </cell>
          <cell r="DO73" t="str">
            <v>WA</v>
          </cell>
          <cell r="DS73">
            <v>6932.7380000000003</v>
          </cell>
          <cell r="DT73" t="str">
            <v>OR</v>
          </cell>
          <cell r="DU73" t="str">
            <v>lt32</v>
          </cell>
          <cell r="DX73" t="b">
            <v>0</v>
          </cell>
          <cell r="DY73">
            <v>1524.7619999999999</v>
          </cell>
          <cell r="DZ73" t="str">
            <v>WA</v>
          </cell>
          <cell r="EC73" t="str">
            <v>Laptop</v>
          </cell>
          <cell r="ED73">
            <v>1524.7619999999999</v>
          </cell>
          <cell r="EE73" t="str">
            <v>WA</v>
          </cell>
          <cell r="EH73" t="str">
            <v>le20</v>
          </cell>
          <cell r="EI73">
            <v>4956.4930000000004</v>
          </cell>
          <cell r="EJ73" t="str">
            <v>WA</v>
          </cell>
          <cell r="EO73">
            <v>4956.4930000000004</v>
          </cell>
          <cell r="EP73" t="str">
            <v>WA</v>
          </cell>
          <cell r="ES73">
            <v>1464.694</v>
          </cell>
          <cell r="ET73" t="str">
            <v>WA</v>
          </cell>
          <cell r="EZ73" t="str">
            <v>WA</v>
          </cell>
          <cell r="FA73" t="str">
            <v>Garage</v>
          </cell>
          <cell r="FB73">
            <v>1387818.04</v>
          </cell>
          <cell r="FC73">
            <v>2854939.9680000003</v>
          </cell>
          <cell r="FI73" t="str">
            <v>WA</v>
          </cell>
          <cell r="FJ73" t="str">
            <v>Bedrooms</v>
          </cell>
          <cell r="FK73" t="str">
            <v>EISAnqnx</v>
          </cell>
          <cell r="FL73">
            <v>1090428.4600000002</v>
          </cell>
          <cell r="FS73" t="str">
            <v>WA</v>
          </cell>
          <cell r="FT73" t="str">
            <v>EISAnqnx</v>
          </cell>
          <cell r="FV73">
            <v>541290.51</v>
          </cell>
          <cell r="GD73" t="str">
            <v>OR</v>
          </cell>
          <cell r="GE73">
            <v>27127803.794</v>
          </cell>
          <cell r="GF73">
            <v>18510410.460000001</v>
          </cell>
          <cell r="GI73">
            <v>1</v>
          </cell>
          <cell r="GJ73">
            <v>2</v>
          </cell>
          <cell r="GK73" t="str">
            <v>OR</v>
          </cell>
          <cell r="GL73">
            <v>6932.7380000000003</v>
          </cell>
          <cell r="GM73" t="str">
            <v>1980-1992</v>
          </cell>
          <cell r="GN73">
            <v>0</v>
          </cell>
          <cell r="GQ73">
            <v>35357657.073800005</v>
          </cell>
          <cell r="GR73">
            <v>3733764.7046600003</v>
          </cell>
          <cell r="GU73" t="str">
            <v>Natural Gas Other</v>
          </cell>
          <cell r="GX73" t="str">
            <v>Baseboard/Wall/Radiant</v>
          </cell>
          <cell r="GY73" t="str">
            <v>WA</v>
          </cell>
          <cell r="GZ73">
            <v>1464.69372558594</v>
          </cell>
        </row>
        <row r="74">
          <cell r="AD74" t="str">
            <v>WA</v>
          </cell>
          <cell r="AH74" t="str">
            <v>WA</v>
          </cell>
          <cell r="AI74" t="str">
            <v>Pre 1980</v>
          </cell>
          <cell r="AJ74">
            <v>2003.7159999999999</v>
          </cell>
          <cell r="AK74" t="b">
            <v>1</v>
          </cell>
          <cell r="AN74" t="str">
            <v>WA</v>
          </cell>
          <cell r="AO74" t="str">
            <v>Natural Gas FAF</v>
          </cell>
          <cell r="AP74" t="str">
            <v>Pre 1980</v>
          </cell>
          <cell r="AQ74" t="str">
            <v>Basement</v>
          </cell>
          <cell r="AR74">
            <v>4956.49267578125</v>
          </cell>
          <cell r="AU74" t="str">
            <v>No</v>
          </cell>
          <cell r="AV74" t="b">
            <v>1</v>
          </cell>
          <cell r="AX74">
            <v>14933912.432128906</v>
          </cell>
          <cell r="AY74" t="b">
            <v>0</v>
          </cell>
          <cell r="AZ74">
            <v>6354322.7402050784</v>
          </cell>
          <cell r="BA74">
            <v>1</v>
          </cell>
          <cell r="BB74">
            <v>4956.49267578125</v>
          </cell>
          <cell r="BC74">
            <v>0.99999993458706582</v>
          </cell>
          <cell r="BF74" t="str">
            <v>WA</v>
          </cell>
          <cell r="BG74" t="str">
            <v>Central Air Conditioning (Ducted System)</v>
          </cell>
          <cell r="BH74" t="str">
            <v>Pre 1980</v>
          </cell>
          <cell r="BI74" t="str">
            <v>Crawlspace</v>
          </cell>
          <cell r="BJ74">
            <v>4956.49267578125</v>
          </cell>
          <cell r="BM74" t="str">
            <v>No</v>
          </cell>
          <cell r="BN74">
            <v>7781693.5009765625</v>
          </cell>
          <cell r="BO74" t="b">
            <v>0</v>
          </cell>
          <cell r="BP74">
            <v>8307924.3283642586</v>
          </cell>
          <cell r="BQ74">
            <v>1</v>
          </cell>
          <cell r="BR74">
            <v>4956.49267578125</v>
          </cell>
          <cell r="BU74" t="str">
            <v>OR</v>
          </cell>
          <cell r="BV74" t="str">
            <v>Pre 1980</v>
          </cell>
          <cell r="BW74" t="str">
            <v>Electric Storage - Inside Conditioned Space</v>
          </cell>
          <cell r="BY74">
            <v>6932.7380000000003</v>
          </cell>
          <cell r="BZ74" t="str">
            <v>le55</v>
          </cell>
          <cell r="CF74" t="str">
            <v>Conditioned</v>
          </cell>
          <cell r="CG74">
            <v>2003.7159999999999</v>
          </cell>
          <cell r="CH74" t="str">
            <v>WA</v>
          </cell>
          <cell r="CI74" t="str">
            <v>Bottom-Freezer (Including French Door) w/ TTD Ice</v>
          </cell>
          <cell r="CJ74">
            <v>50092.899999999994</v>
          </cell>
          <cell r="CK74" t="b">
            <v>0</v>
          </cell>
          <cell r="CQ74" t="str">
            <v>Conditioned</v>
          </cell>
          <cell r="CR74">
            <v>4956.4930000000004</v>
          </cell>
          <cell r="CS74" t="str">
            <v>WA</v>
          </cell>
          <cell r="CT74" t="str">
            <v>Upright</v>
          </cell>
          <cell r="CU74">
            <v>133825.31100000002</v>
          </cell>
          <cell r="CV74" t="b">
            <v>0</v>
          </cell>
          <cell r="CZ74">
            <v>4956.4930000000004</v>
          </cell>
          <cell r="DA74" t="str">
            <v>WA</v>
          </cell>
          <cell r="DC74" t="str">
            <v>Vertical Axis</v>
          </cell>
          <cell r="DG74" t="str">
            <v>Electric</v>
          </cell>
          <cell r="DH74">
            <v>4956.4930000000004</v>
          </cell>
          <cell r="DI74" t="str">
            <v>WA</v>
          </cell>
          <cell r="DL74" t="str">
            <v>Gas</v>
          </cell>
          <cell r="DM74" t="str">
            <v>Gas</v>
          </cell>
          <cell r="DN74">
            <v>1524.7619999999999</v>
          </cell>
          <cell r="DO74" t="str">
            <v>WA</v>
          </cell>
          <cell r="DS74">
            <v>6932.7380000000003</v>
          </cell>
          <cell r="DT74" t="str">
            <v>OR</v>
          </cell>
          <cell r="DU74" t="str">
            <v>lt32</v>
          </cell>
          <cell r="DX74" t="b">
            <v>0</v>
          </cell>
          <cell r="DY74">
            <v>2003.7159999999999</v>
          </cell>
          <cell r="DZ74" t="str">
            <v>WA</v>
          </cell>
          <cell r="EC74" t="str">
            <v>Desktop</v>
          </cell>
          <cell r="ED74">
            <v>1524.7619999999999</v>
          </cell>
          <cell r="EE74" t="str">
            <v>WA</v>
          </cell>
          <cell r="EH74" t="str">
            <v>le20</v>
          </cell>
          <cell r="EI74">
            <v>2003.7159999999999</v>
          </cell>
          <cell r="EJ74" t="str">
            <v>WA</v>
          </cell>
          <cell r="EO74">
            <v>2003.7159999999999</v>
          </cell>
          <cell r="EP74" t="str">
            <v>WA</v>
          </cell>
          <cell r="ES74">
            <v>2003.7159999999999</v>
          </cell>
          <cell r="ET74" t="str">
            <v>WA</v>
          </cell>
          <cell r="EZ74" t="str">
            <v>WA</v>
          </cell>
          <cell r="FA74" t="str">
            <v>Kitchen</v>
          </cell>
          <cell r="FB74">
            <v>783125.89400000009</v>
          </cell>
          <cell r="FC74">
            <v>1040863.53</v>
          </cell>
          <cell r="FI74" t="str">
            <v>WA</v>
          </cell>
          <cell r="FJ74" t="str">
            <v>Bedrooms</v>
          </cell>
          <cell r="FK74" t="str">
            <v>EISAq</v>
          </cell>
          <cell r="FL74">
            <v>317215.55200000003</v>
          </cell>
          <cell r="FS74" t="str">
            <v>WA</v>
          </cell>
          <cell r="FT74" t="str">
            <v>EISAq</v>
          </cell>
          <cell r="FV74">
            <v>170773.34399999998</v>
          </cell>
          <cell r="GD74" t="str">
            <v>WA</v>
          </cell>
          <cell r="GE74">
            <v>4444242.0879999995</v>
          </cell>
          <cell r="GF74">
            <v>5059382.8999999994</v>
          </cell>
          <cell r="GI74">
            <v>1</v>
          </cell>
          <cell r="GJ74">
            <v>1</v>
          </cell>
          <cell r="GK74" t="str">
            <v>WA</v>
          </cell>
          <cell r="GL74">
            <v>2003.7159999999999</v>
          </cell>
          <cell r="GM74" t="str">
            <v>Pre 1980</v>
          </cell>
          <cell r="GN74">
            <v>-1</v>
          </cell>
          <cell r="GQ74">
            <v>11287879.985668</v>
          </cell>
          <cell r="GR74">
            <v>71106.871549999996</v>
          </cell>
          <cell r="GU74" t="str">
            <v>Natural Gas Other</v>
          </cell>
          <cell r="GX74" t="str">
            <v>Natural Gas Other</v>
          </cell>
          <cell r="GY74" t="str">
            <v>WA</v>
          </cell>
          <cell r="GZ74">
            <v>1464.69372558594</v>
          </cell>
        </row>
        <row r="75">
          <cell r="AD75" t="str">
            <v>WA</v>
          </cell>
          <cell r="AH75" t="str">
            <v>WA</v>
          </cell>
          <cell r="AI75" t="str">
            <v>Pre 1980</v>
          </cell>
          <cell r="AJ75">
            <v>4956.4930000000004</v>
          </cell>
          <cell r="AK75" t="b">
            <v>1</v>
          </cell>
          <cell r="AN75" t="str">
            <v>WA</v>
          </cell>
          <cell r="AO75" t="str">
            <v>Electric FAF</v>
          </cell>
          <cell r="AP75" t="str">
            <v>1980-1992</v>
          </cell>
          <cell r="AQ75" t="str">
            <v>Basement</v>
          </cell>
          <cell r="AR75">
            <v>1464.69372558594</v>
          </cell>
          <cell r="AU75" t="str">
            <v>No</v>
          </cell>
          <cell r="AV75" t="b">
            <v>1</v>
          </cell>
          <cell r="AX75">
            <v>5300726.5928955171</v>
          </cell>
          <cell r="AY75" t="b">
            <v>0</v>
          </cell>
          <cell r="AZ75">
            <v>1565244.9498474149</v>
          </cell>
          <cell r="BA75">
            <v>1</v>
          </cell>
          <cell r="BB75">
            <v>1464.69372558594</v>
          </cell>
          <cell r="BC75">
            <v>0.99999981264751547</v>
          </cell>
          <cell r="BF75" t="str">
            <v>OR</v>
          </cell>
          <cell r="BG75" t="str">
            <v>Heat Pump (Central System)</v>
          </cell>
          <cell r="BH75" t="str">
            <v>Pre 1980</v>
          </cell>
          <cell r="BI75" t="str">
            <v>Basement</v>
          </cell>
          <cell r="BJ75">
            <v>6932.73828125</v>
          </cell>
          <cell r="BM75" t="str">
            <v>No</v>
          </cell>
          <cell r="BN75">
            <v>31335977.03125</v>
          </cell>
          <cell r="BO75" t="b">
            <v>0</v>
          </cell>
          <cell r="BP75">
            <v>7315286.7796093756</v>
          </cell>
          <cell r="BQ75">
            <v>1</v>
          </cell>
          <cell r="BR75">
            <v>6932.73828125</v>
          </cell>
          <cell r="BU75" t="str">
            <v>WA</v>
          </cell>
          <cell r="BV75" t="str">
            <v>Pre 1980</v>
          </cell>
          <cell r="BW75" t="str">
            <v>Electric Storage - Inside Conditioned Space</v>
          </cell>
          <cell r="BY75">
            <v>1464.694</v>
          </cell>
          <cell r="BZ75" t="str">
            <v>le55</v>
          </cell>
          <cell r="CF75" t="str">
            <v>Conditioned</v>
          </cell>
          <cell r="CG75">
            <v>2003.7159999999999</v>
          </cell>
          <cell r="CH75" t="str">
            <v>WA</v>
          </cell>
          <cell r="CI75" t="str">
            <v>Bottom-Freezer (Including French Door) w/o TTD Ice</v>
          </cell>
          <cell r="CJ75">
            <v>44081.752</v>
          </cell>
          <cell r="CK75" t="b">
            <v>0</v>
          </cell>
          <cell r="CQ75" t="str">
            <v>Unconditioned</v>
          </cell>
          <cell r="CR75">
            <v>4956.4930000000004</v>
          </cell>
          <cell r="CS75" t="str">
            <v>WA</v>
          </cell>
          <cell r="CT75" t="str">
            <v>Chest</v>
          </cell>
          <cell r="CU75">
            <v>113999.33900000001</v>
          </cell>
          <cell r="CV75" t="b">
            <v>0</v>
          </cell>
          <cell r="CZ75">
            <v>2003.7159999999999</v>
          </cell>
          <cell r="DA75" t="str">
            <v>WA</v>
          </cell>
          <cell r="DC75" t="str">
            <v>Horizontal Axis</v>
          </cell>
          <cell r="DG75" t="str">
            <v>Electric</v>
          </cell>
          <cell r="DH75">
            <v>2003.7159999999999</v>
          </cell>
          <cell r="DI75" t="str">
            <v>WA</v>
          </cell>
          <cell r="DL75" t="str">
            <v>Electric</v>
          </cell>
          <cell r="DM75" t="str">
            <v>Electric</v>
          </cell>
          <cell r="DN75">
            <v>2003.7159999999999</v>
          </cell>
          <cell r="DO75" t="str">
            <v>WA</v>
          </cell>
          <cell r="DS75">
            <v>6932.7380000000003</v>
          </cell>
          <cell r="DT75" t="str">
            <v>OR</v>
          </cell>
          <cell r="DU75" t="str">
            <v>32to46</v>
          </cell>
          <cell r="DX75" t="b">
            <v>0</v>
          </cell>
          <cell r="DY75">
            <v>2003.7159999999999</v>
          </cell>
          <cell r="DZ75" t="str">
            <v>WA</v>
          </cell>
          <cell r="EC75" t="str">
            <v>Desktop</v>
          </cell>
          <cell r="ED75">
            <v>4956.4930000000004</v>
          </cell>
          <cell r="EE75" t="str">
            <v>WA</v>
          </cell>
          <cell r="EH75" t="str">
            <v>le20</v>
          </cell>
          <cell r="EI75">
            <v>4956.4930000000004</v>
          </cell>
          <cell r="EJ75" t="str">
            <v>WA</v>
          </cell>
          <cell r="EO75">
            <v>1524.7619999999999</v>
          </cell>
          <cell r="EP75" t="str">
            <v>WA</v>
          </cell>
          <cell r="ES75">
            <v>6932.7380000000003</v>
          </cell>
          <cell r="ET75" t="str">
            <v>OR</v>
          </cell>
          <cell r="EZ75" t="str">
            <v>WA</v>
          </cell>
          <cell r="FA75" t="str">
            <v>Living Room/Family Room</v>
          </cell>
          <cell r="FB75">
            <v>574953.18800000008</v>
          </cell>
          <cell r="FC75">
            <v>2438594.5560000003</v>
          </cell>
          <cell r="FI75" t="str">
            <v>WA</v>
          </cell>
          <cell r="FJ75" t="str">
            <v>Exterior</v>
          </cell>
          <cell r="FK75" t="str">
            <v>EISAnqnx</v>
          </cell>
          <cell r="FL75">
            <v>892168.74000000011</v>
          </cell>
          <cell r="FS75" t="str">
            <v>WA</v>
          </cell>
          <cell r="FT75" t="str">
            <v>EISAnqnx</v>
          </cell>
          <cell r="FV75">
            <v>3419980.1700000004</v>
          </cell>
          <cell r="GD75" t="str">
            <v>WA</v>
          </cell>
          <cell r="GE75">
            <v>11380107.928000001</v>
          </cell>
          <cell r="GF75">
            <v>9828725.6190000009</v>
          </cell>
          <cell r="GI75">
            <v>1</v>
          </cell>
          <cell r="GJ75">
            <v>1</v>
          </cell>
          <cell r="GK75" t="str">
            <v>WA</v>
          </cell>
          <cell r="GL75">
            <v>4956.4930000000004</v>
          </cell>
          <cell r="GM75" t="str">
            <v>Pre 1980</v>
          </cell>
          <cell r="GN75">
            <v>0</v>
          </cell>
          <cell r="GQ75">
            <v>29053361.018761002</v>
          </cell>
          <cell r="GR75">
            <v>1892810.3293050001</v>
          </cell>
          <cell r="GU75" t="str">
            <v>Natural Gas Other</v>
          </cell>
          <cell r="GX75" t="str">
            <v>Wood</v>
          </cell>
          <cell r="GY75" t="str">
            <v>WA</v>
          </cell>
          <cell r="GZ75">
            <v>4956.49267578125</v>
          </cell>
        </row>
        <row r="76">
          <cell r="AD76" t="str">
            <v>WA</v>
          </cell>
          <cell r="AH76" t="str">
            <v>WA</v>
          </cell>
          <cell r="AI76" t="str">
            <v>1993-2006</v>
          </cell>
          <cell r="AJ76">
            <v>1150.8789999999999</v>
          </cell>
          <cell r="AK76" t="b">
            <v>1</v>
          </cell>
          <cell r="AN76" t="str">
            <v>WA</v>
          </cell>
          <cell r="AO76" t="str">
            <v>Natural Gas FAF</v>
          </cell>
          <cell r="AP76" t="str">
            <v>Pre 1980</v>
          </cell>
          <cell r="AQ76" t="str">
            <v>Basement</v>
          </cell>
          <cell r="AR76">
            <v>1524.76245117188</v>
          </cell>
          <cell r="AU76" t="str">
            <v>Yes</v>
          </cell>
          <cell r="AV76" t="b">
            <v>1</v>
          </cell>
          <cell r="AX76">
            <v>4147353.8671875135</v>
          </cell>
          <cell r="AY76" t="b">
            <v>0</v>
          </cell>
          <cell r="AZ76">
            <v>0</v>
          </cell>
          <cell r="BA76">
            <v>1</v>
          </cell>
          <cell r="BB76">
            <v>1524.76245117188</v>
          </cell>
          <cell r="BC76">
            <v>1.0000002958965923</v>
          </cell>
          <cell r="BF76" t="str">
            <v>WA</v>
          </cell>
          <cell r="BG76" t="str">
            <v>Heat Pump (Ductless System)</v>
          </cell>
          <cell r="BH76" t="str">
            <v>Pre 1980</v>
          </cell>
          <cell r="BI76" t="str">
            <v>Basement</v>
          </cell>
          <cell r="BJ76">
            <v>2003.71557617188</v>
          </cell>
          <cell r="BM76" t="str">
            <v>No</v>
          </cell>
          <cell r="BN76">
            <v>4520382.3398437612</v>
          </cell>
          <cell r="BO76" t="b">
            <v>0</v>
          </cell>
          <cell r="BP76">
            <v>1190347.3123364288</v>
          </cell>
          <cell r="BQ76">
            <v>1</v>
          </cell>
          <cell r="BR76">
            <v>2003.71557617188</v>
          </cell>
          <cell r="BU76" t="str">
            <v>OR</v>
          </cell>
          <cell r="BV76" t="str">
            <v>1980-1992</v>
          </cell>
          <cell r="BW76" t="str">
            <v>Gas Storage Outside Conditioned Space</v>
          </cell>
          <cell r="BY76">
            <v>6932.7380000000003</v>
          </cell>
          <cell r="BZ76" t="str">
            <v>le55</v>
          </cell>
          <cell r="CF76" t="str">
            <v>Conditioned</v>
          </cell>
          <cell r="CG76">
            <v>4956.4930000000004</v>
          </cell>
          <cell r="CH76" t="str">
            <v>WA</v>
          </cell>
          <cell r="CI76" t="str">
            <v>Top-Freezer w/o TTD Ice</v>
          </cell>
          <cell r="CJ76">
            <v>99129.860000000015</v>
          </cell>
          <cell r="CK76" t="b">
            <v>0</v>
          </cell>
          <cell r="CQ76" t="str">
            <v>Conditioned</v>
          </cell>
          <cell r="CR76">
            <v>4956.4930000000004</v>
          </cell>
          <cell r="CS76" t="str">
            <v>WA</v>
          </cell>
          <cell r="CT76" t="str">
            <v>Chest</v>
          </cell>
          <cell r="CU76">
            <v>24782.465000000004</v>
          </cell>
          <cell r="CV76" t="b">
            <v>0</v>
          </cell>
          <cell r="CZ76">
            <v>1524.7619999999999</v>
          </cell>
          <cell r="DA76" t="str">
            <v>WA</v>
          </cell>
          <cell r="DC76" t="str">
            <v>Vertical Axis</v>
          </cell>
          <cell r="DG76" t="str">
            <v>Electric</v>
          </cell>
          <cell r="DH76">
            <v>1464.694</v>
          </cell>
          <cell r="DI76" t="str">
            <v>WA</v>
          </cell>
          <cell r="DL76" t="str">
            <v>Electric</v>
          </cell>
          <cell r="DM76" t="str">
            <v>Electric</v>
          </cell>
          <cell r="DN76">
            <v>2003.7159999999999</v>
          </cell>
          <cell r="DO76" t="str">
            <v>WA</v>
          </cell>
          <cell r="DS76">
            <v>1524.7619999999999</v>
          </cell>
          <cell r="DT76" t="str">
            <v>WA</v>
          </cell>
          <cell r="DU76" t="str">
            <v>32to46</v>
          </cell>
          <cell r="DX76" t="b">
            <v>0</v>
          </cell>
          <cell r="DY76">
            <v>2003.7159999999999</v>
          </cell>
          <cell r="DZ76" t="str">
            <v>WA</v>
          </cell>
          <cell r="EC76" t="str">
            <v>Laptop</v>
          </cell>
          <cell r="ED76">
            <v>4956.4930000000004</v>
          </cell>
          <cell r="EE76" t="str">
            <v>WA</v>
          </cell>
          <cell r="EH76" t="str">
            <v>le20</v>
          </cell>
          <cell r="EI76">
            <v>4956.4930000000004</v>
          </cell>
          <cell r="EJ76" t="str">
            <v>WA</v>
          </cell>
          <cell r="EO76">
            <v>1524.7619999999999</v>
          </cell>
          <cell r="EP76" t="str">
            <v>WA</v>
          </cell>
          <cell r="ES76">
            <v>2003.7159999999999</v>
          </cell>
          <cell r="ET76" t="str">
            <v>WA</v>
          </cell>
          <cell r="EZ76" t="str">
            <v>WA</v>
          </cell>
          <cell r="FA76" t="str">
            <v>Other</v>
          </cell>
          <cell r="FB76">
            <v>7905606.3350000009</v>
          </cell>
          <cell r="FC76">
            <v>10116202.213000001</v>
          </cell>
          <cell r="FI76" t="str">
            <v>WA</v>
          </cell>
          <cell r="FJ76" t="str">
            <v>Exterior</v>
          </cell>
          <cell r="FK76" t="str">
            <v>EISAx</v>
          </cell>
          <cell r="FL76">
            <v>1164775.855</v>
          </cell>
          <cell r="FS76" t="str">
            <v>WA</v>
          </cell>
          <cell r="FT76" t="str">
            <v>EISAq</v>
          </cell>
          <cell r="FV76">
            <v>2324595.2170000002</v>
          </cell>
          <cell r="GD76" t="str">
            <v>WA</v>
          </cell>
          <cell r="GE76">
            <v>802162.66299999994</v>
          </cell>
          <cell r="GF76">
            <v>1238345.804</v>
          </cell>
          <cell r="GI76">
            <v>1</v>
          </cell>
          <cell r="GJ76">
            <v>1</v>
          </cell>
          <cell r="GK76" t="str">
            <v>WA</v>
          </cell>
          <cell r="GL76">
            <v>1150.8789999999999</v>
          </cell>
          <cell r="GM76" t="str">
            <v>1993-2006</v>
          </cell>
          <cell r="GN76">
            <v>-1</v>
          </cell>
          <cell r="GQ76">
            <v>5802691.6372349998</v>
          </cell>
          <cell r="GR76">
            <v>402853.68515999999</v>
          </cell>
          <cell r="GU76" t="str">
            <v>Natural Gas FAF</v>
          </cell>
          <cell r="GX76" t="str">
            <v>None</v>
          </cell>
          <cell r="GY76" t="str">
            <v>WA</v>
          </cell>
          <cell r="GZ76">
            <v>1524.76245117188</v>
          </cell>
        </row>
        <row r="77">
          <cell r="AD77" t="str">
            <v>WA</v>
          </cell>
          <cell r="AH77" t="str">
            <v>WA</v>
          </cell>
          <cell r="AI77" t="str">
            <v>Pre 1980</v>
          </cell>
          <cell r="AJ77">
            <v>1524.7619999999999</v>
          </cell>
          <cell r="AK77" t="b">
            <v>1</v>
          </cell>
          <cell r="AN77" t="str">
            <v>WA</v>
          </cell>
          <cell r="AO77" t="str">
            <v>Natural Gas FAF</v>
          </cell>
          <cell r="AP77" t="str">
            <v>1980-1992</v>
          </cell>
          <cell r="AQ77" t="str">
            <v>Crawlspace</v>
          </cell>
          <cell r="AR77">
            <v>2003.71557617188</v>
          </cell>
          <cell r="AU77" t="str">
            <v>No</v>
          </cell>
          <cell r="AV77" t="b">
            <v>1</v>
          </cell>
          <cell r="AX77">
            <v>2933439.6035156325</v>
          </cell>
          <cell r="AY77" t="b">
            <v>0</v>
          </cell>
          <cell r="AZ77">
            <v>600696.29703925934</v>
          </cell>
          <cell r="BA77">
            <v>1</v>
          </cell>
          <cell r="BB77">
            <v>2003.71557617188</v>
          </cell>
          <cell r="BC77">
            <v>0.99999978847894622</v>
          </cell>
          <cell r="BF77" t="str">
            <v>WA</v>
          </cell>
          <cell r="BG77" t="str">
            <v>Central Air Conditioning (Ducted System)</v>
          </cell>
          <cell r="BH77" t="str">
            <v>1993-2006</v>
          </cell>
          <cell r="BI77" t="str">
            <v>Crawlspace</v>
          </cell>
          <cell r="BJ77">
            <v>4956.49267578125</v>
          </cell>
          <cell r="BM77" t="str">
            <v>No</v>
          </cell>
          <cell r="BN77">
            <v>10071593.1171875</v>
          </cell>
          <cell r="BO77" t="b">
            <v>0</v>
          </cell>
          <cell r="BP77">
            <v>3459573.4010817385</v>
          </cell>
          <cell r="BQ77">
            <v>1</v>
          </cell>
          <cell r="BR77">
            <v>4956.49267578125</v>
          </cell>
          <cell r="BU77" t="str">
            <v>WA</v>
          </cell>
          <cell r="BV77" t="str">
            <v>Pre 1980</v>
          </cell>
          <cell r="BW77" t="str">
            <v>Electric Storage - Outside Conditioned Space - Buffered</v>
          </cell>
          <cell r="BY77">
            <v>2003.7159999999999</v>
          </cell>
          <cell r="BZ77" t="str">
            <v>le55</v>
          </cell>
          <cell r="CF77" t="str">
            <v>Conditioned</v>
          </cell>
          <cell r="CG77">
            <v>4956.4930000000004</v>
          </cell>
          <cell r="CH77" t="str">
            <v>WA</v>
          </cell>
          <cell r="CI77" t="str">
            <v>Side-by-Side w/o TTD Ice</v>
          </cell>
          <cell r="CJ77">
            <v>89216.874000000011</v>
          </cell>
          <cell r="CK77" t="b">
            <v>0</v>
          </cell>
          <cell r="CQ77" t="str">
            <v>Conditioned</v>
          </cell>
          <cell r="CR77">
            <v>4956.4930000000004</v>
          </cell>
          <cell r="CS77" t="str">
            <v>WA</v>
          </cell>
          <cell r="CT77" t="str">
            <v>Chest</v>
          </cell>
          <cell r="CU77">
            <v>19825.972000000002</v>
          </cell>
          <cell r="CV77" t="b">
            <v>0</v>
          </cell>
          <cell r="CZ77">
            <v>4956.4930000000004</v>
          </cell>
          <cell r="DA77" t="str">
            <v>WA</v>
          </cell>
          <cell r="DC77" t="str">
            <v>Horizontal Axis</v>
          </cell>
          <cell r="DG77" t="str">
            <v>Electric</v>
          </cell>
          <cell r="DH77">
            <v>2003.7159999999999</v>
          </cell>
          <cell r="DI77" t="str">
            <v>WA</v>
          </cell>
          <cell r="DL77" t="str">
            <v>Gas</v>
          </cell>
          <cell r="DM77" t="str">
            <v>Gas</v>
          </cell>
          <cell r="DN77">
            <v>4956.4930000000004</v>
          </cell>
          <cell r="DO77" t="str">
            <v>WA</v>
          </cell>
          <cell r="DS77">
            <v>1524.7619999999999</v>
          </cell>
          <cell r="DT77" t="str">
            <v>WA</v>
          </cell>
          <cell r="DU77" t="str">
            <v>lt32</v>
          </cell>
          <cell r="DX77" t="b">
            <v>0</v>
          </cell>
          <cell r="DY77">
            <v>2003.7159999999999</v>
          </cell>
          <cell r="DZ77" t="str">
            <v>WA</v>
          </cell>
          <cell r="EC77" t="str">
            <v>Laptop</v>
          </cell>
          <cell r="ED77">
            <v>1524.7619999999999</v>
          </cell>
          <cell r="EE77" t="str">
            <v>WA</v>
          </cell>
          <cell r="EH77" t="str">
            <v>le20</v>
          </cell>
          <cell r="EI77">
            <v>4956.4930000000004</v>
          </cell>
          <cell r="EJ77" t="str">
            <v>WA</v>
          </cell>
          <cell r="EO77">
            <v>1524.7619999999999</v>
          </cell>
          <cell r="EP77" t="str">
            <v>WA</v>
          </cell>
          <cell r="ES77">
            <v>1150.8789999999999</v>
          </cell>
          <cell r="ET77" t="str">
            <v>WA</v>
          </cell>
          <cell r="EZ77" t="str">
            <v>WA</v>
          </cell>
          <cell r="FA77" t="str">
            <v>Bathroom</v>
          </cell>
          <cell r="FB77">
            <v>1253992.7290000001</v>
          </cell>
          <cell r="FC77">
            <v>946690.16300000006</v>
          </cell>
          <cell r="FI77" t="str">
            <v>WA</v>
          </cell>
          <cell r="FJ77" t="str">
            <v>Garage</v>
          </cell>
          <cell r="FK77" t="str">
            <v>EISAnqnx</v>
          </cell>
          <cell r="FL77">
            <v>991298.60000000009</v>
          </cell>
          <cell r="FS77" t="str">
            <v>WA</v>
          </cell>
          <cell r="FT77" t="str">
            <v>EISAx</v>
          </cell>
          <cell r="FV77">
            <v>4906928.07</v>
          </cell>
          <cell r="GD77" t="str">
            <v>WA</v>
          </cell>
          <cell r="GE77">
            <v>4083312.6359999999</v>
          </cell>
          <cell r="GF77">
            <v>1410404.8499999999</v>
          </cell>
          <cell r="GI77">
            <v>1</v>
          </cell>
          <cell r="GJ77">
            <v>1</v>
          </cell>
          <cell r="GK77" t="str">
            <v>WA</v>
          </cell>
          <cell r="GL77">
            <v>1524.7619999999999</v>
          </cell>
          <cell r="GM77" t="str">
            <v>Pre 1980</v>
          </cell>
          <cell r="GN77">
            <v>0</v>
          </cell>
          <cell r="GQ77">
            <v>7547541.4047599994</v>
          </cell>
          <cell r="GR77">
            <v>442748.95384500001</v>
          </cell>
          <cell r="GU77" t="str">
            <v>Heat Pump (Central System)</v>
          </cell>
          <cell r="GX77" t="str">
            <v>Wood</v>
          </cell>
          <cell r="GY77" t="str">
            <v>OR</v>
          </cell>
          <cell r="GZ77">
            <v>1188.02661132813</v>
          </cell>
        </row>
        <row r="78">
          <cell r="AD78" t="str">
            <v>WA</v>
          </cell>
          <cell r="AH78" t="str">
            <v>WA</v>
          </cell>
          <cell r="AI78" t="str">
            <v>1993-2006</v>
          </cell>
          <cell r="AJ78">
            <v>1464.694</v>
          </cell>
          <cell r="AK78" t="b">
            <v>1</v>
          </cell>
          <cell r="AN78" t="str">
            <v>OR</v>
          </cell>
          <cell r="AO78" t="str">
            <v>Natural Gas Other</v>
          </cell>
          <cell r="AP78" t="str">
            <v>1980-1992</v>
          </cell>
          <cell r="AQ78" t="str">
            <v>Crawlspace</v>
          </cell>
          <cell r="AR78">
            <v>6932.73828125</v>
          </cell>
          <cell r="AU78" t="str">
            <v>No</v>
          </cell>
          <cell r="AV78" t="b">
            <v>0</v>
          </cell>
          <cell r="AX78">
            <v>8319285.9375</v>
          </cell>
          <cell r="AY78" t="b">
            <v>0</v>
          </cell>
          <cell r="AZ78">
            <v>1842108.9810921873</v>
          </cell>
          <cell r="BA78" t="str">
            <v/>
          </cell>
          <cell r="BB78" t="str">
            <v/>
          </cell>
          <cell r="BC78">
            <v>1.0000000405683873</v>
          </cell>
          <cell r="BF78" t="str">
            <v>OR</v>
          </cell>
          <cell r="BG78" t="str">
            <v>Heat Pump (Central System)</v>
          </cell>
          <cell r="BH78" t="str">
            <v>Post 2006</v>
          </cell>
          <cell r="BI78" t="str">
            <v>Slab on Grade</v>
          </cell>
          <cell r="BJ78">
            <v>1188.02661132813</v>
          </cell>
          <cell r="BM78" t="str">
            <v>No</v>
          </cell>
          <cell r="BN78">
            <v>1439888.2529296936</v>
          </cell>
          <cell r="BO78" t="b">
            <v>0</v>
          </cell>
          <cell r="BP78">
            <v>313092.53314941539</v>
          </cell>
          <cell r="BQ78">
            <v>1</v>
          </cell>
          <cell r="BR78">
            <v>1188.02661132813</v>
          </cell>
          <cell r="BU78" t="str">
            <v>WA</v>
          </cell>
          <cell r="BV78" t="str">
            <v>Pre 1980</v>
          </cell>
          <cell r="BW78" t="str">
            <v>Gas Storage Inside Conditioned Space</v>
          </cell>
          <cell r="BY78">
            <v>4956.4930000000004</v>
          </cell>
          <cell r="BZ78" t="str">
            <v>le55</v>
          </cell>
          <cell r="CF78" t="str">
            <v>Conditioned</v>
          </cell>
          <cell r="CG78">
            <v>1464.694</v>
          </cell>
          <cell r="CH78" t="str">
            <v>WA</v>
          </cell>
          <cell r="CI78" t="str">
            <v>Side-by-Side w/ TTD Ice</v>
          </cell>
          <cell r="CJ78">
            <v>29293.879999999997</v>
          </cell>
          <cell r="CK78" t="b">
            <v>0</v>
          </cell>
          <cell r="CQ78" t="str">
            <v>Conditioned</v>
          </cell>
          <cell r="CR78">
            <v>6932.7380000000003</v>
          </cell>
          <cell r="CS78" t="str">
            <v>OR</v>
          </cell>
          <cell r="CT78" t="str">
            <v>Upright</v>
          </cell>
          <cell r="CU78">
            <v>97058.332000000009</v>
          </cell>
          <cell r="CV78" t="b">
            <v>0</v>
          </cell>
          <cell r="CZ78">
            <v>4956.4930000000004</v>
          </cell>
          <cell r="DA78" t="str">
            <v>WA</v>
          </cell>
          <cell r="DC78" t="str">
            <v>Horizontal Axis</v>
          </cell>
          <cell r="DG78" t="str">
            <v>Electric</v>
          </cell>
          <cell r="DH78">
            <v>6932.7380000000003</v>
          </cell>
          <cell r="DI78" t="str">
            <v>OR</v>
          </cell>
          <cell r="DL78" t="str">
            <v>Electric</v>
          </cell>
          <cell r="DM78" t="str">
            <v>Electric</v>
          </cell>
          <cell r="DN78">
            <v>2003.7159999999999</v>
          </cell>
          <cell r="DO78" t="str">
            <v>WA</v>
          </cell>
          <cell r="DS78">
            <v>1524.7619999999999</v>
          </cell>
          <cell r="DT78" t="str">
            <v>WA</v>
          </cell>
          <cell r="DU78" t="str">
            <v>32to46</v>
          </cell>
          <cell r="DX78" t="b">
            <v>1</v>
          </cell>
          <cell r="DY78">
            <v>2003.7159999999999</v>
          </cell>
          <cell r="DZ78" t="str">
            <v>WA</v>
          </cell>
          <cell r="EC78" t="str">
            <v>Laptop</v>
          </cell>
          <cell r="ED78">
            <v>1524.7619999999999</v>
          </cell>
          <cell r="EE78" t="str">
            <v>WA</v>
          </cell>
          <cell r="EH78" t="str">
            <v>le20</v>
          </cell>
          <cell r="EI78">
            <v>4956.4930000000004</v>
          </cell>
          <cell r="EJ78" t="str">
            <v>WA</v>
          </cell>
          <cell r="EO78">
            <v>1524.7619999999999</v>
          </cell>
          <cell r="EP78" t="str">
            <v>WA</v>
          </cell>
          <cell r="ES78">
            <v>4956.4930000000004</v>
          </cell>
          <cell r="ET78" t="str">
            <v>WA</v>
          </cell>
          <cell r="EZ78" t="str">
            <v>WA</v>
          </cell>
          <cell r="FA78" t="str">
            <v>Bedrooms</v>
          </cell>
          <cell r="FB78">
            <v>1125123.9110000001</v>
          </cell>
          <cell r="FC78">
            <v>3638065.8620000002</v>
          </cell>
          <cell r="FI78" t="str">
            <v>WA</v>
          </cell>
          <cell r="FJ78" t="str">
            <v>Garage</v>
          </cell>
          <cell r="FK78" t="str">
            <v>EISAq</v>
          </cell>
          <cell r="FL78">
            <v>2081727.06</v>
          </cell>
          <cell r="FS78" t="str">
            <v>WA</v>
          </cell>
          <cell r="FT78" t="str">
            <v>EISAnqnx</v>
          </cell>
          <cell r="FV78">
            <v>2106108.5699999998</v>
          </cell>
          <cell r="GD78" t="str">
            <v>WA</v>
          </cell>
          <cell r="GE78">
            <v>1552575.64</v>
          </cell>
          <cell r="GF78">
            <v>1783997.2919999999</v>
          </cell>
          <cell r="GI78">
            <v>1</v>
          </cell>
          <cell r="GJ78">
            <v>1</v>
          </cell>
          <cell r="GK78" t="str">
            <v>WA</v>
          </cell>
          <cell r="GL78">
            <v>1464.694</v>
          </cell>
          <cell r="GM78" t="str">
            <v>1993-2006</v>
          </cell>
          <cell r="GN78">
            <v>-1</v>
          </cell>
          <cell r="GQ78">
            <v>8632737.9961900003</v>
          </cell>
          <cell r="GR78">
            <v>524305.525975</v>
          </cell>
          <cell r="GU78" t="str">
            <v>Baseboard/Wall/Radiant</v>
          </cell>
          <cell r="GX78" t="str">
            <v>None</v>
          </cell>
          <cell r="GY78" t="str">
            <v>WA</v>
          </cell>
          <cell r="GZ78">
            <v>4956.49267578125</v>
          </cell>
        </row>
        <row r="79">
          <cell r="AD79" t="str">
            <v>WA</v>
          </cell>
          <cell r="AH79" t="str">
            <v>WA</v>
          </cell>
          <cell r="AI79" t="str">
            <v>1980-1992</v>
          </cell>
          <cell r="AJ79">
            <v>4956.4930000000004</v>
          </cell>
          <cell r="AK79" t="b">
            <v>1</v>
          </cell>
          <cell r="AN79" t="str">
            <v>OR</v>
          </cell>
          <cell r="AO79" t="str">
            <v>Natural Gas FAF</v>
          </cell>
          <cell r="AP79" t="str">
            <v>1980-1992</v>
          </cell>
          <cell r="AQ79" t="str">
            <v>Crawlspace</v>
          </cell>
          <cell r="AR79">
            <v>6932.73828125</v>
          </cell>
          <cell r="AU79" t="str">
            <v>No</v>
          </cell>
          <cell r="AV79" t="b">
            <v>1</v>
          </cell>
          <cell r="AX79">
            <v>8319285.9375</v>
          </cell>
          <cell r="AY79" t="b">
            <v>0</v>
          </cell>
          <cell r="AZ79">
            <v>1842108.9810921873</v>
          </cell>
          <cell r="BA79">
            <v>1</v>
          </cell>
          <cell r="BB79">
            <v>6932.73828125</v>
          </cell>
          <cell r="BC79">
            <v>1.0000000405683873</v>
          </cell>
          <cell r="BF79" t="str">
            <v>OR</v>
          </cell>
          <cell r="BG79" t="str">
            <v>Heat Pump (Central System)</v>
          </cell>
          <cell r="BH79" t="str">
            <v>Post 2006</v>
          </cell>
          <cell r="BI79" t="str">
            <v>Crawlspace</v>
          </cell>
          <cell r="BJ79">
            <v>6932.73828125</v>
          </cell>
          <cell r="BM79" t="str">
            <v>No</v>
          </cell>
          <cell r="BN79">
            <v>9192810.9609375</v>
          </cell>
          <cell r="BO79" t="b">
            <v>0</v>
          </cell>
          <cell r="BP79">
            <v>1772458.5326757813</v>
          </cell>
          <cell r="BQ79">
            <v>1</v>
          </cell>
          <cell r="BR79">
            <v>6932.73828125</v>
          </cell>
          <cell r="BU79" t="str">
            <v>WA</v>
          </cell>
          <cell r="BV79" t="str">
            <v>1993-2006</v>
          </cell>
          <cell r="BW79" t="str">
            <v>Electric Storage - Outside Conditioned Space - Buffered</v>
          </cell>
          <cell r="BY79">
            <v>1150.8789999999999</v>
          </cell>
          <cell r="BZ79" t="str">
            <v>gt55</v>
          </cell>
          <cell r="CF79" t="str">
            <v>Conditioned</v>
          </cell>
          <cell r="CG79">
            <v>4956.4930000000004</v>
          </cell>
          <cell r="CH79" t="str">
            <v>WA</v>
          </cell>
          <cell r="CI79" t="str">
            <v>Side-by-Side w/ TTD Ice</v>
          </cell>
          <cell r="CJ79">
            <v>123912.32500000001</v>
          </cell>
          <cell r="CK79" t="b">
            <v>0</v>
          </cell>
          <cell r="CQ79" t="str">
            <v>Conditioned</v>
          </cell>
          <cell r="CR79">
            <v>1524.7619999999999</v>
          </cell>
          <cell r="CS79" t="str">
            <v>WA</v>
          </cell>
          <cell r="CT79" t="str">
            <v>Upright</v>
          </cell>
          <cell r="CU79">
            <v>27445.716</v>
          </cell>
          <cell r="CV79" t="b">
            <v>0</v>
          </cell>
          <cell r="CZ79">
            <v>1464.694</v>
          </cell>
          <cell r="DA79" t="str">
            <v>WA</v>
          </cell>
          <cell r="DC79" t="str">
            <v>Horizontal Axis</v>
          </cell>
          <cell r="DG79" t="str">
            <v>Electric</v>
          </cell>
          <cell r="DH79">
            <v>2003.7159999999999</v>
          </cell>
          <cell r="DI79" t="str">
            <v>WA</v>
          </cell>
          <cell r="DL79" t="str">
            <v>Electric</v>
          </cell>
          <cell r="DM79" t="str">
            <v>Electric</v>
          </cell>
          <cell r="DN79">
            <v>1464.694</v>
          </cell>
          <cell r="DO79" t="str">
            <v>WA</v>
          </cell>
          <cell r="DS79">
            <v>1524.7619999999999</v>
          </cell>
          <cell r="DT79" t="str">
            <v>WA</v>
          </cell>
          <cell r="DU79" t="str">
            <v>lt32</v>
          </cell>
          <cell r="DX79" t="b">
            <v>0</v>
          </cell>
          <cell r="DY79">
            <v>2003.7159999999999</v>
          </cell>
          <cell r="DZ79" t="str">
            <v>WA</v>
          </cell>
          <cell r="EC79" t="str">
            <v>Laptop</v>
          </cell>
          <cell r="ED79">
            <v>1524.7619999999999</v>
          </cell>
          <cell r="EE79" t="str">
            <v>WA</v>
          </cell>
          <cell r="EH79" t="str">
            <v>le20</v>
          </cell>
          <cell r="EI79">
            <v>4956.4930000000004</v>
          </cell>
          <cell r="EJ79" t="str">
            <v>WA</v>
          </cell>
          <cell r="EO79">
            <v>1524.7619999999999</v>
          </cell>
          <cell r="EP79" t="str">
            <v>WA</v>
          </cell>
          <cell r="ES79">
            <v>6932.7380000000003</v>
          </cell>
          <cell r="ET79" t="str">
            <v>OR</v>
          </cell>
          <cell r="EZ79" t="str">
            <v>WA</v>
          </cell>
          <cell r="FA79" t="str">
            <v>Exterior</v>
          </cell>
          <cell r="FB79">
            <v>1724859.5640000002</v>
          </cell>
          <cell r="FC79">
            <v>13788963.526000001</v>
          </cell>
          <cell r="FI79" t="str">
            <v>WA</v>
          </cell>
          <cell r="FJ79" t="str">
            <v>Garage</v>
          </cell>
          <cell r="FK79" t="str">
            <v>EISAx</v>
          </cell>
          <cell r="FL79">
            <v>396519.44000000006</v>
          </cell>
          <cell r="FS79" t="str">
            <v>WA</v>
          </cell>
          <cell r="FT79" t="str">
            <v>EISAq</v>
          </cell>
          <cell r="FV79">
            <v>299228.53999999998</v>
          </cell>
          <cell r="GD79" t="str">
            <v>WA</v>
          </cell>
          <cell r="GE79">
            <v>20837096.572000001</v>
          </cell>
          <cell r="GF79">
            <v>16009472.390000001</v>
          </cell>
          <cell r="GI79">
            <v>1</v>
          </cell>
          <cell r="GJ79">
            <v>1</v>
          </cell>
          <cell r="GK79" t="str">
            <v>WA</v>
          </cell>
          <cell r="GL79">
            <v>4956.4930000000004</v>
          </cell>
          <cell r="GM79" t="str">
            <v>1980-1992</v>
          </cell>
          <cell r="GN79">
            <v>0</v>
          </cell>
          <cell r="GQ79">
            <v>24534541.220139999</v>
          </cell>
          <cell r="GR79">
            <v>1439229.2636425002</v>
          </cell>
          <cell r="GU79" t="str">
            <v>Natural Gas FAF</v>
          </cell>
          <cell r="GX79" t="str">
            <v>Baseboard/Wall/Radiant</v>
          </cell>
          <cell r="GY79" t="str">
            <v>OR</v>
          </cell>
          <cell r="GZ79">
            <v>6932.73828125</v>
          </cell>
        </row>
        <row r="80">
          <cell r="AD80" t="str">
            <v>WA</v>
          </cell>
          <cell r="AH80" t="str">
            <v>WA</v>
          </cell>
          <cell r="AI80" t="str">
            <v>Pre 1980</v>
          </cell>
          <cell r="AJ80">
            <v>1464.694</v>
          </cell>
          <cell r="AK80" t="b">
            <v>1</v>
          </cell>
          <cell r="AN80" t="str">
            <v>OR</v>
          </cell>
          <cell r="AO80" t="str">
            <v>Natural Gas FAF</v>
          </cell>
          <cell r="AP80" t="str">
            <v>Pre 1980</v>
          </cell>
          <cell r="AQ80" t="str">
            <v>Basement</v>
          </cell>
          <cell r="AR80">
            <v>3112.6580038265301</v>
          </cell>
          <cell r="AU80" t="str">
            <v>No</v>
          </cell>
          <cell r="AV80" t="b">
            <v>1</v>
          </cell>
          <cell r="AX80">
            <v>7781645.0095663257</v>
          </cell>
          <cell r="AY80" t="b">
            <v>0</v>
          </cell>
          <cell r="AZ80">
            <v>2433458.2852409594</v>
          </cell>
          <cell r="BA80">
            <v>0.44897959183673464</v>
          </cell>
          <cell r="BB80">
            <v>3112.6580038265301</v>
          </cell>
          <cell r="BC80">
            <v>0.44897961005111259</v>
          </cell>
          <cell r="BF80" t="str">
            <v>OR</v>
          </cell>
          <cell r="BG80" t="str">
            <v>PTAC</v>
          </cell>
          <cell r="BH80" t="str">
            <v>Pre 1980</v>
          </cell>
          <cell r="BI80" t="str">
            <v>Basement</v>
          </cell>
          <cell r="BJ80">
            <v>5392.1297743055602</v>
          </cell>
          <cell r="BM80" t="str">
            <v>No</v>
          </cell>
          <cell r="BN80">
            <v>21460676.501736131</v>
          </cell>
          <cell r="BO80" t="b">
            <v>0</v>
          </cell>
          <cell r="BP80">
            <v>13141650.156769542</v>
          </cell>
          <cell r="BQ80">
            <v>0.5</v>
          </cell>
          <cell r="BR80">
            <v>2696.0648871527801</v>
          </cell>
          <cell r="BU80" t="str">
            <v>WA</v>
          </cell>
          <cell r="BV80" t="str">
            <v>Pre 1980</v>
          </cell>
          <cell r="BW80" t="str">
            <v>Electric Storage - Outside Conditioned Space - Buffered</v>
          </cell>
          <cell r="BY80">
            <v>1524.7619999999999</v>
          </cell>
          <cell r="BZ80" t="str">
            <v>le55</v>
          </cell>
          <cell r="CF80" t="str">
            <v>Unconditioned</v>
          </cell>
          <cell r="CG80">
            <v>4956.4930000000004</v>
          </cell>
          <cell r="CH80" t="str">
            <v>WA</v>
          </cell>
          <cell r="CI80" t="str">
            <v>Top-Freezer w/o TTD Ice</v>
          </cell>
          <cell r="CJ80">
            <v>89216.874000000011</v>
          </cell>
          <cell r="CK80" t="b">
            <v>0</v>
          </cell>
          <cell r="CQ80" t="str">
            <v>Conditioned</v>
          </cell>
          <cell r="CR80">
            <v>6932.7380000000003</v>
          </cell>
          <cell r="CS80" t="str">
            <v>OR</v>
          </cell>
          <cell r="CT80" t="str">
            <v>Upright</v>
          </cell>
          <cell r="CU80">
            <v>103991.07</v>
          </cell>
          <cell r="CV80" t="b">
            <v>0</v>
          </cell>
          <cell r="CZ80">
            <v>1188.027</v>
          </cell>
          <cell r="DA80" t="str">
            <v>OR</v>
          </cell>
          <cell r="DC80" t="str">
            <v>Vertical Axis</v>
          </cell>
          <cell r="DG80" t="str">
            <v>Electric</v>
          </cell>
          <cell r="DH80">
            <v>4956.4930000000004</v>
          </cell>
          <cell r="DI80" t="str">
            <v>WA</v>
          </cell>
          <cell r="DL80" t="str">
            <v>Electric</v>
          </cell>
          <cell r="DM80" t="str">
            <v>Electric</v>
          </cell>
          <cell r="DN80">
            <v>2003.7159999999999</v>
          </cell>
          <cell r="DO80" t="str">
            <v>WA</v>
          </cell>
          <cell r="DS80">
            <v>4956.4930000000004</v>
          </cell>
          <cell r="DT80" t="str">
            <v>WA</v>
          </cell>
          <cell r="DU80" t="str">
            <v>lt32</v>
          </cell>
          <cell r="DX80" t="b">
            <v>0</v>
          </cell>
          <cell r="DY80">
            <v>4956.4930000000004</v>
          </cell>
          <cell r="DZ80" t="str">
            <v>WA</v>
          </cell>
          <cell r="EC80" t="str">
            <v>Desktop</v>
          </cell>
          <cell r="ED80">
            <v>2003.7159999999999</v>
          </cell>
          <cell r="EE80" t="str">
            <v>WA</v>
          </cell>
          <cell r="EH80" t="str">
            <v>le20</v>
          </cell>
          <cell r="EI80">
            <v>4956.4930000000004</v>
          </cell>
          <cell r="EJ80" t="str">
            <v>WA</v>
          </cell>
          <cell r="EO80">
            <v>1188.027</v>
          </cell>
          <cell r="EP80" t="str">
            <v>OR</v>
          </cell>
          <cell r="ES80">
            <v>4956.4930000000004</v>
          </cell>
          <cell r="ET80" t="str">
            <v>WA</v>
          </cell>
          <cell r="EZ80" t="str">
            <v>WA</v>
          </cell>
          <cell r="FA80" t="str">
            <v>Garage</v>
          </cell>
          <cell r="FB80">
            <v>1933032.2700000003</v>
          </cell>
          <cell r="FC80">
            <v>2889635.4190000002</v>
          </cell>
          <cell r="FI80" t="str">
            <v>WA</v>
          </cell>
          <cell r="FJ80" t="str">
            <v>Kitchen</v>
          </cell>
          <cell r="FK80" t="str">
            <v>EISAq</v>
          </cell>
          <cell r="FL80">
            <v>698865.51300000004</v>
          </cell>
          <cell r="FS80" t="str">
            <v>WA</v>
          </cell>
          <cell r="FT80" t="str">
            <v>EISAx</v>
          </cell>
          <cell r="FV80">
            <v>277361.83899999998</v>
          </cell>
          <cell r="GD80" t="str">
            <v>WA</v>
          </cell>
          <cell r="GE80">
            <v>5015112.2560000001</v>
          </cell>
          <cell r="GF80">
            <v>2736048.392</v>
          </cell>
          <cell r="GI80">
            <v>1</v>
          </cell>
          <cell r="GJ80">
            <v>1</v>
          </cell>
          <cell r="GK80" t="str">
            <v>WA</v>
          </cell>
          <cell r="GL80">
            <v>1464.694</v>
          </cell>
          <cell r="GM80" t="str">
            <v>Pre 1980</v>
          </cell>
          <cell r="GN80">
            <v>-1</v>
          </cell>
          <cell r="GQ80">
            <v>8632737.9961900003</v>
          </cell>
          <cell r="GR80">
            <v>524305.525975</v>
          </cell>
          <cell r="GU80" t="str">
            <v>Natural Gas FAF</v>
          </cell>
          <cell r="GX80" t="str">
            <v>Natural Gas Other</v>
          </cell>
          <cell r="GY80" t="str">
            <v>OR</v>
          </cell>
          <cell r="GZ80">
            <v>6932.73828125</v>
          </cell>
        </row>
        <row r="81">
          <cell r="AD81" t="str">
            <v>WA</v>
          </cell>
          <cell r="AH81" t="str">
            <v>WA</v>
          </cell>
          <cell r="AI81" t="str">
            <v>Pre 1980</v>
          </cell>
          <cell r="AJ81">
            <v>1524.7619999999999</v>
          </cell>
          <cell r="AK81" t="b">
            <v>1</v>
          </cell>
          <cell r="AN81" t="str">
            <v>OR</v>
          </cell>
          <cell r="AO81" t="str">
            <v>Baseboard/Wall/Radiant</v>
          </cell>
          <cell r="AP81" t="str">
            <v>Pre 1980</v>
          </cell>
          <cell r="AQ81" t="str">
            <v>Crawlspace</v>
          </cell>
          <cell r="AR81">
            <v>3820.0802774234699</v>
          </cell>
          <cell r="AU81" t="str">
            <v>No</v>
          </cell>
          <cell r="AV81" t="b">
            <v>0</v>
          </cell>
          <cell r="AX81">
            <v>9550200.6935586743</v>
          </cell>
          <cell r="AY81" t="b">
            <v>0</v>
          </cell>
          <cell r="AZ81">
            <v>2986516.9864320876</v>
          </cell>
          <cell r="BA81" t="str">
            <v/>
          </cell>
          <cell r="BB81" t="str">
            <v/>
          </cell>
          <cell r="BC81">
            <v>0.55102043051727467</v>
          </cell>
          <cell r="BF81" t="str">
            <v>OR</v>
          </cell>
          <cell r="BG81" t="str">
            <v>PTAC</v>
          </cell>
          <cell r="BH81" t="str">
            <v>Pre 1980</v>
          </cell>
          <cell r="BI81" t="str">
            <v>Crawlspace</v>
          </cell>
          <cell r="BJ81">
            <v>1540.60850694444</v>
          </cell>
          <cell r="BM81" t="str">
            <v>No</v>
          </cell>
          <cell r="BN81">
            <v>6131621.8576388713</v>
          </cell>
          <cell r="BO81" t="b">
            <v>0</v>
          </cell>
          <cell r="BP81">
            <v>3754757.1876484263</v>
          </cell>
          <cell r="BQ81">
            <v>0.5</v>
          </cell>
          <cell r="BR81">
            <v>770.30425347222001</v>
          </cell>
          <cell r="BU81" t="str">
            <v>WA</v>
          </cell>
          <cell r="BV81" t="str">
            <v>1993-2006</v>
          </cell>
          <cell r="BW81" t="str">
            <v>Gas Storage Outside Conditioned Space</v>
          </cell>
          <cell r="BY81">
            <v>1464.694</v>
          </cell>
          <cell r="BZ81" t="str">
            <v>le55</v>
          </cell>
          <cell r="CF81" t="str">
            <v>Conditioned</v>
          </cell>
          <cell r="CG81">
            <v>1524.7619999999999</v>
          </cell>
          <cell r="CH81" t="str">
            <v>WA</v>
          </cell>
          <cell r="CI81" t="str">
            <v>Top-Freezer w/o TTD Ice</v>
          </cell>
          <cell r="CJ81">
            <v>27445.716</v>
          </cell>
          <cell r="CK81" t="b">
            <v>0</v>
          </cell>
          <cell r="CQ81" t="str">
            <v>Conditioned</v>
          </cell>
          <cell r="CR81">
            <v>2003.7159999999999</v>
          </cell>
          <cell r="CS81" t="str">
            <v>WA</v>
          </cell>
          <cell r="CT81" t="str">
            <v>Upright</v>
          </cell>
          <cell r="CU81">
            <v>38070.603999999999</v>
          </cell>
          <cell r="CV81" t="b">
            <v>0</v>
          </cell>
          <cell r="CZ81">
            <v>1464.694</v>
          </cell>
          <cell r="DA81" t="str">
            <v>WA</v>
          </cell>
          <cell r="DC81" t="str">
            <v>Vertical Axis</v>
          </cell>
          <cell r="DG81" t="str">
            <v>Electric</v>
          </cell>
          <cell r="DH81">
            <v>2003.7159999999999</v>
          </cell>
          <cell r="DI81" t="str">
            <v>WA</v>
          </cell>
          <cell r="DL81" t="str">
            <v>Gas</v>
          </cell>
          <cell r="DM81" t="str">
            <v>Gas</v>
          </cell>
          <cell r="DN81">
            <v>6932.7380000000003</v>
          </cell>
          <cell r="DO81" t="str">
            <v>OR</v>
          </cell>
          <cell r="DS81">
            <v>4956.4930000000004</v>
          </cell>
          <cell r="DT81" t="str">
            <v>WA</v>
          </cell>
          <cell r="DU81" t="str">
            <v>gt46</v>
          </cell>
          <cell r="DX81" t="b">
            <v>0</v>
          </cell>
          <cell r="DY81">
            <v>1188.027</v>
          </cell>
          <cell r="DZ81" t="str">
            <v>OR</v>
          </cell>
          <cell r="EC81" t="str">
            <v>Laptop</v>
          </cell>
          <cell r="ED81">
            <v>2003.7159999999999</v>
          </cell>
          <cell r="EE81" t="str">
            <v>WA</v>
          </cell>
          <cell r="EH81" t="str">
            <v>le20</v>
          </cell>
          <cell r="EI81">
            <v>1464.694</v>
          </cell>
          <cell r="EJ81" t="str">
            <v>WA</v>
          </cell>
          <cell r="EO81">
            <v>2003.7159999999999</v>
          </cell>
          <cell r="EP81" t="str">
            <v>WA</v>
          </cell>
          <cell r="ES81">
            <v>1188.027</v>
          </cell>
          <cell r="ET81" t="str">
            <v>OR</v>
          </cell>
          <cell r="EZ81" t="str">
            <v>WA</v>
          </cell>
          <cell r="FA81" t="str">
            <v>Kitchen</v>
          </cell>
          <cell r="FB81">
            <v>594779.16</v>
          </cell>
          <cell r="FC81">
            <v>624518.11800000002</v>
          </cell>
          <cell r="FI81" t="str">
            <v>WA</v>
          </cell>
          <cell r="FJ81" t="str">
            <v>Kitchen</v>
          </cell>
          <cell r="FK81" t="str">
            <v>EISAx</v>
          </cell>
          <cell r="FL81">
            <v>1189558.32</v>
          </cell>
          <cell r="FS81" t="str">
            <v>OR</v>
          </cell>
          <cell r="FT81" t="str">
            <v>EISAnqnx</v>
          </cell>
          <cell r="FV81">
            <v>3743678.52</v>
          </cell>
          <cell r="GD81" t="str">
            <v>WA</v>
          </cell>
          <cell r="GE81">
            <v>5200963.182</v>
          </cell>
          <cell r="GF81">
            <v>3497804.0279999999</v>
          </cell>
          <cell r="GI81">
            <v>1</v>
          </cell>
          <cell r="GJ81">
            <v>1</v>
          </cell>
          <cell r="GK81" t="str">
            <v>WA</v>
          </cell>
          <cell r="GL81">
            <v>1524.7619999999999</v>
          </cell>
          <cell r="GM81" t="str">
            <v>Pre 1980</v>
          </cell>
          <cell r="GN81">
            <v>0</v>
          </cell>
          <cell r="GQ81">
            <v>7547541.4047599994</v>
          </cell>
          <cell r="GR81">
            <v>442748.95384500001</v>
          </cell>
          <cell r="GU81" t="str">
            <v>Natural Gas FAF</v>
          </cell>
          <cell r="GX81" t="str">
            <v>None</v>
          </cell>
          <cell r="GY81" t="str">
            <v>OR</v>
          </cell>
          <cell r="GZ81">
            <v>1188.02661132813</v>
          </cell>
        </row>
        <row r="82">
          <cell r="AD82" t="str">
            <v>WA</v>
          </cell>
          <cell r="AH82" t="str">
            <v>WA</v>
          </cell>
          <cell r="AI82" t="str">
            <v>Pre 1980</v>
          </cell>
          <cell r="AJ82">
            <v>1524.7619999999999</v>
          </cell>
          <cell r="AK82" t="b">
            <v>1</v>
          </cell>
          <cell r="AN82" t="str">
            <v>OR</v>
          </cell>
          <cell r="AO82" t="str">
            <v>Baseboard/Wall/Radiant</v>
          </cell>
          <cell r="AP82" t="str">
            <v>Pre 1980</v>
          </cell>
          <cell r="AQ82" t="str">
            <v>Basement</v>
          </cell>
          <cell r="AR82">
            <v>3112.6580038265301</v>
          </cell>
          <cell r="AU82" t="str">
            <v>No</v>
          </cell>
          <cell r="AV82" t="b">
            <v>0</v>
          </cell>
          <cell r="AX82">
            <v>7781645.0095663257</v>
          </cell>
          <cell r="AY82" t="b">
            <v>0</v>
          </cell>
          <cell r="AZ82">
            <v>2433458.2852409594</v>
          </cell>
          <cell r="BA82" t="str">
            <v/>
          </cell>
          <cell r="BB82" t="str">
            <v/>
          </cell>
          <cell r="BC82">
            <v>0.44897961005111259</v>
          </cell>
          <cell r="BF82" t="str">
            <v>WA</v>
          </cell>
          <cell r="BG82" t="str">
            <v>Central Air Conditioning (Ducted System)</v>
          </cell>
          <cell r="BH82" t="str">
            <v>Pre 1980</v>
          </cell>
          <cell r="BI82" t="str">
            <v>Crawlspace</v>
          </cell>
          <cell r="BJ82">
            <v>1130.3258325289601</v>
          </cell>
          <cell r="BM82" t="str">
            <v>Yes</v>
          </cell>
          <cell r="BN82">
            <v>2547754.4265202759</v>
          </cell>
          <cell r="BO82" t="b">
            <v>0</v>
          </cell>
          <cell r="BP82">
            <v>0</v>
          </cell>
          <cell r="BQ82">
            <v>0.5</v>
          </cell>
          <cell r="BR82">
            <v>565.16291626448003</v>
          </cell>
          <cell r="BU82" t="str">
            <v>WA</v>
          </cell>
          <cell r="BV82" t="str">
            <v>1980-1992</v>
          </cell>
          <cell r="BW82" t="str">
            <v>Gas Storage Inside Conditioned Space</v>
          </cell>
          <cell r="BY82">
            <v>4956.4930000000004</v>
          </cell>
          <cell r="BZ82" t="str">
            <v>le55</v>
          </cell>
          <cell r="CF82" t="str">
            <v>Conditioned</v>
          </cell>
          <cell r="CG82">
            <v>1188.027</v>
          </cell>
          <cell r="CH82" t="str">
            <v>OR</v>
          </cell>
          <cell r="CI82" t="str">
            <v>Side-by-Side w/ TTD Ice</v>
          </cell>
          <cell r="CJ82">
            <v>26136.594000000001</v>
          </cell>
          <cell r="CK82" t="b">
            <v>0</v>
          </cell>
          <cell r="CQ82" t="str">
            <v>Unconditioned</v>
          </cell>
          <cell r="CR82">
            <v>2003.7159999999999</v>
          </cell>
          <cell r="CS82" t="str">
            <v>WA</v>
          </cell>
          <cell r="CT82" t="str">
            <v>Chest</v>
          </cell>
          <cell r="CU82">
            <v>40074.32</v>
          </cell>
          <cell r="CV82" t="b">
            <v>0</v>
          </cell>
          <cell r="CZ82">
            <v>1464.694</v>
          </cell>
          <cell r="DA82" t="str">
            <v>WA</v>
          </cell>
          <cell r="DC82" t="str">
            <v>Vertical Axis</v>
          </cell>
          <cell r="DG82" t="str">
            <v>Electric</v>
          </cell>
          <cell r="DH82">
            <v>2003.7159999999999</v>
          </cell>
          <cell r="DI82" t="str">
            <v>WA</v>
          </cell>
          <cell r="DL82" t="str">
            <v>Electric</v>
          </cell>
          <cell r="DM82" t="str">
            <v>Electric</v>
          </cell>
          <cell r="DN82">
            <v>2003.7159999999999</v>
          </cell>
          <cell r="DO82" t="str">
            <v>WA</v>
          </cell>
          <cell r="DS82">
            <v>4956.4930000000004</v>
          </cell>
          <cell r="DT82" t="str">
            <v>WA</v>
          </cell>
          <cell r="DU82" t="str">
            <v>32to46</v>
          </cell>
          <cell r="DX82" t="b">
            <v>0</v>
          </cell>
          <cell r="DY82">
            <v>1188.027</v>
          </cell>
          <cell r="DZ82" t="str">
            <v>OR</v>
          </cell>
          <cell r="EC82" t="str">
            <v>Laptop</v>
          </cell>
          <cell r="ED82">
            <v>4956.4930000000004</v>
          </cell>
          <cell r="EE82" t="str">
            <v>WA</v>
          </cell>
          <cell r="EH82" t="str">
            <v>le20</v>
          </cell>
          <cell r="EI82">
            <v>1188.027</v>
          </cell>
          <cell r="EJ82" t="str">
            <v>OR</v>
          </cell>
          <cell r="EO82">
            <v>2003.7159999999999</v>
          </cell>
          <cell r="EP82" t="str">
            <v>WA</v>
          </cell>
          <cell r="ES82">
            <v>4956.4930000000004</v>
          </cell>
          <cell r="ET82" t="str">
            <v>WA</v>
          </cell>
          <cell r="EZ82" t="str">
            <v>WA</v>
          </cell>
          <cell r="FA82" t="str">
            <v>Living Room/Family Room</v>
          </cell>
          <cell r="FB82">
            <v>3568674.9600000004</v>
          </cell>
          <cell r="FC82">
            <v>2220508.8640000001</v>
          </cell>
          <cell r="FI82" t="str">
            <v>WA</v>
          </cell>
          <cell r="FJ82" t="str">
            <v>Living Room/Family Room</v>
          </cell>
          <cell r="FK82" t="str">
            <v>EISAnqnx</v>
          </cell>
          <cell r="FL82">
            <v>297389.58</v>
          </cell>
          <cell r="FS82" t="str">
            <v>OR</v>
          </cell>
          <cell r="FT82" t="str">
            <v>EISAq</v>
          </cell>
          <cell r="FV82">
            <v>1317220.22</v>
          </cell>
          <cell r="GD82" t="str">
            <v>WA</v>
          </cell>
          <cell r="GE82">
            <v>3047999.2379999999</v>
          </cell>
          <cell r="GF82">
            <v>2668333.5</v>
          </cell>
          <cell r="GI82">
            <v>1</v>
          </cell>
          <cell r="GJ82">
            <v>1</v>
          </cell>
          <cell r="GK82" t="str">
            <v>WA</v>
          </cell>
          <cell r="GL82">
            <v>1524.7619999999999</v>
          </cell>
          <cell r="GM82" t="str">
            <v>Pre 1980</v>
          </cell>
          <cell r="GN82">
            <v>0</v>
          </cell>
          <cell r="GQ82">
            <v>7547541.4047599994</v>
          </cell>
          <cell r="GR82">
            <v>442748.95384500001</v>
          </cell>
          <cell r="GU82" t="str">
            <v>Natural Gas FAF</v>
          </cell>
          <cell r="GX82" t="str">
            <v>None</v>
          </cell>
          <cell r="GY82" t="str">
            <v>WA</v>
          </cell>
          <cell r="GZ82">
            <v>1524.76245117188</v>
          </cell>
        </row>
        <row r="83">
          <cell r="AD83" t="str">
            <v>WA</v>
          </cell>
          <cell r="AH83" t="str">
            <v>WA</v>
          </cell>
          <cell r="AI83" t="str">
            <v>Post 2006</v>
          </cell>
          <cell r="AJ83">
            <v>1524.7619999999999</v>
          </cell>
          <cell r="AK83" t="b">
            <v>1</v>
          </cell>
          <cell r="AN83" t="str">
            <v>OR</v>
          </cell>
          <cell r="AO83" t="str">
            <v>Natural Gas FAF</v>
          </cell>
          <cell r="AP83" t="str">
            <v>Pre 1980</v>
          </cell>
          <cell r="AQ83" t="str">
            <v>Crawlspace</v>
          </cell>
          <cell r="AR83">
            <v>3820.0802774234699</v>
          </cell>
          <cell r="AU83" t="str">
            <v>No</v>
          </cell>
          <cell r="AV83" t="b">
            <v>1</v>
          </cell>
          <cell r="AX83">
            <v>9550200.6935586743</v>
          </cell>
          <cell r="AY83" t="b">
            <v>0</v>
          </cell>
          <cell r="AZ83">
            <v>2986516.9864320876</v>
          </cell>
          <cell r="BA83">
            <v>0.55102040816326536</v>
          </cell>
          <cell r="BB83">
            <v>3820.0802774234699</v>
          </cell>
          <cell r="BC83">
            <v>0.55102043051727467</v>
          </cell>
          <cell r="BF83" t="str">
            <v>WA</v>
          </cell>
          <cell r="BG83" t="str">
            <v>Central Air Conditioning (Ducted System)</v>
          </cell>
          <cell r="BH83" t="str">
            <v>Pre 1980</v>
          </cell>
          <cell r="BI83" t="str">
            <v>Basement</v>
          </cell>
          <cell r="BJ83">
            <v>394.43661864291698</v>
          </cell>
          <cell r="BM83" t="str">
            <v>Yes</v>
          </cell>
          <cell r="BN83">
            <v>889060.13842113491</v>
          </cell>
          <cell r="BO83" t="b">
            <v>0</v>
          </cell>
          <cell r="BP83">
            <v>0</v>
          </cell>
          <cell r="BQ83">
            <v>0.5</v>
          </cell>
          <cell r="BR83">
            <v>197.21830932145849</v>
          </cell>
          <cell r="BU83" t="str">
            <v>WA</v>
          </cell>
          <cell r="BV83" t="str">
            <v>Pre 1980</v>
          </cell>
          <cell r="BW83" t="str">
            <v>Electric Storage - Inside Conditioned Space</v>
          </cell>
          <cell r="BY83">
            <v>1464.694</v>
          </cell>
          <cell r="BZ83" t="str">
            <v>gt55</v>
          </cell>
          <cell r="CF83" t="str">
            <v>Conditioned</v>
          </cell>
          <cell r="CG83">
            <v>4956.4930000000004</v>
          </cell>
          <cell r="CH83" t="str">
            <v>WA</v>
          </cell>
          <cell r="CI83" t="str">
            <v>Top-Freezer w/o TTD Ice</v>
          </cell>
          <cell r="CJ83">
            <v>89216.874000000011</v>
          </cell>
          <cell r="CK83" t="b">
            <v>0</v>
          </cell>
          <cell r="CQ83" t="str">
            <v>Unconditioned</v>
          </cell>
          <cell r="CR83">
            <v>1464.694</v>
          </cell>
          <cell r="CS83" t="str">
            <v>WA</v>
          </cell>
          <cell r="CT83" t="str">
            <v>Upright</v>
          </cell>
          <cell r="CU83">
            <v>27829.185999999998</v>
          </cell>
          <cell r="CV83" t="b">
            <v>0</v>
          </cell>
          <cell r="CZ83">
            <v>4956.4930000000004</v>
          </cell>
          <cell r="DA83" t="str">
            <v>WA</v>
          </cell>
          <cell r="DC83" t="str">
            <v>Vertical Axis</v>
          </cell>
          <cell r="DG83" t="str">
            <v>Electric</v>
          </cell>
          <cell r="DH83">
            <v>1188.027</v>
          </cell>
          <cell r="DI83" t="str">
            <v>OR</v>
          </cell>
          <cell r="DL83" t="str">
            <v>Gas</v>
          </cell>
          <cell r="DM83" t="str">
            <v>Gas</v>
          </cell>
          <cell r="DN83">
            <v>4956.4930000000004</v>
          </cell>
          <cell r="DO83" t="str">
            <v>WA</v>
          </cell>
          <cell r="DS83">
            <v>1464.694</v>
          </cell>
          <cell r="DT83" t="str">
            <v>WA</v>
          </cell>
          <cell r="DU83" t="str">
            <v>32to46</v>
          </cell>
          <cell r="DX83" t="b">
            <v>1</v>
          </cell>
          <cell r="DY83">
            <v>2003.7159999999999</v>
          </cell>
          <cell r="DZ83" t="str">
            <v>WA</v>
          </cell>
          <cell r="EC83" t="str">
            <v>Laptop</v>
          </cell>
          <cell r="ED83">
            <v>4956.4930000000004</v>
          </cell>
          <cell r="EE83" t="str">
            <v>WA</v>
          </cell>
          <cell r="EH83" t="str">
            <v>le20</v>
          </cell>
          <cell r="EI83">
            <v>1464.694</v>
          </cell>
          <cell r="EJ83" t="str">
            <v>WA</v>
          </cell>
          <cell r="EO83">
            <v>1464.694</v>
          </cell>
          <cell r="EP83" t="str">
            <v>WA</v>
          </cell>
          <cell r="ES83">
            <v>4956.4930000000004</v>
          </cell>
          <cell r="ET83" t="str">
            <v>WA</v>
          </cell>
          <cell r="EZ83" t="str">
            <v>WA</v>
          </cell>
          <cell r="FA83" t="str">
            <v>Other</v>
          </cell>
          <cell r="FB83">
            <v>1293644.6730000002</v>
          </cell>
          <cell r="FC83">
            <v>2740940.6290000002</v>
          </cell>
          <cell r="FI83" t="str">
            <v>WA</v>
          </cell>
          <cell r="FJ83" t="str">
            <v>Living Room/Family Room</v>
          </cell>
          <cell r="FK83" t="str">
            <v>EISAx</v>
          </cell>
          <cell r="FL83">
            <v>2949113.3350000004</v>
          </cell>
          <cell r="FS83" t="str">
            <v>OR</v>
          </cell>
          <cell r="FT83" t="str">
            <v>EISAx</v>
          </cell>
          <cell r="FV83">
            <v>1663857.12</v>
          </cell>
          <cell r="GD83" t="str">
            <v>WA</v>
          </cell>
          <cell r="GE83">
            <v>7561294.7579999994</v>
          </cell>
          <cell r="GF83">
            <v>3728043.09</v>
          </cell>
          <cell r="GI83">
            <v>1</v>
          </cell>
          <cell r="GJ83">
            <v>1</v>
          </cell>
          <cell r="GK83" t="str">
            <v>WA</v>
          </cell>
          <cell r="GL83">
            <v>1524.7619999999999</v>
          </cell>
          <cell r="GM83" t="str">
            <v>Post 2006</v>
          </cell>
          <cell r="GN83">
            <v>0</v>
          </cell>
          <cell r="GQ83">
            <v>7547541.4047599994</v>
          </cell>
          <cell r="GR83">
            <v>442748.95384500001</v>
          </cell>
          <cell r="GU83" t="str">
            <v>Natural Gas FAF</v>
          </cell>
          <cell r="GX83" t="str">
            <v>None</v>
          </cell>
          <cell r="GY83" t="str">
            <v>OR</v>
          </cell>
          <cell r="GZ83">
            <v>6932.73828125</v>
          </cell>
        </row>
        <row r="84">
          <cell r="AD84" t="str">
            <v>WA</v>
          </cell>
          <cell r="AH84" t="str">
            <v>WA</v>
          </cell>
          <cell r="AI84" t="str">
            <v>Pre 1980</v>
          </cell>
          <cell r="AJ84">
            <v>1464.694</v>
          </cell>
          <cell r="AK84" t="b">
            <v>1</v>
          </cell>
          <cell r="AN84" t="str">
            <v>OR</v>
          </cell>
          <cell r="AO84" t="str">
            <v>Heat Pump (Central System)</v>
          </cell>
          <cell r="AP84" t="str">
            <v>1993-2006</v>
          </cell>
          <cell r="AQ84" t="str">
            <v>Crawlspace</v>
          </cell>
          <cell r="AR84">
            <v>1188.02661132813</v>
          </cell>
          <cell r="AU84" t="str">
            <v>No</v>
          </cell>
          <cell r="AV84" t="b">
            <v>1</v>
          </cell>
          <cell r="AX84">
            <v>3521310.8759765774</v>
          </cell>
          <cell r="AY84" t="b">
            <v>0</v>
          </cell>
          <cell r="AZ84">
            <v>643482.37735178485</v>
          </cell>
          <cell r="BA84">
            <v>1</v>
          </cell>
          <cell r="BB84">
            <v>1188.02661132813</v>
          </cell>
          <cell r="BC84">
            <v>0.99999967284256164</v>
          </cell>
          <cell r="BF84" t="str">
            <v>OR</v>
          </cell>
          <cell r="BG84" t="str">
            <v>Central Air Conditioning (Ducted System)</v>
          </cell>
          <cell r="BH84" t="str">
            <v>Pre 1980</v>
          </cell>
          <cell r="BI84" t="str">
            <v>Crawlspace</v>
          </cell>
          <cell r="BJ84">
            <v>1625.0703836328</v>
          </cell>
          <cell r="BM84" t="str">
            <v>No</v>
          </cell>
          <cell r="BN84">
            <v>4194306.6601562565</v>
          </cell>
          <cell r="BO84" t="b">
            <v>0</v>
          </cell>
          <cell r="BP84">
            <v>1215571.8227878613</v>
          </cell>
          <cell r="BQ84">
            <v>0.5</v>
          </cell>
          <cell r="BR84">
            <v>812.53519181640002</v>
          </cell>
          <cell r="BU84" t="str">
            <v>WA</v>
          </cell>
          <cell r="BV84" t="str">
            <v>Pre 1980</v>
          </cell>
          <cell r="BW84" t="str">
            <v>Electric Storage - Inside Conditioned Space</v>
          </cell>
          <cell r="BY84">
            <v>1524.7619999999999</v>
          </cell>
          <cell r="BZ84" t="str">
            <v>gt55</v>
          </cell>
          <cell r="CF84" t="str">
            <v>Conditioned</v>
          </cell>
          <cell r="CG84">
            <v>6932.7380000000003</v>
          </cell>
          <cell r="CH84" t="str">
            <v>OR</v>
          </cell>
          <cell r="CI84" t="str">
            <v>Side-by-Side w/ TTD Ice</v>
          </cell>
          <cell r="CJ84">
            <v>152520.236</v>
          </cell>
          <cell r="CK84" t="b">
            <v>0</v>
          </cell>
          <cell r="CQ84" t="str">
            <v>Conditioned</v>
          </cell>
          <cell r="CR84">
            <v>4956.4930000000004</v>
          </cell>
          <cell r="CS84" t="str">
            <v>WA</v>
          </cell>
          <cell r="CT84" t="str">
            <v>Upright</v>
          </cell>
          <cell r="CU84">
            <v>89216.874000000011</v>
          </cell>
          <cell r="CV84" t="b">
            <v>0</v>
          </cell>
          <cell r="CZ84">
            <v>2003.7159999999999</v>
          </cell>
          <cell r="DA84" t="str">
            <v>WA</v>
          </cell>
          <cell r="DC84" t="str">
            <v>Vertical Axis</v>
          </cell>
          <cell r="DG84" t="str">
            <v>Electric</v>
          </cell>
          <cell r="DH84">
            <v>2003.7159999999999</v>
          </cell>
          <cell r="DI84" t="str">
            <v>WA</v>
          </cell>
          <cell r="DL84" t="str">
            <v>Electric</v>
          </cell>
          <cell r="DM84" t="str">
            <v>Electric</v>
          </cell>
          <cell r="DN84">
            <v>2003.7159999999999</v>
          </cell>
          <cell r="DO84" t="str">
            <v>WA</v>
          </cell>
          <cell r="DS84">
            <v>1524.7619999999999</v>
          </cell>
          <cell r="DT84" t="str">
            <v>WA</v>
          </cell>
          <cell r="DU84" t="str">
            <v>lt32</v>
          </cell>
          <cell r="DX84" t="b">
            <v>0</v>
          </cell>
          <cell r="DY84">
            <v>4956.4930000000004</v>
          </cell>
          <cell r="DZ84" t="str">
            <v>WA</v>
          </cell>
          <cell r="EC84" t="str">
            <v>Desktop</v>
          </cell>
          <cell r="ED84">
            <v>4956.4930000000004</v>
          </cell>
          <cell r="EE84" t="str">
            <v>WA</v>
          </cell>
          <cell r="EH84" t="str">
            <v>le20</v>
          </cell>
          <cell r="EI84">
            <v>1464.694</v>
          </cell>
          <cell r="EJ84" t="str">
            <v>WA</v>
          </cell>
          <cell r="EO84">
            <v>1464.694</v>
          </cell>
          <cell r="EP84" t="str">
            <v>WA</v>
          </cell>
          <cell r="ES84">
            <v>1150.8789999999999</v>
          </cell>
          <cell r="ET84" t="str">
            <v>WA</v>
          </cell>
          <cell r="EZ84" t="str">
            <v>WA</v>
          </cell>
          <cell r="FA84" t="str">
            <v>Bathroom</v>
          </cell>
          <cell r="FB84">
            <v>941746.5199999999</v>
          </cell>
          <cell r="FC84">
            <v>308572.26399999997</v>
          </cell>
          <cell r="FI84" t="str">
            <v>WA</v>
          </cell>
          <cell r="FJ84" t="str">
            <v>Other</v>
          </cell>
          <cell r="FK84" t="str">
            <v>EISAnqnx</v>
          </cell>
          <cell r="FL84">
            <v>1189558.32</v>
          </cell>
          <cell r="FS84" t="str">
            <v>WA</v>
          </cell>
          <cell r="FT84" t="str">
            <v>EISAnqnx</v>
          </cell>
          <cell r="FV84">
            <v>2104171.56</v>
          </cell>
          <cell r="GD84" t="str">
            <v>WA</v>
          </cell>
          <cell r="GE84">
            <v>1130743.7679999999</v>
          </cell>
          <cell r="GF84">
            <v>1561363.804</v>
          </cell>
          <cell r="GI84">
            <v>1</v>
          </cell>
          <cell r="GJ84">
            <v>1</v>
          </cell>
          <cell r="GK84" t="str">
            <v>WA</v>
          </cell>
          <cell r="GL84">
            <v>1464.694</v>
          </cell>
          <cell r="GM84" t="str">
            <v>Pre 1980</v>
          </cell>
          <cell r="GN84">
            <v>-1</v>
          </cell>
          <cell r="GQ84">
            <v>8632737.9961900003</v>
          </cell>
          <cell r="GR84">
            <v>524305.525975</v>
          </cell>
          <cell r="GU84" t="str">
            <v>Baseboard/Wall/Radiant</v>
          </cell>
          <cell r="GX84" t="str">
            <v>Baseboard/Wall/Radiant</v>
          </cell>
          <cell r="GY84" t="str">
            <v>WA</v>
          </cell>
          <cell r="GZ84">
            <v>1464.69372558594</v>
          </cell>
        </row>
        <row r="85">
          <cell r="AD85" t="str">
            <v>WA</v>
          </cell>
          <cell r="AH85" t="str">
            <v>WA</v>
          </cell>
          <cell r="AI85" t="str">
            <v>Pre 1980</v>
          </cell>
          <cell r="AJ85">
            <v>4956.4930000000004</v>
          </cell>
          <cell r="AK85" t="b">
            <v>1</v>
          </cell>
          <cell r="AN85" t="str">
            <v>OR</v>
          </cell>
          <cell r="AO85" t="str">
            <v>Baseboard/Wall/Radiant</v>
          </cell>
          <cell r="AP85" t="str">
            <v>1993-2006</v>
          </cell>
          <cell r="AQ85" t="str">
            <v>Crawlspace</v>
          </cell>
          <cell r="AR85">
            <v>1188.02661132813</v>
          </cell>
          <cell r="AU85" t="str">
            <v>No</v>
          </cell>
          <cell r="AV85" t="b">
            <v>0</v>
          </cell>
          <cell r="AX85">
            <v>3521310.8759765774</v>
          </cell>
          <cell r="AY85" t="b">
            <v>0</v>
          </cell>
          <cell r="AZ85">
            <v>643482.37735178485</v>
          </cell>
          <cell r="BA85" t="str">
            <v/>
          </cell>
          <cell r="BB85" t="str">
            <v/>
          </cell>
          <cell r="BC85">
            <v>0.99999967284256164</v>
          </cell>
          <cell r="BF85" t="str">
            <v>OR</v>
          </cell>
          <cell r="BG85" t="str">
            <v>Central Air Conditioning (Ducted System)</v>
          </cell>
          <cell r="BH85" t="str">
            <v>Pre 1980</v>
          </cell>
          <cell r="BI85" t="str">
            <v>Slab on Grade</v>
          </cell>
          <cell r="BJ85">
            <v>5307.6678976171997</v>
          </cell>
          <cell r="BM85" t="str">
            <v>No</v>
          </cell>
          <cell r="BN85">
            <v>13699090.843749993</v>
          </cell>
          <cell r="BO85" t="b">
            <v>0</v>
          </cell>
          <cell r="BP85">
            <v>3970198.2178988573</v>
          </cell>
          <cell r="BQ85">
            <v>0.5</v>
          </cell>
          <cell r="BR85">
            <v>2653.8339488085999</v>
          </cell>
          <cell r="BU85" t="str">
            <v>WA</v>
          </cell>
          <cell r="BV85" t="str">
            <v>Pre 1980</v>
          </cell>
          <cell r="BW85" t="str">
            <v>Gas Storage Inside Conditioned Space</v>
          </cell>
          <cell r="BY85">
            <v>1524.7619999999999</v>
          </cell>
          <cell r="BZ85" t="str">
            <v>le55</v>
          </cell>
          <cell r="CF85" t="str">
            <v>Conditioned</v>
          </cell>
          <cell r="CG85">
            <v>1188.027</v>
          </cell>
          <cell r="CH85" t="str">
            <v>OR</v>
          </cell>
          <cell r="CI85" t="str">
            <v>Side-by-Side w/ TTD Ice</v>
          </cell>
          <cell r="CJ85">
            <v>28512.648000000001</v>
          </cell>
          <cell r="CK85" t="b">
            <v>0</v>
          </cell>
          <cell r="CQ85" t="str">
            <v>Unconditioned</v>
          </cell>
          <cell r="CR85">
            <v>4956.4930000000004</v>
          </cell>
          <cell r="CS85" t="str">
            <v>WA</v>
          </cell>
          <cell r="CT85" t="str">
            <v>Upright</v>
          </cell>
          <cell r="CU85">
            <v>99129.860000000015</v>
          </cell>
          <cell r="CV85" t="b">
            <v>0</v>
          </cell>
          <cell r="CZ85">
            <v>1188.027</v>
          </cell>
          <cell r="DA85" t="str">
            <v>OR</v>
          </cell>
          <cell r="DC85" t="str">
            <v>Horizontal Axis</v>
          </cell>
          <cell r="DG85" t="str">
            <v>Electric</v>
          </cell>
          <cell r="DH85">
            <v>2003.7159999999999</v>
          </cell>
          <cell r="DI85" t="str">
            <v>WA</v>
          </cell>
          <cell r="DL85" t="str">
            <v>Electric</v>
          </cell>
          <cell r="DM85" t="str">
            <v>Electric</v>
          </cell>
          <cell r="DN85">
            <v>2003.7159999999999</v>
          </cell>
          <cell r="DO85" t="str">
            <v>WA</v>
          </cell>
          <cell r="DS85">
            <v>2003.7159999999999</v>
          </cell>
          <cell r="DT85" t="str">
            <v>WA</v>
          </cell>
          <cell r="DU85" t="str">
            <v>32to46</v>
          </cell>
          <cell r="DX85" t="b">
            <v>0</v>
          </cell>
          <cell r="DY85">
            <v>4956.4930000000004</v>
          </cell>
          <cell r="DZ85" t="str">
            <v>WA</v>
          </cell>
          <cell r="EC85" t="str">
            <v>Laptop</v>
          </cell>
          <cell r="ED85">
            <v>6932.7380000000003</v>
          </cell>
          <cell r="EE85" t="str">
            <v>OR</v>
          </cell>
          <cell r="EH85" t="str">
            <v>gt20</v>
          </cell>
          <cell r="EI85">
            <v>4956.4930000000004</v>
          </cell>
          <cell r="EJ85" t="str">
            <v>WA</v>
          </cell>
          <cell r="EO85">
            <v>2003.7159999999999</v>
          </cell>
          <cell r="EP85" t="str">
            <v>WA</v>
          </cell>
          <cell r="ES85">
            <v>4956.4930000000004</v>
          </cell>
          <cell r="ET85" t="str">
            <v>WA</v>
          </cell>
          <cell r="EZ85" t="str">
            <v>WA</v>
          </cell>
          <cell r="FA85" t="str">
            <v>Bedrooms</v>
          </cell>
          <cell r="FB85">
            <v>1102043.8</v>
          </cell>
          <cell r="FC85">
            <v>1282378.24</v>
          </cell>
          <cell r="FI85" t="str">
            <v>WA</v>
          </cell>
          <cell r="FJ85" t="str">
            <v>Other</v>
          </cell>
          <cell r="FK85" t="str">
            <v>EISAq</v>
          </cell>
          <cell r="FL85">
            <v>495649.30000000005</v>
          </cell>
          <cell r="FS85" t="str">
            <v>WA</v>
          </cell>
          <cell r="FT85" t="str">
            <v>EISAq</v>
          </cell>
          <cell r="FV85">
            <v>10673.333999999999</v>
          </cell>
          <cell r="GD85" t="str">
            <v>WA</v>
          </cell>
          <cell r="GE85">
            <v>17531115.741</v>
          </cell>
          <cell r="GF85">
            <v>9972463.9160000011</v>
          </cell>
          <cell r="GI85">
            <v>1</v>
          </cell>
          <cell r="GJ85">
            <v>1</v>
          </cell>
          <cell r="GK85" t="str">
            <v>WA</v>
          </cell>
          <cell r="GL85">
            <v>4956.4930000000004</v>
          </cell>
          <cell r="GM85" t="str">
            <v>Pre 1980</v>
          </cell>
          <cell r="GN85">
            <v>0</v>
          </cell>
          <cell r="GQ85">
            <v>24534541.220139999</v>
          </cell>
          <cell r="GR85">
            <v>1439229.2636425002</v>
          </cell>
          <cell r="GU85" t="str">
            <v>Natural Gas FAF</v>
          </cell>
          <cell r="GX85" t="str">
            <v>None</v>
          </cell>
          <cell r="GY85" t="str">
            <v>OR</v>
          </cell>
          <cell r="GZ85">
            <v>6932.73828125</v>
          </cell>
        </row>
        <row r="86">
          <cell r="AD86" t="str">
            <v>OR</v>
          </cell>
          <cell r="AH86" t="str">
            <v>OR</v>
          </cell>
          <cell r="AI86" t="str">
            <v>Pre 1980</v>
          </cell>
          <cell r="AJ86">
            <v>6932.7380000000003</v>
          </cell>
          <cell r="AK86" t="b">
            <v>1</v>
          </cell>
          <cell r="AN86" t="str">
            <v>OR</v>
          </cell>
          <cell r="AO86" t="str">
            <v>Natural Gas FAF</v>
          </cell>
          <cell r="AP86" t="str">
            <v>1993-2006</v>
          </cell>
          <cell r="AQ86" t="str">
            <v>Crawlspace</v>
          </cell>
          <cell r="AR86">
            <v>1188.02661132813</v>
          </cell>
          <cell r="AU86" t="str">
            <v>No</v>
          </cell>
          <cell r="AV86" t="b">
            <v>0</v>
          </cell>
          <cell r="AX86">
            <v>3521310.8759765774</v>
          </cell>
          <cell r="AY86" t="b">
            <v>0</v>
          </cell>
          <cell r="AZ86">
            <v>643482.37735178485</v>
          </cell>
          <cell r="BA86" t="str">
            <v/>
          </cell>
          <cell r="BB86" t="str">
            <v/>
          </cell>
          <cell r="BC86">
            <v>0.99999967284256164</v>
          </cell>
          <cell r="BF86" t="str">
            <v>OR</v>
          </cell>
          <cell r="BG86" t="str">
            <v>Heat Pump (Ductless System)</v>
          </cell>
          <cell r="BH86" t="str">
            <v>1980-1992</v>
          </cell>
          <cell r="BI86" t="str">
            <v>Slab on Grade</v>
          </cell>
          <cell r="BJ86">
            <v>670.91015625</v>
          </cell>
          <cell r="BM86" t="str">
            <v>No</v>
          </cell>
          <cell r="BN86">
            <v>1328402.109375</v>
          </cell>
          <cell r="BO86" t="b">
            <v>0</v>
          </cell>
          <cell r="BP86">
            <v>488102.36833242187</v>
          </cell>
          <cell r="BQ86">
            <v>0.5</v>
          </cell>
          <cell r="BR86">
            <v>335.455078125</v>
          </cell>
          <cell r="BU86" t="str">
            <v>WA</v>
          </cell>
          <cell r="BV86" t="str">
            <v>Post 2006</v>
          </cell>
          <cell r="BW86" t="str">
            <v>Gas Storage Outside Conditioned Space</v>
          </cell>
          <cell r="BY86">
            <v>1524.7619999999999</v>
          </cell>
          <cell r="BZ86" t="str">
            <v>le55</v>
          </cell>
          <cell r="CF86" t="str">
            <v>Conditioned</v>
          </cell>
          <cell r="CG86">
            <v>1524.7619999999999</v>
          </cell>
          <cell r="CH86" t="str">
            <v>WA</v>
          </cell>
          <cell r="CI86" t="str">
            <v>Bottom-Freezer (Including French Door) w/o TTD Ice</v>
          </cell>
          <cell r="CJ86">
            <v>33544.763999999996</v>
          </cell>
          <cell r="CK86" t="b">
            <v>0</v>
          </cell>
          <cell r="CQ86" t="str">
            <v>Unconditioned</v>
          </cell>
          <cell r="CR86">
            <v>2003.7159999999999</v>
          </cell>
          <cell r="CS86" t="str">
            <v>WA</v>
          </cell>
          <cell r="CT86" t="str">
            <v>Upright</v>
          </cell>
          <cell r="CU86">
            <v>60111.479999999996</v>
          </cell>
          <cell r="CV86" t="b">
            <v>0</v>
          </cell>
          <cell r="CZ86">
            <v>1524.7619999999999</v>
          </cell>
          <cell r="DA86" t="str">
            <v>WA</v>
          </cell>
          <cell r="DC86" t="str">
            <v>Vertical Axis</v>
          </cell>
          <cell r="DG86" t="str">
            <v>Electric</v>
          </cell>
          <cell r="DH86">
            <v>4956.4930000000004</v>
          </cell>
          <cell r="DI86" t="str">
            <v>WA</v>
          </cell>
          <cell r="DL86" t="str">
            <v>Electric</v>
          </cell>
          <cell r="DM86" t="str">
            <v>Electric</v>
          </cell>
          <cell r="DN86">
            <v>1188.027</v>
          </cell>
          <cell r="DO86" t="str">
            <v>OR</v>
          </cell>
          <cell r="DS86">
            <v>6932.7380000000003</v>
          </cell>
          <cell r="DT86" t="str">
            <v>OR</v>
          </cell>
          <cell r="DU86" t="str">
            <v>lt32</v>
          </cell>
          <cell r="DX86" t="b">
            <v>0</v>
          </cell>
          <cell r="DY86">
            <v>4956.4930000000004</v>
          </cell>
          <cell r="DZ86" t="str">
            <v>WA</v>
          </cell>
          <cell r="EC86" t="str">
            <v>Desktop</v>
          </cell>
          <cell r="ED86">
            <v>1188.027</v>
          </cell>
          <cell r="EE86" t="str">
            <v>OR</v>
          </cell>
          <cell r="EH86" t="str">
            <v>le20</v>
          </cell>
          <cell r="EI86">
            <v>2003.7159999999999</v>
          </cell>
          <cell r="EJ86" t="str">
            <v>WA</v>
          </cell>
          <cell r="EO86">
            <v>2003.7159999999999</v>
          </cell>
          <cell r="EP86" t="str">
            <v>WA</v>
          </cell>
          <cell r="ES86">
            <v>2003.7159999999999</v>
          </cell>
          <cell r="ET86" t="str">
            <v>WA</v>
          </cell>
          <cell r="EZ86" t="str">
            <v>WA</v>
          </cell>
          <cell r="FA86" t="str">
            <v>Exterior</v>
          </cell>
          <cell r="FB86">
            <v>1202229.5999999999</v>
          </cell>
          <cell r="FC86">
            <v>5197639.3039999995</v>
          </cell>
          <cell r="FI86" t="str">
            <v>WA</v>
          </cell>
          <cell r="FJ86" t="str">
            <v>Other</v>
          </cell>
          <cell r="FK86" t="str">
            <v>EISAx</v>
          </cell>
          <cell r="FL86">
            <v>2726071.1500000004</v>
          </cell>
          <cell r="FS86" t="str">
            <v>WA</v>
          </cell>
          <cell r="FT86" t="str">
            <v>EISAx</v>
          </cell>
          <cell r="FV86">
            <v>1448523.9</v>
          </cell>
          <cell r="GD86" t="str">
            <v>OR</v>
          </cell>
          <cell r="GE86">
            <v>8236092.7439999999</v>
          </cell>
          <cell r="GF86">
            <v>8319285.6000000006</v>
          </cell>
          <cell r="GI86">
            <v>1</v>
          </cell>
          <cell r="GJ86">
            <v>2</v>
          </cell>
          <cell r="GK86" t="str">
            <v>OR</v>
          </cell>
          <cell r="GL86">
            <v>6932.7380000000003</v>
          </cell>
          <cell r="GM86" t="str">
            <v>Pre 1980</v>
          </cell>
          <cell r="GN86">
            <v>0</v>
          </cell>
          <cell r="GQ86">
            <v>31504247.176736001</v>
          </cell>
          <cell r="GR86">
            <v>3738166.9932900006</v>
          </cell>
          <cell r="GU86" t="str">
            <v>Electric FAF</v>
          </cell>
          <cell r="GX86" t="str">
            <v>Wood</v>
          </cell>
          <cell r="GY86" t="str">
            <v>WA</v>
          </cell>
          <cell r="GZ86">
            <v>2003.71557617188</v>
          </cell>
        </row>
        <row r="87">
          <cell r="AD87" t="str">
            <v>WA</v>
          </cell>
          <cell r="AH87" t="str">
            <v>WA</v>
          </cell>
          <cell r="AI87" t="str">
            <v>Pre 1980</v>
          </cell>
          <cell r="AJ87">
            <v>4956.4930000000004</v>
          </cell>
          <cell r="AK87" t="b">
            <v>1</v>
          </cell>
          <cell r="AN87" t="str">
            <v>OR</v>
          </cell>
          <cell r="AO87" t="str">
            <v>Natural Gas Other</v>
          </cell>
          <cell r="AP87" t="str">
            <v>1993-2006</v>
          </cell>
          <cell r="AQ87" t="str">
            <v>Crawlspace</v>
          </cell>
          <cell r="AR87">
            <v>1188.02661132813</v>
          </cell>
          <cell r="AU87" t="str">
            <v>No</v>
          </cell>
          <cell r="AV87" t="b">
            <v>0</v>
          </cell>
          <cell r="AX87">
            <v>3521310.8759765774</v>
          </cell>
          <cell r="AY87" t="b">
            <v>0</v>
          </cell>
          <cell r="AZ87">
            <v>643482.37735178485</v>
          </cell>
          <cell r="BA87" t="str">
            <v/>
          </cell>
          <cell r="BB87" t="str">
            <v/>
          </cell>
          <cell r="BC87">
            <v>0.99999967284256164</v>
          </cell>
          <cell r="BF87" t="str">
            <v>OR</v>
          </cell>
          <cell r="BG87" t="str">
            <v>Heat Pump (Ductless System)</v>
          </cell>
          <cell r="BH87" t="str">
            <v>1980-1992</v>
          </cell>
          <cell r="BI87" t="str">
            <v>Crawlspace</v>
          </cell>
          <cell r="BJ87">
            <v>6261.828125</v>
          </cell>
          <cell r="BM87" t="str">
            <v>No</v>
          </cell>
          <cell r="BN87">
            <v>12398419.6875</v>
          </cell>
          <cell r="BO87" t="b">
            <v>0</v>
          </cell>
          <cell r="BP87">
            <v>4555622.1044359375</v>
          </cell>
          <cell r="BQ87">
            <v>0.5</v>
          </cell>
          <cell r="BR87">
            <v>3130.9140625</v>
          </cell>
          <cell r="BU87" t="str">
            <v>WA</v>
          </cell>
          <cell r="BV87" t="str">
            <v>Pre 1980</v>
          </cell>
          <cell r="BW87" t="str">
            <v>Electric Storage - Inside Conditioned Space</v>
          </cell>
          <cell r="BY87">
            <v>1464.694</v>
          </cell>
          <cell r="BZ87" t="str">
            <v>le55</v>
          </cell>
          <cell r="CF87" t="str">
            <v>Conditioned</v>
          </cell>
          <cell r="CG87">
            <v>6932.7380000000003</v>
          </cell>
          <cell r="CH87" t="str">
            <v>OR</v>
          </cell>
          <cell r="CI87" t="str">
            <v>Top-Freezer w/o TTD Ice</v>
          </cell>
          <cell r="CJ87">
            <v>152520.236</v>
          </cell>
          <cell r="CK87" t="b">
            <v>0</v>
          </cell>
          <cell r="CQ87" t="str">
            <v>Unconditioned</v>
          </cell>
          <cell r="CR87">
            <v>6932.7380000000003</v>
          </cell>
          <cell r="CS87" t="str">
            <v>OR</v>
          </cell>
          <cell r="CT87" t="str">
            <v>Chest</v>
          </cell>
          <cell r="CU87">
            <v>69327.38</v>
          </cell>
          <cell r="CV87" t="b">
            <v>0</v>
          </cell>
          <cell r="CZ87">
            <v>4956.4930000000004</v>
          </cell>
          <cell r="DA87" t="str">
            <v>WA</v>
          </cell>
          <cell r="DC87" t="str">
            <v>Horizontal Axis</v>
          </cell>
          <cell r="DG87" t="str">
            <v>Electric</v>
          </cell>
          <cell r="DH87">
            <v>1150.8789999999999</v>
          </cell>
          <cell r="DI87" t="str">
            <v>WA</v>
          </cell>
          <cell r="DL87" t="str">
            <v>Electric</v>
          </cell>
          <cell r="DM87" t="str">
            <v>Electric</v>
          </cell>
          <cell r="DN87">
            <v>2003.7159999999999</v>
          </cell>
          <cell r="DO87" t="str">
            <v>WA</v>
          </cell>
          <cell r="DS87">
            <v>6932.7380000000003</v>
          </cell>
          <cell r="DT87" t="str">
            <v>OR</v>
          </cell>
          <cell r="DU87" t="str">
            <v>lt32</v>
          </cell>
          <cell r="DX87" t="b">
            <v>0</v>
          </cell>
          <cell r="DY87">
            <v>1464.694</v>
          </cell>
          <cell r="DZ87" t="str">
            <v>WA</v>
          </cell>
          <cell r="EC87" t="str">
            <v>Desktop</v>
          </cell>
          <cell r="ED87">
            <v>1524.7619999999999</v>
          </cell>
          <cell r="EE87" t="str">
            <v>WA</v>
          </cell>
          <cell r="EH87" t="str">
            <v>le20</v>
          </cell>
          <cell r="EI87">
            <v>2003.7159999999999</v>
          </cell>
          <cell r="EJ87" t="str">
            <v>WA</v>
          </cell>
          <cell r="EO87">
            <v>2003.7159999999999</v>
          </cell>
          <cell r="EP87" t="str">
            <v>WA</v>
          </cell>
          <cell r="ES87">
            <v>1524.7619999999999</v>
          </cell>
          <cell r="ET87" t="str">
            <v>WA</v>
          </cell>
          <cell r="EZ87" t="str">
            <v>WA</v>
          </cell>
          <cell r="FA87" t="str">
            <v>Garage</v>
          </cell>
          <cell r="FB87">
            <v>300557.39999999997</v>
          </cell>
          <cell r="FC87">
            <v>1009872.8639999999</v>
          </cell>
          <cell r="FI87" t="str">
            <v>WA</v>
          </cell>
          <cell r="FJ87" t="str">
            <v>Bathroom</v>
          </cell>
          <cell r="FK87" t="str">
            <v>EISAq</v>
          </cell>
          <cell r="FL87">
            <v>149426.67600000001</v>
          </cell>
          <cell r="FS87" t="str">
            <v>WA</v>
          </cell>
          <cell r="FT87" t="str">
            <v>EISAq</v>
          </cell>
          <cell r="FV87">
            <v>378140.97599999997</v>
          </cell>
          <cell r="GD87" t="str">
            <v>WA</v>
          </cell>
          <cell r="GE87">
            <v>6730917.4940000009</v>
          </cell>
          <cell r="GF87">
            <v>11875757.228</v>
          </cell>
          <cell r="GI87">
            <v>1</v>
          </cell>
          <cell r="GJ87">
            <v>1</v>
          </cell>
          <cell r="GK87" t="str">
            <v>WA</v>
          </cell>
          <cell r="GL87">
            <v>4956.4930000000004</v>
          </cell>
          <cell r="GM87" t="str">
            <v>Pre 1980</v>
          </cell>
          <cell r="GN87">
            <v>0</v>
          </cell>
          <cell r="GQ87">
            <v>29317259.575560004</v>
          </cell>
          <cell r="GR87">
            <v>708976.75872000004</v>
          </cell>
          <cell r="GU87" t="str">
            <v>Natural Gas Other</v>
          </cell>
          <cell r="GX87" t="str">
            <v>None</v>
          </cell>
          <cell r="GY87" t="str">
            <v>WA</v>
          </cell>
          <cell r="GZ87">
            <v>4956.49267578125</v>
          </cell>
        </row>
        <row r="88">
          <cell r="AD88" t="str">
            <v>WA</v>
          </cell>
          <cell r="AH88" t="str">
            <v>WA</v>
          </cell>
          <cell r="AI88" t="str">
            <v>Pre 1980</v>
          </cell>
          <cell r="AJ88">
            <v>1464.694</v>
          </cell>
          <cell r="AK88" t="b">
            <v>1</v>
          </cell>
          <cell r="AN88" t="str">
            <v>OR</v>
          </cell>
          <cell r="AO88" t="str">
            <v>Natural Gas Other</v>
          </cell>
          <cell r="AP88" t="str">
            <v>1993-2006</v>
          </cell>
          <cell r="AQ88" t="str">
            <v>Crawlspace</v>
          </cell>
          <cell r="AR88">
            <v>1188.02661132813</v>
          </cell>
          <cell r="AU88" t="str">
            <v>No</v>
          </cell>
          <cell r="AV88" t="b">
            <v>0</v>
          </cell>
          <cell r="AX88">
            <v>3521310.8759765774</v>
          </cell>
          <cell r="AY88" t="b">
            <v>0</v>
          </cell>
          <cell r="AZ88">
            <v>643482.37735178485</v>
          </cell>
          <cell r="BA88" t="str">
            <v/>
          </cell>
          <cell r="BB88" t="str">
            <v/>
          </cell>
          <cell r="BC88">
            <v>0.99999967284256164</v>
          </cell>
          <cell r="BF88" t="str">
            <v>OR</v>
          </cell>
          <cell r="BG88" t="str">
            <v>Window A/C</v>
          </cell>
          <cell r="BH88" t="str">
            <v>Pre 1980</v>
          </cell>
          <cell r="BI88" t="str">
            <v>Crawlspace</v>
          </cell>
          <cell r="BJ88">
            <v>1188.02661132813</v>
          </cell>
          <cell r="BM88" t="str">
            <v>No</v>
          </cell>
          <cell r="BN88">
            <v>1311581.3789062556</v>
          </cell>
          <cell r="BO88" t="b">
            <v>0</v>
          </cell>
          <cell r="BP88">
            <v>256081.39332233992</v>
          </cell>
          <cell r="BQ88">
            <v>1</v>
          </cell>
          <cell r="BR88">
            <v>1188.02661132813</v>
          </cell>
          <cell r="BU88" t="str">
            <v>WA</v>
          </cell>
          <cell r="BV88" t="str">
            <v>Pre 1980</v>
          </cell>
          <cell r="BW88" t="str">
            <v>Gas Storage Inside Conditioned Space</v>
          </cell>
          <cell r="BY88">
            <v>4956.4930000000004</v>
          </cell>
          <cell r="BZ88" t="str">
            <v>le55</v>
          </cell>
          <cell r="CF88" t="str">
            <v>Conditioned</v>
          </cell>
          <cell r="CG88">
            <v>1464.694</v>
          </cell>
          <cell r="CH88" t="str">
            <v>WA</v>
          </cell>
          <cell r="CI88" t="str">
            <v>Top-Freezer w/o TTD Ice</v>
          </cell>
          <cell r="CJ88">
            <v>26364.491999999998</v>
          </cell>
          <cell r="CK88" t="b">
            <v>0</v>
          </cell>
          <cell r="CQ88" t="str">
            <v>Unconditioned</v>
          </cell>
          <cell r="CR88">
            <v>6932.7380000000003</v>
          </cell>
          <cell r="CS88" t="str">
            <v>OR</v>
          </cell>
          <cell r="CT88" t="str">
            <v>Upright</v>
          </cell>
          <cell r="CU88">
            <v>152520.236</v>
          </cell>
          <cell r="CV88" t="b">
            <v>0</v>
          </cell>
          <cell r="CZ88">
            <v>1150.8789999999999</v>
          </cell>
          <cell r="DA88" t="str">
            <v>WA</v>
          </cell>
          <cell r="DC88" t="str">
            <v>Vertical Axis</v>
          </cell>
          <cell r="DG88" t="str">
            <v>Gas</v>
          </cell>
          <cell r="DH88">
            <v>1524.7619999999999</v>
          </cell>
          <cell r="DI88" t="str">
            <v>WA</v>
          </cell>
          <cell r="DL88" t="str">
            <v>Electric</v>
          </cell>
          <cell r="DM88" t="str">
            <v>Electric</v>
          </cell>
          <cell r="DN88">
            <v>2003.7159999999999</v>
          </cell>
          <cell r="DO88" t="str">
            <v>WA</v>
          </cell>
          <cell r="DS88">
            <v>6932.7380000000003</v>
          </cell>
          <cell r="DT88" t="str">
            <v>OR</v>
          </cell>
          <cell r="DU88" t="str">
            <v>lt32</v>
          </cell>
          <cell r="DX88" t="b">
            <v>0</v>
          </cell>
          <cell r="DY88">
            <v>1464.694</v>
          </cell>
          <cell r="DZ88" t="str">
            <v>WA</v>
          </cell>
          <cell r="EC88" t="str">
            <v>Laptop</v>
          </cell>
          <cell r="ED88">
            <v>2003.7159999999999</v>
          </cell>
          <cell r="EE88" t="str">
            <v>WA</v>
          </cell>
          <cell r="EH88" t="str">
            <v>gt20</v>
          </cell>
          <cell r="EI88">
            <v>1188.027</v>
          </cell>
          <cell r="EJ88" t="str">
            <v>OR</v>
          </cell>
          <cell r="EO88">
            <v>1524.7619999999999</v>
          </cell>
          <cell r="EP88" t="str">
            <v>WA</v>
          </cell>
          <cell r="ES88">
            <v>1464.694</v>
          </cell>
          <cell r="ET88" t="str">
            <v>WA</v>
          </cell>
          <cell r="EZ88" t="str">
            <v>WA</v>
          </cell>
          <cell r="FA88" t="str">
            <v>Kitchen</v>
          </cell>
          <cell r="FB88">
            <v>0</v>
          </cell>
          <cell r="FC88">
            <v>0</v>
          </cell>
          <cell r="FI88" t="str">
            <v>WA</v>
          </cell>
          <cell r="FJ88" t="str">
            <v>Bathroom</v>
          </cell>
          <cell r="FK88" t="str">
            <v>EISAx</v>
          </cell>
          <cell r="FL88">
            <v>539765.74800000002</v>
          </cell>
          <cell r="FS88" t="str">
            <v>WA</v>
          </cell>
          <cell r="FT88" t="str">
            <v>EISAx</v>
          </cell>
          <cell r="FV88">
            <v>30495.239999999998</v>
          </cell>
          <cell r="GD88" t="str">
            <v>WA</v>
          </cell>
          <cell r="GE88">
            <v>1171755.2</v>
          </cell>
          <cell r="GF88">
            <v>2219011.41</v>
          </cell>
          <cell r="GI88">
            <v>1</v>
          </cell>
          <cell r="GJ88">
            <v>1</v>
          </cell>
          <cell r="GK88" t="str">
            <v>WA</v>
          </cell>
          <cell r="GL88">
            <v>1464.694</v>
          </cell>
          <cell r="GM88" t="str">
            <v>Pre 1980</v>
          </cell>
          <cell r="GN88">
            <v>0</v>
          </cell>
          <cell r="GQ88">
            <v>8632737.9961900003</v>
          </cell>
          <cell r="GR88">
            <v>524305.525975</v>
          </cell>
          <cell r="GU88" t="str">
            <v>Baseboard/Wall/Radiant</v>
          </cell>
          <cell r="GX88" t="str">
            <v>None</v>
          </cell>
          <cell r="GY88" t="str">
            <v>WA</v>
          </cell>
          <cell r="GZ88">
            <v>1150.87915039063</v>
          </cell>
        </row>
        <row r="89">
          <cell r="AD89" t="str">
            <v>WA</v>
          </cell>
          <cell r="AH89" t="str">
            <v>WA</v>
          </cell>
          <cell r="AI89" t="str">
            <v>Pre 1980</v>
          </cell>
          <cell r="AJ89">
            <v>1524.7619999999999</v>
          </cell>
          <cell r="AK89" t="b">
            <v>1</v>
          </cell>
          <cell r="AN89" t="str">
            <v>WA</v>
          </cell>
          <cell r="AO89" t="str">
            <v>Baseboard/Wall/Radiant</v>
          </cell>
          <cell r="AP89" t="str">
            <v>Pre 1980</v>
          </cell>
          <cell r="AQ89" t="str">
            <v>Crawlspace</v>
          </cell>
          <cell r="AR89">
            <v>1524.76245117188</v>
          </cell>
          <cell r="AU89" t="str">
            <v>No</v>
          </cell>
          <cell r="AV89" t="b">
            <v>1</v>
          </cell>
          <cell r="AX89">
            <v>1074957.5280761754</v>
          </cell>
          <cell r="AY89" t="b">
            <v>0</v>
          </cell>
          <cell r="AZ89">
            <v>868746.36703601363</v>
          </cell>
          <cell r="BA89">
            <v>1</v>
          </cell>
          <cell r="BB89">
            <v>1524.76245117188</v>
          </cell>
          <cell r="BC89">
            <v>1.0000002958965923</v>
          </cell>
          <cell r="BF89" t="str">
            <v>WA</v>
          </cell>
          <cell r="BG89" t="str">
            <v>Window A/C</v>
          </cell>
          <cell r="BH89" t="str">
            <v>Pre 1980</v>
          </cell>
          <cell r="BI89" t="str">
            <v>Crawlspace</v>
          </cell>
          <cell r="BJ89">
            <v>4956.49267578125</v>
          </cell>
          <cell r="BM89" t="str">
            <v>No</v>
          </cell>
          <cell r="BN89">
            <v>10364026.185058594</v>
          </cell>
          <cell r="BO89" t="b">
            <v>0</v>
          </cell>
          <cell r="BP89">
            <v>2475932.1514603025</v>
          </cell>
          <cell r="BQ89">
            <v>1</v>
          </cell>
          <cell r="BR89">
            <v>4956.49267578125</v>
          </cell>
          <cell r="BU89" t="str">
            <v>OR</v>
          </cell>
          <cell r="BV89" t="str">
            <v>Pre 1980</v>
          </cell>
          <cell r="BW89" t="str">
            <v>Electric Storage - Outside Conditioned Space - Buffered</v>
          </cell>
          <cell r="BY89">
            <v>6932.7380000000003</v>
          </cell>
          <cell r="BZ89" t="str">
            <v>le55</v>
          </cell>
          <cell r="CF89" t="str">
            <v>Conditioned</v>
          </cell>
          <cell r="CG89">
            <v>6932.7380000000003</v>
          </cell>
          <cell r="CH89" t="str">
            <v>OR</v>
          </cell>
          <cell r="CI89" t="str">
            <v>Side-by-Side w/ TTD Ice</v>
          </cell>
          <cell r="CJ89">
            <v>249578.568</v>
          </cell>
          <cell r="CK89" t="b">
            <v>0</v>
          </cell>
          <cell r="CQ89" t="str">
            <v>Conditioned</v>
          </cell>
          <cell r="CR89">
            <v>1524.7619999999999</v>
          </cell>
          <cell r="CS89" t="str">
            <v>WA</v>
          </cell>
          <cell r="CT89" t="str">
            <v>Upright</v>
          </cell>
          <cell r="CU89">
            <v>39643.811999999998</v>
          </cell>
          <cell r="CV89" t="b">
            <v>0</v>
          </cell>
          <cell r="CZ89">
            <v>6932.7380000000003</v>
          </cell>
          <cell r="DA89" t="str">
            <v>OR</v>
          </cell>
          <cell r="DC89" t="str">
            <v>Horizontal Axis</v>
          </cell>
          <cell r="DG89" t="str">
            <v>Electric</v>
          </cell>
          <cell r="DH89">
            <v>1464.694</v>
          </cell>
          <cell r="DI89" t="str">
            <v>WA</v>
          </cell>
          <cell r="DL89" t="str">
            <v>Propane</v>
          </cell>
          <cell r="DM89" t="str">
            <v>Propane</v>
          </cell>
          <cell r="DN89">
            <v>4956.4930000000004</v>
          </cell>
          <cell r="DO89" t="str">
            <v>WA</v>
          </cell>
          <cell r="DS89">
            <v>6932.7380000000003</v>
          </cell>
          <cell r="DT89" t="str">
            <v>OR</v>
          </cell>
          <cell r="DU89" t="str">
            <v>lt32</v>
          </cell>
          <cell r="DX89" t="b">
            <v>0</v>
          </cell>
          <cell r="DY89">
            <v>4956.4930000000004</v>
          </cell>
          <cell r="DZ89" t="str">
            <v>WA</v>
          </cell>
          <cell r="EC89" t="str">
            <v>Laptop</v>
          </cell>
          <cell r="ED89">
            <v>2003.7159999999999</v>
          </cell>
          <cell r="EE89" t="str">
            <v>WA</v>
          </cell>
          <cell r="EH89" t="str">
            <v>le20</v>
          </cell>
          <cell r="EI89">
            <v>1524.7619999999999</v>
          </cell>
          <cell r="EJ89" t="str">
            <v>WA</v>
          </cell>
          <cell r="EO89">
            <v>1188.027</v>
          </cell>
          <cell r="EP89" t="str">
            <v>OR</v>
          </cell>
          <cell r="ES89">
            <v>2003.7159999999999</v>
          </cell>
          <cell r="ET89" t="str">
            <v>WA</v>
          </cell>
          <cell r="EZ89" t="str">
            <v>WA</v>
          </cell>
          <cell r="FA89" t="str">
            <v>Living Room/Family Room</v>
          </cell>
          <cell r="FB89">
            <v>865605.31199999992</v>
          </cell>
          <cell r="FC89">
            <v>1380560.324</v>
          </cell>
          <cell r="FI89" t="str">
            <v>WA</v>
          </cell>
          <cell r="FJ89" t="str">
            <v>Bedrooms</v>
          </cell>
          <cell r="FK89" t="str">
            <v>EISAnqnx</v>
          </cell>
          <cell r="FL89">
            <v>655647.66</v>
          </cell>
          <cell r="FS89" t="str">
            <v>WA</v>
          </cell>
          <cell r="FT89" t="str">
            <v>EISAnqnx</v>
          </cell>
          <cell r="FV89">
            <v>533666.69999999995</v>
          </cell>
          <cell r="GD89" t="str">
            <v>WA</v>
          </cell>
          <cell r="GE89">
            <v>3987252.63</v>
          </cell>
          <cell r="GF89">
            <v>3696023.088</v>
          </cell>
          <cell r="GI89">
            <v>1</v>
          </cell>
          <cell r="GJ89">
            <v>1</v>
          </cell>
          <cell r="GK89" t="str">
            <v>WA</v>
          </cell>
          <cell r="GL89">
            <v>1524.7619999999999</v>
          </cell>
          <cell r="GM89" t="str">
            <v>Pre 1980</v>
          </cell>
          <cell r="GN89">
            <v>0</v>
          </cell>
          <cell r="GQ89">
            <v>6946586.9577000001</v>
          </cell>
          <cell r="GR89">
            <v>450105.93049499998</v>
          </cell>
          <cell r="GU89" t="str">
            <v>Oil FAF</v>
          </cell>
          <cell r="GX89" t="str">
            <v>None</v>
          </cell>
          <cell r="GY89" t="str">
            <v>WA</v>
          </cell>
          <cell r="GZ89">
            <v>1524.76245117188</v>
          </cell>
        </row>
        <row r="90">
          <cell r="AD90" t="str">
            <v>WA</v>
          </cell>
          <cell r="AH90" t="str">
            <v>WA</v>
          </cell>
          <cell r="AI90" t="str">
            <v>Pre 1980</v>
          </cell>
          <cell r="AJ90">
            <v>1150.8789999999999</v>
          </cell>
          <cell r="AK90" t="b">
            <v>1</v>
          </cell>
          <cell r="AN90" t="str">
            <v>WA</v>
          </cell>
          <cell r="AO90" t="str">
            <v>Wood</v>
          </cell>
          <cell r="AP90" t="str">
            <v>Pre 1980</v>
          </cell>
          <cell r="AQ90" t="str">
            <v>Slab on Grade</v>
          </cell>
          <cell r="AR90">
            <v>321.69745488998001</v>
          </cell>
          <cell r="AU90" t="str">
            <v>No</v>
          </cell>
          <cell r="AV90" t="b">
            <v>0</v>
          </cell>
          <cell r="AX90">
            <v>498631.05507946899</v>
          </cell>
          <cell r="AY90" t="b">
            <v>0</v>
          </cell>
          <cell r="AZ90">
            <v>283141.2106777787</v>
          </cell>
          <cell r="BA90" t="str">
            <v/>
          </cell>
          <cell r="BB90" t="str">
            <v/>
          </cell>
          <cell r="BC90">
            <v>0.16055042475579376</v>
          </cell>
          <cell r="BF90" t="str">
            <v>WA</v>
          </cell>
          <cell r="BG90" t="str">
            <v>PTAC</v>
          </cell>
          <cell r="BH90" t="str">
            <v>1980-1992</v>
          </cell>
          <cell r="BI90" t="str">
            <v>Crawlspace</v>
          </cell>
          <cell r="BJ90">
            <v>1524.76245117188</v>
          </cell>
          <cell r="BM90" t="str">
            <v>No</v>
          </cell>
          <cell r="BN90">
            <v>4284582.4877929827</v>
          </cell>
          <cell r="BO90" t="b">
            <v>0</v>
          </cell>
          <cell r="BP90">
            <v>1069932.6734183386</v>
          </cell>
          <cell r="BQ90">
            <v>1</v>
          </cell>
          <cell r="BR90">
            <v>1524.76245117188</v>
          </cell>
          <cell r="BU90" t="str">
            <v>WA</v>
          </cell>
          <cell r="BV90" t="str">
            <v>Pre 1980</v>
          </cell>
          <cell r="BW90" t="str">
            <v>Electric Storage - Inside Conditioned Space</v>
          </cell>
          <cell r="BY90">
            <v>4956.4930000000004</v>
          </cell>
          <cell r="BZ90" t="str">
            <v>le55</v>
          </cell>
          <cell r="CF90" t="str">
            <v>Conditioned</v>
          </cell>
          <cell r="CG90">
            <v>2003.7159999999999</v>
          </cell>
          <cell r="CH90" t="str">
            <v>WA</v>
          </cell>
          <cell r="CI90" t="str">
            <v>Top-Freezer w/o TTD Ice</v>
          </cell>
          <cell r="CJ90">
            <v>32059.455999999998</v>
          </cell>
          <cell r="CK90" t="b">
            <v>0</v>
          </cell>
          <cell r="CQ90" t="str">
            <v>Conditioned</v>
          </cell>
          <cell r="CR90">
            <v>2003.7159999999999</v>
          </cell>
          <cell r="CS90" t="str">
            <v>WA</v>
          </cell>
          <cell r="CT90" t="str">
            <v>Upright</v>
          </cell>
          <cell r="CU90">
            <v>26048.307999999997</v>
          </cell>
          <cell r="CV90" t="b">
            <v>0</v>
          </cell>
          <cell r="CZ90">
            <v>1524.7619999999999</v>
          </cell>
          <cell r="DA90" t="str">
            <v>WA</v>
          </cell>
          <cell r="DC90" t="str">
            <v>Horizontal Axis</v>
          </cell>
          <cell r="DG90" t="str">
            <v>Electric</v>
          </cell>
          <cell r="DH90">
            <v>2003.7159999999999</v>
          </cell>
          <cell r="DI90" t="str">
            <v>WA</v>
          </cell>
          <cell r="DL90" t="str">
            <v>Electric</v>
          </cell>
          <cell r="DM90" t="str">
            <v>Electric</v>
          </cell>
          <cell r="DN90">
            <v>1150.8789999999999</v>
          </cell>
          <cell r="DO90" t="str">
            <v>WA</v>
          </cell>
          <cell r="DS90">
            <v>1188.027</v>
          </cell>
          <cell r="DT90" t="str">
            <v>OR</v>
          </cell>
          <cell r="DU90" t="str">
            <v>lt32</v>
          </cell>
          <cell r="DX90" t="b">
            <v>0</v>
          </cell>
          <cell r="DY90">
            <v>4956.4930000000004</v>
          </cell>
          <cell r="DZ90" t="str">
            <v>WA</v>
          </cell>
          <cell r="EC90" t="str">
            <v>Desktop</v>
          </cell>
          <cell r="ED90">
            <v>2003.7159999999999</v>
          </cell>
          <cell r="EE90" t="str">
            <v>WA</v>
          </cell>
          <cell r="EH90" t="str">
            <v>le20</v>
          </cell>
          <cell r="EI90">
            <v>4956.4930000000004</v>
          </cell>
          <cell r="EJ90" t="str">
            <v>WA</v>
          </cell>
          <cell r="EO90">
            <v>1188.027</v>
          </cell>
          <cell r="EP90" t="str">
            <v>OR</v>
          </cell>
          <cell r="ES90">
            <v>1464.694</v>
          </cell>
          <cell r="ET90" t="str">
            <v>WA</v>
          </cell>
          <cell r="EZ90" t="str">
            <v>WA</v>
          </cell>
          <cell r="FA90" t="str">
            <v>Other</v>
          </cell>
          <cell r="FB90">
            <v>1631024.824</v>
          </cell>
          <cell r="FC90">
            <v>1524827.8759999999</v>
          </cell>
          <cell r="FI90" t="str">
            <v>WA</v>
          </cell>
          <cell r="FJ90" t="str">
            <v>Bedrooms</v>
          </cell>
          <cell r="FK90" t="str">
            <v>EISAq</v>
          </cell>
          <cell r="FL90">
            <v>181446.67799999999</v>
          </cell>
          <cell r="FS90" t="str">
            <v>WA</v>
          </cell>
          <cell r="FT90" t="str">
            <v>EISAq</v>
          </cell>
          <cell r="FV90">
            <v>681568.61399999994</v>
          </cell>
          <cell r="GD90" t="str">
            <v>WA</v>
          </cell>
          <cell r="GE90">
            <v>317642.60399999999</v>
          </cell>
          <cell r="GF90">
            <v>1279777.4479999999</v>
          </cell>
          <cell r="GI90">
            <v>1</v>
          </cell>
          <cell r="GJ90">
            <v>1</v>
          </cell>
          <cell r="GK90" t="str">
            <v>WA</v>
          </cell>
          <cell r="GL90">
            <v>1150.8789999999999</v>
          </cell>
          <cell r="GM90" t="str">
            <v>Pre 1980</v>
          </cell>
          <cell r="GN90">
            <v>-1</v>
          </cell>
          <cell r="GQ90">
            <v>5802691.6372349998</v>
          </cell>
          <cell r="GR90">
            <v>402853.68515999999</v>
          </cell>
          <cell r="GU90" t="str">
            <v>Baseboard/Wall/Radiant</v>
          </cell>
          <cell r="GX90" t="str">
            <v>Natural Gas FAF</v>
          </cell>
          <cell r="GY90" t="str">
            <v>WA</v>
          </cell>
          <cell r="GZ90">
            <v>1464.69372558594</v>
          </cell>
        </row>
        <row r="91">
          <cell r="AD91" t="str">
            <v>WA</v>
          </cell>
          <cell r="AH91" t="str">
            <v>WA</v>
          </cell>
          <cell r="AI91" t="str">
            <v>Pre 1980</v>
          </cell>
          <cell r="AJ91">
            <v>1464.694</v>
          </cell>
          <cell r="AK91" t="b">
            <v>1</v>
          </cell>
          <cell r="AN91" t="str">
            <v>WA</v>
          </cell>
          <cell r="AO91" t="str">
            <v>Wood</v>
          </cell>
          <cell r="AP91" t="str">
            <v>Pre 1980</v>
          </cell>
          <cell r="AQ91" t="str">
            <v>Crawlspace</v>
          </cell>
          <cell r="AR91">
            <v>1682.0181212819</v>
          </cell>
          <cell r="AU91" t="str">
            <v>No</v>
          </cell>
          <cell r="AV91" t="b">
            <v>0</v>
          </cell>
          <cell r="AX91">
            <v>2607128.0879869452</v>
          </cell>
          <cell r="AY91" t="b">
            <v>0</v>
          </cell>
          <cell r="AZ91">
            <v>1480424.0444009611</v>
          </cell>
          <cell r="BA91" t="str">
            <v/>
          </cell>
          <cell r="BB91" t="str">
            <v/>
          </cell>
          <cell r="BC91">
            <v>0.83944936372315238</v>
          </cell>
          <cell r="BF91" t="str">
            <v>OR</v>
          </cell>
          <cell r="BG91" t="str">
            <v>Central Air Conditioning (Ducted System)</v>
          </cell>
          <cell r="BH91" t="str">
            <v>1980-1992</v>
          </cell>
          <cell r="BI91" t="str">
            <v>Basement</v>
          </cell>
          <cell r="BJ91">
            <v>2892.1852952454001</v>
          </cell>
          <cell r="BM91" t="str">
            <v>No</v>
          </cell>
          <cell r="BN91">
            <v>9307052.2800996974</v>
          </cell>
          <cell r="BO91" t="b">
            <v>0</v>
          </cell>
          <cell r="BP91">
            <v>2110147.3571854592</v>
          </cell>
          <cell r="BQ91">
            <v>0.5</v>
          </cell>
          <cell r="BR91">
            <v>1446.0926476227</v>
          </cell>
          <cell r="BU91" t="str">
            <v>WA</v>
          </cell>
          <cell r="BV91" t="str">
            <v>Pre 1980</v>
          </cell>
          <cell r="BW91" t="str">
            <v>Electric Storage - Outside Conditioned Space - Buffered</v>
          </cell>
          <cell r="BY91">
            <v>1464.694</v>
          </cell>
          <cell r="BZ91" t="str">
            <v>le55</v>
          </cell>
          <cell r="CF91" t="str">
            <v>Conditioned</v>
          </cell>
          <cell r="CG91">
            <v>4956.4930000000004</v>
          </cell>
          <cell r="CH91" t="str">
            <v>WA</v>
          </cell>
          <cell r="CI91" t="str">
            <v>Top-Freezer w/o TTD Ice</v>
          </cell>
          <cell r="CJ91">
            <v>79303.888000000006</v>
          </cell>
          <cell r="CK91" t="b">
            <v>0</v>
          </cell>
          <cell r="CQ91" t="str">
            <v>Conditioned</v>
          </cell>
          <cell r="CR91">
            <v>6932.7380000000003</v>
          </cell>
          <cell r="CS91" t="str">
            <v>OR</v>
          </cell>
          <cell r="CT91" t="str">
            <v>Upright</v>
          </cell>
          <cell r="CU91">
            <v>90125.593999999997</v>
          </cell>
          <cell r="CV91" t="b">
            <v>0</v>
          </cell>
          <cell r="CZ91">
            <v>1524.7619999999999</v>
          </cell>
          <cell r="DA91" t="str">
            <v>WA</v>
          </cell>
          <cell r="DC91" t="str">
            <v>Horizontal Axis</v>
          </cell>
          <cell r="DG91" t="str">
            <v>Electric</v>
          </cell>
          <cell r="DH91">
            <v>6932.7380000000003</v>
          </cell>
          <cell r="DI91" t="str">
            <v>OR</v>
          </cell>
          <cell r="DL91" t="str">
            <v>Gas</v>
          </cell>
          <cell r="DM91" t="str">
            <v>Gas</v>
          </cell>
          <cell r="DN91">
            <v>1524.7619999999999</v>
          </cell>
          <cell r="DO91" t="str">
            <v>WA</v>
          </cell>
          <cell r="DS91">
            <v>1188.027</v>
          </cell>
          <cell r="DT91" t="str">
            <v>OR</v>
          </cell>
          <cell r="DU91" t="str">
            <v>gt46</v>
          </cell>
          <cell r="DX91" t="b">
            <v>0</v>
          </cell>
          <cell r="DY91">
            <v>1188.027</v>
          </cell>
          <cell r="DZ91" t="str">
            <v>OR</v>
          </cell>
          <cell r="EC91" t="str">
            <v>Laptop</v>
          </cell>
          <cell r="ED91">
            <v>2003.7159999999999</v>
          </cell>
          <cell r="EE91" t="str">
            <v>WA</v>
          </cell>
          <cell r="EH91" t="str">
            <v>le20</v>
          </cell>
          <cell r="EI91">
            <v>1150.8789999999999</v>
          </cell>
          <cell r="EJ91" t="str">
            <v>WA</v>
          </cell>
          <cell r="EO91">
            <v>1188.027</v>
          </cell>
          <cell r="EP91" t="str">
            <v>OR</v>
          </cell>
          <cell r="ES91">
            <v>1464.694</v>
          </cell>
          <cell r="ET91" t="str">
            <v>WA</v>
          </cell>
          <cell r="EZ91" t="str">
            <v>WA</v>
          </cell>
          <cell r="FA91" t="str">
            <v>Bathroom</v>
          </cell>
          <cell r="FB91">
            <v>487923.83999999997</v>
          </cell>
          <cell r="FC91">
            <v>106733.34</v>
          </cell>
          <cell r="FI91" t="str">
            <v>WA</v>
          </cell>
          <cell r="FJ91" t="str">
            <v>Bedrooms</v>
          </cell>
          <cell r="FK91" t="str">
            <v>EISAx</v>
          </cell>
          <cell r="FL91">
            <v>343071.45</v>
          </cell>
          <cell r="FS91" t="str">
            <v>WA</v>
          </cell>
          <cell r="FT91" t="str">
            <v>EISAx</v>
          </cell>
          <cell r="FV91">
            <v>426933.36</v>
          </cell>
          <cell r="GD91" t="str">
            <v>WA</v>
          </cell>
          <cell r="GE91">
            <v>7852224.534</v>
          </cell>
          <cell r="GF91">
            <v>3034845.9679999999</v>
          </cell>
          <cell r="GI91">
            <v>1</v>
          </cell>
          <cell r="GJ91">
            <v>1</v>
          </cell>
          <cell r="GK91" t="str">
            <v>WA</v>
          </cell>
          <cell r="GL91">
            <v>1464.694</v>
          </cell>
          <cell r="GM91" t="str">
            <v>Pre 1980</v>
          </cell>
          <cell r="GN91">
            <v>0</v>
          </cell>
          <cell r="GQ91">
            <v>8632737.9961900003</v>
          </cell>
          <cell r="GR91">
            <v>524305.525975</v>
          </cell>
          <cell r="GU91" t="str">
            <v>Natural Gas FAF</v>
          </cell>
          <cell r="GX91" t="str">
            <v>Natural Gas Other</v>
          </cell>
          <cell r="GY91" t="str">
            <v>WA</v>
          </cell>
          <cell r="GZ91">
            <v>4956.49267578125</v>
          </cell>
        </row>
        <row r="92">
          <cell r="AD92" t="str">
            <v>WA</v>
          </cell>
          <cell r="AH92" t="str">
            <v>WA</v>
          </cell>
          <cell r="AI92" t="str">
            <v>Pre 1980</v>
          </cell>
          <cell r="AJ92">
            <v>1524.7619999999999</v>
          </cell>
          <cell r="AK92" t="b">
            <v>1</v>
          </cell>
          <cell r="AN92" t="str">
            <v>WA</v>
          </cell>
          <cell r="AO92" t="str">
            <v>Baseboard/Wall/Radiant</v>
          </cell>
          <cell r="AP92" t="str">
            <v>Pre 1980</v>
          </cell>
          <cell r="AQ92" t="str">
            <v>Slab on Grade</v>
          </cell>
          <cell r="AR92">
            <v>321.69745488998001</v>
          </cell>
          <cell r="AU92" t="str">
            <v>No</v>
          </cell>
          <cell r="AV92" t="b">
            <v>0</v>
          </cell>
          <cell r="AX92">
            <v>498631.05507946899</v>
          </cell>
          <cell r="AY92" t="b">
            <v>0</v>
          </cell>
          <cell r="AZ92">
            <v>283141.2106777787</v>
          </cell>
          <cell r="BA92" t="str">
            <v/>
          </cell>
          <cell r="BB92" t="str">
            <v/>
          </cell>
          <cell r="BC92">
            <v>0.16055042475579376</v>
          </cell>
          <cell r="BF92" t="str">
            <v>OR</v>
          </cell>
          <cell r="BG92" t="str">
            <v>Central Air Conditioning (Ducted System)</v>
          </cell>
          <cell r="BH92" t="str">
            <v>1980-1992</v>
          </cell>
          <cell r="BI92" t="str">
            <v>Crawlspace</v>
          </cell>
          <cell r="BJ92">
            <v>4040.5529860045999</v>
          </cell>
          <cell r="BM92" t="str">
            <v>No</v>
          </cell>
          <cell r="BN92">
            <v>13002499.508962803</v>
          </cell>
          <cell r="BO92" t="b">
            <v>0</v>
          </cell>
          <cell r="BP92">
            <v>2947999.9843032127</v>
          </cell>
          <cell r="BQ92">
            <v>0.5</v>
          </cell>
          <cell r="BR92">
            <v>2020.2764930023</v>
          </cell>
          <cell r="BU92" t="str">
            <v>WA</v>
          </cell>
          <cell r="BV92" t="str">
            <v>Pre 1980</v>
          </cell>
          <cell r="BW92" t="str">
            <v>Gas Storage Inside Conditioned Space</v>
          </cell>
          <cell r="BY92">
            <v>1524.7619999999999</v>
          </cell>
          <cell r="BZ92" t="str">
            <v>le55</v>
          </cell>
          <cell r="CF92" t="str">
            <v>Conditioned</v>
          </cell>
          <cell r="CG92">
            <v>4956.4930000000004</v>
          </cell>
          <cell r="CH92" t="str">
            <v>WA</v>
          </cell>
          <cell r="CI92" t="str">
            <v>Refrigerator Only</v>
          </cell>
          <cell r="CJ92">
            <v>49564.930000000008</v>
          </cell>
          <cell r="CK92" t="b">
            <v>0</v>
          </cell>
          <cell r="CQ92" t="str">
            <v>Conditioned</v>
          </cell>
          <cell r="CR92">
            <v>6932.7380000000003</v>
          </cell>
          <cell r="CS92" t="str">
            <v>OR</v>
          </cell>
          <cell r="CT92" t="str">
            <v>Chest</v>
          </cell>
          <cell r="CU92">
            <v>103991.07</v>
          </cell>
          <cell r="CV92" t="b">
            <v>0</v>
          </cell>
          <cell r="CZ92">
            <v>1524.7619999999999</v>
          </cell>
          <cell r="DA92" t="str">
            <v>WA</v>
          </cell>
          <cell r="DC92" t="str">
            <v>Horizontal Axis</v>
          </cell>
          <cell r="DG92" t="str">
            <v>Electric</v>
          </cell>
          <cell r="DH92">
            <v>2003.7159999999999</v>
          </cell>
          <cell r="DI92" t="str">
            <v>WA</v>
          </cell>
          <cell r="DL92" t="str">
            <v>Electric</v>
          </cell>
          <cell r="DM92" t="str">
            <v>Electric</v>
          </cell>
          <cell r="DN92">
            <v>1464.694</v>
          </cell>
          <cell r="DO92" t="str">
            <v>WA</v>
          </cell>
          <cell r="DS92">
            <v>1188.027</v>
          </cell>
          <cell r="DT92" t="str">
            <v>OR</v>
          </cell>
          <cell r="DU92" t="str">
            <v>gt46</v>
          </cell>
          <cell r="DX92" t="b">
            <v>0</v>
          </cell>
          <cell r="DY92">
            <v>4956.4930000000004</v>
          </cell>
          <cell r="DZ92" t="str">
            <v>WA</v>
          </cell>
          <cell r="EC92" t="str">
            <v>Desktop</v>
          </cell>
          <cell r="ED92">
            <v>4956.4930000000004</v>
          </cell>
          <cell r="EE92" t="str">
            <v>WA</v>
          </cell>
          <cell r="EH92" t="str">
            <v>le20</v>
          </cell>
          <cell r="EI92">
            <v>1150.8789999999999</v>
          </cell>
          <cell r="EJ92" t="str">
            <v>WA</v>
          </cell>
          <cell r="EO92">
            <v>1524.7619999999999</v>
          </cell>
          <cell r="EP92" t="str">
            <v>WA</v>
          </cell>
          <cell r="ES92">
            <v>4956.4930000000004</v>
          </cell>
          <cell r="ET92" t="str">
            <v>WA</v>
          </cell>
          <cell r="EZ92" t="str">
            <v>WA</v>
          </cell>
          <cell r="FA92" t="str">
            <v>Bedrooms</v>
          </cell>
          <cell r="FB92">
            <v>457428.6</v>
          </cell>
          <cell r="FC92">
            <v>911807.67599999998</v>
          </cell>
          <cell r="FI92" t="str">
            <v>WA</v>
          </cell>
          <cell r="FJ92" t="str">
            <v>Garage</v>
          </cell>
          <cell r="FK92" t="str">
            <v>EISAnqnx</v>
          </cell>
          <cell r="FL92">
            <v>274457.15999999997</v>
          </cell>
          <cell r="FS92" t="str">
            <v>WA</v>
          </cell>
          <cell r="FT92" t="str">
            <v>EISAnqnx</v>
          </cell>
          <cell r="FV92">
            <v>1364661.99</v>
          </cell>
          <cell r="GD92" t="str">
            <v>WA</v>
          </cell>
          <cell r="GE92">
            <v>1183215.3119999999</v>
          </cell>
          <cell r="GF92">
            <v>1605574.3859999999</v>
          </cell>
          <cell r="GI92">
            <v>1</v>
          </cell>
          <cell r="GJ92">
            <v>1</v>
          </cell>
          <cell r="GK92" t="str">
            <v>WA</v>
          </cell>
          <cell r="GL92">
            <v>1524.7619999999999</v>
          </cell>
          <cell r="GM92" t="str">
            <v>Pre 1980</v>
          </cell>
          <cell r="GN92">
            <v>0</v>
          </cell>
          <cell r="GQ92">
            <v>7547541.4047599994</v>
          </cell>
          <cell r="GR92">
            <v>442748.95384500001</v>
          </cell>
          <cell r="GU92" t="str">
            <v>Natural Gas FAF</v>
          </cell>
          <cell r="GX92" t="str">
            <v>Wood</v>
          </cell>
          <cell r="GY92" t="str">
            <v>WA</v>
          </cell>
          <cell r="GZ92">
            <v>4956.49267578125</v>
          </cell>
        </row>
        <row r="93">
          <cell r="AD93" t="str">
            <v>OR</v>
          </cell>
          <cell r="AH93" t="str">
            <v>OR</v>
          </cell>
          <cell r="AI93" t="str">
            <v>Pre 1980</v>
          </cell>
          <cell r="AJ93">
            <v>6932.7380000000003</v>
          </cell>
          <cell r="AK93" t="b">
            <v>1</v>
          </cell>
          <cell r="AN93" t="str">
            <v>WA</v>
          </cell>
          <cell r="AO93" t="str">
            <v>Baseboard/Wall/Radiant</v>
          </cell>
          <cell r="AP93" t="str">
            <v>Pre 1980</v>
          </cell>
          <cell r="AQ93" t="str">
            <v>Crawlspace</v>
          </cell>
          <cell r="AR93">
            <v>1682.0181212819</v>
          </cell>
          <cell r="AU93" t="str">
            <v>No</v>
          </cell>
          <cell r="AV93" t="b">
            <v>0</v>
          </cell>
          <cell r="AX93">
            <v>2607128.0879869452</v>
          </cell>
          <cell r="AY93" t="b">
            <v>0</v>
          </cell>
          <cell r="AZ93">
            <v>1480424.0444009611</v>
          </cell>
          <cell r="BA93" t="str">
            <v/>
          </cell>
          <cell r="BB93" t="str">
            <v/>
          </cell>
          <cell r="BC93">
            <v>0.83944936372315238</v>
          </cell>
          <cell r="BF93" t="str">
            <v>WA</v>
          </cell>
          <cell r="BG93" t="str">
            <v>Heat Pump (Central System)</v>
          </cell>
          <cell r="BH93" t="str">
            <v>Pre 1980</v>
          </cell>
          <cell r="BI93" t="str">
            <v>Crawlspace</v>
          </cell>
          <cell r="BJ93">
            <v>1464.69372558594</v>
          </cell>
          <cell r="BM93" t="str">
            <v>No</v>
          </cell>
          <cell r="BN93">
            <v>1442723.319702151</v>
          </cell>
          <cell r="BO93" t="b">
            <v>0</v>
          </cell>
          <cell r="BP93">
            <v>410991.00882819889</v>
          </cell>
          <cell r="BQ93">
            <v>1</v>
          </cell>
          <cell r="BR93">
            <v>1464.69372558594</v>
          </cell>
          <cell r="BU93" t="str">
            <v>WA</v>
          </cell>
          <cell r="BV93" t="str">
            <v>Pre 1980</v>
          </cell>
          <cell r="BW93" t="str">
            <v>Electric Storage - Inside Conditioned Space</v>
          </cell>
          <cell r="BY93">
            <v>1150.8789999999999</v>
          </cell>
          <cell r="BZ93" t="str">
            <v/>
          </cell>
          <cell r="CF93" t="str">
            <v>Conditioned</v>
          </cell>
          <cell r="CG93">
            <v>1150.8789999999999</v>
          </cell>
          <cell r="CH93" t="str">
            <v>WA</v>
          </cell>
          <cell r="CI93" t="str">
            <v>Bottom-Freezer (Including French Door) w/o TTD Ice</v>
          </cell>
          <cell r="CJ93">
            <v>29922.853999999999</v>
          </cell>
          <cell r="CK93" t="b">
            <v>0</v>
          </cell>
          <cell r="CQ93" t="str">
            <v>Conditioned</v>
          </cell>
          <cell r="CR93">
            <v>2003.7159999999999</v>
          </cell>
          <cell r="CS93" t="str">
            <v>WA</v>
          </cell>
          <cell r="CT93" t="str">
            <v>Chest</v>
          </cell>
          <cell r="CU93">
            <v>18033.444</v>
          </cell>
          <cell r="CV93" t="b">
            <v>0</v>
          </cell>
          <cell r="CZ93">
            <v>1524.7619999999999</v>
          </cell>
          <cell r="DA93" t="str">
            <v>WA</v>
          </cell>
          <cell r="DC93" t="str">
            <v>Horizontal Axis</v>
          </cell>
          <cell r="DG93" t="str">
            <v>Electric</v>
          </cell>
          <cell r="DH93">
            <v>1150.8789999999999</v>
          </cell>
          <cell r="DI93" t="str">
            <v>WA</v>
          </cell>
          <cell r="DL93" t="str">
            <v>Electric</v>
          </cell>
          <cell r="DM93" t="str">
            <v>Electric</v>
          </cell>
          <cell r="DN93">
            <v>2003.7159999999999</v>
          </cell>
          <cell r="DO93" t="str">
            <v>WA</v>
          </cell>
          <cell r="DS93">
            <v>2003.7159999999999</v>
          </cell>
          <cell r="DT93" t="str">
            <v>WA</v>
          </cell>
          <cell r="DU93" t="str">
            <v>32to46</v>
          </cell>
          <cell r="DX93" t="b">
            <v>0</v>
          </cell>
          <cell r="DY93">
            <v>4956.4930000000004</v>
          </cell>
          <cell r="DZ93" t="str">
            <v>WA</v>
          </cell>
          <cell r="EC93" t="str">
            <v>Laptop</v>
          </cell>
          <cell r="ED93">
            <v>4956.4930000000004</v>
          </cell>
          <cell r="EE93" t="str">
            <v>WA</v>
          </cell>
          <cell r="EH93" t="str">
            <v>le20</v>
          </cell>
          <cell r="EI93">
            <v>6932.7380000000003</v>
          </cell>
          <cell r="EJ93" t="str">
            <v>OR</v>
          </cell>
          <cell r="EO93">
            <v>1464.694</v>
          </cell>
          <cell r="EP93" t="str">
            <v>WA</v>
          </cell>
          <cell r="ES93">
            <v>4956.4930000000004</v>
          </cell>
          <cell r="ET93" t="str">
            <v>WA</v>
          </cell>
          <cell r="EZ93" t="str">
            <v>WA</v>
          </cell>
          <cell r="FA93" t="str">
            <v>Exterior</v>
          </cell>
          <cell r="FB93">
            <v>274457.15999999997</v>
          </cell>
          <cell r="FC93">
            <v>2294766.81</v>
          </cell>
          <cell r="FI93" t="str">
            <v>WA</v>
          </cell>
          <cell r="FJ93" t="str">
            <v>Garage</v>
          </cell>
          <cell r="FK93" t="str">
            <v>EISAq</v>
          </cell>
          <cell r="FL93">
            <v>21346.667999999998</v>
          </cell>
          <cell r="FS93" t="str">
            <v>WA</v>
          </cell>
          <cell r="FT93" t="str">
            <v>EISAq</v>
          </cell>
          <cell r="FV93">
            <v>243961.91999999998</v>
          </cell>
          <cell r="GD93" t="str">
            <v>OR</v>
          </cell>
          <cell r="GE93">
            <v>9858353.4360000007</v>
          </cell>
          <cell r="GF93">
            <v>7487357.04</v>
          </cell>
          <cell r="GI93">
            <v>1</v>
          </cell>
          <cell r="GJ93">
            <v>2</v>
          </cell>
          <cell r="GK93" t="str">
            <v>OR</v>
          </cell>
          <cell r="GL93">
            <v>6932.7380000000003</v>
          </cell>
          <cell r="GM93" t="str">
            <v>Pre 1980</v>
          </cell>
          <cell r="GN93">
            <v>0</v>
          </cell>
          <cell r="GQ93">
            <v>31504247.176736001</v>
          </cell>
          <cell r="GR93">
            <v>3738166.9932900006</v>
          </cell>
          <cell r="GU93" t="str">
            <v>Baseboard/Wall/Radiant</v>
          </cell>
          <cell r="GX93" t="str">
            <v>Natural Gas Other</v>
          </cell>
          <cell r="GY93" t="str">
            <v>WA</v>
          </cell>
          <cell r="GZ93">
            <v>1464.69372558594</v>
          </cell>
        </row>
        <row r="94">
          <cell r="AD94" t="str">
            <v>WA</v>
          </cell>
          <cell r="AH94" t="str">
            <v>WA</v>
          </cell>
          <cell r="AI94" t="str">
            <v>Pre 1980</v>
          </cell>
          <cell r="AJ94">
            <v>4956.4930000000004</v>
          </cell>
          <cell r="AK94" t="b">
            <v>1</v>
          </cell>
          <cell r="AN94" t="str">
            <v>WA</v>
          </cell>
          <cell r="AO94" t="str">
            <v>Natural Gas FAF</v>
          </cell>
          <cell r="AP94" t="str">
            <v>Pre 1980</v>
          </cell>
          <cell r="AQ94" t="str">
            <v>Slab on Grade</v>
          </cell>
          <cell r="AR94">
            <v>321.69745488998001</v>
          </cell>
          <cell r="AU94" t="str">
            <v>No</v>
          </cell>
          <cell r="AV94" t="b">
            <v>1</v>
          </cell>
          <cell r="AX94">
            <v>498631.05507946899</v>
          </cell>
          <cell r="AY94" t="b">
            <v>0</v>
          </cell>
          <cell r="AZ94">
            <v>283141.2106777787</v>
          </cell>
          <cell r="BA94">
            <v>0.16055045871559598</v>
          </cell>
          <cell r="BB94">
            <v>321.69745488998001</v>
          </cell>
          <cell r="BC94">
            <v>0.16055042475579376</v>
          </cell>
          <cell r="BF94" t="str">
            <v>WA</v>
          </cell>
          <cell r="BG94" t="str">
            <v>Heat Pump (Central System)</v>
          </cell>
          <cell r="BH94" t="str">
            <v>Pre 1980</v>
          </cell>
          <cell r="BI94" t="str">
            <v>Crawlspace</v>
          </cell>
          <cell r="BJ94">
            <v>1464.69372558594</v>
          </cell>
          <cell r="BM94" t="str">
            <v>Yes</v>
          </cell>
          <cell r="BN94">
            <v>2366945.0605468792</v>
          </cell>
          <cell r="BO94" t="b">
            <v>0</v>
          </cell>
          <cell r="BP94">
            <v>0</v>
          </cell>
          <cell r="BQ94">
            <v>1</v>
          </cell>
          <cell r="BR94">
            <v>1464.69372558594</v>
          </cell>
          <cell r="BU94" t="str">
            <v>WA</v>
          </cell>
          <cell r="BV94" t="str">
            <v>Pre 1980</v>
          </cell>
          <cell r="BW94" t="str">
            <v>Gas Storage Outside Conditioned Space</v>
          </cell>
          <cell r="BY94">
            <v>1464.694</v>
          </cell>
          <cell r="BZ94" t="str">
            <v>le55</v>
          </cell>
          <cell r="CF94" t="str">
            <v>Conditioned</v>
          </cell>
          <cell r="CG94">
            <v>1524.7619999999999</v>
          </cell>
          <cell r="CH94" t="str">
            <v>WA</v>
          </cell>
          <cell r="CI94" t="str">
            <v>Top-Freezer w/o TTD Ice</v>
          </cell>
          <cell r="CJ94">
            <v>28970.477999999999</v>
          </cell>
          <cell r="CK94" t="b">
            <v>0</v>
          </cell>
          <cell r="CQ94" t="str">
            <v>Conditioned</v>
          </cell>
          <cell r="CR94">
            <v>2003.7159999999999</v>
          </cell>
          <cell r="CS94" t="str">
            <v>WA</v>
          </cell>
          <cell r="CT94" t="str">
            <v>Upright</v>
          </cell>
          <cell r="CU94">
            <v>32059.455999999998</v>
          </cell>
          <cell r="CV94" t="b">
            <v>0</v>
          </cell>
          <cell r="CZ94">
            <v>4956.4930000000004</v>
          </cell>
          <cell r="DA94" t="str">
            <v>WA</v>
          </cell>
          <cell r="DC94" t="str">
            <v>Horizontal Axis</v>
          </cell>
          <cell r="DG94" t="str">
            <v>Electric</v>
          </cell>
          <cell r="DH94">
            <v>4956.4930000000004</v>
          </cell>
          <cell r="DI94" t="str">
            <v>WA</v>
          </cell>
          <cell r="DL94" t="str">
            <v>Electric</v>
          </cell>
          <cell r="DM94" t="str">
            <v>Electric</v>
          </cell>
          <cell r="DN94">
            <v>6932.7380000000003</v>
          </cell>
          <cell r="DO94" t="str">
            <v>OR</v>
          </cell>
          <cell r="DS94">
            <v>2003.7159999999999</v>
          </cell>
          <cell r="DT94" t="str">
            <v>WA</v>
          </cell>
          <cell r="DU94" t="str">
            <v>gt46</v>
          </cell>
          <cell r="DX94" t="b">
            <v>0</v>
          </cell>
          <cell r="DY94">
            <v>4956.4930000000004</v>
          </cell>
          <cell r="DZ94" t="str">
            <v>WA</v>
          </cell>
          <cell r="EC94" t="str">
            <v>Desktop</v>
          </cell>
          <cell r="ED94">
            <v>4956.4930000000004</v>
          </cell>
          <cell r="EE94" t="str">
            <v>WA</v>
          </cell>
          <cell r="EH94" t="str">
            <v>le20</v>
          </cell>
          <cell r="EI94">
            <v>1524.7619999999999</v>
          </cell>
          <cell r="EJ94" t="str">
            <v>WA</v>
          </cell>
          <cell r="EO94">
            <v>1464.694</v>
          </cell>
          <cell r="EP94" t="str">
            <v>WA</v>
          </cell>
          <cell r="ES94">
            <v>4956.4930000000004</v>
          </cell>
          <cell r="ET94" t="str">
            <v>WA</v>
          </cell>
          <cell r="EZ94" t="str">
            <v>WA</v>
          </cell>
          <cell r="FA94" t="str">
            <v>Garage</v>
          </cell>
          <cell r="FB94">
            <v>91485.72</v>
          </cell>
          <cell r="FC94">
            <v>350695.26</v>
          </cell>
          <cell r="FI94" t="str">
            <v>WA</v>
          </cell>
          <cell r="FJ94" t="str">
            <v>Kitchen</v>
          </cell>
          <cell r="FK94" t="str">
            <v>EISAnqnx</v>
          </cell>
          <cell r="FL94">
            <v>91485.72</v>
          </cell>
          <cell r="FS94" t="str">
            <v>WA</v>
          </cell>
          <cell r="FT94" t="str">
            <v>EISAnqnx</v>
          </cell>
          <cell r="FV94">
            <v>11003414.460000001</v>
          </cell>
          <cell r="GD94" t="str">
            <v>WA</v>
          </cell>
          <cell r="GE94">
            <v>19518669.434</v>
          </cell>
          <cell r="GF94">
            <v>13283401.24</v>
          </cell>
          <cell r="GI94">
            <v>1</v>
          </cell>
          <cell r="GJ94">
            <v>1</v>
          </cell>
          <cell r="GK94" t="str">
            <v>WA</v>
          </cell>
          <cell r="GL94">
            <v>4956.4930000000004</v>
          </cell>
          <cell r="GM94" t="str">
            <v>Pre 1980</v>
          </cell>
          <cell r="GN94">
            <v>0</v>
          </cell>
          <cell r="GQ94">
            <v>22581038.634050004</v>
          </cell>
          <cell r="GR94">
            <v>1463144.3423675001</v>
          </cell>
          <cell r="GU94" t="str">
            <v>Natural Gas FAF</v>
          </cell>
          <cell r="GX94" t="str">
            <v>Wood</v>
          </cell>
          <cell r="GY94" t="str">
            <v>WA</v>
          </cell>
          <cell r="GZ94">
            <v>1524.76245117188</v>
          </cell>
        </row>
        <row r="95">
          <cell r="AD95" t="str">
            <v>WA</v>
          </cell>
          <cell r="AH95" t="str">
            <v>WA</v>
          </cell>
          <cell r="AI95" t="str">
            <v>Pre 1980</v>
          </cell>
          <cell r="AJ95">
            <v>1464.694</v>
          </cell>
          <cell r="AK95" t="b">
            <v>1</v>
          </cell>
          <cell r="AN95" t="str">
            <v>WA</v>
          </cell>
          <cell r="AO95" t="str">
            <v>Natural Gas FAF</v>
          </cell>
          <cell r="AP95" t="str">
            <v>Pre 1980</v>
          </cell>
          <cell r="AQ95" t="str">
            <v>Crawlspace</v>
          </cell>
          <cell r="AR95">
            <v>1682.0181212819</v>
          </cell>
          <cell r="AU95" t="str">
            <v>No</v>
          </cell>
          <cell r="AV95" t="b">
            <v>1</v>
          </cell>
          <cell r="AX95">
            <v>2607128.0879869452</v>
          </cell>
          <cell r="AY95" t="b">
            <v>0</v>
          </cell>
          <cell r="AZ95">
            <v>1480424.0444009611</v>
          </cell>
          <cell r="BA95">
            <v>0.83944954128440408</v>
          </cell>
          <cell r="BB95">
            <v>1682.0181212819</v>
          </cell>
          <cell r="BC95">
            <v>0.83944936372315238</v>
          </cell>
          <cell r="BF95" t="str">
            <v>WA</v>
          </cell>
          <cell r="BG95" t="str">
            <v>Central Air Conditioning (Ducted System)</v>
          </cell>
          <cell r="BH95" t="str">
            <v>Pre 1980</v>
          </cell>
          <cell r="BI95" t="str">
            <v>Crawlspace</v>
          </cell>
          <cell r="BJ95">
            <v>4956.49267578125</v>
          </cell>
          <cell r="BM95" t="str">
            <v>No</v>
          </cell>
          <cell r="BN95">
            <v>10448286.560546875</v>
          </cell>
          <cell r="BO95" t="b">
            <v>0</v>
          </cell>
          <cell r="BP95">
            <v>3302284.062508496</v>
          </cell>
          <cell r="BQ95">
            <v>1</v>
          </cell>
          <cell r="BR95">
            <v>4956.49267578125</v>
          </cell>
          <cell r="BU95" t="str">
            <v>WA</v>
          </cell>
          <cell r="BV95" t="str">
            <v>Pre 1980</v>
          </cell>
          <cell r="BW95" t="str">
            <v>Gas Storage Outside Conditioned Space</v>
          </cell>
          <cell r="BY95">
            <v>1524.7619999999999</v>
          </cell>
          <cell r="BZ95" t="str">
            <v>gt55</v>
          </cell>
          <cell r="CF95" t="str">
            <v>Conditioned</v>
          </cell>
          <cell r="CG95">
            <v>1464.694</v>
          </cell>
          <cell r="CH95" t="str">
            <v>WA</v>
          </cell>
          <cell r="CI95" t="str">
            <v>Top-Freezer w/o TTD Ice</v>
          </cell>
          <cell r="CJ95">
            <v>30758.574000000001</v>
          </cell>
          <cell r="CK95" t="b">
            <v>0</v>
          </cell>
          <cell r="CQ95" t="str">
            <v>Unconditioned</v>
          </cell>
          <cell r="CR95">
            <v>1464.694</v>
          </cell>
          <cell r="CS95" t="str">
            <v>WA</v>
          </cell>
          <cell r="CT95" t="str">
            <v>Chest</v>
          </cell>
          <cell r="CU95">
            <v>17576.328000000001</v>
          </cell>
          <cell r="CV95" t="b">
            <v>0</v>
          </cell>
          <cell r="CZ95">
            <v>1464.694</v>
          </cell>
          <cell r="DA95" t="str">
            <v>WA</v>
          </cell>
          <cell r="DC95" t="str">
            <v>Vertical Axis</v>
          </cell>
          <cell r="DG95" t="str">
            <v>Electric</v>
          </cell>
          <cell r="DH95">
            <v>6932.7380000000003</v>
          </cell>
          <cell r="DI95" t="str">
            <v>OR</v>
          </cell>
          <cell r="DL95" t="str">
            <v>Gas</v>
          </cell>
          <cell r="DM95" t="str">
            <v>Electric</v>
          </cell>
          <cell r="DN95">
            <v>2003.7159999999999</v>
          </cell>
          <cell r="DO95" t="str">
            <v>WA</v>
          </cell>
          <cell r="DS95">
            <v>1464.694</v>
          </cell>
          <cell r="DT95" t="str">
            <v>WA</v>
          </cell>
          <cell r="DU95" t="str">
            <v>32to46</v>
          </cell>
          <cell r="DX95" t="b">
            <v>1</v>
          </cell>
          <cell r="DY95">
            <v>6932.7380000000003</v>
          </cell>
          <cell r="DZ95" t="str">
            <v>OR</v>
          </cell>
          <cell r="EC95" t="str">
            <v>Desktop</v>
          </cell>
          <cell r="ED95">
            <v>1464.694</v>
          </cell>
          <cell r="EE95" t="str">
            <v>WA</v>
          </cell>
          <cell r="EH95" t="str">
            <v>le20</v>
          </cell>
          <cell r="EI95">
            <v>1524.7619999999999</v>
          </cell>
          <cell r="EJ95" t="str">
            <v>WA</v>
          </cell>
          <cell r="EO95">
            <v>6932.7380000000003</v>
          </cell>
          <cell r="EP95" t="str">
            <v>OR</v>
          </cell>
          <cell r="ES95">
            <v>1464.694</v>
          </cell>
          <cell r="ET95" t="str">
            <v>WA</v>
          </cell>
          <cell r="EZ95" t="str">
            <v>WA</v>
          </cell>
          <cell r="FA95" t="str">
            <v>Kitchen</v>
          </cell>
          <cell r="FB95">
            <v>396438.12</v>
          </cell>
          <cell r="FC95">
            <v>152476.19999999998</v>
          </cell>
          <cell r="FI95" t="str">
            <v>WA</v>
          </cell>
          <cell r="FJ95" t="str">
            <v>Kitchen</v>
          </cell>
          <cell r="FK95" t="str">
            <v>EISAq</v>
          </cell>
          <cell r="FL95">
            <v>121980.95999999999</v>
          </cell>
          <cell r="FS95" t="str">
            <v>WA</v>
          </cell>
          <cell r="FT95" t="str">
            <v>EISAq</v>
          </cell>
          <cell r="FV95">
            <v>4455887.2070000004</v>
          </cell>
          <cell r="GD95" t="str">
            <v>WA</v>
          </cell>
          <cell r="GE95">
            <v>3118333.5260000001</v>
          </cell>
          <cell r="GF95">
            <v>1634598.504</v>
          </cell>
          <cell r="GI95">
            <v>1</v>
          </cell>
          <cell r="GJ95">
            <v>1</v>
          </cell>
          <cell r="GK95" t="str">
            <v>WA</v>
          </cell>
          <cell r="GL95">
            <v>1464.694</v>
          </cell>
          <cell r="GM95" t="str">
            <v>Pre 1980</v>
          </cell>
          <cell r="GN95">
            <v>-1</v>
          </cell>
          <cell r="GQ95">
            <v>8632737.9961900003</v>
          </cell>
          <cell r="GR95">
            <v>524305.525975</v>
          </cell>
          <cell r="GU95" t="str">
            <v>Natural Gas FAF</v>
          </cell>
          <cell r="GX95" t="str">
            <v>Baseboard/Wall/Radiant</v>
          </cell>
          <cell r="GY95" t="str">
            <v>WA</v>
          </cell>
          <cell r="GZ95">
            <v>1524.76245117188</v>
          </cell>
        </row>
        <row r="96">
          <cell r="AD96" t="str">
            <v>WA</v>
          </cell>
          <cell r="AH96" t="str">
            <v>WA</v>
          </cell>
          <cell r="AI96" t="str">
            <v>Pre 1980</v>
          </cell>
          <cell r="AJ96">
            <v>4956.4930000000004</v>
          </cell>
          <cell r="AK96" t="b">
            <v>1</v>
          </cell>
          <cell r="AN96" t="str">
            <v>WA</v>
          </cell>
          <cell r="AO96" t="str">
            <v>Natural Gas FAF</v>
          </cell>
          <cell r="AP96" t="str">
            <v>Pre 1980</v>
          </cell>
          <cell r="AQ96" t="str">
            <v>Basement</v>
          </cell>
          <cell r="AR96">
            <v>1464.69372558594</v>
          </cell>
          <cell r="AU96" t="str">
            <v>No</v>
          </cell>
          <cell r="AV96" t="b">
            <v>1</v>
          </cell>
          <cell r="AX96">
            <v>3119797.635498052</v>
          </cell>
          <cell r="AY96" t="b">
            <v>0</v>
          </cell>
          <cell r="AZ96">
            <v>1058988.2105358904</v>
          </cell>
          <cell r="BA96">
            <v>1</v>
          </cell>
          <cell r="BB96">
            <v>1464.69372558594</v>
          </cell>
          <cell r="BC96">
            <v>0.99999981264751547</v>
          </cell>
          <cell r="BF96" t="str">
            <v>WA</v>
          </cell>
          <cell r="BG96" t="str">
            <v>Heat Pump (Central System)</v>
          </cell>
          <cell r="BH96" t="str">
            <v>Pre 1980</v>
          </cell>
          <cell r="BI96" t="str">
            <v>Crawlspace</v>
          </cell>
          <cell r="BJ96">
            <v>4956.49267578125</v>
          </cell>
          <cell r="BM96" t="str">
            <v>No</v>
          </cell>
          <cell r="BN96">
            <v>6532657.3466796875</v>
          </cell>
          <cell r="BO96" t="b">
            <v>0</v>
          </cell>
          <cell r="BP96">
            <v>2661917.1043799804</v>
          </cell>
          <cell r="BQ96">
            <v>1</v>
          </cell>
          <cell r="BR96">
            <v>4956.49267578125</v>
          </cell>
          <cell r="BU96" t="str">
            <v>OR</v>
          </cell>
          <cell r="BV96" t="str">
            <v>Pre 1980</v>
          </cell>
          <cell r="BW96" t="str">
            <v>Gas Storage Outside Conditioned Space</v>
          </cell>
          <cell r="BY96">
            <v>6932.7380000000003</v>
          </cell>
          <cell r="BZ96" t="str">
            <v>le55</v>
          </cell>
          <cell r="CF96" t="str">
            <v>Conditioned</v>
          </cell>
          <cell r="CG96">
            <v>4956.4930000000004</v>
          </cell>
          <cell r="CH96" t="str">
            <v>WA</v>
          </cell>
          <cell r="CI96" t="str">
            <v>Side-by-Side w/ TTD Ice</v>
          </cell>
          <cell r="CJ96">
            <v>123912.32500000001</v>
          </cell>
          <cell r="CK96" t="b">
            <v>0</v>
          </cell>
          <cell r="CQ96" t="str">
            <v>Conditioned</v>
          </cell>
          <cell r="CR96">
            <v>1524.7619999999999</v>
          </cell>
          <cell r="CS96" t="str">
            <v>WA</v>
          </cell>
          <cell r="CT96" t="str">
            <v>Upright</v>
          </cell>
          <cell r="CU96">
            <v>12198.096</v>
          </cell>
          <cell r="CV96" t="b">
            <v>0</v>
          </cell>
          <cell r="CZ96">
            <v>1524.7619999999999</v>
          </cell>
          <cell r="DA96" t="str">
            <v>WA</v>
          </cell>
          <cell r="DC96" t="str">
            <v>Vertical Axis</v>
          </cell>
          <cell r="DG96" t="str">
            <v>Electric</v>
          </cell>
          <cell r="DH96">
            <v>4956.4930000000004</v>
          </cell>
          <cell r="DI96" t="str">
            <v>WA</v>
          </cell>
          <cell r="DL96" t="str">
            <v>Electric</v>
          </cell>
          <cell r="DM96" t="str">
            <v>Electric</v>
          </cell>
          <cell r="DN96">
            <v>1150.8789999999999</v>
          </cell>
          <cell r="DO96" t="str">
            <v>WA</v>
          </cell>
          <cell r="DS96">
            <v>1464.694</v>
          </cell>
          <cell r="DT96" t="str">
            <v>WA</v>
          </cell>
          <cell r="DU96" t="str">
            <v>lt32</v>
          </cell>
          <cell r="DX96" t="b">
            <v>1</v>
          </cell>
          <cell r="DY96">
            <v>1524.7619999999999</v>
          </cell>
          <cell r="DZ96" t="str">
            <v>WA</v>
          </cell>
          <cell r="EC96" t="str">
            <v>Laptop</v>
          </cell>
          <cell r="ED96">
            <v>1464.694</v>
          </cell>
          <cell r="EE96" t="str">
            <v>WA</v>
          </cell>
          <cell r="EH96" t="str">
            <v>le20</v>
          </cell>
          <cell r="EI96">
            <v>1524.7619999999999</v>
          </cell>
          <cell r="EJ96" t="str">
            <v>WA</v>
          </cell>
          <cell r="EO96">
            <v>4956.4930000000004</v>
          </cell>
          <cell r="EP96" t="str">
            <v>WA</v>
          </cell>
          <cell r="ES96">
            <v>2003.7159999999999</v>
          </cell>
          <cell r="ET96" t="str">
            <v>WA</v>
          </cell>
          <cell r="EZ96" t="str">
            <v>WA</v>
          </cell>
          <cell r="FA96" t="str">
            <v>Living Room/Family Room</v>
          </cell>
          <cell r="FB96">
            <v>304952.39999999997</v>
          </cell>
          <cell r="FC96">
            <v>410160.978</v>
          </cell>
          <cell r="FI96" t="str">
            <v>WA</v>
          </cell>
          <cell r="FJ96" t="str">
            <v>Kitchen</v>
          </cell>
          <cell r="FK96" t="str">
            <v>EISAx</v>
          </cell>
          <cell r="FL96">
            <v>1372285.8</v>
          </cell>
          <cell r="FS96" t="str">
            <v>WA</v>
          </cell>
          <cell r="FT96" t="str">
            <v>EISAx</v>
          </cell>
          <cell r="FV96">
            <v>4832580.6750000007</v>
          </cell>
          <cell r="GD96" t="str">
            <v>WA</v>
          </cell>
          <cell r="GE96">
            <v>16961119.046</v>
          </cell>
          <cell r="GF96">
            <v>12207842.259000001</v>
          </cell>
          <cell r="GI96">
            <v>1</v>
          </cell>
          <cell r="GJ96">
            <v>1</v>
          </cell>
          <cell r="GK96" t="str">
            <v>WA</v>
          </cell>
          <cell r="GL96">
            <v>4956.4930000000004</v>
          </cell>
          <cell r="GM96" t="str">
            <v>Pre 1980</v>
          </cell>
          <cell r="GN96">
            <v>-1</v>
          </cell>
          <cell r="GQ96">
            <v>27922269.490189001</v>
          </cell>
          <cell r="GR96">
            <v>175893.54533749999</v>
          </cell>
          <cell r="GU96" t="str">
            <v>Natural Gas FAF</v>
          </cell>
          <cell r="GX96" t="str">
            <v>Natural Gas Other</v>
          </cell>
          <cell r="GY96" t="str">
            <v>WA</v>
          </cell>
          <cell r="GZ96">
            <v>1524.76245117188</v>
          </cell>
        </row>
        <row r="97">
          <cell r="AD97" t="str">
            <v>OR</v>
          </cell>
          <cell r="AH97" t="str">
            <v>OR</v>
          </cell>
          <cell r="AI97" t="str">
            <v>Post 2006</v>
          </cell>
          <cell r="AJ97">
            <v>6932.7380000000003</v>
          </cell>
          <cell r="AK97" t="b">
            <v>1</v>
          </cell>
          <cell r="AN97" t="str">
            <v>WA</v>
          </cell>
          <cell r="AO97" t="str">
            <v>Baseboard/Wall/Radiant</v>
          </cell>
          <cell r="AP97" t="str">
            <v>Pre 1980</v>
          </cell>
          <cell r="AQ97" t="str">
            <v>Crawlspace</v>
          </cell>
          <cell r="AR97">
            <v>1150.87915039063</v>
          </cell>
          <cell r="AU97" t="str">
            <v>No</v>
          </cell>
          <cell r="AV97" t="b">
            <v>1</v>
          </cell>
          <cell r="AX97">
            <v>1482332.3457031315</v>
          </cell>
          <cell r="AY97" t="b">
            <v>0</v>
          </cell>
          <cell r="AZ97">
            <v>875515.66170322651</v>
          </cell>
          <cell r="BA97">
            <v>1</v>
          </cell>
          <cell r="BB97">
            <v>1150.87915039063</v>
          </cell>
          <cell r="BC97">
            <v>1.00000013067458</v>
          </cell>
          <cell r="BF97" t="str">
            <v>WA</v>
          </cell>
          <cell r="BG97" t="str">
            <v>Heat Pump (Central System)</v>
          </cell>
          <cell r="BH97" t="str">
            <v>1993-2006</v>
          </cell>
          <cell r="BI97" t="str">
            <v>Crawlspace</v>
          </cell>
          <cell r="BJ97">
            <v>1150.87915039063</v>
          </cell>
          <cell r="BM97" t="str">
            <v>No</v>
          </cell>
          <cell r="BN97">
            <v>2691906.3327636835</v>
          </cell>
          <cell r="BO97" t="b">
            <v>0</v>
          </cell>
          <cell r="BP97">
            <v>482343.46457732143</v>
          </cell>
          <cell r="BQ97">
            <v>1</v>
          </cell>
          <cell r="BR97">
            <v>1150.87915039063</v>
          </cell>
          <cell r="BU97" t="str">
            <v>WA</v>
          </cell>
          <cell r="BV97" t="str">
            <v>Pre 1980</v>
          </cell>
          <cell r="BW97" t="str">
            <v>Gas Storage Inside Conditioned Space</v>
          </cell>
          <cell r="BY97">
            <v>4956.4930000000004</v>
          </cell>
          <cell r="BZ97" t="str">
            <v>le55</v>
          </cell>
          <cell r="CF97" t="str">
            <v>Conditioned</v>
          </cell>
          <cell r="CG97">
            <v>4956.4930000000004</v>
          </cell>
          <cell r="CH97" t="str">
            <v>WA</v>
          </cell>
          <cell r="CI97" t="str">
            <v>Top-Freezer w/o TTD Ice</v>
          </cell>
          <cell r="CJ97">
            <v>104086.353</v>
          </cell>
          <cell r="CK97" t="b">
            <v>0</v>
          </cell>
          <cell r="CQ97" t="str">
            <v>Conditioned</v>
          </cell>
          <cell r="CR97">
            <v>4956.4930000000004</v>
          </cell>
          <cell r="CS97" t="str">
            <v>WA</v>
          </cell>
          <cell r="CT97" t="str">
            <v>Upright</v>
          </cell>
          <cell r="CU97">
            <v>89216.874000000011</v>
          </cell>
          <cell r="CV97" t="b">
            <v>0</v>
          </cell>
          <cell r="CZ97">
            <v>2003.7159999999999</v>
          </cell>
          <cell r="DA97" t="str">
            <v>WA</v>
          </cell>
          <cell r="DC97" t="str">
            <v>Vertical Axis</v>
          </cell>
          <cell r="DG97" t="str">
            <v>Electric</v>
          </cell>
          <cell r="DH97">
            <v>4956.4930000000004</v>
          </cell>
          <cell r="DI97" t="str">
            <v>WA</v>
          </cell>
          <cell r="DL97" t="str">
            <v>Electric</v>
          </cell>
          <cell r="DM97" t="str">
            <v>Electric</v>
          </cell>
          <cell r="DN97">
            <v>4956.4930000000004</v>
          </cell>
          <cell r="DO97" t="str">
            <v>WA</v>
          </cell>
          <cell r="DS97">
            <v>1150.8789999999999</v>
          </cell>
          <cell r="DT97" t="str">
            <v>WA</v>
          </cell>
          <cell r="DU97" t="str">
            <v>lt32</v>
          </cell>
          <cell r="DX97" t="b">
            <v>0</v>
          </cell>
          <cell r="DY97">
            <v>1524.7619999999999</v>
          </cell>
          <cell r="DZ97" t="str">
            <v>WA</v>
          </cell>
          <cell r="EC97" t="str">
            <v>Laptop</v>
          </cell>
          <cell r="ED97">
            <v>1464.694</v>
          </cell>
          <cell r="EE97" t="str">
            <v>WA</v>
          </cell>
          <cell r="EH97" t="str">
            <v>le20</v>
          </cell>
          <cell r="EI97">
            <v>4956.4930000000004</v>
          </cell>
          <cell r="EJ97" t="str">
            <v>WA</v>
          </cell>
          <cell r="EO97">
            <v>1524.7619999999999</v>
          </cell>
          <cell r="EP97" t="str">
            <v>WA</v>
          </cell>
          <cell r="ES97">
            <v>1524.7619999999999</v>
          </cell>
          <cell r="ET97" t="str">
            <v>WA</v>
          </cell>
          <cell r="EZ97" t="str">
            <v>WA</v>
          </cell>
          <cell r="FA97" t="str">
            <v>Other</v>
          </cell>
          <cell r="FB97">
            <v>1326542.94</v>
          </cell>
          <cell r="FC97">
            <v>495547.64999999997</v>
          </cell>
          <cell r="FI97" t="str">
            <v>WA</v>
          </cell>
          <cell r="FJ97" t="str">
            <v>Living Room/Family Room</v>
          </cell>
          <cell r="FK97" t="str">
            <v>EISAq</v>
          </cell>
          <cell r="FL97">
            <v>10673.333999999999</v>
          </cell>
          <cell r="FS97" t="str">
            <v>WA</v>
          </cell>
          <cell r="FT97" t="str">
            <v>EISAnqnx</v>
          </cell>
          <cell r="FV97">
            <v>2240981.8199999998</v>
          </cell>
          <cell r="GD97" t="str">
            <v>OR</v>
          </cell>
          <cell r="GE97">
            <v>12839430.776000001</v>
          </cell>
          <cell r="GF97">
            <v>14558749.800000001</v>
          </cell>
          <cell r="GI97">
            <v>1</v>
          </cell>
          <cell r="GJ97">
            <v>2</v>
          </cell>
          <cell r="GK97" t="str">
            <v>OR</v>
          </cell>
          <cell r="GL97">
            <v>6932.7380000000003</v>
          </cell>
          <cell r="GM97" t="str">
            <v>Post 2006</v>
          </cell>
          <cell r="GN97">
            <v>-1</v>
          </cell>
          <cell r="GQ97">
            <v>34321434.590415999</v>
          </cell>
          <cell r="GR97">
            <v>4227410.3139500003</v>
          </cell>
          <cell r="GU97" t="str">
            <v>Baseboard/Wall/Radiant</v>
          </cell>
          <cell r="GX97" t="str">
            <v>None</v>
          </cell>
          <cell r="GY97" t="str">
            <v>WA</v>
          </cell>
          <cell r="GZ97">
            <v>1464.69372558594</v>
          </cell>
        </row>
        <row r="98">
          <cell r="AD98" t="str">
            <v>WA</v>
          </cell>
          <cell r="AH98" t="str">
            <v>WA</v>
          </cell>
          <cell r="AI98" t="str">
            <v>Pre 1980</v>
          </cell>
          <cell r="AJ98">
            <v>1524.7619999999999</v>
          </cell>
          <cell r="AK98" t="b">
            <v>1</v>
          </cell>
          <cell r="AN98" t="str">
            <v>WA</v>
          </cell>
          <cell r="AO98" t="str">
            <v>Baseboard/Wall/Radiant</v>
          </cell>
          <cell r="AP98" t="str">
            <v>Pre 1980</v>
          </cell>
          <cell r="AQ98" t="str">
            <v>Crawlspace</v>
          </cell>
          <cell r="AR98">
            <v>1150.87915039063</v>
          </cell>
          <cell r="AU98" t="str">
            <v>No</v>
          </cell>
          <cell r="AV98" t="b">
            <v>0</v>
          </cell>
          <cell r="AX98">
            <v>1482332.3457031315</v>
          </cell>
          <cell r="AY98" t="b">
            <v>0</v>
          </cell>
          <cell r="AZ98">
            <v>875515.66170322651</v>
          </cell>
          <cell r="BA98" t="str">
            <v/>
          </cell>
          <cell r="BB98" t="str">
            <v/>
          </cell>
          <cell r="BC98">
            <v>1.00000013067458</v>
          </cell>
          <cell r="BF98" t="str">
            <v>OR</v>
          </cell>
          <cell r="BG98" t="str">
            <v>Window A/C</v>
          </cell>
          <cell r="BH98" t="str">
            <v>Pre 1980</v>
          </cell>
          <cell r="BI98" t="str">
            <v>Crawlspace</v>
          </cell>
          <cell r="BJ98">
            <v>1188.02661132813</v>
          </cell>
          <cell r="BM98" t="str">
            <v>No</v>
          </cell>
          <cell r="BN98">
            <v>1686997.7880859447</v>
          </cell>
          <cell r="BO98" t="b">
            <v>0</v>
          </cell>
          <cell r="BP98">
            <v>481157.54933957721</v>
          </cell>
          <cell r="BQ98">
            <v>1</v>
          </cell>
          <cell r="BR98">
            <v>1188.02661132813</v>
          </cell>
          <cell r="BU98" t="str">
            <v>WA</v>
          </cell>
          <cell r="BV98" t="str">
            <v>Pre 1980</v>
          </cell>
          <cell r="BW98" t="str">
            <v>Electric Storage - Inside Conditioned Space</v>
          </cell>
          <cell r="BY98">
            <v>1464.694</v>
          </cell>
          <cell r="BZ98" t="str">
            <v>le55</v>
          </cell>
          <cell r="CF98" t="str">
            <v>Conditioned</v>
          </cell>
          <cell r="CG98">
            <v>1464.694</v>
          </cell>
          <cell r="CH98" t="str">
            <v>WA</v>
          </cell>
          <cell r="CI98" t="str">
            <v>Side-by-Side w/ TTD Ice</v>
          </cell>
          <cell r="CJ98">
            <v>33687.962</v>
          </cell>
          <cell r="CK98" t="b">
            <v>0</v>
          </cell>
          <cell r="CQ98" t="str">
            <v>Unconditioned</v>
          </cell>
          <cell r="CR98">
            <v>6932.7380000000003</v>
          </cell>
          <cell r="CS98" t="str">
            <v>OR</v>
          </cell>
          <cell r="CT98" t="str">
            <v>Upright</v>
          </cell>
          <cell r="CU98">
            <v>138654.76</v>
          </cell>
          <cell r="CV98" t="b">
            <v>0</v>
          </cell>
          <cell r="CZ98">
            <v>6932.7380000000003</v>
          </cell>
          <cell r="DA98" t="str">
            <v>OR</v>
          </cell>
          <cell r="DC98" t="str">
            <v>Vertical Axis</v>
          </cell>
          <cell r="DG98" t="str">
            <v>Electric</v>
          </cell>
          <cell r="DH98">
            <v>1188.027</v>
          </cell>
          <cell r="DI98" t="str">
            <v>OR</v>
          </cell>
          <cell r="DL98" t="str">
            <v>Electric</v>
          </cell>
          <cell r="DM98" t="str">
            <v>Electric</v>
          </cell>
          <cell r="DN98">
            <v>6932.7380000000003</v>
          </cell>
          <cell r="DO98" t="str">
            <v>OR</v>
          </cell>
          <cell r="DS98">
            <v>1524.7619999999999</v>
          </cell>
          <cell r="DT98" t="str">
            <v>WA</v>
          </cell>
          <cell r="DU98" t="str">
            <v>lt32</v>
          </cell>
          <cell r="DX98" t="b">
            <v>0</v>
          </cell>
          <cell r="DY98">
            <v>6932.7380000000003</v>
          </cell>
          <cell r="DZ98" t="str">
            <v>OR</v>
          </cell>
          <cell r="EC98" t="str">
            <v>Desktop</v>
          </cell>
          <cell r="ED98">
            <v>4956.4930000000004</v>
          </cell>
          <cell r="EE98" t="str">
            <v>WA</v>
          </cell>
          <cell r="EH98" t="str">
            <v>gt20</v>
          </cell>
          <cell r="EI98">
            <v>1464.694</v>
          </cell>
          <cell r="EJ98" t="str">
            <v>WA</v>
          </cell>
          <cell r="EO98">
            <v>1524.7619999999999</v>
          </cell>
          <cell r="EP98" t="str">
            <v>WA</v>
          </cell>
          <cell r="ES98">
            <v>1188.027</v>
          </cell>
          <cell r="ET98" t="str">
            <v>OR</v>
          </cell>
          <cell r="EZ98" t="str">
            <v>WA</v>
          </cell>
          <cell r="FA98" t="str">
            <v>Bathroom</v>
          </cell>
          <cell r="FB98">
            <v>1486947.9000000001</v>
          </cell>
          <cell r="FC98">
            <v>223042.18500000003</v>
          </cell>
          <cell r="FI98" t="str">
            <v>WA</v>
          </cell>
          <cell r="FJ98" t="str">
            <v>Other</v>
          </cell>
          <cell r="FK98" t="str">
            <v>EISAnqnx</v>
          </cell>
          <cell r="FL98">
            <v>975847.67999999993</v>
          </cell>
          <cell r="FS98" t="str">
            <v>WA</v>
          </cell>
          <cell r="FT98" t="str">
            <v>EISAq</v>
          </cell>
          <cell r="FV98">
            <v>1999307.31</v>
          </cell>
          <cell r="GD98" t="str">
            <v>WA</v>
          </cell>
          <cell r="GE98">
            <v>4232739.3119999999</v>
          </cell>
          <cell r="GF98">
            <v>3468833.55</v>
          </cell>
          <cell r="GI98">
            <v>1</v>
          </cell>
          <cell r="GJ98">
            <v>1</v>
          </cell>
          <cell r="GK98" t="str">
            <v>WA</v>
          </cell>
          <cell r="GL98">
            <v>1524.7619999999999</v>
          </cell>
          <cell r="GM98" t="str">
            <v>Pre 1980</v>
          </cell>
          <cell r="GN98">
            <v>0</v>
          </cell>
          <cell r="GQ98">
            <v>7547541.4047599994</v>
          </cell>
          <cell r="GR98">
            <v>442748.95384500001</v>
          </cell>
          <cell r="GU98" t="str">
            <v>Natural Gas Other</v>
          </cell>
          <cell r="GX98" t="str">
            <v>None</v>
          </cell>
          <cell r="GY98" t="str">
            <v>WA</v>
          </cell>
          <cell r="GZ98">
            <v>4956.49267578125</v>
          </cell>
        </row>
        <row r="99">
          <cell r="AD99" t="str">
            <v>WA</v>
          </cell>
          <cell r="AH99" t="str">
            <v>WA</v>
          </cell>
          <cell r="AI99" t="str">
            <v>Pre 1980</v>
          </cell>
          <cell r="AJ99">
            <v>1464.694</v>
          </cell>
          <cell r="AK99" t="b">
            <v>1</v>
          </cell>
          <cell r="AN99" t="str">
            <v>WA</v>
          </cell>
          <cell r="AO99" t="str">
            <v>Other</v>
          </cell>
          <cell r="AP99" t="str">
            <v>Pre 1980</v>
          </cell>
          <cell r="AQ99" t="str">
            <v>Crawlspace</v>
          </cell>
          <cell r="AR99">
            <v>1150.87915039063</v>
          </cell>
          <cell r="AU99" t="str">
            <v>No</v>
          </cell>
          <cell r="AV99" t="b">
            <v>0</v>
          </cell>
          <cell r="AX99">
            <v>1482332.3457031315</v>
          </cell>
          <cell r="AY99" t="b">
            <v>0</v>
          </cell>
          <cell r="AZ99">
            <v>875515.66170322651</v>
          </cell>
          <cell r="BA99" t="str">
            <v/>
          </cell>
          <cell r="BB99" t="str">
            <v/>
          </cell>
          <cell r="BC99">
            <v>1.00000013067458</v>
          </cell>
          <cell r="BF99" t="str">
            <v>OR</v>
          </cell>
          <cell r="BG99" t="str">
            <v>Window A/C</v>
          </cell>
          <cell r="BH99" t="str">
            <v>Pre 1980</v>
          </cell>
          <cell r="BI99" t="str">
            <v>Crawlspace</v>
          </cell>
          <cell r="BJ99">
            <v>6932.73828125</v>
          </cell>
          <cell r="BM99" t="str">
            <v>No</v>
          </cell>
          <cell r="BN99">
            <v>10676416.953125</v>
          </cell>
          <cell r="BO99" t="b">
            <v>0</v>
          </cell>
          <cell r="BP99">
            <v>2771557.6311492189</v>
          </cell>
          <cell r="BQ99">
            <v>1</v>
          </cell>
          <cell r="BR99">
            <v>6932.73828125</v>
          </cell>
          <cell r="BU99" t="str">
            <v>WA</v>
          </cell>
          <cell r="BV99" t="str">
            <v>Pre 1980</v>
          </cell>
          <cell r="BW99" t="str">
            <v>Electric Storage - Inside Conditioned Space</v>
          </cell>
          <cell r="BY99">
            <v>4956.4930000000004</v>
          </cell>
          <cell r="BZ99" t="str">
            <v>gt55</v>
          </cell>
          <cell r="CF99" t="str">
            <v>Unconditioned</v>
          </cell>
          <cell r="CG99">
            <v>1464.694</v>
          </cell>
          <cell r="CH99" t="str">
            <v>WA</v>
          </cell>
          <cell r="CI99" t="str">
            <v>Top-Freezer w/o TTD Ice</v>
          </cell>
          <cell r="CJ99">
            <v>26364.491999999998</v>
          </cell>
          <cell r="CK99" t="b">
            <v>0</v>
          </cell>
          <cell r="CQ99" t="str">
            <v>Conditioned</v>
          </cell>
          <cell r="CR99">
            <v>1524.7619999999999</v>
          </cell>
          <cell r="CS99" t="str">
            <v>WA</v>
          </cell>
          <cell r="CT99" t="str">
            <v>Chest</v>
          </cell>
          <cell r="CU99">
            <v>9148.5720000000001</v>
          </cell>
          <cell r="CV99" t="b">
            <v>0</v>
          </cell>
          <cell r="CZ99">
            <v>6932.7380000000003</v>
          </cell>
          <cell r="DA99" t="str">
            <v>OR</v>
          </cell>
          <cell r="DC99" t="str">
            <v>Vertical Axis</v>
          </cell>
          <cell r="DG99" t="str">
            <v>Electric</v>
          </cell>
          <cell r="DH99">
            <v>4956.4930000000004</v>
          </cell>
          <cell r="DI99" t="str">
            <v>WA</v>
          </cell>
          <cell r="DL99" t="str">
            <v>Gas</v>
          </cell>
          <cell r="DM99" t="str">
            <v>Gas</v>
          </cell>
          <cell r="DN99">
            <v>4956.4930000000004</v>
          </cell>
          <cell r="DO99" t="str">
            <v>WA</v>
          </cell>
          <cell r="DS99">
            <v>1524.7619999999999</v>
          </cell>
          <cell r="DT99" t="str">
            <v>WA</v>
          </cell>
          <cell r="DU99" t="str">
            <v>32to46</v>
          </cell>
          <cell r="DX99" t="b">
            <v>0</v>
          </cell>
          <cell r="DY99">
            <v>6932.7380000000003</v>
          </cell>
          <cell r="DZ99" t="str">
            <v>OR</v>
          </cell>
          <cell r="EC99" t="str">
            <v>Laptop</v>
          </cell>
          <cell r="ED99">
            <v>1524.7619999999999</v>
          </cell>
          <cell r="EE99" t="str">
            <v>WA</v>
          </cell>
          <cell r="EH99" t="str">
            <v>gt20</v>
          </cell>
          <cell r="EI99">
            <v>1464.694</v>
          </cell>
          <cell r="EJ99" t="str">
            <v>WA</v>
          </cell>
          <cell r="EO99">
            <v>1524.7619999999999</v>
          </cell>
          <cell r="EP99" t="str">
            <v>WA</v>
          </cell>
          <cell r="ES99">
            <v>2003.7159999999999</v>
          </cell>
          <cell r="ET99" t="str">
            <v>WA</v>
          </cell>
          <cell r="EZ99" t="str">
            <v>WA</v>
          </cell>
          <cell r="FA99" t="str">
            <v>Bedrooms</v>
          </cell>
          <cell r="FB99">
            <v>832690.82400000002</v>
          </cell>
          <cell r="FC99">
            <v>1343209.6030000001</v>
          </cell>
          <cell r="FI99" t="str">
            <v>WA</v>
          </cell>
          <cell r="FJ99" t="str">
            <v>Other</v>
          </cell>
          <cell r="FK99" t="str">
            <v>EISAq</v>
          </cell>
          <cell r="FL99">
            <v>297328.58999999997</v>
          </cell>
          <cell r="FS99" t="str">
            <v>WA</v>
          </cell>
          <cell r="FT99" t="str">
            <v>EISAx</v>
          </cell>
          <cell r="FV99">
            <v>2812212.48</v>
          </cell>
          <cell r="GD99" t="str">
            <v>WA</v>
          </cell>
          <cell r="GE99">
            <v>4342817.71</v>
          </cell>
          <cell r="GF99">
            <v>4167054.4299999997</v>
          </cell>
          <cell r="GI99">
            <v>1</v>
          </cell>
          <cell r="GJ99">
            <v>1</v>
          </cell>
          <cell r="GK99" t="str">
            <v>WA</v>
          </cell>
          <cell r="GL99">
            <v>1464.694</v>
          </cell>
          <cell r="GM99" t="str">
            <v>Pre 1980</v>
          </cell>
          <cell r="GN99">
            <v>-1</v>
          </cell>
          <cell r="GQ99">
            <v>8632737.9961900003</v>
          </cell>
          <cell r="GR99">
            <v>524305.525975</v>
          </cell>
          <cell r="GU99" t="str">
            <v>Oil FAF</v>
          </cell>
          <cell r="GX99" t="str">
            <v>Baseboard/Wall/Radiant</v>
          </cell>
          <cell r="GY99" t="str">
            <v>OR</v>
          </cell>
          <cell r="GZ99">
            <v>6932.73828125</v>
          </cell>
        </row>
        <row r="100">
          <cell r="AD100" t="str">
            <v>WA</v>
          </cell>
          <cell r="AH100" t="str">
            <v>WA</v>
          </cell>
          <cell r="AI100" t="str">
            <v>Pre 1980</v>
          </cell>
          <cell r="AJ100">
            <v>1524.7619999999999</v>
          </cell>
          <cell r="AK100" t="b">
            <v>1</v>
          </cell>
          <cell r="AN100" t="str">
            <v>WA</v>
          </cell>
          <cell r="AO100" t="str">
            <v>Baseboard/Wall/Radiant</v>
          </cell>
          <cell r="AP100" t="str">
            <v>Pre 1980</v>
          </cell>
          <cell r="AQ100" t="str">
            <v>Basement</v>
          </cell>
          <cell r="AR100">
            <v>1524.76245117188</v>
          </cell>
          <cell r="AU100" t="str">
            <v>Yes</v>
          </cell>
          <cell r="AV100" t="b">
            <v>0</v>
          </cell>
          <cell r="AX100">
            <v>3284338.3198242295</v>
          </cell>
          <cell r="AY100" t="b">
            <v>0</v>
          </cell>
          <cell r="AZ100">
            <v>0</v>
          </cell>
          <cell r="BA100" t="str">
            <v/>
          </cell>
          <cell r="BB100" t="str">
            <v/>
          </cell>
          <cell r="BC100">
            <v>1.0000002958965923</v>
          </cell>
          <cell r="BF100" t="str">
            <v>WA</v>
          </cell>
          <cell r="BG100" t="str">
            <v>Central Air Conditioning (Ducted System)</v>
          </cell>
          <cell r="BH100" t="str">
            <v>Post 2006</v>
          </cell>
          <cell r="BI100" t="str">
            <v>Basement</v>
          </cell>
          <cell r="BJ100">
            <v>1663.00697653366</v>
          </cell>
          <cell r="BM100" t="str">
            <v>Yes</v>
          </cell>
          <cell r="BN100">
            <v>8351621.0361520406</v>
          </cell>
          <cell r="BO100" t="b">
            <v>0</v>
          </cell>
          <cell r="BP100">
            <v>0</v>
          </cell>
          <cell r="BQ100">
            <v>0.5</v>
          </cell>
          <cell r="BR100">
            <v>831.50348826683</v>
          </cell>
          <cell r="BU100" t="str">
            <v>OR</v>
          </cell>
          <cell r="BV100" t="str">
            <v>Post 2006</v>
          </cell>
          <cell r="BW100" t="str">
            <v>Gas Tankless</v>
          </cell>
          <cell r="BY100">
            <v>6932.7380000000003</v>
          </cell>
          <cell r="BZ100" t="str">
            <v/>
          </cell>
          <cell r="CF100" t="str">
            <v>Conditioned</v>
          </cell>
          <cell r="CG100">
            <v>1524.7619999999999</v>
          </cell>
          <cell r="CH100" t="str">
            <v>WA</v>
          </cell>
          <cell r="CI100" t="str">
            <v>Top-Freezer w/o TTD Ice</v>
          </cell>
          <cell r="CJ100">
            <v>54891.432000000001</v>
          </cell>
          <cell r="CK100" t="b">
            <v>0</v>
          </cell>
          <cell r="CQ100" t="str">
            <v>Conditioned</v>
          </cell>
          <cell r="CR100">
            <v>1524.7619999999999</v>
          </cell>
          <cell r="CS100" t="str">
            <v>WA</v>
          </cell>
          <cell r="CT100" t="str">
            <v>Chest</v>
          </cell>
          <cell r="CU100">
            <v>32020.002</v>
          </cell>
          <cell r="CV100" t="b">
            <v>0</v>
          </cell>
          <cell r="CZ100">
            <v>1188.027</v>
          </cell>
          <cell r="DA100" t="str">
            <v>OR</v>
          </cell>
          <cell r="DC100" t="str">
            <v>Horizontal Axis</v>
          </cell>
          <cell r="DG100" t="str">
            <v>Electric</v>
          </cell>
          <cell r="DH100">
            <v>1464.694</v>
          </cell>
          <cell r="DI100" t="str">
            <v>WA</v>
          </cell>
          <cell r="DL100" t="str">
            <v>Electric</v>
          </cell>
          <cell r="DM100" t="str">
            <v>Electric</v>
          </cell>
          <cell r="DN100">
            <v>4956.4930000000004</v>
          </cell>
          <cell r="DO100" t="str">
            <v>WA</v>
          </cell>
          <cell r="DS100">
            <v>1524.7619999999999</v>
          </cell>
          <cell r="DT100" t="str">
            <v>WA</v>
          </cell>
          <cell r="DU100" t="str">
            <v>32to46</v>
          </cell>
          <cell r="DX100" t="b">
            <v>1</v>
          </cell>
          <cell r="DY100">
            <v>6932.7380000000003</v>
          </cell>
          <cell r="DZ100" t="str">
            <v>OR</v>
          </cell>
          <cell r="EC100" t="str">
            <v>Laptop</v>
          </cell>
          <cell r="ED100">
            <v>1524.7619999999999</v>
          </cell>
          <cell r="EE100" t="str">
            <v>WA</v>
          </cell>
          <cell r="EH100" t="str">
            <v>gt20</v>
          </cell>
          <cell r="EI100">
            <v>1464.694</v>
          </cell>
          <cell r="EJ100" t="str">
            <v>WA</v>
          </cell>
          <cell r="EO100">
            <v>1188.027</v>
          </cell>
          <cell r="EP100" t="str">
            <v>OR</v>
          </cell>
          <cell r="ES100">
            <v>6932.7380000000003</v>
          </cell>
          <cell r="ET100" t="str">
            <v>OR</v>
          </cell>
          <cell r="EZ100" t="str">
            <v>WA</v>
          </cell>
          <cell r="FA100" t="str">
            <v>Exterior</v>
          </cell>
          <cell r="FB100">
            <v>1883467.34</v>
          </cell>
          <cell r="FC100">
            <v>4084150.2320000003</v>
          </cell>
          <cell r="FI100" t="str">
            <v>WA</v>
          </cell>
          <cell r="FJ100" t="str">
            <v>Bathroom</v>
          </cell>
          <cell r="FK100" t="str">
            <v>EISAnqnx</v>
          </cell>
          <cell r="FL100">
            <v>120222.95999999999</v>
          </cell>
          <cell r="FS100" t="str">
            <v>WA</v>
          </cell>
          <cell r="FT100" t="str">
            <v>EISAnqnx</v>
          </cell>
          <cell r="FV100">
            <v>1860209.64</v>
          </cell>
          <cell r="GD100" t="str">
            <v>WA</v>
          </cell>
          <cell r="GE100">
            <v>2893998.2760000001</v>
          </cell>
          <cell r="GF100">
            <v>3622834.5119999996</v>
          </cell>
          <cell r="GI100">
            <v>1</v>
          </cell>
          <cell r="GJ100">
            <v>1</v>
          </cell>
          <cell r="GK100" t="str">
            <v>WA</v>
          </cell>
          <cell r="GL100">
            <v>1524.7619999999999</v>
          </cell>
          <cell r="GM100" t="str">
            <v>Pre 1980</v>
          </cell>
          <cell r="GN100">
            <v>0</v>
          </cell>
          <cell r="GQ100">
            <v>7547541.4047599994</v>
          </cell>
          <cell r="GR100">
            <v>442748.95384500001</v>
          </cell>
          <cell r="GU100" t="str">
            <v>Natural Gas FAF</v>
          </cell>
          <cell r="GX100" t="str">
            <v>Wood</v>
          </cell>
          <cell r="GY100" t="str">
            <v>WA</v>
          </cell>
          <cell r="GZ100">
            <v>4956.49267578125</v>
          </cell>
        </row>
        <row r="101">
          <cell r="AD101" t="str">
            <v>WA</v>
          </cell>
          <cell r="AH101" t="str">
            <v>WA</v>
          </cell>
          <cell r="AI101" t="str">
            <v>Pre 1980</v>
          </cell>
          <cell r="AJ101">
            <v>2003.7159999999999</v>
          </cell>
          <cell r="AK101" t="b">
            <v>1</v>
          </cell>
          <cell r="AN101" t="str">
            <v>WA</v>
          </cell>
          <cell r="AO101" t="str">
            <v>Wood</v>
          </cell>
          <cell r="AP101" t="str">
            <v>Pre 1980</v>
          </cell>
          <cell r="AQ101" t="str">
            <v>Basement</v>
          </cell>
          <cell r="AR101">
            <v>1524.76245117188</v>
          </cell>
          <cell r="AU101" t="str">
            <v>Yes</v>
          </cell>
          <cell r="AV101" t="b">
            <v>0</v>
          </cell>
          <cell r="AX101">
            <v>3284338.3198242295</v>
          </cell>
          <cell r="AY101" t="b">
            <v>0</v>
          </cell>
          <cell r="AZ101">
            <v>0</v>
          </cell>
          <cell r="BA101" t="str">
            <v/>
          </cell>
          <cell r="BB101" t="str">
            <v/>
          </cell>
          <cell r="BC101">
            <v>1.0000002958965923</v>
          </cell>
          <cell r="BF101" t="str">
            <v>WA</v>
          </cell>
          <cell r="BG101" t="str">
            <v>Central Air Conditioning (Ducted System)</v>
          </cell>
          <cell r="BH101" t="str">
            <v>Post 2006</v>
          </cell>
          <cell r="BI101" t="str">
            <v>Slab on Grade</v>
          </cell>
          <cell r="BJ101">
            <v>3293.4856992475902</v>
          </cell>
          <cell r="BM101" t="str">
            <v>Yes</v>
          </cell>
          <cell r="BN101">
            <v>16539885.181621399</v>
          </cell>
          <cell r="BO101" t="b">
            <v>0</v>
          </cell>
          <cell r="BP101">
            <v>0</v>
          </cell>
          <cell r="BQ101">
            <v>0.5</v>
          </cell>
          <cell r="BR101">
            <v>1646.7428496237951</v>
          </cell>
          <cell r="BU101" t="str">
            <v>WA</v>
          </cell>
          <cell r="BV101" t="str">
            <v>Pre 1980</v>
          </cell>
          <cell r="BW101" t="str">
            <v>Gas Tankless</v>
          </cell>
          <cell r="BY101">
            <v>1524.7619999999999</v>
          </cell>
          <cell r="BZ101" t="str">
            <v/>
          </cell>
          <cell r="CF101" t="str">
            <v>Conditioned</v>
          </cell>
          <cell r="CG101">
            <v>1524.7619999999999</v>
          </cell>
          <cell r="CH101" t="str">
            <v>WA</v>
          </cell>
          <cell r="CI101" t="str">
            <v>Bottom-Freezer (Including French Door) w/o TTD Ice</v>
          </cell>
          <cell r="CJ101">
            <v>32020.002</v>
          </cell>
          <cell r="CK101" t="b">
            <v>0</v>
          </cell>
          <cell r="CQ101" t="str">
            <v>Unconditioned</v>
          </cell>
          <cell r="CR101">
            <v>1524.7619999999999</v>
          </cell>
          <cell r="CS101" t="str">
            <v>WA</v>
          </cell>
          <cell r="CT101" t="str">
            <v>Upright</v>
          </cell>
          <cell r="CU101">
            <v>30495.239999999998</v>
          </cell>
          <cell r="CV101" t="b">
            <v>0</v>
          </cell>
          <cell r="CZ101">
            <v>1524.7619999999999</v>
          </cell>
          <cell r="DA101" t="str">
            <v>WA</v>
          </cell>
          <cell r="DC101" t="str">
            <v>Vertical Axis</v>
          </cell>
          <cell r="DG101" t="str">
            <v>Electric</v>
          </cell>
          <cell r="DH101">
            <v>4956.4930000000004</v>
          </cell>
          <cell r="DI101" t="str">
            <v>WA</v>
          </cell>
          <cell r="DL101" t="str">
            <v>Electric</v>
          </cell>
          <cell r="DM101" t="str">
            <v>Electric</v>
          </cell>
          <cell r="DN101">
            <v>1188.027</v>
          </cell>
          <cell r="DO101" t="str">
            <v>OR</v>
          </cell>
          <cell r="DS101">
            <v>4956.4930000000004</v>
          </cell>
          <cell r="DT101" t="str">
            <v>WA</v>
          </cell>
          <cell r="DU101" t="str">
            <v>32to46</v>
          </cell>
          <cell r="DX101" t="b">
            <v>0</v>
          </cell>
          <cell r="DY101">
            <v>6932.7380000000003</v>
          </cell>
          <cell r="DZ101" t="str">
            <v>OR</v>
          </cell>
          <cell r="EC101" t="str">
            <v>Desktop</v>
          </cell>
          <cell r="ED101">
            <v>6932.7380000000003</v>
          </cell>
          <cell r="EE101" t="str">
            <v>OR</v>
          </cell>
          <cell r="EH101" t="str">
            <v>le20</v>
          </cell>
          <cell r="EI101">
            <v>1524.7619999999999</v>
          </cell>
          <cell r="EJ101" t="str">
            <v>WA</v>
          </cell>
          <cell r="EO101">
            <v>1150.8789999999999</v>
          </cell>
          <cell r="EP101" t="str">
            <v>WA</v>
          </cell>
          <cell r="ES101">
            <v>1150.8789999999999</v>
          </cell>
          <cell r="ET101" t="str">
            <v>WA</v>
          </cell>
          <cell r="EZ101" t="str">
            <v>WA</v>
          </cell>
          <cell r="FA101" t="str">
            <v>Kitchen</v>
          </cell>
          <cell r="FB101">
            <v>371736.97500000003</v>
          </cell>
          <cell r="FC101">
            <v>683996.0340000001</v>
          </cell>
          <cell r="FI101" t="str">
            <v>WA</v>
          </cell>
          <cell r="FJ101" t="str">
            <v>Bathroom</v>
          </cell>
          <cell r="FK101" t="str">
            <v>EISAq</v>
          </cell>
          <cell r="FL101">
            <v>60111.479999999996</v>
          </cell>
          <cell r="FS101" t="str">
            <v>WA</v>
          </cell>
          <cell r="FT101" t="str">
            <v>EISAq</v>
          </cell>
          <cell r="FV101">
            <v>202793.34599999999</v>
          </cell>
          <cell r="GD101" t="str">
            <v>WA</v>
          </cell>
          <cell r="GE101">
            <v>871616.46</v>
          </cell>
          <cell r="GF101">
            <v>1883493.0399999998</v>
          </cell>
          <cell r="GI101">
            <v>1</v>
          </cell>
          <cell r="GJ101">
            <v>1</v>
          </cell>
          <cell r="GK101" t="str">
            <v>WA</v>
          </cell>
          <cell r="GL101">
            <v>2003.7159999999999</v>
          </cell>
          <cell r="GM101" t="str">
            <v>Pre 1980</v>
          </cell>
          <cell r="GN101">
            <v>-1</v>
          </cell>
          <cell r="GQ101">
            <v>11287879.985668</v>
          </cell>
          <cell r="GR101">
            <v>71106.871549999996</v>
          </cell>
          <cell r="GU101" t="str">
            <v>Oil FAF</v>
          </cell>
          <cell r="GX101" t="str">
            <v>None</v>
          </cell>
          <cell r="GY101" t="str">
            <v>WA</v>
          </cell>
          <cell r="GZ101">
            <v>1464.69372558594</v>
          </cell>
        </row>
        <row r="102">
          <cell r="AD102" t="str">
            <v>WA</v>
          </cell>
          <cell r="AH102" t="str">
            <v>WA</v>
          </cell>
          <cell r="AI102" t="str">
            <v>Pre 1980</v>
          </cell>
          <cell r="AJ102">
            <v>2003.7159999999999</v>
          </cell>
          <cell r="AK102" t="b">
            <v>1</v>
          </cell>
          <cell r="AN102" t="str">
            <v>WA</v>
          </cell>
          <cell r="AO102" t="str">
            <v>Natural Gas FAF</v>
          </cell>
          <cell r="AP102" t="str">
            <v>Pre 1980</v>
          </cell>
          <cell r="AQ102" t="str">
            <v>Basement</v>
          </cell>
          <cell r="AR102">
            <v>1524.76245117188</v>
          </cell>
          <cell r="AU102" t="str">
            <v>Yes</v>
          </cell>
          <cell r="AV102" t="b">
            <v>1</v>
          </cell>
          <cell r="AX102">
            <v>3284338.3198242295</v>
          </cell>
          <cell r="AY102" t="b">
            <v>0</v>
          </cell>
          <cell r="AZ102">
            <v>0</v>
          </cell>
          <cell r="BA102">
            <v>1</v>
          </cell>
          <cell r="BB102">
            <v>1524.76245117188</v>
          </cell>
          <cell r="BC102">
            <v>1.0000002958965923</v>
          </cell>
          <cell r="BF102" t="str">
            <v>OR</v>
          </cell>
          <cell r="BG102" t="str">
            <v>Window A/C</v>
          </cell>
          <cell r="BH102" t="str">
            <v>1993-2006</v>
          </cell>
          <cell r="BI102" t="str">
            <v>Crawlspace</v>
          </cell>
          <cell r="BJ102">
            <v>6932.73828125</v>
          </cell>
          <cell r="BM102" t="str">
            <v>No</v>
          </cell>
          <cell r="BN102">
            <v>19411667.1875</v>
          </cell>
          <cell r="BO102" t="b">
            <v>0</v>
          </cell>
          <cell r="BP102">
            <v>3675034.8570570317</v>
          </cell>
          <cell r="BQ102">
            <v>1</v>
          </cell>
          <cell r="BR102">
            <v>6932.73828125</v>
          </cell>
          <cell r="BU102" t="str">
            <v>WA</v>
          </cell>
          <cell r="BV102" t="str">
            <v>Pre 1980</v>
          </cell>
          <cell r="BW102" t="str">
            <v>Electric Storage - Inside Conditioned Space</v>
          </cell>
          <cell r="BY102">
            <v>1464.694</v>
          </cell>
          <cell r="BZ102" t="str">
            <v>le55</v>
          </cell>
          <cell r="CF102" t="str">
            <v>Conditioned</v>
          </cell>
          <cell r="CG102">
            <v>1524.7619999999999</v>
          </cell>
          <cell r="CH102" t="str">
            <v>WA</v>
          </cell>
          <cell r="CI102" t="str">
            <v>Side-by-Side w/ TTD Ice</v>
          </cell>
          <cell r="CJ102">
            <v>33544.763999999996</v>
          </cell>
          <cell r="CK102" t="b">
            <v>0</v>
          </cell>
          <cell r="CQ102" t="str">
            <v>Conditioned</v>
          </cell>
          <cell r="CR102">
            <v>2003.7159999999999</v>
          </cell>
          <cell r="CS102" t="str">
            <v>WA</v>
          </cell>
          <cell r="CT102" t="str">
            <v>Chest</v>
          </cell>
          <cell r="CU102">
            <v>28052.023999999998</v>
          </cell>
          <cell r="CV102" t="b">
            <v>0</v>
          </cell>
          <cell r="CZ102">
            <v>2003.7159999999999</v>
          </cell>
          <cell r="DA102" t="str">
            <v>WA</v>
          </cell>
          <cell r="DC102" t="str">
            <v>Horizontal Axis</v>
          </cell>
          <cell r="DG102" t="str">
            <v>Electric</v>
          </cell>
          <cell r="DH102">
            <v>1150.8789999999999</v>
          </cell>
          <cell r="DI102" t="str">
            <v>WA</v>
          </cell>
          <cell r="DL102" t="str">
            <v>Gas</v>
          </cell>
          <cell r="DM102" t="str">
            <v>Electric</v>
          </cell>
          <cell r="DN102">
            <v>4956.4930000000004</v>
          </cell>
          <cell r="DO102" t="str">
            <v>WA</v>
          </cell>
          <cell r="DS102">
            <v>1524.7619999999999</v>
          </cell>
          <cell r="DT102" t="str">
            <v>WA</v>
          </cell>
          <cell r="DU102" t="str">
            <v>lt32</v>
          </cell>
          <cell r="DX102" t="b">
            <v>0</v>
          </cell>
          <cell r="DY102">
            <v>6932.7380000000003</v>
          </cell>
          <cell r="DZ102" t="str">
            <v>OR</v>
          </cell>
          <cell r="EC102" t="str">
            <v>Desktop</v>
          </cell>
          <cell r="ED102">
            <v>1188.027</v>
          </cell>
          <cell r="EE102" t="str">
            <v>OR</v>
          </cell>
          <cell r="EH102" t="str">
            <v>le20</v>
          </cell>
          <cell r="EI102">
            <v>1524.7619999999999</v>
          </cell>
          <cell r="EJ102" t="str">
            <v>WA</v>
          </cell>
          <cell r="EO102">
            <v>1524.7619999999999</v>
          </cell>
          <cell r="EP102" t="str">
            <v>WA</v>
          </cell>
          <cell r="ES102">
            <v>1188.027</v>
          </cell>
          <cell r="ET102" t="str">
            <v>OR</v>
          </cell>
          <cell r="EZ102" t="str">
            <v>WA</v>
          </cell>
          <cell r="FA102" t="str">
            <v>Living Room/Family Room</v>
          </cell>
          <cell r="FB102">
            <v>807908.35900000005</v>
          </cell>
          <cell r="FC102">
            <v>991298.60000000009</v>
          </cell>
          <cell r="FI102" t="str">
            <v>WA</v>
          </cell>
          <cell r="FJ102" t="str">
            <v>Bathroom</v>
          </cell>
          <cell r="FK102" t="str">
            <v>EISAx</v>
          </cell>
          <cell r="FL102">
            <v>390724.62</v>
          </cell>
          <cell r="FS102" t="str">
            <v>WA</v>
          </cell>
          <cell r="FT102" t="str">
            <v>EISAx</v>
          </cell>
          <cell r="FV102">
            <v>625152.41999999993</v>
          </cell>
          <cell r="GD102" t="str">
            <v>WA</v>
          </cell>
          <cell r="GE102">
            <v>3376261.46</v>
          </cell>
          <cell r="GF102">
            <v>4626580.2439999999</v>
          </cell>
          <cell r="GI102">
            <v>1</v>
          </cell>
          <cell r="GJ102">
            <v>1</v>
          </cell>
          <cell r="GK102" t="str">
            <v>WA</v>
          </cell>
          <cell r="GL102">
            <v>2003.7159999999999</v>
          </cell>
          <cell r="GM102" t="str">
            <v>Pre 1980</v>
          </cell>
          <cell r="GN102">
            <v>0</v>
          </cell>
          <cell r="GQ102">
            <v>9918354.1256799977</v>
          </cell>
          <cell r="GR102">
            <v>581824.02420999995</v>
          </cell>
          <cell r="GU102" t="str">
            <v>Natural Gas FAF</v>
          </cell>
          <cell r="GX102" t="str">
            <v>Natural Gas Other</v>
          </cell>
          <cell r="GY102" t="str">
            <v>WA</v>
          </cell>
          <cell r="GZ102">
            <v>1524.76245117188</v>
          </cell>
        </row>
        <row r="103">
          <cell r="AD103" t="str">
            <v>WA</v>
          </cell>
          <cell r="AH103" t="str">
            <v>WA</v>
          </cell>
          <cell r="AI103" t="str">
            <v>1980-1992</v>
          </cell>
          <cell r="AJ103">
            <v>2003.7159999999999</v>
          </cell>
          <cell r="AK103" t="b">
            <v>1</v>
          </cell>
          <cell r="AN103" t="str">
            <v>WA</v>
          </cell>
          <cell r="AO103" t="str">
            <v>Natural Gas FAF</v>
          </cell>
          <cell r="AP103" t="str">
            <v>Pre 1980</v>
          </cell>
          <cell r="AQ103" t="str">
            <v>Crawlspace</v>
          </cell>
          <cell r="AR103">
            <v>1524.76245117188</v>
          </cell>
          <cell r="AU103" t="str">
            <v>No</v>
          </cell>
          <cell r="AV103" t="b">
            <v>1</v>
          </cell>
          <cell r="AX103">
            <v>1829714.9414062561</v>
          </cell>
          <cell r="AY103" t="b">
            <v>0</v>
          </cell>
          <cell r="AZ103">
            <v>640739.18418508512</v>
          </cell>
          <cell r="BA103">
            <v>1</v>
          </cell>
          <cell r="BB103">
            <v>1524.76245117188</v>
          </cell>
          <cell r="BC103">
            <v>1.0000002958965923</v>
          </cell>
          <cell r="BF103" t="str">
            <v>WA</v>
          </cell>
          <cell r="BG103" t="str">
            <v>Heat Pump (Central System)</v>
          </cell>
          <cell r="BH103" t="str">
            <v>1993-2006</v>
          </cell>
          <cell r="BI103" t="str">
            <v>Crawlspace</v>
          </cell>
          <cell r="BJ103">
            <v>4956.49267578125</v>
          </cell>
          <cell r="BM103" t="str">
            <v>No</v>
          </cell>
          <cell r="BN103">
            <v>9883246.3955078125</v>
          </cell>
          <cell r="BO103" t="b">
            <v>0</v>
          </cell>
          <cell r="BP103">
            <v>1972709.3630735842</v>
          </cell>
          <cell r="BQ103">
            <v>1</v>
          </cell>
          <cell r="BR103">
            <v>4956.49267578125</v>
          </cell>
          <cell r="BU103" t="str">
            <v>WA</v>
          </cell>
          <cell r="BV103" t="str">
            <v>Pre 1980</v>
          </cell>
          <cell r="BW103" t="str">
            <v>Gas Storage Outside Conditioned Space</v>
          </cell>
          <cell r="BY103">
            <v>1524.7619999999999</v>
          </cell>
          <cell r="BZ103" t="str">
            <v>le55</v>
          </cell>
          <cell r="CF103" t="str">
            <v>Conditioned</v>
          </cell>
          <cell r="CG103">
            <v>1524.7619999999999</v>
          </cell>
          <cell r="CH103" t="str">
            <v>WA</v>
          </cell>
          <cell r="CI103" t="str">
            <v>Top-Freezer w/o TTD Ice</v>
          </cell>
          <cell r="CJ103">
            <v>30495.239999999998</v>
          </cell>
          <cell r="CK103" t="b">
            <v>0</v>
          </cell>
          <cell r="CQ103" t="str">
            <v>Unconditioned</v>
          </cell>
          <cell r="CR103">
            <v>1464.694</v>
          </cell>
          <cell r="CS103" t="str">
            <v>WA</v>
          </cell>
          <cell r="CT103" t="str">
            <v>Upright</v>
          </cell>
          <cell r="CU103">
            <v>23435.103999999999</v>
          </cell>
          <cell r="CV103" t="b">
            <v>0</v>
          </cell>
          <cell r="CZ103">
            <v>1464.694</v>
          </cell>
          <cell r="DA103" t="str">
            <v>WA</v>
          </cell>
          <cell r="DC103" t="str">
            <v>Vertical Axis</v>
          </cell>
          <cell r="DG103" t="str">
            <v>Electric</v>
          </cell>
          <cell r="DH103">
            <v>4956.4930000000004</v>
          </cell>
          <cell r="DI103" t="str">
            <v>WA</v>
          </cell>
          <cell r="DL103" t="str">
            <v>Gas</v>
          </cell>
          <cell r="DM103" t="str">
            <v>Gas</v>
          </cell>
          <cell r="DN103">
            <v>1464.694</v>
          </cell>
          <cell r="DO103" t="str">
            <v>WA</v>
          </cell>
          <cell r="DS103">
            <v>1524.7619999999999</v>
          </cell>
          <cell r="DT103" t="str">
            <v>WA</v>
          </cell>
          <cell r="DU103" t="str">
            <v>lt32</v>
          </cell>
          <cell r="DX103" t="b">
            <v>0</v>
          </cell>
          <cell r="DY103">
            <v>2003.7159999999999</v>
          </cell>
          <cell r="DZ103" t="str">
            <v>WA</v>
          </cell>
          <cell r="EC103" t="str">
            <v>Laptop</v>
          </cell>
          <cell r="ED103">
            <v>1524.7619999999999</v>
          </cell>
          <cell r="EE103" t="str">
            <v>WA</v>
          </cell>
          <cell r="EH103" t="str">
            <v>le20</v>
          </cell>
          <cell r="EI103">
            <v>1524.7619999999999</v>
          </cell>
          <cell r="EJ103" t="str">
            <v>WA</v>
          </cell>
          <cell r="EO103">
            <v>1524.7619999999999</v>
          </cell>
          <cell r="EP103" t="str">
            <v>WA</v>
          </cell>
          <cell r="ES103">
            <v>2003.7159999999999</v>
          </cell>
          <cell r="ET103" t="str">
            <v>WA</v>
          </cell>
          <cell r="EZ103" t="str">
            <v>WA</v>
          </cell>
          <cell r="FA103" t="str">
            <v>Other</v>
          </cell>
          <cell r="FB103">
            <v>594779.16</v>
          </cell>
          <cell r="FC103">
            <v>1154862.8690000002</v>
          </cell>
          <cell r="FI103" t="str">
            <v>WA</v>
          </cell>
          <cell r="FJ103" t="str">
            <v>Bedrooms</v>
          </cell>
          <cell r="FK103" t="str">
            <v>EISAnqnx</v>
          </cell>
          <cell r="FL103">
            <v>721337.76</v>
          </cell>
          <cell r="FS103" t="str">
            <v>WA</v>
          </cell>
          <cell r="FT103" t="str">
            <v>EISAnqnx</v>
          </cell>
          <cell r="FV103">
            <v>1923567.3599999999</v>
          </cell>
          <cell r="GD103" t="str">
            <v>WA</v>
          </cell>
          <cell r="GE103">
            <v>2751102.068</v>
          </cell>
          <cell r="GF103">
            <v>4077562.0599999996</v>
          </cell>
          <cell r="GI103">
            <v>1</v>
          </cell>
          <cell r="GJ103">
            <v>1</v>
          </cell>
          <cell r="GK103" t="str">
            <v>WA</v>
          </cell>
          <cell r="GL103">
            <v>2003.7159999999999</v>
          </cell>
          <cell r="GM103" t="str">
            <v>1980-1992</v>
          </cell>
          <cell r="GN103">
            <v>-1</v>
          </cell>
          <cell r="GQ103">
            <v>10718403.861307999</v>
          </cell>
          <cell r="GR103">
            <v>344634.14270999999</v>
          </cell>
          <cell r="GU103" t="str">
            <v>Natural Gas FAF</v>
          </cell>
          <cell r="GX103" t="str">
            <v>Wood</v>
          </cell>
          <cell r="GY103" t="str">
            <v>WA</v>
          </cell>
          <cell r="GZ103">
            <v>1524.76245117188</v>
          </cell>
        </row>
        <row r="104">
          <cell r="AD104" t="str">
            <v>OR</v>
          </cell>
          <cell r="AH104" t="str">
            <v>OR</v>
          </cell>
          <cell r="AI104" t="str">
            <v>Pre 1980</v>
          </cell>
          <cell r="AJ104">
            <v>6932.7380000000003</v>
          </cell>
          <cell r="AK104" t="b">
            <v>1</v>
          </cell>
          <cell r="AN104" t="str">
            <v>WA</v>
          </cell>
          <cell r="AO104" t="str">
            <v>Wood</v>
          </cell>
          <cell r="AP104" t="str">
            <v>Pre 1980</v>
          </cell>
          <cell r="AQ104" t="str">
            <v>Basement</v>
          </cell>
          <cell r="AR104">
            <v>4956.49267578125</v>
          </cell>
          <cell r="AU104" t="str">
            <v>No</v>
          </cell>
          <cell r="AV104" t="b">
            <v>0</v>
          </cell>
          <cell r="AX104">
            <v>11171934.491210937</v>
          </cell>
          <cell r="AY104" t="b">
            <v>0</v>
          </cell>
          <cell r="AZ104">
            <v>4576775.7718896484</v>
          </cell>
          <cell r="BA104" t="str">
            <v/>
          </cell>
          <cell r="BB104" t="str">
            <v/>
          </cell>
          <cell r="BC104">
            <v>0.99999993458706582</v>
          </cell>
          <cell r="BF104" t="str">
            <v>WA</v>
          </cell>
          <cell r="BG104" t="str">
            <v>Window A/C</v>
          </cell>
          <cell r="BH104" t="str">
            <v>Pre 1980</v>
          </cell>
          <cell r="BI104" t="str">
            <v>Crawlspace</v>
          </cell>
          <cell r="BJ104">
            <v>2003.71557617188</v>
          </cell>
          <cell r="BM104" t="str">
            <v>No</v>
          </cell>
          <cell r="BN104">
            <v>2208094.5649414118</v>
          </cell>
          <cell r="BO104" t="b">
            <v>0</v>
          </cell>
          <cell r="BP104">
            <v>712498.01578603685</v>
          </cell>
          <cell r="BQ104">
            <v>1</v>
          </cell>
          <cell r="BR104">
            <v>2003.71557617188</v>
          </cell>
          <cell r="BU104" t="str">
            <v>WA</v>
          </cell>
          <cell r="BV104" t="str">
            <v>Pre 1980</v>
          </cell>
          <cell r="BW104" t="str">
            <v>Electric Storage - Inside Conditioned Space</v>
          </cell>
          <cell r="BY104">
            <v>2003.7159999999999</v>
          </cell>
          <cell r="BZ104" t="str">
            <v>le55</v>
          </cell>
          <cell r="CF104" t="str">
            <v>Conditioned</v>
          </cell>
          <cell r="CG104">
            <v>1464.694</v>
          </cell>
          <cell r="CH104" t="str">
            <v>WA</v>
          </cell>
          <cell r="CI104" t="str">
            <v>Side-by-Side w/o TTD Ice</v>
          </cell>
          <cell r="CJ104">
            <v>30758.574000000001</v>
          </cell>
          <cell r="CK104" t="b">
            <v>0</v>
          </cell>
          <cell r="CQ104" t="str">
            <v>Unconditioned</v>
          </cell>
          <cell r="CR104">
            <v>4956.4930000000004</v>
          </cell>
          <cell r="CS104" t="str">
            <v>WA</v>
          </cell>
          <cell r="CT104" t="str">
            <v>Upright</v>
          </cell>
          <cell r="CU104">
            <v>79303.888000000006</v>
          </cell>
          <cell r="CV104" t="b">
            <v>0</v>
          </cell>
          <cell r="CZ104">
            <v>1150.8789999999999</v>
          </cell>
          <cell r="DA104" t="str">
            <v>WA</v>
          </cell>
          <cell r="DC104" t="str">
            <v>Vertical Axis</v>
          </cell>
          <cell r="DG104" t="str">
            <v>Electric</v>
          </cell>
          <cell r="DH104">
            <v>2003.7159999999999</v>
          </cell>
          <cell r="DI104" t="str">
            <v>WA</v>
          </cell>
          <cell r="DL104" t="str">
            <v>Electric</v>
          </cell>
          <cell r="DM104" t="str">
            <v>Electric</v>
          </cell>
          <cell r="DN104">
            <v>4956.4930000000004</v>
          </cell>
          <cell r="DO104" t="str">
            <v>WA</v>
          </cell>
          <cell r="DS104">
            <v>1524.7619999999999</v>
          </cell>
          <cell r="DT104" t="str">
            <v>WA</v>
          </cell>
          <cell r="DU104" t="str">
            <v>lt32</v>
          </cell>
          <cell r="DX104" t="b">
            <v>1</v>
          </cell>
          <cell r="DY104">
            <v>4956.4930000000004</v>
          </cell>
          <cell r="DZ104" t="str">
            <v>WA</v>
          </cell>
          <cell r="EC104" t="str">
            <v>Desktop</v>
          </cell>
          <cell r="ED104">
            <v>1524.7619999999999</v>
          </cell>
          <cell r="EE104" t="str">
            <v>WA</v>
          </cell>
          <cell r="EH104" t="str">
            <v>le20</v>
          </cell>
          <cell r="EI104">
            <v>6932.7380000000003</v>
          </cell>
          <cell r="EJ104" t="str">
            <v>OR</v>
          </cell>
          <cell r="EO104">
            <v>4956.4930000000004</v>
          </cell>
          <cell r="EP104" t="str">
            <v>WA</v>
          </cell>
          <cell r="ES104">
            <v>1188.027</v>
          </cell>
          <cell r="ET104" t="str">
            <v>OR</v>
          </cell>
          <cell r="EZ104" t="str">
            <v>WA</v>
          </cell>
          <cell r="FA104" t="str">
            <v>Bathroom</v>
          </cell>
          <cell r="FB104">
            <v>1387818.04</v>
          </cell>
          <cell r="FC104">
            <v>555127.21600000001</v>
          </cell>
          <cell r="FI104" t="str">
            <v>WA</v>
          </cell>
          <cell r="FJ104" t="str">
            <v>Bedrooms</v>
          </cell>
          <cell r="FK104" t="str">
            <v>EISAq</v>
          </cell>
          <cell r="FL104">
            <v>30055.739999999998</v>
          </cell>
          <cell r="FS104" t="str">
            <v>WA</v>
          </cell>
          <cell r="FT104" t="str">
            <v>EISAq</v>
          </cell>
          <cell r="FV104">
            <v>839557.00399999996</v>
          </cell>
          <cell r="GD104" t="str">
            <v>OR</v>
          </cell>
          <cell r="GE104">
            <v>14808328.368000001</v>
          </cell>
          <cell r="GF104">
            <v>11092380.800000001</v>
          </cell>
          <cell r="GI104">
            <v>1</v>
          </cell>
          <cell r="GJ104">
            <v>1</v>
          </cell>
          <cell r="GK104" t="str">
            <v>OR</v>
          </cell>
          <cell r="GL104">
            <v>6932.7380000000003</v>
          </cell>
          <cell r="GM104" t="str">
            <v>Pre 1980</v>
          </cell>
          <cell r="GN104">
            <v>0</v>
          </cell>
          <cell r="GQ104">
            <v>35357657.073800005</v>
          </cell>
          <cell r="GR104">
            <v>3733764.7046600003</v>
          </cell>
          <cell r="GU104" t="str">
            <v>Baseboard/Wall/Radiant</v>
          </cell>
          <cell r="GX104" t="str">
            <v>None</v>
          </cell>
          <cell r="GY104" t="str">
            <v>WA</v>
          </cell>
          <cell r="GZ104">
            <v>1150.87915039063</v>
          </cell>
        </row>
        <row r="105">
          <cell r="AD105" t="str">
            <v>WA</v>
          </cell>
          <cell r="AH105" t="str">
            <v>WA</v>
          </cell>
          <cell r="AI105" t="str">
            <v>Pre 1980</v>
          </cell>
          <cell r="AJ105">
            <v>1524.7619999999999</v>
          </cell>
          <cell r="AK105" t="b">
            <v>1</v>
          </cell>
          <cell r="AN105" t="str">
            <v>WA</v>
          </cell>
          <cell r="AO105" t="str">
            <v>Wood</v>
          </cell>
          <cell r="AP105" t="str">
            <v>Pre 1980</v>
          </cell>
          <cell r="AQ105" t="str">
            <v>Basement</v>
          </cell>
          <cell r="AR105">
            <v>4956.49267578125</v>
          </cell>
          <cell r="AU105" t="str">
            <v>No</v>
          </cell>
          <cell r="AV105" t="b">
            <v>0</v>
          </cell>
          <cell r="AX105">
            <v>11171934.491210937</v>
          </cell>
          <cell r="AY105" t="b">
            <v>0</v>
          </cell>
          <cell r="AZ105">
            <v>4576775.7718896484</v>
          </cell>
          <cell r="BA105" t="str">
            <v/>
          </cell>
          <cell r="BB105" t="str">
            <v/>
          </cell>
          <cell r="BC105">
            <v>0.99999993458706582</v>
          </cell>
          <cell r="BF105" t="str">
            <v>OR</v>
          </cell>
          <cell r="BG105" t="str">
            <v>Central Air Conditioning (Ducted System)</v>
          </cell>
          <cell r="BH105" t="str">
            <v>Pre 1980</v>
          </cell>
          <cell r="BI105" t="str">
            <v>Crawlspace</v>
          </cell>
          <cell r="BJ105">
            <v>6932.73828125</v>
          </cell>
          <cell r="BM105" t="str">
            <v>No</v>
          </cell>
          <cell r="BN105">
            <v>11258766.96875</v>
          </cell>
          <cell r="BO105" t="b">
            <v>0</v>
          </cell>
          <cell r="BP105">
            <v>2432868.4082523435</v>
          </cell>
          <cell r="BQ105">
            <v>1</v>
          </cell>
          <cell r="BR105">
            <v>6932.73828125</v>
          </cell>
          <cell r="BU105" t="str">
            <v>WA</v>
          </cell>
          <cell r="BV105" t="str">
            <v>Pre 1980</v>
          </cell>
          <cell r="BW105" t="str">
            <v>Gas Storage Outside Conditioned Space</v>
          </cell>
          <cell r="BY105">
            <v>2003.7159999999999</v>
          </cell>
          <cell r="BZ105" t="str">
            <v>le55</v>
          </cell>
          <cell r="CF105" t="str">
            <v>Unconditioned</v>
          </cell>
          <cell r="CG105">
            <v>4956.4930000000004</v>
          </cell>
          <cell r="CH105" t="str">
            <v>WA</v>
          </cell>
          <cell r="CI105" t="str">
            <v>Bottom-Freezer (Including French Door) w/o TTD Ice</v>
          </cell>
          <cell r="CJ105">
            <v>109042.84600000001</v>
          </cell>
          <cell r="CK105" t="b">
            <v>0</v>
          </cell>
          <cell r="CQ105" t="str">
            <v>Conditioned</v>
          </cell>
          <cell r="CR105">
            <v>6932.7380000000003</v>
          </cell>
          <cell r="CS105" t="str">
            <v>OR</v>
          </cell>
          <cell r="CT105" t="str">
            <v>Upright</v>
          </cell>
          <cell r="CU105">
            <v>145587.49799999999</v>
          </cell>
          <cell r="CV105" t="b">
            <v>0</v>
          </cell>
          <cell r="CZ105">
            <v>1524.7619999999999</v>
          </cell>
          <cell r="DA105" t="str">
            <v>WA</v>
          </cell>
          <cell r="DC105" t="str">
            <v>Vertical Axis</v>
          </cell>
          <cell r="DG105" t="str">
            <v>Electric</v>
          </cell>
          <cell r="DH105">
            <v>1464.694</v>
          </cell>
          <cell r="DI105" t="str">
            <v>WA</v>
          </cell>
          <cell r="DL105" t="str">
            <v>Electric</v>
          </cell>
          <cell r="DM105" t="str">
            <v>Electric</v>
          </cell>
          <cell r="DN105">
            <v>1150.8789999999999</v>
          </cell>
          <cell r="DO105" t="str">
            <v>WA</v>
          </cell>
          <cell r="DS105">
            <v>2003.7159999999999</v>
          </cell>
          <cell r="DT105" t="str">
            <v>WA</v>
          </cell>
          <cell r="DU105" t="str">
            <v>gt46</v>
          </cell>
          <cell r="DX105" t="b">
            <v>1</v>
          </cell>
          <cell r="DY105">
            <v>4956.4930000000004</v>
          </cell>
          <cell r="DZ105" t="str">
            <v>WA</v>
          </cell>
          <cell r="EC105" t="str">
            <v>Desktop</v>
          </cell>
          <cell r="ED105">
            <v>1524.7619999999999</v>
          </cell>
          <cell r="EE105" t="str">
            <v>WA</v>
          </cell>
          <cell r="EH105" t="str">
            <v>le20</v>
          </cell>
          <cell r="EI105">
            <v>1188.027</v>
          </cell>
          <cell r="EJ105" t="str">
            <v>OR</v>
          </cell>
          <cell r="EO105">
            <v>6932.7380000000003</v>
          </cell>
          <cell r="EP105" t="str">
            <v>OR</v>
          </cell>
          <cell r="ES105">
            <v>1150.8789999999999</v>
          </cell>
          <cell r="ET105" t="str">
            <v>WA</v>
          </cell>
          <cell r="EZ105" t="str">
            <v>WA</v>
          </cell>
          <cell r="FA105" t="str">
            <v>Bedrooms</v>
          </cell>
          <cell r="FB105">
            <v>1581121.2670000002</v>
          </cell>
          <cell r="FC105">
            <v>3023460.7300000004</v>
          </cell>
          <cell r="FI105" t="str">
            <v>WA</v>
          </cell>
          <cell r="FJ105" t="str">
            <v>Exterior</v>
          </cell>
          <cell r="FK105" t="str">
            <v>EISAnqnx</v>
          </cell>
          <cell r="FL105">
            <v>841560.72</v>
          </cell>
          <cell r="FS105" t="str">
            <v>WA</v>
          </cell>
          <cell r="FT105" t="str">
            <v>EISAx</v>
          </cell>
          <cell r="FV105">
            <v>350650.3</v>
          </cell>
          <cell r="GD105" t="str">
            <v>WA</v>
          </cell>
          <cell r="GE105">
            <v>1718406.774</v>
          </cell>
          <cell r="GF105">
            <v>2553976.35</v>
          </cell>
          <cell r="GI105">
            <v>1</v>
          </cell>
          <cell r="GJ105">
            <v>1</v>
          </cell>
          <cell r="GK105" t="str">
            <v>WA</v>
          </cell>
          <cell r="GL105">
            <v>1524.7619999999999</v>
          </cell>
          <cell r="GM105" t="str">
            <v>Pre 1980</v>
          </cell>
          <cell r="GN105">
            <v>-1</v>
          </cell>
          <cell r="GQ105">
            <v>7547541.4047599994</v>
          </cell>
          <cell r="GR105">
            <v>442748.95384500001</v>
          </cell>
          <cell r="GU105" t="str">
            <v>Natural Gas FAF</v>
          </cell>
          <cell r="GX105" t="str">
            <v>None</v>
          </cell>
          <cell r="GY105" t="str">
            <v>WA</v>
          </cell>
          <cell r="GZ105">
            <v>1464.69372558594</v>
          </cell>
        </row>
        <row r="106">
          <cell r="AD106" t="str">
            <v>WA</v>
          </cell>
          <cell r="AH106" t="str">
            <v>WA</v>
          </cell>
          <cell r="AI106" t="str">
            <v>Pre 1980</v>
          </cell>
          <cell r="AJ106">
            <v>2003.7159999999999</v>
          </cell>
          <cell r="AK106" t="b">
            <v>1</v>
          </cell>
          <cell r="AN106" t="str">
            <v>WA</v>
          </cell>
          <cell r="AO106" t="str">
            <v>Natural Gas FAF</v>
          </cell>
          <cell r="AP106" t="str">
            <v>Pre 1980</v>
          </cell>
          <cell r="AQ106" t="str">
            <v>Basement</v>
          </cell>
          <cell r="AR106">
            <v>4956.49267578125</v>
          </cell>
          <cell r="AU106" t="str">
            <v>No</v>
          </cell>
          <cell r="AV106" t="b">
            <v>1</v>
          </cell>
          <cell r="AX106">
            <v>11171934.491210937</v>
          </cell>
          <cell r="AY106" t="b">
            <v>0</v>
          </cell>
          <cell r="AZ106">
            <v>4576775.7718896484</v>
          </cell>
          <cell r="BA106">
            <v>1</v>
          </cell>
          <cell r="BB106">
            <v>4956.49267578125</v>
          </cell>
          <cell r="BC106">
            <v>0.99999993458706582</v>
          </cell>
          <cell r="BF106" t="str">
            <v>OR</v>
          </cell>
          <cell r="BG106" t="str">
            <v>Central Air Conditioning (Ducted System)</v>
          </cell>
          <cell r="BH106" t="str">
            <v>Pre 1980</v>
          </cell>
          <cell r="BI106" t="str">
            <v>Crawlspace</v>
          </cell>
          <cell r="BJ106">
            <v>1188.02661132813</v>
          </cell>
          <cell r="BM106" t="str">
            <v>No</v>
          </cell>
          <cell r="BN106">
            <v>2604154.3320312612</v>
          </cell>
          <cell r="BO106" t="b">
            <v>0</v>
          </cell>
          <cell r="BP106">
            <v>801775.16184780619</v>
          </cell>
          <cell r="BQ106">
            <v>1</v>
          </cell>
          <cell r="BR106">
            <v>1188.02661132813</v>
          </cell>
          <cell r="BU106" t="str">
            <v>WA</v>
          </cell>
          <cell r="BV106" t="str">
            <v>Pre 1980</v>
          </cell>
          <cell r="BW106" t="str">
            <v>Gas Storage Outside Conditioned Space</v>
          </cell>
          <cell r="BY106">
            <v>2003.7159999999999</v>
          </cell>
          <cell r="BZ106" t="str">
            <v>le55</v>
          </cell>
          <cell r="CF106" t="str">
            <v>Conditioned</v>
          </cell>
          <cell r="CG106">
            <v>6932.7380000000003</v>
          </cell>
          <cell r="CH106" t="str">
            <v>OR</v>
          </cell>
          <cell r="CI106" t="str">
            <v>Top-Freezer w/o TTD Ice</v>
          </cell>
          <cell r="CJ106">
            <v>103991.07</v>
          </cell>
          <cell r="CK106" t="b">
            <v>0</v>
          </cell>
          <cell r="CQ106" t="str">
            <v>Unconditioned</v>
          </cell>
          <cell r="CR106">
            <v>4956.4930000000004</v>
          </cell>
          <cell r="CS106" t="str">
            <v>WA</v>
          </cell>
          <cell r="CT106" t="str">
            <v>Chest</v>
          </cell>
          <cell r="CU106">
            <v>123912.32500000001</v>
          </cell>
          <cell r="CV106" t="b">
            <v>0</v>
          </cell>
          <cell r="CZ106">
            <v>1524.7619999999999</v>
          </cell>
          <cell r="DA106" t="str">
            <v>WA</v>
          </cell>
          <cell r="DC106" t="str">
            <v>Vertical Axis</v>
          </cell>
          <cell r="DG106" t="str">
            <v>Electric</v>
          </cell>
          <cell r="DH106">
            <v>1524.7619999999999</v>
          </cell>
          <cell r="DI106" t="str">
            <v>WA</v>
          </cell>
          <cell r="DL106" t="str">
            <v>Electric</v>
          </cell>
          <cell r="DM106" t="str">
            <v>Electric</v>
          </cell>
          <cell r="DN106">
            <v>4956.4930000000004</v>
          </cell>
          <cell r="DO106" t="str">
            <v>WA</v>
          </cell>
          <cell r="DS106">
            <v>2003.7159999999999</v>
          </cell>
          <cell r="DT106" t="str">
            <v>WA</v>
          </cell>
          <cell r="DU106" t="str">
            <v>lt32</v>
          </cell>
          <cell r="DX106" t="b">
            <v>0</v>
          </cell>
          <cell r="DY106">
            <v>4956.4930000000004</v>
          </cell>
          <cell r="DZ106" t="str">
            <v>WA</v>
          </cell>
          <cell r="EC106" t="str">
            <v>Laptop</v>
          </cell>
          <cell r="ED106">
            <v>1524.7619999999999</v>
          </cell>
          <cell r="EE106" t="str">
            <v>WA</v>
          </cell>
          <cell r="EH106" t="str">
            <v>le20</v>
          </cell>
          <cell r="EI106">
            <v>1524.7619999999999</v>
          </cell>
          <cell r="EJ106" t="str">
            <v>WA</v>
          </cell>
          <cell r="EO106">
            <v>4956.4930000000004</v>
          </cell>
          <cell r="EP106" t="str">
            <v>WA</v>
          </cell>
          <cell r="ES106">
            <v>2003.7159999999999</v>
          </cell>
          <cell r="ET106" t="str">
            <v>WA</v>
          </cell>
          <cell r="EZ106" t="str">
            <v>WA</v>
          </cell>
          <cell r="FA106" t="str">
            <v>Exterior</v>
          </cell>
          <cell r="FB106">
            <v>3687630.7920000004</v>
          </cell>
          <cell r="FC106">
            <v>10468113.216</v>
          </cell>
          <cell r="FI106" t="str">
            <v>WA</v>
          </cell>
          <cell r="FJ106" t="str">
            <v>Garage</v>
          </cell>
          <cell r="FK106" t="str">
            <v>EISAq</v>
          </cell>
          <cell r="FL106">
            <v>1082006.6399999999</v>
          </cell>
          <cell r="FS106" t="str">
            <v>OR</v>
          </cell>
          <cell r="FT106" t="str">
            <v>EISAnqnx</v>
          </cell>
          <cell r="FV106">
            <v>7106056.4500000002</v>
          </cell>
          <cell r="GD106" t="str">
            <v>WA</v>
          </cell>
          <cell r="GE106">
            <v>9501621.2719999999</v>
          </cell>
          <cell r="GF106">
            <v>3159860.1319999998</v>
          </cell>
          <cell r="GI106">
            <v>1</v>
          </cell>
          <cell r="GJ106">
            <v>1</v>
          </cell>
          <cell r="GK106" t="str">
            <v>WA</v>
          </cell>
          <cell r="GL106">
            <v>2003.7159999999999</v>
          </cell>
          <cell r="GM106" t="str">
            <v>Pre 1980</v>
          </cell>
          <cell r="GN106">
            <v>-1</v>
          </cell>
          <cell r="GQ106">
            <v>10718403.861307999</v>
          </cell>
          <cell r="GR106">
            <v>344634.14270999999</v>
          </cell>
          <cell r="GU106" t="str">
            <v>Natural Gas FAF</v>
          </cell>
          <cell r="GX106" t="str">
            <v>None</v>
          </cell>
          <cell r="GY106" t="str">
            <v>WA</v>
          </cell>
          <cell r="GZ106">
            <v>1524.76245117188</v>
          </cell>
        </row>
        <row r="107">
          <cell r="AD107" t="str">
            <v>WA</v>
          </cell>
          <cell r="AH107" t="str">
            <v>WA</v>
          </cell>
          <cell r="AI107" t="str">
            <v>Pre 1980</v>
          </cell>
          <cell r="AJ107">
            <v>1524.7619999999999</v>
          </cell>
          <cell r="AK107" t="b">
            <v>1</v>
          </cell>
          <cell r="AN107" t="str">
            <v>WA</v>
          </cell>
          <cell r="AO107" t="str">
            <v>Natural Gas FAF</v>
          </cell>
          <cell r="AP107" t="str">
            <v>Pre 1980</v>
          </cell>
          <cell r="AQ107" t="str">
            <v>Basement</v>
          </cell>
          <cell r="AR107">
            <v>1524.76245117188</v>
          </cell>
          <cell r="AU107" t="str">
            <v>Yes</v>
          </cell>
          <cell r="AV107" t="b">
            <v>1</v>
          </cell>
          <cell r="AX107">
            <v>3278239.270019542</v>
          </cell>
          <cell r="AY107" t="b">
            <v>0</v>
          </cell>
          <cell r="AZ107">
            <v>0</v>
          </cell>
          <cell r="BA107">
            <v>1</v>
          </cell>
          <cell r="BB107">
            <v>1524.76245117188</v>
          </cell>
          <cell r="BC107">
            <v>1.0000002958965923</v>
          </cell>
          <cell r="BF107" t="str">
            <v>OR</v>
          </cell>
          <cell r="BG107" t="str">
            <v>Heat Pump (Ductless System)</v>
          </cell>
          <cell r="BH107" t="str">
            <v>Post 2006</v>
          </cell>
          <cell r="BI107" t="str">
            <v>Crawlspace</v>
          </cell>
          <cell r="BJ107">
            <v>1188.02661132813</v>
          </cell>
          <cell r="BM107" t="str">
            <v>No</v>
          </cell>
          <cell r="BN107">
            <v>1163078.0524902393</v>
          </cell>
          <cell r="BO107" t="b">
            <v>0</v>
          </cell>
          <cell r="BP107">
            <v>264984.58355029405</v>
          </cell>
          <cell r="BQ107">
            <v>1</v>
          </cell>
          <cell r="BR107">
            <v>1188.02661132813</v>
          </cell>
          <cell r="BU107" t="str">
            <v>WA</v>
          </cell>
          <cell r="BV107" t="str">
            <v>1980-1992</v>
          </cell>
          <cell r="BW107" t="str">
            <v>Electric Storage - Outside Conditioned Space - Buffered</v>
          </cell>
          <cell r="BY107">
            <v>2003.7159999999999</v>
          </cell>
          <cell r="BZ107" t="str">
            <v>gt55</v>
          </cell>
          <cell r="CF107" t="str">
            <v>Conditioned</v>
          </cell>
          <cell r="CG107">
            <v>4956.4930000000004</v>
          </cell>
          <cell r="CH107" t="str">
            <v>WA</v>
          </cell>
          <cell r="CI107" t="str">
            <v>Top-Freezer w/o TTD Ice</v>
          </cell>
          <cell r="CJ107">
            <v>69390.902000000002</v>
          </cell>
          <cell r="CK107" t="b">
            <v>0</v>
          </cell>
          <cell r="CQ107" t="str">
            <v>Unconditioned</v>
          </cell>
          <cell r="CR107">
            <v>4956.4930000000004</v>
          </cell>
          <cell r="CS107" t="str">
            <v>WA</v>
          </cell>
          <cell r="CT107" t="str">
            <v>Chest</v>
          </cell>
          <cell r="CU107">
            <v>39651.944000000003</v>
          </cell>
          <cell r="CV107" t="b">
            <v>0</v>
          </cell>
          <cell r="CZ107">
            <v>1524.7619999999999</v>
          </cell>
          <cell r="DA107" t="str">
            <v>WA</v>
          </cell>
          <cell r="DC107" t="str">
            <v>Vertical Axis</v>
          </cell>
          <cell r="DG107" t="str">
            <v>Electric</v>
          </cell>
          <cell r="DH107">
            <v>1464.694</v>
          </cell>
          <cell r="DI107" t="str">
            <v>WA</v>
          </cell>
          <cell r="DL107" t="str">
            <v>Electric</v>
          </cell>
          <cell r="DM107" t="str">
            <v>Electric</v>
          </cell>
          <cell r="DN107">
            <v>2003.7159999999999</v>
          </cell>
          <cell r="DO107" t="str">
            <v>WA</v>
          </cell>
          <cell r="DS107">
            <v>2003.7159999999999</v>
          </cell>
          <cell r="DT107" t="str">
            <v>WA</v>
          </cell>
          <cell r="DU107" t="str">
            <v>32to46</v>
          </cell>
          <cell r="DX107" t="b">
            <v>1</v>
          </cell>
          <cell r="DY107">
            <v>1150.8789999999999</v>
          </cell>
          <cell r="DZ107" t="str">
            <v>WA</v>
          </cell>
          <cell r="EC107" t="str">
            <v>Laptop</v>
          </cell>
          <cell r="ED107">
            <v>6932.7380000000003</v>
          </cell>
          <cell r="EE107" t="str">
            <v>OR</v>
          </cell>
          <cell r="EH107" t="str">
            <v>gt20</v>
          </cell>
          <cell r="EI107">
            <v>2003.7159999999999</v>
          </cell>
          <cell r="EJ107" t="str">
            <v>WA</v>
          </cell>
          <cell r="EO107">
            <v>4956.4930000000004</v>
          </cell>
          <cell r="EP107" t="str">
            <v>WA</v>
          </cell>
          <cell r="ES107">
            <v>1188.027</v>
          </cell>
          <cell r="ET107" t="str">
            <v>OR</v>
          </cell>
          <cell r="EZ107" t="str">
            <v>WA</v>
          </cell>
          <cell r="FA107" t="str">
            <v>Kitchen</v>
          </cell>
          <cell r="FB107">
            <v>227998.67800000001</v>
          </cell>
          <cell r="FC107">
            <v>817821.34500000009</v>
          </cell>
          <cell r="FI107" t="str">
            <v>WA</v>
          </cell>
          <cell r="FJ107" t="str">
            <v>Kitchen</v>
          </cell>
          <cell r="FK107" t="str">
            <v>EISAnqnx</v>
          </cell>
          <cell r="FL107">
            <v>681263.44</v>
          </cell>
          <cell r="FS107" t="str">
            <v>OR</v>
          </cell>
          <cell r="FT107" t="str">
            <v>EISAq</v>
          </cell>
          <cell r="FV107">
            <v>1282556.53</v>
          </cell>
          <cell r="GD107" t="str">
            <v>WA</v>
          </cell>
          <cell r="GE107">
            <v>3869845.9559999998</v>
          </cell>
          <cell r="GF107">
            <v>2378628.7199999997</v>
          </cell>
          <cell r="GI107">
            <v>1</v>
          </cell>
          <cell r="GJ107">
            <v>1</v>
          </cell>
          <cell r="GK107" t="str">
            <v>WA</v>
          </cell>
          <cell r="GL107">
            <v>1524.7619999999999</v>
          </cell>
          <cell r="GM107" t="str">
            <v>Pre 1980</v>
          </cell>
          <cell r="GN107">
            <v>0</v>
          </cell>
          <cell r="GQ107">
            <v>7547541.4047599994</v>
          </cell>
          <cell r="GR107">
            <v>442748.95384500001</v>
          </cell>
          <cell r="GU107" t="str">
            <v>Natural Gas FAF</v>
          </cell>
          <cell r="GX107" t="str">
            <v>Wood</v>
          </cell>
          <cell r="GY107" t="str">
            <v>OR</v>
          </cell>
          <cell r="GZ107">
            <v>6932.73828125</v>
          </cell>
        </row>
        <row r="108">
          <cell r="AD108" t="str">
            <v>WA</v>
          </cell>
          <cell r="AH108" t="str">
            <v>WA</v>
          </cell>
          <cell r="AI108" t="str">
            <v>Pre 1980</v>
          </cell>
          <cell r="AJ108">
            <v>2003.7159999999999</v>
          </cell>
          <cell r="AK108" t="b">
            <v>1</v>
          </cell>
          <cell r="AN108" t="str">
            <v>WA</v>
          </cell>
          <cell r="AO108" t="str">
            <v>Natural Gas FAF</v>
          </cell>
          <cell r="AP108" t="str">
            <v>1980-1992</v>
          </cell>
          <cell r="AQ108" t="str">
            <v>Crawlspace</v>
          </cell>
          <cell r="AR108">
            <v>2003.71557617188</v>
          </cell>
          <cell r="AU108" t="str">
            <v>No</v>
          </cell>
          <cell r="AV108" t="b">
            <v>1</v>
          </cell>
          <cell r="AX108">
            <v>6808625.527832048</v>
          </cell>
          <cell r="AY108" t="b">
            <v>0</v>
          </cell>
          <cell r="AZ108">
            <v>4727560.5192732047</v>
          </cell>
          <cell r="BA108">
            <v>1</v>
          </cell>
          <cell r="BB108">
            <v>2003.71557617188</v>
          </cell>
          <cell r="BC108">
            <v>0.99999978847894622</v>
          </cell>
          <cell r="BF108" t="str">
            <v>WA</v>
          </cell>
          <cell r="BG108" t="str">
            <v>Heat Pump (Ductless System)</v>
          </cell>
          <cell r="BH108" t="str">
            <v>1980-1992</v>
          </cell>
          <cell r="BI108" t="str">
            <v>Crawlspace</v>
          </cell>
          <cell r="BJ108">
            <v>4956.49267578125</v>
          </cell>
          <cell r="BM108" t="str">
            <v>No</v>
          </cell>
          <cell r="BN108">
            <v>9020816.669921875</v>
          </cell>
          <cell r="BO108" t="b">
            <v>0</v>
          </cell>
          <cell r="BP108">
            <v>3141228.285150928</v>
          </cell>
          <cell r="BQ108">
            <v>1</v>
          </cell>
          <cell r="BR108">
            <v>4956.49267578125</v>
          </cell>
          <cell r="BU108" t="str">
            <v>OR</v>
          </cell>
          <cell r="BV108" t="str">
            <v>Pre 1980</v>
          </cell>
          <cell r="BW108" t="str">
            <v>Gas Storage Outside Conditioned Space</v>
          </cell>
          <cell r="BY108">
            <v>6932.7380000000003</v>
          </cell>
          <cell r="BZ108" t="str">
            <v>le55</v>
          </cell>
          <cell r="CF108" t="str">
            <v>Conditioned</v>
          </cell>
          <cell r="CG108">
            <v>1464.694</v>
          </cell>
          <cell r="CH108" t="str">
            <v>WA</v>
          </cell>
          <cell r="CI108" t="str">
            <v>Top-Freezer w/o TTD Ice</v>
          </cell>
          <cell r="CJ108">
            <v>27829.185999999998</v>
          </cell>
          <cell r="CK108" t="b">
            <v>0</v>
          </cell>
          <cell r="CQ108" t="str">
            <v>Conditioned</v>
          </cell>
          <cell r="CR108">
            <v>1524.7619999999999</v>
          </cell>
          <cell r="CS108" t="str">
            <v>WA</v>
          </cell>
          <cell r="CT108" t="str">
            <v>Chest</v>
          </cell>
          <cell r="CU108">
            <v>24396.191999999999</v>
          </cell>
          <cell r="CV108" t="b">
            <v>0</v>
          </cell>
          <cell r="CZ108">
            <v>4956.4930000000004</v>
          </cell>
          <cell r="DA108" t="str">
            <v>WA</v>
          </cell>
          <cell r="DC108" t="str">
            <v>Vertical Axis</v>
          </cell>
          <cell r="DG108" t="str">
            <v>Electric</v>
          </cell>
          <cell r="DH108">
            <v>2003.7159999999999</v>
          </cell>
          <cell r="DI108" t="str">
            <v>WA</v>
          </cell>
          <cell r="DL108" t="str">
            <v>Electric</v>
          </cell>
          <cell r="DM108" t="str">
            <v>Electric</v>
          </cell>
          <cell r="DN108">
            <v>1464.694</v>
          </cell>
          <cell r="DO108" t="str">
            <v>WA</v>
          </cell>
          <cell r="DS108">
            <v>2003.7159999999999</v>
          </cell>
          <cell r="DT108" t="str">
            <v>WA</v>
          </cell>
          <cell r="DU108" t="str">
            <v>lt32</v>
          </cell>
          <cell r="DX108" t="b">
            <v>1</v>
          </cell>
          <cell r="DY108">
            <v>1150.8789999999999</v>
          </cell>
          <cell r="DZ108" t="str">
            <v>WA</v>
          </cell>
          <cell r="EC108" t="str">
            <v>Laptop</v>
          </cell>
          <cell r="ED108">
            <v>6932.7380000000003</v>
          </cell>
          <cell r="EE108" t="str">
            <v>OR</v>
          </cell>
          <cell r="EH108" t="str">
            <v>le20</v>
          </cell>
          <cell r="EI108">
            <v>1524.7619999999999</v>
          </cell>
          <cell r="EJ108" t="str">
            <v>WA</v>
          </cell>
          <cell r="EO108">
            <v>1524.7619999999999</v>
          </cell>
          <cell r="EP108" t="str">
            <v>WA</v>
          </cell>
          <cell r="ES108">
            <v>1464.694</v>
          </cell>
          <cell r="ET108" t="str">
            <v>WA</v>
          </cell>
          <cell r="EZ108" t="str">
            <v>WA</v>
          </cell>
          <cell r="FA108" t="str">
            <v>Living Room/Family Room</v>
          </cell>
          <cell r="FB108">
            <v>6220398.7150000008</v>
          </cell>
          <cell r="FC108">
            <v>3757021.6940000001</v>
          </cell>
          <cell r="FI108" t="str">
            <v>WA</v>
          </cell>
          <cell r="FJ108" t="str">
            <v>Living Room/Family Room</v>
          </cell>
          <cell r="FK108" t="str">
            <v>EISAnqnx</v>
          </cell>
          <cell r="FL108">
            <v>120222.95999999999</v>
          </cell>
          <cell r="FS108" t="str">
            <v>OR</v>
          </cell>
          <cell r="FT108" t="str">
            <v>EISAx</v>
          </cell>
          <cell r="FV108">
            <v>4679598.1500000004</v>
          </cell>
          <cell r="GD108" t="str">
            <v>WA</v>
          </cell>
          <cell r="GE108">
            <v>3666800.28</v>
          </cell>
          <cell r="GF108">
            <v>4738788.34</v>
          </cell>
          <cell r="GI108">
            <v>1</v>
          </cell>
          <cell r="GJ108">
            <v>1</v>
          </cell>
          <cell r="GK108" t="str">
            <v>WA</v>
          </cell>
          <cell r="GL108">
            <v>2003.7159999999999</v>
          </cell>
          <cell r="GM108" t="str">
            <v>Pre 1980</v>
          </cell>
          <cell r="GN108">
            <v>0</v>
          </cell>
          <cell r="GQ108">
            <v>10718403.861307999</v>
          </cell>
          <cell r="GR108">
            <v>344634.14270999999</v>
          </cell>
          <cell r="GU108" t="str">
            <v>Natural Gas FAF</v>
          </cell>
          <cell r="GX108" t="str">
            <v>Baseboard/Wall/Radiant</v>
          </cell>
          <cell r="GY108" t="str">
            <v>WA</v>
          </cell>
          <cell r="GZ108">
            <v>4956.49267578125</v>
          </cell>
        </row>
        <row r="109">
          <cell r="AD109" t="str">
            <v>OR</v>
          </cell>
          <cell r="AH109" t="str">
            <v>OR</v>
          </cell>
          <cell r="AI109" t="str">
            <v>Pre 1980</v>
          </cell>
          <cell r="AJ109">
            <v>6932.7380000000003</v>
          </cell>
          <cell r="AK109" t="b">
            <v>1</v>
          </cell>
          <cell r="AN109" t="str">
            <v>WA</v>
          </cell>
          <cell r="AO109" t="str">
            <v>Natural Gas Other</v>
          </cell>
          <cell r="AP109" t="str">
            <v>Post 2006</v>
          </cell>
          <cell r="AQ109" t="str">
            <v>Crawlspace</v>
          </cell>
          <cell r="AR109">
            <v>2003.71557617188</v>
          </cell>
          <cell r="AU109" t="str">
            <v>No</v>
          </cell>
          <cell r="AV109" t="b">
            <v>1</v>
          </cell>
          <cell r="AX109">
            <v>6702428.6022949386</v>
          </cell>
          <cell r="AY109" t="b">
            <v>0</v>
          </cell>
          <cell r="AZ109">
            <v>1198903.7789613553</v>
          </cell>
          <cell r="BA109">
            <v>1</v>
          </cell>
          <cell r="BB109">
            <v>2003.71557617188</v>
          </cell>
          <cell r="BC109">
            <v>0.99999978847894622</v>
          </cell>
          <cell r="BF109" t="str">
            <v>WA</v>
          </cell>
          <cell r="BG109" t="str">
            <v>Window A/C</v>
          </cell>
          <cell r="BH109" t="str">
            <v>Pre 1980</v>
          </cell>
          <cell r="BI109" t="str">
            <v>Basement</v>
          </cell>
          <cell r="BJ109">
            <v>1464.69372558594</v>
          </cell>
          <cell r="BM109" t="str">
            <v>No</v>
          </cell>
          <cell r="BN109">
            <v>4593279.5234375075</v>
          </cell>
          <cell r="BO109" t="b">
            <v>0</v>
          </cell>
          <cell r="BP109">
            <v>910526.85451049951</v>
          </cell>
          <cell r="BQ109">
            <v>1</v>
          </cell>
          <cell r="BR109">
            <v>1464.69372558594</v>
          </cell>
          <cell r="BU109" t="str">
            <v>WA</v>
          </cell>
          <cell r="BV109" t="str">
            <v>Pre 1980</v>
          </cell>
          <cell r="BW109" t="str">
            <v>Gas Storage Inside Conditioned Space</v>
          </cell>
          <cell r="BY109">
            <v>1524.7619999999999</v>
          </cell>
          <cell r="BZ109" t="str">
            <v>le55</v>
          </cell>
          <cell r="CF109" t="str">
            <v>Conditioned</v>
          </cell>
          <cell r="CG109">
            <v>1524.7619999999999</v>
          </cell>
          <cell r="CH109" t="str">
            <v>WA</v>
          </cell>
          <cell r="CI109" t="str">
            <v>Top-Freezer w/o TTD Ice</v>
          </cell>
          <cell r="CJ109">
            <v>36594.288</v>
          </cell>
          <cell r="CK109" t="b">
            <v>0</v>
          </cell>
          <cell r="CQ109" t="str">
            <v>Conditioned</v>
          </cell>
          <cell r="CR109">
            <v>1150.8789999999999</v>
          </cell>
          <cell r="CS109" t="str">
            <v>WA</v>
          </cell>
          <cell r="CT109" t="str">
            <v>Upright</v>
          </cell>
          <cell r="CU109">
            <v>25319.337999999996</v>
          </cell>
          <cell r="CV109" t="b">
            <v>0</v>
          </cell>
          <cell r="CZ109">
            <v>1524.7619999999999</v>
          </cell>
          <cell r="DA109" t="str">
            <v>WA</v>
          </cell>
          <cell r="DC109" t="str">
            <v>Unknown</v>
          </cell>
          <cell r="DG109" t="str">
            <v>Electric</v>
          </cell>
          <cell r="DH109">
            <v>1464.694</v>
          </cell>
          <cell r="DI109" t="str">
            <v>WA</v>
          </cell>
          <cell r="DL109" t="str">
            <v>Electric</v>
          </cell>
          <cell r="DM109" t="str">
            <v>Electric</v>
          </cell>
          <cell r="DN109">
            <v>1524.7619999999999</v>
          </cell>
          <cell r="DO109" t="str">
            <v>WA</v>
          </cell>
          <cell r="DS109">
            <v>2003.7159999999999</v>
          </cell>
          <cell r="DT109" t="str">
            <v>WA</v>
          </cell>
          <cell r="DU109" t="str">
            <v>32to46</v>
          </cell>
          <cell r="DX109" t="b">
            <v>0</v>
          </cell>
          <cell r="DY109">
            <v>1150.8789999999999</v>
          </cell>
          <cell r="DZ109" t="str">
            <v>WA</v>
          </cell>
          <cell r="EC109" t="str">
            <v>Laptop</v>
          </cell>
          <cell r="ED109">
            <v>1464.694</v>
          </cell>
          <cell r="EE109" t="str">
            <v>WA</v>
          </cell>
          <cell r="EH109" t="str">
            <v>le20</v>
          </cell>
          <cell r="EI109">
            <v>4956.4930000000004</v>
          </cell>
          <cell r="EJ109" t="str">
            <v>WA</v>
          </cell>
          <cell r="EO109">
            <v>1524.7619999999999</v>
          </cell>
          <cell r="EP109" t="str">
            <v>WA</v>
          </cell>
          <cell r="ES109">
            <v>1464.694</v>
          </cell>
          <cell r="ET109" t="str">
            <v>WA</v>
          </cell>
          <cell r="EZ109" t="str">
            <v>WA</v>
          </cell>
          <cell r="FA109" t="str">
            <v>Other</v>
          </cell>
          <cell r="FB109">
            <v>2582332.8530000001</v>
          </cell>
          <cell r="FC109">
            <v>2314682.2310000001</v>
          </cell>
          <cell r="FI109" t="str">
            <v>WA</v>
          </cell>
          <cell r="FJ109" t="str">
            <v>Living Room/Family Room</v>
          </cell>
          <cell r="FK109" t="str">
            <v>EISAx</v>
          </cell>
          <cell r="FL109">
            <v>1031913.74</v>
          </cell>
          <cell r="FS109" t="str">
            <v>OR</v>
          </cell>
          <cell r="FT109" t="str">
            <v>EISAnqnx</v>
          </cell>
          <cell r="FV109">
            <v>11231035.560000001</v>
          </cell>
          <cell r="GD109" t="str">
            <v>OR</v>
          </cell>
          <cell r="GE109">
            <v>10828936.756000001</v>
          </cell>
          <cell r="GF109">
            <v>12118426.024</v>
          </cell>
          <cell r="GI109">
            <v>1</v>
          </cell>
          <cell r="GJ109">
            <v>1</v>
          </cell>
          <cell r="GK109" t="str">
            <v>OR</v>
          </cell>
          <cell r="GL109">
            <v>6932.7380000000003</v>
          </cell>
          <cell r="GM109" t="str">
            <v>Pre 1980</v>
          </cell>
          <cell r="GN109">
            <v>-1</v>
          </cell>
          <cell r="GQ109">
            <v>34321434.590415999</v>
          </cell>
          <cell r="GR109">
            <v>4227410.3139500003</v>
          </cell>
          <cell r="GU109" t="str">
            <v>Natural Gas FAF</v>
          </cell>
          <cell r="GX109" t="str">
            <v>Wood</v>
          </cell>
          <cell r="GY109" t="str">
            <v>WA</v>
          </cell>
          <cell r="GZ109">
            <v>4956.49267578125</v>
          </cell>
        </row>
        <row r="110">
          <cell r="AD110" t="str">
            <v>OR</v>
          </cell>
          <cell r="AH110" t="str">
            <v>OR</v>
          </cell>
          <cell r="AI110" t="str">
            <v>1993-2006</v>
          </cell>
          <cell r="AJ110">
            <v>6932.7380000000003</v>
          </cell>
          <cell r="AK110" t="b">
            <v>1</v>
          </cell>
          <cell r="AN110" t="str">
            <v>WA</v>
          </cell>
          <cell r="AO110" t="str">
            <v>Wood</v>
          </cell>
          <cell r="AP110" t="str">
            <v>1980-1992</v>
          </cell>
          <cell r="AQ110" t="str">
            <v>Crawlspace</v>
          </cell>
          <cell r="AR110">
            <v>4956.49267578125</v>
          </cell>
          <cell r="AU110" t="str">
            <v>No</v>
          </cell>
          <cell r="AV110" t="b">
            <v>0</v>
          </cell>
          <cell r="AX110">
            <v>14968607.880859375</v>
          </cell>
          <cell r="AY110" t="b">
            <v>0</v>
          </cell>
          <cell r="AZ110">
            <v>3521887.4183001951</v>
          </cell>
          <cell r="BA110" t="str">
            <v/>
          </cell>
          <cell r="BB110" t="str">
            <v/>
          </cell>
          <cell r="BC110">
            <v>0.99999993458706582</v>
          </cell>
          <cell r="BF110" t="str">
            <v>OR</v>
          </cell>
          <cell r="BG110" t="str">
            <v>Central Air Conditioning (Ducted System)</v>
          </cell>
          <cell r="BH110" t="str">
            <v>Pre 1980</v>
          </cell>
          <cell r="BI110" t="str">
            <v>Crawlspace</v>
          </cell>
          <cell r="BJ110">
            <v>6932.73828125</v>
          </cell>
          <cell r="BM110" t="str">
            <v>No</v>
          </cell>
          <cell r="BN110">
            <v>9823690.14453125</v>
          </cell>
          <cell r="BO110" t="b">
            <v>0</v>
          </cell>
          <cell r="BP110">
            <v>3729627.3979265625</v>
          </cell>
          <cell r="BQ110">
            <v>1</v>
          </cell>
          <cell r="BR110">
            <v>6932.73828125</v>
          </cell>
          <cell r="BU110" t="str">
            <v>WA</v>
          </cell>
          <cell r="BV110" t="str">
            <v>Pre 1980</v>
          </cell>
          <cell r="BW110" t="str">
            <v>Electric Storage - Inside Conditioned Space</v>
          </cell>
          <cell r="BY110">
            <v>2003.7159999999999</v>
          </cell>
          <cell r="BZ110" t="str">
            <v>gt55</v>
          </cell>
          <cell r="CF110" t="str">
            <v>Conditioned</v>
          </cell>
          <cell r="CG110">
            <v>1150.8789999999999</v>
          </cell>
          <cell r="CH110" t="str">
            <v>WA</v>
          </cell>
          <cell r="CI110" t="str">
            <v>Top-Freezer w/o TTD Ice</v>
          </cell>
          <cell r="CJ110">
            <v>26470.216999999997</v>
          </cell>
          <cell r="CK110" t="b">
            <v>0</v>
          </cell>
          <cell r="CQ110" t="str">
            <v>Unconditioned</v>
          </cell>
          <cell r="CR110">
            <v>4956.4930000000004</v>
          </cell>
          <cell r="CS110" t="str">
            <v>WA</v>
          </cell>
          <cell r="CT110" t="str">
            <v>Chest</v>
          </cell>
          <cell r="CU110">
            <v>99129.860000000015</v>
          </cell>
          <cell r="CV110" t="b">
            <v>0</v>
          </cell>
          <cell r="CZ110">
            <v>2003.7159999999999</v>
          </cell>
          <cell r="DA110" t="str">
            <v>WA</v>
          </cell>
          <cell r="DC110" t="str">
            <v>Vertical Axis</v>
          </cell>
          <cell r="DG110" t="str">
            <v>Electric</v>
          </cell>
          <cell r="DH110">
            <v>1464.694</v>
          </cell>
          <cell r="DI110" t="str">
            <v>WA</v>
          </cell>
          <cell r="DL110" t="str">
            <v>Electric</v>
          </cell>
          <cell r="DM110" t="str">
            <v>Electric</v>
          </cell>
          <cell r="DN110">
            <v>1464.694</v>
          </cell>
          <cell r="DO110" t="str">
            <v>WA</v>
          </cell>
          <cell r="DS110">
            <v>2003.7159999999999</v>
          </cell>
          <cell r="DT110" t="str">
            <v>WA</v>
          </cell>
          <cell r="DU110" t="str">
            <v>32to46</v>
          </cell>
          <cell r="DX110" t="b">
            <v>0</v>
          </cell>
          <cell r="DY110">
            <v>1524.7619999999999</v>
          </cell>
          <cell r="DZ110" t="str">
            <v>WA</v>
          </cell>
          <cell r="EC110" t="str">
            <v>Laptop</v>
          </cell>
          <cell r="ED110">
            <v>6932.7380000000003</v>
          </cell>
          <cell r="EE110" t="str">
            <v>OR</v>
          </cell>
          <cell r="EH110" t="str">
            <v>le20</v>
          </cell>
          <cell r="EI110">
            <v>4956.4930000000004</v>
          </cell>
          <cell r="EJ110" t="str">
            <v>WA</v>
          </cell>
          <cell r="EO110">
            <v>4956.4930000000004</v>
          </cell>
          <cell r="EP110" t="str">
            <v>WA</v>
          </cell>
          <cell r="ES110">
            <v>1150.8789999999999</v>
          </cell>
          <cell r="ET110" t="str">
            <v>WA</v>
          </cell>
          <cell r="EZ110" t="str">
            <v>WA</v>
          </cell>
          <cell r="FA110" t="str">
            <v>Bathroom</v>
          </cell>
          <cell r="FB110">
            <v>1287466.0260000001</v>
          </cell>
          <cell r="FC110">
            <v>451125.75199999998</v>
          </cell>
          <cell r="FI110" t="str">
            <v>WA</v>
          </cell>
          <cell r="FJ110" t="str">
            <v>Other</v>
          </cell>
          <cell r="FK110" t="str">
            <v>EISAnqnx</v>
          </cell>
          <cell r="FL110">
            <v>751393.5</v>
          </cell>
          <cell r="FS110" t="str">
            <v>OR</v>
          </cell>
          <cell r="FT110" t="str">
            <v>EISAq</v>
          </cell>
          <cell r="FV110">
            <v>5317410.0460000001</v>
          </cell>
          <cell r="GD110" t="str">
            <v>OR</v>
          </cell>
          <cell r="GE110">
            <v>41707351.807999998</v>
          </cell>
          <cell r="GF110">
            <v>19155155.094000001</v>
          </cell>
          <cell r="GI110">
            <v>1</v>
          </cell>
          <cell r="GJ110">
            <v>1</v>
          </cell>
          <cell r="GK110" t="str">
            <v>OR</v>
          </cell>
          <cell r="GL110">
            <v>6932.7380000000003</v>
          </cell>
          <cell r="GM110" t="str">
            <v>1993-2006</v>
          </cell>
          <cell r="GN110">
            <v>0</v>
          </cell>
          <cell r="GQ110">
            <v>35357657.073800005</v>
          </cell>
          <cell r="GR110">
            <v>3733764.7046600003</v>
          </cell>
          <cell r="GU110" t="str">
            <v>Electric FAF</v>
          </cell>
          <cell r="GX110" t="str">
            <v>None</v>
          </cell>
          <cell r="GY110" t="str">
            <v>WA</v>
          </cell>
          <cell r="GZ110">
            <v>1464.69372558594</v>
          </cell>
        </row>
        <row r="111">
          <cell r="AD111" t="str">
            <v>WA</v>
          </cell>
          <cell r="AH111" t="str">
            <v>WA</v>
          </cell>
          <cell r="AI111" t="str">
            <v>Pre 1980</v>
          </cell>
          <cell r="AJ111">
            <v>4956.4930000000004</v>
          </cell>
          <cell r="AK111" t="b">
            <v>1</v>
          </cell>
          <cell r="AN111" t="str">
            <v>WA</v>
          </cell>
          <cell r="AO111" t="str">
            <v>Wood</v>
          </cell>
          <cell r="AP111" t="str">
            <v>1980-1992</v>
          </cell>
          <cell r="AQ111" t="str">
            <v>Crawlspace</v>
          </cell>
          <cell r="AR111">
            <v>4956.49267578125</v>
          </cell>
          <cell r="AU111" t="str">
            <v>No</v>
          </cell>
          <cell r="AV111" t="b">
            <v>0</v>
          </cell>
          <cell r="AX111">
            <v>14968607.880859375</v>
          </cell>
          <cell r="AY111" t="b">
            <v>0</v>
          </cell>
          <cell r="AZ111">
            <v>3521887.4183001951</v>
          </cell>
          <cell r="BA111" t="str">
            <v/>
          </cell>
          <cell r="BB111" t="str">
            <v/>
          </cell>
          <cell r="BC111">
            <v>0.99999993458706582</v>
          </cell>
          <cell r="BF111" t="str">
            <v>WA</v>
          </cell>
          <cell r="BG111" t="str">
            <v>Central Air Conditioning (Ducted System)</v>
          </cell>
          <cell r="BH111" t="str">
            <v>Pre 1980</v>
          </cell>
          <cell r="BI111" t="str">
            <v>Basement</v>
          </cell>
          <cell r="BJ111">
            <v>1211.7441110427401</v>
          </cell>
          <cell r="BM111" t="str">
            <v>No</v>
          </cell>
          <cell r="BN111">
            <v>2882739.2401706786</v>
          </cell>
          <cell r="BO111" t="b">
            <v>0</v>
          </cell>
          <cell r="BP111">
            <v>1122725.9957620294</v>
          </cell>
          <cell r="BQ111">
            <v>0.5</v>
          </cell>
          <cell r="BR111">
            <v>605.87205552137004</v>
          </cell>
          <cell r="BU111" t="str">
            <v>WA</v>
          </cell>
          <cell r="BV111" t="str">
            <v>Pre 1980</v>
          </cell>
          <cell r="BW111" t="str">
            <v>Gas Storage Inside Conditioned Space</v>
          </cell>
          <cell r="BY111">
            <v>1524.7619999999999</v>
          </cell>
          <cell r="BZ111" t="str">
            <v>le55</v>
          </cell>
          <cell r="CF111" t="str">
            <v>Conditioned</v>
          </cell>
          <cell r="CG111">
            <v>1464.694</v>
          </cell>
          <cell r="CH111" t="str">
            <v>WA</v>
          </cell>
          <cell r="CI111" t="str">
            <v>Side-by-Side w/ TTD Ice</v>
          </cell>
          <cell r="CJ111">
            <v>29293.879999999997</v>
          </cell>
          <cell r="CK111" t="b">
            <v>0</v>
          </cell>
          <cell r="CQ111" t="str">
            <v>Unconditioned</v>
          </cell>
          <cell r="CR111">
            <v>1464.694</v>
          </cell>
          <cell r="CS111" t="str">
            <v>WA</v>
          </cell>
          <cell r="CT111" t="str">
            <v>Upright</v>
          </cell>
          <cell r="CU111">
            <v>29293.879999999997</v>
          </cell>
          <cell r="CV111" t="b">
            <v>0</v>
          </cell>
          <cell r="CZ111">
            <v>2003.7159999999999</v>
          </cell>
          <cell r="DA111" t="str">
            <v>WA</v>
          </cell>
          <cell r="DC111" t="str">
            <v>Horizontal Axis</v>
          </cell>
          <cell r="DG111" t="str">
            <v>Electric</v>
          </cell>
          <cell r="DH111">
            <v>4956.4930000000004</v>
          </cell>
          <cell r="DI111" t="str">
            <v>WA</v>
          </cell>
          <cell r="DL111" t="str">
            <v>Electric</v>
          </cell>
          <cell r="DM111" t="str">
            <v>Electric</v>
          </cell>
          <cell r="DN111">
            <v>2003.7159999999999</v>
          </cell>
          <cell r="DO111" t="str">
            <v>WA</v>
          </cell>
          <cell r="DS111">
            <v>2003.7159999999999</v>
          </cell>
          <cell r="DT111" t="str">
            <v>WA</v>
          </cell>
          <cell r="DU111" t="str">
            <v>32to46</v>
          </cell>
          <cell r="DX111" t="b">
            <v>0</v>
          </cell>
          <cell r="DY111">
            <v>1524.7619999999999</v>
          </cell>
          <cell r="DZ111" t="str">
            <v>WA</v>
          </cell>
          <cell r="EC111" t="str">
            <v>Desktop</v>
          </cell>
          <cell r="ED111">
            <v>6932.7380000000003</v>
          </cell>
          <cell r="EE111" t="str">
            <v>OR</v>
          </cell>
          <cell r="EH111" t="str">
            <v>gt20</v>
          </cell>
          <cell r="EI111">
            <v>2003.7159999999999</v>
          </cell>
          <cell r="EJ111" t="str">
            <v>WA</v>
          </cell>
          <cell r="EO111">
            <v>4956.4930000000004</v>
          </cell>
          <cell r="EP111" t="str">
            <v>WA</v>
          </cell>
          <cell r="ES111">
            <v>4956.4930000000004</v>
          </cell>
          <cell r="ET111" t="str">
            <v>WA</v>
          </cell>
          <cell r="EZ111" t="str">
            <v>WA</v>
          </cell>
          <cell r="FA111" t="str">
            <v>Bedrooms</v>
          </cell>
          <cell r="FB111">
            <v>957909.87599999993</v>
          </cell>
          <cell r="FC111">
            <v>782146.59600000002</v>
          </cell>
          <cell r="FI111" t="str">
            <v>WA</v>
          </cell>
          <cell r="FJ111" t="str">
            <v>Other</v>
          </cell>
          <cell r="FK111" t="str">
            <v>EISAq</v>
          </cell>
          <cell r="FL111">
            <v>60111.479999999996</v>
          </cell>
          <cell r="FS111" t="str">
            <v>OR</v>
          </cell>
          <cell r="FT111" t="str">
            <v>EISAx</v>
          </cell>
          <cell r="FV111">
            <v>7314038.5899999999</v>
          </cell>
          <cell r="GD111" t="str">
            <v>WA</v>
          </cell>
          <cell r="GE111">
            <v>9531336.0390000008</v>
          </cell>
          <cell r="GF111">
            <v>9367771.7700000014</v>
          </cell>
          <cell r="GI111">
            <v>1</v>
          </cell>
          <cell r="GJ111">
            <v>1</v>
          </cell>
          <cell r="GK111" t="str">
            <v>WA</v>
          </cell>
          <cell r="GL111">
            <v>4956.4930000000004</v>
          </cell>
          <cell r="GM111" t="str">
            <v>Pre 1980</v>
          </cell>
          <cell r="GN111">
            <v>0</v>
          </cell>
          <cell r="GQ111">
            <v>23007510.161249001</v>
          </cell>
          <cell r="GR111">
            <v>1853220.3414675</v>
          </cell>
          <cell r="GU111" t="str">
            <v>Baseboard/Wall/Radiant</v>
          </cell>
          <cell r="GX111" t="str">
            <v>Wood</v>
          </cell>
          <cell r="GY111" t="str">
            <v>WA</v>
          </cell>
          <cell r="GZ111">
            <v>4956.49267578125</v>
          </cell>
        </row>
        <row r="112">
          <cell r="AD112" t="str">
            <v>WA</v>
          </cell>
          <cell r="AH112" t="str">
            <v>WA</v>
          </cell>
          <cell r="AI112" t="str">
            <v>Pre 1980</v>
          </cell>
          <cell r="AJ112">
            <v>4956.4930000000004</v>
          </cell>
          <cell r="AK112" t="b">
            <v>1</v>
          </cell>
          <cell r="AN112" t="str">
            <v>WA</v>
          </cell>
          <cell r="AO112" t="str">
            <v>Wood</v>
          </cell>
          <cell r="AP112" t="str">
            <v>1980-1992</v>
          </cell>
          <cell r="AQ112" t="str">
            <v>Crawlspace</v>
          </cell>
          <cell r="AR112">
            <v>4956.49267578125</v>
          </cell>
          <cell r="AU112" t="str">
            <v>No</v>
          </cell>
          <cell r="AV112" t="b">
            <v>0</v>
          </cell>
          <cell r="AX112">
            <v>14968607.880859375</v>
          </cell>
          <cell r="AY112" t="b">
            <v>0</v>
          </cell>
          <cell r="AZ112">
            <v>3521887.4183001951</v>
          </cell>
          <cell r="BA112" t="str">
            <v/>
          </cell>
          <cell r="BB112" t="str">
            <v/>
          </cell>
          <cell r="BC112">
            <v>0.99999993458706582</v>
          </cell>
          <cell r="BF112" t="str">
            <v>WA</v>
          </cell>
          <cell r="BG112" t="str">
            <v>Central Air Conditioning (Ducted System)</v>
          </cell>
          <cell r="BH112" t="str">
            <v>Pre 1980</v>
          </cell>
          <cell r="BI112" t="str">
            <v>Crawlspace</v>
          </cell>
          <cell r="BJ112">
            <v>3744.7485647385101</v>
          </cell>
          <cell r="BM112" t="str">
            <v>No</v>
          </cell>
          <cell r="BN112">
            <v>8908756.8355129156</v>
          </cell>
          <cell r="BO112" t="b">
            <v>0</v>
          </cell>
          <cell r="BP112">
            <v>3469648.8498768378</v>
          </cell>
          <cell r="BQ112">
            <v>0.5</v>
          </cell>
          <cell r="BR112">
            <v>1872.3742823692551</v>
          </cell>
          <cell r="BU112" t="str">
            <v>WA</v>
          </cell>
          <cell r="BV112" t="str">
            <v>Pre 1980</v>
          </cell>
          <cell r="BW112" t="str">
            <v>Gas Storage Inside Conditioned Space</v>
          </cell>
          <cell r="BY112">
            <v>2003.7159999999999</v>
          </cell>
          <cell r="BZ112" t="str">
            <v>le55</v>
          </cell>
          <cell r="CF112" t="str">
            <v>Conditioned</v>
          </cell>
          <cell r="CG112">
            <v>1524.7619999999999</v>
          </cell>
          <cell r="CH112" t="str">
            <v>WA</v>
          </cell>
          <cell r="CI112" t="str">
            <v>Top-Freezer w/o TTD Ice</v>
          </cell>
          <cell r="CJ112">
            <v>27445.716</v>
          </cell>
          <cell r="CK112" t="b">
            <v>0</v>
          </cell>
          <cell r="CQ112" t="str">
            <v>Unconditioned</v>
          </cell>
          <cell r="CR112">
            <v>1464.694</v>
          </cell>
          <cell r="CS112" t="str">
            <v>WA</v>
          </cell>
          <cell r="CT112" t="str">
            <v>Chest</v>
          </cell>
          <cell r="CU112">
            <v>23435.103999999999</v>
          </cell>
          <cell r="CV112" t="b">
            <v>0</v>
          </cell>
          <cell r="CZ112">
            <v>4956.4930000000004</v>
          </cell>
          <cell r="DA112" t="str">
            <v>WA</v>
          </cell>
          <cell r="DC112" t="str">
            <v>Horizontal Axis</v>
          </cell>
          <cell r="DG112" t="str">
            <v>Electric</v>
          </cell>
          <cell r="DH112">
            <v>4956.4930000000004</v>
          </cell>
          <cell r="DI112" t="str">
            <v>WA</v>
          </cell>
          <cell r="DL112" t="str">
            <v>Gas</v>
          </cell>
          <cell r="DM112" t="str">
            <v>Electric</v>
          </cell>
          <cell r="DN112">
            <v>1464.694</v>
          </cell>
          <cell r="DO112" t="str">
            <v>WA</v>
          </cell>
          <cell r="DS112">
            <v>4956.4930000000004</v>
          </cell>
          <cell r="DT112" t="str">
            <v>WA</v>
          </cell>
          <cell r="DU112" t="str">
            <v>32to46</v>
          </cell>
          <cell r="DX112" t="b">
            <v>0</v>
          </cell>
          <cell r="DY112">
            <v>1524.7619999999999</v>
          </cell>
          <cell r="DZ112" t="str">
            <v>WA</v>
          </cell>
          <cell r="EC112" t="str">
            <v>Desktop</v>
          </cell>
          <cell r="ED112">
            <v>2003.7159999999999</v>
          </cell>
          <cell r="EE112" t="str">
            <v>WA</v>
          </cell>
          <cell r="EH112" t="str">
            <v>gt20</v>
          </cell>
          <cell r="EI112">
            <v>4956.4930000000004</v>
          </cell>
          <cell r="EJ112" t="str">
            <v>WA</v>
          </cell>
          <cell r="EO112">
            <v>4956.4930000000004</v>
          </cell>
          <cell r="EP112" t="str">
            <v>WA</v>
          </cell>
          <cell r="ES112">
            <v>1188.027</v>
          </cell>
          <cell r="ET112" t="str">
            <v>OR</v>
          </cell>
          <cell r="EZ112" t="str">
            <v>WA</v>
          </cell>
          <cell r="FA112" t="str">
            <v>Exterior</v>
          </cell>
          <cell r="FB112">
            <v>496531.266</v>
          </cell>
          <cell r="FC112">
            <v>3295561.5</v>
          </cell>
          <cell r="FI112" t="str">
            <v>WA</v>
          </cell>
          <cell r="FJ112" t="str">
            <v>Bathroom</v>
          </cell>
          <cell r="FK112" t="str">
            <v>EISAnqnx</v>
          </cell>
          <cell r="FL112">
            <v>297389.58</v>
          </cell>
          <cell r="FS112" t="str">
            <v>OR</v>
          </cell>
          <cell r="FT112" t="str">
            <v>EISAnqnx</v>
          </cell>
          <cell r="FV112">
            <v>5108516.1000000006</v>
          </cell>
          <cell r="GD112" t="str">
            <v>WA</v>
          </cell>
          <cell r="GE112">
            <v>23825861.851000004</v>
          </cell>
          <cell r="GF112">
            <v>13337922.663000001</v>
          </cell>
          <cell r="GI112">
            <v>1</v>
          </cell>
          <cell r="GJ112">
            <v>1</v>
          </cell>
          <cell r="GK112" t="str">
            <v>WA</v>
          </cell>
          <cell r="GL112">
            <v>4956.4930000000004</v>
          </cell>
          <cell r="GM112" t="str">
            <v>Pre 1980</v>
          </cell>
          <cell r="GN112">
            <v>0</v>
          </cell>
          <cell r="GQ112">
            <v>28473342.294915002</v>
          </cell>
          <cell r="GR112">
            <v>1516352.2947225003</v>
          </cell>
          <cell r="GU112" t="str">
            <v>Heat Pump (Ductless System)</v>
          </cell>
          <cell r="GX112" t="str">
            <v>Baseboard/Wall/Radiant</v>
          </cell>
          <cell r="GY112" t="str">
            <v>OR</v>
          </cell>
          <cell r="GZ112">
            <v>6932.73828125</v>
          </cell>
        </row>
        <row r="113">
          <cell r="AD113" t="str">
            <v>WA</v>
          </cell>
          <cell r="AH113" t="str">
            <v>WA</v>
          </cell>
          <cell r="AI113" t="str">
            <v>Pre 1980</v>
          </cell>
          <cell r="AJ113">
            <v>4956.4930000000004</v>
          </cell>
          <cell r="AK113" t="b">
            <v>1</v>
          </cell>
          <cell r="AN113" t="str">
            <v>WA</v>
          </cell>
          <cell r="AO113" t="str">
            <v>Natural Gas FAF</v>
          </cell>
          <cell r="AP113" t="str">
            <v>1980-1992</v>
          </cell>
          <cell r="AQ113" t="str">
            <v>Crawlspace</v>
          </cell>
          <cell r="AR113">
            <v>4956.49267578125</v>
          </cell>
          <cell r="AU113" t="str">
            <v>No</v>
          </cell>
          <cell r="AV113" t="b">
            <v>1</v>
          </cell>
          <cell r="AX113">
            <v>14968607.880859375</v>
          </cell>
          <cell r="AY113" t="b">
            <v>0</v>
          </cell>
          <cell r="AZ113">
            <v>3521887.4183001951</v>
          </cell>
          <cell r="BA113">
            <v>1</v>
          </cell>
          <cell r="BB113">
            <v>4956.49267578125</v>
          </cell>
          <cell r="BC113">
            <v>0.99999993458706582</v>
          </cell>
          <cell r="BF113" t="str">
            <v>OR</v>
          </cell>
          <cell r="BG113" t="str">
            <v>Heat Pump (Central System)</v>
          </cell>
          <cell r="BH113" t="str">
            <v>Post 2006</v>
          </cell>
          <cell r="BI113" t="str">
            <v>Basement</v>
          </cell>
          <cell r="BJ113">
            <v>1188.02661132813</v>
          </cell>
          <cell r="BM113" t="str">
            <v>No</v>
          </cell>
          <cell r="BN113">
            <v>3564079.8339843899</v>
          </cell>
          <cell r="BO113" t="b">
            <v>0</v>
          </cell>
          <cell r="BP113">
            <v>1930258.1170214924</v>
          </cell>
          <cell r="BQ113">
            <v>0.5</v>
          </cell>
          <cell r="BR113">
            <v>594.013305664065</v>
          </cell>
          <cell r="BU113" t="str">
            <v>OR</v>
          </cell>
          <cell r="BV113" t="str">
            <v>Pre 1980</v>
          </cell>
          <cell r="BW113" t="str">
            <v>Electric Storage - Outside Conditioned Space - Buffered</v>
          </cell>
          <cell r="BY113">
            <v>6932.7380000000003</v>
          </cell>
          <cell r="BZ113" t="str">
            <v>gt55</v>
          </cell>
          <cell r="CF113" t="str">
            <v>Conditioned</v>
          </cell>
          <cell r="CG113">
            <v>6932.7380000000003</v>
          </cell>
          <cell r="CH113" t="str">
            <v>OR</v>
          </cell>
          <cell r="CI113" t="str">
            <v>Side-by-Side w/ TTD Ice</v>
          </cell>
          <cell r="CJ113">
            <v>173318.45</v>
          </cell>
          <cell r="CK113" t="b">
            <v>0</v>
          </cell>
          <cell r="CQ113" t="str">
            <v>Conditioned</v>
          </cell>
          <cell r="CR113">
            <v>2003.7159999999999</v>
          </cell>
          <cell r="CS113" t="str">
            <v>WA</v>
          </cell>
          <cell r="CT113" t="str">
            <v>Chest</v>
          </cell>
          <cell r="CU113">
            <v>50092.899999999994</v>
          </cell>
          <cell r="CV113" t="b">
            <v>0</v>
          </cell>
          <cell r="CZ113">
            <v>6932.7380000000003</v>
          </cell>
          <cell r="DA113" t="str">
            <v>OR</v>
          </cell>
          <cell r="DC113" t="str">
            <v>Vertical Axis</v>
          </cell>
          <cell r="DG113" t="str">
            <v>Electric</v>
          </cell>
          <cell r="DH113">
            <v>4956.4930000000004</v>
          </cell>
          <cell r="DI113" t="str">
            <v>WA</v>
          </cell>
          <cell r="DL113" t="str">
            <v>Electric</v>
          </cell>
          <cell r="DM113" t="str">
            <v>Electric</v>
          </cell>
          <cell r="DN113">
            <v>1464.694</v>
          </cell>
          <cell r="DO113" t="str">
            <v>WA</v>
          </cell>
          <cell r="DS113">
            <v>6932.7380000000003</v>
          </cell>
          <cell r="DT113" t="str">
            <v>OR</v>
          </cell>
          <cell r="DU113" t="str">
            <v>lt32</v>
          </cell>
          <cell r="DX113" t="b">
            <v>0</v>
          </cell>
          <cell r="DY113">
            <v>4956.4930000000004</v>
          </cell>
          <cell r="DZ113" t="str">
            <v>WA</v>
          </cell>
          <cell r="EC113" t="str">
            <v>Desktop</v>
          </cell>
          <cell r="ED113">
            <v>2003.7159999999999</v>
          </cell>
          <cell r="EE113" t="str">
            <v>WA</v>
          </cell>
          <cell r="EH113" t="str">
            <v>gt20</v>
          </cell>
          <cell r="EI113">
            <v>1188.027</v>
          </cell>
          <cell r="EJ113" t="str">
            <v>OR</v>
          </cell>
          <cell r="EO113">
            <v>6932.7380000000003</v>
          </cell>
          <cell r="EP113" t="str">
            <v>OR</v>
          </cell>
          <cell r="ES113">
            <v>6932.7380000000003</v>
          </cell>
          <cell r="ET113" t="str">
            <v>OR</v>
          </cell>
          <cell r="EZ113" t="str">
            <v>WA</v>
          </cell>
          <cell r="FA113" t="str">
            <v>Garage</v>
          </cell>
          <cell r="FB113">
            <v>234351.03999999998</v>
          </cell>
          <cell r="FC113">
            <v>461378.61</v>
          </cell>
          <cell r="FI113" t="str">
            <v>WA</v>
          </cell>
          <cell r="FJ113" t="str">
            <v>Bathroom</v>
          </cell>
          <cell r="FK113" t="str">
            <v>EISAq</v>
          </cell>
          <cell r="FL113">
            <v>148694.79</v>
          </cell>
          <cell r="FS113" t="str">
            <v>OR</v>
          </cell>
          <cell r="FT113" t="str">
            <v>EISAq</v>
          </cell>
          <cell r="FV113">
            <v>1650169.503</v>
          </cell>
          <cell r="GD113" t="str">
            <v>WA</v>
          </cell>
          <cell r="GE113">
            <v>4976318.9720000001</v>
          </cell>
          <cell r="GF113">
            <v>5784227.3310000002</v>
          </cell>
          <cell r="GI113">
            <v>1</v>
          </cell>
          <cell r="GJ113">
            <v>2</v>
          </cell>
          <cell r="GK113" t="str">
            <v>WA</v>
          </cell>
          <cell r="GL113">
            <v>4956.4930000000004</v>
          </cell>
          <cell r="GM113" t="str">
            <v>Pre 1980</v>
          </cell>
          <cell r="GN113">
            <v>0</v>
          </cell>
          <cell r="GQ113">
            <v>27859232.812215004</v>
          </cell>
          <cell r="GR113">
            <v>1732926.2563575001</v>
          </cell>
          <cell r="GU113" t="str">
            <v>Natural Gas FAF</v>
          </cell>
          <cell r="GX113" t="str">
            <v>None</v>
          </cell>
          <cell r="GY113" t="str">
            <v>WA</v>
          </cell>
          <cell r="GZ113">
            <v>1524.76245117188</v>
          </cell>
        </row>
        <row r="114">
          <cell r="AD114" t="str">
            <v>OR</v>
          </cell>
          <cell r="AH114" t="str">
            <v>OR</v>
          </cell>
          <cell r="AI114" t="str">
            <v>Post 2006</v>
          </cell>
          <cell r="AJ114">
            <v>1188.027</v>
          </cell>
          <cell r="AK114" t="b">
            <v>1</v>
          </cell>
          <cell r="AN114" t="str">
            <v>OR</v>
          </cell>
          <cell r="AO114" t="str">
            <v>Natural Gas Other</v>
          </cell>
          <cell r="AP114" t="str">
            <v>1993-2006</v>
          </cell>
          <cell r="AQ114" t="str">
            <v>Crawlspace</v>
          </cell>
          <cell r="AR114">
            <v>6932.73828125</v>
          </cell>
          <cell r="AU114" t="str">
            <v>No</v>
          </cell>
          <cell r="AV114" t="b">
            <v>0</v>
          </cell>
          <cell r="AX114">
            <v>10329780.0390625</v>
          </cell>
          <cell r="AY114" t="b">
            <v>0</v>
          </cell>
          <cell r="AZ114">
            <v>2410657.9946207032</v>
          </cell>
          <cell r="BA114" t="str">
            <v/>
          </cell>
          <cell r="BB114" t="str">
            <v/>
          </cell>
          <cell r="BC114">
            <v>1.0000000405683873</v>
          </cell>
          <cell r="BF114" t="str">
            <v>OR</v>
          </cell>
          <cell r="BG114" t="str">
            <v>Heat Pump (Central System)</v>
          </cell>
          <cell r="BH114" t="str">
            <v>Post 2006</v>
          </cell>
          <cell r="BI114" t="str">
            <v>Basement</v>
          </cell>
          <cell r="BJ114">
            <v>1188.02661132813</v>
          </cell>
          <cell r="BM114" t="str">
            <v>No</v>
          </cell>
          <cell r="BN114">
            <v>3564079.8339843899</v>
          </cell>
          <cell r="BO114" t="b">
            <v>0</v>
          </cell>
          <cell r="BP114">
            <v>1930258.1170214924</v>
          </cell>
          <cell r="BQ114">
            <v>0.5</v>
          </cell>
          <cell r="BR114">
            <v>594.013305664065</v>
          </cell>
          <cell r="BU114" t="str">
            <v>OR</v>
          </cell>
          <cell r="BV114" t="str">
            <v>1993-2006</v>
          </cell>
          <cell r="BW114" t="str">
            <v>Gas Storage Outside Conditioned Space</v>
          </cell>
          <cell r="BY114">
            <v>6932.7380000000003</v>
          </cell>
          <cell r="BZ114" t="str">
            <v>le55</v>
          </cell>
          <cell r="CF114" t="str">
            <v>Conditioned</v>
          </cell>
          <cell r="CG114">
            <v>4956.4930000000004</v>
          </cell>
          <cell r="CH114" t="str">
            <v>WA</v>
          </cell>
          <cell r="CI114" t="str">
            <v>Top-Freezer w/ TTD Ice</v>
          </cell>
          <cell r="CJ114">
            <v>109042.84600000001</v>
          </cell>
          <cell r="CK114" t="b">
            <v>0</v>
          </cell>
          <cell r="CQ114" t="str">
            <v>Conditioned</v>
          </cell>
          <cell r="CR114">
            <v>2003.7159999999999</v>
          </cell>
          <cell r="CS114" t="str">
            <v>WA</v>
          </cell>
          <cell r="CT114" t="str">
            <v>Chest</v>
          </cell>
          <cell r="CU114">
            <v>24044.591999999997</v>
          </cell>
          <cell r="CV114" t="b">
            <v>0</v>
          </cell>
          <cell r="CZ114">
            <v>1188.027</v>
          </cell>
          <cell r="DA114" t="str">
            <v>OR</v>
          </cell>
          <cell r="DC114" t="str">
            <v>Horizontal Axis</v>
          </cell>
          <cell r="DG114" t="str">
            <v>Electric</v>
          </cell>
          <cell r="DH114">
            <v>1464.694</v>
          </cell>
          <cell r="DI114" t="str">
            <v>WA</v>
          </cell>
          <cell r="DL114" t="str">
            <v>Electric</v>
          </cell>
          <cell r="DM114" t="str">
            <v>Electric</v>
          </cell>
          <cell r="DN114">
            <v>4956.4930000000004</v>
          </cell>
          <cell r="DO114" t="str">
            <v>WA</v>
          </cell>
          <cell r="DS114">
            <v>6932.7380000000003</v>
          </cell>
          <cell r="DT114" t="str">
            <v>OR</v>
          </cell>
          <cell r="DU114" t="str">
            <v>32to46</v>
          </cell>
          <cell r="DX114" t="b">
            <v>1</v>
          </cell>
          <cell r="DY114">
            <v>4956.4930000000004</v>
          </cell>
          <cell r="DZ114" t="str">
            <v>WA</v>
          </cell>
          <cell r="EC114" t="str">
            <v>Laptop</v>
          </cell>
          <cell r="ED114">
            <v>4956.4930000000004</v>
          </cell>
          <cell r="EE114" t="str">
            <v>WA</v>
          </cell>
          <cell r="EH114" t="str">
            <v>le20</v>
          </cell>
          <cell r="EI114">
            <v>1524.7619999999999</v>
          </cell>
          <cell r="EJ114" t="str">
            <v>WA</v>
          </cell>
          <cell r="EO114">
            <v>6932.7380000000003</v>
          </cell>
          <cell r="EP114" t="str">
            <v>OR</v>
          </cell>
          <cell r="ES114">
            <v>2003.7159999999999</v>
          </cell>
          <cell r="ET114" t="str">
            <v>WA</v>
          </cell>
          <cell r="EZ114" t="str">
            <v>WA</v>
          </cell>
          <cell r="FA114" t="str">
            <v>Kitchen</v>
          </cell>
          <cell r="FB114">
            <v>476025.55</v>
          </cell>
          <cell r="FC114">
            <v>150863.48199999999</v>
          </cell>
          <cell r="FI114" t="str">
            <v>WA</v>
          </cell>
          <cell r="FJ114" t="str">
            <v>Bathroom</v>
          </cell>
          <cell r="FK114" t="str">
            <v>EISAx</v>
          </cell>
          <cell r="FL114">
            <v>520431.76500000001</v>
          </cell>
          <cell r="FS114" t="str">
            <v>OR</v>
          </cell>
          <cell r="FT114" t="str">
            <v>EISAx</v>
          </cell>
          <cell r="FV114">
            <v>2791863.45</v>
          </cell>
          <cell r="GD114" t="str">
            <v>OR</v>
          </cell>
          <cell r="GE114">
            <v>2610095.3190000001</v>
          </cell>
          <cell r="GF114">
            <v>2144388.7349999999</v>
          </cell>
          <cell r="GI114">
            <v>1</v>
          </cell>
          <cell r="GJ114">
            <v>2</v>
          </cell>
          <cell r="GK114" t="str">
            <v>OR</v>
          </cell>
          <cell r="GL114">
            <v>1188.027</v>
          </cell>
          <cell r="GM114" t="str">
            <v>Post 2006</v>
          </cell>
          <cell r="GN114">
            <v>-1</v>
          </cell>
          <cell r="GQ114">
            <v>6222799.8880559998</v>
          </cell>
          <cell r="GR114">
            <v>684591.64854750002</v>
          </cell>
          <cell r="GU114" t="str">
            <v>Heat Pump (Central System)</v>
          </cell>
          <cell r="GX114" t="str">
            <v>None</v>
          </cell>
          <cell r="GY114" t="str">
            <v>WA</v>
          </cell>
          <cell r="GZ114">
            <v>1464.69372558594</v>
          </cell>
        </row>
        <row r="115">
          <cell r="AD115" t="str">
            <v>WA</v>
          </cell>
          <cell r="AH115" t="str">
            <v>WA</v>
          </cell>
          <cell r="AI115" t="str">
            <v>Pre 1980</v>
          </cell>
          <cell r="AJ115">
            <v>1524.7619999999999</v>
          </cell>
          <cell r="AK115" t="b">
            <v>1</v>
          </cell>
          <cell r="AN115" t="str">
            <v>OR</v>
          </cell>
          <cell r="AO115" t="str">
            <v>Natural Gas FAF</v>
          </cell>
          <cell r="AP115" t="str">
            <v>1993-2006</v>
          </cell>
          <cell r="AQ115" t="str">
            <v>Crawlspace</v>
          </cell>
          <cell r="AR115">
            <v>6932.73828125</v>
          </cell>
          <cell r="AU115" t="str">
            <v>No</v>
          </cell>
          <cell r="AV115" t="b">
            <v>1</v>
          </cell>
          <cell r="AX115">
            <v>10329780.0390625</v>
          </cell>
          <cell r="AY115" t="b">
            <v>0</v>
          </cell>
          <cell r="AZ115">
            <v>2410657.9946207032</v>
          </cell>
          <cell r="BA115">
            <v>1</v>
          </cell>
          <cell r="BB115">
            <v>6932.73828125</v>
          </cell>
          <cell r="BC115">
            <v>1.0000000405683873</v>
          </cell>
          <cell r="BF115" t="str">
            <v>WA</v>
          </cell>
          <cell r="BG115" t="str">
            <v>Heat Pump (Ductless System)</v>
          </cell>
          <cell r="BH115" t="str">
            <v>Pre 1980</v>
          </cell>
          <cell r="BI115" t="str">
            <v>Basement</v>
          </cell>
          <cell r="BJ115">
            <v>4956.49267578125</v>
          </cell>
          <cell r="BM115" t="str">
            <v>No</v>
          </cell>
          <cell r="BN115">
            <v>8723427.109375</v>
          </cell>
          <cell r="BO115" t="b">
            <v>0</v>
          </cell>
          <cell r="BP115">
            <v>2981578.1691162107</v>
          </cell>
          <cell r="BQ115">
            <v>1</v>
          </cell>
          <cell r="BR115">
            <v>4956.49267578125</v>
          </cell>
          <cell r="BU115" t="str">
            <v>WA</v>
          </cell>
          <cell r="BV115" t="str">
            <v>Pre 1980</v>
          </cell>
          <cell r="BW115" t="str">
            <v>Gas Storage Outside Conditioned Space</v>
          </cell>
          <cell r="BY115">
            <v>4956.4930000000004</v>
          </cell>
          <cell r="BZ115" t="str">
            <v>gt55</v>
          </cell>
          <cell r="CF115" t="str">
            <v>Unconditioned</v>
          </cell>
          <cell r="CG115">
            <v>4956.4930000000004</v>
          </cell>
          <cell r="CH115" t="str">
            <v>WA</v>
          </cell>
          <cell r="CI115" t="str">
            <v>Top-Freezer w/o TTD Ice</v>
          </cell>
          <cell r="CJ115">
            <v>109042.84600000001</v>
          </cell>
          <cell r="CK115" t="b">
            <v>0</v>
          </cell>
          <cell r="CQ115" t="str">
            <v>Unconditioned</v>
          </cell>
          <cell r="CR115">
            <v>2003.7159999999999</v>
          </cell>
          <cell r="CS115" t="str">
            <v>WA</v>
          </cell>
          <cell r="CT115" t="str">
            <v>Upright</v>
          </cell>
          <cell r="CU115">
            <v>24044.591999999997</v>
          </cell>
          <cell r="CV115" t="b">
            <v>0</v>
          </cell>
          <cell r="CZ115">
            <v>1524.7619999999999</v>
          </cell>
          <cell r="DA115" t="str">
            <v>WA</v>
          </cell>
          <cell r="DC115" t="str">
            <v>Vertical Axis</v>
          </cell>
          <cell r="DG115" t="str">
            <v>Electric</v>
          </cell>
          <cell r="DH115">
            <v>2003.7159999999999</v>
          </cell>
          <cell r="DI115" t="str">
            <v>WA</v>
          </cell>
          <cell r="DL115" t="str">
            <v>Electric</v>
          </cell>
          <cell r="DM115" t="str">
            <v>Electric</v>
          </cell>
          <cell r="DN115">
            <v>4956.4930000000004</v>
          </cell>
          <cell r="DO115" t="str">
            <v>WA</v>
          </cell>
          <cell r="DS115">
            <v>6932.7380000000003</v>
          </cell>
          <cell r="DT115" t="str">
            <v>OR</v>
          </cell>
          <cell r="DU115" t="str">
            <v>lt32</v>
          </cell>
          <cell r="DX115" t="b">
            <v>0</v>
          </cell>
          <cell r="DY115">
            <v>4956.4930000000004</v>
          </cell>
          <cell r="DZ115" t="str">
            <v>WA</v>
          </cell>
          <cell r="EC115" t="str">
            <v>Laptop</v>
          </cell>
          <cell r="ED115">
            <v>1150.8789999999999</v>
          </cell>
          <cell r="EE115" t="str">
            <v>WA</v>
          </cell>
          <cell r="EH115" t="str">
            <v>gt20</v>
          </cell>
          <cell r="EI115">
            <v>2003.7159999999999</v>
          </cell>
          <cell r="EJ115" t="str">
            <v>WA</v>
          </cell>
          <cell r="EO115">
            <v>4956.4930000000004</v>
          </cell>
          <cell r="EP115" t="str">
            <v>WA</v>
          </cell>
          <cell r="ES115">
            <v>1524.7619999999999</v>
          </cell>
          <cell r="ET115" t="str">
            <v>WA</v>
          </cell>
          <cell r="EZ115" t="str">
            <v>WA</v>
          </cell>
          <cell r="FA115" t="str">
            <v>Living Room/Family Room</v>
          </cell>
          <cell r="FB115">
            <v>1047256.21</v>
          </cell>
          <cell r="FC115">
            <v>1410500.3219999999</v>
          </cell>
          <cell r="FI115" t="str">
            <v>WA</v>
          </cell>
          <cell r="FJ115" t="str">
            <v>Bedrooms</v>
          </cell>
          <cell r="FK115" t="str">
            <v>EISAnqnx</v>
          </cell>
          <cell r="FL115">
            <v>1189558.32</v>
          </cell>
          <cell r="FS115" t="str">
            <v>WA</v>
          </cell>
          <cell r="FT115" t="str">
            <v>EISAnqnx</v>
          </cell>
          <cell r="FV115">
            <v>914857.2</v>
          </cell>
          <cell r="GD115" t="str">
            <v>WA</v>
          </cell>
          <cell r="GE115">
            <v>969748.63199999998</v>
          </cell>
          <cell r="GF115">
            <v>1268601.9839999999</v>
          </cell>
          <cell r="GI115">
            <v>1</v>
          </cell>
          <cell r="GJ115">
            <v>1</v>
          </cell>
          <cell r="GK115" t="str">
            <v>WA</v>
          </cell>
          <cell r="GL115">
            <v>1524.7619999999999</v>
          </cell>
          <cell r="GM115" t="str">
            <v>Pre 1980</v>
          </cell>
          <cell r="GN115">
            <v>-1</v>
          </cell>
          <cell r="GQ115">
            <v>7077782.0544659998</v>
          </cell>
          <cell r="GR115">
            <v>570104.69989499997</v>
          </cell>
          <cell r="GU115" t="str">
            <v>Natural Gas Other</v>
          </cell>
          <cell r="GX115" t="str">
            <v>Baseboard/Wall/Radiant</v>
          </cell>
          <cell r="GY115" t="str">
            <v>WA</v>
          </cell>
          <cell r="GZ115">
            <v>1524.76245117188</v>
          </cell>
        </row>
        <row r="116">
          <cell r="AD116" t="str">
            <v>OR</v>
          </cell>
          <cell r="AH116" t="str">
            <v>OR</v>
          </cell>
          <cell r="AI116" t="str">
            <v>Pre 1980</v>
          </cell>
          <cell r="AJ116">
            <v>6932.7380000000003</v>
          </cell>
          <cell r="AK116" t="b">
            <v>1</v>
          </cell>
          <cell r="AN116" t="str">
            <v>OR</v>
          </cell>
          <cell r="AO116" t="str">
            <v>Wood</v>
          </cell>
          <cell r="AP116" t="str">
            <v>Pre 1980</v>
          </cell>
          <cell r="AQ116" t="str">
            <v>Slab on Grade</v>
          </cell>
          <cell r="AR116">
            <v>384.36155072380501</v>
          </cell>
          <cell r="AU116" t="str">
            <v>No</v>
          </cell>
          <cell r="AV116" t="b">
            <v>0</v>
          </cell>
          <cell r="AX116">
            <v>848670.30399816146</v>
          </cell>
          <cell r="AY116" t="b">
            <v>0</v>
          </cell>
          <cell r="AZ116">
            <v>310693.6243912733</v>
          </cell>
          <cell r="BA116" t="str">
            <v/>
          </cell>
          <cell r="BB116" t="str">
            <v/>
          </cell>
          <cell r="BC116">
            <v>0.32352930591965079</v>
          </cell>
          <cell r="BF116" t="str">
            <v>OR</v>
          </cell>
          <cell r="BG116" t="str">
            <v>Central Air Conditioning (Ducted System)</v>
          </cell>
          <cell r="BH116" t="str">
            <v>1993-2006</v>
          </cell>
          <cell r="BI116" t="str">
            <v>Basement</v>
          </cell>
          <cell r="BJ116">
            <v>3466.369140625</v>
          </cell>
          <cell r="BM116" t="str">
            <v>No</v>
          </cell>
          <cell r="BN116">
            <v>12790902.12890625</v>
          </cell>
          <cell r="BO116" t="b">
            <v>0</v>
          </cell>
          <cell r="BP116">
            <v>2810740.0813671877</v>
          </cell>
          <cell r="BQ116">
            <v>0.5</v>
          </cell>
          <cell r="BR116">
            <v>1733.1845703125</v>
          </cell>
          <cell r="BU116" t="str">
            <v>WA</v>
          </cell>
          <cell r="BV116" t="str">
            <v>Pre 1980</v>
          </cell>
          <cell r="BW116" t="str">
            <v>Electric Storage - Outside Conditioned Space - Buffered</v>
          </cell>
          <cell r="BY116">
            <v>4956.4930000000004</v>
          </cell>
          <cell r="BZ116" t="str">
            <v>le55</v>
          </cell>
          <cell r="CF116" t="str">
            <v>Conditioned</v>
          </cell>
          <cell r="CG116">
            <v>1464.694</v>
          </cell>
          <cell r="CH116" t="str">
            <v>WA</v>
          </cell>
          <cell r="CI116" t="str">
            <v>Side-by-Side w/ TTD Ice</v>
          </cell>
          <cell r="CJ116">
            <v>38082.044000000002</v>
          </cell>
          <cell r="CK116" t="b">
            <v>0</v>
          </cell>
          <cell r="CQ116" t="str">
            <v>Unconditioned</v>
          </cell>
          <cell r="CR116">
            <v>2003.7159999999999</v>
          </cell>
          <cell r="CS116" t="str">
            <v>WA</v>
          </cell>
          <cell r="CT116" t="str">
            <v>Chest</v>
          </cell>
          <cell r="CU116">
            <v>24044.591999999997</v>
          </cell>
          <cell r="CV116" t="b">
            <v>0</v>
          </cell>
          <cell r="CZ116">
            <v>2003.7159999999999</v>
          </cell>
          <cell r="DA116" t="str">
            <v>WA</v>
          </cell>
          <cell r="DC116" t="str">
            <v>Horizontal Axis</v>
          </cell>
          <cell r="DG116" t="str">
            <v>Electric</v>
          </cell>
          <cell r="DH116">
            <v>1464.694</v>
          </cell>
          <cell r="DI116" t="str">
            <v>WA</v>
          </cell>
          <cell r="DL116" t="str">
            <v>Gas</v>
          </cell>
          <cell r="DM116" t="str">
            <v>Electric</v>
          </cell>
          <cell r="DN116">
            <v>4956.4930000000004</v>
          </cell>
          <cell r="DO116" t="str">
            <v>WA</v>
          </cell>
          <cell r="DS116">
            <v>1188.027</v>
          </cell>
          <cell r="DT116" t="str">
            <v>OR</v>
          </cell>
          <cell r="DU116" t="str">
            <v>32to46</v>
          </cell>
          <cell r="DX116" t="b">
            <v>0</v>
          </cell>
          <cell r="DY116">
            <v>4956.4930000000004</v>
          </cell>
          <cell r="DZ116" t="str">
            <v>WA</v>
          </cell>
          <cell r="EC116" t="str">
            <v>Desktop</v>
          </cell>
          <cell r="ED116">
            <v>1524.7619999999999</v>
          </cell>
          <cell r="EE116" t="str">
            <v>WA</v>
          </cell>
          <cell r="EH116" t="str">
            <v>le20</v>
          </cell>
          <cell r="EI116">
            <v>4956.4930000000004</v>
          </cell>
          <cell r="EJ116" t="str">
            <v>WA</v>
          </cell>
          <cell r="EO116">
            <v>4956.4930000000004</v>
          </cell>
          <cell r="EP116" t="str">
            <v>WA</v>
          </cell>
          <cell r="ES116">
            <v>1524.7619999999999</v>
          </cell>
          <cell r="ET116" t="str">
            <v>WA</v>
          </cell>
          <cell r="EZ116" t="str">
            <v>WA</v>
          </cell>
          <cell r="FA116" t="str">
            <v>Other</v>
          </cell>
          <cell r="FB116">
            <v>1007709.472</v>
          </cell>
          <cell r="FC116">
            <v>654718.21799999999</v>
          </cell>
          <cell r="FI116" t="str">
            <v>WA</v>
          </cell>
          <cell r="FJ116" t="str">
            <v>Exterior</v>
          </cell>
          <cell r="FK116" t="str">
            <v>EISAq</v>
          </cell>
          <cell r="FL116">
            <v>401475.93300000002</v>
          </cell>
          <cell r="FS116" t="str">
            <v>WA</v>
          </cell>
          <cell r="FT116" t="str">
            <v>EISAx</v>
          </cell>
          <cell r="FV116">
            <v>1212185.79</v>
          </cell>
          <cell r="GD116" t="str">
            <v>OR</v>
          </cell>
          <cell r="GE116">
            <v>14343834.922</v>
          </cell>
          <cell r="GF116">
            <v>8513402.2640000004</v>
          </cell>
          <cell r="GI116">
            <v>1</v>
          </cell>
          <cell r="GJ116">
            <v>2</v>
          </cell>
          <cell r="GK116" t="str">
            <v>OR</v>
          </cell>
          <cell r="GL116">
            <v>6932.7380000000003</v>
          </cell>
          <cell r="GM116" t="str">
            <v>Pre 1980</v>
          </cell>
          <cell r="GN116">
            <v>0</v>
          </cell>
          <cell r="GQ116">
            <v>31504247.176736001</v>
          </cell>
          <cell r="GR116">
            <v>3738166.9932900006</v>
          </cell>
          <cell r="GU116" t="str">
            <v>Natural Gas Other</v>
          </cell>
          <cell r="GX116" t="str">
            <v>Wood</v>
          </cell>
          <cell r="GY116" t="str">
            <v>WA</v>
          </cell>
          <cell r="GZ116">
            <v>1524.76245117188</v>
          </cell>
        </row>
        <row r="117">
          <cell r="AD117" t="str">
            <v>WA</v>
          </cell>
          <cell r="AH117" t="str">
            <v>WA</v>
          </cell>
          <cell r="AI117" t="str">
            <v>Pre 1980</v>
          </cell>
          <cell r="AJ117">
            <v>1524.7619999999999</v>
          </cell>
          <cell r="AK117" t="b">
            <v>1</v>
          </cell>
          <cell r="AN117" t="str">
            <v>OR</v>
          </cell>
          <cell r="AO117" t="str">
            <v>Heat Pump (Central System)</v>
          </cell>
          <cell r="AP117" t="str">
            <v>Pre 1980</v>
          </cell>
          <cell r="AQ117" t="str">
            <v>Basement</v>
          </cell>
          <cell r="AR117">
            <v>384.36155072380501</v>
          </cell>
          <cell r="AU117" t="str">
            <v>No</v>
          </cell>
          <cell r="AV117" t="b">
            <v>1</v>
          </cell>
          <cell r="AX117">
            <v>848670.30399816146</v>
          </cell>
          <cell r="AY117" t="b">
            <v>0</v>
          </cell>
          <cell r="AZ117">
            <v>310693.6243912733</v>
          </cell>
          <cell r="BA117">
            <v>0.32352941176470579</v>
          </cell>
          <cell r="BB117">
            <v>384.36155072380501</v>
          </cell>
          <cell r="BC117">
            <v>0.32352930591965079</v>
          </cell>
          <cell r="BF117" t="str">
            <v>OR</v>
          </cell>
          <cell r="BG117" t="str">
            <v>Central Air Conditioning (Ducted System)</v>
          </cell>
          <cell r="BH117" t="str">
            <v>1993-2006</v>
          </cell>
          <cell r="BI117" t="str">
            <v>Slab on Grade</v>
          </cell>
          <cell r="BJ117">
            <v>3466.369140625</v>
          </cell>
          <cell r="BM117" t="str">
            <v>No</v>
          </cell>
          <cell r="BN117">
            <v>12790902.12890625</v>
          </cell>
          <cell r="BO117" t="b">
            <v>0</v>
          </cell>
          <cell r="BP117">
            <v>2810740.0813671877</v>
          </cell>
          <cell r="BQ117">
            <v>0.5</v>
          </cell>
          <cell r="BR117">
            <v>1733.1845703125</v>
          </cell>
          <cell r="BU117" t="str">
            <v>WA</v>
          </cell>
          <cell r="BV117" t="str">
            <v>Pre 1980</v>
          </cell>
          <cell r="BW117" t="str">
            <v>Gas Storage Inside Conditioned Space</v>
          </cell>
          <cell r="BY117">
            <v>4956.4930000000004</v>
          </cell>
          <cell r="BZ117" t="str">
            <v>le55</v>
          </cell>
          <cell r="CF117" t="str">
            <v>Conditioned</v>
          </cell>
          <cell r="CG117">
            <v>4956.4930000000004</v>
          </cell>
          <cell r="CH117" t="str">
            <v>WA</v>
          </cell>
          <cell r="CI117" t="str">
            <v>Bottom-Freezer (Including French Door) w/o TTD Ice</v>
          </cell>
          <cell r="CJ117">
            <v>123912.32500000001</v>
          </cell>
          <cell r="CK117" t="b">
            <v>0</v>
          </cell>
          <cell r="CQ117" t="str">
            <v>Conditioned</v>
          </cell>
          <cell r="CR117">
            <v>1524.7619999999999</v>
          </cell>
          <cell r="CS117" t="str">
            <v>WA</v>
          </cell>
          <cell r="CT117" t="str">
            <v>Upright</v>
          </cell>
          <cell r="CU117">
            <v>28970.477999999999</v>
          </cell>
          <cell r="CV117" t="b">
            <v>0</v>
          </cell>
          <cell r="CZ117">
            <v>4956.4930000000004</v>
          </cell>
          <cell r="DA117" t="str">
            <v>WA</v>
          </cell>
          <cell r="DC117" t="str">
            <v>Vertical Axis</v>
          </cell>
          <cell r="DG117" t="str">
            <v>Electric</v>
          </cell>
          <cell r="DH117">
            <v>1524.7619999999999</v>
          </cell>
          <cell r="DI117" t="str">
            <v>WA</v>
          </cell>
          <cell r="DL117" t="str">
            <v>Electric</v>
          </cell>
          <cell r="DM117" t="str">
            <v>Electric</v>
          </cell>
          <cell r="DN117">
            <v>1464.694</v>
          </cell>
          <cell r="DO117" t="str">
            <v>WA</v>
          </cell>
          <cell r="DS117">
            <v>1188.027</v>
          </cell>
          <cell r="DT117" t="str">
            <v>OR</v>
          </cell>
          <cell r="DU117" t="str">
            <v>gt46</v>
          </cell>
          <cell r="DX117" t="b">
            <v>0</v>
          </cell>
          <cell r="DY117">
            <v>1464.694</v>
          </cell>
          <cell r="DZ117" t="str">
            <v>WA</v>
          </cell>
          <cell r="EC117" t="str">
            <v>Laptop</v>
          </cell>
          <cell r="ED117">
            <v>1464.694</v>
          </cell>
          <cell r="EE117" t="str">
            <v>WA</v>
          </cell>
          <cell r="EH117" t="str">
            <v>le20</v>
          </cell>
          <cell r="EI117">
            <v>4956.4930000000004</v>
          </cell>
          <cell r="EJ117" t="str">
            <v>WA</v>
          </cell>
          <cell r="EO117">
            <v>4956.4930000000004</v>
          </cell>
          <cell r="EP117" t="str">
            <v>WA</v>
          </cell>
          <cell r="ES117">
            <v>1524.7619999999999</v>
          </cell>
          <cell r="ET117" t="str">
            <v>WA</v>
          </cell>
          <cell r="EZ117" t="str">
            <v>OR</v>
          </cell>
          <cell r="FA117" t="str">
            <v>Bathroom</v>
          </cell>
          <cell r="FB117">
            <v>772217.55</v>
          </cell>
          <cell r="FC117">
            <v>77221.755000000005</v>
          </cell>
          <cell r="FI117" t="str">
            <v>WA</v>
          </cell>
          <cell r="FJ117" t="str">
            <v>Exterior</v>
          </cell>
          <cell r="FK117" t="str">
            <v>EISAx</v>
          </cell>
          <cell r="FL117">
            <v>2478246.5</v>
          </cell>
          <cell r="FS117" t="str">
            <v>WA</v>
          </cell>
          <cell r="FT117" t="str">
            <v>EISAnqnx</v>
          </cell>
          <cell r="FV117">
            <v>1763270.0799999998</v>
          </cell>
          <cell r="GD117" t="str">
            <v>WA</v>
          </cell>
          <cell r="GE117">
            <v>3060197.3339999998</v>
          </cell>
          <cell r="GF117">
            <v>3476457.36</v>
          </cell>
          <cell r="GI117">
            <v>1</v>
          </cell>
          <cell r="GJ117">
            <v>1</v>
          </cell>
          <cell r="GK117" t="str">
            <v>WA</v>
          </cell>
          <cell r="GL117">
            <v>1524.7619999999999</v>
          </cell>
          <cell r="GM117" t="str">
            <v>Pre 1980</v>
          </cell>
          <cell r="GN117">
            <v>0</v>
          </cell>
          <cell r="GQ117">
            <v>7547541.4047599994</v>
          </cell>
          <cell r="GR117">
            <v>442748.95384500001</v>
          </cell>
          <cell r="GU117" t="str">
            <v>Baseboard/Wall/Radiant</v>
          </cell>
          <cell r="GX117" t="str">
            <v>None</v>
          </cell>
          <cell r="GY117" t="str">
            <v>WA</v>
          </cell>
          <cell r="GZ117">
            <v>2003.71557617188</v>
          </cell>
        </row>
        <row r="118">
          <cell r="AD118" t="str">
            <v>WA</v>
          </cell>
          <cell r="AH118" t="str">
            <v>WA</v>
          </cell>
          <cell r="AI118" t="str">
            <v>Pre 1980</v>
          </cell>
          <cell r="AJ118">
            <v>1464.694</v>
          </cell>
          <cell r="AK118" t="b">
            <v>1</v>
          </cell>
          <cell r="AN118" t="str">
            <v>OR</v>
          </cell>
          <cell r="AO118" t="str">
            <v>Heat Pump (Central System)</v>
          </cell>
          <cell r="AP118" t="str">
            <v>Pre 1980</v>
          </cell>
          <cell r="AQ118" t="str">
            <v>Slab on Grade</v>
          </cell>
          <cell r="AR118">
            <v>384.36155072380501</v>
          </cell>
          <cell r="AU118" t="str">
            <v>No</v>
          </cell>
          <cell r="AV118" t="b">
            <v>1</v>
          </cell>
          <cell r="AX118">
            <v>848670.30399816146</v>
          </cell>
          <cell r="AY118" t="b">
            <v>0</v>
          </cell>
          <cell r="AZ118">
            <v>310693.6243912733</v>
          </cell>
          <cell r="BA118">
            <v>0.32352941176470579</v>
          </cell>
          <cell r="BB118">
            <v>384.36155072380501</v>
          </cell>
          <cell r="BC118">
            <v>0.32352930591965079</v>
          </cell>
          <cell r="BF118" t="str">
            <v>OR</v>
          </cell>
          <cell r="BG118" t="str">
            <v>Window A/C</v>
          </cell>
          <cell r="BH118" t="str">
            <v>Pre 1980</v>
          </cell>
          <cell r="BI118" t="str">
            <v>Crawlspace</v>
          </cell>
          <cell r="BJ118">
            <v>1188.02661132813</v>
          </cell>
          <cell r="BM118" t="str">
            <v>No</v>
          </cell>
          <cell r="BN118">
            <v>1785603.9968261793</v>
          </cell>
          <cell r="BO118" t="b">
            <v>0</v>
          </cell>
          <cell r="BP118">
            <v>627635.52798860124</v>
          </cell>
          <cell r="BQ118">
            <v>1</v>
          </cell>
          <cell r="BR118">
            <v>1188.02661132813</v>
          </cell>
          <cell r="BU118" t="str">
            <v>OR</v>
          </cell>
          <cell r="BV118" t="str">
            <v>Post 2006</v>
          </cell>
          <cell r="BW118" t="str">
            <v>Solar/Other</v>
          </cell>
          <cell r="BY118">
            <v>1188.027</v>
          </cell>
          <cell r="BZ118" t="str">
            <v>gt55</v>
          </cell>
          <cell r="CF118" t="str">
            <v>Conditioned</v>
          </cell>
          <cell r="CG118">
            <v>6932.7380000000003</v>
          </cell>
          <cell r="CH118" t="str">
            <v>OR</v>
          </cell>
          <cell r="CI118" t="str">
            <v>Bottom-Freezer (Including French Door) w/o TTD Ice</v>
          </cell>
          <cell r="CJ118">
            <v>138654.76</v>
          </cell>
          <cell r="CK118" t="b">
            <v>0</v>
          </cell>
          <cell r="CQ118" t="str">
            <v>Unconditioned</v>
          </cell>
          <cell r="CR118">
            <v>1464.694</v>
          </cell>
          <cell r="CS118" t="str">
            <v>WA</v>
          </cell>
          <cell r="CT118" t="str">
            <v>Upright</v>
          </cell>
          <cell r="CU118">
            <v>21970.41</v>
          </cell>
          <cell r="CV118" t="b">
            <v>0</v>
          </cell>
          <cell r="CZ118">
            <v>4956.4930000000004</v>
          </cell>
          <cell r="DA118" t="str">
            <v>WA</v>
          </cell>
          <cell r="DC118" t="str">
            <v>Vertical Axis</v>
          </cell>
          <cell r="DG118" t="str">
            <v>Electric</v>
          </cell>
          <cell r="DH118">
            <v>1188.027</v>
          </cell>
          <cell r="DI118" t="str">
            <v>OR</v>
          </cell>
          <cell r="DL118" t="str">
            <v>Electric</v>
          </cell>
          <cell r="DM118" t="str">
            <v>Electric</v>
          </cell>
          <cell r="DN118">
            <v>2003.7159999999999</v>
          </cell>
          <cell r="DO118" t="str">
            <v>WA</v>
          </cell>
          <cell r="DS118">
            <v>1188.027</v>
          </cell>
          <cell r="DT118" t="str">
            <v>OR</v>
          </cell>
          <cell r="DU118" t="str">
            <v>gt46</v>
          </cell>
          <cell r="DX118" t="b">
            <v>0</v>
          </cell>
          <cell r="DY118">
            <v>1464.694</v>
          </cell>
          <cell r="DZ118" t="str">
            <v>WA</v>
          </cell>
          <cell r="EC118" t="str">
            <v>Desktop</v>
          </cell>
          <cell r="ED118">
            <v>1464.694</v>
          </cell>
          <cell r="EE118" t="str">
            <v>WA</v>
          </cell>
          <cell r="EH118" t="str">
            <v>le20</v>
          </cell>
          <cell r="EI118">
            <v>1464.694</v>
          </cell>
          <cell r="EJ118" t="str">
            <v>WA</v>
          </cell>
          <cell r="EO118">
            <v>1464.694</v>
          </cell>
          <cell r="EP118" t="str">
            <v>WA</v>
          </cell>
          <cell r="ES118">
            <v>2003.7159999999999</v>
          </cell>
          <cell r="ET118" t="str">
            <v>WA</v>
          </cell>
          <cell r="EZ118" t="str">
            <v>OR</v>
          </cell>
          <cell r="FA118" t="str">
            <v>Bedrooms</v>
          </cell>
          <cell r="FB118">
            <v>320767.29000000004</v>
          </cell>
          <cell r="FC118">
            <v>368288.37</v>
          </cell>
          <cell r="FI118" t="str">
            <v>WA</v>
          </cell>
          <cell r="FJ118" t="str">
            <v>Garage</v>
          </cell>
          <cell r="FK118" t="str">
            <v>EISAq</v>
          </cell>
          <cell r="FL118">
            <v>793038.88000000012</v>
          </cell>
          <cell r="FS118" t="str">
            <v>WA</v>
          </cell>
          <cell r="FT118" t="str">
            <v>EISAq</v>
          </cell>
          <cell r="FV118">
            <v>520966.16</v>
          </cell>
          <cell r="GD118" t="str">
            <v>WA</v>
          </cell>
          <cell r="GE118">
            <v>0</v>
          </cell>
          <cell r="GF118">
            <v>0</v>
          </cell>
          <cell r="GI118">
            <v>1</v>
          </cell>
          <cell r="GJ118">
            <v>1</v>
          </cell>
          <cell r="GK118" t="str">
            <v>WA</v>
          </cell>
          <cell r="GL118">
            <v>1464.694</v>
          </cell>
          <cell r="GM118" t="str">
            <v>Pre 1980</v>
          </cell>
          <cell r="GN118">
            <v>0</v>
          </cell>
          <cell r="GQ118">
            <v>8632737.9961900003</v>
          </cell>
          <cell r="GR118">
            <v>524305.525975</v>
          </cell>
          <cell r="GU118" t="str">
            <v>Natural Gas FAF</v>
          </cell>
          <cell r="GX118" t="str">
            <v>None</v>
          </cell>
          <cell r="GY118" t="str">
            <v>WA</v>
          </cell>
          <cell r="GZ118">
            <v>2003.71557617188</v>
          </cell>
        </row>
        <row r="119">
          <cell r="AD119" t="str">
            <v>WA</v>
          </cell>
          <cell r="AH119" t="str">
            <v>WA</v>
          </cell>
          <cell r="AI119" t="str">
            <v>Pre 1980</v>
          </cell>
          <cell r="AJ119">
            <v>1524.7619999999999</v>
          </cell>
          <cell r="AK119" t="b">
            <v>1</v>
          </cell>
          <cell r="AN119" t="str">
            <v>OR</v>
          </cell>
          <cell r="AO119" t="str">
            <v>Wood</v>
          </cell>
          <cell r="AP119" t="str">
            <v>Pre 1980</v>
          </cell>
          <cell r="AQ119" t="str">
            <v>Basement</v>
          </cell>
          <cell r="AR119">
            <v>384.36155072380501</v>
          </cell>
          <cell r="AU119" t="str">
            <v>No</v>
          </cell>
          <cell r="AV119" t="b">
            <v>0</v>
          </cell>
          <cell r="AX119">
            <v>848670.30399816146</v>
          </cell>
          <cell r="AY119" t="b">
            <v>0</v>
          </cell>
          <cell r="AZ119">
            <v>310693.6243912733</v>
          </cell>
          <cell r="BA119" t="str">
            <v/>
          </cell>
          <cell r="BB119" t="str">
            <v/>
          </cell>
          <cell r="BC119">
            <v>0.32352930591965079</v>
          </cell>
          <cell r="BF119" t="str">
            <v>WA</v>
          </cell>
          <cell r="BG119" t="str">
            <v>Central Air Conditioning (Ducted System)</v>
          </cell>
          <cell r="BH119" t="str">
            <v>Pre 1980</v>
          </cell>
          <cell r="BI119" t="str">
            <v>Crawlspace</v>
          </cell>
          <cell r="BJ119">
            <v>1464.69372558594</v>
          </cell>
          <cell r="BM119" t="str">
            <v>No</v>
          </cell>
          <cell r="BN119">
            <v>3546023.5096435607</v>
          </cell>
          <cell r="BO119" t="b">
            <v>0</v>
          </cell>
          <cell r="BP119">
            <v>1067486.8029398578</v>
          </cell>
          <cell r="BQ119">
            <v>1</v>
          </cell>
          <cell r="BR119">
            <v>1464.69372558594</v>
          </cell>
          <cell r="BU119" t="str">
            <v>WA</v>
          </cell>
          <cell r="BV119" t="str">
            <v>Pre 1980</v>
          </cell>
          <cell r="BW119" t="str">
            <v>Electric Storage - Inside Conditioned Space</v>
          </cell>
          <cell r="BY119">
            <v>1524.7619999999999</v>
          </cell>
          <cell r="BZ119" t="str">
            <v>le55</v>
          </cell>
          <cell r="CF119" t="str">
            <v>Conditioned</v>
          </cell>
          <cell r="CG119">
            <v>1524.7619999999999</v>
          </cell>
          <cell r="CH119" t="str">
            <v>WA</v>
          </cell>
          <cell r="CI119" t="str">
            <v>Bottom-Freezer (Including French Door) w/o TTD Ice</v>
          </cell>
          <cell r="CJ119">
            <v>32020.002</v>
          </cell>
          <cell r="CK119" t="b">
            <v>0</v>
          </cell>
          <cell r="CQ119" t="str">
            <v>Unconditioned</v>
          </cell>
          <cell r="CR119">
            <v>6932.7380000000003</v>
          </cell>
          <cell r="CS119" t="str">
            <v>OR</v>
          </cell>
          <cell r="CT119" t="str">
            <v>Upright</v>
          </cell>
          <cell r="CU119">
            <v>83192.856</v>
          </cell>
          <cell r="CV119" t="b">
            <v>0</v>
          </cell>
          <cell r="CZ119">
            <v>1464.694</v>
          </cell>
          <cell r="DA119" t="str">
            <v>WA</v>
          </cell>
          <cell r="DC119" t="str">
            <v>Unknown</v>
          </cell>
          <cell r="DG119" t="str">
            <v>Electric</v>
          </cell>
          <cell r="DH119">
            <v>2003.7159999999999</v>
          </cell>
          <cell r="DI119" t="str">
            <v>WA</v>
          </cell>
          <cell r="DL119" t="str">
            <v>Electric</v>
          </cell>
          <cell r="DM119" t="str">
            <v>Electric</v>
          </cell>
          <cell r="DN119">
            <v>1464.694</v>
          </cell>
          <cell r="DO119" t="str">
            <v>WA</v>
          </cell>
          <cell r="DS119">
            <v>1524.7619999999999</v>
          </cell>
          <cell r="DT119" t="str">
            <v>WA</v>
          </cell>
          <cell r="DU119" t="str">
            <v>lt32</v>
          </cell>
          <cell r="DX119" t="b">
            <v>0</v>
          </cell>
          <cell r="DY119">
            <v>1464.694</v>
          </cell>
          <cell r="DZ119" t="str">
            <v>WA</v>
          </cell>
          <cell r="EC119" t="str">
            <v>Laptop</v>
          </cell>
          <cell r="ED119">
            <v>4956.4930000000004</v>
          </cell>
          <cell r="EE119" t="str">
            <v>WA</v>
          </cell>
          <cell r="EH119" t="str">
            <v>gt20</v>
          </cell>
          <cell r="EI119">
            <v>4956.4930000000004</v>
          </cell>
          <cell r="EJ119" t="str">
            <v>WA</v>
          </cell>
          <cell r="EO119">
            <v>1464.694</v>
          </cell>
          <cell r="EP119" t="str">
            <v>WA</v>
          </cell>
          <cell r="ES119">
            <v>4956.4930000000004</v>
          </cell>
          <cell r="ET119" t="str">
            <v>WA</v>
          </cell>
          <cell r="EZ119" t="str">
            <v>OR</v>
          </cell>
          <cell r="FA119" t="str">
            <v>Exterior</v>
          </cell>
          <cell r="FB119">
            <v>91478.078999999998</v>
          </cell>
          <cell r="FC119">
            <v>2043406.4400000002</v>
          </cell>
          <cell r="FI119" t="str">
            <v>WA</v>
          </cell>
          <cell r="FJ119" t="str">
            <v>Kitchen</v>
          </cell>
          <cell r="FK119" t="str">
            <v>EISAnqnx</v>
          </cell>
          <cell r="FL119">
            <v>594779.16</v>
          </cell>
          <cell r="FS119" t="str">
            <v>WA</v>
          </cell>
          <cell r="FT119" t="str">
            <v>EISAx</v>
          </cell>
          <cell r="FV119">
            <v>2584793.6399999997</v>
          </cell>
          <cell r="GD119" t="str">
            <v>WA</v>
          </cell>
          <cell r="GE119">
            <v>1497316.284</v>
          </cell>
          <cell r="GF119">
            <v>2020309.65</v>
          </cell>
          <cell r="GI119">
            <v>1</v>
          </cell>
          <cell r="GJ119">
            <v>1</v>
          </cell>
          <cell r="GK119" t="str">
            <v>WA</v>
          </cell>
          <cell r="GL119">
            <v>1524.7619999999999</v>
          </cell>
          <cell r="GM119" t="str">
            <v>Pre 1980</v>
          </cell>
          <cell r="GN119">
            <v>0</v>
          </cell>
          <cell r="GQ119">
            <v>7547541.4047599994</v>
          </cell>
          <cell r="GR119">
            <v>442748.95384500001</v>
          </cell>
          <cell r="GU119" t="str">
            <v>Baseboard/Wall/Radiant</v>
          </cell>
          <cell r="GX119" t="str">
            <v>None</v>
          </cell>
          <cell r="GY119" t="str">
            <v>WA</v>
          </cell>
          <cell r="GZ119">
            <v>2003.71557617188</v>
          </cell>
        </row>
        <row r="120">
          <cell r="AD120" t="str">
            <v>OR</v>
          </cell>
          <cell r="AH120" t="str">
            <v>OR</v>
          </cell>
          <cell r="AI120" t="str">
            <v>Pre 1980</v>
          </cell>
          <cell r="AJ120">
            <v>8264.9449999999997</v>
          </cell>
          <cell r="AK120" t="b">
            <v>1</v>
          </cell>
          <cell r="AN120" t="str">
            <v>OR</v>
          </cell>
          <cell r="AO120" t="str">
            <v>Wood</v>
          </cell>
          <cell r="AP120" t="str">
            <v>Pre 1980</v>
          </cell>
          <cell r="AQ120" t="str">
            <v>Crawlspace</v>
          </cell>
          <cell r="AR120">
            <v>419.30350988051498</v>
          </cell>
          <cell r="AU120" t="str">
            <v>No</v>
          </cell>
          <cell r="AV120" t="b">
            <v>0</v>
          </cell>
          <cell r="AX120">
            <v>925822.14981617709</v>
          </cell>
          <cell r="AY120" t="b">
            <v>0</v>
          </cell>
          <cell r="AZ120">
            <v>338938.49933593487</v>
          </cell>
          <cell r="BA120" t="str">
            <v/>
          </cell>
          <cell r="BB120" t="str">
            <v/>
          </cell>
          <cell r="BC120">
            <v>0.35294106100325578</v>
          </cell>
          <cell r="BF120" t="str">
            <v>WA</v>
          </cell>
          <cell r="BG120" t="str">
            <v>Window A/C</v>
          </cell>
          <cell r="BH120" t="str">
            <v>Post 2006</v>
          </cell>
          <cell r="BI120" t="str">
            <v>Crawlspace</v>
          </cell>
          <cell r="BJ120">
            <v>2003.71557617188</v>
          </cell>
          <cell r="BM120" t="str">
            <v>No</v>
          </cell>
          <cell r="BN120">
            <v>3035629.0979003981</v>
          </cell>
          <cell r="BO120" t="b">
            <v>0</v>
          </cell>
          <cell r="BP120">
            <v>575435.05402734526</v>
          </cell>
          <cell r="BQ120">
            <v>1</v>
          </cell>
          <cell r="BR120">
            <v>2003.71557617188</v>
          </cell>
          <cell r="BU120" t="str">
            <v>OR</v>
          </cell>
          <cell r="BV120" t="str">
            <v>Pre 1980</v>
          </cell>
          <cell r="BW120" t="str">
            <v>Gas Storage Outside Conditioned Space</v>
          </cell>
          <cell r="BY120">
            <v>6932.7380000000003</v>
          </cell>
          <cell r="BZ120" t="str">
            <v>le55</v>
          </cell>
          <cell r="CF120" t="str">
            <v>Conditioned</v>
          </cell>
          <cell r="CG120">
            <v>1464.694</v>
          </cell>
          <cell r="CH120" t="str">
            <v>WA</v>
          </cell>
          <cell r="CI120" t="str">
            <v>Top-Freezer w/o TTD Ice</v>
          </cell>
          <cell r="CJ120">
            <v>26364.491999999998</v>
          </cell>
          <cell r="CK120" t="b">
            <v>0</v>
          </cell>
          <cell r="CQ120" t="str">
            <v>Unconditioned</v>
          </cell>
          <cell r="CR120">
            <v>6932.7380000000003</v>
          </cell>
          <cell r="CS120" t="str">
            <v>OR</v>
          </cell>
          <cell r="CT120" t="str">
            <v>Upright</v>
          </cell>
          <cell r="CU120">
            <v>97058.332000000009</v>
          </cell>
          <cell r="CV120" t="b">
            <v>0</v>
          </cell>
          <cell r="CZ120">
            <v>4956.4930000000004</v>
          </cell>
          <cell r="DA120" t="str">
            <v>WA</v>
          </cell>
          <cell r="DC120" t="str">
            <v>Vertical Axis</v>
          </cell>
          <cell r="DG120" t="str">
            <v>Electric</v>
          </cell>
          <cell r="DH120">
            <v>6932.7380000000003</v>
          </cell>
          <cell r="DI120" t="str">
            <v>OR</v>
          </cell>
          <cell r="DL120" t="str">
            <v>Electric</v>
          </cell>
          <cell r="DM120" t="str">
            <v>Electric</v>
          </cell>
          <cell r="DN120">
            <v>1524.7619999999999</v>
          </cell>
          <cell r="DO120" t="str">
            <v>WA</v>
          </cell>
          <cell r="DS120">
            <v>1524.7619999999999</v>
          </cell>
          <cell r="DT120" t="str">
            <v>WA</v>
          </cell>
          <cell r="DU120" t="str">
            <v>lt32</v>
          </cell>
          <cell r="DX120" t="b">
            <v>0</v>
          </cell>
          <cell r="DY120">
            <v>1524.7619999999999</v>
          </cell>
          <cell r="DZ120" t="str">
            <v>WA</v>
          </cell>
          <cell r="EC120" t="str">
            <v>Desktop</v>
          </cell>
          <cell r="ED120">
            <v>4956.4930000000004</v>
          </cell>
          <cell r="EE120" t="str">
            <v>WA</v>
          </cell>
          <cell r="EH120" t="str">
            <v>gt20</v>
          </cell>
          <cell r="EI120">
            <v>4956.4930000000004</v>
          </cell>
          <cell r="EJ120" t="str">
            <v>WA</v>
          </cell>
          <cell r="EO120">
            <v>4956.4930000000004</v>
          </cell>
          <cell r="EP120" t="str">
            <v>WA</v>
          </cell>
          <cell r="ES120">
            <v>1524.7619999999999</v>
          </cell>
          <cell r="ET120" t="str">
            <v>WA</v>
          </cell>
          <cell r="EZ120" t="str">
            <v>OR</v>
          </cell>
          <cell r="FA120" t="str">
            <v>Garage</v>
          </cell>
          <cell r="FB120">
            <v>95042.16</v>
          </cell>
          <cell r="FC120">
            <v>255425.80500000002</v>
          </cell>
          <cell r="FI120" t="str">
            <v>WA</v>
          </cell>
          <cell r="FJ120" t="str">
            <v>Kitchen</v>
          </cell>
          <cell r="FK120" t="str">
            <v>EISAq</v>
          </cell>
          <cell r="FL120">
            <v>1308514.152</v>
          </cell>
          <cell r="FS120" t="str">
            <v>WA</v>
          </cell>
          <cell r="FT120" t="str">
            <v>EISAnqnx</v>
          </cell>
          <cell r="FV120">
            <v>2299569.58</v>
          </cell>
          <cell r="GD120" t="str">
            <v>OR</v>
          </cell>
          <cell r="GE120">
            <v>34522675.265000001</v>
          </cell>
          <cell r="GF120">
            <v>19034168.335000001</v>
          </cell>
          <cell r="GI120">
            <v>1</v>
          </cell>
          <cell r="GJ120">
            <v>2</v>
          </cell>
          <cell r="GK120" t="str">
            <v>OR</v>
          </cell>
          <cell r="GL120">
            <v>8264.9449999999997</v>
          </cell>
          <cell r="GM120" t="str">
            <v>Pre 1980</v>
          </cell>
          <cell r="GN120">
            <v>0</v>
          </cell>
          <cell r="GQ120">
            <v>37558158.145039998</v>
          </cell>
          <cell r="GR120">
            <v>4456499.6687249998</v>
          </cell>
          <cell r="GU120" t="str">
            <v>Natural Gas FAF</v>
          </cell>
          <cell r="GX120" t="str">
            <v>None</v>
          </cell>
          <cell r="GY120" t="str">
            <v>OR</v>
          </cell>
          <cell r="GZ120">
            <v>6932.73828125</v>
          </cell>
        </row>
        <row r="121">
          <cell r="AD121" t="str">
            <v>WA</v>
          </cell>
          <cell r="AH121" t="str">
            <v>WA</v>
          </cell>
          <cell r="AI121" t="str">
            <v>Pre 1980</v>
          </cell>
          <cell r="AJ121">
            <v>2003.7159999999999</v>
          </cell>
          <cell r="AK121" t="b">
            <v>1</v>
          </cell>
          <cell r="AN121" t="str">
            <v>OR</v>
          </cell>
          <cell r="AO121" t="str">
            <v>Wood</v>
          </cell>
          <cell r="AP121" t="str">
            <v>Pre 1980</v>
          </cell>
          <cell r="AQ121" t="str">
            <v>Basement</v>
          </cell>
          <cell r="AR121">
            <v>384.36155072380501</v>
          </cell>
          <cell r="AU121" t="str">
            <v>No</v>
          </cell>
          <cell r="AV121" t="b">
            <v>0</v>
          </cell>
          <cell r="AX121">
            <v>848670.30399816146</v>
          </cell>
          <cell r="AY121" t="b">
            <v>0</v>
          </cell>
          <cell r="AZ121">
            <v>310693.6243912733</v>
          </cell>
          <cell r="BA121" t="str">
            <v/>
          </cell>
          <cell r="BB121" t="str">
            <v/>
          </cell>
          <cell r="BC121">
            <v>0.32352930591965079</v>
          </cell>
          <cell r="BF121" t="str">
            <v>WA</v>
          </cell>
          <cell r="BG121" t="str">
            <v>Heat Pump (Central System)</v>
          </cell>
          <cell r="BH121" t="str">
            <v>Pre 1980</v>
          </cell>
          <cell r="BI121" t="str">
            <v>Crawlspace</v>
          </cell>
          <cell r="BJ121">
            <v>1223.6603725959999</v>
          </cell>
          <cell r="BM121" t="str">
            <v>No</v>
          </cell>
          <cell r="BN121">
            <v>2428965.8396030599</v>
          </cell>
          <cell r="BO121" t="b">
            <v>0</v>
          </cell>
          <cell r="BP121">
            <v>732641.80778629123</v>
          </cell>
          <cell r="BQ121">
            <v>0.5</v>
          </cell>
          <cell r="BR121">
            <v>611.83018629799994</v>
          </cell>
          <cell r="BU121" t="str">
            <v>WA</v>
          </cell>
          <cell r="BV121" t="str">
            <v>Pre 1980</v>
          </cell>
          <cell r="BW121" t="str">
            <v>Gas Storage Inside Conditioned Space</v>
          </cell>
          <cell r="BY121">
            <v>1524.7619999999999</v>
          </cell>
          <cell r="BZ121" t="str">
            <v>le55</v>
          </cell>
          <cell r="CF121" t="str">
            <v>Conditioned</v>
          </cell>
          <cell r="CG121">
            <v>1524.7619999999999</v>
          </cell>
          <cell r="CH121" t="str">
            <v>WA</v>
          </cell>
          <cell r="CI121" t="str">
            <v>Bottom-Freezer (Including French Door) w/o TTD Ice</v>
          </cell>
          <cell r="CJ121">
            <v>33544.763999999996</v>
          </cell>
          <cell r="CK121" t="b">
            <v>0</v>
          </cell>
          <cell r="CQ121" t="str">
            <v>Unconditioned</v>
          </cell>
          <cell r="CR121">
            <v>1524.7619999999999</v>
          </cell>
          <cell r="CS121" t="str">
            <v>WA</v>
          </cell>
          <cell r="CT121" t="str">
            <v>Chest</v>
          </cell>
          <cell r="CU121">
            <v>12198.096</v>
          </cell>
          <cell r="CV121" t="b">
            <v>0</v>
          </cell>
          <cell r="CZ121">
            <v>2003.7159999999999</v>
          </cell>
          <cell r="DA121" t="str">
            <v>WA</v>
          </cell>
          <cell r="DC121" t="str">
            <v>Horizontal Axis</v>
          </cell>
          <cell r="DG121" t="str">
            <v>Electric</v>
          </cell>
          <cell r="DH121">
            <v>1150.8789999999999</v>
          </cell>
          <cell r="DI121" t="str">
            <v>WA</v>
          </cell>
          <cell r="DL121" t="str">
            <v>Electric</v>
          </cell>
          <cell r="DM121" t="str">
            <v>Electric</v>
          </cell>
          <cell r="DN121">
            <v>1188.027</v>
          </cell>
          <cell r="DO121" t="str">
            <v>OR</v>
          </cell>
          <cell r="DS121">
            <v>2003.7159999999999</v>
          </cell>
          <cell r="DT121" t="str">
            <v>WA</v>
          </cell>
          <cell r="DU121" t="str">
            <v>32to46</v>
          </cell>
          <cell r="DX121" t="b">
            <v>0</v>
          </cell>
          <cell r="DY121">
            <v>1524.7619999999999</v>
          </cell>
          <cell r="DZ121" t="str">
            <v>WA</v>
          </cell>
          <cell r="EC121" t="str">
            <v>Desktop</v>
          </cell>
          <cell r="ED121">
            <v>1464.694</v>
          </cell>
          <cell r="EE121" t="str">
            <v>WA</v>
          </cell>
          <cell r="EH121" t="str">
            <v>le20</v>
          </cell>
          <cell r="EI121">
            <v>2003.7159999999999</v>
          </cell>
          <cell r="EJ121" t="str">
            <v>WA</v>
          </cell>
          <cell r="EO121">
            <v>6932.7380000000003</v>
          </cell>
          <cell r="EP121" t="str">
            <v>OR</v>
          </cell>
          <cell r="ES121">
            <v>2003.7159999999999</v>
          </cell>
          <cell r="ET121" t="str">
            <v>WA</v>
          </cell>
          <cell r="EZ121" t="str">
            <v>OR</v>
          </cell>
          <cell r="FA121" t="str">
            <v>Kitchen</v>
          </cell>
          <cell r="FB121">
            <v>219784.995</v>
          </cell>
          <cell r="FC121">
            <v>256613.83199999999</v>
          </cell>
          <cell r="FI121" t="str">
            <v>WA</v>
          </cell>
          <cell r="FJ121" t="str">
            <v>Living Room/Family Room</v>
          </cell>
          <cell r="FK121" t="str">
            <v>EISAx</v>
          </cell>
          <cell r="FL121">
            <v>1486947.9000000001</v>
          </cell>
          <cell r="FS121" t="str">
            <v>WA</v>
          </cell>
          <cell r="FT121" t="str">
            <v>EISAq</v>
          </cell>
          <cell r="FV121">
            <v>439408.2</v>
          </cell>
          <cell r="GD121" t="str">
            <v>WA</v>
          </cell>
          <cell r="GE121">
            <v>10866151.867999999</v>
          </cell>
          <cell r="GF121">
            <v>6962913.0999999996</v>
          </cell>
          <cell r="GI121">
            <v>1</v>
          </cell>
          <cell r="GJ121">
            <v>1</v>
          </cell>
          <cell r="GK121" t="str">
            <v>WA</v>
          </cell>
          <cell r="GL121">
            <v>2003.7159999999999</v>
          </cell>
          <cell r="GM121" t="str">
            <v>Pre 1980</v>
          </cell>
          <cell r="GN121">
            <v>-1</v>
          </cell>
          <cell r="GQ121">
            <v>11287879.985668</v>
          </cell>
          <cell r="GR121">
            <v>71106.871549999996</v>
          </cell>
          <cell r="GU121" t="str">
            <v>Heat Pump (Central System)</v>
          </cell>
          <cell r="GX121" t="str">
            <v>Baseboard/Wall/Radiant</v>
          </cell>
          <cell r="GY121" t="str">
            <v>WA</v>
          </cell>
          <cell r="GZ121">
            <v>1524.76245117188</v>
          </cell>
        </row>
        <row r="122">
          <cell r="AD122" t="str">
            <v>WA</v>
          </cell>
          <cell r="AH122" t="str">
            <v>WA</v>
          </cell>
          <cell r="AI122" t="str">
            <v>Pre 1980</v>
          </cell>
          <cell r="AJ122">
            <v>1150.8789999999999</v>
          </cell>
          <cell r="AK122" t="b">
            <v>1</v>
          </cell>
          <cell r="AN122" t="str">
            <v>OR</v>
          </cell>
          <cell r="AO122" t="str">
            <v>Wood</v>
          </cell>
          <cell r="AP122" t="str">
            <v>Pre 1980</v>
          </cell>
          <cell r="AQ122" t="str">
            <v>Slab on Grade</v>
          </cell>
          <cell r="AR122">
            <v>384.36155072380501</v>
          </cell>
          <cell r="AU122" t="str">
            <v>No</v>
          </cell>
          <cell r="AV122" t="b">
            <v>0</v>
          </cell>
          <cell r="AX122">
            <v>848670.30399816146</v>
          </cell>
          <cell r="AY122" t="b">
            <v>0</v>
          </cell>
          <cell r="AZ122">
            <v>310693.6243912733</v>
          </cell>
          <cell r="BA122" t="str">
            <v/>
          </cell>
          <cell r="BB122" t="str">
            <v/>
          </cell>
          <cell r="BC122">
            <v>0.32352930591965079</v>
          </cell>
          <cell r="BF122" t="str">
            <v>WA</v>
          </cell>
          <cell r="BG122" t="str">
            <v>Heat Pump (Central System)</v>
          </cell>
          <cell r="BH122" t="str">
            <v>Pre 1980</v>
          </cell>
          <cell r="BI122" t="str">
            <v>Slab on Grade</v>
          </cell>
          <cell r="BJ122">
            <v>241.03335298994199</v>
          </cell>
          <cell r="BM122" t="str">
            <v>No</v>
          </cell>
          <cell r="BN122">
            <v>478451.20568503486</v>
          </cell>
          <cell r="BO122" t="b">
            <v>0</v>
          </cell>
          <cell r="BP122">
            <v>144313.82712566206</v>
          </cell>
          <cell r="BQ122">
            <v>0.5</v>
          </cell>
          <cell r="BR122">
            <v>120.51667649497099</v>
          </cell>
          <cell r="BU122" t="str">
            <v>WA</v>
          </cell>
          <cell r="BV122" t="str">
            <v>Pre 1980</v>
          </cell>
          <cell r="BW122" t="str">
            <v>Gas Storage Outside Conditioned Space</v>
          </cell>
          <cell r="BY122">
            <v>1464.694</v>
          </cell>
          <cell r="BZ122" t="str">
            <v>le55</v>
          </cell>
          <cell r="CF122" t="str">
            <v>Conditioned</v>
          </cell>
          <cell r="CG122">
            <v>2003.7159999999999</v>
          </cell>
          <cell r="CH122" t="str">
            <v>WA</v>
          </cell>
          <cell r="CI122" t="str">
            <v>Top-Freezer w/o TTD Ice</v>
          </cell>
          <cell r="CJ122">
            <v>36066.887999999999</v>
          </cell>
          <cell r="CK122" t="b">
            <v>0</v>
          </cell>
          <cell r="CQ122" t="str">
            <v>Conditioned</v>
          </cell>
          <cell r="CR122">
            <v>1524.7619999999999</v>
          </cell>
          <cell r="CS122" t="str">
            <v>WA</v>
          </cell>
          <cell r="CT122" t="str">
            <v>Chest</v>
          </cell>
          <cell r="CU122">
            <v>13722.858</v>
          </cell>
          <cell r="CV122" t="b">
            <v>0</v>
          </cell>
          <cell r="CZ122">
            <v>1150.8789999999999</v>
          </cell>
          <cell r="DA122" t="str">
            <v>WA</v>
          </cell>
          <cell r="DC122" t="str">
            <v>Vertical Axis</v>
          </cell>
          <cell r="DG122" t="str">
            <v>Electric</v>
          </cell>
          <cell r="DH122">
            <v>1188.027</v>
          </cell>
          <cell r="DI122" t="str">
            <v>OR</v>
          </cell>
          <cell r="DL122" t="str">
            <v>Electric</v>
          </cell>
          <cell r="DM122" t="str">
            <v>Electric</v>
          </cell>
          <cell r="DN122">
            <v>2003.7159999999999</v>
          </cell>
          <cell r="DO122" t="str">
            <v>WA</v>
          </cell>
          <cell r="DS122">
            <v>2003.7159999999999</v>
          </cell>
          <cell r="DT122" t="str">
            <v>WA</v>
          </cell>
          <cell r="DU122" t="str">
            <v>32to46</v>
          </cell>
          <cell r="DX122" t="b">
            <v>0</v>
          </cell>
          <cell r="DY122">
            <v>4956.4930000000004</v>
          </cell>
          <cell r="DZ122" t="str">
            <v>WA</v>
          </cell>
          <cell r="EC122" t="str">
            <v>Desktop</v>
          </cell>
          <cell r="ED122">
            <v>1524.7619999999999</v>
          </cell>
          <cell r="EE122" t="str">
            <v>WA</v>
          </cell>
          <cell r="EH122" t="str">
            <v>le20</v>
          </cell>
          <cell r="EI122">
            <v>1150.8789999999999</v>
          </cell>
          <cell r="EJ122" t="str">
            <v>WA</v>
          </cell>
          <cell r="EO122">
            <v>6932.7380000000003</v>
          </cell>
          <cell r="EP122" t="str">
            <v>OR</v>
          </cell>
          <cell r="ES122">
            <v>4956.4930000000004</v>
          </cell>
          <cell r="ET122" t="str">
            <v>WA</v>
          </cell>
          <cell r="EZ122" t="str">
            <v>OR</v>
          </cell>
          <cell r="FA122" t="str">
            <v>Living Room/Family Room</v>
          </cell>
          <cell r="FB122">
            <v>867259.71000000008</v>
          </cell>
          <cell r="FC122">
            <v>582133.23</v>
          </cell>
          <cell r="FI122" t="str">
            <v>WA</v>
          </cell>
          <cell r="FJ122" t="str">
            <v>Other</v>
          </cell>
          <cell r="FK122" t="str">
            <v>EISAnqnx</v>
          </cell>
          <cell r="FL122">
            <v>297389.58</v>
          </cell>
          <cell r="FS122" t="str">
            <v>WA</v>
          </cell>
          <cell r="FT122" t="str">
            <v>EISAx</v>
          </cell>
          <cell r="FV122">
            <v>380820.44</v>
          </cell>
          <cell r="GD122" t="str">
            <v>WA</v>
          </cell>
          <cell r="GE122">
            <v>1149728.1209999998</v>
          </cell>
          <cell r="GF122">
            <v>1126710.541</v>
          </cell>
          <cell r="GI122">
            <v>1</v>
          </cell>
          <cell r="GJ122">
            <v>1</v>
          </cell>
          <cell r="GK122" t="str">
            <v>WA</v>
          </cell>
          <cell r="GL122">
            <v>1150.8789999999999</v>
          </cell>
          <cell r="GM122" t="str">
            <v>Pre 1980</v>
          </cell>
          <cell r="GN122">
            <v>-1</v>
          </cell>
          <cell r="GQ122">
            <v>7170664.3956419993</v>
          </cell>
          <cell r="GR122">
            <v>344187.62813499995</v>
          </cell>
          <cell r="GU122" t="str">
            <v>Electric FAF</v>
          </cell>
          <cell r="GX122" t="str">
            <v>None</v>
          </cell>
          <cell r="GY122" t="str">
            <v>WA</v>
          </cell>
          <cell r="GZ122">
            <v>2003.71557617188</v>
          </cell>
        </row>
        <row r="123">
          <cell r="AD123" t="str">
            <v>WA</v>
          </cell>
          <cell r="AH123" t="str">
            <v>WA</v>
          </cell>
          <cell r="AI123" t="str">
            <v>Pre 1980</v>
          </cell>
          <cell r="AJ123">
            <v>1150.8789999999999</v>
          </cell>
          <cell r="AK123" t="b">
            <v>1</v>
          </cell>
          <cell r="AN123" t="str">
            <v>OR</v>
          </cell>
          <cell r="AO123" t="str">
            <v>Wood</v>
          </cell>
          <cell r="AP123" t="str">
            <v>Pre 1980</v>
          </cell>
          <cell r="AQ123" t="str">
            <v>Crawlspace</v>
          </cell>
          <cell r="AR123">
            <v>419.30350988051498</v>
          </cell>
          <cell r="AU123" t="str">
            <v>No</v>
          </cell>
          <cell r="AV123" t="b">
            <v>0</v>
          </cell>
          <cell r="AX123">
            <v>925822.14981617709</v>
          </cell>
          <cell r="AY123" t="b">
            <v>0</v>
          </cell>
          <cell r="AZ123">
            <v>338938.49933593487</v>
          </cell>
          <cell r="BA123" t="str">
            <v/>
          </cell>
          <cell r="BB123" t="str">
            <v/>
          </cell>
          <cell r="BC123">
            <v>0.35294106100325578</v>
          </cell>
          <cell r="BF123" t="str">
            <v>WA</v>
          </cell>
          <cell r="BG123" t="str">
            <v>Heat Pump (Central System)</v>
          </cell>
          <cell r="BH123" t="str">
            <v>1980-1992</v>
          </cell>
          <cell r="BI123" t="str">
            <v>Basement</v>
          </cell>
          <cell r="BJ123">
            <v>2003.71557617188</v>
          </cell>
          <cell r="BM123" t="str">
            <v>No</v>
          </cell>
          <cell r="BN123">
            <v>5201645.6357422005</v>
          </cell>
          <cell r="BO123" t="b">
            <v>0</v>
          </cell>
          <cell r="BP123">
            <v>1649659.0338623086</v>
          </cell>
          <cell r="BQ123">
            <v>1</v>
          </cell>
          <cell r="BR123">
            <v>2003.71557617188</v>
          </cell>
          <cell r="BU123" t="str">
            <v>WA</v>
          </cell>
          <cell r="BV123" t="str">
            <v>Pre 1980</v>
          </cell>
          <cell r="BW123" t="str">
            <v>Gas Storage Inside Conditioned Space</v>
          </cell>
          <cell r="BY123">
            <v>1524.7619999999999</v>
          </cell>
          <cell r="BZ123" t="str">
            <v>le55</v>
          </cell>
          <cell r="CF123" t="str">
            <v>Conditioned</v>
          </cell>
          <cell r="CG123">
            <v>2003.7159999999999</v>
          </cell>
          <cell r="CH123" t="str">
            <v>WA</v>
          </cell>
          <cell r="CI123" t="str">
            <v>Side-by-Side w/ TTD Ice</v>
          </cell>
          <cell r="CJ123">
            <v>50092.899999999994</v>
          </cell>
          <cell r="CK123" t="b">
            <v>0</v>
          </cell>
          <cell r="CQ123" t="str">
            <v>Unconditioned</v>
          </cell>
          <cell r="CR123">
            <v>2003.7159999999999</v>
          </cell>
          <cell r="CS123" t="str">
            <v>WA</v>
          </cell>
          <cell r="CT123" t="str">
            <v>Chest</v>
          </cell>
          <cell r="CU123">
            <v>28052.023999999998</v>
          </cell>
          <cell r="CV123" t="b">
            <v>0</v>
          </cell>
          <cell r="CZ123">
            <v>1150.8789999999999</v>
          </cell>
          <cell r="DA123" t="str">
            <v>WA</v>
          </cell>
          <cell r="DC123" t="str">
            <v>Horizontal Axis</v>
          </cell>
          <cell r="DG123" t="str">
            <v>Electric</v>
          </cell>
          <cell r="DH123">
            <v>2003.7159999999999</v>
          </cell>
          <cell r="DI123" t="str">
            <v>WA</v>
          </cell>
          <cell r="DL123" t="str">
            <v>Gas</v>
          </cell>
          <cell r="DM123" t="str">
            <v>Electric</v>
          </cell>
          <cell r="DN123">
            <v>6932.7380000000003</v>
          </cell>
          <cell r="DO123" t="str">
            <v>OR</v>
          </cell>
          <cell r="DS123">
            <v>4956.4930000000004</v>
          </cell>
          <cell r="DT123" t="str">
            <v>WA</v>
          </cell>
          <cell r="DU123" t="str">
            <v>lt32</v>
          </cell>
          <cell r="DX123" t="b">
            <v>0</v>
          </cell>
          <cell r="DY123">
            <v>4956.4930000000004</v>
          </cell>
          <cell r="DZ123" t="str">
            <v>WA</v>
          </cell>
          <cell r="EC123" t="str">
            <v>Laptop</v>
          </cell>
          <cell r="ED123">
            <v>1524.7619999999999</v>
          </cell>
          <cell r="EE123" t="str">
            <v>WA</v>
          </cell>
          <cell r="EH123" t="str">
            <v>le20</v>
          </cell>
          <cell r="EI123">
            <v>1150.8789999999999</v>
          </cell>
          <cell r="EJ123" t="str">
            <v>WA</v>
          </cell>
          <cell r="EO123">
            <v>1524.7619999999999</v>
          </cell>
          <cell r="EP123" t="str">
            <v>WA</v>
          </cell>
          <cell r="ES123">
            <v>1188.027</v>
          </cell>
          <cell r="ET123" t="str">
            <v>OR</v>
          </cell>
          <cell r="EZ123" t="str">
            <v>OR</v>
          </cell>
          <cell r="FA123" t="str">
            <v>Other</v>
          </cell>
          <cell r="FB123">
            <v>733012.65899999999</v>
          </cell>
          <cell r="FC123">
            <v>876763.92599999998</v>
          </cell>
          <cell r="FI123" t="str">
            <v>WA</v>
          </cell>
          <cell r="FJ123" t="str">
            <v>Other</v>
          </cell>
          <cell r="FK123" t="str">
            <v>EISAq</v>
          </cell>
          <cell r="FL123">
            <v>669126.55500000005</v>
          </cell>
          <cell r="FS123" t="str">
            <v>WA</v>
          </cell>
          <cell r="FT123" t="str">
            <v>EISAnqnx</v>
          </cell>
          <cell r="FV123">
            <v>1242949.3199999998</v>
          </cell>
          <cell r="GD123" t="str">
            <v>WA</v>
          </cell>
          <cell r="GE123">
            <v>4495333.3739999998</v>
          </cell>
          <cell r="GF123">
            <v>2370810.7399999998</v>
          </cell>
          <cell r="GI123">
            <v>1</v>
          </cell>
          <cell r="GJ123">
            <v>1</v>
          </cell>
          <cell r="GK123" t="str">
            <v>WA</v>
          </cell>
          <cell r="GL123">
            <v>1150.8789999999999</v>
          </cell>
          <cell r="GM123" t="str">
            <v>Pre 1980</v>
          </cell>
          <cell r="GN123">
            <v>0</v>
          </cell>
          <cell r="GQ123">
            <v>5802691.6372349998</v>
          </cell>
          <cell r="GR123">
            <v>402853.68515999999</v>
          </cell>
          <cell r="GU123" t="str">
            <v>Natural Gas FAF</v>
          </cell>
          <cell r="GX123" t="str">
            <v>Baseboard/Wall/Radiant</v>
          </cell>
          <cell r="GY123" t="str">
            <v>WA</v>
          </cell>
          <cell r="GZ123">
            <v>1524.76245117188</v>
          </cell>
        </row>
        <row r="124">
          <cell r="AD124" t="str">
            <v>WA</v>
          </cell>
          <cell r="AH124" t="str">
            <v>WA</v>
          </cell>
          <cell r="AI124" t="str">
            <v>Pre 1980</v>
          </cell>
          <cell r="AJ124">
            <v>1464.694</v>
          </cell>
          <cell r="AK124" t="b">
            <v>1</v>
          </cell>
          <cell r="AN124" t="str">
            <v>OR</v>
          </cell>
          <cell r="AO124" t="str">
            <v>Heat Pump (Central System)</v>
          </cell>
          <cell r="AP124" t="str">
            <v>Pre 1980</v>
          </cell>
          <cell r="AQ124" t="str">
            <v>Crawlspace</v>
          </cell>
          <cell r="AR124">
            <v>419.30350988051498</v>
          </cell>
          <cell r="AU124" t="str">
            <v>No</v>
          </cell>
          <cell r="AV124" t="b">
            <v>1</v>
          </cell>
          <cell r="AX124">
            <v>925822.14981617709</v>
          </cell>
          <cell r="AY124" t="b">
            <v>0</v>
          </cell>
          <cell r="AZ124">
            <v>338938.49933593487</v>
          </cell>
          <cell r="BA124">
            <v>0.35294117647058848</v>
          </cell>
          <cell r="BB124">
            <v>419.30350988051498</v>
          </cell>
          <cell r="BC124">
            <v>0.35294106100325578</v>
          </cell>
          <cell r="BF124" t="str">
            <v>WA</v>
          </cell>
          <cell r="BG124" t="str">
            <v>Window A/C</v>
          </cell>
          <cell r="BH124" t="str">
            <v>Pre 1980</v>
          </cell>
          <cell r="BI124" t="str">
            <v>Basement</v>
          </cell>
          <cell r="BJ124">
            <v>1464.69372558594</v>
          </cell>
          <cell r="BM124" t="str">
            <v>No</v>
          </cell>
          <cell r="BN124">
            <v>3321925.3696289118</v>
          </cell>
          <cell r="BO124" t="b">
            <v>0</v>
          </cell>
          <cell r="BP124">
            <v>1878821.2295581086</v>
          </cell>
          <cell r="BQ124">
            <v>1</v>
          </cell>
          <cell r="BR124">
            <v>1464.69372558594</v>
          </cell>
          <cell r="BU124" t="str">
            <v>OR</v>
          </cell>
          <cell r="BV124" t="str">
            <v>Pre 1980</v>
          </cell>
          <cell r="BW124" t="str">
            <v>Gas Storage Inside Conditioned Space</v>
          </cell>
          <cell r="BY124">
            <v>8264.9449999999997</v>
          </cell>
          <cell r="BZ124" t="str">
            <v>le55</v>
          </cell>
          <cell r="CF124" t="str">
            <v>Conditioned</v>
          </cell>
          <cell r="CG124">
            <v>2003.7159999999999</v>
          </cell>
          <cell r="CH124" t="str">
            <v>WA</v>
          </cell>
          <cell r="CI124" t="str">
            <v>Top-Freezer w/ TTD Ice</v>
          </cell>
          <cell r="CJ124">
            <v>44081.752</v>
          </cell>
          <cell r="CK124" t="b">
            <v>0</v>
          </cell>
          <cell r="CQ124" t="str">
            <v>Unconditioned</v>
          </cell>
          <cell r="CR124">
            <v>4956.4930000000004</v>
          </cell>
          <cell r="CS124" t="str">
            <v>WA</v>
          </cell>
          <cell r="CT124" t="str">
            <v>Upright</v>
          </cell>
          <cell r="CU124">
            <v>123912.32500000001</v>
          </cell>
          <cell r="CV124" t="b">
            <v>0</v>
          </cell>
          <cell r="CZ124">
            <v>1464.694</v>
          </cell>
          <cell r="DA124" t="str">
            <v>WA</v>
          </cell>
          <cell r="DC124" t="str">
            <v>Vertical Axis</v>
          </cell>
          <cell r="DG124" t="str">
            <v>Electric</v>
          </cell>
          <cell r="DH124">
            <v>1188.027</v>
          </cell>
          <cell r="DI124" t="str">
            <v>OR</v>
          </cell>
          <cell r="DL124" t="str">
            <v>Electric</v>
          </cell>
          <cell r="DM124" t="str">
            <v>Electric</v>
          </cell>
          <cell r="DN124">
            <v>1150.8789999999999</v>
          </cell>
          <cell r="DO124" t="str">
            <v>WA</v>
          </cell>
          <cell r="DS124">
            <v>4956.4930000000004</v>
          </cell>
          <cell r="DT124" t="str">
            <v>WA</v>
          </cell>
          <cell r="DU124" t="str">
            <v>32to46</v>
          </cell>
          <cell r="DX124" t="b">
            <v>0</v>
          </cell>
          <cell r="DY124">
            <v>6932.7380000000003</v>
          </cell>
          <cell r="DZ124" t="str">
            <v>OR</v>
          </cell>
          <cell r="EC124" t="str">
            <v>Laptop</v>
          </cell>
          <cell r="ED124">
            <v>1524.7619999999999</v>
          </cell>
          <cell r="EE124" t="str">
            <v>WA</v>
          </cell>
          <cell r="EH124" t="str">
            <v>le20</v>
          </cell>
          <cell r="EI124">
            <v>1150.8789999999999</v>
          </cell>
          <cell r="EJ124" t="str">
            <v>WA</v>
          </cell>
          <cell r="EO124">
            <v>1524.7619999999999</v>
          </cell>
          <cell r="EP124" t="str">
            <v>WA</v>
          </cell>
          <cell r="ES124">
            <v>1524.7619999999999</v>
          </cell>
          <cell r="ET124" t="str">
            <v>WA</v>
          </cell>
          <cell r="EZ124" t="str">
            <v>WA</v>
          </cell>
          <cell r="FA124" t="str">
            <v>Bathroom</v>
          </cell>
          <cell r="FB124">
            <v>168439.81</v>
          </cell>
          <cell r="FC124">
            <v>68840.618000000002</v>
          </cell>
          <cell r="FI124" t="str">
            <v>WA</v>
          </cell>
          <cell r="FJ124" t="str">
            <v>Bathroom</v>
          </cell>
          <cell r="FK124" t="str">
            <v>EISAnqnx</v>
          </cell>
          <cell r="FL124">
            <v>3271285.3800000004</v>
          </cell>
          <cell r="FS124" t="str">
            <v>WA</v>
          </cell>
          <cell r="FT124" t="str">
            <v>EISAq</v>
          </cell>
          <cell r="FV124">
            <v>138105.47999999998</v>
          </cell>
          <cell r="GD124" t="str">
            <v>WA</v>
          </cell>
          <cell r="GE124">
            <v>995991.91999999993</v>
          </cell>
          <cell r="GF124">
            <v>1504240.7379999999</v>
          </cell>
          <cell r="GI124">
            <v>1</v>
          </cell>
          <cell r="GJ124">
            <v>1</v>
          </cell>
          <cell r="GK124" t="str">
            <v>WA</v>
          </cell>
          <cell r="GL124">
            <v>1464.694</v>
          </cell>
          <cell r="GM124" t="str">
            <v>Pre 1980</v>
          </cell>
          <cell r="GN124">
            <v>-1</v>
          </cell>
          <cell r="GQ124">
            <v>8632737.9961900003</v>
          </cell>
          <cell r="GR124">
            <v>524305.525975</v>
          </cell>
          <cell r="GU124" t="str">
            <v>Natural Gas FAF</v>
          </cell>
          <cell r="GX124" t="str">
            <v>Wood</v>
          </cell>
          <cell r="GY124" t="str">
            <v>WA</v>
          </cell>
          <cell r="GZ124">
            <v>2003.71557617188</v>
          </cell>
        </row>
        <row r="125">
          <cell r="AD125" t="str">
            <v>WA</v>
          </cell>
          <cell r="AH125" t="str">
            <v>WA</v>
          </cell>
          <cell r="AI125" t="str">
            <v>1980-1992</v>
          </cell>
          <cell r="AJ125">
            <v>1464.694</v>
          </cell>
          <cell r="AK125" t="b">
            <v>1</v>
          </cell>
          <cell r="AN125" t="str">
            <v>WA</v>
          </cell>
          <cell r="AO125" t="str">
            <v>Baseboard/Wall/Radiant</v>
          </cell>
          <cell r="AP125" t="str">
            <v>Pre 1980</v>
          </cell>
          <cell r="AQ125" t="str">
            <v>Basement</v>
          </cell>
          <cell r="AR125">
            <v>898.093066789717</v>
          </cell>
          <cell r="AU125" t="str">
            <v>No</v>
          </cell>
          <cell r="AV125" t="b">
            <v>0</v>
          </cell>
          <cell r="AX125">
            <v>2180569.9661654327</v>
          </cell>
          <cell r="AY125" t="b">
            <v>0</v>
          </cell>
          <cell r="AZ125">
            <v>1383399.2096631436</v>
          </cell>
          <cell r="BA125" t="str">
            <v/>
          </cell>
          <cell r="BB125" t="str">
            <v/>
          </cell>
          <cell r="BC125">
            <v>0.58900540988673444</v>
          </cell>
          <cell r="BF125" t="str">
            <v>WA</v>
          </cell>
          <cell r="BG125" t="str">
            <v>Window A/C</v>
          </cell>
          <cell r="BH125" t="str">
            <v>Pre 1980</v>
          </cell>
          <cell r="BI125" t="str">
            <v>Slab on Grade</v>
          </cell>
          <cell r="BJ125">
            <v>287.93797361185602</v>
          </cell>
          <cell r="BM125" t="str">
            <v>No</v>
          </cell>
          <cell r="BN125">
            <v>981292.61406920536</v>
          </cell>
          <cell r="BO125" t="b">
            <v>0</v>
          </cell>
          <cell r="BP125">
            <v>412318.82801094308</v>
          </cell>
          <cell r="BQ125">
            <v>0.5</v>
          </cell>
          <cell r="BR125">
            <v>143.96898680592801</v>
          </cell>
          <cell r="BU125" t="str">
            <v>WA</v>
          </cell>
          <cell r="BV125" t="str">
            <v>Pre 1980</v>
          </cell>
          <cell r="BW125" t="str">
            <v>Electric Storage - Inside Conditioned Space</v>
          </cell>
          <cell r="BY125">
            <v>2003.7159999999999</v>
          </cell>
          <cell r="BZ125" t="str">
            <v>gt55</v>
          </cell>
          <cell r="CF125" t="str">
            <v>Unconditioned</v>
          </cell>
          <cell r="CG125">
            <v>2003.7159999999999</v>
          </cell>
          <cell r="CH125" t="str">
            <v>WA</v>
          </cell>
          <cell r="CI125" t="str">
            <v>Top-Freezer w/o TTD Ice</v>
          </cell>
          <cell r="CJ125">
            <v>38070.603999999999</v>
          </cell>
          <cell r="CK125" t="b">
            <v>0</v>
          </cell>
          <cell r="CQ125" t="str">
            <v>Conditioned</v>
          </cell>
          <cell r="CR125">
            <v>1464.694</v>
          </cell>
          <cell r="CS125" t="str">
            <v>WA</v>
          </cell>
          <cell r="CT125" t="str">
            <v>Chest</v>
          </cell>
          <cell r="CU125">
            <v>14646.939999999999</v>
          </cell>
          <cell r="CV125" t="b">
            <v>0</v>
          </cell>
          <cell r="CZ125">
            <v>1464.694</v>
          </cell>
          <cell r="DA125" t="str">
            <v>WA</v>
          </cell>
          <cell r="DC125" t="str">
            <v>Vertical Axis</v>
          </cell>
          <cell r="DG125" t="str">
            <v>Electric</v>
          </cell>
          <cell r="DH125">
            <v>1150.8789999999999</v>
          </cell>
          <cell r="DI125" t="str">
            <v>WA</v>
          </cell>
          <cell r="DL125" t="str">
            <v>Electric</v>
          </cell>
          <cell r="DM125" t="str">
            <v>Electric</v>
          </cell>
          <cell r="DN125">
            <v>1188.027</v>
          </cell>
          <cell r="DO125" t="str">
            <v>OR</v>
          </cell>
          <cell r="DS125">
            <v>4956.4930000000004</v>
          </cell>
          <cell r="DT125" t="str">
            <v>WA</v>
          </cell>
          <cell r="DU125" t="str">
            <v>32to46</v>
          </cell>
          <cell r="DX125" t="b">
            <v>0</v>
          </cell>
          <cell r="DY125">
            <v>6932.7380000000003</v>
          </cell>
          <cell r="DZ125" t="str">
            <v>OR</v>
          </cell>
          <cell r="EC125" t="str">
            <v>Desktop</v>
          </cell>
          <cell r="ED125">
            <v>1524.7619999999999</v>
          </cell>
          <cell r="EE125" t="str">
            <v>WA</v>
          </cell>
          <cell r="EH125" t="str">
            <v>le20</v>
          </cell>
          <cell r="EI125">
            <v>1150.8789999999999</v>
          </cell>
          <cell r="EJ125" t="str">
            <v>WA</v>
          </cell>
          <cell r="EO125">
            <v>6932.7380000000003</v>
          </cell>
          <cell r="EP125" t="str">
            <v>OR</v>
          </cell>
          <cell r="ES125">
            <v>1464.694</v>
          </cell>
          <cell r="ET125" t="str">
            <v>WA</v>
          </cell>
          <cell r="EZ125" t="str">
            <v>WA</v>
          </cell>
          <cell r="FA125" t="str">
            <v>Bedrooms</v>
          </cell>
          <cell r="FB125">
            <v>300262.27</v>
          </cell>
          <cell r="FC125">
            <v>1041397.434</v>
          </cell>
          <cell r="FI125" t="str">
            <v>WA</v>
          </cell>
          <cell r="FJ125" t="str">
            <v>Bathroom</v>
          </cell>
          <cell r="FK125" t="str">
            <v>EISAq</v>
          </cell>
          <cell r="FL125">
            <v>520431.76500000001</v>
          </cell>
          <cell r="FS125" t="str">
            <v>WA</v>
          </cell>
          <cell r="FT125" t="str">
            <v>EISAx</v>
          </cell>
          <cell r="FV125">
            <v>1041545.4949999999</v>
          </cell>
          <cell r="GD125" t="str">
            <v>WA</v>
          </cell>
          <cell r="GE125">
            <v>3768657.662</v>
          </cell>
          <cell r="GF125">
            <v>2683319.4079999998</v>
          </cell>
          <cell r="GI125">
            <v>1</v>
          </cell>
          <cell r="GJ125">
            <v>1</v>
          </cell>
          <cell r="GK125" t="str">
            <v>WA</v>
          </cell>
          <cell r="GL125">
            <v>1464.694</v>
          </cell>
          <cell r="GM125" t="str">
            <v>1980-1992</v>
          </cell>
          <cell r="GN125">
            <v>-1</v>
          </cell>
          <cell r="GQ125">
            <v>8632737.9961900003</v>
          </cell>
          <cell r="GR125">
            <v>524305.525975</v>
          </cell>
          <cell r="GU125" t="str">
            <v>Heat Pump (Central System)</v>
          </cell>
          <cell r="GX125" t="str">
            <v>None</v>
          </cell>
          <cell r="GY125" t="str">
            <v>OR</v>
          </cell>
          <cell r="GZ125">
            <v>6932.73828125</v>
          </cell>
        </row>
        <row r="126">
          <cell r="AD126" t="str">
            <v>WA</v>
          </cell>
          <cell r="AH126" t="str">
            <v>WA</v>
          </cell>
          <cell r="AI126" t="str">
            <v>Pre 1980</v>
          </cell>
          <cell r="AJ126">
            <v>1524.7619999999999</v>
          </cell>
          <cell r="AK126" t="b">
            <v>1</v>
          </cell>
          <cell r="AN126" t="str">
            <v>WA</v>
          </cell>
          <cell r="AO126" t="str">
            <v>Baseboard/Wall/Radiant</v>
          </cell>
          <cell r="AP126" t="str">
            <v>Pre 1980</v>
          </cell>
          <cell r="AQ126" t="str">
            <v>Crawlspace</v>
          </cell>
          <cell r="AR126">
            <v>626.669384382158</v>
          </cell>
          <cell r="AU126" t="str">
            <v>No</v>
          </cell>
          <cell r="AV126" t="b">
            <v>0</v>
          </cell>
          <cell r="AX126">
            <v>1521553.2652798796</v>
          </cell>
          <cell r="AY126" t="b">
            <v>0</v>
          </cell>
          <cell r="AZ126">
            <v>965305.22629828227</v>
          </cell>
          <cell r="BA126" t="str">
            <v/>
          </cell>
          <cell r="BB126" t="str">
            <v/>
          </cell>
          <cell r="BC126">
            <v>0.41099488600985468</v>
          </cell>
          <cell r="BF126" t="str">
            <v>WA</v>
          </cell>
          <cell r="BG126" t="str">
            <v>Window A/C</v>
          </cell>
          <cell r="BH126" t="str">
            <v>Pre 1980</v>
          </cell>
          <cell r="BI126" t="str">
            <v>Crawlspace</v>
          </cell>
          <cell r="BJ126">
            <v>1236.8244775600201</v>
          </cell>
          <cell r="BM126" t="str">
            <v>No</v>
          </cell>
          <cell r="BN126">
            <v>4215097.8195245489</v>
          </cell>
          <cell r="BO126" t="b">
            <v>0</v>
          </cell>
          <cell r="BP126">
            <v>1771096.7839560995</v>
          </cell>
          <cell r="BQ126">
            <v>0.5</v>
          </cell>
          <cell r="BR126">
            <v>618.41223878001006</v>
          </cell>
          <cell r="BU126" t="str">
            <v>WA</v>
          </cell>
          <cell r="BV126" t="str">
            <v>Pre 1980</v>
          </cell>
          <cell r="BW126" t="str">
            <v>Electric Storage - Outside Conditioned Space - Buffered</v>
          </cell>
          <cell r="BY126">
            <v>1150.8789999999999</v>
          </cell>
          <cell r="BZ126" t="str">
            <v>le55</v>
          </cell>
          <cell r="CF126" t="str">
            <v>Conditioned</v>
          </cell>
          <cell r="CG126">
            <v>6932.7380000000003</v>
          </cell>
          <cell r="CH126" t="str">
            <v>OR</v>
          </cell>
          <cell r="CI126" t="str">
            <v>Bottom-Freezer (Including French Door) w/o TTD Ice</v>
          </cell>
          <cell r="CJ126">
            <v>145587.49799999999</v>
          </cell>
          <cell r="CK126" t="b">
            <v>0</v>
          </cell>
          <cell r="CQ126" t="str">
            <v>Unconditioned</v>
          </cell>
          <cell r="CR126">
            <v>6932.7380000000003</v>
          </cell>
          <cell r="CS126" t="str">
            <v>OR</v>
          </cell>
          <cell r="CT126" t="str">
            <v>Upright</v>
          </cell>
          <cell r="CU126">
            <v>103991.07</v>
          </cell>
          <cell r="CV126" t="b">
            <v>0</v>
          </cell>
          <cell r="CZ126">
            <v>1524.7619999999999</v>
          </cell>
          <cell r="DA126" t="str">
            <v>WA</v>
          </cell>
          <cell r="DC126" t="str">
            <v>Vertical Axis</v>
          </cell>
          <cell r="DG126" t="str">
            <v>Electric</v>
          </cell>
          <cell r="DH126">
            <v>2003.7159999999999</v>
          </cell>
          <cell r="DI126" t="str">
            <v>WA</v>
          </cell>
          <cell r="DL126" t="str">
            <v>Electric</v>
          </cell>
          <cell r="DM126" t="str">
            <v>Electric</v>
          </cell>
          <cell r="DN126">
            <v>2003.7159999999999</v>
          </cell>
          <cell r="DO126" t="str">
            <v>WA</v>
          </cell>
          <cell r="DS126">
            <v>1464.694</v>
          </cell>
          <cell r="DT126" t="str">
            <v>WA</v>
          </cell>
          <cell r="DU126" t="str">
            <v>lt32</v>
          </cell>
          <cell r="DX126" t="b">
            <v>0</v>
          </cell>
          <cell r="DY126">
            <v>1464.694</v>
          </cell>
          <cell r="DZ126" t="str">
            <v>WA</v>
          </cell>
          <cell r="EC126" t="str">
            <v>Desktop</v>
          </cell>
          <cell r="ED126">
            <v>1524.7619999999999</v>
          </cell>
          <cell r="EE126" t="str">
            <v>WA</v>
          </cell>
          <cell r="EH126" t="str">
            <v>gt20</v>
          </cell>
          <cell r="EI126">
            <v>1150.8789999999999</v>
          </cell>
          <cell r="EJ126" t="str">
            <v>WA</v>
          </cell>
          <cell r="EO126">
            <v>1524.7619999999999</v>
          </cell>
          <cell r="EP126" t="str">
            <v>WA</v>
          </cell>
          <cell r="ES126">
            <v>1188.027</v>
          </cell>
          <cell r="ET126" t="str">
            <v>OR</v>
          </cell>
          <cell r="EZ126" t="str">
            <v>WA</v>
          </cell>
          <cell r="FA126" t="str">
            <v>Exterior</v>
          </cell>
          <cell r="FB126">
            <v>197733.69</v>
          </cell>
          <cell r="FC126">
            <v>2905952.8959999997</v>
          </cell>
          <cell r="FI126" t="str">
            <v>WA</v>
          </cell>
          <cell r="FJ126" t="str">
            <v>Bedrooms</v>
          </cell>
          <cell r="FK126" t="str">
            <v>EISAnqnx</v>
          </cell>
          <cell r="FL126">
            <v>2081727.06</v>
          </cell>
          <cell r="FS126" t="str">
            <v>WA</v>
          </cell>
          <cell r="FT126" t="str">
            <v>EISAnqnx</v>
          </cell>
          <cell r="FV126">
            <v>548914.31999999995</v>
          </cell>
          <cell r="GD126" t="str">
            <v>WA</v>
          </cell>
          <cell r="GE126">
            <v>1703159.1539999999</v>
          </cell>
          <cell r="GF126">
            <v>2537203.9679999999</v>
          </cell>
          <cell r="GI126">
            <v>1</v>
          </cell>
          <cell r="GJ126">
            <v>1</v>
          </cell>
          <cell r="GK126" t="str">
            <v>WA</v>
          </cell>
          <cell r="GL126">
            <v>1524.7619999999999</v>
          </cell>
          <cell r="GM126" t="str">
            <v>Pre 1980</v>
          </cell>
          <cell r="GN126">
            <v>0</v>
          </cell>
          <cell r="GQ126">
            <v>7547541.4047599994</v>
          </cell>
          <cell r="GR126">
            <v>442748.95384500001</v>
          </cell>
          <cell r="GU126" t="str">
            <v>Natural Gas FAF</v>
          </cell>
          <cell r="GX126" t="str">
            <v>Wood</v>
          </cell>
          <cell r="GY126" t="str">
            <v>OR</v>
          </cell>
          <cell r="GZ126">
            <v>6932.73828125</v>
          </cell>
        </row>
        <row r="127">
          <cell r="AD127" t="str">
            <v>OR</v>
          </cell>
          <cell r="AH127" t="str">
            <v>OR</v>
          </cell>
          <cell r="AI127" t="str">
            <v>Pre 1980</v>
          </cell>
          <cell r="AJ127">
            <v>6932.7380000000003</v>
          </cell>
          <cell r="AK127" t="b">
            <v>1</v>
          </cell>
          <cell r="AN127" t="str">
            <v>WA</v>
          </cell>
          <cell r="AO127" t="str">
            <v>Oil FAF</v>
          </cell>
          <cell r="AP127" t="str">
            <v>Pre 1980</v>
          </cell>
          <cell r="AQ127" t="str">
            <v>Basement</v>
          </cell>
          <cell r="AR127">
            <v>898.093066789717</v>
          </cell>
          <cell r="AU127" t="str">
            <v>No</v>
          </cell>
          <cell r="AV127" t="b">
            <v>1</v>
          </cell>
          <cell r="AX127">
            <v>2180569.9661654327</v>
          </cell>
          <cell r="AY127" t="b">
            <v>0</v>
          </cell>
          <cell r="AZ127">
            <v>1383399.2096631436</v>
          </cell>
          <cell r="BA127">
            <v>0.58900523560209428</v>
          </cell>
          <cell r="BB127">
            <v>898.093066789717</v>
          </cell>
          <cell r="BC127">
            <v>0.58900540988673444</v>
          </cell>
          <cell r="BF127" t="str">
            <v>OR</v>
          </cell>
          <cell r="BG127" t="str">
            <v>Heat Pump (Central System)</v>
          </cell>
          <cell r="BH127" t="str">
            <v>Pre 1980</v>
          </cell>
          <cell r="BI127" t="str">
            <v>Slab on Grade</v>
          </cell>
          <cell r="BJ127">
            <v>698.68028269346098</v>
          </cell>
          <cell r="BM127" t="str">
            <v>No</v>
          </cell>
          <cell r="BN127">
            <v>2297260.7694960996</v>
          </cell>
          <cell r="BO127" t="b">
            <v>0</v>
          </cell>
          <cell r="BP127">
            <v>1163812.7072909789</v>
          </cell>
          <cell r="BQ127">
            <v>0.5</v>
          </cell>
          <cell r="BR127">
            <v>349.34014134673049</v>
          </cell>
          <cell r="BU127" t="str">
            <v>WA</v>
          </cell>
          <cell r="BV127" t="str">
            <v>Pre 1980</v>
          </cell>
          <cell r="BW127" t="str">
            <v>Electric Storage - Outside Conditioned Space - Buffered</v>
          </cell>
          <cell r="BY127">
            <v>1150.8789999999999</v>
          </cell>
          <cell r="BZ127" t="str">
            <v>gt55</v>
          </cell>
          <cell r="CF127" t="str">
            <v>Conditioned</v>
          </cell>
          <cell r="CG127">
            <v>1524.7619999999999</v>
          </cell>
          <cell r="CH127" t="str">
            <v>WA</v>
          </cell>
          <cell r="CI127" t="str">
            <v>Bottom-Freezer (Including French Door) w/o TTD Ice</v>
          </cell>
          <cell r="CJ127">
            <v>44218.097999999998</v>
          </cell>
          <cell r="CK127" t="b">
            <v>0</v>
          </cell>
          <cell r="CQ127" t="str">
            <v>Unconditioned</v>
          </cell>
          <cell r="CR127">
            <v>6932.7380000000003</v>
          </cell>
          <cell r="CS127" t="str">
            <v>OR</v>
          </cell>
          <cell r="CT127" t="str">
            <v>Chest</v>
          </cell>
          <cell r="CU127">
            <v>69327.38</v>
          </cell>
          <cell r="CV127" t="b">
            <v>0</v>
          </cell>
          <cell r="CZ127">
            <v>6932.7380000000003</v>
          </cell>
          <cell r="DA127" t="str">
            <v>OR</v>
          </cell>
          <cell r="DC127" t="str">
            <v>Vertical Axis</v>
          </cell>
          <cell r="DG127" t="str">
            <v>Electric</v>
          </cell>
          <cell r="DH127">
            <v>1188.027</v>
          </cell>
          <cell r="DI127" t="str">
            <v>OR</v>
          </cell>
          <cell r="DL127" t="str">
            <v>Electric</v>
          </cell>
          <cell r="DM127" t="str">
            <v>Electric</v>
          </cell>
          <cell r="DN127">
            <v>1188.027</v>
          </cell>
          <cell r="DO127" t="str">
            <v>OR</v>
          </cell>
          <cell r="DS127">
            <v>1464.694</v>
          </cell>
          <cell r="DT127" t="str">
            <v>WA</v>
          </cell>
          <cell r="DU127" t="str">
            <v>32to46</v>
          </cell>
          <cell r="DX127" t="b">
            <v>0</v>
          </cell>
          <cell r="DY127">
            <v>1524.7619999999999</v>
          </cell>
          <cell r="DZ127" t="str">
            <v>WA</v>
          </cell>
          <cell r="EC127" t="str">
            <v>Laptop</v>
          </cell>
          <cell r="ED127">
            <v>1524.7619999999999</v>
          </cell>
          <cell r="EE127" t="str">
            <v>WA</v>
          </cell>
          <cell r="EH127" t="str">
            <v>le20</v>
          </cell>
          <cell r="EI127">
            <v>1464.694</v>
          </cell>
          <cell r="EJ127" t="str">
            <v>WA</v>
          </cell>
          <cell r="EO127">
            <v>6932.7380000000003</v>
          </cell>
          <cell r="EP127" t="str">
            <v>OR</v>
          </cell>
          <cell r="ES127">
            <v>1188.027</v>
          </cell>
          <cell r="ET127" t="str">
            <v>OR</v>
          </cell>
          <cell r="EZ127" t="str">
            <v>WA</v>
          </cell>
          <cell r="FA127" t="str">
            <v>Garage</v>
          </cell>
          <cell r="FB127">
            <v>2577861.44</v>
          </cell>
          <cell r="FC127">
            <v>1866020.156</v>
          </cell>
          <cell r="FI127" t="str">
            <v>WA</v>
          </cell>
          <cell r="FJ127" t="str">
            <v>Bedrooms</v>
          </cell>
          <cell r="FK127" t="str">
            <v>EISAq</v>
          </cell>
          <cell r="FL127">
            <v>520431.76500000001</v>
          </cell>
          <cell r="FS127" t="str">
            <v>WA</v>
          </cell>
          <cell r="FT127" t="str">
            <v>EISAq</v>
          </cell>
          <cell r="FV127">
            <v>1143571.5</v>
          </cell>
          <cell r="GD127" t="str">
            <v>OR</v>
          </cell>
          <cell r="GE127">
            <v>14121987.306</v>
          </cell>
          <cell r="GF127">
            <v>7861724.892</v>
          </cell>
          <cell r="GI127">
            <v>1</v>
          </cell>
          <cell r="GJ127">
            <v>1</v>
          </cell>
          <cell r="GK127" t="str">
            <v>OR</v>
          </cell>
          <cell r="GL127">
            <v>6932.7380000000003</v>
          </cell>
          <cell r="GM127" t="str">
            <v>Pre 1980</v>
          </cell>
          <cell r="GN127">
            <v>-1</v>
          </cell>
          <cell r="GQ127">
            <v>32202859.184996005</v>
          </cell>
          <cell r="GR127">
            <v>4896575.5175550003</v>
          </cell>
          <cell r="GU127" t="str">
            <v>Natural Gas FAF</v>
          </cell>
          <cell r="GX127" t="str">
            <v>None</v>
          </cell>
          <cell r="GY127" t="str">
            <v>WA</v>
          </cell>
          <cell r="GZ127">
            <v>4956.49267578125</v>
          </cell>
        </row>
        <row r="128">
          <cell r="AD128" t="str">
            <v>WA</v>
          </cell>
          <cell r="AH128" t="str">
            <v>WA</v>
          </cell>
          <cell r="AI128" t="str">
            <v>Post 2006</v>
          </cell>
          <cell r="AJ128">
            <v>4956.4930000000004</v>
          </cell>
          <cell r="AK128" t="b">
            <v>1</v>
          </cell>
          <cell r="AN128" t="str">
            <v>WA</v>
          </cell>
          <cell r="AO128" t="str">
            <v>Oil FAF</v>
          </cell>
          <cell r="AP128" t="str">
            <v>Pre 1980</v>
          </cell>
          <cell r="AQ128" t="str">
            <v>Crawlspace</v>
          </cell>
          <cell r="AR128">
            <v>626.669384382158</v>
          </cell>
          <cell r="AU128" t="str">
            <v>No</v>
          </cell>
          <cell r="AV128" t="b">
            <v>1</v>
          </cell>
          <cell r="AX128">
            <v>1521553.2652798796</v>
          </cell>
          <cell r="AY128" t="b">
            <v>0</v>
          </cell>
          <cell r="AZ128">
            <v>965305.22629828227</v>
          </cell>
          <cell r="BA128">
            <v>0.41099476439790572</v>
          </cell>
          <cell r="BB128">
            <v>626.669384382158</v>
          </cell>
          <cell r="BC128">
            <v>0.41099488600985468</v>
          </cell>
          <cell r="BF128" t="str">
            <v>OR</v>
          </cell>
          <cell r="BG128" t="str">
            <v>Heat Pump (Central System)</v>
          </cell>
          <cell r="BH128" t="str">
            <v>Pre 1980</v>
          </cell>
          <cell r="BI128" t="str">
            <v>Basement</v>
          </cell>
          <cell r="BJ128">
            <v>6234.05799855654</v>
          </cell>
          <cell r="BM128" t="str">
            <v>No</v>
          </cell>
          <cell r="BN128">
            <v>20497582.699253902</v>
          </cell>
          <cell r="BO128" t="b">
            <v>0</v>
          </cell>
          <cell r="BP128">
            <v>10384257.429935586</v>
          </cell>
          <cell r="BQ128">
            <v>0.5</v>
          </cell>
          <cell r="BR128">
            <v>3117.02899927827</v>
          </cell>
          <cell r="BU128" t="str">
            <v>WA</v>
          </cell>
          <cell r="BV128" t="str">
            <v>Pre 1980</v>
          </cell>
          <cell r="BW128" t="str">
            <v>Gas Storage Inside Conditioned Space</v>
          </cell>
          <cell r="BY128">
            <v>1464.694</v>
          </cell>
          <cell r="BZ128" t="str">
            <v>le55</v>
          </cell>
          <cell r="CF128" t="str">
            <v>Conditioned</v>
          </cell>
          <cell r="CG128">
            <v>2003.7159999999999</v>
          </cell>
          <cell r="CH128" t="str">
            <v>WA</v>
          </cell>
          <cell r="CI128" t="str">
            <v>Side-by-Side w/ TTD Ice</v>
          </cell>
          <cell r="CJ128">
            <v>50092.899999999994</v>
          </cell>
          <cell r="CK128" t="b">
            <v>0</v>
          </cell>
          <cell r="CQ128" t="str">
            <v>Conditioned</v>
          </cell>
          <cell r="CR128">
            <v>4956.4930000000004</v>
          </cell>
          <cell r="CS128" t="str">
            <v>WA</v>
          </cell>
          <cell r="CT128" t="str">
            <v>Upright</v>
          </cell>
          <cell r="CU128">
            <v>104086.353</v>
          </cell>
          <cell r="CV128" t="b">
            <v>0</v>
          </cell>
          <cell r="CZ128">
            <v>4956.4930000000004</v>
          </cell>
          <cell r="DA128" t="str">
            <v>WA</v>
          </cell>
          <cell r="DC128" t="str">
            <v>Vertical Axis</v>
          </cell>
          <cell r="DG128" t="str">
            <v>Electric</v>
          </cell>
          <cell r="DH128">
            <v>1464.694</v>
          </cell>
          <cell r="DI128" t="str">
            <v>WA</v>
          </cell>
          <cell r="DL128" t="str">
            <v>Electric</v>
          </cell>
          <cell r="DM128" t="str">
            <v>Electric</v>
          </cell>
          <cell r="DN128">
            <v>1150.8789999999999</v>
          </cell>
          <cell r="DO128" t="str">
            <v>WA</v>
          </cell>
          <cell r="DS128">
            <v>4956.4930000000004</v>
          </cell>
          <cell r="DT128" t="str">
            <v>WA</v>
          </cell>
          <cell r="DU128" t="str">
            <v>lt32</v>
          </cell>
          <cell r="DX128" t="b">
            <v>0</v>
          </cell>
          <cell r="DY128">
            <v>1524.7619999999999</v>
          </cell>
          <cell r="DZ128" t="str">
            <v>WA</v>
          </cell>
          <cell r="EC128" t="str">
            <v>Laptop</v>
          </cell>
          <cell r="ED128">
            <v>1524.7619999999999</v>
          </cell>
          <cell r="EE128" t="str">
            <v>WA</v>
          </cell>
          <cell r="EH128" t="str">
            <v>gt20</v>
          </cell>
          <cell r="EI128">
            <v>1464.694</v>
          </cell>
          <cell r="EJ128" t="str">
            <v>WA</v>
          </cell>
          <cell r="EO128">
            <v>2003.7159999999999</v>
          </cell>
          <cell r="EP128" t="str">
            <v>WA</v>
          </cell>
          <cell r="ES128">
            <v>2003.7159999999999</v>
          </cell>
          <cell r="ET128" t="str">
            <v>WA</v>
          </cell>
          <cell r="EZ128" t="str">
            <v>WA</v>
          </cell>
          <cell r="FA128" t="str">
            <v>Kitchen</v>
          </cell>
          <cell r="FB128">
            <v>58587.759999999995</v>
          </cell>
          <cell r="FC128">
            <v>309050.43400000001</v>
          </cell>
          <cell r="FI128" t="str">
            <v>WA</v>
          </cell>
          <cell r="FJ128" t="str">
            <v>Bedrooms</v>
          </cell>
          <cell r="FK128" t="str">
            <v>EISAx</v>
          </cell>
          <cell r="FL128">
            <v>1239123.25</v>
          </cell>
          <cell r="FS128" t="str">
            <v>WA</v>
          </cell>
          <cell r="FT128" t="str">
            <v>EISAx</v>
          </cell>
          <cell r="FV128">
            <v>266833.34999999998</v>
          </cell>
          <cell r="GD128" t="str">
            <v>WA</v>
          </cell>
          <cell r="GE128">
            <v>16500165.197000001</v>
          </cell>
          <cell r="GF128">
            <v>9288467.8820000011</v>
          </cell>
          <cell r="GI128">
            <v>1</v>
          </cell>
          <cell r="GJ128">
            <v>1</v>
          </cell>
          <cell r="GK128" t="str">
            <v>WA</v>
          </cell>
          <cell r="GL128">
            <v>4956.4930000000004</v>
          </cell>
          <cell r="GM128" t="str">
            <v>Post 2006</v>
          </cell>
          <cell r="GN128">
            <v>0</v>
          </cell>
          <cell r="GQ128">
            <v>27922269.490189001</v>
          </cell>
          <cell r="GR128">
            <v>175893.54533749999</v>
          </cell>
          <cell r="GU128" t="str">
            <v>Oil FAF</v>
          </cell>
          <cell r="GX128" t="str">
            <v>Wood</v>
          </cell>
          <cell r="GY128" t="str">
            <v>WA</v>
          </cell>
          <cell r="GZ128">
            <v>4956.49267578125</v>
          </cell>
        </row>
        <row r="129">
          <cell r="AD129" t="str">
            <v>WA</v>
          </cell>
          <cell r="AH129" t="str">
            <v>WA</v>
          </cell>
          <cell r="AI129" t="str">
            <v>1980-1992</v>
          </cell>
          <cell r="AJ129">
            <v>1464.694</v>
          </cell>
          <cell r="AK129" t="b">
            <v>1</v>
          </cell>
          <cell r="AN129" t="str">
            <v>WA</v>
          </cell>
          <cell r="AO129" t="str">
            <v>Natural Gas Other</v>
          </cell>
          <cell r="AP129" t="str">
            <v>Pre 1980</v>
          </cell>
          <cell r="AQ129" t="str">
            <v>Crawlspace</v>
          </cell>
          <cell r="AR129">
            <v>365.26065190633102</v>
          </cell>
          <cell r="AU129" t="str">
            <v>No</v>
          </cell>
          <cell r="AV129" t="b">
            <v>0</v>
          </cell>
          <cell r="AX129">
            <v>1314938.3468627916</v>
          </cell>
          <cell r="AY129" t="b">
            <v>0</v>
          </cell>
          <cell r="AZ129">
            <v>258749.51350242397</v>
          </cell>
          <cell r="BA129" t="str">
            <v/>
          </cell>
          <cell r="BB129" t="str">
            <v/>
          </cell>
          <cell r="BC129">
            <v>0.18229162810814059</v>
          </cell>
          <cell r="BF129" t="str">
            <v>OR</v>
          </cell>
          <cell r="BG129" t="str">
            <v>Window A/C</v>
          </cell>
          <cell r="BH129" t="str">
            <v>Pre 1980</v>
          </cell>
          <cell r="BI129" t="str">
            <v>Crawlspace</v>
          </cell>
          <cell r="BJ129">
            <v>1188.02661132813</v>
          </cell>
          <cell r="BM129" t="str">
            <v>No</v>
          </cell>
          <cell r="BN129">
            <v>1188026.6113281299</v>
          </cell>
          <cell r="BO129" t="b">
            <v>0</v>
          </cell>
          <cell r="BP129">
            <v>506875.59301362513</v>
          </cell>
          <cell r="BQ129">
            <v>1</v>
          </cell>
          <cell r="BR129">
            <v>1188.02661132813</v>
          </cell>
          <cell r="BU129" t="str">
            <v>WA</v>
          </cell>
          <cell r="BV129" t="str">
            <v>1980-1992</v>
          </cell>
          <cell r="BW129" t="str">
            <v>Electric Storage - Inside Conditioned Space</v>
          </cell>
          <cell r="BY129">
            <v>1464.694</v>
          </cell>
          <cell r="BZ129" t="str">
            <v>le55</v>
          </cell>
          <cell r="CF129" t="str">
            <v>Unconditioned</v>
          </cell>
          <cell r="CG129">
            <v>2003.7159999999999</v>
          </cell>
          <cell r="CH129" t="str">
            <v>WA</v>
          </cell>
          <cell r="CI129" t="str">
            <v>Top-Freezer w/o TTD Ice</v>
          </cell>
          <cell r="CJ129">
            <v>28052.023999999998</v>
          </cell>
          <cell r="CK129" t="b">
            <v>0</v>
          </cell>
          <cell r="CQ129" t="str">
            <v>Unconditioned</v>
          </cell>
          <cell r="CR129">
            <v>4956.4930000000004</v>
          </cell>
          <cell r="CS129" t="str">
            <v>WA</v>
          </cell>
          <cell r="CT129" t="str">
            <v>Upright</v>
          </cell>
          <cell r="CU129">
            <v>69390.902000000002</v>
          </cell>
          <cell r="CV129" t="b">
            <v>0</v>
          </cell>
          <cell r="CZ129">
            <v>1464.694</v>
          </cell>
          <cell r="DA129" t="str">
            <v>WA</v>
          </cell>
          <cell r="DC129" t="str">
            <v>Vertical Axis</v>
          </cell>
          <cell r="DG129" t="str">
            <v>Electric</v>
          </cell>
          <cell r="DH129">
            <v>1464.694</v>
          </cell>
          <cell r="DI129" t="str">
            <v>WA</v>
          </cell>
          <cell r="DL129" t="str">
            <v>Electric</v>
          </cell>
          <cell r="DN129">
            <v>1150.8789999999999</v>
          </cell>
          <cell r="DO129" t="str">
            <v>WA</v>
          </cell>
          <cell r="DS129">
            <v>4956.4930000000004</v>
          </cell>
          <cell r="DT129" t="str">
            <v>WA</v>
          </cell>
          <cell r="DU129" t="str">
            <v>lt32</v>
          </cell>
          <cell r="DY129">
            <v>1150.8789999999999</v>
          </cell>
          <cell r="DZ129" t="str">
            <v>WA</v>
          </cell>
          <cell r="EC129" t="str">
            <v>Desktop</v>
          </cell>
          <cell r="ED129">
            <v>1464.694</v>
          </cell>
          <cell r="EE129" t="str">
            <v>WA</v>
          </cell>
          <cell r="EH129" t="str">
            <v>gt20</v>
          </cell>
          <cell r="EI129">
            <v>1464.694</v>
          </cell>
          <cell r="EJ129" t="str">
            <v>WA</v>
          </cell>
          <cell r="EO129">
            <v>1524.7619999999999</v>
          </cell>
          <cell r="EP129" t="str">
            <v>WA</v>
          </cell>
          <cell r="ES129">
            <v>1150.8789999999999</v>
          </cell>
          <cell r="ET129" t="str">
            <v>WA</v>
          </cell>
          <cell r="EZ129" t="str">
            <v>WA</v>
          </cell>
          <cell r="FA129" t="str">
            <v>Living Room/Family Room</v>
          </cell>
          <cell r="FB129">
            <v>659112.29999999993</v>
          </cell>
          <cell r="FC129">
            <v>351526.56</v>
          </cell>
          <cell r="FI129" t="str">
            <v>WA</v>
          </cell>
          <cell r="FJ129" t="str">
            <v>Exterior</v>
          </cell>
          <cell r="FK129" t="str">
            <v>EISAq</v>
          </cell>
          <cell r="FL129">
            <v>223042.18500000003</v>
          </cell>
          <cell r="FS129" t="str">
            <v>WA</v>
          </cell>
          <cell r="FT129" t="str">
            <v>EISAnqnx</v>
          </cell>
          <cell r="FV129">
            <v>548914.31999999995</v>
          </cell>
          <cell r="GD129" t="str">
            <v>WA</v>
          </cell>
          <cell r="GE129">
            <v>4943342.25</v>
          </cell>
          <cell r="GF129">
            <v>4389687.9179999996</v>
          </cell>
          <cell r="GI129">
            <v>1</v>
          </cell>
          <cell r="GJ129">
            <v>1</v>
          </cell>
          <cell r="GK129" t="str">
            <v>WA</v>
          </cell>
          <cell r="GL129">
            <v>1464.694</v>
          </cell>
          <cell r="GM129" t="str">
            <v>1980-1992</v>
          </cell>
          <cell r="GN129">
            <v>-1</v>
          </cell>
          <cell r="GQ129">
            <v>8632737.9961900003</v>
          </cell>
          <cell r="GR129">
            <v>524305.525975</v>
          </cell>
          <cell r="GU129" t="str">
            <v>Natural Gas Other</v>
          </cell>
          <cell r="GX129" t="str">
            <v>Wood</v>
          </cell>
          <cell r="GY129" t="str">
            <v>WA</v>
          </cell>
          <cell r="GZ129">
            <v>4956.49267578125</v>
          </cell>
        </row>
        <row r="130">
          <cell r="AD130" t="str">
            <v>WA</v>
          </cell>
          <cell r="AH130" t="str">
            <v>WA</v>
          </cell>
          <cell r="AI130" t="str">
            <v>Pre 1980</v>
          </cell>
          <cell r="AJ130">
            <v>1524.7619999999999</v>
          </cell>
          <cell r="AK130" t="b">
            <v>1</v>
          </cell>
          <cell r="AN130" t="str">
            <v>WA</v>
          </cell>
          <cell r="AO130" t="str">
            <v>Natural Gas Other</v>
          </cell>
          <cell r="AP130" t="str">
            <v>Pre 1980</v>
          </cell>
          <cell r="AQ130" t="str">
            <v>Basement</v>
          </cell>
          <cell r="AR130">
            <v>1638.4549242655401</v>
          </cell>
          <cell r="AU130" t="str">
            <v>No</v>
          </cell>
          <cell r="AV130" t="b">
            <v>0</v>
          </cell>
          <cell r="AX130">
            <v>5898437.727355944</v>
          </cell>
          <cell r="AY130" t="b">
            <v>0</v>
          </cell>
          <cell r="AZ130">
            <v>1160676.3891394434</v>
          </cell>
          <cell r="BA130" t="str">
            <v/>
          </cell>
          <cell r="BB130" t="str">
            <v/>
          </cell>
          <cell r="BC130">
            <v>0.81770816037080107</v>
          </cell>
          <cell r="BF130" t="str">
            <v>WA</v>
          </cell>
          <cell r="BG130" t="str">
            <v>Heat Pump (Central System)</v>
          </cell>
          <cell r="BH130" t="str">
            <v>1980-1992</v>
          </cell>
          <cell r="BI130" t="str">
            <v>Crawlspace</v>
          </cell>
          <cell r="BJ130">
            <v>2003.71557617188</v>
          </cell>
          <cell r="BM130" t="str">
            <v>No</v>
          </cell>
          <cell r="BN130">
            <v>3871178.4931640723</v>
          </cell>
          <cell r="BO130" t="b">
            <v>0</v>
          </cell>
          <cell r="BP130">
            <v>887041.87999792711</v>
          </cell>
          <cell r="BQ130">
            <v>1</v>
          </cell>
          <cell r="BR130">
            <v>2003.71557617188</v>
          </cell>
          <cell r="BU130" t="str">
            <v>WA</v>
          </cell>
          <cell r="BV130" t="str">
            <v>Pre 1980</v>
          </cell>
          <cell r="BW130" t="str">
            <v>Electric Storage - Inside Conditioned Space</v>
          </cell>
          <cell r="BY130">
            <v>1524.7619999999999</v>
          </cell>
          <cell r="BZ130" t="str">
            <v>le55</v>
          </cell>
          <cell r="CF130" t="str">
            <v>Conditioned</v>
          </cell>
          <cell r="CG130">
            <v>1524.7619999999999</v>
          </cell>
          <cell r="CH130" t="str">
            <v>WA</v>
          </cell>
          <cell r="CI130" t="str">
            <v>Side-by-Side w/o TTD Ice</v>
          </cell>
          <cell r="CJ130">
            <v>25920.953999999998</v>
          </cell>
          <cell r="CK130" t="b">
            <v>0</v>
          </cell>
          <cell r="CQ130" t="str">
            <v>Conditioned</v>
          </cell>
          <cell r="CR130">
            <v>1188.027</v>
          </cell>
          <cell r="CS130" t="str">
            <v>OR</v>
          </cell>
          <cell r="CT130" t="str">
            <v>Upright</v>
          </cell>
          <cell r="CU130">
            <v>28512.648000000001</v>
          </cell>
          <cell r="CV130" t="b">
            <v>0</v>
          </cell>
          <cell r="CZ130">
            <v>1524.7619999999999</v>
          </cell>
          <cell r="DA130" t="str">
            <v>WA</v>
          </cell>
          <cell r="DC130" t="str">
            <v>Horizontal Axis</v>
          </cell>
          <cell r="DG130" t="str">
            <v>Electric</v>
          </cell>
          <cell r="DH130">
            <v>1464.694</v>
          </cell>
          <cell r="DI130" t="str">
            <v>WA</v>
          </cell>
          <cell r="DL130" t="str">
            <v>Electric</v>
          </cell>
          <cell r="DM130" t="str">
            <v>Electric</v>
          </cell>
          <cell r="DN130">
            <v>2003.7159999999999</v>
          </cell>
          <cell r="DO130" t="str">
            <v>WA</v>
          </cell>
          <cell r="DS130">
            <v>1524.7619999999999</v>
          </cell>
          <cell r="DT130" t="str">
            <v>WA</v>
          </cell>
          <cell r="DU130" t="str">
            <v>lt32</v>
          </cell>
          <cell r="DX130" t="b">
            <v>0</v>
          </cell>
          <cell r="DY130">
            <v>1464.694</v>
          </cell>
          <cell r="DZ130" t="str">
            <v>WA</v>
          </cell>
          <cell r="EC130" t="str">
            <v>Laptop</v>
          </cell>
          <cell r="ED130">
            <v>1464.694</v>
          </cell>
          <cell r="EE130" t="str">
            <v>WA</v>
          </cell>
          <cell r="EH130" t="str">
            <v>gt20</v>
          </cell>
          <cell r="EI130">
            <v>1464.694</v>
          </cell>
          <cell r="EJ130" t="str">
            <v>WA</v>
          </cell>
          <cell r="EO130">
            <v>1524.7619999999999</v>
          </cell>
          <cell r="EP130" t="str">
            <v>WA</v>
          </cell>
          <cell r="ES130">
            <v>1524.7619999999999</v>
          </cell>
          <cell r="ET130" t="str">
            <v>WA</v>
          </cell>
          <cell r="EZ130" t="str">
            <v>WA</v>
          </cell>
          <cell r="FA130" t="str">
            <v>Other</v>
          </cell>
          <cell r="FB130">
            <v>1369488.89</v>
          </cell>
          <cell r="FC130">
            <v>1114632.1340000001</v>
          </cell>
          <cell r="FI130" t="str">
            <v>WA</v>
          </cell>
          <cell r="FJ130" t="str">
            <v>Exterior</v>
          </cell>
          <cell r="FK130" t="str">
            <v>EISAx</v>
          </cell>
          <cell r="FL130">
            <v>3965194.4000000004</v>
          </cell>
          <cell r="FS130" t="str">
            <v>WA</v>
          </cell>
          <cell r="FT130" t="str">
            <v>EISAq</v>
          </cell>
          <cell r="FV130">
            <v>648023.85</v>
          </cell>
          <cell r="GD130" t="str">
            <v>WA</v>
          </cell>
          <cell r="GE130">
            <v>5161319.37</v>
          </cell>
          <cell r="GF130">
            <v>4360819.32</v>
          </cell>
          <cell r="GI130">
            <v>1</v>
          </cell>
          <cell r="GJ130">
            <v>1</v>
          </cell>
          <cell r="GK130" t="str">
            <v>WA</v>
          </cell>
          <cell r="GL130">
            <v>1524.7619999999999</v>
          </cell>
          <cell r="GM130" t="str">
            <v>Pre 1980</v>
          </cell>
          <cell r="GN130">
            <v>-1</v>
          </cell>
          <cell r="GQ130">
            <v>7547541.4047599994</v>
          </cell>
          <cell r="GR130">
            <v>442748.95384500001</v>
          </cell>
          <cell r="GU130" t="str">
            <v>Heat Pump (Central System)</v>
          </cell>
          <cell r="GX130" t="str">
            <v>Natural Gas Other</v>
          </cell>
          <cell r="GY130" t="str">
            <v>OR</v>
          </cell>
          <cell r="GZ130">
            <v>1188.02661132813</v>
          </cell>
        </row>
        <row r="131">
          <cell r="AD131" t="str">
            <v>OR</v>
          </cell>
          <cell r="AH131" t="str">
            <v>OR</v>
          </cell>
          <cell r="AI131" t="str">
            <v>Pre 1980</v>
          </cell>
          <cell r="AJ131">
            <v>6932.7380000000003</v>
          </cell>
          <cell r="AK131" t="b">
            <v>1</v>
          </cell>
          <cell r="AN131" t="str">
            <v>WA</v>
          </cell>
          <cell r="AO131" t="str">
            <v>Natural Gas Other</v>
          </cell>
          <cell r="AP131" t="str">
            <v>Pre 1980</v>
          </cell>
          <cell r="AQ131" t="str">
            <v>Crawlspace</v>
          </cell>
          <cell r="AR131">
            <v>365.26065190633102</v>
          </cell>
          <cell r="AU131" t="str">
            <v>No</v>
          </cell>
          <cell r="AV131" t="b">
            <v>1</v>
          </cell>
          <cell r="AX131">
            <v>1314938.3468627916</v>
          </cell>
          <cell r="AY131" t="b">
            <v>0</v>
          </cell>
          <cell r="AZ131">
            <v>258749.51350242397</v>
          </cell>
          <cell r="BA131">
            <v>0.18229166666666685</v>
          </cell>
          <cell r="BB131">
            <v>365.26065190633102</v>
          </cell>
          <cell r="BC131">
            <v>0.18229162810814059</v>
          </cell>
          <cell r="BF131" t="str">
            <v>WA</v>
          </cell>
          <cell r="BG131" t="str">
            <v>Heat Pump (Central System)</v>
          </cell>
          <cell r="BH131" t="str">
            <v>1993-2006</v>
          </cell>
          <cell r="BI131" t="str">
            <v>Crawlspace</v>
          </cell>
          <cell r="BJ131">
            <v>1150.87915039063</v>
          </cell>
          <cell r="BM131" t="str">
            <v>No</v>
          </cell>
          <cell r="BN131">
            <v>2052017.5251464932</v>
          </cell>
          <cell r="BO131" t="b">
            <v>0</v>
          </cell>
          <cell r="BP131">
            <v>439484.4948409443</v>
          </cell>
          <cell r="BQ131">
            <v>1</v>
          </cell>
          <cell r="BR131">
            <v>1150.87915039063</v>
          </cell>
          <cell r="BU131" t="str">
            <v>OR</v>
          </cell>
          <cell r="BV131" t="str">
            <v>Pre 1980</v>
          </cell>
          <cell r="BW131" t="str">
            <v>Electric Storage - Outside Conditioned Space - Buffered</v>
          </cell>
          <cell r="BY131">
            <v>6932.7380000000003</v>
          </cell>
          <cell r="BZ131" t="str">
            <v>le55</v>
          </cell>
          <cell r="CF131" t="str">
            <v>Conditioned</v>
          </cell>
          <cell r="CG131">
            <v>2003.7159999999999</v>
          </cell>
          <cell r="CH131" t="str">
            <v>WA</v>
          </cell>
          <cell r="CI131" t="str">
            <v>Side-by-Side w/ TTD Ice</v>
          </cell>
          <cell r="CJ131">
            <v>56104.047999999995</v>
          </cell>
          <cell r="CK131" t="b">
            <v>0</v>
          </cell>
          <cell r="CQ131" t="str">
            <v>Conditioned</v>
          </cell>
          <cell r="CR131">
            <v>4956.4930000000004</v>
          </cell>
          <cell r="CS131" t="str">
            <v>WA</v>
          </cell>
          <cell r="CT131" t="str">
            <v>Upright</v>
          </cell>
          <cell r="CU131">
            <v>44608.437000000005</v>
          </cell>
          <cell r="CV131" t="b">
            <v>0</v>
          </cell>
          <cell r="CZ131">
            <v>6932.7380000000003</v>
          </cell>
          <cell r="DA131" t="str">
            <v>OR</v>
          </cell>
          <cell r="DC131" t="str">
            <v>Horizontal Axis</v>
          </cell>
          <cell r="DG131" t="str">
            <v>Electric</v>
          </cell>
          <cell r="DH131">
            <v>1150.8789999999999</v>
          </cell>
          <cell r="DI131" t="str">
            <v>WA</v>
          </cell>
          <cell r="DL131" t="str">
            <v>Electric</v>
          </cell>
          <cell r="DM131" t="str">
            <v>Electric</v>
          </cell>
          <cell r="DN131">
            <v>1188.027</v>
          </cell>
          <cell r="DO131" t="str">
            <v>OR</v>
          </cell>
          <cell r="DS131">
            <v>1188.027</v>
          </cell>
          <cell r="DT131" t="str">
            <v>OR</v>
          </cell>
          <cell r="DU131" t="str">
            <v>gt46</v>
          </cell>
          <cell r="DX131" t="b">
            <v>0</v>
          </cell>
          <cell r="DY131">
            <v>1464.694</v>
          </cell>
          <cell r="DZ131" t="str">
            <v>WA</v>
          </cell>
          <cell r="EC131" t="str">
            <v>Laptop</v>
          </cell>
          <cell r="ED131">
            <v>6932.7380000000003</v>
          </cell>
          <cell r="EE131" t="str">
            <v>OR</v>
          </cell>
          <cell r="EH131" t="str">
            <v>le20</v>
          </cell>
          <cell r="EI131">
            <v>4956.4930000000004</v>
          </cell>
          <cell r="EJ131" t="str">
            <v>WA</v>
          </cell>
          <cell r="EO131">
            <v>1524.7619999999999</v>
          </cell>
          <cell r="EP131" t="str">
            <v>WA</v>
          </cell>
          <cell r="ES131">
            <v>1188.027</v>
          </cell>
          <cell r="ET131" t="str">
            <v>OR</v>
          </cell>
          <cell r="EZ131" t="str">
            <v>WA</v>
          </cell>
          <cell r="FA131" t="str">
            <v>Bathroom</v>
          </cell>
          <cell r="FB131">
            <v>723558.83600000001</v>
          </cell>
          <cell r="FC131">
            <v>186016.13800000001</v>
          </cell>
          <cell r="FI131" t="str">
            <v>WA</v>
          </cell>
          <cell r="FJ131" t="str">
            <v>Garage</v>
          </cell>
          <cell r="FK131" t="str">
            <v>EISAnqnx</v>
          </cell>
          <cell r="FL131">
            <v>594779.16</v>
          </cell>
          <cell r="FS131" t="str">
            <v>WA</v>
          </cell>
          <cell r="FT131" t="str">
            <v>EISAx</v>
          </cell>
          <cell r="FV131">
            <v>266833.34999999998</v>
          </cell>
          <cell r="GD131" t="str">
            <v>OR</v>
          </cell>
          <cell r="GE131">
            <v>39814714.333999999</v>
          </cell>
          <cell r="GF131">
            <v>24472565.140000001</v>
          </cell>
          <cell r="GI131">
            <v>1</v>
          </cell>
          <cell r="GJ131">
            <v>2</v>
          </cell>
          <cell r="GK131" t="str">
            <v>OR</v>
          </cell>
          <cell r="GL131">
            <v>6932.7380000000003</v>
          </cell>
          <cell r="GM131" t="str">
            <v>Pre 1980</v>
          </cell>
          <cell r="GN131">
            <v>-1</v>
          </cell>
          <cell r="GQ131">
            <v>34321434.590415999</v>
          </cell>
          <cell r="GR131">
            <v>4227410.3139500003</v>
          </cell>
          <cell r="GU131" t="str">
            <v>Baseboard/Wall/Radiant</v>
          </cell>
          <cell r="GX131" t="str">
            <v>Wood</v>
          </cell>
          <cell r="GY131" t="str">
            <v>WA</v>
          </cell>
          <cell r="GZ131">
            <v>1524.76245117188</v>
          </cell>
        </row>
        <row r="132">
          <cell r="AD132" t="str">
            <v>OR</v>
          </cell>
          <cell r="AH132" t="str">
            <v>OR</v>
          </cell>
          <cell r="AI132" t="str">
            <v>1993-2006</v>
          </cell>
          <cell r="AJ132">
            <v>6932.7380000000003</v>
          </cell>
          <cell r="AK132" t="b">
            <v>1</v>
          </cell>
          <cell r="AN132" t="str">
            <v>WA</v>
          </cell>
          <cell r="AO132" t="str">
            <v>Natural Gas Other</v>
          </cell>
          <cell r="AP132" t="str">
            <v>Pre 1980</v>
          </cell>
          <cell r="AQ132" t="str">
            <v>Basement</v>
          </cell>
          <cell r="AR132">
            <v>1638.4549242655401</v>
          </cell>
          <cell r="AU132" t="str">
            <v>No</v>
          </cell>
          <cell r="AV132" t="b">
            <v>1</v>
          </cell>
          <cell r="AX132">
            <v>5898437.727355944</v>
          </cell>
          <cell r="AY132" t="b">
            <v>0</v>
          </cell>
          <cell r="AZ132">
            <v>1160676.3891394434</v>
          </cell>
          <cell r="BA132">
            <v>0.81770833333333315</v>
          </cell>
          <cell r="BB132">
            <v>1638.4549242655401</v>
          </cell>
          <cell r="BC132">
            <v>0.81770816037080107</v>
          </cell>
          <cell r="BF132" t="str">
            <v>WA</v>
          </cell>
          <cell r="BG132" t="str">
            <v>Heat Pump (Central System)</v>
          </cell>
          <cell r="BH132" t="str">
            <v>1980-1992</v>
          </cell>
          <cell r="BI132" t="str">
            <v>Crawlspace</v>
          </cell>
          <cell r="BJ132">
            <v>4956.49267578125</v>
          </cell>
          <cell r="BM132" t="str">
            <v>No</v>
          </cell>
          <cell r="BN132">
            <v>13888092.477539062</v>
          </cell>
          <cell r="BO132" t="b">
            <v>0</v>
          </cell>
          <cell r="BP132">
            <v>3426097.7451987793</v>
          </cell>
          <cell r="BQ132">
            <v>1</v>
          </cell>
          <cell r="BR132">
            <v>4956.49267578125</v>
          </cell>
          <cell r="BU132" t="str">
            <v>WA</v>
          </cell>
          <cell r="BV132" t="str">
            <v>Post 2006</v>
          </cell>
          <cell r="BW132" t="str">
            <v>Gas Storage Outside Conditioned Space</v>
          </cell>
          <cell r="BY132">
            <v>4956.4930000000004</v>
          </cell>
          <cell r="BZ132" t="str">
            <v>le55</v>
          </cell>
          <cell r="CF132" t="str">
            <v>Conditioned</v>
          </cell>
          <cell r="CG132">
            <v>6932.7380000000003</v>
          </cell>
          <cell r="CH132" t="str">
            <v>OR</v>
          </cell>
          <cell r="CI132" t="str">
            <v>Side-by-Side w/ TTD Ice</v>
          </cell>
          <cell r="CJ132">
            <v>173318.45</v>
          </cell>
          <cell r="CK132" t="b">
            <v>0</v>
          </cell>
          <cell r="CQ132" t="str">
            <v>Unconditioned</v>
          </cell>
          <cell r="CR132">
            <v>1464.694</v>
          </cell>
          <cell r="CS132" t="str">
            <v>WA</v>
          </cell>
          <cell r="CT132" t="str">
            <v>Upright</v>
          </cell>
          <cell r="CU132">
            <v>21970.41</v>
          </cell>
          <cell r="CV132" t="b">
            <v>0</v>
          </cell>
          <cell r="CZ132">
            <v>6932.7380000000003</v>
          </cell>
          <cell r="DA132" t="str">
            <v>OR</v>
          </cell>
          <cell r="DC132" t="str">
            <v>Horizontal Axis</v>
          </cell>
          <cell r="DG132" t="str">
            <v>Electric</v>
          </cell>
          <cell r="DH132">
            <v>4956.4930000000004</v>
          </cell>
          <cell r="DI132" t="str">
            <v>WA</v>
          </cell>
          <cell r="DL132" t="str">
            <v>Electric</v>
          </cell>
          <cell r="DM132" t="str">
            <v>Electric</v>
          </cell>
          <cell r="DN132">
            <v>1464.694</v>
          </cell>
          <cell r="DO132" t="str">
            <v>WA</v>
          </cell>
          <cell r="DS132">
            <v>4956.4930000000004</v>
          </cell>
          <cell r="DT132" t="str">
            <v>WA</v>
          </cell>
          <cell r="DU132" t="str">
            <v>lt32</v>
          </cell>
          <cell r="DX132" t="b">
            <v>1</v>
          </cell>
          <cell r="DY132">
            <v>6932.7380000000003</v>
          </cell>
          <cell r="DZ132" t="str">
            <v>OR</v>
          </cell>
          <cell r="EC132" t="str">
            <v>Desktop</v>
          </cell>
          <cell r="ED132">
            <v>1464.694</v>
          </cell>
          <cell r="EE132" t="str">
            <v>WA</v>
          </cell>
          <cell r="EH132" t="str">
            <v>gt20</v>
          </cell>
          <cell r="EI132">
            <v>1464.694</v>
          </cell>
          <cell r="EJ132" t="str">
            <v>WA</v>
          </cell>
          <cell r="EO132">
            <v>4956.4930000000004</v>
          </cell>
          <cell r="EP132" t="str">
            <v>WA</v>
          </cell>
          <cell r="ES132">
            <v>4956.4930000000004</v>
          </cell>
          <cell r="ET132" t="str">
            <v>WA</v>
          </cell>
          <cell r="EZ132" t="str">
            <v>WA</v>
          </cell>
          <cell r="FA132" t="str">
            <v>Bedrooms</v>
          </cell>
          <cell r="FB132">
            <v>125963.68399999999</v>
          </cell>
          <cell r="FC132">
            <v>295868.18799999997</v>
          </cell>
          <cell r="FI132" t="str">
            <v>WA</v>
          </cell>
          <cell r="FJ132" t="str">
            <v>Garage</v>
          </cell>
          <cell r="FK132" t="str">
            <v>EISAq</v>
          </cell>
          <cell r="FL132">
            <v>793038.88000000012</v>
          </cell>
          <cell r="FS132" t="str">
            <v>WA</v>
          </cell>
          <cell r="FT132" t="str">
            <v>EISAnqnx</v>
          </cell>
          <cell r="FV132">
            <v>3122590.5900000003</v>
          </cell>
          <cell r="GD132" t="str">
            <v>OR</v>
          </cell>
          <cell r="GE132">
            <v>63379090.796000004</v>
          </cell>
          <cell r="GF132">
            <v>29554262.094000001</v>
          </cell>
          <cell r="GI132">
            <v>1</v>
          </cell>
          <cell r="GJ132">
            <v>2</v>
          </cell>
          <cell r="GK132" t="str">
            <v>OR</v>
          </cell>
          <cell r="GL132">
            <v>6932.7380000000003</v>
          </cell>
          <cell r="GM132" t="str">
            <v>1993-2006</v>
          </cell>
          <cell r="GQ132">
            <v>35357657.073800005</v>
          </cell>
          <cell r="GR132">
            <v>3733764.7046600003</v>
          </cell>
          <cell r="GU132" t="str">
            <v>Natural Gas FAF</v>
          </cell>
          <cell r="GX132" t="str">
            <v>None</v>
          </cell>
          <cell r="GY132" t="str">
            <v>OR</v>
          </cell>
          <cell r="GZ132">
            <v>6932.73828125</v>
          </cell>
        </row>
        <row r="133">
          <cell r="AD133" t="str">
            <v>WA</v>
          </cell>
          <cell r="AH133" t="str">
            <v>WA</v>
          </cell>
          <cell r="AI133" t="str">
            <v>1993-2006</v>
          </cell>
          <cell r="AJ133">
            <v>4956.4930000000004</v>
          </cell>
          <cell r="AK133" t="b">
            <v>1</v>
          </cell>
          <cell r="AN133" t="str">
            <v>WA</v>
          </cell>
          <cell r="AO133" t="str">
            <v>Propane/LP</v>
          </cell>
          <cell r="AP133" t="str">
            <v>1993-2006</v>
          </cell>
          <cell r="AQ133" t="str">
            <v>Crawlspace</v>
          </cell>
          <cell r="AR133">
            <v>4956.49267578125</v>
          </cell>
          <cell r="AU133" t="str">
            <v>No</v>
          </cell>
          <cell r="AV133" t="b">
            <v>0</v>
          </cell>
          <cell r="AX133">
            <v>6859785.86328125</v>
          </cell>
          <cell r="AY133" t="b">
            <v>0</v>
          </cell>
          <cell r="AZ133">
            <v>1541153.4935845216</v>
          </cell>
          <cell r="BA133" t="str">
            <v/>
          </cell>
          <cell r="BB133" t="str">
            <v/>
          </cell>
          <cell r="BC133">
            <v>0.99999993458706582</v>
          </cell>
          <cell r="BF133" t="str">
            <v>OR</v>
          </cell>
          <cell r="BG133" t="str">
            <v>Central Air Conditioning (Ducted System)</v>
          </cell>
          <cell r="BH133" t="str">
            <v>1980-1992</v>
          </cell>
          <cell r="BI133" t="str">
            <v>Crawlspace</v>
          </cell>
          <cell r="BJ133">
            <v>6932.73828125</v>
          </cell>
          <cell r="BM133" t="str">
            <v>No</v>
          </cell>
          <cell r="BN133">
            <v>10239654.44140625</v>
          </cell>
          <cell r="BO133" t="b">
            <v>0</v>
          </cell>
          <cell r="BP133">
            <v>2797142.9017761718</v>
          </cell>
          <cell r="BQ133">
            <v>1</v>
          </cell>
          <cell r="BR133">
            <v>6932.73828125</v>
          </cell>
          <cell r="BU133" t="str">
            <v>WA</v>
          </cell>
          <cell r="BV133" t="str">
            <v>1980-1992</v>
          </cell>
          <cell r="BW133" t="str">
            <v>Electric Storage - Outside Conditioned Space - Buffered</v>
          </cell>
          <cell r="BY133">
            <v>1464.694</v>
          </cell>
          <cell r="BZ133" t="str">
            <v>le55</v>
          </cell>
          <cell r="CF133" t="str">
            <v>Conditioned</v>
          </cell>
          <cell r="CG133">
            <v>6932.7380000000003</v>
          </cell>
          <cell r="CH133" t="str">
            <v>OR</v>
          </cell>
          <cell r="CI133" t="str">
            <v>Bottom-Freezer (Including French Door) w/o TTD Ice</v>
          </cell>
          <cell r="CJ133">
            <v>152520.236</v>
          </cell>
          <cell r="CK133" t="b">
            <v>0</v>
          </cell>
          <cell r="CQ133" t="str">
            <v>Conditioned</v>
          </cell>
          <cell r="CR133">
            <v>2003.7159999999999</v>
          </cell>
          <cell r="CS133" t="str">
            <v>WA</v>
          </cell>
          <cell r="CT133" t="str">
            <v>Chest</v>
          </cell>
          <cell r="CU133">
            <v>16029.727999999999</v>
          </cell>
          <cell r="CV133" t="b">
            <v>0</v>
          </cell>
          <cell r="CZ133">
            <v>4956.4930000000004</v>
          </cell>
          <cell r="DA133" t="str">
            <v>WA</v>
          </cell>
          <cell r="DC133" t="str">
            <v>Horizontal Axis</v>
          </cell>
          <cell r="DG133" t="str">
            <v>Gas</v>
          </cell>
          <cell r="DH133">
            <v>1524.7619999999999</v>
          </cell>
          <cell r="DI133" t="str">
            <v>WA</v>
          </cell>
          <cell r="DL133" t="str">
            <v>Electric</v>
          </cell>
          <cell r="DM133" t="str">
            <v>Electric</v>
          </cell>
          <cell r="DN133">
            <v>1464.694</v>
          </cell>
          <cell r="DO133" t="str">
            <v>WA</v>
          </cell>
          <cell r="DS133">
            <v>4956.4930000000004</v>
          </cell>
          <cell r="DT133" t="str">
            <v>WA</v>
          </cell>
          <cell r="DU133" t="str">
            <v>lt32</v>
          </cell>
          <cell r="DX133" t="b">
            <v>0</v>
          </cell>
          <cell r="DY133">
            <v>6932.7380000000003</v>
          </cell>
          <cell r="DZ133" t="str">
            <v>OR</v>
          </cell>
          <cell r="EC133" t="str">
            <v>Laptop</v>
          </cell>
          <cell r="ED133">
            <v>1524.7619999999999</v>
          </cell>
          <cell r="EE133" t="str">
            <v>WA</v>
          </cell>
          <cell r="EH133" t="str">
            <v>le20</v>
          </cell>
          <cell r="EI133">
            <v>4956.4930000000004</v>
          </cell>
          <cell r="EJ133" t="str">
            <v>WA</v>
          </cell>
          <cell r="EO133">
            <v>2003.7159999999999</v>
          </cell>
          <cell r="EP133" t="str">
            <v>WA</v>
          </cell>
          <cell r="ES133">
            <v>6932.7380000000003</v>
          </cell>
          <cell r="ET133" t="str">
            <v>OR</v>
          </cell>
          <cell r="EZ133" t="str">
            <v>WA</v>
          </cell>
          <cell r="FA133" t="str">
            <v>Exterior</v>
          </cell>
          <cell r="FB133">
            <v>688406.17999999993</v>
          </cell>
          <cell r="FC133">
            <v>3195962.3079999997</v>
          </cell>
          <cell r="FI133" t="str">
            <v>WA</v>
          </cell>
          <cell r="FJ133" t="str">
            <v>Kitchen</v>
          </cell>
          <cell r="FK133" t="str">
            <v>EISAq</v>
          </cell>
          <cell r="FL133">
            <v>485736.31400000001</v>
          </cell>
          <cell r="FS133" t="str">
            <v>WA</v>
          </cell>
          <cell r="FT133" t="str">
            <v>EISAq</v>
          </cell>
          <cell r="FV133">
            <v>4654146.9270000001</v>
          </cell>
          <cell r="GD133" t="str">
            <v>WA</v>
          </cell>
          <cell r="GE133">
            <v>9422293.193</v>
          </cell>
          <cell r="GF133">
            <v>11657671.536</v>
          </cell>
          <cell r="GI133">
            <v>1</v>
          </cell>
          <cell r="GJ133">
            <v>1</v>
          </cell>
          <cell r="GK133" t="str">
            <v>WA</v>
          </cell>
          <cell r="GL133">
            <v>4956.4930000000004</v>
          </cell>
          <cell r="GM133" t="str">
            <v>1993-2006</v>
          </cell>
          <cell r="GN133">
            <v>0</v>
          </cell>
          <cell r="GQ133">
            <v>22581038.634050004</v>
          </cell>
          <cell r="GR133">
            <v>1463144.3423675001</v>
          </cell>
          <cell r="GU133" t="str">
            <v>Natural Gas FAF</v>
          </cell>
          <cell r="GX133" t="str">
            <v>None</v>
          </cell>
          <cell r="GY133" t="str">
            <v>WA</v>
          </cell>
          <cell r="GZ133">
            <v>1524.76245117188</v>
          </cell>
        </row>
        <row r="134">
          <cell r="AD134" t="str">
            <v>WA</v>
          </cell>
          <cell r="AH134" t="str">
            <v>WA</v>
          </cell>
          <cell r="AI134" t="str">
            <v>Pre 1980</v>
          </cell>
          <cell r="AJ134">
            <v>2003.7159999999999</v>
          </cell>
          <cell r="AK134" t="b">
            <v>1</v>
          </cell>
          <cell r="AN134" t="str">
            <v>WA</v>
          </cell>
          <cell r="AO134" t="str">
            <v>Baseboard/Wall/Radiant</v>
          </cell>
          <cell r="AP134" t="str">
            <v>1993-2006</v>
          </cell>
          <cell r="AQ134" t="str">
            <v>Crawlspace</v>
          </cell>
          <cell r="AR134">
            <v>4956.49267578125</v>
          </cell>
          <cell r="AU134" t="str">
            <v>No</v>
          </cell>
          <cell r="AV134" t="b">
            <v>1</v>
          </cell>
          <cell r="AX134">
            <v>6859785.86328125</v>
          </cell>
          <cell r="AY134" t="b">
            <v>0</v>
          </cell>
          <cell r="AZ134">
            <v>1541153.4935845216</v>
          </cell>
          <cell r="BA134">
            <v>1</v>
          </cell>
          <cell r="BB134">
            <v>4956.49267578125</v>
          </cell>
          <cell r="BC134">
            <v>0.99999993458706582</v>
          </cell>
          <cell r="BF134" t="str">
            <v>WA</v>
          </cell>
          <cell r="BG134" t="str">
            <v>Heat Pump (Central System)</v>
          </cell>
          <cell r="BH134" t="str">
            <v>Pre 1980</v>
          </cell>
          <cell r="BI134" t="str">
            <v>Crawlspace</v>
          </cell>
          <cell r="BJ134">
            <v>1150.87915039063</v>
          </cell>
          <cell r="BM134" t="str">
            <v>No</v>
          </cell>
          <cell r="BN134">
            <v>1491539.3789062565</v>
          </cell>
          <cell r="BO134" t="b">
            <v>0</v>
          </cell>
          <cell r="BP134">
            <v>370031.12478525552</v>
          </cell>
          <cell r="BQ134">
            <v>1</v>
          </cell>
          <cell r="BR134">
            <v>1150.87915039063</v>
          </cell>
          <cell r="BU134" t="str">
            <v>WA</v>
          </cell>
          <cell r="BV134" t="str">
            <v>Pre 1980</v>
          </cell>
          <cell r="BW134" t="str">
            <v>Electric Storage - Inside Conditioned Space</v>
          </cell>
          <cell r="BY134">
            <v>1524.7619999999999</v>
          </cell>
          <cell r="BZ134" t="str">
            <v>le55</v>
          </cell>
          <cell r="CF134" t="str">
            <v>Conditioned</v>
          </cell>
          <cell r="CG134">
            <v>4956.4930000000004</v>
          </cell>
          <cell r="CH134" t="str">
            <v>WA</v>
          </cell>
          <cell r="CI134" t="str">
            <v>Side-by-Side w/ TTD Ice</v>
          </cell>
          <cell r="CJ134">
            <v>109042.84600000001</v>
          </cell>
          <cell r="CK134" t="b">
            <v>0</v>
          </cell>
          <cell r="CQ134" t="str">
            <v>Unconditioned</v>
          </cell>
          <cell r="CR134">
            <v>6932.7380000000003</v>
          </cell>
          <cell r="CS134" t="str">
            <v>OR</v>
          </cell>
          <cell r="CT134" t="str">
            <v>Upright</v>
          </cell>
          <cell r="CU134">
            <v>103991.07</v>
          </cell>
          <cell r="CV134" t="b">
            <v>0</v>
          </cell>
          <cell r="CZ134">
            <v>2003.7159999999999</v>
          </cell>
          <cell r="DA134" t="str">
            <v>WA</v>
          </cell>
          <cell r="DC134" t="str">
            <v>Vertical Axis</v>
          </cell>
          <cell r="DG134" t="str">
            <v>Electric</v>
          </cell>
          <cell r="DH134">
            <v>1188.027</v>
          </cell>
          <cell r="DI134" t="str">
            <v>OR</v>
          </cell>
          <cell r="DL134" t="str">
            <v>Electric</v>
          </cell>
          <cell r="DM134" t="str">
            <v>Electric</v>
          </cell>
          <cell r="DN134">
            <v>1464.694</v>
          </cell>
          <cell r="DO134" t="str">
            <v>WA</v>
          </cell>
          <cell r="DS134">
            <v>4956.4930000000004</v>
          </cell>
          <cell r="DT134" t="str">
            <v>WA</v>
          </cell>
          <cell r="DU134" t="str">
            <v>32to46</v>
          </cell>
          <cell r="DX134" t="b">
            <v>0</v>
          </cell>
          <cell r="DY134">
            <v>4956.4930000000004</v>
          </cell>
          <cell r="DZ134" t="str">
            <v>WA</v>
          </cell>
          <cell r="EC134" t="str">
            <v>Desktop</v>
          </cell>
          <cell r="ED134">
            <v>1524.7619999999999</v>
          </cell>
          <cell r="EE134" t="str">
            <v>WA</v>
          </cell>
          <cell r="EH134" t="str">
            <v>gt20</v>
          </cell>
          <cell r="EI134">
            <v>2003.7159999999999</v>
          </cell>
          <cell r="EJ134" t="str">
            <v>WA</v>
          </cell>
          <cell r="EO134">
            <v>2003.7159999999999</v>
          </cell>
          <cell r="EP134" t="str">
            <v>WA</v>
          </cell>
          <cell r="ES134">
            <v>1150.8789999999999</v>
          </cell>
          <cell r="ET134" t="str">
            <v>WA</v>
          </cell>
          <cell r="EZ134" t="str">
            <v>WA</v>
          </cell>
          <cell r="FA134" t="str">
            <v>Kitchen</v>
          </cell>
          <cell r="FB134">
            <v>423296.56599999999</v>
          </cell>
          <cell r="FC134">
            <v>310515.12799999997</v>
          </cell>
          <cell r="FI134" t="str">
            <v>WA</v>
          </cell>
          <cell r="FJ134" t="str">
            <v>Kitchen</v>
          </cell>
          <cell r="FK134" t="str">
            <v>EISAx</v>
          </cell>
          <cell r="FL134">
            <v>297389.58</v>
          </cell>
          <cell r="FS134" t="str">
            <v>WA</v>
          </cell>
          <cell r="FT134" t="str">
            <v>EISAx</v>
          </cell>
          <cell r="FV134">
            <v>2998678.2650000001</v>
          </cell>
          <cell r="GD134" t="str">
            <v>WA</v>
          </cell>
          <cell r="GE134">
            <v>9126926.379999999</v>
          </cell>
          <cell r="GF134">
            <v>5822798.6959999995</v>
          </cell>
          <cell r="GI134">
            <v>1</v>
          </cell>
          <cell r="GJ134">
            <v>1</v>
          </cell>
          <cell r="GK134" t="str">
            <v>WA</v>
          </cell>
          <cell r="GL134">
            <v>2003.7159999999999</v>
          </cell>
          <cell r="GM134" t="str">
            <v>Pre 1980</v>
          </cell>
          <cell r="GN134">
            <v>-1</v>
          </cell>
          <cell r="GQ134">
            <v>10718403.861307999</v>
          </cell>
          <cell r="GR134">
            <v>344634.14270999999</v>
          </cell>
          <cell r="GU134" t="str">
            <v>Natural Gas FAF</v>
          </cell>
          <cell r="GX134" t="str">
            <v>None</v>
          </cell>
          <cell r="GY134" t="str">
            <v>WA</v>
          </cell>
          <cell r="GZ134">
            <v>1464.69372558594</v>
          </cell>
        </row>
        <row r="135">
          <cell r="AD135" t="str">
            <v>WA</v>
          </cell>
          <cell r="AH135" t="str">
            <v>WA</v>
          </cell>
          <cell r="AI135" t="str">
            <v>Pre 1980</v>
          </cell>
          <cell r="AJ135">
            <v>1524.7619999999999</v>
          </cell>
          <cell r="AK135" t="b">
            <v>1</v>
          </cell>
          <cell r="AN135" t="str">
            <v>WA</v>
          </cell>
          <cell r="AO135" t="str">
            <v>Wood</v>
          </cell>
          <cell r="AP135" t="str">
            <v>Pre 1980</v>
          </cell>
          <cell r="AQ135" t="str">
            <v>Basement</v>
          </cell>
          <cell r="AR135">
            <v>2274.1554630055098</v>
          </cell>
          <cell r="AU135" t="str">
            <v>No</v>
          </cell>
          <cell r="AV135" t="b">
            <v>0</v>
          </cell>
          <cell r="AX135">
            <v>4511924.4386029318</v>
          </cell>
          <cell r="AY135" t="b">
            <v>0</v>
          </cell>
          <cell r="AZ135">
            <v>1990621.7194221034</v>
          </cell>
          <cell r="BA135" t="str">
            <v/>
          </cell>
          <cell r="BB135" t="str">
            <v/>
          </cell>
          <cell r="BC135">
            <v>0.45882349939877037</v>
          </cell>
          <cell r="BF135" t="str">
            <v>WA</v>
          </cell>
          <cell r="BG135" t="str">
            <v>Heat Pump (Central System)</v>
          </cell>
          <cell r="BH135" t="str">
            <v>Post 2006</v>
          </cell>
          <cell r="BI135" t="str">
            <v>Crawlspace</v>
          </cell>
          <cell r="BJ135">
            <v>4956.49267578125</v>
          </cell>
          <cell r="BM135" t="str">
            <v>No</v>
          </cell>
          <cell r="BN135">
            <v>14562175.481445312</v>
          </cell>
          <cell r="BO135" t="b">
            <v>0</v>
          </cell>
          <cell r="BP135">
            <v>2418536.9575732909</v>
          </cell>
          <cell r="BQ135">
            <v>1</v>
          </cell>
          <cell r="BR135">
            <v>4956.49267578125</v>
          </cell>
          <cell r="BU135" t="str">
            <v>OR</v>
          </cell>
          <cell r="BV135" t="str">
            <v>Pre 1980</v>
          </cell>
          <cell r="BW135" t="str">
            <v>Electric Storage - Inside Conditioned Space</v>
          </cell>
          <cell r="BY135">
            <v>6932.7380000000003</v>
          </cell>
          <cell r="BZ135" t="str">
            <v>le55</v>
          </cell>
          <cell r="CF135" t="str">
            <v>Unconditioned</v>
          </cell>
          <cell r="CG135">
            <v>4956.4930000000004</v>
          </cell>
          <cell r="CH135" t="str">
            <v>WA</v>
          </cell>
          <cell r="CI135" t="str">
            <v>Top-Freezer w/o TTD Ice</v>
          </cell>
          <cell r="CJ135">
            <v>89216.874000000011</v>
          </cell>
          <cell r="CK135" t="b">
            <v>0</v>
          </cell>
          <cell r="CQ135" t="str">
            <v>Unconditioned</v>
          </cell>
          <cell r="CR135">
            <v>1524.7619999999999</v>
          </cell>
          <cell r="CS135" t="str">
            <v>WA</v>
          </cell>
          <cell r="CT135" t="str">
            <v>Chest</v>
          </cell>
          <cell r="CU135">
            <v>22871.43</v>
          </cell>
          <cell r="CV135" t="b">
            <v>0</v>
          </cell>
          <cell r="CZ135">
            <v>1524.7619999999999</v>
          </cell>
          <cell r="DA135" t="str">
            <v>WA</v>
          </cell>
          <cell r="DC135" t="str">
            <v>Horizontal Axis</v>
          </cell>
          <cell r="DG135" t="str">
            <v>Electric</v>
          </cell>
          <cell r="DH135">
            <v>6932.7380000000003</v>
          </cell>
          <cell r="DI135" t="str">
            <v>OR</v>
          </cell>
          <cell r="DL135" t="str">
            <v>Electric</v>
          </cell>
          <cell r="DM135" t="str">
            <v>Electric</v>
          </cell>
          <cell r="DN135">
            <v>1150.8789999999999</v>
          </cell>
          <cell r="DO135" t="str">
            <v>WA</v>
          </cell>
          <cell r="DS135">
            <v>6932.7380000000003</v>
          </cell>
          <cell r="DT135" t="str">
            <v>OR</v>
          </cell>
          <cell r="DU135" t="str">
            <v>32to46</v>
          </cell>
          <cell r="DX135" t="b">
            <v>1</v>
          </cell>
          <cell r="DY135">
            <v>4956.4930000000004</v>
          </cell>
          <cell r="DZ135" t="str">
            <v>WA</v>
          </cell>
          <cell r="EC135" t="str">
            <v>Laptop</v>
          </cell>
          <cell r="ED135">
            <v>1150.8789999999999</v>
          </cell>
          <cell r="EE135" t="str">
            <v>WA</v>
          </cell>
          <cell r="EH135" t="str">
            <v>le20</v>
          </cell>
          <cell r="EI135">
            <v>1188.027</v>
          </cell>
          <cell r="EJ135" t="str">
            <v>OR</v>
          </cell>
          <cell r="EO135">
            <v>2003.7159999999999</v>
          </cell>
          <cell r="EP135" t="str">
            <v>WA</v>
          </cell>
          <cell r="ES135">
            <v>4956.4930000000004</v>
          </cell>
          <cell r="ET135" t="str">
            <v>WA</v>
          </cell>
          <cell r="EZ135" t="str">
            <v>WA</v>
          </cell>
          <cell r="FA135" t="str">
            <v>Living Room/Family Room</v>
          </cell>
          <cell r="FB135">
            <v>26364.491999999998</v>
          </cell>
          <cell r="FC135">
            <v>222633.48799999998</v>
          </cell>
          <cell r="FI135" t="str">
            <v>WA</v>
          </cell>
          <cell r="FJ135" t="str">
            <v>Living Room/Family Room</v>
          </cell>
          <cell r="FK135" t="str">
            <v>EISAq</v>
          </cell>
          <cell r="FL135">
            <v>574953.18800000008</v>
          </cell>
          <cell r="FS135" t="str">
            <v>WA</v>
          </cell>
          <cell r="FT135" t="str">
            <v>EISAnqnx</v>
          </cell>
          <cell r="FV135">
            <v>1067333.3999999999</v>
          </cell>
          <cell r="GD135" t="str">
            <v>WA</v>
          </cell>
          <cell r="GE135">
            <v>3914064.054</v>
          </cell>
          <cell r="GF135">
            <v>3043424.952</v>
          </cell>
          <cell r="GI135">
            <v>1</v>
          </cell>
          <cell r="GJ135">
            <v>1</v>
          </cell>
          <cell r="GK135" t="str">
            <v>WA</v>
          </cell>
          <cell r="GL135">
            <v>1524.7619999999999</v>
          </cell>
          <cell r="GM135" t="str">
            <v>Pre 1980</v>
          </cell>
          <cell r="GN135">
            <v>0</v>
          </cell>
          <cell r="GQ135">
            <v>7547541.4047599994</v>
          </cell>
          <cell r="GR135">
            <v>442748.95384500001</v>
          </cell>
          <cell r="GU135" t="str">
            <v>Natural Gas FAF</v>
          </cell>
          <cell r="GX135" t="str">
            <v>None</v>
          </cell>
          <cell r="GY135" t="str">
            <v>WA</v>
          </cell>
          <cell r="GZ135">
            <v>1524.76245117188</v>
          </cell>
        </row>
        <row r="136">
          <cell r="AD136" t="str">
            <v>OR</v>
          </cell>
          <cell r="AH136" t="str">
            <v>OR</v>
          </cell>
          <cell r="AI136" t="str">
            <v>Pre 1980</v>
          </cell>
          <cell r="AJ136">
            <v>1188.027</v>
          </cell>
          <cell r="AK136" t="b">
            <v>1</v>
          </cell>
          <cell r="AN136" t="str">
            <v>WA</v>
          </cell>
          <cell r="AO136" t="str">
            <v>Wood</v>
          </cell>
          <cell r="AP136" t="str">
            <v>Pre 1980</v>
          </cell>
          <cell r="AQ136" t="str">
            <v>Crawlspace</v>
          </cell>
          <cell r="AR136">
            <v>2682.3372127757402</v>
          </cell>
          <cell r="AU136" t="str">
            <v>No</v>
          </cell>
          <cell r="AV136" t="b">
            <v>0</v>
          </cell>
          <cell r="AX136">
            <v>5321757.0301470682</v>
          </cell>
          <cell r="AY136" t="b">
            <v>0</v>
          </cell>
          <cell r="AZ136">
            <v>2347912.7972671054</v>
          </cell>
          <cell r="BA136" t="str">
            <v/>
          </cell>
          <cell r="BB136" t="str">
            <v/>
          </cell>
          <cell r="BC136">
            <v>0.54117643518829539</v>
          </cell>
          <cell r="BF136" t="str">
            <v>WA</v>
          </cell>
          <cell r="BG136" t="str">
            <v>PTAC</v>
          </cell>
          <cell r="BH136" t="str">
            <v>Pre 1980</v>
          </cell>
          <cell r="BI136" t="str">
            <v>Crawlspace</v>
          </cell>
          <cell r="BJ136">
            <v>1150.87915039063</v>
          </cell>
          <cell r="BM136" t="str">
            <v>No</v>
          </cell>
          <cell r="BN136">
            <v>1122107.1716308643</v>
          </cell>
          <cell r="BO136" t="b">
            <v>0</v>
          </cell>
          <cell r="BP136">
            <v>624555.98996028095</v>
          </cell>
          <cell r="BQ136">
            <v>1</v>
          </cell>
          <cell r="BR136">
            <v>1150.87915039063</v>
          </cell>
          <cell r="BU136" t="str">
            <v>OR</v>
          </cell>
          <cell r="BV136" t="str">
            <v>1993-2006</v>
          </cell>
          <cell r="BW136" t="str">
            <v>Gas Storage Outside Conditioned Space</v>
          </cell>
          <cell r="BY136">
            <v>6932.7380000000003</v>
          </cell>
          <cell r="BZ136" t="str">
            <v>le55</v>
          </cell>
          <cell r="CF136" t="str">
            <v>Conditioned</v>
          </cell>
          <cell r="CG136">
            <v>4956.4930000000004</v>
          </cell>
          <cell r="CH136" t="str">
            <v>WA</v>
          </cell>
          <cell r="CI136" t="str">
            <v>Top-Freezer w/o TTD Ice</v>
          </cell>
          <cell r="CJ136">
            <v>89216.874000000011</v>
          </cell>
          <cell r="CK136" t="b">
            <v>0</v>
          </cell>
          <cell r="CQ136" t="str">
            <v>Unconditioned</v>
          </cell>
          <cell r="CR136">
            <v>4956.4930000000004</v>
          </cell>
          <cell r="CS136" t="str">
            <v>WA</v>
          </cell>
          <cell r="CT136" t="str">
            <v>Chest</v>
          </cell>
          <cell r="CU136">
            <v>24782.465000000004</v>
          </cell>
          <cell r="CV136" t="b">
            <v>0</v>
          </cell>
          <cell r="CZ136">
            <v>1188.027</v>
          </cell>
          <cell r="DA136" t="str">
            <v>OR</v>
          </cell>
          <cell r="DC136" t="str">
            <v>Vertical Axis</v>
          </cell>
          <cell r="DG136" t="str">
            <v>Electric</v>
          </cell>
          <cell r="DH136">
            <v>2003.7159999999999</v>
          </cell>
          <cell r="DI136" t="str">
            <v>WA</v>
          </cell>
          <cell r="DL136" t="str">
            <v>Gas</v>
          </cell>
          <cell r="DM136" t="str">
            <v>Gas</v>
          </cell>
          <cell r="DN136">
            <v>4956.4930000000004</v>
          </cell>
          <cell r="DO136" t="str">
            <v>WA</v>
          </cell>
          <cell r="DS136">
            <v>1188.027</v>
          </cell>
          <cell r="DT136" t="str">
            <v>OR</v>
          </cell>
          <cell r="DU136" t="str">
            <v>lt32</v>
          </cell>
          <cell r="DX136" t="b">
            <v>0</v>
          </cell>
          <cell r="DY136">
            <v>4956.4930000000004</v>
          </cell>
          <cell r="DZ136" t="str">
            <v>WA</v>
          </cell>
          <cell r="EC136" t="str">
            <v>Desktop</v>
          </cell>
          <cell r="ED136">
            <v>1464.694</v>
          </cell>
          <cell r="EE136" t="str">
            <v>WA</v>
          </cell>
          <cell r="EH136" t="str">
            <v>le20</v>
          </cell>
          <cell r="EI136">
            <v>1524.7619999999999</v>
          </cell>
          <cell r="EJ136" t="str">
            <v>WA</v>
          </cell>
          <cell r="EO136">
            <v>2003.7159999999999</v>
          </cell>
          <cell r="EP136" t="str">
            <v>WA</v>
          </cell>
          <cell r="ES136">
            <v>1524.7619999999999</v>
          </cell>
          <cell r="ET136" t="str">
            <v>WA</v>
          </cell>
          <cell r="EZ136" t="str">
            <v>WA</v>
          </cell>
          <cell r="FA136" t="str">
            <v>Other</v>
          </cell>
          <cell r="FB136">
            <v>1277213.1680000001</v>
          </cell>
          <cell r="FC136">
            <v>2115018.1359999999</v>
          </cell>
          <cell r="FI136" t="str">
            <v>WA</v>
          </cell>
          <cell r="FJ136" t="str">
            <v>Other</v>
          </cell>
          <cell r="FK136" t="str">
            <v>EISAnqnx</v>
          </cell>
          <cell r="FL136">
            <v>1486947.9000000001</v>
          </cell>
          <cell r="FS136" t="str">
            <v>WA</v>
          </cell>
          <cell r="FT136" t="str">
            <v>EISAq</v>
          </cell>
          <cell r="FV136">
            <v>144852.38999999998</v>
          </cell>
          <cell r="GD136" t="str">
            <v>OR</v>
          </cell>
          <cell r="GE136">
            <v>2197849.9500000002</v>
          </cell>
          <cell r="GF136">
            <v>1247428.3500000001</v>
          </cell>
          <cell r="GI136">
            <v>1</v>
          </cell>
          <cell r="GJ136">
            <v>2</v>
          </cell>
          <cell r="GK136" t="str">
            <v>OR</v>
          </cell>
          <cell r="GL136">
            <v>1188.027</v>
          </cell>
          <cell r="GM136" t="str">
            <v>Pre 1980</v>
          </cell>
          <cell r="GN136">
            <v>0</v>
          </cell>
          <cell r="GQ136">
            <v>6222799.8880559998</v>
          </cell>
          <cell r="GR136">
            <v>684591.64854750002</v>
          </cell>
          <cell r="GU136" t="str">
            <v>Natural Gas FAF</v>
          </cell>
          <cell r="GX136" t="str">
            <v>Wood</v>
          </cell>
          <cell r="GY136" t="str">
            <v>OR</v>
          </cell>
          <cell r="GZ136">
            <v>8264.9453125</v>
          </cell>
        </row>
        <row r="137">
          <cell r="AD137" t="str">
            <v>WA</v>
          </cell>
          <cell r="AH137" t="str">
            <v>WA</v>
          </cell>
          <cell r="AI137" t="str">
            <v>Pre 1980</v>
          </cell>
          <cell r="AJ137">
            <v>1524.7619999999999</v>
          </cell>
          <cell r="AK137" t="b">
            <v>1</v>
          </cell>
          <cell r="AN137" t="str">
            <v>WA</v>
          </cell>
          <cell r="AO137" t="str">
            <v>Natural Gas Other</v>
          </cell>
          <cell r="AP137" t="str">
            <v>Pre 1980</v>
          </cell>
          <cell r="AQ137" t="str">
            <v>Basement</v>
          </cell>
          <cell r="AR137">
            <v>2274.1554630055098</v>
          </cell>
          <cell r="AU137" t="str">
            <v>No</v>
          </cell>
          <cell r="AV137" t="b">
            <v>1</v>
          </cell>
          <cell r="AX137">
            <v>4511924.4386029318</v>
          </cell>
          <cell r="AY137" t="b">
            <v>0</v>
          </cell>
          <cell r="AZ137">
            <v>1990621.7194221034</v>
          </cell>
          <cell r="BA137">
            <v>0.45882352941176369</v>
          </cell>
          <cell r="BB137">
            <v>2274.1554630055098</v>
          </cell>
          <cell r="BC137">
            <v>0.45882349939877037</v>
          </cell>
          <cell r="BF137" t="str">
            <v>OR</v>
          </cell>
          <cell r="BG137" t="str">
            <v>Central Air Conditioning (Ducted System)</v>
          </cell>
          <cell r="BH137" t="str">
            <v>Pre 1980</v>
          </cell>
          <cell r="BI137" t="str">
            <v>Crawlspace</v>
          </cell>
          <cell r="BJ137">
            <v>6932.73828125</v>
          </cell>
          <cell r="BM137" t="str">
            <v>No</v>
          </cell>
          <cell r="BN137">
            <v>12270946.7578125</v>
          </cell>
          <cell r="BO137" t="b">
            <v>0</v>
          </cell>
          <cell r="BP137">
            <v>4300282.5773449214</v>
          </cell>
          <cell r="BQ137">
            <v>1</v>
          </cell>
          <cell r="BR137">
            <v>6932.73828125</v>
          </cell>
          <cell r="BU137" t="str">
            <v>WA</v>
          </cell>
          <cell r="BV137" t="str">
            <v>1993-2006</v>
          </cell>
          <cell r="BW137" t="str">
            <v>Electric Storage - Inside Conditioned Space</v>
          </cell>
          <cell r="BY137">
            <v>4956.4930000000004</v>
          </cell>
          <cell r="BZ137" t="str">
            <v>le55</v>
          </cell>
          <cell r="CF137" t="str">
            <v>Conditioned</v>
          </cell>
          <cell r="CG137">
            <v>4956.4930000000004</v>
          </cell>
          <cell r="CH137" t="str">
            <v>WA</v>
          </cell>
          <cell r="CI137" t="str">
            <v>Bottom-Freezer (Including French Door) w/o TTD Ice</v>
          </cell>
          <cell r="CJ137">
            <v>94173.367000000013</v>
          </cell>
          <cell r="CK137" t="b">
            <v>0</v>
          </cell>
          <cell r="CQ137" t="str">
            <v>Unconditioned</v>
          </cell>
          <cell r="CR137">
            <v>4956.4930000000004</v>
          </cell>
          <cell r="CS137" t="str">
            <v>WA</v>
          </cell>
          <cell r="CT137" t="str">
            <v>Upright</v>
          </cell>
          <cell r="CU137">
            <v>84260.381000000008</v>
          </cell>
          <cell r="CV137" t="b">
            <v>0</v>
          </cell>
          <cell r="CZ137">
            <v>1524.7619999999999</v>
          </cell>
          <cell r="DA137" t="str">
            <v>WA</v>
          </cell>
          <cell r="DC137" t="str">
            <v>Vertical Axis</v>
          </cell>
          <cell r="DG137" t="str">
            <v>Electric</v>
          </cell>
          <cell r="DH137">
            <v>1524.7619999999999</v>
          </cell>
          <cell r="DI137" t="str">
            <v>WA</v>
          </cell>
          <cell r="DL137" t="str">
            <v>Electric</v>
          </cell>
          <cell r="DM137" t="str">
            <v>Electric</v>
          </cell>
          <cell r="DN137">
            <v>1524.7619999999999</v>
          </cell>
          <cell r="DO137" t="str">
            <v>WA</v>
          </cell>
          <cell r="DS137">
            <v>1524.7619999999999</v>
          </cell>
          <cell r="DT137" t="str">
            <v>WA</v>
          </cell>
          <cell r="DU137" t="str">
            <v>32to46</v>
          </cell>
          <cell r="DX137" t="b">
            <v>1</v>
          </cell>
          <cell r="DY137">
            <v>1464.694</v>
          </cell>
          <cell r="DZ137" t="str">
            <v>WA</v>
          </cell>
          <cell r="EC137" t="str">
            <v>Desktop</v>
          </cell>
          <cell r="ED137">
            <v>1464.694</v>
          </cell>
          <cell r="EE137" t="str">
            <v>WA</v>
          </cell>
          <cell r="EH137" t="str">
            <v>gt20</v>
          </cell>
          <cell r="EI137">
            <v>4956.4930000000004</v>
          </cell>
          <cell r="EJ137" t="str">
            <v>WA</v>
          </cell>
          <cell r="EO137">
            <v>1524.7619999999999</v>
          </cell>
          <cell r="EP137" t="str">
            <v>WA</v>
          </cell>
          <cell r="ES137">
            <v>2003.7159999999999</v>
          </cell>
          <cell r="ET137" t="str">
            <v>WA</v>
          </cell>
          <cell r="EZ137" t="str">
            <v>WA</v>
          </cell>
          <cell r="FA137" t="str">
            <v>Bathroom</v>
          </cell>
          <cell r="FB137">
            <v>4396409.2910000002</v>
          </cell>
          <cell r="FC137">
            <v>1695120.6060000001</v>
          </cell>
          <cell r="FI137" t="str">
            <v>WA</v>
          </cell>
          <cell r="FJ137" t="str">
            <v>Other</v>
          </cell>
          <cell r="FK137" t="str">
            <v>EISAq</v>
          </cell>
          <cell r="FL137">
            <v>1586077.7600000002</v>
          </cell>
          <cell r="FS137" t="str">
            <v>WA</v>
          </cell>
          <cell r="FT137" t="str">
            <v>EISAx</v>
          </cell>
          <cell r="FV137">
            <v>190595.25</v>
          </cell>
          <cell r="GD137" t="str">
            <v>WA</v>
          </cell>
          <cell r="GE137">
            <v>2409123.96</v>
          </cell>
          <cell r="GF137">
            <v>1105452.45</v>
          </cell>
          <cell r="GI137">
            <v>1</v>
          </cell>
          <cell r="GJ137">
            <v>1</v>
          </cell>
          <cell r="GK137" t="str">
            <v>WA</v>
          </cell>
          <cell r="GL137">
            <v>1524.7619999999999</v>
          </cell>
          <cell r="GM137" t="str">
            <v>Pre 1980</v>
          </cell>
          <cell r="GN137">
            <v>0</v>
          </cell>
          <cell r="GQ137">
            <v>7547541.4047599994</v>
          </cell>
          <cell r="GR137">
            <v>442748.95384500001</v>
          </cell>
          <cell r="GU137" t="str">
            <v>Heat Pump (Central System)</v>
          </cell>
          <cell r="GX137" t="str">
            <v>Baseboard/Wall/Radiant</v>
          </cell>
          <cell r="GY137" t="str">
            <v>WA</v>
          </cell>
          <cell r="GZ137">
            <v>2003.71557617188</v>
          </cell>
        </row>
        <row r="138">
          <cell r="AD138" t="str">
            <v>WA</v>
          </cell>
          <cell r="AH138" t="str">
            <v>WA</v>
          </cell>
          <cell r="AI138" t="str">
            <v>Pre 1980</v>
          </cell>
          <cell r="AJ138">
            <v>4956.4930000000004</v>
          </cell>
          <cell r="AK138" t="b">
            <v>1</v>
          </cell>
          <cell r="AN138" t="str">
            <v>WA</v>
          </cell>
          <cell r="AO138" t="str">
            <v>Natural Gas Other</v>
          </cell>
          <cell r="AP138" t="str">
            <v>Pre 1980</v>
          </cell>
          <cell r="AQ138" t="str">
            <v>Crawlspace</v>
          </cell>
          <cell r="AR138">
            <v>2682.3372127757402</v>
          </cell>
          <cell r="AU138" t="str">
            <v>No</v>
          </cell>
          <cell r="AV138" t="b">
            <v>1</v>
          </cell>
          <cell r="AX138">
            <v>5321757.0301470682</v>
          </cell>
          <cell r="AY138" t="b">
            <v>0</v>
          </cell>
          <cell r="AZ138">
            <v>2347912.7972671054</v>
          </cell>
          <cell r="BA138">
            <v>0.54117647058823626</v>
          </cell>
          <cell r="BB138">
            <v>2682.3372127757402</v>
          </cell>
          <cell r="BC138">
            <v>0.54117643518829539</v>
          </cell>
          <cell r="BF138" t="str">
            <v>WA</v>
          </cell>
          <cell r="BG138" t="str">
            <v>Heat Pump (Ductless System)</v>
          </cell>
          <cell r="BH138" t="str">
            <v>Pre 1980</v>
          </cell>
          <cell r="BI138" t="str">
            <v>Slab on Grade</v>
          </cell>
          <cell r="BJ138">
            <v>970.66751488787497</v>
          </cell>
          <cell r="BM138" t="str">
            <v>No</v>
          </cell>
          <cell r="BN138">
            <v>1108502.3020019531</v>
          </cell>
          <cell r="BO138" t="b">
            <v>0</v>
          </cell>
          <cell r="BP138">
            <v>458613.70742786152</v>
          </cell>
          <cell r="BQ138">
            <v>0.5</v>
          </cell>
          <cell r="BR138">
            <v>485.33375744393749</v>
          </cell>
          <cell r="BU138" t="str">
            <v>WA</v>
          </cell>
          <cell r="BV138" t="str">
            <v>Pre 1980</v>
          </cell>
          <cell r="BW138" t="str">
            <v>Electric Storage - Inside Conditioned Space</v>
          </cell>
          <cell r="BY138">
            <v>2003.7159999999999</v>
          </cell>
          <cell r="BZ138" t="str">
            <v>le55</v>
          </cell>
          <cell r="CF138" t="str">
            <v>Conditioned</v>
          </cell>
          <cell r="CG138">
            <v>1188.027</v>
          </cell>
          <cell r="CH138" t="str">
            <v>OR</v>
          </cell>
          <cell r="CI138" t="str">
            <v>Side-by-Side w/ TTD Ice</v>
          </cell>
          <cell r="CJ138">
            <v>29700.675000000003</v>
          </cell>
          <cell r="CK138" t="b">
            <v>0</v>
          </cell>
          <cell r="CQ138" t="str">
            <v>Conditioned</v>
          </cell>
          <cell r="CR138">
            <v>4956.4930000000004</v>
          </cell>
          <cell r="CS138" t="str">
            <v>WA</v>
          </cell>
          <cell r="CT138" t="str">
            <v>Chest</v>
          </cell>
          <cell r="CU138">
            <v>89216.874000000011</v>
          </cell>
          <cell r="CV138" t="b">
            <v>0</v>
          </cell>
          <cell r="CZ138">
            <v>4956.4930000000004</v>
          </cell>
          <cell r="DA138" t="str">
            <v>WA</v>
          </cell>
          <cell r="DC138" t="str">
            <v>Horizontal Axis</v>
          </cell>
          <cell r="DG138" t="str">
            <v>Electric</v>
          </cell>
          <cell r="DH138">
            <v>1524.7619999999999</v>
          </cell>
          <cell r="DI138" t="str">
            <v>WA</v>
          </cell>
          <cell r="DL138" t="str">
            <v>Gas</v>
          </cell>
          <cell r="DM138" t="str">
            <v>Electric</v>
          </cell>
          <cell r="DN138">
            <v>1188.027</v>
          </cell>
          <cell r="DO138" t="str">
            <v>OR</v>
          </cell>
          <cell r="DS138">
            <v>1524.7619999999999</v>
          </cell>
          <cell r="DT138" t="str">
            <v>WA</v>
          </cell>
          <cell r="DU138" t="str">
            <v>lt32</v>
          </cell>
          <cell r="DX138" t="b">
            <v>1</v>
          </cell>
          <cell r="DY138">
            <v>1464.694</v>
          </cell>
          <cell r="DZ138" t="str">
            <v>WA</v>
          </cell>
          <cell r="EC138" t="str">
            <v>Desktop</v>
          </cell>
          <cell r="ED138">
            <v>1524.7619999999999</v>
          </cell>
          <cell r="EE138" t="str">
            <v>WA</v>
          </cell>
          <cell r="EH138" t="str">
            <v>le20</v>
          </cell>
          <cell r="EI138">
            <v>1524.7619999999999</v>
          </cell>
          <cell r="EJ138" t="str">
            <v>WA</v>
          </cell>
          <cell r="EO138">
            <v>1188.027</v>
          </cell>
          <cell r="EP138" t="str">
            <v>OR</v>
          </cell>
          <cell r="ES138">
            <v>4956.4930000000004</v>
          </cell>
          <cell r="ET138" t="str">
            <v>WA</v>
          </cell>
          <cell r="EZ138" t="str">
            <v>WA</v>
          </cell>
          <cell r="FA138" t="str">
            <v>Bedrooms</v>
          </cell>
          <cell r="FB138">
            <v>2379116.64</v>
          </cell>
          <cell r="FC138">
            <v>1819032.9310000001</v>
          </cell>
          <cell r="FI138" t="str">
            <v>WA</v>
          </cell>
          <cell r="FJ138" t="str">
            <v>Other</v>
          </cell>
          <cell r="FK138" t="str">
            <v>EISAx</v>
          </cell>
          <cell r="FL138">
            <v>4832580.6750000007</v>
          </cell>
          <cell r="FS138" t="str">
            <v>WA</v>
          </cell>
          <cell r="FT138" t="str">
            <v>EISAnqnx</v>
          </cell>
          <cell r="FV138">
            <v>7433786.3599999994</v>
          </cell>
          <cell r="GD138" t="str">
            <v>WA</v>
          </cell>
          <cell r="GE138">
            <v>21729265.312000003</v>
          </cell>
          <cell r="GF138">
            <v>16772772.312000001</v>
          </cell>
          <cell r="GI138">
            <v>1</v>
          </cell>
          <cell r="GJ138">
            <v>1</v>
          </cell>
          <cell r="GK138" t="str">
            <v>WA</v>
          </cell>
          <cell r="GL138">
            <v>4956.4930000000004</v>
          </cell>
          <cell r="GM138" t="str">
            <v>Pre 1980</v>
          </cell>
          <cell r="GN138">
            <v>0</v>
          </cell>
          <cell r="GQ138">
            <v>26513584.614659</v>
          </cell>
          <cell r="GR138">
            <v>852504.40476750012</v>
          </cell>
          <cell r="GU138" t="str">
            <v>Heat Pump (Central System)</v>
          </cell>
          <cell r="GX138" t="str">
            <v>Heat Pump (Central System)</v>
          </cell>
          <cell r="GY138" t="str">
            <v>WA</v>
          </cell>
          <cell r="GZ138">
            <v>2003.71557617188</v>
          </cell>
        </row>
        <row r="139">
          <cell r="AD139" t="str">
            <v>WA</v>
          </cell>
          <cell r="AH139" t="str">
            <v>WA</v>
          </cell>
          <cell r="AI139" t="str">
            <v>Pre 1980</v>
          </cell>
          <cell r="AJ139">
            <v>1524.7619999999999</v>
          </cell>
          <cell r="AK139" t="b">
            <v>1</v>
          </cell>
          <cell r="AN139" t="str">
            <v>WA</v>
          </cell>
          <cell r="AO139" t="str">
            <v>Baseboard/Wall/Radiant</v>
          </cell>
          <cell r="AP139" t="str">
            <v>Pre 1980</v>
          </cell>
          <cell r="AQ139" t="str">
            <v>Basement</v>
          </cell>
          <cell r="AR139">
            <v>1464.69372558594</v>
          </cell>
          <cell r="AU139" t="str">
            <v>No</v>
          </cell>
          <cell r="AV139" t="b">
            <v>0</v>
          </cell>
          <cell r="AX139">
            <v>6151713.6474609477</v>
          </cell>
          <cell r="AY139" t="b">
            <v>0</v>
          </cell>
          <cell r="AZ139">
            <v>2386242.4003814738</v>
          </cell>
          <cell r="BA139" t="str">
            <v/>
          </cell>
          <cell r="BB139" t="str">
            <v/>
          </cell>
          <cell r="BC139">
            <v>0.99999981264751547</v>
          </cell>
          <cell r="BF139" t="str">
            <v>WA</v>
          </cell>
          <cell r="BG139" t="str">
            <v>Heat Pump (Ductless System)</v>
          </cell>
          <cell r="BH139" t="str">
            <v>Pre 1980</v>
          </cell>
          <cell r="BI139" t="str">
            <v>Crawlspace</v>
          </cell>
          <cell r="BJ139">
            <v>554.09493628400003</v>
          </cell>
          <cell r="BM139" t="str">
            <v>No</v>
          </cell>
          <cell r="BN139">
            <v>632776.41723632801</v>
          </cell>
          <cell r="BO139" t="b">
            <v>0</v>
          </cell>
          <cell r="BP139">
            <v>261794.61978344221</v>
          </cell>
          <cell r="BQ139">
            <v>0.5</v>
          </cell>
          <cell r="BR139">
            <v>277.04746814200001</v>
          </cell>
          <cell r="BU139" t="str">
            <v>WA</v>
          </cell>
          <cell r="BV139" t="str">
            <v>Pre 1980</v>
          </cell>
          <cell r="BW139" t="str">
            <v>Electric Storage - Inside Conditioned Space</v>
          </cell>
          <cell r="BY139">
            <v>2003.7159999999999</v>
          </cell>
          <cell r="BZ139" t="str">
            <v>gt55</v>
          </cell>
          <cell r="CF139" t="str">
            <v>Conditioned</v>
          </cell>
          <cell r="CG139">
            <v>1524.7619999999999</v>
          </cell>
          <cell r="CH139" t="str">
            <v>WA</v>
          </cell>
          <cell r="CI139" t="str">
            <v>Top-Freezer w/o TTD Ice</v>
          </cell>
          <cell r="CJ139">
            <v>27445.716</v>
          </cell>
          <cell r="CK139" t="b">
            <v>0</v>
          </cell>
          <cell r="CQ139" t="str">
            <v>Unconditioned</v>
          </cell>
          <cell r="CR139">
            <v>4956.4930000000004</v>
          </cell>
          <cell r="CS139" t="str">
            <v>WA</v>
          </cell>
          <cell r="CT139" t="str">
            <v>Chest</v>
          </cell>
          <cell r="CU139">
            <v>49564.930000000008</v>
          </cell>
          <cell r="CV139" t="b">
            <v>0</v>
          </cell>
          <cell r="CZ139">
            <v>1524.7619999999999</v>
          </cell>
          <cell r="DA139" t="str">
            <v>WA</v>
          </cell>
          <cell r="DC139" t="str">
            <v>Horizontal Axis</v>
          </cell>
          <cell r="DG139" t="str">
            <v>Gas</v>
          </cell>
          <cell r="DH139">
            <v>2003.7159999999999</v>
          </cell>
          <cell r="DI139" t="str">
            <v>WA</v>
          </cell>
          <cell r="DL139" t="str">
            <v>Electric</v>
          </cell>
          <cell r="DM139" t="str">
            <v>Electric</v>
          </cell>
          <cell r="DN139">
            <v>6932.7380000000003</v>
          </cell>
          <cell r="DO139" t="str">
            <v>OR</v>
          </cell>
          <cell r="DS139">
            <v>6932.7380000000003</v>
          </cell>
          <cell r="DT139" t="str">
            <v>OR</v>
          </cell>
          <cell r="DU139" t="str">
            <v>lt32</v>
          </cell>
          <cell r="DX139" t="b">
            <v>0</v>
          </cell>
          <cell r="DY139">
            <v>6932.7380000000003</v>
          </cell>
          <cell r="DZ139" t="str">
            <v>OR</v>
          </cell>
          <cell r="EC139" t="str">
            <v>Laptop</v>
          </cell>
          <cell r="ED139">
            <v>1524.7619999999999</v>
          </cell>
          <cell r="EE139" t="str">
            <v>WA</v>
          </cell>
          <cell r="EH139" t="str">
            <v>le20</v>
          </cell>
          <cell r="EI139">
            <v>2003.7159999999999</v>
          </cell>
          <cell r="EJ139" t="str">
            <v>WA</v>
          </cell>
          <cell r="EO139">
            <v>4956.4930000000004</v>
          </cell>
          <cell r="EP139" t="str">
            <v>WA</v>
          </cell>
          <cell r="ES139">
            <v>4956.4930000000004</v>
          </cell>
          <cell r="ET139" t="str">
            <v>WA</v>
          </cell>
          <cell r="EZ139" t="str">
            <v>WA</v>
          </cell>
          <cell r="FA139" t="str">
            <v>Garage</v>
          </cell>
          <cell r="FB139">
            <v>2750853.6150000002</v>
          </cell>
          <cell r="FC139">
            <v>8842383.5120000001</v>
          </cell>
          <cell r="FI139" t="str">
            <v>WA</v>
          </cell>
          <cell r="FJ139" t="str">
            <v>Bathroom</v>
          </cell>
          <cell r="FK139" t="str">
            <v>EISAnqnx</v>
          </cell>
          <cell r="FL139">
            <v>991298.60000000009</v>
          </cell>
          <cell r="FS139" t="str">
            <v>WA</v>
          </cell>
          <cell r="FT139" t="str">
            <v>EISAq</v>
          </cell>
          <cell r="FV139">
            <v>689278.304</v>
          </cell>
          <cell r="GD139" t="str">
            <v>WA</v>
          </cell>
          <cell r="GE139">
            <v>4502622.1859999998</v>
          </cell>
          <cell r="GF139">
            <v>2049280.128</v>
          </cell>
          <cell r="GI139">
            <v>1</v>
          </cell>
          <cell r="GJ139">
            <v>1</v>
          </cell>
          <cell r="GK139" t="str">
            <v>WA</v>
          </cell>
          <cell r="GL139">
            <v>1524.7619999999999</v>
          </cell>
          <cell r="GM139" t="str">
            <v>Pre 1980</v>
          </cell>
          <cell r="GN139">
            <v>0</v>
          </cell>
          <cell r="GQ139">
            <v>7547541.4047599994</v>
          </cell>
          <cell r="GR139">
            <v>442748.95384500001</v>
          </cell>
          <cell r="GU139" t="str">
            <v>Heat Pump (Central System)</v>
          </cell>
          <cell r="GX139" t="str">
            <v>Wood</v>
          </cell>
          <cell r="GY139" t="str">
            <v>WA</v>
          </cell>
          <cell r="GZ139">
            <v>2003.71557617188</v>
          </cell>
        </row>
        <row r="140">
          <cell r="AD140" t="str">
            <v>WA</v>
          </cell>
          <cell r="AH140" t="str">
            <v>WA</v>
          </cell>
          <cell r="AI140" t="str">
            <v>Pre 1980</v>
          </cell>
          <cell r="AJ140">
            <v>2003.7159999999999</v>
          </cell>
          <cell r="AK140" t="b">
            <v>1</v>
          </cell>
          <cell r="AN140" t="str">
            <v>WA</v>
          </cell>
          <cell r="AO140" t="str">
            <v>Natural Gas Other</v>
          </cell>
          <cell r="AP140" t="str">
            <v>Pre 1980</v>
          </cell>
          <cell r="AQ140" t="str">
            <v>Basement</v>
          </cell>
          <cell r="AR140">
            <v>1464.69372558594</v>
          </cell>
          <cell r="AU140" t="str">
            <v>No</v>
          </cell>
          <cell r="AV140" t="b">
            <v>0</v>
          </cell>
          <cell r="AX140">
            <v>6151713.6474609477</v>
          </cell>
          <cell r="AY140" t="b">
            <v>0</v>
          </cell>
          <cell r="AZ140">
            <v>2386242.4003814738</v>
          </cell>
          <cell r="BA140" t="str">
            <v/>
          </cell>
          <cell r="BB140" t="str">
            <v/>
          </cell>
          <cell r="BC140">
            <v>0.99999981264751547</v>
          </cell>
          <cell r="BF140" t="str">
            <v>WA</v>
          </cell>
          <cell r="BG140" t="str">
            <v>Heat Pump (Central System)</v>
          </cell>
          <cell r="BH140" t="str">
            <v>1993-2006</v>
          </cell>
          <cell r="BI140" t="str">
            <v>Slab on Grade</v>
          </cell>
          <cell r="BJ140">
            <v>414.33263480737997</v>
          </cell>
          <cell r="BM140" t="str">
            <v>No</v>
          </cell>
          <cell r="BN140">
            <v>1389257.324509145</v>
          </cell>
          <cell r="BO140" t="b">
            <v>0</v>
          </cell>
          <cell r="BP140">
            <v>214680.98553466448</v>
          </cell>
          <cell r="BQ140">
            <v>0.5</v>
          </cell>
          <cell r="BR140">
            <v>207.16631740368999</v>
          </cell>
          <cell r="BU140" t="str">
            <v>WA</v>
          </cell>
          <cell r="BV140" t="str">
            <v>Pre 1980</v>
          </cell>
          <cell r="BW140" t="str">
            <v>Gas Storage Outside Conditioned Space</v>
          </cell>
          <cell r="BY140">
            <v>1524.7619999999999</v>
          </cell>
          <cell r="BZ140" t="str">
            <v>le55</v>
          </cell>
          <cell r="CF140" t="str">
            <v>Conditioned</v>
          </cell>
          <cell r="CG140">
            <v>6932.7380000000003</v>
          </cell>
          <cell r="CH140" t="str">
            <v>OR</v>
          </cell>
          <cell r="CI140" t="str">
            <v>Top-Freezer w/o TTD Ice</v>
          </cell>
          <cell r="CJ140">
            <v>124789.284</v>
          </cell>
          <cell r="CK140" t="b">
            <v>0</v>
          </cell>
          <cell r="CQ140" t="str">
            <v>Unconditioned</v>
          </cell>
          <cell r="CR140">
            <v>2003.7159999999999</v>
          </cell>
          <cell r="CS140" t="str">
            <v>WA</v>
          </cell>
          <cell r="CT140" t="str">
            <v>Chest</v>
          </cell>
          <cell r="CU140">
            <v>30055.739999999998</v>
          </cell>
          <cell r="CV140" t="b">
            <v>0</v>
          </cell>
          <cell r="CZ140">
            <v>2003.7159999999999</v>
          </cell>
          <cell r="DA140" t="str">
            <v>WA</v>
          </cell>
          <cell r="DC140" t="str">
            <v>Vertical Axis</v>
          </cell>
          <cell r="DG140" t="str">
            <v>Electric</v>
          </cell>
          <cell r="DH140">
            <v>2003.7159999999999</v>
          </cell>
          <cell r="DI140" t="str">
            <v>WA</v>
          </cell>
          <cell r="DL140" t="str">
            <v>Electric</v>
          </cell>
          <cell r="DM140" t="str">
            <v>Electric</v>
          </cell>
          <cell r="DN140">
            <v>2003.7159999999999</v>
          </cell>
          <cell r="DO140" t="str">
            <v>WA</v>
          </cell>
          <cell r="DS140">
            <v>6932.7380000000003</v>
          </cell>
          <cell r="DT140" t="str">
            <v>OR</v>
          </cell>
          <cell r="DU140" t="str">
            <v>32to46</v>
          </cell>
          <cell r="DX140" t="b">
            <v>0</v>
          </cell>
          <cell r="DY140">
            <v>6932.7380000000003</v>
          </cell>
          <cell r="DZ140" t="str">
            <v>OR</v>
          </cell>
          <cell r="EC140" t="str">
            <v>Laptop</v>
          </cell>
          <cell r="ED140">
            <v>6932.7380000000003</v>
          </cell>
          <cell r="EE140" t="str">
            <v>OR</v>
          </cell>
          <cell r="EH140" t="str">
            <v>le20</v>
          </cell>
          <cell r="EI140">
            <v>6932.7380000000003</v>
          </cell>
          <cell r="EJ140" t="str">
            <v>OR</v>
          </cell>
          <cell r="EO140">
            <v>1524.7619999999999</v>
          </cell>
          <cell r="EP140" t="str">
            <v>WA</v>
          </cell>
          <cell r="ES140">
            <v>4956.4930000000004</v>
          </cell>
          <cell r="ET140" t="str">
            <v>WA</v>
          </cell>
          <cell r="EZ140" t="str">
            <v>WA</v>
          </cell>
          <cell r="FA140" t="str">
            <v>Kitchen</v>
          </cell>
          <cell r="FB140">
            <v>887212.24700000009</v>
          </cell>
          <cell r="FC140">
            <v>569996.69500000007</v>
          </cell>
          <cell r="FI140" t="str">
            <v>WA</v>
          </cell>
          <cell r="FJ140" t="str">
            <v>Bathroom</v>
          </cell>
          <cell r="FK140" t="str">
            <v>EISAq</v>
          </cell>
          <cell r="FL140">
            <v>262694.12900000002</v>
          </cell>
          <cell r="FS140" t="str">
            <v>WA</v>
          </cell>
          <cell r="FT140" t="str">
            <v>EISAx</v>
          </cell>
          <cell r="FV140">
            <v>8696127.4399999995</v>
          </cell>
          <cell r="GD140" t="str">
            <v>WA</v>
          </cell>
          <cell r="GE140">
            <v>4836970.4239999996</v>
          </cell>
          <cell r="GF140">
            <v>5059382.8999999994</v>
          </cell>
          <cell r="GI140">
            <v>1</v>
          </cell>
          <cell r="GJ140">
            <v>1</v>
          </cell>
          <cell r="GK140" t="str">
            <v>WA</v>
          </cell>
          <cell r="GL140">
            <v>2003.7159999999999</v>
          </cell>
          <cell r="GM140" t="str">
            <v>Pre 1980</v>
          </cell>
          <cell r="GN140">
            <v>0</v>
          </cell>
          <cell r="GQ140">
            <v>10718403.861307999</v>
          </cell>
          <cell r="GR140">
            <v>344634.14270999999</v>
          </cell>
          <cell r="GU140" t="str">
            <v>Baseboard/Wall/Radiant</v>
          </cell>
          <cell r="GX140" t="str">
            <v>Baseboard/Wall/Radiant</v>
          </cell>
          <cell r="GY140" t="str">
            <v>WA</v>
          </cell>
          <cell r="GZ140">
            <v>1150.87915039063</v>
          </cell>
        </row>
        <row r="141">
          <cell r="AD141" t="str">
            <v>OR</v>
          </cell>
          <cell r="AH141" t="str">
            <v>OR</v>
          </cell>
          <cell r="AI141" t="str">
            <v>Pre 1980</v>
          </cell>
          <cell r="AJ141">
            <v>6932.7380000000003</v>
          </cell>
          <cell r="AK141" t="b">
            <v>1</v>
          </cell>
          <cell r="AN141" t="str">
            <v>WA</v>
          </cell>
          <cell r="AO141" t="str">
            <v>Natural Gas Other</v>
          </cell>
          <cell r="AP141" t="str">
            <v>Pre 1980</v>
          </cell>
          <cell r="AQ141" t="str">
            <v>Basement</v>
          </cell>
          <cell r="AR141">
            <v>1464.69372558594</v>
          </cell>
          <cell r="AU141" t="str">
            <v>No</v>
          </cell>
          <cell r="AV141" t="b">
            <v>1</v>
          </cell>
          <cell r="AX141">
            <v>6151713.6474609477</v>
          </cell>
          <cell r="AY141" t="b">
            <v>0</v>
          </cell>
          <cell r="AZ141">
            <v>2386242.4003814738</v>
          </cell>
          <cell r="BA141">
            <v>1</v>
          </cell>
          <cell r="BB141">
            <v>1464.69372558594</v>
          </cell>
          <cell r="BC141">
            <v>0.99999981264751547</v>
          </cell>
          <cell r="BF141" t="str">
            <v>WA</v>
          </cell>
          <cell r="BG141" t="str">
            <v>Heat Pump (Central System)</v>
          </cell>
          <cell r="BH141" t="str">
            <v>1993-2006</v>
          </cell>
          <cell r="BI141" t="str">
            <v>Crawlspace</v>
          </cell>
          <cell r="BJ141">
            <v>1589.3829413645001</v>
          </cell>
          <cell r="BM141" t="str">
            <v>No</v>
          </cell>
          <cell r="BN141">
            <v>5329201.0023951689</v>
          </cell>
          <cell r="BO141" t="b">
            <v>0</v>
          </cell>
          <cell r="BP141">
            <v>823517.79121318972</v>
          </cell>
          <cell r="BQ141">
            <v>0.5</v>
          </cell>
          <cell r="BR141">
            <v>794.69147068225004</v>
          </cell>
          <cell r="BU141" t="str">
            <v>OR</v>
          </cell>
          <cell r="BV141" t="str">
            <v>Pre 1980</v>
          </cell>
          <cell r="BW141" t="str">
            <v>Electric Storage - Inside Conditioned Space</v>
          </cell>
          <cell r="BY141">
            <v>1188.027</v>
          </cell>
          <cell r="BZ141" t="str">
            <v>le55</v>
          </cell>
          <cell r="CF141" t="str">
            <v>Conditioned</v>
          </cell>
          <cell r="CG141">
            <v>1524.7619999999999</v>
          </cell>
          <cell r="CH141" t="str">
            <v>WA</v>
          </cell>
          <cell r="CI141" t="str">
            <v>Top-Freezer w/o TTD Ice</v>
          </cell>
          <cell r="CJ141">
            <v>25920.953999999998</v>
          </cell>
          <cell r="CK141" t="b">
            <v>0</v>
          </cell>
          <cell r="CQ141" t="str">
            <v>Unconditioned</v>
          </cell>
          <cell r="CR141">
            <v>6932.7380000000003</v>
          </cell>
          <cell r="CS141" t="str">
            <v>OR</v>
          </cell>
          <cell r="CT141" t="str">
            <v>Upright</v>
          </cell>
          <cell r="CU141">
            <v>152520.236</v>
          </cell>
          <cell r="CV141" t="b">
            <v>0</v>
          </cell>
          <cell r="CZ141">
            <v>6932.7380000000003</v>
          </cell>
          <cell r="DA141" t="str">
            <v>OR</v>
          </cell>
          <cell r="DC141" t="str">
            <v>Horizontal Axis</v>
          </cell>
          <cell r="DG141" t="str">
            <v>Electric</v>
          </cell>
          <cell r="DH141">
            <v>4956.4930000000004</v>
          </cell>
          <cell r="DI141" t="str">
            <v>WA</v>
          </cell>
          <cell r="DL141" t="str">
            <v>Gas</v>
          </cell>
          <cell r="DM141" t="str">
            <v>Gas</v>
          </cell>
          <cell r="DN141">
            <v>1524.7619999999999</v>
          </cell>
          <cell r="DO141" t="str">
            <v>WA</v>
          </cell>
          <cell r="DS141">
            <v>1464.694</v>
          </cell>
          <cell r="DT141" t="str">
            <v>WA</v>
          </cell>
          <cell r="DU141" t="str">
            <v>gt46</v>
          </cell>
          <cell r="DX141" t="b">
            <v>0</v>
          </cell>
          <cell r="DY141">
            <v>1524.7619999999999</v>
          </cell>
          <cell r="DZ141" t="str">
            <v>WA</v>
          </cell>
          <cell r="EC141" t="str">
            <v>Desktop</v>
          </cell>
          <cell r="ED141">
            <v>4956.4930000000004</v>
          </cell>
          <cell r="EE141" t="str">
            <v>WA</v>
          </cell>
          <cell r="EH141" t="str">
            <v>gt20</v>
          </cell>
          <cell r="EI141">
            <v>4956.4930000000004</v>
          </cell>
          <cell r="EJ141" t="str">
            <v>WA</v>
          </cell>
          <cell r="EO141">
            <v>2003.7159999999999</v>
          </cell>
          <cell r="EP141" t="str">
            <v>WA</v>
          </cell>
          <cell r="ES141">
            <v>2003.7159999999999</v>
          </cell>
          <cell r="ET141" t="str">
            <v>WA</v>
          </cell>
          <cell r="EZ141" t="str">
            <v>WA</v>
          </cell>
          <cell r="FA141" t="str">
            <v>Living Room/Family Room</v>
          </cell>
          <cell r="FB141">
            <v>1239123.25</v>
          </cell>
          <cell r="FC141">
            <v>2121379.0040000002</v>
          </cell>
          <cell r="FI141" t="str">
            <v>WA</v>
          </cell>
          <cell r="FJ141" t="str">
            <v>Bedrooms</v>
          </cell>
          <cell r="FK141" t="str">
            <v>EISAnqnx</v>
          </cell>
          <cell r="FL141">
            <v>495649.30000000005</v>
          </cell>
          <cell r="FS141" t="str">
            <v>WA</v>
          </cell>
          <cell r="FT141" t="str">
            <v>EISAnqnx</v>
          </cell>
          <cell r="FV141">
            <v>480891.83999999997</v>
          </cell>
          <cell r="GD141" t="str">
            <v>OR</v>
          </cell>
          <cell r="GE141">
            <v>16742562.270000001</v>
          </cell>
          <cell r="GF141">
            <v>6849545.1440000003</v>
          </cell>
          <cell r="GI141">
            <v>1</v>
          </cell>
          <cell r="GJ141">
            <v>2</v>
          </cell>
          <cell r="GK141" t="str">
            <v>OR</v>
          </cell>
          <cell r="GL141">
            <v>6932.7380000000003</v>
          </cell>
          <cell r="GM141" t="str">
            <v>Pre 1980</v>
          </cell>
          <cell r="GN141">
            <v>-1</v>
          </cell>
          <cell r="GQ141">
            <v>34321434.590415999</v>
          </cell>
          <cell r="GR141">
            <v>4227410.3139500003</v>
          </cell>
          <cell r="GU141" t="str">
            <v>Natural Gas FAF</v>
          </cell>
          <cell r="GX141" t="str">
            <v>None</v>
          </cell>
          <cell r="GY141" t="str">
            <v>WA</v>
          </cell>
          <cell r="GZ141">
            <v>1150.87915039063</v>
          </cell>
        </row>
        <row r="142">
          <cell r="AD142" t="str">
            <v>WA</v>
          </cell>
          <cell r="AH142" t="str">
            <v>WA</v>
          </cell>
          <cell r="AI142" t="str">
            <v>1980-1992</v>
          </cell>
          <cell r="AJ142">
            <v>4956.4930000000004</v>
          </cell>
          <cell r="AK142" t="b">
            <v>1</v>
          </cell>
          <cell r="AN142" t="str">
            <v>WA</v>
          </cell>
          <cell r="AO142" t="str">
            <v>Wood</v>
          </cell>
          <cell r="AP142" t="str">
            <v>Pre 1980</v>
          </cell>
          <cell r="AQ142" t="str">
            <v>Crawlspace</v>
          </cell>
          <cell r="AR142">
            <v>4956.49267578125</v>
          </cell>
          <cell r="AU142" t="str">
            <v>No</v>
          </cell>
          <cell r="AV142" t="b">
            <v>0</v>
          </cell>
          <cell r="AX142">
            <v>11285933.822753906</v>
          </cell>
          <cell r="AY142" t="b">
            <v>0</v>
          </cell>
          <cell r="AZ142">
            <v>3750964.6141923829</v>
          </cell>
          <cell r="BA142" t="str">
            <v/>
          </cell>
          <cell r="BB142" t="str">
            <v/>
          </cell>
          <cell r="BC142">
            <v>0.99999993458706582</v>
          </cell>
          <cell r="BF142" t="str">
            <v>WA</v>
          </cell>
          <cell r="BG142" t="str">
            <v>Window A/C</v>
          </cell>
          <cell r="BH142" t="str">
            <v>Pre 1980</v>
          </cell>
          <cell r="BI142" t="str">
            <v>Basement</v>
          </cell>
          <cell r="BJ142">
            <v>1524.76245117188</v>
          </cell>
          <cell r="BM142" t="str">
            <v>No</v>
          </cell>
          <cell r="BN142">
            <v>3162357.323730479</v>
          </cell>
          <cell r="BO142" t="b">
            <v>0</v>
          </cell>
          <cell r="BP142">
            <v>1403635.3220507859</v>
          </cell>
          <cell r="BQ142">
            <v>1</v>
          </cell>
          <cell r="BR142">
            <v>1524.76245117188</v>
          </cell>
          <cell r="BU142" t="str">
            <v>WA</v>
          </cell>
          <cell r="BV142" t="str">
            <v>Pre 1980</v>
          </cell>
          <cell r="BW142" t="str">
            <v>Electric Storage - Inside Conditioned Space</v>
          </cell>
          <cell r="BY142">
            <v>1524.7619999999999</v>
          </cell>
          <cell r="BZ142" t="str">
            <v>le55</v>
          </cell>
          <cell r="CF142" t="str">
            <v>Conditioned</v>
          </cell>
          <cell r="CG142">
            <v>1464.694</v>
          </cell>
          <cell r="CH142" t="str">
            <v>WA</v>
          </cell>
          <cell r="CI142" t="str">
            <v>Bottom-Freezer (Including French Door) w/o TTD Ice</v>
          </cell>
          <cell r="CJ142">
            <v>30758.574000000001</v>
          </cell>
          <cell r="CK142" t="b">
            <v>0</v>
          </cell>
          <cell r="CQ142" t="str">
            <v>Conditioned</v>
          </cell>
          <cell r="CR142">
            <v>1188.027</v>
          </cell>
          <cell r="CS142" t="str">
            <v>OR</v>
          </cell>
          <cell r="CT142" t="str">
            <v>Upright</v>
          </cell>
          <cell r="CU142">
            <v>11880.27</v>
          </cell>
          <cell r="CV142" t="b">
            <v>0</v>
          </cell>
          <cell r="CZ142">
            <v>4956.4930000000004</v>
          </cell>
          <cell r="DA142" t="str">
            <v>WA</v>
          </cell>
          <cell r="DC142" t="str">
            <v>Horizontal Axis</v>
          </cell>
          <cell r="DG142" t="str">
            <v>Electric</v>
          </cell>
          <cell r="DH142">
            <v>1524.7619999999999</v>
          </cell>
          <cell r="DI142" t="str">
            <v>WA</v>
          </cell>
          <cell r="DL142" t="str">
            <v>Electric</v>
          </cell>
          <cell r="DM142" t="str">
            <v>Electric</v>
          </cell>
          <cell r="DN142">
            <v>1524.7619999999999</v>
          </cell>
          <cell r="DO142" t="str">
            <v>WA</v>
          </cell>
          <cell r="DS142">
            <v>1464.694</v>
          </cell>
          <cell r="DT142" t="str">
            <v>WA</v>
          </cell>
          <cell r="DU142" t="str">
            <v>lt32</v>
          </cell>
          <cell r="DX142" t="b">
            <v>0</v>
          </cell>
          <cell r="DY142">
            <v>1524.7619999999999</v>
          </cell>
          <cell r="DZ142" t="str">
            <v>WA</v>
          </cell>
          <cell r="EC142" t="str">
            <v>Desktop</v>
          </cell>
          <cell r="ED142">
            <v>4956.4930000000004</v>
          </cell>
          <cell r="EE142" t="str">
            <v>WA</v>
          </cell>
          <cell r="EH142" t="str">
            <v>le20</v>
          </cell>
          <cell r="EI142">
            <v>1524.7619999999999</v>
          </cell>
          <cell r="EJ142" t="str">
            <v>WA</v>
          </cell>
          <cell r="EO142">
            <v>4956.4930000000004</v>
          </cell>
          <cell r="EP142" t="str">
            <v>WA</v>
          </cell>
          <cell r="ES142">
            <v>1524.7619999999999</v>
          </cell>
          <cell r="ET142" t="str">
            <v>WA</v>
          </cell>
          <cell r="EZ142" t="str">
            <v>WA</v>
          </cell>
          <cell r="FA142" t="str">
            <v>Other</v>
          </cell>
          <cell r="FB142">
            <v>1853728.3820000002</v>
          </cell>
          <cell r="FC142">
            <v>3662848.3270000005</v>
          </cell>
          <cell r="FI142" t="str">
            <v>WA</v>
          </cell>
          <cell r="FJ142" t="str">
            <v>Bedrooms</v>
          </cell>
          <cell r="FK142" t="str">
            <v>EISAq</v>
          </cell>
          <cell r="FL142">
            <v>381649.96100000001</v>
          </cell>
          <cell r="FS142" t="str">
            <v>WA</v>
          </cell>
          <cell r="FT142" t="str">
            <v>EISAq</v>
          </cell>
          <cell r="FV142">
            <v>2322306.844</v>
          </cell>
          <cell r="GD142" t="str">
            <v>WA</v>
          </cell>
          <cell r="GE142">
            <v>10532547.625</v>
          </cell>
          <cell r="GF142">
            <v>8549950.4250000007</v>
          </cell>
          <cell r="GI142">
            <v>1</v>
          </cell>
          <cell r="GJ142">
            <v>2</v>
          </cell>
          <cell r="GK142" t="str">
            <v>WA</v>
          </cell>
          <cell r="GL142">
            <v>4956.4930000000004</v>
          </cell>
          <cell r="GM142" t="str">
            <v>1980-1992</v>
          </cell>
          <cell r="GN142">
            <v>0</v>
          </cell>
          <cell r="GQ142">
            <v>27859232.812215004</v>
          </cell>
          <cell r="GR142">
            <v>1732926.2563575001</v>
          </cell>
          <cell r="GU142" t="str">
            <v>Baseboard/Wall/Radiant</v>
          </cell>
          <cell r="GX142" t="str">
            <v>None</v>
          </cell>
          <cell r="GY142" t="str">
            <v>WA</v>
          </cell>
          <cell r="GZ142">
            <v>1464.69372558594</v>
          </cell>
        </row>
        <row r="143">
          <cell r="AD143" t="str">
            <v>WA</v>
          </cell>
          <cell r="AH143" t="str">
            <v>WA</v>
          </cell>
          <cell r="AI143" t="str">
            <v>Pre 1980</v>
          </cell>
          <cell r="AJ143">
            <v>1524.7619999999999</v>
          </cell>
          <cell r="AK143" t="b">
            <v>1</v>
          </cell>
          <cell r="AN143" t="str">
            <v>WA</v>
          </cell>
          <cell r="AO143" t="str">
            <v>Natural Gas Other</v>
          </cell>
          <cell r="AP143" t="str">
            <v>Pre 1980</v>
          </cell>
          <cell r="AQ143" t="str">
            <v>Crawlspace</v>
          </cell>
          <cell r="AR143">
            <v>4956.49267578125</v>
          </cell>
          <cell r="AU143" t="str">
            <v>No</v>
          </cell>
          <cell r="AV143" t="b">
            <v>1</v>
          </cell>
          <cell r="AX143">
            <v>11285933.822753906</v>
          </cell>
          <cell r="AY143" t="b">
            <v>0</v>
          </cell>
          <cell r="AZ143">
            <v>3750964.6141923829</v>
          </cell>
          <cell r="BA143">
            <v>1</v>
          </cell>
          <cell r="BB143">
            <v>4956.49267578125</v>
          </cell>
          <cell r="BC143">
            <v>0.99999993458706582</v>
          </cell>
          <cell r="BF143" t="str">
            <v>WA</v>
          </cell>
          <cell r="BG143" t="str">
            <v>Window A/C</v>
          </cell>
          <cell r="BH143" t="str">
            <v>Pre 1980</v>
          </cell>
          <cell r="BI143" t="str">
            <v>Crawlspace</v>
          </cell>
          <cell r="BJ143">
            <v>2003.71557617188</v>
          </cell>
          <cell r="BM143" t="str">
            <v>No</v>
          </cell>
          <cell r="BN143">
            <v>1921563.237548833</v>
          </cell>
          <cell r="BO143" t="b">
            <v>0</v>
          </cell>
          <cell r="BP143">
            <v>559054.07807746716</v>
          </cell>
          <cell r="BQ143">
            <v>1</v>
          </cell>
          <cell r="BR143">
            <v>2003.71557617188</v>
          </cell>
          <cell r="BU143" t="str">
            <v>WA</v>
          </cell>
          <cell r="BV143" t="str">
            <v>Pre 1980</v>
          </cell>
          <cell r="BW143" t="str">
            <v>Gas Storage Inside Conditioned Space</v>
          </cell>
          <cell r="BY143">
            <v>4956.4930000000004</v>
          </cell>
          <cell r="BZ143" t="str">
            <v>le55</v>
          </cell>
          <cell r="CF143" t="str">
            <v>Unconditioned</v>
          </cell>
          <cell r="CG143">
            <v>1464.694</v>
          </cell>
          <cell r="CH143" t="str">
            <v>WA</v>
          </cell>
          <cell r="CI143" t="str">
            <v>Side-by-Side w/o TTD Ice</v>
          </cell>
          <cell r="CJ143">
            <v>27829.185999999998</v>
          </cell>
          <cell r="CK143" t="b">
            <v>0</v>
          </cell>
          <cell r="CQ143" t="str">
            <v>Unconditioned</v>
          </cell>
          <cell r="CR143">
            <v>1524.7619999999999</v>
          </cell>
          <cell r="CS143" t="str">
            <v>WA</v>
          </cell>
          <cell r="CT143" t="str">
            <v>Chest</v>
          </cell>
          <cell r="CU143">
            <v>16772.381999999998</v>
          </cell>
          <cell r="CV143" t="b">
            <v>0</v>
          </cell>
          <cell r="CZ143">
            <v>1524.7619999999999</v>
          </cell>
          <cell r="DA143" t="str">
            <v>WA</v>
          </cell>
          <cell r="DC143" t="str">
            <v>Horizontal Axis</v>
          </cell>
          <cell r="DG143" t="str">
            <v>Electric</v>
          </cell>
          <cell r="DH143">
            <v>2003.7159999999999</v>
          </cell>
          <cell r="DI143" t="str">
            <v>WA</v>
          </cell>
          <cell r="DL143" t="str">
            <v>Gas</v>
          </cell>
          <cell r="DM143" t="str">
            <v>Gas</v>
          </cell>
          <cell r="DN143">
            <v>1524.7619999999999</v>
          </cell>
          <cell r="DO143" t="str">
            <v>WA</v>
          </cell>
          <cell r="DS143">
            <v>6932.7380000000003</v>
          </cell>
          <cell r="DT143" t="str">
            <v>OR</v>
          </cell>
          <cell r="DU143" t="str">
            <v>32to46</v>
          </cell>
          <cell r="DX143" t="b">
            <v>0</v>
          </cell>
          <cell r="DY143">
            <v>1524.7619999999999</v>
          </cell>
          <cell r="DZ143" t="str">
            <v>WA</v>
          </cell>
          <cell r="EC143" t="str">
            <v>Desktop</v>
          </cell>
          <cell r="ED143">
            <v>4956.4930000000004</v>
          </cell>
          <cell r="EE143" t="str">
            <v>WA</v>
          </cell>
          <cell r="EH143" t="str">
            <v>gt20</v>
          </cell>
          <cell r="EI143">
            <v>4956.4930000000004</v>
          </cell>
          <cell r="EJ143" t="str">
            <v>WA</v>
          </cell>
          <cell r="EO143">
            <v>1524.7619999999999</v>
          </cell>
          <cell r="EP143" t="str">
            <v>WA</v>
          </cell>
          <cell r="ES143">
            <v>4956.4930000000004</v>
          </cell>
          <cell r="ET143" t="str">
            <v>WA</v>
          </cell>
          <cell r="EZ143" t="str">
            <v>WA</v>
          </cell>
          <cell r="FA143" t="str">
            <v>Bathroom</v>
          </cell>
          <cell r="FB143">
            <v>390724.62</v>
          </cell>
          <cell r="FC143">
            <v>220408.75999999998</v>
          </cell>
          <cell r="FI143" t="str">
            <v>WA</v>
          </cell>
          <cell r="FJ143" t="str">
            <v>Bedrooms</v>
          </cell>
          <cell r="FK143" t="str">
            <v>EISAx</v>
          </cell>
          <cell r="FL143">
            <v>247824.65000000002</v>
          </cell>
          <cell r="FS143" t="str">
            <v>WA</v>
          </cell>
          <cell r="FT143" t="str">
            <v>EISAx</v>
          </cell>
          <cell r="FV143">
            <v>841560.72</v>
          </cell>
          <cell r="GD143" t="str">
            <v>WA</v>
          </cell>
          <cell r="GE143">
            <v>5043912.6959999995</v>
          </cell>
          <cell r="GF143">
            <v>2735423.0279999999</v>
          </cell>
          <cell r="GI143">
            <v>1</v>
          </cell>
          <cell r="GJ143">
            <v>1</v>
          </cell>
          <cell r="GK143" t="str">
            <v>WA</v>
          </cell>
          <cell r="GL143">
            <v>1524.7619999999999</v>
          </cell>
          <cell r="GM143" t="str">
            <v>Pre 1980</v>
          </cell>
          <cell r="GN143">
            <v>0</v>
          </cell>
          <cell r="GQ143">
            <v>7547541.4047599994</v>
          </cell>
          <cell r="GR143">
            <v>442748.95384500001</v>
          </cell>
          <cell r="GU143" t="str">
            <v>Baseboard/Wall/Radiant</v>
          </cell>
          <cell r="GX143" t="str">
            <v>None</v>
          </cell>
          <cell r="GY143" t="str">
            <v>WA</v>
          </cell>
          <cell r="GZ143">
            <v>1464.69372558594</v>
          </cell>
        </row>
        <row r="144">
          <cell r="AD144" t="str">
            <v>WA</v>
          </cell>
          <cell r="AH144" t="str">
            <v>WA</v>
          </cell>
          <cell r="AI144" t="str">
            <v>Post 2006</v>
          </cell>
          <cell r="AJ144">
            <v>4956.4930000000004</v>
          </cell>
          <cell r="AK144" t="b">
            <v>1</v>
          </cell>
          <cell r="AN144" t="str">
            <v>WA</v>
          </cell>
          <cell r="AO144" t="str">
            <v>Natural Gas FAF</v>
          </cell>
          <cell r="AP144" t="str">
            <v>Pre 1980</v>
          </cell>
          <cell r="AQ144" t="str">
            <v>Basement</v>
          </cell>
          <cell r="AR144">
            <v>1524.76245117188</v>
          </cell>
          <cell r="AU144" t="str">
            <v>No</v>
          </cell>
          <cell r="AV144" t="b">
            <v>1</v>
          </cell>
          <cell r="AX144">
            <v>2808612.4350586031</v>
          </cell>
          <cell r="AY144" t="b">
            <v>0</v>
          </cell>
          <cell r="AZ144">
            <v>1036045.590322269</v>
          </cell>
          <cell r="BA144">
            <v>1</v>
          </cell>
          <cell r="BB144">
            <v>1524.76245117188</v>
          </cell>
          <cell r="BC144">
            <v>1.0000002958965923</v>
          </cell>
          <cell r="BF144" t="str">
            <v>WA</v>
          </cell>
          <cell r="BG144" t="str">
            <v>Heat Pump (Central System)</v>
          </cell>
          <cell r="BH144" t="str">
            <v>Pre 1980</v>
          </cell>
          <cell r="BI144" t="str">
            <v>Basement</v>
          </cell>
          <cell r="BJ144">
            <v>2003.71557617188</v>
          </cell>
          <cell r="BM144" t="str">
            <v>No</v>
          </cell>
          <cell r="BN144">
            <v>6451964.1552734533</v>
          </cell>
          <cell r="BO144" t="b">
            <v>0</v>
          </cell>
          <cell r="BP144">
            <v>2169222.4827636769</v>
          </cell>
          <cell r="BQ144">
            <v>1</v>
          </cell>
          <cell r="BR144">
            <v>2003.71557617188</v>
          </cell>
          <cell r="BU144" t="str">
            <v>WA</v>
          </cell>
          <cell r="BV144" t="str">
            <v>Pre 1980</v>
          </cell>
          <cell r="BW144" t="str">
            <v>Electric Storage - Outside Conditioned Space - Buffered</v>
          </cell>
          <cell r="BY144">
            <v>1524.7619999999999</v>
          </cell>
          <cell r="BZ144" t="str">
            <v>le55</v>
          </cell>
          <cell r="CF144" t="str">
            <v>Conditioned</v>
          </cell>
          <cell r="CG144">
            <v>1524.7619999999999</v>
          </cell>
          <cell r="CH144" t="str">
            <v>WA</v>
          </cell>
          <cell r="CI144" t="str">
            <v>Bottom-Freezer (Including French Door) w/o TTD Ice</v>
          </cell>
          <cell r="CJ144">
            <v>33544.763999999996</v>
          </cell>
          <cell r="CK144" t="b">
            <v>0</v>
          </cell>
          <cell r="CQ144" t="str">
            <v>Unconditioned</v>
          </cell>
          <cell r="CR144">
            <v>2003.7159999999999</v>
          </cell>
          <cell r="CS144" t="str">
            <v>WA</v>
          </cell>
          <cell r="CT144" t="str">
            <v>Upright</v>
          </cell>
          <cell r="CU144">
            <v>38070.603999999999</v>
          </cell>
          <cell r="CV144" t="b">
            <v>0</v>
          </cell>
          <cell r="CZ144">
            <v>4956.4930000000004</v>
          </cell>
          <cell r="DA144" t="str">
            <v>WA</v>
          </cell>
          <cell r="DC144" t="str">
            <v>Horizontal Axis</v>
          </cell>
          <cell r="DG144" t="str">
            <v>Electric</v>
          </cell>
          <cell r="DH144">
            <v>4956.4930000000004</v>
          </cell>
          <cell r="DI144" t="str">
            <v>WA</v>
          </cell>
          <cell r="DL144" t="str">
            <v>Electric</v>
          </cell>
          <cell r="DM144" t="str">
            <v>Electric</v>
          </cell>
          <cell r="DN144">
            <v>2003.7159999999999</v>
          </cell>
          <cell r="DO144" t="str">
            <v>WA</v>
          </cell>
          <cell r="DS144">
            <v>6932.7380000000003</v>
          </cell>
          <cell r="DT144" t="str">
            <v>OR</v>
          </cell>
          <cell r="DU144" t="str">
            <v>lt32</v>
          </cell>
          <cell r="DX144" t="b">
            <v>1</v>
          </cell>
          <cell r="DY144">
            <v>1464.694</v>
          </cell>
          <cell r="DZ144" t="str">
            <v>WA</v>
          </cell>
          <cell r="EC144" t="str">
            <v>Laptop</v>
          </cell>
          <cell r="ED144">
            <v>6932.7380000000003</v>
          </cell>
          <cell r="EE144" t="str">
            <v>OR</v>
          </cell>
          <cell r="EH144" t="str">
            <v>le20</v>
          </cell>
          <cell r="EI144">
            <v>2003.7159999999999</v>
          </cell>
          <cell r="EJ144" t="str">
            <v>WA</v>
          </cell>
          <cell r="EO144">
            <v>1464.694</v>
          </cell>
          <cell r="EP144" t="str">
            <v>WA</v>
          </cell>
          <cell r="ES144">
            <v>1464.694</v>
          </cell>
          <cell r="ET144" t="str">
            <v>WA</v>
          </cell>
          <cell r="EZ144" t="str">
            <v>WA</v>
          </cell>
          <cell r="FA144" t="str">
            <v>Bedrooms</v>
          </cell>
          <cell r="FB144">
            <v>90167.22</v>
          </cell>
          <cell r="FC144">
            <v>791467.82</v>
          </cell>
          <cell r="FI144" t="str">
            <v>WA</v>
          </cell>
          <cell r="FJ144" t="str">
            <v>Exterior</v>
          </cell>
          <cell r="FK144" t="str">
            <v>EISAnqnx</v>
          </cell>
          <cell r="FL144">
            <v>892168.74000000011</v>
          </cell>
          <cell r="FS144" t="str">
            <v>WA</v>
          </cell>
          <cell r="FT144" t="str">
            <v>EISAnqnx</v>
          </cell>
          <cell r="FV144">
            <v>4064324.2600000002</v>
          </cell>
          <cell r="GD144" t="str">
            <v>WA</v>
          </cell>
          <cell r="GE144">
            <v>13868267.414000001</v>
          </cell>
          <cell r="GF144">
            <v>9288467.8820000011</v>
          </cell>
          <cell r="GI144">
            <v>1</v>
          </cell>
          <cell r="GJ144">
            <v>1</v>
          </cell>
          <cell r="GK144" t="str">
            <v>WA</v>
          </cell>
          <cell r="GL144">
            <v>4956.4930000000004</v>
          </cell>
          <cell r="GM144" t="str">
            <v>Post 2006</v>
          </cell>
          <cell r="GN144">
            <v>0</v>
          </cell>
          <cell r="GQ144">
            <v>23007510.161249001</v>
          </cell>
          <cell r="GR144">
            <v>1853220.3414675</v>
          </cell>
          <cell r="GU144" t="str">
            <v>Natural Gas FAF</v>
          </cell>
          <cell r="GX144" t="str">
            <v>None</v>
          </cell>
          <cell r="GY144" t="str">
            <v>WA</v>
          </cell>
          <cell r="GZ144">
            <v>1524.76245117188</v>
          </cell>
        </row>
        <row r="145">
          <cell r="AD145" t="str">
            <v>WA</v>
          </cell>
          <cell r="AH145" t="str">
            <v>WA</v>
          </cell>
          <cell r="AI145" t="str">
            <v>1980-1992</v>
          </cell>
          <cell r="AJ145">
            <v>2003.7159999999999</v>
          </cell>
          <cell r="AK145" t="b">
            <v>1</v>
          </cell>
          <cell r="AN145" t="str">
            <v>OR</v>
          </cell>
          <cell r="AO145" t="str">
            <v>Wood</v>
          </cell>
          <cell r="AP145" t="str">
            <v>1980-1992</v>
          </cell>
          <cell r="AQ145" t="str">
            <v>Crawlspace</v>
          </cell>
          <cell r="AR145">
            <v>1188.02661132813</v>
          </cell>
          <cell r="AU145" t="str">
            <v>No</v>
          </cell>
          <cell r="AV145" t="b">
            <v>0</v>
          </cell>
          <cell r="AX145">
            <v>1591955.6591796943</v>
          </cell>
          <cell r="AY145" t="b">
            <v>0</v>
          </cell>
          <cell r="AZ145">
            <v>535655.41887038806</v>
          </cell>
          <cell r="BA145" t="str">
            <v/>
          </cell>
          <cell r="BB145" t="str">
            <v/>
          </cell>
          <cell r="BC145">
            <v>0.99999967284256164</v>
          </cell>
          <cell r="BF145" t="str">
            <v>WA</v>
          </cell>
          <cell r="BG145" t="str">
            <v>Heat Pump (Central System)</v>
          </cell>
          <cell r="BH145" t="str">
            <v>1993-2006</v>
          </cell>
          <cell r="BI145" t="str">
            <v>Crawlspace</v>
          </cell>
          <cell r="BJ145">
            <v>2003.71557617188</v>
          </cell>
          <cell r="BM145" t="str">
            <v>No</v>
          </cell>
          <cell r="BN145">
            <v>3462420.5156250088</v>
          </cell>
          <cell r="BO145" t="b">
            <v>0</v>
          </cell>
          <cell r="BP145">
            <v>714834.94926252624</v>
          </cell>
          <cell r="BQ145">
            <v>1</v>
          </cell>
          <cell r="BR145">
            <v>2003.71557617188</v>
          </cell>
          <cell r="BU145" t="str">
            <v>WA</v>
          </cell>
          <cell r="BV145" t="str">
            <v>Pre 1980</v>
          </cell>
          <cell r="BW145" t="str">
            <v>Gas Storage Inside Conditioned Space</v>
          </cell>
          <cell r="BY145">
            <v>2003.7159999999999</v>
          </cell>
          <cell r="BZ145" t="str">
            <v>le55</v>
          </cell>
          <cell r="CF145" t="str">
            <v>Unconditioned</v>
          </cell>
          <cell r="CG145">
            <v>1524.7619999999999</v>
          </cell>
          <cell r="CH145" t="str">
            <v>WA</v>
          </cell>
          <cell r="CI145" t="str">
            <v>Top-Freezer w/o TTD Ice</v>
          </cell>
          <cell r="CJ145">
            <v>18297.144</v>
          </cell>
          <cell r="CK145" t="b">
            <v>0</v>
          </cell>
          <cell r="CQ145" t="str">
            <v>Conditioned</v>
          </cell>
          <cell r="CR145">
            <v>1464.694</v>
          </cell>
          <cell r="CS145" t="str">
            <v>WA</v>
          </cell>
          <cell r="CT145" t="str">
            <v>Upright</v>
          </cell>
          <cell r="CU145">
            <v>20505.716</v>
          </cell>
          <cell r="CV145" t="b">
            <v>0</v>
          </cell>
          <cell r="CZ145">
            <v>2003.7159999999999</v>
          </cell>
          <cell r="DA145" t="str">
            <v>WA</v>
          </cell>
          <cell r="DC145" t="str">
            <v>Vertical Axis</v>
          </cell>
          <cell r="DG145" t="str">
            <v>Electric</v>
          </cell>
          <cell r="DH145">
            <v>1188.027</v>
          </cell>
          <cell r="DI145" t="str">
            <v>OR</v>
          </cell>
          <cell r="DL145" t="str">
            <v>Electric</v>
          </cell>
          <cell r="DM145" t="str">
            <v>Electric</v>
          </cell>
          <cell r="DN145">
            <v>4956.4930000000004</v>
          </cell>
          <cell r="DO145" t="str">
            <v>WA</v>
          </cell>
          <cell r="DS145">
            <v>6932.7380000000003</v>
          </cell>
          <cell r="DT145" t="str">
            <v>OR</v>
          </cell>
          <cell r="DU145" t="str">
            <v>lt32</v>
          </cell>
          <cell r="DX145" t="b">
            <v>0</v>
          </cell>
          <cell r="DY145">
            <v>1524.7619999999999</v>
          </cell>
          <cell r="DZ145" t="str">
            <v>WA</v>
          </cell>
          <cell r="EC145" t="str">
            <v>Other</v>
          </cell>
          <cell r="ED145">
            <v>6932.7380000000003</v>
          </cell>
          <cell r="EE145" t="str">
            <v>OR</v>
          </cell>
          <cell r="EH145" t="str">
            <v>le20</v>
          </cell>
          <cell r="EI145">
            <v>1524.7619999999999</v>
          </cell>
          <cell r="EJ145" t="str">
            <v>WA</v>
          </cell>
          <cell r="EO145">
            <v>2003.7159999999999</v>
          </cell>
          <cell r="EP145" t="str">
            <v>WA</v>
          </cell>
          <cell r="ES145">
            <v>1188.027</v>
          </cell>
          <cell r="ET145" t="str">
            <v>OR</v>
          </cell>
          <cell r="EZ145" t="str">
            <v>WA</v>
          </cell>
          <cell r="FA145" t="str">
            <v>Exterior</v>
          </cell>
          <cell r="FB145">
            <v>711319.17999999993</v>
          </cell>
          <cell r="FC145">
            <v>4007432</v>
          </cell>
          <cell r="FI145" t="str">
            <v>WA</v>
          </cell>
          <cell r="FJ145" t="str">
            <v>Exterior</v>
          </cell>
          <cell r="FK145" t="str">
            <v>EISAq</v>
          </cell>
          <cell r="FL145">
            <v>188346.73400000003</v>
          </cell>
          <cell r="FS145" t="str">
            <v>WA</v>
          </cell>
          <cell r="FT145" t="str">
            <v>EISAq</v>
          </cell>
          <cell r="FV145">
            <v>4976318.9720000001</v>
          </cell>
          <cell r="GD145" t="str">
            <v>WA</v>
          </cell>
          <cell r="GE145">
            <v>4604539.3679999998</v>
          </cell>
          <cell r="GF145">
            <v>2620860.5279999999</v>
          </cell>
          <cell r="GI145">
            <v>1</v>
          </cell>
          <cell r="GJ145">
            <v>1</v>
          </cell>
          <cell r="GK145" t="str">
            <v>WA</v>
          </cell>
          <cell r="GL145">
            <v>2003.7159999999999</v>
          </cell>
          <cell r="GM145" t="str">
            <v>1980-1992</v>
          </cell>
          <cell r="GN145">
            <v>0</v>
          </cell>
          <cell r="GQ145">
            <v>9918354.1256799977</v>
          </cell>
          <cell r="GR145">
            <v>581824.02420999995</v>
          </cell>
          <cell r="GU145" t="str">
            <v>Baseboard/Wall/Radiant</v>
          </cell>
          <cell r="GX145" t="str">
            <v>None</v>
          </cell>
          <cell r="GY145" t="str">
            <v>OR</v>
          </cell>
          <cell r="GZ145">
            <v>6932.73828125</v>
          </cell>
        </row>
        <row r="146">
          <cell r="AD146" t="str">
            <v>WA</v>
          </cell>
          <cell r="AH146" t="str">
            <v>WA</v>
          </cell>
          <cell r="AI146" t="str">
            <v>Pre 1980</v>
          </cell>
          <cell r="AJ146">
            <v>2003.7159999999999</v>
          </cell>
          <cell r="AK146" t="b">
            <v>1</v>
          </cell>
          <cell r="AN146" t="str">
            <v>OR</v>
          </cell>
          <cell r="AO146" t="str">
            <v>Heat Pump (Central System)</v>
          </cell>
          <cell r="AP146" t="str">
            <v>1980-1992</v>
          </cell>
          <cell r="AQ146" t="str">
            <v>Crawlspace</v>
          </cell>
          <cell r="AR146">
            <v>1188.02661132813</v>
          </cell>
          <cell r="AU146" t="str">
            <v>No</v>
          </cell>
          <cell r="AV146" t="b">
            <v>1</v>
          </cell>
          <cell r="AX146">
            <v>1591955.6591796943</v>
          </cell>
          <cell r="AY146" t="b">
            <v>0</v>
          </cell>
          <cell r="AZ146">
            <v>535655.41887038806</v>
          </cell>
          <cell r="BA146">
            <v>1</v>
          </cell>
          <cell r="BB146">
            <v>1188.02661132813</v>
          </cell>
          <cell r="BC146">
            <v>0.99999967284256164</v>
          </cell>
          <cell r="BF146" t="str">
            <v>WA</v>
          </cell>
          <cell r="BG146" t="str">
            <v>Window A/C</v>
          </cell>
          <cell r="BH146" t="str">
            <v>Pre 1980</v>
          </cell>
          <cell r="BI146" t="str">
            <v>Crawlspace</v>
          </cell>
          <cell r="BJ146">
            <v>2003.71557617188</v>
          </cell>
          <cell r="BM146" t="str">
            <v>No</v>
          </cell>
          <cell r="BN146">
            <v>2584793.0932617253</v>
          </cell>
          <cell r="BO146" t="b">
            <v>0</v>
          </cell>
          <cell r="BP146">
            <v>667331.46149731614</v>
          </cell>
          <cell r="BQ146">
            <v>1</v>
          </cell>
          <cell r="BR146">
            <v>2003.71557617188</v>
          </cell>
          <cell r="BU146" t="str">
            <v>OR</v>
          </cell>
          <cell r="BV146" t="str">
            <v>Pre 1980</v>
          </cell>
          <cell r="BW146" t="str">
            <v>Gas Storage Outside Conditioned Space</v>
          </cell>
          <cell r="BY146">
            <v>6932.7380000000003</v>
          </cell>
          <cell r="BZ146" t="str">
            <v>le55</v>
          </cell>
          <cell r="CF146" t="str">
            <v>Conditioned</v>
          </cell>
          <cell r="CG146">
            <v>8264.9449999999997</v>
          </cell>
          <cell r="CH146" t="str">
            <v>OR</v>
          </cell>
          <cell r="CI146" t="str">
            <v>Side-by-Side w/ TTD Ice</v>
          </cell>
          <cell r="CJ146">
            <v>181828.78999999998</v>
          </cell>
          <cell r="CK146" t="b">
            <v>0</v>
          </cell>
          <cell r="CQ146" t="str">
            <v>Conditioned</v>
          </cell>
          <cell r="CR146">
            <v>1150.8789999999999</v>
          </cell>
          <cell r="CS146" t="str">
            <v>WA</v>
          </cell>
          <cell r="CT146" t="str">
            <v>Chest</v>
          </cell>
          <cell r="CU146">
            <v>13810.547999999999</v>
          </cell>
          <cell r="CV146" t="b">
            <v>0</v>
          </cell>
          <cell r="CZ146">
            <v>2003.7159999999999</v>
          </cell>
          <cell r="DA146" t="str">
            <v>WA</v>
          </cell>
          <cell r="DC146" t="str">
            <v>Vertical Axis</v>
          </cell>
          <cell r="DG146" t="str">
            <v>Gas</v>
          </cell>
          <cell r="DH146">
            <v>1524.7619999999999</v>
          </cell>
          <cell r="DI146" t="str">
            <v>WA</v>
          </cell>
          <cell r="DL146" t="str">
            <v>Electric</v>
          </cell>
          <cell r="DM146" t="str">
            <v>Electric</v>
          </cell>
          <cell r="DN146">
            <v>1524.7619999999999</v>
          </cell>
          <cell r="DO146" t="str">
            <v>WA</v>
          </cell>
          <cell r="DS146">
            <v>2003.7159999999999</v>
          </cell>
          <cell r="DT146" t="str">
            <v>WA</v>
          </cell>
          <cell r="DU146" t="str">
            <v>lt32</v>
          </cell>
          <cell r="DX146" t="b">
            <v>0</v>
          </cell>
          <cell r="DY146">
            <v>1524.7619999999999</v>
          </cell>
          <cell r="DZ146" t="str">
            <v>WA</v>
          </cell>
          <cell r="EC146" t="str">
            <v>Desktop</v>
          </cell>
          <cell r="ED146">
            <v>1524.7619999999999</v>
          </cell>
          <cell r="EE146" t="str">
            <v>WA</v>
          </cell>
          <cell r="EH146" t="str">
            <v>le20</v>
          </cell>
          <cell r="EI146">
            <v>2003.7159999999999</v>
          </cell>
          <cell r="EJ146" t="str">
            <v>WA</v>
          </cell>
          <cell r="EO146">
            <v>1524.7619999999999</v>
          </cell>
          <cell r="EP146" t="str">
            <v>WA</v>
          </cell>
          <cell r="ES146">
            <v>1464.694</v>
          </cell>
          <cell r="ET146" t="str">
            <v>WA</v>
          </cell>
          <cell r="EZ146" t="str">
            <v>WA</v>
          </cell>
          <cell r="FA146" t="str">
            <v>Garage</v>
          </cell>
          <cell r="FB146">
            <v>60111.479999999996</v>
          </cell>
          <cell r="FC146">
            <v>841560.72</v>
          </cell>
          <cell r="FI146" t="str">
            <v>WA</v>
          </cell>
          <cell r="FJ146" t="str">
            <v>Exterior</v>
          </cell>
          <cell r="FK146" t="str">
            <v>EISAx</v>
          </cell>
          <cell r="FL146">
            <v>644344.09000000008</v>
          </cell>
          <cell r="FS146" t="str">
            <v>WA</v>
          </cell>
          <cell r="FT146" t="str">
            <v>EISAx</v>
          </cell>
          <cell r="FV146">
            <v>8896904.9350000005</v>
          </cell>
          <cell r="GD146" t="str">
            <v>WA</v>
          </cell>
          <cell r="GE146">
            <v>2003716</v>
          </cell>
          <cell r="GF146">
            <v>3809064.1159999999</v>
          </cell>
          <cell r="GI146">
            <v>1</v>
          </cell>
          <cell r="GJ146">
            <v>1</v>
          </cell>
          <cell r="GK146" t="str">
            <v>WA</v>
          </cell>
          <cell r="GL146">
            <v>2003.7159999999999</v>
          </cell>
          <cell r="GM146" t="str">
            <v>Pre 1980</v>
          </cell>
          <cell r="GN146">
            <v>0</v>
          </cell>
          <cell r="GQ146">
            <v>9918354.1256799977</v>
          </cell>
          <cell r="GR146">
            <v>581824.02420999995</v>
          </cell>
          <cell r="GU146" t="str">
            <v>Natural Gas FAF</v>
          </cell>
          <cell r="GX146" t="str">
            <v>Baseboard/Wall/Radiant</v>
          </cell>
          <cell r="GY146" t="str">
            <v>WA</v>
          </cell>
          <cell r="GZ146">
            <v>4956.49267578125</v>
          </cell>
        </row>
        <row r="147">
          <cell r="AD147" t="str">
            <v>WA</v>
          </cell>
          <cell r="AH147" t="str">
            <v>WA</v>
          </cell>
          <cell r="AI147" t="str">
            <v>Pre 1980</v>
          </cell>
          <cell r="AJ147">
            <v>1524.7619999999999</v>
          </cell>
          <cell r="AK147" t="b">
            <v>1</v>
          </cell>
          <cell r="AN147" t="str">
            <v>WA</v>
          </cell>
          <cell r="AO147" t="str">
            <v>Baseboard/Wall/Radiant</v>
          </cell>
          <cell r="AP147" t="str">
            <v>Pre 1980</v>
          </cell>
          <cell r="AQ147" t="str">
            <v>Crawlspace</v>
          </cell>
          <cell r="AR147">
            <v>4956.49267578125</v>
          </cell>
          <cell r="AU147" t="str">
            <v>No</v>
          </cell>
          <cell r="AV147" t="b">
            <v>1</v>
          </cell>
          <cell r="AX147">
            <v>6007269.123046875</v>
          </cell>
          <cell r="AY147" t="b">
            <v>0</v>
          </cell>
          <cell r="AZ147">
            <v>1430172.6660811035</v>
          </cell>
          <cell r="BA147">
            <v>1</v>
          </cell>
          <cell r="BB147">
            <v>4956.49267578125</v>
          </cell>
          <cell r="BC147">
            <v>0.99999993458706582</v>
          </cell>
          <cell r="BF147" t="str">
            <v>WA</v>
          </cell>
          <cell r="BG147" t="str">
            <v>Heat Pump (Central System)</v>
          </cell>
          <cell r="BH147" t="str">
            <v>1980-1992</v>
          </cell>
          <cell r="BI147" t="str">
            <v>Basement</v>
          </cell>
          <cell r="BJ147">
            <v>4956.49267578125</v>
          </cell>
          <cell r="BM147" t="str">
            <v>No</v>
          </cell>
          <cell r="BN147">
            <v>10131071.029296875</v>
          </cell>
          <cell r="BO147" t="b">
            <v>0</v>
          </cell>
          <cell r="BP147">
            <v>2269974.5156542971</v>
          </cell>
          <cell r="BQ147">
            <v>1</v>
          </cell>
          <cell r="BR147">
            <v>4956.49267578125</v>
          </cell>
          <cell r="BU147" t="str">
            <v>WA</v>
          </cell>
          <cell r="BV147" t="str">
            <v>1980-1992</v>
          </cell>
          <cell r="BW147" t="str">
            <v>Electric Storage - Inside Conditioned Space</v>
          </cell>
          <cell r="BY147">
            <v>4956.4930000000004</v>
          </cell>
          <cell r="BZ147" t="str">
            <v>le55</v>
          </cell>
          <cell r="CF147" t="str">
            <v>Conditioned</v>
          </cell>
          <cell r="CG147">
            <v>2003.7159999999999</v>
          </cell>
          <cell r="CH147" t="str">
            <v>WA</v>
          </cell>
          <cell r="CI147" t="str">
            <v>Top-Freezer w/ TTD Ice</v>
          </cell>
          <cell r="CJ147">
            <v>40074.32</v>
          </cell>
          <cell r="CK147" t="b">
            <v>0</v>
          </cell>
          <cell r="CQ147" t="str">
            <v>Unconditioned</v>
          </cell>
          <cell r="CR147">
            <v>6932.7380000000003</v>
          </cell>
          <cell r="CS147" t="str">
            <v>OR</v>
          </cell>
          <cell r="CT147" t="str">
            <v>Upright</v>
          </cell>
          <cell r="CU147">
            <v>145587.49799999999</v>
          </cell>
          <cell r="CV147" t="b">
            <v>0</v>
          </cell>
          <cell r="CZ147">
            <v>1524.7619999999999</v>
          </cell>
          <cell r="DA147" t="str">
            <v>WA</v>
          </cell>
          <cell r="DC147" t="str">
            <v>Horizontal Axis</v>
          </cell>
          <cell r="DG147" t="str">
            <v>Electric</v>
          </cell>
          <cell r="DH147">
            <v>1464.694</v>
          </cell>
          <cell r="DI147" t="str">
            <v>WA</v>
          </cell>
          <cell r="DL147" t="str">
            <v>Electric</v>
          </cell>
          <cell r="DM147" t="str">
            <v>Electric</v>
          </cell>
          <cell r="DN147">
            <v>2003.7159999999999</v>
          </cell>
          <cell r="DO147" t="str">
            <v>WA</v>
          </cell>
          <cell r="DS147">
            <v>2003.7159999999999</v>
          </cell>
          <cell r="DT147" t="str">
            <v>WA</v>
          </cell>
          <cell r="DU147" t="str">
            <v>32to46</v>
          </cell>
          <cell r="DX147" t="b">
            <v>0</v>
          </cell>
          <cell r="DY147">
            <v>2003.7159999999999</v>
          </cell>
          <cell r="DZ147" t="str">
            <v>WA</v>
          </cell>
          <cell r="EC147" t="str">
            <v>Desktop</v>
          </cell>
          <cell r="ED147">
            <v>1524.7619999999999</v>
          </cell>
          <cell r="EE147" t="str">
            <v>WA</v>
          </cell>
          <cell r="EH147" t="str">
            <v>le20</v>
          </cell>
          <cell r="EI147">
            <v>1524.7619999999999</v>
          </cell>
          <cell r="EJ147" t="str">
            <v>WA</v>
          </cell>
          <cell r="EO147">
            <v>6932.7380000000003</v>
          </cell>
          <cell r="EP147" t="str">
            <v>OR</v>
          </cell>
          <cell r="ES147">
            <v>1464.694</v>
          </cell>
          <cell r="ET147" t="str">
            <v>WA</v>
          </cell>
          <cell r="EZ147" t="str">
            <v>WA</v>
          </cell>
          <cell r="FA147" t="str">
            <v>Kitchen</v>
          </cell>
          <cell r="FB147">
            <v>320594.56</v>
          </cell>
          <cell r="FC147">
            <v>250464.5</v>
          </cell>
          <cell r="FI147" t="str">
            <v>WA</v>
          </cell>
          <cell r="FJ147" t="str">
            <v>Garage</v>
          </cell>
          <cell r="FK147" t="str">
            <v>EISAnqnx</v>
          </cell>
          <cell r="FL147">
            <v>743473.95000000007</v>
          </cell>
          <cell r="FS147" t="str">
            <v>OR</v>
          </cell>
          <cell r="FT147" t="str">
            <v>EISAnqnx</v>
          </cell>
          <cell r="FV147">
            <v>9740496.8900000006</v>
          </cell>
          <cell r="GD147" t="str">
            <v>WA</v>
          </cell>
          <cell r="GE147">
            <v>4653573.6239999998</v>
          </cell>
          <cell r="GF147">
            <v>4711514.58</v>
          </cell>
          <cell r="GI147">
            <v>1</v>
          </cell>
          <cell r="GJ147">
            <v>1</v>
          </cell>
          <cell r="GK147" t="str">
            <v>WA</v>
          </cell>
          <cell r="GL147">
            <v>1524.7619999999999</v>
          </cell>
          <cell r="GM147" t="str">
            <v>Pre 1980</v>
          </cell>
          <cell r="GN147">
            <v>0</v>
          </cell>
          <cell r="GQ147">
            <v>7547541.4047599994</v>
          </cell>
          <cell r="GR147">
            <v>442748.95384500001</v>
          </cell>
          <cell r="GU147" t="str">
            <v>Natural Gas FAF</v>
          </cell>
          <cell r="GX147" t="str">
            <v>Natural Gas Other</v>
          </cell>
          <cell r="GY147" t="str">
            <v>WA</v>
          </cell>
          <cell r="GZ147">
            <v>4956.49267578125</v>
          </cell>
        </row>
        <row r="148">
          <cell r="AD148" t="str">
            <v>WA</v>
          </cell>
          <cell r="AH148" t="str">
            <v>WA</v>
          </cell>
          <cell r="AI148" t="str">
            <v>Pre 1980</v>
          </cell>
          <cell r="AJ148">
            <v>1524.7619999999999</v>
          </cell>
          <cell r="AK148" t="b">
            <v>1</v>
          </cell>
          <cell r="AN148" t="str">
            <v>OR</v>
          </cell>
          <cell r="AO148" t="str">
            <v>Natural Gas Other</v>
          </cell>
          <cell r="AP148" t="str">
            <v>1980-1992</v>
          </cell>
          <cell r="AQ148" t="str">
            <v>Crawlspace</v>
          </cell>
          <cell r="AR148">
            <v>6932.73828125</v>
          </cell>
          <cell r="AU148" t="str">
            <v>No</v>
          </cell>
          <cell r="AV148" t="b">
            <v>0</v>
          </cell>
          <cell r="AX148">
            <v>7320971.625</v>
          </cell>
          <cell r="AY148" t="b">
            <v>0</v>
          </cell>
          <cell r="AZ148">
            <v>2836583.2498582029</v>
          </cell>
          <cell r="BA148" t="str">
            <v/>
          </cell>
          <cell r="BB148" t="str">
            <v/>
          </cell>
          <cell r="BC148">
            <v>1.0000000405683873</v>
          </cell>
          <cell r="BF148" t="str">
            <v>WA</v>
          </cell>
          <cell r="BG148" t="str">
            <v>Heat Pump (Central System)</v>
          </cell>
          <cell r="BH148" t="str">
            <v>Pre 1980</v>
          </cell>
          <cell r="BI148" t="str">
            <v>Crawlspace</v>
          </cell>
          <cell r="BJ148">
            <v>3808.0370557831602</v>
          </cell>
          <cell r="BM148" t="str">
            <v>No</v>
          </cell>
          <cell r="BN148">
            <v>8800373.6359148826</v>
          </cell>
          <cell r="BO148" t="b">
            <v>0</v>
          </cell>
          <cell r="BP148">
            <v>2963618.9284003507</v>
          </cell>
          <cell r="BQ148">
            <v>0.5</v>
          </cell>
          <cell r="BR148">
            <v>1904.0185278915801</v>
          </cell>
          <cell r="BU148" t="str">
            <v>WA</v>
          </cell>
          <cell r="BV148" t="str">
            <v>Pre 1980</v>
          </cell>
          <cell r="BW148" t="str">
            <v>Gas Storage Inside Conditioned Space</v>
          </cell>
          <cell r="BY148">
            <v>1524.7619999999999</v>
          </cell>
          <cell r="BZ148" t="str">
            <v>le55</v>
          </cell>
          <cell r="CF148" t="str">
            <v>Conditioned</v>
          </cell>
          <cell r="CG148">
            <v>2003.7159999999999</v>
          </cell>
          <cell r="CH148" t="str">
            <v>WA</v>
          </cell>
          <cell r="CI148" t="str">
            <v>Top-Freezer w/o TTD Ice</v>
          </cell>
          <cell r="CJ148">
            <v>20037.16</v>
          </cell>
          <cell r="CK148" t="b">
            <v>0</v>
          </cell>
          <cell r="CQ148" t="str">
            <v>Unconditioned</v>
          </cell>
          <cell r="CR148">
            <v>1464.694</v>
          </cell>
          <cell r="CS148" t="str">
            <v>WA</v>
          </cell>
          <cell r="CT148" t="str">
            <v>Upright</v>
          </cell>
          <cell r="CU148">
            <v>14646.939999999999</v>
          </cell>
          <cell r="CV148" t="b">
            <v>0</v>
          </cell>
          <cell r="CZ148">
            <v>1524.7619999999999</v>
          </cell>
          <cell r="DA148" t="str">
            <v>WA</v>
          </cell>
          <cell r="DC148" t="str">
            <v>Vertical Axis</v>
          </cell>
          <cell r="DG148" t="str">
            <v>Electric</v>
          </cell>
          <cell r="DH148">
            <v>1188.027</v>
          </cell>
          <cell r="DI148" t="str">
            <v>OR</v>
          </cell>
          <cell r="DL148" t="str">
            <v>Electric</v>
          </cell>
          <cell r="DM148" t="str">
            <v>Electric</v>
          </cell>
          <cell r="DN148">
            <v>4956.4930000000004</v>
          </cell>
          <cell r="DO148" t="str">
            <v>WA</v>
          </cell>
          <cell r="DS148">
            <v>4956.4930000000004</v>
          </cell>
          <cell r="DT148" t="str">
            <v>WA</v>
          </cell>
          <cell r="DU148" t="str">
            <v>32to46</v>
          </cell>
          <cell r="DX148" t="b">
            <v>0</v>
          </cell>
          <cell r="DY148">
            <v>2003.7159999999999</v>
          </cell>
          <cell r="DZ148" t="str">
            <v>WA</v>
          </cell>
          <cell r="EC148" t="str">
            <v>Desktop</v>
          </cell>
          <cell r="ED148">
            <v>1524.7619999999999</v>
          </cell>
          <cell r="EE148" t="str">
            <v>WA</v>
          </cell>
          <cell r="EH148" t="str">
            <v>gt20</v>
          </cell>
          <cell r="EI148">
            <v>2003.7159999999999</v>
          </cell>
          <cell r="EJ148" t="str">
            <v>WA</v>
          </cell>
          <cell r="EO148">
            <v>6932.7380000000003</v>
          </cell>
          <cell r="EP148" t="str">
            <v>OR</v>
          </cell>
          <cell r="ES148">
            <v>4956.4930000000004</v>
          </cell>
          <cell r="ET148" t="str">
            <v>WA</v>
          </cell>
          <cell r="EZ148" t="str">
            <v>WA</v>
          </cell>
          <cell r="FA148" t="str">
            <v>Living Room/Family Room</v>
          </cell>
          <cell r="FB148">
            <v>444824.95199999999</v>
          </cell>
          <cell r="FC148">
            <v>1226274.192</v>
          </cell>
          <cell r="FI148" t="str">
            <v>WA</v>
          </cell>
          <cell r="FJ148" t="str">
            <v>Garage</v>
          </cell>
          <cell r="FK148" t="str">
            <v>EISAq</v>
          </cell>
          <cell r="FL148">
            <v>1189558.32</v>
          </cell>
          <cell r="FS148" t="str">
            <v>OR</v>
          </cell>
          <cell r="FT148" t="str">
            <v>EISAq</v>
          </cell>
          <cell r="FV148">
            <v>6669293.9560000002</v>
          </cell>
          <cell r="GD148" t="str">
            <v>WA</v>
          </cell>
          <cell r="GE148">
            <v>1715357.25</v>
          </cell>
          <cell r="GF148">
            <v>3202000.1999999997</v>
          </cell>
          <cell r="GI148">
            <v>1</v>
          </cell>
          <cell r="GJ148">
            <v>1</v>
          </cell>
          <cell r="GK148" t="str">
            <v>WA</v>
          </cell>
          <cell r="GL148">
            <v>1524.7619999999999</v>
          </cell>
          <cell r="GM148" t="str">
            <v>Pre 1980</v>
          </cell>
          <cell r="GN148">
            <v>0</v>
          </cell>
          <cell r="GQ148">
            <v>7547541.4047599994</v>
          </cell>
          <cell r="GR148">
            <v>442748.95384500001</v>
          </cell>
          <cell r="GU148" t="str">
            <v>Heat Pump (Central System)</v>
          </cell>
          <cell r="GX148" t="str">
            <v>None</v>
          </cell>
          <cell r="GY148" t="str">
            <v>WA</v>
          </cell>
          <cell r="GZ148">
            <v>1464.69372558594</v>
          </cell>
        </row>
        <row r="149">
          <cell r="AD149" t="str">
            <v>WA</v>
          </cell>
          <cell r="AH149" t="str">
            <v>WA</v>
          </cell>
          <cell r="AI149" t="str">
            <v>Pre 1980</v>
          </cell>
          <cell r="AJ149">
            <v>2003.7159999999999</v>
          </cell>
          <cell r="AK149" t="b">
            <v>1</v>
          </cell>
          <cell r="AN149" t="str">
            <v>OR</v>
          </cell>
          <cell r="AO149" t="str">
            <v>Baseboard/Wall/Radiant</v>
          </cell>
          <cell r="AP149" t="str">
            <v>1980-1992</v>
          </cell>
          <cell r="AQ149" t="str">
            <v>Crawlspace</v>
          </cell>
          <cell r="AR149">
            <v>6932.73828125</v>
          </cell>
          <cell r="AU149" t="str">
            <v>No</v>
          </cell>
          <cell r="AV149" t="b">
            <v>0</v>
          </cell>
          <cell r="AX149">
            <v>7320971.625</v>
          </cell>
          <cell r="AY149" t="b">
            <v>0</v>
          </cell>
          <cell r="AZ149">
            <v>2836583.2498582029</v>
          </cell>
          <cell r="BA149" t="str">
            <v/>
          </cell>
          <cell r="BB149" t="str">
            <v/>
          </cell>
          <cell r="BC149">
            <v>1.0000000405683873</v>
          </cell>
          <cell r="BF149" t="str">
            <v>WA</v>
          </cell>
          <cell r="BG149" t="str">
            <v>Heat Pump (Central System)</v>
          </cell>
          <cell r="BH149" t="str">
            <v>Pre 1980</v>
          </cell>
          <cell r="BI149" t="str">
            <v>Slab on Grade</v>
          </cell>
          <cell r="BJ149">
            <v>1148.45561999809</v>
          </cell>
          <cell r="BM149" t="str">
            <v>No</v>
          </cell>
          <cell r="BN149">
            <v>2654080.9378155861</v>
          </cell>
          <cell r="BO149" t="b">
            <v>0</v>
          </cell>
          <cell r="BP149">
            <v>893789.83554930752</v>
          </cell>
          <cell r="BQ149">
            <v>0.5</v>
          </cell>
          <cell r="BR149">
            <v>574.22780999904501</v>
          </cell>
          <cell r="BU149" t="str">
            <v>WA</v>
          </cell>
          <cell r="BV149" t="str">
            <v>Post 2006</v>
          </cell>
          <cell r="BW149" t="str">
            <v>Gas Tankless</v>
          </cell>
          <cell r="BY149">
            <v>4956.4930000000004</v>
          </cell>
          <cell r="BZ149" t="str">
            <v/>
          </cell>
          <cell r="CF149" t="str">
            <v>Conditioned</v>
          </cell>
          <cell r="CG149">
            <v>1150.8789999999999</v>
          </cell>
          <cell r="CH149" t="str">
            <v>WA</v>
          </cell>
          <cell r="CI149" t="str">
            <v>Top-Freezer w/o TTD Ice</v>
          </cell>
          <cell r="CJ149">
            <v>23017.579999999998</v>
          </cell>
          <cell r="CK149" t="b">
            <v>0</v>
          </cell>
          <cell r="CQ149" t="str">
            <v>Unconditioned</v>
          </cell>
          <cell r="CR149">
            <v>4956.4930000000004</v>
          </cell>
          <cell r="CS149" t="str">
            <v>WA</v>
          </cell>
          <cell r="CT149" t="str">
            <v>Chest</v>
          </cell>
          <cell r="CU149">
            <v>69390.902000000002</v>
          </cell>
          <cell r="CV149" t="b">
            <v>0</v>
          </cell>
          <cell r="CZ149">
            <v>2003.7159999999999</v>
          </cell>
          <cell r="DA149" t="str">
            <v>WA</v>
          </cell>
          <cell r="DC149" t="str">
            <v>Vertical Axis</v>
          </cell>
          <cell r="DG149" t="str">
            <v>Electric</v>
          </cell>
          <cell r="DH149">
            <v>1188.027</v>
          </cell>
          <cell r="DI149" t="str">
            <v>OR</v>
          </cell>
          <cell r="DL149" t="str">
            <v>Electric</v>
          </cell>
          <cell r="DM149" t="str">
            <v>Electric</v>
          </cell>
          <cell r="DN149">
            <v>1188.027</v>
          </cell>
          <cell r="DO149" t="str">
            <v>OR</v>
          </cell>
          <cell r="DS149">
            <v>4956.4930000000004</v>
          </cell>
          <cell r="DT149" t="str">
            <v>WA</v>
          </cell>
          <cell r="DU149" t="str">
            <v>gt46</v>
          </cell>
          <cell r="DX149" t="b">
            <v>0</v>
          </cell>
          <cell r="DY149">
            <v>2003.7159999999999</v>
          </cell>
          <cell r="DZ149" t="str">
            <v>WA</v>
          </cell>
          <cell r="EC149" t="str">
            <v>Laptop</v>
          </cell>
          <cell r="ED149">
            <v>1524.7619999999999</v>
          </cell>
          <cell r="EE149" t="str">
            <v>WA</v>
          </cell>
          <cell r="EH149" t="str">
            <v>le20</v>
          </cell>
          <cell r="EI149">
            <v>2003.7159999999999</v>
          </cell>
          <cell r="EJ149" t="str">
            <v>WA</v>
          </cell>
          <cell r="EO149">
            <v>1524.7619999999999</v>
          </cell>
          <cell r="EP149" t="str">
            <v>WA</v>
          </cell>
          <cell r="ES149">
            <v>2003.7159999999999</v>
          </cell>
          <cell r="ET149" t="str">
            <v>WA</v>
          </cell>
          <cell r="EZ149" t="str">
            <v>WA</v>
          </cell>
          <cell r="FA149" t="str">
            <v>Other</v>
          </cell>
          <cell r="FB149">
            <v>1011876.58</v>
          </cell>
          <cell r="FC149">
            <v>1162155.28</v>
          </cell>
          <cell r="FI149" t="str">
            <v>WA</v>
          </cell>
          <cell r="FJ149" t="str">
            <v>Kitchen</v>
          </cell>
          <cell r="FK149" t="str">
            <v>EISAq</v>
          </cell>
          <cell r="FL149">
            <v>594779.16</v>
          </cell>
          <cell r="FS149" t="str">
            <v>OR</v>
          </cell>
          <cell r="FT149" t="str">
            <v>EISAx</v>
          </cell>
          <cell r="FV149">
            <v>277309.52</v>
          </cell>
          <cell r="GD149" t="str">
            <v>WA</v>
          </cell>
          <cell r="GE149">
            <v>2642901.4039999996</v>
          </cell>
          <cell r="GF149">
            <v>3807060.4</v>
          </cell>
          <cell r="GI149">
            <v>1</v>
          </cell>
          <cell r="GJ149">
            <v>1</v>
          </cell>
          <cell r="GK149" t="str">
            <v>WA</v>
          </cell>
          <cell r="GL149">
            <v>2003.7159999999999</v>
          </cell>
          <cell r="GM149" t="str">
            <v>Pre 1980</v>
          </cell>
          <cell r="GN149">
            <v>0</v>
          </cell>
          <cell r="GQ149">
            <v>10718403.861307999</v>
          </cell>
          <cell r="GR149">
            <v>344634.14270999999</v>
          </cell>
          <cell r="GU149" t="str">
            <v>Electric FAF</v>
          </cell>
          <cell r="GX149" t="str">
            <v>Baseboard/Wall/Radiant</v>
          </cell>
          <cell r="GY149" t="str">
            <v>WA</v>
          </cell>
          <cell r="GZ149">
            <v>1524.76245117188</v>
          </cell>
        </row>
        <row r="150">
          <cell r="AD150" t="str">
            <v>WA</v>
          </cell>
          <cell r="AH150" t="str">
            <v>WA</v>
          </cell>
          <cell r="AI150" t="str">
            <v>Pre 1980</v>
          </cell>
          <cell r="AJ150">
            <v>1524.7619999999999</v>
          </cell>
          <cell r="AK150" t="b">
            <v>1</v>
          </cell>
          <cell r="AN150" t="str">
            <v>OR</v>
          </cell>
          <cell r="AO150" t="str">
            <v>Natural Gas FAF</v>
          </cell>
          <cell r="AP150" t="str">
            <v>1980-1992</v>
          </cell>
          <cell r="AQ150" t="str">
            <v>Crawlspace</v>
          </cell>
          <cell r="AR150">
            <v>6932.73828125</v>
          </cell>
          <cell r="AU150" t="str">
            <v>No</v>
          </cell>
          <cell r="AV150" t="b">
            <v>1</v>
          </cell>
          <cell r="AX150">
            <v>7320971.625</v>
          </cell>
          <cell r="AY150" t="b">
            <v>0</v>
          </cell>
          <cell r="AZ150">
            <v>2836583.2498582029</v>
          </cell>
          <cell r="BA150">
            <v>1</v>
          </cell>
          <cell r="BB150">
            <v>6932.73828125</v>
          </cell>
          <cell r="BC150">
            <v>1.0000000405683873</v>
          </cell>
          <cell r="BF150" t="str">
            <v>WA</v>
          </cell>
          <cell r="BG150" t="str">
            <v>Window A/C</v>
          </cell>
          <cell r="BH150" t="str">
            <v>1993-2006</v>
          </cell>
          <cell r="BI150" t="str">
            <v>Crawlspace</v>
          </cell>
          <cell r="BJ150">
            <v>4956.49267578125</v>
          </cell>
          <cell r="BM150" t="str">
            <v>No</v>
          </cell>
          <cell r="BN150">
            <v>5764400.9819335938</v>
          </cell>
          <cell r="BO150" t="b">
            <v>0</v>
          </cell>
          <cell r="BP150">
            <v>1593312.648608838</v>
          </cell>
          <cell r="BQ150">
            <v>1</v>
          </cell>
          <cell r="BR150">
            <v>4956.49267578125</v>
          </cell>
          <cell r="BU150" t="str">
            <v>WA</v>
          </cell>
          <cell r="BV150" t="str">
            <v>1980-1992</v>
          </cell>
          <cell r="BW150" t="str">
            <v>Electric Storage - Inside Conditioned Space</v>
          </cell>
          <cell r="BY150">
            <v>2003.7159999999999</v>
          </cell>
          <cell r="BZ150" t="str">
            <v>le55</v>
          </cell>
          <cell r="CF150" t="str">
            <v>Conditioned</v>
          </cell>
          <cell r="CG150">
            <v>1150.8789999999999</v>
          </cell>
          <cell r="CH150" t="str">
            <v>WA</v>
          </cell>
          <cell r="CI150" t="str">
            <v>Top-Freezer w/o TTD Ice</v>
          </cell>
          <cell r="CJ150">
            <v>25319.337999999996</v>
          </cell>
          <cell r="CK150" t="b">
            <v>0</v>
          </cell>
          <cell r="CQ150" t="str">
            <v>Conditioned</v>
          </cell>
          <cell r="CR150">
            <v>1524.7619999999999</v>
          </cell>
          <cell r="CS150" t="str">
            <v>WA</v>
          </cell>
          <cell r="CT150" t="str">
            <v>Chest</v>
          </cell>
          <cell r="CU150">
            <v>3049.5239999999999</v>
          </cell>
          <cell r="CV150" t="b">
            <v>0</v>
          </cell>
          <cell r="CZ150">
            <v>1524.7619999999999</v>
          </cell>
          <cell r="DA150" t="str">
            <v>WA</v>
          </cell>
          <cell r="DC150" t="str">
            <v>Horizontal Axis</v>
          </cell>
          <cell r="DG150" t="str">
            <v>Electric</v>
          </cell>
          <cell r="DH150">
            <v>2003.7159999999999</v>
          </cell>
          <cell r="DI150" t="str">
            <v>WA</v>
          </cell>
          <cell r="DL150" t="str">
            <v>Gas</v>
          </cell>
          <cell r="DM150" t="str">
            <v>Gas</v>
          </cell>
          <cell r="DN150">
            <v>1524.7619999999999</v>
          </cell>
          <cell r="DO150" t="str">
            <v>WA</v>
          </cell>
          <cell r="DS150">
            <v>4956.4930000000004</v>
          </cell>
          <cell r="DT150" t="str">
            <v>WA</v>
          </cell>
          <cell r="DU150" t="str">
            <v>lt32</v>
          </cell>
          <cell r="DX150" t="b">
            <v>1</v>
          </cell>
          <cell r="DY150">
            <v>2003.7159999999999</v>
          </cell>
          <cell r="DZ150" t="str">
            <v>WA</v>
          </cell>
          <cell r="EC150" t="str">
            <v>Desktop</v>
          </cell>
          <cell r="ED150">
            <v>1464.694</v>
          </cell>
          <cell r="EE150" t="str">
            <v>WA</v>
          </cell>
          <cell r="EH150" t="str">
            <v>gt20</v>
          </cell>
          <cell r="EI150">
            <v>2003.7159999999999</v>
          </cell>
          <cell r="EJ150" t="str">
            <v>WA</v>
          </cell>
          <cell r="EO150">
            <v>1524.7619999999999</v>
          </cell>
          <cell r="EP150" t="str">
            <v>WA</v>
          </cell>
          <cell r="ES150">
            <v>1188.027</v>
          </cell>
          <cell r="ET150" t="str">
            <v>OR</v>
          </cell>
          <cell r="EZ150" t="str">
            <v>OR</v>
          </cell>
          <cell r="FA150" t="str">
            <v>Bathroom</v>
          </cell>
          <cell r="FB150">
            <v>106922.43000000001</v>
          </cell>
          <cell r="FC150">
            <v>57025.296000000002</v>
          </cell>
          <cell r="FI150" t="str">
            <v>WA</v>
          </cell>
          <cell r="FJ150" t="str">
            <v>Living Room/Family Room</v>
          </cell>
          <cell r="FK150" t="str">
            <v>EISAnqnx</v>
          </cell>
          <cell r="FL150">
            <v>2081727.06</v>
          </cell>
          <cell r="FS150" t="str">
            <v>OR</v>
          </cell>
          <cell r="FT150" t="str">
            <v>EISAnqnx</v>
          </cell>
          <cell r="FV150">
            <v>1758279.96</v>
          </cell>
          <cell r="GD150" t="str">
            <v>WA</v>
          </cell>
          <cell r="GE150">
            <v>1119175.308</v>
          </cell>
          <cell r="GF150">
            <v>1796169.6359999999</v>
          </cell>
          <cell r="GI150">
            <v>1</v>
          </cell>
          <cell r="GJ150">
            <v>1</v>
          </cell>
          <cell r="GK150" t="str">
            <v>WA</v>
          </cell>
          <cell r="GL150">
            <v>1524.7619999999999</v>
          </cell>
          <cell r="GM150" t="str">
            <v>Pre 1980</v>
          </cell>
          <cell r="GN150">
            <v>0</v>
          </cell>
          <cell r="GQ150">
            <v>7547541.4047599994</v>
          </cell>
          <cell r="GR150">
            <v>442748.95384500001</v>
          </cell>
          <cell r="GU150" t="str">
            <v>Heat Pump (Central System)</v>
          </cell>
          <cell r="GX150" t="str">
            <v>Other</v>
          </cell>
          <cell r="GY150" t="str">
            <v>OR</v>
          </cell>
          <cell r="GZ150">
            <v>6932.73828125</v>
          </cell>
        </row>
        <row r="151">
          <cell r="AD151" t="str">
            <v>OR</v>
          </cell>
          <cell r="AH151" t="str">
            <v>OR</v>
          </cell>
          <cell r="AI151" t="str">
            <v>Pre 1980</v>
          </cell>
          <cell r="AJ151">
            <v>1188.027</v>
          </cell>
          <cell r="AK151" t="b">
            <v>1</v>
          </cell>
          <cell r="AN151" t="str">
            <v>OR</v>
          </cell>
          <cell r="AO151" t="str">
            <v>Natural Gas FAF</v>
          </cell>
          <cell r="AP151" t="str">
            <v>Pre 1980</v>
          </cell>
          <cell r="AQ151" t="str">
            <v>Crawlspace</v>
          </cell>
          <cell r="AR151">
            <v>1188.02661132813</v>
          </cell>
          <cell r="AU151" t="str">
            <v>No</v>
          </cell>
          <cell r="AV151" t="b">
            <v>1</v>
          </cell>
          <cell r="AX151">
            <v>2338036.3710937598</v>
          </cell>
          <cell r="AY151" t="b">
            <v>0</v>
          </cell>
          <cell r="AZ151">
            <v>541023.04190302966</v>
          </cell>
          <cell r="BA151">
            <v>1</v>
          </cell>
          <cell r="BB151">
            <v>1188.02661132813</v>
          </cell>
          <cell r="BC151">
            <v>0.99999967284256164</v>
          </cell>
          <cell r="BF151" t="str">
            <v>OR</v>
          </cell>
          <cell r="BG151" t="str">
            <v>Heat Pump (Central System)</v>
          </cell>
          <cell r="BH151" t="str">
            <v>1993-2006</v>
          </cell>
          <cell r="BI151" t="str">
            <v>Crawlspace</v>
          </cell>
          <cell r="BJ151">
            <v>1188.02661132813</v>
          </cell>
          <cell r="BM151" t="str">
            <v>No</v>
          </cell>
          <cell r="BN151">
            <v>2010141.0263671959</v>
          </cell>
          <cell r="BO151" t="b">
            <v>0</v>
          </cell>
          <cell r="BP151">
            <v>386712.87901616376</v>
          </cell>
          <cell r="BQ151">
            <v>1</v>
          </cell>
          <cell r="BR151">
            <v>1188.02661132813</v>
          </cell>
          <cell r="BU151" t="str">
            <v>WA</v>
          </cell>
          <cell r="BV151" t="str">
            <v>Pre 1980</v>
          </cell>
          <cell r="BW151" t="str">
            <v>Gas Storage Outside Conditioned Space</v>
          </cell>
          <cell r="BY151">
            <v>2003.7159999999999</v>
          </cell>
          <cell r="BZ151" t="str">
            <v>le55</v>
          </cell>
          <cell r="CF151" t="str">
            <v>Unconditioned</v>
          </cell>
          <cell r="CG151">
            <v>1464.694</v>
          </cell>
          <cell r="CH151" t="str">
            <v>WA</v>
          </cell>
          <cell r="CI151" t="str">
            <v>Top-Freezer w/o TTD Ice</v>
          </cell>
          <cell r="CJ151">
            <v>30758.574000000001</v>
          </cell>
          <cell r="CK151" t="b">
            <v>0</v>
          </cell>
          <cell r="CQ151" t="str">
            <v>Unconditioned</v>
          </cell>
          <cell r="CR151">
            <v>2003.7159999999999</v>
          </cell>
          <cell r="CS151" t="str">
            <v>WA</v>
          </cell>
          <cell r="CT151" t="str">
            <v>Upright</v>
          </cell>
          <cell r="CU151">
            <v>40274.691599999998</v>
          </cell>
          <cell r="CV151" t="b">
            <v>0</v>
          </cell>
          <cell r="CZ151">
            <v>1188.027</v>
          </cell>
          <cell r="DA151" t="str">
            <v>OR</v>
          </cell>
          <cell r="DC151" t="str">
            <v>Vertical Axis</v>
          </cell>
          <cell r="DG151" t="str">
            <v>Electric</v>
          </cell>
          <cell r="DH151">
            <v>1150.8789999999999</v>
          </cell>
          <cell r="DI151" t="str">
            <v>WA</v>
          </cell>
          <cell r="DL151" t="str">
            <v>Electric</v>
          </cell>
          <cell r="DM151" t="str">
            <v>Electric</v>
          </cell>
          <cell r="DN151">
            <v>1464.694</v>
          </cell>
          <cell r="DO151" t="str">
            <v>WA</v>
          </cell>
          <cell r="DS151">
            <v>1150.8789999999999</v>
          </cell>
          <cell r="DT151" t="str">
            <v>WA</v>
          </cell>
          <cell r="DU151" t="str">
            <v>Unknown</v>
          </cell>
          <cell r="DX151" t="b">
            <v>0</v>
          </cell>
          <cell r="DY151">
            <v>2003.7159999999999</v>
          </cell>
          <cell r="DZ151" t="str">
            <v>WA</v>
          </cell>
          <cell r="EC151" t="str">
            <v>Laptop</v>
          </cell>
          <cell r="ED151">
            <v>1524.7619999999999</v>
          </cell>
          <cell r="EE151" t="str">
            <v>WA</v>
          </cell>
          <cell r="EH151" t="str">
            <v>gt20</v>
          </cell>
          <cell r="EI151">
            <v>2003.7159999999999</v>
          </cell>
          <cell r="EJ151" t="str">
            <v>WA</v>
          </cell>
          <cell r="EO151">
            <v>6932.7380000000003</v>
          </cell>
          <cell r="EP151" t="str">
            <v>OR</v>
          </cell>
          <cell r="ES151">
            <v>1524.7619999999999</v>
          </cell>
          <cell r="ET151" t="str">
            <v>WA</v>
          </cell>
          <cell r="EZ151" t="str">
            <v>OR</v>
          </cell>
          <cell r="FA151" t="str">
            <v>Bedrooms</v>
          </cell>
          <cell r="FB151">
            <v>179392.07700000002</v>
          </cell>
          <cell r="FC151">
            <v>302946.88500000001</v>
          </cell>
          <cell r="FI151" t="str">
            <v>WA</v>
          </cell>
          <cell r="FJ151" t="str">
            <v>Living Room/Family Room</v>
          </cell>
          <cell r="FK151" t="str">
            <v>EISAx</v>
          </cell>
          <cell r="FL151">
            <v>1486947.9000000001</v>
          </cell>
          <cell r="FS151" t="str">
            <v>OR</v>
          </cell>
          <cell r="FT151" t="str">
            <v>EISAq</v>
          </cell>
          <cell r="FV151">
            <v>830430.87300000002</v>
          </cell>
          <cell r="GD151" t="str">
            <v>OR</v>
          </cell>
          <cell r="GE151">
            <v>1954304.415</v>
          </cell>
          <cell r="GF151">
            <v>925473.03300000005</v>
          </cell>
          <cell r="GI151">
            <v>1</v>
          </cell>
          <cell r="GJ151">
            <v>2</v>
          </cell>
          <cell r="GK151" t="str">
            <v>OR</v>
          </cell>
          <cell r="GL151">
            <v>1188.027</v>
          </cell>
          <cell r="GM151" t="str">
            <v>Pre 1980</v>
          </cell>
          <cell r="GN151">
            <v>-1</v>
          </cell>
          <cell r="GQ151">
            <v>6222799.8880559998</v>
          </cell>
          <cell r="GR151">
            <v>684591.64854750002</v>
          </cell>
          <cell r="GU151" t="str">
            <v>Heat Pump (Central System)</v>
          </cell>
          <cell r="GX151" t="str">
            <v>Propane/LP</v>
          </cell>
          <cell r="GY151" t="str">
            <v>OR</v>
          </cell>
          <cell r="GZ151">
            <v>6932.73828125</v>
          </cell>
        </row>
        <row r="152">
          <cell r="AD152" t="str">
            <v>WA</v>
          </cell>
          <cell r="AH152" t="str">
            <v>WA</v>
          </cell>
          <cell r="AI152" t="str">
            <v>1993-2006</v>
          </cell>
          <cell r="AJ152">
            <v>2003.7159999999999</v>
          </cell>
          <cell r="AK152" t="b">
            <v>1</v>
          </cell>
          <cell r="AN152" t="str">
            <v>WA</v>
          </cell>
          <cell r="AO152" t="str">
            <v>Natural Gas FAF</v>
          </cell>
          <cell r="AP152" t="str">
            <v>1993-2006</v>
          </cell>
          <cell r="AQ152" t="str">
            <v>Basement</v>
          </cell>
          <cell r="AR152">
            <v>1524.76245117188</v>
          </cell>
          <cell r="AU152" t="str">
            <v>No</v>
          </cell>
          <cell r="AV152" t="b">
            <v>1</v>
          </cell>
          <cell r="AX152">
            <v>4711515.9741211096</v>
          </cell>
          <cell r="AY152" t="b">
            <v>0</v>
          </cell>
          <cell r="AZ152">
            <v>1101503.6423510779</v>
          </cell>
          <cell r="BA152">
            <v>1</v>
          </cell>
          <cell r="BB152">
            <v>1524.76245117188</v>
          </cell>
          <cell r="BC152">
            <v>1.0000002958965923</v>
          </cell>
          <cell r="BF152" t="str">
            <v>WA</v>
          </cell>
          <cell r="BG152" t="str">
            <v>Heat Pump (Central System)</v>
          </cell>
          <cell r="BH152" t="str">
            <v>Pre 1980</v>
          </cell>
          <cell r="BI152" t="str">
            <v>Basement</v>
          </cell>
          <cell r="BJ152">
            <v>2003.71557617188</v>
          </cell>
          <cell r="BM152" t="str">
            <v>Yes</v>
          </cell>
          <cell r="BN152">
            <v>5596377.6042480608</v>
          </cell>
          <cell r="BO152" t="b">
            <v>0</v>
          </cell>
          <cell r="BP152">
            <v>0</v>
          </cell>
          <cell r="BQ152">
            <v>1</v>
          </cell>
          <cell r="BR152">
            <v>2003.71557617188</v>
          </cell>
          <cell r="BU152" t="str">
            <v>WA</v>
          </cell>
          <cell r="BV152" t="str">
            <v>Pre 1980</v>
          </cell>
          <cell r="BW152" t="str">
            <v>Electric Storage - Inside Conditioned Space</v>
          </cell>
          <cell r="BY152">
            <v>1524.7619999999999</v>
          </cell>
          <cell r="BZ152" t="str">
            <v>le55</v>
          </cell>
          <cell r="CF152" t="str">
            <v>Conditioned</v>
          </cell>
          <cell r="CG152">
            <v>1464.694</v>
          </cell>
          <cell r="CH152" t="str">
            <v>WA</v>
          </cell>
          <cell r="CI152" t="str">
            <v>Side-by-Side w/ TTD Ice</v>
          </cell>
          <cell r="CJ152">
            <v>32223.268</v>
          </cell>
          <cell r="CK152" t="b">
            <v>0</v>
          </cell>
          <cell r="CQ152" t="str">
            <v>Unconditioned</v>
          </cell>
          <cell r="CR152">
            <v>2003.7159999999999</v>
          </cell>
          <cell r="CS152" t="str">
            <v>WA</v>
          </cell>
          <cell r="CT152" t="str">
            <v>Upright</v>
          </cell>
          <cell r="CU152">
            <v>42078.036</v>
          </cell>
          <cell r="CV152" t="b">
            <v>0</v>
          </cell>
          <cell r="CZ152">
            <v>2003.7159999999999</v>
          </cell>
          <cell r="DA152" t="str">
            <v>WA</v>
          </cell>
          <cell r="DC152" t="str">
            <v>Vertical Axis</v>
          </cell>
          <cell r="DG152" t="str">
            <v>Electric</v>
          </cell>
          <cell r="DH152">
            <v>1524.7619999999999</v>
          </cell>
          <cell r="DI152" t="str">
            <v>WA</v>
          </cell>
          <cell r="DL152" t="str">
            <v>Gas</v>
          </cell>
          <cell r="DM152" t="str">
            <v>Electric</v>
          </cell>
          <cell r="DN152">
            <v>1188.027</v>
          </cell>
          <cell r="DO152" t="str">
            <v>OR</v>
          </cell>
          <cell r="DS152">
            <v>1150.8789999999999</v>
          </cell>
          <cell r="DT152" t="str">
            <v>WA</v>
          </cell>
          <cell r="DU152" t="str">
            <v>gt46</v>
          </cell>
          <cell r="DX152" t="b">
            <v>1</v>
          </cell>
          <cell r="DY152">
            <v>6932.7380000000003</v>
          </cell>
          <cell r="DZ152" t="str">
            <v>OR</v>
          </cell>
          <cell r="EC152" t="str">
            <v>Laptop</v>
          </cell>
          <cell r="ED152">
            <v>1524.7619999999999</v>
          </cell>
          <cell r="EE152" t="str">
            <v>WA</v>
          </cell>
          <cell r="EH152" t="str">
            <v>gt20</v>
          </cell>
          <cell r="EI152">
            <v>1464.694</v>
          </cell>
          <cell r="EJ152" t="str">
            <v>WA</v>
          </cell>
          <cell r="EO152">
            <v>1464.694</v>
          </cell>
          <cell r="EP152" t="str">
            <v>WA</v>
          </cell>
          <cell r="ES152">
            <v>4956.4930000000004</v>
          </cell>
          <cell r="ET152" t="str">
            <v>WA</v>
          </cell>
          <cell r="EZ152" t="str">
            <v>OR</v>
          </cell>
          <cell r="FA152" t="str">
            <v>Exterior</v>
          </cell>
          <cell r="FB152">
            <v>489467.12400000001</v>
          </cell>
          <cell r="FC152">
            <v>1429196.4810000001</v>
          </cell>
          <cell r="FI152" t="str">
            <v>WA</v>
          </cell>
          <cell r="FJ152" t="str">
            <v>Other</v>
          </cell>
          <cell r="FK152" t="str">
            <v>EISAnqnx</v>
          </cell>
          <cell r="FL152">
            <v>793038.88000000012</v>
          </cell>
          <cell r="FS152" t="str">
            <v>OR</v>
          </cell>
          <cell r="FT152" t="str">
            <v>EISAx</v>
          </cell>
          <cell r="FV152">
            <v>1223667.81</v>
          </cell>
          <cell r="GD152" t="str">
            <v>WA</v>
          </cell>
          <cell r="GE152">
            <v>7239425.9079999998</v>
          </cell>
          <cell r="GF152">
            <v>4520383.2960000001</v>
          </cell>
          <cell r="GI152">
            <v>1</v>
          </cell>
          <cell r="GJ152">
            <v>1</v>
          </cell>
          <cell r="GK152" t="str">
            <v>WA</v>
          </cell>
          <cell r="GL152">
            <v>2003.7159999999999</v>
          </cell>
          <cell r="GM152" t="str">
            <v>1993-2006</v>
          </cell>
          <cell r="GN152">
            <v>-1</v>
          </cell>
          <cell r="GQ152">
            <v>10718403.861307999</v>
          </cell>
          <cell r="GR152">
            <v>344634.14270999999</v>
          </cell>
          <cell r="GU152" t="str">
            <v>Heat Pump (Central System)</v>
          </cell>
          <cell r="GX152" t="str">
            <v>Wood</v>
          </cell>
          <cell r="GY152" t="str">
            <v>OR</v>
          </cell>
          <cell r="GZ152">
            <v>6932.73828125</v>
          </cell>
        </row>
        <row r="153">
          <cell r="AD153" t="str">
            <v>WA</v>
          </cell>
          <cell r="AH153" t="str">
            <v>WA</v>
          </cell>
          <cell r="AI153" t="str">
            <v>Pre 1980</v>
          </cell>
          <cell r="AJ153">
            <v>1464.694</v>
          </cell>
          <cell r="AK153" t="b">
            <v>1</v>
          </cell>
          <cell r="AN153" t="str">
            <v>OR</v>
          </cell>
          <cell r="AO153" t="str">
            <v>Natural Gas FAF</v>
          </cell>
          <cell r="AP153" t="str">
            <v>Pre 1980</v>
          </cell>
          <cell r="AQ153" t="str">
            <v>Crawlspace</v>
          </cell>
          <cell r="AR153">
            <v>6932.73828125</v>
          </cell>
          <cell r="AU153" t="str">
            <v>No</v>
          </cell>
          <cell r="AV153" t="b">
            <v>1</v>
          </cell>
          <cell r="AX153">
            <v>8714452.01953125</v>
          </cell>
          <cell r="AY153" t="b">
            <v>0</v>
          </cell>
          <cell r="AZ153">
            <v>1759217.0025585936</v>
          </cell>
          <cell r="BA153">
            <v>1</v>
          </cell>
          <cell r="BB153">
            <v>6932.73828125</v>
          </cell>
          <cell r="BC153">
            <v>1.0000000405683873</v>
          </cell>
          <cell r="BF153" t="str">
            <v>OR</v>
          </cell>
          <cell r="BG153" t="str">
            <v>Heat Pump (Central System)</v>
          </cell>
          <cell r="BH153" t="str">
            <v>Pre 1980</v>
          </cell>
          <cell r="BI153" t="str">
            <v>Basement</v>
          </cell>
          <cell r="BJ153">
            <v>1188.02661132813</v>
          </cell>
          <cell r="BM153" t="str">
            <v>No</v>
          </cell>
          <cell r="BN153">
            <v>2864332.1599121215</v>
          </cell>
          <cell r="BO153" t="b">
            <v>0</v>
          </cell>
          <cell r="BP153">
            <v>1714476.8436059644</v>
          </cell>
          <cell r="BQ153">
            <v>1</v>
          </cell>
          <cell r="BR153">
            <v>1188.02661132813</v>
          </cell>
          <cell r="BU153" t="str">
            <v>WA</v>
          </cell>
          <cell r="BV153" t="str">
            <v>Pre 1980</v>
          </cell>
          <cell r="BW153" t="str">
            <v>Electric Storage - Inside Conditioned Space</v>
          </cell>
          <cell r="BY153">
            <v>1524.7619999999999</v>
          </cell>
          <cell r="BZ153" t="str">
            <v>le55</v>
          </cell>
          <cell r="CF153" t="str">
            <v>Conditioned</v>
          </cell>
          <cell r="CG153">
            <v>1464.694</v>
          </cell>
          <cell r="CH153" t="str">
            <v>WA</v>
          </cell>
          <cell r="CI153" t="str">
            <v>Top-Freezer w/o TTD Ice</v>
          </cell>
          <cell r="CJ153">
            <v>32223.268</v>
          </cell>
          <cell r="CK153" t="b">
            <v>0</v>
          </cell>
          <cell r="CQ153" t="str">
            <v>Unconditioned</v>
          </cell>
          <cell r="CR153">
            <v>1524.7619999999999</v>
          </cell>
          <cell r="CS153" t="str">
            <v>WA</v>
          </cell>
          <cell r="CT153" t="str">
            <v>Chest</v>
          </cell>
          <cell r="CU153">
            <v>18297.144</v>
          </cell>
          <cell r="CV153" t="b">
            <v>0</v>
          </cell>
          <cell r="CZ153">
            <v>1464.694</v>
          </cell>
          <cell r="DA153" t="str">
            <v>WA</v>
          </cell>
          <cell r="DC153" t="str">
            <v>Vertical Axis</v>
          </cell>
          <cell r="DG153" t="str">
            <v>Electric</v>
          </cell>
          <cell r="DH153">
            <v>1188.027</v>
          </cell>
          <cell r="DI153" t="str">
            <v>OR</v>
          </cell>
          <cell r="DL153" t="str">
            <v>Electric</v>
          </cell>
          <cell r="DM153" t="str">
            <v>Electric</v>
          </cell>
          <cell r="DN153">
            <v>1188.027</v>
          </cell>
          <cell r="DO153" t="str">
            <v>OR</v>
          </cell>
          <cell r="DS153">
            <v>1150.8789999999999</v>
          </cell>
          <cell r="DT153" t="str">
            <v>WA</v>
          </cell>
          <cell r="DU153" t="str">
            <v>Unknown</v>
          </cell>
          <cell r="DX153" t="b">
            <v>1</v>
          </cell>
          <cell r="DY153">
            <v>6932.7380000000003</v>
          </cell>
          <cell r="DZ153" t="str">
            <v>OR</v>
          </cell>
          <cell r="EC153" t="str">
            <v>Desktop</v>
          </cell>
          <cell r="ED153">
            <v>2003.7159999999999</v>
          </cell>
          <cell r="EE153" t="str">
            <v>WA</v>
          </cell>
          <cell r="EH153" t="str">
            <v>le20</v>
          </cell>
          <cell r="EI153">
            <v>1524.7619999999999</v>
          </cell>
          <cell r="EJ153" t="str">
            <v>WA</v>
          </cell>
          <cell r="EO153">
            <v>4956.4930000000004</v>
          </cell>
          <cell r="EP153" t="str">
            <v>WA</v>
          </cell>
          <cell r="ES153">
            <v>1150.8789999999999</v>
          </cell>
          <cell r="ET153" t="str">
            <v>WA</v>
          </cell>
          <cell r="EZ153" t="str">
            <v>OR</v>
          </cell>
          <cell r="FA153" t="str">
            <v>Kitchen</v>
          </cell>
          <cell r="FB153">
            <v>136623.10500000001</v>
          </cell>
          <cell r="FC153">
            <v>114050.592</v>
          </cell>
          <cell r="FI153" t="str">
            <v>WA</v>
          </cell>
          <cell r="FJ153" t="str">
            <v>Other</v>
          </cell>
          <cell r="FK153" t="str">
            <v>EISAq</v>
          </cell>
          <cell r="FL153">
            <v>500605.79300000006</v>
          </cell>
          <cell r="FS153" t="str">
            <v>WA</v>
          </cell>
          <cell r="FT153" t="str">
            <v>EISAnqnx</v>
          </cell>
          <cell r="FV153">
            <v>1547633.43</v>
          </cell>
          <cell r="GD153" t="str">
            <v>WA</v>
          </cell>
          <cell r="GE153">
            <v>4659191.6140000001</v>
          </cell>
          <cell r="GF153">
            <v>3682240.716</v>
          </cell>
          <cell r="GI153">
            <v>1</v>
          </cell>
          <cell r="GJ153">
            <v>1</v>
          </cell>
          <cell r="GK153" t="str">
            <v>WA</v>
          </cell>
          <cell r="GL153">
            <v>1464.694</v>
          </cell>
          <cell r="GM153" t="str">
            <v>Pre 1980</v>
          </cell>
          <cell r="GN153">
            <v>-1</v>
          </cell>
          <cell r="GQ153">
            <v>8632737.9961900003</v>
          </cell>
          <cell r="GR153">
            <v>524305.525975</v>
          </cell>
          <cell r="GU153" t="str">
            <v>Wood</v>
          </cell>
          <cell r="GX153" t="str">
            <v>Baseboard/Wall/Radiant</v>
          </cell>
          <cell r="GY153" t="str">
            <v>WA</v>
          </cell>
          <cell r="GZ153">
            <v>4956.49267578125</v>
          </cell>
        </row>
        <row r="154">
          <cell r="AD154" t="str">
            <v>WA</v>
          </cell>
          <cell r="AH154" t="str">
            <v>WA</v>
          </cell>
          <cell r="AI154" t="str">
            <v>Pre 1980</v>
          </cell>
          <cell r="AJ154">
            <v>1524.7619999999999</v>
          </cell>
          <cell r="AK154" t="b">
            <v>1</v>
          </cell>
          <cell r="AN154" t="str">
            <v>WA</v>
          </cell>
          <cell r="AO154" t="str">
            <v>Baseboard/Wall/Radiant</v>
          </cell>
          <cell r="AP154" t="str">
            <v>Pre 1980</v>
          </cell>
          <cell r="AQ154" t="str">
            <v>Crawlspace</v>
          </cell>
          <cell r="AR154">
            <v>1464.69372558594</v>
          </cell>
          <cell r="AU154" t="str">
            <v>No</v>
          </cell>
          <cell r="AV154" t="b">
            <v>0</v>
          </cell>
          <cell r="AX154">
            <v>1381206.1832275414</v>
          </cell>
          <cell r="AY154" t="b">
            <v>0</v>
          </cell>
          <cell r="AZ154">
            <v>439957.23135350423</v>
          </cell>
          <cell r="BA154" t="str">
            <v/>
          </cell>
          <cell r="BB154" t="str">
            <v/>
          </cell>
          <cell r="BC154">
            <v>0.99999981264751547</v>
          </cell>
          <cell r="BF154" t="str">
            <v>WA</v>
          </cell>
          <cell r="BG154" t="str">
            <v>Heat Pump (Central System)</v>
          </cell>
          <cell r="BH154" t="str">
            <v>Pre 1980</v>
          </cell>
          <cell r="BI154" t="str">
            <v>Slab on Grade</v>
          </cell>
          <cell r="BJ154">
            <v>429.77830507560299</v>
          </cell>
          <cell r="BM154" t="str">
            <v>Yes</v>
          </cell>
          <cell r="BN154">
            <v>1204668.5891269152</v>
          </cell>
          <cell r="BO154" t="b">
            <v>0</v>
          </cell>
          <cell r="BP154">
            <v>0</v>
          </cell>
          <cell r="BQ154">
            <v>0.5</v>
          </cell>
          <cell r="BR154">
            <v>214.88915253780149</v>
          </cell>
          <cell r="BU154" t="str">
            <v>WA</v>
          </cell>
          <cell r="BV154" t="str">
            <v>Pre 1980</v>
          </cell>
          <cell r="BW154" t="str">
            <v>Gas Storage Inside Conditioned Space</v>
          </cell>
          <cell r="BY154">
            <v>2003.7159999999999</v>
          </cell>
          <cell r="BZ154" t="str">
            <v>le55</v>
          </cell>
          <cell r="CF154" t="str">
            <v>Conditioned</v>
          </cell>
          <cell r="CG154">
            <v>1524.7619999999999</v>
          </cell>
          <cell r="CH154" t="str">
            <v>WA</v>
          </cell>
          <cell r="CI154" t="str">
            <v>Top-Freezer w/o TTD Ice</v>
          </cell>
          <cell r="CJ154">
            <v>30495.239999999998</v>
          </cell>
          <cell r="CK154" t="b">
            <v>0</v>
          </cell>
          <cell r="CQ154" t="str">
            <v>Conditioned</v>
          </cell>
          <cell r="CR154">
            <v>6932.7380000000003</v>
          </cell>
          <cell r="CS154" t="str">
            <v>OR</v>
          </cell>
          <cell r="CT154" t="str">
            <v>Chest</v>
          </cell>
          <cell r="CU154">
            <v>97058.332000000009</v>
          </cell>
          <cell r="CV154" t="b">
            <v>0</v>
          </cell>
          <cell r="CZ154">
            <v>1524.7619999999999</v>
          </cell>
          <cell r="DA154" t="str">
            <v>WA</v>
          </cell>
          <cell r="DC154" t="str">
            <v>Horizontal Axis</v>
          </cell>
          <cell r="DG154" t="str">
            <v>Electric</v>
          </cell>
          <cell r="DH154">
            <v>4956.4930000000004</v>
          </cell>
          <cell r="DI154" t="str">
            <v>WA</v>
          </cell>
          <cell r="DL154" t="str">
            <v>Electric</v>
          </cell>
          <cell r="DM154" t="str">
            <v>Electric</v>
          </cell>
          <cell r="DN154">
            <v>2003.7159999999999</v>
          </cell>
          <cell r="DO154" t="str">
            <v>WA</v>
          </cell>
          <cell r="DS154">
            <v>1524.7619999999999</v>
          </cell>
          <cell r="DT154" t="str">
            <v>WA</v>
          </cell>
          <cell r="DU154" t="str">
            <v>lt32</v>
          </cell>
          <cell r="DX154" t="b">
            <v>1</v>
          </cell>
          <cell r="DY154">
            <v>6932.7380000000003</v>
          </cell>
          <cell r="DZ154" t="str">
            <v>OR</v>
          </cell>
          <cell r="EC154" t="str">
            <v>Laptop</v>
          </cell>
          <cell r="ED154">
            <v>2003.7159999999999</v>
          </cell>
          <cell r="EE154" t="str">
            <v>WA</v>
          </cell>
          <cell r="EH154" t="str">
            <v>le20</v>
          </cell>
          <cell r="EI154">
            <v>1464.694</v>
          </cell>
          <cell r="EJ154" t="str">
            <v>WA</v>
          </cell>
          <cell r="EO154">
            <v>4956.4930000000004</v>
          </cell>
          <cell r="EP154" t="str">
            <v>WA</v>
          </cell>
          <cell r="ES154">
            <v>6932.7380000000003</v>
          </cell>
          <cell r="ET154" t="str">
            <v>OR</v>
          </cell>
          <cell r="EZ154" t="str">
            <v>OR</v>
          </cell>
          <cell r="FA154" t="str">
            <v>Living Room/Family Room</v>
          </cell>
          <cell r="FB154">
            <v>79597.809000000008</v>
          </cell>
          <cell r="FC154">
            <v>326707.42499999999</v>
          </cell>
          <cell r="FI154" t="str">
            <v>WA</v>
          </cell>
          <cell r="FJ154" t="str">
            <v>Bathroom</v>
          </cell>
          <cell r="FK154" t="str">
            <v>EISAq</v>
          </cell>
          <cell r="FL154">
            <v>80148.639999999999</v>
          </cell>
          <cell r="FS154" t="str">
            <v>WA</v>
          </cell>
          <cell r="FT154" t="str">
            <v>EISAq</v>
          </cell>
          <cell r="FV154">
            <v>190595.25</v>
          </cell>
          <cell r="GD154" t="str">
            <v>WA</v>
          </cell>
          <cell r="GE154">
            <v>2857403.9879999999</v>
          </cell>
          <cell r="GF154">
            <v>3116613.5279999999</v>
          </cell>
          <cell r="GI154">
            <v>1</v>
          </cell>
          <cell r="GJ154">
            <v>1</v>
          </cell>
          <cell r="GK154" t="str">
            <v>WA</v>
          </cell>
          <cell r="GL154">
            <v>1524.7619999999999</v>
          </cell>
          <cell r="GM154" t="str">
            <v>Pre 1980</v>
          </cell>
          <cell r="GN154">
            <v>0</v>
          </cell>
          <cell r="GQ154">
            <v>7547541.4047599994</v>
          </cell>
          <cell r="GR154">
            <v>442748.95384500001</v>
          </cell>
          <cell r="GU154" t="str">
            <v>Heat Pump (Central System)</v>
          </cell>
          <cell r="GX154" t="str">
            <v>Baseboard/Wall/Radiant</v>
          </cell>
          <cell r="GY154" t="str">
            <v>WA</v>
          </cell>
          <cell r="GZ154">
            <v>2003.71557617188</v>
          </cell>
        </row>
        <row r="155">
          <cell r="AD155" t="str">
            <v>WA</v>
          </cell>
          <cell r="AH155" t="str">
            <v>WA</v>
          </cell>
          <cell r="AI155" t="str">
            <v>Pre 1980</v>
          </cell>
          <cell r="AJ155">
            <v>1464.694</v>
          </cell>
          <cell r="AK155" t="b">
            <v>1</v>
          </cell>
          <cell r="AN155" t="str">
            <v>WA</v>
          </cell>
          <cell r="AO155" t="str">
            <v>Baseboard/Wall/Radiant</v>
          </cell>
          <cell r="AP155" t="str">
            <v>Pre 1980</v>
          </cell>
          <cell r="AQ155" t="str">
            <v>Crawlspace</v>
          </cell>
          <cell r="AR155">
            <v>1464.69372558594</v>
          </cell>
          <cell r="AU155" t="str">
            <v>No</v>
          </cell>
          <cell r="AV155" t="b">
            <v>1</v>
          </cell>
          <cell r="AX155">
            <v>1381206.1832275414</v>
          </cell>
          <cell r="AY155" t="b">
            <v>0</v>
          </cell>
          <cell r="AZ155">
            <v>439957.23135350423</v>
          </cell>
          <cell r="BA155">
            <v>1</v>
          </cell>
          <cell r="BB155">
            <v>1464.69372558594</v>
          </cell>
          <cell r="BC155">
            <v>0.99999981264751547</v>
          </cell>
          <cell r="BF155" t="str">
            <v>WA</v>
          </cell>
          <cell r="BG155" t="str">
            <v>Heat Pump (Central System)</v>
          </cell>
          <cell r="BH155" t="str">
            <v>Pre 1980</v>
          </cell>
          <cell r="BI155" t="str">
            <v>Crawlspace</v>
          </cell>
          <cell r="BJ155">
            <v>1573.93727109627</v>
          </cell>
          <cell r="BM155" t="str">
            <v>Yes</v>
          </cell>
          <cell r="BN155">
            <v>4411746.1708828453</v>
          </cell>
          <cell r="BO155" t="b">
            <v>0</v>
          </cell>
          <cell r="BP155">
            <v>0</v>
          </cell>
          <cell r="BQ155">
            <v>0.5</v>
          </cell>
          <cell r="BR155">
            <v>786.96863554813501</v>
          </cell>
          <cell r="BU155" t="str">
            <v>WA</v>
          </cell>
          <cell r="BV155" t="str">
            <v>Pre 1980</v>
          </cell>
          <cell r="BW155" t="str">
            <v>Gas Storage Inside Conditioned Space</v>
          </cell>
          <cell r="BY155">
            <v>1524.7619999999999</v>
          </cell>
          <cell r="BZ155" t="str">
            <v>le55</v>
          </cell>
          <cell r="CF155" t="str">
            <v>Conditioned</v>
          </cell>
          <cell r="CG155">
            <v>6932.7380000000003</v>
          </cell>
          <cell r="CH155" t="str">
            <v>OR</v>
          </cell>
          <cell r="CI155" t="str">
            <v>Side-by-Side w/ TTD Ice</v>
          </cell>
          <cell r="CJ155">
            <v>173318.45</v>
          </cell>
          <cell r="CK155" t="b">
            <v>0</v>
          </cell>
          <cell r="CQ155" t="str">
            <v>Conditioned</v>
          </cell>
          <cell r="CR155">
            <v>6932.7380000000003</v>
          </cell>
          <cell r="CS155" t="str">
            <v>OR</v>
          </cell>
          <cell r="CT155" t="str">
            <v>Upright</v>
          </cell>
          <cell r="CU155">
            <v>97058.332000000009</v>
          </cell>
          <cell r="CV155" t="b">
            <v>0</v>
          </cell>
          <cell r="CZ155">
            <v>1464.694</v>
          </cell>
          <cell r="DA155" t="str">
            <v>WA</v>
          </cell>
          <cell r="DC155" t="str">
            <v>Vertical Axis</v>
          </cell>
          <cell r="DG155" t="str">
            <v>Electric</v>
          </cell>
          <cell r="DH155">
            <v>6932.7380000000003</v>
          </cell>
          <cell r="DI155" t="str">
            <v>OR</v>
          </cell>
          <cell r="DL155" t="str">
            <v>Electric</v>
          </cell>
          <cell r="DM155" t="str">
            <v>Electric</v>
          </cell>
          <cell r="DN155">
            <v>1150.8789999999999</v>
          </cell>
          <cell r="DO155" t="str">
            <v>WA</v>
          </cell>
          <cell r="DS155">
            <v>1524.7619999999999</v>
          </cell>
          <cell r="DT155" t="str">
            <v>WA</v>
          </cell>
          <cell r="DU155" t="str">
            <v>32to46</v>
          </cell>
          <cell r="DX155" t="b">
            <v>1</v>
          </cell>
          <cell r="DY155">
            <v>2003.7159999999999</v>
          </cell>
          <cell r="DZ155" t="str">
            <v>WA</v>
          </cell>
          <cell r="EC155" t="str">
            <v>Desktop</v>
          </cell>
          <cell r="ED155">
            <v>2003.7159999999999</v>
          </cell>
          <cell r="EE155" t="str">
            <v>WA</v>
          </cell>
          <cell r="EH155" t="str">
            <v>gt20</v>
          </cell>
          <cell r="EI155">
            <v>1464.694</v>
          </cell>
          <cell r="EJ155" t="str">
            <v>WA</v>
          </cell>
          <cell r="EO155">
            <v>1524.7619999999999</v>
          </cell>
          <cell r="EP155" t="str">
            <v>WA</v>
          </cell>
          <cell r="ES155">
            <v>1524.7619999999999</v>
          </cell>
          <cell r="ET155" t="str">
            <v>WA</v>
          </cell>
          <cell r="EZ155" t="str">
            <v>OR</v>
          </cell>
          <cell r="FA155" t="str">
            <v>Other</v>
          </cell>
          <cell r="FB155">
            <v>645098.66100000008</v>
          </cell>
          <cell r="FC155">
            <v>689055.66</v>
          </cell>
          <cell r="FI155" t="str">
            <v>WA</v>
          </cell>
          <cell r="FJ155" t="str">
            <v>Bathroom</v>
          </cell>
          <cell r="FK155" t="str">
            <v>EISAx</v>
          </cell>
          <cell r="FL155">
            <v>861597.88</v>
          </cell>
          <cell r="FS155" t="str">
            <v>WA</v>
          </cell>
          <cell r="FT155" t="str">
            <v>EISAx</v>
          </cell>
          <cell r="FV155">
            <v>4124481.21</v>
          </cell>
          <cell r="GD155" t="str">
            <v>WA</v>
          </cell>
          <cell r="GE155">
            <v>622494.94999999995</v>
          </cell>
          <cell r="GF155">
            <v>1810361.784</v>
          </cell>
          <cell r="GI155">
            <v>1</v>
          </cell>
          <cell r="GJ155">
            <v>1</v>
          </cell>
          <cell r="GK155" t="str">
            <v>WA</v>
          </cell>
          <cell r="GL155">
            <v>1464.694</v>
          </cell>
          <cell r="GM155" t="str">
            <v>Pre 1980</v>
          </cell>
          <cell r="GN155">
            <v>0</v>
          </cell>
          <cell r="GQ155">
            <v>8632737.9961900003</v>
          </cell>
          <cell r="GR155">
            <v>524305.525975</v>
          </cell>
          <cell r="GU155" t="str">
            <v>Heat Pump (Central System)</v>
          </cell>
          <cell r="GX155" t="str">
            <v>Wood</v>
          </cell>
          <cell r="GY155" t="str">
            <v>WA</v>
          </cell>
          <cell r="GZ155">
            <v>2003.71557617188</v>
          </cell>
        </row>
        <row r="156">
          <cell r="AD156" t="str">
            <v>WA</v>
          </cell>
          <cell r="AH156" t="str">
            <v>WA</v>
          </cell>
          <cell r="AI156" t="str">
            <v>Pre 1980</v>
          </cell>
          <cell r="AJ156">
            <v>1464.694</v>
          </cell>
          <cell r="AK156" t="b">
            <v>1</v>
          </cell>
          <cell r="AN156" t="str">
            <v>OR</v>
          </cell>
          <cell r="AO156" t="str">
            <v>Natural Gas FAF</v>
          </cell>
          <cell r="AP156" t="str">
            <v>1980-1992</v>
          </cell>
          <cell r="AQ156" t="str">
            <v>Crawlspace</v>
          </cell>
          <cell r="AR156">
            <v>6932.73828125</v>
          </cell>
          <cell r="AU156" t="str">
            <v>No</v>
          </cell>
          <cell r="AV156" t="b">
            <v>1</v>
          </cell>
          <cell r="AX156">
            <v>18510411.2109375</v>
          </cell>
          <cell r="AY156" t="b">
            <v>0</v>
          </cell>
          <cell r="AZ156">
            <v>3839646.4880808596</v>
          </cell>
          <cell r="BA156">
            <v>1</v>
          </cell>
          <cell r="BB156">
            <v>6932.73828125</v>
          </cell>
          <cell r="BC156">
            <v>1.0000000405683873</v>
          </cell>
          <cell r="BF156" t="str">
            <v>OR</v>
          </cell>
          <cell r="BG156" t="str">
            <v>Heat Pump (Central System)</v>
          </cell>
          <cell r="BH156" t="str">
            <v>Pre 1980</v>
          </cell>
          <cell r="BI156" t="str">
            <v>Crawlspace</v>
          </cell>
          <cell r="BJ156">
            <v>6932.73828125</v>
          </cell>
          <cell r="BM156" t="str">
            <v>No</v>
          </cell>
          <cell r="BN156">
            <v>8236093.078125</v>
          </cell>
          <cell r="BO156" t="b">
            <v>0</v>
          </cell>
          <cell r="BP156">
            <v>3544567.6553421877</v>
          </cell>
          <cell r="BQ156">
            <v>1</v>
          </cell>
          <cell r="BR156">
            <v>6932.73828125</v>
          </cell>
          <cell r="BU156" t="str">
            <v>OR</v>
          </cell>
          <cell r="BV156" t="str">
            <v>Pre 1980</v>
          </cell>
          <cell r="BW156" t="str">
            <v>Electric Storage - Outside Conditioned Space - Buffered</v>
          </cell>
          <cell r="BY156">
            <v>1188.027</v>
          </cell>
          <cell r="BZ156" t="str">
            <v>le55</v>
          </cell>
          <cell r="CF156" t="str">
            <v>Unconditioned</v>
          </cell>
          <cell r="CG156">
            <v>4956.4930000000004</v>
          </cell>
          <cell r="CH156" t="str">
            <v>WA</v>
          </cell>
          <cell r="CI156" t="str">
            <v>Side-by-Side w/ TTD Ice</v>
          </cell>
          <cell r="CJ156">
            <v>133825.31100000002</v>
          </cell>
          <cell r="CK156" t="b">
            <v>0</v>
          </cell>
          <cell r="CQ156" t="str">
            <v>Unconditioned</v>
          </cell>
          <cell r="CR156">
            <v>1150.8789999999999</v>
          </cell>
          <cell r="CS156" t="str">
            <v>WA</v>
          </cell>
          <cell r="CT156" t="str">
            <v>Upright</v>
          </cell>
          <cell r="CU156">
            <v>31073.732999999997</v>
          </cell>
          <cell r="CV156" t="b">
            <v>0</v>
          </cell>
          <cell r="CZ156">
            <v>1464.694</v>
          </cell>
          <cell r="DA156" t="str">
            <v>WA</v>
          </cell>
          <cell r="DC156" t="str">
            <v>Vertical Axis</v>
          </cell>
          <cell r="DG156" t="str">
            <v>Electric</v>
          </cell>
          <cell r="DH156">
            <v>1150.8789999999999</v>
          </cell>
          <cell r="DI156" t="str">
            <v>WA</v>
          </cell>
          <cell r="DL156" t="str">
            <v>Electric</v>
          </cell>
          <cell r="DM156" t="str">
            <v>Electric</v>
          </cell>
          <cell r="DN156">
            <v>1524.7619999999999</v>
          </cell>
          <cell r="DO156" t="str">
            <v>WA</v>
          </cell>
          <cell r="DS156">
            <v>1524.7619999999999</v>
          </cell>
          <cell r="DT156" t="str">
            <v>WA</v>
          </cell>
          <cell r="DU156" t="str">
            <v>lt32</v>
          </cell>
          <cell r="DX156" t="b">
            <v>1</v>
          </cell>
          <cell r="DY156">
            <v>2003.7159999999999</v>
          </cell>
          <cell r="DZ156" t="str">
            <v>WA</v>
          </cell>
          <cell r="EC156" t="str">
            <v>Desktop</v>
          </cell>
          <cell r="ED156">
            <v>2003.7159999999999</v>
          </cell>
          <cell r="EE156" t="str">
            <v>WA</v>
          </cell>
          <cell r="EH156" t="str">
            <v>gt20</v>
          </cell>
          <cell r="EI156">
            <v>1464.694</v>
          </cell>
          <cell r="EJ156" t="str">
            <v>WA</v>
          </cell>
          <cell r="EO156">
            <v>4956.4930000000004</v>
          </cell>
          <cell r="EP156" t="str">
            <v>WA</v>
          </cell>
          <cell r="ES156">
            <v>1524.7619999999999</v>
          </cell>
          <cell r="ET156" t="str">
            <v>WA</v>
          </cell>
          <cell r="EZ156" t="str">
            <v>WA</v>
          </cell>
          <cell r="FA156" t="str">
            <v>Bathroom</v>
          </cell>
          <cell r="FB156">
            <v>182971.44</v>
          </cell>
          <cell r="FC156">
            <v>51841.907999999996</v>
          </cell>
          <cell r="FI156" t="str">
            <v>WA</v>
          </cell>
          <cell r="FJ156" t="str">
            <v>Bedrooms</v>
          </cell>
          <cell r="FK156" t="str">
            <v>EISAnqnx</v>
          </cell>
          <cell r="FL156">
            <v>320594.56</v>
          </cell>
          <cell r="FS156" t="str">
            <v>WA</v>
          </cell>
          <cell r="FT156" t="str">
            <v>EISAnqnx</v>
          </cell>
          <cell r="FV156">
            <v>1082006.6399999999</v>
          </cell>
          <cell r="GD156" t="str">
            <v>WA</v>
          </cell>
          <cell r="GE156">
            <v>738205.77599999995</v>
          </cell>
          <cell r="GF156">
            <v>2103300.5839999998</v>
          </cell>
          <cell r="GI156">
            <v>1</v>
          </cell>
          <cell r="GJ156">
            <v>1</v>
          </cell>
          <cell r="GK156" t="str">
            <v>WA</v>
          </cell>
          <cell r="GL156">
            <v>1464.694</v>
          </cell>
          <cell r="GM156" t="str">
            <v>Pre 1980</v>
          </cell>
          <cell r="GN156">
            <v>0</v>
          </cell>
          <cell r="GQ156">
            <v>8632737.9961900003</v>
          </cell>
          <cell r="GR156">
            <v>524305.525975</v>
          </cell>
          <cell r="GU156" t="str">
            <v>Natural Gas FAF</v>
          </cell>
          <cell r="GX156" t="str">
            <v>None</v>
          </cell>
          <cell r="GY156" t="str">
            <v>WA</v>
          </cell>
          <cell r="GZ156">
            <v>1524.76245117188</v>
          </cell>
        </row>
        <row r="157">
          <cell r="AD157" t="str">
            <v>WA</v>
          </cell>
          <cell r="AH157" t="str">
            <v>WA</v>
          </cell>
          <cell r="AI157" t="str">
            <v>Pre 1980</v>
          </cell>
          <cell r="AJ157">
            <v>1524.7619999999999</v>
          </cell>
          <cell r="AK157" t="b">
            <v>1</v>
          </cell>
          <cell r="AN157" t="str">
            <v>WA</v>
          </cell>
          <cell r="AO157" t="str">
            <v>Wood</v>
          </cell>
          <cell r="AP157" t="str">
            <v>Pre 1980</v>
          </cell>
          <cell r="AQ157" t="str">
            <v>Slab on Grade</v>
          </cell>
          <cell r="AR157">
            <v>1137.55390207697</v>
          </cell>
          <cell r="AU157" t="str">
            <v>No</v>
          </cell>
          <cell r="AV157" t="b">
            <v>0</v>
          </cell>
          <cell r="AX157">
            <v>2872323.6027443493</v>
          </cell>
          <cell r="AY157" t="b">
            <v>0</v>
          </cell>
          <cell r="AZ157">
            <v>1734513.7510394119</v>
          </cell>
          <cell r="BA157" t="str">
            <v/>
          </cell>
          <cell r="BB157" t="str">
            <v/>
          </cell>
          <cell r="BC157">
            <v>0.56772212333333172</v>
          </cell>
          <cell r="BF157" t="str">
            <v>WA</v>
          </cell>
          <cell r="BG157" t="str">
            <v>Heat Pump (Central System)</v>
          </cell>
          <cell r="BH157" t="str">
            <v>1980-1992</v>
          </cell>
          <cell r="BI157" t="str">
            <v>Slab on Grade</v>
          </cell>
          <cell r="BJ157">
            <v>4956.49267578125</v>
          </cell>
          <cell r="BM157" t="str">
            <v>No</v>
          </cell>
          <cell r="BN157">
            <v>10706024.1796875</v>
          </cell>
          <cell r="BO157" t="b">
            <v>0</v>
          </cell>
          <cell r="BP157">
            <v>2990400.7260791017</v>
          </cell>
          <cell r="BQ157">
            <v>1</v>
          </cell>
          <cell r="BR157">
            <v>4956.49267578125</v>
          </cell>
          <cell r="BU157" t="str">
            <v>WA</v>
          </cell>
          <cell r="BV157" t="str">
            <v>1993-2006</v>
          </cell>
          <cell r="BW157" t="str">
            <v>Gas Storage Outside Conditioned Space</v>
          </cell>
          <cell r="BY157">
            <v>2003.7159999999999</v>
          </cell>
          <cell r="BZ157" t="str">
            <v>le55</v>
          </cell>
          <cell r="CF157" t="str">
            <v>Unconditioned</v>
          </cell>
          <cell r="CG157">
            <v>4956.4930000000004</v>
          </cell>
          <cell r="CH157" t="str">
            <v>WA</v>
          </cell>
          <cell r="CI157" t="str">
            <v>Top-Freezer w/o TTD Ice</v>
          </cell>
          <cell r="CJ157">
            <v>104086.353</v>
          </cell>
          <cell r="CK157" t="b">
            <v>0</v>
          </cell>
          <cell r="CQ157" t="str">
            <v>Conditioned</v>
          </cell>
          <cell r="CR157">
            <v>1524.7619999999999</v>
          </cell>
          <cell r="CS157" t="str">
            <v>WA</v>
          </cell>
          <cell r="CT157" t="str">
            <v>Upright</v>
          </cell>
          <cell r="CU157">
            <v>27445.716</v>
          </cell>
          <cell r="CV157" t="b">
            <v>0</v>
          </cell>
          <cell r="CZ157">
            <v>1524.7619999999999</v>
          </cell>
          <cell r="DA157" t="str">
            <v>WA</v>
          </cell>
          <cell r="DC157" t="str">
            <v>Vertical Axis</v>
          </cell>
          <cell r="DG157" t="str">
            <v>Electric</v>
          </cell>
          <cell r="DH157">
            <v>4956.4930000000004</v>
          </cell>
          <cell r="DI157" t="str">
            <v>WA</v>
          </cell>
          <cell r="DL157" t="str">
            <v>Electric</v>
          </cell>
          <cell r="DM157" t="str">
            <v>Electric</v>
          </cell>
          <cell r="DN157">
            <v>1188.027</v>
          </cell>
          <cell r="DO157" t="str">
            <v>OR</v>
          </cell>
          <cell r="DS157">
            <v>4956.4930000000004</v>
          </cell>
          <cell r="DT157" t="str">
            <v>WA</v>
          </cell>
          <cell r="DU157" t="str">
            <v>gt46</v>
          </cell>
          <cell r="DX157" t="b">
            <v>1</v>
          </cell>
          <cell r="DY157">
            <v>6932.7380000000003</v>
          </cell>
          <cell r="DZ157" t="str">
            <v>OR</v>
          </cell>
          <cell r="EC157" t="str">
            <v>Desktop</v>
          </cell>
          <cell r="ED157">
            <v>2003.7159999999999</v>
          </cell>
          <cell r="EE157" t="str">
            <v>WA</v>
          </cell>
          <cell r="EH157" t="str">
            <v>le20</v>
          </cell>
          <cell r="EI157">
            <v>1524.7619999999999</v>
          </cell>
          <cell r="EJ157" t="str">
            <v>WA</v>
          </cell>
          <cell r="EO157">
            <v>4956.4930000000004</v>
          </cell>
          <cell r="EP157" t="str">
            <v>WA</v>
          </cell>
          <cell r="ES157">
            <v>1524.7619999999999</v>
          </cell>
          <cell r="ET157" t="str">
            <v>WA</v>
          </cell>
          <cell r="EZ157" t="str">
            <v>WA</v>
          </cell>
          <cell r="FA157" t="str">
            <v>Bedrooms</v>
          </cell>
          <cell r="FB157">
            <v>106733.34</v>
          </cell>
          <cell r="FC157">
            <v>297328.58999999997</v>
          </cell>
          <cell r="FI157" t="str">
            <v>WA</v>
          </cell>
          <cell r="FJ157" t="str">
            <v>Bedrooms</v>
          </cell>
          <cell r="FK157" t="str">
            <v>EISAq</v>
          </cell>
          <cell r="FL157">
            <v>180334.44</v>
          </cell>
          <cell r="FS157" t="str">
            <v>WA</v>
          </cell>
          <cell r="FT157" t="str">
            <v>EISAq</v>
          </cell>
          <cell r="FV157">
            <v>719334.04399999999</v>
          </cell>
          <cell r="GD157" t="str">
            <v>WA</v>
          </cell>
          <cell r="GE157">
            <v>1276225.794</v>
          </cell>
          <cell r="GF157">
            <v>2558550.6359999999</v>
          </cell>
          <cell r="GI157">
            <v>1</v>
          </cell>
          <cell r="GJ157">
            <v>1</v>
          </cell>
          <cell r="GK157" t="str">
            <v>WA</v>
          </cell>
          <cell r="GL157">
            <v>1524.7619999999999</v>
          </cell>
          <cell r="GM157" t="str">
            <v>Pre 1980</v>
          </cell>
          <cell r="GN157">
            <v>0</v>
          </cell>
          <cell r="GQ157">
            <v>7547541.4047599994</v>
          </cell>
          <cell r="GR157">
            <v>442748.95384500001</v>
          </cell>
          <cell r="GU157" t="str">
            <v>Natural Gas Other</v>
          </cell>
          <cell r="GX157" t="str">
            <v>Baseboard/Wall/Radiant</v>
          </cell>
          <cell r="GY157" t="str">
            <v>OR</v>
          </cell>
          <cell r="GZ157">
            <v>1188.02661132813</v>
          </cell>
        </row>
        <row r="158">
          <cell r="AD158" t="str">
            <v>WA</v>
          </cell>
          <cell r="AH158" t="str">
            <v>WA</v>
          </cell>
          <cell r="AI158" t="str">
            <v>Pre 1980</v>
          </cell>
          <cell r="AJ158">
            <v>4956.4930000000004</v>
          </cell>
          <cell r="AK158" t="b">
            <v>1</v>
          </cell>
          <cell r="AN158" t="str">
            <v>WA</v>
          </cell>
          <cell r="AO158" t="str">
            <v>Electric FAF</v>
          </cell>
          <cell r="AP158" t="str">
            <v>Pre 1980</v>
          </cell>
          <cell r="AQ158" t="str">
            <v>Basement</v>
          </cell>
          <cell r="AR158">
            <v>866.16167409490004</v>
          </cell>
          <cell r="AU158" t="str">
            <v>No</v>
          </cell>
          <cell r="AV158" t="b">
            <v>1</v>
          </cell>
          <cell r="AX158">
            <v>2187058.2270896225</v>
          </cell>
          <cell r="AY158" t="b">
            <v>0</v>
          </cell>
          <cell r="AZ158">
            <v>1320701.6666180512</v>
          </cell>
          <cell r="BA158">
            <v>0.43227775658145828</v>
          </cell>
          <cell r="BB158">
            <v>866.16167409490004</v>
          </cell>
          <cell r="BC158">
            <v>0.4322776651456095</v>
          </cell>
          <cell r="BF158" t="str">
            <v>WA</v>
          </cell>
          <cell r="BG158" t="str">
            <v>Central Air Conditioning (Ducted System)</v>
          </cell>
          <cell r="BH158" t="str">
            <v>Post 2006</v>
          </cell>
          <cell r="BI158" t="str">
            <v>Crawlspace</v>
          </cell>
          <cell r="BJ158">
            <v>4956.49267578125</v>
          </cell>
          <cell r="BM158" t="str">
            <v>No</v>
          </cell>
          <cell r="BN158">
            <v>10235157.375488281</v>
          </cell>
          <cell r="BO158" t="b">
            <v>0</v>
          </cell>
          <cell r="BP158">
            <v>1951640.3040073731</v>
          </cell>
          <cell r="BQ158">
            <v>1</v>
          </cell>
          <cell r="BR158">
            <v>4956.49267578125</v>
          </cell>
          <cell r="BU158" t="str">
            <v>WA</v>
          </cell>
          <cell r="BV158" t="str">
            <v>Pre 1980</v>
          </cell>
          <cell r="BW158" t="str">
            <v>Electric Storage - Inside Conditioned Space</v>
          </cell>
          <cell r="BY158">
            <v>1464.694</v>
          </cell>
          <cell r="BZ158" t="str">
            <v>le55</v>
          </cell>
          <cell r="CF158" t="str">
            <v>Conditioned</v>
          </cell>
          <cell r="CG158">
            <v>1464.694</v>
          </cell>
          <cell r="CH158" t="str">
            <v>WA</v>
          </cell>
          <cell r="CI158" t="str">
            <v>Bottom-Freezer (Including French Door) w/ TTD Ice</v>
          </cell>
          <cell r="CJ158">
            <v>33687.962</v>
          </cell>
          <cell r="CK158" t="b">
            <v>0</v>
          </cell>
          <cell r="CQ158" t="str">
            <v>Unconditioned</v>
          </cell>
          <cell r="CR158">
            <v>6932.7380000000003</v>
          </cell>
          <cell r="CS158" t="str">
            <v>OR</v>
          </cell>
          <cell r="CT158" t="str">
            <v>Chest</v>
          </cell>
          <cell r="CU158">
            <v>103991.07</v>
          </cell>
          <cell r="CV158" t="b">
            <v>0</v>
          </cell>
          <cell r="CZ158">
            <v>4956.4930000000004</v>
          </cell>
          <cell r="DA158" t="str">
            <v>WA</v>
          </cell>
          <cell r="DC158" t="str">
            <v>Vertical Axis</v>
          </cell>
          <cell r="DG158" t="str">
            <v>Electric</v>
          </cell>
          <cell r="DH158">
            <v>1524.7619999999999</v>
          </cell>
          <cell r="DI158" t="str">
            <v>WA</v>
          </cell>
          <cell r="DL158" t="str">
            <v>Propane</v>
          </cell>
          <cell r="DM158" t="str">
            <v>Electric</v>
          </cell>
          <cell r="DN158">
            <v>4956.4930000000004</v>
          </cell>
          <cell r="DO158" t="str">
            <v>WA</v>
          </cell>
          <cell r="DS158">
            <v>4956.4930000000004</v>
          </cell>
          <cell r="DT158" t="str">
            <v>WA</v>
          </cell>
          <cell r="DU158" t="str">
            <v>lt32</v>
          </cell>
          <cell r="DX158" t="b">
            <v>0</v>
          </cell>
          <cell r="DY158">
            <v>6932.7380000000003</v>
          </cell>
          <cell r="DZ158" t="str">
            <v>OR</v>
          </cell>
          <cell r="EC158" t="str">
            <v>Laptop</v>
          </cell>
          <cell r="ED158">
            <v>2003.7159999999999</v>
          </cell>
          <cell r="EE158" t="str">
            <v>WA</v>
          </cell>
          <cell r="EH158" t="str">
            <v>le20</v>
          </cell>
          <cell r="EI158">
            <v>4956.4930000000004</v>
          </cell>
          <cell r="EJ158" t="str">
            <v>WA</v>
          </cell>
          <cell r="EO158">
            <v>4956.4930000000004</v>
          </cell>
          <cell r="EP158" t="str">
            <v>WA</v>
          </cell>
          <cell r="ES158">
            <v>1524.7619999999999</v>
          </cell>
          <cell r="ET158" t="str">
            <v>WA</v>
          </cell>
          <cell r="EZ158" t="str">
            <v>WA</v>
          </cell>
          <cell r="FA158" t="str">
            <v>Kitchen</v>
          </cell>
          <cell r="FB158">
            <v>22871.43</v>
          </cell>
          <cell r="FC158">
            <v>126555.246</v>
          </cell>
          <cell r="FI158" t="str">
            <v>WA</v>
          </cell>
          <cell r="FJ158" t="str">
            <v>Bedrooms</v>
          </cell>
          <cell r="FK158" t="str">
            <v>EISAx</v>
          </cell>
          <cell r="FL158">
            <v>601114.79999999993</v>
          </cell>
          <cell r="FS158" t="str">
            <v>WA</v>
          </cell>
          <cell r="FT158" t="str">
            <v>EISAx</v>
          </cell>
          <cell r="FV158">
            <v>5971073.6799999997</v>
          </cell>
          <cell r="GD158" t="str">
            <v>WA</v>
          </cell>
          <cell r="GE158">
            <v>47136248.430000007</v>
          </cell>
          <cell r="GF158">
            <v>14636523.829000002</v>
          </cell>
          <cell r="GI158">
            <v>1</v>
          </cell>
          <cell r="GJ158">
            <v>1</v>
          </cell>
          <cell r="GK158" t="str">
            <v>WA</v>
          </cell>
          <cell r="GL158">
            <v>4956.4930000000004</v>
          </cell>
          <cell r="GM158" t="str">
            <v>Pre 1980</v>
          </cell>
          <cell r="GN158">
            <v>-1</v>
          </cell>
          <cell r="GQ158">
            <v>23007510.161249001</v>
          </cell>
          <cell r="GR158">
            <v>1853220.3414675</v>
          </cell>
          <cell r="GU158" t="str">
            <v>Natural Gas FAF</v>
          </cell>
          <cell r="GX158" t="str">
            <v>None</v>
          </cell>
          <cell r="GY158" t="str">
            <v>WA</v>
          </cell>
          <cell r="GZ158">
            <v>1524.76245117188</v>
          </cell>
        </row>
        <row r="159">
          <cell r="AD159" t="str">
            <v>WA</v>
          </cell>
          <cell r="AH159" t="str">
            <v>WA</v>
          </cell>
          <cell r="AI159" t="str">
            <v>Pre 1980</v>
          </cell>
          <cell r="AJ159">
            <v>2003.7159999999999</v>
          </cell>
          <cell r="AK159" t="b">
            <v>1</v>
          </cell>
          <cell r="AN159" t="str">
            <v>WA</v>
          </cell>
          <cell r="AO159" t="str">
            <v>Electric FAF</v>
          </cell>
          <cell r="AP159" t="str">
            <v>Pre 1980</v>
          </cell>
          <cell r="AQ159" t="str">
            <v>Slab on Grade</v>
          </cell>
          <cell r="AR159">
            <v>1137.55390207697</v>
          </cell>
          <cell r="AU159" t="str">
            <v>No</v>
          </cell>
          <cell r="AV159" t="b">
            <v>1</v>
          </cell>
          <cell r="AX159">
            <v>2872323.6027443493</v>
          </cell>
          <cell r="AY159" t="b">
            <v>0</v>
          </cell>
          <cell r="AZ159">
            <v>1734513.7510394119</v>
          </cell>
          <cell r="BA159">
            <v>0.56772224341854172</v>
          </cell>
          <cell r="BB159">
            <v>1137.55390207697</v>
          </cell>
          <cell r="BC159">
            <v>0.56772212333333172</v>
          </cell>
          <cell r="BF159" t="str">
            <v>WA</v>
          </cell>
          <cell r="BG159" t="str">
            <v>Heat Pump (Central System)</v>
          </cell>
          <cell r="BH159" t="str">
            <v>1980-1992</v>
          </cell>
          <cell r="BI159" t="str">
            <v>Crawlspace</v>
          </cell>
          <cell r="BJ159">
            <v>4956.49267578125</v>
          </cell>
          <cell r="BM159" t="str">
            <v>No</v>
          </cell>
          <cell r="BN159">
            <v>11771670.104980469</v>
          </cell>
          <cell r="BO159" t="b">
            <v>0</v>
          </cell>
          <cell r="BP159">
            <v>2729300.1266579591</v>
          </cell>
          <cell r="BQ159">
            <v>1</v>
          </cell>
          <cell r="BR159">
            <v>4956.49267578125</v>
          </cell>
          <cell r="BU159" t="str">
            <v>WA</v>
          </cell>
          <cell r="BV159" t="str">
            <v>Pre 1980</v>
          </cell>
          <cell r="BW159" t="str">
            <v>Gas Storage Inside Conditioned Space</v>
          </cell>
          <cell r="BY159">
            <v>1524.7619999999999</v>
          </cell>
          <cell r="BZ159" t="str">
            <v>gt55</v>
          </cell>
          <cell r="CF159" t="str">
            <v>Conditioned</v>
          </cell>
          <cell r="CG159">
            <v>1464.694</v>
          </cell>
          <cell r="CH159" t="str">
            <v>WA</v>
          </cell>
          <cell r="CI159" t="str">
            <v>Top-Freezer w/o TTD Ice</v>
          </cell>
          <cell r="CJ159">
            <v>5858.7759999999998</v>
          </cell>
          <cell r="CK159" t="b">
            <v>0</v>
          </cell>
          <cell r="CQ159" t="str">
            <v>Conditioned</v>
          </cell>
          <cell r="CR159">
            <v>1188.027</v>
          </cell>
          <cell r="CS159" t="str">
            <v>OR</v>
          </cell>
          <cell r="CT159" t="str">
            <v>Upright</v>
          </cell>
          <cell r="CU159">
            <v>26136.594000000001</v>
          </cell>
          <cell r="CV159" t="b">
            <v>0</v>
          </cell>
          <cell r="CZ159">
            <v>2003.7159999999999</v>
          </cell>
          <cell r="DA159" t="str">
            <v>WA</v>
          </cell>
          <cell r="DC159" t="str">
            <v>Vertical Axis</v>
          </cell>
          <cell r="DG159" t="str">
            <v>Electric</v>
          </cell>
          <cell r="DH159">
            <v>2003.7159999999999</v>
          </cell>
          <cell r="DI159" t="str">
            <v>WA</v>
          </cell>
          <cell r="DL159" t="str">
            <v>Gas</v>
          </cell>
          <cell r="DM159" t="str">
            <v>Electric</v>
          </cell>
          <cell r="DN159">
            <v>6932.7380000000003</v>
          </cell>
          <cell r="DO159" t="str">
            <v>OR</v>
          </cell>
          <cell r="DS159">
            <v>4956.4930000000004</v>
          </cell>
          <cell r="DT159" t="str">
            <v>WA</v>
          </cell>
          <cell r="DU159" t="str">
            <v>lt32</v>
          </cell>
          <cell r="DX159" t="b">
            <v>0</v>
          </cell>
          <cell r="DY159">
            <v>6932.7380000000003</v>
          </cell>
          <cell r="DZ159" t="str">
            <v>OR</v>
          </cell>
          <cell r="EC159" t="str">
            <v>Desktop</v>
          </cell>
          <cell r="ED159">
            <v>2003.7159999999999</v>
          </cell>
          <cell r="EE159" t="str">
            <v>WA</v>
          </cell>
          <cell r="EH159" t="str">
            <v>gt20</v>
          </cell>
          <cell r="EI159">
            <v>2003.7159999999999</v>
          </cell>
          <cell r="EJ159" t="str">
            <v>WA</v>
          </cell>
          <cell r="EO159">
            <v>1524.7619999999999</v>
          </cell>
          <cell r="EP159" t="str">
            <v>WA</v>
          </cell>
          <cell r="ES159">
            <v>4956.4930000000004</v>
          </cell>
          <cell r="ET159" t="str">
            <v>WA</v>
          </cell>
          <cell r="EZ159" t="str">
            <v>WA</v>
          </cell>
          <cell r="FA159" t="str">
            <v>Living Room/Family Room</v>
          </cell>
          <cell r="FB159">
            <v>147901.91399999999</v>
          </cell>
          <cell r="FC159">
            <v>211941.91800000001</v>
          </cell>
          <cell r="FI159" t="str">
            <v>WA</v>
          </cell>
          <cell r="FJ159" t="str">
            <v>Exterior</v>
          </cell>
          <cell r="FK159" t="str">
            <v>EISAx</v>
          </cell>
          <cell r="FL159">
            <v>1202229.5999999999</v>
          </cell>
          <cell r="FS159" t="str">
            <v>WA</v>
          </cell>
          <cell r="FT159" t="str">
            <v>EISAnqnx</v>
          </cell>
          <cell r="FV159">
            <v>8649080.2850000001</v>
          </cell>
          <cell r="GD159" t="str">
            <v>WA</v>
          </cell>
          <cell r="GE159">
            <v>2378410.892</v>
          </cell>
          <cell r="GF159">
            <v>4372108.3119999999</v>
          </cell>
          <cell r="GI159">
            <v>1</v>
          </cell>
          <cell r="GJ159">
            <v>1</v>
          </cell>
          <cell r="GK159" t="str">
            <v>WA</v>
          </cell>
          <cell r="GL159">
            <v>2003.7159999999999</v>
          </cell>
          <cell r="GM159" t="str">
            <v>Pre 1980</v>
          </cell>
          <cell r="GN159">
            <v>0</v>
          </cell>
          <cell r="GQ159">
            <v>10718403.861307999</v>
          </cell>
          <cell r="GR159">
            <v>344634.14270999999</v>
          </cell>
          <cell r="GU159" t="str">
            <v>Natural Gas FAF</v>
          </cell>
          <cell r="GX159" t="str">
            <v>None</v>
          </cell>
          <cell r="GY159" t="str">
            <v>WA</v>
          </cell>
          <cell r="GZ159">
            <v>4956.49267578125</v>
          </cell>
        </row>
        <row r="160">
          <cell r="AD160" t="str">
            <v>WA</v>
          </cell>
          <cell r="AH160" t="str">
            <v>WA</v>
          </cell>
          <cell r="AI160" t="str">
            <v>1980-1992</v>
          </cell>
          <cell r="AJ160">
            <v>4956.4930000000004</v>
          </cell>
          <cell r="AK160" t="b">
            <v>1</v>
          </cell>
          <cell r="AN160" t="str">
            <v>WA</v>
          </cell>
          <cell r="AO160" t="str">
            <v>Wood</v>
          </cell>
          <cell r="AP160" t="str">
            <v>Pre 1980</v>
          </cell>
          <cell r="AQ160" t="str">
            <v>Basement</v>
          </cell>
          <cell r="AR160">
            <v>866.16167409490004</v>
          </cell>
          <cell r="AU160" t="str">
            <v>No</v>
          </cell>
          <cell r="AV160" t="b">
            <v>0</v>
          </cell>
          <cell r="AX160">
            <v>2187058.2270896225</v>
          </cell>
          <cell r="AY160" t="b">
            <v>0</v>
          </cell>
          <cell r="AZ160">
            <v>1320701.6666180512</v>
          </cell>
          <cell r="BA160" t="str">
            <v/>
          </cell>
          <cell r="BB160" t="str">
            <v/>
          </cell>
          <cell r="BC160">
            <v>0.4322776651456095</v>
          </cell>
          <cell r="BF160" t="str">
            <v>WA</v>
          </cell>
          <cell r="BG160" t="str">
            <v>Heat Pump (Central System)</v>
          </cell>
          <cell r="BH160" t="str">
            <v>1980-1992</v>
          </cell>
          <cell r="BI160" t="str">
            <v>Basement</v>
          </cell>
          <cell r="BJ160">
            <v>1150.87915039063</v>
          </cell>
          <cell r="BM160" t="str">
            <v>No</v>
          </cell>
          <cell r="BN160">
            <v>3507879.6503906404</v>
          </cell>
          <cell r="BO160" t="b">
            <v>0</v>
          </cell>
          <cell r="BP160">
            <v>1196407.9295800833</v>
          </cell>
          <cell r="BQ160">
            <v>1</v>
          </cell>
          <cell r="BR160">
            <v>1150.87915039063</v>
          </cell>
          <cell r="BU160" t="str">
            <v>WA</v>
          </cell>
          <cell r="BV160" t="str">
            <v>Pre 1980</v>
          </cell>
          <cell r="BW160" t="str">
            <v>Electric Storage - Outside Conditioned Space - Buffered</v>
          </cell>
          <cell r="BY160">
            <v>1464.694</v>
          </cell>
          <cell r="BZ160" t="str">
            <v>le55</v>
          </cell>
          <cell r="CF160" t="str">
            <v>Conditioned</v>
          </cell>
          <cell r="CG160">
            <v>1524.7619999999999</v>
          </cell>
          <cell r="CH160" t="str">
            <v>WA</v>
          </cell>
          <cell r="CI160" t="str">
            <v>Bottom-Freezer (Including French Door) w/o TTD Ice</v>
          </cell>
          <cell r="CJ160">
            <v>39643.811999999998</v>
          </cell>
          <cell r="CK160" t="b">
            <v>0</v>
          </cell>
          <cell r="CQ160" t="str">
            <v>Unconditioned</v>
          </cell>
          <cell r="CR160">
            <v>1150.8789999999999</v>
          </cell>
          <cell r="CS160" t="str">
            <v>WA</v>
          </cell>
          <cell r="CT160" t="str">
            <v>Upright</v>
          </cell>
          <cell r="CU160">
            <v>28771.974999999999</v>
          </cell>
          <cell r="CV160" t="b">
            <v>0</v>
          </cell>
          <cell r="CZ160">
            <v>4956.4930000000004</v>
          </cell>
          <cell r="DA160" t="str">
            <v>WA</v>
          </cell>
          <cell r="DC160" t="str">
            <v>Horizontal Axis</v>
          </cell>
          <cell r="DG160" t="str">
            <v>Electric</v>
          </cell>
          <cell r="DH160">
            <v>4956.4930000000004</v>
          </cell>
          <cell r="DI160" t="str">
            <v>WA</v>
          </cell>
          <cell r="DL160" t="str">
            <v>Electric</v>
          </cell>
          <cell r="DM160" t="str">
            <v>Electric</v>
          </cell>
          <cell r="DN160">
            <v>1150.8789999999999</v>
          </cell>
          <cell r="DO160" t="str">
            <v>WA</v>
          </cell>
          <cell r="DS160">
            <v>4956.4930000000004</v>
          </cell>
          <cell r="DT160" t="str">
            <v>WA</v>
          </cell>
          <cell r="DU160" t="str">
            <v>lt32</v>
          </cell>
          <cell r="DX160" t="b">
            <v>0</v>
          </cell>
          <cell r="DY160">
            <v>4956.4930000000004</v>
          </cell>
          <cell r="DZ160" t="str">
            <v>WA</v>
          </cell>
          <cell r="EC160" t="str">
            <v>Desktop</v>
          </cell>
          <cell r="ED160">
            <v>2003.7159999999999</v>
          </cell>
          <cell r="EE160" t="str">
            <v>WA</v>
          </cell>
          <cell r="EH160" t="str">
            <v>gt20</v>
          </cell>
          <cell r="EI160">
            <v>2003.7159999999999</v>
          </cell>
          <cell r="EJ160" t="str">
            <v>WA</v>
          </cell>
          <cell r="EO160">
            <v>1524.7619999999999</v>
          </cell>
          <cell r="EP160" t="str">
            <v>WA</v>
          </cell>
          <cell r="ES160">
            <v>1464.694</v>
          </cell>
          <cell r="ET160" t="str">
            <v>WA</v>
          </cell>
          <cell r="EZ160" t="str">
            <v>WA</v>
          </cell>
          <cell r="FA160" t="str">
            <v>Other</v>
          </cell>
          <cell r="FB160">
            <v>251585.72999999998</v>
          </cell>
          <cell r="FC160">
            <v>989570.53799999994</v>
          </cell>
          <cell r="FI160" t="str">
            <v>WA</v>
          </cell>
          <cell r="FJ160" t="str">
            <v>Garage</v>
          </cell>
          <cell r="FK160" t="str">
            <v>EISAnqnx</v>
          </cell>
          <cell r="FL160">
            <v>300557.39999999997</v>
          </cell>
          <cell r="FS160" t="str">
            <v>WA</v>
          </cell>
          <cell r="FT160" t="str">
            <v>EISAq</v>
          </cell>
          <cell r="FV160">
            <v>1516686.858</v>
          </cell>
          <cell r="GD160" t="str">
            <v>WA</v>
          </cell>
          <cell r="GE160">
            <v>17461724.839000002</v>
          </cell>
          <cell r="GF160">
            <v>8302125.7750000004</v>
          </cell>
          <cell r="GI160">
            <v>1</v>
          </cell>
          <cell r="GJ160">
            <v>2</v>
          </cell>
          <cell r="GK160" t="str">
            <v>WA</v>
          </cell>
          <cell r="GL160">
            <v>4956.4930000000004</v>
          </cell>
          <cell r="GM160" t="str">
            <v>1980-1992</v>
          </cell>
          <cell r="GN160">
            <v>0</v>
          </cell>
          <cell r="GQ160">
            <v>27859232.812215004</v>
          </cell>
          <cell r="GR160">
            <v>1732926.2563575001</v>
          </cell>
          <cell r="GU160" t="str">
            <v>Natural Gas FAF</v>
          </cell>
          <cell r="GX160" t="str">
            <v>Wood</v>
          </cell>
          <cell r="GY160" t="str">
            <v>WA</v>
          </cell>
          <cell r="GZ160">
            <v>1524.76245117188</v>
          </cell>
        </row>
        <row r="161">
          <cell r="AD161" t="str">
            <v>WA</v>
          </cell>
          <cell r="AH161" t="str">
            <v>WA</v>
          </cell>
          <cell r="AJ161">
            <v>4956.4930000000004</v>
          </cell>
          <cell r="AK161" t="b">
            <v>0</v>
          </cell>
          <cell r="AN161" t="str">
            <v>WA</v>
          </cell>
          <cell r="AO161" t="str">
            <v>Natural Gas Other</v>
          </cell>
          <cell r="AP161" t="str">
            <v>Pre 1980</v>
          </cell>
          <cell r="AQ161" t="str">
            <v>Crawlspace</v>
          </cell>
          <cell r="AR161">
            <v>4956.49267578125</v>
          </cell>
          <cell r="AU161" t="str">
            <v>No</v>
          </cell>
          <cell r="AV161" t="b">
            <v>1</v>
          </cell>
          <cell r="AX161">
            <v>9828724.9760742187</v>
          </cell>
          <cell r="AY161" t="b">
            <v>0</v>
          </cell>
          <cell r="AZ161">
            <v>5986164.3772333981</v>
          </cell>
          <cell r="BA161">
            <v>1</v>
          </cell>
          <cell r="BB161">
            <v>4956.49267578125</v>
          </cell>
          <cell r="BC161">
            <v>0.99999993458706582</v>
          </cell>
          <cell r="BF161" t="str">
            <v>WA</v>
          </cell>
          <cell r="BG161" t="str">
            <v>Heat Pump (Central System)</v>
          </cell>
          <cell r="BH161" t="str">
            <v>Pre 1980</v>
          </cell>
          <cell r="BI161" t="str">
            <v>Basement</v>
          </cell>
          <cell r="BJ161">
            <v>2003.71557617188</v>
          </cell>
          <cell r="BM161" t="str">
            <v>No</v>
          </cell>
          <cell r="BN161">
            <v>4311995.9199218862</v>
          </cell>
          <cell r="BO161" t="b">
            <v>0</v>
          </cell>
          <cell r="BP161">
            <v>1931341.3695605516</v>
          </cell>
          <cell r="BQ161">
            <v>1</v>
          </cell>
          <cell r="BR161">
            <v>2003.71557617188</v>
          </cell>
          <cell r="BU161" t="str">
            <v>WA</v>
          </cell>
          <cell r="BV161" t="str">
            <v>Pre 1980</v>
          </cell>
          <cell r="BW161" t="str">
            <v>Electric Storage - Inside Conditioned Space</v>
          </cell>
          <cell r="BY161">
            <v>1464.694</v>
          </cell>
          <cell r="BZ161" t="str">
            <v>le55</v>
          </cell>
          <cell r="CF161" t="str">
            <v>Conditioned</v>
          </cell>
          <cell r="CG161">
            <v>1524.7619999999999</v>
          </cell>
          <cell r="CH161" t="str">
            <v>WA</v>
          </cell>
          <cell r="CI161" t="str">
            <v>Top-Freezer w/o TTD Ice</v>
          </cell>
          <cell r="CJ161">
            <v>27445.716</v>
          </cell>
          <cell r="CK161" t="b">
            <v>0</v>
          </cell>
          <cell r="CQ161" t="str">
            <v>Unconditioned</v>
          </cell>
          <cell r="CR161">
            <v>1150.8789999999999</v>
          </cell>
          <cell r="CS161" t="str">
            <v>WA</v>
          </cell>
          <cell r="CT161" t="str">
            <v>Chest</v>
          </cell>
          <cell r="CU161">
            <v>17263.184999999998</v>
          </cell>
          <cell r="CV161" t="b">
            <v>0</v>
          </cell>
          <cell r="CZ161">
            <v>1524.7619999999999</v>
          </cell>
          <cell r="DA161" t="str">
            <v>WA</v>
          </cell>
          <cell r="DC161" t="str">
            <v>Horizontal Axis</v>
          </cell>
          <cell r="DG161" t="str">
            <v>Gas</v>
          </cell>
          <cell r="DH161">
            <v>4956.4930000000004</v>
          </cell>
          <cell r="DI161" t="str">
            <v>WA</v>
          </cell>
          <cell r="DL161" t="str">
            <v>Electric</v>
          </cell>
          <cell r="DM161" t="str">
            <v>Electric</v>
          </cell>
          <cell r="DN161">
            <v>4956.4930000000004</v>
          </cell>
          <cell r="DO161" t="str">
            <v>WA</v>
          </cell>
          <cell r="DS161">
            <v>1464.694</v>
          </cell>
          <cell r="DT161" t="str">
            <v>WA</v>
          </cell>
          <cell r="DU161" t="str">
            <v>32to46</v>
          </cell>
          <cell r="DX161" t="b">
            <v>0</v>
          </cell>
          <cell r="DY161">
            <v>4956.4930000000004</v>
          </cell>
          <cell r="DZ161" t="str">
            <v>WA</v>
          </cell>
          <cell r="EC161" t="str">
            <v>Desktop</v>
          </cell>
          <cell r="ED161">
            <v>6932.7380000000003</v>
          </cell>
          <cell r="EE161" t="str">
            <v>OR</v>
          </cell>
          <cell r="EH161" t="str">
            <v>le20</v>
          </cell>
          <cell r="EI161">
            <v>4956.4930000000004</v>
          </cell>
          <cell r="EJ161" t="str">
            <v>WA</v>
          </cell>
          <cell r="EO161">
            <v>1524.7619999999999</v>
          </cell>
          <cell r="EP161" t="str">
            <v>WA</v>
          </cell>
          <cell r="ES161">
            <v>1464.694</v>
          </cell>
          <cell r="ET161" t="str">
            <v>WA</v>
          </cell>
          <cell r="EZ161" t="str">
            <v>WA</v>
          </cell>
          <cell r="FA161" t="str">
            <v>Bathroom</v>
          </cell>
          <cell r="FB161">
            <v>2835113.9960000003</v>
          </cell>
          <cell r="FC161">
            <v>416345.41200000001</v>
          </cell>
          <cell r="FI161" t="str">
            <v>WA</v>
          </cell>
          <cell r="FJ161" t="str">
            <v>Kitchen</v>
          </cell>
          <cell r="FK161" t="str">
            <v>EISAq</v>
          </cell>
          <cell r="FL161">
            <v>0</v>
          </cell>
          <cell r="FS161" t="str">
            <v>WA</v>
          </cell>
          <cell r="FT161" t="str">
            <v>EISAx</v>
          </cell>
          <cell r="FV161">
            <v>6245181.1800000006</v>
          </cell>
          <cell r="GD161" t="str">
            <v>WA</v>
          </cell>
          <cell r="GE161">
            <v>4956493</v>
          </cell>
          <cell r="GF161">
            <v>2849983.4750000001</v>
          </cell>
          <cell r="GI161">
            <v>1</v>
          </cell>
          <cell r="GJ161">
            <v>1</v>
          </cell>
          <cell r="GK161" t="str">
            <v>WA</v>
          </cell>
          <cell r="GL161">
            <v>4956.4930000000004</v>
          </cell>
          <cell r="GN161">
            <v>-1</v>
          </cell>
          <cell r="GQ161">
            <v>24534541.220139999</v>
          </cell>
          <cell r="GR161">
            <v>1439229.2636425002</v>
          </cell>
          <cell r="GU161" t="str">
            <v>Natural Gas FAF</v>
          </cell>
          <cell r="GX161" t="str">
            <v>None</v>
          </cell>
          <cell r="GY161" t="str">
            <v>WA</v>
          </cell>
          <cell r="GZ161">
            <v>2003.71557617188</v>
          </cell>
        </row>
        <row r="162">
          <cell r="AD162" t="str">
            <v>WA</v>
          </cell>
          <cell r="AH162" t="str">
            <v>WA</v>
          </cell>
          <cell r="AI162" t="str">
            <v>Pre 1980</v>
          </cell>
          <cell r="AJ162">
            <v>1524.7619999999999</v>
          </cell>
          <cell r="AK162" t="b">
            <v>1</v>
          </cell>
          <cell r="AN162" t="str">
            <v>WA</v>
          </cell>
          <cell r="AO162" t="str">
            <v>Baseboard/Wall/Radiant</v>
          </cell>
          <cell r="AP162" t="str">
            <v>1993-2006</v>
          </cell>
          <cell r="AQ162" t="str">
            <v>Crawlspace</v>
          </cell>
          <cell r="AR162">
            <v>1150.87915039063</v>
          </cell>
          <cell r="AU162" t="str">
            <v>No</v>
          </cell>
          <cell r="AV162" t="b">
            <v>1</v>
          </cell>
          <cell r="AX162">
            <v>1238345.9658203179</v>
          </cell>
          <cell r="AY162" t="b">
            <v>0</v>
          </cell>
          <cell r="AZ162">
            <v>259765.62356215934</v>
          </cell>
          <cell r="BA162">
            <v>1</v>
          </cell>
          <cell r="BB162">
            <v>1150.87915039063</v>
          </cell>
          <cell r="BC162">
            <v>1.00000013067458</v>
          </cell>
          <cell r="BF162" t="str">
            <v>WA</v>
          </cell>
          <cell r="BG162" t="str">
            <v>Heat Pump (Central System)</v>
          </cell>
          <cell r="BH162" t="str">
            <v>1993-2006</v>
          </cell>
          <cell r="BI162" t="str">
            <v>Crawlspace</v>
          </cell>
          <cell r="BJ162">
            <v>1464.69372558594</v>
          </cell>
          <cell r="BM162" t="str">
            <v>No</v>
          </cell>
          <cell r="BN162">
            <v>1628739.4228515653</v>
          </cell>
          <cell r="BO162" t="b">
            <v>0</v>
          </cell>
          <cell r="BP162">
            <v>421349.17638617015</v>
          </cell>
          <cell r="BQ162">
            <v>1</v>
          </cell>
          <cell r="BR162">
            <v>1464.69372558594</v>
          </cell>
          <cell r="BU162" t="str">
            <v>WA</v>
          </cell>
          <cell r="BV162" t="str">
            <v>Pre 1980</v>
          </cell>
          <cell r="BW162" t="str">
            <v>Electric Storage - Inside Conditioned Space</v>
          </cell>
          <cell r="BY162">
            <v>1524.7619999999999</v>
          </cell>
          <cell r="BZ162" t="str">
            <v>le55</v>
          </cell>
          <cell r="CF162" t="str">
            <v>Conditioned</v>
          </cell>
          <cell r="CG162">
            <v>6932.7380000000003</v>
          </cell>
          <cell r="CH162" t="str">
            <v>OR</v>
          </cell>
          <cell r="CI162" t="str">
            <v>Bottom-Freezer (Including French Door) w/o TTD Ice</v>
          </cell>
          <cell r="CJ162">
            <v>173318.45</v>
          </cell>
          <cell r="CK162" t="b">
            <v>0</v>
          </cell>
          <cell r="CQ162" t="str">
            <v>Unconditioned</v>
          </cell>
          <cell r="CR162">
            <v>4956.4930000000004</v>
          </cell>
          <cell r="CS162" t="str">
            <v>WA</v>
          </cell>
          <cell r="CT162" t="str">
            <v>Upright</v>
          </cell>
          <cell r="CU162">
            <v>69390.902000000002</v>
          </cell>
          <cell r="CV162" t="b">
            <v>0</v>
          </cell>
          <cell r="CZ162">
            <v>2003.7159999999999</v>
          </cell>
          <cell r="DA162" t="str">
            <v>WA</v>
          </cell>
          <cell r="DC162" t="str">
            <v>Vertical Axis</v>
          </cell>
          <cell r="DG162" t="str">
            <v>Gas</v>
          </cell>
          <cell r="DH162">
            <v>4956.4930000000004</v>
          </cell>
          <cell r="DI162" t="str">
            <v>WA</v>
          </cell>
          <cell r="DL162" t="str">
            <v>Electric</v>
          </cell>
          <cell r="DM162" t="str">
            <v>Electric</v>
          </cell>
          <cell r="DN162">
            <v>1524.7619999999999</v>
          </cell>
          <cell r="DO162" t="str">
            <v>WA</v>
          </cell>
          <cell r="DS162">
            <v>1464.694</v>
          </cell>
          <cell r="DT162" t="str">
            <v>WA</v>
          </cell>
          <cell r="DU162" t="str">
            <v>lt32</v>
          </cell>
          <cell r="DX162" t="b">
            <v>0</v>
          </cell>
          <cell r="DY162">
            <v>1188.027</v>
          </cell>
          <cell r="DZ162" t="str">
            <v>OR</v>
          </cell>
          <cell r="EC162" t="str">
            <v>Desktop</v>
          </cell>
          <cell r="ED162">
            <v>1524.7619999999999</v>
          </cell>
          <cell r="EE162" t="str">
            <v>WA</v>
          </cell>
          <cell r="EH162" t="str">
            <v>gt20</v>
          </cell>
          <cell r="EI162">
            <v>1524.7619999999999</v>
          </cell>
          <cell r="EJ162" t="str">
            <v>WA</v>
          </cell>
          <cell r="EO162">
            <v>1524.7619999999999</v>
          </cell>
          <cell r="EP162" t="str">
            <v>WA</v>
          </cell>
          <cell r="ES162">
            <v>1524.7619999999999</v>
          </cell>
          <cell r="ET162" t="str">
            <v>WA</v>
          </cell>
          <cell r="EZ162" t="str">
            <v>WA</v>
          </cell>
          <cell r="FA162" t="str">
            <v>Bedrooms</v>
          </cell>
          <cell r="FB162">
            <v>911994.71200000006</v>
          </cell>
          <cell r="FC162">
            <v>2636854.2760000001</v>
          </cell>
          <cell r="FI162" t="str">
            <v>WA</v>
          </cell>
          <cell r="FJ162" t="str">
            <v>Kitchen</v>
          </cell>
          <cell r="FK162" t="str">
            <v>EISAx</v>
          </cell>
          <cell r="FL162">
            <v>0</v>
          </cell>
          <cell r="FS162" t="str">
            <v>WA</v>
          </cell>
          <cell r="FT162" t="str">
            <v>EISAnqnx</v>
          </cell>
          <cell r="FV162">
            <v>3667804.8200000003</v>
          </cell>
          <cell r="GD162" t="str">
            <v>WA</v>
          </cell>
          <cell r="GE162">
            <v>2291717.2859999998</v>
          </cell>
          <cell r="GF162">
            <v>1951695.3599999999</v>
          </cell>
          <cell r="GI162">
            <v>1</v>
          </cell>
          <cell r="GJ162">
            <v>1</v>
          </cell>
          <cell r="GK162" t="str">
            <v>WA</v>
          </cell>
          <cell r="GL162">
            <v>1524.7619999999999</v>
          </cell>
          <cell r="GM162" t="str">
            <v>Pre 1980</v>
          </cell>
          <cell r="GN162">
            <v>-1</v>
          </cell>
          <cell r="GQ162">
            <v>7547541.4047599994</v>
          </cell>
          <cell r="GR162">
            <v>442748.95384500001</v>
          </cell>
          <cell r="GU162" t="str">
            <v>Heat Pump (Central System)</v>
          </cell>
          <cell r="GX162" t="str">
            <v>None</v>
          </cell>
          <cell r="GY162" t="str">
            <v>OR</v>
          </cell>
          <cell r="GZ162">
            <v>6932.73828125</v>
          </cell>
        </row>
        <row r="163">
          <cell r="AD163" t="str">
            <v>WA</v>
          </cell>
          <cell r="AH163" t="str">
            <v>WA</v>
          </cell>
          <cell r="AI163" t="str">
            <v>Pre 1980</v>
          </cell>
          <cell r="AJ163">
            <v>2003.7159999999999</v>
          </cell>
          <cell r="AK163" t="b">
            <v>1</v>
          </cell>
          <cell r="AN163" t="str">
            <v>WA</v>
          </cell>
          <cell r="AO163" t="str">
            <v>Oil FAF</v>
          </cell>
          <cell r="AP163" t="str">
            <v>Pre 1980</v>
          </cell>
          <cell r="AQ163" t="str">
            <v>Slab on Grade</v>
          </cell>
          <cell r="AR163">
            <v>208.59942328735801</v>
          </cell>
          <cell r="AU163" t="str">
            <v>No</v>
          </cell>
          <cell r="AV163" t="b">
            <v>1</v>
          </cell>
          <cell r="AX163">
            <v>192954.46654080617</v>
          </cell>
          <cell r="AY163" t="b">
            <v>0</v>
          </cell>
          <cell r="AZ163">
            <v>149377.85927659611</v>
          </cell>
          <cell r="BA163">
            <v>0.13680781758957661</v>
          </cell>
          <cell r="BB163">
            <v>208.59942328735801</v>
          </cell>
          <cell r="BC163">
            <v>0.13680785807054349</v>
          </cell>
          <cell r="BF163" t="str">
            <v>OR</v>
          </cell>
          <cell r="BG163" t="str">
            <v>Central Air Conditioning (Ducted System)</v>
          </cell>
          <cell r="BH163" t="str">
            <v>Pre 1980</v>
          </cell>
          <cell r="BI163" t="str">
            <v>Basement</v>
          </cell>
          <cell r="BJ163">
            <v>6932.73828125</v>
          </cell>
          <cell r="BM163" t="str">
            <v>No</v>
          </cell>
          <cell r="BN163">
            <v>20409981.5</v>
          </cell>
          <cell r="BO163" t="b">
            <v>0</v>
          </cell>
          <cell r="BP163">
            <v>5932760.1115624998</v>
          </cell>
          <cell r="BQ163">
            <v>1</v>
          </cell>
          <cell r="BR163">
            <v>6932.73828125</v>
          </cell>
          <cell r="BU163" t="str">
            <v>WA</v>
          </cell>
          <cell r="BV163" t="str">
            <v>Pre 1980</v>
          </cell>
          <cell r="BW163" t="str">
            <v>Electric Storage - Inside Conditioned Space</v>
          </cell>
          <cell r="BY163">
            <v>4956.4930000000004</v>
          </cell>
          <cell r="BZ163" t="str">
            <v>le55</v>
          </cell>
          <cell r="CF163" t="str">
            <v>Unconditioned</v>
          </cell>
          <cell r="CG163">
            <v>6932.7380000000003</v>
          </cell>
          <cell r="CH163" t="str">
            <v>OR</v>
          </cell>
          <cell r="CI163" t="str">
            <v>Side-by-Side w/ TTD Ice</v>
          </cell>
          <cell r="CJ163">
            <v>173318.45</v>
          </cell>
          <cell r="CK163" t="b">
            <v>0</v>
          </cell>
          <cell r="CQ163" t="str">
            <v>Unconditioned</v>
          </cell>
          <cell r="CR163">
            <v>1150.8789999999999</v>
          </cell>
          <cell r="CS163" t="str">
            <v>WA</v>
          </cell>
          <cell r="CT163" t="str">
            <v>Chest</v>
          </cell>
          <cell r="CU163">
            <v>9207.0319999999992</v>
          </cell>
          <cell r="CV163" t="b">
            <v>0</v>
          </cell>
          <cell r="CZ163">
            <v>2003.7159999999999</v>
          </cell>
          <cell r="DA163" t="str">
            <v>WA</v>
          </cell>
          <cell r="DC163" t="str">
            <v>Vertical Axis</v>
          </cell>
          <cell r="DG163" t="str">
            <v>Electric</v>
          </cell>
          <cell r="DH163">
            <v>2003.7159999999999</v>
          </cell>
          <cell r="DI163" t="str">
            <v>WA</v>
          </cell>
          <cell r="DL163" t="str">
            <v>Gas</v>
          </cell>
          <cell r="DM163" t="str">
            <v>Gas</v>
          </cell>
          <cell r="DN163">
            <v>2003.7159999999999</v>
          </cell>
          <cell r="DO163" t="str">
            <v>WA</v>
          </cell>
          <cell r="DS163">
            <v>1464.694</v>
          </cell>
          <cell r="DT163" t="str">
            <v>WA</v>
          </cell>
          <cell r="DU163" t="str">
            <v>32to46</v>
          </cell>
          <cell r="DX163" t="b">
            <v>1</v>
          </cell>
          <cell r="DY163">
            <v>1188.027</v>
          </cell>
          <cell r="DZ163" t="str">
            <v>OR</v>
          </cell>
          <cell r="EC163" t="str">
            <v>Laptop</v>
          </cell>
          <cell r="ED163">
            <v>1524.7619999999999</v>
          </cell>
          <cell r="EE163" t="str">
            <v>WA</v>
          </cell>
          <cell r="EH163" t="str">
            <v>gt20</v>
          </cell>
          <cell r="EI163">
            <v>1524.7619999999999</v>
          </cell>
          <cell r="EJ163" t="str">
            <v>WA</v>
          </cell>
          <cell r="EO163">
            <v>1524.7619999999999</v>
          </cell>
          <cell r="EP163" t="str">
            <v>WA</v>
          </cell>
          <cell r="ES163">
            <v>2003.7159999999999</v>
          </cell>
          <cell r="ET163" t="str">
            <v>WA</v>
          </cell>
          <cell r="EZ163" t="str">
            <v>WA</v>
          </cell>
          <cell r="FA163" t="str">
            <v>Exterior</v>
          </cell>
          <cell r="FB163">
            <v>907038.21900000004</v>
          </cell>
          <cell r="FC163">
            <v>7499173.9090000009</v>
          </cell>
          <cell r="FI163" t="str">
            <v>WA</v>
          </cell>
          <cell r="FJ163" t="str">
            <v>Living Room/Family Room</v>
          </cell>
          <cell r="FK163" t="str">
            <v>EISAnqnx</v>
          </cell>
          <cell r="FL163">
            <v>310575.98</v>
          </cell>
          <cell r="FS163" t="str">
            <v>WA</v>
          </cell>
          <cell r="FT163" t="str">
            <v>EISAq</v>
          </cell>
          <cell r="FV163">
            <v>6924220.7210000008</v>
          </cell>
          <cell r="GD163" t="str">
            <v>WA</v>
          </cell>
          <cell r="GE163">
            <v>6692411.4399999995</v>
          </cell>
          <cell r="GF163">
            <v>3859157.0159999998</v>
          </cell>
          <cell r="GI163">
            <v>1</v>
          </cell>
          <cell r="GJ163">
            <v>1</v>
          </cell>
          <cell r="GK163" t="str">
            <v>WA</v>
          </cell>
          <cell r="GL163">
            <v>2003.7159999999999</v>
          </cell>
          <cell r="GM163" t="str">
            <v>Pre 1980</v>
          </cell>
          <cell r="GN163">
            <v>-1</v>
          </cell>
          <cell r="GQ163">
            <v>9918354.1256799977</v>
          </cell>
          <cell r="GR163">
            <v>581824.02420999995</v>
          </cell>
          <cell r="GU163" t="str">
            <v>Wood</v>
          </cell>
          <cell r="GX163" t="str">
            <v>Baseboard/Wall/Radiant</v>
          </cell>
          <cell r="GY163" t="str">
            <v>WA</v>
          </cell>
          <cell r="GZ163">
            <v>4956.49267578125</v>
          </cell>
        </row>
        <row r="164">
          <cell r="AD164" t="str">
            <v>WA</v>
          </cell>
          <cell r="AH164" t="str">
            <v>WA</v>
          </cell>
          <cell r="AI164" t="str">
            <v>Pre 1980</v>
          </cell>
          <cell r="AJ164">
            <v>2003.7159999999999</v>
          </cell>
          <cell r="AK164" t="b">
            <v>1</v>
          </cell>
          <cell r="AN164" t="str">
            <v>WA</v>
          </cell>
          <cell r="AO164" t="str">
            <v>Oil FAF</v>
          </cell>
          <cell r="AP164" t="str">
            <v>Pre 1980</v>
          </cell>
          <cell r="AQ164" t="str">
            <v>Crawlspace</v>
          </cell>
          <cell r="AR164">
            <v>1316.16302788452</v>
          </cell>
          <cell r="AU164" t="str">
            <v>No</v>
          </cell>
          <cell r="AV164" t="b">
            <v>1</v>
          </cell>
          <cell r="AX164">
            <v>1217450.8007931809</v>
          </cell>
          <cell r="AY164" t="b">
            <v>0</v>
          </cell>
          <cell r="AZ164">
            <v>942503.15972137975</v>
          </cell>
          <cell r="BA164">
            <v>0.86319218241042339</v>
          </cell>
          <cell r="BB164">
            <v>1316.16302788452</v>
          </cell>
          <cell r="BC164">
            <v>0.86319243782604771</v>
          </cell>
          <cell r="BF164" t="str">
            <v>OR</v>
          </cell>
          <cell r="BG164" t="str">
            <v>Window A/C</v>
          </cell>
          <cell r="BH164" t="str">
            <v>1993-2006</v>
          </cell>
          <cell r="BI164" t="str">
            <v>Slab on Grade</v>
          </cell>
          <cell r="BJ164">
            <v>2830.5262805103498</v>
          </cell>
          <cell r="BM164" t="str">
            <v>No</v>
          </cell>
          <cell r="BN164">
            <v>4344857.8405833868</v>
          </cell>
          <cell r="BO164" t="b">
            <v>0</v>
          </cell>
          <cell r="BP164">
            <v>1318842.6777727301</v>
          </cell>
          <cell r="BQ164">
            <v>0.5</v>
          </cell>
          <cell r="BR164">
            <v>1415.2631402551749</v>
          </cell>
          <cell r="BU164" t="str">
            <v>WA</v>
          </cell>
          <cell r="BV164" t="str">
            <v>Pre 1980</v>
          </cell>
          <cell r="BW164" t="str">
            <v>Electric Storage - Inside Conditioned Space</v>
          </cell>
          <cell r="BY164">
            <v>4956.4930000000004</v>
          </cell>
          <cell r="BZ164" t="str">
            <v>le55</v>
          </cell>
          <cell r="CF164" t="str">
            <v>Unconditioned</v>
          </cell>
          <cell r="CG164">
            <v>6932.7380000000003</v>
          </cell>
          <cell r="CH164" t="str">
            <v>OR</v>
          </cell>
          <cell r="CI164" t="str">
            <v>Side-by-Side w/ TTD Ice</v>
          </cell>
          <cell r="CJ164">
            <v>173318.45</v>
          </cell>
          <cell r="CK164" t="b">
            <v>0</v>
          </cell>
          <cell r="CQ164" t="str">
            <v>Conditioned</v>
          </cell>
          <cell r="CR164">
            <v>6932.7380000000003</v>
          </cell>
          <cell r="CS164" t="str">
            <v>OR</v>
          </cell>
          <cell r="CT164" t="str">
            <v>Chest</v>
          </cell>
          <cell r="CU164">
            <v>83192.856</v>
          </cell>
          <cell r="CV164" t="b">
            <v>0</v>
          </cell>
          <cell r="CZ164">
            <v>4956.4930000000004</v>
          </cell>
          <cell r="DA164" t="str">
            <v>WA</v>
          </cell>
          <cell r="DC164" t="str">
            <v>Horizontal Axis</v>
          </cell>
          <cell r="DG164" t="str">
            <v>Electric</v>
          </cell>
          <cell r="DH164">
            <v>1524.7619999999999</v>
          </cell>
          <cell r="DI164" t="str">
            <v>WA</v>
          </cell>
          <cell r="DL164" t="str">
            <v>Electric</v>
          </cell>
          <cell r="DM164" t="str">
            <v>Electric</v>
          </cell>
          <cell r="DN164">
            <v>4956.4930000000004</v>
          </cell>
          <cell r="DO164" t="str">
            <v>WA</v>
          </cell>
          <cell r="DS164">
            <v>1524.7619999999999</v>
          </cell>
          <cell r="DT164" t="str">
            <v>WA</v>
          </cell>
          <cell r="DU164" t="str">
            <v>32to46</v>
          </cell>
          <cell r="DX164" t="b">
            <v>0</v>
          </cell>
          <cell r="DY164">
            <v>1188.027</v>
          </cell>
          <cell r="DZ164" t="str">
            <v>OR</v>
          </cell>
          <cell r="EC164" t="str">
            <v>Desktop</v>
          </cell>
          <cell r="ED164">
            <v>2003.7159999999999</v>
          </cell>
          <cell r="EE164" t="str">
            <v>WA</v>
          </cell>
          <cell r="EH164" t="str">
            <v>le20</v>
          </cell>
          <cell r="EI164">
            <v>2003.7159999999999</v>
          </cell>
          <cell r="EJ164" t="str">
            <v>WA</v>
          </cell>
          <cell r="EO164">
            <v>1524.7619999999999</v>
          </cell>
          <cell r="EP164" t="str">
            <v>WA</v>
          </cell>
          <cell r="ES164">
            <v>6932.7380000000003</v>
          </cell>
          <cell r="ET164" t="str">
            <v>OR</v>
          </cell>
          <cell r="EZ164" t="str">
            <v>WA</v>
          </cell>
          <cell r="FA164" t="str">
            <v>Garage</v>
          </cell>
          <cell r="FB164">
            <v>396519.44000000006</v>
          </cell>
          <cell r="FC164">
            <v>1620773.2110000001</v>
          </cell>
          <cell r="FI164" t="str">
            <v>WA</v>
          </cell>
          <cell r="FJ164" t="str">
            <v>Living Room/Family Room</v>
          </cell>
          <cell r="FK164" t="str">
            <v>EISAq</v>
          </cell>
          <cell r="FL164">
            <v>174323.29199999999</v>
          </cell>
          <cell r="FS164" t="str">
            <v>WA</v>
          </cell>
          <cell r="FT164" t="str">
            <v>EISAx</v>
          </cell>
          <cell r="FV164">
            <v>867386.27500000002</v>
          </cell>
          <cell r="GD164" t="str">
            <v>WA</v>
          </cell>
          <cell r="GE164">
            <v>4660643.4160000002</v>
          </cell>
          <cell r="GF164">
            <v>3041640.8879999998</v>
          </cell>
          <cell r="GI164">
            <v>1</v>
          </cell>
          <cell r="GJ164">
            <v>1</v>
          </cell>
          <cell r="GK164" t="str">
            <v>WA</v>
          </cell>
          <cell r="GL164">
            <v>2003.7159999999999</v>
          </cell>
          <cell r="GM164" t="str">
            <v>Pre 1980</v>
          </cell>
          <cell r="GN164">
            <v>0</v>
          </cell>
          <cell r="GQ164">
            <v>9918354.1256799977</v>
          </cell>
          <cell r="GR164">
            <v>581824.02420999995</v>
          </cell>
          <cell r="GU164" t="str">
            <v>Natural Gas FAF</v>
          </cell>
          <cell r="GX164" t="str">
            <v>Natural Gas Other</v>
          </cell>
          <cell r="GY164" t="str">
            <v>WA</v>
          </cell>
          <cell r="GZ164">
            <v>1524.76245117188</v>
          </cell>
        </row>
        <row r="165">
          <cell r="AD165" t="str">
            <v>WA</v>
          </cell>
          <cell r="AH165" t="str">
            <v>WA</v>
          </cell>
          <cell r="AI165" t="str">
            <v>1980-1992</v>
          </cell>
          <cell r="AJ165">
            <v>4956.4930000000004</v>
          </cell>
          <cell r="AK165" t="b">
            <v>1</v>
          </cell>
          <cell r="AN165" t="str">
            <v>WA</v>
          </cell>
          <cell r="AO165" t="str">
            <v>Natural Gas FAF</v>
          </cell>
          <cell r="AP165" t="str">
            <v>1993-2006</v>
          </cell>
          <cell r="AQ165" t="str">
            <v>Crawlspace</v>
          </cell>
          <cell r="AR165">
            <v>1464.69372558594</v>
          </cell>
          <cell r="AU165" t="str">
            <v>No</v>
          </cell>
          <cell r="AV165" t="b">
            <v>0</v>
          </cell>
          <cell r="AX165">
            <v>1783996.9577636749</v>
          </cell>
          <cell r="AY165" t="b">
            <v>0</v>
          </cell>
          <cell r="AZ165">
            <v>476894.31713344809</v>
          </cell>
          <cell r="BA165" t="str">
            <v/>
          </cell>
          <cell r="BB165" t="str">
            <v/>
          </cell>
          <cell r="BC165">
            <v>0.99999981264751547</v>
          </cell>
          <cell r="BF165" t="str">
            <v>OR</v>
          </cell>
          <cell r="BG165" t="str">
            <v>Window A/C</v>
          </cell>
          <cell r="BH165" t="str">
            <v>1993-2006</v>
          </cell>
          <cell r="BI165" t="str">
            <v>Crawlspace</v>
          </cell>
          <cell r="BJ165">
            <v>4102.2120007396497</v>
          </cell>
          <cell r="BM165" t="str">
            <v>No</v>
          </cell>
          <cell r="BN165">
            <v>6296895.4211353622</v>
          </cell>
          <cell r="BO165" t="b">
            <v>0</v>
          </cell>
          <cell r="BP165">
            <v>1911366.1996706291</v>
          </cell>
          <cell r="BQ165">
            <v>0.5</v>
          </cell>
          <cell r="BR165">
            <v>2051.1060003698249</v>
          </cell>
          <cell r="BU165" t="str">
            <v>WA</v>
          </cell>
          <cell r="BV165" t="str">
            <v>Pre 1980</v>
          </cell>
          <cell r="BW165" t="str">
            <v>Electric Storage - Inside Conditioned Space</v>
          </cell>
          <cell r="BY165">
            <v>2003.7159999999999</v>
          </cell>
          <cell r="BZ165" t="str">
            <v>le55</v>
          </cell>
          <cell r="CF165" t="str">
            <v>Conditioned</v>
          </cell>
          <cell r="CG165">
            <v>6932.7380000000003</v>
          </cell>
          <cell r="CH165" t="str">
            <v>OR</v>
          </cell>
          <cell r="CI165" t="str">
            <v>Bottom-Freezer (Including French Door) w/o TTD Ice</v>
          </cell>
          <cell r="CJ165">
            <v>173318.45</v>
          </cell>
          <cell r="CK165" t="b">
            <v>0</v>
          </cell>
          <cell r="CQ165" t="str">
            <v>Unconditioned</v>
          </cell>
          <cell r="CR165">
            <v>1524.7619999999999</v>
          </cell>
          <cell r="CS165" t="str">
            <v>WA</v>
          </cell>
          <cell r="CT165" t="str">
            <v>Upright</v>
          </cell>
          <cell r="CU165">
            <v>16772.381999999998</v>
          </cell>
          <cell r="CV165" t="b">
            <v>0</v>
          </cell>
          <cell r="CZ165">
            <v>2003.7159999999999</v>
          </cell>
          <cell r="DA165" t="str">
            <v>WA</v>
          </cell>
          <cell r="DC165" t="str">
            <v>Vertical Axis</v>
          </cell>
          <cell r="DG165" t="str">
            <v>Electric</v>
          </cell>
          <cell r="DH165">
            <v>4956.4930000000004</v>
          </cell>
          <cell r="DI165" t="str">
            <v>WA</v>
          </cell>
          <cell r="DL165" t="str">
            <v>Gas</v>
          </cell>
          <cell r="DM165" t="str">
            <v>Electric</v>
          </cell>
          <cell r="DN165">
            <v>4956.4930000000004</v>
          </cell>
          <cell r="DO165" t="str">
            <v>WA</v>
          </cell>
          <cell r="DS165">
            <v>1524.7619999999999</v>
          </cell>
          <cell r="DT165" t="str">
            <v>WA</v>
          </cell>
          <cell r="DU165" t="str">
            <v>lt32</v>
          </cell>
          <cell r="DX165" t="b">
            <v>0</v>
          </cell>
          <cell r="DY165">
            <v>1524.7619999999999</v>
          </cell>
          <cell r="DZ165" t="str">
            <v>WA</v>
          </cell>
          <cell r="EC165" t="str">
            <v>Laptop</v>
          </cell>
          <cell r="ED165">
            <v>2003.7159999999999</v>
          </cell>
          <cell r="EE165" t="str">
            <v>WA</v>
          </cell>
          <cell r="EH165" t="str">
            <v>le20</v>
          </cell>
          <cell r="EI165">
            <v>2003.7159999999999</v>
          </cell>
          <cell r="EJ165" t="str">
            <v>WA</v>
          </cell>
          <cell r="EO165">
            <v>1524.7619999999999</v>
          </cell>
          <cell r="EP165" t="str">
            <v>WA</v>
          </cell>
          <cell r="ES165">
            <v>6932.7380000000003</v>
          </cell>
          <cell r="ET165" t="str">
            <v>OR</v>
          </cell>
          <cell r="EZ165" t="str">
            <v>WA</v>
          </cell>
          <cell r="FA165" t="str">
            <v>Kitchen</v>
          </cell>
          <cell r="FB165">
            <v>530344.75100000005</v>
          </cell>
          <cell r="FC165">
            <v>594779.16</v>
          </cell>
          <cell r="FI165" t="str">
            <v>WA</v>
          </cell>
          <cell r="FJ165" t="str">
            <v>Living Room/Family Room</v>
          </cell>
          <cell r="FK165" t="str">
            <v>EISAx</v>
          </cell>
          <cell r="FL165">
            <v>380706.04</v>
          </cell>
          <cell r="FS165" t="str">
            <v>WA</v>
          </cell>
          <cell r="FT165" t="str">
            <v>EISAnqnx</v>
          </cell>
          <cell r="FV165">
            <v>4870107.55</v>
          </cell>
          <cell r="GD165" t="str">
            <v>WA</v>
          </cell>
          <cell r="GE165">
            <v>4336931.375</v>
          </cell>
          <cell r="GF165">
            <v>9615596.4199999999</v>
          </cell>
          <cell r="GI165">
            <v>1</v>
          </cell>
          <cell r="GJ165">
            <v>1</v>
          </cell>
          <cell r="GK165" t="str">
            <v>WA</v>
          </cell>
          <cell r="GL165">
            <v>4956.4930000000004</v>
          </cell>
          <cell r="GM165" t="str">
            <v>1980-1992</v>
          </cell>
          <cell r="GN165">
            <v>-1</v>
          </cell>
          <cell r="GQ165">
            <v>22581038.634050004</v>
          </cell>
          <cell r="GR165">
            <v>1463144.3423675001</v>
          </cell>
          <cell r="GU165" t="str">
            <v>Natural Gas Other</v>
          </cell>
          <cell r="GX165" t="str">
            <v>Natural Gas Other</v>
          </cell>
          <cell r="GY165" t="str">
            <v>WA</v>
          </cell>
          <cell r="GZ165">
            <v>4956.49267578125</v>
          </cell>
        </row>
        <row r="166">
          <cell r="AD166" t="str">
            <v>WA</v>
          </cell>
          <cell r="AH166" t="str">
            <v>WA</v>
          </cell>
          <cell r="AI166" t="str">
            <v>Pre 1980</v>
          </cell>
          <cell r="AJ166">
            <v>2003.7159999999999</v>
          </cell>
          <cell r="AK166" t="b">
            <v>1</v>
          </cell>
          <cell r="AN166" t="str">
            <v>WA</v>
          </cell>
          <cell r="AO166" t="str">
            <v>Baseboard/Wall/Radiant</v>
          </cell>
          <cell r="AP166" t="str">
            <v>1993-2006</v>
          </cell>
          <cell r="AQ166" t="str">
            <v>Crawlspace</v>
          </cell>
          <cell r="AR166">
            <v>1464.69372558594</v>
          </cell>
          <cell r="AU166" t="str">
            <v>No</v>
          </cell>
          <cell r="AV166" t="b">
            <v>1</v>
          </cell>
          <cell r="AX166">
            <v>1783996.9577636749</v>
          </cell>
          <cell r="AY166" t="b">
            <v>0</v>
          </cell>
          <cell r="AZ166">
            <v>476894.31713344809</v>
          </cell>
          <cell r="BA166">
            <v>1</v>
          </cell>
          <cell r="BB166">
            <v>1464.69372558594</v>
          </cell>
          <cell r="BC166">
            <v>0.99999981264751547</v>
          </cell>
          <cell r="BF166" t="str">
            <v>OR</v>
          </cell>
          <cell r="BG166" t="str">
            <v>Central Air Conditioning (Ducted System)</v>
          </cell>
          <cell r="BH166" t="str">
            <v>Pre 1980</v>
          </cell>
          <cell r="BI166" t="str">
            <v>Crawlspace</v>
          </cell>
          <cell r="BJ166">
            <v>6932.73828125</v>
          </cell>
          <cell r="BM166" t="str">
            <v>No</v>
          </cell>
          <cell r="BN166">
            <v>15252024.21875</v>
          </cell>
          <cell r="BO166" t="b">
            <v>0</v>
          </cell>
          <cell r="BP166">
            <v>2750374.6493308591</v>
          </cell>
          <cell r="BQ166">
            <v>1</v>
          </cell>
          <cell r="BR166">
            <v>6932.73828125</v>
          </cell>
          <cell r="BU166" t="str">
            <v>WA</v>
          </cell>
          <cell r="BV166" t="str">
            <v>1980-1992</v>
          </cell>
          <cell r="BW166" t="str">
            <v>Gas Storage Outside Conditioned Space</v>
          </cell>
          <cell r="BY166">
            <v>4956.4930000000004</v>
          </cell>
          <cell r="BZ166" t="str">
            <v>le55</v>
          </cell>
          <cell r="CF166" t="str">
            <v>Conditioned</v>
          </cell>
          <cell r="CG166">
            <v>4956.4930000000004</v>
          </cell>
          <cell r="CH166" t="str">
            <v>WA</v>
          </cell>
          <cell r="CI166" t="str">
            <v>Side-by-Side w/ TTD Ice</v>
          </cell>
          <cell r="CJ166">
            <v>128868.81800000001</v>
          </cell>
          <cell r="CK166" t="b">
            <v>0</v>
          </cell>
          <cell r="CQ166" t="str">
            <v>Conditioned</v>
          </cell>
          <cell r="CR166">
            <v>2003.7159999999999</v>
          </cell>
          <cell r="CS166" t="str">
            <v>WA</v>
          </cell>
          <cell r="CT166" t="str">
            <v>Upright</v>
          </cell>
          <cell r="CU166">
            <v>40074.32</v>
          </cell>
          <cell r="CV166" t="b">
            <v>0</v>
          </cell>
          <cell r="CZ166">
            <v>1524.7619999999999</v>
          </cell>
          <cell r="DA166" t="str">
            <v>WA</v>
          </cell>
          <cell r="DC166" t="str">
            <v>Horizontal Axis</v>
          </cell>
          <cell r="DG166" t="str">
            <v>Electric</v>
          </cell>
          <cell r="DH166">
            <v>4956.4930000000004</v>
          </cell>
          <cell r="DI166" t="str">
            <v>WA</v>
          </cell>
          <cell r="DL166" t="str">
            <v>Electric</v>
          </cell>
          <cell r="DM166" t="str">
            <v>Electric</v>
          </cell>
          <cell r="DN166">
            <v>4956.4930000000004</v>
          </cell>
          <cell r="DO166" t="str">
            <v>WA</v>
          </cell>
          <cell r="DS166">
            <v>1524.7619999999999</v>
          </cell>
          <cell r="DT166" t="str">
            <v>WA</v>
          </cell>
          <cell r="DU166" t="str">
            <v>32to46</v>
          </cell>
          <cell r="DX166" t="b">
            <v>0</v>
          </cell>
          <cell r="DY166">
            <v>1524.7619999999999</v>
          </cell>
          <cell r="DZ166" t="str">
            <v>WA</v>
          </cell>
          <cell r="EC166" t="str">
            <v>Desktop</v>
          </cell>
          <cell r="ED166">
            <v>1524.7619999999999</v>
          </cell>
          <cell r="EE166" t="str">
            <v>WA</v>
          </cell>
          <cell r="EH166" t="str">
            <v>le20</v>
          </cell>
          <cell r="EI166">
            <v>2003.7159999999999</v>
          </cell>
          <cell r="EJ166" t="str">
            <v>WA</v>
          </cell>
          <cell r="EO166">
            <v>6932.7380000000003</v>
          </cell>
          <cell r="EP166" t="str">
            <v>OR</v>
          </cell>
          <cell r="ES166">
            <v>1188.027</v>
          </cell>
          <cell r="ET166" t="str">
            <v>OR</v>
          </cell>
          <cell r="EZ166" t="str">
            <v>WA</v>
          </cell>
          <cell r="FA166" t="str">
            <v>Living Room/Family Room</v>
          </cell>
          <cell r="FB166">
            <v>1338253.1100000001</v>
          </cell>
          <cell r="FC166">
            <v>1576164.7740000002</v>
          </cell>
          <cell r="FI166" t="str">
            <v>WA</v>
          </cell>
          <cell r="FJ166" t="str">
            <v>Other</v>
          </cell>
          <cell r="FK166" t="str">
            <v>EISAnqnx</v>
          </cell>
          <cell r="FL166">
            <v>420780.36</v>
          </cell>
          <cell r="FS166" t="str">
            <v>WA</v>
          </cell>
          <cell r="FT166" t="str">
            <v>EISAq</v>
          </cell>
          <cell r="FV166">
            <v>530219.228</v>
          </cell>
          <cell r="GD166" t="str">
            <v>WA</v>
          </cell>
          <cell r="GE166">
            <v>3484462.1239999998</v>
          </cell>
          <cell r="GF166">
            <v>2596815.9359999998</v>
          </cell>
          <cell r="GI166">
            <v>1</v>
          </cell>
          <cell r="GJ166">
            <v>1</v>
          </cell>
          <cell r="GK166" t="str">
            <v>WA</v>
          </cell>
          <cell r="GL166">
            <v>2003.7159999999999</v>
          </cell>
          <cell r="GM166" t="str">
            <v>Pre 1980</v>
          </cell>
          <cell r="GN166">
            <v>0</v>
          </cell>
          <cell r="GQ166">
            <v>10718403.861307999</v>
          </cell>
          <cell r="GR166">
            <v>344634.14270999999</v>
          </cell>
          <cell r="GU166" t="str">
            <v>Natural Gas FAF</v>
          </cell>
          <cell r="GX166" t="str">
            <v>None</v>
          </cell>
          <cell r="GY166" t="str">
            <v>WA</v>
          </cell>
          <cell r="GZ166">
            <v>2003.71557617188</v>
          </cell>
        </row>
        <row r="167">
          <cell r="AD167" t="str">
            <v>WA</v>
          </cell>
          <cell r="AH167" t="str">
            <v>WA</v>
          </cell>
          <cell r="AI167" t="str">
            <v>Pre 1980</v>
          </cell>
          <cell r="AJ167">
            <v>1524.7619999999999</v>
          </cell>
          <cell r="AK167" t="b">
            <v>1</v>
          </cell>
          <cell r="AN167" t="str">
            <v>WA</v>
          </cell>
          <cell r="AO167" t="str">
            <v>Natural Gas Other</v>
          </cell>
          <cell r="AP167" t="str">
            <v>1980-1992</v>
          </cell>
          <cell r="AQ167" t="str">
            <v>Crawlspace</v>
          </cell>
          <cell r="AR167">
            <v>3946.14857364215</v>
          </cell>
          <cell r="AU167" t="str">
            <v>No</v>
          </cell>
          <cell r="AV167" t="b">
            <v>0</v>
          </cell>
          <cell r="AX167">
            <v>12746059.892864145</v>
          </cell>
          <cell r="AY167" t="b">
            <v>0</v>
          </cell>
          <cell r="AZ167">
            <v>2330497.4831084274</v>
          </cell>
          <cell r="BA167" t="str">
            <v/>
          </cell>
          <cell r="BB167" t="str">
            <v/>
          </cell>
          <cell r="BC167">
            <v>0.79615739871763158</v>
          </cell>
          <cell r="BF167" t="str">
            <v>WA</v>
          </cell>
          <cell r="BG167" t="str">
            <v>Heat Pump (Central System)</v>
          </cell>
          <cell r="BH167" t="str">
            <v>1993-2006</v>
          </cell>
          <cell r="BI167" t="str">
            <v>Crawlspace</v>
          </cell>
          <cell r="BJ167">
            <v>4956.49267578125</v>
          </cell>
          <cell r="BM167" t="str">
            <v>No</v>
          </cell>
          <cell r="BN167">
            <v>17050334.8046875</v>
          </cell>
          <cell r="BO167" t="b">
            <v>0</v>
          </cell>
          <cell r="BP167">
            <v>3049976.7767434567</v>
          </cell>
          <cell r="BQ167">
            <v>1</v>
          </cell>
          <cell r="BR167">
            <v>4956.49267578125</v>
          </cell>
          <cell r="BU167" t="str">
            <v>WA</v>
          </cell>
          <cell r="BV167"/>
          <cell r="BW167" t="str">
            <v>Electric Storage - Inside Conditioned Space</v>
          </cell>
          <cell r="BY167">
            <v>4956.4930000000004</v>
          </cell>
          <cell r="BZ167" t="str">
            <v>le55</v>
          </cell>
          <cell r="CF167" t="str">
            <v>Conditioned</v>
          </cell>
          <cell r="CG167">
            <v>2003.7159999999999</v>
          </cell>
          <cell r="CH167" t="str">
            <v>WA</v>
          </cell>
          <cell r="CI167" t="str">
            <v>Side-by-Side w/ TTD Ice</v>
          </cell>
          <cell r="CJ167">
            <v>44081.752</v>
          </cell>
          <cell r="CK167" t="b">
            <v>0</v>
          </cell>
          <cell r="CQ167" t="str">
            <v>Unconditioned</v>
          </cell>
          <cell r="CR167">
            <v>4956.4930000000004</v>
          </cell>
          <cell r="CS167" t="str">
            <v>WA</v>
          </cell>
          <cell r="CT167" t="str">
            <v>Chest</v>
          </cell>
          <cell r="CU167">
            <v>29738.958000000002</v>
          </cell>
          <cell r="CV167" t="b">
            <v>0</v>
          </cell>
          <cell r="CZ167">
            <v>1188.027</v>
          </cell>
          <cell r="DA167" t="str">
            <v>OR</v>
          </cell>
          <cell r="DC167" t="str">
            <v>Horizontal Axis</v>
          </cell>
          <cell r="DG167" t="str">
            <v>Electric</v>
          </cell>
          <cell r="DH167">
            <v>1464.694</v>
          </cell>
          <cell r="DI167" t="str">
            <v>WA</v>
          </cell>
          <cell r="DL167" t="str">
            <v>Electric</v>
          </cell>
          <cell r="DM167" t="str">
            <v>Electric</v>
          </cell>
          <cell r="DN167">
            <v>4956.4930000000004</v>
          </cell>
          <cell r="DO167" t="str">
            <v>WA</v>
          </cell>
          <cell r="DS167">
            <v>1524.7619999999999</v>
          </cell>
          <cell r="DT167" t="str">
            <v>WA</v>
          </cell>
          <cell r="DU167" t="str">
            <v>lt32</v>
          </cell>
          <cell r="DX167" t="b">
            <v>1</v>
          </cell>
          <cell r="DY167">
            <v>6932.7380000000003</v>
          </cell>
          <cell r="DZ167" t="str">
            <v>OR</v>
          </cell>
          <cell r="EC167" t="str">
            <v>Desktop</v>
          </cell>
          <cell r="ED167">
            <v>2003.7159999999999</v>
          </cell>
          <cell r="EE167" t="str">
            <v>WA</v>
          </cell>
          <cell r="EH167" t="str">
            <v>gt20</v>
          </cell>
          <cell r="EI167">
            <v>2003.7159999999999</v>
          </cell>
          <cell r="EJ167" t="str">
            <v>WA</v>
          </cell>
          <cell r="EO167">
            <v>6932.7380000000003</v>
          </cell>
          <cell r="EP167" t="str">
            <v>OR</v>
          </cell>
          <cell r="ES167">
            <v>2003.7159999999999</v>
          </cell>
          <cell r="ET167" t="str">
            <v>WA</v>
          </cell>
          <cell r="EZ167" t="str">
            <v>WA</v>
          </cell>
          <cell r="FA167" t="str">
            <v>Other</v>
          </cell>
          <cell r="FB167">
            <v>3732239.2290000003</v>
          </cell>
          <cell r="FC167">
            <v>2448507.5420000004</v>
          </cell>
          <cell r="FI167" t="str">
            <v>WA</v>
          </cell>
          <cell r="FJ167" t="str">
            <v>Other</v>
          </cell>
          <cell r="FK167" t="str">
            <v>EISAq</v>
          </cell>
          <cell r="FL167">
            <v>428795.22399999999</v>
          </cell>
          <cell r="FS167" t="str">
            <v>WA</v>
          </cell>
          <cell r="FT167" t="str">
            <v>EISAx</v>
          </cell>
          <cell r="FV167">
            <v>3280914.56</v>
          </cell>
          <cell r="GD167" t="str">
            <v>WA</v>
          </cell>
          <cell r="GE167">
            <v>4953951.7379999999</v>
          </cell>
          <cell r="GF167">
            <v>1931873.4539999999</v>
          </cell>
          <cell r="GI167">
            <v>1</v>
          </cell>
          <cell r="GJ167">
            <v>1</v>
          </cell>
          <cell r="GK167" t="str">
            <v>WA</v>
          </cell>
          <cell r="GL167">
            <v>1524.7619999999999</v>
          </cell>
          <cell r="GM167" t="str">
            <v>Pre 1980</v>
          </cell>
          <cell r="GN167">
            <v>0</v>
          </cell>
          <cell r="GQ167">
            <v>7547541.4047599994</v>
          </cell>
          <cell r="GR167">
            <v>442748.95384500001</v>
          </cell>
          <cell r="GU167" t="str">
            <v>Natural Gas FAF</v>
          </cell>
          <cell r="GX167" t="str">
            <v>Baseboard/Wall/Radiant</v>
          </cell>
          <cell r="GY167" t="str">
            <v>WA</v>
          </cell>
          <cell r="GZ167">
            <v>2003.71557617188</v>
          </cell>
        </row>
        <row r="168">
          <cell r="AD168" t="str">
            <v>OR</v>
          </cell>
          <cell r="AH168" t="str">
            <v>OR</v>
          </cell>
          <cell r="AI168" t="str">
            <v>Pre 1980</v>
          </cell>
          <cell r="AJ168">
            <v>1188.027</v>
          </cell>
          <cell r="AK168" t="b">
            <v>1</v>
          </cell>
          <cell r="AN168" t="str">
            <v>WA</v>
          </cell>
          <cell r="AO168" t="str">
            <v>Natural Gas FAF</v>
          </cell>
          <cell r="AP168" t="str">
            <v>1980-1992</v>
          </cell>
          <cell r="AQ168" t="str">
            <v>Slab on Grade</v>
          </cell>
          <cell r="AR168">
            <v>1010.3441021391</v>
          </cell>
          <cell r="AU168" t="str">
            <v>No</v>
          </cell>
          <cell r="AV168" t="b">
            <v>1</v>
          </cell>
          <cell r="AX168">
            <v>3263411.4499092931</v>
          </cell>
          <cell r="AY168" t="b">
            <v>0</v>
          </cell>
          <cell r="AZ168">
            <v>596684.17018961941</v>
          </cell>
          <cell r="BA168">
            <v>0.20384254920337352</v>
          </cell>
          <cell r="BB168">
            <v>1010.3441021391</v>
          </cell>
          <cell r="BC168">
            <v>0.20384253586943427</v>
          </cell>
          <cell r="BF168" t="str">
            <v>WA</v>
          </cell>
          <cell r="BG168" t="str">
            <v>Heat Pump (Ductless System)</v>
          </cell>
          <cell r="BH168" t="str">
            <v>Pre 1980</v>
          </cell>
          <cell r="BI168" t="str">
            <v>Crawlspace</v>
          </cell>
          <cell r="BJ168">
            <v>1150.87915039063</v>
          </cell>
          <cell r="BM168" t="str">
            <v>No</v>
          </cell>
          <cell r="BN168">
            <v>1314303.9897460996</v>
          </cell>
          <cell r="BO168" t="b">
            <v>0</v>
          </cell>
          <cell r="BP168">
            <v>354774.95567976229</v>
          </cell>
          <cell r="BQ168">
            <v>1</v>
          </cell>
          <cell r="BR168">
            <v>1150.87915039063</v>
          </cell>
          <cell r="BU168" t="str">
            <v>WA</v>
          </cell>
          <cell r="BV168" t="str">
            <v>Pre 1980</v>
          </cell>
          <cell r="BW168" t="str">
            <v>Electric Storage - Inside Conditioned Space</v>
          </cell>
          <cell r="BY168">
            <v>1524.7619999999999</v>
          </cell>
          <cell r="BZ168" t="str">
            <v>le55</v>
          </cell>
          <cell r="CF168" t="str">
            <v>Unconditioned</v>
          </cell>
          <cell r="CG168">
            <v>2003.7159999999999</v>
          </cell>
          <cell r="CH168" t="str">
            <v>WA</v>
          </cell>
          <cell r="CI168" t="str">
            <v>Top-Freezer w/o TTD Ice</v>
          </cell>
          <cell r="CJ168">
            <v>36066.887999999999</v>
          </cell>
          <cell r="CK168" t="b">
            <v>0</v>
          </cell>
          <cell r="CQ168" t="str">
            <v>Conditioned</v>
          </cell>
          <cell r="CR168">
            <v>2003.7159999999999</v>
          </cell>
          <cell r="CS168" t="str">
            <v>WA</v>
          </cell>
          <cell r="CT168" t="str">
            <v>Chest</v>
          </cell>
          <cell r="CU168">
            <v>18033.444</v>
          </cell>
          <cell r="CV168" t="b">
            <v>0</v>
          </cell>
          <cell r="CZ168">
            <v>1464.694</v>
          </cell>
          <cell r="DA168" t="str">
            <v>WA</v>
          </cell>
          <cell r="DC168" t="str">
            <v>Vertical Axis</v>
          </cell>
          <cell r="DG168" t="str">
            <v>Electric</v>
          </cell>
          <cell r="DH168">
            <v>1188.027</v>
          </cell>
          <cell r="DI168" t="str">
            <v>OR</v>
          </cell>
          <cell r="DL168" t="str">
            <v>Electric</v>
          </cell>
          <cell r="DM168" t="str">
            <v>Electric</v>
          </cell>
          <cell r="DN168">
            <v>2003.7159999999999</v>
          </cell>
          <cell r="DO168" t="str">
            <v>WA</v>
          </cell>
          <cell r="DS168">
            <v>1524.7619999999999</v>
          </cell>
          <cell r="DT168" t="str">
            <v>WA</v>
          </cell>
          <cell r="DU168" t="str">
            <v>32to46</v>
          </cell>
          <cell r="DX168" t="b">
            <v>1</v>
          </cell>
          <cell r="DY168">
            <v>6932.7380000000003</v>
          </cell>
          <cell r="DZ168" t="str">
            <v>OR</v>
          </cell>
          <cell r="EC168" t="str">
            <v>Laptop</v>
          </cell>
          <cell r="ED168">
            <v>2003.7159999999999</v>
          </cell>
          <cell r="EE168" t="str">
            <v>WA</v>
          </cell>
          <cell r="EH168" t="str">
            <v>le20</v>
          </cell>
          <cell r="EI168">
            <v>2003.7159999999999</v>
          </cell>
          <cell r="EJ168" t="str">
            <v>WA</v>
          </cell>
          <cell r="EO168">
            <v>2003.7159999999999</v>
          </cell>
          <cell r="EP168" t="str">
            <v>WA</v>
          </cell>
          <cell r="ES168">
            <v>1464.694</v>
          </cell>
          <cell r="ET168" t="str">
            <v>WA</v>
          </cell>
          <cell r="EZ168" t="str">
            <v>WA</v>
          </cell>
          <cell r="FA168" t="str">
            <v>Bathroom</v>
          </cell>
          <cell r="FB168">
            <v>323396.99899999995</v>
          </cell>
          <cell r="FC168">
            <v>92070.319999999992</v>
          </cell>
          <cell r="FI168" t="str">
            <v>WA</v>
          </cell>
          <cell r="FJ168" t="str">
            <v>Other</v>
          </cell>
          <cell r="FK168" t="str">
            <v>EISAx</v>
          </cell>
          <cell r="FL168">
            <v>781449.24</v>
          </cell>
          <cell r="FS168" t="str">
            <v>WA</v>
          </cell>
          <cell r="FT168" t="str">
            <v>EISAnqnx</v>
          </cell>
          <cell r="FV168">
            <v>17545985.220000003</v>
          </cell>
          <cell r="GD168" t="str">
            <v>OR</v>
          </cell>
          <cell r="GE168">
            <v>4737851.676</v>
          </cell>
          <cell r="GF168">
            <v>2049346.5750000002</v>
          </cell>
          <cell r="GI168">
            <v>1</v>
          </cell>
          <cell r="GJ168">
            <v>2</v>
          </cell>
          <cell r="GK168" t="str">
            <v>OR</v>
          </cell>
          <cell r="GL168">
            <v>1188.027</v>
          </cell>
          <cell r="GM168" t="str">
            <v>Pre 1980</v>
          </cell>
          <cell r="GN168">
            <v>-1</v>
          </cell>
          <cell r="GQ168">
            <v>6222799.8880559998</v>
          </cell>
          <cell r="GR168">
            <v>684591.64854750002</v>
          </cell>
          <cell r="GU168" t="str">
            <v>Natural Gas FAF</v>
          </cell>
          <cell r="GX168" t="str">
            <v>Natural Gas Other</v>
          </cell>
          <cell r="GY168" t="str">
            <v>WA</v>
          </cell>
          <cell r="GZ168">
            <v>2003.71557617188</v>
          </cell>
        </row>
        <row r="169">
          <cell r="AD169" t="str">
            <v>WA</v>
          </cell>
          <cell r="AH169" t="str">
            <v>WA</v>
          </cell>
          <cell r="AI169" t="str">
            <v>Pre 1980</v>
          </cell>
          <cell r="AJ169">
            <v>1464.694</v>
          </cell>
          <cell r="AK169" t="b">
            <v>1</v>
          </cell>
          <cell r="AN169" t="str">
            <v>WA</v>
          </cell>
          <cell r="AO169" t="str">
            <v>Natural Gas Other</v>
          </cell>
          <cell r="AP169" t="str">
            <v>1980-1992</v>
          </cell>
          <cell r="AQ169" t="str">
            <v>Slab on Grade</v>
          </cell>
          <cell r="AR169">
            <v>1010.3441021391</v>
          </cell>
          <cell r="AU169" t="str">
            <v>No</v>
          </cell>
          <cell r="AV169" t="b">
            <v>0</v>
          </cell>
          <cell r="AX169">
            <v>3263411.4499092931</v>
          </cell>
          <cell r="AY169" t="b">
            <v>0</v>
          </cell>
          <cell r="AZ169">
            <v>596684.17018961941</v>
          </cell>
          <cell r="BA169" t="str">
            <v/>
          </cell>
          <cell r="BB169" t="str">
            <v/>
          </cell>
          <cell r="BC169">
            <v>0.20384253586943427</v>
          </cell>
          <cell r="BF169" t="str">
            <v>WA</v>
          </cell>
          <cell r="BG169" t="str">
            <v>Heat Pump (Central System)</v>
          </cell>
          <cell r="BH169" t="str">
            <v>Pre 1980</v>
          </cell>
          <cell r="BI169" t="str">
            <v>Crawlspace</v>
          </cell>
          <cell r="BJ169">
            <v>1464.69372558594</v>
          </cell>
          <cell r="BM169" t="str">
            <v>No</v>
          </cell>
          <cell r="BN169">
            <v>2284922.2119140662</v>
          </cell>
          <cell r="BO169" t="b">
            <v>0</v>
          </cell>
          <cell r="BP169">
            <v>627862.20353143418</v>
          </cell>
          <cell r="BQ169">
            <v>1</v>
          </cell>
          <cell r="BR169">
            <v>1464.69372558594</v>
          </cell>
          <cell r="BU169" t="str">
            <v>WA</v>
          </cell>
          <cell r="BV169" t="str">
            <v>Pre 1980</v>
          </cell>
          <cell r="BW169" t="str">
            <v>Electric Storage - Inside Conditioned Space</v>
          </cell>
          <cell r="BY169">
            <v>2003.7159999999999</v>
          </cell>
          <cell r="BZ169" t="str">
            <v>le55</v>
          </cell>
          <cell r="CF169" t="str">
            <v>Conditioned</v>
          </cell>
          <cell r="CG169">
            <v>1524.7619999999999</v>
          </cell>
          <cell r="CH169" t="str">
            <v>WA</v>
          </cell>
          <cell r="CI169" t="str">
            <v>Bottom-Freezer (Including French Door) w/o TTD Ice</v>
          </cell>
          <cell r="CJ169">
            <v>27445.716</v>
          </cell>
          <cell r="CK169" t="b">
            <v>0</v>
          </cell>
          <cell r="CQ169" t="str">
            <v>Unconditioned</v>
          </cell>
          <cell r="CR169">
            <v>6932.7380000000003</v>
          </cell>
          <cell r="CS169" t="str">
            <v>OR</v>
          </cell>
          <cell r="CT169" t="str">
            <v>Upright</v>
          </cell>
          <cell r="CU169">
            <v>83192.856</v>
          </cell>
          <cell r="CV169" t="b">
            <v>0</v>
          </cell>
          <cell r="CZ169">
            <v>1464.694</v>
          </cell>
          <cell r="DA169" t="str">
            <v>WA</v>
          </cell>
          <cell r="DC169" t="str">
            <v>Vertical Axis</v>
          </cell>
          <cell r="DG169" t="str">
            <v>Electric</v>
          </cell>
          <cell r="DH169">
            <v>1464.694</v>
          </cell>
          <cell r="DI169" t="str">
            <v>WA</v>
          </cell>
          <cell r="DL169" t="str">
            <v>Gas</v>
          </cell>
          <cell r="DM169" t="str">
            <v>Gas</v>
          </cell>
          <cell r="DN169">
            <v>1524.7619999999999</v>
          </cell>
          <cell r="DO169" t="str">
            <v>WA</v>
          </cell>
          <cell r="DS169">
            <v>1524.7619999999999</v>
          </cell>
          <cell r="DT169" t="str">
            <v>WA</v>
          </cell>
          <cell r="DU169" t="str">
            <v>lt32</v>
          </cell>
          <cell r="DX169" t="b">
            <v>0</v>
          </cell>
          <cell r="DY169">
            <v>6932.7380000000003</v>
          </cell>
          <cell r="DZ169" t="str">
            <v>OR</v>
          </cell>
          <cell r="EC169" t="str">
            <v>Desktop</v>
          </cell>
          <cell r="ED169">
            <v>6932.7380000000003</v>
          </cell>
          <cell r="EE169" t="str">
            <v>OR</v>
          </cell>
          <cell r="EH169" t="str">
            <v>gt20</v>
          </cell>
          <cell r="EI169">
            <v>1524.7619999999999</v>
          </cell>
          <cell r="EJ169" t="str">
            <v>WA</v>
          </cell>
          <cell r="EO169">
            <v>2003.7159999999999</v>
          </cell>
          <cell r="EP169" t="str">
            <v>WA</v>
          </cell>
          <cell r="ES169">
            <v>1524.7619999999999</v>
          </cell>
          <cell r="ET169" t="str">
            <v>WA</v>
          </cell>
          <cell r="EZ169" t="str">
            <v>WA</v>
          </cell>
          <cell r="FA169" t="str">
            <v>Bedrooms</v>
          </cell>
          <cell r="FB169">
            <v>580043.01599999995</v>
          </cell>
          <cell r="FC169">
            <v>375186.55399999995</v>
          </cell>
          <cell r="FI169" t="str">
            <v>WA</v>
          </cell>
          <cell r="FJ169" t="str">
            <v>Bathroom</v>
          </cell>
          <cell r="FK169" t="str">
            <v>EISAnqnx</v>
          </cell>
          <cell r="FL169">
            <v>487923.83999999997</v>
          </cell>
          <cell r="FS169" t="str">
            <v>WA</v>
          </cell>
          <cell r="FT169" t="str">
            <v>EISAq</v>
          </cell>
          <cell r="FV169">
            <v>8713514.6940000001</v>
          </cell>
          <cell r="GD169" t="str">
            <v>WA</v>
          </cell>
          <cell r="GE169">
            <v>645930.054</v>
          </cell>
          <cell r="GF169">
            <v>1852837.91</v>
          </cell>
          <cell r="GI169">
            <v>1</v>
          </cell>
          <cell r="GJ169">
            <v>1</v>
          </cell>
          <cell r="GK169" t="str">
            <v>WA</v>
          </cell>
          <cell r="GL169">
            <v>1464.694</v>
          </cell>
          <cell r="GM169" t="str">
            <v>Pre 1980</v>
          </cell>
          <cell r="GN169">
            <v>0</v>
          </cell>
          <cell r="GQ169">
            <v>8632737.9961900003</v>
          </cell>
          <cell r="GR169">
            <v>524305.525975</v>
          </cell>
          <cell r="GU169" t="str">
            <v>Oil FAF</v>
          </cell>
          <cell r="GX169" t="str">
            <v>None</v>
          </cell>
          <cell r="GY169" t="str">
            <v>WA</v>
          </cell>
          <cell r="GZ169">
            <v>1524.76245117188</v>
          </cell>
        </row>
        <row r="170">
          <cell r="AD170" t="str">
            <v>WA</v>
          </cell>
          <cell r="AH170" t="str">
            <v>WA</v>
          </cell>
          <cell r="AI170" t="str">
            <v>Pre 1980</v>
          </cell>
          <cell r="AJ170">
            <v>1464.694</v>
          </cell>
          <cell r="AK170" t="b">
            <v>1</v>
          </cell>
          <cell r="AN170" t="str">
            <v>WA</v>
          </cell>
          <cell r="AO170" t="str">
            <v>Wood</v>
          </cell>
          <cell r="AP170" t="str">
            <v>1980-1992</v>
          </cell>
          <cell r="AQ170" t="str">
            <v>Crawlspace</v>
          </cell>
          <cell r="AR170">
            <v>3946.14857364215</v>
          </cell>
          <cell r="AU170" t="str">
            <v>No</v>
          </cell>
          <cell r="AV170" t="b">
            <v>0</v>
          </cell>
          <cell r="AX170">
            <v>12746059.892864145</v>
          </cell>
          <cell r="AY170" t="b">
            <v>0</v>
          </cell>
          <cell r="AZ170">
            <v>2330497.4831084274</v>
          </cell>
          <cell r="BA170" t="str">
            <v/>
          </cell>
          <cell r="BB170" t="str">
            <v/>
          </cell>
          <cell r="BC170">
            <v>0.79615739871763158</v>
          </cell>
          <cell r="BF170" t="str">
            <v>WA</v>
          </cell>
          <cell r="BG170" t="str">
            <v>Central Air Conditioning (Ducted System)</v>
          </cell>
          <cell r="BH170" t="str">
            <v>Pre 1980</v>
          </cell>
          <cell r="BI170" t="str">
            <v>Basement</v>
          </cell>
          <cell r="BJ170">
            <v>1464.69372558594</v>
          </cell>
          <cell r="BM170" t="str">
            <v>No</v>
          </cell>
          <cell r="BN170">
            <v>4830559.9069824303</v>
          </cell>
          <cell r="BO170" t="b">
            <v>0</v>
          </cell>
          <cell r="BP170">
            <v>809550.86906860489</v>
          </cell>
          <cell r="BQ170">
            <v>1</v>
          </cell>
          <cell r="BR170">
            <v>1464.69372558594</v>
          </cell>
          <cell r="BU170" t="str">
            <v>WA</v>
          </cell>
          <cell r="BV170" t="str">
            <v>Pre 1980</v>
          </cell>
          <cell r="BW170" t="str">
            <v>Gas Storage Inside Conditioned Space</v>
          </cell>
          <cell r="BY170">
            <v>2003.7159999999999</v>
          </cell>
          <cell r="BZ170" t="str">
            <v>le55</v>
          </cell>
          <cell r="CF170" t="str">
            <v>Conditioned</v>
          </cell>
          <cell r="CG170">
            <v>1188.027</v>
          </cell>
          <cell r="CH170" t="str">
            <v>OR</v>
          </cell>
          <cell r="CI170" t="str">
            <v>Bottom-Freezer (Including French Door) w/o TTD Ice</v>
          </cell>
          <cell r="CJ170">
            <v>24948.567000000003</v>
          </cell>
          <cell r="CK170" t="b">
            <v>0</v>
          </cell>
          <cell r="CQ170" t="str">
            <v>Conditioned</v>
          </cell>
          <cell r="CR170">
            <v>1524.7619999999999</v>
          </cell>
          <cell r="CS170" t="str">
            <v>WA</v>
          </cell>
          <cell r="CT170" t="str">
            <v>Upright</v>
          </cell>
          <cell r="CU170">
            <v>21346.667999999998</v>
          </cell>
          <cell r="CV170" t="b">
            <v>0</v>
          </cell>
          <cell r="CZ170">
            <v>1150.8789999999999</v>
          </cell>
          <cell r="DA170" t="str">
            <v>WA</v>
          </cell>
          <cell r="DC170" t="str">
            <v>Vertical Axis</v>
          </cell>
          <cell r="DG170" t="str">
            <v>Electric</v>
          </cell>
          <cell r="DH170">
            <v>1464.694</v>
          </cell>
          <cell r="DI170" t="str">
            <v>WA</v>
          </cell>
          <cell r="DL170" t="str">
            <v>Electric</v>
          </cell>
          <cell r="DM170" t="str">
            <v>Electric</v>
          </cell>
          <cell r="DN170">
            <v>4956.4930000000004</v>
          </cell>
          <cell r="DO170" t="str">
            <v>WA</v>
          </cell>
          <cell r="DS170">
            <v>1524.7619999999999</v>
          </cell>
          <cell r="DT170" t="str">
            <v>WA</v>
          </cell>
          <cell r="DU170" t="str">
            <v>32to46</v>
          </cell>
          <cell r="DX170" t="b">
            <v>0</v>
          </cell>
          <cell r="DY170">
            <v>6932.7380000000003</v>
          </cell>
          <cell r="DZ170" t="str">
            <v>OR</v>
          </cell>
          <cell r="EC170" t="str">
            <v>Desktop</v>
          </cell>
          <cell r="ED170">
            <v>6932.7380000000003</v>
          </cell>
          <cell r="EE170" t="str">
            <v>OR</v>
          </cell>
          <cell r="EH170" t="str">
            <v>le20</v>
          </cell>
          <cell r="EI170">
            <v>1188.027</v>
          </cell>
          <cell r="EJ170" t="str">
            <v>OR</v>
          </cell>
          <cell r="EO170">
            <v>4956.4930000000004</v>
          </cell>
          <cell r="EP170" t="str">
            <v>WA</v>
          </cell>
          <cell r="ES170">
            <v>1524.7619999999999</v>
          </cell>
          <cell r="ET170" t="str">
            <v>WA</v>
          </cell>
          <cell r="EZ170" t="str">
            <v>WA</v>
          </cell>
          <cell r="FA170" t="str">
            <v>Garage</v>
          </cell>
          <cell r="FB170">
            <v>138105.47999999998</v>
          </cell>
          <cell r="FC170">
            <v>460351.6</v>
          </cell>
          <cell r="FI170" t="str">
            <v>WA</v>
          </cell>
          <cell r="FJ170" t="str">
            <v>Bedrooms</v>
          </cell>
          <cell r="FK170" t="str">
            <v>EISAnqnx</v>
          </cell>
          <cell r="FL170">
            <v>457428.6</v>
          </cell>
          <cell r="FS170" t="str">
            <v>WA</v>
          </cell>
          <cell r="FT170" t="str">
            <v>EISAx</v>
          </cell>
          <cell r="FV170">
            <v>7533869.3600000003</v>
          </cell>
          <cell r="GD170" t="str">
            <v>WA</v>
          </cell>
          <cell r="GE170">
            <v>837804.96799999999</v>
          </cell>
          <cell r="GF170">
            <v>1403176.852</v>
          </cell>
          <cell r="GI170">
            <v>1</v>
          </cell>
          <cell r="GJ170">
            <v>1</v>
          </cell>
          <cell r="GK170" t="str">
            <v>WA</v>
          </cell>
          <cell r="GL170">
            <v>1464.694</v>
          </cell>
          <cell r="GM170" t="str">
            <v>Pre 1980</v>
          </cell>
          <cell r="GN170">
            <v>-1</v>
          </cell>
          <cell r="GQ170">
            <v>8632737.9961900003</v>
          </cell>
          <cell r="GR170">
            <v>524305.525975</v>
          </cell>
          <cell r="GU170" t="str">
            <v>Oil FAF</v>
          </cell>
          <cell r="GX170" t="str">
            <v>None</v>
          </cell>
          <cell r="GY170" t="str">
            <v>WA</v>
          </cell>
          <cell r="GZ170">
            <v>1524.76245117188</v>
          </cell>
        </row>
        <row r="171">
          <cell r="AD171" t="str">
            <v>OR</v>
          </cell>
          <cell r="AH171" t="str">
            <v>OR</v>
          </cell>
          <cell r="AI171" t="str">
            <v>Pre 1980</v>
          </cell>
          <cell r="AJ171">
            <v>1188.027</v>
          </cell>
          <cell r="AK171" t="b">
            <v>1</v>
          </cell>
          <cell r="AN171" t="str">
            <v>WA</v>
          </cell>
          <cell r="AO171" t="str">
            <v>Wood</v>
          </cell>
          <cell r="AP171" t="str">
            <v>1980-1992</v>
          </cell>
          <cell r="AQ171" t="str">
            <v>Slab on Grade</v>
          </cell>
          <cell r="AR171">
            <v>1010.3441021391</v>
          </cell>
          <cell r="AU171" t="str">
            <v>No</v>
          </cell>
          <cell r="AV171" t="b">
            <v>0</v>
          </cell>
          <cell r="AX171">
            <v>3263411.4499092931</v>
          </cell>
          <cell r="AY171" t="b">
            <v>0</v>
          </cell>
          <cell r="AZ171">
            <v>596684.17018961941</v>
          </cell>
          <cell r="BA171" t="str">
            <v/>
          </cell>
          <cell r="BB171" t="str">
            <v/>
          </cell>
          <cell r="BC171">
            <v>0.20384253586943427</v>
          </cell>
          <cell r="BF171" t="str">
            <v>OR</v>
          </cell>
          <cell r="BG171" t="str">
            <v>Window A/C</v>
          </cell>
          <cell r="BH171" t="str">
            <v>Pre 1980</v>
          </cell>
          <cell r="BI171" t="str">
            <v>Slab on Grade</v>
          </cell>
          <cell r="BJ171">
            <v>1188.02661132813</v>
          </cell>
          <cell r="BM171" t="str">
            <v>No</v>
          </cell>
          <cell r="BN171">
            <v>2613658.5449218862</v>
          </cell>
          <cell r="BO171" t="b">
            <v>0</v>
          </cell>
          <cell r="BP171">
            <v>1254330.3765063528</v>
          </cell>
          <cell r="BQ171">
            <v>1</v>
          </cell>
          <cell r="BR171">
            <v>1188.02661132813</v>
          </cell>
          <cell r="BU171" t="str">
            <v>WA</v>
          </cell>
          <cell r="BV171" t="str">
            <v>1980-1992</v>
          </cell>
          <cell r="BW171" t="str">
            <v>Electric Storage - Inside Conditioned Space</v>
          </cell>
          <cell r="BY171">
            <v>4956.4930000000004</v>
          </cell>
          <cell r="BZ171" t="str">
            <v>le55</v>
          </cell>
          <cell r="CF171" t="str">
            <v>Conditioned</v>
          </cell>
          <cell r="CG171">
            <v>1524.7619999999999</v>
          </cell>
          <cell r="CH171" t="str">
            <v>WA</v>
          </cell>
          <cell r="CI171" t="str">
            <v>Top-Freezer w/o TTD Ice</v>
          </cell>
          <cell r="CJ171">
            <v>30495.239999999998</v>
          </cell>
          <cell r="CK171" t="b">
            <v>0</v>
          </cell>
          <cell r="CQ171" t="str">
            <v>Unconditioned</v>
          </cell>
          <cell r="CR171">
            <v>2003.7159999999999</v>
          </cell>
          <cell r="CS171" t="str">
            <v>WA</v>
          </cell>
          <cell r="CT171" t="str">
            <v>Upright</v>
          </cell>
          <cell r="CU171">
            <v>26048.307999999997</v>
          </cell>
          <cell r="CV171" t="b">
            <v>0</v>
          </cell>
          <cell r="CZ171">
            <v>1524.7619999999999</v>
          </cell>
          <cell r="DA171" t="str">
            <v>WA</v>
          </cell>
          <cell r="DC171" t="str">
            <v>Horizontal Axis</v>
          </cell>
          <cell r="DG171" t="str">
            <v>Electric</v>
          </cell>
          <cell r="DH171">
            <v>4956.4930000000004</v>
          </cell>
          <cell r="DI171" t="str">
            <v>WA</v>
          </cell>
          <cell r="DL171" t="str">
            <v>Electric</v>
          </cell>
          <cell r="DM171" t="str">
            <v>Electric</v>
          </cell>
          <cell r="DN171">
            <v>4956.4930000000004</v>
          </cell>
          <cell r="DO171" t="str">
            <v>WA</v>
          </cell>
          <cell r="DS171">
            <v>1464.694</v>
          </cell>
          <cell r="DT171" t="str">
            <v>WA</v>
          </cell>
          <cell r="DU171" t="str">
            <v>32to46</v>
          </cell>
          <cell r="DX171" t="b">
            <v>1</v>
          </cell>
          <cell r="DY171">
            <v>1524.7619999999999</v>
          </cell>
          <cell r="DZ171" t="str">
            <v>WA</v>
          </cell>
          <cell r="EC171" t="str">
            <v>Desktop</v>
          </cell>
          <cell r="ED171">
            <v>6932.7380000000003</v>
          </cell>
          <cell r="EE171" t="str">
            <v>OR</v>
          </cell>
          <cell r="EH171" t="str">
            <v>le20</v>
          </cell>
          <cell r="EI171">
            <v>1464.694</v>
          </cell>
          <cell r="EJ171" t="str">
            <v>WA</v>
          </cell>
          <cell r="EO171">
            <v>4956.4930000000004</v>
          </cell>
          <cell r="EP171" t="str">
            <v>WA</v>
          </cell>
          <cell r="ES171">
            <v>4956.4930000000004</v>
          </cell>
          <cell r="ET171" t="str">
            <v>WA</v>
          </cell>
          <cell r="EZ171" t="str">
            <v>WA</v>
          </cell>
          <cell r="FA171" t="str">
            <v>Kitchen</v>
          </cell>
          <cell r="FB171">
            <v>349867.21599999996</v>
          </cell>
          <cell r="FC171">
            <v>149614.26999999999</v>
          </cell>
          <cell r="FI171" t="str">
            <v>WA</v>
          </cell>
          <cell r="FJ171" t="str">
            <v>Exterior</v>
          </cell>
          <cell r="FK171" t="str">
            <v>EISAnqnx</v>
          </cell>
          <cell r="FL171">
            <v>274457.15999999997</v>
          </cell>
          <cell r="FS171" t="str">
            <v>WA</v>
          </cell>
          <cell r="FT171" t="str">
            <v>EISAnqnx</v>
          </cell>
          <cell r="FV171">
            <v>625152.41999999993</v>
          </cell>
          <cell r="GD171" t="str">
            <v>OR</v>
          </cell>
          <cell r="GE171">
            <v>243545.535</v>
          </cell>
          <cell r="GF171">
            <v>792414.00900000008</v>
          </cell>
          <cell r="GI171">
            <v>1</v>
          </cell>
          <cell r="GJ171">
            <v>2</v>
          </cell>
          <cell r="GK171" t="str">
            <v>OR</v>
          </cell>
          <cell r="GL171">
            <v>1188.027</v>
          </cell>
          <cell r="GM171" t="str">
            <v>Pre 1980</v>
          </cell>
          <cell r="GN171">
            <v>-1</v>
          </cell>
          <cell r="GQ171">
            <v>6222799.8880559998</v>
          </cell>
          <cell r="GR171">
            <v>684591.64854750002</v>
          </cell>
          <cell r="GU171" t="str">
            <v>Natural Gas FAF</v>
          </cell>
          <cell r="GX171" t="str">
            <v>Wood</v>
          </cell>
          <cell r="GY171" t="str">
            <v>WA</v>
          </cell>
          <cell r="GZ171">
            <v>2003.71557617188</v>
          </cell>
        </row>
        <row r="172">
          <cell r="AD172" t="str">
            <v>WA</v>
          </cell>
          <cell r="AH172" t="str">
            <v>WA</v>
          </cell>
          <cell r="AI172" t="str">
            <v>Pre 1980</v>
          </cell>
          <cell r="AJ172">
            <v>1150.8789999999999</v>
          </cell>
          <cell r="AK172" t="b">
            <v>1</v>
          </cell>
          <cell r="AN172" t="str">
            <v>WA</v>
          </cell>
          <cell r="AO172" t="str">
            <v>Natural Gas FAF</v>
          </cell>
          <cell r="AP172" t="str">
            <v>1980-1992</v>
          </cell>
          <cell r="AQ172" t="str">
            <v>Crawlspace</v>
          </cell>
          <cell r="AR172">
            <v>3946.14857364215</v>
          </cell>
          <cell r="AU172" t="str">
            <v>No</v>
          </cell>
          <cell r="AV172" t="b">
            <v>1</v>
          </cell>
          <cell r="AX172">
            <v>12746059.892864145</v>
          </cell>
          <cell r="AY172" t="b">
            <v>0</v>
          </cell>
          <cell r="AZ172">
            <v>2330497.4831084274</v>
          </cell>
          <cell r="BA172">
            <v>0.79615745079662648</v>
          </cell>
          <cell r="BB172">
            <v>3946.14857364215</v>
          </cell>
          <cell r="BC172">
            <v>0.79615739871763158</v>
          </cell>
          <cell r="BF172" t="str">
            <v>OR</v>
          </cell>
          <cell r="BG172" t="str">
            <v>Heat Pump (Ductless System)</v>
          </cell>
          <cell r="BH172" t="str">
            <v>Pre 1980</v>
          </cell>
          <cell r="BI172" t="str">
            <v>Basement</v>
          </cell>
          <cell r="BJ172">
            <v>1188.02661132813</v>
          </cell>
          <cell r="BM172" t="str">
            <v>No</v>
          </cell>
          <cell r="BN172">
            <v>3238560.5424804823</v>
          </cell>
          <cell r="BO172" t="b">
            <v>0</v>
          </cell>
          <cell r="BP172">
            <v>900268.7456652869</v>
          </cell>
          <cell r="BQ172">
            <v>1</v>
          </cell>
          <cell r="BR172">
            <v>1188.02661132813</v>
          </cell>
          <cell r="BU172" t="str">
            <v>WA</v>
          </cell>
          <cell r="BV172" t="str">
            <v>Pre 1980</v>
          </cell>
          <cell r="BW172" t="str">
            <v>Electric Storage - Inside Conditioned Space</v>
          </cell>
          <cell r="BY172">
            <v>2003.7159999999999</v>
          </cell>
          <cell r="BZ172" t="str">
            <v>le55</v>
          </cell>
          <cell r="CF172" t="str">
            <v>Conditioned</v>
          </cell>
          <cell r="CG172">
            <v>4956.4930000000004</v>
          </cell>
          <cell r="CH172" t="str">
            <v>WA</v>
          </cell>
          <cell r="CI172" t="str">
            <v>Bottom-Freezer (Including French Door) w/o TTD Ice</v>
          </cell>
          <cell r="CJ172">
            <v>113999.33900000001</v>
          </cell>
          <cell r="CK172" t="b">
            <v>0</v>
          </cell>
          <cell r="CQ172" t="str">
            <v>Conditioned</v>
          </cell>
          <cell r="CR172">
            <v>2003.7159999999999</v>
          </cell>
          <cell r="CS172" t="str">
            <v>WA</v>
          </cell>
          <cell r="CT172" t="str">
            <v>Upright</v>
          </cell>
          <cell r="CU172">
            <v>40074.32</v>
          </cell>
          <cell r="CV172" t="b">
            <v>0</v>
          </cell>
          <cell r="CZ172">
            <v>1524.7619999999999</v>
          </cell>
          <cell r="DA172" t="str">
            <v>WA</v>
          </cell>
          <cell r="DC172" t="str">
            <v>Horizontal Axis</v>
          </cell>
          <cell r="DG172" t="str">
            <v>Electric</v>
          </cell>
          <cell r="DH172">
            <v>2003.7159999999999</v>
          </cell>
          <cell r="DI172" t="str">
            <v>WA</v>
          </cell>
          <cell r="DL172" t="str">
            <v>Electric</v>
          </cell>
          <cell r="DM172" t="str">
            <v>Electric</v>
          </cell>
          <cell r="DN172">
            <v>1464.694</v>
          </cell>
          <cell r="DO172" t="str">
            <v>WA</v>
          </cell>
          <cell r="DS172">
            <v>4956.4930000000004</v>
          </cell>
          <cell r="DT172" t="str">
            <v>WA</v>
          </cell>
          <cell r="DU172" t="str">
            <v>lt32</v>
          </cell>
          <cell r="DX172" t="b">
            <v>1</v>
          </cell>
          <cell r="DY172">
            <v>1524.7619999999999</v>
          </cell>
          <cell r="DZ172" t="str">
            <v>WA</v>
          </cell>
          <cell r="EC172" t="str">
            <v>Desktop</v>
          </cell>
          <cell r="ED172">
            <v>6932.7380000000003</v>
          </cell>
          <cell r="EE172" t="str">
            <v>OR</v>
          </cell>
          <cell r="EH172" t="str">
            <v>gt20</v>
          </cell>
          <cell r="EI172">
            <v>1464.694</v>
          </cell>
          <cell r="EJ172" t="str">
            <v>WA</v>
          </cell>
          <cell r="EO172">
            <v>2003.7159999999999</v>
          </cell>
          <cell r="EP172" t="str">
            <v>WA</v>
          </cell>
          <cell r="ES172">
            <v>1524.7619999999999</v>
          </cell>
          <cell r="ET172" t="str">
            <v>WA</v>
          </cell>
          <cell r="EZ172" t="str">
            <v>WA</v>
          </cell>
          <cell r="FA172" t="str">
            <v>Living Room/Family Room</v>
          </cell>
          <cell r="FB172">
            <v>995510.33499999996</v>
          </cell>
          <cell r="FC172">
            <v>776843.32499999995</v>
          </cell>
          <cell r="FI172" t="str">
            <v>WA</v>
          </cell>
          <cell r="FJ172" t="str">
            <v>Garage</v>
          </cell>
          <cell r="FK172" t="str">
            <v>EISAnqnx</v>
          </cell>
          <cell r="FL172">
            <v>91485.72</v>
          </cell>
          <cell r="FS172" t="str">
            <v>WA</v>
          </cell>
          <cell r="FT172" t="str">
            <v>EISAq</v>
          </cell>
          <cell r="FV172">
            <v>404061.93</v>
          </cell>
          <cell r="GD172" t="str">
            <v>WA</v>
          </cell>
          <cell r="GE172">
            <v>6400038.118999999</v>
          </cell>
          <cell r="GF172">
            <v>2886404.5319999997</v>
          </cell>
          <cell r="GI172">
            <v>1</v>
          </cell>
          <cell r="GJ172">
            <v>1</v>
          </cell>
          <cell r="GK172" t="str">
            <v>WA</v>
          </cell>
          <cell r="GL172">
            <v>1150.8789999999999</v>
          </cell>
          <cell r="GM172" t="str">
            <v>Pre 1980</v>
          </cell>
          <cell r="GN172">
            <v>-1</v>
          </cell>
          <cell r="GQ172">
            <v>5802691.6372349998</v>
          </cell>
          <cell r="GR172">
            <v>402853.68515999999</v>
          </cell>
          <cell r="GU172" t="str">
            <v>Natural Gas Other</v>
          </cell>
          <cell r="GX172" t="str">
            <v>None</v>
          </cell>
          <cell r="GY172" t="str">
            <v>WA</v>
          </cell>
          <cell r="GZ172">
            <v>1524.76245117188</v>
          </cell>
        </row>
        <row r="173">
          <cell r="AD173" t="str">
            <v>WA</v>
          </cell>
          <cell r="AH173" t="str">
            <v>WA</v>
          </cell>
          <cell r="AI173" t="str">
            <v>Pre 1980</v>
          </cell>
          <cell r="AJ173">
            <v>1524.7619999999999</v>
          </cell>
          <cell r="AK173" t="b">
            <v>1</v>
          </cell>
          <cell r="AN173" t="str">
            <v>WA</v>
          </cell>
          <cell r="AO173" t="str">
            <v>Natural Gas Other</v>
          </cell>
          <cell r="AP173" t="str">
            <v>Pre 1980</v>
          </cell>
          <cell r="AQ173" t="str">
            <v>Crawlspace</v>
          </cell>
          <cell r="AR173">
            <v>1464.69372558594</v>
          </cell>
          <cell r="AU173" t="str">
            <v>No</v>
          </cell>
          <cell r="AV173" t="b">
            <v>0</v>
          </cell>
          <cell r="AX173">
            <v>2736047.8793945359</v>
          </cell>
          <cell r="AY173" t="b">
            <v>0</v>
          </cell>
          <cell r="AZ173">
            <v>943583.38073387602</v>
          </cell>
          <cell r="BA173" t="str">
            <v/>
          </cell>
          <cell r="BB173" t="str">
            <v/>
          </cell>
          <cell r="BC173">
            <v>0.99999981264751547</v>
          </cell>
          <cell r="BF173" t="str">
            <v>WA</v>
          </cell>
          <cell r="BG173" t="str">
            <v>Heat Pump (Central System)</v>
          </cell>
          <cell r="BH173" t="str">
            <v>Pre 1980</v>
          </cell>
          <cell r="BI173" t="str">
            <v>Basement</v>
          </cell>
          <cell r="BJ173">
            <v>981.07730852971304</v>
          </cell>
          <cell r="BM173" t="str">
            <v>No</v>
          </cell>
          <cell r="BN173">
            <v>2540009.1517834272</v>
          </cell>
          <cell r="BO173" t="b">
            <v>0</v>
          </cell>
          <cell r="BP173">
            <v>978075.21196561214</v>
          </cell>
          <cell r="BQ173">
            <v>0.5</v>
          </cell>
          <cell r="BR173">
            <v>490.53865426485652</v>
          </cell>
          <cell r="BU173" t="str">
            <v>WA</v>
          </cell>
          <cell r="BV173" t="str">
            <v>Pre 1980</v>
          </cell>
          <cell r="BW173" t="str">
            <v>Gas Storage Inside Conditioned Space</v>
          </cell>
          <cell r="BY173">
            <v>1524.7619999999999</v>
          </cell>
          <cell r="BZ173" t="str">
            <v>le55</v>
          </cell>
          <cell r="CF173" t="str">
            <v>Conditioned</v>
          </cell>
          <cell r="CG173">
            <v>4956.4930000000004</v>
          </cell>
          <cell r="CH173" t="str">
            <v>WA</v>
          </cell>
          <cell r="CI173" t="str">
            <v>Top-Freezer w/o TTD Ice</v>
          </cell>
          <cell r="CJ173">
            <v>89216.874000000011</v>
          </cell>
          <cell r="CK173" t="b">
            <v>0</v>
          </cell>
          <cell r="CQ173" t="str">
            <v>Unconditioned</v>
          </cell>
          <cell r="CR173">
            <v>1150.8789999999999</v>
          </cell>
          <cell r="CS173" t="str">
            <v>WA</v>
          </cell>
          <cell r="CT173" t="str">
            <v>Chest</v>
          </cell>
          <cell r="CU173">
            <v>6905.2739999999994</v>
          </cell>
          <cell r="CV173" t="b">
            <v>0</v>
          </cell>
          <cell r="CZ173">
            <v>1464.694</v>
          </cell>
          <cell r="DA173" t="str">
            <v>WA</v>
          </cell>
          <cell r="DC173" t="str">
            <v>Vertical Axis</v>
          </cell>
          <cell r="DG173" t="str">
            <v>Electric</v>
          </cell>
          <cell r="DH173">
            <v>1188.027</v>
          </cell>
          <cell r="DI173" t="str">
            <v>OR</v>
          </cell>
          <cell r="DL173" t="str">
            <v>Electric</v>
          </cell>
          <cell r="DM173" t="str">
            <v>Electric</v>
          </cell>
          <cell r="DN173">
            <v>1188.027</v>
          </cell>
          <cell r="DO173" t="str">
            <v>OR</v>
          </cell>
          <cell r="DS173">
            <v>4956.4930000000004</v>
          </cell>
          <cell r="DT173" t="str">
            <v>WA</v>
          </cell>
          <cell r="DU173" t="str">
            <v>32to46</v>
          </cell>
          <cell r="DX173" t="b">
            <v>0</v>
          </cell>
          <cell r="DY173">
            <v>1464.694</v>
          </cell>
          <cell r="DZ173" t="str">
            <v>WA</v>
          </cell>
          <cell r="EC173" t="str">
            <v>Desktop</v>
          </cell>
          <cell r="ED173">
            <v>6932.7380000000003</v>
          </cell>
          <cell r="EE173" t="str">
            <v>OR</v>
          </cell>
          <cell r="EH173" t="str">
            <v>gt20</v>
          </cell>
          <cell r="EI173">
            <v>1464.694</v>
          </cell>
          <cell r="EJ173" t="str">
            <v>WA</v>
          </cell>
          <cell r="EO173">
            <v>6932.7380000000003</v>
          </cell>
          <cell r="EP173" t="str">
            <v>OR</v>
          </cell>
          <cell r="ES173">
            <v>2003.7159999999999</v>
          </cell>
          <cell r="ET173" t="str">
            <v>WA</v>
          </cell>
          <cell r="EZ173" t="str">
            <v>WA</v>
          </cell>
          <cell r="FA173" t="str">
            <v>Other</v>
          </cell>
          <cell r="FB173">
            <v>295775.90299999999</v>
          </cell>
          <cell r="FC173">
            <v>235930.19499999998</v>
          </cell>
          <cell r="FI173" t="str">
            <v>WA</v>
          </cell>
          <cell r="FJ173" t="str">
            <v>Kitchen</v>
          </cell>
          <cell r="FK173" t="str">
            <v>EISAx</v>
          </cell>
          <cell r="FL173">
            <v>396438.12</v>
          </cell>
          <cell r="FS173" t="str">
            <v>WA</v>
          </cell>
          <cell r="FT173" t="str">
            <v>EISAx</v>
          </cell>
          <cell r="FV173">
            <v>228714.3</v>
          </cell>
          <cell r="GD173" t="str">
            <v>WA</v>
          </cell>
          <cell r="GE173">
            <v>1887655.3559999999</v>
          </cell>
          <cell r="GF173">
            <v>3869845.9559999998</v>
          </cell>
          <cell r="GI173">
            <v>1</v>
          </cell>
          <cell r="GJ173">
            <v>1</v>
          </cell>
          <cell r="GK173" t="str">
            <v>WA</v>
          </cell>
          <cell r="GL173">
            <v>1524.7619999999999</v>
          </cell>
          <cell r="GM173" t="str">
            <v>Pre 1980</v>
          </cell>
          <cell r="GN173">
            <v>0</v>
          </cell>
          <cell r="GQ173">
            <v>7547541.4047599994</v>
          </cell>
          <cell r="GR173">
            <v>442748.95384500001</v>
          </cell>
          <cell r="GU173" t="str">
            <v>Baseboard/Wall/Radiant</v>
          </cell>
          <cell r="GX173" t="str">
            <v>None</v>
          </cell>
          <cell r="GY173" t="str">
            <v>OR</v>
          </cell>
          <cell r="GZ173">
            <v>1188.02661132813</v>
          </cell>
        </row>
        <row r="174">
          <cell r="AD174" t="str">
            <v>WA</v>
          </cell>
          <cell r="AH174" t="str">
            <v>WA</v>
          </cell>
          <cell r="AI174" t="str">
            <v>Pre 1980</v>
          </cell>
          <cell r="AJ174">
            <v>1524.7619999999999</v>
          </cell>
          <cell r="AK174" t="b">
            <v>1</v>
          </cell>
          <cell r="AN174" t="str">
            <v>WA</v>
          </cell>
          <cell r="AO174" t="str">
            <v>Baseboard/Wall/Radiant</v>
          </cell>
          <cell r="AP174" t="str">
            <v>Pre 1980</v>
          </cell>
          <cell r="AQ174" t="str">
            <v>Crawlspace</v>
          </cell>
          <cell r="AR174">
            <v>1464.69372558594</v>
          </cell>
          <cell r="AU174" t="str">
            <v>No</v>
          </cell>
          <cell r="AV174" t="b">
            <v>1</v>
          </cell>
          <cell r="AX174">
            <v>2736047.8793945359</v>
          </cell>
          <cell r="AY174" t="b">
            <v>0</v>
          </cell>
          <cell r="AZ174">
            <v>943583.38073387602</v>
          </cell>
          <cell r="BA174">
            <v>1</v>
          </cell>
          <cell r="BB174">
            <v>1464.69372558594</v>
          </cell>
          <cell r="BC174">
            <v>0.99999981264751547</v>
          </cell>
          <cell r="BF174" t="str">
            <v>WA</v>
          </cell>
          <cell r="BG174" t="str">
            <v>Heat Pump (Central System)</v>
          </cell>
          <cell r="BH174" t="str">
            <v>Pre 1980</v>
          </cell>
          <cell r="BI174" t="str">
            <v>Slab on Grade</v>
          </cell>
          <cell r="BJ174">
            <v>169.80184186091199</v>
          </cell>
          <cell r="BM174" t="str">
            <v>No</v>
          </cell>
          <cell r="BN174">
            <v>439616.96857790113</v>
          </cell>
          <cell r="BO174" t="b">
            <v>0</v>
          </cell>
          <cell r="BP174">
            <v>169282.24822481762</v>
          </cell>
          <cell r="BQ174">
            <v>0.5</v>
          </cell>
          <cell r="BR174">
            <v>84.900920930455996</v>
          </cell>
          <cell r="BU174" t="str">
            <v>OR</v>
          </cell>
          <cell r="BV174" t="str">
            <v>Pre 1980</v>
          </cell>
          <cell r="BW174" t="str">
            <v>Electric Storage - Outside Conditioned Space - Buffered</v>
          </cell>
          <cell r="BY174">
            <v>1188.027</v>
          </cell>
          <cell r="BZ174" t="str">
            <v>le55</v>
          </cell>
          <cell r="CF174" t="str">
            <v>Conditioned</v>
          </cell>
          <cell r="CG174">
            <v>1524.7619999999999</v>
          </cell>
          <cell r="CH174" t="str">
            <v>WA</v>
          </cell>
          <cell r="CI174" t="str">
            <v>Top-Freezer w/o TTD Ice</v>
          </cell>
          <cell r="CJ174">
            <v>28970.477999999999</v>
          </cell>
          <cell r="CK174" t="b">
            <v>0</v>
          </cell>
          <cell r="CQ174" t="str">
            <v>Conditioned</v>
          </cell>
          <cell r="CR174">
            <v>4956.4930000000004</v>
          </cell>
          <cell r="CS174" t="str">
            <v>WA</v>
          </cell>
          <cell r="CT174" t="str">
            <v>Chest</v>
          </cell>
          <cell r="CU174">
            <v>89216.874000000011</v>
          </cell>
          <cell r="CV174" t="b">
            <v>0</v>
          </cell>
          <cell r="CZ174">
            <v>6932.7380000000003</v>
          </cell>
          <cell r="DA174" t="str">
            <v>OR</v>
          </cell>
          <cell r="DC174" t="str">
            <v>Vertical Axis</v>
          </cell>
          <cell r="DG174" t="str">
            <v>Electric</v>
          </cell>
          <cell r="DH174">
            <v>1524.7619999999999</v>
          </cell>
          <cell r="DI174" t="str">
            <v>WA</v>
          </cell>
          <cell r="DL174" t="str">
            <v>Electric</v>
          </cell>
          <cell r="DM174" t="str">
            <v>Electric</v>
          </cell>
          <cell r="DN174">
            <v>1464.694</v>
          </cell>
          <cell r="DO174" t="str">
            <v>WA</v>
          </cell>
          <cell r="DS174">
            <v>6932.7380000000003</v>
          </cell>
          <cell r="DT174" t="str">
            <v>OR</v>
          </cell>
          <cell r="DU174" t="str">
            <v>lt32</v>
          </cell>
          <cell r="DX174" t="b">
            <v>0</v>
          </cell>
          <cell r="DY174">
            <v>1524.7619999999999</v>
          </cell>
          <cell r="DZ174" t="str">
            <v>WA</v>
          </cell>
          <cell r="EC174" t="str">
            <v>Desktop</v>
          </cell>
          <cell r="ED174">
            <v>4956.4930000000004</v>
          </cell>
          <cell r="EE174" t="str">
            <v>WA</v>
          </cell>
          <cell r="EH174" t="str">
            <v>le20</v>
          </cell>
          <cell r="EI174">
            <v>1150.8789999999999</v>
          </cell>
          <cell r="EJ174" t="str">
            <v>WA</v>
          </cell>
          <cell r="EO174">
            <v>1524.7619999999999</v>
          </cell>
          <cell r="EP174" t="str">
            <v>WA</v>
          </cell>
          <cell r="ES174">
            <v>2003.7159999999999</v>
          </cell>
          <cell r="ET174" t="str">
            <v>WA</v>
          </cell>
          <cell r="EZ174" t="str">
            <v>OR</v>
          </cell>
          <cell r="FA174" t="str">
            <v>Bathroom</v>
          </cell>
          <cell r="FB174">
            <v>831928.56</v>
          </cell>
          <cell r="FC174">
            <v>554619.04</v>
          </cell>
          <cell r="FI174" t="str">
            <v>WA</v>
          </cell>
          <cell r="FJ174" t="str">
            <v>Living Room/Family Room</v>
          </cell>
          <cell r="FK174" t="str">
            <v>EISAx</v>
          </cell>
          <cell r="FL174">
            <v>304952.39999999997</v>
          </cell>
          <cell r="FS174" t="str">
            <v>OR</v>
          </cell>
          <cell r="FT174" t="str">
            <v>EISAnqnx</v>
          </cell>
          <cell r="FV174">
            <v>2768102.91</v>
          </cell>
          <cell r="GD174" t="str">
            <v>WA</v>
          </cell>
          <cell r="GE174">
            <v>663271.47</v>
          </cell>
          <cell r="GF174">
            <v>1062759.1140000001</v>
          </cell>
          <cell r="GI174">
            <v>1</v>
          </cell>
          <cell r="GJ174">
            <v>1</v>
          </cell>
          <cell r="GK174" t="str">
            <v>WA</v>
          </cell>
          <cell r="GL174">
            <v>1524.7619999999999</v>
          </cell>
          <cell r="GM174" t="str">
            <v>Pre 1980</v>
          </cell>
          <cell r="GN174">
            <v>-1</v>
          </cell>
          <cell r="GQ174">
            <v>7547541.4047599994</v>
          </cell>
          <cell r="GR174">
            <v>442748.95384500001</v>
          </cell>
          <cell r="GU174" t="str">
            <v>Heat Pump (Central System)</v>
          </cell>
          <cell r="GX174" t="str">
            <v>None</v>
          </cell>
          <cell r="GY174" t="str">
            <v>WA</v>
          </cell>
          <cell r="GZ174">
            <v>2003.71557617188</v>
          </cell>
        </row>
        <row r="175">
          <cell r="AD175" t="str">
            <v>WA</v>
          </cell>
          <cell r="AH175" t="str">
            <v>WA</v>
          </cell>
          <cell r="AI175" t="str">
            <v>Pre 1980</v>
          </cell>
          <cell r="AJ175">
            <v>1464.694</v>
          </cell>
          <cell r="AK175" t="b">
            <v>1</v>
          </cell>
          <cell r="AN175" t="str">
            <v>WA</v>
          </cell>
          <cell r="AO175" t="str">
            <v>Wood</v>
          </cell>
          <cell r="AP175" t="str">
            <v>Pre 1980</v>
          </cell>
          <cell r="AQ175" t="str">
            <v>Basement</v>
          </cell>
          <cell r="AR175">
            <v>1524.76245117188</v>
          </cell>
          <cell r="AU175" t="str">
            <v>No</v>
          </cell>
          <cell r="AV175" t="b">
            <v>0</v>
          </cell>
          <cell r="AX175">
            <v>3497805.0629882929</v>
          </cell>
          <cell r="AY175" t="b">
            <v>0</v>
          </cell>
          <cell r="AZ175">
            <v>1240988.9113842815</v>
          </cell>
          <cell r="BA175" t="str">
            <v/>
          </cell>
          <cell r="BB175" t="str">
            <v/>
          </cell>
          <cell r="BC175">
            <v>1.0000002958965923</v>
          </cell>
          <cell r="BF175" t="str">
            <v>OR</v>
          </cell>
          <cell r="BG175" t="str">
            <v>Heat Pump (Central System)</v>
          </cell>
          <cell r="BH175" t="str">
            <v>Pre 1980</v>
          </cell>
          <cell r="BI175" t="str">
            <v>Slab on Grade</v>
          </cell>
          <cell r="BJ175">
            <v>182.51008911425799</v>
          </cell>
          <cell r="BM175" t="str">
            <v>No</v>
          </cell>
          <cell r="BN175">
            <v>380168.51562499942</v>
          </cell>
          <cell r="BO175" t="b">
            <v>0</v>
          </cell>
          <cell r="BP175">
            <v>108049.87847154777</v>
          </cell>
          <cell r="BQ175">
            <v>0.5</v>
          </cell>
          <cell r="BR175">
            <v>91.255044557128997</v>
          </cell>
          <cell r="BU175" t="str">
            <v>OR</v>
          </cell>
          <cell r="BV175" t="str">
            <v>Pre 1980</v>
          </cell>
          <cell r="BW175" t="str">
            <v>Electric Storage - Inside Conditioned Space</v>
          </cell>
          <cell r="BY175">
            <v>1188.027</v>
          </cell>
          <cell r="BZ175" t="str">
            <v>le55</v>
          </cell>
          <cell r="CF175" t="str">
            <v>Conditioned</v>
          </cell>
          <cell r="CG175">
            <v>2003.7159999999999</v>
          </cell>
          <cell r="CH175" t="str">
            <v>WA</v>
          </cell>
          <cell r="CI175" t="str">
            <v>Top-Freezer w/o TTD Ice</v>
          </cell>
          <cell r="CJ175">
            <v>36066.887999999999</v>
          </cell>
          <cell r="CK175" t="b">
            <v>0</v>
          </cell>
          <cell r="CQ175" t="str">
            <v>Conditioned</v>
          </cell>
          <cell r="CR175">
            <v>2003.7159999999999</v>
          </cell>
          <cell r="CS175" t="str">
            <v>WA</v>
          </cell>
          <cell r="CT175" t="str">
            <v>Upright</v>
          </cell>
          <cell r="CU175">
            <v>32059.455999999998</v>
          </cell>
          <cell r="CV175" t="b">
            <v>0</v>
          </cell>
          <cell r="CZ175">
            <v>2003.7159999999999</v>
          </cell>
          <cell r="DA175" t="str">
            <v>WA</v>
          </cell>
          <cell r="DC175" t="str">
            <v>Vertical Axis</v>
          </cell>
          <cell r="DG175" t="str">
            <v>Electric</v>
          </cell>
          <cell r="DH175">
            <v>4956.4930000000004</v>
          </cell>
          <cell r="DI175" t="str">
            <v>WA</v>
          </cell>
          <cell r="DL175" t="str">
            <v>Electric</v>
          </cell>
          <cell r="DM175" t="str">
            <v>Electric</v>
          </cell>
          <cell r="DN175">
            <v>1464.694</v>
          </cell>
          <cell r="DO175" t="str">
            <v>WA</v>
          </cell>
          <cell r="DS175">
            <v>6932.7380000000003</v>
          </cell>
          <cell r="DT175" t="str">
            <v>OR</v>
          </cell>
          <cell r="DU175" t="str">
            <v>lt32</v>
          </cell>
          <cell r="DX175" t="b">
            <v>0</v>
          </cell>
          <cell r="DY175">
            <v>8264.9449999999997</v>
          </cell>
          <cell r="DZ175" t="str">
            <v>OR</v>
          </cell>
          <cell r="EC175" t="str">
            <v>Laptop</v>
          </cell>
          <cell r="ED175">
            <v>4956.4930000000004</v>
          </cell>
          <cell r="EE175" t="str">
            <v>WA</v>
          </cell>
          <cell r="EH175" t="str">
            <v>le20</v>
          </cell>
          <cell r="EI175">
            <v>1524.7619999999999</v>
          </cell>
          <cell r="EJ175" t="str">
            <v>WA</v>
          </cell>
          <cell r="EO175">
            <v>1524.7619999999999</v>
          </cell>
          <cell r="EP175" t="str">
            <v>WA</v>
          </cell>
          <cell r="ES175">
            <v>4956.4930000000004</v>
          </cell>
          <cell r="ET175" t="str">
            <v>WA</v>
          </cell>
          <cell r="EZ175" t="str">
            <v>OR</v>
          </cell>
          <cell r="FA175" t="str">
            <v>Bedrooms</v>
          </cell>
          <cell r="FB175">
            <v>2495785.6800000002</v>
          </cell>
          <cell r="FC175">
            <v>2634440.44</v>
          </cell>
          <cell r="FI175" t="str">
            <v>WA</v>
          </cell>
          <cell r="FJ175" t="str">
            <v>Other</v>
          </cell>
          <cell r="FK175" t="str">
            <v>EISAnqnx</v>
          </cell>
          <cell r="FL175">
            <v>640400.03999999992</v>
          </cell>
          <cell r="FS175" t="str">
            <v>OR</v>
          </cell>
          <cell r="FT175" t="str">
            <v>EISAq</v>
          </cell>
          <cell r="FV175">
            <v>207904.72500000001</v>
          </cell>
          <cell r="GD175" t="str">
            <v>WA</v>
          </cell>
          <cell r="GE175">
            <v>3916591.7560000001</v>
          </cell>
          <cell r="GF175">
            <v>2607155.3199999998</v>
          </cell>
          <cell r="GI175">
            <v>1</v>
          </cell>
          <cell r="GJ175">
            <v>1</v>
          </cell>
          <cell r="GK175" t="str">
            <v>WA</v>
          </cell>
          <cell r="GL175">
            <v>1464.694</v>
          </cell>
          <cell r="GM175" t="str">
            <v>Pre 1980</v>
          </cell>
          <cell r="GN175">
            <v>-1</v>
          </cell>
          <cell r="GQ175">
            <v>8632737.9961900003</v>
          </cell>
          <cell r="GR175">
            <v>524305.525975</v>
          </cell>
          <cell r="GU175" t="str">
            <v>Heat Pump (Central System)</v>
          </cell>
          <cell r="GX175" t="str">
            <v>Baseboard/Wall/Radiant</v>
          </cell>
          <cell r="GY175" t="str">
            <v>WA</v>
          </cell>
          <cell r="GZ175">
            <v>1464.69372558594</v>
          </cell>
        </row>
        <row r="176">
          <cell r="AD176" t="str">
            <v>OR</v>
          </cell>
          <cell r="AH176" t="str">
            <v>OR</v>
          </cell>
          <cell r="AI176" t="str">
            <v>Pre 1980</v>
          </cell>
          <cell r="AJ176">
            <v>6932.7380000000003</v>
          </cell>
          <cell r="AK176" t="b">
            <v>1</v>
          </cell>
          <cell r="AN176" t="str">
            <v>WA</v>
          </cell>
          <cell r="AO176" t="str">
            <v>Wood</v>
          </cell>
          <cell r="AP176" t="str">
            <v>Pre 1980</v>
          </cell>
          <cell r="AQ176" t="str">
            <v>Basement</v>
          </cell>
          <cell r="AR176">
            <v>1524.76245117188</v>
          </cell>
          <cell r="AU176" t="str">
            <v>No</v>
          </cell>
          <cell r="AV176" t="b">
            <v>0</v>
          </cell>
          <cell r="AX176">
            <v>3497805.0629882929</v>
          </cell>
          <cell r="AY176" t="b">
            <v>0</v>
          </cell>
          <cell r="AZ176">
            <v>1240988.9113842815</v>
          </cell>
          <cell r="BA176" t="str">
            <v/>
          </cell>
          <cell r="BB176" t="str">
            <v/>
          </cell>
          <cell r="BC176">
            <v>1.0000002958965923</v>
          </cell>
          <cell r="BF176" t="str">
            <v>OR</v>
          </cell>
          <cell r="BG176" t="str">
            <v>Heat Pump (Central System)</v>
          </cell>
          <cell r="BH176" t="str">
            <v>Pre 1980</v>
          </cell>
          <cell r="BI176" t="str">
            <v>Crawlspace</v>
          </cell>
          <cell r="BJ176">
            <v>1005.51652221387</v>
          </cell>
          <cell r="BM176" t="str">
            <v>No</v>
          </cell>
          <cell r="BN176">
            <v>2094490.9157714911</v>
          </cell>
          <cell r="BO176" t="b">
            <v>0</v>
          </cell>
          <cell r="BP176">
            <v>595287.29920418642</v>
          </cell>
          <cell r="BQ176">
            <v>0.5</v>
          </cell>
          <cell r="BR176">
            <v>502.75826110693498</v>
          </cell>
          <cell r="BU176" t="str">
            <v>WA</v>
          </cell>
          <cell r="BV176" t="str">
            <v>Pre 1980</v>
          </cell>
          <cell r="BW176" t="str">
            <v>Electric Storage - Inside Conditioned Space</v>
          </cell>
          <cell r="BY176">
            <v>1464.694</v>
          </cell>
          <cell r="BZ176" t="str">
            <v>le55</v>
          </cell>
          <cell r="CF176" t="str">
            <v>Conditioned</v>
          </cell>
          <cell r="CG176">
            <v>6932.7380000000003</v>
          </cell>
          <cell r="CH176" t="str">
            <v>OR</v>
          </cell>
          <cell r="CI176" t="str">
            <v>Side-by-Side w/ TTD Ice</v>
          </cell>
          <cell r="CJ176">
            <v>180251.18799999999</v>
          </cell>
          <cell r="CK176" t="b">
            <v>0</v>
          </cell>
          <cell r="CQ176" t="str">
            <v>Unconditioned</v>
          </cell>
          <cell r="CR176">
            <v>4956.4930000000004</v>
          </cell>
          <cell r="CS176" t="str">
            <v>WA</v>
          </cell>
          <cell r="CT176" t="str">
            <v>Upright</v>
          </cell>
          <cell r="CU176">
            <v>79303.888000000006</v>
          </cell>
          <cell r="CV176" t="b">
            <v>0</v>
          </cell>
          <cell r="CZ176">
            <v>1464.694</v>
          </cell>
          <cell r="DA176" t="str">
            <v>WA</v>
          </cell>
          <cell r="DC176" t="str">
            <v>Horizontal Axis</v>
          </cell>
          <cell r="DG176" t="str">
            <v>Electric</v>
          </cell>
          <cell r="DH176">
            <v>1150.8789999999999</v>
          </cell>
          <cell r="DI176" t="str">
            <v>WA</v>
          </cell>
          <cell r="DL176" t="str">
            <v>Electric</v>
          </cell>
          <cell r="DM176" t="str">
            <v>Electric</v>
          </cell>
          <cell r="DN176">
            <v>4956.4930000000004</v>
          </cell>
          <cell r="DO176" t="str">
            <v>WA</v>
          </cell>
          <cell r="DS176">
            <v>6932.7380000000003</v>
          </cell>
          <cell r="DT176" t="str">
            <v>OR</v>
          </cell>
          <cell r="DU176" t="str">
            <v>lt32</v>
          </cell>
          <cell r="DX176" t="b">
            <v>0</v>
          </cell>
          <cell r="DY176">
            <v>8264.9449999999997</v>
          </cell>
          <cell r="DZ176" t="str">
            <v>OR</v>
          </cell>
          <cell r="EC176" t="str">
            <v>Desktop</v>
          </cell>
          <cell r="ED176">
            <v>4956.4930000000004</v>
          </cell>
          <cell r="EE176" t="str">
            <v>WA</v>
          </cell>
          <cell r="EH176" t="str">
            <v>le20</v>
          </cell>
          <cell r="EI176">
            <v>6932.7380000000003</v>
          </cell>
          <cell r="EJ176" t="str">
            <v>OR</v>
          </cell>
          <cell r="EO176">
            <v>1524.7619999999999</v>
          </cell>
          <cell r="EP176" t="str">
            <v>WA</v>
          </cell>
          <cell r="ES176">
            <v>6932.7380000000003</v>
          </cell>
          <cell r="ET176" t="str">
            <v>OR</v>
          </cell>
          <cell r="EZ176" t="str">
            <v>OR</v>
          </cell>
          <cell r="FA176" t="str">
            <v>Exterior</v>
          </cell>
          <cell r="FB176">
            <v>831928.56</v>
          </cell>
          <cell r="FC176">
            <v>7029796.3320000004</v>
          </cell>
          <cell r="FI176" t="str">
            <v>WA</v>
          </cell>
          <cell r="FJ176" t="str">
            <v>Other</v>
          </cell>
          <cell r="FK176" t="str">
            <v>EISAx</v>
          </cell>
          <cell r="FL176">
            <v>686142.9</v>
          </cell>
          <cell r="FS176" t="str">
            <v>OR</v>
          </cell>
          <cell r="FT176" t="str">
            <v>EISAx</v>
          </cell>
          <cell r="FV176">
            <v>1015763.0850000001</v>
          </cell>
          <cell r="GD176" t="str">
            <v>OR</v>
          </cell>
          <cell r="GE176">
            <v>8028110.6040000003</v>
          </cell>
          <cell r="GF176">
            <v>6946603.4760000007</v>
          </cell>
          <cell r="GI176">
            <v>1</v>
          </cell>
          <cell r="GJ176">
            <v>1</v>
          </cell>
          <cell r="GK176" t="str">
            <v>OR</v>
          </cell>
          <cell r="GL176">
            <v>6932.7380000000003</v>
          </cell>
          <cell r="GM176" t="str">
            <v>Pre 1980</v>
          </cell>
          <cell r="GN176">
            <v>0</v>
          </cell>
          <cell r="GQ176">
            <v>35357657.073800005</v>
          </cell>
          <cell r="GR176">
            <v>3733764.7046600003</v>
          </cell>
          <cell r="GU176" t="str">
            <v>Heat Pump (Central System)</v>
          </cell>
          <cell r="GX176" t="str">
            <v>Wood</v>
          </cell>
          <cell r="GY176" t="str">
            <v>WA</v>
          </cell>
          <cell r="GZ176">
            <v>1464.69372558594</v>
          </cell>
        </row>
        <row r="177">
          <cell r="AD177" t="str">
            <v>WA</v>
          </cell>
          <cell r="AH177" t="str">
            <v>WA</v>
          </cell>
          <cell r="AI177" t="str">
            <v>1980-1992</v>
          </cell>
          <cell r="AJ177">
            <v>2003.7159999999999</v>
          </cell>
          <cell r="AK177" t="b">
            <v>1</v>
          </cell>
          <cell r="AN177" t="str">
            <v>WA</v>
          </cell>
          <cell r="AO177" t="str">
            <v>Natural Gas FAF</v>
          </cell>
          <cell r="AP177" t="str">
            <v>Pre 1980</v>
          </cell>
          <cell r="AQ177" t="str">
            <v>Basement</v>
          </cell>
          <cell r="AR177">
            <v>1524.76245117188</v>
          </cell>
          <cell r="AU177" t="str">
            <v>No</v>
          </cell>
          <cell r="AV177" t="b">
            <v>1</v>
          </cell>
          <cell r="AX177">
            <v>3497805.0629882929</v>
          </cell>
          <cell r="AY177" t="b">
            <v>0</v>
          </cell>
          <cell r="AZ177">
            <v>1240988.9113842815</v>
          </cell>
          <cell r="BA177">
            <v>1</v>
          </cell>
          <cell r="BB177">
            <v>1524.76245117188</v>
          </cell>
          <cell r="BC177">
            <v>1.0000002958965923</v>
          </cell>
          <cell r="BF177" t="str">
            <v>WA</v>
          </cell>
          <cell r="BG177" t="str">
            <v>Heat Pump (Central System)</v>
          </cell>
          <cell r="BH177" t="str">
            <v>Pre 1980</v>
          </cell>
          <cell r="BI177" t="str">
            <v>Crawlspace</v>
          </cell>
          <cell r="BJ177">
            <v>1464.69372558594</v>
          </cell>
          <cell r="BM177" t="str">
            <v>No</v>
          </cell>
          <cell r="BN177">
            <v>3836032.8673095768</v>
          </cell>
          <cell r="BO177" t="b">
            <v>0</v>
          </cell>
          <cell r="BP177">
            <v>785752.52541528456</v>
          </cell>
          <cell r="BQ177">
            <v>1</v>
          </cell>
          <cell r="BR177">
            <v>1464.69372558594</v>
          </cell>
          <cell r="BU177" t="str">
            <v>WA</v>
          </cell>
          <cell r="BV177" t="str">
            <v>Pre 1980</v>
          </cell>
          <cell r="BW177" t="str">
            <v>Electric Storage - Inside Conditioned Space</v>
          </cell>
          <cell r="BY177">
            <v>1464.694</v>
          </cell>
          <cell r="BZ177" t="str">
            <v>le55</v>
          </cell>
          <cell r="CF177" t="str">
            <v>Conditioned</v>
          </cell>
          <cell r="CG177">
            <v>4956.4930000000004</v>
          </cell>
          <cell r="CH177" t="str">
            <v>WA</v>
          </cell>
          <cell r="CI177" t="str">
            <v>Side-by-Side w/ TTD Ice</v>
          </cell>
          <cell r="CJ177">
            <v>109042.84600000001</v>
          </cell>
          <cell r="CK177" t="b">
            <v>0</v>
          </cell>
          <cell r="CQ177" t="str">
            <v>Conditioned</v>
          </cell>
          <cell r="CR177">
            <v>1464.694</v>
          </cell>
          <cell r="CS177" t="str">
            <v>WA</v>
          </cell>
          <cell r="CT177" t="str">
            <v>Upright</v>
          </cell>
          <cell r="CU177">
            <v>21970.41</v>
          </cell>
          <cell r="CV177" t="b">
            <v>0</v>
          </cell>
          <cell r="CZ177">
            <v>6932.7380000000003</v>
          </cell>
          <cell r="DA177" t="str">
            <v>OR</v>
          </cell>
          <cell r="DC177" t="str">
            <v>Vertical Axis</v>
          </cell>
          <cell r="DG177" t="str">
            <v>Electric</v>
          </cell>
          <cell r="DH177">
            <v>6932.7380000000003</v>
          </cell>
          <cell r="DI177" t="str">
            <v>OR</v>
          </cell>
          <cell r="DL177" t="str">
            <v>Electric</v>
          </cell>
          <cell r="DM177" t="str">
            <v>Electric</v>
          </cell>
          <cell r="DN177">
            <v>2003.7159999999999</v>
          </cell>
          <cell r="DO177" t="str">
            <v>WA</v>
          </cell>
          <cell r="DS177">
            <v>6932.7380000000003</v>
          </cell>
          <cell r="DT177" t="str">
            <v>OR</v>
          </cell>
          <cell r="DU177" t="str">
            <v>lt32</v>
          </cell>
          <cell r="DX177" t="b">
            <v>1</v>
          </cell>
          <cell r="DY177">
            <v>8264.9449999999997</v>
          </cell>
          <cell r="DZ177" t="str">
            <v>OR</v>
          </cell>
          <cell r="EC177" t="str">
            <v>Desktop</v>
          </cell>
          <cell r="ED177">
            <v>4956.4930000000004</v>
          </cell>
          <cell r="EE177" t="str">
            <v>WA</v>
          </cell>
          <cell r="EH177" t="str">
            <v>le20</v>
          </cell>
          <cell r="EI177">
            <v>2003.7159999999999</v>
          </cell>
          <cell r="EJ177" t="str">
            <v>WA</v>
          </cell>
          <cell r="EO177">
            <v>1188.027</v>
          </cell>
          <cell r="EP177" t="str">
            <v>OR</v>
          </cell>
          <cell r="ES177">
            <v>1188.027</v>
          </cell>
          <cell r="ET177" t="str">
            <v>OR</v>
          </cell>
          <cell r="EZ177" t="str">
            <v>OR</v>
          </cell>
          <cell r="FA177" t="str">
            <v>Garage</v>
          </cell>
          <cell r="FB177">
            <v>0</v>
          </cell>
          <cell r="FC177">
            <v>0</v>
          </cell>
          <cell r="FI177" t="str">
            <v>WA</v>
          </cell>
          <cell r="FJ177" t="str">
            <v>Bathroom</v>
          </cell>
          <cell r="FK177" t="str">
            <v>EISAnqnx</v>
          </cell>
          <cell r="FL177">
            <v>1486947.9000000001</v>
          </cell>
          <cell r="FS177" t="str">
            <v>WA</v>
          </cell>
          <cell r="FT177" t="str">
            <v>EISAnqnx</v>
          </cell>
          <cell r="FV177">
            <v>7732129.080000001</v>
          </cell>
          <cell r="GD177" t="str">
            <v>WA</v>
          </cell>
          <cell r="GE177">
            <v>7535975.8759999992</v>
          </cell>
          <cell r="GF177">
            <v>4043498.8879999998</v>
          </cell>
          <cell r="GI177">
            <v>1</v>
          </cell>
          <cell r="GJ177">
            <v>1</v>
          </cell>
          <cell r="GK177" t="str">
            <v>WA</v>
          </cell>
          <cell r="GL177">
            <v>2003.7159999999999</v>
          </cell>
          <cell r="GM177" t="str">
            <v>1980-1992</v>
          </cell>
          <cell r="GN177">
            <v>0</v>
          </cell>
          <cell r="GQ177">
            <v>9918354.1256799977</v>
          </cell>
          <cell r="GR177">
            <v>581824.02420999995</v>
          </cell>
          <cell r="GU177" t="str">
            <v>Natural Gas FAF</v>
          </cell>
          <cell r="GX177" t="str">
            <v>Baseboard/Wall/Radiant</v>
          </cell>
          <cell r="GY177" t="str">
            <v>WA</v>
          </cell>
          <cell r="GZ177">
            <v>1524.76245117188</v>
          </cell>
        </row>
        <row r="178">
          <cell r="AD178" t="str">
            <v>WA</v>
          </cell>
          <cell r="AH178" t="str">
            <v>WA</v>
          </cell>
          <cell r="AI178" t="str">
            <v>1993-2006</v>
          </cell>
          <cell r="AJ178">
            <v>1464.694</v>
          </cell>
          <cell r="AK178" t="b">
            <v>1</v>
          </cell>
          <cell r="AN178" t="str">
            <v>WA</v>
          </cell>
          <cell r="AO178" t="str">
            <v>Baseboard/Wall/Radiant</v>
          </cell>
          <cell r="AP178" t="str">
            <v>Pre 1980</v>
          </cell>
          <cell r="AQ178" t="str">
            <v>Basement</v>
          </cell>
          <cell r="AR178">
            <v>1277.8373578646899</v>
          </cell>
          <cell r="AU178" t="str">
            <v>No</v>
          </cell>
          <cell r="AV178" t="b">
            <v>0</v>
          </cell>
          <cell r="AX178">
            <v>2236215.3762632073</v>
          </cell>
          <cell r="AY178" t="b">
            <v>0</v>
          </cell>
          <cell r="AZ178">
            <v>680307.57538611069</v>
          </cell>
          <cell r="BA178" t="str">
            <v/>
          </cell>
          <cell r="BB178" t="str">
            <v/>
          </cell>
          <cell r="BC178">
            <v>0.83805692814005728</v>
          </cell>
          <cell r="BF178" t="str">
            <v>WA</v>
          </cell>
          <cell r="BG178" t="str">
            <v>Heat Pump (Central System)</v>
          </cell>
          <cell r="BH178" t="str">
            <v>Pre 1980</v>
          </cell>
          <cell r="BI178" t="str">
            <v>Crawlspace</v>
          </cell>
          <cell r="BJ178">
            <v>1150.87915039063</v>
          </cell>
          <cell r="BM178" t="str">
            <v>No</v>
          </cell>
          <cell r="BN178">
            <v>2614797.4296875112</v>
          </cell>
          <cell r="BO178" t="b">
            <v>0</v>
          </cell>
          <cell r="BP178">
            <v>1142073.7740109914</v>
          </cell>
          <cell r="BQ178">
            <v>0.5</v>
          </cell>
          <cell r="BR178">
            <v>575.439575195315</v>
          </cell>
          <cell r="BU178" t="str">
            <v>WA</v>
          </cell>
          <cell r="BV178" t="str">
            <v>Pre 1980</v>
          </cell>
          <cell r="BW178" t="str">
            <v>Electric Storage - Outside Conditioned Space - Unbuffered</v>
          </cell>
          <cell r="BY178">
            <v>1150.8789999999999</v>
          </cell>
          <cell r="BZ178" t="str">
            <v>gt55</v>
          </cell>
          <cell r="CF178" t="str">
            <v>Conditioned</v>
          </cell>
          <cell r="CG178">
            <v>1524.7619999999999</v>
          </cell>
          <cell r="CH178" t="str">
            <v>WA</v>
          </cell>
          <cell r="CI178" t="str">
            <v>Bottom-Freezer (Including French Door) w/o TTD Ice</v>
          </cell>
          <cell r="CJ178">
            <v>38119.049999999996</v>
          </cell>
          <cell r="CK178" t="b">
            <v>0</v>
          </cell>
          <cell r="CQ178" t="str">
            <v>Conditioned</v>
          </cell>
          <cell r="CR178">
            <v>2003.7159999999999</v>
          </cell>
          <cell r="CS178" t="str">
            <v>WA</v>
          </cell>
          <cell r="CT178" t="str">
            <v>Upright</v>
          </cell>
          <cell r="CU178">
            <v>40074.32</v>
          </cell>
          <cell r="CV178" t="b">
            <v>0</v>
          </cell>
          <cell r="CZ178">
            <v>2003.7159999999999</v>
          </cell>
          <cell r="DA178" t="str">
            <v>WA</v>
          </cell>
          <cell r="DC178" t="str">
            <v>Horizontal Axis</v>
          </cell>
          <cell r="DG178" t="str">
            <v>Electric</v>
          </cell>
          <cell r="DH178">
            <v>1524.7619999999999</v>
          </cell>
          <cell r="DI178" t="str">
            <v>WA</v>
          </cell>
          <cell r="DL178" t="str">
            <v>Gas</v>
          </cell>
          <cell r="DM178" t="str">
            <v>Gas</v>
          </cell>
          <cell r="DN178">
            <v>1188.027</v>
          </cell>
          <cell r="DO178" t="str">
            <v>OR</v>
          </cell>
          <cell r="DS178">
            <v>6932.7380000000003</v>
          </cell>
          <cell r="DT178" t="str">
            <v>OR</v>
          </cell>
          <cell r="DU178" t="str">
            <v>gt46</v>
          </cell>
          <cell r="DX178" t="b">
            <v>1</v>
          </cell>
          <cell r="DY178">
            <v>2003.7159999999999</v>
          </cell>
          <cell r="DZ178" t="str">
            <v>WA</v>
          </cell>
          <cell r="EC178" t="str">
            <v>Desktop</v>
          </cell>
          <cell r="ED178">
            <v>4956.4930000000004</v>
          </cell>
          <cell r="EE178" t="str">
            <v>WA</v>
          </cell>
          <cell r="EH178" t="str">
            <v>gt20</v>
          </cell>
          <cell r="EI178">
            <v>1464.694</v>
          </cell>
          <cell r="EJ178" t="str">
            <v>WA</v>
          </cell>
          <cell r="EO178">
            <v>1188.027</v>
          </cell>
          <cell r="EP178" t="str">
            <v>OR</v>
          </cell>
          <cell r="ES178">
            <v>1524.7619999999999</v>
          </cell>
          <cell r="ET178" t="str">
            <v>WA</v>
          </cell>
          <cell r="EZ178" t="str">
            <v>OR</v>
          </cell>
          <cell r="FA178" t="str">
            <v>Kitchen</v>
          </cell>
          <cell r="FB178">
            <v>1663857.12</v>
          </cell>
          <cell r="FC178">
            <v>1247892.8400000001</v>
          </cell>
          <cell r="FI178" t="str">
            <v>WA</v>
          </cell>
          <cell r="FJ178" t="str">
            <v>Bedrooms</v>
          </cell>
          <cell r="FK178" t="str">
            <v>EISAnqnx</v>
          </cell>
          <cell r="FL178">
            <v>594779.16</v>
          </cell>
          <cell r="FS178" t="str">
            <v>WA</v>
          </cell>
          <cell r="FT178" t="str">
            <v>EISAq</v>
          </cell>
          <cell r="FV178">
            <v>252781.14300000001</v>
          </cell>
          <cell r="GD178" t="str">
            <v>WA</v>
          </cell>
          <cell r="GE178">
            <v>17967401.298</v>
          </cell>
          <cell r="GF178">
            <v>7308823.0599999996</v>
          </cell>
          <cell r="GI178">
            <v>1</v>
          </cell>
          <cell r="GJ178">
            <v>1</v>
          </cell>
          <cell r="GK178" t="str">
            <v>WA</v>
          </cell>
          <cell r="GL178">
            <v>1464.694</v>
          </cell>
          <cell r="GM178" t="str">
            <v>1993-2006</v>
          </cell>
          <cell r="GN178">
            <v>0</v>
          </cell>
          <cell r="GQ178">
            <v>8632737.9961900003</v>
          </cell>
          <cell r="GR178">
            <v>524305.525975</v>
          </cell>
          <cell r="GU178" t="str">
            <v>Oil FAF</v>
          </cell>
          <cell r="GX178" t="str">
            <v>None</v>
          </cell>
          <cell r="GY178" t="str">
            <v>WA</v>
          </cell>
          <cell r="GZ178">
            <v>1464.69372558594</v>
          </cell>
        </row>
        <row r="179">
          <cell r="AD179" t="str">
            <v>OR</v>
          </cell>
          <cell r="AH179" t="str">
            <v>OR</v>
          </cell>
          <cell r="AI179" t="str">
            <v>Pre 1980</v>
          </cell>
          <cell r="AJ179">
            <v>6932.7380000000003</v>
          </cell>
          <cell r="AK179" t="b">
            <v>1</v>
          </cell>
          <cell r="AN179" t="str">
            <v>WA</v>
          </cell>
          <cell r="AO179" t="str">
            <v>Baseboard/Wall/Radiant</v>
          </cell>
          <cell r="AP179" t="str">
            <v>Pre 1980</v>
          </cell>
          <cell r="AQ179" t="str">
            <v>Crawlspace</v>
          </cell>
          <cell r="AR179">
            <v>246.92509330718599</v>
          </cell>
          <cell r="AU179" t="str">
            <v>No</v>
          </cell>
          <cell r="AV179" t="b">
            <v>0</v>
          </cell>
          <cell r="AX179">
            <v>432118.91328757547</v>
          </cell>
          <cell r="AY179" t="b">
            <v>0</v>
          </cell>
          <cell r="AZ179">
            <v>131460.4010407941</v>
          </cell>
          <cell r="BA179" t="str">
            <v/>
          </cell>
          <cell r="BB179" t="str">
            <v/>
          </cell>
          <cell r="BC179">
            <v>0.16194336775653248</v>
          </cell>
          <cell r="BF179" t="str">
            <v>WA</v>
          </cell>
          <cell r="BG179" t="str">
            <v>Central Air Conditioning (Ducted System)</v>
          </cell>
          <cell r="BH179" t="str">
            <v>Pre 1980</v>
          </cell>
          <cell r="BI179" t="str">
            <v>Crawlspace</v>
          </cell>
          <cell r="BJ179">
            <v>1150.87915039063</v>
          </cell>
          <cell r="BM179" t="str">
            <v>No</v>
          </cell>
          <cell r="BN179">
            <v>2614797.4296875112</v>
          </cell>
          <cell r="BO179" t="b">
            <v>0</v>
          </cell>
          <cell r="BP179">
            <v>1142073.7740109914</v>
          </cell>
          <cell r="BQ179">
            <v>0.5</v>
          </cell>
          <cell r="BR179">
            <v>575.439575195315</v>
          </cell>
          <cell r="BU179" t="str">
            <v>WA</v>
          </cell>
          <cell r="BV179" t="str">
            <v>Pre 1980</v>
          </cell>
          <cell r="BW179" t="str">
            <v>Electric Storage - Inside Conditioned Space</v>
          </cell>
          <cell r="BY179">
            <v>1524.7619999999999</v>
          </cell>
          <cell r="BZ179" t="str">
            <v>le55</v>
          </cell>
          <cell r="CF179" t="str">
            <v>Conditioned</v>
          </cell>
          <cell r="CG179">
            <v>4956.4930000000004</v>
          </cell>
          <cell r="CH179" t="str">
            <v>WA</v>
          </cell>
          <cell r="CI179" t="str">
            <v>Bottom-Freezer (Including French Door) w/o TTD Ice</v>
          </cell>
          <cell r="CJ179">
            <v>104086.353</v>
          </cell>
          <cell r="CK179" t="b">
            <v>0</v>
          </cell>
          <cell r="CQ179" t="str">
            <v>Unconditioned</v>
          </cell>
          <cell r="CR179">
            <v>4956.4930000000004</v>
          </cell>
          <cell r="CS179" t="str">
            <v>WA</v>
          </cell>
          <cell r="CT179" t="str">
            <v>Upright</v>
          </cell>
          <cell r="CU179">
            <v>104086.353</v>
          </cell>
          <cell r="CV179" t="b">
            <v>0</v>
          </cell>
          <cell r="CZ179">
            <v>4956.4930000000004</v>
          </cell>
          <cell r="DA179" t="str">
            <v>WA</v>
          </cell>
          <cell r="DC179" t="str">
            <v>Horizontal Axis</v>
          </cell>
          <cell r="DG179" t="str">
            <v>Gas</v>
          </cell>
          <cell r="DH179">
            <v>1524.7619999999999</v>
          </cell>
          <cell r="DI179" t="str">
            <v>WA</v>
          </cell>
          <cell r="DL179" t="str">
            <v>Electric</v>
          </cell>
          <cell r="DM179" t="str">
            <v>Electric</v>
          </cell>
          <cell r="DN179">
            <v>1524.7619999999999</v>
          </cell>
          <cell r="DO179" t="str">
            <v>WA</v>
          </cell>
          <cell r="DS179">
            <v>4956.4930000000004</v>
          </cell>
          <cell r="DT179" t="str">
            <v>WA</v>
          </cell>
          <cell r="DU179" t="str">
            <v>lt32</v>
          </cell>
          <cell r="DX179" t="b">
            <v>1</v>
          </cell>
          <cell r="DY179">
            <v>2003.7159999999999</v>
          </cell>
          <cell r="DZ179" t="str">
            <v>WA</v>
          </cell>
          <cell r="EC179" t="str">
            <v>Desktop</v>
          </cell>
          <cell r="ED179">
            <v>1188.027</v>
          </cell>
          <cell r="EE179" t="str">
            <v>OR</v>
          </cell>
          <cell r="EH179" t="str">
            <v>le20</v>
          </cell>
          <cell r="EI179">
            <v>1464.694</v>
          </cell>
          <cell r="EJ179" t="str">
            <v>WA</v>
          </cell>
          <cell r="EO179">
            <v>2003.7159999999999</v>
          </cell>
          <cell r="EP179" t="str">
            <v>WA</v>
          </cell>
          <cell r="ES179">
            <v>2003.7159999999999</v>
          </cell>
          <cell r="ET179" t="str">
            <v>WA</v>
          </cell>
          <cell r="EZ179" t="str">
            <v>OR</v>
          </cell>
          <cell r="FA179" t="str">
            <v>Living Room/Family Room</v>
          </cell>
          <cell r="FB179">
            <v>311973.21000000002</v>
          </cell>
          <cell r="FC179">
            <v>1663857.12</v>
          </cell>
          <cell r="FI179" t="str">
            <v>WA</v>
          </cell>
          <cell r="FJ179" t="str">
            <v>Bedrooms</v>
          </cell>
          <cell r="FK179" t="str">
            <v>EISAq</v>
          </cell>
          <cell r="FL179">
            <v>237911.66400000002</v>
          </cell>
          <cell r="FS179" t="str">
            <v>WA</v>
          </cell>
          <cell r="FT179" t="str">
            <v>EISAx</v>
          </cell>
          <cell r="FV179">
            <v>743473.95000000007</v>
          </cell>
          <cell r="GD179" t="str">
            <v>OR</v>
          </cell>
          <cell r="GE179">
            <v>23196941.348000001</v>
          </cell>
          <cell r="GF179">
            <v>12964220.060000001</v>
          </cell>
          <cell r="GI179">
            <v>1</v>
          </cell>
          <cell r="GJ179">
            <v>2</v>
          </cell>
          <cell r="GK179" t="str">
            <v>OR</v>
          </cell>
          <cell r="GL179">
            <v>6932.7380000000003</v>
          </cell>
          <cell r="GM179" t="str">
            <v>Pre 1980</v>
          </cell>
          <cell r="GN179">
            <v>0</v>
          </cell>
          <cell r="GQ179">
            <v>31504247.176736001</v>
          </cell>
          <cell r="GR179">
            <v>3738166.9932900006</v>
          </cell>
          <cell r="GU179" t="str">
            <v>Wood</v>
          </cell>
          <cell r="GX179" t="str">
            <v>Baseboard/Wall/Radiant</v>
          </cell>
          <cell r="GY179" t="str">
            <v>WA</v>
          </cell>
          <cell r="GZ179">
            <v>1464.69372558594</v>
          </cell>
        </row>
        <row r="180">
          <cell r="AD180" t="str">
            <v>WA</v>
          </cell>
          <cell r="AH180" t="str">
            <v>WA</v>
          </cell>
          <cell r="AI180" t="str">
            <v>Pre 1980</v>
          </cell>
          <cell r="AJ180">
            <v>2003.7159999999999</v>
          </cell>
          <cell r="AK180" t="b">
            <v>1</v>
          </cell>
          <cell r="AN180" t="str">
            <v>WA</v>
          </cell>
          <cell r="AO180" t="str">
            <v>Natural Gas FAF</v>
          </cell>
          <cell r="AP180" t="str">
            <v>Pre 1980</v>
          </cell>
          <cell r="AQ180" t="str">
            <v>Basement</v>
          </cell>
          <cell r="AR180">
            <v>1277.8373578646899</v>
          </cell>
          <cell r="AU180" t="str">
            <v>No</v>
          </cell>
          <cell r="AV180" t="b">
            <v>1</v>
          </cell>
          <cell r="AX180">
            <v>2236215.3762632073</v>
          </cell>
          <cell r="AY180" t="b">
            <v>0</v>
          </cell>
          <cell r="AZ180">
            <v>680307.57538611069</v>
          </cell>
          <cell r="BA180">
            <v>0.83805668016194357</v>
          </cell>
          <cell r="BB180">
            <v>1277.8373578646899</v>
          </cell>
          <cell r="BC180">
            <v>0.83805692814005728</v>
          </cell>
          <cell r="BF180" t="str">
            <v>OR</v>
          </cell>
          <cell r="BG180" t="str">
            <v>Central Air Conditioning (Ducted System)</v>
          </cell>
          <cell r="BH180" t="str">
            <v>1980-1992</v>
          </cell>
          <cell r="BI180" t="str">
            <v>Basement</v>
          </cell>
          <cell r="BJ180">
            <v>3323.5393503615301</v>
          </cell>
          <cell r="BM180" t="str">
            <v>No</v>
          </cell>
          <cell r="BN180">
            <v>12410095.934249952</v>
          </cell>
          <cell r="BO180" t="b">
            <v>0</v>
          </cell>
          <cell r="BP180">
            <v>3941857.2581814895</v>
          </cell>
          <cell r="BQ180">
            <v>0.5</v>
          </cell>
          <cell r="BR180">
            <v>1661.769675180765</v>
          </cell>
          <cell r="BU180" t="str">
            <v>WA</v>
          </cell>
          <cell r="BV180" t="str">
            <v>Pre 1980</v>
          </cell>
          <cell r="BW180" t="str">
            <v>Electric Storage - Inside Conditioned Space</v>
          </cell>
          <cell r="BY180">
            <v>1464.694</v>
          </cell>
          <cell r="BZ180" t="str">
            <v>le55</v>
          </cell>
          <cell r="CF180" t="str">
            <v>Unconditioned</v>
          </cell>
          <cell r="CG180">
            <v>4956.4930000000004</v>
          </cell>
          <cell r="CH180" t="str">
            <v>WA</v>
          </cell>
          <cell r="CI180" t="str">
            <v>Top-Freezer w/o TTD Ice</v>
          </cell>
          <cell r="CJ180">
            <v>59477.916000000005</v>
          </cell>
          <cell r="CK180" t="b">
            <v>0</v>
          </cell>
          <cell r="CQ180" t="str">
            <v>Unconditioned</v>
          </cell>
          <cell r="CR180">
            <v>4956.4930000000004</v>
          </cell>
          <cell r="CS180" t="str">
            <v>WA</v>
          </cell>
          <cell r="CT180" t="str">
            <v>Upright</v>
          </cell>
          <cell r="CU180">
            <v>89216.874000000011</v>
          </cell>
          <cell r="CV180" t="b">
            <v>0</v>
          </cell>
          <cell r="CZ180">
            <v>2003.7159999999999</v>
          </cell>
          <cell r="DA180" t="str">
            <v>WA</v>
          </cell>
          <cell r="DC180" t="str">
            <v>Horizontal Axis</v>
          </cell>
          <cell r="DG180" t="str">
            <v>Gas</v>
          </cell>
          <cell r="DH180">
            <v>1524.7619999999999</v>
          </cell>
          <cell r="DI180" t="str">
            <v>WA</v>
          </cell>
          <cell r="DL180" t="str">
            <v>Electric</v>
          </cell>
          <cell r="DM180" t="str">
            <v>Electric</v>
          </cell>
          <cell r="DN180">
            <v>4956.4930000000004</v>
          </cell>
          <cell r="DO180" t="str">
            <v>WA</v>
          </cell>
          <cell r="DS180">
            <v>1464.694</v>
          </cell>
          <cell r="DT180" t="str">
            <v>WA</v>
          </cell>
          <cell r="DU180" t="str">
            <v>lt32</v>
          </cell>
          <cell r="DX180" t="b">
            <v>1</v>
          </cell>
          <cell r="DY180">
            <v>2003.7159999999999</v>
          </cell>
          <cell r="DZ180" t="str">
            <v>WA</v>
          </cell>
          <cell r="EC180" t="str">
            <v>Laptop</v>
          </cell>
          <cell r="ED180">
            <v>1524.7619999999999</v>
          </cell>
          <cell r="EE180" t="str">
            <v>WA</v>
          </cell>
          <cell r="EH180" t="str">
            <v>gt20</v>
          </cell>
          <cell r="EI180">
            <v>6932.7380000000003</v>
          </cell>
          <cell r="EJ180" t="str">
            <v>OR</v>
          </cell>
          <cell r="EO180">
            <v>2003.7159999999999</v>
          </cell>
          <cell r="EP180" t="str">
            <v>WA</v>
          </cell>
          <cell r="ES180">
            <v>4956.4930000000004</v>
          </cell>
          <cell r="ET180" t="str">
            <v>WA</v>
          </cell>
          <cell r="EZ180" t="str">
            <v>OR</v>
          </cell>
          <cell r="FA180" t="str">
            <v>Other</v>
          </cell>
          <cell r="FB180">
            <v>415964.28</v>
          </cell>
          <cell r="FC180">
            <v>381300.59</v>
          </cell>
          <cell r="FI180" t="str">
            <v>WA</v>
          </cell>
          <cell r="FJ180" t="str">
            <v>Exterior</v>
          </cell>
          <cell r="FK180" t="str">
            <v>EISAnqnx</v>
          </cell>
          <cell r="FL180">
            <v>297389.58</v>
          </cell>
          <cell r="FS180" t="str">
            <v>OR</v>
          </cell>
          <cell r="FT180" t="str">
            <v>EISAnqnx</v>
          </cell>
          <cell r="FV180">
            <v>11092380.800000001</v>
          </cell>
          <cell r="GD180" t="str">
            <v>WA</v>
          </cell>
          <cell r="GE180">
            <v>7257459.352</v>
          </cell>
          <cell r="GF180">
            <v>5373966.3119999999</v>
          </cell>
          <cell r="GI180">
            <v>1</v>
          </cell>
          <cell r="GJ180">
            <v>1</v>
          </cell>
          <cell r="GK180" t="str">
            <v>WA</v>
          </cell>
          <cell r="GL180">
            <v>2003.7159999999999</v>
          </cell>
          <cell r="GM180" t="str">
            <v>Pre 1980</v>
          </cell>
          <cell r="GN180">
            <v>0</v>
          </cell>
          <cell r="GQ180">
            <v>10718403.861307999</v>
          </cell>
          <cell r="GR180">
            <v>344634.14270999999</v>
          </cell>
          <cell r="GU180" t="str">
            <v>Wood</v>
          </cell>
          <cell r="GX180" t="str">
            <v>Heat Pump (Central System)</v>
          </cell>
          <cell r="GY180" t="str">
            <v>WA</v>
          </cell>
          <cell r="GZ180">
            <v>1464.69372558594</v>
          </cell>
        </row>
        <row r="181">
          <cell r="AD181" t="str">
            <v>WA</v>
          </cell>
          <cell r="AH181" t="str">
            <v>WA</v>
          </cell>
          <cell r="AI181" t="str">
            <v>Pre 1980</v>
          </cell>
          <cell r="AJ181">
            <v>4956.4930000000004</v>
          </cell>
          <cell r="AK181" t="b">
            <v>1</v>
          </cell>
          <cell r="AN181" t="str">
            <v>WA</v>
          </cell>
          <cell r="AO181" t="str">
            <v>Natural Gas FAF</v>
          </cell>
          <cell r="AP181" t="str">
            <v>Pre 1980</v>
          </cell>
          <cell r="AQ181" t="str">
            <v>Crawlspace</v>
          </cell>
          <cell r="AR181">
            <v>246.92509330718599</v>
          </cell>
          <cell r="AU181" t="str">
            <v>No</v>
          </cell>
          <cell r="AV181" t="b">
            <v>1</v>
          </cell>
          <cell r="AX181">
            <v>432118.91328757547</v>
          </cell>
          <cell r="AY181" t="b">
            <v>0</v>
          </cell>
          <cell r="AZ181">
            <v>131460.4010407941</v>
          </cell>
          <cell r="BA181">
            <v>0.16194331983805643</v>
          </cell>
          <cell r="BB181">
            <v>246.92509330718599</v>
          </cell>
          <cell r="BC181">
            <v>0.16194336775653248</v>
          </cell>
          <cell r="BF181" t="str">
            <v>OR</v>
          </cell>
          <cell r="BG181" t="str">
            <v>Central Air Conditioning (Ducted System)</v>
          </cell>
          <cell r="BH181" t="str">
            <v>1980-1992</v>
          </cell>
          <cell r="BI181" t="str">
            <v>Crawlspace</v>
          </cell>
          <cell r="BJ181">
            <v>3609.1989308884699</v>
          </cell>
          <cell r="BM181" t="str">
            <v>No</v>
          </cell>
          <cell r="BN181">
            <v>13476748.807937548</v>
          </cell>
          <cell r="BO181" t="b">
            <v>0</v>
          </cell>
          <cell r="BP181">
            <v>4280661.5183888227</v>
          </cell>
          <cell r="BQ181">
            <v>0.5</v>
          </cell>
          <cell r="BR181">
            <v>1804.599465444235</v>
          </cell>
          <cell r="BU181" t="str">
            <v>OR</v>
          </cell>
          <cell r="BV181" t="str">
            <v>Pre 1980</v>
          </cell>
          <cell r="BW181" t="str">
            <v>Gas Storage Outside Conditioned Space</v>
          </cell>
          <cell r="BY181">
            <v>6932.7380000000003</v>
          </cell>
          <cell r="BZ181" t="str">
            <v>le55</v>
          </cell>
          <cell r="CF181" t="str">
            <v>Conditioned</v>
          </cell>
          <cell r="CG181">
            <v>2003.7159999999999</v>
          </cell>
          <cell r="CH181" t="str">
            <v>WA</v>
          </cell>
          <cell r="CI181" t="str">
            <v>Top-Freezer w/o TTD Ice</v>
          </cell>
          <cell r="CJ181">
            <v>26048.307999999997</v>
          </cell>
          <cell r="CK181" t="b">
            <v>0</v>
          </cell>
          <cell r="CQ181" t="str">
            <v>Conditioned</v>
          </cell>
          <cell r="CR181">
            <v>1524.7619999999999</v>
          </cell>
          <cell r="CS181" t="str">
            <v>WA</v>
          </cell>
          <cell r="CT181" t="str">
            <v>Chest</v>
          </cell>
          <cell r="CU181">
            <v>27445.716</v>
          </cell>
          <cell r="CV181" t="b">
            <v>0</v>
          </cell>
          <cell r="CZ181">
            <v>1524.7619999999999</v>
          </cell>
          <cell r="DA181" t="str">
            <v>WA</v>
          </cell>
          <cell r="DC181" t="str">
            <v>Horizontal Axis</v>
          </cell>
          <cell r="DG181" t="str">
            <v>Electric</v>
          </cell>
          <cell r="DH181">
            <v>1524.7619999999999</v>
          </cell>
          <cell r="DI181" t="str">
            <v>WA</v>
          </cell>
          <cell r="DL181" t="str">
            <v>Electric</v>
          </cell>
          <cell r="DM181" t="str">
            <v>Electric</v>
          </cell>
          <cell r="DN181">
            <v>1150.8789999999999</v>
          </cell>
          <cell r="DO181" t="str">
            <v>WA</v>
          </cell>
          <cell r="DS181">
            <v>1524.7619999999999</v>
          </cell>
          <cell r="DT181" t="str">
            <v>WA</v>
          </cell>
          <cell r="DU181" t="str">
            <v>lt32</v>
          </cell>
          <cell r="DX181" t="b">
            <v>0</v>
          </cell>
          <cell r="DY181">
            <v>2003.7159999999999</v>
          </cell>
          <cell r="DZ181" t="str">
            <v>WA</v>
          </cell>
          <cell r="EC181" t="str">
            <v>Laptop</v>
          </cell>
          <cell r="ED181">
            <v>6932.7380000000003</v>
          </cell>
          <cell r="EE181" t="str">
            <v>OR</v>
          </cell>
          <cell r="EH181" t="str">
            <v>gt20</v>
          </cell>
          <cell r="EI181">
            <v>6932.7380000000003</v>
          </cell>
          <cell r="EJ181" t="str">
            <v>OR</v>
          </cell>
          <cell r="EO181">
            <v>2003.7159999999999</v>
          </cell>
          <cell r="EP181" t="str">
            <v>WA</v>
          </cell>
          <cell r="ES181">
            <v>4956.4930000000004</v>
          </cell>
          <cell r="ET181" t="str">
            <v>WA</v>
          </cell>
          <cell r="EZ181" t="str">
            <v>WA</v>
          </cell>
          <cell r="FA181" t="str">
            <v>Bathroom</v>
          </cell>
          <cell r="FB181">
            <v>335447.64</v>
          </cell>
          <cell r="FC181">
            <v>121980.95999999999</v>
          </cell>
          <cell r="FI181" t="str">
            <v>WA</v>
          </cell>
          <cell r="FJ181" t="str">
            <v>Exterior</v>
          </cell>
          <cell r="FK181" t="str">
            <v>EISAq</v>
          </cell>
          <cell r="FL181">
            <v>1586077.7600000002</v>
          </cell>
          <cell r="FS181" t="str">
            <v>OR</v>
          </cell>
          <cell r="FT181" t="str">
            <v>EISAq</v>
          </cell>
          <cell r="FV181">
            <v>2925615.4360000002</v>
          </cell>
          <cell r="GD181" t="str">
            <v>WA</v>
          </cell>
          <cell r="GE181">
            <v>37025002.710000001</v>
          </cell>
          <cell r="GF181">
            <v>16212688.603000002</v>
          </cell>
          <cell r="GI181">
            <v>1</v>
          </cell>
          <cell r="GJ181">
            <v>1</v>
          </cell>
          <cell r="GK181" t="str">
            <v>WA</v>
          </cell>
          <cell r="GL181">
            <v>4956.4930000000004</v>
          </cell>
          <cell r="GM181" t="str">
            <v>Pre 1980</v>
          </cell>
          <cell r="GN181">
            <v>0</v>
          </cell>
          <cell r="GQ181">
            <v>24534541.220139999</v>
          </cell>
          <cell r="GR181">
            <v>1439229.2636425002</v>
          </cell>
          <cell r="GU181" t="str">
            <v>Natural Gas FAF</v>
          </cell>
          <cell r="GX181" t="str">
            <v>Baseboard/Wall/Radiant</v>
          </cell>
          <cell r="GY181" t="str">
            <v>WA</v>
          </cell>
          <cell r="GZ181">
            <v>1524.76245117188</v>
          </cell>
        </row>
        <row r="182">
          <cell r="AD182" t="str">
            <v>WA</v>
          </cell>
          <cell r="AH182" t="str">
            <v>WA</v>
          </cell>
          <cell r="AI182" t="str">
            <v>Pre 1980</v>
          </cell>
          <cell r="AJ182">
            <v>2003.7159999999999</v>
          </cell>
          <cell r="AK182" t="b">
            <v>1</v>
          </cell>
          <cell r="AN182" t="str">
            <v>WA</v>
          </cell>
          <cell r="AO182" t="str">
            <v>Natural Gas FAF</v>
          </cell>
          <cell r="AP182" t="str">
            <v>Post 2006</v>
          </cell>
          <cell r="AQ182" t="str">
            <v>Crawlspace</v>
          </cell>
          <cell r="AR182">
            <v>1524.76245117188</v>
          </cell>
          <cell r="AU182" t="str">
            <v>No</v>
          </cell>
          <cell r="AV182" t="b">
            <v>1</v>
          </cell>
          <cell r="AX182">
            <v>3728044.1931152465</v>
          </cell>
          <cell r="AY182" t="b">
            <v>0</v>
          </cell>
          <cell r="AZ182">
            <v>670269.10610068578</v>
          </cell>
          <cell r="BA182">
            <v>1</v>
          </cell>
          <cell r="BB182">
            <v>1524.76245117188</v>
          </cell>
          <cell r="BC182">
            <v>1.0000002958965923</v>
          </cell>
          <cell r="BF182" t="str">
            <v>WA</v>
          </cell>
          <cell r="BG182" t="str">
            <v>Window A/C</v>
          </cell>
          <cell r="BH182" t="str">
            <v>Pre 1980</v>
          </cell>
          <cell r="BI182" t="str">
            <v>Crawlspace</v>
          </cell>
          <cell r="BJ182">
            <v>2003.71557617188</v>
          </cell>
          <cell r="BM182" t="str">
            <v>No</v>
          </cell>
          <cell r="BN182">
            <v>2388428.9667968811</v>
          </cell>
          <cell r="BO182" t="b">
            <v>0</v>
          </cell>
          <cell r="BP182">
            <v>838430.73826220911</v>
          </cell>
          <cell r="BQ182">
            <v>1</v>
          </cell>
          <cell r="BR182">
            <v>2003.71557617188</v>
          </cell>
          <cell r="BU182" t="str">
            <v>WA</v>
          </cell>
          <cell r="BV182" t="str">
            <v>1980-1992</v>
          </cell>
          <cell r="BW182" t="str">
            <v>Gas Storage Outside Conditioned Space</v>
          </cell>
          <cell r="BY182">
            <v>2003.7159999999999</v>
          </cell>
          <cell r="BZ182" t="str">
            <v>gt55</v>
          </cell>
          <cell r="CF182" t="str">
            <v>Conditioned</v>
          </cell>
          <cell r="CG182">
            <v>2003.7159999999999</v>
          </cell>
          <cell r="CH182" t="str">
            <v>WA</v>
          </cell>
          <cell r="CI182" t="str">
            <v>Top-Freezer w/o TTD Ice</v>
          </cell>
          <cell r="CJ182">
            <v>36066.887999999999</v>
          </cell>
          <cell r="CK182" t="b">
            <v>0</v>
          </cell>
          <cell r="CQ182" t="str">
            <v>Conditioned</v>
          </cell>
          <cell r="CR182">
            <v>4956.4930000000004</v>
          </cell>
          <cell r="CS182" t="str">
            <v>WA</v>
          </cell>
          <cell r="CT182" t="str">
            <v>Upright</v>
          </cell>
          <cell r="CU182">
            <v>74347.395000000004</v>
          </cell>
          <cell r="CV182" t="b">
            <v>0</v>
          </cell>
          <cell r="CZ182">
            <v>1188.027</v>
          </cell>
          <cell r="DA182" t="str">
            <v>OR</v>
          </cell>
          <cell r="DC182" t="str">
            <v>Horizontal Axis</v>
          </cell>
          <cell r="DG182" t="str">
            <v>Electric</v>
          </cell>
          <cell r="DH182">
            <v>4956.4930000000004</v>
          </cell>
          <cell r="DI182" t="str">
            <v>WA</v>
          </cell>
          <cell r="DL182" t="str">
            <v>Electric</v>
          </cell>
          <cell r="DM182" t="str">
            <v>Electric</v>
          </cell>
          <cell r="DN182">
            <v>6932.7380000000003</v>
          </cell>
          <cell r="DO182" t="str">
            <v>OR</v>
          </cell>
          <cell r="DS182">
            <v>1524.7619999999999</v>
          </cell>
          <cell r="DT182" t="str">
            <v>WA</v>
          </cell>
          <cell r="DU182" t="str">
            <v>lt32</v>
          </cell>
          <cell r="DX182" t="b">
            <v>0</v>
          </cell>
          <cell r="DY182">
            <v>1150.8789999999999</v>
          </cell>
          <cell r="DZ182" t="str">
            <v>WA</v>
          </cell>
          <cell r="EC182" t="str">
            <v>Desktop</v>
          </cell>
          <cell r="ED182">
            <v>1524.7619999999999</v>
          </cell>
          <cell r="EE182" t="str">
            <v>WA</v>
          </cell>
          <cell r="EH182" t="str">
            <v>le20</v>
          </cell>
          <cell r="EI182">
            <v>6932.7380000000003</v>
          </cell>
          <cell r="EJ182" t="str">
            <v>OR</v>
          </cell>
          <cell r="EO182">
            <v>1524.7619999999999</v>
          </cell>
          <cell r="EP182" t="str">
            <v>WA</v>
          </cell>
          <cell r="ES182">
            <v>1464.694</v>
          </cell>
          <cell r="ET182" t="str">
            <v>WA</v>
          </cell>
          <cell r="EZ182" t="str">
            <v>WA</v>
          </cell>
          <cell r="FA182" t="str">
            <v>Bedrooms</v>
          </cell>
          <cell r="FB182">
            <v>376616.21399999998</v>
          </cell>
          <cell r="FC182">
            <v>716638.14</v>
          </cell>
          <cell r="FI182" t="str">
            <v>WA</v>
          </cell>
          <cell r="FJ182" t="str">
            <v>Kitchen</v>
          </cell>
          <cell r="FK182" t="str">
            <v>EISAnqnx</v>
          </cell>
          <cell r="FL182">
            <v>371736.97500000003</v>
          </cell>
          <cell r="FS182" t="str">
            <v>OR</v>
          </cell>
          <cell r="FT182" t="str">
            <v>EISAx</v>
          </cell>
          <cell r="FV182">
            <v>4956907.67</v>
          </cell>
          <cell r="GD182" t="str">
            <v>WA</v>
          </cell>
          <cell r="GE182">
            <v>11849976.423999999</v>
          </cell>
          <cell r="GF182">
            <v>6906809.0519999992</v>
          </cell>
          <cell r="GI182">
            <v>1</v>
          </cell>
          <cell r="GJ182">
            <v>1</v>
          </cell>
          <cell r="GK182" t="str">
            <v>WA</v>
          </cell>
          <cell r="GL182">
            <v>2003.7159999999999</v>
          </cell>
          <cell r="GM182" t="str">
            <v>Pre 1980</v>
          </cell>
          <cell r="GN182">
            <v>0</v>
          </cell>
          <cell r="GQ182">
            <v>9918354.1256799977</v>
          </cell>
          <cell r="GR182">
            <v>581824.02420999995</v>
          </cell>
          <cell r="GU182" t="str">
            <v>Baseboard/Wall/Radiant</v>
          </cell>
          <cell r="GX182" t="str">
            <v>Natural Gas Other</v>
          </cell>
          <cell r="GY182" t="str">
            <v>WA</v>
          </cell>
          <cell r="GZ182">
            <v>2478.24633789063</v>
          </cell>
        </row>
        <row r="183">
          <cell r="AD183" t="str">
            <v>WA</v>
          </cell>
          <cell r="AH183" t="str">
            <v>WA</v>
          </cell>
          <cell r="AI183" t="str">
            <v>Pre 1980</v>
          </cell>
          <cell r="AJ183">
            <v>1524.7619999999999</v>
          </cell>
          <cell r="AK183" t="b">
            <v>1</v>
          </cell>
          <cell r="AN183" t="str">
            <v>WA</v>
          </cell>
          <cell r="AO183" t="str">
            <v>Natural Gas Other</v>
          </cell>
          <cell r="AP183" t="str">
            <v>Post 2006</v>
          </cell>
          <cell r="AQ183" t="str">
            <v>Crawlspace</v>
          </cell>
          <cell r="AR183">
            <v>1524.76245117188</v>
          </cell>
          <cell r="AU183" t="str">
            <v>No</v>
          </cell>
          <cell r="AV183" t="b">
            <v>0</v>
          </cell>
          <cell r="AX183">
            <v>3728044.1931152465</v>
          </cell>
          <cell r="AY183" t="b">
            <v>0</v>
          </cell>
          <cell r="AZ183">
            <v>670269.10610068578</v>
          </cell>
          <cell r="BA183" t="str">
            <v/>
          </cell>
          <cell r="BB183" t="str">
            <v/>
          </cell>
          <cell r="BC183">
            <v>1.0000002958965923</v>
          </cell>
          <cell r="BF183" t="str">
            <v>WA</v>
          </cell>
          <cell r="BG183" t="str">
            <v>PTAC</v>
          </cell>
          <cell r="BH183" t="str">
            <v>Pre 1980</v>
          </cell>
          <cell r="BI183" t="str">
            <v>Crawlspace</v>
          </cell>
          <cell r="BJ183">
            <v>2003.71557617188</v>
          </cell>
          <cell r="BM183" t="str">
            <v>No</v>
          </cell>
          <cell r="BN183">
            <v>2484607.3144531311</v>
          </cell>
          <cell r="BO183" t="b">
            <v>0</v>
          </cell>
          <cell r="BP183">
            <v>856622.87272138882</v>
          </cell>
          <cell r="BQ183">
            <v>1</v>
          </cell>
          <cell r="BR183">
            <v>2003.71557617188</v>
          </cell>
          <cell r="BU183" t="str">
            <v>WA</v>
          </cell>
          <cell r="BV183" t="str">
            <v>1993-2006</v>
          </cell>
          <cell r="BW183" t="str">
            <v>Gas Storage Outside Conditioned Space</v>
          </cell>
          <cell r="BY183">
            <v>1464.694</v>
          </cell>
          <cell r="BZ183" t="str">
            <v>gt55</v>
          </cell>
          <cell r="CF183" t="str">
            <v>Conditioned</v>
          </cell>
          <cell r="CG183">
            <v>2003.7159999999999</v>
          </cell>
          <cell r="CH183" t="str">
            <v>WA</v>
          </cell>
          <cell r="CI183" t="str">
            <v>Top-Freezer w/o TTD Ice</v>
          </cell>
          <cell r="CJ183">
            <v>36066.887999999999</v>
          </cell>
          <cell r="CK183" t="b">
            <v>0</v>
          </cell>
          <cell r="CQ183" t="str">
            <v>Unconditioned</v>
          </cell>
          <cell r="CR183">
            <v>4956.4930000000004</v>
          </cell>
          <cell r="CS183" t="str">
            <v>WA</v>
          </cell>
          <cell r="CT183" t="str">
            <v>Upright</v>
          </cell>
          <cell r="CU183">
            <v>79303.888000000006</v>
          </cell>
          <cell r="CV183" t="b">
            <v>0</v>
          </cell>
          <cell r="CZ183">
            <v>1150.8789999999999</v>
          </cell>
          <cell r="DA183" t="str">
            <v>WA</v>
          </cell>
          <cell r="DC183" t="str">
            <v>Vertical Axis</v>
          </cell>
          <cell r="DG183" t="str">
            <v>Electric</v>
          </cell>
          <cell r="DH183">
            <v>1464.694</v>
          </cell>
          <cell r="DI183" t="str">
            <v>WA</v>
          </cell>
          <cell r="DL183" t="str">
            <v>Gas</v>
          </cell>
          <cell r="DM183" t="str">
            <v>Electric</v>
          </cell>
          <cell r="DN183">
            <v>1524.7619999999999</v>
          </cell>
          <cell r="DO183" t="str">
            <v>WA</v>
          </cell>
          <cell r="DS183">
            <v>1524.7619999999999</v>
          </cell>
          <cell r="DT183" t="str">
            <v>WA</v>
          </cell>
          <cell r="DU183" t="str">
            <v>32to46</v>
          </cell>
          <cell r="DX183" t="b">
            <v>0</v>
          </cell>
          <cell r="DY183">
            <v>1464.694</v>
          </cell>
          <cell r="DZ183" t="str">
            <v>WA</v>
          </cell>
          <cell r="EC183" t="str">
            <v>Desktop</v>
          </cell>
          <cell r="ED183">
            <v>1464.694</v>
          </cell>
          <cell r="EE183" t="str">
            <v>WA</v>
          </cell>
          <cell r="EH183" t="str">
            <v>le20</v>
          </cell>
          <cell r="EI183">
            <v>6932.7380000000003</v>
          </cell>
          <cell r="EJ183" t="str">
            <v>OR</v>
          </cell>
          <cell r="EO183">
            <v>1524.7619999999999</v>
          </cell>
          <cell r="EP183" t="str">
            <v>WA</v>
          </cell>
          <cell r="ES183">
            <v>4956.4930000000004</v>
          </cell>
          <cell r="ET183" t="str">
            <v>WA</v>
          </cell>
          <cell r="EZ183" t="str">
            <v>WA</v>
          </cell>
          <cell r="FA183" t="str">
            <v>Exterior</v>
          </cell>
          <cell r="FB183">
            <v>1463771.52</v>
          </cell>
          <cell r="FC183">
            <v>2631739.2119999998</v>
          </cell>
          <cell r="FI183" t="str">
            <v>WA</v>
          </cell>
          <cell r="FJ183" t="str">
            <v>Living Room/Family Room</v>
          </cell>
          <cell r="FK183" t="str">
            <v>EISAnqnx</v>
          </cell>
          <cell r="FL183">
            <v>743473.95000000007</v>
          </cell>
          <cell r="FS183" t="str">
            <v>OR</v>
          </cell>
          <cell r="FT183" t="str">
            <v>EISAnqnx</v>
          </cell>
          <cell r="FV183">
            <v>1247428.3500000001</v>
          </cell>
          <cell r="GD183" t="str">
            <v>WA</v>
          </cell>
          <cell r="GE183">
            <v>3761587.8539999998</v>
          </cell>
          <cell r="GF183">
            <v>2592095.4</v>
          </cell>
          <cell r="GI183">
            <v>1</v>
          </cell>
          <cell r="GJ183">
            <v>1</v>
          </cell>
          <cell r="GK183" t="str">
            <v>WA</v>
          </cell>
          <cell r="GL183">
            <v>1524.7619999999999</v>
          </cell>
          <cell r="GM183" t="str">
            <v>Pre 1980</v>
          </cell>
          <cell r="GN183">
            <v>-1</v>
          </cell>
          <cell r="GQ183">
            <v>7547541.4047599994</v>
          </cell>
          <cell r="GR183">
            <v>442748.95384500001</v>
          </cell>
          <cell r="GU183" t="str">
            <v>Natural Gas FAF</v>
          </cell>
          <cell r="GX183" t="str">
            <v>Natural Gas Other</v>
          </cell>
          <cell r="GY183" t="str">
            <v>WA</v>
          </cell>
          <cell r="GZ183">
            <v>2478.24633789063</v>
          </cell>
        </row>
        <row r="184">
          <cell r="AD184" t="str">
            <v>OR</v>
          </cell>
          <cell r="AH184" t="str">
            <v>OR</v>
          </cell>
          <cell r="AI184" t="str">
            <v>1993-2006</v>
          </cell>
          <cell r="AJ184">
            <v>1188.027</v>
          </cell>
          <cell r="AK184" t="b">
            <v>1</v>
          </cell>
          <cell r="AN184" t="str">
            <v>WA</v>
          </cell>
          <cell r="AO184" t="str">
            <v>Baseboard/Wall/Radiant</v>
          </cell>
          <cell r="AP184" t="str">
            <v>Pre 1980</v>
          </cell>
          <cell r="AQ184" t="str">
            <v>Slab on Grade</v>
          </cell>
          <cell r="AR184">
            <v>1464.69372558594</v>
          </cell>
          <cell r="AU184" t="str">
            <v>No</v>
          </cell>
          <cell r="AV184" t="b">
            <v>1</v>
          </cell>
          <cell r="AX184">
            <v>1561363.5114746119</v>
          </cell>
          <cell r="AY184" t="b">
            <v>0</v>
          </cell>
          <cell r="AZ184">
            <v>1090874.5929418963</v>
          </cell>
          <cell r="BA184">
            <v>1</v>
          </cell>
          <cell r="BB184">
            <v>1464.69372558594</v>
          </cell>
          <cell r="BC184">
            <v>0.99999981264751547</v>
          </cell>
          <cell r="BF184" t="str">
            <v>WA</v>
          </cell>
          <cell r="BG184" t="str">
            <v>Heat Pump (Central System)</v>
          </cell>
          <cell r="BH184" t="str">
            <v>Pre 1980</v>
          </cell>
          <cell r="BI184" t="str">
            <v>Crawlspace</v>
          </cell>
          <cell r="BJ184">
            <v>1464.69372558594</v>
          </cell>
          <cell r="BM184" t="str">
            <v>No</v>
          </cell>
          <cell r="BN184">
            <v>2290780.98681641</v>
          </cell>
          <cell r="BO184" t="b">
            <v>0</v>
          </cell>
          <cell r="BP184">
            <v>933937.78667340253</v>
          </cell>
          <cell r="BQ184">
            <v>1</v>
          </cell>
          <cell r="BR184">
            <v>1464.69372558594</v>
          </cell>
          <cell r="BU184" t="str">
            <v>OR</v>
          </cell>
          <cell r="BV184" t="str">
            <v>Pre 1980</v>
          </cell>
          <cell r="BW184" t="str">
            <v>Gas Storage Outside Conditioned Space</v>
          </cell>
          <cell r="BY184">
            <v>6932.7380000000003</v>
          </cell>
          <cell r="BZ184" t="str">
            <v>gt55</v>
          </cell>
          <cell r="CF184" t="str">
            <v>Conditioned</v>
          </cell>
          <cell r="CG184">
            <v>1524.7619999999999</v>
          </cell>
          <cell r="CH184" t="str">
            <v>WA</v>
          </cell>
          <cell r="CI184" t="str">
            <v>Top-Freezer w/o TTD Ice</v>
          </cell>
          <cell r="CJ184">
            <v>27445.716</v>
          </cell>
          <cell r="CK184" t="b">
            <v>0</v>
          </cell>
          <cell r="CQ184" t="str">
            <v>Unconditioned</v>
          </cell>
          <cell r="CR184">
            <v>6932.7380000000003</v>
          </cell>
          <cell r="CS184" t="str">
            <v>OR</v>
          </cell>
          <cell r="CT184" t="str">
            <v>Upright</v>
          </cell>
          <cell r="CU184">
            <v>103991.07</v>
          </cell>
          <cell r="CV184" t="b">
            <v>0</v>
          </cell>
          <cell r="CZ184">
            <v>2003.7159999999999</v>
          </cell>
          <cell r="DA184" t="str">
            <v>WA</v>
          </cell>
          <cell r="DC184" t="str">
            <v>Horizontal Axis</v>
          </cell>
          <cell r="DG184" t="str">
            <v>Electric</v>
          </cell>
          <cell r="DH184">
            <v>1524.7619999999999</v>
          </cell>
          <cell r="DI184" t="str">
            <v>WA</v>
          </cell>
          <cell r="DL184" t="str">
            <v>Gas</v>
          </cell>
          <cell r="DM184" t="str">
            <v>Gas</v>
          </cell>
          <cell r="DN184">
            <v>1524.7619999999999</v>
          </cell>
          <cell r="DO184" t="str">
            <v>WA</v>
          </cell>
          <cell r="DS184">
            <v>1524.7619999999999</v>
          </cell>
          <cell r="DT184" t="str">
            <v>WA</v>
          </cell>
          <cell r="DU184" t="str">
            <v>lt32</v>
          </cell>
          <cell r="DX184" t="b">
            <v>0</v>
          </cell>
          <cell r="DY184">
            <v>1464.694</v>
          </cell>
          <cell r="DZ184" t="str">
            <v>WA</v>
          </cell>
          <cell r="EC184" t="str">
            <v>Laptop</v>
          </cell>
          <cell r="ED184">
            <v>1524.7619999999999</v>
          </cell>
          <cell r="EE184" t="str">
            <v>WA</v>
          </cell>
          <cell r="EH184" t="str">
            <v>gt20</v>
          </cell>
          <cell r="EI184">
            <v>4956.4930000000004</v>
          </cell>
          <cell r="EJ184" t="str">
            <v>WA</v>
          </cell>
          <cell r="EO184">
            <v>1188.027</v>
          </cell>
          <cell r="EP184" t="str">
            <v>OR</v>
          </cell>
          <cell r="ES184">
            <v>1524.7619999999999</v>
          </cell>
          <cell r="ET184" t="str">
            <v>WA</v>
          </cell>
          <cell r="EZ184" t="str">
            <v>WA</v>
          </cell>
          <cell r="FA184" t="str">
            <v>Kitchen</v>
          </cell>
          <cell r="FB184">
            <v>114357.15</v>
          </cell>
          <cell r="FC184">
            <v>289704.77999999997</v>
          </cell>
          <cell r="FI184" t="str">
            <v>WA</v>
          </cell>
          <cell r="FJ184" t="str">
            <v>Living Room/Family Room</v>
          </cell>
          <cell r="FK184" t="str">
            <v>EISAq</v>
          </cell>
          <cell r="FL184">
            <v>64434.409000000007</v>
          </cell>
          <cell r="FS184" t="str">
            <v>OR</v>
          </cell>
          <cell r="FT184" t="str">
            <v>EISAq</v>
          </cell>
          <cell r="FV184">
            <v>383732.72100000002</v>
          </cell>
          <cell r="GD184" t="str">
            <v>OR</v>
          </cell>
          <cell r="GE184">
            <v>4792500.9180000005</v>
          </cell>
          <cell r="GF184">
            <v>1568195.6400000001</v>
          </cell>
          <cell r="GI184">
            <v>1</v>
          </cell>
          <cell r="GJ184">
            <v>2</v>
          </cell>
          <cell r="GK184" t="str">
            <v>OR</v>
          </cell>
          <cell r="GL184">
            <v>1188.027</v>
          </cell>
          <cell r="GM184" t="str">
            <v>1993-2006</v>
          </cell>
          <cell r="GN184">
            <v>0</v>
          </cell>
          <cell r="GQ184">
            <v>6222799.8880559998</v>
          </cell>
          <cell r="GR184">
            <v>684591.64854750002</v>
          </cell>
          <cell r="GU184" t="str">
            <v>Oil FAF</v>
          </cell>
          <cell r="GX184" t="str">
            <v>Wood</v>
          </cell>
          <cell r="GY184" t="str">
            <v>WA</v>
          </cell>
          <cell r="GZ184">
            <v>2003.71557617188</v>
          </cell>
        </row>
        <row r="185">
          <cell r="AD185" t="str">
            <v>WA</v>
          </cell>
          <cell r="AH185" t="str">
            <v>WA</v>
          </cell>
          <cell r="AI185" t="str">
            <v>1993-2006</v>
          </cell>
          <cell r="AJ185">
            <v>1150.8789999999999</v>
          </cell>
          <cell r="AK185" t="b">
            <v>1</v>
          </cell>
          <cell r="AN185" t="str">
            <v>WA</v>
          </cell>
          <cell r="AO185" t="str">
            <v>Natural Gas Other</v>
          </cell>
          <cell r="AP185" t="str">
            <v>Pre 1980</v>
          </cell>
          <cell r="AQ185" t="str">
            <v>Slab on Grade</v>
          </cell>
          <cell r="AR185">
            <v>4956.49267578125</v>
          </cell>
          <cell r="AU185" t="str">
            <v>Yes</v>
          </cell>
          <cell r="AV185" t="b">
            <v>1</v>
          </cell>
          <cell r="AX185">
            <v>9972463.263671875</v>
          </cell>
          <cell r="AY185" t="b">
            <v>0</v>
          </cell>
          <cell r="AZ185">
            <v>0</v>
          </cell>
          <cell r="BA185">
            <v>1</v>
          </cell>
          <cell r="BB185">
            <v>4956.49267578125</v>
          </cell>
          <cell r="BC185">
            <v>0.99999993458706582</v>
          </cell>
          <cell r="BF185" t="str">
            <v>OR</v>
          </cell>
          <cell r="BG185" t="str">
            <v>Heat Pump (Central System)</v>
          </cell>
          <cell r="BH185" t="str">
            <v>Pre 1980</v>
          </cell>
          <cell r="BI185" t="str">
            <v>Crawlspace</v>
          </cell>
          <cell r="BJ185">
            <v>1188.02661132813</v>
          </cell>
          <cell r="BM185" t="str">
            <v>No</v>
          </cell>
          <cell r="BN185">
            <v>2349916.637207041</v>
          </cell>
          <cell r="BO185" t="b">
            <v>0</v>
          </cell>
          <cell r="BP185">
            <v>604988.88951281994</v>
          </cell>
          <cell r="BQ185">
            <v>1</v>
          </cell>
          <cell r="BR185">
            <v>1188.02661132813</v>
          </cell>
          <cell r="BU185" t="str">
            <v>WA</v>
          </cell>
          <cell r="BV185" t="str">
            <v>Pre 1980</v>
          </cell>
          <cell r="BW185" t="str">
            <v>Gas Storage Inside Conditioned Space</v>
          </cell>
          <cell r="BY185">
            <v>2003.7159999999999</v>
          </cell>
          <cell r="BZ185" t="str">
            <v>le55</v>
          </cell>
          <cell r="CF185" t="str">
            <v>Conditioned</v>
          </cell>
          <cell r="CG185">
            <v>1524.7619999999999</v>
          </cell>
          <cell r="CH185" t="str">
            <v>WA</v>
          </cell>
          <cell r="CI185" t="str">
            <v>Side-by-Side w/ TTD Ice</v>
          </cell>
          <cell r="CJ185">
            <v>38119.049999999996</v>
          </cell>
          <cell r="CK185" t="b">
            <v>0</v>
          </cell>
          <cell r="CQ185" t="str">
            <v>Unconditioned</v>
          </cell>
          <cell r="CR185">
            <v>1464.694</v>
          </cell>
          <cell r="CS185" t="str">
            <v>WA</v>
          </cell>
          <cell r="CT185" t="str">
            <v>Upright</v>
          </cell>
          <cell r="CU185">
            <v>14646.939999999999</v>
          </cell>
          <cell r="CV185" t="b">
            <v>0</v>
          </cell>
          <cell r="CZ185">
            <v>1524.7619999999999</v>
          </cell>
          <cell r="DA185" t="str">
            <v>WA</v>
          </cell>
          <cell r="DC185" t="str">
            <v>Vertical Axis</v>
          </cell>
          <cell r="DG185" t="str">
            <v>Electric</v>
          </cell>
          <cell r="DH185">
            <v>2003.7159999999999</v>
          </cell>
          <cell r="DI185" t="str">
            <v>WA</v>
          </cell>
          <cell r="DL185" t="str">
            <v>Gas</v>
          </cell>
          <cell r="DM185" t="str">
            <v>Gas</v>
          </cell>
          <cell r="DN185">
            <v>1524.7619999999999</v>
          </cell>
          <cell r="DO185" t="str">
            <v>WA</v>
          </cell>
          <cell r="DS185">
            <v>1150.8789999999999</v>
          </cell>
          <cell r="DT185" t="str">
            <v>WA</v>
          </cell>
          <cell r="DU185" t="str">
            <v>lt32</v>
          </cell>
          <cell r="DX185" t="b">
            <v>0</v>
          </cell>
          <cell r="DY185">
            <v>1464.694</v>
          </cell>
          <cell r="DZ185" t="str">
            <v>WA</v>
          </cell>
          <cell r="EC185" t="str">
            <v>Desktop</v>
          </cell>
          <cell r="ED185">
            <v>1524.7619999999999</v>
          </cell>
          <cell r="EE185" t="str">
            <v>WA</v>
          </cell>
          <cell r="EH185" t="str">
            <v>gt20</v>
          </cell>
          <cell r="EI185">
            <v>4956.4930000000004</v>
          </cell>
          <cell r="EJ185" t="str">
            <v>WA</v>
          </cell>
          <cell r="EO185">
            <v>1188.027</v>
          </cell>
          <cell r="EP185" t="str">
            <v>OR</v>
          </cell>
          <cell r="ES185">
            <v>1188.027</v>
          </cell>
          <cell r="ET185" t="str">
            <v>OR</v>
          </cell>
          <cell r="EZ185" t="str">
            <v>WA</v>
          </cell>
          <cell r="FA185" t="str">
            <v>Living Room/Family Room</v>
          </cell>
          <cell r="FB185">
            <v>609904.79999999993</v>
          </cell>
          <cell r="FC185">
            <v>609904.79999999993</v>
          </cell>
          <cell r="FI185" t="str">
            <v>WA</v>
          </cell>
          <cell r="FJ185" t="str">
            <v>Other</v>
          </cell>
          <cell r="FK185" t="str">
            <v>EISAnqnx</v>
          </cell>
          <cell r="FL185">
            <v>594779.16</v>
          </cell>
          <cell r="FS185" t="str">
            <v>OR</v>
          </cell>
          <cell r="FT185" t="str">
            <v>EISAx</v>
          </cell>
          <cell r="FV185">
            <v>784097.82000000007</v>
          </cell>
          <cell r="GD185" t="str">
            <v>WA</v>
          </cell>
          <cell r="GE185">
            <v>2353547.5549999997</v>
          </cell>
          <cell r="GF185">
            <v>2152143.73</v>
          </cell>
          <cell r="GI185">
            <v>1</v>
          </cell>
          <cell r="GJ185">
            <v>1</v>
          </cell>
          <cell r="GK185" t="str">
            <v>WA</v>
          </cell>
          <cell r="GL185">
            <v>1150.8789999999999</v>
          </cell>
          <cell r="GM185" t="str">
            <v>1993-2006</v>
          </cell>
          <cell r="GN185">
            <v>0</v>
          </cell>
          <cell r="GQ185">
            <v>5802691.6372349998</v>
          </cell>
          <cell r="GR185">
            <v>402853.68515999999</v>
          </cell>
          <cell r="GU185" t="str">
            <v>Natural Gas FAF</v>
          </cell>
          <cell r="GX185" t="str">
            <v>Baseboard/Wall/Radiant</v>
          </cell>
          <cell r="GY185" t="str">
            <v>WA</v>
          </cell>
          <cell r="GZ185">
            <v>4956.49267578125</v>
          </cell>
        </row>
        <row r="186">
          <cell r="AD186" t="str">
            <v>WA</v>
          </cell>
          <cell r="AH186" t="str">
            <v>WA</v>
          </cell>
          <cell r="AI186" t="str">
            <v>Pre 1980</v>
          </cell>
          <cell r="AJ186">
            <v>2003.7159999999999</v>
          </cell>
          <cell r="AK186" t="b">
            <v>1</v>
          </cell>
          <cell r="AN186" t="str">
            <v>OR</v>
          </cell>
          <cell r="AO186" t="str">
            <v>Baseboard/Wall/Radiant</v>
          </cell>
          <cell r="AP186" t="str">
            <v>Pre 1980</v>
          </cell>
          <cell r="AQ186" t="str">
            <v>Basement</v>
          </cell>
          <cell r="AR186">
            <v>6932.73828125</v>
          </cell>
          <cell r="AU186" t="str">
            <v>Yes</v>
          </cell>
          <cell r="AV186" t="b">
            <v>0</v>
          </cell>
          <cell r="AX186">
            <v>8319285.9375</v>
          </cell>
          <cell r="AY186" t="b">
            <v>0</v>
          </cell>
          <cell r="AZ186">
            <v>0</v>
          </cell>
          <cell r="BA186" t="str">
            <v/>
          </cell>
          <cell r="BB186" t="str">
            <v/>
          </cell>
          <cell r="BC186">
            <v>1.0000000405683873</v>
          </cell>
          <cell r="BF186" t="str">
            <v>WA</v>
          </cell>
          <cell r="BG186" t="str">
            <v>Window A/C</v>
          </cell>
          <cell r="BH186" t="str">
            <v>Pre 1980</v>
          </cell>
          <cell r="BI186" t="str">
            <v>Basement</v>
          </cell>
          <cell r="BJ186">
            <v>2003.71557617188</v>
          </cell>
          <cell r="BM186" t="str">
            <v>No</v>
          </cell>
          <cell r="BN186">
            <v>5882908.9316406399</v>
          </cell>
          <cell r="BO186" t="b">
            <v>0</v>
          </cell>
          <cell r="BP186">
            <v>1934747.6860400441</v>
          </cell>
          <cell r="BQ186">
            <v>1</v>
          </cell>
          <cell r="BR186">
            <v>2003.71557617188</v>
          </cell>
          <cell r="BU186" t="str">
            <v>WA</v>
          </cell>
          <cell r="BV186" t="str">
            <v>Pre 1980</v>
          </cell>
          <cell r="BW186" t="str">
            <v>Electric Storage - Inside Conditioned Space</v>
          </cell>
          <cell r="BY186">
            <v>4956.4930000000004</v>
          </cell>
          <cell r="BZ186" t="str">
            <v>gt55</v>
          </cell>
          <cell r="CF186" t="str">
            <v>Conditioned</v>
          </cell>
          <cell r="CG186">
            <v>1524.7619999999999</v>
          </cell>
          <cell r="CH186" t="str">
            <v>WA</v>
          </cell>
          <cell r="CI186" t="str">
            <v>Top-Freezer w/o TTD Ice</v>
          </cell>
          <cell r="CJ186">
            <v>28970.477999999999</v>
          </cell>
          <cell r="CK186" t="b">
            <v>0</v>
          </cell>
          <cell r="CQ186" t="str">
            <v>Unconditioned</v>
          </cell>
          <cell r="CR186">
            <v>6932.7380000000003</v>
          </cell>
          <cell r="CS186" t="str">
            <v>OR</v>
          </cell>
          <cell r="CT186" t="str">
            <v>Upright</v>
          </cell>
          <cell r="CU186">
            <v>138654.76</v>
          </cell>
          <cell r="CV186" t="b">
            <v>0</v>
          </cell>
          <cell r="CZ186">
            <v>4956.4930000000004</v>
          </cell>
          <cell r="DA186" t="str">
            <v>WA</v>
          </cell>
          <cell r="DC186" t="str">
            <v>Vertical Axis</v>
          </cell>
          <cell r="DG186" t="str">
            <v>Electric</v>
          </cell>
          <cell r="DH186">
            <v>6932.7380000000003</v>
          </cell>
          <cell r="DI186" t="str">
            <v>OR</v>
          </cell>
          <cell r="DL186" t="str">
            <v>Electric</v>
          </cell>
          <cell r="DM186" t="str">
            <v>Electric</v>
          </cell>
          <cell r="DN186">
            <v>1524.7619999999999</v>
          </cell>
          <cell r="DO186" t="str">
            <v>WA</v>
          </cell>
          <cell r="DS186">
            <v>1150.8789999999999</v>
          </cell>
          <cell r="DT186" t="str">
            <v>WA</v>
          </cell>
          <cell r="DU186" t="str">
            <v>lt32</v>
          </cell>
          <cell r="DX186" t="b">
            <v>0</v>
          </cell>
          <cell r="DY186">
            <v>1464.694</v>
          </cell>
          <cell r="DZ186" t="str">
            <v>WA</v>
          </cell>
          <cell r="EC186" t="str">
            <v>Laptop</v>
          </cell>
          <cell r="ED186">
            <v>8264.9449999999997</v>
          </cell>
          <cell r="EE186" t="str">
            <v>OR</v>
          </cell>
          <cell r="EH186" t="str">
            <v>gt20</v>
          </cell>
          <cell r="EI186">
            <v>2003.7159999999999</v>
          </cell>
          <cell r="EJ186" t="str">
            <v>WA</v>
          </cell>
          <cell r="EO186">
            <v>2003.7159999999999</v>
          </cell>
          <cell r="EP186" t="str">
            <v>WA</v>
          </cell>
          <cell r="ES186">
            <v>4956.4930000000004</v>
          </cell>
          <cell r="ET186" t="str">
            <v>WA</v>
          </cell>
          <cell r="EZ186" t="str">
            <v>WA</v>
          </cell>
          <cell r="FA186" t="str">
            <v>Other</v>
          </cell>
          <cell r="FB186">
            <v>663271.47</v>
          </cell>
          <cell r="FC186">
            <v>487923.83999999997</v>
          </cell>
          <cell r="FI186" t="str">
            <v>WA</v>
          </cell>
          <cell r="FJ186" t="str">
            <v>Bathroom</v>
          </cell>
          <cell r="FK186" t="str">
            <v>EISAx</v>
          </cell>
          <cell r="FL186">
            <v>1387818.04</v>
          </cell>
          <cell r="FS186" t="str">
            <v>WA</v>
          </cell>
          <cell r="FT186" t="str">
            <v>EISAnqnx</v>
          </cell>
          <cell r="FV186">
            <v>2271895.38</v>
          </cell>
          <cell r="GD186" t="str">
            <v>WA</v>
          </cell>
          <cell r="GE186">
            <v>7582061.3439999996</v>
          </cell>
          <cell r="GF186">
            <v>4408175.2</v>
          </cell>
          <cell r="GI186">
            <v>1</v>
          </cell>
          <cell r="GJ186">
            <v>1</v>
          </cell>
          <cell r="GK186" t="str">
            <v>WA</v>
          </cell>
          <cell r="GL186">
            <v>2003.7159999999999</v>
          </cell>
          <cell r="GM186" t="str">
            <v>Pre 1980</v>
          </cell>
          <cell r="GN186">
            <v>0</v>
          </cell>
          <cell r="GQ186">
            <v>10718403.861307999</v>
          </cell>
          <cell r="GR186">
            <v>344634.14270999999</v>
          </cell>
          <cell r="GU186" t="str">
            <v>Natural Gas FAF</v>
          </cell>
          <cell r="GX186" t="str">
            <v>Other</v>
          </cell>
          <cell r="GY186" t="str">
            <v>WA</v>
          </cell>
          <cell r="GZ186">
            <v>4956.49267578125</v>
          </cell>
        </row>
        <row r="187">
          <cell r="AD187" t="str">
            <v>WA</v>
          </cell>
          <cell r="AH187" t="str">
            <v>WA</v>
          </cell>
          <cell r="AI187" t="str">
            <v>Pre 1980</v>
          </cell>
          <cell r="AJ187">
            <v>1524.7619999999999</v>
          </cell>
          <cell r="AK187" t="b">
            <v>1</v>
          </cell>
          <cell r="AN187" t="str">
            <v>OR</v>
          </cell>
          <cell r="AO187" t="str">
            <v>Oil FAF</v>
          </cell>
          <cell r="AP187" t="str">
            <v>Pre 1980</v>
          </cell>
          <cell r="AQ187" t="str">
            <v>Basement</v>
          </cell>
          <cell r="AR187">
            <v>6932.73828125</v>
          </cell>
          <cell r="AU187" t="str">
            <v>Yes</v>
          </cell>
          <cell r="AV187" t="b">
            <v>1</v>
          </cell>
          <cell r="AX187">
            <v>8319285.9375</v>
          </cell>
          <cell r="AY187" t="b">
            <v>0</v>
          </cell>
          <cell r="AZ187">
            <v>0</v>
          </cell>
          <cell r="BA187">
            <v>1</v>
          </cell>
          <cell r="BB187">
            <v>6932.73828125</v>
          </cell>
          <cell r="BC187">
            <v>1.0000000405683873</v>
          </cell>
          <cell r="BF187" t="str">
            <v>WA</v>
          </cell>
          <cell r="BG187" t="str">
            <v>Central Air Conditioning (Ducted System)</v>
          </cell>
          <cell r="BH187" t="str">
            <v>1993-2006</v>
          </cell>
          <cell r="BI187" t="str">
            <v>Crawlspace</v>
          </cell>
          <cell r="BJ187">
            <v>4956.49267578125</v>
          </cell>
          <cell r="BM187" t="str">
            <v>No</v>
          </cell>
          <cell r="BN187">
            <v>13491573.063476562</v>
          </cell>
          <cell r="BO187" t="b">
            <v>0</v>
          </cell>
          <cell r="BP187">
            <v>2399790.0153256836</v>
          </cell>
          <cell r="BQ187">
            <v>1</v>
          </cell>
          <cell r="BR187">
            <v>4956.49267578125</v>
          </cell>
          <cell r="BU187" t="str">
            <v>WA</v>
          </cell>
          <cell r="BV187" t="str">
            <v>Pre 1980</v>
          </cell>
          <cell r="BW187" t="str">
            <v>Gas Storage Inside Conditioned Space</v>
          </cell>
          <cell r="BY187">
            <v>2003.7159999999999</v>
          </cell>
          <cell r="BZ187" t="str">
            <v>le55</v>
          </cell>
          <cell r="CF187" t="str">
            <v>Conditioned</v>
          </cell>
          <cell r="CG187">
            <v>2003.7159999999999</v>
          </cell>
          <cell r="CH187" t="str">
            <v>WA</v>
          </cell>
          <cell r="CI187" t="str">
            <v>Side-by-Side w/ TTD Ice</v>
          </cell>
          <cell r="CJ187">
            <v>44081.752</v>
          </cell>
          <cell r="CK187" t="b">
            <v>0</v>
          </cell>
          <cell r="CQ187" t="str">
            <v>Conditioned</v>
          </cell>
          <cell r="CR187">
            <v>4956.4930000000004</v>
          </cell>
          <cell r="CS187" t="str">
            <v>WA</v>
          </cell>
          <cell r="CT187" t="str">
            <v>Chest</v>
          </cell>
          <cell r="CU187">
            <v>59477.916000000005</v>
          </cell>
          <cell r="CV187" t="b">
            <v>0</v>
          </cell>
          <cell r="CZ187">
            <v>6932.7380000000003</v>
          </cell>
          <cell r="DA187" t="str">
            <v>OR</v>
          </cell>
          <cell r="DC187" t="str">
            <v>Vertical Axis</v>
          </cell>
          <cell r="DG187" t="str">
            <v>Electric</v>
          </cell>
          <cell r="DH187">
            <v>6932.7380000000003</v>
          </cell>
          <cell r="DI187" t="str">
            <v>OR</v>
          </cell>
          <cell r="DL187" t="str">
            <v>Electric</v>
          </cell>
          <cell r="DM187" t="str">
            <v>Electric</v>
          </cell>
          <cell r="DN187">
            <v>4956.4930000000004</v>
          </cell>
          <cell r="DO187" t="str">
            <v>WA</v>
          </cell>
          <cell r="DS187">
            <v>1464.694</v>
          </cell>
          <cell r="DT187" t="str">
            <v>WA</v>
          </cell>
          <cell r="DU187" t="str">
            <v>lt32</v>
          </cell>
          <cell r="DX187" t="b">
            <v>0</v>
          </cell>
          <cell r="DY187">
            <v>6932.7380000000003</v>
          </cell>
          <cell r="DZ187" t="str">
            <v>OR</v>
          </cell>
          <cell r="EC187" t="str">
            <v>Desktop</v>
          </cell>
          <cell r="ED187">
            <v>2003.7159999999999</v>
          </cell>
          <cell r="EE187" t="str">
            <v>WA</v>
          </cell>
          <cell r="EH187" t="str">
            <v>le20</v>
          </cell>
          <cell r="EI187">
            <v>1524.7619999999999</v>
          </cell>
          <cell r="EJ187" t="str">
            <v>WA</v>
          </cell>
          <cell r="EO187">
            <v>1464.694</v>
          </cell>
          <cell r="EP187" t="str">
            <v>WA</v>
          </cell>
          <cell r="ES187">
            <v>6932.7380000000003</v>
          </cell>
          <cell r="ET187" t="str">
            <v>OR</v>
          </cell>
          <cell r="EZ187" t="str">
            <v>WA</v>
          </cell>
          <cell r="FA187" t="str">
            <v>Bathroom</v>
          </cell>
          <cell r="FB187">
            <v>45742.86</v>
          </cell>
          <cell r="FC187">
            <v>85386.671999999991</v>
          </cell>
          <cell r="FI187" t="str">
            <v>WA</v>
          </cell>
          <cell r="FJ187" t="str">
            <v>Bedrooms</v>
          </cell>
          <cell r="FK187" t="str">
            <v>EISAnqnx</v>
          </cell>
          <cell r="FL187">
            <v>892168.74000000011</v>
          </cell>
          <cell r="FS187" t="str">
            <v>WA</v>
          </cell>
          <cell r="FT187" t="str">
            <v>EISAq</v>
          </cell>
          <cell r="FV187">
            <v>1138997.2139999999</v>
          </cell>
          <cell r="GD187" t="str">
            <v>WA</v>
          </cell>
          <cell r="GE187">
            <v>5528787.0120000001</v>
          </cell>
          <cell r="GF187">
            <v>4581909.8099999996</v>
          </cell>
          <cell r="GI187">
            <v>1</v>
          </cell>
          <cell r="GJ187">
            <v>1</v>
          </cell>
          <cell r="GK187" t="str">
            <v>WA</v>
          </cell>
          <cell r="GL187">
            <v>1524.7619999999999</v>
          </cell>
          <cell r="GM187" t="str">
            <v>Pre 1980</v>
          </cell>
          <cell r="GN187">
            <v>0</v>
          </cell>
          <cell r="GQ187">
            <v>7547541.4047599994</v>
          </cell>
          <cell r="GR187">
            <v>442748.95384500001</v>
          </cell>
          <cell r="GU187" t="str">
            <v>Baseboard/Wall/Radiant</v>
          </cell>
          <cell r="GX187" t="str">
            <v>None</v>
          </cell>
          <cell r="GY187" t="str">
            <v>WA</v>
          </cell>
          <cell r="GZ187">
            <v>4956.49267578125</v>
          </cell>
        </row>
        <row r="188">
          <cell r="AD188" t="str">
            <v>WA</v>
          </cell>
          <cell r="AH188" t="str">
            <v>WA</v>
          </cell>
          <cell r="AI188" t="str">
            <v>1980-1992</v>
          </cell>
          <cell r="AJ188">
            <v>4956.4930000000004</v>
          </cell>
          <cell r="AK188" t="b">
            <v>1</v>
          </cell>
          <cell r="AN188" t="str">
            <v>WA</v>
          </cell>
          <cell r="AO188" t="str">
            <v>Wood</v>
          </cell>
          <cell r="AP188" t="str">
            <v>Pre 1980</v>
          </cell>
          <cell r="AQ188" t="str">
            <v>Basement</v>
          </cell>
          <cell r="AR188">
            <v>4956.49267578125</v>
          </cell>
          <cell r="AU188" t="str">
            <v>No</v>
          </cell>
          <cell r="AV188" t="b">
            <v>0</v>
          </cell>
          <cell r="AX188">
            <v>11875756.451171875</v>
          </cell>
          <cell r="AY188" t="b">
            <v>0</v>
          </cell>
          <cell r="AZ188">
            <v>2145417.854711914</v>
          </cell>
          <cell r="BA188" t="str">
            <v/>
          </cell>
          <cell r="BB188" t="str">
            <v/>
          </cell>
          <cell r="BC188">
            <v>0.99999993458706582</v>
          </cell>
          <cell r="BF188" t="str">
            <v>OR</v>
          </cell>
          <cell r="BG188" t="str">
            <v>Window A/C</v>
          </cell>
          <cell r="BH188" t="str">
            <v>Pre 1980</v>
          </cell>
          <cell r="BI188" t="str">
            <v>Crawlspace</v>
          </cell>
          <cell r="BJ188">
            <v>1188.02661132813</v>
          </cell>
          <cell r="BM188" t="str">
            <v>No</v>
          </cell>
          <cell r="BN188">
            <v>926660.75683594146</v>
          </cell>
          <cell r="BO188" t="b">
            <v>0</v>
          </cell>
          <cell r="BP188">
            <v>618977.66525588639</v>
          </cell>
          <cell r="BQ188">
            <v>1</v>
          </cell>
          <cell r="BR188">
            <v>1188.02661132813</v>
          </cell>
          <cell r="BU188" t="str">
            <v>WA</v>
          </cell>
          <cell r="BV188" t="str">
            <v>Pre 1980</v>
          </cell>
          <cell r="BW188" t="str">
            <v>Electric Storage - Inside Conditioned Space</v>
          </cell>
          <cell r="BY188">
            <v>1524.7619999999999</v>
          </cell>
          <cell r="BZ188" t="str">
            <v>gt55</v>
          </cell>
          <cell r="CF188" t="str">
            <v>Conditioned</v>
          </cell>
          <cell r="CG188">
            <v>1524.7619999999999</v>
          </cell>
          <cell r="CH188" t="str">
            <v>WA</v>
          </cell>
          <cell r="CI188" t="str">
            <v>Top-Freezer w/o TTD Ice</v>
          </cell>
          <cell r="CJ188">
            <v>27445.716</v>
          </cell>
          <cell r="CK188" t="b">
            <v>0</v>
          </cell>
          <cell r="CQ188" t="str">
            <v>Unconditioned</v>
          </cell>
          <cell r="CR188">
            <v>4956.4930000000004</v>
          </cell>
          <cell r="CS188" t="str">
            <v>WA</v>
          </cell>
          <cell r="CT188" t="str">
            <v>Upright</v>
          </cell>
          <cell r="CU188">
            <v>79303.888000000006</v>
          </cell>
          <cell r="CV188" t="b">
            <v>0</v>
          </cell>
          <cell r="CZ188">
            <v>4956.4930000000004</v>
          </cell>
          <cell r="DA188" t="str">
            <v>WA</v>
          </cell>
          <cell r="DC188" t="str">
            <v>Vertical Axis</v>
          </cell>
          <cell r="DG188" t="str">
            <v>Electric</v>
          </cell>
          <cell r="DH188">
            <v>1188.027</v>
          </cell>
          <cell r="DI188" t="str">
            <v>OR</v>
          </cell>
          <cell r="DL188" t="str">
            <v>Electric</v>
          </cell>
          <cell r="DM188" t="str">
            <v>Electric</v>
          </cell>
          <cell r="DN188">
            <v>4956.4930000000004</v>
          </cell>
          <cell r="DO188" t="str">
            <v>WA</v>
          </cell>
          <cell r="DS188">
            <v>1464.694</v>
          </cell>
          <cell r="DT188" t="str">
            <v>WA</v>
          </cell>
          <cell r="DU188" t="str">
            <v>lt32</v>
          </cell>
          <cell r="DX188" t="b">
            <v>0</v>
          </cell>
          <cell r="DY188">
            <v>4956.4930000000004</v>
          </cell>
          <cell r="DZ188" t="str">
            <v>WA</v>
          </cell>
          <cell r="EC188" t="str">
            <v>Desktop</v>
          </cell>
          <cell r="ED188">
            <v>1150.8789999999999</v>
          </cell>
          <cell r="EE188" t="str">
            <v>WA</v>
          </cell>
          <cell r="EH188" t="str">
            <v>le20</v>
          </cell>
          <cell r="EI188">
            <v>1524.7619999999999</v>
          </cell>
          <cell r="EJ188" t="str">
            <v>WA</v>
          </cell>
          <cell r="EO188">
            <v>1524.7619999999999</v>
          </cell>
          <cell r="EP188" t="str">
            <v>WA</v>
          </cell>
          <cell r="ES188">
            <v>1188.027</v>
          </cell>
          <cell r="ET188" t="str">
            <v>OR</v>
          </cell>
          <cell r="EZ188" t="str">
            <v>WA</v>
          </cell>
          <cell r="FA188" t="str">
            <v>Bedrooms</v>
          </cell>
          <cell r="FB188">
            <v>137228.57999999999</v>
          </cell>
          <cell r="FC188">
            <v>518419.07999999996</v>
          </cell>
          <cell r="FI188" t="str">
            <v>WA</v>
          </cell>
          <cell r="FJ188" t="str">
            <v>Bedrooms</v>
          </cell>
          <cell r="FK188" t="str">
            <v>EISAq</v>
          </cell>
          <cell r="FL188">
            <v>292433.087</v>
          </cell>
          <cell r="FS188" t="str">
            <v>WA</v>
          </cell>
          <cell r="FT188" t="str">
            <v>EISAx</v>
          </cell>
          <cell r="FV188">
            <v>1783971.54</v>
          </cell>
          <cell r="GD188" t="str">
            <v>WA</v>
          </cell>
          <cell r="GE188">
            <v>11048022.897000002</v>
          </cell>
          <cell r="GF188">
            <v>6939090.2000000002</v>
          </cell>
          <cell r="GI188">
            <v>1</v>
          </cell>
          <cell r="GJ188">
            <v>2</v>
          </cell>
          <cell r="GK188" t="str">
            <v>WA</v>
          </cell>
          <cell r="GL188">
            <v>4956.4930000000004</v>
          </cell>
          <cell r="GM188" t="str">
            <v>1980-1992</v>
          </cell>
          <cell r="GN188">
            <v>-1</v>
          </cell>
          <cell r="GQ188">
            <v>27859232.812215004</v>
          </cell>
          <cell r="GR188">
            <v>1732926.2563575001</v>
          </cell>
          <cell r="GU188" t="str">
            <v>Baseboard/Wall/Radiant</v>
          </cell>
          <cell r="GX188" t="str">
            <v>Wood</v>
          </cell>
          <cell r="GY188" t="str">
            <v>WA</v>
          </cell>
          <cell r="GZ188">
            <v>1524.76245117188</v>
          </cell>
        </row>
        <row r="189">
          <cell r="AD189" t="str">
            <v>OR</v>
          </cell>
          <cell r="AH189" t="str">
            <v>OR</v>
          </cell>
          <cell r="AI189" t="str">
            <v>Pre 1980</v>
          </cell>
          <cell r="AJ189">
            <v>6932.7380000000003</v>
          </cell>
          <cell r="AK189" t="b">
            <v>1</v>
          </cell>
          <cell r="AN189" t="str">
            <v>WA</v>
          </cell>
          <cell r="AO189" t="str">
            <v>Natural Gas FAF</v>
          </cell>
          <cell r="AP189" t="str">
            <v>Pre 1980</v>
          </cell>
          <cell r="AQ189" t="str">
            <v>Basement</v>
          </cell>
          <cell r="AR189">
            <v>4956.49267578125</v>
          </cell>
          <cell r="AU189" t="str">
            <v>No</v>
          </cell>
          <cell r="AV189" t="b">
            <v>1</v>
          </cell>
          <cell r="AX189">
            <v>11875756.451171875</v>
          </cell>
          <cell r="AY189" t="b">
            <v>0</v>
          </cell>
          <cell r="AZ189">
            <v>2145417.854711914</v>
          </cell>
          <cell r="BA189">
            <v>1</v>
          </cell>
          <cell r="BB189">
            <v>4956.49267578125</v>
          </cell>
          <cell r="BC189">
            <v>0.99999993458706582</v>
          </cell>
          <cell r="BF189" t="str">
            <v>OR</v>
          </cell>
          <cell r="BG189" t="str">
            <v>Central Air Conditioning (Ducted System)</v>
          </cell>
          <cell r="BH189" t="str">
            <v>Pre 1980</v>
          </cell>
          <cell r="BI189" t="str">
            <v>Crawlspace</v>
          </cell>
          <cell r="BJ189">
            <v>6932.73828125</v>
          </cell>
          <cell r="BM189" t="str">
            <v>No</v>
          </cell>
          <cell r="BN189">
            <v>6918872.8046875</v>
          </cell>
          <cell r="BO189" t="b">
            <v>0</v>
          </cell>
          <cell r="BP189">
            <v>2482447.8860707032</v>
          </cell>
          <cell r="BQ189">
            <v>0.5</v>
          </cell>
          <cell r="BR189">
            <v>3466.369140625</v>
          </cell>
          <cell r="BU189" t="str">
            <v>OR</v>
          </cell>
          <cell r="BV189" t="str">
            <v>1993-2006</v>
          </cell>
          <cell r="BW189" t="str">
            <v>Gas Storage Outside Conditioned Space</v>
          </cell>
          <cell r="BY189">
            <v>1188.027</v>
          </cell>
          <cell r="BZ189" t="str">
            <v>le55</v>
          </cell>
          <cell r="CF189" t="str">
            <v>Conditioned</v>
          </cell>
          <cell r="CG189">
            <v>1188.027</v>
          </cell>
          <cell r="CH189" t="str">
            <v>OR</v>
          </cell>
          <cell r="CI189" t="str">
            <v>Bottom-Freezer (Including French Door) w/o TTD Ice</v>
          </cell>
          <cell r="CJ189">
            <v>23760.54</v>
          </cell>
          <cell r="CK189" t="b">
            <v>0</v>
          </cell>
          <cell r="CQ189" t="str">
            <v>Unconditioned</v>
          </cell>
          <cell r="CR189">
            <v>4956.4930000000004</v>
          </cell>
          <cell r="CS189" t="str">
            <v>WA</v>
          </cell>
          <cell r="CT189" t="str">
            <v>Chest</v>
          </cell>
          <cell r="CU189">
            <v>104086.353</v>
          </cell>
          <cell r="CV189" t="b">
            <v>0</v>
          </cell>
          <cell r="CZ189">
            <v>1524.7619999999999</v>
          </cell>
          <cell r="DA189" t="str">
            <v>WA</v>
          </cell>
          <cell r="DC189" t="str">
            <v>Vertical Axis</v>
          </cell>
          <cell r="DG189" t="str">
            <v>Electric</v>
          </cell>
          <cell r="DH189">
            <v>1524.7619999999999</v>
          </cell>
          <cell r="DI189" t="str">
            <v>WA</v>
          </cell>
          <cell r="DL189" t="str">
            <v>Electric</v>
          </cell>
          <cell r="DM189" t="str">
            <v>Electric</v>
          </cell>
          <cell r="DN189">
            <v>1464.694</v>
          </cell>
          <cell r="DO189" t="str">
            <v>WA</v>
          </cell>
          <cell r="DS189">
            <v>1524.7619999999999</v>
          </cell>
          <cell r="DT189" t="str">
            <v>WA</v>
          </cell>
          <cell r="DU189" t="str">
            <v>32to46</v>
          </cell>
          <cell r="DX189" t="b">
            <v>1</v>
          </cell>
          <cell r="DY189">
            <v>4956.4930000000004</v>
          </cell>
          <cell r="DZ189" t="str">
            <v>WA</v>
          </cell>
          <cell r="EC189" t="str">
            <v>Desktop</v>
          </cell>
          <cell r="ED189">
            <v>1150.8789999999999</v>
          </cell>
          <cell r="EE189" t="str">
            <v>WA</v>
          </cell>
          <cell r="EH189" t="str">
            <v>le20</v>
          </cell>
          <cell r="EI189">
            <v>1524.7619999999999</v>
          </cell>
          <cell r="EJ189" t="str">
            <v>WA</v>
          </cell>
          <cell r="EO189">
            <v>1464.694</v>
          </cell>
          <cell r="EP189" t="str">
            <v>WA</v>
          </cell>
          <cell r="ES189">
            <v>1524.7619999999999</v>
          </cell>
          <cell r="ET189" t="str">
            <v>WA</v>
          </cell>
          <cell r="EZ189" t="str">
            <v>WA</v>
          </cell>
          <cell r="FA189" t="str">
            <v>Kitchen</v>
          </cell>
          <cell r="FB189">
            <v>112832.38799999999</v>
          </cell>
          <cell r="FC189">
            <v>259209.53999999998</v>
          </cell>
          <cell r="FI189" t="str">
            <v>WA</v>
          </cell>
          <cell r="FJ189" t="str">
            <v>Bedrooms</v>
          </cell>
          <cell r="FK189" t="str">
            <v>EISAx</v>
          </cell>
          <cell r="FL189">
            <v>396519.44000000006</v>
          </cell>
          <cell r="FS189" t="str">
            <v>OR</v>
          </cell>
          <cell r="FT189" t="str">
            <v>EISAnqnx</v>
          </cell>
          <cell r="FV189">
            <v>5823499.9199999999</v>
          </cell>
          <cell r="GD189" t="str">
            <v>OR</v>
          </cell>
          <cell r="GE189">
            <v>22011443.150000002</v>
          </cell>
          <cell r="GF189">
            <v>16756427.746000001</v>
          </cell>
          <cell r="GI189">
            <v>1</v>
          </cell>
          <cell r="GJ189">
            <v>1</v>
          </cell>
          <cell r="GK189" t="str">
            <v>OR</v>
          </cell>
          <cell r="GL189">
            <v>6932.7380000000003</v>
          </cell>
          <cell r="GM189" t="str">
            <v>Pre 1980</v>
          </cell>
          <cell r="GN189">
            <v>0</v>
          </cell>
          <cell r="GQ189">
            <v>35357657.073800005</v>
          </cell>
          <cell r="GR189">
            <v>3733764.7046600003</v>
          </cell>
          <cell r="GU189" t="str">
            <v>Heat Pump (Central System)</v>
          </cell>
          <cell r="GX189" t="str">
            <v>None</v>
          </cell>
          <cell r="GY189" t="str">
            <v>WA</v>
          </cell>
          <cell r="GZ189">
            <v>2003.71557617188</v>
          </cell>
        </row>
        <row r="190">
          <cell r="AD190" t="str">
            <v>WA</v>
          </cell>
          <cell r="AH190" t="str">
            <v>WA</v>
          </cell>
          <cell r="AI190" t="str">
            <v>Pre 1980</v>
          </cell>
          <cell r="AJ190">
            <v>4956.4930000000004</v>
          </cell>
          <cell r="AK190" t="b">
            <v>1</v>
          </cell>
          <cell r="AN190" t="str">
            <v>WA</v>
          </cell>
          <cell r="AO190" t="str">
            <v>Oil FAF</v>
          </cell>
          <cell r="AP190" t="str">
            <v>Pre 1980</v>
          </cell>
          <cell r="AQ190" t="str">
            <v>Crawlspace</v>
          </cell>
          <cell r="AR190">
            <v>1464.69372558594</v>
          </cell>
          <cell r="AU190" t="str">
            <v>No</v>
          </cell>
          <cell r="AV190" t="b">
            <v>1</v>
          </cell>
          <cell r="AX190">
            <v>2219010.994262699</v>
          </cell>
          <cell r="AY190" t="b">
            <v>0</v>
          </cell>
          <cell r="AZ190">
            <v>981595.25876965502</v>
          </cell>
          <cell r="BA190">
            <v>1</v>
          </cell>
          <cell r="BB190">
            <v>1464.69372558594</v>
          </cell>
          <cell r="BC190">
            <v>0.99999981264751547</v>
          </cell>
          <cell r="BF190" t="str">
            <v>OR</v>
          </cell>
          <cell r="BG190" t="str">
            <v>PTAC</v>
          </cell>
          <cell r="BH190" t="str">
            <v>Pre 1980</v>
          </cell>
          <cell r="BI190" t="str">
            <v>Crawlspace</v>
          </cell>
          <cell r="BJ190">
            <v>6932.73828125</v>
          </cell>
          <cell r="BM190" t="str">
            <v>No</v>
          </cell>
          <cell r="BN190">
            <v>6918872.8046875</v>
          </cell>
          <cell r="BO190" t="b">
            <v>0</v>
          </cell>
          <cell r="BP190">
            <v>2482447.8860707032</v>
          </cell>
          <cell r="BQ190">
            <v>0.5</v>
          </cell>
          <cell r="BR190">
            <v>3466.369140625</v>
          </cell>
          <cell r="BU190" t="str">
            <v>WA</v>
          </cell>
          <cell r="BV190" t="str">
            <v>1993-2006</v>
          </cell>
          <cell r="BW190" t="str">
            <v>Electric Storage - Inside Conditioned Space</v>
          </cell>
          <cell r="BY190">
            <v>1150.8789999999999</v>
          </cell>
          <cell r="BZ190" t="str">
            <v>le55</v>
          </cell>
          <cell r="CF190" t="str">
            <v>Conditioned</v>
          </cell>
          <cell r="CG190">
            <v>2003.7159999999999</v>
          </cell>
          <cell r="CH190" t="str">
            <v>WA</v>
          </cell>
          <cell r="CI190" t="str">
            <v>Side-by-Side w/ TTD Ice</v>
          </cell>
          <cell r="CJ190">
            <v>46085.468000000001</v>
          </cell>
          <cell r="CK190" t="b">
            <v>0</v>
          </cell>
          <cell r="CQ190" t="str">
            <v>Conditioned</v>
          </cell>
          <cell r="CR190">
            <v>2003.7159999999999</v>
          </cell>
          <cell r="CS190" t="str">
            <v>WA</v>
          </cell>
          <cell r="CT190" t="str">
            <v>Upright</v>
          </cell>
          <cell r="CU190">
            <v>30055.739999999998</v>
          </cell>
          <cell r="CV190" t="b">
            <v>0</v>
          </cell>
          <cell r="CZ190">
            <v>1524.7619999999999</v>
          </cell>
          <cell r="DA190" t="str">
            <v>WA</v>
          </cell>
          <cell r="DC190" t="str">
            <v>Horizontal Axis</v>
          </cell>
          <cell r="DG190" t="str">
            <v>Electric</v>
          </cell>
          <cell r="DH190">
            <v>2003.7159999999999</v>
          </cell>
          <cell r="DI190" t="str">
            <v>WA</v>
          </cell>
          <cell r="DL190" t="str">
            <v>Electric</v>
          </cell>
          <cell r="DM190" t="str">
            <v>Electric</v>
          </cell>
          <cell r="DN190">
            <v>1464.694</v>
          </cell>
          <cell r="DO190" t="str">
            <v>WA</v>
          </cell>
          <cell r="DS190">
            <v>6932.7380000000003</v>
          </cell>
          <cell r="DT190" t="str">
            <v>OR</v>
          </cell>
          <cell r="DU190" t="str">
            <v>32to46</v>
          </cell>
          <cell r="DX190" t="b">
            <v>1</v>
          </cell>
          <cell r="DY190">
            <v>1464.694</v>
          </cell>
          <cell r="DZ190" t="str">
            <v>WA</v>
          </cell>
          <cell r="EC190" t="str">
            <v>Desktop</v>
          </cell>
          <cell r="ED190">
            <v>1150.8789999999999</v>
          </cell>
          <cell r="EE190" t="str">
            <v>WA</v>
          </cell>
          <cell r="EH190" t="str">
            <v>le20</v>
          </cell>
          <cell r="EI190">
            <v>1188.027</v>
          </cell>
          <cell r="EJ190" t="str">
            <v>OR</v>
          </cell>
          <cell r="EO190">
            <v>1464.694</v>
          </cell>
          <cell r="EP190" t="str">
            <v>WA</v>
          </cell>
          <cell r="ES190">
            <v>6932.7380000000003</v>
          </cell>
          <cell r="ET190" t="str">
            <v>OR</v>
          </cell>
          <cell r="EZ190" t="str">
            <v>WA</v>
          </cell>
          <cell r="FA190" t="str">
            <v>Living Room/Family Room</v>
          </cell>
          <cell r="FB190">
            <v>67089.527999999991</v>
          </cell>
          <cell r="FC190">
            <v>419309.55</v>
          </cell>
          <cell r="FI190" t="str">
            <v>WA</v>
          </cell>
          <cell r="FJ190" t="str">
            <v>Exterior</v>
          </cell>
          <cell r="FK190" t="str">
            <v>EISAnqnx</v>
          </cell>
          <cell r="FL190">
            <v>1189558.32</v>
          </cell>
          <cell r="FS190" t="str">
            <v>OR</v>
          </cell>
          <cell r="FT190" t="str">
            <v>EISAq</v>
          </cell>
          <cell r="FV190">
            <v>1871839.26</v>
          </cell>
          <cell r="GD190" t="str">
            <v>WA</v>
          </cell>
          <cell r="GE190">
            <v>15484084.132000001</v>
          </cell>
          <cell r="GF190">
            <v>11186804.701000001</v>
          </cell>
          <cell r="GI190">
            <v>1</v>
          </cell>
          <cell r="GJ190">
            <v>1</v>
          </cell>
          <cell r="GK190" t="str">
            <v>WA</v>
          </cell>
          <cell r="GL190">
            <v>4956.4930000000004</v>
          </cell>
          <cell r="GM190" t="str">
            <v>Pre 1980</v>
          </cell>
          <cell r="GN190">
            <v>0</v>
          </cell>
          <cell r="GQ190">
            <v>23007510.161249001</v>
          </cell>
          <cell r="GR190">
            <v>1853220.3414675</v>
          </cell>
          <cell r="GU190" t="str">
            <v>Natural Gas FAF</v>
          </cell>
          <cell r="GX190" t="str">
            <v>None</v>
          </cell>
          <cell r="GY190" t="str">
            <v>WA</v>
          </cell>
          <cell r="GZ190">
            <v>2003.71557617188</v>
          </cell>
        </row>
        <row r="191">
          <cell r="AD191" t="str">
            <v>WA</v>
          </cell>
          <cell r="AH191" t="str">
            <v>WA</v>
          </cell>
          <cell r="AI191" t="str">
            <v>Pre 1980</v>
          </cell>
          <cell r="AJ191">
            <v>1524.7619999999999</v>
          </cell>
          <cell r="AK191" t="b">
            <v>1</v>
          </cell>
          <cell r="AN191" t="str">
            <v>WA</v>
          </cell>
          <cell r="AO191" t="str">
            <v>Wood</v>
          </cell>
          <cell r="AP191" t="str">
            <v>Pre 1980</v>
          </cell>
          <cell r="AQ191" t="str">
            <v>Basement</v>
          </cell>
          <cell r="AR191">
            <v>1524.76245117188</v>
          </cell>
          <cell r="AU191" t="str">
            <v>No</v>
          </cell>
          <cell r="AV191" t="b">
            <v>0</v>
          </cell>
          <cell r="AX191">
            <v>3696024.1816406371</v>
          </cell>
          <cell r="AY191" t="b">
            <v>0</v>
          </cell>
          <cell r="AZ191">
            <v>1976610.5559521548</v>
          </cell>
          <cell r="BA191" t="str">
            <v/>
          </cell>
          <cell r="BB191" t="str">
            <v/>
          </cell>
          <cell r="BC191">
            <v>1.0000002958965923</v>
          </cell>
          <cell r="BF191" t="str">
            <v>WA</v>
          </cell>
          <cell r="BG191" t="str">
            <v>Heat Pump (Central System)</v>
          </cell>
          <cell r="BH191" t="str">
            <v>Pre 1980</v>
          </cell>
          <cell r="BI191" t="str">
            <v>Basement</v>
          </cell>
          <cell r="BJ191">
            <v>710.80724918141095</v>
          </cell>
          <cell r="BM191" t="str">
            <v>Yes</v>
          </cell>
          <cell r="BN191">
            <v>1848098.8478716684</v>
          </cell>
          <cell r="BO191" t="b">
            <v>0</v>
          </cell>
          <cell r="BP191">
            <v>0</v>
          </cell>
          <cell r="BQ191">
            <v>0.5</v>
          </cell>
          <cell r="BR191">
            <v>355.40362459070548</v>
          </cell>
          <cell r="BU191" t="str">
            <v>WA</v>
          </cell>
          <cell r="BV191" t="str">
            <v>Pre 1980</v>
          </cell>
          <cell r="BW191" t="str">
            <v>Gas Storage Inside Conditioned Space</v>
          </cell>
          <cell r="BY191">
            <v>2003.7159999999999</v>
          </cell>
          <cell r="BZ191" t="str">
            <v>le55</v>
          </cell>
          <cell r="CF191" t="str">
            <v>Conditioned</v>
          </cell>
          <cell r="CG191">
            <v>2003.7159999999999</v>
          </cell>
          <cell r="CH191" t="str">
            <v>WA</v>
          </cell>
          <cell r="CI191" t="str">
            <v>Refrigerator Only</v>
          </cell>
          <cell r="CJ191">
            <v>20037.16</v>
          </cell>
          <cell r="CK191" t="b">
            <v>0</v>
          </cell>
          <cell r="CQ191" t="str">
            <v>Unconditioned</v>
          </cell>
          <cell r="CR191">
            <v>4956.4930000000004</v>
          </cell>
          <cell r="CS191" t="str">
            <v>WA</v>
          </cell>
          <cell r="CT191" t="str">
            <v>Upright</v>
          </cell>
          <cell r="CU191">
            <v>59477.916000000005</v>
          </cell>
          <cell r="CV191" t="b">
            <v>0</v>
          </cell>
          <cell r="CZ191">
            <v>4956.4930000000004</v>
          </cell>
          <cell r="DA191" t="str">
            <v>WA</v>
          </cell>
          <cell r="DC191" t="str">
            <v>Horizontal Axis</v>
          </cell>
          <cell r="DG191" t="str">
            <v>Electric</v>
          </cell>
          <cell r="DH191">
            <v>1464.694</v>
          </cell>
          <cell r="DI191" t="str">
            <v>WA</v>
          </cell>
          <cell r="DL191" t="str">
            <v>Electric</v>
          </cell>
          <cell r="DM191" t="str">
            <v>Electric</v>
          </cell>
          <cell r="DN191">
            <v>1524.7619999999999</v>
          </cell>
          <cell r="DO191" t="str">
            <v>WA</v>
          </cell>
          <cell r="DS191">
            <v>6932.7380000000003</v>
          </cell>
          <cell r="DT191" t="str">
            <v>OR</v>
          </cell>
          <cell r="DU191" t="str">
            <v>lt32</v>
          </cell>
          <cell r="DX191" t="b">
            <v>0</v>
          </cell>
          <cell r="DY191">
            <v>1464.694</v>
          </cell>
          <cell r="DZ191" t="str">
            <v>WA</v>
          </cell>
          <cell r="EC191" t="str">
            <v>Desktop</v>
          </cell>
          <cell r="ED191">
            <v>1150.8789999999999</v>
          </cell>
          <cell r="EE191" t="str">
            <v>WA</v>
          </cell>
          <cell r="EH191" t="str">
            <v>gt20</v>
          </cell>
          <cell r="EI191">
            <v>2003.7159999999999</v>
          </cell>
          <cell r="EJ191" t="str">
            <v>WA</v>
          </cell>
          <cell r="EO191">
            <v>1464.694</v>
          </cell>
          <cell r="EP191" t="str">
            <v>WA</v>
          </cell>
          <cell r="ES191">
            <v>1464.694</v>
          </cell>
          <cell r="ET191" t="str">
            <v>WA</v>
          </cell>
          <cell r="EZ191" t="str">
            <v>WA</v>
          </cell>
          <cell r="FA191" t="str">
            <v>Other</v>
          </cell>
          <cell r="FB191">
            <v>45742.86</v>
          </cell>
          <cell r="FC191">
            <v>73188.576000000001</v>
          </cell>
          <cell r="FI191" t="str">
            <v>WA</v>
          </cell>
          <cell r="FJ191" t="str">
            <v>Exterior</v>
          </cell>
          <cell r="FK191" t="str">
            <v>EISAq</v>
          </cell>
          <cell r="FL191">
            <v>2498072.4720000001</v>
          </cell>
          <cell r="FS191" t="str">
            <v>OR</v>
          </cell>
          <cell r="FT191" t="str">
            <v>EISAx</v>
          </cell>
          <cell r="FV191">
            <v>311973.21000000002</v>
          </cell>
          <cell r="GD191" t="str">
            <v>WA</v>
          </cell>
          <cell r="GE191">
            <v>1506464.8559999999</v>
          </cell>
          <cell r="GF191">
            <v>1866308.6879999998</v>
          </cell>
          <cell r="GI191">
            <v>1</v>
          </cell>
          <cell r="GJ191">
            <v>1</v>
          </cell>
          <cell r="GK191" t="str">
            <v>WA</v>
          </cell>
          <cell r="GL191">
            <v>1524.7619999999999</v>
          </cell>
          <cell r="GM191" t="str">
            <v>Pre 1980</v>
          </cell>
          <cell r="GN191">
            <v>0</v>
          </cell>
          <cell r="GQ191">
            <v>7547541.4047599994</v>
          </cell>
          <cell r="GR191">
            <v>442748.95384500001</v>
          </cell>
          <cell r="GU191" t="str">
            <v>Baseboard/Wall/Radiant</v>
          </cell>
          <cell r="GX191" t="str">
            <v>None</v>
          </cell>
          <cell r="GY191" t="str">
            <v>WA</v>
          </cell>
          <cell r="GZ191">
            <v>4956.49267578125</v>
          </cell>
        </row>
        <row r="192">
          <cell r="AD192" t="str">
            <v>WA</v>
          </cell>
          <cell r="AH192" t="str">
            <v>WA</v>
          </cell>
          <cell r="AI192" t="str">
            <v>Pre 1980</v>
          </cell>
          <cell r="AJ192">
            <v>1524.7619999999999</v>
          </cell>
          <cell r="AK192" t="b">
            <v>1</v>
          </cell>
          <cell r="AN192" t="str">
            <v>WA</v>
          </cell>
          <cell r="AO192" t="str">
            <v>Natural Gas Other</v>
          </cell>
          <cell r="AP192" t="str">
            <v>Pre 1980</v>
          </cell>
          <cell r="AQ192" t="str">
            <v>Basement</v>
          </cell>
          <cell r="AR192">
            <v>1524.76245117188</v>
          </cell>
          <cell r="AU192" t="str">
            <v>No</v>
          </cell>
          <cell r="AV192" t="b">
            <v>0</v>
          </cell>
          <cell r="AX192">
            <v>3696024.1816406371</v>
          </cell>
          <cell r="AY192" t="b">
            <v>0</v>
          </cell>
          <cell r="AZ192">
            <v>1976610.5559521548</v>
          </cell>
          <cell r="BA192" t="str">
            <v/>
          </cell>
          <cell r="BB192" t="str">
            <v/>
          </cell>
          <cell r="BC192">
            <v>1.0000002958965923</v>
          </cell>
          <cell r="BF192" t="str">
            <v>WA</v>
          </cell>
          <cell r="BG192" t="str">
            <v>Heat Pump (Central System)</v>
          </cell>
          <cell r="BH192" t="str">
            <v>Pre 1980</v>
          </cell>
          <cell r="BI192" t="str">
            <v>Crawlspace</v>
          </cell>
          <cell r="BJ192">
            <v>753.886476404527</v>
          </cell>
          <cell r="BM192" t="str">
            <v>Yes</v>
          </cell>
          <cell r="BN192">
            <v>1960104.8386517703</v>
          </cell>
          <cell r="BO192" t="b">
            <v>0</v>
          </cell>
          <cell r="BP192">
            <v>0</v>
          </cell>
          <cell r="BQ192">
            <v>0.5</v>
          </cell>
          <cell r="BR192">
            <v>376.9432382022635</v>
          </cell>
          <cell r="BU192" t="str">
            <v>WA</v>
          </cell>
          <cell r="BV192" t="str">
            <v>Pre 1980</v>
          </cell>
          <cell r="BW192" t="str">
            <v>Electric Storage - Inside Conditioned Space</v>
          </cell>
          <cell r="BY192">
            <v>1524.7619999999999</v>
          </cell>
          <cell r="BZ192" t="str">
            <v>gt55</v>
          </cell>
          <cell r="CF192" t="str">
            <v>Conditioned</v>
          </cell>
          <cell r="CG192">
            <v>1464.694</v>
          </cell>
          <cell r="CH192" t="str">
            <v>WA</v>
          </cell>
          <cell r="CI192" t="str">
            <v>Side-by-Side w/o TTD Ice</v>
          </cell>
          <cell r="CJ192">
            <v>32223.268</v>
          </cell>
          <cell r="CK192" t="b">
            <v>0</v>
          </cell>
          <cell r="CQ192" t="str">
            <v>Conditioned</v>
          </cell>
          <cell r="CR192">
            <v>2003.7159999999999</v>
          </cell>
          <cell r="CS192" t="str">
            <v>WA</v>
          </cell>
          <cell r="CT192" t="str">
            <v>Upright</v>
          </cell>
          <cell r="CU192">
            <v>36066.887999999999</v>
          </cell>
          <cell r="CV192" t="b">
            <v>0</v>
          </cell>
          <cell r="CZ192">
            <v>1524.7619999999999</v>
          </cell>
          <cell r="DA192" t="str">
            <v>WA</v>
          </cell>
          <cell r="DC192" t="str">
            <v>Horizontal Axis</v>
          </cell>
          <cell r="DG192" t="str">
            <v>Electric</v>
          </cell>
          <cell r="DH192">
            <v>1150.8789999999999</v>
          </cell>
          <cell r="DI192" t="str">
            <v>WA</v>
          </cell>
          <cell r="DL192" t="str">
            <v>Electric</v>
          </cell>
          <cell r="DM192" t="str">
            <v>Electric</v>
          </cell>
          <cell r="DN192">
            <v>2003.7159999999999</v>
          </cell>
          <cell r="DO192" t="str">
            <v>WA</v>
          </cell>
          <cell r="DS192">
            <v>4956.4930000000004</v>
          </cell>
          <cell r="DT192" t="str">
            <v>WA</v>
          </cell>
          <cell r="DU192" t="str">
            <v>32to46</v>
          </cell>
          <cell r="DX192" t="b">
            <v>0</v>
          </cell>
          <cell r="DY192">
            <v>1464.694</v>
          </cell>
          <cell r="DZ192" t="str">
            <v>WA</v>
          </cell>
          <cell r="EC192" t="str">
            <v>Desktop</v>
          </cell>
          <cell r="ED192">
            <v>1150.8789999999999</v>
          </cell>
          <cell r="EE192" t="str">
            <v>WA</v>
          </cell>
          <cell r="EH192" t="str">
            <v>le20</v>
          </cell>
          <cell r="EI192">
            <v>1524.7619999999999</v>
          </cell>
          <cell r="EJ192" t="str">
            <v>WA</v>
          </cell>
          <cell r="EO192">
            <v>4956.4930000000004</v>
          </cell>
          <cell r="EP192" t="str">
            <v>WA</v>
          </cell>
          <cell r="ES192">
            <v>6932.7380000000003</v>
          </cell>
          <cell r="ET192" t="str">
            <v>OR</v>
          </cell>
          <cell r="EZ192" t="str">
            <v>WA</v>
          </cell>
          <cell r="FA192" t="str">
            <v>Bathroom</v>
          </cell>
          <cell r="FB192">
            <v>152476.19999999998</v>
          </cell>
          <cell r="FC192">
            <v>53366.67</v>
          </cell>
          <cell r="FI192" t="str">
            <v>WA</v>
          </cell>
          <cell r="FJ192" t="str">
            <v>Kitchen</v>
          </cell>
          <cell r="FK192" t="str">
            <v>EISAq</v>
          </cell>
          <cell r="FL192">
            <v>227998.67800000001</v>
          </cell>
          <cell r="FS192" t="str">
            <v>WA</v>
          </cell>
          <cell r="FT192" t="str">
            <v>EISAnqnx</v>
          </cell>
          <cell r="FV192">
            <v>197733.69</v>
          </cell>
          <cell r="GD192" t="str">
            <v>WA</v>
          </cell>
          <cell r="GE192">
            <v>1745852.49</v>
          </cell>
          <cell r="GF192">
            <v>1184740.074</v>
          </cell>
          <cell r="GI192">
            <v>1</v>
          </cell>
          <cell r="GJ192">
            <v>1</v>
          </cell>
          <cell r="GK192" t="str">
            <v>WA</v>
          </cell>
          <cell r="GL192">
            <v>1524.7619999999999</v>
          </cell>
          <cell r="GM192" t="str">
            <v>Pre 1980</v>
          </cell>
          <cell r="GN192">
            <v>0</v>
          </cell>
          <cell r="GQ192">
            <v>7547541.4047599994</v>
          </cell>
          <cell r="GR192">
            <v>442748.95384500001</v>
          </cell>
          <cell r="GU192" t="str">
            <v>Oil FAF</v>
          </cell>
          <cell r="GX192" t="str">
            <v>None</v>
          </cell>
          <cell r="GY192" t="str">
            <v>WA</v>
          </cell>
          <cell r="GZ192">
            <v>2003.71557617188</v>
          </cell>
        </row>
        <row r="193">
          <cell r="AD193" t="str">
            <v>WA</v>
          </cell>
          <cell r="AH193" t="str">
            <v>WA</v>
          </cell>
          <cell r="AI193" t="str">
            <v>Post 2006</v>
          </cell>
          <cell r="AJ193">
            <v>4956.4930000000004</v>
          </cell>
          <cell r="AK193" t="b">
            <v>1</v>
          </cell>
          <cell r="AN193" t="str">
            <v>WA</v>
          </cell>
          <cell r="AO193" t="str">
            <v>Natural Gas FAF</v>
          </cell>
          <cell r="AP193" t="str">
            <v>Pre 1980</v>
          </cell>
          <cell r="AQ193" t="str">
            <v>Basement</v>
          </cell>
          <cell r="AR193">
            <v>1524.76245117188</v>
          </cell>
          <cell r="AU193" t="str">
            <v>No</v>
          </cell>
          <cell r="AV193" t="b">
            <v>1</v>
          </cell>
          <cell r="AX193">
            <v>3696024.1816406371</v>
          </cell>
          <cell r="AY193" t="b">
            <v>0</v>
          </cell>
          <cell r="AZ193">
            <v>1976610.5559521548</v>
          </cell>
          <cell r="BA193">
            <v>1</v>
          </cell>
          <cell r="BB193">
            <v>1524.76245117188</v>
          </cell>
          <cell r="BC193">
            <v>1.0000002958965923</v>
          </cell>
          <cell r="BF193" t="str">
            <v>OR</v>
          </cell>
          <cell r="BG193" t="str">
            <v>Heat Pump (Central System)</v>
          </cell>
          <cell r="BH193" t="str">
            <v>Pre 1980</v>
          </cell>
          <cell r="BI193" t="str">
            <v>Basement</v>
          </cell>
          <cell r="BJ193">
            <v>6932.73828125</v>
          </cell>
          <cell r="BM193" t="str">
            <v>No</v>
          </cell>
          <cell r="BN193">
            <v>14239844.4296875</v>
          </cell>
          <cell r="BO193" t="b">
            <v>0</v>
          </cell>
          <cell r="BP193">
            <v>4979161.9609765625</v>
          </cell>
          <cell r="BQ193">
            <v>1</v>
          </cell>
          <cell r="BR193">
            <v>6932.73828125</v>
          </cell>
          <cell r="BU193" t="str">
            <v>WA</v>
          </cell>
          <cell r="BV193" t="str">
            <v>1980-1992</v>
          </cell>
          <cell r="BW193" t="str">
            <v>Electric Storage - Outside Conditioned Space - Buffered</v>
          </cell>
          <cell r="BY193">
            <v>4956.4930000000004</v>
          </cell>
          <cell r="BZ193" t="str">
            <v>le55</v>
          </cell>
          <cell r="CF193" t="str">
            <v>Conditioned</v>
          </cell>
          <cell r="CG193">
            <v>1524.7619999999999</v>
          </cell>
          <cell r="CH193" t="str">
            <v>WA</v>
          </cell>
          <cell r="CI193" t="str">
            <v>Top-Freezer w/o TTD Ice</v>
          </cell>
          <cell r="CJ193">
            <v>27445.716</v>
          </cell>
          <cell r="CK193" t="b">
            <v>0</v>
          </cell>
          <cell r="CQ193" t="str">
            <v>Conditioned</v>
          </cell>
          <cell r="CR193">
            <v>6932.7380000000003</v>
          </cell>
          <cell r="CS193" t="str">
            <v>OR</v>
          </cell>
          <cell r="CT193" t="str">
            <v>Upright</v>
          </cell>
          <cell r="CU193">
            <v>138654.76</v>
          </cell>
          <cell r="CV193" t="b">
            <v>0</v>
          </cell>
          <cell r="CZ193">
            <v>4956.4930000000004</v>
          </cell>
          <cell r="DA193" t="str">
            <v>WA</v>
          </cell>
          <cell r="DC193" t="str">
            <v>Horizontal Axis</v>
          </cell>
          <cell r="DG193" t="str">
            <v>Electric</v>
          </cell>
          <cell r="DH193">
            <v>1524.7619999999999</v>
          </cell>
          <cell r="DI193" t="str">
            <v>WA</v>
          </cell>
          <cell r="DL193" t="str">
            <v>Gas</v>
          </cell>
          <cell r="DM193" t="str">
            <v>Gas</v>
          </cell>
          <cell r="DN193">
            <v>6932.7380000000003</v>
          </cell>
          <cell r="DO193" t="str">
            <v>OR</v>
          </cell>
          <cell r="DS193">
            <v>4956.4930000000004</v>
          </cell>
          <cell r="DT193" t="str">
            <v>WA</v>
          </cell>
          <cell r="DU193" t="str">
            <v>gt46</v>
          </cell>
          <cell r="DX193" t="b">
            <v>0</v>
          </cell>
          <cell r="DY193">
            <v>1464.694</v>
          </cell>
          <cell r="DZ193" t="str">
            <v>WA</v>
          </cell>
          <cell r="EC193" t="str">
            <v>Desktop</v>
          </cell>
          <cell r="ED193">
            <v>1150.8789999999999</v>
          </cell>
          <cell r="EE193" t="str">
            <v>WA</v>
          </cell>
          <cell r="EH193" t="str">
            <v>gt20</v>
          </cell>
          <cell r="EI193">
            <v>6932.7380000000003</v>
          </cell>
          <cell r="EJ193" t="str">
            <v>OR</v>
          </cell>
          <cell r="EO193">
            <v>4956.4930000000004</v>
          </cell>
          <cell r="EP193" t="str">
            <v>WA</v>
          </cell>
          <cell r="ES193">
            <v>2003.7159999999999</v>
          </cell>
          <cell r="ET193" t="str">
            <v>WA</v>
          </cell>
          <cell r="EZ193" t="str">
            <v>WA</v>
          </cell>
          <cell r="FA193" t="str">
            <v>Bedrooms</v>
          </cell>
          <cell r="FB193">
            <v>579409.55999999994</v>
          </cell>
          <cell r="FC193">
            <v>335447.64</v>
          </cell>
          <cell r="FI193" t="str">
            <v>WA</v>
          </cell>
          <cell r="FJ193" t="str">
            <v>Living Room/Family Room</v>
          </cell>
          <cell r="FK193" t="str">
            <v>EISAx</v>
          </cell>
          <cell r="FL193">
            <v>6220398.7150000008</v>
          </cell>
          <cell r="FS193" t="str">
            <v>WA</v>
          </cell>
          <cell r="FT193" t="str">
            <v>EISAq</v>
          </cell>
          <cell r="FV193">
            <v>519966.37</v>
          </cell>
          <cell r="GD193" t="str">
            <v>WA</v>
          </cell>
          <cell r="GE193">
            <v>12554796.769000001</v>
          </cell>
          <cell r="GF193">
            <v>8247604.3520000009</v>
          </cell>
          <cell r="GI193">
            <v>1</v>
          </cell>
          <cell r="GJ193">
            <v>1</v>
          </cell>
          <cell r="GK193" t="str">
            <v>WA</v>
          </cell>
          <cell r="GL193">
            <v>4956.4930000000004</v>
          </cell>
          <cell r="GM193" t="str">
            <v>Post 2006</v>
          </cell>
          <cell r="GN193">
            <v>-1</v>
          </cell>
          <cell r="GQ193">
            <v>29317259.575560004</v>
          </cell>
          <cell r="GR193">
            <v>708976.75872000004</v>
          </cell>
          <cell r="GU193" t="str">
            <v>Natural Gas FAF</v>
          </cell>
          <cell r="GX193" t="str">
            <v>Baseboard/Wall/Radiant</v>
          </cell>
          <cell r="GY193" t="str">
            <v>WA</v>
          </cell>
          <cell r="GZ193">
            <v>1524.76245117188</v>
          </cell>
        </row>
        <row r="194">
          <cell r="AD194" t="str">
            <v>WA</v>
          </cell>
          <cell r="AH194" t="str">
            <v>WA</v>
          </cell>
          <cell r="AI194" t="str">
            <v>Pre 1980</v>
          </cell>
          <cell r="AJ194">
            <v>1524.7619999999999</v>
          </cell>
          <cell r="AK194" t="b">
            <v>1</v>
          </cell>
          <cell r="AN194" t="str">
            <v>WA</v>
          </cell>
          <cell r="AO194" t="str">
            <v>Baseboard/Wall/Radiant</v>
          </cell>
          <cell r="AP194" t="str">
            <v>Pre 1980</v>
          </cell>
          <cell r="AQ194" t="str">
            <v>Crawlspace</v>
          </cell>
          <cell r="AR194">
            <v>1150.87915039063</v>
          </cell>
          <cell r="AU194" t="str">
            <v>No</v>
          </cell>
          <cell r="AV194" t="b">
            <v>1</v>
          </cell>
          <cell r="AX194">
            <v>1279777.6152343806</v>
          </cell>
          <cell r="AY194" t="b">
            <v>0</v>
          </cell>
          <cell r="AZ194">
            <v>414702.38391975279</v>
          </cell>
          <cell r="BA194">
            <v>1</v>
          </cell>
          <cell r="BB194">
            <v>1150.87915039063</v>
          </cell>
          <cell r="BC194">
            <v>1.00000013067458</v>
          </cell>
          <cell r="BF194" t="str">
            <v>WA</v>
          </cell>
          <cell r="BG194" t="str">
            <v>PTAC</v>
          </cell>
          <cell r="BH194" t="str">
            <v>1980-1992</v>
          </cell>
          <cell r="BI194" t="str">
            <v>Crawlspace</v>
          </cell>
          <cell r="BJ194">
            <v>4956.49267578125</v>
          </cell>
          <cell r="BM194" t="str">
            <v>No</v>
          </cell>
          <cell r="BN194">
            <v>8678818.6752929687</v>
          </cell>
          <cell r="BO194" t="b">
            <v>0</v>
          </cell>
          <cell r="BP194">
            <v>2231822.9045810057</v>
          </cell>
          <cell r="BQ194">
            <v>1</v>
          </cell>
          <cell r="BR194">
            <v>4956.49267578125</v>
          </cell>
          <cell r="BU194" t="str">
            <v>OR</v>
          </cell>
          <cell r="BV194" t="str">
            <v>Pre 1980</v>
          </cell>
          <cell r="BW194" t="str">
            <v>Gas Storage Inside Conditioned Space</v>
          </cell>
          <cell r="BY194">
            <v>6932.7380000000003</v>
          </cell>
          <cell r="BZ194" t="str">
            <v>le55</v>
          </cell>
          <cell r="CF194" t="str">
            <v>Conditioned</v>
          </cell>
          <cell r="CG194">
            <v>1464.694</v>
          </cell>
          <cell r="CH194" t="str">
            <v>WA</v>
          </cell>
          <cell r="CI194" t="str">
            <v>Top-Freezer w/o TTD Ice</v>
          </cell>
          <cell r="CJ194">
            <v>30758.574000000001</v>
          </cell>
          <cell r="CK194" t="b">
            <v>0</v>
          </cell>
          <cell r="CQ194" t="str">
            <v>Unconditioned</v>
          </cell>
          <cell r="CR194">
            <v>2003.7159999999999</v>
          </cell>
          <cell r="CS194" t="str">
            <v>WA</v>
          </cell>
          <cell r="CT194" t="str">
            <v>Upright</v>
          </cell>
          <cell r="CU194">
            <v>40074.32</v>
          </cell>
          <cell r="CV194" t="b">
            <v>0</v>
          </cell>
          <cell r="CZ194">
            <v>4956.4930000000004</v>
          </cell>
          <cell r="DA194" t="str">
            <v>WA</v>
          </cell>
          <cell r="DC194" t="str">
            <v>Vertical Axis</v>
          </cell>
          <cell r="DG194" t="str">
            <v>Electric</v>
          </cell>
          <cell r="DH194">
            <v>1524.7619999999999</v>
          </cell>
          <cell r="DI194" t="str">
            <v>WA</v>
          </cell>
          <cell r="DL194" t="str">
            <v>Electric</v>
          </cell>
          <cell r="DM194" t="str">
            <v>Electric</v>
          </cell>
          <cell r="DN194">
            <v>6932.7380000000003</v>
          </cell>
          <cell r="DO194" t="str">
            <v>OR</v>
          </cell>
          <cell r="DS194">
            <v>4956.4930000000004</v>
          </cell>
          <cell r="DT194" t="str">
            <v>WA</v>
          </cell>
          <cell r="DU194" t="str">
            <v>32to46</v>
          </cell>
          <cell r="DX194" t="b">
            <v>1</v>
          </cell>
          <cell r="DY194">
            <v>1524.7619999999999</v>
          </cell>
          <cell r="DZ194" t="str">
            <v>WA</v>
          </cell>
          <cell r="EC194" t="str">
            <v>Desktop</v>
          </cell>
          <cell r="ED194">
            <v>1464.694</v>
          </cell>
          <cell r="EE194" t="str">
            <v>WA</v>
          </cell>
          <cell r="EH194" t="str">
            <v>gt20</v>
          </cell>
          <cell r="EI194">
            <v>4956.4930000000004</v>
          </cell>
          <cell r="EJ194" t="str">
            <v>WA</v>
          </cell>
          <cell r="EO194">
            <v>4956.4930000000004</v>
          </cell>
          <cell r="EP194" t="str">
            <v>WA</v>
          </cell>
          <cell r="ES194">
            <v>4956.4930000000004</v>
          </cell>
          <cell r="ET194" t="str">
            <v>WA</v>
          </cell>
          <cell r="EZ194" t="str">
            <v>WA</v>
          </cell>
          <cell r="FA194" t="str">
            <v>Exterior</v>
          </cell>
          <cell r="FB194">
            <v>45742.86</v>
          </cell>
          <cell r="FC194">
            <v>1524762</v>
          </cell>
          <cell r="FI194" t="str">
            <v>WA</v>
          </cell>
          <cell r="FJ194" t="str">
            <v>Other</v>
          </cell>
          <cell r="FK194" t="str">
            <v>EISAnqnx</v>
          </cell>
          <cell r="FL194">
            <v>1883467.34</v>
          </cell>
          <cell r="FS194" t="str">
            <v>OR</v>
          </cell>
          <cell r="FT194" t="str">
            <v>EISAnqnx</v>
          </cell>
          <cell r="FV194">
            <v>11092380.800000001</v>
          </cell>
          <cell r="GD194" t="str">
            <v>WA</v>
          </cell>
          <cell r="GE194">
            <v>2197182.0419999999</v>
          </cell>
          <cell r="GF194">
            <v>3613685.94</v>
          </cell>
          <cell r="GI194">
            <v>1</v>
          </cell>
          <cell r="GJ194">
            <v>1</v>
          </cell>
          <cell r="GK194" t="str">
            <v>WA</v>
          </cell>
          <cell r="GL194">
            <v>1524.7619999999999</v>
          </cell>
          <cell r="GM194" t="str">
            <v>Pre 1980</v>
          </cell>
          <cell r="GN194">
            <v>0</v>
          </cell>
          <cell r="GQ194">
            <v>7547541.4047599994</v>
          </cell>
          <cell r="GR194">
            <v>442748.95384500001</v>
          </cell>
          <cell r="GU194" t="str">
            <v>Heat Pump (Central System)</v>
          </cell>
          <cell r="GX194" t="str">
            <v>Wood</v>
          </cell>
          <cell r="GY194" t="str">
            <v>OR</v>
          </cell>
          <cell r="GZ194">
            <v>1188.02661132813</v>
          </cell>
        </row>
        <row r="195">
          <cell r="AD195" t="str">
            <v>WA</v>
          </cell>
          <cell r="AH195" t="str">
            <v>WA</v>
          </cell>
          <cell r="AI195" t="str">
            <v>1993-2006</v>
          </cell>
          <cell r="AJ195">
            <v>4956.4930000000004</v>
          </cell>
          <cell r="AK195" t="b">
            <v>1</v>
          </cell>
          <cell r="AN195" t="str">
            <v>WA</v>
          </cell>
          <cell r="AO195" t="str">
            <v>Natural Gas FAF</v>
          </cell>
          <cell r="AP195" t="str">
            <v>Pre 1980</v>
          </cell>
          <cell r="AQ195" t="str">
            <v>Crawlspace</v>
          </cell>
          <cell r="AR195">
            <v>1464.69372558594</v>
          </cell>
          <cell r="AU195" t="str">
            <v>No</v>
          </cell>
          <cell r="AV195" t="b">
            <v>1</v>
          </cell>
          <cell r="AX195">
            <v>3034845.3994140676</v>
          </cell>
          <cell r="AY195" t="b">
            <v>0</v>
          </cell>
          <cell r="AZ195">
            <v>826743.44401953265</v>
          </cell>
          <cell r="BA195">
            <v>1</v>
          </cell>
          <cell r="BB195">
            <v>1464.69372558594</v>
          </cell>
          <cell r="BC195">
            <v>0.99999981264751547</v>
          </cell>
          <cell r="BF195" t="str">
            <v>OR</v>
          </cell>
          <cell r="BG195" t="str">
            <v>Window A/C</v>
          </cell>
          <cell r="BH195" t="str">
            <v>Pre 1980</v>
          </cell>
          <cell r="BI195" t="str">
            <v>Crawlspace</v>
          </cell>
          <cell r="BJ195">
            <v>6932.73828125</v>
          </cell>
          <cell r="BM195" t="str">
            <v>No</v>
          </cell>
          <cell r="BN195">
            <v>13539637.86328125</v>
          </cell>
          <cell r="BO195" t="b">
            <v>0</v>
          </cell>
          <cell r="BP195">
            <v>2830380.5289179687</v>
          </cell>
          <cell r="BQ195">
            <v>1</v>
          </cell>
          <cell r="BR195">
            <v>6932.73828125</v>
          </cell>
          <cell r="BU195" t="str">
            <v>WA</v>
          </cell>
          <cell r="BV195" t="str">
            <v>Pre 1980</v>
          </cell>
          <cell r="BW195" t="str">
            <v>Gas Storage Inside Conditioned Space</v>
          </cell>
          <cell r="BY195">
            <v>4956.4930000000004</v>
          </cell>
          <cell r="BZ195" t="str">
            <v>le55</v>
          </cell>
          <cell r="CF195" t="str">
            <v>Conditioned</v>
          </cell>
          <cell r="CG195">
            <v>1464.694</v>
          </cell>
          <cell r="CH195" t="str">
            <v>WA</v>
          </cell>
          <cell r="CI195" t="str">
            <v>Side-by-Side w/ TTD Ice</v>
          </cell>
          <cell r="CJ195">
            <v>35152.656000000003</v>
          </cell>
          <cell r="CK195" t="b">
            <v>0</v>
          </cell>
          <cell r="CQ195" t="str">
            <v>Conditioned</v>
          </cell>
          <cell r="CR195">
            <v>1524.7619999999999</v>
          </cell>
          <cell r="CS195" t="str">
            <v>WA</v>
          </cell>
          <cell r="CT195" t="str">
            <v>Chest</v>
          </cell>
          <cell r="CU195">
            <v>10673.333999999999</v>
          </cell>
          <cell r="CV195" t="b">
            <v>0</v>
          </cell>
          <cell r="CZ195">
            <v>6932.7380000000003</v>
          </cell>
          <cell r="DA195" t="str">
            <v>OR</v>
          </cell>
          <cell r="DC195" t="str">
            <v>Horizontal Axis</v>
          </cell>
          <cell r="DG195" t="str">
            <v>Electric</v>
          </cell>
          <cell r="DH195">
            <v>1524.7619999999999</v>
          </cell>
          <cell r="DI195" t="str">
            <v>WA</v>
          </cell>
          <cell r="DL195" t="str">
            <v>Electric</v>
          </cell>
          <cell r="DM195" t="str">
            <v>Electric</v>
          </cell>
          <cell r="DN195">
            <v>6932.7380000000003</v>
          </cell>
          <cell r="DO195" t="str">
            <v>OR</v>
          </cell>
          <cell r="DS195">
            <v>1464.694</v>
          </cell>
          <cell r="DT195" t="str">
            <v>WA</v>
          </cell>
          <cell r="DU195" t="str">
            <v>32to46</v>
          </cell>
          <cell r="DX195" t="b">
            <v>0</v>
          </cell>
          <cell r="DY195">
            <v>1524.7619999999999</v>
          </cell>
          <cell r="DZ195" t="str">
            <v>WA</v>
          </cell>
          <cell r="EC195" t="str">
            <v>Desktop</v>
          </cell>
          <cell r="ED195">
            <v>1464.694</v>
          </cell>
          <cell r="EE195" t="str">
            <v>WA</v>
          </cell>
          <cell r="EH195" t="str">
            <v>le20</v>
          </cell>
          <cell r="EI195">
            <v>4956.4930000000004</v>
          </cell>
          <cell r="EJ195" t="str">
            <v>WA</v>
          </cell>
          <cell r="EO195">
            <v>1188.027</v>
          </cell>
          <cell r="EP195" t="str">
            <v>OR</v>
          </cell>
          <cell r="ES195">
            <v>1150.8789999999999</v>
          </cell>
          <cell r="ET195" t="str">
            <v>WA</v>
          </cell>
          <cell r="EZ195" t="str">
            <v>WA</v>
          </cell>
          <cell r="FA195" t="str">
            <v>Kitchen</v>
          </cell>
          <cell r="FB195">
            <v>137228.57999999999</v>
          </cell>
          <cell r="FC195">
            <v>117406.674</v>
          </cell>
          <cell r="FI195" t="str">
            <v>WA</v>
          </cell>
          <cell r="FJ195" t="str">
            <v>Other</v>
          </cell>
          <cell r="FK195" t="str">
            <v>EISAq</v>
          </cell>
          <cell r="FL195">
            <v>698865.51300000004</v>
          </cell>
          <cell r="FS195" t="str">
            <v>OR</v>
          </cell>
          <cell r="FT195" t="str">
            <v>EISAq</v>
          </cell>
          <cell r="FV195">
            <v>9934613.5539999995</v>
          </cell>
          <cell r="GD195" t="str">
            <v>WA</v>
          </cell>
          <cell r="GE195">
            <v>5030840.3950000005</v>
          </cell>
          <cell r="GF195">
            <v>4763189.773</v>
          </cell>
          <cell r="GI195">
            <v>1</v>
          </cell>
          <cell r="GJ195">
            <v>1</v>
          </cell>
          <cell r="GK195" t="str">
            <v>WA</v>
          </cell>
          <cell r="GL195">
            <v>4956.4930000000004</v>
          </cell>
          <cell r="GM195" t="str">
            <v>1993-2006</v>
          </cell>
          <cell r="GN195">
            <v>0</v>
          </cell>
          <cell r="GQ195">
            <v>27922269.490189001</v>
          </cell>
          <cell r="GR195">
            <v>175893.54533749999</v>
          </cell>
          <cell r="GU195" t="str">
            <v>Natural Gas FAF</v>
          </cell>
          <cell r="GX195" t="str">
            <v>Baseboard/Wall/Radiant</v>
          </cell>
          <cell r="GY195" t="str">
            <v>WA</v>
          </cell>
          <cell r="GZ195">
            <v>1464.69372558594</v>
          </cell>
        </row>
        <row r="196">
          <cell r="AD196" t="str">
            <v>WA</v>
          </cell>
          <cell r="AH196" t="str">
            <v>WA</v>
          </cell>
          <cell r="AI196" t="str">
            <v>Pre 1980</v>
          </cell>
          <cell r="AJ196">
            <v>4956.4930000000004</v>
          </cell>
          <cell r="AK196" t="b">
            <v>1</v>
          </cell>
          <cell r="AN196" t="str">
            <v>WA</v>
          </cell>
          <cell r="AO196" t="str">
            <v>Natural Gas FAF</v>
          </cell>
          <cell r="AP196" t="str">
            <v>Pre 1980</v>
          </cell>
          <cell r="AQ196" t="str">
            <v>Crawlspace</v>
          </cell>
          <cell r="AR196">
            <v>1524.76245117188</v>
          </cell>
          <cell r="AU196" t="str">
            <v>No</v>
          </cell>
          <cell r="AV196" t="b">
            <v>1</v>
          </cell>
          <cell r="AX196">
            <v>1605574.8610839897</v>
          </cell>
          <cell r="AY196" t="b">
            <v>0</v>
          </cell>
          <cell r="AZ196">
            <v>1333501.5859654585</v>
          </cell>
          <cell r="BA196">
            <v>1</v>
          </cell>
          <cell r="BB196">
            <v>1524.76245117188</v>
          </cell>
          <cell r="BC196">
            <v>1.0000002958965923</v>
          </cell>
          <cell r="BF196" t="str">
            <v>OR</v>
          </cell>
          <cell r="BG196" t="str">
            <v>Heat Pump (Central System)</v>
          </cell>
          <cell r="BH196" t="str">
            <v>Pre 1980</v>
          </cell>
          <cell r="BI196" t="str">
            <v>Slab on Grade</v>
          </cell>
          <cell r="BJ196">
            <v>1773.49118822674</v>
          </cell>
          <cell r="BM196" t="str">
            <v>No</v>
          </cell>
          <cell r="BN196">
            <v>3355445.3281249921</v>
          </cell>
          <cell r="BO196" t="b">
            <v>0</v>
          </cell>
          <cell r="BP196">
            <v>865345.40799239429</v>
          </cell>
          <cell r="BQ196">
            <v>0.5</v>
          </cell>
          <cell r="BR196">
            <v>886.74559411336998</v>
          </cell>
          <cell r="BU196" t="str">
            <v>WA</v>
          </cell>
          <cell r="BV196" t="str">
            <v>Pre 1980</v>
          </cell>
          <cell r="BW196" t="str">
            <v>Gas Storage Outside Conditioned Space</v>
          </cell>
          <cell r="BY196">
            <v>1524.7619999999999</v>
          </cell>
          <cell r="BZ196" t="str">
            <v>gt55</v>
          </cell>
          <cell r="CF196" t="str">
            <v>Conditioned</v>
          </cell>
          <cell r="CG196">
            <v>1524.7619999999999</v>
          </cell>
          <cell r="CH196" t="str">
            <v>WA</v>
          </cell>
          <cell r="CI196" t="str">
            <v>Top-Freezer w/o TTD Ice</v>
          </cell>
          <cell r="CJ196">
            <v>27445.716</v>
          </cell>
          <cell r="CK196" t="b">
            <v>0</v>
          </cell>
          <cell r="CQ196" t="str">
            <v>Conditioned</v>
          </cell>
          <cell r="CR196">
            <v>1464.694</v>
          </cell>
          <cell r="CS196" t="str">
            <v>WA</v>
          </cell>
          <cell r="CT196" t="str">
            <v>Upright</v>
          </cell>
          <cell r="CU196">
            <v>30758.574000000001</v>
          </cell>
          <cell r="CV196" t="b">
            <v>0</v>
          </cell>
          <cell r="CZ196">
            <v>4956.4930000000004</v>
          </cell>
          <cell r="DA196" t="str">
            <v>WA</v>
          </cell>
          <cell r="DC196" t="str">
            <v>Horizontal Axis</v>
          </cell>
          <cell r="DG196" t="str">
            <v>Electric</v>
          </cell>
          <cell r="DH196">
            <v>4956.4930000000004</v>
          </cell>
          <cell r="DI196" t="str">
            <v>WA</v>
          </cell>
          <cell r="DL196" t="str">
            <v>Gas</v>
          </cell>
          <cell r="DM196" t="str">
            <v>Electric</v>
          </cell>
          <cell r="DN196">
            <v>1188.027</v>
          </cell>
          <cell r="DO196" t="str">
            <v>OR</v>
          </cell>
          <cell r="DS196">
            <v>1464.694</v>
          </cell>
          <cell r="DT196" t="str">
            <v>WA</v>
          </cell>
          <cell r="DU196" t="str">
            <v>32to46</v>
          </cell>
          <cell r="DX196" t="b">
            <v>0</v>
          </cell>
          <cell r="DY196">
            <v>1524.7619999999999</v>
          </cell>
          <cell r="DZ196" t="str">
            <v>WA</v>
          </cell>
          <cell r="EC196" t="str">
            <v>Laptop</v>
          </cell>
          <cell r="ED196">
            <v>1464.694</v>
          </cell>
          <cell r="EE196" t="str">
            <v>WA</v>
          </cell>
          <cell r="EH196" t="str">
            <v>le20</v>
          </cell>
          <cell r="EI196">
            <v>1524.7619999999999</v>
          </cell>
          <cell r="EJ196" t="str">
            <v>WA</v>
          </cell>
          <cell r="EO196">
            <v>1524.7619999999999</v>
          </cell>
          <cell r="EP196" t="str">
            <v>WA</v>
          </cell>
          <cell r="ES196">
            <v>1524.7619999999999</v>
          </cell>
          <cell r="ET196" t="str">
            <v>WA</v>
          </cell>
          <cell r="EZ196" t="str">
            <v>WA</v>
          </cell>
          <cell r="FA196" t="str">
            <v>Living Room/Family Room</v>
          </cell>
          <cell r="FB196">
            <v>182971.44</v>
          </cell>
          <cell r="FC196">
            <v>567211.46400000004</v>
          </cell>
          <cell r="FI196" t="str">
            <v>WA</v>
          </cell>
          <cell r="FJ196" t="str">
            <v>Bathroom</v>
          </cell>
          <cell r="FK196" t="str">
            <v>EISAq</v>
          </cell>
          <cell r="FL196">
            <v>57123.065999999999</v>
          </cell>
          <cell r="FS196" t="str">
            <v>OR</v>
          </cell>
          <cell r="FT196" t="str">
            <v>EISAx</v>
          </cell>
          <cell r="FV196">
            <v>6100809.4400000004</v>
          </cell>
          <cell r="GD196" t="str">
            <v>WA</v>
          </cell>
          <cell r="GE196">
            <v>11662628.029000001</v>
          </cell>
          <cell r="GF196">
            <v>6939090.2000000002</v>
          </cell>
          <cell r="GI196">
            <v>1</v>
          </cell>
          <cell r="GJ196">
            <v>1</v>
          </cell>
          <cell r="GK196" t="str">
            <v>WA</v>
          </cell>
          <cell r="GL196">
            <v>4956.4930000000004</v>
          </cell>
          <cell r="GM196" t="str">
            <v>Pre 1980</v>
          </cell>
          <cell r="GN196">
            <v>-1</v>
          </cell>
          <cell r="GQ196">
            <v>29212999.745305002</v>
          </cell>
          <cell r="GR196">
            <v>1774238.6255125001</v>
          </cell>
          <cell r="GU196" t="str">
            <v>Natural Gas FAF</v>
          </cell>
          <cell r="GX196" t="str">
            <v>Other</v>
          </cell>
          <cell r="GY196" t="str">
            <v>WA</v>
          </cell>
          <cell r="GZ196">
            <v>1464.69372558594</v>
          </cell>
        </row>
        <row r="197">
          <cell r="AD197" t="str">
            <v>OR</v>
          </cell>
          <cell r="AH197" t="str">
            <v>OR</v>
          </cell>
          <cell r="AI197" t="str">
            <v>1980-1992</v>
          </cell>
          <cell r="AJ197">
            <v>6932.7380000000003</v>
          </cell>
          <cell r="AK197" t="b">
            <v>1</v>
          </cell>
          <cell r="AN197" t="str">
            <v>OR</v>
          </cell>
          <cell r="AO197" t="str">
            <v>Natural Gas FAF</v>
          </cell>
          <cell r="AP197" t="str">
            <v>Pre 1980</v>
          </cell>
          <cell r="AQ197" t="str">
            <v>Slab on Grade</v>
          </cell>
          <cell r="AR197">
            <v>2520.9957386363599</v>
          </cell>
          <cell r="AU197" t="str">
            <v>No</v>
          </cell>
          <cell r="AV197" t="b">
            <v>1</v>
          </cell>
          <cell r="AX197">
            <v>2722675.3977272687</v>
          </cell>
          <cell r="AY197" t="b">
            <v>0</v>
          </cell>
          <cell r="AZ197">
            <v>1101934.0440464474</v>
          </cell>
          <cell r="BA197">
            <v>0.36363636363636309</v>
          </cell>
          <cell r="BB197">
            <v>2520.9957386363603</v>
          </cell>
          <cell r="BC197">
            <v>0.36363637838850388</v>
          </cell>
          <cell r="BF197" t="str">
            <v>OR</v>
          </cell>
          <cell r="BG197" t="str">
            <v>Heat Pump (Central System)</v>
          </cell>
          <cell r="BH197" t="str">
            <v>Pre 1980</v>
          </cell>
          <cell r="BI197" t="str">
            <v>Crawlspace</v>
          </cell>
          <cell r="BJ197">
            <v>5159.2470930232603</v>
          </cell>
          <cell r="BM197" t="str">
            <v>No</v>
          </cell>
          <cell r="BN197">
            <v>9761295.5000000093</v>
          </cell>
          <cell r="BO197" t="b">
            <v>0</v>
          </cell>
          <cell r="BP197">
            <v>2517368.4596142462</v>
          </cell>
          <cell r="BQ197">
            <v>0.5</v>
          </cell>
          <cell r="BR197">
            <v>2579.6235465116301</v>
          </cell>
          <cell r="BU197" t="str">
            <v>WA</v>
          </cell>
          <cell r="BV197" t="str">
            <v>Pre 1980</v>
          </cell>
          <cell r="BW197" t="str">
            <v>Electric Storage - Inside Conditioned Space</v>
          </cell>
          <cell r="BY197">
            <v>1524.7619999999999</v>
          </cell>
          <cell r="BZ197" t="str">
            <v>le55</v>
          </cell>
          <cell r="CF197" t="str">
            <v>Conditioned</v>
          </cell>
          <cell r="CG197">
            <v>4956.4930000000004</v>
          </cell>
          <cell r="CH197" t="str">
            <v>WA</v>
          </cell>
          <cell r="CI197" t="str">
            <v>Side-by-Side w/o TTD Ice</v>
          </cell>
          <cell r="CJ197">
            <v>143738.29700000002</v>
          </cell>
          <cell r="CK197" t="b">
            <v>0</v>
          </cell>
          <cell r="CQ197" t="str">
            <v>Unconditioned</v>
          </cell>
          <cell r="CR197">
            <v>6932.7380000000003</v>
          </cell>
          <cell r="CS197" t="str">
            <v>OR</v>
          </cell>
          <cell r="CT197" t="str">
            <v>Upright</v>
          </cell>
          <cell r="CU197">
            <v>124789.284</v>
          </cell>
          <cell r="CV197" t="b">
            <v>0</v>
          </cell>
          <cell r="CZ197">
            <v>4956.4930000000004</v>
          </cell>
          <cell r="DA197" t="str">
            <v>WA</v>
          </cell>
          <cell r="DC197" t="str">
            <v>Horizontal Axis</v>
          </cell>
          <cell r="DG197" t="str">
            <v>Electric</v>
          </cell>
          <cell r="DH197">
            <v>1524.7619999999999</v>
          </cell>
          <cell r="DI197" t="str">
            <v>WA</v>
          </cell>
          <cell r="DL197" t="str">
            <v>Electric</v>
          </cell>
          <cell r="DM197" t="str">
            <v>Electric</v>
          </cell>
          <cell r="DN197">
            <v>1524.7619999999999</v>
          </cell>
          <cell r="DO197" t="str">
            <v>WA</v>
          </cell>
          <cell r="DS197">
            <v>4956.4930000000004</v>
          </cell>
          <cell r="DT197" t="str">
            <v>WA</v>
          </cell>
          <cell r="DU197" t="str">
            <v>lt32</v>
          </cell>
          <cell r="DX197" t="b">
            <v>0</v>
          </cell>
          <cell r="DY197">
            <v>6932.7380000000003</v>
          </cell>
          <cell r="DZ197" t="str">
            <v>OR</v>
          </cell>
          <cell r="EC197" t="str">
            <v>Desktop</v>
          </cell>
          <cell r="ED197">
            <v>1464.694</v>
          </cell>
          <cell r="EE197" t="str">
            <v>WA</v>
          </cell>
          <cell r="EH197" t="str">
            <v>le20</v>
          </cell>
          <cell r="EI197">
            <v>1524.7619999999999</v>
          </cell>
          <cell r="EJ197" t="str">
            <v>WA</v>
          </cell>
          <cell r="EO197">
            <v>2003.7159999999999</v>
          </cell>
          <cell r="EP197" t="str">
            <v>WA</v>
          </cell>
          <cell r="ES197">
            <v>1464.694</v>
          </cell>
          <cell r="ET197" t="str">
            <v>WA</v>
          </cell>
          <cell r="EZ197" t="str">
            <v>WA</v>
          </cell>
          <cell r="FA197" t="str">
            <v>Other</v>
          </cell>
          <cell r="FB197">
            <v>544340.03399999999</v>
          </cell>
          <cell r="FC197">
            <v>480300.02999999997</v>
          </cell>
          <cell r="FI197" t="str">
            <v>WA</v>
          </cell>
          <cell r="FJ197" t="str">
            <v>Bathroom</v>
          </cell>
          <cell r="FK197" t="str">
            <v>EISAx</v>
          </cell>
          <cell r="FL197">
            <v>1230342.96</v>
          </cell>
          <cell r="FS197" t="str">
            <v>WA</v>
          </cell>
          <cell r="FT197" t="str">
            <v>EISAnqnx</v>
          </cell>
          <cell r="FV197">
            <v>2324310.56</v>
          </cell>
          <cell r="GD197" t="str">
            <v>OR</v>
          </cell>
          <cell r="GE197">
            <v>15127234.316000002</v>
          </cell>
          <cell r="GF197">
            <v>11023053.42</v>
          </cell>
          <cell r="GI197">
            <v>1</v>
          </cell>
          <cell r="GJ197">
            <v>1</v>
          </cell>
          <cell r="GK197" t="str">
            <v>OR</v>
          </cell>
          <cell r="GL197">
            <v>6932.7380000000003</v>
          </cell>
          <cell r="GM197" t="str">
            <v>1980-1992</v>
          </cell>
          <cell r="GN197">
            <v>0</v>
          </cell>
          <cell r="GQ197">
            <v>35357657.073800005</v>
          </cell>
          <cell r="GR197">
            <v>3733764.7046600003</v>
          </cell>
          <cell r="GU197" t="str">
            <v>Baseboard/Wall/Radiant</v>
          </cell>
          <cell r="GX197" t="str">
            <v>Natural Gas FAF</v>
          </cell>
          <cell r="GY197" t="str">
            <v>WA</v>
          </cell>
          <cell r="GZ197">
            <v>1464.69372558594</v>
          </cell>
        </row>
        <row r="198">
          <cell r="AD198" t="str">
            <v>WA</v>
          </cell>
          <cell r="AH198" t="str">
            <v>WA</v>
          </cell>
          <cell r="AI198" t="str">
            <v>Pre 1980</v>
          </cell>
          <cell r="AJ198">
            <v>4956.4930000000004</v>
          </cell>
          <cell r="AK198" t="b">
            <v>1</v>
          </cell>
          <cell r="AN198" t="str">
            <v>OR</v>
          </cell>
          <cell r="AO198" t="str">
            <v>Natural Gas FAF</v>
          </cell>
          <cell r="AP198" t="str">
            <v>Pre 1980</v>
          </cell>
          <cell r="AQ198" t="str">
            <v>Crawlspace</v>
          </cell>
          <cell r="AR198">
            <v>4411.7425426136397</v>
          </cell>
          <cell r="AU198" t="str">
            <v>No</v>
          </cell>
          <cell r="AV198" t="b">
            <v>1</v>
          </cell>
          <cell r="AX198">
            <v>4764681.9460227313</v>
          </cell>
          <cell r="AY198" t="b">
            <v>0</v>
          </cell>
          <cell r="AZ198">
            <v>1928384.577081287</v>
          </cell>
          <cell r="BA198">
            <v>0.6363636363636368</v>
          </cell>
          <cell r="BB198">
            <v>4411.7425426136406</v>
          </cell>
          <cell r="BC198">
            <v>0.63636366217988327</v>
          </cell>
          <cell r="BF198" t="str">
            <v>WA</v>
          </cell>
          <cell r="BG198" t="str">
            <v>Heat Pump (Central System)</v>
          </cell>
          <cell r="BH198" t="str">
            <v>Pre 1980</v>
          </cell>
          <cell r="BI198" t="str">
            <v>Basement</v>
          </cell>
          <cell r="BJ198">
            <v>4956.49267578125</v>
          </cell>
          <cell r="BM198" t="str">
            <v>No</v>
          </cell>
          <cell r="BN198">
            <v>17382419.813964844</v>
          </cell>
          <cell r="BO198" t="b">
            <v>0</v>
          </cell>
          <cell r="BP198">
            <v>4380374.7496118164</v>
          </cell>
          <cell r="BQ198">
            <v>1</v>
          </cell>
          <cell r="BR198">
            <v>4956.49267578125</v>
          </cell>
          <cell r="BU198" t="str">
            <v>WA</v>
          </cell>
          <cell r="BV198" t="str">
            <v>Post 2006</v>
          </cell>
          <cell r="BW198" t="str">
            <v>Electric Storage - Inside Conditioned Space</v>
          </cell>
          <cell r="BY198">
            <v>4956.4930000000004</v>
          </cell>
          <cell r="BZ198" t="str">
            <v>le55</v>
          </cell>
          <cell r="CF198" t="str">
            <v>Conditioned</v>
          </cell>
          <cell r="CG198">
            <v>2003.7159999999999</v>
          </cell>
          <cell r="CH198" t="str">
            <v>WA</v>
          </cell>
          <cell r="CI198" t="str">
            <v>Top-Freezer w/o TTD Ice</v>
          </cell>
          <cell r="CJ198">
            <v>36066.887999999999</v>
          </cell>
          <cell r="CK198" t="b">
            <v>0</v>
          </cell>
          <cell r="CQ198" t="str">
            <v>Unconditioned</v>
          </cell>
          <cell r="CR198">
            <v>4956.4930000000004</v>
          </cell>
          <cell r="CS198" t="str">
            <v>WA</v>
          </cell>
          <cell r="CT198" t="str">
            <v>Chest</v>
          </cell>
          <cell r="CU198">
            <v>49564.930000000008</v>
          </cell>
          <cell r="CV198" t="b">
            <v>0</v>
          </cell>
          <cell r="CZ198">
            <v>4956.4930000000004</v>
          </cell>
          <cell r="DA198" t="str">
            <v>WA</v>
          </cell>
          <cell r="DC198" t="str">
            <v>Vertical Axis</v>
          </cell>
          <cell r="DG198" t="str">
            <v>Electric</v>
          </cell>
          <cell r="DH198">
            <v>2003.7159999999999</v>
          </cell>
          <cell r="DI198" t="str">
            <v>WA</v>
          </cell>
          <cell r="DL198" t="str">
            <v>Electric</v>
          </cell>
          <cell r="DM198" t="str">
            <v>Electric</v>
          </cell>
          <cell r="DN198">
            <v>2003.7159999999999</v>
          </cell>
          <cell r="DO198" t="str">
            <v>WA</v>
          </cell>
          <cell r="DS198">
            <v>6932.7380000000003</v>
          </cell>
          <cell r="DT198" t="str">
            <v>OR</v>
          </cell>
          <cell r="DU198" t="str">
            <v>lt32</v>
          </cell>
          <cell r="DX198" t="b">
            <v>0</v>
          </cell>
          <cell r="DY198">
            <v>6932.7380000000003</v>
          </cell>
          <cell r="DZ198" t="str">
            <v>OR</v>
          </cell>
          <cell r="EC198" t="str">
            <v>Desktop</v>
          </cell>
          <cell r="ED198">
            <v>1464.694</v>
          </cell>
          <cell r="EE198" t="str">
            <v>WA</v>
          </cell>
          <cell r="EH198" t="str">
            <v>le20</v>
          </cell>
          <cell r="EI198">
            <v>1524.7619999999999</v>
          </cell>
          <cell r="EJ198" t="str">
            <v>WA</v>
          </cell>
          <cell r="EO198">
            <v>2003.7159999999999</v>
          </cell>
          <cell r="EP198" t="str">
            <v>WA</v>
          </cell>
          <cell r="ES198">
            <v>4956.4930000000004</v>
          </cell>
          <cell r="ET198" t="str">
            <v>WA</v>
          </cell>
          <cell r="EZ198" t="str">
            <v>WA</v>
          </cell>
          <cell r="FA198" t="str">
            <v>Bathroom</v>
          </cell>
          <cell r="FB198">
            <v>152476.19999999998</v>
          </cell>
          <cell r="FC198">
            <v>71663.813999999998</v>
          </cell>
          <cell r="FI198" t="str">
            <v>WA</v>
          </cell>
          <cell r="FJ198" t="str">
            <v>Bedrooms</v>
          </cell>
          <cell r="FK198" t="str">
            <v>EISAnqnx</v>
          </cell>
          <cell r="FL198">
            <v>58587.759999999995</v>
          </cell>
          <cell r="FS198" t="str">
            <v>WA</v>
          </cell>
          <cell r="FT198" t="str">
            <v>EISAq</v>
          </cell>
          <cell r="FV198">
            <v>2039782.8879999998</v>
          </cell>
          <cell r="GD198" t="str">
            <v>WA</v>
          </cell>
          <cell r="GE198">
            <v>21426919.239</v>
          </cell>
          <cell r="GF198">
            <v>7781694.0100000007</v>
          </cell>
          <cell r="GI198">
            <v>1</v>
          </cell>
          <cell r="GJ198">
            <v>1</v>
          </cell>
          <cell r="GK198" t="str">
            <v>WA</v>
          </cell>
          <cell r="GL198">
            <v>4956.4930000000004</v>
          </cell>
          <cell r="GM198" t="str">
            <v>Pre 1980</v>
          </cell>
          <cell r="GN198">
            <v>0</v>
          </cell>
          <cell r="GQ198">
            <v>29317259.575560004</v>
          </cell>
          <cell r="GR198">
            <v>708976.75872000004</v>
          </cell>
          <cell r="GU198" t="str">
            <v>Baseboard/Wall/Radiant</v>
          </cell>
          <cell r="GX198" t="str">
            <v>None</v>
          </cell>
          <cell r="GY198" t="str">
            <v>OR</v>
          </cell>
          <cell r="GZ198">
            <v>1188.02661132813</v>
          </cell>
        </row>
        <row r="199">
          <cell r="AD199" t="str">
            <v>WA</v>
          </cell>
          <cell r="AH199" t="str">
            <v>WA</v>
          </cell>
          <cell r="AI199" t="str">
            <v>1993-2006</v>
          </cell>
          <cell r="AJ199">
            <v>4956.4930000000004</v>
          </cell>
          <cell r="AK199" t="b">
            <v>1</v>
          </cell>
          <cell r="AN199" t="str">
            <v>OR</v>
          </cell>
          <cell r="AO199" t="str">
            <v>Wood</v>
          </cell>
          <cell r="AP199" t="str">
            <v>Pre 1980</v>
          </cell>
          <cell r="AQ199" t="str">
            <v>Crawlspace</v>
          </cell>
          <cell r="AR199">
            <v>4411.7425426136397</v>
          </cell>
          <cell r="AU199" t="str">
            <v>No</v>
          </cell>
          <cell r="AV199" t="b">
            <v>0</v>
          </cell>
          <cell r="AX199">
            <v>4764681.9460227313</v>
          </cell>
          <cell r="AY199" t="b">
            <v>0</v>
          </cell>
          <cell r="AZ199">
            <v>1928384.577081287</v>
          </cell>
          <cell r="BA199" t="str">
            <v/>
          </cell>
          <cell r="BB199" t="str">
            <v/>
          </cell>
          <cell r="BC199">
            <v>0.63636366217988327</v>
          </cell>
          <cell r="BF199" t="str">
            <v>OR</v>
          </cell>
          <cell r="BG199" t="str">
            <v>Heat Pump (Central System)</v>
          </cell>
          <cell r="BH199" t="str">
            <v>1980-1992</v>
          </cell>
          <cell r="BI199" t="str">
            <v>Crawlspace</v>
          </cell>
          <cell r="BJ199">
            <v>1188.02661132813</v>
          </cell>
          <cell r="BM199" t="str">
            <v>No</v>
          </cell>
          <cell r="BN199">
            <v>4086811.5429687672</v>
          </cell>
          <cell r="BO199" t="b">
            <v>0</v>
          </cell>
          <cell r="BP199">
            <v>1133829.9065432909</v>
          </cell>
          <cell r="BQ199">
            <v>1</v>
          </cell>
          <cell r="BR199">
            <v>1188.02661132813</v>
          </cell>
          <cell r="BU199" t="str">
            <v>WA</v>
          </cell>
          <cell r="BV199" t="str">
            <v>Pre 1980</v>
          </cell>
          <cell r="BW199" t="str">
            <v>Electric Storage - Inside Conditioned Space</v>
          </cell>
          <cell r="BY199">
            <v>1524.7619999999999</v>
          </cell>
          <cell r="BZ199" t="str">
            <v>le55</v>
          </cell>
          <cell r="CF199" t="str">
            <v>Conditioned</v>
          </cell>
          <cell r="CG199">
            <v>4956.4930000000004</v>
          </cell>
          <cell r="CH199" t="str">
            <v>WA</v>
          </cell>
          <cell r="CI199" t="str">
            <v>Bottom-Freezer (Including French Door) w/o TTD Ice</v>
          </cell>
          <cell r="CJ199">
            <v>123912.32500000001</v>
          </cell>
          <cell r="CK199" t="b">
            <v>0</v>
          </cell>
          <cell r="CQ199" t="str">
            <v>Conditioned</v>
          </cell>
          <cell r="CR199">
            <v>6932.7380000000003</v>
          </cell>
          <cell r="CS199" t="str">
            <v>OR</v>
          </cell>
          <cell r="CT199" t="str">
            <v>Upright</v>
          </cell>
          <cell r="CU199">
            <v>103991.07</v>
          </cell>
          <cell r="CV199" t="b">
            <v>0</v>
          </cell>
          <cell r="CZ199">
            <v>1524.7619999999999</v>
          </cell>
          <cell r="DA199" t="str">
            <v>WA</v>
          </cell>
          <cell r="DC199" t="str">
            <v>Vertical Axis</v>
          </cell>
          <cell r="DG199" t="str">
            <v>Electric</v>
          </cell>
          <cell r="DH199">
            <v>2003.7159999999999</v>
          </cell>
          <cell r="DI199" t="str">
            <v>WA</v>
          </cell>
          <cell r="DL199" t="str">
            <v>Electric</v>
          </cell>
          <cell r="DM199" t="str">
            <v>Electric</v>
          </cell>
          <cell r="DN199">
            <v>1464.694</v>
          </cell>
          <cell r="DO199" t="str">
            <v>WA</v>
          </cell>
          <cell r="DS199">
            <v>6932.7380000000003</v>
          </cell>
          <cell r="DT199" t="str">
            <v>OR</v>
          </cell>
          <cell r="DU199" t="str">
            <v>lt32</v>
          </cell>
          <cell r="DX199" t="b">
            <v>1</v>
          </cell>
          <cell r="DY199">
            <v>6932.7380000000003</v>
          </cell>
          <cell r="DZ199" t="str">
            <v>OR</v>
          </cell>
          <cell r="EC199" t="str">
            <v>Laptop</v>
          </cell>
          <cell r="ED199">
            <v>1524.7619999999999</v>
          </cell>
          <cell r="EE199" t="str">
            <v>WA</v>
          </cell>
          <cell r="EH199" t="str">
            <v>gt20</v>
          </cell>
          <cell r="EI199">
            <v>1524.7619999999999</v>
          </cell>
          <cell r="EJ199" t="str">
            <v>WA</v>
          </cell>
          <cell r="EO199">
            <v>1524.7619999999999</v>
          </cell>
          <cell r="EP199" t="str">
            <v>WA</v>
          </cell>
          <cell r="ES199">
            <v>1464.694</v>
          </cell>
          <cell r="ET199" t="str">
            <v>WA</v>
          </cell>
          <cell r="EZ199" t="str">
            <v>WA</v>
          </cell>
          <cell r="FA199" t="str">
            <v>Bedrooms</v>
          </cell>
          <cell r="FB199">
            <v>640400.03999999992</v>
          </cell>
          <cell r="FC199">
            <v>478775.26799999998</v>
          </cell>
          <cell r="FI199" t="str">
            <v>WA</v>
          </cell>
          <cell r="FJ199" t="str">
            <v>Bedrooms</v>
          </cell>
          <cell r="FK199" t="str">
            <v>EISAq</v>
          </cell>
          <cell r="FL199">
            <v>57123.065999999999</v>
          </cell>
          <cell r="FS199" t="str">
            <v>WA</v>
          </cell>
          <cell r="FT199" t="str">
            <v>EISAx</v>
          </cell>
          <cell r="FV199">
            <v>80148.639999999999</v>
          </cell>
          <cell r="GD199" t="str">
            <v>WA</v>
          </cell>
          <cell r="GE199">
            <v>14924000.423</v>
          </cell>
          <cell r="GF199">
            <v>9367771.7700000014</v>
          </cell>
          <cell r="GI199">
            <v>1</v>
          </cell>
          <cell r="GJ199">
            <v>1</v>
          </cell>
          <cell r="GK199" t="str">
            <v>WA</v>
          </cell>
          <cell r="GL199">
            <v>4956.4930000000004</v>
          </cell>
          <cell r="GM199" t="str">
            <v>1993-2006</v>
          </cell>
          <cell r="GN199">
            <v>0</v>
          </cell>
          <cell r="GQ199">
            <v>27922269.490189001</v>
          </cell>
          <cell r="GR199">
            <v>175893.54533749999</v>
          </cell>
          <cell r="GU199" t="str">
            <v>Heat Pump (Central System)</v>
          </cell>
          <cell r="GX199" t="str">
            <v>Heat Pump (Central System)</v>
          </cell>
          <cell r="GY199" t="str">
            <v>WA</v>
          </cell>
          <cell r="GZ199">
            <v>1150.87915039063</v>
          </cell>
        </row>
        <row r="200">
          <cell r="AD200" t="str">
            <v>WA</v>
          </cell>
          <cell r="AH200" t="str">
            <v>WA</v>
          </cell>
          <cell r="AI200" t="str">
            <v>1993-2006</v>
          </cell>
          <cell r="AJ200">
            <v>4956.4930000000004</v>
          </cell>
          <cell r="AK200" t="b">
            <v>1</v>
          </cell>
          <cell r="AN200" t="str">
            <v>OR</v>
          </cell>
          <cell r="AO200" t="str">
            <v>Wood</v>
          </cell>
          <cell r="AP200" t="str">
            <v>Pre 1980</v>
          </cell>
          <cell r="AQ200" t="str">
            <v>Slab on Grade</v>
          </cell>
          <cell r="AR200">
            <v>2520.9957386363599</v>
          </cell>
          <cell r="AU200" t="str">
            <v>No</v>
          </cell>
          <cell r="AV200" t="b">
            <v>0</v>
          </cell>
          <cell r="AX200">
            <v>2722675.3977272687</v>
          </cell>
          <cell r="AY200" t="b">
            <v>0</v>
          </cell>
          <cell r="AZ200">
            <v>1101934.0440464474</v>
          </cell>
          <cell r="BA200" t="str">
            <v/>
          </cell>
          <cell r="BB200" t="str">
            <v/>
          </cell>
          <cell r="BC200">
            <v>0.36363637838850388</v>
          </cell>
          <cell r="BF200" t="str">
            <v>OR</v>
          </cell>
          <cell r="BG200" t="str">
            <v>Heat Pump (Central System)</v>
          </cell>
          <cell r="BH200" t="str">
            <v>Pre 1980</v>
          </cell>
          <cell r="BI200" t="str">
            <v>Crawlspace</v>
          </cell>
          <cell r="BJ200">
            <v>1188.02661132813</v>
          </cell>
          <cell r="BM200" t="str">
            <v>No</v>
          </cell>
          <cell r="BN200">
            <v>1336529.9377441462</v>
          </cell>
          <cell r="BO200" t="b">
            <v>0</v>
          </cell>
          <cell r="BP200">
            <v>349608.31308850244</v>
          </cell>
          <cell r="BQ200">
            <v>1</v>
          </cell>
          <cell r="BR200">
            <v>1188.02661132813</v>
          </cell>
          <cell r="BU200" t="str">
            <v>WA</v>
          </cell>
          <cell r="BV200" t="str">
            <v>1993-2006</v>
          </cell>
          <cell r="BW200" t="str">
            <v>Electric Storage - Outside Conditioned Space - Buffered</v>
          </cell>
          <cell r="BY200">
            <v>4956.4930000000004</v>
          </cell>
          <cell r="BZ200" t="str">
            <v>gt55</v>
          </cell>
          <cell r="CF200" t="str">
            <v>Conditioned</v>
          </cell>
          <cell r="CG200">
            <v>4956.4930000000004</v>
          </cell>
          <cell r="CH200" t="str">
            <v>WA</v>
          </cell>
          <cell r="CI200" t="str">
            <v>Top-Freezer w/o TTD Ice</v>
          </cell>
          <cell r="CJ200">
            <v>89216.874000000011</v>
          </cell>
          <cell r="CK200" t="b">
            <v>0</v>
          </cell>
          <cell r="CQ200" t="str">
            <v>Conditioned</v>
          </cell>
          <cell r="CR200">
            <v>1188.027</v>
          </cell>
          <cell r="CS200" t="str">
            <v>OR</v>
          </cell>
          <cell r="CT200" t="str">
            <v>Chest</v>
          </cell>
          <cell r="CU200">
            <v>14256.324000000001</v>
          </cell>
          <cell r="CV200" t="b">
            <v>0</v>
          </cell>
          <cell r="CZ200">
            <v>1524.7619999999999</v>
          </cell>
          <cell r="DA200" t="str">
            <v>WA</v>
          </cell>
          <cell r="DC200" t="str">
            <v>Horizontal Axis</v>
          </cell>
          <cell r="DG200" t="str">
            <v>Electric</v>
          </cell>
          <cell r="DH200">
            <v>4956.4930000000004</v>
          </cell>
          <cell r="DI200" t="str">
            <v>WA</v>
          </cell>
          <cell r="DL200" t="str">
            <v>Electric</v>
          </cell>
          <cell r="DM200" t="str">
            <v>Electric</v>
          </cell>
          <cell r="DN200">
            <v>1150.8789999999999</v>
          </cell>
          <cell r="DO200" t="str">
            <v>WA</v>
          </cell>
          <cell r="DS200">
            <v>1524.7619999999999</v>
          </cell>
          <cell r="DT200" t="str">
            <v>WA</v>
          </cell>
          <cell r="DU200" t="str">
            <v>32to46</v>
          </cell>
          <cell r="DX200" t="b">
            <v>1</v>
          </cell>
          <cell r="DY200">
            <v>6932.7380000000003</v>
          </cell>
          <cell r="DZ200" t="str">
            <v>OR</v>
          </cell>
          <cell r="EC200" t="str">
            <v>Desktop</v>
          </cell>
          <cell r="ED200">
            <v>4956.4930000000004</v>
          </cell>
          <cell r="EE200" t="str">
            <v>WA</v>
          </cell>
          <cell r="EH200" t="str">
            <v>le20</v>
          </cell>
          <cell r="EI200">
            <v>4956.4930000000004</v>
          </cell>
          <cell r="EJ200" t="str">
            <v>WA</v>
          </cell>
          <cell r="EO200">
            <v>1524.7619999999999</v>
          </cell>
          <cell r="EP200" t="str">
            <v>WA</v>
          </cell>
          <cell r="ES200">
            <v>1524.7619999999999</v>
          </cell>
          <cell r="ET200" t="str">
            <v>WA</v>
          </cell>
          <cell r="EZ200" t="str">
            <v>WA</v>
          </cell>
          <cell r="FA200" t="str">
            <v>Kitchen</v>
          </cell>
          <cell r="FB200">
            <v>449804.79</v>
          </cell>
          <cell r="FC200">
            <v>308001.924</v>
          </cell>
          <cell r="FI200" t="str">
            <v>WA</v>
          </cell>
          <cell r="FJ200" t="str">
            <v>Bedrooms</v>
          </cell>
          <cell r="FK200" t="str">
            <v>EISAx</v>
          </cell>
          <cell r="FL200">
            <v>842199.04999999993</v>
          </cell>
          <cell r="FS200" t="str">
            <v>WA</v>
          </cell>
          <cell r="FT200" t="str">
            <v>EISAnqnx</v>
          </cell>
          <cell r="FV200">
            <v>6542570.7600000007</v>
          </cell>
          <cell r="GD200" t="str">
            <v>WA</v>
          </cell>
          <cell r="GE200">
            <v>20539706.992000002</v>
          </cell>
          <cell r="GF200">
            <v>10478026.202000001</v>
          </cell>
          <cell r="GI200">
            <v>1</v>
          </cell>
          <cell r="GJ200">
            <v>1</v>
          </cell>
          <cell r="GK200" t="str">
            <v>WA</v>
          </cell>
          <cell r="GL200">
            <v>4956.4930000000004</v>
          </cell>
          <cell r="GM200" t="str">
            <v>1993-2006</v>
          </cell>
          <cell r="GN200">
            <v>-1</v>
          </cell>
          <cell r="GQ200">
            <v>27922269.490189001</v>
          </cell>
          <cell r="GR200">
            <v>175893.54533749999</v>
          </cell>
          <cell r="GU200" t="str">
            <v>Oil FAF</v>
          </cell>
          <cell r="GX200" t="str">
            <v>Wood</v>
          </cell>
          <cell r="GY200" t="str">
            <v>WA</v>
          </cell>
          <cell r="GZ200">
            <v>1524.76245117188</v>
          </cell>
        </row>
        <row r="201">
          <cell r="AD201" t="str">
            <v>WA</v>
          </cell>
          <cell r="AH201" t="str">
            <v>WA</v>
          </cell>
          <cell r="AI201" t="str">
            <v>Pre 1980</v>
          </cell>
          <cell r="AJ201">
            <v>1524.7619999999999</v>
          </cell>
          <cell r="AK201" t="b">
            <v>1</v>
          </cell>
          <cell r="AN201" t="str">
            <v>WA</v>
          </cell>
          <cell r="AO201" t="str">
            <v>Wood</v>
          </cell>
          <cell r="AP201" t="str">
            <v>Pre 1980</v>
          </cell>
          <cell r="AQ201" t="str">
            <v>Basement</v>
          </cell>
          <cell r="AR201">
            <v>4956.49267578125</v>
          </cell>
          <cell r="AU201" t="str">
            <v>No</v>
          </cell>
          <cell r="AV201" t="b">
            <v>0</v>
          </cell>
          <cell r="AX201">
            <v>13283400.37109375</v>
          </cell>
          <cell r="AY201" t="b">
            <v>0</v>
          </cell>
          <cell r="AZ201">
            <v>3592218.0667724609</v>
          </cell>
          <cell r="BA201" t="str">
            <v/>
          </cell>
          <cell r="BB201" t="str">
            <v/>
          </cell>
          <cell r="BC201">
            <v>0.99999993458706582</v>
          </cell>
          <cell r="BF201" t="str">
            <v>WA</v>
          </cell>
          <cell r="BG201" t="str">
            <v>Central Air Conditioning (Ducted System)</v>
          </cell>
          <cell r="BH201" t="str">
            <v>1993-2006</v>
          </cell>
          <cell r="BI201" t="str">
            <v>Crawlspace</v>
          </cell>
          <cell r="BJ201">
            <v>1904.28771972656</v>
          </cell>
          <cell r="BM201" t="str">
            <v>No</v>
          </cell>
          <cell r="BN201">
            <v>3858086.9201660105</v>
          </cell>
          <cell r="BO201" t="b">
            <v>0</v>
          </cell>
          <cell r="BP201">
            <v>706168.34810760396</v>
          </cell>
          <cell r="BQ201">
            <v>1</v>
          </cell>
          <cell r="BR201">
            <v>1904.28771972656</v>
          </cell>
          <cell r="BU201" t="str">
            <v>WA</v>
          </cell>
          <cell r="BV201" t="str">
            <v>Pre 1980</v>
          </cell>
          <cell r="BW201" t="str">
            <v>Electric Storage - Inside Conditioned Space</v>
          </cell>
          <cell r="BY201">
            <v>4956.4930000000004</v>
          </cell>
          <cell r="BZ201" t="str">
            <v>le55</v>
          </cell>
          <cell r="CF201" t="str">
            <v>Conditioned</v>
          </cell>
          <cell r="CG201">
            <v>1524.7619999999999</v>
          </cell>
          <cell r="CH201" t="str">
            <v>WA</v>
          </cell>
          <cell r="CI201" t="str">
            <v>Top-Freezer w/o TTD Ice</v>
          </cell>
          <cell r="CJ201">
            <v>27445.716</v>
          </cell>
          <cell r="CK201" t="b">
            <v>0</v>
          </cell>
          <cell r="CQ201" t="str">
            <v>Unconditioned</v>
          </cell>
          <cell r="CR201">
            <v>1150.8789999999999</v>
          </cell>
          <cell r="CS201" t="str">
            <v>WA</v>
          </cell>
          <cell r="CT201" t="str">
            <v>Chest</v>
          </cell>
          <cell r="CU201">
            <v>13810.547999999999</v>
          </cell>
          <cell r="CV201" t="b">
            <v>0</v>
          </cell>
          <cell r="CZ201">
            <v>6932.7380000000003</v>
          </cell>
          <cell r="DA201" t="str">
            <v>OR</v>
          </cell>
          <cell r="DC201" t="str">
            <v>Vertical Axis</v>
          </cell>
          <cell r="DG201" t="str">
            <v>Electric</v>
          </cell>
          <cell r="DH201">
            <v>6932.7380000000003</v>
          </cell>
          <cell r="DI201" t="str">
            <v>OR</v>
          </cell>
          <cell r="DL201" t="str">
            <v>Electric</v>
          </cell>
          <cell r="DM201" t="str">
            <v>Electric</v>
          </cell>
          <cell r="DN201">
            <v>1524.7619999999999</v>
          </cell>
          <cell r="DO201" t="str">
            <v>WA</v>
          </cell>
          <cell r="DS201">
            <v>1524.7619999999999</v>
          </cell>
          <cell r="DT201" t="str">
            <v>WA</v>
          </cell>
          <cell r="DU201" t="str">
            <v>lt32</v>
          </cell>
          <cell r="DX201" t="b">
            <v>0</v>
          </cell>
          <cell r="DY201">
            <v>2003.7159999999999</v>
          </cell>
          <cell r="DZ201" t="str">
            <v>WA</v>
          </cell>
          <cell r="EC201" t="str">
            <v>Desktop</v>
          </cell>
          <cell r="ED201">
            <v>1464.694</v>
          </cell>
          <cell r="EE201" t="str">
            <v>WA</v>
          </cell>
          <cell r="EH201" t="str">
            <v>le20</v>
          </cell>
          <cell r="EI201">
            <v>4956.4930000000004</v>
          </cell>
          <cell r="EJ201" t="str">
            <v>WA</v>
          </cell>
          <cell r="EO201">
            <v>4956.4930000000004</v>
          </cell>
          <cell r="EP201" t="str">
            <v>WA</v>
          </cell>
          <cell r="ES201">
            <v>1524.7619999999999</v>
          </cell>
          <cell r="ET201" t="str">
            <v>WA</v>
          </cell>
          <cell r="EZ201" t="str">
            <v>WA</v>
          </cell>
          <cell r="FA201" t="str">
            <v>Living Room/Family Room</v>
          </cell>
          <cell r="FB201">
            <v>91485.72</v>
          </cell>
          <cell r="FC201">
            <v>301902.87599999999</v>
          </cell>
          <cell r="FI201" t="str">
            <v>WA</v>
          </cell>
          <cell r="FJ201" t="str">
            <v>Exterior</v>
          </cell>
          <cell r="FK201" t="str">
            <v>EISAq</v>
          </cell>
          <cell r="FL201">
            <v>57123.065999999999</v>
          </cell>
          <cell r="FS201" t="str">
            <v>WA</v>
          </cell>
          <cell r="FT201" t="str">
            <v>EISAq</v>
          </cell>
          <cell r="FV201">
            <v>3499284.0580000002</v>
          </cell>
          <cell r="GD201" t="str">
            <v>WA</v>
          </cell>
          <cell r="GE201">
            <v>3290436.3959999997</v>
          </cell>
          <cell r="GF201">
            <v>3003781.1399999997</v>
          </cell>
          <cell r="GI201">
            <v>1</v>
          </cell>
          <cell r="GJ201">
            <v>1</v>
          </cell>
          <cell r="GK201" t="str">
            <v>WA</v>
          </cell>
          <cell r="GL201">
            <v>1524.7619999999999</v>
          </cell>
          <cell r="GM201" t="str">
            <v>Pre 1980</v>
          </cell>
          <cell r="GN201">
            <v>0</v>
          </cell>
          <cell r="GQ201">
            <v>7547541.4047599994</v>
          </cell>
          <cell r="GR201">
            <v>442748.95384500001</v>
          </cell>
          <cell r="GU201" t="str">
            <v>Baseboard/Wall/Radiant</v>
          </cell>
          <cell r="GX201" t="str">
            <v>None</v>
          </cell>
          <cell r="GY201" t="str">
            <v>WA</v>
          </cell>
          <cell r="GZ201">
            <v>1524.76245117188</v>
          </cell>
        </row>
        <row r="202">
          <cell r="AD202" t="str">
            <v>WA</v>
          </cell>
          <cell r="AH202" t="str">
            <v>WA</v>
          </cell>
          <cell r="AI202" t="str">
            <v>Pre 1980</v>
          </cell>
          <cell r="AJ202">
            <v>1524.7619999999999</v>
          </cell>
          <cell r="AK202" t="b">
            <v>1</v>
          </cell>
          <cell r="AN202" t="str">
            <v>WA</v>
          </cell>
          <cell r="AO202" t="str">
            <v>Wood</v>
          </cell>
          <cell r="AP202" t="str">
            <v>Pre 1980</v>
          </cell>
          <cell r="AQ202" t="str">
            <v>Basement</v>
          </cell>
          <cell r="AR202">
            <v>4956.49267578125</v>
          </cell>
          <cell r="AU202" t="str">
            <v>No</v>
          </cell>
          <cell r="AV202" t="b">
            <v>0</v>
          </cell>
          <cell r="AX202">
            <v>13283400.37109375</v>
          </cell>
          <cell r="AY202" t="b">
            <v>0</v>
          </cell>
          <cell r="AZ202">
            <v>3592218.0667724609</v>
          </cell>
          <cell r="BA202" t="str">
            <v/>
          </cell>
          <cell r="BB202" t="str">
            <v/>
          </cell>
          <cell r="BC202">
            <v>0.99999993458706582</v>
          </cell>
          <cell r="BF202" t="str">
            <v>OR</v>
          </cell>
          <cell r="BG202" t="str">
            <v>Central Air Conditioning (Ducted System)</v>
          </cell>
          <cell r="BH202" t="str">
            <v>1993-2006</v>
          </cell>
          <cell r="BI202" t="str">
            <v>Crawlspace</v>
          </cell>
          <cell r="BJ202">
            <v>6932.73828125</v>
          </cell>
          <cell r="BM202" t="str">
            <v>No</v>
          </cell>
          <cell r="BN202">
            <v>11938175.3203125</v>
          </cell>
          <cell r="BO202" t="b">
            <v>0</v>
          </cell>
          <cell r="BP202">
            <v>1886499.3043070312</v>
          </cell>
          <cell r="BQ202">
            <v>1</v>
          </cell>
          <cell r="BR202">
            <v>6932.73828125</v>
          </cell>
          <cell r="BU202" t="str">
            <v>OR</v>
          </cell>
          <cell r="BV202" t="str">
            <v>1980-1992</v>
          </cell>
          <cell r="BW202" t="str">
            <v>Electric Storage - Outside Conditioned Space - Buffered</v>
          </cell>
          <cell r="BY202">
            <v>6932.7380000000003</v>
          </cell>
          <cell r="BZ202" t="str">
            <v>le55</v>
          </cell>
          <cell r="CF202" t="str">
            <v>Conditioned</v>
          </cell>
          <cell r="CG202">
            <v>2003.7159999999999</v>
          </cell>
          <cell r="CH202" t="str">
            <v>WA</v>
          </cell>
          <cell r="CI202" t="str">
            <v>Side-by-Side w/ TTD Ice</v>
          </cell>
          <cell r="CJ202">
            <v>40074.32</v>
          </cell>
          <cell r="CK202" t="b">
            <v>0</v>
          </cell>
          <cell r="CQ202" t="str">
            <v>Conditioned</v>
          </cell>
          <cell r="CR202">
            <v>2003.7159999999999</v>
          </cell>
          <cell r="CS202" t="str">
            <v>WA</v>
          </cell>
          <cell r="CT202" t="str">
            <v>Upright</v>
          </cell>
          <cell r="CU202">
            <v>28052.023999999998</v>
          </cell>
          <cell r="CV202" t="b">
            <v>0</v>
          </cell>
          <cell r="CZ202">
            <v>6932.7380000000003</v>
          </cell>
          <cell r="DA202" t="str">
            <v>OR</v>
          </cell>
          <cell r="DC202" t="str">
            <v>Horizontal Axis</v>
          </cell>
          <cell r="DG202" t="str">
            <v>Electric</v>
          </cell>
          <cell r="DH202">
            <v>1188.027</v>
          </cell>
          <cell r="DI202" t="str">
            <v>OR</v>
          </cell>
          <cell r="DL202" t="str">
            <v>Electric</v>
          </cell>
          <cell r="DM202" t="str">
            <v>Electric</v>
          </cell>
          <cell r="DN202">
            <v>1524.7619999999999</v>
          </cell>
          <cell r="DO202" t="str">
            <v>WA</v>
          </cell>
          <cell r="DS202">
            <v>1524.7619999999999</v>
          </cell>
          <cell r="DT202" t="str">
            <v>WA</v>
          </cell>
          <cell r="DU202" t="str">
            <v>lt32</v>
          </cell>
          <cell r="DX202" t="b">
            <v>1</v>
          </cell>
          <cell r="DY202">
            <v>2003.7159999999999</v>
          </cell>
          <cell r="DZ202" t="str">
            <v>WA</v>
          </cell>
          <cell r="EC202" t="str">
            <v>Laptop</v>
          </cell>
          <cell r="ED202">
            <v>1524.7619999999999</v>
          </cell>
          <cell r="EE202" t="str">
            <v>WA</v>
          </cell>
          <cell r="EH202" t="str">
            <v>le20</v>
          </cell>
          <cell r="EI202">
            <v>4956.4930000000004</v>
          </cell>
          <cell r="EJ202" t="str">
            <v>WA</v>
          </cell>
          <cell r="EO202">
            <v>4956.4930000000004</v>
          </cell>
          <cell r="EP202" t="str">
            <v>WA</v>
          </cell>
          <cell r="ES202">
            <v>1524.7619999999999</v>
          </cell>
          <cell r="ET202" t="str">
            <v>WA</v>
          </cell>
          <cell r="EZ202" t="str">
            <v>WA</v>
          </cell>
          <cell r="FA202" t="str">
            <v>Other</v>
          </cell>
          <cell r="FB202">
            <v>274457.15999999997</v>
          </cell>
          <cell r="FC202">
            <v>170773.34399999998</v>
          </cell>
          <cell r="FI202" t="str">
            <v>WA</v>
          </cell>
          <cell r="FJ202" t="str">
            <v>Exterior</v>
          </cell>
          <cell r="FK202" t="str">
            <v>EISAx</v>
          </cell>
          <cell r="FL202">
            <v>439408.2</v>
          </cell>
          <cell r="FS202" t="str">
            <v>WA</v>
          </cell>
          <cell r="FT202" t="str">
            <v>EISAx</v>
          </cell>
          <cell r="FV202">
            <v>1338253.1100000001</v>
          </cell>
          <cell r="GD202" t="str">
            <v>WA</v>
          </cell>
          <cell r="GE202">
            <v>5001219.3599999994</v>
          </cell>
          <cell r="GF202">
            <v>4138204.068</v>
          </cell>
          <cell r="GI202">
            <v>1</v>
          </cell>
          <cell r="GJ202">
            <v>1</v>
          </cell>
          <cell r="GK202" t="str">
            <v>WA</v>
          </cell>
          <cell r="GL202">
            <v>1524.7619999999999</v>
          </cell>
          <cell r="GM202" t="str">
            <v>Pre 1980</v>
          </cell>
          <cell r="GN202">
            <v>0</v>
          </cell>
          <cell r="GQ202">
            <v>7547541.4047599994</v>
          </cell>
          <cell r="GR202">
            <v>442748.95384500001</v>
          </cell>
          <cell r="GU202" t="str">
            <v>Baseboard/Wall/Radiant</v>
          </cell>
          <cell r="GX202" t="str">
            <v>Wood</v>
          </cell>
          <cell r="GY202" t="str">
            <v>WA</v>
          </cell>
          <cell r="GZ202">
            <v>1464.69372558594</v>
          </cell>
        </row>
        <row r="203">
          <cell r="AD203" t="str">
            <v>OR</v>
          </cell>
          <cell r="AH203" t="str">
            <v>OR</v>
          </cell>
          <cell r="AI203" t="str">
            <v>Pre 1980</v>
          </cell>
          <cell r="AJ203">
            <v>6932.7380000000003</v>
          </cell>
          <cell r="AK203" t="b">
            <v>1</v>
          </cell>
          <cell r="AN203" t="str">
            <v>WA</v>
          </cell>
          <cell r="AO203" t="str">
            <v>Baseboard/Wall/Radiant</v>
          </cell>
          <cell r="AP203" t="str">
            <v>Pre 1980</v>
          </cell>
          <cell r="AQ203" t="str">
            <v>Basement</v>
          </cell>
          <cell r="AR203">
            <v>4956.49267578125</v>
          </cell>
          <cell r="AU203" t="str">
            <v>No</v>
          </cell>
          <cell r="AV203" t="b">
            <v>0</v>
          </cell>
          <cell r="AX203">
            <v>13283400.37109375</v>
          </cell>
          <cell r="AY203" t="b">
            <v>0</v>
          </cell>
          <cell r="AZ203">
            <v>3592218.0667724609</v>
          </cell>
          <cell r="BA203" t="str">
            <v/>
          </cell>
          <cell r="BB203" t="str">
            <v/>
          </cell>
          <cell r="BC203">
            <v>0.99999993458706582</v>
          </cell>
          <cell r="BF203" t="str">
            <v>ID</v>
          </cell>
          <cell r="BG203" t="str">
            <v>Central Air Conditioning (Ducted System)</v>
          </cell>
          <cell r="BH203" t="str">
            <v>Pre 1980</v>
          </cell>
          <cell r="BI203" t="str">
            <v>Slab on Grade</v>
          </cell>
          <cell r="BJ203">
            <v>3785.76440429688</v>
          </cell>
          <cell r="BM203" t="str">
            <v>No</v>
          </cell>
          <cell r="BN203">
            <v>3259543.1520996136</v>
          </cell>
          <cell r="BO203" t="b">
            <v>0</v>
          </cell>
          <cell r="BP203">
            <v>1337075.2011315937</v>
          </cell>
          <cell r="BQ203">
            <v>1</v>
          </cell>
          <cell r="BR203">
            <v>3785.76440429688</v>
          </cell>
          <cell r="BU203" t="str">
            <v>WA</v>
          </cell>
          <cell r="BV203" t="str">
            <v>Pre 1980</v>
          </cell>
          <cell r="BW203" t="str">
            <v>Gas Storage Outside Conditioned Space</v>
          </cell>
          <cell r="BY203">
            <v>4956.4930000000004</v>
          </cell>
          <cell r="BZ203" t="str">
            <v>le55</v>
          </cell>
          <cell r="CF203" t="str">
            <v>Conditioned</v>
          </cell>
          <cell r="CG203">
            <v>2003.7159999999999</v>
          </cell>
          <cell r="CH203" t="str">
            <v>WA</v>
          </cell>
          <cell r="CI203" t="str">
            <v>Side-by-Side w/ TTD Ice</v>
          </cell>
          <cell r="CJ203">
            <v>40074.32</v>
          </cell>
          <cell r="CK203" t="b">
            <v>0</v>
          </cell>
          <cell r="CQ203" t="str">
            <v>Unconditioned</v>
          </cell>
          <cell r="CR203">
            <v>1524.7619999999999</v>
          </cell>
          <cell r="CS203" t="str">
            <v>WA</v>
          </cell>
          <cell r="CT203" t="str">
            <v>Upright</v>
          </cell>
          <cell r="CU203">
            <v>32020.002</v>
          </cell>
          <cell r="CV203" t="b">
            <v>0</v>
          </cell>
          <cell r="CZ203">
            <v>1524.7619999999999</v>
          </cell>
          <cell r="DA203" t="str">
            <v>WA</v>
          </cell>
          <cell r="DC203" t="str">
            <v>Horizontal Axis</v>
          </cell>
          <cell r="DG203" t="str">
            <v>Electric</v>
          </cell>
          <cell r="DH203">
            <v>1524.7619999999999</v>
          </cell>
          <cell r="DI203" t="str">
            <v>WA</v>
          </cell>
          <cell r="DL203" t="str">
            <v>Electric</v>
          </cell>
          <cell r="DM203" t="str">
            <v>Electric</v>
          </cell>
          <cell r="DN203">
            <v>4956.4930000000004</v>
          </cell>
          <cell r="DO203" t="str">
            <v>WA</v>
          </cell>
          <cell r="DS203">
            <v>1464.694</v>
          </cell>
          <cell r="DT203" t="str">
            <v>WA</v>
          </cell>
          <cell r="DU203" t="str">
            <v>lt32</v>
          </cell>
          <cell r="DX203" t="b">
            <v>0</v>
          </cell>
          <cell r="DY203">
            <v>2003.7159999999999</v>
          </cell>
          <cell r="DZ203" t="str">
            <v>WA</v>
          </cell>
          <cell r="EC203" t="str">
            <v>Laptop</v>
          </cell>
          <cell r="ED203">
            <v>6932.7380000000003</v>
          </cell>
          <cell r="EE203" t="str">
            <v>OR</v>
          </cell>
          <cell r="EH203" t="str">
            <v>le20</v>
          </cell>
          <cell r="EI203">
            <v>4956.4930000000004</v>
          </cell>
          <cell r="EJ203" t="str">
            <v>WA</v>
          </cell>
          <cell r="EO203">
            <v>6932.7380000000003</v>
          </cell>
          <cell r="EP203" t="str">
            <v>OR</v>
          </cell>
          <cell r="ES203">
            <v>1464.694</v>
          </cell>
          <cell r="ET203" t="str">
            <v>WA</v>
          </cell>
          <cell r="EZ203" t="str">
            <v>WA</v>
          </cell>
          <cell r="FA203" t="str">
            <v>Bathroom</v>
          </cell>
          <cell r="FB203">
            <v>4287366.4450000003</v>
          </cell>
          <cell r="FC203">
            <v>778169.40100000007</v>
          </cell>
          <cell r="FI203" t="str">
            <v>WA</v>
          </cell>
          <cell r="FJ203" t="str">
            <v>Garage</v>
          </cell>
          <cell r="FK203" t="str">
            <v>EISAq</v>
          </cell>
          <cell r="FL203">
            <v>234351.03999999998</v>
          </cell>
          <cell r="FS203" t="str">
            <v>WA</v>
          </cell>
          <cell r="FT203" t="str">
            <v>EISAnqnx</v>
          </cell>
          <cell r="FV203">
            <v>345263.69999999995</v>
          </cell>
          <cell r="GD203" t="str">
            <v>OR</v>
          </cell>
          <cell r="GE203">
            <v>33582182.872000001</v>
          </cell>
          <cell r="GF203">
            <v>31335975.760000002</v>
          </cell>
          <cell r="GI203">
            <v>1</v>
          </cell>
          <cell r="GJ203">
            <v>2</v>
          </cell>
          <cell r="GK203" t="str">
            <v>OR</v>
          </cell>
          <cell r="GL203">
            <v>6932.7380000000003</v>
          </cell>
          <cell r="GM203" t="str">
            <v>Pre 1980</v>
          </cell>
          <cell r="GN203">
            <v>-1</v>
          </cell>
          <cell r="GQ203">
            <v>32342491.461054001</v>
          </cell>
          <cell r="GR203">
            <v>4153108.6944350004</v>
          </cell>
          <cell r="GU203" t="str">
            <v>Natural Gas FAF</v>
          </cell>
          <cell r="GX203" t="str">
            <v>None</v>
          </cell>
          <cell r="GY203" t="str">
            <v>OR</v>
          </cell>
          <cell r="GZ203">
            <v>6932.73828125</v>
          </cell>
        </row>
        <row r="204">
          <cell r="AD204" t="str">
            <v>OR</v>
          </cell>
          <cell r="AH204" t="str">
            <v>OR</v>
          </cell>
          <cell r="AI204" t="str">
            <v>Pre 1980</v>
          </cell>
          <cell r="AJ204">
            <v>6932.7380000000003</v>
          </cell>
          <cell r="AK204" t="b">
            <v>1</v>
          </cell>
          <cell r="AN204" t="str">
            <v>WA</v>
          </cell>
          <cell r="AO204" t="str">
            <v>Baseboard/Wall/Radiant</v>
          </cell>
          <cell r="AP204" t="str">
            <v>Pre 1980</v>
          </cell>
          <cell r="AQ204" t="str">
            <v>Basement</v>
          </cell>
          <cell r="AR204">
            <v>4956.49267578125</v>
          </cell>
          <cell r="AU204" t="str">
            <v>No</v>
          </cell>
          <cell r="AV204" t="b">
            <v>0</v>
          </cell>
          <cell r="AX204">
            <v>13283400.37109375</v>
          </cell>
          <cell r="AY204" t="b">
            <v>0</v>
          </cell>
          <cell r="AZ204">
            <v>3592218.0667724609</v>
          </cell>
          <cell r="BA204" t="str">
            <v/>
          </cell>
          <cell r="BB204" t="str">
            <v/>
          </cell>
          <cell r="BC204">
            <v>0.99999993458706582</v>
          </cell>
          <cell r="BF204" t="str">
            <v>MT</v>
          </cell>
          <cell r="BG204" t="str">
            <v>Heat Pump (Central System)</v>
          </cell>
          <cell r="BH204" t="str">
            <v>Pre 1980</v>
          </cell>
          <cell r="BI204" t="str">
            <v>Basement</v>
          </cell>
          <cell r="BJ204">
            <v>1144.67944335938</v>
          </cell>
          <cell r="BM204" t="str">
            <v>No</v>
          </cell>
          <cell r="BN204">
            <v>2841094.3784179813</v>
          </cell>
          <cell r="BO204" t="b">
            <v>0</v>
          </cell>
          <cell r="BP204">
            <v>329656.23289306788</v>
          </cell>
          <cell r="BQ204">
            <v>1</v>
          </cell>
          <cell r="BR204">
            <v>1144.67944335938</v>
          </cell>
          <cell r="BU204" t="str">
            <v>WA</v>
          </cell>
          <cell r="BV204" t="str">
            <v>1993-2006</v>
          </cell>
          <cell r="BW204" t="str">
            <v>Gas Storage Outside Conditioned Space</v>
          </cell>
          <cell r="BY204">
            <v>4956.4930000000004</v>
          </cell>
          <cell r="BZ204" t="str">
            <v>le55</v>
          </cell>
          <cell r="CF204" t="str">
            <v>Conditioned</v>
          </cell>
          <cell r="CG204">
            <v>4956.4930000000004</v>
          </cell>
          <cell r="CH204" t="str">
            <v>WA</v>
          </cell>
          <cell r="CI204" t="str">
            <v>Top-Freezer w/o TTD Ice</v>
          </cell>
          <cell r="CJ204">
            <v>84260.381000000008</v>
          </cell>
          <cell r="CK204" t="b">
            <v>0</v>
          </cell>
          <cell r="CQ204" t="str">
            <v>Conditioned</v>
          </cell>
          <cell r="CR204">
            <v>1464.694</v>
          </cell>
          <cell r="CS204" t="str">
            <v>WA</v>
          </cell>
          <cell r="CT204" t="str">
            <v>Upright</v>
          </cell>
          <cell r="CU204">
            <v>17576.328000000001</v>
          </cell>
          <cell r="CV204" t="b">
            <v>0</v>
          </cell>
          <cell r="CZ204">
            <v>1524.7619999999999</v>
          </cell>
          <cell r="DA204" t="str">
            <v>WA</v>
          </cell>
          <cell r="DC204" t="str">
            <v>Vertical Axis</v>
          </cell>
          <cell r="DG204" t="str">
            <v>Electric</v>
          </cell>
          <cell r="DH204">
            <v>2003.7159999999999</v>
          </cell>
          <cell r="DI204" t="str">
            <v>WA</v>
          </cell>
          <cell r="DL204" t="str">
            <v>Electric</v>
          </cell>
          <cell r="DM204" t="str">
            <v>Electric</v>
          </cell>
          <cell r="DN204">
            <v>1524.7619999999999</v>
          </cell>
          <cell r="DO204" t="str">
            <v>WA</v>
          </cell>
          <cell r="DS204">
            <v>1524.7619999999999</v>
          </cell>
          <cell r="DT204" t="str">
            <v>WA</v>
          </cell>
          <cell r="DU204" t="str">
            <v>lt32</v>
          </cell>
          <cell r="DX204" t="b">
            <v>0</v>
          </cell>
          <cell r="DY204">
            <v>2003.7159999999999</v>
          </cell>
          <cell r="DZ204" t="str">
            <v>WA</v>
          </cell>
          <cell r="EC204" t="str">
            <v>Laptop</v>
          </cell>
          <cell r="ED204">
            <v>6932.7380000000003</v>
          </cell>
          <cell r="EE204" t="str">
            <v>OR</v>
          </cell>
          <cell r="EH204" t="str">
            <v>le20</v>
          </cell>
          <cell r="EI204">
            <v>1524.7619999999999</v>
          </cell>
          <cell r="EJ204" t="str">
            <v>WA</v>
          </cell>
          <cell r="EO204">
            <v>6932.7380000000003</v>
          </cell>
          <cell r="EP204" t="str">
            <v>OR</v>
          </cell>
          <cell r="ES204">
            <v>4956.4930000000004</v>
          </cell>
          <cell r="ET204" t="str">
            <v>WA</v>
          </cell>
          <cell r="EZ204" t="str">
            <v>WA</v>
          </cell>
          <cell r="FA204" t="str">
            <v>Bedrooms</v>
          </cell>
          <cell r="FB204">
            <v>2393986.1190000004</v>
          </cell>
          <cell r="FC204">
            <v>2968939.307</v>
          </cell>
          <cell r="FI204" t="str">
            <v>WA</v>
          </cell>
          <cell r="FJ204" t="str">
            <v>Kitchen</v>
          </cell>
          <cell r="FK204" t="str">
            <v>EISAx</v>
          </cell>
          <cell r="FL204">
            <v>476025.55</v>
          </cell>
          <cell r="FS204" t="str">
            <v>WA</v>
          </cell>
          <cell r="FT204" t="str">
            <v>EISAq</v>
          </cell>
          <cell r="FV204">
            <v>456898.96299999999</v>
          </cell>
          <cell r="GD204" t="str">
            <v>OR</v>
          </cell>
          <cell r="GE204">
            <v>35329232.848000005</v>
          </cell>
          <cell r="GF204">
            <v>18025118.800000001</v>
          </cell>
          <cell r="GI204">
            <v>1</v>
          </cell>
          <cell r="GJ204">
            <v>2</v>
          </cell>
          <cell r="GK204" t="str">
            <v>OR</v>
          </cell>
          <cell r="GL204">
            <v>6932.7380000000003</v>
          </cell>
          <cell r="GM204" t="str">
            <v>Pre 1980</v>
          </cell>
          <cell r="GN204">
            <v>0</v>
          </cell>
          <cell r="GQ204">
            <v>31504247.176736001</v>
          </cell>
          <cell r="GR204">
            <v>3738166.9932900006</v>
          </cell>
          <cell r="GU204" t="str">
            <v>Natural Gas FAF</v>
          </cell>
          <cell r="GX204" t="str">
            <v>Wood</v>
          </cell>
          <cell r="GY204" t="str">
            <v>WA</v>
          </cell>
          <cell r="GZ204">
            <v>2003.71557617188</v>
          </cell>
        </row>
        <row r="205">
          <cell r="AD205" t="str">
            <v>WA</v>
          </cell>
          <cell r="AH205" t="str">
            <v>WA</v>
          </cell>
          <cell r="AI205" t="str">
            <v>Pre 1980</v>
          </cell>
          <cell r="AJ205">
            <v>1524.7619999999999</v>
          </cell>
          <cell r="AK205" t="b">
            <v>1</v>
          </cell>
          <cell r="AN205" t="str">
            <v>WA</v>
          </cell>
          <cell r="AO205" t="str">
            <v>Natural Gas FAF</v>
          </cell>
          <cell r="AP205" t="str">
            <v>Pre 1980</v>
          </cell>
          <cell r="AQ205" t="str">
            <v>Basement</v>
          </cell>
          <cell r="AR205">
            <v>4956.49267578125</v>
          </cell>
          <cell r="AU205" t="str">
            <v>No</v>
          </cell>
          <cell r="AV205" t="b">
            <v>1</v>
          </cell>
          <cell r="AX205">
            <v>13283400.37109375</v>
          </cell>
          <cell r="AY205" t="b">
            <v>0</v>
          </cell>
          <cell r="AZ205">
            <v>3592218.0667724609</v>
          </cell>
          <cell r="BA205">
            <v>1</v>
          </cell>
          <cell r="BB205">
            <v>4956.49267578125</v>
          </cell>
          <cell r="BC205">
            <v>0.99999993458706582</v>
          </cell>
          <cell r="BF205" t="str">
            <v>ID</v>
          </cell>
          <cell r="BG205" t="str">
            <v>Heat Pump (Central System)</v>
          </cell>
          <cell r="BH205" t="str">
            <v>Pre 1980</v>
          </cell>
          <cell r="BI205" t="str">
            <v>Crawlspace</v>
          </cell>
          <cell r="BJ205">
            <v>3785.76440429688</v>
          </cell>
          <cell r="BM205" t="str">
            <v>No</v>
          </cell>
          <cell r="BN205">
            <v>4088625.5566406306</v>
          </cell>
          <cell r="BO205" t="b">
            <v>0</v>
          </cell>
          <cell r="BP205">
            <v>1117314.6060736831</v>
          </cell>
          <cell r="BQ205">
            <v>1</v>
          </cell>
          <cell r="BR205">
            <v>3785.76440429688</v>
          </cell>
          <cell r="BU205" t="str">
            <v>WA</v>
          </cell>
          <cell r="BV205" t="str">
            <v>1993-2006</v>
          </cell>
          <cell r="BW205" t="str">
            <v>Electric Storage - Inside Conditioned Space</v>
          </cell>
          <cell r="BY205">
            <v>4956.4930000000004</v>
          </cell>
          <cell r="BZ205" t="str">
            <v>le55</v>
          </cell>
          <cell r="CF205" t="str">
            <v>Conditioned</v>
          </cell>
          <cell r="CG205">
            <v>2003.7159999999999</v>
          </cell>
          <cell r="CH205" t="str">
            <v>WA</v>
          </cell>
          <cell r="CI205" t="str">
            <v>Top-Freezer w/o TTD Ice</v>
          </cell>
          <cell r="CJ205">
            <v>36066.887999999999</v>
          </cell>
          <cell r="CK205" t="b">
            <v>0</v>
          </cell>
          <cell r="CQ205" t="str">
            <v>Unconditioned</v>
          </cell>
          <cell r="CR205">
            <v>1464.694</v>
          </cell>
          <cell r="CS205" t="str">
            <v>WA</v>
          </cell>
          <cell r="CT205" t="str">
            <v>Upright</v>
          </cell>
          <cell r="CU205">
            <v>30758.574000000001</v>
          </cell>
          <cell r="CV205" t="b">
            <v>0</v>
          </cell>
          <cell r="CZ205">
            <v>1524.7619999999999</v>
          </cell>
          <cell r="DA205" t="str">
            <v>WA</v>
          </cell>
          <cell r="DC205" t="str">
            <v>Horizontal Axis</v>
          </cell>
          <cell r="DG205" t="str">
            <v>Electric</v>
          </cell>
          <cell r="DH205">
            <v>4956.4930000000004</v>
          </cell>
          <cell r="DI205" t="str">
            <v>WA</v>
          </cell>
          <cell r="DL205" t="str">
            <v>Gas</v>
          </cell>
          <cell r="DM205" t="str">
            <v>Electric</v>
          </cell>
          <cell r="DN205">
            <v>2003.7159999999999</v>
          </cell>
          <cell r="DO205" t="str">
            <v>WA</v>
          </cell>
          <cell r="DS205">
            <v>1524.7619999999999</v>
          </cell>
          <cell r="DT205" t="str">
            <v>WA</v>
          </cell>
          <cell r="DU205" t="str">
            <v>32to46</v>
          </cell>
          <cell r="DX205" t="b">
            <v>0</v>
          </cell>
          <cell r="DY205">
            <v>1524.7619999999999</v>
          </cell>
          <cell r="DZ205" t="str">
            <v>WA</v>
          </cell>
          <cell r="EC205" t="str">
            <v>Laptop</v>
          </cell>
          <cell r="ED205">
            <v>6932.7380000000003</v>
          </cell>
          <cell r="EE205" t="str">
            <v>OR</v>
          </cell>
          <cell r="EH205" t="str">
            <v>le20</v>
          </cell>
          <cell r="EI205">
            <v>1524.7619999999999</v>
          </cell>
          <cell r="EJ205" t="str">
            <v>WA</v>
          </cell>
          <cell r="EO205">
            <v>6932.7380000000003</v>
          </cell>
          <cell r="EP205" t="str">
            <v>OR</v>
          </cell>
          <cell r="ES205">
            <v>4956.4930000000004</v>
          </cell>
          <cell r="ET205" t="str">
            <v>WA</v>
          </cell>
          <cell r="EZ205" t="str">
            <v>WA</v>
          </cell>
          <cell r="FA205" t="str">
            <v>Exterior</v>
          </cell>
          <cell r="FB205">
            <v>1615816.7180000001</v>
          </cell>
          <cell r="FC205">
            <v>14933913.409000002</v>
          </cell>
          <cell r="FI205" t="str">
            <v>WA</v>
          </cell>
          <cell r="FJ205" t="str">
            <v>Living Room/Family Room</v>
          </cell>
          <cell r="FK205" t="str">
            <v>EISAnqnx</v>
          </cell>
          <cell r="FL205">
            <v>373496.97</v>
          </cell>
          <cell r="FS205" t="str">
            <v>WA</v>
          </cell>
          <cell r="FT205" t="str">
            <v>EISAnqnx</v>
          </cell>
          <cell r="FV205">
            <v>2904671.61</v>
          </cell>
          <cell r="GD205" t="str">
            <v>WA</v>
          </cell>
          <cell r="GE205">
            <v>2919919.23</v>
          </cell>
          <cell r="GF205">
            <v>2496035.3939999999</v>
          </cell>
          <cell r="GI205">
            <v>1</v>
          </cell>
          <cell r="GJ205">
            <v>1</v>
          </cell>
          <cell r="GK205" t="str">
            <v>WA</v>
          </cell>
          <cell r="GL205">
            <v>1524.7619999999999</v>
          </cell>
          <cell r="GM205" t="str">
            <v>Pre 1980</v>
          </cell>
          <cell r="GN205">
            <v>0</v>
          </cell>
          <cell r="GQ205">
            <v>7077782.0544659998</v>
          </cell>
          <cell r="GR205">
            <v>570104.69989499997</v>
          </cell>
          <cell r="GU205" t="str">
            <v>Natural Gas FAF</v>
          </cell>
          <cell r="GX205" t="str">
            <v>Natural Gas Other</v>
          </cell>
          <cell r="GY205" t="str">
            <v>WA</v>
          </cell>
          <cell r="GZ205">
            <v>1464.69372558594</v>
          </cell>
        </row>
        <row r="206">
          <cell r="AD206" t="str">
            <v>WA</v>
          </cell>
          <cell r="AH206" t="str">
            <v>WA</v>
          </cell>
          <cell r="AI206" t="str">
            <v>Pre 1980</v>
          </cell>
          <cell r="AJ206">
            <v>1524.7619999999999</v>
          </cell>
          <cell r="AK206" t="b">
            <v>1</v>
          </cell>
          <cell r="AN206" t="str">
            <v>WA</v>
          </cell>
          <cell r="AO206" t="str">
            <v>Electric FAF</v>
          </cell>
          <cell r="AP206" t="str">
            <v>Pre 1980</v>
          </cell>
          <cell r="AQ206" t="str">
            <v>Crawlspace</v>
          </cell>
          <cell r="AR206">
            <v>1464.69372558594</v>
          </cell>
          <cell r="AU206" t="str">
            <v>No</v>
          </cell>
          <cell r="AV206" t="b">
            <v>1</v>
          </cell>
          <cell r="AX206">
            <v>1634598.197753909</v>
          </cell>
          <cell r="AY206" t="b">
            <v>0</v>
          </cell>
          <cell r="AZ206">
            <v>564722.18640887551</v>
          </cell>
          <cell r="BA206">
            <v>1</v>
          </cell>
          <cell r="BB206">
            <v>1464.69372558594</v>
          </cell>
          <cell r="BC206">
            <v>0.99999981264751547</v>
          </cell>
          <cell r="BF206" t="str">
            <v>ID</v>
          </cell>
          <cell r="BG206" t="str">
            <v>Window A/C</v>
          </cell>
          <cell r="BH206" t="str">
            <v>Pre 1980</v>
          </cell>
          <cell r="BI206" t="str">
            <v>Crawlspace</v>
          </cell>
          <cell r="BJ206">
            <v>3785.76440429688</v>
          </cell>
          <cell r="BM206" t="str">
            <v>Yes</v>
          </cell>
          <cell r="BN206">
            <v>4690562.0969238346</v>
          </cell>
          <cell r="BO206" t="b">
            <v>0</v>
          </cell>
          <cell r="BP206">
            <v>0</v>
          </cell>
          <cell r="BQ206">
            <v>1</v>
          </cell>
          <cell r="BR206">
            <v>3785.76440429688</v>
          </cell>
          <cell r="BU206" t="str">
            <v>WA</v>
          </cell>
          <cell r="BV206" t="str">
            <v>Pre 1980</v>
          </cell>
          <cell r="BW206" t="str">
            <v>Electric Storage - Inside Conditioned Space</v>
          </cell>
          <cell r="BY206">
            <v>1524.7619999999999</v>
          </cell>
          <cell r="BZ206" t="str">
            <v>le55</v>
          </cell>
          <cell r="CF206" t="str">
            <v>Conditioned</v>
          </cell>
          <cell r="CG206">
            <v>1524.7619999999999</v>
          </cell>
          <cell r="CH206" t="str">
            <v>WA</v>
          </cell>
          <cell r="CI206" t="str">
            <v>Top-Freezer w/ TTD Ice</v>
          </cell>
          <cell r="CJ206">
            <v>38119.049999999996</v>
          </cell>
          <cell r="CK206" t="b">
            <v>0</v>
          </cell>
          <cell r="CQ206" t="str">
            <v>Conditioned</v>
          </cell>
          <cell r="CR206">
            <v>1464.694</v>
          </cell>
          <cell r="CS206" t="str">
            <v>WA</v>
          </cell>
          <cell r="CT206" t="str">
            <v>Upright</v>
          </cell>
          <cell r="CU206">
            <v>30758.574000000001</v>
          </cell>
          <cell r="CV206" t="b">
            <v>0</v>
          </cell>
          <cell r="CZ206">
            <v>1188.027</v>
          </cell>
          <cell r="DA206" t="str">
            <v>OR</v>
          </cell>
          <cell r="DC206" t="str">
            <v>Vertical Axis</v>
          </cell>
          <cell r="DG206" t="str">
            <v>Electric</v>
          </cell>
          <cell r="DH206">
            <v>4956.4930000000004</v>
          </cell>
          <cell r="DI206" t="str">
            <v>WA</v>
          </cell>
          <cell r="DL206" t="str">
            <v>Gas</v>
          </cell>
          <cell r="DM206" t="str">
            <v>Electric</v>
          </cell>
          <cell r="DN206">
            <v>2003.7159999999999</v>
          </cell>
          <cell r="DO206" t="str">
            <v>WA</v>
          </cell>
          <cell r="DS206">
            <v>2003.7159999999999</v>
          </cell>
          <cell r="DT206" t="str">
            <v>WA</v>
          </cell>
          <cell r="DU206" t="str">
            <v>32to46</v>
          </cell>
          <cell r="DX206" t="b">
            <v>1</v>
          </cell>
          <cell r="DY206">
            <v>1188.027</v>
          </cell>
          <cell r="DZ206" t="str">
            <v>OR</v>
          </cell>
          <cell r="EC206" t="str">
            <v>Desktop</v>
          </cell>
          <cell r="ED206">
            <v>4956.4930000000004</v>
          </cell>
          <cell r="EE206" t="str">
            <v>WA</v>
          </cell>
          <cell r="EH206" t="str">
            <v>le20</v>
          </cell>
          <cell r="EI206">
            <v>6932.7380000000003</v>
          </cell>
          <cell r="EJ206" t="str">
            <v>OR</v>
          </cell>
          <cell r="EO206">
            <v>6932.7380000000003</v>
          </cell>
          <cell r="EP206" t="str">
            <v>OR</v>
          </cell>
          <cell r="ES206">
            <v>1464.694</v>
          </cell>
          <cell r="ET206" t="str">
            <v>WA</v>
          </cell>
          <cell r="EZ206" t="str">
            <v>WA</v>
          </cell>
          <cell r="FA206" t="str">
            <v>Garage</v>
          </cell>
          <cell r="FB206">
            <v>1189558.32</v>
          </cell>
          <cell r="FC206">
            <v>2279986.7800000003</v>
          </cell>
          <cell r="FI206" t="str">
            <v>WA</v>
          </cell>
          <cell r="FJ206" t="str">
            <v>Living Room/Family Room</v>
          </cell>
          <cell r="FK206" t="str">
            <v>EISAq</v>
          </cell>
          <cell r="FL206">
            <v>322232.68</v>
          </cell>
          <cell r="FS206" t="str">
            <v>WA</v>
          </cell>
          <cell r="FT206" t="str">
            <v>EISAq</v>
          </cell>
          <cell r="FV206">
            <v>172298.106</v>
          </cell>
          <cell r="GD206" t="str">
            <v>WA</v>
          </cell>
          <cell r="GE206">
            <v>4728286.9619999994</v>
          </cell>
          <cell r="GF206">
            <v>2442668.7239999999</v>
          </cell>
          <cell r="GI206">
            <v>1</v>
          </cell>
          <cell r="GJ206">
            <v>1</v>
          </cell>
          <cell r="GK206" t="str">
            <v>WA</v>
          </cell>
          <cell r="GL206">
            <v>1524.7619999999999</v>
          </cell>
          <cell r="GM206" t="str">
            <v>Pre 1980</v>
          </cell>
          <cell r="GN206">
            <v>-1</v>
          </cell>
          <cell r="GQ206">
            <v>7547541.4047599994</v>
          </cell>
          <cell r="GR206">
            <v>442748.95384500001</v>
          </cell>
          <cell r="GU206" t="str">
            <v>Natural Gas FAF</v>
          </cell>
          <cell r="GX206" t="str">
            <v>None</v>
          </cell>
          <cell r="GY206" t="str">
            <v>OR</v>
          </cell>
          <cell r="GZ206">
            <v>6932.73828125</v>
          </cell>
        </row>
        <row r="207">
          <cell r="AD207" t="str">
            <v>WA</v>
          </cell>
          <cell r="AH207" t="str">
            <v>WA</v>
          </cell>
          <cell r="AI207" t="str">
            <v>Pre 1980</v>
          </cell>
          <cell r="AJ207">
            <v>1524.7619999999999</v>
          </cell>
          <cell r="AK207" t="b">
            <v>1</v>
          </cell>
          <cell r="AN207" t="str">
            <v>WA</v>
          </cell>
          <cell r="AO207" t="str">
            <v>Wood</v>
          </cell>
          <cell r="AP207" t="str">
            <v>Pre 1980</v>
          </cell>
          <cell r="AQ207" t="str">
            <v>Crawlspace</v>
          </cell>
          <cell r="AR207">
            <v>4098.0485834809897</v>
          </cell>
          <cell r="AU207" t="str">
            <v>No</v>
          </cell>
          <cell r="AV207" t="b">
            <v>0</v>
          </cell>
          <cell r="AX207">
            <v>10093493.661113678</v>
          </cell>
          <cell r="AY207" t="b">
            <v>0</v>
          </cell>
          <cell r="AZ207">
            <v>3109593.5278773578</v>
          </cell>
          <cell r="BA207" t="str">
            <v/>
          </cell>
          <cell r="BB207" t="str">
            <v/>
          </cell>
          <cell r="BC207">
            <v>0.82680406962765596</v>
          </cell>
          <cell r="BF207" t="str">
            <v>WA</v>
          </cell>
          <cell r="BG207" t="str">
            <v>Heat Pump (Central System)</v>
          </cell>
          <cell r="BH207" t="str">
            <v>1980-1992</v>
          </cell>
          <cell r="BI207" t="str">
            <v>Crawlspace</v>
          </cell>
          <cell r="BJ207">
            <v>2079.99340820313</v>
          </cell>
          <cell r="BM207" t="str">
            <v>No</v>
          </cell>
          <cell r="BN207">
            <v>4783984.8388671987</v>
          </cell>
          <cell r="BO207" t="b">
            <v>0</v>
          </cell>
          <cell r="BP207">
            <v>2154292.8527375539</v>
          </cell>
          <cell r="BQ207">
            <v>1</v>
          </cell>
          <cell r="BR207">
            <v>2079.99340820313</v>
          </cell>
          <cell r="BU207" t="str">
            <v>WA</v>
          </cell>
          <cell r="BV207" t="str">
            <v>Pre 1980</v>
          </cell>
          <cell r="BW207" t="str">
            <v>Gas Storage Inside Conditioned Space</v>
          </cell>
          <cell r="BY207">
            <v>1524.7619999999999</v>
          </cell>
          <cell r="BZ207" t="str">
            <v>le55</v>
          </cell>
          <cell r="CF207" t="str">
            <v>Conditioned</v>
          </cell>
          <cell r="CG207">
            <v>1188.027</v>
          </cell>
          <cell r="CH207" t="str">
            <v>OR</v>
          </cell>
          <cell r="CI207" t="str">
            <v>Side-by-Side w/ TTD Ice</v>
          </cell>
          <cell r="CJ207">
            <v>27324.620999999999</v>
          </cell>
          <cell r="CK207" t="b">
            <v>0</v>
          </cell>
          <cell r="CQ207" t="str">
            <v>Conditioned</v>
          </cell>
          <cell r="CR207">
            <v>4956.4930000000004</v>
          </cell>
          <cell r="CS207" t="str">
            <v>WA</v>
          </cell>
          <cell r="CT207" t="str">
            <v>Upright</v>
          </cell>
          <cell r="CU207">
            <v>104086.353</v>
          </cell>
          <cell r="CV207" t="b">
            <v>0</v>
          </cell>
          <cell r="CZ207">
            <v>6932.7380000000003</v>
          </cell>
          <cell r="DA207" t="str">
            <v>OR</v>
          </cell>
          <cell r="DC207" t="str">
            <v>Horizontal Axis</v>
          </cell>
          <cell r="DG207" t="str">
            <v>Electric</v>
          </cell>
          <cell r="DH207">
            <v>1464.694</v>
          </cell>
          <cell r="DI207" t="str">
            <v>WA</v>
          </cell>
          <cell r="DL207" t="str">
            <v>Electric</v>
          </cell>
          <cell r="DM207" t="str">
            <v>Electric</v>
          </cell>
          <cell r="DN207">
            <v>4956.4930000000004</v>
          </cell>
          <cell r="DO207" t="str">
            <v>WA</v>
          </cell>
          <cell r="DS207">
            <v>2003.7159999999999</v>
          </cell>
          <cell r="DT207" t="str">
            <v>WA</v>
          </cell>
          <cell r="DU207" t="str">
            <v>32to46</v>
          </cell>
          <cell r="DX207" t="b">
            <v>1</v>
          </cell>
          <cell r="DY207">
            <v>1188.027</v>
          </cell>
          <cell r="DZ207" t="str">
            <v>OR</v>
          </cell>
          <cell r="EC207" t="str">
            <v>Laptop</v>
          </cell>
          <cell r="ED207">
            <v>4956.4930000000004</v>
          </cell>
          <cell r="EE207" t="str">
            <v>WA</v>
          </cell>
          <cell r="EH207" t="str">
            <v>le20</v>
          </cell>
          <cell r="EI207">
            <v>6932.7380000000003</v>
          </cell>
          <cell r="EJ207" t="str">
            <v>OR</v>
          </cell>
          <cell r="EO207">
            <v>1188.027</v>
          </cell>
          <cell r="EP207" t="str">
            <v>OR</v>
          </cell>
          <cell r="ES207">
            <v>1524.7619999999999</v>
          </cell>
          <cell r="ET207" t="str">
            <v>WA</v>
          </cell>
          <cell r="EZ207" t="str">
            <v>WA</v>
          </cell>
          <cell r="FA207" t="str">
            <v>Kitchen</v>
          </cell>
          <cell r="FB207">
            <v>1630686.1970000002</v>
          </cell>
          <cell r="FC207">
            <v>783125.89400000009</v>
          </cell>
          <cell r="FI207" t="str">
            <v>WA</v>
          </cell>
          <cell r="FJ207" t="str">
            <v>Living Room/Family Room</v>
          </cell>
          <cell r="FK207" t="str">
            <v>EISAx</v>
          </cell>
          <cell r="FL207">
            <v>351526.56</v>
          </cell>
          <cell r="FS207" t="str">
            <v>WA</v>
          </cell>
          <cell r="FT207" t="str">
            <v>EISAx</v>
          </cell>
          <cell r="FV207">
            <v>1006342.9199999999</v>
          </cell>
          <cell r="GD207" t="str">
            <v>WA</v>
          </cell>
          <cell r="GE207">
            <v>5406806.0520000001</v>
          </cell>
          <cell r="GF207">
            <v>4688643.1499999994</v>
          </cell>
          <cell r="GI207">
            <v>1</v>
          </cell>
          <cell r="GJ207">
            <v>1</v>
          </cell>
          <cell r="GK207" t="str">
            <v>WA</v>
          </cell>
          <cell r="GL207">
            <v>1524.7619999999999</v>
          </cell>
          <cell r="GM207" t="str">
            <v>Pre 1980</v>
          </cell>
          <cell r="GN207">
            <v>0</v>
          </cell>
          <cell r="GQ207">
            <v>7547541.4047599994</v>
          </cell>
          <cell r="GR207">
            <v>442748.95384500001</v>
          </cell>
          <cell r="GU207" t="str">
            <v>Natural Gas FAF</v>
          </cell>
          <cell r="GX207" t="str">
            <v>None</v>
          </cell>
          <cell r="GY207" t="str">
            <v>WA</v>
          </cell>
          <cell r="GZ207">
            <v>2003.71557617188</v>
          </cell>
        </row>
        <row r="208">
          <cell r="AD208" t="str">
            <v>OR</v>
          </cell>
          <cell r="AH208" t="str">
            <v>OR</v>
          </cell>
          <cell r="AI208" t="str">
            <v>1980-1992</v>
          </cell>
          <cell r="AJ208">
            <v>1188.027</v>
          </cell>
          <cell r="AK208" t="b">
            <v>1</v>
          </cell>
          <cell r="AN208" t="str">
            <v>WA</v>
          </cell>
          <cell r="AO208" t="str">
            <v>Wood</v>
          </cell>
          <cell r="AP208" t="str">
            <v>Pre 1980</v>
          </cell>
          <cell r="AQ208" t="str">
            <v>Slab on Grade</v>
          </cell>
          <cell r="AR208">
            <v>858.44409230025803</v>
          </cell>
          <cell r="AU208" t="str">
            <v>No</v>
          </cell>
          <cell r="AV208" t="b">
            <v>0</v>
          </cell>
          <cell r="AX208">
            <v>2114347.7993355356</v>
          </cell>
          <cell r="AY208" t="b">
            <v>0</v>
          </cell>
          <cell r="AZ208">
            <v>651386.17541570659</v>
          </cell>
          <cell r="BA208" t="str">
            <v/>
          </cell>
          <cell r="BB208" t="str">
            <v/>
          </cell>
          <cell r="BC208">
            <v>0.17319586495940939</v>
          </cell>
          <cell r="BF208" t="str">
            <v>ID</v>
          </cell>
          <cell r="BG208" t="str">
            <v>Heat Pump (Central System)</v>
          </cell>
          <cell r="BH208" t="str">
            <v>Post 2006</v>
          </cell>
          <cell r="BI208" t="str">
            <v>Crawlspace</v>
          </cell>
          <cell r="BJ208">
            <v>3785.76440429688</v>
          </cell>
          <cell r="BM208" t="str">
            <v>No</v>
          </cell>
          <cell r="BN208">
            <v>13219889.299804704</v>
          </cell>
          <cell r="BO208" t="b">
            <v>0</v>
          </cell>
          <cell r="BP208">
            <v>2071477.5308033477</v>
          </cell>
          <cell r="BQ208">
            <v>1</v>
          </cell>
          <cell r="BR208">
            <v>3785.76440429688</v>
          </cell>
          <cell r="BU208" t="str">
            <v>OR</v>
          </cell>
          <cell r="BV208" t="str">
            <v>Pre 1980</v>
          </cell>
          <cell r="BW208" t="str">
            <v>Electric Storage - Inside Conditioned Space</v>
          </cell>
          <cell r="BY208">
            <v>6932.7380000000003</v>
          </cell>
          <cell r="BZ208" t="str">
            <v>gt55</v>
          </cell>
          <cell r="CF208" t="str">
            <v>Unconditioned</v>
          </cell>
          <cell r="CG208">
            <v>1188.027</v>
          </cell>
          <cell r="CH208" t="str">
            <v>OR</v>
          </cell>
          <cell r="CI208" t="str">
            <v>Bottom-Freezer (Including French Door) w/o TTD Ice</v>
          </cell>
          <cell r="CJ208">
            <v>23760.54</v>
          </cell>
          <cell r="CK208" t="b">
            <v>0</v>
          </cell>
          <cell r="CQ208" t="str">
            <v>Conditioned</v>
          </cell>
          <cell r="CR208">
            <v>4956.4930000000004</v>
          </cell>
          <cell r="CS208" t="str">
            <v>WA</v>
          </cell>
          <cell r="CT208" t="str">
            <v>Upright</v>
          </cell>
          <cell r="CU208">
            <v>104086.353</v>
          </cell>
          <cell r="CV208" t="b">
            <v>0</v>
          </cell>
          <cell r="CZ208">
            <v>2003.7159999999999</v>
          </cell>
          <cell r="DA208" t="str">
            <v>WA</v>
          </cell>
          <cell r="DC208" t="str">
            <v>Vertical Axis</v>
          </cell>
          <cell r="DG208" t="str">
            <v>Electric</v>
          </cell>
          <cell r="DH208">
            <v>4956.4930000000004</v>
          </cell>
          <cell r="DI208" t="str">
            <v>WA</v>
          </cell>
          <cell r="DL208" t="str">
            <v>Electric</v>
          </cell>
          <cell r="DM208" t="str">
            <v>Electric</v>
          </cell>
          <cell r="DN208">
            <v>6932.7380000000003</v>
          </cell>
          <cell r="DO208" t="str">
            <v>OR</v>
          </cell>
          <cell r="DS208">
            <v>2003.7159999999999</v>
          </cell>
          <cell r="DT208" t="str">
            <v>WA</v>
          </cell>
          <cell r="DU208" t="str">
            <v>32to46</v>
          </cell>
          <cell r="DX208" t="b">
            <v>0</v>
          </cell>
          <cell r="DY208">
            <v>1524.7619999999999</v>
          </cell>
          <cell r="DZ208" t="str">
            <v>WA</v>
          </cell>
          <cell r="EC208" t="str">
            <v>Laptop</v>
          </cell>
          <cell r="ED208">
            <v>4956.4930000000004</v>
          </cell>
          <cell r="EE208" t="str">
            <v>WA</v>
          </cell>
          <cell r="EH208" t="str">
            <v>gt20</v>
          </cell>
          <cell r="EI208">
            <v>1524.7619999999999</v>
          </cell>
          <cell r="EJ208" t="str">
            <v>WA</v>
          </cell>
          <cell r="EO208">
            <v>1188.027</v>
          </cell>
          <cell r="EP208" t="str">
            <v>OR</v>
          </cell>
          <cell r="ES208">
            <v>1150.8789999999999</v>
          </cell>
          <cell r="ET208" t="str">
            <v>WA</v>
          </cell>
          <cell r="EZ208" t="str">
            <v>WA</v>
          </cell>
          <cell r="FA208" t="str">
            <v>Living Room/Family Room</v>
          </cell>
          <cell r="FB208">
            <v>5169622.199</v>
          </cell>
          <cell r="FC208">
            <v>5977530.5580000002</v>
          </cell>
          <cell r="FI208" t="str">
            <v>WA</v>
          </cell>
          <cell r="FJ208" t="str">
            <v>Other</v>
          </cell>
          <cell r="FK208" t="str">
            <v>EISAq</v>
          </cell>
          <cell r="FL208">
            <v>70305.312000000005</v>
          </cell>
          <cell r="FS208" t="str">
            <v>WA</v>
          </cell>
          <cell r="FT208" t="str">
            <v>EISAnqnx</v>
          </cell>
          <cell r="FV208">
            <v>263644.92</v>
          </cell>
          <cell r="GD208" t="str">
            <v>OR</v>
          </cell>
          <cell r="GE208">
            <v>4864970.5650000004</v>
          </cell>
          <cell r="GF208">
            <v>2128944.3840000001</v>
          </cell>
          <cell r="GI208">
            <v>1</v>
          </cell>
          <cell r="GJ208">
            <v>2</v>
          </cell>
          <cell r="GK208" t="str">
            <v>OR</v>
          </cell>
          <cell r="GL208">
            <v>1188.027</v>
          </cell>
          <cell r="GM208" t="str">
            <v>1980-1992</v>
          </cell>
          <cell r="GN208">
            <v>0</v>
          </cell>
          <cell r="GQ208">
            <v>6222799.8880559998</v>
          </cell>
          <cell r="GR208">
            <v>684591.64854750002</v>
          </cell>
          <cell r="GU208" t="str">
            <v>Oil FAF</v>
          </cell>
          <cell r="GX208" t="str">
            <v>None</v>
          </cell>
          <cell r="GY208" t="str">
            <v>WA</v>
          </cell>
          <cell r="GZ208">
            <v>4956.49267578125</v>
          </cell>
        </row>
        <row r="209">
          <cell r="AD209" t="str">
            <v>OR</v>
          </cell>
          <cell r="AH209" t="str">
            <v>OR</v>
          </cell>
          <cell r="AI209" t="str">
            <v>Pre 1980</v>
          </cell>
          <cell r="AJ209">
            <v>6932.7380000000003</v>
          </cell>
          <cell r="AK209" t="b">
            <v>1</v>
          </cell>
          <cell r="AN209" t="str">
            <v>WA</v>
          </cell>
          <cell r="AO209" t="str">
            <v>Baseboard/Wall/Radiant</v>
          </cell>
          <cell r="AP209" t="str">
            <v>Pre 1980</v>
          </cell>
          <cell r="AQ209" t="str">
            <v>Crawlspace</v>
          </cell>
          <cell r="AR209">
            <v>4098.0485834809897</v>
          </cell>
          <cell r="AU209" t="str">
            <v>No</v>
          </cell>
          <cell r="AV209" t="b">
            <v>1</v>
          </cell>
          <cell r="AX209">
            <v>10093493.661113678</v>
          </cell>
          <cell r="AY209" t="b">
            <v>0</v>
          </cell>
          <cell r="AZ209">
            <v>3109593.5278773578</v>
          </cell>
          <cell r="BA209">
            <v>0.82680412371134004</v>
          </cell>
          <cell r="BB209">
            <v>4098.0485834809897</v>
          </cell>
          <cell r="BC209">
            <v>0.82680406962765596</v>
          </cell>
          <cell r="BF209" t="str">
            <v>WA</v>
          </cell>
          <cell r="BG209" t="str">
            <v>Central Air Conditioning (Ducted System)</v>
          </cell>
          <cell r="BH209" t="str">
            <v>1980-1992</v>
          </cell>
          <cell r="BI209" t="str">
            <v>Basement</v>
          </cell>
          <cell r="BJ209">
            <v>1904.28771972656</v>
          </cell>
          <cell r="BM209" t="str">
            <v>No</v>
          </cell>
          <cell r="BN209">
            <v>4436990.386962885</v>
          </cell>
          <cell r="BO209" t="b">
            <v>0</v>
          </cell>
          <cell r="BP209">
            <v>1273644.7555847152</v>
          </cell>
          <cell r="BQ209">
            <v>1</v>
          </cell>
          <cell r="BR209">
            <v>1904.28771972656</v>
          </cell>
          <cell r="BU209" t="str">
            <v>OR</v>
          </cell>
          <cell r="BV209" t="str">
            <v>Pre 1980</v>
          </cell>
          <cell r="BW209" t="str">
            <v>Gas Storage Inside Conditioned Space</v>
          </cell>
          <cell r="BY209">
            <v>6932.7380000000003</v>
          </cell>
          <cell r="BZ209" t="str">
            <v>le55</v>
          </cell>
          <cell r="CF209" t="str">
            <v>Conditioned</v>
          </cell>
          <cell r="CG209">
            <v>1464.694</v>
          </cell>
          <cell r="CH209" t="str">
            <v>WA</v>
          </cell>
          <cell r="CI209" t="str">
            <v>Top-Freezer w/o TTD Ice</v>
          </cell>
          <cell r="CJ209">
            <v>27829.185999999998</v>
          </cell>
          <cell r="CK209" t="b">
            <v>0</v>
          </cell>
          <cell r="CQ209" t="str">
            <v>Unconditioned</v>
          </cell>
          <cell r="CR209">
            <v>1524.7619999999999</v>
          </cell>
          <cell r="CS209" t="str">
            <v>WA</v>
          </cell>
          <cell r="CT209" t="str">
            <v>Upright</v>
          </cell>
          <cell r="CU209">
            <v>25920.953999999998</v>
          </cell>
          <cell r="CV209" t="b">
            <v>0</v>
          </cell>
          <cell r="CZ209">
            <v>2003.7159999999999</v>
          </cell>
          <cell r="DA209" t="str">
            <v>WA</v>
          </cell>
          <cell r="DC209" t="str">
            <v>Horizontal Axis</v>
          </cell>
          <cell r="DG209" t="str">
            <v>Electric</v>
          </cell>
          <cell r="DH209">
            <v>1524.7619999999999</v>
          </cell>
          <cell r="DI209" t="str">
            <v>WA</v>
          </cell>
          <cell r="DL209" t="str">
            <v>Electric</v>
          </cell>
          <cell r="DM209" t="str">
            <v>Electric</v>
          </cell>
          <cell r="DN209">
            <v>1188.027</v>
          </cell>
          <cell r="DO209" t="str">
            <v>OR</v>
          </cell>
          <cell r="DS209">
            <v>2003.7159999999999</v>
          </cell>
          <cell r="DT209" t="str">
            <v>WA</v>
          </cell>
          <cell r="DU209" t="str">
            <v>lt32</v>
          </cell>
          <cell r="DX209" t="b">
            <v>1</v>
          </cell>
          <cell r="DY209">
            <v>4956.4930000000004</v>
          </cell>
          <cell r="DZ209" t="str">
            <v>WA</v>
          </cell>
          <cell r="EC209" t="str">
            <v>Desktop</v>
          </cell>
          <cell r="ED209">
            <v>2003.7159999999999</v>
          </cell>
          <cell r="EE209" t="str">
            <v>WA</v>
          </cell>
          <cell r="EH209" t="str">
            <v>le20</v>
          </cell>
          <cell r="EI209">
            <v>1524.7619999999999</v>
          </cell>
          <cell r="EJ209" t="str">
            <v>WA</v>
          </cell>
          <cell r="EO209">
            <v>1524.7619999999999</v>
          </cell>
          <cell r="EP209" t="str">
            <v>WA</v>
          </cell>
          <cell r="ES209">
            <v>1464.694</v>
          </cell>
          <cell r="ET209" t="str">
            <v>WA</v>
          </cell>
          <cell r="EZ209" t="str">
            <v>WA</v>
          </cell>
          <cell r="FA209" t="str">
            <v>Other</v>
          </cell>
          <cell r="FB209">
            <v>4004846.3440000005</v>
          </cell>
          <cell r="FC209">
            <v>3737195.7220000001</v>
          </cell>
          <cell r="FI209" t="str">
            <v>WA</v>
          </cell>
          <cell r="FJ209" t="str">
            <v>Other</v>
          </cell>
          <cell r="FK209" t="str">
            <v>EISAx</v>
          </cell>
          <cell r="FL209">
            <v>937404.15999999992</v>
          </cell>
          <cell r="FS209" t="str">
            <v>WA</v>
          </cell>
          <cell r="FT209" t="str">
            <v>EISAq</v>
          </cell>
          <cell r="FV209">
            <v>461378.61</v>
          </cell>
          <cell r="GD209" t="str">
            <v>OR</v>
          </cell>
          <cell r="GE209">
            <v>13782283.144000001</v>
          </cell>
          <cell r="GF209">
            <v>9331465.3480000012</v>
          </cell>
          <cell r="GI209">
            <v>1</v>
          </cell>
          <cell r="GJ209">
            <v>2</v>
          </cell>
          <cell r="GK209" t="str">
            <v>OR</v>
          </cell>
          <cell r="GL209">
            <v>6932.7380000000003</v>
          </cell>
          <cell r="GM209" t="str">
            <v>Pre 1980</v>
          </cell>
          <cell r="GN209">
            <v>0</v>
          </cell>
          <cell r="GQ209">
            <v>32342491.461054001</v>
          </cell>
          <cell r="GR209">
            <v>4153108.6944350004</v>
          </cell>
          <cell r="GU209" t="str">
            <v>Natural Gas FAF</v>
          </cell>
          <cell r="GX209" t="str">
            <v>Wood</v>
          </cell>
          <cell r="GY209" t="str">
            <v>WA</v>
          </cell>
          <cell r="GZ209">
            <v>2003.71557617188</v>
          </cell>
        </row>
        <row r="210">
          <cell r="AD210" t="str">
            <v>WA</v>
          </cell>
          <cell r="AH210" t="str">
            <v>WA</v>
          </cell>
          <cell r="AI210" t="str">
            <v>Pre 1980</v>
          </cell>
          <cell r="AJ210">
            <v>2003.7159999999999</v>
          </cell>
          <cell r="AK210" t="b">
            <v>1</v>
          </cell>
          <cell r="AN210" t="str">
            <v>WA</v>
          </cell>
          <cell r="AO210" t="str">
            <v>Wood</v>
          </cell>
          <cell r="AP210" t="str">
            <v>Pre 1980</v>
          </cell>
          <cell r="AQ210" t="str">
            <v>Slab on Grade</v>
          </cell>
          <cell r="AR210">
            <v>858.44409230025803</v>
          </cell>
          <cell r="AU210" t="str">
            <v>No</v>
          </cell>
          <cell r="AV210" t="b">
            <v>0</v>
          </cell>
          <cell r="AX210">
            <v>2114347.7993355356</v>
          </cell>
          <cell r="AY210" t="b">
            <v>0</v>
          </cell>
          <cell r="AZ210">
            <v>651386.17541570659</v>
          </cell>
          <cell r="BA210" t="str">
            <v/>
          </cell>
          <cell r="BB210" t="str">
            <v/>
          </cell>
          <cell r="BC210">
            <v>0.17319586495940939</v>
          </cell>
          <cell r="BF210" t="str">
            <v>ID</v>
          </cell>
          <cell r="BG210" t="str">
            <v>Central Air Conditioning (Ducted System)</v>
          </cell>
          <cell r="BI210" t="str">
            <v>Slab on Grade</v>
          </cell>
          <cell r="BJ210">
            <v>3785.76440429688</v>
          </cell>
          <cell r="BM210" t="str">
            <v>No</v>
          </cell>
          <cell r="BN210">
            <v>7874389.9609375102</v>
          </cell>
          <cell r="BO210" t="b">
            <v>0</v>
          </cell>
          <cell r="BP210">
            <v>2077438.216857913</v>
          </cell>
          <cell r="BQ210">
            <v>1</v>
          </cell>
          <cell r="BR210">
            <v>3785.76440429688</v>
          </cell>
          <cell r="BU210" t="str">
            <v>OR</v>
          </cell>
          <cell r="BV210" t="str">
            <v>Pre 1980</v>
          </cell>
          <cell r="BW210" t="str">
            <v>Electric Storage - Inside Conditioned Space</v>
          </cell>
          <cell r="BY210">
            <v>6932.7380000000003</v>
          </cell>
          <cell r="BZ210" t="str">
            <v>le55</v>
          </cell>
          <cell r="CF210" t="str">
            <v>Conditioned</v>
          </cell>
          <cell r="CG210">
            <v>1464.694</v>
          </cell>
          <cell r="CH210" t="str">
            <v>WA</v>
          </cell>
          <cell r="CI210" t="str">
            <v>Top-Freezer w/o TTD Ice</v>
          </cell>
          <cell r="CJ210">
            <v>24899.797999999999</v>
          </cell>
          <cell r="CK210" t="b">
            <v>0</v>
          </cell>
          <cell r="CQ210" t="str">
            <v>Unconditioned</v>
          </cell>
          <cell r="CR210">
            <v>1188.027</v>
          </cell>
          <cell r="CS210" t="str">
            <v>OR</v>
          </cell>
          <cell r="CT210" t="str">
            <v>Upright</v>
          </cell>
          <cell r="CU210">
            <v>23760.54</v>
          </cell>
          <cell r="CV210" t="b">
            <v>0</v>
          </cell>
          <cell r="CZ210">
            <v>4956.4930000000004</v>
          </cell>
          <cell r="DA210" t="str">
            <v>WA</v>
          </cell>
          <cell r="DC210" t="str">
            <v>Vertical Axis</v>
          </cell>
          <cell r="DG210" t="str">
            <v>Electric</v>
          </cell>
          <cell r="DH210">
            <v>1188.027</v>
          </cell>
          <cell r="DI210" t="str">
            <v>OR</v>
          </cell>
          <cell r="DL210" t="str">
            <v>Electric</v>
          </cell>
          <cell r="DM210" t="str">
            <v>Electric</v>
          </cell>
          <cell r="DN210">
            <v>1524.7619999999999</v>
          </cell>
          <cell r="DO210" t="str">
            <v>WA</v>
          </cell>
          <cell r="DS210">
            <v>2003.7159999999999</v>
          </cell>
          <cell r="DT210" t="str">
            <v>WA</v>
          </cell>
          <cell r="DU210" t="str">
            <v>gt46</v>
          </cell>
          <cell r="DX210" t="b">
            <v>0</v>
          </cell>
          <cell r="DY210">
            <v>4956.4930000000004</v>
          </cell>
          <cell r="DZ210" t="str">
            <v>WA</v>
          </cell>
          <cell r="EC210" t="str">
            <v>Laptop</v>
          </cell>
          <cell r="ED210">
            <v>1524.7619999999999</v>
          </cell>
          <cell r="EE210" t="str">
            <v>WA</v>
          </cell>
          <cell r="EH210" t="str">
            <v>le20</v>
          </cell>
          <cell r="EI210">
            <v>1188.027</v>
          </cell>
          <cell r="EJ210" t="str">
            <v>OR</v>
          </cell>
          <cell r="EO210">
            <v>2003.7159999999999</v>
          </cell>
          <cell r="EP210" t="str">
            <v>WA</v>
          </cell>
          <cell r="ES210">
            <v>1524.7619999999999</v>
          </cell>
          <cell r="ET210" t="str">
            <v>WA</v>
          </cell>
          <cell r="EZ210" t="str">
            <v>WA</v>
          </cell>
          <cell r="FA210" t="str">
            <v>Bathroom</v>
          </cell>
          <cell r="FB210">
            <v>329556.14999999997</v>
          </cell>
          <cell r="FC210">
            <v>391073.29800000001</v>
          </cell>
          <cell r="FI210" t="str">
            <v>OR</v>
          </cell>
          <cell r="FJ210" t="str">
            <v>Bathroom</v>
          </cell>
          <cell r="FK210" t="str">
            <v>EISAnqnx</v>
          </cell>
          <cell r="FL210">
            <v>190084.32</v>
          </cell>
          <cell r="FS210" t="str">
            <v>WA</v>
          </cell>
          <cell r="FT210" t="str">
            <v>EISAx</v>
          </cell>
          <cell r="FV210">
            <v>827552.11</v>
          </cell>
          <cell r="GD210" t="str">
            <v>WA</v>
          </cell>
          <cell r="GE210">
            <v>6576195.9119999995</v>
          </cell>
          <cell r="GF210">
            <v>4520383.2960000001</v>
          </cell>
          <cell r="GI210">
            <v>1</v>
          </cell>
          <cell r="GJ210">
            <v>1</v>
          </cell>
          <cell r="GK210" t="str">
            <v>WA</v>
          </cell>
          <cell r="GL210">
            <v>2003.7159999999999</v>
          </cell>
          <cell r="GM210" t="str">
            <v>Pre 1980</v>
          </cell>
          <cell r="GN210">
            <v>-1</v>
          </cell>
          <cell r="GQ210">
            <v>10718403.861307999</v>
          </cell>
          <cell r="GR210">
            <v>344634.14270999999</v>
          </cell>
          <cell r="GU210" t="str">
            <v>Baseboard/Wall/Radiant</v>
          </cell>
          <cell r="GX210" t="str">
            <v>None</v>
          </cell>
          <cell r="GY210" t="str">
            <v>WA</v>
          </cell>
          <cell r="GZ210">
            <v>1524.76245117188</v>
          </cell>
        </row>
        <row r="211">
          <cell r="AD211" t="str">
            <v>WA</v>
          </cell>
          <cell r="AH211" t="str">
            <v>WA</v>
          </cell>
          <cell r="AI211" t="str">
            <v>Pre 1980</v>
          </cell>
          <cell r="AJ211">
            <v>2003.7159999999999</v>
          </cell>
          <cell r="AK211" t="b">
            <v>1</v>
          </cell>
          <cell r="AN211" t="str">
            <v>WA</v>
          </cell>
          <cell r="AO211" t="str">
            <v>Wood</v>
          </cell>
          <cell r="AP211" t="str">
            <v>Pre 1980</v>
          </cell>
          <cell r="AQ211" t="str">
            <v>Crawlspace</v>
          </cell>
          <cell r="AR211">
            <v>4098.0485834809897</v>
          </cell>
          <cell r="AU211" t="str">
            <v>No</v>
          </cell>
          <cell r="AV211" t="b">
            <v>0</v>
          </cell>
          <cell r="AX211">
            <v>10093493.661113678</v>
          </cell>
          <cell r="AY211" t="b">
            <v>0</v>
          </cell>
          <cell r="AZ211">
            <v>3109593.5278773578</v>
          </cell>
          <cell r="BA211" t="str">
            <v/>
          </cell>
          <cell r="BB211" t="str">
            <v/>
          </cell>
          <cell r="BC211">
            <v>0.82680406962765596</v>
          </cell>
          <cell r="BF211" t="str">
            <v>WA</v>
          </cell>
          <cell r="BG211" t="str">
            <v>Central Air Conditioning (Ducted System)</v>
          </cell>
          <cell r="BH211" t="str">
            <v>1993-2006</v>
          </cell>
          <cell r="BI211" t="str">
            <v>Slab on Grade</v>
          </cell>
          <cell r="BJ211">
            <v>1904.28771972656</v>
          </cell>
          <cell r="BM211" t="str">
            <v>No</v>
          </cell>
          <cell r="BN211">
            <v>4749293.5729980404</v>
          </cell>
          <cell r="BO211" t="b">
            <v>0</v>
          </cell>
          <cell r="BP211">
            <v>1127709.6661834703</v>
          </cell>
          <cell r="BQ211">
            <v>1</v>
          </cell>
          <cell r="BR211">
            <v>1904.28771972656</v>
          </cell>
          <cell r="BU211" t="str">
            <v>WA</v>
          </cell>
          <cell r="BV211" t="str">
            <v>Pre 1980</v>
          </cell>
          <cell r="BW211" t="str">
            <v>Solar/Other</v>
          </cell>
          <cell r="BY211">
            <v>1524.7619999999999</v>
          </cell>
          <cell r="BZ211" t="str">
            <v/>
          </cell>
          <cell r="CF211" t="str">
            <v>Conditioned</v>
          </cell>
          <cell r="CG211">
            <v>1188.027</v>
          </cell>
          <cell r="CH211" t="str">
            <v>OR</v>
          </cell>
          <cell r="CI211" t="str">
            <v>Top-Freezer w/o TTD Ice</v>
          </cell>
          <cell r="CJ211">
            <v>16632.378000000001</v>
          </cell>
          <cell r="CK211" t="b">
            <v>0</v>
          </cell>
          <cell r="CQ211" t="str">
            <v>Conditioned</v>
          </cell>
          <cell r="CR211">
            <v>2003.7159999999999</v>
          </cell>
          <cell r="CS211" t="str">
            <v>WA</v>
          </cell>
          <cell r="CT211" t="str">
            <v>Upright</v>
          </cell>
          <cell r="CU211">
            <v>60111.479999999996</v>
          </cell>
          <cell r="CV211" t="b">
            <v>0</v>
          </cell>
          <cell r="CZ211">
            <v>1524.7619999999999</v>
          </cell>
          <cell r="DA211" t="str">
            <v>WA</v>
          </cell>
          <cell r="DC211" t="str">
            <v>Horizontal Axis</v>
          </cell>
          <cell r="DG211" t="str">
            <v>Electric</v>
          </cell>
          <cell r="DH211">
            <v>4956.4930000000004</v>
          </cell>
          <cell r="DI211" t="str">
            <v>WA</v>
          </cell>
          <cell r="DL211" t="str">
            <v>Gas</v>
          </cell>
          <cell r="DM211" t="str">
            <v>Gas</v>
          </cell>
          <cell r="DN211">
            <v>2003.7159999999999</v>
          </cell>
          <cell r="DO211" t="str">
            <v>WA</v>
          </cell>
          <cell r="DS211">
            <v>2003.7159999999999</v>
          </cell>
          <cell r="DT211" t="str">
            <v>WA</v>
          </cell>
          <cell r="DU211" t="str">
            <v>lt32</v>
          </cell>
          <cell r="DX211" t="b">
            <v>0</v>
          </cell>
          <cell r="DY211">
            <v>1524.7619999999999</v>
          </cell>
          <cell r="DZ211" t="str">
            <v>WA</v>
          </cell>
          <cell r="EC211" t="str">
            <v>Laptop</v>
          </cell>
          <cell r="ED211">
            <v>1188.027</v>
          </cell>
          <cell r="EE211" t="str">
            <v>OR</v>
          </cell>
          <cell r="EH211" t="str">
            <v>le20</v>
          </cell>
          <cell r="EI211">
            <v>6932.7380000000003</v>
          </cell>
          <cell r="EJ211" t="str">
            <v>OR</v>
          </cell>
          <cell r="EO211">
            <v>2003.7159999999999</v>
          </cell>
          <cell r="EP211" t="str">
            <v>WA</v>
          </cell>
          <cell r="ES211">
            <v>6932.7380000000003</v>
          </cell>
          <cell r="ET211" t="str">
            <v>OR</v>
          </cell>
          <cell r="EZ211" t="str">
            <v>WA</v>
          </cell>
          <cell r="FA211" t="str">
            <v>Bedrooms</v>
          </cell>
          <cell r="FB211">
            <v>2013954.25</v>
          </cell>
          <cell r="FC211">
            <v>994527.22600000002</v>
          </cell>
          <cell r="FI211" t="str">
            <v>OR</v>
          </cell>
          <cell r="FJ211" t="str">
            <v>Bathroom</v>
          </cell>
          <cell r="FK211" t="str">
            <v>EISAx</v>
          </cell>
          <cell r="FL211">
            <v>582133.23</v>
          </cell>
          <cell r="FS211" t="str">
            <v>WA</v>
          </cell>
          <cell r="FT211" t="str">
            <v>EISAnqnx</v>
          </cell>
          <cell r="FV211">
            <v>11052979.390000001</v>
          </cell>
          <cell r="GD211" t="str">
            <v>WA</v>
          </cell>
          <cell r="GE211">
            <v>4510364.716</v>
          </cell>
          <cell r="GF211">
            <v>2484607.84</v>
          </cell>
          <cell r="GI211">
            <v>1</v>
          </cell>
          <cell r="GJ211">
            <v>1</v>
          </cell>
          <cell r="GK211" t="str">
            <v>WA</v>
          </cell>
          <cell r="GL211">
            <v>2003.7159999999999</v>
          </cell>
          <cell r="GM211" t="str">
            <v>Pre 1980</v>
          </cell>
          <cell r="GN211">
            <v>-1</v>
          </cell>
          <cell r="GQ211">
            <v>10718403.861307999</v>
          </cell>
          <cell r="GR211">
            <v>344634.14270999999</v>
          </cell>
          <cell r="GU211" t="str">
            <v>Natural Gas FAF</v>
          </cell>
          <cell r="GX211" t="str">
            <v>None</v>
          </cell>
          <cell r="GY211" t="str">
            <v>OR</v>
          </cell>
          <cell r="GZ211">
            <v>1188.02661132813</v>
          </cell>
        </row>
        <row r="212">
          <cell r="AD212" t="str">
            <v>WA</v>
          </cell>
          <cell r="AH212" t="str">
            <v>WA</v>
          </cell>
          <cell r="AI212" t="str">
            <v>Pre 1980</v>
          </cell>
          <cell r="AJ212">
            <v>4956.4930000000004</v>
          </cell>
          <cell r="AK212" t="b">
            <v>1</v>
          </cell>
          <cell r="AN212" t="str">
            <v>WA</v>
          </cell>
          <cell r="AO212" t="str">
            <v>Baseboard/Wall/Radiant</v>
          </cell>
          <cell r="AP212" t="str">
            <v>Pre 1980</v>
          </cell>
          <cell r="AQ212" t="str">
            <v>Slab on Grade</v>
          </cell>
          <cell r="AR212">
            <v>858.44409230025803</v>
          </cell>
          <cell r="AU212" t="str">
            <v>No</v>
          </cell>
          <cell r="AV212" t="b">
            <v>1</v>
          </cell>
          <cell r="AX212">
            <v>2114347.7993355356</v>
          </cell>
          <cell r="AY212" t="b">
            <v>0</v>
          </cell>
          <cell r="AZ212">
            <v>651386.17541570659</v>
          </cell>
          <cell r="BA212">
            <v>0.17319587628865993</v>
          </cell>
          <cell r="BB212">
            <v>858.44409230025803</v>
          </cell>
          <cell r="BC212">
            <v>0.17319586495940939</v>
          </cell>
          <cell r="BF212" t="str">
            <v>ID</v>
          </cell>
          <cell r="BG212" t="str">
            <v>Central Air Conditioning (Ducted System)</v>
          </cell>
          <cell r="BH212" t="str">
            <v>Pre 1980</v>
          </cell>
          <cell r="BI212" t="str">
            <v>Crawlspace</v>
          </cell>
          <cell r="BJ212">
            <v>3785.76440429688</v>
          </cell>
          <cell r="BM212" t="str">
            <v>No</v>
          </cell>
          <cell r="BN212">
            <v>3816050.5195312551</v>
          </cell>
          <cell r="BO212" t="b">
            <v>0</v>
          </cell>
          <cell r="BP212">
            <v>2606508.6353458529</v>
          </cell>
          <cell r="BQ212">
            <v>1</v>
          </cell>
          <cell r="BR212">
            <v>3785.76440429688</v>
          </cell>
          <cell r="BU212" t="str">
            <v>WA</v>
          </cell>
          <cell r="BV212" t="str">
            <v>Pre 1980</v>
          </cell>
          <cell r="BW212" t="str">
            <v>Electric Storage - Outside Conditioned Space - Buffered</v>
          </cell>
          <cell r="BY212">
            <v>1524.7619999999999</v>
          </cell>
          <cell r="BZ212" t="str">
            <v>le55</v>
          </cell>
          <cell r="CF212" t="str">
            <v>Conditioned</v>
          </cell>
          <cell r="CG212">
            <v>1188.027</v>
          </cell>
          <cell r="CH212" t="str">
            <v>OR</v>
          </cell>
          <cell r="CI212" t="str">
            <v>Top-Freezer w/o TTD Ice</v>
          </cell>
          <cell r="CJ212">
            <v>5940.1350000000002</v>
          </cell>
          <cell r="CK212" t="b">
            <v>0</v>
          </cell>
          <cell r="CQ212" t="str">
            <v>Conditioned</v>
          </cell>
          <cell r="CR212">
            <v>1188.027</v>
          </cell>
          <cell r="CS212" t="str">
            <v>OR</v>
          </cell>
          <cell r="CT212" t="str">
            <v>Upright</v>
          </cell>
          <cell r="CU212">
            <v>19008.432000000001</v>
          </cell>
          <cell r="CV212" t="b">
            <v>0</v>
          </cell>
          <cell r="CZ212">
            <v>1464.694</v>
          </cell>
          <cell r="DA212" t="str">
            <v>WA</v>
          </cell>
          <cell r="DC212" t="str">
            <v>Vertical Axis</v>
          </cell>
          <cell r="DG212" t="str">
            <v>Electric</v>
          </cell>
          <cell r="DH212">
            <v>6932.7380000000003</v>
          </cell>
          <cell r="DI212" t="str">
            <v>OR</v>
          </cell>
          <cell r="DL212" t="str">
            <v>Electric</v>
          </cell>
          <cell r="DM212" t="str">
            <v>Electric</v>
          </cell>
          <cell r="DN212">
            <v>2003.7159999999999</v>
          </cell>
          <cell r="DO212" t="str">
            <v>WA</v>
          </cell>
          <cell r="DS212">
            <v>2003.7159999999999</v>
          </cell>
          <cell r="DT212" t="str">
            <v>WA</v>
          </cell>
          <cell r="DU212" t="str">
            <v>lt32</v>
          </cell>
          <cell r="DX212" t="b">
            <v>1</v>
          </cell>
          <cell r="DY212">
            <v>6932.7380000000003</v>
          </cell>
          <cell r="DZ212" t="str">
            <v>OR</v>
          </cell>
          <cell r="EC212" t="str">
            <v>Desktop</v>
          </cell>
          <cell r="ED212">
            <v>1188.027</v>
          </cell>
          <cell r="EE212" t="str">
            <v>OR</v>
          </cell>
          <cell r="EH212" t="str">
            <v>le20</v>
          </cell>
          <cell r="EI212">
            <v>2003.7159999999999</v>
          </cell>
          <cell r="EJ212" t="str">
            <v>WA</v>
          </cell>
          <cell r="EO212">
            <v>2003.7159999999999</v>
          </cell>
          <cell r="EP212" t="str">
            <v>WA</v>
          </cell>
          <cell r="ES212">
            <v>4956.4930000000004</v>
          </cell>
          <cell r="ET212" t="str">
            <v>WA</v>
          </cell>
          <cell r="EZ212" t="str">
            <v>WA</v>
          </cell>
          <cell r="FA212" t="str">
            <v>Exterior</v>
          </cell>
          <cell r="FB212">
            <v>399861.462</v>
          </cell>
          <cell r="FC212">
            <v>5300727.5860000001</v>
          </cell>
          <cell r="FI212" t="str">
            <v>OR</v>
          </cell>
          <cell r="FJ212" t="str">
            <v>Bedrooms</v>
          </cell>
          <cell r="FK212" t="str">
            <v>EISAnqnx</v>
          </cell>
          <cell r="FL212">
            <v>285126.48</v>
          </cell>
          <cell r="FS212" t="str">
            <v>WA</v>
          </cell>
          <cell r="FT212" t="str">
            <v>EISAq</v>
          </cell>
          <cell r="FV212">
            <v>862429.78200000012</v>
          </cell>
          <cell r="GD212" t="str">
            <v>WA</v>
          </cell>
          <cell r="GE212">
            <v>8207952.4080000008</v>
          </cell>
          <cell r="GF212">
            <v>6572309.7180000003</v>
          </cell>
          <cell r="GI212">
            <v>1</v>
          </cell>
          <cell r="GJ212">
            <v>1</v>
          </cell>
          <cell r="GK212" t="str">
            <v>WA</v>
          </cell>
          <cell r="GL212">
            <v>4956.4930000000004</v>
          </cell>
          <cell r="GM212" t="str">
            <v>Pre 1980</v>
          </cell>
          <cell r="GN212">
            <v>-1</v>
          </cell>
          <cell r="GQ212">
            <v>29317259.575560004</v>
          </cell>
          <cell r="GR212">
            <v>708976.75872000004</v>
          </cell>
          <cell r="GU212" t="str">
            <v>Wood</v>
          </cell>
          <cell r="GX212" t="str">
            <v>Baseboard/Wall/Radiant</v>
          </cell>
          <cell r="GY212" t="str">
            <v>WA</v>
          </cell>
          <cell r="GZ212">
            <v>1150.87915039063</v>
          </cell>
        </row>
        <row r="213">
          <cell r="AD213" t="str">
            <v>WA</v>
          </cell>
          <cell r="AH213" t="str">
            <v>WA</v>
          </cell>
          <cell r="AI213" t="str">
            <v>Pre 1980</v>
          </cell>
          <cell r="AJ213">
            <v>1524.7619999999999</v>
          </cell>
          <cell r="AK213" t="b">
            <v>1</v>
          </cell>
          <cell r="AN213" t="str">
            <v>OR</v>
          </cell>
          <cell r="AO213" t="str">
            <v>Baseboard/Wall/Radiant</v>
          </cell>
          <cell r="AP213" t="str">
            <v>Post 2006</v>
          </cell>
          <cell r="AQ213" t="str">
            <v>Basement</v>
          </cell>
          <cell r="AR213">
            <v>5546.1906250000002</v>
          </cell>
          <cell r="AU213" t="str">
            <v>No</v>
          </cell>
          <cell r="AV213" t="b">
            <v>0</v>
          </cell>
          <cell r="AX213">
            <v>11647000.3125</v>
          </cell>
          <cell r="AY213" t="b">
            <v>0</v>
          </cell>
          <cell r="AZ213">
            <v>3866228.963782188</v>
          </cell>
          <cell r="BA213" t="str">
            <v/>
          </cell>
          <cell r="BB213" t="str">
            <v/>
          </cell>
          <cell r="BC213">
            <v>0.80000003245470985</v>
          </cell>
          <cell r="BF213" t="str">
            <v>ID</v>
          </cell>
          <cell r="BG213" t="str">
            <v>Central Air Conditioning (Ducted System)</v>
          </cell>
          <cell r="BH213" t="str">
            <v>1993-2006</v>
          </cell>
          <cell r="BI213" t="str">
            <v>Crawlspace</v>
          </cell>
          <cell r="BJ213">
            <v>3785.76440429688</v>
          </cell>
          <cell r="BM213" t="str">
            <v>No</v>
          </cell>
          <cell r="BN213">
            <v>6416870.6652832115</v>
          </cell>
          <cell r="BO213" t="b">
            <v>0</v>
          </cell>
          <cell r="BP213">
            <v>1673579.6845834495</v>
          </cell>
          <cell r="BQ213">
            <v>1</v>
          </cell>
          <cell r="BR213">
            <v>3785.76440429688</v>
          </cell>
          <cell r="BU213" t="str">
            <v>WA</v>
          </cell>
          <cell r="BV213" t="str">
            <v>Pre 1980</v>
          </cell>
          <cell r="BW213" t="str">
            <v>Gas Storage Inside Conditioned Space</v>
          </cell>
          <cell r="BY213">
            <v>1524.7619999999999</v>
          </cell>
          <cell r="BZ213" t="str">
            <v>le55</v>
          </cell>
          <cell r="CF213" t="str">
            <v>Conditioned</v>
          </cell>
          <cell r="CG213">
            <v>1150.8789999999999</v>
          </cell>
          <cell r="CH213" t="str">
            <v>WA</v>
          </cell>
          <cell r="CI213" t="str">
            <v>Side-by-Side w/ TTD Ice</v>
          </cell>
          <cell r="CJ213">
            <v>29922.853999999999</v>
          </cell>
          <cell r="CK213" t="b">
            <v>0</v>
          </cell>
          <cell r="CQ213" t="str">
            <v>Unconditioned</v>
          </cell>
          <cell r="CR213">
            <v>2003.7159999999999</v>
          </cell>
          <cell r="CS213" t="str">
            <v>WA</v>
          </cell>
          <cell r="CT213" t="str">
            <v>Chest</v>
          </cell>
          <cell r="CU213">
            <v>12022.295999999998</v>
          </cell>
          <cell r="CV213" t="b">
            <v>0</v>
          </cell>
          <cell r="CZ213">
            <v>4956.4930000000004</v>
          </cell>
          <cell r="DA213" t="str">
            <v>WA</v>
          </cell>
          <cell r="DC213" t="str">
            <v>Vertical Axis</v>
          </cell>
          <cell r="DG213" t="str">
            <v>Gas</v>
          </cell>
          <cell r="DH213">
            <v>1188.027</v>
          </cell>
          <cell r="DI213" t="str">
            <v>OR</v>
          </cell>
          <cell r="DL213" t="str">
            <v>Electric</v>
          </cell>
          <cell r="DM213" t="str">
            <v>Electric</v>
          </cell>
          <cell r="DN213">
            <v>4956.4930000000004</v>
          </cell>
          <cell r="DO213" t="str">
            <v>WA</v>
          </cell>
          <cell r="DS213">
            <v>6932.7380000000003</v>
          </cell>
          <cell r="DT213" t="str">
            <v>OR</v>
          </cell>
          <cell r="DU213" t="str">
            <v>lt32</v>
          </cell>
          <cell r="DX213" t="b">
            <v>1</v>
          </cell>
          <cell r="DY213">
            <v>6932.7380000000003</v>
          </cell>
          <cell r="DZ213" t="str">
            <v>OR</v>
          </cell>
          <cell r="EC213" t="str">
            <v>Desktop</v>
          </cell>
          <cell r="ED213">
            <v>1524.7619999999999</v>
          </cell>
          <cell r="EE213" t="str">
            <v>WA</v>
          </cell>
          <cell r="EH213" t="str">
            <v>le20</v>
          </cell>
          <cell r="EI213">
            <v>2003.7159999999999</v>
          </cell>
          <cell r="EJ213" t="str">
            <v>WA</v>
          </cell>
          <cell r="EO213">
            <v>6932.7380000000003</v>
          </cell>
          <cell r="EP213" t="str">
            <v>OR</v>
          </cell>
          <cell r="ES213">
            <v>4956.4930000000004</v>
          </cell>
          <cell r="ET213" t="str">
            <v>WA</v>
          </cell>
          <cell r="EZ213" t="str">
            <v>WA</v>
          </cell>
          <cell r="FA213" t="str">
            <v>Garage</v>
          </cell>
          <cell r="FB213">
            <v>644465.36</v>
          </cell>
          <cell r="FC213">
            <v>780681.902</v>
          </cell>
          <cell r="FI213" t="str">
            <v>OR</v>
          </cell>
          <cell r="FJ213" t="str">
            <v>Bedrooms</v>
          </cell>
          <cell r="FK213" t="str">
            <v>EISAq</v>
          </cell>
          <cell r="FL213">
            <v>35640.81</v>
          </cell>
          <cell r="FS213" t="str">
            <v>WA</v>
          </cell>
          <cell r="FT213" t="str">
            <v>EISAx</v>
          </cell>
          <cell r="FV213">
            <v>8921687.4000000004</v>
          </cell>
          <cell r="GD213" t="str">
            <v>WA</v>
          </cell>
          <cell r="GE213">
            <v>0</v>
          </cell>
          <cell r="GF213">
            <v>0</v>
          </cell>
          <cell r="GI213">
            <v>1</v>
          </cell>
          <cell r="GJ213">
            <v>1</v>
          </cell>
          <cell r="GK213" t="str">
            <v>WA</v>
          </cell>
          <cell r="GL213">
            <v>1524.7619999999999</v>
          </cell>
          <cell r="GM213" t="str">
            <v>Pre 1980</v>
          </cell>
          <cell r="GN213">
            <v>0</v>
          </cell>
          <cell r="GQ213">
            <v>7077782.0544659998</v>
          </cell>
          <cell r="GR213">
            <v>570104.69989499997</v>
          </cell>
          <cell r="GU213" t="str">
            <v>Natural Gas FAF</v>
          </cell>
          <cell r="GX213" t="str">
            <v>Natural Gas Other</v>
          </cell>
          <cell r="GY213" t="str">
            <v>WA</v>
          </cell>
          <cell r="GZ213">
            <v>2003.71557617188</v>
          </cell>
        </row>
        <row r="214">
          <cell r="AD214" t="str">
            <v>WA</v>
          </cell>
          <cell r="AH214" t="str">
            <v>WA</v>
          </cell>
          <cell r="AI214" t="str">
            <v>Pre 1980</v>
          </cell>
          <cell r="AJ214">
            <v>1464.694</v>
          </cell>
          <cell r="AK214" t="b">
            <v>1</v>
          </cell>
          <cell r="AN214" t="str">
            <v>OR</v>
          </cell>
          <cell r="AO214" t="str">
            <v>Baseboard/Wall/Radiant</v>
          </cell>
          <cell r="AP214" t="str">
            <v>Post 2006</v>
          </cell>
          <cell r="AQ214" t="str">
            <v>Crawlspace</v>
          </cell>
          <cell r="AR214">
            <v>1386.54765625</v>
          </cell>
          <cell r="AU214" t="str">
            <v>No</v>
          </cell>
          <cell r="AV214" t="b">
            <v>0</v>
          </cell>
          <cell r="AX214">
            <v>2911750.078125</v>
          </cell>
          <cell r="AY214" t="b">
            <v>0</v>
          </cell>
          <cell r="AZ214">
            <v>966557.240945547</v>
          </cell>
          <cell r="BA214" t="str">
            <v/>
          </cell>
          <cell r="BB214" t="str">
            <v/>
          </cell>
          <cell r="BC214">
            <v>0.20000000811367746</v>
          </cell>
          <cell r="BF214" t="str">
            <v>ID</v>
          </cell>
          <cell r="BG214" t="str">
            <v>Central Air Conditioning (Ducted System)</v>
          </cell>
          <cell r="BH214" t="str">
            <v>Pre 1980</v>
          </cell>
          <cell r="BI214" t="str">
            <v>Crawlspace</v>
          </cell>
          <cell r="BJ214">
            <v>3785.76440429688</v>
          </cell>
          <cell r="BM214" t="str">
            <v>No</v>
          </cell>
          <cell r="BN214">
            <v>4664061.7460937565</v>
          </cell>
          <cell r="BO214" t="b">
            <v>0</v>
          </cell>
          <cell r="BP214">
            <v>1565287.8937985371</v>
          </cell>
          <cell r="BQ214">
            <v>1</v>
          </cell>
          <cell r="BR214">
            <v>3785.76440429688</v>
          </cell>
          <cell r="BU214" t="str">
            <v>OR</v>
          </cell>
          <cell r="BV214" t="str">
            <v>1980-1992</v>
          </cell>
          <cell r="BW214" t="str">
            <v>Gas Storage Inside Conditioned Space</v>
          </cell>
          <cell r="BY214">
            <v>1188.027</v>
          </cell>
          <cell r="BZ214" t="str">
            <v>le55</v>
          </cell>
          <cell r="CF214" t="str">
            <v>Conditioned</v>
          </cell>
          <cell r="CG214">
            <v>1524.7619999999999</v>
          </cell>
          <cell r="CH214" t="str">
            <v>WA</v>
          </cell>
          <cell r="CI214" t="str">
            <v>Bottom-Freezer (Including French Door) w/o TTD Ice</v>
          </cell>
          <cell r="CJ214">
            <v>38119.049999999996</v>
          </cell>
          <cell r="CK214" t="b">
            <v>0</v>
          </cell>
          <cell r="CQ214" t="str">
            <v>Unconditioned</v>
          </cell>
          <cell r="CR214">
            <v>1188.027</v>
          </cell>
          <cell r="CS214" t="str">
            <v>OR</v>
          </cell>
          <cell r="CT214" t="str">
            <v>Upright</v>
          </cell>
          <cell r="CU214">
            <v>26136.594000000001</v>
          </cell>
          <cell r="CV214" t="b">
            <v>0</v>
          </cell>
          <cell r="CZ214">
            <v>4956.4930000000004</v>
          </cell>
          <cell r="DA214" t="str">
            <v>WA</v>
          </cell>
          <cell r="DC214" t="str">
            <v>Horizontal Axis</v>
          </cell>
          <cell r="DG214" t="str">
            <v>Electric</v>
          </cell>
          <cell r="DH214">
            <v>1524.7619999999999</v>
          </cell>
          <cell r="DI214" t="str">
            <v>WA</v>
          </cell>
          <cell r="DL214" t="str">
            <v>Electric</v>
          </cell>
          <cell r="DM214" t="str">
            <v>Electric</v>
          </cell>
          <cell r="DN214">
            <v>4956.4930000000004</v>
          </cell>
          <cell r="DO214" t="str">
            <v>WA</v>
          </cell>
          <cell r="DS214">
            <v>6932.7380000000003</v>
          </cell>
          <cell r="DT214" t="str">
            <v>OR</v>
          </cell>
          <cell r="DU214" t="str">
            <v>32to46</v>
          </cell>
          <cell r="DX214" t="b">
            <v>0</v>
          </cell>
          <cell r="DY214">
            <v>4956.4930000000004</v>
          </cell>
          <cell r="DZ214" t="str">
            <v>WA</v>
          </cell>
          <cell r="EC214" t="str">
            <v>Desktop</v>
          </cell>
          <cell r="ED214">
            <v>4956.4930000000004</v>
          </cell>
          <cell r="EE214" t="str">
            <v>WA</v>
          </cell>
          <cell r="EH214" t="str">
            <v>gt20</v>
          </cell>
          <cell r="EI214">
            <v>4956.4930000000004</v>
          </cell>
          <cell r="EJ214" t="str">
            <v>WA</v>
          </cell>
          <cell r="EO214">
            <v>6932.7380000000003</v>
          </cell>
          <cell r="EP214" t="str">
            <v>OR</v>
          </cell>
          <cell r="ES214">
            <v>6932.7380000000003</v>
          </cell>
          <cell r="ET214" t="str">
            <v>OR</v>
          </cell>
          <cell r="EZ214" t="str">
            <v>WA</v>
          </cell>
          <cell r="FA214" t="str">
            <v>Kitchen</v>
          </cell>
          <cell r="FB214">
            <v>1025285.7999999999</v>
          </cell>
          <cell r="FC214">
            <v>394002.68599999999</v>
          </cell>
          <cell r="FI214" t="str">
            <v>OR</v>
          </cell>
          <cell r="FJ214" t="str">
            <v>Exterior</v>
          </cell>
          <cell r="FK214" t="str">
            <v>EISAnqnx</v>
          </cell>
          <cell r="FL214">
            <v>47521.08</v>
          </cell>
          <cell r="FS214" t="str">
            <v>WA</v>
          </cell>
          <cell r="FT214" t="str">
            <v>EISAnqnx</v>
          </cell>
          <cell r="FV214">
            <v>3075857.4</v>
          </cell>
          <cell r="GD214" t="str">
            <v>WA</v>
          </cell>
          <cell r="GE214">
            <v>7014419.5659999996</v>
          </cell>
          <cell r="GF214">
            <v>6649710.7599999998</v>
          </cell>
          <cell r="GI214">
            <v>1</v>
          </cell>
          <cell r="GJ214">
            <v>1</v>
          </cell>
          <cell r="GK214" t="str">
            <v>WA</v>
          </cell>
          <cell r="GL214">
            <v>1464.694</v>
          </cell>
          <cell r="GM214" t="str">
            <v>Pre 1980</v>
          </cell>
          <cell r="GN214">
            <v>0</v>
          </cell>
          <cell r="GQ214">
            <v>8632737.9961900003</v>
          </cell>
          <cell r="GR214">
            <v>524305.525975</v>
          </cell>
          <cell r="GU214" t="str">
            <v>Oil FAF</v>
          </cell>
          <cell r="GX214" t="str">
            <v>Baseboard/Wall/Radiant</v>
          </cell>
          <cell r="GY214" t="str">
            <v>WA</v>
          </cell>
          <cell r="GZ214">
            <v>1524.76245117188</v>
          </cell>
        </row>
        <row r="215">
          <cell r="AD215" t="str">
            <v>WA</v>
          </cell>
          <cell r="AH215" t="str">
            <v>WA</v>
          </cell>
          <cell r="AI215" t="str">
            <v>1980-1992</v>
          </cell>
          <cell r="AJ215">
            <v>4956.4930000000004</v>
          </cell>
          <cell r="AK215" t="b">
            <v>1</v>
          </cell>
          <cell r="AN215" t="str">
            <v>OR</v>
          </cell>
          <cell r="AO215" t="str">
            <v>Heat Pump (Ductless System)</v>
          </cell>
          <cell r="AP215" t="str">
            <v>Post 2006</v>
          </cell>
          <cell r="AQ215" t="str">
            <v>Basement</v>
          </cell>
          <cell r="AR215">
            <v>5546.1906250000002</v>
          </cell>
          <cell r="AU215" t="str">
            <v>No</v>
          </cell>
          <cell r="AV215" t="b">
            <v>1</v>
          </cell>
          <cell r="AX215">
            <v>11647000.3125</v>
          </cell>
          <cell r="AY215" t="b">
            <v>0</v>
          </cell>
          <cell r="AZ215">
            <v>3866228.963782188</v>
          </cell>
          <cell r="BA215">
            <v>0.8</v>
          </cell>
          <cell r="BB215">
            <v>5546.1906250000002</v>
          </cell>
          <cell r="BC215">
            <v>0.80000003245470985</v>
          </cell>
          <cell r="BF215" t="str">
            <v>ID</v>
          </cell>
          <cell r="BG215" t="str">
            <v>Central Air Conditioning (Ducted System)</v>
          </cell>
          <cell r="BH215" t="str">
            <v>1993-2006</v>
          </cell>
          <cell r="BI215" t="str">
            <v>Crawlspace</v>
          </cell>
          <cell r="BJ215">
            <v>3785.76440429688</v>
          </cell>
          <cell r="BM215" t="str">
            <v>No</v>
          </cell>
          <cell r="BN215">
            <v>11849442.585449234</v>
          </cell>
          <cell r="BO215" t="b">
            <v>0</v>
          </cell>
          <cell r="BP215">
            <v>2406835.6847935822</v>
          </cell>
          <cell r="BQ215">
            <v>1</v>
          </cell>
          <cell r="BR215">
            <v>3785.76440429688</v>
          </cell>
          <cell r="BU215" t="str">
            <v>OR</v>
          </cell>
          <cell r="BV215" t="str">
            <v>Pre 1980</v>
          </cell>
          <cell r="BW215" t="str">
            <v>Gas Storage Inside Conditioned Space</v>
          </cell>
          <cell r="BY215">
            <v>6932.7380000000003</v>
          </cell>
          <cell r="BZ215" t="str">
            <v>le55</v>
          </cell>
          <cell r="CF215" t="str">
            <v>Conditioned</v>
          </cell>
          <cell r="CG215">
            <v>1524.7619999999999</v>
          </cell>
          <cell r="CH215" t="str">
            <v>WA</v>
          </cell>
          <cell r="CI215" t="str">
            <v>Top-Freezer w/o TTD Ice</v>
          </cell>
          <cell r="CJ215">
            <v>24396.191999999999</v>
          </cell>
          <cell r="CK215" t="b">
            <v>0</v>
          </cell>
          <cell r="CQ215" t="str">
            <v>Conditioned</v>
          </cell>
          <cell r="CR215">
            <v>1464.694</v>
          </cell>
          <cell r="CS215" t="str">
            <v>WA</v>
          </cell>
          <cell r="CT215" t="str">
            <v>Upright</v>
          </cell>
          <cell r="CU215">
            <v>29293.879999999997</v>
          </cell>
          <cell r="CV215" t="b">
            <v>0</v>
          </cell>
          <cell r="CZ215">
            <v>4956.4930000000004</v>
          </cell>
          <cell r="DA215" t="str">
            <v>WA</v>
          </cell>
          <cell r="DC215" t="str">
            <v>Vertical Axis</v>
          </cell>
          <cell r="DG215" t="str">
            <v>Electric</v>
          </cell>
          <cell r="DH215">
            <v>6932.7380000000003</v>
          </cell>
          <cell r="DI215" t="str">
            <v>OR</v>
          </cell>
          <cell r="DL215" t="str">
            <v>Electric</v>
          </cell>
          <cell r="DM215" t="str">
            <v>Electric</v>
          </cell>
          <cell r="DN215">
            <v>1464.694</v>
          </cell>
          <cell r="DO215" t="str">
            <v>WA</v>
          </cell>
          <cell r="DS215">
            <v>6932.7380000000003</v>
          </cell>
          <cell r="DT215" t="str">
            <v>OR</v>
          </cell>
          <cell r="DU215" t="str">
            <v>32to46</v>
          </cell>
          <cell r="DX215" t="b">
            <v>0</v>
          </cell>
          <cell r="DY215">
            <v>4956.4930000000004</v>
          </cell>
          <cell r="DZ215" t="str">
            <v>WA</v>
          </cell>
          <cell r="EC215" t="str">
            <v>Desktop</v>
          </cell>
          <cell r="ED215">
            <v>1524.7619999999999</v>
          </cell>
          <cell r="EE215" t="str">
            <v>WA</v>
          </cell>
          <cell r="EH215" t="str">
            <v>le20</v>
          </cell>
          <cell r="EI215">
            <v>4956.4930000000004</v>
          </cell>
          <cell r="EJ215" t="str">
            <v>WA</v>
          </cell>
          <cell r="EO215">
            <v>4956.4930000000004</v>
          </cell>
          <cell r="EP215" t="str">
            <v>WA</v>
          </cell>
          <cell r="ES215">
            <v>1524.7619999999999</v>
          </cell>
          <cell r="ET215" t="str">
            <v>WA</v>
          </cell>
          <cell r="EZ215" t="str">
            <v>WA</v>
          </cell>
          <cell r="FA215" t="str">
            <v>Living Room/Family Room</v>
          </cell>
          <cell r="FB215">
            <v>1015032.9419999999</v>
          </cell>
          <cell r="FC215">
            <v>1092661.7239999999</v>
          </cell>
          <cell r="FI215" t="str">
            <v>OR</v>
          </cell>
          <cell r="FJ215" t="str">
            <v>Exterior</v>
          </cell>
          <cell r="FK215" t="str">
            <v>EISAq</v>
          </cell>
          <cell r="FL215">
            <v>43956.999000000003</v>
          </cell>
          <cell r="FS215" t="str">
            <v>WA</v>
          </cell>
          <cell r="FT215" t="str">
            <v>EISAq</v>
          </cell>
          <cell r="FV215">
            <v>862704.76599999995</v>
          </cell>
          <cell r="GD215" t="str">
            <v>WA</v>
          </cell>
          <cell r="GE215">
            <v>8857252.9910000004</v>
          </cell>
          <cell r="GF215">
            <v>7831258.9400000004</v>
          </cell>
          <cell r="GI215">
            <v>1</v>
          </cell>
          <cell r="GJ215">
            <v>1</v>
          </cell>
          <cell r="GK215" t="str">
            <v>WA</v>
          </cell>
          <cell r="GL215">
            <v>4956.4930000000004</v>
          </cell>
          <cell r="GM215" t="str">
            <v>1980-1992</v>
          </cell>
          <cell r="GN215">
            <v>-1</v>
          </cell>
          <cell r="GQ215">
            <v>24978543.863080002</v>
          </cell>
          <cell r="GR215">
            <v>1288118.183305</v>
          </cell>
          <cell r="GU215" t="str">
            <v>Baseboard/Wall/Radiant</v>
          </cell>
          <cell r="GX215" t="str">
            <v>None</v>
          </cell>
          <cell r="GY215" t="str">
            <v>WA</v>
          </cell>
          <cell r="GZ215">
            <v>4956.49267578125</v>
          </cell>
        </row>
        <row r="216">
          <cell r="AD216" t="str">
            <v>WA</v>
          </cell>
          <cell r="AH216" t="str">
            <v>WA</v>
          </cell>
          <cell r="AI216" t="str">
            <v>1993-2006</v>
          </cell>
          <cell r="AJ216">
            <v>4956.4930000000004</v>
          </cell>
          <cell r="AK216" t="b">
            <v>1</v>
          </cell>
          <cell r="AN216" t="str">
            <v>OR</v>
          </cell>
          <cell r="AO216" t="str">
            <v>Heat Pump (Ductless System)</v>
          </cell>
          <cell r="AP216" t="str">
            <v>Post 2006</v>
          </cell>
          <cell r="AQ216" t="str">
            <v>Crawlspace</v>
          </cell>
          <cell r="AR216">
            <v>1386.54765625</v>
          </cell>
          <cell r="AU216" t="str">
            <v>No</v>
          </cell>
          <cell r="AV216" t="b">
            <v>1</v>
          </cell>
          <cell r="AX216">
            <v>2911750.078125</v>
          </cell>
          <cell r="AY216" t="b">
            <v>0</v>
          </cell>
          <cell r="AZ216">
            <v>966557.240945547</v>
          </cell>
          <cell r="BA216">
            <v>0.2</v>
          </cell>
          <cell r="BB216">
            <v>1386.54765625</v>
          </cell>
          <cell r="BC216">
            <v>0.20000000811367746</v>
          </cell>
          <cell r="BF216" t="str">
            <v>OR</v>
          </cell>
          <cell r="BG216" t="str">
            <v>Central Air Conditioning (Ducted System)</v>
          </cell>
          <cell r="BH216" t="str">
            <v>1980-1992</v>
          </cell>
          <cell r="BI216" t="str">
            <v>Crawlspace</v>
          </cell>
          <cell r="BJ216">
            <v>1612.69177246094</v>
          </cell>
          <cell r="BM216" t="str">
            <v>No</v>
          </cell>
          <cell r="BN216">
            <v>3476963.4614257868</v>
          </cell>
          <cell r="BO216" t="b">
            <v>0</v>
          </cell>
          <cell r="BP216">
            <v>1159182.8486669452</v>
          </cell>
          <cell r="BQ216">
            <v>1</v>
          </cell>
          <cell r="BR216">
            <v>1612.69177246094</v>
          </cell>
          <cell r="BU216" t="str">
            <v>OR</v>
          </cell>
          <cell r="BV216" t="str">
            <v>Pre 1980</v>
          </cell>
          <cell r="BW216" t="str">
            <v>Solar/Other</v>
          </cell>
          <cell r="BY216">
            <v>6932.7380000000003</v>
          </cell>
          <cell r="BZ216" t="str">
            <v>gt55</v>
          </cell>
          <cell r="CF216" t="str">
            <v>Conditioned</v>
          </cell>
          <cell r="CG216">
            <v>1464.694</v>
          </cell>
          <cell r="CH216" t="str">
            <v>WA</v>
          </cell>
          <cell r="CI216" t="str">
            <v>Bottom-Freezer (Including French Door) w/o TTD Ice</v>
          </cell>
          <cell r="CJ216">
            <v>32223.268</v>
          </cell>
          <cell r="CK216" t="b">
            <v>0</v>
          </cell>
          <cell r="CR216">
            <v>4956.4930000000004</v>
          </cell>
          <cell r="CS216" t="str">
            <v>WA</v>
          </cell>
          <cell r="CT216" t="str">
            <v>Upright</v>
          </cell>
          <cell r="CU216">
            <v>123912.32500000001</v>
          </cell>
          <cell r="CV216" t="b">
            <v>0</v>
          </cell>
          <cell r="CZ216">
            <v>4956.4930000000004</v>
          </cell>
          <cell r="DA216" t="str">
            <v>WA</v>
          </cell>
          <cell r="DC216" t="str">
            <v>Vertical Axis</v>
          </cell>
          <cell r="DG216" t="str">
            <v>Electric</v>
          </cell>
          <cell r="DH216">
            <v>1464.694</v>
          </cell>
          <cell r="DI216" t="str">
            <v>WA</v>
          </cell>
          <cell r="DL216" t="str">
            <v>Propane</v>
          </cell>
          <cell r="DM216" t="str">
            <v>Electric</v>
          </cell>
          <cell r="DN216">
            <v>4956.4930000000004</v>
          </cell>
          <cell r="DO216" t="str">
            <v>WA</v>
          </cell>
          <cell r="DS216">
            <v>1524.7619999999999</v>
          </cell>
          <cell r="DT216" t="str">
            <v>WA</v>
          </cell>
          <cell r="DU216" t="str">
            <v>lt32</v>
          </cell>
          <cell r="DX216" t="b">
            <v>0</v>
          </cell>
          <cell r="DY216">
            <v>1524.7619999999999</v>
          </cell>
          <cell r="DZ216" t="str">
            <v>WA</v>
          </cell>
          <cell r="EC216" t="str">
            <v>Desktop</v>
          </cell>
          <cell r="ED216">
            <v>2003.7159999999999</v>
          </cell>
          <cell r="EE216" t="str">
            <v>WA</v>
          </cell>
          <cell r="EH216" t="str">
            <v>gt20</v>
          </cell>
          <cell r="EI216">
            <v>4956.4930000000004</v>
          </cell>
          <cell r="EJ216" t="str">
            <v>WA</v>
          </cell>
          <cell r="EO216">
            <v>2003.7159999999999</v>
          </cell>
          <cell r="EP216" t="str">
            <v>WA</v>
          </cell>
          <cell r="ES216">
            <v>1524.7619999999999</v>
          </cell>
          <cell r="ET216" t="str">
            <v>WA</v>
          </cell>
          <cell r="EZ216" t="str">
            <v>WA</v>
          </cell>
          <cell r="FA216" t="str">
            <v>Other</v>
          </cell>
          <cell r="FB216">
            <v>1624345.6459999999</v>
          </cell>
          <cell r="FC216">
            <v>2021277.72</v>
          </cell>
          <cell r="FI216" t="str">
            <v>OR</v>
          </cell>
          <cell r="FJ216" t="str">
            <v>Garage</v>
          </cell>
          <cell r="FK216" t="str">
            <v>EISAnqnx</v>
          </cell>
          <cell r="FL216">
            <v>95042.16</v>
          </cell>
          <cell r="FS216" t="str">
            <v>WA</v>
          </cell>
          <cell r="FT216" t="str">
            <v>EISAx</v>
          </cell>
          <cell r="FV216">
            <v>1076550.0900000001</v>
          </cell>
          <cell r="GD216" t="str">
            <v>WA</v>
          </cell>
          <cell r="GE216">
            <v>4644233.9410000006</v>
          </cell>
          <cell r="GF216">
            <v>8029518.6600000011</v>
          </cell>
          <cell r="GI216">
            <v>1</v>
          </cell>
          <cell r="GJ216">
            <v>1</v>
          </cell>
          <cell r="GK216" t="str">
            <v>WA</v>
          </cell>
          <cell r="GL216">
            <v>4956.4930000000004</v>
          </cell>
          <cell r="GM216" t="str">
            <v>1993-2006</v>
          </cell>
          <cell r="GN216">
            <v>0</v>
          </cell>
          <cell r="GQ216">
            <v>29053361.018761002</v>
          </cell>
          <cell r="GR216">
            <v>1892810.3293050001</v>
          </cell>
          <cell r="GU216" t="str">
            <v>Natural Gas FAF</v>
          </cell>
          <cell r="GX216" t="str">
            <v>None</v>
          </cell>
          <cell r="GY216" t="str">
            <v>OR</v>
          </cell>
          <cell r="GZ216">
            <v>6932.73828125</v>
          </cell>
        </row>
        <row r="217">
          <cell r="AD217" t="str">
            <v>WA</v>
          </cell>
          <cell r="AH217" t="str">
            <v>WA</v>
          </cell>
          <cell r="AI217" t="str">
            <v>1980-1992</v>
          </cell>
          <cell r="AJ217">
            <v>4956.4930000000004</v>
          </cell>
          <cell r="AK217" t="b">
            <v>1</v>
          </cell>
          <cell r="AN217" t="str">
            <v>WA</v>
          </cell>
          <cell r="AO217" t="str">
            <v>Natural Gas FAF</v>
          </cell>
          <cell r="AP217" t="str">
            <v>Pre 1980</v>
          </cell>
          <cell r="AQ217" t="str">
            <v>Basement</v>
          </cell>
          <cell r="AR217">
            <v>922.882536235609</v>
          </cell>
          <cell r="AU217" t="str">
            <v>No</v>
          </cell>
          <cell r="AV217" t="b">
            <v>1</v>
          </cell>
          <cell r="AX217">
            <v>2099557.7699360102</v>
          </cell>
          <cell r="AY217" t="b">
            <v>0</v>
          </cell>
          <cell r="AZ217">
            <v>556900.45384761726</v>
          </cell>
          <cell r="BA217">
            <v>0.60526315789473717</v>
          </cell>
          <cell r="BB217">
            <v>922.882536235609</v>
          </cell>
          <cell r="BC217">
            <v>0.60526333699004109</v>
          </cell>
          <cell r="BF217" t="str">
            <v>WA</v>
          </cell>
          <cell r="BG217" t="str">
            <v>Heat Pump (Ductless System)</v>
          </cell>
          <cell r="BH217" t="str">
            <v>Pre 1980</v>
          </cell>
          <cell r="BI217" t="str">
            <v>Crawlspace</v>
          </cell>
          <cell r="BJ217">
            <v>1191.97329982987</v>
          </cell>
          <cell r="BM217" t="str">
            <v>No</v>
          </cell>
          <cell r="BN217">
            <v>1247996.0449218738</v>
          </cell>
          <cell r="BO217" t="b">
            <v>0</v>
          </cell>
          <cell r="BP217">
            <v>767232.68600829318</v>
          </cell>
          <cell r="BQ217">
            <v>0.33333333333333331</v>
          </cell>
          <cell r="BR217">
            <v>397.32443327662332</v>
          </cell>
          <cell r="BU217" t="str">
            <v>WA</v>
          </cell>
          <cell r="BV217" t="str">
            <v>Pre 1980</v>
          </cell>
          <cell r="BW217" t="str">
            <v>Electric Storage - Inside Conditioned Space</v>
          </cell>
          <cell r="BY217">
            <v>2003.7159999999999</v>
          </cell>
          <cell r="BZ217" t="str">
            <v>le55</v>
          </cell>
          <cell r="CF217" t="str">
            <v>Conditioned</v>
          </cell>
          <cell r="CG217">
            <v>6932.7380000000003</v>
          </cell>
          <cell r="CH217" t="str">
            <v>OR</v>
          </cell>
          <cell r="CI217" t="str">
            <v>Top-Freezer w/o TTD Ice</v>
          </cell>
          <cell r="CJ217">
            <v>124789.284</v>
          </cell>
          <cell r="CK217" t="b">
            <v>0</v>
          </cell>
          <cell r="CQ217" t="str">
            <v>Unconditioned</v>
          </cell>
          <cell r="CR217">
            <v>1188.027</v>
          </cell>
          <cell r="CS217" t="str">
            <v>OR</v>
          </cell>
          <cell r="CT217" t="str">
            <v>Chest</v>
          </cell>
          <cell r="CU217">
            <v>24948.567000000003</v>
          </cell>
          <cell r="CV217" t="b">
            <v>0</v>
          </cell>
          <cell r="CZ217">
            <v>6932.7380000000003</v>
          </cell>
          <cell r="DA217" t="str">
            <v>OR</v>
          </cell>
          <cell r="DC217" t="str">
            <v>Vertical Axis</v>
          </cell>
          <cell r="DG217" t="str">
            <v>Electric</v>
          </cell>
          <cell r="DH217">
            <v>6932.7380000000003</v>
          </cell>
          <cell r="DI217" t="str">
            <v>OR</v>
          </cell>
          <cell r="DL217" t="str">
            <v>Electric</v>
          </cell>
          <cell r="DM217" t="str">
            <v>Electric</v>
          </cell>
          <cell r="DN217">
            <v>1524.7619999999999</v>
          </cell>
          <cell r="DO217" t="str">
            <v>WA</v>
          </cell>
          <cell r="DS217">
            <v>2003.7159999999999</v>
          </cell>
          <cell r="DT217" t="str">
            <v>WA</v>
          </cell>
          <cell r="DU217" t="str">
            <v>32to46</v>
          </cell>
          <cell r="DX217" t="b">
            <v>0</v>
          </cell>
          <cell r="DY217">
            <v>1524.7619999999999</v>
          </cell>
          <cell r="DZ217" t="str">
            <v>WA</v>
          </cell>
          <cell r="EC217" t="str">
            <v>Laptop</v>
          </cell>
          <cell r="ED217">
            <v>6932.7380000000003</v>
          </cell>
          <cell r="EE217" t="str">
            <v>OR</v>
          </cell>
          <cell r="EH217" t="str">
            <v>le20</v>
          </cell>
          <cell r="EI217">
            <v>1524.7619999999999</v>
          </cell>
          <cell r="EJ217" t="str">
            <v>WA</v>
          </cell>
          <cell r="EO217">
            <v>1464.694</v>
          </cell>
          <cell r="EP217" t="str">
            <v>WA</v>
          </cell>
          <cell r="ES217">
            <v>2003.7159999999999</v>
          </cell>
          <cell r="ET217" t="str">
            <v>WA</v>
          </cell>
          <cell r="EZ217" t="str">
            <v>WA</v>
          </cell>
          <cell r="FA217" t="str">
            <v>Bathroom</v>
          </cell>
          <cell r="FB217">
            <v>365942.88</v>
          </cell>
          <cell r="FC217">
            <v>137228.57999999999</v>
          </cell>
          <cell r="FI217" t="str">
            <v>OR</v>
          </cell>
          <cell r="FJ217" t="str">
            <v>Kitchen</v>
          </cell>
          <cell r="FK217" t="str">
            <v>EISAnqnx</v>
          </cell>
          <cell r="FL217">
            <v>166323.78</v>
          </cell>
          <cell r="FS217" t="str">
            <v>WA</v>
          </cell>
          <cell r="FT217" t="str">
            <v>EISAnqnx</v>
          </cell>
          <cell r="FV217">
            <v>4299828.84</v>
          </cell>
          <cell r="GD217" t="str">
            <v>WA</v>
          </cell>
          <cell r="GE217">
            <v>13560964.848000001</v>
          </cell>
          <cell r="GF217">
            <v>6839960.3400000008</v>
          </cell>
          <cell r="GI217">
            <v>1</v>
          </cell>
          <cell r="GJ217">
            <v>1</v>
          </cell>
          <cell r="GK217" t="str">
            <v>WA</v>
          </cell>
          <cell r="GL217">
            <v>4956.4930000000004</v>
          </cell>
          <cell r="GM217" t="str">
            <v>1980-1992</v>
          </cell>
          <cell r="GN217">
            <v>-1</v>
          </cell>
          <cell r="GQ217">
            <v>23007510.161249001</v>
          </cell>
          <cell r="GR217">
            <v>1853220.3414675</v>
          </cell>
          <cell r="GU217" t="str">
            <v>Natural Gas FAF</v>
          </cell>
          <cell r="GX217" t="str">
            <v>None</v>
          </cell>
          <cell r="GY217" t="str">
            <v>WA</v>
          </cell>
          <cell r="GZ217">
            <v>4956.49267578125</v>
          </cell>
        </row>
        <row r="218">
          <cell r="AD218" t="str">
            <v>WA</v>
          </cell>
          <cell r="AH218" t="str">
            <v>WA</v>
          </cell>
          <cell r="AI218" t="str">
            <v>1993-2006</v>
          </cell>
          <cell r="AJ218">
            <v>4956.4930000000004</v>
          </cell>
          <cell r="AK218" t="b">
            <v>1</v>
          </cell>
          <cell r="AN218" t="str">
            <v>WA</v>
          </cell>
          <cell r="AO218" t="str">
            <v>Natural Gas FAF</v>
          </cell>
          <cell r="AP218" t="str">
            <v>Pre 1980</v>
          </cell>
          <cell r="AQ218" t="str">
            <v>Crawlspace</v>
          </cell>
          <cell r="AR218">
            <v>601.879914936266</v>
          </cell>
          <cell r="AU218" t="str">
            <v>No</v>
          </cell>
          <cell r="AV218" t="b">
            <v>1</v>
          </cell>
          <cell r="AX218">
            <v>1369276.8064800052</v>
          </cell>
          <cell r="AY218" t="b">
            <v>0</v>
          </cell>
          <cell r="AZ218">
            <v>363195.9481614891</v>
          </cell>
          <cell r="BA218">
            <v>0.39473684210526289</v>
          </cell>
          <cell r="BB218">
            <v>601.879914936266</v>
          </cell>
          <cell r="BC218">
            <v>0.39473695890654803</v>
          </cell>
          <cell r="BF218" t="str">
            <v>WA</v>
          </cell>
          <cell r="BG218" t="str">
            <v>Heat Pump (Ductless System)</v>
          </cell>
          <cell r="BH218" t="str">
            <v>Pre 1980</v>
          </cell>
          <cell r="BI218" t="str">
            <v>Basement</v>
          </cell>
          <cell r="BJ218">
            <v>315.87292445491602</v>
          </cell>
          <cell r="BM218" t="str">
            <v>No</v>
          </cell>
          <cell r="BN218">
            <v>330718.95190429705</v>
          </cell>
          <cell r="BO218" t="b">
            <v>0</v>
          </cell>
          <cell r="BP218">
            <v>203316.66179219799</v>
          </cell>
          <cell r="BQ218">
            <v>0.33333333333333331</v>
          </cell>
          <cell r="BR218">
            <v>105.29097481830533</v>
          </cell>
          <cell r="BU218" t="str">
            <v>WA</v>
          </cell>
          <cell r="BV218" t="str">
            <v>Pre 1980</v>
          </cell>
          <cell r="BW218" t="str">
            <v>Electric Storage - Inside Conditioned Space</v>
          </cell>
          <cell r="BY218">
            <v>2003.7159999999999</v>
          </cell>
          <cell r="BZ218" t="str">
            <v>le55</v>
          </cell>
          <cell r="CF218" t="str">
            <v>Conditioned</v>
          </cell>
          <cell r="CG218">
            <v>2003.7159999999999</v>
          </cell>
          <cell r="CH218" t="str">
            <v>WA</v>
          </cell>
          <cell r="CI218" t="str">
            <v>Bottom-Freezer (Including French Door) w/o TTD Ice</v>
          </cell>
          <cell r="CJ218">
            <v>40074.32</v>
          </cell>
          <cell r="CK218" t="b">
            <v>0</v>
          </cell>
          <cell r="CQ218" t="str">
            <v>Unconditioned</v>
          </cell>
          <cell r="CR218">
            <v>6932.7380000000003</v>
          </cell>
          <cell r="CS218" t="str">
            <v>OR</v>
          </cell>
          <cell r="CT218" t="str">
            <v>Chest</v>
          </cell>
          <cell r="CU218">
            <v>103991.07</v>
          </cell>
          <cell r="CV218" t="b">
            <v>0</v>
          </cell>
          <cell r="CZ218">
            <v>1524.7619999999999</v>
          </cell>
          <cell r="DA218" t="str">
            <v>WA</v>
          </cell>
          <cell r="DC218" t="str">
            <v>Horizontal Axis</v>
          </cell>
          <cell r="DG218" t="str">
            <v>Electric</v>
          </cell>
          <cell r="DH218">
            <v>2003.7159999999999</v>
          </cell>
          <cell r="DI218" t="str">
            <v>WA</v>
          </cell>
          <cell r="DL218" t="str">
            <v>Electric</v>
          </cell>
          <cell r="DM218" t="str">
            <v>Electric</v>
          </cell>
          <cell r="DN218">
            <v>1188.027</v>
          </cell>
          <cell r="DO218" t="str">
            <v>OR</v>
          </cell>
          <cell r="DS218">
            <v>2003.7159999999999</v>
          </cell>
          <cell r="DT218" t="str">
            <v>WA</v>
          </cell>
          <cell r="DU218" t="str">
            <v>lt32</v>
          </cell>
          <cell r="DX218" t="b">
            <v>0</v>
          </cell>
          <cell r="DY218">
            <v>1524.7619999999999</v>
          </cell>
          <cell r="DZ218" t="str">
            <v>WA</v>
          </cell>
          <cell r="EC218" t="str">
            <v>Desktop</v>
          </cell>
          <cell r="ED218">
            <v>6932.7380000000003</v>
          </cell>
          <cell r="EE218" t="str">
            <v>OR</v>
          </cell>
          <cell r="EH218" t="str">
            <v>gt20</v>
          </cell>
          <cell r="EI218">
            <v>4956.4930000000004</v>
          </cell>
          <cell r="EJ218" t="str">
            <v>WA</v>
          </cell>
          <cell r="EO218">
            <v>1524.7619999999999</v>
          </cell>
          <cell r="EP218" t="str">
            <v>WA</v>
          </cell>
          <cell r="ES218">
            <v>2003.7159999999999</v>
          </cell>
          <cell r="ET218" t="str">
            <v>WA</v>
          </cell>
          <cell r="EZ218" t="str">
            <v>WA</v>
          </cell>
          <cell r="FA218" t="str">
            <v>Bedrooms</v>
          </cell>
          <cell r="FB218">
            <v>914857.2</v>
          </cell>
          <cell r="FC218">
            <v>917906.72399999993</v>
          </cell>
          <cell r="FI218" t="str">
            <v>OR</v>
          </cell>
          <cell r="FJ218" t="str">
            <v>Kitchen</v>
          </cell>
          <cell r="FK218" t="str">
            <v>EISAq</v>
          </cell>
          <cell r="FL218">
            <v>53461.215000000004</v>
          </cell>
          <cell r="FS218" t="str">
            <v>WA</v>
          </cell>
          <cell r="FT218" t="str">
            <v>EISAq</v>
          </cell>
          <cell r="FV218">
            <v>619053.37199999997</v>
          </cell>
          <cell r="GD218" t="str">
            <v>WA</v>
          </cell>
          <cell r="GE218">
            <v>13531225.890000001</v>
          </cell>
          <cell r="GF218">
            <v>8029518.6600000011</v>
          </cell>
          <cell r="GI218">
            <v>1</v>
          </cell>
          <cell r="GJ218">
            <v>1</v>
          </cell>
          <cell r="GK218" t="str">
            <v>WA</v>
          </cell>
          <cell r="GL218">
            <v>4956.4930000000004</v>
          </cell>
          <cell r="GM218" t="str">
            <v>1993-2006</v>
          </cell>
          <cell r="GN218">
            <v>0</v>
          </cell>
          <cell r="GQ218">
            <v>27922269.490189001</v>
          </cell>
          <cell r="GR218">
            <v>175893.54533749999</v>
          </cell>
          <cell r="GU218" t="str">
            <v>Natural Gas FAF</v>
          </cell>
          <cell r="GX218" t="str">
            <v>Baseboard/Wall/Radiant</v>
          </cell>
          <cell r="GY218" t="str">
            <v>WA</v>
          </cell>
          <cell r="GZ218">
            <v>1524.76245117188</v>
          </cell>
        </row>
        <row r="219">
          <cell r="AD219" t="str">
            <v>OR</v>
          </cell>
          <cell r="AH219" t="str">
            <v>OR</v>
          </cell>
          <cell r="AI219" t="str">
            <v>Pre 1980</v>
          </cell>
          <cell r="AJ219">
            <v>6932.7380000000003</v>
          </cell>
          <cell r="AK219" t="b">
            <v>1</v>
          </cell>
          <cell r="AN219" t="str">
            <v>WA</v>
          </cell>
          <cell r="AO219" t="str">
            <v>Heat Pump (Central System)</v>
          </cell>
          <cell r="AP219" t="str">
            <v>Pre 1980</v>
          </cell>
          <cell r="AQ219" t="str">
            <v>Basement</v>
          </cell>
          <cell r="AR219">
            <v>1464.69372558594</v>
          </cell>
          <cell r="AU219" t="str">
            <v>No</v>
          </cell>
          <cell r="AV219" t="b">
            <v>1</v>
          </cell>
          <cell r="AX219">
            <v>4167053.6492919992</v>
          </cell>
          <cell r="AY219" t="b">
            <v>0</v>
          </cell>
          <cell r="AZ219">
            <v>882529.23394592432</v>
          </cell>
          <cell r="BA219">
            <v>1</v>
          </cell>
          <cell r="BB219">
            <v>1464.69372558594</v>
          </cell>
          <cell r="BC219">
            <v>0.99999981264751547</v>
          </cell>
          <cell r="BF219" t="str">
            <v>WA</v>
          </cell>
          <cell r="BG219" t="str">
            <v>Heat Pump (Ductless System)</v>
          </cell>
          <cell r="BH219" t="str">
            <v>Pre 1980</v>
          </cell>
          <cell r="BI219" t="str">
            <v>Slab on Grade</v>
          </cell>
          <cell r="BJ219">
            <v>572.14718391833799</v>
          </cell>
          <cell r="BM219" t="str">
            <v>No</v>
          </cell>
          <cell r="BN219">
            <v>599038.10156249988</v>
          </cell>
          <cell r="BO219" t="b">
            <v>0</v>
          </cell>
          <cell r="BP219">
            <v>368271.68928398099</v>
          </cell>
          <cell r="BQ219">
            <v>0.33333333333333331</v>
          </cell>
          <cell r="BR219">
            <v>190.71572797277932</v>
          </cell>
          <cell r="BU219" t="str">
            <v>WA</v>
          </cell>
          <cell r="BV219" t="str">
            <v>Pre 1980</v>
          </cell>
          <cell r="BW219" t="str">
            <v>Electric Storage - Outside Conditioned Space - Buffered</v>
          </cell>
          <cell r="BY219">
            <v>4956.4930000000004</v>
          </cell>
          <cell r="BZ219" t="str">
            <v>le55</v>
          </cell>
          <cell r="CF219" t="str">
            <v>Conditioned</v>
          </cell>
          <cell r="CG219">
            <v>1464.694</v>
          </cell>
          <cell r="CH219" t="str">
            <v>WA</v>
          </cell>
          <cell r="CI219" t="str">
            <v>Bottom-Freezer (Including French Door) w/o TTD Ice</v>
          </cell>
          <cell r="CJ219">
            <v>33687.962</v>
          </cell>
          <cell r="CK219" t="b">
            <v>0</v>
          </cell>
          <cell r="CQ219" t="str">
            <v>Unconditioned</v>
          </cell>
          <cell r="CR219">
            <v>2003.7159999999999</v>
          </cell>
          <cell r="CS219" t="str">
            <v>WA</v>
          </cell>
          <cell r="CT219" t="str">
            <v>Upright</v>
          </cell>
          <cell r="CU219">
            <v>42078.036</v>
          </cell>
          <cell r="CV219" t="b">
            <v>0</v>
          </cell>
          <cell r="CZ219">
            <v>4956.4930000000004</v>
          </cell>
          <cell r="DA219" t="str">
            <v>WA</v>
          </cell>
          <cell r="DC219" t="str">
            <v>Vertical Axis</v>
          </cell>
          <cell r="DG219" t="str">
            <v>Gas</v>
          </cell>
          <cell r="DH219">
            <v>4956.4930000000004</v>
          </cell>
          <cell r="DI219" t="str">
            <v>WA</v>
          </cell>
          <cell r="DL219" t="str">
            <v>Electric</v>
          </cell>
          <cell r="DM219" t="str">
            <v>Electric</v>
          </cell>
          <cell r="DN219">
            <v>4956.4930000000004</v>
          </cell>
          <cell r="DO219" t="str">
            <v>WA</v>
          </cell>
          <cell r="DS219">
            <v>1524.7619999999999</v>
          </cell>
          <cell r="DT219" t="str">
            <v>WA</v>
          </cell>
          <cell r="DU219" t="str">
            <v>lt32</v>
          </cell>
          <cell r="DX219" t="b">
            <v>0</v>
          </cell>
          <cell r="DY219">
            <v>4956.4930000000004</v>
          </cell>
          <cell r="DZ219" t="str">
            <v>WA</v>
          </cell>
          <cell r="EC219" t="str">
            <v>Desktop</v>
          </cell>
          <cell r="ED219">
            <v>4956.4930000000004</v>
          </cell>
          <cell r="EE219" t="str">
            <v>WA</v>
          </cell>
          <cell r="EH219" t="str">
            <v>gt20</v>
          </cell>
          <cell r="EI219">
            <v>4956.4930000000004</v>
          </cell>
          <cell r="EJ219" t="str">
            <v>WA</v>
          </cell>
          <cell r="EO219">
            <v>2003.7159999999999</v>
          </cell>
          <cell r="EP219" t="str">
            <v>WA</v>
          </cell>
          <cell r="ES219">
            <v>2003.7159999999999</v>
          </cell>
          <cell r="ET219" t="str">
            <v>WA</v>
          </cell>
          <cell r="EZ219" t="str">
            <v>WA</v>
          </cell>
          <cell r="FA219" t="str">
            <v>Exterior</v>
          </cell>
          <cell r="FB219">
            <v>487923.83999999997</v>
          </cell>
          <cell r="FC219">
            <v>4147352.6399999997</v>
          </cell>
          <cell r="FI219" t="str">
            <v>OR</v>
          </cell>
          <cell r="FJ219" t="str">
            <v>Living Room/Family Room</v>
          </cell>
          <cell r="FK219" t="str">
            <v>EISAnqnx</v>
          </cell>
          <cell r="FL219">
            <v>736576.74</v>
          </cell>
          <cell r="FS219" t="str">
            <v>WA</v>
          </cell>
          <cell r="FT219" t="str">
            <v>EISAx</v>
          </cell>
          <cell r="FV219">
            <v>282080.96999999997</v>
          </cell>
          <cell r="GD219" t="str">
            <v>OR</v>
          </cell>
          <cell r="GE219">
            <v>18600536.054000001</v>
          </cell>
          <cell r="GF219">
            <v>10246586.764</v>
          </cell>
          <cell r="GI219">
            <v>1</v>
          </cell>
          <cell r="GJ219">
            <v>2</v>
          </cell>
          <cell r="GK219" t="str">
            <v>OR</v>
          </cell>
          <cell r="GL219">
            <v>6932.7380000000003</v>
          </cell>
          <cell r="GM219" t="str">
            <v>Pre 1980</v>
          </cell>
          <cell r="GN219">
            <v>0</v>
          </cell>
          <cell r="GQ219">
            <v>31504247.176736001</v>
          </cell>
          <cell r="GR219">
            <v>3738166.9932900006</v>
          </cell>
          <cell r="GU219" t="str">
            <v>Natural Gas FAF</v>
          </cell>
          <cell r="GX219" t="str">
            <v>None</v>
          </cell>
          <cell r="GY219" t="str">
            <v>WA</v>
          </cell>
          <cell r="GZ219">
            <v>1524.76245117188</v>
          </cell>
        </row>
        <row r="220">
          <cell r="AD220" t="str">
            <v>WA</v>
          </cell>
          <cell r="AH220" t="str">
            <v>WA</v>
          </cell>
          <cell r="AI220" t="str">
            <v>Pre 1980</v>
          </cell>
          <cell r="AJ220">
            <v>1524.7619999999999</v>
          </cell>
          <cell r="AK220" t="b">
            <v>1</v>
          </cell>
          <cell r="AN220" t="str">
            <v>WA</v>
          </cell>
          <cell r="AO220" t="str">
            <v>Baseboard/Wall/Radiant</v>
          </cell>
          <cell r="AP220" t="str">
            <v>Pre 1980</v>
          </cell>
          <cell r="AQ220" t="str">
            <v>Basement</v>
          </cell>
          <cell r="AR220">
            <v>1524.76245117188</v>
          </cell>
          <cell r="AU220" t="str">
            <v>No</v>
          </cell>
          <cell r="AV220" t="b">
            <v>0</v>
          </cell>
          <cell r="AX220">
            <v>3622835.5839843871</v>
          </cell>
          <cell r="AY220" t="b">
            <v>0</v>
          </cell>
          <cell r="AZ220">
            <v>2423518.4303906332</v>
          </cell>
          <cell r="BA220" t="str">
            <v/>
          </cell>
          <cell r="BB220" t="str">
            <v/>
          </cell>
          <cell r="BC220">
            <v>1.0000002958965923</v>
          </cell>
          <cell r="BF220" t="str">
            <v>WA</v>
          </cell>
          <cell r="BG220" t="str">
            <v>Heat Pump (Central System)</v>
          </cell>
          <cell r="BH220" t="str">
            <v>1993-2006</v>
          </cell>
          <cell r="BI220" t="str">
            <v>Crawlspace</v>
          </cell>
          <cell r="BJ220">
            <v>2079.99340820313</v>
          </cell>
          <cell r="BM220" t="str">
            <v>No</v>
          </cell>
          <cell r="BN220">
            <v>3833427.8513183687</v>
          </cell>
          <cell r="BO220" t="b">
            <v>0</v>
          </cell>
          <cell r="BP220">
            <v>875019.53093784396</v>
          </cell>
          <cell r="BQ220">
            <v>1</v>
          </cell>
          <cell r="BR220">
            <v>2079.99340820313</v>
          </cell>
          <cell r="BU220" t="str">
            <v>WA</v>
          </cell>
          <cell r="BV220" t="str">
            <v>Pre 1980</v>
          </cell>
          <cell r="BW220" t="str">
            <v>Electric Storage - Outside Conditioned Space - Buffered</v>
          </cell>
          <cell r="BY220">
            <v>1524.7619999999999</v>
          </cell>
          <cell r="BZ220" t="str">
            <v>le55</v>
          </cell>
          <cell r="CF220" t="str">
            <v>Conditioned</v>
          </cell>
          <cell r="CG220">
            <v>1464.694</v>
          </cell>
          <cell r="CH220" t="str">
            <v>WA</v>
          </cell>
          <cell r="CI220" t="str">
            <v>Top-Freezer w/o TTD Ice</v>
          </cell>
          <cell r="CJ220">
            <v>30758.574000000001</v>
          </cell>
          <cell r="CK220" t="b">
            <v>0</v>
          </cell>
          <cell r="CQ220" t="str">
            <v>Unconditioned</v>
          </cell>
          <cell r="CR220">
            <v>2003.7159999999999</v>
          </cell>
          <cell r="CS220" t="str">
            <v>WA</v>
          </cell>
          <cell r="CT220" t="str">
            <v>Chest</v>
          </cell>
          <cell r="CU220">
            <v>12022.295999999998</v>
          </cell>
          <cell r="CV220" t="b">
            <v>0</v>
          </cell>
          <cell r="CZ220">
            <v>1188.027</v>
          </cell>
          <cell r="DA220" t="str">
            <v>OR</v>
          </cell>
          <cell r="DC220" t="str">
            <v>Horizontal Axis</v>
          </cell>
          <cell r="DG220" t="str">
            <v>Electric</v>
          </cell>
          <cell r="DH220">
            <v>1150.8789999999999</v>
          </cell>
          <cell r="DI220" t="str">
            <v>WA</v>
          </cell>
          <cell r="DL220" t="str">
            <v>Propane</v>
          </cell>
          <cell r="DM220" t="str">
            <v>Gas</v>
          </cell>
          <cell r="DN220">
            <v>6932.7380000000003</v>
          </cell>
          <cell r="DO220" t="str">
            <v>OR</v>
          </cell>
          <cell r="DS220">
            <v>2003.7159999999999</v>
          </cell>
          <cell r="DT220" t="str">
            <v>WA</v>
          </cell>
          <cell r="DU220" t="str">
            <v>32to46</v>
          </cell>
          <cell r="DX220" t="b">
            <v>0</v>
          </cell>
          <cell r="DY220">
            <v>4956.4930000000004</v>
          </cell>
          <cell r="DZ220" t="str">
            <v>WA</v>
          </cell>
          <cell r="EC220" t="str">
            <v>Desktop</v>
          </cell>
          <cell r="ED220">
            <v>1524.7619999999999</v>
          </cell>
          <cell r="EE220" t="str">
            <v>WA</v>
          </cell>
          <cell r="EH220" t="str">
            <v>gt20</v>
          </cell>
          <cell r="EI220">
            <v>1524.7619999999999</v>
          </cell>
          <cell r="EJ220" t="str">
            <v>WA</v>
          </cell>
          <cell r="EO220">
            <v>1524.7619999999999</v>
          </cell>
          <cell r="EP220" t="str">
            <v>WA</v>
          </cell>
          <cell r="ES220">
            <v>6932.7380000000003</v>
          </cell>
          <cell r="ET220" t="str">
            <v>OR</v>
          </cell>
          <cell r="EZ220" t="str">
            <v>WA</v>
          </cell>
          <cell r="FA220" t="str">
            <v>Garage</v>
          </cell>
          <cell r="FB220">
            <v>91485.72</v>
          </cell>
          <cell r="FC220">
            <v>251585.72999999998</v>
          </cell>
          <cell r="FI220" t="str">
            <v>OR</v>
          </cell>
          <cell r="FJ220" t="str">
            <v>Living Room/Family Room</v>
          </cell>
          <cell r="FK220" t="str">
            <v>EISAq</v>
          </cell>
          <cell r="FL220">
            <v>35640.81</v>
          </cell>
          <cell r="FS220" t="str">
            <v>WA</v>
          </cell>
          <cell r="FT220" t="str">
            <v>EISAnqnx</v>
          </cell>
          <cell r="FV220">
            <v>182971.44</v>
          </cell>
          <cell r="GD220" t="str">
            <v>WA</v>
          </cell>
          <cell r="GE220">
            <v>4409611.7039999999</v>
          </cell>
          <cell r="GF220">
            <v>3639606.8939999999</v>
          </cell>
          <cell r="GI220">
            <v>1</v>
          </cell>
          <cell r="GJ220">
            <v>1</v>
          </cell>
          <cell r="GK220" t="str">
            <v>WA</v>
          </cell>
          <cell r="GL220">
            <v>1524.7619999999999</v>
          </cell>
          <cell r="GM220" t="str">
            <v>Pre 1980</v>
          </cell>
          <cell r="GN220">
            <v>0</v>
          </cell>
          <cell r="GQ220">
            <v>7547541.4047599994</v>
          </cell>
          <cell r="GR220">
            <v>442748.95384500001</v>
          </cell>
          <cell r="GU220" t="str">
            <v>Baseboard/Wall/Radiant</v>
          </cell>
          <cell r="GX220" t="str">
            <v>None</v>
          </cell>
          <cell r="GY220" t="str">
            <v>WA</v>
          </cell>
          <cell r="GZ220">
            <v>4956.49267578125</v>
          </cell>
        </row>
        <row r="221">
          <cell r="AD221" t="str">
            <v>WA</v>
          </cell>
          <cell r="AH221" t="str">
            <v>WA</v>
          </cell>
          <cell r="AI221" t="str">
            <v>1993-2006</v>
          </cell>
          <cell r="AJ221">
            <v>4956.4930000000004</v>
          </cell>
          <cell r="AK221" t="b">
            <v>1</v>
          </cell>
          <cell r="AN221" t="str">
            <v>WA</v>
          </cell>
          <cell r="AO221" t="str">
            <v>Natural Gas Other</v>
          </cell>
          <cell r="AP221" t="str">
            <v>Pre 1980</v>
          </cell>
          <cell r="AQ221" t="str">
            <v>Basement</v>
          </cell>
          <cell r="AR221">
            <v>1524.76245117188</v>
          </cell>
          <cell r="AU221" t="str">
            <v>No</v>
          </cell>
          <cell r="AV221" t="b">
            <v>1</v>
          </cell>
          <cell r="AX221">
            <v>3622835.5839843871</v>
          </cell>
          <cell r="AY221" t="b">
            <v>0</v>
          </cell>
          <cell r="AZ221">
            <v>2423518.4303906332</v>
          </cell>
          <cell r="BA221">
            <v>1</v>
          </cell>
          <cell r="BB221">
            <v>1524.76245117188</v>
          </cell>
          <cell r="BC221">
            <v>1.0000002958965923</v>
          </cell>
          <cell r="BF221" t="str">
            <v>OR</v>
          </cell>
          <cell r="BG221" t="str">
            <v>Heat Pump (Central System)</v>
          </cell>
          <cell r="BH221" t="str">
            <v>1993-2006</v>
          </cell>
          <cell r="BI221" t="str">
            <v>Crawlspace</v>
          </cell>
          <cell r="BJ221">
            <v>1612.69177246094</v>
          </cell>
          <cell r="BM221" t="str">
            <v>No</v>
          </cell>
          <cell r="BN221">
            <v>2765766.389770512</v>
          </cell>
          <cell r="BO221" t="b">
            <v>0</v>
          </cell>
          <cell r="BP221">
            <v>849888.24154856103</v>
          </cell>
          <cell r="BQ221">
            <v>1</v>
          </cell>
          <cell r="BR221">
            <v>1612.69177246094</v>
          </cell>
          <cell r="BU221" t="str">
            <v>WA</v>
          </cell>
          <cell r="BV221" t="str">
            <v>Pre 1980</v>
          </cell>
          <cell r="BW221" t="str">
            <v>Gas Storage Inside Conditioned Space</v>
          </cell>
          <cell r="BY221">
            <v>1464.694</v>
          </cell>
          <cell r="BZ221" t="str">
            <v>le55</v>
          </cell>
          <cell r="CF221" t="str">
            <v>Conditioned</v>
          </cell>
          <cell r="CG221">
            <v>1464.694</v>
          </cell>
          <cell r="CH221" t="str">
            <v>WA</v>
          </cell>
          <cell r="CI221" t="str">
            <v>Refrigerator Only</v>
          </cell>
          <cell r="CJ221">
            <v>2929.3879999999999</v>
          </cell>
          <cell r="CK221" t="b">
            <v>0</v>
          </cell>
          <cell r="CQ221" t="str">
            <v>Unconditioned</v>
          </cell>
          <cell r="CR221">
            <v>4956.4930000000004</v>
          </cell>
          <cell r="CS221" t="str">
            <v>WA</v>
          </cell>
          <cell r="CT221" t="str">
            <v>Upright</v>
          </cell>
          <cell r="CU221">
            <v>74347.395000000004</v>
          </cell>
          <cell r="CV221" t="b">
            <v>0</v>
          </cell>
          <cell r="CZ221">
            <v>1464.694</v>
          </cell>
          <cell r="DA221" t="str">
            <v>WA</v>
          </cell>
          <cell r="DC221" t="str">
            <v>Horizontal Axis</v>
          </cell>
          <cell r="DG221" t="str">
            <v>Electric</v>
          </cell>
          <cell r="DH221">
            <v>1524.7619999999999</v>
          </cell>
          <cell r="DI221" t="str">
            <v>WA</v>
          </cell>
          <cell r="DL221" t="str">
            <v>Gas</v>
          </cell>
          <cell r="DM221" t="str">
            <v>Electric</v>
          </cell>
          <cell r="DN221">
            <v>1188.027</v>
          </cell>
          <cell r="DO221" t="str">
            <v>OR</v>
          </cell>
          <cell r="DS221">
            <v>6932.7380000000003</v>
          </cell>
          <cell r="DT221" t="str">
            <v>OR</v>
          </cell>
          <cell r="DU221" t="str">
            <v>32to46</v>
          </cell>
          <cell r="DX221" t="b">
            <v>1</v>
          </cell>
          <cell r="DY221">
            <v>2003.7159999999999</v>
          </cell>
          <cell r="DZ221" t="str">
            <v>WA</v>
          </cell>
          <cell r="EC221" t="str">
            <v>Desktop</v>
          </cell>
          <cell r="ED221">
            <v>4956.4930000000004</v>
          </cell>
          <cell r="EE221" t="str">
            <v>WA</v>
          </cell>
          <cell r="EH221" t="str">
            <v>le20</v>
          </cell>
          <cell r="EI221">
            <v>4956.4930000000004</v>
          </cell>
          <cell r="EJ221" t="str">
            <v>WA</v>
          </cell>
          <cell r="EO221">
            <v>6932.7380000000003</v>
          </cell>
          <cell r="EP221" t="str">
            <v>OR</v>
          </cell>
          <cell r="ES221">
            <v>1524.7619999999999</v>
          </cell>
          <cell r="ET221" t="str">
            <v>WA</v>
          </cell>
          <cell r="EZ221" t="str">
            <v>WA</v>
          </cell>
          <cell r="FA221" t="str">
            <v>Kitchen</v>
          </cell>
          <cell r="FB221">
            <v>250060.96799999999</v>
          </cell>
          <cell r="FC221">
            <v>167723.82</v>
          </cell>
          <cell r="FI221" t="str">
            <v>OR</v>
          </cell>
          <cell r="FJ221" t="str">
            <v>Living Room/Family Room</v>
          </cell>
          <cell r="FK221" t="str">
            <v>EISAx</v>
          </cell>
          <cell r="FL221">
            <v>95042.16</v>
          </cell>
          <cell r="FS221" t="str">
            <v>WA</v>
          </cell>
          <cell r="FT221" t="str">
            <v>EISAq</v>
          </cell>
          <cell r="FV221">
            <v>1492741.9979999999</v>
          </cell>
          <cell r="GD221" t="str">
            <v>WA</v>
          </cell>
          <cell r="GE221">
            <v>15414693.23</v>
          </cell>
          <cell r="GF221">
            <v>10071593.776000001</v>
          </cell>
          <cell r="GI221">
            <v>1</v>
          </cell>
          <cell r="GJ221">
            <v>2</v>
          </cell>
          <cell r="GK221" t="str">
            <v>WA</v>
          </cell>
          <cell r="GL221">
            <v>4956.4930000000004</v>
          </cell>
          <cell r="GM221" t="str">
            <v>1993-2006</v>
          </cell>
          <cell r="GN221">
            <v>0</v>
          </cell>
          <cell r="GQ221">
            <v>27859232.812215004</v>
          </cell>
          <cell r="GR221">
            <v>1732926.2563575001</v>
          </cell>
          <cell r="GU221" t="str">
            <v>Oil FAF</v>
          </cell>
          <cell r="GX221" t="str">
            <v>Baseboard/Wall/Radiant</v>
          </cell>
          <cell r="GY221" t="str">
            <v>WA</v>
          </cell>
          <cell r="GZ221">
            <v>1524.76245117188</v>
          </cell>
        </row>
        <row r="222">
          <cell r="AD222" t="str">
            <v>OR</v>
          </cell>
          <cell r="AH222" t="str">
            <v>OR</v>
          </cell>
          <cell r="AI222" t="str">
            <v>Post 2006</v>
          </cell>
          <cell r="AJ222">
            <v>1188.027</v>
          </cell>
          <cell r="AK222" t="b">
            <v>1</v>
          </cell>
          <cell r="AN222" t="str">
            <v>WA</v>
          </cell>
          <cell r="AO222" t="str">
            <v>Wood</v>
          </cell>
          <cell r="AP222" t="str">
            <v>Pre 1980</v>
          </cell>
          <cell r="AQ222" t="str">
            <v>Basement</v>
          </cell>
          <cell r="AR222">
            <v>1524.76245117188</v>
          </cell>
          <cell r="AU222" t="str">
            <v>No</v>
          </cell>
          <cell r="AV222" t="b">
            <v>0</v>
          </cell>
          <cell r="AX222">
            <v>3622835.5839843871</v>
          </cell>
          <cell r="AY222" t="b">
            <v>0</v>
          </cell>
          <cell r="AZ222">
            <v>2423518.4303906332</v>
          </cell>
          <cell r="BA222" t="str">
            <v/>
          </cell>
          <cell r="BB222" t="str">
            <v/>
          </cell>
          <cell r="BC222">
            <v>1.0000002958965923</v>
          </cell>
          <cell r="BF222" t="str">
            <v>OR</v>
          </cell>
          <cell r="BG222" t="str">
            <v>Heat Pump (Central System)</v>
          </cell>
          <cell r="BH222" t="str">
            <v>Pre 1980</v>
          </cell>
          <cell r="BI222" t="str">
            <v>Crawlspace</v>
          </cell>
          <cell r="BJ222">
            <v>1219.41892701746</v>
          </cell>
          <cell r="BM222" t="str">
            <v>No</v>
          </cell>
          <cell r="BN222">
            <v>3799709.3765864051</v>
          </cell>
          <cell r="BO222" t="b">
            <v>0</v>
          </cell>
          <cell r="BP222">
            <v>703031.71593526879</v>
          </cell>
          <cell r="BQ222">
            <v>0.5</v>
          </cell>
          <cell r="BR222">
            <v>609.70946350872998</v>
          </cell>
          <cell r="BU222" t="str">
            <v>WA</v>
          </cell>
          <cell r="BV222" t="str">
            <v>1980-1992</v>
          </cell>
          <cell r="BW222" t="str">
            <v>Electric Storage - Outside Conditioned Space - Buffered</v>
          </cell>
          <cell r="BY222">
            <v>4956.4930000000004</v>
          </cell>
          <cell r="BZ222" t="str">
            <v>le55</v>
          </cell>
          <cell r="CF222" t="str">
            <v>Conditioned</v>
          </cell>
          <cell r="CG222">
            <v>6932.7380000000003</v>
          </cell>
          <cell r="CH222" t="str">
            <v>OR</v>
          </cell>
          <cell r="CI222" t="str">
            <v>Top-Freezer w/o TTD Ice</v>
          </cell>
          <cell r="CJ222">
            <v>173318.45</v>
          </cell>
          <cell r="CK222" t="b">
            <v>0</v>
          </cell>
          <cell r="CQ222" t="str">
            <v>Unconditioned</v>
          </cell>
          <cell r="CR222">
            <v>4956.4930000000004</v>
          </cell>
          <cell r="CS222" t="str">
            <v>WA</v>
          </cell>
          <cell r="CT222" t="str">
            <v>Chest</v>
          </cell>
          <cell r="CU222">
            <v>54521.423000000003</v>
          </cell>
          <cell r="CV222" t="b">
            <v>0</v>
          </cell>
          <cell r="CZ222">
            <v>4956.4930000000004</v>
          </cell>
          <cell r="DA222" t="str">
            <v>WA</v>
          </cell>
          <cell r="DC222" t="str">
            <v>Horizontal Axis</v>
          </cell>
          <cell r="DH222">
            <v>1464.694</v>
          </cell>
          <cell r="DI222" t="str">
            <v>WA</v>
          </cell>
          <cell r="DL222" t="str">
            <v>Gas</v>
          </cell>
          <cell r="DM222" t="str">
            <v>Gas</v>
          </cell>
          <cell r="DN222">
            <v>1524.7619999999999</v>
          </cell>
          <cell r="DO222" t="str">
            <v>WA</v>
          </cell>
          <cell r="DS222">
            <v>6932.7380000000003</v>
          </cell>
          <cell r="DT222" t="str">
            <v>OR</v>
          </cell>
          <cell r="DU222" t="str">
            <v>lt32</v>
          </cell>
          <cell r="DX222" t="b">
            <v>1</v>
          </cell>
          <cell r="DY222">
            <v>2003.7159999999999</v>
          </cell>
          <cell r="DZ222" t="str">
            <v>WA</v>
          </cell>
          <cell r="EC222" t="str">
            <v>Laptop</v>
          </cell>
          <cell r="ED222">
            <v>4956.4930000000004</v>
          </cell>
          <cell r="EE222" t="str">
            <v>WA</v>
          </cell>
          <cell r="EH222" t="str">
            <v>le20</v>
          </cell>
          <cell r="EI222">
            <v>1464.694</v>
          </cell>
          <cell r="EJ222" t="str">
            <v>WA</v>
          </cell>
          <cell r="EO222">
            <v>4956.4930000000004</v>
          </cell>
          <cell r="EP222" t="str">
            <v>WA</v>
          </cell>
          <cell r="ES222">
            <v>2003.7159999999999</v>
          </cell>
          <cell r="ET222" t="str">
            <v>WA</v>
          </cell>
          <cell r="EZ222" t="str">
            <v>WA</v>
          </cell>
          <cell r="FA222" t="str">
            <v>Living Room/Family Room</v>
          </cell>
          <cell r="FB222">
            <v>22871.43</v>
          </cell>
          <cell r="FC222">
            <v>381190.5</v>
          </cell>
          <cell r="FI222" t="str">
            <v>OR</v>
          </cell>
          <cell r="FJ222" t="str">
            <v>Other</v>
          </cell>
          <cell r="FK222" t="str">
            <v>EISAnqnx</v>
          </cell>
          <cell r="FL222">
            <v>689055.66</v>
          </cell>
          <cell r="FS222" t="str">
            <v>WA</v>
          </cell>
          <cell r="FT222" t="str">
            <v>EISAx</v>
          </cell>
          <cell r="FV222">
            <v>1372285.8</v>
          </cell>
          <cell r="GD222" t="str">
            <v>OR</v>
          </cell>
          <cell r="GE222">
            <v>1613340.666</v>
          </cell>
          <cell r="GF222">
            <v>1439888.7240000002</v>
          </cell>
          <cell r="GI222">
            <v>1</v>
          </cell>
          <cell r="GJ222">
            <v>2</v>
          </cell>
          <cell r="GK222" t="str">
            <v>OR</v>
          </cell>
          <cell r="GL222">
            <v>1188.027</v>
          </cell>
          <cell r="GM222" t="str">
            <v>Post 2006</v>
          </cell>
          <cell r="GN222">
            <v>-1</v>
          </cell>
          <cell r="GQ222">
            <v>6222799.8880559998</v>
          </cell>
          <cell r="GR222">
            <v>684591.64854750002</v>
          </cell>
          <cell r="GU222" t="str">
            <v>Oil FAF</v>
          </cell>
          <cell r="GX222" t="str">
            <v>Wood</v>
          </cell>
          <cell r="GY222" t="str">
            <v>WA</v>
          </cell>
          <cell r="GZ222">
            <v>1524.76245117188</v>
          </cell>
        </row>
        <row r="223">
          <cell r="AD223" t="str">
            <v>WA</v>
          </cell>
          <cell r="AH223" t="str">
            <v>WA</v>
          </cell>
          <cell r="AI223" t="str">
            <v>Pre 1980</v>
          </cell>
          <cell r="AJ223">
            <v>1464.694</v>
          </cell>
          <cell r="AK223" t="b">
            <v>1</v>
          </cell>
          <cell r="AN223" t="str">
            <v>WA</v>
          </cell>
          <cell r="AO223" t="str">
            <v>Baseboard/Wall/Radiant</v>
          </cell>
          <cell r="AP223" t="str">
            <v>Pre 1980</v>
          </cell>
          <cell r="AQ223" t="str">
            <v>Crawlspace</v>
          </cell>
          <cell r="AR223">
            <v>2003.71557617188</v>
          </cell>
          <cell r="AU223" t="str">
            <v>Yes</v>
          </cell>
          <cell r="AV223" t="b">
            <v>1</v>
          </cell>
          <cell r="AX223">
            <v>1883492.6416015672</v>
          </cell>
          <cell r="AY223" t="b">
            <v>0</v>
          </cell>
          <cell r="AZ223">
            <v>0</v>
          </cell>
          <cell r="BA223">
            <v>1</v>
          </cell>
          <cell r="BB223">
            <v>2003.71557617188</v>
          </cell>
          <cell r="BC223">
            <v>0.99999978847894622</v>
          </cell>
          <cell r="BF223" t="str">
            <v>OR</v>
          </cell>
          <cell r="BG223" t="str">
            <v>Heat Pump (Central System)</v>
          </cell>
          <cell r="BH223" t="str">
            <v>Pre 1980</v>
          </cell>
          <cell r="BI223" t="str">
            <v>Slab on Grade</v>
          </cell>
          <cell r="BJ223">
            <v>393.27284544347998</v>
          </cell>
          <cell r="BM223" t="str">
            <v>No</v>
          </cell>
          <cell r="BN223">
            <v>1225438.1864018836</v>
          </cell>
          <cell r="BO223" t="b">
            <v>0</v>
          </cell>
          <cell r="BP223">
            <v>226733.63291081405</v>
          </cell>
          <cell r="BQ223">
            <v>0.5</v>
          </cell>
          <cell r="BR223">
            <v>196.63642272173999</v>
          </cell>
          <cell r="BU223" t="str">
            <v>WA</v>
          </cell>
          <cell r="BV223" t="str">
            <v>1993-2006</v>
          </cell>
          <cell r="BW223" t="str">
            <v>Gas Storage Outside Conditioned Space</v>
          </cell>
          <cell r="BY223">
            <v>4956.4930000000004</v>
          </cell>
          <cell r="BZ223" t="str">
            <v>le55</v>
          </cell>
          <cell r="CF223" t="str">
            <v>Conditioned</v>
          </cell>
          <cell r="CG223">
            <v>2003.7159999999999</v>
          </cell>
          <cell r="CH223" t="str">
            <v>WA</v>
          </cell>
          <cell r="CI223" t="str">
            <v>Bottom-Freezer (Including French Door) w/o TTD Ice</v>
          </cell>
          <cell r="CJ223">
            <v>40074.32</v>
          </cell>
          <cell r="CK223" t="b">
            <v>0</v>
          </cell>
          <cell r="CQ223" t="str">
            <v>Unconditioned</v>
          </cell>
          <cell r="CR223">
            <v>1188.027</v>
          </cell>
          <cell r="CS223" t="str">
            <v>OR</v>
          </cell>
          <cell r="CT223" t="str">
            <v>Upright</v>
          </cell>
          <cell r="CU223">
            <v>30888.702000000001</v>
          </cell>
          <cell r="CV223" t="b">
            <v>0</v>
          </cell>
          <cell r="CZ223">
            <v>2003.7159999999999</v>
          </cell>
          <cell r="DA223" t="str">
            <v>WA</v>
          </cell>
          <cell r="DC223" t="str">
            <v>Vertical Axis</v>
          </cell>
          <cell r="DG223" t="str">
            <v>Electric</v>
          </cell>
          <cell r="DH223">
            <v>4956.4930000000004</v>
          </cell>
          <cell r="DI223" t="str">
            <v>WA</v>
          </cell>
          <cell r="DL223" t="str">
            <v>Electric</v>
          </cell>
          <cell r="DM223" t="str">
            <v>Electric</v>
          </cell>
          <cell r="DN223">
            <v>6932.7380000000003</v>
          </cell>
          <cell r="DO223" t="str">
            <v>OR</v>
          </cell>
          <cell r="DS223">
            <v>6932.7380000000003</v>
          </cell>
          <cell r="DT223" t="str">
            <v>OR</v>
          </cell>
          <cell r="DU223" t="str">
            <v>32to46</v>
          </cell>
          <cell r="DX223" t="b">
            <v>0</v>
          </cell>
          <cell r="DY223">
            <v>2003.7159999999999</v>
          </cell>
          <cell r="DZ223" t="str">
            <v>WA</v>
          </cell>
          <cell r="EC223" t="str">
            <v>Laptop</v>
          </cell>
          <cell r="ED223">
            <v>2003.7159999999999</v>
          </cell>
          <cell r="EE223" t="str">
            <v>WA</v>
          </cell>
          <cell r="EH223" t="str">
            <v>gt20</v>
          </cell>
          <cell r="EI223">
            <v>1464.694</v>
          </cell>
          <cell r="EJ223" t="str">
            <v>WA</v>
          </cell>
          <cell r="EO223">
            <v>1150.8789999999999</v>
          </cell>
          <cell r="EP223" t="str">
            <v>WA</v>
          </cell>
          <cell r="ES223">
            <v>1524.7619999999999</v>
          </cell>
          <cell r="ET223" t="str">
            <v>WA</v>
          </cell>
          <cell r="EZ223" t="str">
            <v>WA</v>
          </cell>
          <cell r="FA223" t="str">
            <v>Other</v>
          </cell>
          <cell r="FB223">
            <v>555013.36800000002</v>
          </cell>
          <cell r="FC223">
            <v>449804.79</v>
          </cell>
          <cell r="FI223" t="str">
            <v>OR</v>
          </cell>
          <cell r="FJ223" t="str">
            <v>Other</v>
          </cell>
          <cell r="FK223" t="str">
            <v>EISAq</v>
          </cell>
          <cell r="FL223">
            <v>43956.999000000003</v>
          </cell>
          <cell r="FS223" t="str">
            <v>WA</v>
          </cell>
          <cell r="FT223" t="str">
            <v>EISAnqnx</v>
          </cell>
          <cell r="FV223">
            <v>4528543.1399999997</v>
          </cell>
          <cell r="GD223" t="str">
            <v>WA</v>
          </cell>
          <cell r="GE223">
            <v>3059745.7659999998</v>
          </cell>
          <cell r="GF223">
            <v>3071463.318</v>
          </cell>
          <cell r="GI223">
            <v>1</v>
          </cell>
          <cell r="GJ223">
            <v>1</v>
          </cell>
          <cell r="GK223" t="str">
            <v>WA</v>
          </cell>
          <cell r="GL223">
            <v>1464.694</v>
          </cell>
          <cell r="GM223" t="str">
            <v>Pre 1980</v>
          </cell>
          <cell r="GN223">
            <v>0</v>
          </cell>
          <cell r="GQ223">
            <v>8632737.9961900003</v>
          </cell>
          <cell r="GR223">
            <v>524305.525975</v>
          </cell>
          <cell r="GU223" t="str">
            <v>Wood</v>
          </cell>
          <cell r="GX223" t="str">
            <v>Electric Other</v>
          </cell>
          <cell r="GY223" t="str">
            <v>WA</v>
          </cell>
          <cell r="GZ223">
            <v>4956.49267578125</v>
          </cell>
        </row>
        <row r="224">
          <cell r="AD224" t="str">
            <v>WA</v>
          </cell>
          <cell r="AH224" t="str">
            <v>WA</v>
          </cell>
          <cell r="AI224" t="str">
            <v>Pre 1980</v>
          </cell>
          <cell r="AJ224">
            <v>4956.4930000000004</v>
          </cell>
          <cell r="AK224" t="b">
            <v>1</v>
          </cell>
          <cell r="AN224" t="str">
            <v>WA</v>
          </cell>
          <cell r="AO224" t="str">
            <v>Natural Gas FAF</v>
          </cell>
          <cell r="AP224" t="str">
            <v>Pre 1980</v>
          </cell>
          <cell r="AQ224" t="str">
            <v>Slab on Grade</v>
          </cell>
          <cell r="AR224">
            <v>352.51363747093802</v>
          </cell>
          <cell r="AU224" t="str">
            <v>No</v>
          </cell>
          <cell r="AV224" t="b">
            <v>1</v>
          </cell>
          <cell r="AX224">
            <v>813953.98892039584</v>
          </cell>
          <cell r="AY224" t="b">
            <v>0</v>
          </cell>
          <cell r="AZ224">
            <v>260344.75204187536</v>
          </cell>
          <cell r="BA224">
            <v>0.17592997811816175</v>
          </cell>
          <cell r="BB224">
            <v>352.51363747093802</v>
          </cell>
          <cell r="BC224">
            <v>0.17592994090526703</v>
          </cell>
          <cell r="BF224" t="str">
            <v>OR</v>
          </cell>
          <cell r="BG224" t="str">
            <v>Central Air Conditioning (Ducted System)</v>
          </cell>
          <cell r="BH224" t="str">
            <v>1980-1992</v>
          </cell>
          <cell r="BI224" t="str">
            <v>Crawlspace</v>
          </cell>
          <cell r="BJ224">
            <v>8559.103515625</v>
          </cell>
          <cell r="BM224" t="str">
            <v>No</v>
          </cell>
          <cell r="BN224">
            <v>10955652.5</v>
          </cell>
          <cell r="BO224" t="b">
            <v>0</v>
          </cell>
          <cell r="BP224">
            <v>2094416.0539148438</v>
          </cell>
          <cell r="BQ224">
            <v>1</v>
          </cell>
          <cell r="BR224">
            <v>8559.103515625</v>
          </cell>
          <cell r="BU224" t="str">
            <v>WA</v>
          </cell>
          <cell r="BV224" t="str">
            <v>1980-1992</v>
          </cell>
          <cell r="BW224" t="str">
            <v>Electric Storage - Inside Conditioned Space</v>
          </cell>
          <cell r="BY224">
            <v>4956.4930000000004</v>
          </cell>
          <cell r="BZ224" t="str">
            <v>le55</v>
          </cell>
          <cell r="CF224" t="str">
            <v>Conditioned</v>
          </cell>
          <cell r="CG224">
            <v>4956.4930000000004</v>
          </cell>
          <cell r="CH224" t="str">
            <v>WA</v>
          </cell>
          <cell r="CI224" t="str">
            <v>Bottom-Freezer (Including French Door) w/o TTD Ice</v>
          </cell>
          <cell r="CJ224">
            <v>109042.84600000001</v>
          </cell>
          <cell r="CK224" t="b">
            <v>0</v>
          </cell>
          <cell r="CQ224" t="str">
            <v>Conditioned</v>
          </cell>
          <cell r="CR224">
            <v>1464.694</v>
          </cell>
          <cell r="CS224" t="str">
            <v>WA</v>
          </cell>
          <cell r="CT224" t="str">
            <v>Chest</v>
          </cell>
          <cell r="CU224">
            <v>29293.879999999997</v>
          </cell>
          <cell r="CV224" t="b">
            <v>0</v>
          </cell>
          <cell r="CZ224">
            <v>4956.4930000000004</v>
          </cell>
          <cell r="DA224" t="str">
            <v>WA</v>
          </cell>
          <cell r="DC224" t="str">
            <v>Vertical Axis</v>
          </cell>
          <cell r="DG224" t="str">
            <v>Electric</v>
          </cell>
          <cell r="DH224">
            <v>1464.694</v>
          </cell>
          <cell r="DI224" t="str">
            <v>WA</v>
          </cell>
          <cell r="DL224" t="str">
            <v>Electric</v>
          </cell>
          <cell r="DM224" t="str">
            <v>Electric</v>
          </cell>
          <cell r="DN224">
            <v>1464.694</v>
          </cell>
          <cell r="DO224" t="str">
            <v>WA</v>
          </cell>
          <cell r="DS224">
            <v>4956.4930000000004</v>
          </cell>
          <cell r="DT224" t="str">
            <v>WA</v>
          </cell>
          <cell r="DU224" t="str">
            <v>lt32</v>
          </cell>
          <cell r="DX224" t="b">
            <v>0</v>
          </cell>
          <cell r="DY224">
            <v>2003.7159999999999</v>
          </cell>
          <cell r="DZ224" t="str">
            <v>WA</v>
          </cell>
          <cell r="EC224" t="str">
            <v>Laptop</v>
          </cell>
          <cell r="ED224">
            <v>2003.7159999999999</v>
          </cell>
          <cell r="EE224" t="str">
            <v>WA</v>
          </cell>
          <cell r="EH224" t="str">
            <v>le20</v>
          </cell>
          <cell r="EI224">
            <v>4956.4930000000004</v>
          </cell>
          <cell r="EJ224" t="str">
            <v>WA</v>
          </cell>
          <cell r="EO224">
            <v>1150.8789999999999</v>
          </cell>
          <cell r="EP224" t="str">
            <v>WA</v>
          </cell>
          <cell r="ES224">
            <v>2003.7159999999999</v>
          </cell>
          <cell r="ET224" t="str">
            <v>WA</v>
          </cell>
          <cell r="EZ224" t="str">
            <v>WA</v>
          </cell>
          <cell r="FA224" t="str">
            <v>Bathroom</v>
          </cell>
          <cell r="FB224">
            <v>240445.91999999998</v>
          </cell>
          <cell r="FC224">
            <v>194360.45199999999</v>
          </cell>
          <cell r="FI224" t="str">
            <v>WA</v>
          </cell>
          <cell r="FJ224" t="str">
            <v>Bathroom</v>
          </cell>
          <cell r="FK224" t="str">
            <v>EISAnqnx</v>
          </cell>
          <cell r="FL224">
            <v>146469.4</v>
          </cell>
          <cell r="FS224" t="str">
            <v>WA</v>
          </cell>
          <cell r="FT224" t="str">
            <v>EISAq</v>
          </cell>
          <cell r="FV224">
            <v>204318.10799999998</v>
          </cell>
          <cell r="GD224" t="str">
            <v>WA</v>
          </cell>
          <cell r="GE224">
            <v>26903844.004000001</v>
          </cell>
          <cell r="GF224">
            <v>10284722.975000001</v>
          </cell>
          <cell r="GI224">
            <v>1</v>
          </cell>
          <cell r="GJ224">
            <v>1</v>
          </cell>
          <cell r="GK224" t="str">
            <v>WA</v>
          </cell>
          <cell r="GL224">
            <v>4956.4930000000004</v>
          </cell>
          <cell r="GM224" t="str">
            <v>Pre 1980</v>
          </cell>
          <cell r="GN224">
            <v>0</v>
          </cell>
          <cell r="GQ224">
            <v>29317259.575560004</v>
          </cell>
          <cell r="GR224">
            <v>708976.75872000004</v>
          </cell>
          <cell r="GU224" t="str">
            <v>Heat Pump (Central System)</v>
          </cell>
          <cell r="GX224" t="str">
            <v>Wood</v>
          </cell>
          <cell r="GY224" t="str">
            <v>WA</v>
          </cell>
          <cell r="GZ224">
            <v>4956.49267578125</v>
          </cell>
        </row>
        <row r="225">
          <cell r="AD225" t="str">
            <v>WA</v>
          </cell>
          <cell r="AH225" t="str">
            <v>WA</v>
          </cell>
          <cell r="AI225" t="str">
            <v>Post 2006</v>
          </cell>
          <cell r="AJ225">
            <v>2003.7159999999999</v>
          </cell>
          <cell r="AK225" t="b">
            <v>1</v>
          </cell>
          <cell r="AN225" t="str">
            <v>WA</v>
          </cell>
          <cell r="AO225" t="str">
            <v>Natural Gas FAF</v>
          </cell>
          <cell r="AP225" t="str">
            <v>Pre 1980</v>
          </cell>
          <cell r="AQ225" t="str">
            <v>Slab on Grade</v>
          </cell>
          <cell r="AR225">
            <v>79.797863208595501</v>
          </cell>
          <cell r="AU225" t="str">
            <v>No</v>
          </cell>
          <cell r="AV225" t="b">
            <v>1</v>
          </cell>
          <cell r="AX225">
            <v>184253.266148647</v>
          </cell>
          <cell r="AY225" t="b">
            <v>0</v>
          </cell>
          <cell r="AZ225">
            <v>58933.762278136026</v>
          </cell>
          <cell r="BA225">
            <v>3.9824945295404812E-2</v>
          </cell>
          <cell r="BB225">
            <v>79.797863208595501</v>
          </cell>
          <cell r="BC225">
            <v>3.982493687159034E-2</v>
          </cell>
          <cell r="BF225" t="str">
            <v>WA</v>
          </cell>
          <cell r="BG225" t="str">
            <v>Heat Pump (Central System)</v>
          </cell>
          <cell r="BH225" t="str">
            <v>Pre 1980</v>
          </cell>
          <cell r="BI225" t="str">
            <v>Basement</v>
          </cell>
          <cell r="BJ225">
            <v>1904.28771972656</v>
          </cell>
          <cell r="BM225" t="str">
            <v>No</v>
          </cell>
          <cell r="BN225">
            <v>3062094.6533203083</v>
          </cell>
          <cell r="BO225" t="b">
            <v>0</v>
          </cell>
          <cell r="BP225">
            <v>925997.98947143427</v>
          </cell>
          <cell r="BQ225">
            <v>1</v>
          </cell>
          <cell r="BR225">
            <v>1904.28771972656</v>
          </cell>
          <cell r="BU225" t="str">
            <v>WA</v>
          </cell>
          <cell r="BV225" t="str">
            <v>1993-2006</v>
          </cell>
          <cell r="BW225" t="str">
            <v>Solar/Other</v>
          </cell>
          <cell r="BY225">
            <v>4956.4930000000004</v>
          </cell>
          <cell r="BZ225" t="str">
            <v>le55</v>
          </cell>
          <cell r="CF225" t="str">
            <v>Conditioned</v>
          </cell>
          <cell r="CG225">
            <v>2003.7159999999999</v>
          </cell>
          <cell r="CH225" t="str">
            <v>WA</v>
          </cell>
          <cell r="CI225" t="str">
            <v>Top-Freezer w/o TTD Ice</v>
          </cell>
          <cell r="CJ225">
            <v>40074.32</v>
          </cell>
          <cell r="CK225" t="b">
            <v>0</v>
          </cell>
          <cell r="CQ225" t="str">
            <v>Unconditioned</v>
          </cell>
          <cell r="CR225">
            <v>1188.027</v>
          </cell>
          <cell r="CS225" t="str">
            <v>OR</v>
          </cell>
          <cell r="CT225" t="str">
            <v>Chest</v>
          </cell>
          <cell r="CU225">
            <v>14256.324000000001</v>
          </cell>
          <cell r="CV225" t="b">
            <v>0</v>
          </cell>
          <cell r="CZ225">
            <v>6932.7380000000003</v>
          </cell>
          <cell r="DA225" t="str">
            <v>OR</v>
          </cell>
          <cell r="DC225" t="str">
            <v>Horizontal Axis</v>
          </cell>
          <cell r="DG225" t="str">
            <v>Electric</v>
          </cell>
          <cell r="DH225">
            <v>1524.7619999999999</v>
          </cell>
          <cell r="DI225" t="str">
            <v>WA</v>
          </cell>
          <cell r="DL225" t="str">
            <v>Gas</v>
          </cell>
          <cell r="DM225" t="str">
            <v>Electric</v>
          </cell>
          <cell r="DN225">
            <v>6932.7380000000003</v>
          </cell>
          <cell r="DO225" t="str">
            <v>OR</v>
          </cell>
          <cell r="DS225">
            <v>4956.4930000000004</v>
          </cell>
          <cell r="DT225" t="str">
            <v>WA</v>
          </cell>
          <cell r="DU225" t="str">
            <v>32to46</v>
          </cell>
          <cell r="DX225" t="b">
            <v>0</v>
          </cell>
          <cell r="DY225">
            <v>2003.7159999999999</v>
          </cell>
          <cell r="DZ225" t="str">
            <v>WA</v>
          </cell>
          <cell r="EC225" t="str">
            <v>Desktop</v>
          </cell>
          <cell r="ED225">
            <v>2003.7159999999999</v>
          </cell>
          <cell r="EE225" t="str">
            <v>WA</v>
          </cell>
          <cell r="EH225" t="str">
            <v>le20</v>
          </cell>
          <cell r="EI225">
            <v>4956.4930000000004</v>
          </cell>
          <cell r="EJ225" t="str">
            <v>WA</v>
          </cell>
          <cell r="EO225">
            <v>2003.7159999999999</v>
          </cell>
          <cell r="EP225" t="str">
            <v>WA</v>
          </cell>
          <cell r="ES225">
            <v>6932.7380000000003</v>
          </cell>
          <cell r="ET225" t="str">
            <v>OR</v>
          </cell>
          <cell r="EZ225" t="str">
            <v>WA</v>
          </cell>
          <cell r="FA225" t="str">
            <v>Bedrooms</v>
          </cell>
          <cell r="FB225">
            <v>661226.27999999991</v>
          </cell>
          <cell r="FC225">
            <v>761412.08</v>
          </cell>
          <cell r="FI225" t="str">
            <v>WA</v>
          </cell>
          <cell r="FJ225" t="str">
            <v>Bathroom</v>
          </cell>
          <cell r="FK225" t="str">
            <v>EISAq</v>
          </cell>
          <cell r="FL225">
            <v>21970.41</v>
          </cell>
          <cell r="FS225" t="str">
            <v>WA</v>
          </cell>
          <cell r="FT225" t="str">
            <v>EISAx</v>
          </cell>
          <cell r="FV225">
            <v>2828433.51</v>
          </cell>
          <cell r="GD225" t="str">
            <v>WA</v>
          </cell>
          <cell r="GE225">
            <v>5267769.3640000001</v>
          </cell>
          <cell r="GF225">
            <v>3887209.0399999996</v>
          </cell>
          <cell r="GI225">
            <v>1</v>
          </cell>
          <cell r="GJ225">
            <v>1</v>
          </cell>
          <cell r="GK225" t="str">
            <v>WA</v>
          </cell>
          <cell r="GL225">
            <v>2003.7159999999999</v>
          </cell>
          <cell r="GM225" t="str">
            <v>Post 2006</v>
          </cell>
          <cell r="GN225">
            <v>0</v>
          </cell>
          <cell r="GQ225">
            <v>9918354.1256799977</v>
          </cell>
          <cell r="GR225">
            <v>581824.02420999995</v>
          </cell>
          <cell r="GU225" t="str">
            <v>Natural Gas FAF</v>
          </cell>
          <cell r="GX225" t="str">
            <v>None</v>
          </cell>
          <cell r="GY225" t="str">
            <v>OR</v>
          </cell>
          <cell r="GZ225">
            <v>6932.73828125</v>
          </cell>
        </row>
        <row r="226">
          <cell r="AD226" t="str">
            <v>WA</v>
          </cell>
          <cell r="AH226" t="str">
            <v>WA</v>
          </cell>
          <cell r="AI226" t="str">
            <v>1980-1992</v>
          </cell>
          <cell r="AJ226">
            <v>4956.4930000000004</v>
          </cell>
          <cell r="AK226" t="b">
            <v>1</v>
          </cell>
          <cell r="AN226" t="str">
            <v>WA</v>
          </cell>
          <cell r="AO226" t="str">
            <v>Natural Gas FAF</v>
          </cell>
          <cell r="AP226" t="str">
            <v>Pre 1980</v>
          </cell>
          <cell r="AQ226" t="str">
            <v>Slab on Grade</v>
          </cell>
          <cell r="AR226">
            <v>43.844979784942602</v>
          </cell>
          <cell r="AU226" t="str">
            <v>No</v>
          </cell>
          <cell r="AV226" t="b">
            <v>1</v>
          </cell>
          <cell r="AX226">
            <v>101238.05832343247</v>
          </cell>
          <cell r="AY226" t="b">
            <v>0</v>
          </cell>
          <cell r="AZ226">
            <v>32381.188064909918</v>
          </cell>
          <cell r="BA226">
            <v>2.1881838074398259E-2</v>
          </cell>
          <cell r="BB226">
            <v>43.844979784942602</v>
          </cell>
          <cell r="BC226">
            <v>2.1881833445928766E-2</v>
          </cell>
          <cell r="BF226" t="str">
            <v>OR</v>
          </cell>
          <cell r="BG226" t="str">
            <v>Window A/C</v>
          </cell>
          <cell r="BH226" t="str">
            <v>1993-2006</v>
          </cell>
          <cell r="BI226" t="str">
            <v>Crawlspace</v>
          </cell>
          <cell r="BJ226">
            <v>1925.05932617188</v>
          </cell>
          <cell r="BM226" t="str">
            <v>No</v>
          </cell>
          <cell r="BN226">
            <v>2502577.124023444</v>
          </cell>
          <cell r="BO226" t="b">
            <v>0</v>
          </cell>
          <cell r="BP226">
            <v>568155.07931279438</v>
          </cell>
          <cell r="BQ226">
            <v>1</v>
          </cell>
          <cell r="BR226">
            <v>1925.05932617188</v>
          </cell>
          <cell r="BU226" t="str">
            <v>OR</v>
          </cell>
          <cell r="BV226" t="str">
            <v>Pre 1980</v>
          </cell>
          <cell r="BW226" t="str">
            <v>Electric Storage - Inside Conditioned Space</v>
          </cell>
          <cell r="BY226">
            <v>6932.7380000000003</v>
          </cell>
          <cell r="BZ226" t="str">
            <v>le55</v>
          </cell>
          <cell r="CF226" t="str">
            <v>Unconditioned</v>
          </cell>
          <cell r="CG226">
            <v>1524.7619999999999</v>
          </cell>
          <cell r="CH226" t="str">
            <v>WA</v>
          </cell>
          <cell r="CI226" t="str">
            <v>Top-Freezer w/o TTD Ice</v>
          </cell>
          <cell r="CJ226">
            <v>7623.8099999999995</v>
          </cell>
          <cell r="CK226" t="b">
            <v>0</v>
          </cell>
          <cell r="CQ226" t="str">
            <v>Unconditioned</v>
          </cell>
          <cell r="CR226">
            <v>1188.027</v>
          </cell>
          <cell r="CS226" t="str">
            <v>OR</v>
          </cell>
          <cell r="CT226" t="str">
            <v>Chest</v>
          </cell>
          <cell r="CU226">
            <v>17820.404999999999</v>
          </cell>
          <cell r="CV226" t="b">
            <v>0</v>
          </cell>
          <cell r="CZ226">
            <v>6932.7380000000003</v>
          </cell>
          <cell r="DA226" t="str">
            <v>OR</v>
          </cell>
          <cell r="DC226" t="str">
            <v>Vertical Axis</v>
          </cell>
          <cell r="DG226" t="str">
            <v>Gas</v>
          </cell>
          <cell r="DH226">
            <v>1524.7619999999999</v>
          </cell>
          <cell r="DI226" t="str">
            <v>WA</v>
          </cell>
          <cell r="DL226" t="str">
            <v>Electric</v>
          </cell>
          <cell r="DM226" t="str">
            <v>Electric</v>
          </cell>
          <cell r="DN226">
            <v>2003.7159999999999</v>
          </cell>
          <cell r="DO226" t="str">
            <v>WA</v>
          </cell>
          <cell r="DS226">
            <v>4956.4930000000004</v>
          </cell>
          <cell r="DT226" t="str">
            <v>WA</v>
          </cell>
          <cell r="DU226" t="str">
            <v>lt32</v>
          </cell>
          <cell r="DX226" t="b">
            <v>0</v>
          </cell>
          <cell r="DY226">
            <v>2003.7159999999999</v>
          </cell>
          <cell r="DZ226" t="str">
            <v>WA</v>
          </cell>
          <cell r="EC226" t="str">
            <v>Laptop</v>
          </cell>
          <cell r="ED226">
            <v>1524.7619999999999</v>
          </cell>
          <cell r="EE226" t="str">
            <v>WA</v>
          </cell>
          <cell r="EH226" t="str">
            <v>le20</v>
          </cell>
          <cell r="EI226">
            <v>2003.7159999999999</v>
          </cell>
          <cell r="EJ226" t="str">
            <v>WA</v>
          </cell>
          <cell r="EO226">
            <v>2003.7159999999999</v>
          </cell>
          <cell r="EP226" t="str">
            <v>WA</v>
          </cell>
          <cell r="ES226">
            <v>6932.7380000000003</v>
          </cell>
          <cell r="ET226" t="str">
            <v>OR</v>
          </cell>
          <cell r="EZ226" t="str">
            <v>WA</v>
          </cell>
          <cell r="FA226" t="str">
            <v>Exterior</v>
          </cell>
          <cell r="FB226">
            <v>120222.95999999999</v>
          </cell>
          <cell r="FC226">
            <v>2933440.2239999999</v>
          </cell>
          <cell r="FI226" t="str">
            <v>WA</v>
          </cell>
          <cell r="FJ226" t="str">
            <v>Bedrooms</v>
          </cell>
          <cell r="FK226" t="str">
            <v>EISAnqnx</v>
          </cell>
          <cell r="FL226">
            <v>197733.69</v>
          </cell>
          <cell r="FS226" t="str">
            <v>WA</v>
          </cell>
          <cell r="FT226" t="str">
            <v>EISAnqnx</v>
          </cell>
          <cell r="FV226">
            <v>908110.28</v>
          </cell>
          <cell r="GD226" t="str">
            <v>WA</v>
          </cell>
          <cell r="GE226">
            <v>11246282.617000001</v>
          </cell>
          <cell r="GF226">
            <v>6740830.4800000004</v>
          </cell>
          <cell r="GI226">
            <v>1</v>
          </cell>
          <cell r="GJ226">
            <v>1</v>
          </cell>
          <cell r="GK226" t="str">
            <v>WA</v>
          </cell>
          <cell r="GL226">
            <v>4956.4930000000004</v>
          </cell>
          <cell r="GM226" t="str">
            <v>1980-1992</v>
          </cell>
          <cell r="GN226">
            <v>-1</v>
          </cell>
          <cell r="GQ226">
            <v>28473342.294915002</v>
          </cell>
          <cell r="GR226">
            <v>1516352.2947225003</v>
          </cell>
          <cell r="GU226" t="str">
            <v>Natural Gas Other</v>
          </cell>
          <cell r="GX226" t="str">
            <v>Wood</v>
          </cell>
          <cell r="GY226" t="str">
            <v>WA</v>
          </cell>
          <cell r="GZ226">
            <v>4956.49267578125</v>
          </cell>
        </row>
        <row r="227">
          <cell r="AD227" t="str">
            <v>OR</v>
          </cell>
          <cell r="AH227" t="str">
            <v>OR</v>
          </cell>
          <cell r="AI227" t="str">
            <v>Post 2006</v>
          </cell>
          <cell r="AJ227">
            <v>6932.7380000000003</v>
          </cell>
          <cell r="AK227" t="b">
            <v>1</v>
          </cell>
          <cell r="AN227" t="str">
            <v>WA</v>
          </cell>
          <cell r="AO227" t="str">
            <v>Natural Gas FAF</v>
          </cell>
          <cell r="AP227" t="str">
            <v>Pre 1980</v>
          </cell>
          <cell r="AQ227" t="str">
            <v>Crawlspace</v>
          </cell>
          <cell r="AR227">
            <v>1527.5590957074</v>
          </cell>
          <cell r="AU227" t="str">
            <v>No</v>
          </cell>
          <cell r="AV227" t="b">
            <v>1</v>
          </cell>
          <cell r="AX227">
            <v>3527133.9519883869</v>
          </cell>
          <cell r="AY227" t="b">
            <v>0</v>
          </cell>
          <cell r="AZ227">
            <v>1128160.5921814614</v>
          </cell>
          <cell r="BA227">
            <v>0.76236323851203525</v>
          </cell>
          <cell r="BB227">
            <v>1527.5590957074</v>
          </cell>
          <cell r="BC227">
            <v>0.76236307725615815</v>
          </cell>
          <cell r="BF227" t="str">
            <v>OR</v>
          </cell>
          <cell r="BG227" t="str">
            <v>Central Air Conditioning (Ducted System)</v>
          </cell>
          <cell r="BH227" t="str">
            <v>Pre 1980</v>
          </cell>
          <cell r="BI227" t="str">
            <v>Slab on Grade</v>
          </cell>
          <cell r="BJ227">
            <v>293.50990258789102</v>
          </cell>
          <cell r="BM227" t="str">
            <v>No</v>
          </cell>
          <cell r="BN227">
            <v>440264.85388183652</v>
          </cell>
          <cell r="BO227" t="b">
            <v>0</v>
          </cell>
          <cell r="BP227">
            <v>144505.34464556063</v>
          </cell>
          <cell r="BQ227">
            <v>0.5</v>
          </cell>
          <cell r="BR227">
            <v>146.75495129394551</v>
          </cell>
          <cell r="BU227" t="str">
            <v>WA</v>
          </cell>
          <cell r="BV227" t="str">
            <v>Pre 1980</v>
          </cell>
          <cell r="BW227" t="str">
            <v>Gas Storage Inside Conditioned Space</v>
          </cell>
          <cell r="BY227">
            <v>1524.7619999999999</v>
          </cell>
          <cell r="BZ227" t="str">
            <v>le55</v>
          </cell>
          <cell r="CF227" t="str">
            <v>Conditioned</v>
          </cell>
          <cell r="CG227">
            <v>1524.7619999999999</v>
          </cell>
          <cell r="CH227" t="str">
            <v>WA</v>
          </cell>
          <cell r="CI227" t="str">
            <v>Side-by-Side w/ TTD Ice</v>
          </cell>
          <cell r="CJ227">
            <v>30495.239999999998</v>
          </cell>
          <cell r="CK227" t="b">
            <v>0</v>
          </cell>
          <cell r="CQ227" t="str">
            <v>Conditioned</v>
          </cell>
          <cell r="CR227">
            <v>1150.8789999999999</v>
          </cell>
          <cell r="CS227" t="str">
            <v>WA</v>
          </cell>
          <cell r="CT227" t="str">
            <v>Upright</v>
          </cell>
          <cell r="CU227">
            <v>21866.700999999997</v>
          </cell>
          <cell r="CV227" t="b">
            <v>0</v>
          </cell>
          <cell r="CZ227">
            <v>1524.7619999999999</v>
          </cell>
          <cell r="DA227" t="str">
            <v>WA</v>
          </cell>
          <cell r="DC227" t="str">
            <v>Horizontal Axis</v>
          </cell>
          <cell r="DG227" t="str">
            <v>Electric</v>
          </cell>
          <cell r="DH227">
            <v>1524.7619999999999</v>
          </cell>
          <cell r="DI227" t="str">
            <v>WA</v>
          </cell>
          <cell r="DL227" t="str">
            <v>Gas</v>
          </cell>
          <cell r="DM227" t="str">
            <v>Gas</v>
          </cell>
          <cell r="DN227">
            <v>4956.4930000000004</v>
          </cell>
          <cell r="DO227" t="str">
            <v>WA</v>
          </cell>
          <cell r="DS227">
            <v>1188.027</v>
          </cell>
          <cell r="DT227" t="str">
            <v>OR</v>
          </cell>
          <cell r="DU227" t="str">
            <v>32to46</v>
          </cell>
          <cell r="DX227" t="b">
            <v>0</v>
          </cell>
          <cell r="DY227">
            <v>2003.7159999999999</v>
          </cell>
          <cell r="DZ227" t="str">
            <v>WA</v>
          </cell>
          <cell r="EC227" t="str">
            <v>Laptop</v>
          </cell>
          <cell r="ED227">
            <v>1524.7619999999999</v>
          </cell>
          <cell r="EE227" t="str">
            <v>WA</v>
          </cell>
          <cell r="EH227" t="str">
            <v>gt20</v>
          </cell>
          <cell r="EI227">
            <v>2003.7159999999999</v>
          </cell>
          <cell r="EJ227" t="str">
            <v>WA</v>
          </cell>
          <cell r="EO227">
            <v>1524.7619999999999</v>
          </cell>
          <cell r="EP227" t="str">
            <v>WA</v>
          </cell>
          <cell r="ES227">
            <v>4956.4930000000004</v>
          </cell>
          <cell r="ET227" t="str">
            <v>WA</v>
          </cell>
          <cell r="EZ227" t="str">
            <v>WA</v>
          </cell>
          <cell r="FA227" t="str">
            <v>Garage</v>
          </cell>
          <cell r="FB227">
            <v>220408.75999999998</v>
          </cell>
          <cell r="FC227">
            <v>967794.82799999998</v>
          </cell>
          <cell r="FI227" t="str">
            <v>WA</v>
          </cell>
          <cell r="FJ227" t="str">
            <v>Bedrooms</v>
          </cell>
          <cell r="FK227" t="str">
            <v>EISAq</v>
          </cell>
          <cell r="FL227">
            <v>43940.82</v>
          </cell>
          <cell r="FS227" t="str">
            <v>WA</v>
          </cell>
          <cell r="FT227" t="str">
            <v>EISAq</v>
          </cell>
          <cell r="FV227">
            <v>222633.48799999998</v>
          </cell>
          <cell r="GD227" t="str">
            <v>OR</v>
          </cell>
          <cell r="GE227">
            <v>7348702.2800000003</v>
          </cell>
          <cell r="GF227">
            <v>9192810.5879999995</v>
          </cell>
          <cell r="GI227">
            <v>1</v>
          </cell>
          <cell r="GJ227">
            <v>1</v>
          </cell>
          <cell r="GK227" t="str">
            <v>OR</v>
          </cell>
          <cell r="GL227">
            <v>6932.7380000000003</v>
          </cell>
          <cell r="GM227" t="str">
            <v>Post 2006</v>
          </cell>
          <cell r="GN227">
            <v>-1</v>
          </cell>
          <cell r="GQ227">
            <v>35357657.073800005</v>
          </cell>
          <cell r="GR227">
            <v>3733764.7046600003</v>
          </cell>
          <cell r="GU227" t="str">
            <v>Natural Gas FAF</v>
          </cell>
          <cell r="GX227" t="str">
            <v>Natural Gas Other</v>
          </cell>
          <cell r="GY227" t="str">
            <v>WA</v>
          </cell>
          <cell r="GZ227">
            <v>4956.49267578125</v>
          </cell>
        </row>
        <row r="228">
          <cell r="AD228" t="str">
            <v>OR</v>
          </cell>
          <cell r="AH228" t="str">
            <v>OR</v>
          </cell>
          <cell r="AI228" t="str">
            <v>Pre 1980</v>
          </cell>
          <cell r="AJ228">
            <v>6932.7380000000003</v>
          </cell>
          <cell r="AK228" t="b">
            <v>1</v>
          </cell>
          <cell r="AN228" t="str">
            <v>WA</v>
          </cell>
          <cell r="AO228" t="str">
            <v>Baseboard/Wall/Radiant</v>
          </cell>
          <cell r="AP228" t="str">
            <v>1980-1992</v>
          </cell>
          <cell r="AQ228" t="str">
            <v>Crawlspace</v>
          </cell>
          <cell r="AR228">
            <v>2003.71557617188</v>
          </cell>
          <cell r="AU228" t="str">
            <v>No</v>
          </cell>
          <cell r="AV228" t="b">
            <v>1</v>
          </cell>
          <cell r="AX228">
            <v>4077561.1975097759</v>
          </cell>
          <cell r="AY228" t="b">
            <v>0</v>
          </cell>
          <cell r="AZ228">
            <v>1027288.144692483</v>
          </cell>
          <cell r="BA228">
            <v>1</v>
          </cell>
          <cell r="BB228">
            <v>2003.71557617188</v>
          </cell>
          <cell r="BC228">
            <v>0.99999978847894622</v>
          </cell>
          <cell r="BF228" t="str">
            <v>OR</v>
          </cell>
          <cell r="BG228" t="str">
            <v>Central Air Conditioning (Ducted System)</v>
          </cell>
          <cell r="BH228" t="str">
            <v>Pre 1980</v>
          </cell>
          <cell r="BI228" t="str">
            <v>Crawlspace</v>
          </cell>
          <cell r="BJ228">
            <v>1319.1818698730499</v>
          </cell>
          <cell r="BM228" t="str">
            <v>No</v>
          </cell>
          <cell r="BN228">
            <v>1978772.8048095747</v>
          </cell>
          <cell r="BO228" t="b">
            <v>0</v>
          </cell>
          <cell r="BP228">
            <v>649480.06549488299</v>
          </cell>
          <cell r="BQ228">
            <v>0.5</v>
          </cell>
          <cell r="BR228">
            <v>659.59093493652495</v>
          </cell>
          <cell r="BU228" t="str">
            <v>WA</v>
          </cell>
          <cell r="BV228" t="str">
            <v>1993-2006</v>
          </cell>
          <cell r="BW228" t="str">
            <v>Gas Storage Outside Conditioned Space</v>
          </cell>
          <cell r="BY228">
            <v>4956.4930000000004</v>
          </cell>
          <cell r="BZ228" t="str">
            <v>le55</v>
          </cell>
          <cell r="CF228" t="str">
            <v>Conditioned</v>
          </cell>
          <cell r="CG228">
            <v>1188.027</v>
          </cell>
          <cell r="CH228" t="str">
            <v>OR</v>
          </cell>
          <cell r="CI228" t="str">
            <v>Bottom-Freezer (Including French Door) w/ TTD Ice</v>
          </cell>
          <cell r="CJ228">
            <v>26136.594000000001</v>
          </cell>
          <cell r="CK228" t="b">
            <v>0</v>
          </cell>
          <cell r="CQ228" t="str">
            <v>Unconditioned</v>
          </cell>
          <cell r="CR228">
            <v>1464.694</v>
          </cell>
          <cell r="CS228" t="str">
            <v>WA</v>
          </cell>
          <cell r="CT228" t="str">
            <v>Upright</v>
          </cell>
          <cell r="CU228">
            <v>19041.022000000001</v>
          </cell>
          <cell r="CV228" t="b">
            <v>0</v>
          </cell>
          <cell r="CZ228">
            <v>6932.7380000000003</v>
          </cell>
          <cell r="DA228" t="str">
            <v>OR</v>
          </cell>
          <cell r="DC228" t="str">
            <v>Horizontal Axis</v>
          </cell>
          <cell r="DG228" t="str">
            <v>Electric</v>
          </cell>
          <cell r="DH228">
            <v>1464.694</v>
          </cell>
          <cell r="DI228" t="str">
            <v>WA</v>
          </cell>
          <cell r="DL228" t="str">
            <v>Electric</v>
          </cell>
          <cell r="DM228" t="str">
            <v>Electric</v>
          </cell>
          <cell r="DN228">
            <v>1150.8789999999999</v>
          </cell>
          <cell r="DO228" t="str">
            <v>WA</v>
          </cell>
          <cell r="DS228">
            <v>1188.027</v>
          </cell>
          <cell r="DT228" t="str">
            <v>OR</v>
          </cell>
          <cell r="DU228" t="str">
            <v>32to46</v>
          </cell>
          <cell r="DX228" t="b">
            <v>0</v>
          </cell>
          <cell r="DY228">
            <v>1524.7619999999999</v>
          </cell>
          <cell r="DZ228" t="str">
            <v>WA</v>
          </cell>
          <cell r="EC228" t="str">
            <v>Desktop</v>
          </cell>
          <cell r="ED228">
            <v>1524.7619999999999</v>
          </cell>
          <cell r="EE228" t="str">
            <v>WA</v>
          </cell>
          <cell r="EH228" t="str">
            <v>le20</v>
          </cell>
          <cell r="EI228">
            <v>6932.7380000000003</v>
          </cell>
          <cell r="EJ228" t="str">
            <v>OR</v>
          </cell>
          <cell r="EO228">
            <v>2003.7159999999999</v>
          </cell>
          <cell r="EP228" t="str">
            <v>WA</v>
          </cell>
          <cell r="ES228">
            <v>4956.4930000000004</v>
          </cell>
          <cell r="ET228" t="str">
            <v>WA</v>
          </cell>
          <cell r="EZ228" t="str">
            <v>WA</v>
          </cell>
          <cell r="FA228" t="str">
            <v>Kitchen</v>
          </cell>
          <cell r="FB228">
            <v>210390.18</v>
          </cell>
          <cell r="FC228">
            <v>280520.24</v>
          </cell>
          <cell r="FI228" t="str">
            <v>WA</v>
          </cell>
          <cell r="FJ228" t="str">
            <v>Bedrooms</v>
          </cell>
          <cell r="FK228" t="str">
            <v>EISAx</v>
          </cell>
          <cell r="FL228">
            <v>58587.759999999995</v>
          </cell>
          <cell r="FS228" t="str">
            <v>WA</v>
          </cell>
          <cell r="FT228" t="str">
            <v>EISAnqnx</v>
          </cell>
          <cell r="FV228">
            <v>9070382.1900000013</v>
          </cell>
          <cell r="GD228" t="str">
            <v>OR</v>
          </cell>
          <cell r="GE228">
            <v>23779291.34</v>
          </cell>
          <cell r="GF228">
            <v>12340273.640000001</v>
          </cell>
          <cell r="GI228">
            <v>1</v>
          </cell>
          <cell r="GJ228">
            <v>2</v>
          </cell>
          <cell r="GK228" t="str">
            <v>OR</v>
          </cell>
          <cell r="GL228">
            <v>6932.7380000000003</v>
          </cell>
          <cell r="GM228" t="str">
            <v>Pre 1980</v>
          </cell>
          <cell r="GN228">
            <v>0</v>
          </cell>
          <cell r="GQ228">
            <v>34321434.590415999</v>
          </cell>
          <cell r="GR228">
            <v>4227410.3139500003</v>
          </cell>
          <cell r="GU228" t="str">
            <v>Electric FAF</v>
          </cell>
          <cell r="GX228" t="str">
            <v>Propane/LP</v>
          </cell>
          <cell r="GY228" t="str">
            <v>WA</v>
          </cell>
          <cell r="GZ228">
            <v>4956.49267578125</v>
          </cell>
        </row>
        <row r="229">
          <cell r="AD229" t="str">
            <v>WA</v>
          </cell>
          <cell r="AH229" t="str">
            <v>WA</v>
          </cell>
          <cell r="AI229" t="str">
            <v>Pre 1980</v>
          </cell>
          <cell r="AJ229">
            <v>1524.7619999999999</v>
          </cell>
          <cell r="AK229" t="b">
            <v>1</v>
          </cell>
          <cell r="AN229" t="str">
            <v>OR</v>
          </cell>
          <cell r="AO229" t="str">
            <v>Natural Gas FAF</v>
          </cell>
          <cell r="AP229" t="str">
            <v>Pre 1980</v>
          </cell>
          <cell r="AQ229" t="str">
            <v>Basement</v>
          </cell>
          <cell r="AR229">
            <v>6932.73828125</v>
          </cell>
          <cell r="AU229" t="str">
            <v>No</v>
          </cell>
          <cell r="AV229" t="b">
            <v>1</v>
          </cell>
          <cell r="AX229">
            <v>11092381.25</v>
          </cell>
          <cell r="AY229" t="b">
            <v>0</v>
          </cell>
          <cell r="AZ229">
            <v>5376893.1561718751</v>
          </cell>
          <cell r="BA229">
            <v>1</v>
          </cell>
          <cell r="BB229">
            <v>6932.73828125</v>
          </cell>
          <cell r="BC229">
            <v>1.0000000405683873</v>
          </cell>
          <cell r="BF229" t="str">
            <v>OR</v>
          </cell>
          <cell r="BG229" t="str">
            <v>Heat Pump (Central System)</v>
          </cell>
          <cell r="BH229" t="str">
            <v>1993-2006</v>
          </cell>
          <cell r="BI229" t="str">
            <v>Slab on Grade</v>
          </cell>
          <cell r="BJ229">
            <v>1925.05932617188</v>
          </cell>
          <cell r="BM229" t="str">
            <v>No</v>
          </cell>
          <cell r="BN229">
            <v>6206391.2675781408</v>
          </cell>
          <cell r="BO229" t="b">
            <v>0</v>
          </cell>
          <cell r="BP229">
            <v>1218745.4341027865</v>
          </cell>
          <cell r="BQ229">
            <v>1</v>
          </cell>
          <cell r="BR229">
            <v>1925.05932617188</v>
          </cell>
          <cell r="BU229" t="str">
            <v>OR</v>
          </cell>
          <cell r="BV229" t="str">
            <v>Post 2006</v>
          </cell>
          <cell r="BW229" t="str">
            <v>Gas Storage Outside Conditioned Space</v>
          </cell>
          <cell r="BY229">
            <v>1188.027</v>
          </cell>
          <cell r="BZ229" t="str">
            <v>le55</v>
          </cell>
          <cell r="CF229" t="str">
            <v>Unconditioned</v>
          </cell>
          <cell r="CG229">
            <v>1188.027</v>
          </cell>
          <cell r="CH229" t="str">
            <v>OR</v>
          </cell>
          <cell r="CI229" t="str">
            <v>Side-by-Side w/ TTD Ice</v>
          </cell>
          <cell r="CJ229">
            <v>23760.54</v>
          </cell>
          <cell r="CK229" t="b">
            <v>0</v>
          </cell>
          <cell r="CQ229" t="str">
            <v>Unconditioned</v>
          </cell>
          <cell r="CR229">
            <v>6932.7380000000003</v>
          </cell>
          <cell r="CS229" t="str">
            <v>OR</v>
          </cell>
          <cell r="CT229" t="str">
            <v>Chest</v>
          </cell>
          <cell r="CU229">
            <v>34663.69</v>
          </cell>
          <cell r="CV229" t="b">
            <v>0</v>
          </cell>
          <cell r="CZ229">
            <v>6932.7380000000003</v>
          </cell>
          <cell r="DA229" t="str">
            <v>OR</v>
          </cell>
          <cell r="DC229" t="str">
            <v>Vertical Axis</v>
          </cell>
          <cell r="DG229" t="str">
            <v>Electric</v>
          </cell>
          <cell r="DH229">
            <v>4956.4930000000004</v>
          </cell>
          <cell r="DI229" t="str">
            <v>WA</v>
          </cell>
          <cell r="DL229" t="str">
            <v>Electric</v>
          </cell>
          <cell r="DM229" t="str">
            <v>Electric</v>
          </cell>
          <cell r="DN229">
            <v>1524.7619999999999</v>
          </cell>
          <cell r="DO229" t="str">
            <v>WA</v>
          </cell>
          <cell r="DS229">
            <v>1188.027</v>
          </cell>
          <cell r="DT229" t="str">
            <v>OR</v>
          </cell>
          <cell r="DU229" t="str">
            <v>32to46</v>
          </cell>
          <cell r="DX229" t="b">
            <v>0</v>
          </cell>
          <cell r="DY229">
            <v>1188.027</v>
          </cell>
          <cell r="DZ229" t="str">
            <v>OR</v>
          </cell>
          <cell r="EC229" t="str">
            <v>Laptop</v>
          </cell>
          <cell r="ED229">
            <v>1524.7619999999999</v>
          </cell>
          <cell r="EE229" t="str">
            <v>WA</v>
          </cell>
          <cell r="EH229" t="str">
            <v>le20</v>
          </cell>
          <cell r="EI229">
            <v>6932.7380000000003</v>
          </cell>
          <cell r="EJ229" t="str">
            <v>OR</v>
          </cell>
          <cell r="EO229">
            <v>1524.7619999999999</v>
          </cell>
          <cell r="EP229" t="str">
            <v>WA</v>
          </cell>
          <cell r="ES229">
            <v>1188.027</v>
          </cell>
          <cell r="ET229" t="str">
            <v>OR</v>
          </cell>
          <cell r="EZ229" t="str">
            <v>WA</v>
          </cell>
          <cell r="FA229" t="str">
            <v>Living Room/Family Room</v>
          </cell>
          <cell r="FB229">
            <v>518962.44399999996</v>
          </cell>
          <cell r="FC229">
            <v>841560.72</v>
          </cell>
          <cell r="FI229" t="str">
            <v>WA</v>
          </cell>
          <cell r="FJ229" t="str">
            <v>Exterior</v>
          </cell>
          <cell r="FK229" t="str">
            <v>EISAnqnx</v>
          </cell>
          <cell r="FL229">
            <v>197733.69</v>
          </cell>
          <cell r="FS229" t="str">
            <v>WA</v>
          </cell>
          <cell r="FT229" t="str">
            <v>EISAq</v>
          </cell>
          <cell r="FV229">
            <v>2612071.8110000002</v>
          </cell>
          <cell r="GD229" t="str">
            <v>WA</v>
          </cell>
          <cell r="GE229">
            <v>7695473.8139999993</v>
          </cell>
          <cell r="GF229">
            <v>3462734.5019999999</v>
          </cell>
          <cell r="GI229">
            <v>1</v>
          </cell>
          <cell r="GJ229">
            <v>1</v>
          </cell>
          <cell r="GK229" t="str">
            <v>WA</v>
          </cell>
          <cell r="GL229">
            <v>1524.7619999999999</v>
          </cell>
          <cell r="GM229" t="str">
            <v>Pre 1980</v>
          </cell>
          <cell r="GN229">
            <v>0</v>
          </cell>
          <cell r="GQ229">
            <v>7547541.4047599994</v>
          </cell>
          <cell r="GR229">
            <v>442748.95384500001</v>
          </cell>
          <cell r="GU229" t="str">
            <v>Oil FAF</v>
          </cell>
          <cell r="GX229" t="str">
            <v>Wood</v>
          </cell>
          <cell r="GY229" t="str">
            <v>WA</v>
          </cell>
          <cell r="GZ229">
            <v>1524.76245117188</v>
          </cell>
        </row>
        <row r="230">
          <cell r="AD230" t="str">
            <v>OR</v>
          </cell>
          <cell r="AH230" t="str">
            <v>OR</v>
          </cell>
          <cell r="AI230" t="str">
            <v>1993-2006</v>
          </cell>
          <cell r="AJ230">
            <v>6932.7380000000003</v>
          </cell>
          <cell r="AK230" t="b">
            <v>1</v>
          </cell>
          <cell r="AN230" t="str">
            <v>WA</v>
          </cell>
          <cell r="AO230" t="str">
            <v>Baseboard/Wall/Radiant</v>
          </cell>
          <cell r="AP230" t="str">
            <v>Pre 1980</v>
          </cell>
          <cell r="AQ230" t="str">
            <v>Basement</v>
          </cell>
          <cell r="AR230">
            <v>1135.5849874441999</v>
          </cell>
          <cell r="AU230" t="str">
            <v>No</v>
          </cell>
          <cell r="AV230" t="b">
            <v>0</v>
          </cell>
          <cell r="AX230">
            <v>1902104.8539690347</v>
          </cell>
          <cell r="AY230" t="b">
            <v>0</v>
          </cell>
          <cell r="AZ230">
            <v>716315.31355443061</v>
          </cell>
          <cell r="BA230" t="str">
            <v/>
          </cell>
          <cell r="BB230" t="str">
            <v/>
          </cell>
          <cell r="BC230">
            <v>0.74476212513441442</v>
          </cell>
          <cell r="BF230" t="str">
            <v>OR</v>
          </cell>
          <cell r="BG230" t="str">
            <v>Central Air Conditioning (Ducted System)</v>
          </cell>
          <cell r="BH230" t="str">
            <v>1993-2006</v>
          </cell>
          <cell r="BI230" t="str">
            <v>Crawlspace</v>
          </cell>
          <cell r="BJ230">
            <v>1612.69177246094</v>
          </cell>
          <cell r="BM230" t="str">
            <v>No</v>
          </cell>
          <cell r="BN230">
            <v>2709322.1777343792</v>
          </cell>
          <cell r="BO230" t="b">
            <v>0</v>
          </cell>
          <cell r="BP230">
            <v>711022.25586713979</v>
          </cell>
          <cell r="BQ230">
            <v>1</v>
          </cell>
          <cell r="BR230">
            <v>1612.69177246094</v>
          </cell>
          <cell r="BU230" t="str">
            <v>WA</v>
          </cell>
          <cell r="BV230" t="str">
            <v>Pre 1980</v>
          </cell>
          <cell r="BW230" t="str">
            <v>Gas Storage Outside Conditioned Space</v>
          </cell>
          <cell r="BY230">
            <v>1464.694</v>
          </cell>
          <cell r="BZ230" t="str">
            <v>le55</v>
          </cell>
          <cell r="CF230" t="str">
            <v>Conditioned</v>
          </cell>
          <cell r="CG230">
            <v>1150.8789999999999</v>
          </cell>
          <cell r="CH230" t="str">
            <v>WA</v>
          </cell>
          <cell r="CI230" t="str">
            <v>Top-Freezer w/o TTD Ice</v>
          </cell>
          <cell r="CJ230">
            <v>28771.974999999999</v>
          </cell>
          <cell r="CK230" t="b">
            <v>0</v>
          </cell>
          <cell r="CQ230" t="str">
            <v>Conditioned</v>
          </cell>
          <cell r="CR230">
            <v>1464.694</v>
          </cell>
          <cell r="CS230" t="str">
            <v>WA</v>
          </cell>
          <cell r="CT230" t="str">
            <v>Upright</v>
          </cell>
          <cell r="CU230">
            <v>30758.574000000001</v>
          </cell>
          <cell r="CV230" t="b">
            <v>0</v>
          </cell>
          <cell r="CZ230">
            <v>1524.7619999999999</v>
          </cell>
          <cell r="DA230" t="str">
            <v>WA</v>
          </cell>
          <cell r="DC230" t="str">
            <v>Vertical Axis</v>
          </cell>
          <cell r="DG230" t="str">
            <v>Electric</v>
          </cell>
          <cell r="DH230">
            <v>6932.7380000000003</v>
          </cell>
          <cell r="DI230" t="str">
            <v>OR</v>
          </cell>
          <cell r="DL230" t="str">
            <v>Electric</v>
          </cell>
          <cell r="DM230" t="str">
            <v>Electric</v>
          </cell>
          <cell r="DN230">
            <v>1464.694</v>
          </cell>
          <cell r="DO230" t="str">
            <v>WA</v>
          </cell>
          <cell r="DS230">
            <v>1524.7619999999999</v>
          </cell>
          <cell r="DT230" t="str">
            <v>WA</v>
          </cell>
          <cell r="DU230" t="str">
            <v>lt32</v>
          </cell>
          <cell r="DX230" t="b">
            <v>0</v>
          </cell>
          <cell r="DY230">
            <v>2003.7159999999999</v>
          </cell>
          <cell r="DZ230" t="str">
            <v>WA</v>
          </cell>
          <cell r="EC230" t="str">
            <v>Desktop</v>
          </cell>
          <cell r="ED230">
            <v>2003.7159999999999</v>
          </cell>
          <cell r="EE230" t="str">
            <v>WA</v>
          </cell>
          <cell r="EH230" t="str">
            <v>le20</v>
          </cell>
          <cell r="EI230">
            <v>6932.7380000000003</v>
          </cell>
          <cell r="EJ230" t="str">
            <v>OR</v>
          </cell>
          <cell r="EO230">
            <v>2003.7159999999999</v>
          </cell>
          <cell r="EP230" t="str">
            <v>WA</v>
          </cell>
          <cell r="ES230">
            <v>1524.7619999999999</v>
          </cell>
          <cell r="ET230" t="str">
            <v>WA</v>
          </cell>
          <cell r="EZ230" t="str">
            <v>WA</v>
          </cell>
          <cell r="FA230" t="str">
            <v>Other</v>
          </cell>
          <cell r="FB230">
            <v>1142118.1199999999</v>
          </cell>
          <cell r="FC230">
            <v>621151.96</v>
          </cell>
          <cell r="FI230" t="str">
            <v>WA</v>
          </cell>
          <cell r="FJ230" t="str">
            <v>Garage</v>
          </cell>
          <cell r="FK230" t="str">
            <v>EISAnqnx</v>
          </cell>
          <cell r="FL230">
            <v>1171755.2</v>
          </cell>
          <cell r="FS230" t="str">
            <v>WA</v>
          </cell>
          <cell r="FT230" t="str">
            <v>EISAx</v>
          </cell>
          <cell r="FV230">
            <v>5848661.7400000002</v>
          </cell>
          <cell r="GD230" t="str">
            <v>OR</v>
          </cell>
          <cell r="GE230">
            <v>17075333.694000002</v>
          </cell>
          <cell r="GF230">
            <v>8714451.6660000011</v>
          </cell>
          <cell r="GI230">
            <v>1</v>
          </cell>
          <cell r="GJ230">
            <v>2</v>
          </cell>
          <cell r="GK230" t="str">
            <v>OR</v>
          </cell>
          <cell r="GL230">
            <v>6932.7380000000003</v>
          </cell>
          <cell r="GM230" t="str">
            <v>1993-2006</v>
          </cell>
          <cell r="GN230">
            <v>0</v>
          </cell>
          <cell r="GQ230">
            <v>31504247.176736001</v>
          </cell>
          <cell r="GR230">
            <v>3738166.9932900006</v>
          </cell>
          <cell r="GU230" t="str">
            <v>Natural Gas FAF</v>
          </cell>
          <cell r="GX230" t="str">
            <v>Baseboard/Wall/Radiant</v>
          </cell>
          <cell r="GY230" t="str">
            <v>WA</v>
          </cell>
          <cell r="GZ230">
            <v>1524.76245117188</v>
          </cell>
        </row>
        <row r="231">
          <cell r="AD231" t="str">
            <v>OR</v>
          </cell>
          <cell r="AH231" t="str">
            <v>OR</v>
          </cell>
          <cell r="AI231" t="str">
            <v>Pre 1980</v>
          </cell>
          <cell r="AJ231">
            <v>6932.7380000000003</v>
          </cell>
          <cell r="AK231" t="b">
            <v>1</v>
          </cell>
          <cell r="AN231" t="str">
            <v>WA</v>
          </cell>
          <cell r="AO231" t="str">
            <v>Baseboard/Wall/Radiant</v>
          </cell>
          <cell r="AP231" t="str">
            <v>Pre 1980</v>
          </cell>
          <cell r="AQ231" t="str">
            <v>Crawlspace</v>
          </cell>
          <cell r="AR231">
            <v>389.17746372767903</v>
          </cell>
          <cell r="AU231" t="str">
            <v>No</v>
          </cell>
          <cell r="AV231" t="b">
            <v>0</v>
          </cell>
          <cell r="AX231">
            <v>651872.25174386241</v>
          </cell>
          <cell r="AY231" t="b">
            <v>0</v>
          </cell>
          <cell r="AZ231">
            <v>245489.13559154354</v>
          </cell>
          <cell r="BA231" t="str">
            <v/>
          </cell>
          <cell r="BB231" t="str">
            <v/>
          </cell>
          <cell r="BC231">
            <v>0.25523817076217736</v>
          </cell>
          <cell r="BF231" t="str">
            <v>WA</v>
          </cell>
          <cell r="BG231" t="str">
            <v>Heat Pump (Central System)</v>
          </cell>
          <cell r="BH231" t="str">
            <v>Post 2006</v>
          </cell>
          <cell r="BI231" t="str">
            <v>Crawlspace</v>
          </cell>
          <cell r="BJ231">
            <v>2079.99340820313</v>
          </cell>
          <cell r="BM231" t="str">
            <v>No</v>
          </cell>
          <cell r="BN231">
            <v>5659662.0637207171</v>
          </cell>
          <cell r="BO231" t="b">
            <v>0</v>
          </cell>
          <cell r="BP231">
            <v>848767.9341329122</v>
          </cell>
          <cell r="BQ231">
            <v>1</v>
          </cell>
          <cell r="BR231">
            <v>2079.99340820313</v>
          </cell>
          <cell r="BU231" t="str">
            <v>WA</v>
          </cell>
          <cell r="BV231" t="str">
            <v>Pre 1980</v>
          </cell>
          <cell r="BW231" t="str">
            <v>Gas Storage Inside Conditioned Space</v>
          </cell>
          <cell r="BY231">
            <v>4956.4930000000004</v>
          </cell>
          <cell r="BZ231" t="str">
            <v>le55</v>
          </cell>
          <cell r="CF231" t="str">
            <v>Unconditioned</v>
          </cell>
          <cell r="CG231">
            <v>1150.8789999999999</v>
          </cell>
          <cell r="CH231" t="str">
            <v>WA</v>
          </cell>
          <cell r="CI231" t="str">
            <v>Refrigerator Only</v>
          </cell>
          <cell r="CJ231">
            <v>28771.974999999999</v>
          </cell>
          <cell r="CK231" t="b">
            <v>0</v>
          </cell>
          <cell r="CQ231" t="str">
            <v>Conditioned</v>
          </cell>
          <cell r="CR231">
            <v>4956.4930000000004</v>
          </cell>
          <cell r="CS231" t="str">
            <v>WA</v>
          </cell>
          <cell r="CT231" t="str">
            <v>Chest</v>
          </cell>
          <cell r="CU231">
            <v>29738.958000000002</v>
          </cell>
          <cell r="CV231" t="b">
            <v>0</v>
          </cell>
          <cell r="CZ231">
            <v>1524.7619999999999</v>
          </cell>
          <cell r="DA231" t="str">
            <v>WA</v>
          </cell>
          <cell r="DC231" t="str">
            <v>Horizontal Axis</v>
          </cell>
          <cell r="DG231" t="str">
            <v>Electric</v>
          </cell>
          <cell r="DH231">
            <v>4956.4930000000004</v>
          </cell>
          <cell r="DI231" t="str">
            <v>WA</v>
          </cell>
          <cell r="DL231" t="str">
            <v>Electric</v>
          </cell>
          <cell r="DM231" t="str">
            <v>Electric</v>
          </cell>
          <cell r="DN231">
            <v>4956.4930000000004</v>
          </cell>
          <cell r="DO231" t="str">
            <v>WA</v>
          </cell>
          <cell r="DS231">
            <v>1524.7619999999999</v>
          </cell>
          <cell r="DT231" t="str">
            <v>WA</v>
          </cell>
          <cell r="DU231" t="str">
            <v>lt32</v>
          </cell>
          <cell r="DX231" t="b">
            <v>1</v>
          </cell>
          <cell r="DY231">
            <v>2003.7159999999999</v>
          </cell>
          <cell r="DZ231" t="str">
            <v>WA</v>
          </cell>
          <cell r="EC231" t="str">
            <v>Laptop</v>
          </cell>
          <cell r="ED231">
            <v>2003.7159999999999</v>
          </cell>
          <cell r="EE231" t="str">
            <v>WA</v>
          </cell>
          <cell r="EH231" t="str">
            <v>le20</v>
          </cell>
          <cell r="EI231">
            <v>1524.7619999999999</v>
          </cell>
          <cell r="EJ231" t="str">
            <v>WA</v>
          </cell>
          <cell r="EO231">
            <v>2003.7159999999999</v>
          </cell>
          <cell r="EP231" t="str">
            <v>WA</v>
          </cell>
          <cell r="ES231">
            <v>6932.7380000000003</v>
          </cell>
          <cell r="ET231" t="str">
            <v>OR</v>
          </cell>
          <cell r="EZ231" t="str">
            <v>OR</v>
          </cell>
          <cell r="FA231" t="str">
            <v>Bathroom</v>
          </cell>
          <cell r="FB231">
            <v>3397041.62</v>
          </cell>
          <cell r="FC231">
            <v>949785.10600000003</v>
          </cell>
          <cell r="FI231" t="str">
            <v>WA</v>
          </cell>
          <cell r="FJ231" t="str">
            <v>Garage</v>
          </cell>
          <cell r="FK231" t="str">
            <v>EISAq</v>
          </cell>
          <cell r="FL231">
            <v>1406106.24</v>
          </cell>
          <cell r="FS231" t="str">
            <v>OR</v>
          </cell>
          <cell r="FT231" t="str">
            <v>EISAnqnx</v>
          </cell>
          <cell r="FV231">
            <v>4124979.1100000003</v>
          </cell>
          <cell r="GD231" t="str">
            <v>OR</v>
          </cell>
          <cell r="GE231">
            <v>39537404.814000003</v>
          </cell>
          <cell r="GF231">
            <v>27592297.240000002</v>
          </cell>
          <cell r="GI231">
            <v>1</v>
          </cell>
          <cell r="GJ231">
            <v>2</v>
          </cell>
          <cell r="GK231" t="str">
            <v>OR</v>
          </cell>
          <cell r="GL231">
            <v>6932.7380000000003</v>
          </cell>
          <cell r="GM231" t="str">
            <v>Pre 1980</v>
          </cell>
          <cell r="GN231">
            <v>0</v>
          </cell>
          <cell r="GQ231">
            <v>31504247.176736001</v>
          </cell>
          <cell r="GR231">
            <v>3738166.9932900006</v>
          </cell>
          <cell r="GU231" t="str">
            <v>Heat Pump (Central System)</v>
          </cell>
          <cell r="GX231" t="str">
            <v>Wood</v>
          </cell>
          <cell r="GY231" t="str">
            <v>OR</v>
          </cell>
          <cell r="GZ231">
            <v>6932.73828125</v>
          </cell>
        </row>
        <row r="232">
          <cell r="AD232" t="str">
            <v>WA</v>
          </cell>
          <cell r="AH232" t="str">
            <v>WA</v>
          </cell>
          <cell r="AI232" t="str">
            <v>Pre 1980</v>
          </cell>
          <cell r="AJ232">
            <v>1524.7619999999999</v>
          </cell>
          <cell r="AK232" t="b">
            <v>1</v>
          </cell>
          <cell r="AN232" t="str">
            <v>WA</v>
          </cell>
          <cell r="AO232" t="str">
            <v>Heat Pump (Central System)</v>
          </cell>
          <cell r="AP232" t="str">
            <v>Pre 1980</v>
          </cell>
          <cell r="AQ232" t="str">
            <v>Basement</v>
          </cell>
          <cell r="AR232">
            <v>1135.5849874441999</v>
          </cell>
          <cell r="AU232" t="str">
            <v>No</v>
          </cell>
          <cell r="AV232" t="b">
            <v>1</v>
          </cell>
          <cell r="AX232">
            <v>1902104.8539690347</v>
          </cell>
          <cell r="AY232" t="b">
            <v>0</v>
          </cell>
          <cell r="AZ232">
            <v>716315.31355443061</v>
          </cell>
          <cell r="BA232">
            <v>0.74476190476190518</v>
          </cell>
          <cell r="BB232">
            <v>1135.5849874441999</v>
          </cell>
          <cell r="BC232">
            <v>0.74476212513441442</v>
          </cell>
          <cell r="BF232" t="str">
            <v>WA</v>
          </cell>
          <cell r="BG232" t="str">
            <v>Heat Pump (Central System)</v>
          </cell>
          <cell r="BH232" t="str">
            <v>1993-2006</v>
          </cell>
          <cell r="BI232" t="str">
            <v>Basement</v>
          </cell>
          <cell r="BJ232">
            <v>2079.99340820313</v>
          </cell>
          <cell r="BM232" t="str">
            <v>Yes</v>
          </cell>
          <cell r="BN232">
            <v>8222213.9426269727</v>
          </cell>
          <cell r="BO232" t="b">
            <v>0</v>
          </cell>
          <cell r="BP232">
            <v>0</v>
          </cell>
          <cell r="BQ232">
            <v>1</v>
          </cell>
          <cell r="BR232">
            <v>2079.99340820313</v>
          </cell>
          <cell r="BU232" t="str">
            <v>WA</v>
          </cell>
          <cell r="BV232" t="str">
            <v>Post 2006</v>
          </cell>
          <cell r="BW232" t="str">
            <v>Gas Storage Outside Conditioned Space</v>
          </cell>
          <cell r="BY232">
            <v>2003.7159999999999</v>
          </cell>
          <cell r="BZ232" t="str">
            <v>le55</v>
          </cell>
          <cell r="CF232" t="str">
            <v>Conditioned</v>
          </cell>
          <cell r="CG232">
            <v>2003.7159999999999</v>
          </cell>
          <cell r="CH232" t="str">
            <v>WA</v>
          </cell>
          <cell r="CI232" t="str">
            <v>Bottom-Freezer (Including French Door) w/o TTD Ice</v>
          </cell>
          <cell r="CJ232">
            <v>50092.899999999994</v>
          </cell>
          <cell r="CK232" t="b">
            <v>0</v>
          </cell>
          <cell r="CQ232" t="str">
            <v>Unconditioned</v>
          </cell>
          <cell r="CR232">
            <v>6932.7380000000003</v>
          </cell>
          <cell r="CS232" t="str">
            <v>OR</v>
          </cell>
          <cell r="CT232" t="str">
            <v>Upright</v>
          </cell>
          <cell r="CU232">
            <v>138654.76</v>
          </cell>
          <cell r="CV232" t="b">
            <v>0</v>
          </cell>
          <cell r="CZ232">
            <v>6932.7380000000003</v>
          </cell>
          <cell r="DA232" t="str">
            <v>OR</v>
          </cell>
          <cell r="DC232" t="str">
            <v>Vertical Axis</v>
          </cell>
          <cell r="DG232" t="str">
            <v>Electric</v>
          </cell>
          <cell r="DH232">
            <v>1464.694</v>
          </cell>
          <cell r="DI232" t="str">
            <v>WA</v>
          </cell>
          <cell r="DL232" t="str">
            <v>Electric</v>
          </cell>
          <cell r="DM232" t="str">
            <v>Electric</v>
          </cell>
          <cell r="DN232">
            <v>1464.694</v>
          </cell>
          <cell r="DO232" t="str">
            <v>WA</v>
          </cell>
          <cell r="DS232">
            <v>1524.7619999999999</v>
          </cell>
          <cell r="DT232" t="str">
            <v>WA</v>
          </cell>
          <cell r="DU232" t="str">
            <v>32to46</v>
          </cell>
          <cell r="DX232" t="b">
            <v>1</v>
          </cell>
          <cell r="DY232">
            <v>1464.694</v>
          </cell>
          <cell r="DZ232" t="str">
            <v>WA</v>
          </cell>
          <cell r="EC232" t="str">
            <v>Laptop</v>
          </cell>
          <cell r="ED232">
            <v>1524.7619999999999</v>
          </cell>
          <cell r="EE232" t="str">
            <v>WA</v>
          </cell>
          <cell r="EH232" t="str">
            <v>le20</v>
          </cell>
          <cell r="EI232">
            <v>1524.7619999999999</v>
          </cell>
          <cell r="EJ232" t="str">
            <v>WA</v>
          </cell>
          <cell r="EO232">
            <v>2003.7159999999999</v>
          </cell>
          <cell r="EP232" t="str">
            <v>WA</v>
          </cell>
          <cell r="ES232">
            <v>1524.7619999999999</v>
          </cell>
          <cell r="ET232" t="str">
            <v>WA</v>
          </cell>
          <cell r="EZ232" t="str">
            <v>OR</v>
          </cell>
          <cell r="FA232" t="str">
            <v>Bedrooms</v>
          </cell>
          <cell r="FB232">
            <v>2981077.3400000003</v>
          </cell>
          <cell r="FC232">
            <v>2946413.65</v>
          </cell>
          <cell r="FI232" t="str">
            <v>WA</v>
          </cell>
          <cell r="FJ232" t="str">
            <v>Kitchen</v>
          </cell>
          <cell r="FK232" t="str">
            <v>EISAq</v>
          </cell>
          <cell r="FL232">
            <v>58587.759999999995</v>
          </cell>
          <cell r="FS232" t="str">
            <v>OR</v>
          </cell>
          <cell r="FT232" t="str">
            <v>EISAq</v>
          </cell>
          <cell r="FV232">
            <v>2100619.6140000001</v>
          </cell>
          <cell r="GD232" t="str">
            <v>WA</v>
          </cell>
          <cell r="GE232">
            <v>4057391.682</v>
          </cell>
          <cell r="GF232">
            <v>3436813.548</v>
          </cell>
          <cell r="GI232">
            <v>1</v>
          </cell>
          <cell r="GJ232">
            <v>1</v>
          </cell>
          <cell r="GK232" t="str">
            <v>WA</v>
          </cell>
          <cell r="GL232">
            <v>1524.7619999999999</v>
          </cell>
          <cell r="GM232" t="str">
            <v>Pre 1980</v>
          </cell>
          <cell r="GN232">
            <v>0</v>
          </cell>
          <cell r="GQ232">
            <v>7547541.4047599994</v>
          </cell>
          <cell r="GR232">
            <v>442748.95384500001</v>
          </cell>
          <cell r="GU232" t="str">
            <v>Natural Gas FAF</v>
          </cell>
          <cell r="GX232" t="str">
            <v>Baseboard/Wall/Radiant</v>
          </cell>
          <cell r="GY232" t="str">
            <v>OR</v>
          </cell>
          <cell r="GZ232">
            <v>6932.73828125</v>
          </cell>
        </row>
        <row r="233">
          <cell r="AD233" t="str">
            <v>WA</v>
          </cell>
          <cell r="AH233" t="str">
            <v>WA</v>
          </cell>
          <cell r="AI233" t="str">
            <v>Pre 1980</v>
          </cell>
          <cell r="AJ233">
            <v>1524.7619999999999</v>
          </cell>
          <cell r="AK233" t="b">
            <v>1</v>
          </cell>
          <cell r="AN233" t="str">
            <v>WA</v>
          </cell>
          <cell r="AO233" t="str">
            <v>Heat Pump (Central System)</v>
          </cell>
          <cell r="AP233" t="str">
            <v>Pre 1980</v>
          </cell>
          <cell r="AQ233" t="str">
            <v>Crawlspace</v>
          </cell>
          <cell r="AR233">
            <v>389.17746372767903</v>
          </cell>
          <cell r="AU233" t="str">
            <v>No</v>
          </cell>
          <cell r="AV233" t="b">
            <v>1</v>
          </cell>
          <cell r="AX233">
            <v>651872.25174386241</v>
          </cell>
          <cell r="AY233" t="b">
            <v>0</v>
          </cell>
          <cell r="AZ233">
            <v>245489.13559154354</v>
          </cell>
          <cell r="BA233">
            <v>0.25523809523809488</v>
          </cell>
          <cell r="BB233">
            <v>389.17746372767903</v>
          </cell>
          <cell r="BC233">
            <v>0.25523817076217736</v>
          </cell>
          <cell r="BF233" t="str">
            <v>MT</v>
          </cell>
          <cell r="BG233" t="str">
            <v>Window A/C</v>
          </cell>
          <cell r="BH233" t="str">
            <v>Pre 1980</v>
          </cell>
          <cell r="BI233" t="str">
            <v>Basement</v>
          </cell>
          <cell r="BJ233">
            <v>2130.88647460938</v>
          </cell>
          <cell r="BM233" t="str">
            <v>No</v>
          </cell>
          <cell r="BN233">
            <v>6499203.7475586087</v>
          </cell>
          <cell r="BO233" t="b">
            <v>0</v>
          </cell>
          <cell r="BP233">
            <v>2791439.9728735415</v>
          </cell>
          <cell r="BQ233">
            <v>1</v>
          </cell>
          <cell r="BR233">
            <v>2130.88647460938</v>
          </cell>
          <cell r="BU233" t="str">
            <v>WA</v>
          </cell>
          <cell r="BV233" t="str">
            <v>1980-1992</v>
          </cell>
          <cell r="BW233" t="str">
            <v>Electric Storage - Outside Conditioned Space - Buffered</v>
          </cell>
          <cell r="BY233">
            <v>4956.4930000000004</v>
          </cell>
          <cell r="BZ233" t="str">
            <v>le55</v>
          </cell>
          <cell r="CF233" t="str">
            <v>Conditioned</v>
          </cell>
          <cell r="CG233">
            <v>1524.7619999999999</v>
          </cell>
          <cell r="CH233" t="str">
            <v>WA</v>
          </cell>
          <cell r="CI233" t="str">
            <v>Top-Freezer w/o TTD Ice</v>
          </cell>
          <cell r="CJ233">
            <v>35069.525999999998</v>
          </cell>
          <cell r="CK233" t="b">
            <v>0</v>
          </cell>
          <cell r="CQ233" t="str">
            <v>Conditioned</v>
          </cell>
          <cell r="CR233">
            <v>1188.027</v>
          </cell>
          <cell r="CS233" t="str">
            <v>OR</v>
          </cell>
          <cell r="CT233" t="str">
            <v>Upright</v>
          </cell>
          <cell r="CU233">
            <v>29700.675000000003</v>
          </cell>
          <cell r="CV233" t="b">
            <v>0</v>
          </cell>
          <cell r="CZ233">
            <v>1524.7619999999999</v>
          </cell>
          <cell r="DA233" t="str">
            <v>WA</v>
          </cell>
          <cell r="DC233" t="str">
            <v>Vertical Axis</v>
          </cell>
          <cell r="DG233" t="str">
            <v>Electric</v>
          </cell>
          <cell r="DH233">
            <v>1524.7619999999999</v>
          </cell>
          <cell r="DI233" t="str">
            <v>WA</v>
          </cell>
          <cell r="DL233" t="str">
            <v>Electric</v>
          </cell>
          <cell r="DM233" t="str">
            <v>Electric</v>
          </cell>
          <cell r="DN233">
            <v>1524.7619999999999</v>
          </cell>
          <cell r="DO233" t="str">
            <v>WA</v>
          </cell>
          <cell r="DS233">
            <v>6932.7380000000003</v>
          </cell>
          <cell r="DT233" t="str">
            <v>OR</v>
          </cell>
          <cell r="DU233" t="str">
            <v>lt32</v>
          </cell>
          <cell r="DX233" t="b">
            <v>0</v>
          </cell>
          <cell r="DY233">
            <v>1464.694</v>
          </cell>
          <cell r="DZ233" t="str">
            <v>WA</v>
          </cell>
          <cell r="EC233" t="str">
            <v>Desktop</v>
          </cell>
          <cell r="ED233">
            <v>1524.7619999999999</v>
          </cell>
          <cell r="EE233" t="str">
            <v>WA</v>
          </cell>
          <cell r="EH233" t="str">
            <v>le20</v>
          </cell>
          <cell r="EI233">
            <v>1524.7619999999999</v>
          </cell>
          <cell r="EJ233" t="str">
            <v>WA</v>
          </cell>
          <cell r="EO233">
            <v>6932.7380000000003</v>
          </cell>
          <cell r="EP233" t="str">
            <v>OR</v>
          </cell>
          <cell r="ES233">
            <v>1464.694</v>
          </cell>
          <cell r="ET233" t="str">
            <v>WA</v>
          </cell>
          <cell r="EZ233" t="str">
            <v>OR</v>
          </cell>
          <cell r="FA233" t="str">
            <v>Exterior</v>
          </cell>
          <cell r="FB233">
            <v>935919.63</v>
          </cell>
          <cell r="FC233">
            <v>8319285.6000000006</v>
          </cell>
          <cell r="FI233" t="str">
            <v>WA</v>
          </cell>
          <cell r="FJ233" t="str">
            <v>Living Room/Family Room</v>
          </cell>
          <cell r="FK233" t="str">
            <v>EISAnqnx</v>
          </cell>
          <cell r="FL233">
            <v>292938.8</v>
          </cell>
          <cell r="FS233" t="str">
            <v>OR</v>
          </cell>
          <cell r="FT233" t="str">
            <v>EISAx</v>
          </cell>
          <cell r="FV233">
            <v>2010494.02</v>
          </cell>
          <cell r="GD233" t="str">
            <v>WA</v>
          </cell>
          <cell r="GE233">
            <v>11742192.162</v>
          </cell>
          <cell r="GF233">
            <v>3859172.622</v>
          </cell>
          <cell r="GI233">
            <v>1</v>
          </cell>
          <cell r="GJ233">
            <v>1</v>
          </cell>
          <cell r="GK233" t="str">
            <v>WA</v>
          </cell>
          <cell r="GL233">
            <v>1524.7619999999999</v>
          </cell>
          <cell r="GM233" t="str">
            <v>Pre 1980</v>
          </cell>
          <cell r="GN233">
            <v>0</v>
          </cell>
          <cell r="GQ233">
            <v>7547541.4047599994</v>
          </cell>
          <cell r="GR233">
            <v>442748.95384500001</v>
          </cell>
          <cell r="GU233" t="str">
            <v>Natural Gas FAF</v>
          </cell>
          <cell r="GX233" t="str">
            <v>None</v>
          </cell>
          <cell r="GY233" t="str">
            <v>WA</v>
          </cell>
          <cell r="GZ233">
            <v>1524.76245117188</v>
          </cell>
        </row>
        <row r="234">
          <cell r="AD234" t="str">
            <v>OR</v>
          </cell>
          <cell r="AH234" t="str">
            <v>OR</v>
          </cell>
          <cell r="AI234" t="str">
            <v>Pre 1980</v>
          </cell>
          <cell r="AJ234">
            <v>6932.7380000000003</v>
          </cell>
          <cell r="AK234" t="b">
            <v>1</v>
          </cell>
          <cell r="AN234" t="str">
            <v>WA</v>
          </cell>
          <cell r="AO234" t="str">
            <v>Electric FAF</v>
          </cell>
          <cell r="AP234" t="str">
            <v>Pre 1980</v>
          </cell>
          <cell r="AQ234" t="str">
            <v>Crawlspace</v>
          </cell>
          <cell r="AR234">
            <v>1533.1681046205999</v>
          </cell>
          <cell r="AU234" t="str">
            <v>No</v>
          </cell>
          <cell r="AV234" t="b">
            <v>1</v>
          </cell>
          <cell r="AX234">
            <v>2417806.1009866861</v>
          </cell>
          <cell r="AY234" t="b">
            <v>0</v>
          </cell>
          <cell r="AZ234">
            <v>698832.58718306338</v>
          </cell>
          <cell r="BA234">
            <v>0.76516254245511928</v>
          </cell>
          <cell r="BB234">
            <v>1533.1681046205999</v>
          </cell>
          <cell r="BC234">
            <v>0.76516238060713193</v>
          </cell>
          <cell r="BF234" t="str">
            <v>OR</v>
          </cell>
          <cell r="BG234" t="str">
            <v>Heat Pump (Central System)</v>
          </cell>
          <cell r="BH234" t="str">
            <v>1993-2006</v>
          </cell>
          <cell r="BI234" t="str">
            <v>Crawlspace</v>
          </cell>
          <cell r="BJ234">
            <v>1612.69177246094</v>
          </cell>
          <cell r="BM234" t="str">
            <v>No</v>
          </cell>
          <cell r="BN234">
            <v>2062632.7769775423</v>
          </cell>
          <cell r="BO234" t="b">
            <v>0</v>
          </cell>
          <cell r="BP234">
            <v>339824.63633201958</v>
          </cell>
          <cell r="BQ234">
            <v>1</v>
          </cell>
          <cell r="BR234">
            <v>1612.69177246094</v>
          </cell>
          <cell r="BU234" t="str">
            <v>OR</v>
          </cell>
          <cell r="BV234" t="str">
            <v>Post 2006</v>
          </cell>
          <cell r="BW234" t="str">
            <v>Electric Storage - Outside Conditioned Space - Buffered</v>
          </cell>
          <cell r="BY234">
            <v>6932.7380000000003</v>
          </cell>
          <cell r="BZ234" t="str">
            <v>le55</v>
          </cell>
          <cell r="CF234" t="str">
            <v>Conditioned</v>
          </cell>
          <cell r="CG234">
            <v>4956.4930000000004</v>
          </cell>
          <cell r="CH234" t="str">
            <v>WA</v>
          </cell>
          <cell r="CI234" t="str">
            <v>Top-Freezer w/o TTD Ice</v>
          </cell>
          <cell r="CJ234">
            <v>123912.32500000001</v>
          </cell>
          <cell r="CK234" t="b">
            <v>0</v>
          </cell>
          <cell r="CQ234" t="str">
            <v>Conditioned</v>
          </cell>
          <cell r="CR234">
            <v>1188.027</v>
          </cell>
          <cell r="CS234" t="str">
            <v>OR</v>
          </cell>
          <cell r="CT234" t="str">
            <v>Chest</v>
          </cell>
          <cell r="CU234">
            <v>11880.27</v>
          </cell>
          <cell r="CV234" t="b">
            <v>0</v>
          </cell>
          <cell r="CZ234">
            <v>2003.7159999999999</v>
          </cell>
          <cell r="DA234" t="str">
            <v>WA</v>
          </cell>
          <cell r="DC234" t="str">
            <v>Vertical Axis</v>
          </cell>
          <cell r="DG234" t="str">
            <v>Electric</v>
          </cell>
          <cell r="DH234">
            <v>1150.8789999999999</v>
          </cell>
          <cell r="DI234" t="str">
            <v>WA</v>
          </cell>
          <cell r="DL234" t="str">
            <v>Gas</v>
          </cell>
          <cell r="DM234" t="str">
            <v>Gas</v>
          </cell>
          <cell r="DN234">
            <v>1524.7619999999999</v>
          </cell>
          <cell r="DO234" t="str">
            <v>WA</v>
          </cell>
          <cell r="DS234">
            <v>6932.7380000000003</v>
          </cell>
          <cell r="DT234" t="str">
            <v>OR</v>
          </cell>
          <cell r="DU234" t="str">
            <v>lt32</v>
          </cell>
          <cell r="DX234" t="b">
            <v>0</v>
          </cell>
          <cell r="DY234">
            <v>1524.7619999999999</v>
          </cell>
          <cell r="DZ234" t="str">
            <v>WA</v>
          </cell>
          <cell r="EC234" t="str">
            <v>Laptop</v>
          </cell>
          <cell r="ED234">
            <v>1188.027</v>
          </cell>
          <cell r="EE234" t="str">
            <v>OR</v>
          </cell>
          <cell r="EH234" t="str">
            <v>le20</v>
          </cell>
          <cell r="EI234">
            <v>1524.7619999999999</v>
          </cell>
          <cell r="EJ234" t="str">
            <v>WA</v>
          </cell>
          <cell r="EO234">
            <v>2003.7159999999999</v>
          </cell>
          <cell r="EP234" t="str">
            <v>WA</v>
          </cell>
          <cell r="ES234">
            <v>1524.7619999999999</v>
          </cell>
          <cell r="ET234" t="str">
            <v>WA</v>
          </cell>
          <cell r="EZ234" t="str">
            <v>OR</v>
          </cell>
          <cell r="FA234" t="str">
            <v>Kitchen</v>
          </cell>
          <cell r="FB234">
            <v>1351883.9100000001</v>
          </cell>
          <cell r="FC234">
            <v>665542.848</v>
          </cell>
          <cell r="FI234" t="str">
            <v>WA</v>
          </cell>
          <cell r="FJ234" t="str">
            <v>Living Room/Family Room</v>
          </cell>
          <cell r="FK234" t="str">
            <v>EISAq</v>
          </cell>
          <cell r="FL234">
            <v>43940.82</v>
          </cell>
          <cell r="FS234" t="str">
            <v>WA</v>
          </cell>
          <cell r="FT234" t="str">
            <v>EISAnqnx</v>
          </cell>
          <cell r="FV234">
            <v>4460843.7</v>
          </cell>
          <cell r="GD234" t="str">
            <v>OR</v>
          </cell>
          <cell r="GE234">
            <v>28486620.442000002</v>
          </cell>
          <cell r="GF234">
            <v>17893396.778000001</v>
          </cell>
          <cell r="GI234">
            <v>1</v>
          </cell>
          <cell r="GJ234">
            <v>2</v>
          </cell>
          <cell r="GK234" t="str">
            <v>OR</v>
          </cell>
          <cell r="GL234">
            <v>6932.7380000000003</v>
          </cell>
          <cell r="GM234" t="str">
            <v>Pre 1980</v>
          </cell>
          <cell r="GN234">
            <v>0</v>
          </cell>
          <cell r="GQ234">
            <v>35357657.073800005</v>
          </cell>
          <cell r="GR234">
            <v>3733764.7046600003</v>
          </cell>
          <cell r="GU234" t="str">
            <v>Baseboard/Wall/Radiant</v>
          </cell>
          <cell r="GX234" t="str">
            <v>None</v>
          </cell>
          <cell r="GY234" t="str">
            <v>WA</v>
          </cell>
          <cell r="GZ234">
            <v>1524.76245117188</v>
          </cell>
        </row>
        <row r="235">
          <cell r="AD235" t="str">
            <v>WA</v>
          </cell>
          <cell r="AH235" t="str">
            <v>WA</v>
          </cell>
          <cell r="AI235" t="str">
            <v>1980-1992</v>
          </cell>
          <cell r="AJ235">
            <v>1524.7619999999999</v>
          </cell>
          <cell r="AK235" t="b">
            <v>1</v>
          </cell>
          <cell r="AN235" t="str">
            <v>WA</v>
          </cell>
          <cell r="AO235" t="str">
            <v>Electric FAF</v>
          </cell>
          <cell r="AP235" t="str">
            <v>Pre 1980</v>
          </cell>
          <cell r="AQ235" t="str">
            <v>Slab on Grade</v>
          </cell>
          <cell r="AR235">
            <v>470.54747155128001</v>
          </cell>
          <cell r="AU235" t="str">
            <v>No</v>
          </cell>
          <cell r="AV235" t="b">
            <v>1</v>
          </cell>
          <cell r="AX235">
            <v>742053.36263636861</v>
          </cell>
          <cell r="AY235" t="b">
            <v>0</v>
          </cell>
          <cell r="AZ235">
            <v>214480.00773405319</v>
          </cell>
          <cell r="BA235">
            <v>0.2348374575448807</v>
          </cell>
          <cell r="BB235">
            <v>470.54747155128001</v>
          </cell>
          <cell r="BC235">
            <v>0.23483740787181417</v>
          </cell>
          <cell r="BF235" t="str">
            <v>OR</v>
          </cell>
          <cell r="BG235" t="str">
            <v>Heat Pump (Central System)</v>
          </cell>
          <cell r="BH235" t="str">
            <v>Pre 1980</v>
          </cell>
          <cell r="BI235" t="str">
            <v>Crawlspace</v>
          </cell>
          <cell r="BJ235">
            <v>1925.05932617188</v>
          </cell>
          <cell r="BM235" t="str">
            <v>No</v>
          </cell>
          <cell r="BN235">
            <v>3118596.1083984454</v>
          </cell>
          <cell r="BO235" t="b">
            <v>0</v>
          </cell>
          <cell r="BP235">
            <v>879252.55916540755</v>
          </cell>
          <cell r="BQ235">
            <v>1</v>
          </cell>
          <cell r="BR235">
            <v>1925.05932617188</v>
          </cell>
          <cell r="BU235" t="str">
            <v>OR</v>
          </cell>
          <cell r="BV235" t="str">
            <v>Pre 1980</v>
          </cell>
          <cell r="BW235" t="str">
            <v>Electric Storage - Inside Conditioned Space</v>
          </cell>
          <cell r="BY235">
            <v>6932.7380000000003</v>
          </cell>
          <cell r="BZ235" t="str">
            <v>le55</v>
          </cell>
          <cell r="CF235" t="str">
            <v>Conditioned</v>
          </cell>
          <cell r="CG235">
            <v>6932.7380000000003</v>
          </cell>
          <cell r="CH235" t="str">
            <v>OR</v>
          </cell>
          <cell r="CI235" t="str">
            <v>Side-by-Side w/ TTD Ice</v>
          </cell>
          <cell r="CJ235">
            <v>173318.45</v>
          </cell>
          <cell r="CK235" t="b">
            <v>0</v>
          </cell>
          <cell r="CQ235" t="str">
            <v>Unconditioned</v>
          </cell>
          <cell r="CR235">
            <v>6932.7380000000003</v>
          </cell>
          <cell r="CS235" t="str">
            <v>OR</v>
          </cell>
          <cell r="CT235" t="str">
            <v>Upright</v>
          </cell>
          <cell r="CU235">
            <v>138654.76</v>
          </cell>
          <cell r="CV235" t="b">
            <v>0</v>
          </cell>
          <cell r="CZ235">
            <v>1524.7619999999999</v>
          </cell>
          <cell r="DA235" t="str">
            <v>WA</v>
          </cell>
          <cell r="DC235" t="str">
            <v>Vertical Axis</v>
          </cell>
          <cell r="DG235" t="str">
            <v>Electric</v>
          </cell>
          <cell r="DH235">
            <v>1464.694</v>
          </cell>
          <cell r="DI235" t="str">
            <v>WA</v>
          </cell>
          <cell r="DL235" t="str">
            <v>Gas</v>
          </cell>
          <cell r="DM235" t="str">
            <v>Gas</v>
          </cell>
          <cell r="DN235">
            <v>1524.7619999999999</v>
          </cell>
          <cell r="DO235" t="str">
            <v>WA</v>
          </cell>
          <cell r="DS235">
            <v>6932.7380000000003</v>
          </cell>
          <cell r="DT235" t="str">
            <v>OR</v>
          </cell>
          <cell r="DU235" t="str">
            <v>32to46</v>
          </cell>
          <cell r="DX235" t="b">
            <v>0</v>
          </cell>
          <cell r="DY235">
            <v>1524.7619999999999</v>
          </cell>
          <cell r="DZ235" t="str">
            <v>WA</v>
          </cell>
          <cell r="EC235" t="str">
            <v>Desktop</v>
          </cell>
          <cell r="ED235">
            <v>2003.7159999999999</v>
          </cell>
          <cell r="EE235" t="str">
            <v>WA</v>
          </cell>
          <cell r="EH235" t="str">
            <v>le20</v>
          </cell>
          <cell r="EI235">
            <v>6932.7380000000003</v>
          </cell>
          <cell r="EJ235" t="str">
            <v>OR</v>
          </cell>
          <cell r="EO235">
            <v>4956.4930000000004</v>
          </cell>
          <cell r="EP235" t="str">
            <v>WA</v>
          </cell>
          <cell r="ES235">
            <v>8264.9449999999997</v>
          </cell>
          <cell r="ET235" t="str">
            <v>OR</v>
          </cell>
          <cell r="EZ235" t="str">
            <v>OR</v>
          </cell>
          <cell r="FA235" t="str">
            <v>Living Room/Family Room</v>
          </cell>
          <cell r="FB235">
            <v>2114485.0900000003</v>
          </cell>
          <cell r="FC235">
            <v>1372682.1240000001</v>
          </cell>
          <cell r="FI235" t="str">
            <v>WA</v>
          </cell>
          <cell r="FJ235" t="str">
            <v>Living Room/Family Room</v>
          </cell>
          <cell r="FK235" t="str">
            <v>EISAx</v>
          </cell>
          <cell r="FL235">
            <v>322232.68</v>
          </cell>
          <cell r="FS235" t="str">
            <v>WA</v>
          </cell>
          <cell r="FT235" t="str">
            <v>EISAq</v>
          </cell>
          <cell r="FV235">
            <v>1328340.1240000001</v>
          </cell>
          <cell r="GD235" t="str">
            <v>WA</v>
          </cell>
          <cell r="GE235">
            <v>3574042.128</v>
          </cell>
          <cell r="GF235">
            <v>3506952.6</v>
          </cell>
          <cell r="GI235">
            <v>1</v>
          </cell>
          <cell r="GJ235">
            <v>1</v>
          </cell>
          <cell r="GK235" t="str">
            <v>WA</v>
          </cell>
          <cell r="GL235">
            <v>1524.7619999999999</v>
          </cell>
          <cell r="GM235" t="str">
            <v>1980-1992</v>
          </cell>
          <cell r="GN235">
            <v>0</v>
          </cell>
          <cell r="GQ235">
            <v>7547541.4047599994</v>
          </cell>
          <cell r="GR235">
            <v>442748.95384500001</v>
          </cell>
          <cell r="GU235" t="str">
            <v>Natural Gas FAF</v>
          </cell>
          <cell r="GX235" t="str">
            <v>Baseboard/Wall/Radiant</v>
          </cell>
          <cell r="GY235" t="str">
            <v>WA</v>
          </cell>
          <cell r="GZ235">
            <v>1524.76245117188</v>
          </cell>
        </row>
        <row r="236">
          <cell r="AD236" t="str">
            <v>WA</v>
          </cell>
          <cell r="AH236" t="str">
            <v>WA</v>
          </cell>
          <cell r="AI236" t="str">
            <v>Pre 1980</v>
          </cell>
          <cell r="AJ236">
            <v>2003.7159999999999</v>
          </cell>
          <cell r="AK236" t="b">
            <v>1</v>
          </cell>
          <cell r="AN236" t="str">
            <v>WA</v>
          </cell>
          <cell r="AO236" t="str">
            <v>Baseboard/Wall/Radiant</v>
          </cell>
          <cell r="AP236" t="str">
            <v>Pre 1980</v>
          </cell>
          <cell r="AQ236" t="str">
            <v>Basement</v>
          </cell>
          <cell r="AR236">
            <v>762.38122558593795</v>
          </cell>
          <cell r="AU236" t="str">
            <v>No</v>
          </cell>
          <cell r="AV236" t="b">
            <v>0</v>
          </cell>
          <cell r="AX236">
            <v>1189314.7119140632</v>
          </cell>
          <cell r="AY236" t="b">
            <v>0</v>
          </cell>
          <cell r="AZ236">
            <v>759353.80973913614</v>
          </cell>
          <cell r="BA236" t="str">
            <v/>
          </cell>
          <cell r="BB236" t="str">
            <v/>
          </cell>
          <cell r="BC236">
            <v>0.50000014794829484</v>
          </cell>
          <cell r="BF236" t="str">
            <v>OR</v>
          </cell>
          <cell r="BG236" t="str">
            <v>Heat Pump (Central System)</v>
          </cell>
          <cell r="BH236" t="str">
            <v>Pre 1980</v>
          </cell>
          <cell r="BI236" t="str">
            <v>Crawlspace</v>
          </cell>
          <cell r="BJ236">
            <v>1925.05932617188</v>
          </cell>
          <cell r="BM236" t="str">
            <v>No</v>
          </cell>
          <cell r="BN236">
            <v>3671088.1350097749</v>
          </cell>
          <cell r="BO236" t="b">
            <v>0</v>
          </cell>
          <cell r="BP236">
            <v>1018148.8621495632</v>
          </cell>
          <cell r="BQ236">
            <v>1</v>
          </cell>
          <cell r="BR236">
            <v>1925.05932617188</v>
          </cell>
          <cell r="BU236" t="str">
            <v>WA</v>
          </cell>
          <cell r="BV236" t="str">
            <v>Pre 1980</v>
          </cell>
          <cell r="BW236" t="str">
            <v>Electric Storage - Inside Conditioned Space</v>
          </cell>
          <cell r="BY236">
            <v>1524.7619999999999</v>
          </cell>
          <cell r="BZ236" t="str">
            <v>le55</v>
          </cell>
          <cell r="CG236">
            <v>4956.4930000000004</v>
          </cell>
          <cell r="CH236" t="str">
            <v>WA</v>
          </cell>
          <cell r="CI236" t="str">
            <v>Bottom-Freezer (Including French Door) w/o TTD Ice</v>
          </cell>
          <cell r="CJ236">
            <v>153651.28300000002</v>
          </cell>
          <cell r="CK236" t="b">
            <v>0</v>
          </cell>
          <cell r="CQ236" t="str">
            <v>Conditioned</v>
          </cell>
          <cell r="CR236">
            <v>6932.7380000000003</v>
          </cell>
          <cell r="CS236" t="str">
            <v>OR</v>
          </cell>
          <cell r="CT236" t="str">
            <v>Upright</v>
          </cell>
          <cell r="CU236">
            <v>124789.284</v>
          </cell>
          <cell r="CV236" t="b">
            <v>0</v>
          </cell>
          <cell r="CZ236">
            <v>4956.4930000000004</v>
          </cell>
          <cell r="DA236" t="str">
            <v>WA</v>
          </cell>
          <cell r="DC236" t="str">
            <v>Vertical Axis</v>
          </cell>
          <cell r="DG236" t="str">
            <v>Electric</v>
          </cell>
          <cell r="DH236">
            <v>1524.7619999999999</v>
          </cell>
          <cell r="DI236" t="str">
            <v>WA</v>
          </cell>
          <cell r="DL236" t="str">
            <v>Electric</v>
          </cell>
          <cell r="DM236" t="str">
            <v>Electric</v>
          </cell>
          <cell r="DN236">
            <v>1464.694</v>
          </cell>
          <cell r="DO236" t="str">
            <v>WA</v>
          </cell>
          <cell r="DS236">
            <v>6932.7380000000003</v>
          </cell>
          <cell r="DT236" t="str">
            <v>OR</v>
          </cell>
          <cell r="DU236" t="str">
            <v>32to46</v>
          </cell>
          <cell r="DY236">
            <v>1524.7619999999999</v>
          </cell>
          <cell r="DZ236" t="str">
            <v>WA</v>
          </cell>
          <cell r="EC236" t="str">
            <v>Desktop</v>
          </cell>
          <cell r="ED236">
            <v>2003.7159999999999</v>
          </cell>
          <cell r="EE236" t="str">
            <v>WA</v>
          </cell>
          <cell r="EH236" t="str">
            <v>le20</v>
          </cell>
          <cell r="EI236">
            <v>6932.7380000000003</v>
          </cell>
          <cell r="EJ236" t="str">
            <v>OR</v>
          </cell>
          <cell r="EO236">
            <v>6932.7380000000003</v>
          </cell>
          <cell r="EP236" t="str">
            <v>OR</v>
          </cell>
          <cell r="ES236">
            <v>2003.7159999999999</v>
          </cell>
          <cell r="ET236" t="str">
            <v>WA</v>
          </cell>
          <cell r="EZ236" t="str">
            <v>OR</v>
          </cell>
          <cell r="FA236" t="str">
            <v>Other</v>
          </cell>
          <cell r="FB236">
            <v>2287803.54</v>
          </cell>
          <cell r="FC236">
            <v>1885704.736</v>
          </cell>
          <cell r="FI236" t="str">
            <v>WA</v>
          </cell>
          <cell r="FJ236" t="str">
            <v>Other</v>
          </cell>
          <cell r="FK236" t="str">
            <v>EISAnqnx</v>
          </cell>
          <cell r="FL236">
            <v>673759.24</v>
          </cell>
          <cell r="FS236" t="str">
            <v>WA</v>
          </cell>
          <cell r="FT236" t="str">
            <v>EISAx</v>
          </cell>
          <cell r="FV236">
            <v>941733.67</v>
          </cell>
          <cell r="GD236" t="str">
            <v>WA</v>
          </cell>
          <cell r="GE236">
            <v>2170024.4279999998</v>
          </cell>
          <cell r="GF236">
            <v>5119494.38</v>
          </cell>
          <cell r="GI236">
            <v>1</v>
          </cell>
          <cell r="GJ236">
            <v>1</v>
          </cell>
          <cell r="GK236" t="str">
            <v>WA</v>
          </cell>
          <cell r="GL236">
            <v>2003.7159999999999</v>
          </cell>
          <cell r="GM236" t="str">
            <v>Pre 1980</v>
          </cell>
          <cell r="GN236">
            <v>0</v>
          </cell>
          <cell r="GQ236">
            <v>11287879.985668</v>
          </cell>
          <cell r="GR236">
            <v>71106.871549999996</v>
          </cell>
          <cell r="GU236" t="str">
            <v>Natural Gas FAF</v>
          </cell>
          <cell r="GX236" t="str">
            <v>Natural Gas Other</v>
          </cell>
          <cell r="GY236" t="str">
            <v>OR</v>
          </cell>
          <cell r="GZ236">
            <v>1188.02661132813</v>
          </cell>
        </row>
        <row r="237">
          <cell r="AD237" t="str">
            <v>WA</v>
          </cell>
          <cell r="AH237" t="str">
            <v>WA</v>
          </cell>
          <cell r="AI237" t="str">
            <v>Pre 1980</v>
          </cell>
          <cell r="AJ237">
            <v>1524.7619999999999</v>
          </cell>
          <cell r="AK237" t="b">
            <v>1</v>
          </cell>
          <cell r="AN237" t="str">
            <v>WA</v>
          </cell>
          <cell r="AO237" t="str">
            <v>Baseboard/Wall/Radiant</v>
          </cell>
          <cell r="AP237" t="str">
            <v>Pre 1980</v>
          </cell>
          <cell r="AQ237" t="str">
            <v>Crawlspace</v>
          </cell>
          <cell r="AR237">
            <v>762.38122558593795</v>
          </cell>
          <cell r="AU237" t="str">
            <v>No</v>
          </cell>
          <cell r="AV237" t="b">
            <v>0</v>
          </cell>
          <cell r="AX237">
            <v>1189314.7119140632</v>
          </cell>
          <cell r="AY237" t="b">
            <v>0</v>
          </cell>
          <cell r="AZ237">
            <v>759353.80973913614</v>
          </cell>
          <cell r="BA237" t="str">
            <v/>
          </cell>
          <cell r="BB237" t="str">
            <v/>
          </cell>
          <cell r="BC237">
            <v>0.50000014794829484</v>
          </cell>
          <cell r="BF237" t="str">
            <v>ID</v>
          </cell>
          <cell r="BG237" t="str">
            <v>Window A/C</v>
          </cell>
          <cell r="BH237" t="str">
            <v>1980-1992</v>
          </cell>
          <cell r="BI237" t="str">
            <v>Crawlspace</v>
          </cell>
          <cell r="BJ237">
            <v>1192.46508789063</v>
          </cell>
          <cell r="BM237" t="str">
            <v>No</v>
          </cell>
          <cell r="BN237">
            <v>1663488.7976074289</v>
          </cell>
          <cell r="BO237" t="b">
            <v>0</v>
          </cell>
          <cell r="BP237">
            <v>444180.00887678406</v>
          </cell>
          <cell r="BQ237">
            <v>1</v>
          </cell>
          <cell r="BR237">
            <v>1192.46508789063</v>
          </cell>
          <cell r="BU237" t="str">
            <v>OR</v>
          </cell>
          <cell r="BV237" t="str">
            <v>1993-2006</v>
          </cell>
          <cell r="BW237" t="str">
            <v>Gas Storage Outside Conditioned Space</v>
          </cell>
          <cell r="BY237">
            <v>6932.7380000000003</v>
          </cell>
          <cell r="BZ237" t="str">
            <v>le55</v>
          </cell>
          <cell r="CF237" t="str">
            <v>Conditioned</v>
          </cell>
          <cell r="CG237">
            <v>4956.4930000000004</v>
          </cell>
          <cell r="CH237" t="str">
            <v>WA</v>
          </cell>
          <cell r="CI237" t="str">
            <v>Top-Freezer w/o TTD Ice</v>
          </cell>
          <cell r="CJ237">
            <v>148694.79</v>
          </cell>
          <cell r="CK237" t="b">
            <v>0</v>
          </cell>
          <cell r="CQ237" t="str">
            <v>Unconditioned</v>
          </cell>
          <cell r="CR237">
            <v>1188.027</v>
          </cell>
          <cell r="CS237" t="str">
            <v>OR</v>
          </cell>
          <cell r="CT237" t="str">
            <v>Chest</v>
          </cell>
          <cell r="CU237">
            <v>17820.404999999999</v>
          </cell>
          <cell r="CV237" t="b">
            <v>0</v>
          </cell>
          <cell r="CZ237">
            <v>1188.027</v>
          </cell>
          <cell r="DA237" t="str">
            <v>OR</v>
          </cell>
          <cell r="DC237" t="str">
            <v>Horizontal Axis</v>
          </cell>
          <cell r="DG237" t="str">
            <v>Electric</v>
          </cell>
          <cell r="DH237">
            <v>6932.7380000000003</v>
          </cell>
          <cell r="DI237" t="str">
            <v>OR</v>
          </cell>
          <cell r="DL237" t="str">
            <v>Electric</v>
          </cell>
          <cell r="DM237" t="str">
            <v>Electric</v>
          </cell>
          <cell r="DN237">
            <v>4956.4930000000004</v>
          </cell>
          <cell r="DO237" t="str">
            <v>WA</v>
          </cell>
          <cell r="DS237">
            <v>1524.7619999999999</v>
          </cell>
          <cell r="DT237" t="str">
            <v>WA</v>
          </cell>
          <cell r="DU237" t="str">
            <v>32to46</v>
          </cell>
          <cell r="DX237" t="b">
            <v>0</v>
          </cell>
          <cell r="DY237">
            <v>1464.694</v>
          </cell>
          <cell r="DZ237" t="str">
            <v>WA</v>
          </cell>
          <cell r="EC237" t="str">
            <v>Desktop</v>
          </cell>
          <cell r="ED237">
            <v>2003.7159999999999</v>
          </cell>
          <cell r="EE237" t="str">
            <v>WA</v>
          </cell>
          <cell r="EH237" t="str">
            <v>gt20</v>
          </cell>
          <cell r="EI237">
            <v>1524.7619999999999</v>
          </cell>
          <cell r="EJ237" t="str">
            <v>WA</v>
          </cell>
          <cell r="EO237">
            <v>6932.7380000000003</v>
          </cell>
          <cell r="EP237" t="str">
            <v>OR</v>
          </cell>
          <cell r="ES237">
            <v>1150.8789999999999</v>
          </cell>
          <cell r="ET237" t="str">
            <v>WA</v>
          </cell>
          <cell r="EZ237" t="str">
            <v>OR</v>
          </cell>
          <cell r="FA237" t="str">
            <v>Bathroom</v>
          </cell>
          <cell r="FB237">
            <v>2530449.37</v>
          </cell>
          <cell r="FC237">
            <v>935919.63</v>
          </cell>
          <cell r="FI237" t="str">
            <v>WA</v>
          </cell>
          <cell r="FJ237" t="str">
            <v>Other</v>
          </cell>
          <cell r="FK237" t="str">
            <v>EISAq</v>
          </cell>
          <cell r="FL237">
            <v>483349.01999999996</v>
          </cell>
          <cell r="FS237" t="str">
            <v>WA</v>
          </cell>
          <cell r="FT237" t="str">
            <v>EISAnqnx</v>
          </cell>
          <cell r="FV237">
            <v>439408.2</v>
          </cell>
          <cell r="GD237" t="str">
            <v>WA</v>
          </cell>
          <cell r="GE237">
            <v>2531104.92</v>
          </cell>
          <cell r="GF237">
            <v>3038850.6659999997</v>
          </cell>
          <cell r="GI237">
            <v>1</v>
          </cell>
          <cell r="GJ237">
            <v>1</v>
          </cell>
          <cell r="GK237" t="str">
            <v>WA</v>
          </cell>
          <cell r="GL237">
            <v>1524.7619999999999</v>
          </cell>
          <cell r="GM237" t="str">
            <v>Pre 1980</v>
          </cell>
          <cell r="GN237">
            <v>0</v>
          </cell>
          <cell r="GQ237">
            <v>7547541.4047599994</v>
          </cell>
          <cell r="GR237">
            <v>442748.95384500001</v>
          </cell>
          <cell r="GU237" t="str">
            <v>Wood</v>
          </cell>
          <cell r="GX237" t="str">
            <v>Baseboard/Wall/Radiant</v>
          </cell>
          <cell r="GY237" t="str">
            <v>OR</v>
          </cell>
          <cell r="GZ237">
            <v>6932.73828125</v>
          </cell>
        </row>
        <row r="238">
          <cell r="AD238" t="str">
            <v>WA</v>
          </cell>
          <cell r="AH238" t="str">
            <v>WA</v>
          </cell>
          <cell r="AI238" t="str">
            <v>1993-2006</v>
          </cell>
          <cell r="AJ238">
            <v>4956.4930000000004</v>
          </cell>
          <cell r="AK238" t="b">
            <v>1</v>
          </cell>
          <cell r="AN238" t="str">
            <v>WA</v>
          </cell>
          <cell r="AO238" t="str">
            <v>Natural Gas FAF</v>
          </cell>
          <cell r="AP238" t="str">
            <v>Pre 1980</v>
          </cell>
          <cell r="AQ238" t="str">
            <v>Basement</v>
          </cell>
          <cell r="AR238">
            <v>762.38122558593795</v>
          </cell>
          <cell r="AU238" t="str">
            <v>No</v>
          </cell>
          <cell r="AV238" t="b">
            <v>1</v>
          </cell>
          <cell r="AX238">
            <v>1189314.7119140632</v>
          </cell>
          <cell r="AY238" t="b">
            <v>0</v>
          </cell>
          <cell r="AZ238">
            <v>759353.80973913614</v>
          </cell>
          <cell r="BA238">
            <v>0.5</v>
          </cell>
          <cell r="BB238">
            <v>762.38122558593795</v>
          </cell>
          <cell r="BC238">
            <v>0.50000014794829484</v>
          </cell>
          <cell r="BF238" t="str">
            <v>OR</v>
          </cell>
          <cell r="BG238" t="str">
            <v>Window A/C</v>
          </cell>
          <cell r="BH238" t="str">
            <v>Pre 1980</v>
          </cell>
          <cell r="BI238" t="str">
            <v>Basement</v>
          </cell>
          <cell r="BJ238">
            <v>1612.69177246094</v>
          </cell>
          <cell r="BM238" t="str">
            <v>No</v>
          </cell>
          <cell r="BN238">
            <v>2631912.9726562542</v>
          </cell>
          <cell r="BO238" t="b">
            <v>0</v>
          </cell>
          <cell r="BP238">
            <v>696150.65741821402</v>
          </cell>
          <cell r="BQ238">
            <v>1</v>
          </cell>
          <cell r="BR238">
            <v>1612.69177246094</v>
          </cell>
          <cell r="BU238" t="str">
            <v>OR</v>
          </cell>
          <cell r="BV238" t="str">
            <v>Pre 1980</v>
          </cell>
          <cell r="BW238" t="str">
            <v>Electric Storage - Inside Conditioned Space</v>
          </cell>
          <cell r="BY238">
            <v>6932.7380000000003</v>
          </cell>
          <cell r="BZ238" t="str">
            <v>gt55</v>
          </cell>
          <cell r="CF238" t="str">
            <v>Conditioned</v>
          </cell>
          <cell r="CG238">
            <v>1524.7619999999999</v>
          </cell>
          <cell r="CH238" t="str">
            <v>WA</v>
          </cell>
          <cell r="CI238" t="str">
            <v>Top-Freezer w/o TTD Ice</v>
          </cell>
          <cell r="CJ238">
            <v>25920.953999999998</v>
          </cell>
          <cell r="CK238" t="b">
            <v>0</v>
          </cell>
          <cell r="CQ238" t="str">
            <v>Unconditioned</v>
          </cell>
          <cell r="CR238">
            <v>12271.31</v>
          </cell>
          <cell r="CS238" t="str">
            <v>WA</v>
          </cell>
          <cell r="CT238" t="str">
            <v>Upright</v>
          </cell>
          <cell r="CU238">
            <v>245426.19999999998</v>
          </cell>
          <cell r="CV238" t="b">
            <v>0</v>
          </cell>
          <cell r="CZ238">
            <v>1524.7619999999999</v>
          </cell>
          <cell r="DA238" t="str">
            <v>WA</v>
          </cell>
          <cell r="DC238" t="str">
            <v>Horizontal Axis</v>
          </cell>
          <cell r="DG238" t="str">
            <v>Electric</v>
          </cell>
          <cell r="DH238">
            <v>4956.4930000000004</v>
          </cell>
          <cell r="DI238" t="str">
            <v>WA</v>
          </cell>
          <cell r="DL238" t="str">
            <v>Electric</v>
          </cell>
          <cell r="DM238" t="str">
            <v>Electric</v>
          </cell>
          <cell r="DN238">
            <v>6932.7380000000003</v>
          </cell>
          <cell r="DO238" t="str">
            <v>OR</v>
          </cell>
          <cell r="DS238">
            <v>1524.7619999999999</v>
          </cell>
          <cell r="DT238" t="str">
            <v>WA</v>
          </cell>
          <cell r="DU238" t="str">
            <v>32to46</v>
          </cell>
          <cell r="DX238" t="b">
            <v>0</v>
          </cell>
          <cell r="DY238">
            <v>1464.694</v>
          </cell>
          <cell r="DZ238" t="str">
            <v>WA</v>
          </cell>
          <cell r="EC238" t="str">
            <v>Desktop</v>
          </cell>
          <cell r="ED238">
            <v>1464.694</v>
          </cell>
          <cell r="EE238" t="str">
            <v>WA</v>
          </cell>
          <cell r="EH238" t="str">
            <v>le20</v>
          </cell>
          <cell r="EI238">
            <v>1188.027</v>
          </cell>
          <cell r="EJ238" t="str">
            <v>OR</v>
          </cell>
          <cell r="EO238">
            <v>6932.7380000000003</v>
          </cell>
          <cell r="EP238" t="str">
            <v>OR</v>
          </cell>
          <cell r="ES238">
            <v>1150.8789999999999</v>
          </cell>
          <cell r="ET238" t="str">
            <v>WA</v>
          </cell>
          <cell r="EZ238" t="str">
            <v>OR</v>
          </cell>
          <cell r="FA238" t="str">
            <v>Bedrooms</v>
          </cell>
          <cell r="FB238">
            <v>4263633.87</v>
          </cell>
          <cell r="FC238">
            <v>2710700.5580000002</v>
          </cell>
          <cell r="FI238" t="str">
            <v>WA</v>
          </cell>
          <cell r="FJ238" t="str">
            <v>Other</v>
          </cell>
          <cell r="FK238" t="str">
            <v>EISAx</v>
          </cell>
          <cell r="FL238">
            <v>212380.63</v>
          </cell>
          <cell r="FS238" t="str">
            <v>WA</v>
          </cell>
          <cell r="FT238" t="str">
            <v>EISAq</v>
          </cell>
          <cell r="FV238">
            <v>556583.72</v>
          </cell>
          <cell r="GD238" t="str">
            <v>WA</v>
          </cell>
          <cell r="GE238">
            <v>18735543.540000003</v>
          </cell>
          <cell r="GF238">
            <v>9714726.2800000012</v>
          </cell>
          <cell r="GI238">
            <v>1</v>
          </cell>
          <cell r="GJ238">
            <v>1</v>
          </cell>
          <cell r="GK238" t="str">
            <v>WA</v>
          </cell>
          <cell r="GL238">
            <v>4956.4930000000004</v>
          </cell>
          <cell r="GM238" t="str">
            <v>1993-2006</v>
          </cell>
          <cell r="GN238">
            <v>0</v>
          </cell>
          <cell r="GQ238">
            <v>24534541.220139999</v>
          </cell>
          <cell r="GR238">
            <v>1439229.2636425002</v>
          </cell>
          <cell r="GU238" t="str">
            <v>Wood</v>
          </cell>
          <cell r="GX238" t="str">
            <v>Natural Gas Other</v>
          </cell>
          <cell r="GY238" t="str">
            <v>OR</v>
          </cell>
          <cell r="GZ238">
            <v>6932.73828125</v>
          </cell>
        </row>
        <row r="239">
          <cell r="AD239" t="str">
            <v>OR</v>
          </cell>
          <cell r="AH239" t="str">
            <v>OR</v>
          </cell>
          <cell r="AI239" t="str">
            <v>Pre 1980</v>
          </cell>
          <cell r="AJ239">
            <v>1188.027</v>
          </cell>
          <cell r="AK239" t="b">
            <v>1</v>
          </cell>
          <cell r="AN239" t="str">
            <v>WA</v>
          </cell>
          <cell r="AO239" t="str">
            <v>Natural Gas FAF</v>
          </cell>
          <cell r="AP239" t="str">
            <v>Pre 1980</v>
          </cell>
          <cell r="AQ239" t="str">
            <v>Crawlspace</v>
          </cell>
          <cell r="AR239">
            <v>762.38122558593795</v>
          </cell>
          <cell r="AU239" t="str">
            <v>No</v>
          </cell>
          <cell r="AV239" t="b">
            <v>1</v>
          </cell>
          <cell r="AX239">
            <v>1189314.7119140632</v>
          </cell>
          <cell r="AY239" t="b">
            <v>0</v>
          </cell>
          <cell r="AZ239">
            <v>759353.80973913614</v>
          </cell>
          <cell r="BA239">
            <v>0.5</v>
          </cell>
          <cell r="BB239">
            <v>762.38122558593795</v>
          </cell>
          <cell r="BC239">
            <v>0.50000014794829484</v>
          </cell>
          <cell r="BF239" t="str">
            <v>MT</v>
          </cell>
          <cell r="BG239" t="str">
            <v>Central Air Conditioning (Ducted System)</v>
          </cell>
          <cell r="BH239" t="str">
            <v>1993-2006</v>
          </cell>
          <cell r="BI239" t="str">
            <v>Crawlspace</v>
          </cell>
          <cell r="BJ239">
            <v>1368.3519074055801</v>
          </cell>
          <cell r="BM239" t="str">
            <v>No</v>
          </cell>
          <cell r="BN239">
            <v>2454823.3218856105</v>
          </cell>
          <cell r="BO239" t="b">
            <v>0</v>
          </cell>
          <cell r="BP239">
            <v>675873.34166941594</v>
          </cell>
          <cell r="BQ239">
            <v>0.5</v>
          </cell>
          <cell r="BR239">
            <v>684.17595370279003</v>
          </cell>
          <cell r="BU239" t="str">
            <v>WA</v>
          </cell>
          <cell r="BV239" t="str">
            <v>Pre 1980</v>
          </cell>
          <cell r="BW239" t="str">
            <v>Gas Storage Outside Conditioned Space</v>
          </cell>
          <cell r="BY239">
            <v>1524.7619999999999</v>
          </cell>
          <cell r="BZ239" t="str">
            <v>gt55</v>
          </cell>
          <cell r="CF239" t="str">
            <v>Conditioned</v>
          </cell>
          <cell r="CG239">
            <v>1524.7619999999999</v>
          </cell>
          <cell r="CH239" t="str">
            <v>WA</v>
          </cell>
          <cell r="CI239" t="str">
            <v>Top-Freezer w/o TTD Ice</v>
          </cell>
          <cell r="CJ239">
            <v>27445.716</v>
          </cell>
          <cell r="CK239" t="b">
            <v>0</v>
          </cell>
          <cell r="CQ239" t="str">
            <v>Unconditioned</v>
          </cell>
          <cell r="CR239">
            <v>1904.288</v>
          </cell>
          <cell r="CS239" t="str">
            <v>WA</v>
          </cell>
          <cell r="CT239" t="str">
            <v>Chest</v>
          </cell>
          <cell r="CU239">
            <v>38085.760000000002</v>
          </cell>
          <cell r="CV239" t="b">
            <v>0</v>
          </cell>
          <cell r="CZ239">
            <v>6932.7380000000003</v>
          </cell>
          <cell r="DA239" t="str">
            <v>OR</v>
          </cell>
          <cell r="DC239" t="str">
            <v>Horizontal Axis</v>
          </cell>
          <cell r="DG239" t="str">
            <v>Electric</v>
          </cell>
          <cell r="DH239">
            <v>1464.694</v>
          </cell>
          <cell r="DI239" t="str">
            <v>WA</v>
          </cell>
          <cell r="DL239" t="str">
            <v>Electric</v>
          </cell>
          <cell r="DM239" t="str">
            <v>Electric</v>
          </cell>
          <cell r="DN239">
            <v>4956.4930000000004</v>
          </cell>
          <cell r="DO239" t="str">
            <v>WA</v>
          </cell>
          <cell r="DS239">
            <v>1464.694</v>
          </cell>
          <cell r="DT239" t="str">
            <v>WA</v>
          </cell>
          <cell r="DU239" t="str">
            <v>lt32</v>
          </cell>
          <cell r="DX239" t="b">
            <v>0</v>
          </cell>
          <cell r="DY239">
            <v>1464.694</v>
          </cell>
          <cell r="DZ239" t="str">
            <v>WA</v>
          </cell>
          <cell r="EC239" t="str">
            <v>Laptop</v>
          </cell>
          <cell r="ED239">
            <v>1464.694</v>
          </cell>
          <cell r="EE239" t="str">
            <v>WA</v>
          </cell>
          <cell r="EH239" t="str">
            <v>le20</v>
          </cell>
          <cell r="EI239">
            <v>1524.7619999999999</v>
          </cell>
          <cell r="EJ239" t="str">
            <v>WA</v>
          </cell>
          <cell r="EO239">
            <v>4956.4930000000004</v>
          </cell>
          <cell r="EP239" t="str">
            <v>WA</v>
          </cell>
          <cell r="ES239">
            <v>1464.694</v>
          </cell>
          <cell r="ET239" t="str">
            <v>WA</v>
          </cell>
          <cell r="EZ239" t="str">
            <v>OR</v>
          </cell>
          <cell r="FA239" t="str">
            <v>Exterior</v>
          </cell>
          <cell r="FB239">
            <v>2218476.16</v>
          </cell>
          <cell r="FC239">
            <v>17331845</v>
          </cell>
          <cell r="FI239" t="str">
            <v>WA</v>
          </cell>
          <cell r="FJ239" t="str">
            <v>Bathroom</v>
          </cell>
          <cell r="FK239" t="str">
            <v>EISAnqnx</v>
          </cell>
          <cell r="FL239">
            <v>644465.36</v>
          </cell>
          <cell r="FS239" t="str">
            <v>WA</v>
          </cell>
          <cell r="FT239" t="str">
            <v>EISAx</v>
          </cell>
          <cell r="FV239">
            <v>175763.28</v>
          </cell>
          <cell r="GD239" t="str">
            <v>OR</v>
          </cell>
          <cell r="GE239">
            <v>913592.76300000004</v>
          </cell>
          <cell r="GF239">
            <v>1425632.4000000001</v>
          </cell>
          <cell r="GI239">
            <v>1</v>
          </cell>
          <cell r="GJ239">
            <v>2</v>
          </cell>
          <cell r="GK239" t="str">
            <v>OR</v>
          </cell>
          <cell r="GL239">
            <v>1188.027</v>
          </cell>
          <cell r="GM239" t="str">
            <v>Pre 1980</v>
          </cell>
          <cell r="GN239">
            <v>0</v>
          </cell>
          <cell r="GQ239">
            <v>6222799.8880559998</v>
          </cell>
          <cell r="GR239">
            <v>684591.64854750002</v>
          </cell>
          <cell r="GU239" t="str">
            <v>Heat Pump (Ductless System)</v>
          </cell>
          <cell r="GX239" t="str">
            <v>Baseboard/Wall/Radiant</v>
          </cell>
          <cell r="GY239" t="str">
            <v>WA</v>
          </cell>
          <cell r="GZ239">
            <v>2003.71557617188</v>
          </cell>
        </row>
        <row r="240">
          <cell r="AD240" t="str">
            <v>WA</v>
          </cell>
          <cell r="AH240" t="str">
            <v>WA</v>
          </cell>
          <cell r="AI240" t="str">
            <v>Pre 1980</v>
          </cell>
          <cell r="AJ240">
            <v>1524.7619999999999</v>
          </cell>
          <cell r="AK240" t="b">
            <v>1</v>
          </cell>
          <cell r="AN240" t="str">
            <v>WA</v>
          </cell>
          <cell r="AO240" t="str">
            <v>Wood</v>
          </cell>
          <cell r="AP240" t="str">
            <v>Pre 1980</v>
          </cell>
          <cell r="AQ240" t="str">
            <v>Basement</v>
          </cell>
          <cell r="AR240">
            <v>2003.71557617188</v>
          </cell>
          <cell r="AU240" t="str">
            <v>No</v>
          </cell>
          <cell r="AV240" t="b">
            <v>0</v>
          </cell>
          <cell r="AX240">
            <v>4738787.3376464965</v>
          </cell>
          <cell r="AY240" t="b">
            <v>0</v>
          </cell>
          <cell r="AZ240">
            <v>935985.63851928944</v>
          </cell>
          <cell r="BA240" t="str">
            <v/>
          </cell>
          <cell r="BB240" t="str">
            <v/>
          </cell>
          <cell r="BC240">
            <v>0.99999978847894622</v>
          </cell>
          <cell r="BF240" t="str">
            <v>MT</v>
          </cell>
          <cell r="BG240" t="str">
            <v>Central Air Conditioning (Ducted System)</v>
          </cell>
          <cell r="BH240" t="str">
            <v>1993-2006</v>
          </cell>
          <cell r="BI240" t="str">
            <v>Slab on Grade</v>
          </cell>
          <cell r="BJ240">
            <v>762.53456720379404</v>
          </cell>
          <cell r="BM240" t="str">
            <v>No</v>
          </cell>
          <cell r="BN240">
            <v>1367987.0135636064</v>
          </cell>
          <cell r="BO240" t="b">
            <v>0</v>
          </cell>
          <cell r="BP240">
            <v>376640.52886193123</v>
          </cell>
          <cell r="BQ240">
            <v>0.5</v>
          </cell>
          <cell r="BR240">
            <v>381.26728360189702</v>
          </cell>
          <cell r="BU240" t="str">
            <v>WA</v>
          </cell>
          <cell r="BV240" t="str">
            <v>Pre 1980</v>
          </cell>
          <cell r="BW240" t="str">
            <v>Gas Tankless</v>
          </cell>
          <cell r="BY240">
            <v>1524.7619999999999</v>
          </cell>
          <cell r="BZ240" t="str">
            <v/>
          </cell>
          <cell r="CF240" t="str">
            <v>Conditioned</v>
          </cell>
          <cell r="CG240">
            <v>4956.4930000000004</v>
          </cell>
          <cell r="CH240" t="str">
            <v>WA</v>
          </cell>
          <cell r="CI240" t="str">
            <v>Top-Freezer w/o TTD Ice</v>
          </cell>
          <cell r="CJ240">
            <v>123912.32500000001</v>
          </cell>
          <cell r="CK240" t="b">
            <v>0</v>
          </cell>
          <cell r="CQ240" t="str">
            <v>Unconditioned</v>
          </cell>
          <cell r="CR240">
            <v>1904.288</v>
          </cell>
          <cell r="CS240" t="str">
            <v>WA</v>
          </cell>
          <cell r="CT240" t="str">
            <v>Upright</v>
          </cell>
          <cell r="CU240">
            <v>24755.743999999999</v>
          </cell>
          <cell r="CV240" t="b">
            <v>0</v>
          </cell>
          <cell r="CZ240">
            <v>2003.7159999999999</v>
          </cell>
          <cell r="DA240" t="str">
            <v>WA</v>
          </cell>
          <cell r="DC240" t="str">
            <v>Vertical Axis</v>
          </cell>
          <cell r="DG240" t="str">
            <v>Electric</v>
          </cell>
          <cell r="DH240">
            <v>4956.4930000000004</v>
          </cell>
          <cell r="DI240" t="str">
            <v>WA</v>
          </cell>
          <cell r="DL240" t="str">
            <v>Electric</v>
          </cell>
          <cell r="DM240" t="str">
            <v>Electric</v>
          </cell>
          <cell r="DN240">
            <v>1464.694</v>
          </cell>
          <cell r="DO240" t="str">
            <v>WA</v>
          </cell>
          <cell r="DS240">
            <v>1524.7619999999999</v>
          </cell>
          <cell r="DT240" t="str">
            <v>WA</v>
          </cell>
          <cell r="DU240" t="str">
            <v>32to46</v>
          </cell>
          <cell r="DX240" t="b">
            <v>0</v>
          </cell>
          <cell r="DY240">
            <v>1464.694</v>
          </cell>
          <cell r="DZ240" t="str">
            <v>WA</v>
          </cell>
          <cell r="EC240" t="str">
            <v>Desktop</v>
          </cell>
          <cell r="ED240">
            <v>1524.7619999999999</v>
          </cell>
          <cell r="EE240" t="str">
            <v>WA</v>
          </cell>
          <cell r="EH240" t="str">
            <v>le20</v>
          </cell>
          <cell r="EI240">
            <v>6932.7380000000003</v>
          </cell>
          <cell r="EJ240" t="str">
            <v>OR</v>
          </cell>
          <cell r="EO240">
            <v>4956.4930000000004</v>
          </cell>
          <cell r="EP240" t="str">
            <v>WA</v>
          </cell>
          <cell r="ES240">
            <v>1524.7619999999999</v>
          </cell>
          <cell r="ET240" t="str">
            <v>WA</v>
          </cell>
          <cell r="EZ240" t="str">
            <v>OR</v>
          </cell>
          <cell r="FA240" t="str">
            <v>Garage</v>
          </cell>
          <cell r="FB240">
            <v>1511336.8840000001</v>
          </cell>
          <cell r="FC240">
            <v>3050404.72</v>
          </cell>
          <cell r="FI240" t="str">
            <v>WA</v>
          </cell>
          <cell r="FJ240" t="str">
            <v>Bathroom</v>
          </cell>
          <cell r="FK240" t="str">
            <v>EISAq</v>
          </cell>
          <cell r="FL240">
            <v>79093.475999999995</v>
          </cell>
          <cell r="FS240" t="str">
            <v>WA</v>
          </cell>
          <cell r="FT240" t="str">
            <v>EISAnqnx</v>
          </cell>
          <cell r="FV240">
            <v>1357038.18</v>
          </cell>
          <cell r="GD240" t="str">
            <v>WA</v>
          </cell>
          <cell r="GE240">
            <v>2063002.986</v>
          </cell>
          <cell r="GF240">
            <v>2114844.8939999999</v>
          </cell>
          <cell r="GI240">
            <v>1</v>
          </cell>
          <cell r="GJ240">
            <v>1</v>
          </cell>
          <cell r="GK240" t="str">
            <v>WA</v>
          </cell>
          <cell r="GL240">
            <v>1524.7619999999999</v>
          </cell>
          <cell r="GM240" t="str">
            <v>Pre 1980</v>
          </cell>
          <cell r="GN240">
            <v>-1</v>
          </cell>
          <cell r="GQ240">
            <v>7547541.4047599994</v>
          </cell>
          <cell r="GR240">
            <v>442748.95384500001</v>
          </cell>
          <cell r="GU240" t="str">
            <v>Heat Pump (Ductless System)</v>
          </cell>
          <cell r="GX240" t="str">
            <v>Other</v>
          </cell>
          <cell r="GY240" t="str">
            <v>WA</v>
          </cell>
          <cell r="GZ240">
            <v>2003.71557617188</v>
          </cell>
        </row>
        <row r="241">
          <cell r="AD241" t="str">
            <v>OR</v>
          </cell>
          <cell r="AH241" t="str">
            <v>OR</v>
          </cell>
          <cell r="AI241" t="str">
            <v>1980-1992</v>
          </cell>
          <cell r="AJ241">
            <v>6932.7380000000003</v>
          </cell>
          <cell r="AK241" t="b">
            <v>1</v>
          </cell>
          <cell r="AN241" t="str">
            <v>WA</v>
          </cell>
          <cell r="AO241" t="str">
            <v>Natural Gas FAF</v>
          </cell>
          <cell r="AP241" t="str">
            <v>Pre 1980</v>
          </cell>
          <cell r="AQ241" t="str">
            <v>Basement</v>
          </cell>
          <cell r="AR241">
            <v>2003.71557617188</v>
          </cell>
          <cell r="AU241" t="str">
            <v>No</v>
          </cell>
          <cell r="AV241" t="b">
            <v>1</v>
          </cell>
          <cell r="AX241">
            <v>4738787.3376464965</v>
          </cell>
          <cell r="AY241" t="b">
            <v>0</v>
          </cell>
          <cell r="AZ241">
            <v>935985.63851928944</v>
          </cell>
          <cell r="BA241">
            <v>1</v>
          </cell>
          <cell r="BB241">
            <v>2003.71557617188</v>
          </cell>
          <cell r="BC241">
            <v>0.99999978847894622</v>
          </cell>
          <cell r="BF241" t="str">
            <v>OR</v>
          </cell>
          <cell r="BG241" t="str">
            <v>PTAC</v>
          </cell>
          <cell r="BH241" t="str">
            <v>Pre 1980</v>
          </cell>
          <cell r="BI241" t="str">
            <v>Crawlspace</v>
          </cell>
          <cell r="BJ241">
            <v>8264.9453125</v>
          </cell>
          <cell r="BM241" t="str">
            <v>No</v>
          </cell>
          <cell r="BN241">
            <v>7025203.515625</v>
          </cell>
          <cell r="BO241" t="b">
            <v>0</v>
          </cell>
          <cell r="BP241">
            <v>7171246.7522859378</v>
          </cell>
          <cell r="BQ241">
            <v>1</v>
          </cell>
          <cell r="BR241">
            <v>8264.9453125</v>
          </cell>
          <cell r="BU241" t="str">
            <v>OR</v>
          </cell>
          <cell r="BV241" t="str">
            <v>Pre 1980</v>
          </cell>
          <cell r="BW241" t="str">
            <v>Gas Storage Inside Conditioned Space</v>
          </cell>
          <cell r="BY241">
            <v>6932.7380000000003</v>
          </cell>
          <cell r="BZ241" t="str">
            <v>le55</v>
          </cell>
          <cell r="CF241" t="str">
            <v>Conditioned</v>
          </cell>
          <cell r="CG241">
            <v>1524.7619999999999</v>
          </cell>
          <cell r="CH241" t="str">
            <v>WA</v>
          </cell>
          <cell r="CI241" t="str">
            <v>Top-Freezer w/o TTD Ice</v>
          </cell>
          <cell r="CJ241">
            <v>33544.763999999996</v>
          </cell>
          <cell r="CK241" t="b">
            <v>0</v>
          </cell>
          <cell r="CQ241" t="str">
            <v>Unconditioned</v>
          </cell>
          <cell r="CR241">
            <v>6932.7380000000003</v>
          </cell>
          <cell r="CS241" t="str">
            <v>OR</v>
          </cell>
          <cell r="CT241" t="str">
            <v>Upright</v>
          </cell>
          <cell r="CU241">
            <v>110923.808</v>
          </cell>
          <cell r="CV241" t="b">
            <v>0</v>
          </cell>
          <cell r="CZ241">
            <v>4956.4930000000004</v>
          </cell>
          <cell r="DA241" t="str">
            <v>WA</v>
          </cell>
          <cell r="DC241" t="str">
            <v>Horizontal Axis</v>
          </cell>
          <cell r="DG241" t="str">
            <v>Electric</v>
          </cell>
          <cell r="DH241">
            <v>6932.7380000000003</v>
          </cell>
          <cell r="DI241" t="str">
            <v>OR</v>
          </cell>
          <cell r="DL241" t="str">
            <v>Gas</v>
          </cell>
          <cell r="DM241" t="str">
            <v>Electric</v>
          </cell>
          <cell r="DN241">
            <v>1524.7619999999999</v>
          </cell>
          <cell r="DO241" t="str">
            <v>WA</v>
          </cell>
          <cell r="DS241">
            <v>1524.7619999999999</v>
          </cell>
          <cell r="DT241" t="str">
            <v>WA</v>
          </cell>
          <cell r="DU241" t="str">
            <v>32to46</v>
          </cell>
          <cell r="DX241" t="b">
            <v>1</v>
          </cell>
          <cell r="DY241">
            <v>1464.694</v>
          </cell>
          <cell r="DZ241" t="str">
            <v>WA</v>
          </cell>
          <cell r="EC241" t="str">
            <v>Desktop</v>
          </cell>
          <cell r="ED241">
            <v>1464.694</v>
          </cell>
          <cell r="EE241" t="str">
            <v>WA</v>
          </cell>
          <cell r="EH241" t="str">
            <v>le20</v>
          </cell>
          <cell r="EI241">
            <v>2003.7159999999999</v>
          </cell>
          <cell r="EJ241" t="str">
            <v>WA</v>
          </cell>
          <cell r="EO241">
            <v>1524.7619999999999</v>
          </cell>
          <cell r="EP241" t="str">
            <v>WA</v>
          </cell>
          <cell r="ES241">
            <v>4956.4930000000004</v>
          </cell>
          <cell r="ET241" t="str">
            <v>WA</v>
          </cell>
          <cell r="EZ241" t="str">
            <v>OR</v>
          </cell>
          <cell r="FA241" t="str">
            <v>Kitchen</v>
          </cell>
          <cell r="FB241">
            <v>2253139.85</v>
          </cell>
          <cell r="FC241">
            <v>693273.8</v>
          </cell>
          <cell r="FI241" t="str">
            <v>WA</v>
          </cell>
          <cell r="FJ241" t="str">
            <v>Bedrooms</v>
          </cell>
          <cell r="FK241" t="str">
            <v>EISAnqnx</v>
          </cell>
          <cell r="FL241">
            <v>87881.64</v>
          </cell>
          <cell r="FS241" t="str">
            <v>WA</v>
          </cell>
          <cell r="FT241" t="str">
            <v>EISAq</v>
          </cell>
          <cell r="FV241">
            <v>1578128.67</v>
          </cell>
          <cell r="GD241" t="str">
            <v>OR</v>
          </cell>
          <cell r="GE241">
            <v>20569433.646000002</v>
          </cell>
          <cell r="GF241">
            <v>13726821.24</v>
          </cell>
          <cell r="GI241">
            <v>1</v>
          </cell>
          <cell r="GJ241">
            <v>1</v>
          </cell>
          <cell r="GK241" t="str">
            <v>OR</v>
          </cell>
          <cell r="GL241">
            <v>6932.7380000000003</v>
          </cell>
          <cell r="GM241" t="str">
            <v>1980-1992</v>
          </cell>
          <cell r="GN241">
            <v>-1</v>
          </cell>
          <cell r="GQ241">
            <v>35357657.073800005</v>
          </cell>
          <cell r="GR241">
            <v>3733764.7046600003</v>
          </cell>
          <cell r="GU241" t="str">
            <v>Heat Pump (Ductless System)</v>
          </cell>
          <cell r="GX241" t="str">
            <v>Wood</v>
          </cell>
          <cell r="GY241" t="str">
            <v>WA</v>
          </cell>
          <cell r="GZ241">
            <v>2003.71557617188</v>
          </cell>
        </row>
        <row r="242">
          <cell r="AD242" t="str">
            <v>WA</v>
          </cell>
          <cell r="AH242" t="str">
            <v>WA</v>
          </cell>
          <cell r="AI242" t="str">
            <v>Pre 1980</v>
          </cell>
          <cell r="AJ242">
            <v>2003.7159999999999</v>
          </cell>
          <cell r="AK242" t="b">
            <v>1</v>
          </cell>
          <cell r="AN242" t="str">
            <v>OR</v>
          </cell>
          <cell r="AO242" t="str">
            <v>Heat Pump (Central System)</v>
          </cell>
          <cell r="AP242" t="str">
            <v>Pre 1980</v>
          </cell>
          <cell r="AQ242" t="str">
            <v>Crawlspace</v>
          </cell>
          <cell r="AR242">
            <v>6932.73828125</v>
          </cell>
          <cell r="AU242" t="str">
            <v>No</v>
          </cell>
          <cell r="AV242" t="b">
            <v>1</v>
          </cell>
          <cell r="AX242">
            <v>12118426.515625</v>
          </cell>
          <cell r="AY242" t="b">
            <v>0</v>
          </cell>
          <cell r="AZ242">
            <v>3050925.4923949218</v>
          </cell>
          <cell r="BA242">
            <v>1</v>
          </cell>
          <cell r="BB242">
            <v>6932.73828125</v>
          </cell>
          <cell r="BC242">
            <v>1.0000000405683873</v>
          </cell>
          <cell r="BF242" t="str">
            <v>WA</v>
          </cell>
          <cell r="BG242" t="str">
            <v>Heat Pump (Central System)</v>
          </cell>
          <cell r="BH242" t="str">
            <v>Post 2006</v>
          </cell>
          <cell r="BI242" t="str">
            <v>Crawlspace</v>
          </cell>
          <cell r="BJ242">
            <v>1904.28771972656</v>
          </cell>
          <cell r="BM242" t="str">
            <v>No</v>
          </cell>
          <cell r="BN242">
            <v>6554558.3312988197</v>
          </cell>
          <cell r="BO242" t="b">
            <v>0</v>
          </cell>
          <cell r="BP242">
            <v>1043751.7153372178</v>
          </cell>
          <cell r="BQ242">
            <v>1</v>
          </cell>
          <cell r="BR242">
            <v>1904.28771972656</v>
          </cell>
          <cell r="BU242" t="str">
            <v>WA</v>
          </cell>
          <cell r="BV242" t="str">
            <v>1980-1992</v>
          </cell>
          <cell r="BW242" t="str">
            <v>Gas Storage Inside Conditioned Space</v>
          </cell>
          <cell r="BY242">
            <v>1524.7619999999999</v>
          </cell>
          <cell r="BZ242" t="str">
            <v>gt55</v>
          </cell>
          <cell r="CF242" t="str">
            <v>Conditioned</v>
          </cell>
          <cell r="CG242">
            <v>4956.4930000000004</v>
          </cell>
          <cell r="CH242" t="str">
            <v>WA</v>
          </cell>
          <cell r="CI242" t="str">
            <v>Bottom-Freezer (Including French Door) w/o TTD Ice</v>
          </cell>
          <cell r="CJ242">
            <v>109042.84600000001</v>
          </cell>
          <cell r="CK242" t="b">
            <v>0</v>
          </cell>
          <cell r="CQ242" t="str">
            <v>Unconditioned</v>
          </cell>
          <cell r="CR242">
            <v>3785.7640000000001</v>
          </cell>
          <cell r="CS242" t="str">
            <v>ID</v>
          </cell>
          <cell r="CT242" t="str">
            <v>Chest</v>
          </cell>
          <cell r="CU242">
            <v>45429.168000000005</v>
          </cell>
          <cell r="CV242" t="b">
            <v>0</v>
          </cell>
          <cell r="CZ242">
            <v>4956.4930000000004</v>
          </cell>
          <cell r="DA242" t="str">
            <v>WA</v>
          </cell>
          <cell r="DC242" t="str">
            <v>Vertical Axis</v>
          </cell>
          <cell r="DG242" t="str">
            <v>Electric</v>
          </cell>
          <cell r="DH242">
            <v>1524.7619999999999</v>
          </cell>
          <cell r="DI242" t="str">
            <v>WA</v>
          </cell>
          <cell r="DL242" t="str">
            <v>Electric</v>
          </cell>
          <cell r="DM242" t="str">
            <v>Electric</v>
          </cell>
          <cell r="DN242">
            <v>1150.8789999999999</v>
          </cell>
          <cell r="DO242" t="str">
            <v>WA</v>
          </cell>
          <cell r="DS242">
            <v>8264.9449999999997</v>
          </cell>
          <cell r="DT242" t="str">
            <v>OR</v>
          </cell>
          <cell r="DU242" t="str">
            <v>gt46</v>
          </cell>
          <cell r="DX242" t="b">
            <v>0</v>
          </cell>
          <cell r="DY242">
            <v>1464.694</v>
          </cell>
          <cell r="DZ242" t="str">
            <v>WA</v>
          </cell>
          <cell r="EC242" t="str">
            <v>Desktop</v>
          </cell>
          <cell r="ED242">
            <v>1464.694</v>
          </cell>
          <cell r="EE242" t="str">
            <v>WA</v>
          </cell>
          <cell r="EH242" t="str">
            <v>gt20</v>
          </cell>
          <cell r="EI242">
            <v>2003.7159999999999</v>
          </cell>
          <cell r="EJ242" t="str">
            <v>WA</v>
          </cell>
          <cell r="EO242">
            <v>1524.7619999999999</v>
          </cell>
          <cell r="EP242" t="str">
            <v>WA</v>
          </cell>
          <cell r="ES242">
            <v>1464.694</v>
          </cell>
          <cell r="ET242" t="str">
            <v>WA</v>
          </cell>
          <cell r="EZ242" t="str">
            <v>OR</v>
          </cell>
          <cell r="FA242" t="str">
            <v>Living Room/Family Room</v>
          </cell>
          <cell r="FB242">
            <v>2357130.92</v>
          </cell>
          <cell r="FC242">
            <v>2197677.946</v>
          </cell>
          <cell r="FI242" t="str">
            <v>WA</v>
          </cell>
          <cell r="FJ242" t="str">
            <v>Bedrooms</v>
          </cell>
          <cell r="FK242" t="str">
            <v>EISAq</v>
          </cell>
          <cell r="FL242">
            <v>38082.044000000002</v>
          </cell>
          <cell r="FS242" t="str">
            <v>WA</v>
          </cell>
          <cell r="FT242" t="str">
            <v>EISAx</v>
          </cell>
          <cell r="FV242">
            <v>1052085.78</v>
          </cell>
          <cell r="GD242" t="str">
            <v>WA</v>
          </cell>
          <cell r="GE242">
            <v>4997267.7039999999</v>
          </cell>
          <cell r="GF242">
            <v>4099602.9359999998</v>
          </cell>
          <cell r="GI242">
            <v>1</v>
          </cell>
          <cell r="GJ242">
            <v>1</v>
          </cell>
          <cell r="GK242" t="str">
            <v>WA</v>
          </cell>
          <cell r="GL242">
            <v>2003.7159999999999</v>
          </cell>
          <cell r="GM242" t="str">
            <v>Pre 1980</v>
          </cell>
          <cell r="GN242">
            <v>0</v>
          </cell>
          <cell r="GQ242">
            <v>10718403.861307999</v>
          </cell>
          <cell r="GR242">
            <v>344634.14270999999</v>
          </cell>
          <cell r="GU242" t="str">
            <v>Baseboard/Wall/Radiant</v>
          </cell>
          <cell r="GX242" t="str">
            <v>Wood</v>
          </cell>
          <cell r="GY242" t="str">
            <v>WA</v>
          </cell>
          <cell r="GZ242">
            <v>2003.71557617188</v>
          </cell>
        </row>
        <row r="243">
          <cell r="AD243" t="str">
            <v>WA</v>
          </cell>
          <cell r="AH243" t="str">
            <v>WA</v>
          </cell>
          <cell r="AI243" t="str">
            <v>Pre 1980</v>
          </cell>
          <cell r="AJ243">
            <v>4956.4930000000004</v>
          </cell>
          <cell r="AK243" t="b">
            <v>1</v>
          </cell>
          <cell r="AN243" t="str">
            <v>OR</v>
          </cell>
          <cell r="AO243" t="str">
            <v>Wood</v>
          </cell>
          <cell r="AP243" t="str">
            <v>1993-2006</v>
          </cell>
          <cell r="AQ243" t="str">
            <v>Crawlspace</v>
          </cell>
          <cell r="AR243">
            <v>6932.73828125</v>
          </cell>
          <cell r="AU243" t="str">
            <v>No</v>
          </cell>
          <cell r="AV243" t="b">
            <v>0</v>
          </cell>
          <cell r="AX243">
            <v>19155155.87109375</v>
          </cell>
          <cell r="AY243" t="b">
            <v>0</v>
          </cell>
          <cell r="AZ243">
            <v>3327593.0520800781</v>
          </cell>
          <cell r="BA243" t="str">
            <v/>
          </cell>
          <cell r="BB243" t="str">
            <v/>
          </cell>
          <cell r="BC243">
            <v>1.0000000405683873</v>
          </cell>
          <cell r="BF243" t="str">
            <v>OR</v>
          </cell>
          <cell r="BG243" t="str">
            <v>Window A/C</v>
          </cell>
          <cell r="BH243" t="str">
            <v>Pre 1980</v>
          </cell>
          <cell r="BI243" t="str">
            <v>Crawlspace</v>
          </cell>
          <cell r="BJ243">
            <v>8264.9453125</v>
          </cell>
          <cell r="BM243" t="str">
            <v>No</v>
          </cell>
          <cell r="BN243">
            <v>12240384.0078125</v>
          </cell>
          <cell r="BO243" t="b">
            <v>0</v>
          </cell>
          <cell r="BP243">
            <v>5045666.463828125</v>
          </cell>
          <cell r="BQ243">
            <v>1</v>
          </cell>
          <cell r="BR243">
            <v>8264.9453125</v>
          </cell>
          <cell r="BU243" t="str">
            <v>WA</v>
          </cell>
          <cell r="BV243" t="str">
            <v>Pre 1980</v>
          </cell>
          <cell r="BW243" t="str">
            <v>Electric Storage - Inside Conditioned Space</v>
          </cell>
          <cell r="BY243">
            <v>2003.7159999999999</v>
          </cell>
          <cell r="BZ243" t="str">
            <v>le55</v>
          </cell>
          <cell r="CF243" t="str">
            <v>Unconditioned</v>
          </cell>
          <cell r="CG243">
            <v>4956.4930000000004</v>
          </cell>
          <cell r="CH243" t="str">
            <v>WA</v>
          </cell>
          <cell r="CI243" t="str">
            <v>Top-Freezer w/o TTD Ice</v>
          </cell>
          <cell r="CJ243">
            <v>99129.860000000015</v>
          </cell>
          <cell r="CK243" t="b">
            <v>0</v>
          </cell>
          <cell r="CQ243" t="str">
            <v>Conditioned</v>
          </cell>
          <cell r="CR243">
            <v>1144.6790000000001</v>
          </cell>
          <cell r="CS243" t="str">
            <v>MT</v>
          </cell>
          <cell r="CT243" t="str">
            <v>Upright</v>
          </cell>
          <cell r="CU243">
            <v>24038.259000000002</v>
          </cell>
          <cell r="CV243" t="b">
            <v>0</v>
          </cell>
          <cell r="CZ243">
            <v>2003.7159999999999</v>
          </cell>
          <cell r="DA243" t="str">
            <v>WA</v>
          </cell>
          <cell r="DC243" t="str">
            <v>Horizontal Axis</v>
          </cell>
          <cell r="DG243" t="str">
            <v>Electric</v>
          </cell>
          <cell r="DH243">
            <v>1464.694</v>
          </cell>
          <cell r="DI243" t="str">
            <v>WA</v>
          </cell>
          <cell r="DL243" t="str">
            <v>Electric</v>
          </cell>
          <cell r="DM243" t="str">
            <v>Electric</v>
          </cell>
          <cell r="DN243">
            <v>1464.694</v>
          </cell>
          <cell r="DO243" t="str">
            <v>WA</v>
          </cell>
          <cell r="DS243">
            <v>8264.9449999999997</v>
          </cell>
          <cell r="DT243" t="str">
            <v>OR</v>
          </cell>
          <cell r="DU243" t="str">
            <v>lt32</v>
          </cell>
          <cell r="DX243" t="b">
            <v>1</v>
          </cell>
          <cell r="DY243">
            <v>1524.7619999999999</v>
          </cell>
          <cell r="DZ243" t="str">
            <v>WA</v>
          </cell>
          <cell r="EC243" t="str">
            <v>Laptop</v>
          </cell>
          <cell r="ED243">
            <v>1464.694</v>
          </cell>
          <cell r="EE243" t="str">
            <v>WA</v>
          </cell>
          <cell r="EH243" t="str">
            <v>le20</v>
          </cell>
          <cell r="EI243">
            <v>4956.4930000000004</v>
          </cell>
          <cell r="EJ243" t="str">
            <v>WA</v>
          </cell>
          <cell r="EO243">
            <v>4956.4930000000004</v>
          </cell>
          <cell r="EP243" t="str">
            <v>WA</v>
          </cell>
          <cell r="ES243">
            <v>1524.7619999999999</v>
          </cell>
          <cell r="ET243" t="str">
            <v>WA</v>
          </cell>
          <cell r="EZ243" t="str">
            <v>OR</v>
          </cell>
          <cell r="FA243" t="str">
            <v>Other</v>
          </cell>
          <cell r="FB243">
            <v>8728317.1420000009</v>
          </cell>
          <cell r="FC243">
            <v>9303734.3959999997</v>
          </cell>
          <cell r="FI243" t="str">
            <v>WA</v>
          </cell>
          <cell r="FJ243" t="str">
            <v>Exterior</v>
          </cell>
          <cell r="FK243" t="str">
            <v>EISAnqnx</v>
          </cell>
          <cell r="FL243">
            <v>219704.1</v>
          </cell>
          <cell r="FS243" t="str">
            <v>WA</v>
          </cell>
          <cell r="FT243" t="str">
            <v>EISAq</v>
          </cell>
          <cell r="FV243">
            <v>317642.60399999999</v>
          </cell>
          <cell r="GD243" t="str">
            <v>WA</v>
          </cell>
          <cell r="GE243">
            <v>6963872.665000001</v>
          </cell>
          <cell r="GF243">
            <v>5219187.1290000007</v>
          </cell>
          <cell r="GI243">
            <v>1</v>
          </cell>
          <cell r="GJ243">
            <v>2</v>
          </cell>
          <cell r="GK243" t="str">
            <v>WA</v>
          </cell>
          <cell r="GL243">
            <v>4956.4930000000004</v>
          </cell>
          <cell r="GM243" t="str">
            <v>Pre 1980</v>
          </cell>
          <cell r="GN243">
            <v>0</v>
          </cell>
          <cell r="GQ243">
            <v>27859232.812215004</v>
          </cell>
          <cell r="GR243">
            <v>1732926.2563575001</v>
          </cell>
          <cell r="GU243" t="str">
            <v>Baseboard/Wall/Radiant</v>
          </cell>
          <cell r="GX243" t="str">
            <v>Wood</v>
          </cell>
          <cell r="GY243" t="str">
            <v>WA</v>
          </cell>
          <cell r="GZ243">
            <v>4956.49267578125</v>
          </cell>
        </row>
        <row r="244">
          <cell r="AD244" t="str">
            <v>WA</v>
          </cell>
          <cell r="AH244" t="str">
            <v>WA</v>
          </cell>
          <cell r="AI244" t="str">
            <v>Pre 1980</v>
          </cell>
          <cell r="AJ244">
            <v>2003.7159999999999</v>
          </cell>
          <cell r="AK244" t="b">
            <v>1</v>
          </cell>
          <cell r="AN244" t="str">
            <v>OR</v>
          </cell>
          <cell r="AO244" t="str">
            <v>Natural Gas FAF</v>
          </cell>
          <cell r="AP244" t="str">
            <v>1993-2006</v>
          </cell>
          <cell r="AQ244" t="str">
            <v>Crawlspace</v>
          </cell>
          <cell r="AR244">
            <v>6932.73828125</v>
          </cell>
          <cell r="AU244" t="str">
            <v>No</v>
          </cell>
          <cell r="AV244" t="b">
            <v>1</v>
          </cell>
          <cell r="AX244">
            <v>19155155.87109375</v>
          </cell>
          <cell r="AY244" t="b">
            <v>0</v>
          </cell>
          <cell r="AZ244">
            <v>3327593.0520800781</v>
          </cell>
          <cell r="BA244">
            <v>1</v>
          </cell>
          <cell r="BB244">
            <v>6932.73828125</v>
          </cell>
          <cell r="BC244">
            <v>1.0000000405683873</v>
          </cell>
          <cell r="BF244" t="str">
            <v>ID</v>
          </cell>
          <cell r="BG244" t="str">
            <v>Central Air Conditioning (Ducted System)</v>
          </cell>
          <cell r="BH244" t="str">
            <v>1993-2006</v>
          </cell>
          <cell r="BI244" t="str">
            <v>Crawlspace</v>
          </cell>
          <cell r="BJ244">
            <v>3785.76440429688</v>
          </cell>
          <cell r="BM244" t="str">
            <v>No</v>
          </cell>
          <cell r="BN244">
            <v>4293056.8344726618</v>
          </cell>
          <cell r="BO244" t="b">
            <v>0</v>
          </cell>
          <cell r="BP244">
            <v>1403597.5175145771</v>
          </cell>
          <cell r="BQ244">
            <v>1</v>
          </cell>
          <cell r="BR244">
            <v>3785.76440429688</v>
          </cell>
          <cell r="BU244" t="str">
            <v>WA</v>
          </cell>
          <cell r="BV244" t="str">
            <v>Pre 1980</v>
          </cell>
          <cell r="BW244" t="str">
            <v>Gas Storage Inside Conditioned Space</v>
          </cell>
          <cell r="BY244">
            <v>1524.7619999999999</v>
          </cell>
          <cell r="BZ244" t="str">
            <v>le55</v>
          </cell>
          <cell r="CF244" t="str">
            <v>Conditioned</v>
          </cell>
          <cell r="CG244">
            <v>4956.4930000000004</v>
          </cell>
          <cell r="CH244" t="str">
            <v>WA</v>
          </cell>
          <cell r="CI244" t="str">
            <v>Side-by-Side w/ TTD Ice</v>
          </cell>
          <cell r="CJ244">
            <v>99129.860000000015</v>
          </cell>
          <cell r="CK244" t="b">
            <v>0</v>
          </cell>
          <cell r="CQ244" t="str">
            <v>Conditioned</v>
          </cell>
          <cell r="CR244">
            <v>1144.6790000000001</v>
          </cell>
          <cell r="CS244" t="str">
            <v>MT</v>
          </cell>
          <cell r="CT244" t="str">
            <v>Upright</v>
          </cell>
          <cell r="CU244">
            <v>22893.58</v>
          </cell>
          <cell r="CV244" t="b">
            <v>0</v>
          </cell>
          <cell r="CZ244">
            <v>1524.7619999999999</v>
          </cell>
          <cell r="DA244" t="str">
            <v>WA</v>
          </cell>
          <cell r="DC244" t="str">
            <v>Horizontal Axis</v>
          </cell>
          <cell r="DG244" t="str">
            <v>Gas</v>
          </cell>
          <cell r="DH244">
            <v>1524.7619999999999</v>
          </cell>
          <cell r="DI244" t="str">
            <v>WA</v>
          </cell>
          <cell r="DL244" t="str">
            <v>Gas</v>
          </cell>
          <cell r="DM244" t="str">
            <v>Gas</v>
          </cell>
          <cell r="DN244">
            <v>1524.7619999999999</v>
          </cell>
          <cell r="DO244" t="str">
            <v>WA</v>
          </cell>
          <cell r="DS244">
            <v>8264.9449999999997</v>
          </cell>
          <cell r="DT244" t="str">
            <v>OR</v>
          </cell>
          <cell r="DU244" t="str">
            <v>lt32</v>
          </cell>
          <cell r="DX244" t="b">
            <v>0</v>
          </cell>
          <cell r="DY244">
            <v>4956.4930000000004</v>
          </cell>
          <cell r="DZ244" t="str">
            <v>WA</v>
          </cell>
          <cell r="EC244" t="str">
            <v>Desktop</v>
          </cell>
          <cell r="ED244">
            <v>1524.7619999999999</v>
          </cell>
          <cell r="EE244" t="str">
            <v>WA</v>
          </cell>
          <cell r="EH244" t="str">
            <v>le20</v>
          </cell>
          <cell r="EI244">
            <v>2003.7159999999999</v>
          </cell>
          <cell r="EJ244" t="str">
            <v>WA</v>
          </cell>
          <cell r="EO244">
            <v>4956.4930000000004</v>
          </cell>
          <cell r="EP244" t="str">
            <v>WA</v>
          </cell>
          <cell r="ES244">
            <v>6932.7380000000003</v>
          </cell>
          <cell r="ET244" t="str">
            <v>OR</v>
          </cell>
          <cell r="EZ244" t="str">
            <v>OR</v>
          </cell>
          <cell r="FA244" t="str">
            <v>Bathroom</v>
          </cell>
          <cell r="FB244">
            <v>997942.68</v>
          </cell>
          <cell r="FC244">
            <v>267306.07500000001</v>
          </cell>
          <cell r="FI244" t="str">
            <v>WA</v>
          </cell>
          <cell r="FJ244" t="str">
            <v>Exterior</v>
          </cell>
          <cell r="FK244" t="str">
            <v>EISAx</v>
          </cell>
          <cell r="FL244">
            <v>468702.07999999996</v>
          </cell>
          <cell r="FS244" t="str">
            <v>WA</v>
          </cell>
          <cell r="FT244" t="str">
            <v>EISAnqnx</v>
          </cell>
          <cell r="FV244">
            <v>5646395.3700000001</v>
          </cell>
          <cell r="GD244" t="str">
            <v>WA</v>
          </cell>
          <cell r="GE244">
            <v>2324310.56</v>
          </cell>
          <cell r="GF244">
            <v>1913548.7799999998</v>
          </cell>
          <cell r="GI244">
            <v>1</v>
          </cell>
          <cell r="GJ244">
            <v>1</v>
          </cell>
          <cell r="GK244" t="str">
            <v>WA</v>
          </cell>
          <cell r="GL244">
            <v>2003.7159999999999</v>
          </cell>
          <cell r="GM244" t="str">
            <v>Pre 1980</v>
          </cell>
          <cell r="GN244">
            <v>-1</v>
          </cell>
          <cell r="GQ244">
            <v>10718403.861307999</v>
          </cell>
          <cell r="GR244">
            <v>344634.14270999999</v>
          </cell>
          <cell r="GU244" t="str">
            <v>Oil FAF</v>
          </cell>
          <cell r="GX244" t="str">
            <v>Baseboard/Wall/Radiant</v>
          </cell>
          <cell r="GY244" t="str">
            <v>WA</v>
          </cell>
          <cell r="GZ244">
            <v>1524.76245117188</v>
          </cell>
        </row>
        <row r="245">
          <cell r="AD245" t="str">
            <v>WA</v>
          </cell>
          <cell r="AH245" t="str">
            <v>WA</v>
          </cell>
          <cell r="AI245" t="str">
            <v>Pre 1980</v>
          </cell>
          <cell r="AJ245">
            <v>4956.4930000000004</v>
          </cell>
          <cell r="AK245" t="b">
            <v>1</v>
          </cell>
          <cell r="AN245" t="str">
            <v>WA</v>
          </cell>
          <cell r="AO245" t="str">
            <v>Natural Gas FAF</v>
          </cell>
          <cell r="AP245" t="str">
            <v>Pre 1980</v>
          </cell>
          <cell r="AQ245" t="str">
            <v>Crawlspace</v>
          </cell>
          <cell r="AR245">
            <v>4956.49267578125</v>
          </cell>
          <cell r="AU245" t="str">
            <v>No</v>
          </cell>
          <cell r="AV245" t="b">
            <v>1</v>
          </cell>
          <cell r="AX245">
            <v>9367771.1572265625</v>
          </cell>
          <cell r="AY245" t="b">
            <v>0</v>
          </cell>
          <cell r="AZ245">
            <v>3747844.9977022461</v>
          </cell>
          <cell r="BA245">
            <v>1</v>
          </cell>
          <cell r="BB245">
            <v>4956.49267578125</v>
          </cell>
          <cell r="BC245">
            <v>0.99999993458706582</v>
          </cell>
          <cell r="BF245" t="str">
            <v>WA</v>
          </cell>
          <cell r="BG245" t="str">
            <v>Window A/C</v>
          </cell>
          <cell r="BH245" t="str">
            <v>Pre 1980</v>
          </cell>
          <cell r="BI245" t="str">
            <v>Basement</v>
          </cell>
          <cell r="BJ245">
            <v>1694.91577148438</v>
          </cell>
          <cell r="BM245" t="str">
            <v>No</v>
          </cell>
          <cell r="BN245">
            <v>2447458.374023445</v>
          </cell>
          <cell r="BO245" t="b">
            <v>0</v>
          </cell>
          <cell r="BP245">
            <v>1221576.6439819373</v>
          </cell>
          <cell r="BQ245">
            <v>0.5</v>
          </cell>
          <cell r="BR245">
            <v>847.45788574219</v>
          </cell>
          <cell r="BU245" t="str">
            <v>WA</v>
          </cell>
          <cell r="BV245" t="str">
            <v>1993-2006</v>
          </cell>
          <cell r="BW245" t="str">
            <v>Gas Storage Outside Conditioned Space</v>
          </cell>
          <cell r="BY245">
            <v>4956.4930000000004</v>
          </cell>
          <cell r="BZ245" t="str">
            <v>le55</v>
          </cell>
          <cell r="CF245" t="str">
            <v>Unconditioned</v>
          </cell>
          <cell r="CG245">
            <v>4956.4930000000004</v>
          </cell>
          <cell r="CH245" t="str">
            <v>WA</v>
          </cell>
          <cell r="CI245" t="str">
            <v>Side-by-Side w/o TTD Ice</v>
          </cell>
          <cell r="CJ245">
            <v>109042.84600000001</v>
          </cell>
          <cell r="CK245" t="b">
            <v>0</v>
          </cell>
          <cell r="CQ245" t="str">
            <v>Conditioned</v>
          </cell>
          <cell r="CR245">
            <v>2130.886</v>
          </cell>
          <cell r="CS245" t="str">
            <v>MT</v>
          </cell>
          <cell r="CT245" t="str">
            <v>Upright</v>
          </cell>
          <cell r="CU245">
            <v>44748.606</v>
          </cell>
          <cell r="CV245" t="b">
            <v>0</v>
          </cell>
          <cell r="CZ245">
            <v>1188.027</v>
          </cell>
          <cell r="DA245" t="str">
            <v>OR</v>
          </cell>
          <cell r="DC245" t="str">
            <v>Vertical Axis</v>
          </cell>
          <cell r="DG245" t="str">
            <v>Electric</v>
          </cell>
          <cell r="DH245">
            <v>2003.7159999999999</v>
          </cell>
          <cell r="DI245" t="str">
            <v>WA</v>
          </cell>
          <cell r="DL245" t="str">
            <v>Gas</v>
          </cell>
          <cell r="DM245" t="str">
            <v>Electric</v>
          </cell>
          <cell r="DN245">
            <v>6932.7380000000003</v>
          </cell>
          <cell r="DO245" t="str">
            <v>OR</v>
          </cell>
          <cell r="DS245">
            <v>2003.7159999999999</v>
          </cell>
          <cell r="DT245" t="str">
            <v>WA</v>
          </cell>
          <cell r="DU245" t="str">
            <v>lt32</v>
          </cell>
          <cell r="DX245" t="b">
            <v>1</v>
          </cell>
          <cell r="DY245">
            <v>4956.4930000000004</v>
          </cell>
          <cell r="DZ245" t="str">
            <v>WA</v>
          </cell>
          <cell r="EC245" t="str">
            <v>Laptop</v>
          </cell>
          <cell r="ED245">
            <v>1524.7619999999999</v>
          </cell>
          <cell r="EE245" t="str">
            <v>WA</v>
          </cell>
          <cell r="EH245" t="str">
            <v>gt20</v>
          </cell>
          <cell r="EI245">
            <v>2003.7159999999999</v>
          </cell>
          <cell r="EJ245" t="str">
            <v>WA</v>
          </cell>
          <cell r="EO245">
            <v>1524.7619999999999</v>
          </cell>
          <cell r="EP245" t="str">
            <v>WA</v>
          </cell>
          <cell r="ES245">
            <v>6932.7380000000003</v>
          </cell>
          <cell r="ET245" t="str">
            <v>OR</v>
          </cell>
          <cell r="EZ245" t="str">
            <v>OR</v>
          </cell>
          <cell r="FA245" t="str">
            <v>Bedrooms</v>
          </cell>
          <cell r="FB245">
            <v>2719393.8030000003</v>
          </cell>
          <cell r="FC245">
            <v>1157138.298</v>
          </cell>
          <cell r="FI245" t="str">
            <v>WA</v>
          </cell>
          <cell r="FJ245" t="str">
            <v>Kitchen</v>
          </cell>
          <cell r="FK245" t="str">
            <v>EISAq</v>
          </cell>
          <cell r="FL245">
            <v>101063.886</v>
          </cell>
          <cell r="FS245" t="str">
            <v>WA</v>
          </cell>
          <cell r="FT245" t="str">
            <v>EISAq</v>
          </cell>
          <cell r="FV245">
            <v>1414894.4039999999</v>
          </cell>
          <cell r="GD245" t="str">
            <v>WA</v>
          </cell>
          <cell r="GE245">
            <v>3657891.8340000003</v>
          </cell>
          <cell r="GF245">
            <v>5095274.8040000005</v>
          </cell>
          <cell r="GI245">
            <v>1</v>
          </cell>
          <cell r="GJ245">
            <v>1</v>
          </cell>
          <cell r="GK245" t="str">
            <v>WA</v>
          </cell>
          <cell r="GL245">
            <v>4956.4930000000004</v>
          </cell>
          <cell r="GM245" t="str">
            <v>Pre 1980</v>
          </cell>
          <cell r="GN245">
            <v>-1</v>
          </cell>
          <cell r="GQ245">
            <v>23007510.161249001</v>
          </cell>
          <cell r="GR245">
            <v>1853220.3414675</v>
          </cell>
          <cell r="GU245" t="str">
            <v>Natural Gas FAF</v>
          </cell>
          <cell r="GX245" t="str">
            <v>Wood</v>
          </cell>
          <cell r="GY245" t="str">
            <v>WA</v>
          </cell>
          <cell r="GZ245">
            <v>1464.69372558594</v>
          </cell>
        </row>
        <row r="246">
          <cell r="AD246" t="str">
            <v>WA</v>
          </cell>
          <cell r="AH246" t="str">
            <v>WA</v>
          </cell>
          <cell r="AI246" t="str">
            <v>Pre 1980</v>
          </cell>
          <cell r="AJ246">
            <v>2003.7159999999999</v>
          </cell>
          <cell r="AK246" t="b">
            <v>1</v>
          </cell>
          <cell r="AN246" t="str">
            <v>WA</v>
          </cell>
          <cell r="AO246" t="str">
            <v>Wood</v>
          </cell>
          <cell r="AP246" t="str">
            <v>Pre 1980</v>
          </cell>
          <cell r="AQ246" t="str">
            <v>Crawlspace</v>
          </cell>
          <cell r="AR246">
            <v>4956.49267578125</v>
          </cell>
          <cell r="AU246" t="str">
            <v>No</v>
          </cell>
          <cell r="AV246" t="b">
            <v>0</v>
          </cell>
          <cell r="AX246">
            <v>13337921.790527344</v>
          </cell>
          <cell r="AY246" t="b">
            <v>0</v>
          </cell>
          <cell r="AZ246">
            <v>3807325.8837072263</v>
          </cell>
          <cell r="BA246" t="str">
            <v/>
          </cell>
          <cell r="BB246" t="str">
            <v/>
          </cell>
          <cell r="BC246">
            <v>0.99999993458706582</v>
          </cell>
          <cell r="BF246" t="str">
            <v>WA</v>
          </cell>
          <cell r="BG246" t="str">
            <v>Window A/C</v>
          </cell>
          <cell r="BH246" t="str">
            <v>Pre 1980</v>
          </cell>
          <cell r="BI246" t="str">
            <v>Slab on Grade</v>
          </cell>
          <cell r="BJ246">
            <v>209.37194824218801</v>
          </cell>
          <cell r="BM246" t="str">
            <v>No</v>
          </cell>
          <cell r="BN246">
            <v>302333.09326171951</v>
          </cell>
          <cell r="BO246" t="b">
            <v>0</v>
          </cell>
          <cell r="BP246">
            <v>150900.64425659218</v>
          </cell>
          <cell r="BQ246">
            <v>0.5</v>
          </cell>
          <cell r="BR246">
            <v>104.68597412109401</v>
          </cell>
          <cell r="BU246" t="str">
            <v>OR</v>
          </cell>
          <cell r="BV246" t="str">
            <v>Pre 1980</v>
          </cell>
          <cell r="BW246" t="str">
            <v>Electric Storage - Inside Conditioned Space</v>
          </cell>
          <cell r="BY246">
            <v>1188.027</v>
          </cell>
          <cell r="BZ246" t="str">
            <v>le55</v>
          </cell>
          <cell r="CF246" t="str">
            <v>Conditioned</v>
          </cell>
          <cell r="CG246">
            <v>6932.7380000000003</v>
          </cell>
          <cell r="CH246" t="str">
            <v>OR</v>
          </cell>
          <cell r="CI246" t="str">
            <v>Top-Freezer w/o TTD Ice</v>
          </cell>
          <cell r="CJ246">
            <v>138654.76</v>
          </cell>
          <cell r="CK246" t="b">
            <v>0</v>
          </cell>
          <cell r="CQ246" t="str">
            <v>Conditioned</v>
          </cell>
          <cell r="CR246">
            <v>3785.7640000000001</v>
          </cell>
          <cell r="CS246" t="str">
            <v>ID</v>
          </cell>
          <cell r="CT246" t="str">
            <v>Chest</v>
          </cell>
          <cell r="CU246">
            <v>34071.876000000004</v>
          </cell>
          <cell r="CV246" t="b">
            <v>0</v>
          </cell>
          <cell r="CZ246">
            <v>2003.7159999999999</v>
          </cell>
          <cell r="DA246" t="str">
            <v>WA</v>
          </cell>
          <cell r="DC246" t="str">
            <v>Vertical Axis</v>
          </cell>
          <cell r="DG246" t="str">
            <v>Electric</v>
          </cell>
          <cell r="DH246">
            <v>2003.7159999999999</v>
          </cell>
          <cell r="DI246" t="str">
            <v>WA</v>
          </cell>
          <cell r="DL246" t="str">
            <v>Gas</v>
          </cell>
          <cell r="DM246" t="str">
            <v>Gas</v>
          </cell>
          <cell r="DN246">
            <v>4956.4930000000004</v>
          </cell>
          <cell r="DO246" t="str">
            <v>WA</v>
          </cell>
          <cell r="DS246">
            <v>2003.7159999999999</v>
          </cell>
          <cell r="DT246" t="str">
            <v>WA</v>
          </cell>
          <cell r="DU246" t="str">
            <v>lt32</v>
          </cell>
          <cell r="DX246" t="b">
            <v>0</v>
          </cell>
          <cell r="DY246">
            <v>4956.4930000000004</v>
          </cell>
          <cell r="DZ246" t="str">
            <v>WA</v>
          </cell>
          <cell r="EC246" t="str">
            <v>Laptop</v>
          </cell>
          <cell r="ED246">
            <v>1524.7619999999999</v>
          </cell>
          <cell r="EE246" t="str">
            <v>WA</v>
          </cell>
          <cell r="EH246" t="str">
            <v>le20</v>
          </cell>
          <cell r="EI246">
            <v>1524.7619999999999</v>
          </cell>
          <cell r="EJ246" t="str">
            <v>WA</v>
          </cell>
          <cell r="EO246">
            <v>1524.7619999999999</v>
          </cell>
          <cell r="EP246" t="str">
            <v>WA</v>
          </cell>
          <cell r="ES246">
            <v>4956.4930000000004</v>
          </cell>
          <cell r="ET246" t="str">
            <v>WA</v>
          </cell>
          <cell r="EZ246" t="str">
            <v>OR</v>
          </cell>
          <cell r="FA246" t="str">
            <v>Exterior</v>
          </cell>
          <cell r="FB246">
            <v>1035959.544</v>
          </cell>
          <cell r="FC246">
            <v>3521312.0279999999</v>
          </cell>
          <cell r="FI246" t="str">
            <v>WA</v>
          </cell>
          <cell r="FJ246" t="str">
            <v>Kitchen</v>
          </cell>
          <cell r="FK246" t="str">
            <v>EISAx</v>
          </cell>
          <cell r="FL246">
            <v>322232.68</v>
          </cell>
          <cell r="FS246" t="str">
            <v>WA</v>
          </cell>
          <cell r="FT246" t="str">
            <v>EISAx</v>
          </cell>
          <cell r="FV246">
            <v>790934.76</v>
          </cell>
          <cell r="GD246" t="str">
            <v>WA</v>
          </cell>
          <cell r="GE246">
            <v>3620714.8119999999</v>
          </cell>
          <cell r="GF246">
            <v>4428212.3599999994</v>
          </cell>
          <cell r="GI246">
            <v>1</v>
          </cell>
          <cell r="GJ246">
            <v>1</v>
          </cell>
          <cell r="GK246" t="str">
            <v>WA</v>
          </cell>
          <cell r="GL246">
            <v>2003.7159999999999</v>
          </cell>
          <cell r="GM246" t="str">
            <v>Pre 1980</v>
          </cell>
          <cell r="GN246">
            <v>0</v>
          </cell>
          <cell r="GQ246">
            <v>10718403.861307999</v>
          </cell>
          <cell r="GR246">
            <v>344634.14270999999</v>
          </cell>
          <cell r="GU246" t="str">
            <v>Baseboard/Wall/Radiant</v>
          </cell>
          <cell r="GX246" t="str">
            <v>Propane/LP</v>
          </cell>
          <cell r="GY246" t="str">
            <v>WA</v>
          </cell>
          <cell r="GZ246">
            <v>4956.49267578125</v>
          </cell>
        </row>
        <row r="247">
          <cell r="AD247" t="str">
            <v>WA</v>
          </cell>
          <cell r="AH247" t="str">
            <v>WA</v>
          </cell>
          <cell r="AI247" t="str">
            <v>Pre 1980</v>
          </cell>
          <cell r="AJ247">
            <v>1524.7619999999999</v>
          </cell>
          <cell r="AK247" t="b">
            <v>1</v>
          </cell>
          <cell r="AN247" t="str">
            <v>WA</v>
          </cell>
          <cell r="AO247" t="str">
            <v>Oil FAF</v>
          </cell>
          <cell r="AP247" t="str">
            <v>Pre 1980</v>
          </cell>
          <cell r="AQ247" t="str">
            <v>Crawlspace</v>
          </cell>
          <cell r="AR247">
            <v>4956.49267578125</v>
          </cell>
          <cell r="AU247" t="str">
            <v>No</v>
          </cell>
          <cell r="AV247" t="b">
            <v>1</v>
          </cell>
          <cell r="AX247">
            <v>13337921.790527344</v>
          </cell>
          <cell r="AY247" t="b">
            <v>0</v>
          </cell>
          <cell r="AZ247">
            <v>3807325.8837072263</v>
          </cell>
          <cell r="BA247">
            <v>1</v>
          </cell>
          <cell r="BB247">
            <v>4956.49267578125</v>
          </cell>
          <cell r="BC247">
            <v>0.99999993458706582</v>
          </cell>
          <cell r="BF247" t="str">
            <v>OR</v>
          </cell>
          <cell r="BG247" t="str">
            <v>Central Air Conditioning (Ducted System)</v>
          </cell>
          <cell r="BH247" t="str">
            <v>Pre 1980</v>
          </cell>
          <cell r="BI247" t="str">
            <v>Crawlspace</v>
          </cell>
          <cell r="BJ247">
            <v>1925.05932617188</v>
          </cell>
          <cell r="BM247" t="str">
            <v>No</v>
          </cell>
          <cell r="BN247">
            <v>2795186.14160157</v>
          </cell>
          <cell r="BO247" t="b">
            <v>0</v>
          </cell>
          <cell r="BP247">
            <v>863511.15654936747</v>
          </cell>
          <cell r="BQ247">
            <v>1</v>
          </cell>
          <cell r="BR247">
            <v>1925.05932617188</v>
          </cell>
          <cell r="BU247" t="str">
            <v>WA</v>
          </cell>
          <cell r="BV247" t="str">
            <v>Pre 1980</v>
          </cell>
          <cell r="BW247" t="str">
            <v>Electric Storage - Inside Conditioned Space</v>
          </cell>
          <cell r="BY247">
            <v>1524.7619999999999</v>
          </cell>
          <cell r="BZ247" t="str">
            <v>le55</v>
          </cell>
          <cell r="CF247" t="str">
            <v>Conditioned</v>
          </cell>
          <cell r="CG247">
            <v>4956.4930000000004</v>
          </cell>
          <cell r="CH247" t="str">
            <v>WA</v>
          </cell>
          <cell r="CI247" t="str">
            <v>Top-Freezer w/o TTD Ice</v>
          </cell>
          <cell r="CJ247">
            <v>89216.874000000011</v>
          </cell>
          <cell r="CK247" t="b">
            <v>0</v>
          </cell>
          <cell r="CQ247" t="str">
            <v>Unconditioned</v>
          </cell>
          <cell r="CR247">
            <v>2079.9929999999999</v>
          </cell>
          <cell r="CS247" t="str">
            <v>WA</v>
          </cell>
          <cell r="CT247" t="str">
            <v>Upright</v>
          </cell>
          <cell r="CU247">
            <v>33279.887999999999</v>
          </cell>
          <cell r="CV247" t="b">
            <v>0</v>
          </cell>
          <cell r="CZ247">
            <v>4956.4930000000004</v>
          </cell>
          <cell r="DA247" t="str">
            <v>WA</v>
          </cell>
          <cell r="DC247" t="str">
            <v>Vertical Axis</v>
          </cell>
          <cell r="DG247" t="str">
            <v>Electric</v>
          </cell>
          <cell r="DH247">
            <v>2003.7159999999999</v>
          </cell>
          <cell r="DI247" t="str">
            <v>WA</v>
          </cell>
          <cell r="DL247" t="str">
            <v>Electric</v>
          </cell>
          <cell r="DM247" t="str">
            <v>Electric</v>
          </cell>
          <cell r="DN247">
            <v>1464.694</v>
          </cell>
          <cell r="DO247" t="str">
            <v>WA</v>
          </cell>
          <cell r="DS247">
            <v>2003.7159999999999</v>
          </cell>
          <cell r="DT247" t="str">
            <v>WA</v>
          </cell>
          <cell r="DU247" t="str">
            <v>lt32</v>
          </cell>
          <cell r="DX247" t="b">
            <v>1</v>
          </cell>
          <cell r="DY247">
            <v>1524.7619999999999</v>
          </cell>
          <cell r="DZ247" t="str">
            <v>WA</v>
          </cell>
          <cell r="EC247" t="str">
            <v>Desktop</v>
          </cell>
          <cell r="ED247">
            <v>4956.4930000000004</v>
          </cell>
          <cell r="EE247" t="str">
            <v>WA</v>
          </cell>
          <cell r="EH247" t="str">
            <v>le20</v>
          </cell>
          <cell r="EI247">
            <v>1188.027</v>
          </cell>
          <cell r="EJ247" t="str">
            <v>OR</v>
          </cell>
          <cell r="EO247">
            <v>2003.7159999999999</v>
          </cell>
          <cell r="EP247" t="str">
            <v>WA</v>
          </cell>
          <cell r="ES247">
            <v>2003.7159999999999</v>
          </cell>
          <cell r="ET247" t="str">
            <v>WA</v>
          </cell>
          <cell r="EZ247" t="str">
            <v>OR</v>
          </cell>
          <cell r="FA247" t="str">
            <v>Garage</v>
          </cell>
          <cell r="FB247">
            <v>636782.47200000007</v>
          </cell>
          <cell r="FC247">
            <v>700935.93</v>
          </cell>
          <cell r="FI247" t="str">
            <v>WA</v>
          </cell>
          <cell r="FJ247" t="str">
            <v>Living Room/Family Room</v>
          </cell>
          <cell r="FK247" t="str">
            <v>EISAq</v>
          </cell>
          <cell r="FL247">
            <v>26364.491999999998</v>
          </cell>
          <cell r="FS247" t="str">
            <v>WA</v>
          </cell>
          <cell r="FT247" t="str">
            <v>EISAnqnx</v>
          </cell>
          <cell r="FV247">
            <v>335447.64</v>
          </cell>
          <cell r="GD247" t="str">
            <v>WA</v>
          </cell>
          <cell r="GE247">
            <v>1761100.1099999999</v>
          </cell>
          <cell r="GF247">
            <v>2887899.2280000001</v>
          </cell>
          <cell r="GI247">
            <v>1</v>
          </cell>
          <cell r="GJ247">
            <v>1</v>
          </cell>
          <cell r="GK247" t="str">
            <v>WA</v>
          </cell>
          <cell r="GL247">
            <v>1524.7619999999999</v>
          </cell>
          <cell r="GM247" t="str">
            <v>Pre 1980</v>
          </cell>
          <cell r="GN247">
            <v>0</v>
          </cell>
          <cell r="GQ247">
            <v>7547541.4047599994</v>
          </cell>
          <cell r="GR247">
            <v>442748.95384500001</v>
          </cell>
          <cell r="GU247" t="str">
            <v>Natural Gas FAF</v>
          </cell>
          <cell r="GX247" t="str">
            <v>None</v>
          </cell>
          <cell r="GY247" t="str">
            <v>WA</v>
          </cell>
          <cell r="GZ247">
            <v>4956.49267578125</v>
          </cell>
        </row>
        <row r="248">
          <cell r="AD248" t="str">
            <v>OR</v>
          </cell>
          <cell r="AH248" t="str">
            <v>OR</v>
          </cell>
          <cell r="AI248" t="str">
            <v>Pre 1980</v>
          </cell>
          <cell r="AJ248">
            <v>1188.027</v>
          </cell>
          <cell r="AK248" t="b">
            <v>1</v>
          </cell>
          <cell r="AN248" t="str">
            <v>WA</v>
          </cell>
          <cell r="AO248" t="str">
            <v>Natural Gas Other</v>
          </cell>
          <cell r="AP248" t="str">
            <v>Pre 1980</v>
          </cell>
          <cell r="AQ248" t="str">
            <v>Slab on Grade</v>
          </cell>
          <cell r="AR248">
            <v>4956.49267578125</v>
          </cell>
          <cell r="AU248" t="str">
            <v>No</v>
          </cell>
          <cell r="AV248" t="b">
            <v>1</v>
          </cell>
          <cell r="AX248">
            <v>5784226.9526367187</v>
          </cell>
          <cell r="AY248" t="b">
            <v>0</v>
          </cell>
          <cell r="AZ248">
            <v>2315177.7288574218</v>
          </cell>
          <cell r="BA248">
            <v>1</v>
          </cell>
          <cell r="BB248">
            <v>4956.49267578125</v>
          </cell>
          <cell r="BC248">
            <v>0.99999993458706582</v>
          </cell>
          <cell r="BF248" t="str">
            <v>WA</v>
          </cell>
          <cell r="BG248" t="str">
            <v>Heat Pump (Central System)</v>
          </cell>
          <cell r="BH248" t="str">
            <v>1993-2006</v>
          </cell>
          <cell r="BI248" t="str">
            <v>Basement</v>
          </cell>
          <cell r="BJ248">
            <v>1904.28771972656</v>
          </cell>
          <cell r="BM248" t="str">
            <v>No</v>
          </cell>
          <cell r="BN248">
            <v>6129902.1697997963</v>
          </cell>
          <cell r="BO248" t="b">
            <v>0</v>
          </cell>
          <cell r="BP248">
            <v>1018927.2301940905</v>
          </cell>
          <cell r="BQ248">
            <v>1</v>
          </cell>
          <cell r="BR248">
            <v>1904.28771972656</v>
          </cell>
          <cell r="BU248" t="str">
            <v>OR</v>
          </cell>
          <cell r="BV248" t="str">
            <v>1980-1992</v>
          </cell>
          <cell r="BW248" t="str">
            <v>Electric Storage - Inside Conditioned Space</v>
          </cell>
          <cell r="BY248">
            <v>6932.7380000000003</v>
          </cell>
          <cell r="BZ248" t="str">
            <v>le55</v>
          </cell>
          <cell r="CF248" t="str">
            <v>Conditioned</v>
          </cell>
          <cell r="CG248">
            <v>4956.4930000000004</v>
          </cell>
          <cell r="CH248" t="str">
            <v>WA</v>
          </cell>
          <cell r="CI248" t="str">
            <v>Side-by-Side w/ TTD Ice</v>
          </cell>
          <cell r="CJ248">
            <v>128868.81800000001</v>
          </cell>
          <cell r="CK248" t="b">
            <v>0</v>
          </cell>
          <cell r="CQ248" t="str">
            <v>Conditioned</v>
          </cell>
          <cell r="CR248">
            <v>1144.6790000000001</v>
          </cell>
          <cell r="CS248" t="str">
            <v>MT</v>
          </cell>
          <cell r="CT248" t="str">
            <v>Upright</v>
          </cell>
          <cell r="CU248">
            <v>24038.259000000002</v>
          </cell>
          <cell r="CV248" t="b">
            <v>0</v>
          </cell>
          <cell r="CZ248">
            <v>1524.7619999999999</v>
          </cell>
          <cell r="DA248" t="str">
            <v>WA</v>
          </cell>
          <cell r="DC248" t="str">
            <v>Unknown</v>
          </cell>
          <cell r="DG248" t="str">
            <v>Electric</v>
          </cell>
          <cell r="DH248">
            <v>6932.7380000000003</v>
          </cell>
          <cell r="DI248" t="str">
            <v>OR</v>
          </cell>
          <cell r="DL248" t="str">
            <v>Electric</v>
          </cell>
          <cell r="DM248" t="str">
            <v>Electric</v>
          </cell>
          <cell r="DN248">
            <v>4956.4930000000004</v>
          </cell>
          <cell r="DO248" t="str">
            <v>WA</v>
          </cell>
          <cell r="DS248">
            <v>2003.7159999999999</v>
          </cell>
          <cell r="DT248" t="str">
            <v>WA</v>
          </cell>
          <cell r="DU248" t="str">
            <v>gt46</v>
          </cell>
          <cell r="DX248" t="b">
            <v>1</v>
          </cell>
          <cell r="DY248">
            <v>2003.7159999999999</v>
          </cell>
          <cell r="DZ248" t="str">
            <v>WA</v>
          </cell>
          <cell r="EC248" t="str">
            <v>Other</v>
          </cell>
          <cell r="ED248">
            <v>4956.4930000000004</v>
          </cell>
          <cell r="EE248" t="str">
            <v>WA</v>
          </cell>
          <cell r="EH248" t="str">
            <v>le20</v>
          </cell>
          <cell r="EI248">
            <v>2003.7159999999999</v>
          </cell>
          <cell r="EJ248" t="str">
            <v>WA</v>
          </cell>
          <cell r="EO248">
            <v>2003.7159999999999</v>
          </cell>
          <cell r="EP248" t="str">
            <v>WA</v>
          </cell>
          <cell r="ES248">
            <v>1524.7619999999999</v>
          </cell>
          <cell r="ET248" t="str">
            <v>WA</v>
          </cell>
          <cell r="EZ248" t="str">
            <v>OR</v>
          </cell>
          <cell r="FA248" t="str">
            <v>Kitchen</v>
          </cell>
          <cell r="FB248">
            <v>888644.196</v>
          </cell>
          <cell r="FC248">
            <v>338587.69500000001</v>
          </cell>
          <cell r="FI248" t="str">
            <v>WA</v>
          </cell>
          <cell r="FJ248" t="str">
            <v>Other</v>
          </cell>
          <cell r="FK248" t="str">
            <v>EISAnqnx</v>
          </cell>
          <cell r="FL248">
            <v>87881.64</v>
          </cell>
          <cell r="FS248" t="str">
            <v>WA</v>
          </cell>
          <cell r="FT248" t="str">
            <v>EISAq</v>
          </cell>
          <cell r="FV248">
            <v>580934.32199999993</v>
          </cell>
          <cell r="GD248" t="str">
            <v>OR</v>
          </cell>
          <cell r="GE248">
            <v>2132508.4649999999</v>
          </cell>
          <cell r="GF248">
            <v>1311581.808</v>
          </cell>
          <cell r="GI248">
            <v>1</v>
          </cell>
          <cell r="GJ248">
            <v>2</v>
          </cell>
          <cell r="GK248" t="str">
            <v>OR</v>
          </cell>
          <cell r="GL248">
            <v>1188.027</v>
          </cell>
          <cell r="GM248" t="str">
            <v>Pre 1980</v>
          </cell>
          <cell r="GN248">
            <v>0</v>
          </cell>
          <cell r="GQ248">
            <v>6222799.8880559998</v>
          </cell>
          <cell r="GR248">
            <v>684591.64854750002</v>
          </cell>
          <cell r="GU248" t="str">
            <v>Electric FAF</v>
          </cell>
          <cell r="GX248" t="str">
            <v>Wood</v>
          </cell>
          <cell r="GY248" t="str">
            <v>WA</v>
          </cell>
          <cell r="GZ248">
            <v>4956.49267578125</v>
          </cell>
        </row>
        <row r="249">
          <cell r="AD249" t="str">
            <v>WA</v>
          </cell>
          <cell r="AH249" t="str">
            <v>WA</v>
          </cell>
          <cell r="AI249" t="str">
            <v>Pre 1980</v>
          </cell>
          <cell r="AJ249">
            <v>2003.7159999999999</v>
          </cell>
          <cell r="AK249" t="b">
            <v>1</v>
          </cell>
          <cell r="AN249" t="str">
            <v>WA</v>
          </cell>
          <cell r="AO249" t="str">
            <v>Wood</v>
          </cell>
          <cell r="AP249" t="str">
            <v>Pre 1980</v>
          </cell>
          <cell r="AQ249" t="str">
            <v>Slab on Grade</v>
          </cell>
          <cell r="AR249">
            <v>4956.49267578125</v>
          </cell>
          <cell r="AU249" t="str">
            <v>No</v>
          </cell>
          <cell r="AV249" t="b">
            <v>0</v>
          </cell>
          <cell r="AX249">
            <v>5784226.9526367187</v>
          </cell>
          <cell r="AY249" t="b">
            <v>0</v>
          </cell>
          <cell r="AZ249">
            <v>2315177.7288574218</v>
          </cell>
          <cell r="BA249" t="str">
            <v/>
          </cell>
          <cell r="BB249" t="str">
            <v/>
          </cell>
          <cell r="BC249">
            <v>0.99999993458706582</v>
          </cell>
          <cell r="BF249" t="str">
            <v>OR</v>
          </cell>
          <cell r="BG249" t="str">
            <v>Window A/C</v>
          </cell>
          <cell r="BH249" t="str">
            <v>Pre 1980</v>
          </cell>
          <cell r="BI249" t="str">
            <v>Crawlspace</v>
          </cell>
          <cell r="BJ249">
            <v>1612.69177246094</v>
          </cell>
          <cell r="BM249" t="str">
            <v>No</v>
          </cell>
          <cell r="BN249">
            <v>3265700.8392334036</v>
          </cell>
          <cell r="BO249" t="b">
            <v>0</v>
          </cell>
          <cell r="BP249">
            <v>2306708.838664188</v>
          </cell>
          <cell r="BQ249">
            <v>1</v>
          </cell>
          <cell r="BR249">
            <v>1612.69177246094</v>
          </cell>
          <cell r="BU249" t="str">
            <v>WA</v>
          </cell>
          <cell r="BV249" t="str">
            <v>Pre 1980</v>
          </cell>
          <cell r="BW249" t="str">
            <v>Gas Storage Outside Conditioned Space</v>
          </cell>
          <cell r="BY249">
            <v>4956.4930000000004</v>
          </cell>
          <cell r="BZ249" t="str">
            <v>le55</v>
          </cell>
          <cell r="CF249" t="str">
            <v>Conditioned</v>
          </cell>
          <cell r="CG249">
            <v>4956.4930000000004</v>
          </cell>
          <cell r="CH249" t="str">
            <v>WA</v>
          </cell>
          <cell r="CI249" t="str">
            <v>Bottom-Freezer (Including French Door) w/o TTD Ice</v>
          </cell>
          <cell r="CJ249">
            <v>109042.84600000001</v>
          </cell>
          <cell r="CK249" t="b">
            <v>0</v>
          </cell>
          <cell r="CQ249" t="str">
            <v>Conditioned</v>
          </cell>
          <cell r="CR249">
            <v>1904.288</v>
          </cell>
          <cell r="CS249" t="str">
            <v>WA</v>
          </cell>
          <cell r="CT249" t="str">
            <v>Upright</v>
          </cell>
          <cell r="CU249">
            <v>38085.760000000002</v>
          </cell>
          <cell r="CV249" t="b">
            <v>0</v>
          </cell>
          <cell r="CZ249">
            <v>1464.694</v>
          </cell>
          <cell r="DA249" t="str">
            <v>WA</v>
          </cell>
          <cell r="DC249" t="str">
            <v>Horizontal Axis</v>
          </cell>
          <cell r="DG249" t="str">
            <v>Electric</v>
          </cell>
          <cell r="DH249">
            <v>1524.7619999999999</v>
          </cell>
          <cell r="DI249" t="str">
            <v>WA</v>
          </cell>
          <cell r="DL249" t="str">
            <v>Gas</v>
          </cell>
          <cell r="DM249" t="str">
            <v>Electric</v>
          </cell>
          <cell r="DN249">
            <v>6932.7380000000003</v>
          </cell>
          <cell r="DO249" t="str">
            <v>OR</v>
          </cell>
          <cell r="DS249">
            <v>1150.8789999999999</v>
          </cell>
          <cell r="DT249" t="str">
            <v>WA</v>
          </cell>
          <cell r="DU249" t="str">
            <v>32to46</v>
          </cell>
          <cell r="DX249" t="b">
            <v>1</v>
          </cell>
          <cell r="DY249">
            <v>2003.7159999999999</v>
          </cell>
          <cell r="DZ249" t="str">
            <v>WA</v>
          </cell>
          <cell r="EC249" t="str">
            <v>Desktop</v>
          </cell>
          <cell r="ED249">
            <v>2003.7159999999999</v>
          </cell>
          <cell r="EE249" t="str">
            <v>WA</v>
          </cell>
          <cell r="EH249" t="str">
            <v>le20</v>
          </cell>
          <cell r="EI249">
            <v>2003.7159999999999</v>
          </cell>
          <cell r="EJ249" t="str">
            <v>WA</v>
          </cell>
          <cell r="EO249">
            <v>1464.694</v>
          </cell>
          <cell r="EP249" t="str">
            <v>WA</v>
          </cell>
          <cell r="ES249">
            <v>1188.027</v>
          </cell>
          <cell r="ET249" t="str">
            <v>OR</v>
          </cell>
          <cell r="EZ249" t="str">
            <v>OR</v>
          </cell>
          <cell r="FA249" t="str">
            <v>Living Room/Family Room</v>
          </cell>
          <cell r="FB249">
            <v>1127437.6230000001</v>
          </cell>
          <cell r="FC249">
            <v>766277.41500000004</v>
          </cell>
          <cell r="FI249" t="str">
            <v>WA</v>
          </cell>
          <cell r="FJ249" t="str">
            <v>Other</v>
          </cell>
          <cell r="FK249" t="str">
            <v>EISAq</v>
          </cell>
          <cell r="FL249">
            <v>471631.46799999999</v>
          </cell>
          <cell r="FS249" t="str">
            <v>WA</v>
          </cell>
          <cell r="FT249" t="str">
            <v>EISAx</v>
          </cell>
          <cell r="FV249">
            <v>266833.34999999998</v>
          </cell>
          <cell r="GD249" t="str">
            <v>WA</v>
          </cell>
          <cell r="GE249">
            <v>1534846.456</v>
          </cell>
          <cell r="GF249">
            <v>2091879.504</v>
          </cell>
          <cell r="GI249">
            <v>1</v>
          </cell>
          <cell r="GJ249">
            <v>1</v>
          </cell>
          <cell r="GK249" t="str">
            <v>WA</v>
          </cell>
          <cell r="GL249">
            <v>2003.7159999999999</v>
          </cell>
          <cell r="GM249" t="str">
            <v>Pre 1980</v>
          </cell>
          <cell r="GN249">
            <v>-1</v>
          </cell>
          <cell r="GQ249">
            <v>9918354.1256799977</v>
          </cell>
          <cell r="GR249">
            <v>581824.02420999995</v>
          </cell>
          <cell r="GU249" t="str">
            <v>Natural Gas FAF</v>
          </cell>
          <cell r="GX249" t="str">
            <v>Propane/LP</v>
          </cell>
          <cell r="GY249" t="str">
            <v>WA</v>
          </cell>
          <cell r="GZ249">
            <v>4956.49267578125</v>
          </cell>
        </row>
        <row r="250">
          <cell r="AD250" t="str">
            <v>WA</v>
          </cell>
          <cell r="AH250" t="str">
            <v>WA</v>
          </cell>
          <cell r="AI250" t="str">
            <v>1980-1992</v>
          </cell>
          <cell r="AJ250">
            <v>4956.4930000000004</v>
          </cell>
          <cell r="AK250" t="b">
            <v>1</v>
          </cell>
          <cell r="AN250" t="str">
            <v>OR</v>
          </cell>
          <cell r="AO250" t="str">
            <v>Natural Gas Other</v>
          </cell>
          <cell r="AP250" t="str">
            <v>Post 2006</v>
          </cell>
          <cell r="AQ250" t="str">
            <v>Crawlspace</v>
          </cell>
          <cell r="AR250">
            <v>1188.02661132813</v>
          </cell>
          <cell r="AU250" t="str">
            <v>No</v>
          </cell>
          <cell r="AV250" t="b">
            <v>0</v>
          </cell>
          <cell r="AX250">
            <v>2144388.0334472745</v>
          </cell>
          <cell r="AY250" t="b">
            <v>0</v>
          </cell>
          <cell r="AZ250">
            <v>414661.08624499687</v>
          </cell>
          <cell r="BA250" t="str">
            <v/>
          </cell>
          <cell r="BB250" t="str">
            <v/>
          </cell>
          <cell r="BC250">
            <v>0.99999967284256164</v>
          </cell>
          <cell r="BF250" t="str">
            <v>WA</v>
          </cell>
          <cell r="BG250" t="str">
            <v>PTAC</v>
          </cell>
          <cell r="BH250" t="str">
            <v>1993-2006</v>
          </cell>
          <cell r="BI250" t="str">
            <v>Crawlspace</v>
          </cell>
          <cell r="BJ250">
            <v>1904.28771972656</v>
          </cell>
          <cell r="BM250" t="str">
            <v>No</v>
          </cell>
          <cell r="BN250">
            <v>2553649.8321533171</v>
          </cell>
          <cell r="BO250" t="b">
            <v>0</v>
          </cell>
          <cell r="BP250">
            <v>465381.25867309509</v>
          </cell>
          <cell r="BQ250">
            <v>0.5</v>
          </cell>
          <cell r="BR250">
            <v>952.14385986328</v>
          </cell>
          <cell r="BU250" t="str">
            <v>WA</v>
          </cell>
          <cell r="BV250" t="str">
            <v>Pre 1980</v>
          </cell>
          <cell r="BW250" t="str">
            <v>Solar/Other</v>
          </cell>
          <cell r="BY250">
            <v>2003.7159999999999</v>
          </cell>
          <cell r="BZ250" t="str">
            <v/>
          </cell>
          <cell r="CF250" t="str">
            <v>Conditioned</v>
          </cell>
          <cell r="CG250">
            <v>1524.7619999999999</v>
          </cell>
          <cell r="CH250" t="str">
            <v>WA</v>
          </cell>
          <cell r="CI250" t="str">
            <v>Top-Freezer w/o TTD Ice</v>
          </cell>
          <cell r="CJ250">
            <v>27445.716</v>
          </cell>
          <cell r="CK250" t="b">
            <v>0</v>
          </cell>
          <cell r="CQ250" t="str">
            <v>Unconditioned</v>
          </cell>
          <cell r="CR250">
            <v>2130.886</v>
          </cell>
          <cell r="CS250" t="str">
            <v>MT</v>
          </cell>
          <cell r="CT250" t="str">
            <v>Upright</v>
          </cell>
          <cell r="CU250">
            <v>29832.403999999999</v>
          </cell>
          <cell r="CV250" t="b">
            <v>0</v>
          </cell>
          <cell r="CZ250">
            <v>2003.7159999999999</v>
          </cell>
          <cell r="DA250" t="str">
            <v>WA</v>
          </cell>
          <cell r="DC250" t="str">
            <v>Horizontal Axis</v>
          </cell>
          <cell r="DG250" t="str">
            <v>Electric</v>
          </cell>
          <cell r="DH250">
            <v>2003.7159999999999</v>
          </cell>
          <cell r="DI250" t="str">
            <v>WA</v>
          </cell>
          <cell r="DL250" t="str">
            <v>Gas</v>
          </cell>
          <cell r="DM250" t="str">
            <v>Electric</v>
          </cell>
          <cell r="DN250">
            <v>1524.7619999999999</v>
          </cell>
          <cell r="DO250" t="str">
            <v>WA</v>
          </cell>
          <cell r="DS250">
            <v>1150.8789999999999</v>
          </cell>
          <cell r="DT250" t="str">
            <v>WA</v>
          </cell>
          <cell r="DU250" t="str">
            <v>lt32</v>
          </cell>
          <cell r="DX250" t="b">
            <v>1</v>
          </cell>
          <cell r="DY250">
            <v>2003.7159999999999</v>
          </cell>
          <cell r="DZ250" t="str">
            <v>WA</v>
          </cell>
          <cell r="EC250" t="str">
            <v>Desktop</v>
          </cell>
          <cell r="ED250">
            <v>2003.7159999999999</v>
          </cell>
          <cell r="EE250" t="str">
            <v>WA</v>
          </cell>
          <cell r="EH250" t="str">
            <v>le20</v>
          </cell>
          <cell r="EI250">
            <v>4956.4930000000004</v>
          </cell>
          <cell r="EJ250" t="str">
            <v>WA</v>
          </cell>
          <cell r="EO250">
            <v>1524.7619999999999</v>
          </cell>
          <cell r="EP250" t="str">
            <v>WA</v>
          </cell>
          <cell r="ES250">
            <v>1524.7619999999999</v>
          </cell>
          <cell r="ET250" t="str">
            <v>WA</v>
          </cell>
          <cell r="EZ250" t="str">
            <v>OR</v>
          </cell>
          <cell r="FA250" t="str">
            <v>Other</v>
          </cell>
          <cell r="FB250">
            <v>2144388.7349999999</v>
          </cell>
          <cell r="FC250">
            <v>1050215.868</v>
          </cell>
          <cell r="FI250" t="str">
            <v>WA</v>
          </cell>
          <cell r="FJ250" t="str">
            <v>Other</v>
          </cell>
          <cell r="FK250" t="str">
            <v>EISAx</v>
          </cell>
          <cell r="FL250">
            <v>717700.05999999994</v>
          </cell>
          <cell r="FS250" t="str">
            <v>OR</v>
          </cell>
          <cell r="FT250" t="str">
            <v>EISAnqnx</v>
          </cell>
          <cell r="FV250">
            <v>6759419.5499999998</v>
          </cell>
          <cell r="GD250" t="str">
            <v>WA</v>
          </cell>
          <cell r="GE250">
            <v>4064324.2600000002</v>
          </cell>
          <cell r="GF250">
            <v>4758233.28</v>
          </cell>
          <cell r="GI250">
            <v>1</v>
          </cell>
          <cell r="GJ250">
            <v>1</v>
          </cell>
          <cell r="GK250" t="str">
            <v>WA</v>
          </cell>
          <cell r="GL250">
            <v>4956.4930000000004</v>
          </cell>
          <cell r="GM250" t="str">
            <v>1980-1992</v>
          </cell>
          <cell r="GN250">
            <v>-1</v>
          </cell>
          <cell r="GQ250">
            <v>24534541.220139999</v>
          </cell>
          <cell r="GR250">
            <v>1439229.2636425002</v>
          </cell>
          <cell r="GU250" t="str">
            <v>Natural Gas Other</v>
          </cell>
          <cell r="GX250" t="str">
            <v>Baseboard/Wall/Radiant</v>
          </cell>
          <cell r="GY250" t="str">
            <v>OR</v>
          </cell>
          <cell r="GZ250">
            <v>6932.73828125</v>
          </cell>
        </row>
        <row r="251">
          <cell r="AD251" t="str">
            <v>WA</v>
          </cell>
          <cell r="AH251" t="str">
            <v>WA</v>
          </cell>
          <cell r="AI251" t="str">
            <v>Pre 1980</v>
          </cell>
          <cell r="AJ251">
            <v>1524.7619999999999</v>
          </cell>
          <cell r="AK251" t="b">
            <v>1</v>
          </cell>
          <cell r="AN251" t="str">
            <v>OR</v>
          </cell>
          <cell r="AO251" t="str">
            <v>Heat Pump (Central System)</v>
          </cell>
          <cell r="AP251" t="str">
            <v>Post 2006</v>
          </cell>
          <cell r="AQ251" t="str">
            <v>Crawlspace</v>
          </cell>
          <cell r="AR251">
            <v>1188.02661132813</v>
          </cell>
          <cell r="AU251" t="str">
            <v>No</v>
          </cell>
          <cell r="AV251" t="b">
            <v>1</v>
          </cell>
          <cell r="AX251">
            <v>2144388.0334472745</v>
          </cell>
          <cell r="AY251" t="b">
            <v>0</v>
          </cell>
          <cell r="AZ251">
            <v>414661.08624499687</v>
          </cell>
          <cell r="BA251">
            <v>1</v>
          </cell>
          <cell r="BB251">
            <v>1188.02661132813</v>
          </cell>
          <cell r="BC251">
            <v>0.99999967284256164</v>
          </cell>
          <cell r="BF251" t="str">
            <v>WA</v>
          </cell>
          <cell r="BG251" t="str">
            <v>Heat Pump (Central System)</v>
          </cell>
          <cell r="BH251" t="str">
            <v>1993-2006</v>
          </cell>
          <cell r="BI251" t="str">
            <v>Crawlspace</v>
          </cell>
          <cell r="BJ251">
            <v>1904.28771972656</v>
          </cell>
          <cell r="BM251" t="str">
            <v>No</v>
          </cell>
          <cell r="BN251">
            <v>2553649.8321533171</v>
          </cell>
          <cell r="BO251" t="b">
            <v>0</v>
          </cell>
          <cell r="BP251">
            <v>465381.25867309509</v>
          </cell>
          <cell r="BQ251">
            <v>0.5</v>
          </cell>
          <cell r="BR251">
            <v>952.14385986328</v>
          </cell>
          <cell r="BU251" t="str">
            <v>WA</v>
          </cell>
          <cell r="BV251" t="str">
            <v>Pre 1980</v>
          </cell>
          <cell r="BW251" t="str">
            <v>Electric Storage - Outside Conditioned Space - Buffered</v>
          </cell>
          <cell r="BY251">
            <v>4956.4930000000004</v>
          </cell>
          <cell r="BZ251" t="str">
            <v>le55</v>
          </cell>
          <cell r="CF251" t="str">
            <v>Conditioned</v>
          </cell>
          <cell r="CG251">
            <v>1524.7619999999999</v>
          </cell>
          <cell r="CH251" t="str">
            <v>WA</v>
          </cell>
          <cell r="CI251" t="str">
            <v>Refrigerator Only</v>
          </cell>
          <cell r="CJ251">
            <v>18297.144</v>
          </cell>
          <cell r="CK251" t="b">
            <v>0</v>
          </cell>
          <cell r="CQ251" t="str">
            <v>Unconditioned</v>
          </cell>
          <cell r="CR251">
            <v>3785.7640000000001</v>
          </cell>
          <cell r="CS251" t="str">
            <v>ID</v>
          </cell>
          <cell r="CT251" t="str">
            <v>Upright</v>
          </cell>
          <cell r="CU251">
            <v>79501.044000000009</v>
          </cell>
          <cell r="CV251" t="b">
            <v>0</v>
          </cell>
          <cell r="CZ251">
            <v>4956.4930000000004</v>
          </cell>
          <cell r="DA251" t="str">
            <v>WA</v>
          </cell>
          <cell r="DC251" t="str">
            <v>Horizontal Axis</v>
          </cell>
          <cell r="DG251" t="str">
            <v>Electric</v>
          </cell>
          <cell r="DH251">
            <v>1524.7619999999999</v>
          </cell>
          <cell r="DI251" t="str">
            <v>WA</v>
          </cell>
          <cell r="DL251" t="str">
            <v>Electric</v>
          </cell>
          <cell r="DM251" t="str">
            <v>Electric</v>
          </cell>
          <cell r="DN251">
            <v>1464.694</v>
          </cell>
          <cell r="DO251" t="str">
            <v>WA</v>
          </cell>
          <cell r="DS251">
            <v>1150.8789999999999</v>
          </cell>
          <cell r="DT251" t="str">
            <v>WA</v>
          </cell>
          <cell r="DU251" t="str">
            <v>lt32</v>
          </cell>
          <cell r="DX251" t="b">
            <v>0</v>
          </cell>
          <cell r="DY251">
            <v>2003.7159999999999</v>
          </cell>
          <cell r="DZ251" t="str">
            <v>WA</v>
          </cell>
          <cell r="EC251" t="str">
            <v>Laptop</v>
          </cell>
          <cell r="ED251">
            <v>4956.4930000000004</v>
          </cell>
          <cell r="EE251" t="str">
            <v>WA</v>
          </cell>
          <cell r="EH251" t="str">
            <v>le20</v>
          </cell>
          <cell r="EI251">
            <v>2003.7159999999999</v>
          </cell>
          <cell r="EJ251" t="str">
            <v>WA</v>
          </cell>
          <cell r="EO251">
            <v>6932.7380000000003</v>
          </cell>
          <cell r="EP251" t="str">
            <v>OR</v>
          </cell>
          <cell r="ES251">
            <v>4956.4930000000004</v>
          </cell>
          <cell r="ET251" t="str">
            <v>WA</v>
          </cell>
          <cell r="EZ251" t="str">
            <v>WA</v>
          </cell>
          <cell r="FA251" t="str">
            <v>Bathroom</v>
          </cell>
          <cell r="FB251">
            <v>91485.72</v>
          </cell>
          <cell r="FC251">
            <v>48792.383999999998</v>
          </cell>
          <cell r="FI251" t="str">
            <v>WA</v>
          </cell>
          <cell r="FJ251" t="str">
            <v>Bathroom</v>
          </cell>
          <cell r="FK251" t="str">
            <v>EISAnqnx</v>
          </cell>
          <cell r="FL251">
            <v>2453464.0350000001</v>
          </cell>
          <cell r="FS251" t="str">
            <v>OR</v>
          </cell>
          <cell r="FT251" t="str">
            <v>EISAq</v>
          </cell>
          <cell r="FV251">
            <v>1989695.8060000001</v>
          </cell>
          <cell r="GD251" t="str">
            <v>WA</v>
          </cell>
          <cell r="GE251">
            <v>2029458.2219999998</v>
          </cell>
          <cell r="GF251">
            <v>1326542.94</v>
          </cell>
          <cell r="GI251">
            <v>1</v>
          </cell>
          <cell r="GJ251">
            <v>1</v>
          </cell>
          <cell r="GK251" t="str">
            <v>WA</v>
          </cell>
          <cell r="GL251">
            <v>1524.7619999999999</v>
          </cell>
          <cell r="GM251" t="str">
            <v>Pre 1980</v>
          </cell>
          <cell r="GN251">
            <v>0</v>
          </cell>
          <cell r="GQ251">
            <v>7547541.4047599994</v>
          </cell>
          <cell r="GR251">
            <v>442748.95384500001</v>
          </cell>
          <cell r="GU251" t="str">
            <v>Natural Gas FAF</v>
          </cell>
          <cell r="GX251" t="str">
            <v>None</v>
          </cell>
          <cell r="GY251" t="str">
            <v>WA</v>
          </cell>
          <cell r="GZ251">
            <v>1524.76245117188</v>
          </cell>
        </row>
        <row r="252">
          <cell r="AD252" t="str">
            <v>WA</v>
          </cell>
          <cell r="AH252" t="str">
            <v>WA</v>
          </cell>
          <cell r="AI252" t="str">
            <v>Pre 1980</v>
          </cell>
          <cell r="AJ252">
            <v>1464.694</v>
          </cell>
          <cell r="AK252" t="b">
            <v>1</v>
          </cell>
          <cell r="AN252" t="str">
            <v>WA</v>
          </cell>
          <cell r="AO252" t="str">
            <v>Wood</v>
          </cell>
          <cell r="AP252" t="str">
            <v>Pre 1980</v>
          </cell>
          <cell r="AQ252" t="str">
            <v>Slab on Grade</v>
          </cell>
          <cell r="AR252">
            <v>293.22354830228397</v>
          </cell>
          <cell r="AU252" t="str">
            <v>Yes</v>
          </cell>
          <cell r="AV252" t="b">
            <v>0</v>
          </cell>
          <cell r="AX252">
            <v>243961.99218750026</v>
          </cell>
          <cell r="AY252" t="b">
            <v>0</v>
          </cell>
          <cell r="AZ252">
            <v>0</v>
          </cell>
          <cell r="BA252" t="str">
            <v/>
          </cell>
          <cell r="BB252" t="str">
            <v/>
          </cell>
          <cell r="BC252">
            <v>0.19230774921088273</v>
          </cell>
          <cell r="BF252" t="str">
            <v>OR</v>
          </cell>
          <cell r="BG252" t="str">
            <v>Heat Pump (Central System)</v>
          </cell>
          <cell r="BH252" t="str">
            <v>1980-1992</v>
          </cell>
          <cell r="BI252" t="str">
            <v>Crawlspace</v>
          </cell>
          <cell r="BJ252">
            <v>1612.69177246094</v>
          </cell>
          <cell r="BM252" t="str">
            <v>No</v>
          </cell>
          <cell r="BN252">
            <v>6466894.0075683696</v>
          </cell>
          <cell r="BO252" t="b">
            <v>0</v>
          </cell>
          <cell r="BP252">
            <v>1225683.3227886127</v>
          </cell>
          <cell r="BQ252">
            <v>1</v>
          </cell>
          <cell r="BR252">
            <v>1612.69177246094</v>
          </cell>
          <cell r="BU252" t="str">
            <v>WA</v>
          </cell>
          <cell r="BV252" t="str">
            <v>Pre 1980</v>
          </cell>
          <cell r="BW252" t="str">
            <v>Electric Storage - Inside Conditioned Space</v>
          </cell>
          <cell r="BY252">
            <v>2003.7159999999999</v>
          </cell>
          <cell r="BZ252" t="str">
            <v>gt55</v>
          </cell>
          <cell r="CF252" t="str">
            <v>Unconditioned</v>
          </cell>
          <cell r="CG252">
            <v>1524.7619999999999</v>
          </cell>
          <cell r="CH252" t="str">
            <v>WA</v>
          </cell>
          <cell r="CI252" t="str">
            <v>Refrigerator Only</v>
          </cell>
          <cell r="CJ252">
            <v>4574.2860000000001</v>
          </cell>
          <cell r="CK252" t="b">
            <v>0</v>
          </cell>
          <cell r="CQ252" t="str">
            <v>Unconditioned</v>
          </cell>
          <cell r="CR252">
            <v>1612.692</v>
          </cell>
          <cell r="CS252" t="str">
            <v>OR</v>
          </cell>
          <cell r="CT252" t="str">
            <v>Upright</v>
          </cell>
          <cell r="CU252">
            <v>25803.072</v>
          </cell>
          <cell r="CV252" t="b">
            <v>0</v>
          </cell>
          <cell r="CZ252">
            <v>1524.7619999999999</v>
          </cell>
          <cell r="DA252" t="str">
            <v>WA</v>
          </cell>
          <cell r="DC252" t="str">
            <v>Vertical Axis</v>
          </cell>
          <cell r="DG252" t="str">
            <v>Electric</v>
          </cell>
          <cell r="DH252">
            <v>2003.7159999999999</v>
          </cell>
          <cell r="DI252" t="str">
            <v>WA</v>
          </cell>
          <cell r="DL252" t="str">
            <v>Gas</v>
          </cell>
          <cell r="DM252" t="str">
            <v>Electric</v>
          </cell>
          <cell r="DN252">
            <v>1524.7619999999999</v>
          </cell>
          <cell r="DO252" t="str">
            <v>WA</v>
          </cell>
          <cell r="DS252">
            <v>1464.694</v>
          </cell>
          <cell r="DT252" t="str">
            <v>WA</v>
          </cell>
          <cell r="DU252" t="str">
            <v>lt32</v>
          </cell>
          <cell r="DX252" t="b">
            <v>1</v>
          </cell>
          <cell r="DY252">
            <v>2003.7159999999999</v>
          </cell>
          <cell r="DZ252" t="str">
            <v>WA</v>
          </cell>
          <cell r="EC252" t="str">
            <v>Laptop</v>
          </cell>
          <cell r="ED252">
            <v>4956.4930000000004</v>
          </cell>
          <cell r="EE252" t="str">
            <v>WA</v>
          </cell>
          <cell r="EH252" t="str">
            <v>le20</v>
          </cell>
          <cell r="EI252">
            <v>2003.7159999999999</v>
          </cell>
          <cell r="EJ252" t="str">
            <v>WA</v>
          </cell>
          <cell r="EO252">
            <v>4956.4930000000004</v>
          </cell>
          <cell r="EP252" t="str">
            <v>WA</v>
          </cell>
          <cell r="ES252">
            <v>1524.7619999999999</v>
          </cell>
          <cell r="ET252" t="str">
            <v>WA</v>
          </cell>
          <cell r="EZ252" t="str">
            <v>WA</v>
          </cell>
          <cell r="FA252" t="str">
            <v>Bedrooms</v>
          </cell>
          <cell r="FB252">
            <v>182971.44</v>
          </cell>
          <cell r="FC252">
            <v>365942.88</v>
          </cell>
          <cell r="FI252" t="str">
            <v>WA</v>
          </cell>
          <cell r="FJ252" t="str">
            <v>Bathroom</v>
          </cell>
          <cell r="FK252" t="str">
            <v>EISAq</v>
          </cell>
          <cell r="FL252">
            <v>84260.381000000008</v>
          </cell>
          <cell r="FS252" t="str">
            <v>OR</v>
          </cell>
          <cell r="FT252" t="str">
            <v>EISAx</v>
          </cell>
          <cell r="FV252">
            <v>1109238.08</v>
          </cell>
          <cell r="GD252" t="str">
            <v>WA</v>
          </cell>
          <cell r="GE252">
            <v>2292246.11</v>
          </cell>
          <cell r="GF252">
            <v>2021277.72</v>
          </cell>
          <cell r="GI252">
            <v>1</v>
          </cell>
          <cell r="GJ252">
            <v>1</v>
          </cell>
          <cell r="GK252" t="str">
            <v>WA</v>
          </cell>
          <cell r="GL252">
            <v>1464.694</v>
          </cell>
          <cell r="GM252" t="str">
            <v>Pre 1980</v>
          </cell>
          <cell r="GN252">
            <v>0</v>
          </cell>
          <cell r="GQ252">
            <v>8632737.9961900003</v>
          </cell>
          <cell r="GR252">
            <v>524305.525975</v>
          </cell>
          <cell r="GU252" t="str">
            <v>Natural Gas FAF</v>
          </cell>
          <cell r="GX252" t="str">
            <v>Natural Gas Other</v>
          </cell>
          <cell r="GY252" t="str">
            <v>WA</v>
          </cell>
          <cell r="GZ252">
            <v>4956.49267578125</v>
          </cell>
        </row>
        <row r="253">
          <cell r="AD253" t="str">
            <v>WA</v>
          </cell>
          <cell r="AH253" t="str">
            <v>WA</v>
          </cell>
          <cell r="AI253" t="str">
            <v>Pre 1980</v>
          </cell>
          <cell r="AJ253">
            <v>2003.7159999999999</v>
          </cell>
          <cell r="AK253" t="b">
            <v>1</v>
          </cell>
          <cell r="AN253" t="str">
            <v>WA</v>
          </cell>
          <cell r="AO253" t="str">
            <v>Wood</v>
          </cell>
          <cell r="AP253" t="str">
            <v>Pre 1980</v>
          </cell>
          <cell r="AQ253" t="str">
            <v>Crawlspace</v>
          </cell>
          <cell r="AR253">
            <v>1231.5389028695899</v>
          </cell>
          <cell r="AU253" t="str">
            <v>Yes</v>
          </cell>
          <cell r="AV253" t="b">
            <v>0</v>
          </cell>
          <cell r="AX253">
            <v>1024640.3671874988</v>
          </cell>
          <cell r="AY253" t="b">
            <v>0</v>
          </cell>
          <cell r="AZ253">
            <v>0</v>
          </cell>
          <cell r="BA253" t="str">
            <v/>
          </cell>
          <cell r="BB253" t="str">
            <v/>
          </cell>
          <cell r="BC253">
            <v>0.80769254668570567</v>
          </cell>
          <cell r="BF253" t="str">
            <v>WA</v>
          </cell>
          <cell r="BG253" t="str">
            <v>Central Air Conditioning (Ducted System)</v>
          </cell>
          <cell r="BH253" t="str">
            <v>1993-2006</v>
          </cell>
          <cell r="BI253" t="str">
            <v>Crawlspace</v>
          </cell>
          <cell r="BJ253">
            <v>2079.99340820313</v>
          </cell>
          <cell r="BM253" t="str">
            <v>No</v>
          </cell>
          <cell r="BN253">
            <v>2670711.536132819</v>
          </cell>
          <cell r="BO253" t="b">
            <v>0</v>
          </cell>
          <cell r="BP253">
            <v>595822.2237540785</v>
          </cell>
          <cell r="BQ253">
            <v>1</v>
          </cell>
          <cell r="BR253">
            <v>2079.99340820313</v>
          </cell>
          <cell r="BU253" t="str">
            <v>WA</v>
          </cell>
          <cell r="BV253" t="str">
            <v>Pre 1980</v>
          </cell>
          <cell r="BW253" t="str">
            <v>Gas Tankless</v>
          </cell>
          <cell r="BY253">
            <v>1524.7619999999999</v>
          </cell>
          <cell r="BZ253" t="str">
            <v/>
          </cell>
          <cell r="CF253" t="str">
            <v>Conditioned</v>
          </cell>
          <cell r="CG253">
            <v>1524.7619999999999</v>
          </cell>
          <cell r="CH253" t="str">
            <v>WA</v>
          </cell>
          <cell r="CI253" t="str">
            <v>Top-Freezer w/o TTD Ice</v>
          </cell>
          <cell r="CJ253">
            <v>16772.381999999998</v>
          </cell>
          <cell r="CK253" t="b">
            <v>0</v>
          </cell>
          <cell r="CQ253" t="str">
            <v>Unconditioned</v>
          </cell>
          <cell r="CR253">
            <v>3785.7640000000001</v>
          </cell>
          <cell r="CS253" t="str">
            <v>ID</v>
          </cell>
          <cell r="CT253" t="str">
            <v>Upright</v>
          </cell>
          <cell r="CU253">
            <v>94644.1</v>
          </cell>
          <cell r="CV253" t="b">
            <v>0</v>
          </cell>
          <cell r="CZ253">
            <v>1150.8789999999999</v>
          </cell>
          <cell r="DA253" t="str">
            <v>WA</v>
          </cell>
          <cell r="DC253" t="str">
            <v>Horizontal Axis</v>
          </cell>
          <cell r="DG253" t="str">
            <v>Electric</v>
          </cell>
          <cell r="DH253">
            <v>6932.7380000000003</v>
          </cell>
          <cell r="DI253" t="str">
            <v>OR</v>
          </cell>
          <cell r="DL253" t="str">
            <v>Electric</v>
          </cell>
          <cell r="DM253" t="str">
            <v>Electric</v>
          </cell>
          <cell r="DN253">
            <v>2003.7159999999999</v>
          </cell>
          <cell r="DO253" t="str">
            <v>WA</v>
          </cell>
          <cell r="DS253">
            <v>1464.694</v>
          </cell>
          <cell r="DT253" t="str">
            <v>WA</v>
          </cell>
          <cell r="DU253" t="str">
            <v>lt32</v>
          </cell>
          <cell r="DX253" t="b">
            <v>1</v>
          </cell>
          <cell r="DY253">
            <v>2003.7159999999999</v>
          </cell>
          <cell r="DZ253" t="str">
            <v>WA</v>
          </cell>
          <cell r="EC253" t="str">
            <v>Desktop</v>
          </cell>
          <cell r="ED253">
            <v>4956.4930000000004</v>
          </cell>
          <cell r="EE253" t="str">
            <v>WA</v>
          </cell>
          <cell r="EH253" t="str">
            <v>le20</v>
          </cell>
          <cell r="EI253">
            <v>4956.4930000000004</v>
          </cell>
          <cell r="EJ253" t="str">
            <v>WA</v>
          </cell>
          <cell r="EO253">
            <v>1188.027</v>
          </cell>
          <cell r="EP253" t="str">
            <v>OR</v>
          </cell>
          <cell r="ES253">
            <v>2003.7159999999999</v>
          </cell>
          <cell r="ET253" t="str">
            <v>WA</v>
          </cell>
          <cell r="EZ253" t="str">
            <v>WA</v>
          </cell>
          <cell r="FA253" t="str">
            <v>Exterior</v>
          </cell>
          <cell r="FB253">
            <v>914857.2</v>
          </cell>
          <cell r="FC253">
            <v>1074957.21</v>
          </cell>
          <cell r="FI253" t="str">
            <v>WA</v>
          </cell>
          <cell r="FJ253" t="str">
            <v>Bathroom</v>
          </cell>
          <cell r="FK253" t="str">
            <v>EISAx</v>
          </cell>
          <cell r="FL253">
            <v>1858684.8750000002</v>
          </cell>
          <cell r="FS253" t="str">
            <v>WA</v>
          </cell>
          <cell r="FT253" t="str">
            <v>EISAnqnx</v>
          </cell>
          <cell r="FV253">
            <v>13655138.215000002</v>
          </cell>
          <cell r="GD253" t="str">
            <v>WA</v>
          </cell>
          <cell r="GE253">
            <v>3075704.06</v>
          </cell>
          <cell r="GF253">
            <v>4468286.68</v>
          </cell>
          <cell r="GI253">
            <v>1</v>
          </cell>
          <cell r="GJ253">
            <v>1</v>
          </cell>
          <cell r="GK253" t="str">
            <v>WA</v>
          </cell>
          <cell r="GL253">
            <v>2003.7159999999999</v>
          </cell>
          <cell r="GM253" t="str">
            <v>Pre 1980</v>
          </cell>
          <cell r="GN253">
            <v>-1</v>
          </cell>
          <cell r="GQ253">
            <v>10718403.861307999</v>
          </cell>
          <cell r="GR253">
            <v>344634.14270999999</v>
          </cell>
          <cell r="GU253" t="str">
            <v>Heat Pump (Central System)</v>
          </cell>
          <cell r="GX253" t="str">
            <v>None</v>
          </cell>
          <cell r="GY253" t="str">
            <v>OR</v>
          </cell>
          <cell r="GZ253">
            <v>1188.02661132813</v>
          </cell>
        </row>
        <row r="254">
          <cell r="AD254" t="str">
            <v>WA</v>
          </cell>
          <cell r="AH254" t="str">
            <v>WA</v>
          </cell>
          <cell r="AI254" t="str">
            <v>1980-1992</v>
          </cell>
          <cell r="AJ254">
            <v>4956.4930000000004</v>
          </cell>
          <cell r="AK254" t="b">
            <v>1</v>
          </cell>
          <cell r="AN254" t="str">
            <v>WA</v>
          </cell>
          <cell r="AO254" t="str">
            <v>Baseboard/Wall/Radiant</v>
          </cell>
          <cell r="AP254" t="str">
            <v>Pre 1980</v>
          </cell>
          <cell r="AQ254" t="str">
            <v>Slab on Grade</v>
          </cell>
          <cell r="AR254">
            <v>293.22354830228397</v>
          </cell>
          <cell r="AU254" t="str">
            <v>Yes</v>
          </cell>
          <cell r="AV254" t="b">
            <v>1</v>
          </cell>
          <cell r="AX254">
            <v>243961.99218750026</v>
          </cell>
          <cell r="AY254" t="b">
            <v>0</v>
          </cell>
          <cell r="AZ254">
            <v>0</v>
          </cell>
          <cell r="BA254">
            <v>0.19230769230769265</v>
          </cell>
          <cell r="BB254">
            <v>293.22354830228397</v>
          </cell>
          <cell r="BC254">
            <v>0.19230774921088273</v>
          </cell>
          <cell r="BF254" t="str">
            <v>WA</v>
          </cell>
          <cell r="BG254" t="str">
            <v>Heat Pump (Central System)</v>
          </cell>
          <cell r="BH254" t="str">
            <v>1993-2006</v>
          </cell>
          <cell r="BI254" t="str">
            <v>Basement</v>
          </cell>
          <cell r="BJ254">
            <v>1904.28771972656</v>
          </cell>
          <cell r="BM254" t="str">
            <v>No</v>
          </cell>
          <cell r="BN254">
            <v>6383172.4365234291</v>
          </cell>
          <cell r="BO254" t="b">
            <v>0</v>
          </cell>
          <cell r="BP254">
            <v>1345360.4215383893</v>
          </cell>
          <cell r="BQ254">
            <v>1</v>
          </cell>
          <cell r="BR254">
            <v>1904.28771972656</v>
          </cell>
          <cell r="BU254" t="str">
            <v>OR</v>
          </cell>
          <cell r="BV254" t="str">
            <v>Pre 1980</v>
          </cell>
          <cell r="BW254" t="str">
            <v>Electric Storage - Outside Conditioned Space - Buffered</v>
          </cell>
          <cell r="BY254">
            <v>1188.027</v>
          </cell>
          <cell r="BZ254" t="str">
            <v>le55</v>
          </cell>
          <cell r="CF254" t="str">
            <v>Conditioned</v>
          </cell>
          <cell r="CG254">
            <v>1524.7619999999999</v>
          </cell>
          <cell r="CH254" t="str">
            <v>WA</v>
          </cell>
          <cell r="CI254" t="str">
            <v>Top-Freezer w/o TTD Ice</v>
          </cell>
          <cell r="CJ254">
            <v>36594.288</v>
          </cell>
          <cell r="CK254" t="b">
            <v>0</v>
          </cell>
          <cell r="CQ254" t="str">
            <v>Unconditioned</v>
          </cell>
          <cell r="CR254">
            <v>3785.7640000000001</v>
          </cell>
          <cell r="CS254" t="str">
            <v>ID</v>
          </cell>
          <cell r="CT254" t="str">
            <v>Upright</v>
          </cell>
          <cell r="CU254">
            <v>83286.808000000005</v>
          </cell>
          <cell r="CV254" t="b">
            <v>0</v>
          </cell>
          <cell r="CZ254">
            <v>4956.4930000000004</v>
          </cell>
          <cell r="DA254" t="str">
            <v>WA</v>
          </cell>
          <cell r="DC254" t="str">
            <v>Horizontal Axis</v>
          </cell>
          <cell r="DG254" t="str">
            <v>Electric</v>
          </cell>
          <cell r="DH254">
            <v>6932.7380000000003</v>
          </cell>
          <cell r="DI254" t="str">
            <v>OR</v>
          </cell>
          <cell r="DL254" t="str">
            <v>Gas</v>
          </cell>
          <cell r="DM254" t="str">
            <v>Electric</v>
          </cell>
          <cell r="DN254">
            <v>2003.7159999999999</v>
          </cell>
          <cell r="DO254" t="str">
            <v>WA</v>
          </cell>
          <cell r="DS254">
            <v>1464.694</v>
          </cell>
          <cell r="DT254" t="str">
            <v>WA</v>
          </cell>
          <cell r="DU254" t="str">
            <v>lt32</v>
          </cell>
          <cell r="DX254" t="b">
            <v>1</v>
          </cell>
          <cell r="DY254">
            <v>2003.7159999999999</v>
          </cell>
          <cell r="DZ254" t="str">
            <v>WA</v>
          </cell>
          <cell r="EC254" t="str">
            <v>Laptop</v>
          </cell>
          <cell r="ED254">
            <v>1524.7619999999999</v>
          </cell>
          <cell r="EE254" t="str">
            <v>WA</v>
          </cell>
          <cell r="EH254" t="str">
            <v>le20</v>
          </cell>
          <cell r="EI254">
            <v>1524.7619999999999</v>
          </cell>
          <cell r="EJ254" t="str">
            <v>WA</v>
          </cell>
          <cell r="EO254">
            <v>1464.694</v>
          </cell>
          <cell r="EP254" t="str">
            <v>WA</v>
          </cell>
          <cell r="ES254">
            <v>6932.7380000000003</v>
          </cell>
          <cell r="ET254" t="str">
            <v>OR</v>
          </cell>
          <cell r="EZ254" t="str">
            <v>WA</v>
          </cell>
          <cell r="FA254" t="str">
            <v>Kitchen</v>
          </cell>
          <cell r="FB254">
            <v>297328.58999999997</v>
          </cell>
          <cell r="FC254">
            <v>198219.06</v>
          </cell>
          <cell r="FI254" t="str">
            <v>WA</v>
          </cell>
          <cell r="FJ254" t="str">
            <v>Bedrooms</v>
          </cell>
          <cell r="FK254" t="str">
            <v>EISAnqnx</v>
          </cell>
          <cell r="FL254">
            <v>2180856.9200000004</v>
          </cell>
          <cell r="FS254" t="str">
            <v>WA</v>
          </cell>
          <cell r="FT254" t="str">
            <v>EISAq</v>
          </cell>
          <cell r="FV254">
            <v>4079193.7390000005</v>
          </cell>
          <cell r="GD254" t="str">
            <v>WA</v>
          </cell>
          <cell r="GE254">
            <v>19890406.409000002</v>
          </cell>
          <cell r="GF254">
            <v>15657561.387000002</v>
          </cell>
          <cell r="GI254">
            <v>1</v>
          </cell>
          <cell r="GJ254">
            <v>1</v>
          </cell>
          <cell r="GK254" t="str">
            <v>WA</v>
          </cell>
          <cell r="GL254">
            <v>4956.4930000000004</v>
          </cell>
          <cell r="GM254" t="str">
            <v>1980-1992</v>
          </cell>
          <cell r="GN254">
            <v>0</v>
          </cell>
          <cell r="GQ254">
            <v>27922269.490189001</v>
          </cell>
          <cell r="GR254">
            <v>175893.54533749999</v>
          </cell>
          <cell r="GU254" t="str">
            <v>Natural Gas FAF</v>
          </cell>
          <cell r="GX254" t="str">
            <v>Natural Gas Other</v>
          </cell>
          <cell r="GY254" t="str">
            <v>WA</v>
          </cell>
          <cell r="GZ254">
            <v>1464.69372558594</v>
          </cell>
        </row>
        <row r="255">
          <cell r="AD255" t="str">
            <v>WA</v>
          </cell>
          <cell r="AH255" t="str">
            <v>WA</v>
          </cell>
          <cell r="AI255" t="str">
            <v>Pre 1980</v>
          </cell>
          <cell r="AJ255">
            <v>1524.7619999999999</v>
          </cell>
          <cell r="AK255" t="b">
            <v>1</v>
          </cell>
          <cell r="AN255" t="str">
            <v>WA</v>
          </cell>
          <cell r="AO255" t="str">
            <v>Baseboard/Wall/Radiant</v>
          </cell>
          <cell r="AP255" t="str">
            <v>Pre 1980</v>
          </cell>
          <cell r="AQ255" t="str">
            <v>Crawlspace</v>
          </cell>
          <cell r="AR255">
            <v>1231.5389028695899</v>
          </cell>
          <cell r="AU255" t="str">
            <v>Yes</v>
          </cell>
          <cell r="AV255" t="b">
            <v>1</v>
          </cell>
          <cell r="AX255">
            <v>1024640.3671874988</v>
          </cell>
          <cell r="AY255" t="b">
            <v>0</v>
          </cell>
          <cell r="AZ255">
            <v>0</v>
          </cell>
          <cell r="BA255">
            <v>0.80769230769230738</v>
          </cell>
          <cell r="BB255">
            <v>1231.5389028695899</v>
          </cell>
          <cell r="BC255">
            <v>0.80769254668570567</v>
          </cell>
          <cell r="BF255" t="str">
            <v>ID</v>
          </cell>
          <cell r="BG255" t="str">
            <v>Central Air Conditioning (Ducted System)</v>
          </cell>
          <cell r="BH255" t="str">
            <v>Pre 1980</v>
          </cell>
          <cell r="BI255" t="str">
            <v>Crawlspace</v>
          </cell>
          <cell r="BJ255">
            <v>2358.34503874232</v>
          </cell>
          <cell r="BM255" t="str">
            <v>No</v>
          </cell>
          <cell r="BN255">
            <v>6551482.5176261645</v>
          </cell>
          <cell r="BO255" t="b">
            <v>0</v>
          </cell>
          <cell r="BP255">
            <v>4015938.5077078631</v>
          </cell>
          <cell r="BQ255">
            <v>0.5</v>
          </cell>
          <cell r="BR255">
            <v>1179.17251937116</v>
          </cell>
          <cell r="BU255" t="str">
            <v>WA</v>
          </cell>
          <cell r="BV255" t="str">
            <v>Pre 1980</v>
          </cell>
          <cell r="BW255" t="str">
            <v>Electric Storage - Inside Conditioned Space</v>
          </cell>
          <cell r="BY255">
            <v>2003.7159999999999</v>
          </cell>
          <cell r="BZ255" t="str">
            <v>le55</v>
          </cell>
          <cell r="CF255" t="str">
            <v>Conditioned</v>
          </cell>
          <cell r="CG255">
            <v>1524.7619999999999</v>
          </cell>
          <cell r="CH255" t="str">
            <v>WA</v>
          </cell>
          <cell r="CI255" t="str">
            <v>Top-Freezer w/o TTD Ice</v>
          </cell>
          <cell r="CJ255">
            <v>22871.43</v>
          </cell>
          <cell r="CK255" t="b">
            <v>0</v>
          </cell>
          <cell r="CQ255" t="str">
            <v>Unconditioned</v>
          </cell>
          <cell r="CR255">
            <v>3785.7640000000001</v>
          </cell>
          <cell r="CS255" t="str">
            <v>ID</v>
          </cell>
          <cell r="CT255" t="str">
            <v>Chest</v>
          </cell>
          <cell r="CU255">
            <v>56786.46</v>
          </cell>
          <cell r="CV255" t="b">
            <v>0</v>
          </cell>
          <cell r="CZ255">
            <v>1464.694</v>
          </cell>
          <cell r="DA255" t="str">
            <v>WA</v>
          </cell>
          <cell r="DC255" t="str">
            <v>Vertical Axis</v>
          </cell>
          <cell r="DG255" t="str">
            <v>Electric</v>
          </cell>
          <cell r="DH255">
            <v>4956.4930000000004</v>
          </cell>
          <cell r="DI255" t="str">
            <v>WA</v>
          </cell>
          <cell r="DL255" t="str">
            <v>Electric</v>
          </cell>
          <cell r="DM255" t="str">
            <v>Electric</v>
          </cell>
          <cell r="DN255">
            <v>2003.7159999999999</v>
          </cell>
          <cell r="DO255" t="str">
            <v>WA</v>
          </cell>
          <cell r="DS255">
            <v>1464.694</v>
          </cell>
          <cell r="DT255" t="str">
            <v>WA</v>
          </cell>
          <cell r="DU255" t="str">
            <v>32to46</v>
          </cell>
          <cell r="DX255" t="b">
            <v>1</v>
          </cell>
          <cell r="DY255">
            <v>2003.7159999999999</v>
          </cell>
          <cell r="DZ255" t="str">
            <v>WA</v>
          </cell>
          <cell r="EC255" t="str">
            <v>Desktop</v>
          </cell>
          <cell r="ED255">
            <v>1524.7619999999999</v>
          </cell>
          <cell r="EE255" t="str">
            <v>WA</v>
          </cell>
          <cell r="EH255" t="str">
            <v>le20</v>
          </cell>
          <cell r="EI255">
            <v>1150.8789999999999</v>
          </cell>
          <cell r="EJ255" t="str">
            <v>WA</v>
          </cell>
          <cell r="EO255">
            <v>1464.694</v>
          </cell>
          <cell r="EP255" t="str">
            <v>WA</v>
          </cell>
          <cell r="ES255">
            <v>4956.4930000000004</v>
          </cell>
          <cell r="ET255" t="str">
            <v>WA</v>
          </cell>
          <cell r="EZ255" t="str">
            <v>WA</v>
          </cell>
          <cell r="FA255" t="str">
            <v>Living Room/Family Room</v>
          </cell>
          <cell r="FB255">
            <v>548914.31999999995</v>
          </cell>
          <cell r="FC255">
            <v>320200.01999999996</v>
          </cell>
          <cell r="FI255" t="str">
            <v>WA</v>
          </cell>
          <cell r="FJ255" t="str">
            <v>Bedrooms</v>
          </cell>
          <cell r="FK255" t="str">
            <v>EISAq</v>
          </cell>
          <cell r="FL255">
            <v>74347.395000000004</v>
          </cell>
          <cell r="FS255" t="str">
            <v>WA</v>
          </cell>
          <cell r="FT255" t="str">
            <v>EISAx</v>
          </cell>
          <cell r="FV255">
            <v>1784337.4800000002</v>
          </cell>
          <cell r="GD255" t="str">
            <v>WA</v>
          </cell>
          <cell r="GE255">
            <v>5354964.1439999994</v>
          </cell>
          <cell r="GF255">
            <v>3513051.648</v>
          </cell>
          <cell r="GI255">
            <v>1</v>
          </cell>
          <cell r="GJ255">
            <v>1</v>
          </cell>
          <cell r="GK255" t="str">
            <v>WA</v>
          </cell>
          <cell r="GL255">
            <v>1524.7619999999999</v>
          </cell>
          <cell r="GM255" t="str">
            <v>Pre 1980</v>
          </cell>
          <cell r="GN255">
            <v>0</v>
          </cell>
          <cell r="GQ255">
            <v>7547541.4047599994</v>
          </cell>
          <cell r="GR255">
            <v>442748.95384500001</v>
          </cell>
          <cell r="GU255" t="str">
            <v>Natural Gas FAF</v>
          </cell>
          <cell r="GX255" t="str">
            <v>Wood</v>
          </cell>
          <cell r="GY255" t="str">
            <v>WA</v>
          </cell>
          <cell r="GZ255">
            <v>1464.69372558594</v>
          </cell>
        </row>
        <row r="256">
          <cell r="AD256" t="str">
            <v>WA</v>
          </cell>
          <cell r="AH256" t="str">
            <v>WA</v>
          </cell>
          <cell r="AI256" t="str">
            <v>Pre 1980</v>
          </cell>
          <cell r="AJ256">
            <v>1150.8789999999999</v>
          </cell>
          <cell r="AK256" t="b">
            <v>1</v>
          </cell>
          <cell r="AN256" t="str">
            <v>OR</v>
          </cell>
          <cell r="AO256" t="str">
            <v>Natural Gas FAF</v>
          </cell>
          <cell r="AP256" t="str">
            <v>Pre 1980</v>
          </cell>
          <cell r="AQ256" t="str">
            <v>Crawlspace</v>
          </cell>
          <cell r="AR256">
            <v>6932.73828125</v>
          </cell>
          <cell r="AU256" t="str">
            <v>No</v>
          </cell>
          <cell r="AV256" t="b">
            <v>1</v>
          </cell>
          <cell r="AX256">
            <v>8513402.609375</v>
          </cell>
          <cell r="AY256" t="b">
            <v>0</v>
          </cell>
          <cell r="AZ256">
            <v>3664162.2436105469</v>
          </cell>
          <cell r="BA256">
            <v>1</v>
          </cell>
          <cell r="BB256">
            <v>6932.73828125</v>
          </cell>
          <cell r="BC256">
            <v>1.0000000405683873</v>
          </cell>
          <cell r="BF256" t="str">
            <v>ID</v>
          </cell>
          <cell r="BG256" t="str">
            <v>Central Air Conditioning (Ducted System)</v>
          </cell>
          <cell r="BH256" t="str">
            <v>Pre 1980</v>
          </cell>
          <cell r="BI256" t="str">
            <v>Basement</v>
          </cell>
          <cell r="BJ256">
            <v>1427.41936555456</v>
          </cell>
          <cell r="BM256" t="str">
            <v>No</v>
          </cell>
          <cell r="BN256">
            <v>3965370.9975105678</v>
          </cell>
          <cell r="BO256" t="b">
            <v>0</v>
          </cell>
          <cell r="BP256">
            <v>2430699.6230863347</v>
          </cell>
          <cell r="BQ256">
            <v>0.5</v>
          </cell>
          <cell r="BR256">
            <v>713.70968277728002</v>
          </cell>
          <cell r="BU256" t="str">
            <v>WA</v>
          </cell>
          <cell r="BV256" t="str">
            <v>1980-1992</v>
          </cell>
          <cell r="BW256" t="str">
            <v>Electric Storage - Inside Conditioned Space</v>
          </cell>
          <cell r="BY256">
            <v>4956.4930000000004</v>
          </cell>
          <cell r="BZ256" t="str">
            <v>le55</v>
          </cell>
          <cell r="CF256" t="str">
            <v>Conditioned</v>
          </cell>
          <cell r="CG256">
            <v>6932.7380000000003</v>
          </cell>
          <cell r="CH256" t="str">
            <v>OR</v>
          </cell>
          <cell r="CI256" t="str">
            <v>Side-by-Side w/ TTD Ice</v>
          </cell>
          <cell r="CJ256">
            <v>152520.236</v>
          </cell>
          <cell r="CK256" t="b">
            <v>0</v>
          </cell>
          <cell r="CQ256" t="str">
            <v>Unconditioned</v>
          </cell>
          <cell r="CR256">
            <v>2079.9929999999999</v>
          </cell>
          <cell r="CS256" t="str">
            <v>WA</v>
          </cell>
          <cell r="CT256" t="str">
            <v>Upright</v>
          </cell>
          <cell r="CU256">
            <v>24959.915999999997</v>
          </cell>
          <cell r="CV256" t="b">
            <v>0</v>
          </cell>
          <cell r="CZ256">
            <v>1464.694</v>
          </cell>
          <cell r="DA256" t="str">
            <v>WA</v>
          </cell>
          <cell r="DC256" t="str">
            <v>Horizontal Axis</v>
          </cell>
          <cell r="DG256" t="str">
            <v>Electric</v>
          </cell>
          <cell r="DH256">
            <v>4956.4930000000004</v>
          </cell>
          <cell r="DI256" t="str">
            <v>WA</v>
          </cell>
          <cell r="DL256" t="str">
            <v>Electric</v>
          </cell>
          <cell r="DM256" t="str">
            <v>Electric</v>
          </cell>
          <cell r="DN256">
            <v>6932.7380000000003</v>
          </cell>
          <cell r="DO256" t="str">
            <v>OR</v>
          </cell>
          <cell r="DS256">
            <v>1464.694</v>
          </cell>
          <cell r="DT256" t="str">
            <v>WA</v>
          </cell>
          <cell r="DU256" t="str">
            <v>lt32</v>
          </cell>
          <cell r="DX256" t="b">
            <v>0</v>
          </cell>
          <cell r="DY256">
            <v>4956.4930000000004</v>
          </cell>
          <cell r="DZ256" t="str">
            <v>WA</v>
          </cell>
          <cell r="EC256" t="str">
            <v>Desktop</v>
          </cell>
          <cell r="ED256">
            <v>1524.7619999999999</v>
          </cell>
          <cell r="EE256" t="str">
            <v>WA</v>
          </cell>
          <cell r="EH256" t="str">
            <v>gt20</v>
          </cell>
          <cell r="EI256">
            <v>4956.4930000000004</v>
          </cell>
          <cell r="EJ256" t="str">
            <v>WA</v>
          </cell>
          <cell r="EO256">
            <v>1464.694</v>
          </cell>
          <cell r="EP256" t="str">
            <v>WA</v>
          </cell>
          <cell r="ES256">
            <v>1524.7619999999999</v>
          </cell>
          <cell r="ET256" t="str">
            <v>WA</v>
          </cell>
          <cell r="EZ256" t="str">
            <v>WA</v>
          </cell>
          <cell r="FA256" t="str">
            <v>Other</v>
          </cell>
          <cell r="FB256">
            <v>91485.72</v>
          </cell>
          <cell r="FC256">
            <v>45742.86</v>
          </cell>
          <cell r="FI256" t="str">
            <v>WA</v>
          </cell>
          <cell r="FJ256" t="str">
            <v>Bedrooms</v>
          </cell>
          <cell r="FK256" t="str">
            <v>EISAx</v>
          </cell>
          <cell r="FL256">
            <v>123912.32500000001</v>
          </cell>
          <cell r="FS256" t="str">
            <v>WA</v>
          </cell>
          <cell r="FT256" t="str">
            <v>EISAnqnx</v>
          </cell>
          <cell r="FV256">
            <v>1303577.6599999999</v>
          </cell>
          <cell r="GD256" t="str">
            <v>WA</v>
          </cell>
          <cell r="GE256">
            <v>3093562.7519999999</v>
          </cell>
          <cell r="GF256">
            <v>1675679.8239999998</v>
          </cell>
          <cell r="GI256">
            <v>1</v>
          </cell>
          <cell r="GJ256">
            <v>1</v>
          </cell>
          <cell r="GK256" t="str">
            <v>WA</v>
          </cell>
          <cell r="GL256">
            <v>1150.8789999999999</v>
          </cell>
          <cell r="GM256" t="str">
            <v>Pre 1980</v>
          </cell>
          <cell r="GN256">
            <v>-1</v>
          </cell>
          <cell r="GQ256">
            <v>5802691.6372349998</v>
          </cell>
          <cell r="GR256">
            <v>402853.68515999999</v>
          </cell>
          <cell r="GU256" t="str">
            <v>Natural Gas FAF</v>
          </cell>
          <cell r="GX256" t="str">
            <v>Natural Gas Other</v>
          </cell>
          <cell r="GY256" t="str">
            <v>WA</v>
          </cell>
          <cell r="GZ256">
            <v>4956.49267578125</v>
          </cell>
        </row>
        <row r="257">
          <cell r="AD257" t="str">
            <v>WA</v>
          </cell>
          <cell r="AH257" t="str">
            <v>WA</v>
          </cell>
          <cell r="AI257" t="str">
            <v>Pre 1980</v>
          </cell>
          <cell r="AJ257">
            <v>4956.4930000000004</v>
          </cell>
          <cell r="AK257" t="b">
            <v>1</v>
          </cell>
          <cell r="AN257" t="str">
            <v>WA</v>
          </cell>
          <cell r="AO257" t="str">
            <v>Natural Gas FAF</v>
          </cell>
          <cell r="AP257" t="str">
            <v>Pre 1980</v>
          </cell>
          <cell r="AQ257" t="str">
            <v>Basement</v>
          </cell>
          <cell r="AR257">
            <v>922.882536235609</v>
          </cell>
          <cell r="AU257" t="str">
            <v>No</v>
          </cell>
          <cell r="AV257" t="b">
            <v>1</v>
          </cell>
          <cell r="AX257">
            <v>2104172.1826171884</v>
          </cell>
          <cell r="AY257" t="b">
            <v>0</v>
          </cell>
          <cell r="AZ257">
            <v>614538.52891869051</v>
          </cell>
          <cell r="BA257">
            <v>0.60526315789473717</v>
          </cell>
          <cell r="BB257">
            <v>922.882536235609</v>
          </cell>
          <cell r="BC257">
            <v>0.60526333699004109</v>
          </cell>
          <cell r="BF257" t="str">
            <v>ID</v>
          </cell>
          <cell r="BG257" t="str">
            <v>Central Air Conditioning (Ducted System)</v>
          </cell>
          <cell r="BH257" t="str">
            <v>1993-2006</v>
          </cell>
          <cell r="BI257" t="str">
            <v>Crawlspace</v>
          </cell>
          <cell r="BJ257">
            <v>1192.46508789063</v>
          </cell>
          <cell r="BM257" t="str">
            <v>No</v>
          </cell>
          <cell r="BN257">
            <v>3069405.1362304818</v>
          </cell>
          <cell r="BO257" t="b">
            <v>0</v>
          </cell>
          <cell r="BP257">
            <v>473987.46244624228</v>
          </cell>
          <cell r="BQ257">
            <v>1</v>
          </cell>
          <cell r="BR257">
            <v>1192.46508789063</v>
          </cell>
          <cell r="BU257" t="str">
            <v>WA</v>
          </cell>
          <cell r="BV257" t="str">
            <v>Pre 1980</v>
          </cell>
          <cell r="BW257" t="str">
            <v>Electric Storage - Outside Conditioned Space - Buffered</v>
          </cell>
          <cell r="BY257">
            <v>1524.7619999999999</v>
          </cell>
          <cell r="BZ257" t="str">
            <v>le55</v>
          </cell>
          <cell r="CF257" t="str">
            <v>Conditioned</v>
          </cell>
          <cell r="CG257">
            <v>6932.7380000000003</v>
          </cell>
          <cell r="CH257" t="str">
            <v>OR</v>
          </cell>
          <cell r="CI257" t="str">
            <v>Top-Freezer w/o TTD Ice</v>
          </cell>
          <cell r="CJ257">
            <v>124789.284</v>
          </cell>
          <cell r="CK257" t="b">
            <v>0</v>
          </cell>
          <cell r="CQ257" t="str">
            <v>Conditioned</v>
          </cell>
          <cell r="CR257">
            <v>2079.9929999999999</v>
          </cell>
          <cell r="CS257" t="str">
            <v>WA</v>
          </cell>
          <cell r="CT257" t="str">
            <v>Upright</v>
          </cell>
          <cell r="CU257">
            <v>33279.887999999999</v>
          </cell>
          <cell r="CV257" t="b">
            <v>0</v>
          </cell>
          <cell r="CZ257">
            <v>1524.7619999999999</v>
          </cell>
          <cell r="DA257" t="str">
            <v>WA</v>
          </cell>
          <cell r="DC257" t="str">
            <v>Vertical Axis</v>
          </cell>
          <cell r="DG257" t="str">
            <v>Electric</v>
          </cell>
          <cell r="DH257">
            <v>4956.4930000000004</v>
          </cell>
          <cell r="DI257" t="str">
            <v>WA</v>
          </cell>
          <cell r="DL257" t="str">
            <v>Gas</v>
          </cell>
          <cell r="DM257" t="str">
            <v>Gas</v>
          </cell>
          <cell r="DN257">
            <v>1524.7619999999999</v>
          </cell>
          <cell r="DO257" t="str">
            <v>WA</v>
          </cell>
          <cell r="DS257">
            <v>1524.7619999999999</v>
          </cell>
          <cell r="DT257" t="str">
            <v>WA</v>
          </cell>
          <cell r="DU257" t="str">
            <v>lt32</v>
          </cell>
          <cell r="DX257" t="b">
            <v>0</v>
          </cell>
          <cell r="DY257">
            <v>4956.4930000000004</v>
          </cell>
          <cell r="DZ257" t="str">
            <v>WA</v>
          </cell>
          <cell r="EC257" t="str">
            <v>Desktop</v>
          </cell>
          <cell r="ED257">
            <v>2003.7159999999999</v>
          </cell>
          <cell r="EE257" t="str">
            <v>WA</v>
          </cell>
          <cell r="EH257" t="str">
            <v>le20</v>
          </cell>
          <cell r="EI257">
            <v>1464.694</v>
          </cell>
          <cell r="EJ257" t="str">
            <v>WA</v>
          </cell>
          <cell r="EO257">
            <v>1464.694</v>
          </cell>
          <cell r="EP257" t="str">
            <v>WA</v>
          </cell>
          <cell r="ES257">
            <v>4956.4930000000004</v>
          </cell>
          <cell r="ET257" t="str">
            <v>WA</v>
          </cell>
          <cell r="EZ257" t="str">
            <v>WA</v>
          </cell>
          <cell r="FA257" t="str">
            <v>Bathroom</v>
          </cell>
          <cell r="FB257">
            <v>1122080.96</v>
          </cell>
          <cell r="FC257">
            <v>240445.91999999998</v>
          </cell>
          <cell r="FI257" t="str">
            <v>WA</v>
          </cell>
          <cell r="FJ257" t="str">
            <v>Garage</v>
          </cell>
          <cell r="FK257" t="str">
            <v>EISAnqnx</v>
          </cell>
          <cell r="FL257">
            <v>1561295.2950000002</v>
          </cell>
          <cell r="FS257" t="str">
            <v>WA</v>
          </cell>
          <cell r="FT257" t="str">
            <v>EISAq</v>
          </cell>
          <cell r="FV257">
            <v>437943.50599999999</v>
          </cell>
          <cell r="GD257" t="str">
            <v>WA</v>
          </cell>
          <cell r="GE257">
            <v>20257186.891000003</v>
          </cell>
          <cell r="GF257">
            <v>10364026.863</v>
          </cell>
          <cell r="GI257">
            <v>1</v>
          </cell>
          <cell r="GJ257">
            <v>1</v>
          </cell>
          <cell r="GK257" t="str">
            <v>WA</v>
          </cell>
          <cell r="GL257">
            <v>4956.4930000000004</v>
          </cell>
          <cell r="GM257" t="str">
            <v>Pre 1980</v>
          </cell>
          <cell r="GN257">
            <v>0</v>
          </cell>
          <cell r="GQ257">
            <v>29212999.745305002</v>
          </cell>
          <cell r="GR257">
            <v>1774238.6255125001</v>
          </cell>
          <cell r="GU257" t="str">
            <v>Natural Gas FAF</v>
          </cell>
          <cell r="GX257" t="str">
            <v>Natural Gas Other</v>
          </cell>
          <cell r="GY257" t="str">
            <v>WA</v>
          </cell>
          <cell r="GZ257">
            <v>2003.71557617188</v>
          </cell>
        </row>
        <row r="258">
          <cell r="AD258" t="str">
            <v>WA</v>
          </cell>
          <cell r="AH258" t="str">
            <v>WA</v>
          </cell>
          <cell r="AI258" t="str">
            <v>Pre 1980</v>
          </cell>
          <cell r="AJ258">
            <v>1464.694</v>
          </cell>
          <cell r="AK258" t="b">
            <v>1</v>
          </cell>
          <cell r="AN258" t="str">
            <v>WA</v>
          </cell>
          <cell r="AO258" t="str">
            <v>Natural Gas FAF</v>
          </cell>
          <cell r="AP258" t="str">
            <v>Pre 1980</v>
          </cell>
          <cell r="AQ258" t="str">
            <v>Crawlspace</v>
          </cell>
          <cell r="AR258">
            <v>601.879914936266</v>
          </cell>
          <cell r="AU258" t="str">
            <v>No</v>
          </cell>
          <cell r="AV258" t="b">
            <v>1</v>
          </cell>
          <cell r="AX258">
            <v>1372286.2060546866</v>
          </cell>
          <cell r="AY258" t="b">
            <v>0</v>
          </cell>
          <cell r="AZ258">
            <v>400785.99712088465</v>
          </cell>
          <cell r="BA258">
            <v>0.39473684210526289</v>
          </cell>
          <cell r="BB258">
            <v>601.879914936266</v>
          </cell>
          <cell r="BC258">
            <v>0.39473695890654803</v>
          </cell>
          <cell r="BF258" t="str">
            <v>ID</v>
          </cell>
          <cell r="BG258" t="str">
            <v>Window A/C</v>
          </cell>
          <cell r="BH258" t="str">
            <v>Pre 1980</v>
          </cell>
          <cell r="BI258" t="str">
            <v>Basement</v>
          </cell>
          <cell r="BJ258">
            <v>1192.46508789063</v>
          </cell>
          <cell r="BM258" t="str">
            <v>No</v>
          </cell>
          <cell r="BN258">
            <v>2289532.9687500098</v>
          </cell>
          <cell r="BO258" t="b">
            <v>0</v>
          </cell>
          <cell r="BP258">
            <v>906082.67238281632</v>
          </cell>
          <cell r="BQ258">
            <v>1</v>
          </cell>
          <cell r="BR258">
            <v>1192.46508789063</v>
          </cell>
          <cell r="BU258" t="str">
            <v>WA</v>
          </cell>
          <cell r="BV258" t="str">
            <v>Pre 1980</v>
          </cell>
          <cell r="BW258" t="str">
            <v>Gas Storage Outside Conditioned Space</v>
          </cell>
          <cell r="BY258">
            <v>1464.694</v>
          </cell>
          <cell r="BZ258" t="str">
            <v>le55</v>
          </cell>
          <cell r="CF258" t="str">
            <v>Conditioned</v>
          </cell>
          <cell r="CG258">
            <v>6932.7380000000003</v>
          </cell>
          <cell r="CH258" t="str">
            <v>OR</v>
          </cell>
          <cell r="CI258" t="str">
            <v>Side-by-Side w/ TTD Ice</v>
          </cell>
          <cell r="CJ258">
            <v>173318.45</v>
          </cell>
          <cell r="CK258" t="b">
            <v>0</v>
          </cell>
          <cell r="CQ258" t="str">
            <v>Unconditioned</v>
          </cell>
          <cell r="CR258">
            <v>2079.9929999999999</v>
          </cell>
          <cell r="CS258" t="str">
            <v>WA</v>
          </cell>
          <cell r="CT258" t="str">
            <v>Upright</v>
          </cell>
          <cell r="CU258">
            <v>45759.845999999998</v>
          </cell>
          <cell r="CV258" t="b">
            <v>0</v>
          </cell>
          <cell r="CZ258">
            <v>1524.7619999999999</v>
          </cell>
          <cell r="DA258" t="str">
            <v>WA</v>
          </cell>
          <cell r="DC258" t="str">
            <v>Horizontal Axis</v>
          </cell>
          <cell r="DG258" t="str">
            <v>Electric</v>
          </cell>
          <cell r="DH258">
            <v>1188.027</v>
          </cell>
          <cell r="DI258" t="str">
            <v>OR</v>
          </cell>
          <cell r="DL258" t="str">
            <v>Gas</v>
          </cell>
          <cell r="DM258" t="str">
            <v>Electric</v>
          </cell>
          <cell r="DN258">
            <v>2003.7159999999999</v>
          </cell>
          <cell r="DO258" t="str">
            <v>WA</v>
          </cell>
          <cell r="DS258">
            <v>6932.7380000000003</v>
          </cell>
          <cell r="DT258" t="str">
            <v>OR</v>
          </cell>
          <cell r="DU258" t="str">
            <v>lt32</v>
          </cell>
          <cell r="DX258" t="b">
            <v>0</v>
          </cell>
          <cell r="DY258">
            <v>2003.7159999999999</v>
          </cell>
          <cell r="DZ258" t="str">
            <v>WA</v>
          </cell>
          <cell r="EC258" t="str">
            <v>Laptop</v>
          </cell>
          <cell r="ED258">
            <v>2003.7159999999999</v>
          </cell>
          <cell r="EE258" t="str">
            <v>WA</v>
          </cell>
          <cell r="EH258" t="str">
            <v>gt20</v>
          </cell>
          <cell r="EI258">
            <v>1464.694</v>
          </cell>
          <cell r="EJ258" t="str">
            <v>WA</v>
          </cell>
          <cell r="EO258">
            <v>4956.4930000000004</v>
          </cell>
          <cell r="EP258" t="str">
            <v>WA</v>
          </cell>
          <cell r="ES258">
            <v>2003.7159999999999</v>
          </cell>
          <cell r="ET258" t="str">
            <v>WA</v>
          </cell>
          <cell r="EZ258" t="str">
            <v>WA</v>
          </cell>
          <cell r="FA258" t="str">
            <v>Bedrooms</v>
          </cell>
          <cell r="FB258">
            <v>581077.64</v>
          </cell>
          <cell r="FC258">
            <v>747386.06799999997</v>
          </cell>
          <cell r="FI258" t="str">
            <v>WA</v>
          </cell>
          <cell r="FJ258" t="str">
            <v>Garage</v>
          </cell>
          <cell r="FK258" t="str">
            <v>EISAq</v>
          </cell>
          <cell r="FL258">
            <v>1189558.32</v>
          </cell>
          <cell r="FS258" t="str">
            <v>WA</v>
          </cell>
          <cell r="FT258" t="str">
            <v>EISAx</v>
          </cell>
          <cell r="FV258">
            <v>1376812.3599999999</v>
          </cell>
          <cell r="GD258" t="str">
            <v>WA</v>
          </cell>
          <cell r="GE258">
            <v>4279835.8679999998</v>
          </cell>
          <cell r="GF258">
            <v>4193418.9219999998</v>
          </cell>
          <cell r="GI258">
            <v>1</v>
          </cell>
          <cell r="GJ258">
            <v>1</v>
          </cell>
          <cell r="GK258" t="str">
            <v>WA</v>
          </cell>
          <cell r="GL258">
            <v>1464.694</v>
          </cell>
          <cell r="GM258" t="str">
            <v>Pre 1980</v>
          </cell>
          <cell r="GN258">
            <v>-1</v>
          </cell>
          <cell r="GQ258">
            <v>8632737.9961900003</v>
          </cell>
          <cell r="GR258">
            <v>524305.525975</v>
          </cell>
          <cell r="GU258" t="str">
            <v>Electric FAF</v>
          </cell>
          <cell r="GX258" t="str">
            <v>Natural Gas Other</v>
          </cell>
          <cell r="GY258" t="str">
            <v>WA</v>
          </cell>
          <cell r="GZ258">
            <v>4956.49267578125</v>
          </cell>
        </row>
        <row r="259">
          <cell r="AD259" t="str">
            <v>WA</v>
          </cell>
          <cell r="AH259" t="str">
            <v>WA</v>
          </cell>
          <cell r="AI259" t="str">
            <v>Pre 1980</v>
          </cell>
          <cell r="AJ259">
            <v>1464.694</v>
          </cell>
          <cell r="AK259" t="b">
            <v>1</v>
          </cell>
          <cell r="AN259" t="str">
            <v>WA</v>
          </cell>
          <cell r="AO259" t="str">
            <v>Natural Gas FAF</v>
          </cell>
          <cell r="AP259" t="str">
            <v>Pre 1980</v>
          </cell>
          <cell r="AQ259" t="str">
            <v>Crawlspace</v>
          </cell>
          <cell r="AR259">
            <v>1464.69372558594</v>
          </cell>
          <cell r="AU259" t="str">
            <v>No</v>
          </cell>
          <cell r="AV259" t="b">
            <v>1</v>
          </cell>
          <cell r="AX259">
            <v>0</v>
          </cell>
          <cell r="AY259" t="b">
            <v>1</v>
          </cell>
          <cell r="AZ259">
            <v>615935.78840147809</v>
          </cell>
          <cell r="BA259">
            <v>1</v>
          </cell>
          <cell r="BB259">
            <v>1464.69372558594</v>
          </cell>
          <cell r="BC259">
            <v>0.99999981264751547</v>
          </cell>
          <cell r="BF259" t="str">
            <v>WA</v>
          </cell>
          <cell r="BG259" t="str">
            <v>Heat Pump (Ductless System)</v>
          </cell>
          <cell r="BH259" t="str">
            <v>Pre 1980</v>
          </cell>
          <cell r="BI259" t="str">
            <v>Crawlspace</v>
          </cell>
          <cell r="BJ259">
            <v>1074.2071219996401</v>
          </cell>
          <cell r="BM259" t="str">
            <v>No</v>
          </cell>
          <cell r="BN259">
            <v>2416966.02449919</v>
          </cell>
          <cell r="BO259" t="b">
            <v>0</v>
          </cell>
          <cell r="BP259">
            <v>796846.73567862075</v>
          </cell>
          <cell r="BQ259">
            <v>0.5</v>
          </cell>
          <cell r="BR259">
            <v>537.10356099982005</v>
          </cell>
          <cell r="BU259" t="str">
            <v>WA</v>
          </cell>
          <cell r="BV259" t="str">
            <v>Pre 1980</v>
          </cell>
          <cell r="BW259" t="str">
            <v>Electric Storage - Inside Conditioned Space</v>
          </cell>
          <cell r="BY259">
            <v>2003.7159999999999</v>
          </cell>
          <cell r="BZ259" t="str">
            <v>le55</v>
          </cell>
          <cell r="CF259" t="str">
            <v>Conditioned</v>
          </cell>
          <cell r="CG259">
            <v>1524.7619999999999</v>
          </cell>
          <cell r="CH259" t="str">
            <v>WA</v>
          </cell>
          <cell r="CI259" t="str">
            <v>Top-Freezer w/o TTD Ice</v>
          </cell>
          <cell r="CJ259">
            <v>30495.239999999998</v>
          </cell>
          <cell r="CK259" t="b">
            <v>0</v>
          </cell>
          <cell r="CQ259" t="str">
            <v>Conditioned</v>
          </cell>
          <cell r="CR259">
            <v>2079.9929999999999</v>
          </cell>
          <cell r="CS259" t="str">
            <v>WA</v>
          </cell>
          <cell r="CT259" t="str">
            <v>Upright</v>
          </cell>
          <cell r="CU259">
            <v>20799.93</v>
          </cell>
          <cell r="CV259" t="b">
            <v>0</v>
          </cell>
          <cell r="CZ259">
            <v>1524.7619999999999</v>
          </cell>
          <cell r="DA259" t="str">
            <v>WA</v>
          </cell>
          <cell r="DC259" t="str">
            <v>Vertical Axis</v>
          </cell>
          <cell r="DG259" t="str">
            <v>Electric</v>
          </cell>
          <cell r="DH259">
            <v>1524.7619999999999</v>
          </cell>
          <cell r="DI259" t="str">
            <v>WA</v>
          </cell>
          <cell r="DL259" t="str">
            <v>Gas</v>
          </cell>
          <cell r="DM259" t="str">
            <v>Electric</v>
          </cell>
          <cell r="DN259">
            <v>1524.7619999999999</v>
          </cell>
          <cell r="DO259" t="str">
            <v>WA</v>
          </cell>
          <cell r="DS259">
            <v>6932.7380000000003</v>
          </cell>
          <cell r="DT259" t="str">
            <v>OR</v>
          </cell>
          <cell r="DU259" t="str">
            <v>lt32</v>
          </cell>
          <cell r="DX259" t="b">
            <v>1</v>
          </cell>
          <cell r="DY259">
            <v>1524.7619999999999</v>
          </cell>
          <cell r="DZ259" t="str">
            <v>WA</v>
          </cell>
          <cell r="EC259" t="str">
            <v>Desktop</v>
          </cell>
          <cell r="ED259">
            <v>2003.7159999999999</v>
          </cell>
          <cell r="EE259" t="str">
            <v>WA</v>
          </cell>
          <cell r="EH259" t="str">
            <v>le20</v>
          </cell>
          <cell r="EI259">
            <v>1464.694</v>
          </cell>
          <cell r="EJ259" t="str">
            <v>WA</v>
          </cell>
          <cell r="EO259">
            <v>4956.4930000000004</v>
          </cell>
          <cell r="EP259" t="str">
            <v>WA</v>
          </cell>
          <cell r="ES259">
            <v>2003.7159999999999</v>
          </cell>
          <cell r="ET259" t="str">
            <v>WA</v>
          </cell>
          <cell r="EZ259" t="str">
            <v>WA</v>
          </cell>
          <cell r="FA259" t="str">
            <v>Exterior</v>
          </cell>
          <cell r="FB259">
            <v>901672.2</v>
          </cell>
          <cell r="FC259">
            <v>3105759.8</v>
          </cell>
          <cell r="FI259" t="str">
            <v>WA</v>
          </cell>
          <cell r="FJ259" t="str">
            <v>Kitchen</v>
          </cell>
          <cell r="FK259" t="str">
            <v>EISAnqnx</v>
          </cell>
          <cell r="FL259">
            <v>594779.16</v>
          </cell>
          <cell r="FS259" t="str">
            <v>WA</v>
          </cell>
          <cell r="FT259" t="str">
            <v>EISAnqnx</v>
          </cell>
          <cell r="FV259">
            <v>4758233.28</v>
          </cell>
          <cell r="GD259" t="str">
            <v>WA</v>
          </cell>
          <cell r="GE259">
            <v>7261952.852</v>
          </cell>
          <cell r="GF259">
            <v>4394082</v>
          </cell>
          <cell r="GI259">
            <v>1</v>
          </cell>
          <cell r="GJ259">
            <v>1</v>
          </cell>
          <cell r="GK259" t="str">
            <v>WA</v>
          </cell>
          <cell r="GL259">
            <v>1464.694</v>
          </cell>
          <cell r="GM259" t="str">
            <v>Pre 1980</v>
          </cell>
          <cell r="GN259">
            <v>0</v>
          </cell>
          <cell r="GQ259">
            <v>8632737.9961900003</v>
          </cell>
          <cell r="GR259">
            <v>524305.525975</v>
          </cell>
          <cell r="GU259" t="str">
            <v>Heat Pump (Central System)</v>
          </cell>
          <cell r="GX259" t="str">
            <v>None</v>
          </cell>
          <cell r="GY259" t="str">
            <v>OR</v>
          </cell>
          <cell r="GZ259">
            <v>6932.73828125</v>
          </cell>
        </row>
        <row r="260">
          <cell r="AD260" t="str">
            <v>WA</v>
          </cell>
          <cell r="AH260" t="str">
            <v>WA</v>
          </cell>
          <cell r="AI260" t="str">
            <v>Pre 1980</v>
          </cell>
          <cell r="AJ260">
            <v>1524.7619999999999</v>
          </cell>
          <cell r="AK260" t="b">
            <v>1</v>
          </cell>
          <cell r="AN260" t="str">
            <v>WA</v>
          </cell>
          <cell r="AO260" t="str">
            <v>Natural Gas FAF</v>
          </cell>
          <cell r="AP260" t="str">
            <v>Pre 1980</v>
          </cell>
          <cell r="AQ260" t="str">
            <v>Crawlspace</v>
          </cell>
          <cell r="AR260">
            <v>1524.76245117188</v>
          </cell>
          <cell r="AU260" t="str">
            <v>No</v>
          </cell>
          <cell r="AV260" t="b">
            <v>1</v>
          </cell>
          <cell r="AX260">
            <v>2020310.2478027409</v>
          </cell>
          <cell r="AY260" t="b">
            <v>0</v>
          </cell>
          <cell r="AZ260">
            <v>1007747.2190384798</v>
          </cell>
          <cell r="BA260">
            <v>1</v>
          </cell>
          <cell r="BB260">
            <v>1524.76245117188</v>
          </cell>
          <cell r="BC260">
            <v>1.0000002958965923</v>
          </cell>
          <cell r="BF260" t="str">
            <v>WA</v>
          </cell>
          <cell r="BG260" t="str">
            <v>Heat Pump (Ductless System)</v>
          </cell>
          <cell r="BH260" t="str">
            <v>Pre 1980</v>
          </cell>
          <cell r="BI260" t="str">
            <v>Basement</v>
          </cell>
          <cell r="BJ260">
            <v>1005.78628620348</v>
          </cell>
          <cell r="BM260" t="str">
            <v>No</v>
          </cell>
          <cell r="BN260">
            <v>2263019.14395783</v>
          </cell>
          <cell r="BO260" t="b">
            <v>0</v>
          </cell>
          <cell r="BP260">
            <v>746092.16652711283</v>
          </cell>
          <cell r="BQ260">
            <v>0.5</v>
          </cell>
          <cell r="BR260">
            <v>502.89314310174001</v>
          </cell>
          <cell r="BU260" t="str">
            <v>WA</v>
          </cell>
          <cell r="BV260" t="str">
            <v>1980-1992</v>
          </cell>
          <cell r="BW260" t="str">
            <v>Electric Storage - Outside Conditioned Space - Buffered</v>
          </cell>
          <cell r="BY260">
            <v>4956.4930000000004</v>
          </cell>
          <cell r="BZ260" t="str">
            <v>le55</v>
          </cell>
          <cell r="CF260" t="str">
            <v>Unconditioned</v>
          </cell>
          <cell r="CG260">
            <v>1524.7619999999999</v>
          </cell>
          <cell r="CH260" t="str">
            <v>WA</v>
          </cell>
          <cell r="CI260" t="str">
            <v>Top-Freezer w/o TTD Ice</v>
          </cell>
          <cell r="CJ260">
            <v>27445.716</v>
          </cell>
          <cell r="CK260" t="b">
            <v>0</v>
          </cell>
          <cell r="CQ260" t="str">
            <v>Conditioned</v>
          </cell>
          <cell r="CR260">
            <v>2079.9929999999999</v>
          </cell>
          <cell r="CS260" t="str">
            <v>WA</v>
          </cell>
          <cell r="CT260" t="str">
            <v>Upright</v>
          </cell>
          <cell r="CU260">
            <v>20799.93</v>
          </cell>
          <cell r="CV260" t="b">
            <v>0</v>
          </cell>
          <cell r="CZ260">
            <v>6932.7380000000003</v>
          </cell>
          <cell r="DA260" t="str">
            <v>OR</v>
          </cell>
          <cell r="DC260" t="str">
            <v>Vertical Axis</v>
          </cell>
          <cell r="DG260" t="str">
            <v>Electric</v>
          </cell>
          <cell r="DH260">
            <v>6932.7380000000003</v>
          </cell>
          <cell r="DI260" t="str">
            <v>OR</v>
          </cell>
          <cell r="DL260" t="str">
            <v>Electric</v>
          </cell>
          <cell r="DM260" t="str">
            <v>Electric</v>
          </cell>
          <cell r="DN260">
            <v>2003.7159999999999</v>
          </cell>
          <cell r="DO260" t="str">
            <v>WA</v>
          </cell>
          <cell r="DS260">
            <v>6932.7380000000003</v>
          </cell>
          <cell r="DT260" t="str">
            <v>OR</v>
          </cell>
          <cell r="DU260" t="str">
            <v>lt32</v>
          </cell>
          <cell r="DX260" t="b">
            <v>1</v>
          </cell>
          <cell r="DY260">
            <v>1524.7619999999999</v>
          </cell>
          <cell r="DZ260" t="str">
            <v>WA</v>
          </cell>
          <cell r="EC260" t="str">
            <v>Desktop</v>
          </cell>
          <cell r="ED260">
            <v>2003.7159999999999</v>
          </cell>
          <cell r="EE260" t="str">
            <v>WA</v>
          </cell>
          <cell r="EH260" t="str">
            <v>gt20</v>
          </cell>
          <cell r="EI260">
            <v>1524.7619999999999</v>
          </cell>
          <cell r="EJ260" t="str">
            <v>WA</v>
          </cell>
          <cell r="EO260">
            <v>4956.4930000000004</v>
          </cell>
          <cell r="EP260" t="str">
            <v>WA</v>
          </cell>
          <cell r="ES260">
            <v>1524.7619999999999</v>
          </cell>
          <cell r="ET260" t="str">
            <v>WA</v>
          </cell>
          <cell r="EZ260" t="str">
            <v>WA</v>
          </cell>
          <cell r="FA260" t="str">
            <v>Kitchen</v>
          </cell>
          <cell r="FB260">
            <v>901672.2</v>
          </cell>
          <cell r="FC260">
            <v>330613.13999999996</v>
          </cell>
          <cell r="FI260" t="str">
            <v>WA</v>
          </cell>
          <cell r="FJ260" t="str">
            <v>Kitchen</v>
          </cell>
          <cell r="FK260" t="str">
            <v>EISAq</v>
          </cell>
          <cell r="FL260">
            <v>272607.11500000005</v>
          </cell>
          <cell r="FS260" t="str">
            <v>WA</v>
          </cell>
          <cell r="FT260" t="str">
            <v>EISAq</v>
          </cell>
          <cell r="FV260">
            <v>6205529.2360000005</v>
          </cell>
          <cell r="GD260" t="str">
            <v>WA</v>
          </cell>
          <cell r="GE260">
            <v>2903146.8479999998</v>
          </cell>
          <cell r="GF260">
            <v>4244937.4079999998</v>
          </cell>
          <cell r="GI260">
            <v>1</v>
          </cell>
          <cell r="GJ260">
            <v>1</v>
          </cell>
          <cell r="GK260" t="str">
            <v>WA</v>
          </cell>
          <cell r="GL260">
            <v>1524.7619999999999</v>
          </cell>
          <cell r="GM260" t="str">
            <v>Pre 1980</v>
          </cell>
          <cell r="GN260">
            <v>0</v>
          </cell>
          <cell r="GQ260">
            <v>7547541.4047599994</v>
          </cell>
          <cell r="GR260">
            <v>442748.95384500001</v>
          </cell>
          <cell r="GU260" t="str">
            <v>Natural Gas FAF</v>
          </cell>
          <cell r="GX260" t="str">
            <v>Wood</v>
          </cell>
          <cell r="GY260" t="str">
            <v>OR</v>
          </cell>
          <cell r="GZ260">
            <v>6932.73828125</v>
          </cell>
        </row>
        <row r="261">
          <cell r="AD261" t="str">
            <v>WA</v>
          </cell>
          <cell r="AH261" t="str">
            <v>WA</v>
          </cell>
          <cell r="AI261" t="str">
            <v>1980-1992</v>
          </cell>
          <cell r="AJ261">
            <v>1524.7619999999999</v>
          </cell>
          <cell r="AK261" t="b">
            <v>1</v>
          </cell>
          <cell r="AN261" t="str">
            <v>OR</v>
          </cell>
          <cell r="AO261" t="str">
            <v>Natural Gas FAF</v>
          </cell>
          <cell r="AP261" t="str">
            <v>Pre 1980</v>
          </cell>
          <cell r="AQ261" t="str">
            <v>Basement</v>
          </cell>
          <cell r="AR261">
            <v>8264.9453125</v>
          </cell>
          <cell r="AU261" t="str">
            <v>No</v>
          </cell>
          <cell r="AV261" t="b">
            <v>1</v>
          </cell>
          <cell r="AX261">
            <v>19034169.0546875</v>
          </cell>
          <cell r="AY261" t="b">
            <v>0</v>
          </cell>
          <cell r="AZ261">
            <v>12672640.647656249</v>
          </cell>
          <cell r="BA261">
            <v>1</v>
          </cell>
          <cell r="BB261">
            <v>8264.9453125</v>
          </cell>
          <cell r="BC261">
            <v>1.000000037810294</v>
          </cell>
          <cell r="BF261" t="str">
            <v>WA</v>
          </cell>
          <cell r="BG261" t="str">
            <v>Heat Pump (Central System)</v>
          </cell>
          <cell r="BH261" t="str">
            <v>1993-2006</v>
          </cell>
          <cell r="BI261" t="str">
            <v>Crawlspace</v>
          </cell>
          <cell r="BJ261">
            <v>476.07192993164102</v>
          </cell>
          <cell r="BM261" t="str">
            <v>No</v>
          </cell>
          <cell r="BN261">
            <v>1261590.6143188488</v>
          </cell>
          <cell r="BO261" t="b">
            <v>0</v>
          </cell>
          <cell r="BP261">
            <v>250523.85536705036</v>
          </cell>
          <cell r="BQ261">
            <v>0.5</v>
          </cell>
          <cell r="BR261">
            <v>238.03596496582051</v>
          </cell>
          <cell r="BU261" t="str">
            <v>WA</v>
          </cell>
          <cell r="BV261" t="str">
            <v>Pre 1980</v>
          </cell>
          <cell r="BW261" t="str">
            <v>Gas Storage Inside Conditioned Space</v>
          </cell>
          <cell r="BY261">
            <v>1524.7619999999999</v>
          </cell>
          <cell r="BZ261" t="str">
            <v>le55</v>
          </cell>
          <cell r="CF261" t="str">
            <v>Conditioned</v>
          </cell>
          <cell r="CG261">
            <v>1524.7619999999999</v>
          </cell>
          <cell r="CH261" t="str">
            <v>WA</v>
          </cell>
          <cell r="CI261" t="str">
            <v>Side-by-Side w/ TTD Ice</v>
          </cell>
          <cell r="CJ261">
            <v>30495.239999999998</v>
          </cell>
          <cell r="CK261" t="b">
            <v>0</v>
          </cell>
          <cell r="CQ261" t="str">
            <v>Unconditioned</v>
          </cell>
          <cell r="CR261">
            <v>1612.692</v>
          </cell>
          <cell r="CS261" t="str">
            <v>OR</v>
          </cell>
          <cell r="CT261" t="str">
            <v>Upright</v>
          </cell>
          <cell r="CU261">
            <v>29028.455999999998</v>
          </cell>
          <cell r="CV261" t="b">
            <v>0</v>
          </cell>
          <cell r="CZ261">
            <v>1524.7619999999999</v>
          </cell>
          <cell r="DA261" t="str">
            <v>WA</v>
          </cell>
          <cell r="DC261" t="str">
            <v>Vertical Axis</v>
          </cell>
          <cell r="DG261" t="str">
            <v>Electric</v>
          </cell>
          <cell r="DH261">
            <v>1524.7619999999999</v>
          </cell>
          <cell r="DI261" t="str">
            <v>WA</v>
          </cell>
          <cell r="DL261" t="str">
            <v>Electric</v>
          </cell>
          <cell r="DM261" t="str">
            <v>Electric</v>
          </cell>
          <cell r="DN261">
            <v>6932.7380000000003</v>
          </cell>
          <cell r="DO261" t="str">
            <v>OR</v>
          </cell>
          <cell r="DS261">
            <v>4956.4930000000004</v>
          </cell>
          <cell r="DT261" t="str">
            <v>WA</v>
          </cell>
          <cell r="DU261" t="str">
            <v>lt32</v>
          </cell>
          <cell r="DX261" t="b">
            <v>0</v>
          </cell>
          <cell r="DY261">
            <v>1188.027</v>
          </cell>
          <cell r="DZ261" t="str">
            <v>OR</v>
          </cell>
          <cell r="EC261" t="str">
            <v>Laptop</v>
          </cell>
          <cell r="ED261">
            <v>4956.4930000000004</v>
          </cell>
          <cell r="EE261" t="str">
            <v>WA</v>
          </cell>
          <cell r="EH261" t="str">
            <v>le20</v>
          </cell>
          <cell r="EI261">
            <v>1524.7619999999999</v>
          </cell>
          <cell r="EJ261" t="str">
            <v>WA</v>
          </cell>
          <cell r="EO261">
            <v>4956.4930000000004</v>
          </cell>
          <cell r="EP261" t="str">
            <v>WA</v>
          </cell>
          <cell r="ES261">
            <v>1524.7619999999999</v>
          </cell>
          <cell r="ET261" t="str">
            <v>WA</v>
          </cell>
          <cell r="EZ261" t="str">
            <v>WA</v>
          </cell>
          <cell r="FA261" t="str">
            <v>Living Room/Family Room</v>
          </cell>
          <cell r="FB261">
            <v>781449.24</v>
          </cell>
          <cell r="FC261">
            <v>1174177.5759999999</v>
          </cell>
          <cell r="FI261" t="str">
            <v>WA</v>
          </cell>
          <cell r="FJ261" t="str">
            <v>Kitchen</v>
          </cell>
          <cell r="FK261" t="str">
            <v>EISAx</v>
          </cell>
          <cell r="FL261">
            <v>19825.972000000002</v>
          </cell>
          <cell r="FS261" t="str">
            <v>WA</v>
          </cell>
          <cell r="FT261" t="str">
            <v>EISAx</v>
          </cell>
          <cell r="FV261">
            <v>5997356.5300000003</v>
          </cell>
          <cell r="GD261" t="str">
            <v>WA</v>
          </cell>
          <cell r="GE261">
            <v>11450962.619999999</v>
          </cell>
          <cell r="GF261">
            <v>4284581.22</v>
          </cell>
          <cell r="GI261">
            <v>1</v>
          </cell>
          <cell r="GJ261">
            <v>1</v>
          </cell>
          <cell r="GK261" t="str">
            <v>WA</v>
          </cell>
          <cell r="GL261">
            <v>1524.7619999999999</v>
          </cell>
          <cell r="GM261" t="str">
            <v>1980-1992</v>
          </cell>
          <cell r="GN261">
            <v>0</v>
          </cell>
          <cell r="GQ261">
            <v>7547541.4047599994</v>
          </cell>
          <cell r="GR261">
            <v>442748.95384500001</v>
          </cell>
          <cell r="GU261" t="str">
            <v>Natural Gas FAF</v>
          </cell>
          <cell r="GX261" t="str">
            <v>None</v>
          </cell>
          <cell r="GY261" t="str">
            <v>WA</v>
          </cell>
          <cell r="GZ261">
            <v>1524.76245117188</v>
          </cell>
        </row>
        <row r="262">
          <cell r="AD262" t="str">
            <v>WA</v>
          </cell>
          <cell r="AH262" t="str">
            <v>WA</v>
          </cell>
          <cell r="AI262" t="str">
            <v>Pre 1980</v>
          </cell>
          <cell r="AJ262">
            <v>1524.7619999999999</v>
          </cell>
          <cell r="AK262" t="b">
            <v>1</v>
          </cell>
          <cell r="AN262" t="str">
            <v>OR</v>
          </cell>
          <cell r="AO262" t="str">
            <v>Wood</v>
          </cell>
          <cell r="AP262" t="str">
            <v>Pre 1980</v>
          </cell>
          <cell r="AQ262" t="str">
            <v>Basement</v>
          </cell>
          <cell r="AR262">
            <v>8264.9453125</v>
          </cell>
          <cell r="AU262" t="str">
            <v>No</v>
          </cell>
          <cell r="AV262" t="b">
            <v>0</v>
          </cell>
          <cell r="AX262">
            <v>19034169.0546875</v>
          </cell>
          <cell r="AY262" t="b">
            <v>0</v>
          </cell>
          <cell r="AZ262">
            <v>12672640.647656249</v>
          </cell>
          <cell r="BA262" t="str">
            <v/>
          </cell>
          <cell r="BB262" t="str">
            <v/>
          </cell>
          <cell r="BC262">
            <v>1.000000037810294</v>
          </cell>
          <cell r="BF262" t="str">
            <v>WA</v>
          </cell>
          <cell r="BG262" t="str">
            <v>Heat Pump (Central System)</v>
          </cell>
          <cell r="BH262" t="str">
            <v>1993-2006</v>
          </cell>
          <cell r="BI262" t="str">
            <v>Basement</v>
          </cell>
          <cell r="BJ262">
            <v>1428.2157897949201</v>
          </cell>
          <cell r="BM262" t="str">
            <v>No</v>
          </cell>
          <cell r="BN262">
            <v>3784771.8429565383</v>
          </cell>
          <cell r="BO262" t="b">
            <v>0</v>
          </cell>
          <cell r="BP262">
            <v>751571.56610114954</v>
          </cell>
          <cell r="BQ262">
            <v>0.5</v>
          </cell>
          <cell r="BR262">
            <v>714.10789489746003</v>
          </cell>
          <cell r="BU262" t="str">
            <v>WA</v>
          </cell>
          <cell r="BV262" t="str">
            <v>Pre 1980</v>
          </cell>
          <cell r="BW262" t="str">
            <v>Electric Storage - Outside Conditioned Space - Buffered</v>
          </cell>
          <cell r="BY262">
            <v>1150.8789999999999</v>
          </cell>
          <cell r="BZ262" t="str">
            <v>le55</v>
          </cell>
          <cell r="CF262" t="str">
            <v>Conditioned</v>
          </cell>
          <cell r="CG262">
            <v>1524.7619999999999</v>
          </cell>
          <cell r="CH262" t="str">
            <v>WA</v>
          </cell>
          <cell r="CI262" t="str">
            <v>Bottom-Freezer (Including French Door) w/o TTD Ice</v>
          </cell>
          <cell r="CJ262">
            <v>30495.239999999998</v>
          </cell>
          <cell r="CK262" t="b">
            <v>0</v>
          </cell>
          <cell r="CQ262" t="str">
            <v>Conditioned</v>
          </cell>
          <cell r="CR262">
            <v>1612.692</v>
          </cell>
          <cell r="CS262" t="str">
            <v>OR</v>
          </cell>
          <cell r="CT262" t="str">
            <v>Upright</v>
          </cell>
          <cell r="CU262">
            <v>32253.84</v>
          </cell>
          <cell r="CV262" t="b">
            <v>0</v>
          </cell>
          <cell r="CZ262">
            <v>6932.7380000000003</v>
          </cell>
          <cell r="DA262" t="str">
            <v>OR</v>
          </cell>
          <cell r="DC262" t="str">
            <v>Vertical Axis</v>
          </cell>
          <cell r="DG262" t="str">
            <v>Gas</v>
          </cell>
          <cell r="DH262">
            <v>1464.694</v>
          </cell>
          <cell r="DI262" t="str">
            <v>WA</v>
          </cell>
          <cell r="DL262" t="str">
            <v>Gas</v>
          </cell>
          <cell r="DM262" t="str">
            <v>Electric</v>
          </cell>
          <cell r="DN262">
            <v>6932.7380000000003</v>
          </cell>
          <cell r="DO262" t="str">
            <v>OR</v>
          </cell>
          <cell r="DS262">
            <v>4956.4930000000004</v>
          </cell>
          <cell r="DT262" t="str">
            <v>WA</v>
          </cell>
          <cell r="DU262" t="str">
            <v>32to46</v>
          </cell>
          <cell r="DX262" t="b">
            <v>1</v>
          </cell>
          <cell r="DY262">
            <v>1188.027</v>
          </cell>
          <cell r="DZ262" t="str">
            <v>OR</v>
          </cell>
          <cell r="EC262" t="str">
            <v>Desktop</v>
          </cell>
          <cell r="ED262">
            <v>1524.7619999999999</v>
          </cell>
          <cell r="EE262" t="str">
            <v>WA</v>
          </cell>
          <cell r="EH262" t="str">
            <v>le20</v>
          </cell>
          <cell r="EI262">
            <v>1524.7619999999999</v>
          </cell>
          <cell r="EJ262" t="str">
            <v>WA</v>
          </cell>
          <cell r="EO262">
            <v>4956.4930000000004</v>
          </cell>
          <cell r="EP262" t="str">
            <v>WA</v>
          </cell>
          <cell r="ES262">
            <v>2003.7159999999999</v>
          </cell>
          <cell r="ET262" t="str">
            <v>WA</v>
          </cell>
          <cell r="EZ262" t="str">
            <v>WA</v>
          </cell>
          <cell r="FA262" t="str">
            <v>Other</v>
          </cell>
          <cell r="FB262">
            <v>581077.64</v>
          </cell>
          <cell r="FC262">
            <v>553025.61599999992</v>
          </cell>
          <cell r="FI262" t="str">
            <v>WA</v>
          </cell>
          <cell r="FJ262" t="str">
            <v>Living Room/Family Room</v>
          </cell>
          <cell r="FK262" t="str">
            <v>EISAnqnx</v>
          </cell>
          <cell r="FL262">
            <v>1090428.4600000002</v>
          </cell>
          <cell r="FS262" t="str">
            <v>OR</v>
          </cell>
          <cell r="FT262" t="str">
            <v>EISAnqnx</v>
          </cell>
          <cell r="FV262">
            <v>4298297.5600000005</v>
          </cell>
          <cell r="GD262" t="str">
            <v>WA</v>
          </cell>
          <cell r="GE262">
            <v>1535435.334</v>
          </cell>
          <cell r="GF262">
            <v>1366186.7519999999</v>
          </cell>
          <cell r="GI262">
            <v>1</v>
          </cell>
          <cell r="GJ262">
            <v>1</v>
          </cell>
          <cell r="GK262" t="str">
            <v>WA</v>
          </cell>
          <cell r="GL262">
            <v>1524.7619999999999</v>
          </cell>
          <cell r="GM262" t="str">
            <v>Pre 1980</v>
          </cell>
          <cell r="GN262">
            <v>-1</v>
          </cell>
          <cell r="GQ262">
            <v>7547541.4047599994</v>
          </cell>
          <cell r="GR262">
            <v>442748.95384500001</v>
          </cell>
          <cell r="GU262" t="str">
            <v>Natural Gas FAF</v>
          </cell>
          <cell r="GX262" t="str">
            <v>None</v>
          </cell>
          <cell r="GY262" t="str">
            <v>OR</v>
          </cell>
          <cell r="GZ262">
            <v>6932.73828125</v>
          </cell>
        </row>
        <row r="263">
          <cell r="AD263" t="str">
            <v>OR</v>
          </cell>
          <cell r="AH263" t="str">
            <v>OR</v>
          </cell>
          <cell r="AI263" t="str">
            <v>Pre 1980</v>
          </cell>
          <cell r="AJ263">
            <v>6932.7380000000003</v>
          </cell>
          <cell r="AK263" t="b">
            <v>1</v>
          </cell>
          <cell r="AN263" t="str">
            <v>WA</v>
          </cell>
          <cell r="AO263" t="str">
            <v>Wood</v>
          </cell>
          <cell r="AP263" t="str">
            <v>Pre 1980</v>
          </cell>
          <cell r="AQ263" t="str">
            <v>Crawlspace</v>
          </cell>
          <cell r="AR263">
            <v>313.08055877685501</v>
          </cell>
          <cell r="AU263" t="str">
            <v>No</v>
          </cell>
          <cell r="AV263" t="b">
            <v>0</v>
          </cell>
          <cell r="AX263">
            <v>1087954.9417495711</v>
          </cell>
          <cell r="AY263" t="b">
            <v>0</v>
          </cell>
          <cell r="AZ263">
            <v>322119.19450874277</v>
          </cell>
          <cell r="BA263" t="str">
            <v/>
          </cell>
          <cell r="BB263" t="str">
            <v/>
          </cell>
          <cell r="BC263">
            <v>0.15624996694983473</v>
          </cell>
          <cell r="BF263" t="str">
            <v>MT</v>
          </cell>
          <cell r="BG263" t="str">
            <v>Central Air Conditioning (Ducted System)</v>
          </cell>
          <cell r="BH263" t="str">
            <v>Pre 1980</v>
          </cell>
          <cell r="BI263" t="str">
            <v>Basement</v>
          </cell>
          <cell r="BJ263">
            <v>2130.88647460938</v>
          </cell>
          <cell r="BM263" t="str">
            <v>No</v>
          </cell>
          <cell r="BN263">
            <v>3912307.5673828218</v>
          </cell>
          <cell r="BO263" t="b">
            <v>0</v>
          </cell>
          <cell r="BP263">
            <v>1122593.6125537136</v>
          </cell>
          <cell r="BQ263">
            <v>1</v>
          </cell>
          <cell r="BR263">
            <v>2130.88647460938</v>
          </cell>
          <cell r="BU263" t="str">
            <v>WA</v>
          </cell>
          <cell r="BV263" t="str">
            <v>Pre 1980</v>
          </cell>
          <cell r="BW263" t="str">
            <v>Gas Storage Inside Conditioned Space</v>
          </cell>
          <cell r="BY263">
            <v>4956.4930000000004</v>
          </cell>
          <cell r="BZ263" t="str">
            <v>le55</v>
          </cell>
          <cell r="CF263" t="str">
            <v>Conditioned</v>
          </cell>
          <cell r="CG263">
            <v>1188.027</v>
          </cell>
          <cell r="CH263" t="str">
            <v>OR</v>
          </cell>
          <cell r="CI263" t="str">
            <v>Bottom-Freezer (Including French Door) w/o TTD Ice</v>
          </cell>
          <cell r="CJ263">
            <v>30888.702000000001</v>
          </cell>
          <cell r="CK263" t="b">
            <v>0</v>
          </cell>
          <cell r="CQ263" t="str">
            <v>Unconditioned</v>
          </cell>
          <cell r="CR263">
            <v>1904.288</v>
          </cell>
          <cell r="CS263" t="str">
            <v>WA</v>
          </cell>
          <cell r="CT263" t="str">
            <v>Chest</v>
          </cell>
          <cell r="CU263">
            <v>39990.048000000003</v>
          </cell>
          <cell r="CV263" t="b">
            <v>0</v>
          </cell>
          <cell r="CZ263">
            <v>2003.7159999999999</v>
          </cell>
          <cell r="DA263" t="str">
            <v>WA</v>
          </cell>
          <cell r="DC263" t="str">
            <v>Vertical Axis</v>
          </cell>
          <cell r="DG263" t="str">
            <v>Electric</v>
          </cell>
          <cell r="DH263">
            <v>1524.7619999999999</v>
          </cell>
          <cell r="DI263" t="str">
            <v>WA</v>
          </cell>
          <cell r="DL263" t="str">
            <v>Electric</v>
          </cell>
          <cell r="DM263" t="str">
            <v>Electric</v>
          </cell>
          <cell r="DN263">
            <v>4956.4930000000004</v>
          </cell>
          <cell r="DO263" t="str">
            <v>WA</v>
          </cell>
          <cell r="DS263">
            <v>1464.694</v>
          </cell>
          <cell r="DT263" t="str">
            <v>WA</v>
          </cell>
          <cell r="DU263" t="str">
            <v>lt32</v>
          </cell>
          <cell r="DX263" t="b">
            <v>0</v>
          </cell>
          <cell r="DY263">
            <v>1464.694</v>
          </cell>
          <cell r="DZ263" t="str">
            <v>WA</v>
          </cell>
          <cell r="EC263" t="str">
            <v>Desktop</v>
          </cell>
          <cell r="ED263">
            <v>1188.027</v>
          </cell>
          <cell r="EE263" t="str">
            <v>OR</v>
          </cell>
          <cell r="EH263" t="str">
            <v>gt20</v>
          </cell>
          <cell r="EI263">
            <v>6932.7380000000003</v>
          </cell>
          <cell r="EJ263" t="str">
            <v>OR</v>
          </cell>
          <cell r="EO263">
            <v>4956.4930000000004</v>
          </cell>
          <cell r="EP263" t="str">
            <v>WA</v>
          </cell>
          <cell r="ES263">
            <v>1524.7619999999999</v>
          </cell>
          <cell r="ET263" t="str">
            <v>WA</v>
          </cell>
          <cell r="EZ263" t="str">
            <v>WA</v>
          </cell>
          <cell r="FA263" t="str">
            <v>Bathroom</v>
          </cell>
          <cell r="FB263">
            <v>571230.66</v>
          </cell>
          <cell r="FC263">
            <v>133287.15400000001</v>
          </cell>
          <cell r="FI263" t="str">
            <v>WA</v>
          </cell>
          <cell r="FJ263" t="str">
            <v>Living Room/Family Room</v>
          </cell>
          <cell r="FK263" t="str">
            <v>EISAq</v>
          </cell>
          <cell r="FL263">
            <v>148694.79</v>
          </cell>
          <cell r="FS263" t="str">
            <v>OR</v>
          </cell>
          <cell r="FT263" t="str">
            <v>EISAq</v>
          </cell>
          <cell r="FV263">
            <v>6807948.716</v>
          </cell>
          <cell r="GD263" t="str">
            <v>OR</v>
          </cell>
          <cell r="GE263">
            <v>27807212.118000001</v>
          </cell>
          <cell r="GF263">
            <v>11244901.036</v>
          </cell>
          <cell r="GI263">
            <v>1</v>
          </cell>
          <cell r="GJ263">
            <v>2</v>
          </cell>
          <cell r="GK263" t="str">
            <v>OR</v>
          </cell>
          <cell r="GL263">
            <v>6932.7380000000003</v>
          </cell>
          <cell r="GM263" t="str">
            <v>Pre 1980</v>
          </cell>
          <cell r="GN263">
            <v>0</v>
          </cell>
          <cell r="GQ263">
            <v>31504247.176736001</v>
          </cell>
          <cell r="GR263">
            <v>3738166.9932900006</v>
          </cell>
          <cell r="GU263" t="str">
            <v>Oil FAF</v>
          </cell>
          <cell r="GX263" t="str">
            <v>Baseboard/Wall/Radiant</v>
          </cell>
          <cell r="GY263" t="str">
            <v>OR</v>
          </cell>
          <cell r="GZ263">
            <v>6932.73828125</v>
          </cell>
        </row>
        <row r="264">
          <cell r="AD264" t="str">
            <v>WA</v>
          </cell>
          <cell r="AH264" t="str">
            <v>WA</v>
          </cell>
          <cell r="AI264" t="str">
            <v>Pre 1980</v>
          </cell>
          <cell r="AJ264">
            <v>1524.7619999999999</v>
          </cell>
          <cell r="AK264" t="b">
            <v>1</v>
          </cell>
          <cell r="AN264" t="str">
            <v>WA</v>
          </cell>
          <cell r="AO264" t="str">
            <v>Wood</v>
          </cell>
          <cell r="AP264" t="str">
            <v>Pre 1980</v>
          </cell>
          <cell r="AQ264" t="str">
            <v>Basement</v>
          </cell>
          <cell r="AR264">
            <v>1690.63501739502</v>
          </cell>
          <cell r="AU264" t="str">
            <v>No</v>
          </cell>
          <cell r="AV264" t="b">
            <v>0</v>
          </cell>
          <cell r="AX264">
            <v>5874956.6854476947</v>
          </cell>
          <cell r="AY264" t="b">
            <v>0</v>
          </cell>
          <cell r="AZ264">
            <v>1739443.650347214</v>
          </cell>
          <cell r="BA264" t="str">
            <v/>
          </cell>
          <cell r="BB264" t="str">
            <v/>
          </cell>
          <cell r="BC264">
            <v>0.84374982152910893</v>
          </cell>
          <cell r="BF264" t="str">
            <v>WA</v>
          </cell>
          <cell r="BG264" t="str">
            <v>Window A/C</v>
          </cell>
          <cell r="BH264" t="str">
            <v>Pre 1980</v>
          </cell>
          <cell r="BI264" t="str">
            <v>Basement</v>
          </cell>
          <cell r="BJ264">
            <v>947.19337185706001</v>
          </cell>
          <cell r="BM264" t="str">
            <v>Yes</v>
          </cell>
          <cell r="BN264">
            <v>1686951.3952774238</v>
          </cell>
          <cell r="BO264" t="b">
            <v>0</v>
          </cell>
          <cell r="BP264">
            <v>0</v>
          </cell>
          <cell r="BQ264">
            <v>0.5</v>
          </cell>
          <cell r="BR264">
            <v>473.59668592853001</v>
          </cell>
          <cell r="BU264" t="str">
            <v>WA</v>
          </cell>
          <cell r="BV264" t="str">
            <v>Pre 1980</v>
          </cell>
          <cell r="BW264" t="str">
            <v>Gas Storage Inside Conditioned Space</v>
          </cell>
          <cell r="BY264">
            <v>4956.4930000000004</v>
          </cell>
          <cell r="BZ264" t="str">
            <v>le55</v>
          </cell>
          <cell r="CF264" t="str">
            <v>Conditioned</v>
          </cell>
          <cell r="CG264">
            <v>6932.7380000000003</v>
          </cell>
          <cell r="CH264" t="str">
            <v>OR</v>
          </cell>
          <cell r="CI264" t="str">
            <v>Bottom-Freezer (Including French Door) w/o TTD Ice</v>
          </cell>
          <cell r="CJ264">
            <v>145587.49799999999</v>
          </cell>
          <cell r="CK264" t="b">
            <v>0</v>
          </cell>
          <cell r="CQ264" t="str">
            <v>Unconditioned</v>
          </cell>
          <cell r="CR264">
            <v>1612.692</v>
          </cell>
          <cell r="CS264" t="str">
            <v>OR</v>
          </cell>
          <cell r="CT264" t="str">
            <v>Chest</v>
          </cell>
          <cell r="CU264">
            <v>16126.92</v>
          </cell>
          <cell r="CV264" t="b">
            <v>0</v>
          </cell>
          <cell r="CZ264">
            <v>2003.7159999999999</v>
          </cell>
          <cell r="DA264" t="str">
            <v>WA</v>
          </cell>
          <cell r="DC264" t="str">
            <v>Vertical Axis</v>
          </cell>
          <cell r="DG264" t="str">
            <v>Electric</v>
          </cell>
          <cell r="DH264">
            <v>8264.9449999999997</v>
          </cell>
          <cell r="DI264" t="str">
            <v>OR</v>
          </cell>
          <cell r="DL264" t="str">
            <v>Electric</v>
          </cell>
          <cell r="DM264" t="str">
            <v>Electric</v>
          </cell>
          <cell r="DN264">
            <v>4956.4930000000004</v>
          </cell>
          <cell r="DO264" t="str">
            <v>WA</v>
          </cell>
          <cell r="DS264">
            <v>1464.694</v>
          </cell>
          <cell r="DT264" t="str">
            <v>WA</v>
          </cell>
          <cell r="DU264" t="str">
            <v>gt46</v>
          </cell>
          <cell r="DX264" t="b">
            <v>0</v>
          </cell>
          <cell r="DY264">
            <v>1464.694</v>
          </cell>
          <cell r="DZ264" t="str">
            <v>WA</v>
          </cell>
          <cell r="EC264" t="str">
            <v>Desktop</v>
          </cell>
          <cell r="ED264">
            <v>1464.694</v>
          </cell>
          <cell r="EE264" t="str">
            <v>WA</v>
          </cell>
          <cell r="EH264" t="str">
            <v>le20</v>
          </cell>
          <cell r="EI264">
            <v>6932.7380000000003</v>
          </cell>
          <cell r="EJ264" t="str">
            <v>OR</v>
          </cell>
          <cell r="EO264">
            <v>4956.4930000000004</v>
          </cell>
          <cell r="EP264" t="str">
            <v>WA</v>
          </cell>
          <cell r="ES264">
            <v>1188.027</v>
          </cell>
          <cell r="ET264" t="str">
            <v>OR</v>
          </cell>
          <cell r="EZ264" t="str">
            <v>WA</v>
          </cell>
          <cell r="FA264" t="str">
            <v>Bedrooms</v>
          </cell>
          <cell r="FB264">
            <v>1025285.7999999999</v>
          </cell>
          <cell r="FC264">
            <v>1327012.764</v>
          </cell>
          <cell r="FI264" t="str">
            <v>WA</v>
          </cell>
          <cell r="FJ264" t="str">
            <v>Other</v>
          </cell>
          <cell r="FK264" t="str">
            <v>EISAnqnx</v>
          </cell>
          <cell r="FL264">
            <v>1561295.2950000002</v>
          </cell>
          <cell r="FS264" t="str">
            <v>OR</v>
          </cell>
          <cell r="FT264" t="str">
            <v>EISAx</v>
          </cell>
          <cell r="FV264">
            <v>1733184.5</v>
          </cell>
          <cell r="GD264" t="str">
            <v>WA</v>
          </cell>
          <cell r="GE264">
            <v>5139972.7019999996</v>
          </cell>
          <cell r="GF264">
            <v>2497560.156</v>
          </cell>
          <cell r="GI264">
            <v>1</v>
          </cell>
          <cell r="GJ264">
            <v>1</v>
          </cell>
          <cell r="GK264" t="str">
            <v>WA</v>
          </cell>
          <cell r="GL264">
            <v>1524.7619999999999</v>
          </cell>
          <cell r="GM264" t="str">
            <v>Pre 1980</v>
          </cell>
          <cell r="GN264">
            <v>0</v>
          </cell>
          <cell r="GQ264">
            <v>7547541.4047599994</v>
          </cell>
          <cell r="GR264">
            <v>442748.95384500001</v>
          </cell>
          <cell r="GU264" t="str">
            <v>Natural Gas FAF</v>
          </cell>
          <cell r="GX264" t="str">
            <v>None</v>
          </cell>
          <cell r="GY264" t="str">
            <v>WA</v>
          </cell>
          <cell r="GZ264">
            <v>1524.76245117188</v>
          </cell>
        </row>
        <row r="265">
          <cell r="AD265" t="str">
            <v>OR</v>
          </cell>
          <cell r="AH265" t="str">
            <v>OR</v>
          </cell>
          <cell r="AI265" t="str">
            <v>1980-1992</v>
          </cell>
          <cell r="AJ265">
            <v>6932.7380000000003</v>
          </cell>
          <cell r="AK265" t="b">
            <v>1</v>
          </cell>
          <cell r="AN265" t="str">
            <v>WA</v>
          </cell>
          <cell r="AO265" t="str">
            <v>Heat Pump (Central System)</v>
          </cell>
          <cell r="AP265" t="str">
            <v>Pre 1980</v>
          </cell>
          <cell r="AQ265" t="str">
            <v>Crawlspace</v>
          </cell>
          <cell r="AR265">
            <v>313.08055877685501</v>
          </cell>
          <cell r="AU265" t="str">
            <v>No</v>
          </cell>
          <cell r="AV265" t="b">
            <v>0</v>
          </cell>
          <cell r="AX265">
            <v>1087954.9417495711</v>
          </cell>
          <cell r="AY265" t="b">
            <v>0</v>
          </cell>
          <cell r="AZ265">
            <v>322119.19450874277</v>
          </cell>
          <cell r="BA265" t="str">
            <v/>
          </cell>
          <cell r="BB265" t="str">
            <v/>
          </cell>
          <cell r="BC265">
            <v>0.15624996694983473</v>
          </cell>
          <cell r="BF265" t="str">
            <v>WA</v>
          </cell>
          <cell r="BG265" t="str">
            <v>Window A/C</v>
          </cell>
          <cell r="BH265" t="str">
            <v>Pre 1980</v>
          </cell>
          <cell r="BI265" t="str">
            <v>Crawlspace</v>
          </cell>
          <cell r="BJ265">
            <v>957.09434786950305</v>
          </cell>
          <cell r="BM265" t="str">
            <v>Yes</v>
          </cell>
          <cell r="BN265">
            <v>1704585.033555585</v>
          </cell>
          <cell r="BO265" t="b">
            <v>0</v>
          </cell>
          <cell r="BP265">
            <v>0</v>
          </cell>
          <cell r="BQ265">
            <v>0.5</v>
          </cell>
          <cell r="BR265">
            <v>478.54717393475153</v>
          </cell>
          <cell r="BU265" t="str">
            <v>WA</v>
          </cell>
          <cell r="BV265" t="str">
            <v>Pre 1980</v>
          </cell>
          <cell r="BW265" t="str">
            <v>Electric Storage - Inside Conditioned Space</v>
          </cell>
          <cell r="BY265">
            <v>1464.694</v>
          </cell>
          <cell r="BZ265" t="str">
            <v>le55</v>
          </cell>
          <cell r="CF265" t="str">
            <v>Conditioned</v>
          </cell>
          <cell r="CG265">
            <v>2003.7159999999999</v>
          </cell>
          <cell r="CH265" t="str">
            <v>WA</v>
          </cell>
          <cell r="CI265" t="str">
            <v>Top-Freezer w/o TTD Ice</v>
          </cell>
          <cell r="CJ265">
            <v>34063.171999999999</v>
          </cell>
          <cell r="CK265" t="b">
            <v>0</v>
          </cell>
          <cell r="CQ265" t="str">
            <v>Conditioned</v>
          </cell>
          <cell r="CR265">
            <v>1612.692</v>
          </cell>
          <cell r="CS265" t="str">
            <v>OR</v>
          </cell>
          <cell r="CT265" t="str">
            <v>Chest</v>
          </cell>
          <cell r="CU265">
            <v>29028.455999999998</v>
          </cell>
          <cell r="CV265" t="b">
            <v>0</v>
          </cell>
          <cell r="CZ265">
            <v>1464.694</v>
          </cell>
          <cell r="DA265" t="str">
            <v>WA</v>
          </cell>
          <cell r="DC265" t="str">
            <v>Vertical Axis</v>
          </cell>
          <cell r="DG265" t="str">
            <v>Electric</v>
          </cell>
          <cell r="DH265">
            <v>2003.7159999999999</v>
          </cell>
          <cell r="DI265" t="str">
            <v>WA</v>
          </cell>
          <cell r="DL265" t="str">
            <v>Electric</v>
          </cell>
          <cell r="DM265" t="str">
            <v>Electric</v>
          </cell>
          <cell r="DN265">
            <v>4956.4930000000004</v>
          </cell>
          <cell r="DO265" t="str">
            <v>WA</v>
          </cell>
          <cell r="DS265">
            <v>1464.694</v>
          </cell>
          <cell r="DT265" t="str">
            <v>WA</v>
          </cell>
          <cell r="DU265" t="str">
            <v>lt32</v>
          </cell>
          <cell r="DX265" t="b">
            <v>0</v>
          </cell>
          <cell r="DY265">
            <v>1464.694</v>
          </cell>
          <cell r="DZ265" t="str">
            <v>WA</v>
          </cell>
          <cell r="EC265" t="str">
            <v>Desktop</v>
          </cell>
          <cell r="ED265">
            <v>1464.694</v>
          </cell>
          <cell r="EE265" t="str">
            <v>WA</v>
          </cell>
          <cell r="EH265" t="str">
            <v>le20</v>
          </cell>
          <cell r="EI265">
            <v>6932.7380000000003</v>
          </cell>
          <cell r="EJ265" t="str">
            <v>OR</v>
          </cell>
          <cell r="EO265">
            <v>4956.4930000000004</v>
          </cell>
          <cell r="EP265" t="str">
            <v>WA</v>
          </cell>
          <cell r="ES265">
            <v>2003.7159999999999</v>
          </cell>
          <cell r="ET265" t="str">
            <v>WA</v>
          </cell>
          <cell r="EZ265" t="str">
            <v>WA</v>
          </cell>
          <cell r="FA265" t="str">
            <v>Exterior</v>
          </cell>
          <cell r="FB265">
            <v>234351.03999999998</v>
          </cell>
          <cell r="FC265">
            <v>3119798.2199999997</v>
          </cell>
          <cell r="FI265" t="str">
            <v>WA</v>
          </cell>
          <cell r="FJ265" t="str">
            <v>Other</v>
          </cell>
          <cell r="FK265" t="str">
            <v>EISAq</v>
          </cell>
          <cell r="FL265">
            <v>292433.087</v>
          </cell>
          <cell r="FS265" t="str">
            <v>WA</v>
          </cell>
          <cell r="FT265" t="str">
            <v>EISAnqnx</v>
          </cell>
          <cell r="FV265">
            <v>1616247.72</v>
          </cell>
          <cell r="GD265" t="str">
            <v>OR</v>
          </cell>
          <cell r="GE265">
            <v>53167167.722000003</v>
          </cell>
          <cell r="GF265">
            <v>22309550.884</v>
          </cell>
          <cell r="GI265">
            <v>1</v>
          </cell>
          <cell r="GJ265">
            <v>1</v>
          </cell>
          <cell r="GK265" t="str">
            <v>OR</v>
          </cell>
          <cell r="GL265">
            <v>6932.7380000000003</v>
          </cell>
          <cell r="GM265" t="str">
            <v>1980-1992</v>
          </cell>
          <cell r="GN265">
            <v>0</v>
          </cell>
          <cell r="GQ265">
            <v>35357657.073800005</v>
          </cell>
          <cell r="GR265">
            <v>3733764.7046600003</v>
          </cell>
          <cell r="GU265" t="str">
            <v>Natural Gas FAF</v>
          </cell>
          <cell r="GX265" t="str">
            <v>Baseboard/Wall/Radiant</v>
          </cell>
          <cell r="GY265" t="str">
            <v>WA</v>
          </cell>
          <cell r="GZ265">
            <v>1524.76245117188</v>
          </cell>
        </row>
        <row r="266">
          <cell r="AD266" t="str">
            <v>WA</v>
          </cell>
          <cell r="AH266" t="str">
            <v>WA</v>
          </cell>
          <cell r="AI266" t="str">
            <v>1980-1992</v>
          </cell>
          <cell r="AJ266">
            <v>2003.7159999999999</v>
          </cell>
          <cell r="AK266" t="b">
            <v>1</v>
          </cell>
          <cell r="AN266" t="str">
            <v>WA</v>
          </cell>
          <cell r="AO266" t="str">
            <v>Heat Pump (Central System)</v>
          </cell>
          <cell r="AP266" t="str">
            <v>Pre 1980</v>
          </cell>
          <cell r="AQ266" t="str">
            <v>Basement</v>
          </cell>
          <cell r="AR266">
            <v>1690.63501739502</v>
          </cell>
          <cell r="AU266" t="str">
            <v>No</v>
          </cell>
          <cell r="AV266" t="b">
            <v>0</v>
          </cell>
          <cell r="AX266">
            <v>5874956.6854476947</v>
          </cell>
          <cell r="AY266" t="b">
            <v>0</v>
          </cell>
          <cell r="AZ266">
            <v>1739443.650347214</v>
          </cell>
          <cell r="BA266" t="str">
            <v/>
          </cell>
          <cell r="BB266" t="str">
            <v/>
          </cell>
          <cell r="BC266">
            <v>0.84374982152910893</v>
          </cell>
          <cell r="BF266" t="str">
            <v>ID</v>
          </cell>
          <cell r="BG266" t="str">
            <v>Central Air Conditioning (Ducted System)</v>
          </cell>
          <cell r="BH266" t="str">
            <v>1993-2006</v>
          </cell>
          <cell r="BI266" t="str">
            <v>Crawlspace</v>
          </cell>
          <cell r="BJ266">
            <v>3785.76440429688</v>
          </cell>
          <cell r="BM266" t="str">
            <v>No</v>
          </cell>
          <cell r="BN266">
            <v>6174581.7434082115</v>
          </cell>
          <cell r="BO266" t="b">
            <v>0</v>
          </cell>
          <cell r="BP266">
            <v>1802098.8145805199</v>
          </cell>
          <cell r="BQ266">
            <v>1</v>
          </cell>
          <cell r="BR266">
            <v>3785.76440429688</v>
          </cell>
          <cell r="BU266" t="str">
            <v>WA</v>
          </cell>
          <cell r="BV266" t="str">
            <v>Pre 1980</v>
          </cell>
          <cell r="BW266" t="str">
            <v>Electric Storage - Inside Conditioned Space</v>
          </cell>
          <cell r="BY266">
            <v>1464.694</v>
          </cell>
          <cell r="BZ266" t="str">
            <v>le55</v>
          </cell>
          <cell r="CF266" t="str">
            <v>Conditioned</v>
          </cell>
          <cell r="CG266">
            <v>2003.7159999999999</v>
          </cell>
          <cell r="CH266" t="str">
            <v>WA</v>
          </cell>
          <cell r="CI266" t="str">
            <v>Top-Freezer w/o TTD Ice</v>
          </cell>
          <cell r="CJ266">
            <v>44081.752</v>
          </cell>
          <cell r="CK266" t="b">
            <v>0</v>
          </cell>
          <cell r="CQ266" t="str">
            <v>Conditioned</v>
          </cell>
          <cell r="CR266">
            <v>1612.692</v>
          </cell>
          <cell r="CS266" t="str">
            <v>OR</v>
          </cell>
          <cell r="CT266" t="str">
            <v>Upright</v>
          </cell>
          <cell r="CU266">
            <v>32253.84</v>
          </cell>
          <cell r="CV266" t="b">
            <v>0</v>
          </cell>
          <cell r="CZ266">
            <v>2003.7159999999999</v>
          </cell>
          <cell r="DA266" t="str">
            <v>WA</v>
          </cell>
          <cell r="DC266" t="str">
            <v>Vertical Axis</v>
          </cell>
          <cell r="DG266" t="str">
            <v>Electric</v>
          </cell>
          <cell r="DH266">
            <v>1150.8789999999999</v>
          </cell>
          <cell r="DI266" t="str">
            <v>WA</v>
          </cell>
          <cell r="DL266" t="str">
            <v>Gas</v>
          </cell>
          <cell r="DM266" t="str">
            <v>Gas</v>
          </cell>
          <cell r="DN266">
            <v>1188.027</v>
          </cell>
          <cell r="DO266" t="str">
            <v>OR</v>
          </cell>
          <cell r="DS266">
            <v>1464.694</v>
          </cell>
          <cell r="DT266" t="str">
            <v>WA</v>
          </cell>
          <cell r="DU266" t="str">
            <v>lt32</v>
          </cell>
          <cell r="DY266">
            <v>1188.027</v>
          </cell>
          <cell r="DZ266" t="str">
            <v>OR</v>
          </cell>
          <cell r="EC266" t="str">
            <v>Laptop</v>
          </cell>
          <cell r="ED266">
            <v>1464.694</v>
          </cell>
          <cell r="EE266" t="str">
            <v>WA</v>
          </cell>
          <cell r="EH266" t="str">
            <v>le20</v>
          </cell>
          <cell r="EI266">
            <v>2003.7159999999999</v>
          </cell>
          <cell r="EJ266" t="str">
            <v>WA</v>
          </cell>
          <cell r="EO266">
            <v>4956.4930000000004</v>
          </cell>
          <cell r="EP266" t="str">
            <v>WA</v>
          </cell>
          <cell r="ES266">
            <v>1464.694</v>
          </cell>
          <cell r="ET266" t="str">
            <v>WA</v>
          </cell>
          <cell r="EZ266" t="str">
            <v>WA</v>
          </cell>
          <cell r="FA266" t="str">
            <v>Kitchen</v>
          </cell>
          <cell r="FB266">
            <v>190410.22</v>
          </cell>
          <cell r="FC266">
            <v>197733.69</v>
          </cell>
          <cell r="FI266" t="str">
            <v>WA</v>
          </cell>
          <cell r="FJ266" t="str">
            <v>Bathroom</v>
          </cell>
          <cell r="FK266" t="str">
            <v>EISAq</v>
          </cell>
          <cell r="FL266">
            <v>90167.22</v>
          </cell>
          <cell r="FS266" t="str">
            <v>WA</v>
          </cell>
          <cell r="FT266" t="str">
            <v>EISAq</v>
          </cell>
          <cell r="FV266">
            <v>984996.25199999998</v>
          </cell>
          <cell r="GD266" t="str">
            <v>WA</v>
          </cell>
          <cell r="GE266">
            <v>7011002.284</v>
          </cell>
          <cell r="GF266">
            <v>2672957.1439999999</v>
          </cell>
          <cell r="GI266">
            <v>1</v>
          </cell>
          <cell r="GJ266">
            <v>1</v>
          </cell>
          <cell r="GK266" t="str">
            <v>WA</v>
          </cell>
          <cell r="GL266">
            <v>2003.7159999999999</v>
          </cell>
          <cell r="GM266" t="str">
            <v>1980-1992</v>
          </cell>
          <cell r="GN266">
            <v>-1</v>
          </cell>
          <cell r="GQ266">
            <v>9918354.1256799977</v>
          </cell>
          <cell r="GR266">
            <v>581824.02420999995</v>
          </cell>
          <cell r="GU266" t="str">
            <v>Natural Gas FAF</v>
          </cell>
          <cell r="GX266" t="str">
            <v>Wood</v>
          </cell>
          <cell r="GY266" t="str">
            <v>WA</v>
          </cell>
          <cell r="GZ266">
            <v>1524.76245117188</v>
          </cell>
        </row>
        <row r="267">
          <cell r="AD267" t="str">
            <v>WA</v>
          </cell>
          <cell r="AH267" t="str">
            <v>WA</v>
          </cell>
          <cell r="AI267" t="str">
            <v>Pre 1980</v>
          </cell>
          <cell r="AJ267">
            <v>2003.7159999999999</v>
          </cell>
          <cell r="AK267" t="b">
            <v>1</v>
          </cell>
          <cell r="AN267" t="str">
            <v>WA</v>
          </cell>
          <cell r="AO267" t="str">
            <v>Baseboard/Wall/Radiant</v>
          </cell>
          <cell r="AP267" t="str">
            <v>Pre 1980</v>
          </cell>
          <cell r="AQ267" t="str">
            <v>Crawlspace</v>
          </cell>
          <cell r="AR267">
            <v>313.08055877685501</v>
          </cell>
          <cell r="AU267" t="str">
            <v>No</v>
          </cell>
          <cell r="AV267" t="b">
            <v>0</v>
          </cell>
          <cell r="AX267">
            <v>1087954.9417495711</v>
          </cell>
          <cell r="AY267" t="b">
            <v>0</v>
          </cell>
          <cell r="AZ267">
            <v>322119.19450874277</v>
          </cell>
          <cell r="BA267" t="str">
            <v/>
          </cell>
          <cell r="BB267" t="str">
            <v/>
          </cell>
          <cell r="BC267">
            <v>0.15624996694983473</v>
          </cell>
          <cell r="BF267" t="str">
            <v>ID</v>
          </cell>
          <cell r="BG267" t="str">
            <v>Central Air Conditioning (Ducted System)</v>
          </cell>
          <cell r="BH267" t="str">
            <v>1993-2006</v>
          </cell>
          <cell r="BI267" t="str">
            <v>Crawlspace</v>
          </cell>
          <cell r="BJ267">
            <v>3785.76440429688</v>
          </cell>
          <cell r="BM267" t="str">
            <v>No</v>
          </cell>
          <cell r="BN267">
            <v>5148639.5898437565</v>
          </cell>
          <cell r="BO267" t="b">
            <v>0</v>
          </cell>
          <cell r="BP267">
            <v>1730450.1946176779</v>
          </cell>
          <cell r="BQ267">
            <v>1</v>
          </cell>
          <cell r="BR267">
            <v>3785.76440429688</v>
          </cell>
          <cell r="BU267" t="str">
            <v>WA</v>
          </cell>
          <cell r="BV267" t="str">
            <v>Pre 1980</v>
          </cell>
          <cell r="BW267" t="str">
            <v>Electric Storage - Inside Conditioned Space</v>
          </cell>
          <cell r="BY267">
            <v>1524.7619999999999</v>
          </cell>
          <cell r="BZ267" t="str">
            <v>le55</v>
          </cell>
          <cell r="CF267" t="str">
            <v>Conditioned</v>
          </cell>
          <cell r="CG267">
            <v>4956.4930000000004</v>
          </cell>
          <cell r="CH267" t="str">
            <v>WA</v>
          </cell>
          <cell r="CI267" t="str">
            <v>Top-Freezer w/o TTD Ice</v>
          </cell>
          <cell r="CJ267">
            <v>89216.874000000011</v>
          </cell>
          <cell r="CK267" t="b">
            <v>0</v>
          </cell>
          <cell r="CQ267" t="str">
            <v>Conditioned</v>
          </cell>
          <cell r="CR267">
            <v>1144.6790000000001</v>
          </cell>
          <cell r="CS267" t="str">
            <v>MT</v>
          </cell>
          <cell r="CT267" t="str">
            <v>Upright</v>
          </cell>
          <cell r="CU267">
            <v>13736.148000000001</v>
          </cell>
          <cell r="CV267" t="b">
            <v>0</v>
          </cell>
          <cell r="CZ267">
            <v>6932.7380000000003</v>
          </cell>
          <cell r="DA267" t="str">
            <v>OR</v>
          </cell>
          <cell r="DC267" t="str">
            <v>Horizontal Axis</v>
          </cell>
          <cell r="DG267" t="str">
            <v>Electric</v>
          </cell>
          <cell r="DH267">
            <v>1150.8789999999999</v>
          </cell>
          <cell r="DI267" t="str">
            <v>WA</v>
          </cell>
          <cell r="DL267" t="str">
            <v>Electric</v>
          </cell>
          <cell r="DM267" t="str">
            <v>Electric</v>
          </cell>
          <cell r="DN267">
            <v>1524.7619999999999</v>
          </cell>
          <cell r="DO267" t="str">
            <v>WA</v>
          </cell>
          <cell r="DS267">
            <v>1464.694</v>
          </cell>
          <cell r="DT267" t="str">
            <v>WA</v>
          </cell>
          <cell r="DU267" t="str">
            <v>32to46</v>
          </cell>
          <cell r="DX267" t="b">
            <v>0</v>
          </cell>
          <cell r="DY267">
            <v>1150.8789999999999</v>
          </cell>
          <cell r="DZ267" t="str">
            <v>WA</v>
          </cell>
          <cell r="EC267" t="str">
            <v>Desktop</v>
          </cell>
          <cell r="ED267">
            <v>1464.694</v>
          </cell>
          <cell r="EE267" t="str">
            <v>WA</v>
          </cell>
          <cell r="EH267" t="str">
            <v>gt20</v>
          </cell>
          <cell r="EI267">
            <v>2003.7159999999999</v>
          </cell>
          <cell r="EJ267" t="str">
            <v>WA</v>
          </cell>
          <cell r="EO267">
            <v>1464.694</v>
          </cell>
          <cell r="EP267" t="str">
            <v>WA</v>
          </cell>
          <cell r="ES267">
            <v>1524.7619999999999</v>
          </cell>
          <cell r="ET267" t="str">
            <v>WA</v>
          </cell>
          <cell r="EZ267" t="str">
            <v>WA</v>
          </cell>
          <cell r="FA267" t="str">
            <v>Living Room/Family Room</v>
          </cell>
          <cell r="FB267">
            <v>571230.66</v>
          </cell>
          <cell r="FC267">
            <v>631283.11399999994</v>
          </cell>
          <cell r="FI267" t="str">
            <v>WA</v>
          </cell>
          <cell r="FJ267" t="str">
            <v>Bathroom</v>
          </cell>
          <cell r="FK267" t="str">
            <v>EISAx</v>
          </cell>
          <cell r="FL267">
            <v>300557.39999999997</v>
          </cell>
          <cell r="FS267" t="str">
            <v>WA</v>
          </cell>
          <cell r="FT267" t="str">
            <v>EISAx</v>
          </cell>
          <cell r="FV267">
            <v>1631495.3399999999</v>
          </cell>
          <cell r="GD267" t="str">
            <v>WA</v>
          </cell>
          <cell r="GE267">
            <v>2143976.12</v>
          </cell>
          <cell r="GF267">
            <v>1482749.8399999999</v>
          </cell>
          <cell r="GI267">
            <v>1</v>
          </cell>
          <cell r="GJ267">
            <v>1</v>
          </cell>
          <cell r="GK267" t="str">
            <v>WA</v>
          </cell>
          <cell r="GL267">
            <v>2003.7159999999999</v>
          </cell>
          <cell r="GM267" t="str">
            <v>Pre 1980</v>
          </cell>
          <cell r="GN267">
            <v>-1</v>
          </cell>
          <cell r="GQ267">
            <v>9918354.1256799977</v>
          </cell>
          <cell r="GR267">
            <v>581824.02420999995</v>
          </cell>
          <cell r="GU267" t="str">
            <v>Natural Gas FAF</v>
          </cell>
          <cell r="GX267" t="str">
            <v>None</v>
          </cell>
          <cell r="GY267" t="str">
            <v>OR</v>
          </cell>
          <cell r="GZ267">
            <v>6932.73828125</v>
          </cell>
        </row>
        <row r="268">
          <cell r="AD268" t="str">
            <v>WA</v>
          </cell>
          <cell r="AH268" t="str">
            <v>WA</v>
          </cell>
          <cell r="AI268" t="str">
            <v>1980-1992</v>
          </cell>
          <cell r="AJ268">
            <v>1464.694</v>
          </cell>
          <cell r="AK268" t="b">
            <v>1</v>
          </cell>
          <cell r="AN268" t="str">
            <v>WA</v>
          </cell>
          <cell r="AO268" t="str">
            <v>Baseboard/Wall/Radiant</v>
          </cell>
          <cell r="AP268" t="str">
            <v>Pre 1980</v>
          </cell>
          <cell r="AQ268" t="str">
            <v>Basement</v>
          </cell>
          <cell r="AR268">
            <v>1690.63501739502</v>
          </cell>
          <cell r="AU268" t="str">
            <v>No</v>
          </cell>
          <cell r="AV268" t="b">
            <v>0</v>
          </cell>
          <cell r="AX268">
            <v>5874956.6854476947</v>
          </cell>
          <cell r="AY268" t="b">
            <v>0</v>
          </cell>
          <cell r="AZ268">
            <v>1739443.650347214</v>
          </cell>
          <cell r="BA268" t="str">
            <v/>
          </cell>
          <cell r="BB268" t="str">
            <v/>
          </cell>
          <cell r="BC268">
            <v>0.84374982152910893</v>
          </cell>
          <cell r="BF268" t="str">
            <v>ID</v>
          </cell>
          <cell r="BG268" t="str">
            <v>Central Air Conditioning (Ducted System)</v>
          </cell>
          <cell r="BH268" t="str">
            <v>Pre 1980</v>
          </cell>
          <cell r="BI268" t="str">
            <v>Basement</v>
          </cell>
          <cell r="BJ268">
            <v>3785.76440429688</v>
          </cell>
          <cell r="BM268" t="str">
            <v>No</v>
          </cell>
          <cell r="BN268">
            <v>6413084.9008789146</v>
          </cell>
          <cell r="BO268" t="b">
            <v>0</v>
          </cell>
          <cell r="BP268">
            <v>3842172.2939209035</v>
          </cell>
          <cell r="BQ268">
            <v>1</v>
          </cell>
          <cell r="BR268">
            <v>3785.76440429688</v>
          </cell>
          <cell r="BU268" t="str">
            <v>WA</v>
          </cell>
          <cell r="BV268" t="str">
            <v>1980-1992</v>
          </cell>
          <cell r="BW268" t="str">
            <v>Gas Storage Inside Conditioned Space</v>
          </cell>
          <cell r="BY268">
            <v>1524.7619999999999</v>
          </cell>
          <cell r="BZ268" t="str">
            <v>le55</v>
          </cell>
          <cell r="CF268" t="str">
            <v>Conditioned</v>
          </cell>
          <cell r="CG268">
            <v>1524.7619999999999</v>
          </cell>
          <cell r="CH268" t="str">
            <v>WA</v>
          </cell>
          <cell r="CI268" t="str">
            <v>Top-Freezer w/o TTD Ice</v>
          </cell>
          <cell r="CJ268">
            <v>27445.716</v>
          </cell>
          <cell r="CK268" t="b">
            <v>0</v>
          </cell>
          <cell r="CQ268" t="str">
            <v>Unconditioned</v>
          </cell>
          <cell r="CR268">
            <v>2079.9929999999999</v>
          </cell>
          <cell r="CS268" t="str">
            <v>WA</v>
          </cell>
          <cell r="CT268" t="str">
            <v>Upright</v>
          </cell>
          <cell r="CU268">
            <v>37439.873999999996</v>
          </cell>
          <cell r="CV268" t="b">
            <v>0</v>
          </cell>
          <cell r="CZ268">
            <v>1524.7619999999999</v>
          </cell>
          <cell r="DA268" t="str">
            <v>WA</v>
          </cell>
          <cell r="DC268" t="str">
            <v>Vertical Axis</v>
          </cell>
          <cell r="DG268" t="str">
            <v>Electric</v>
          </cell>
          <cell r="DH268">
            <v>1464.694</v>
          </cell>
          <cell r="DI268" t="str">
            <v>WA</v>
          </cell>
          <cell r="DL268" t="str">
            <v>Electric</v>
          </cell>
          <cell r="DM268" t="str">
            <v>Electric</v>
          </cell>
          <cell r="DN268">
            <v>6932.7380000000003</v>
          </cell>
          <cell r="DO268" t="str">
            <v>OR</v>
          </cell>
          <cell r="DS268">
            <v>1524.7619999999999</v>
          </cell>
          <cell r="DT268" t="str">
            <v>WA</v>
          </cell>
          <cell r="DU268" t="str">
            <v>32to46</v>
          </cell>
          <cell r="DX268" t="b">
            <v>0</v>
          </cell>
          <cell r="DY268">
            <v>1150.8789999999999</v>
          </cell>
          <cell r="DZ268" t="str">
            <v>WA</v>
          </cell>
          <cell r="EC268" t="str">
            <v>Laptop</v>
          </cell>
          <cell r="ED268">
            <v>1188.027</v>
          </cell>
          <cell r="EE268" t="str">
            <v>OR</v>
          </cell>
          <cell r="EH268" t="str">
            <v>le20</v>
          </cell>
          <cell r="EI268">
            <v>1464.694</v>
          </cell>
          <cell r="EJ268" t="str">
            <v>WA</v>
          </cell>
          <cell r="EO268">
            <v>1524.7619999999999</v>
          </cell>
          <cell r="EP268" t="str">
            <v>WA</v>
          </cell>
          <cell r="ES268">
            <v>1464.694</v>
          </cell>
          <cell r="ET268" t="str">
            <v>WA</v>
          </cell>
          <cell r="EZ268" t="str">
            <v>WA</v>
          </cell>
          <cell r="FA268" t="str">
            <v>Other</v>
          </cell>
          <cell r="FB268">
            <v>527289.84</v>
          </cell>
          <cell r="FC268">
            <v>767499.65599999996</v>
          </cell>
          <cell r="FI268" t="str">
            <v>WA</v>
          </cell>
          <cell r="FJ268" t="str">
            <v>Bedrooms</v>
          </cell>
          <cell r="FK268" t="str">
            <v>EISAq</v>
          </cell>
          <cell r="FL268">
            <v>60111.479999999996</v>
          </cell>
          <cell r="FS268" t="str">
            <v>WA</v>
          </cell>
          <cell r="FT268" t="str">
            <v>EISAnqnx</v>
          </cell>
          <cell r="FV268">
            <v>2870800.2399999998</v>
          </cell>
          <cell r="GD268" t="str">
            <v>WA</v>
          </cell>
          <cell r="GE268">
            <v>2489979.7999999998</v>
          </cell>
          <cell r="GF268">
            <v>1754703.412</v>
          </cell>
          <cell r="GI268">
            <v>1</v>
          </cell>
          <cell r="GJ268">
            <v>1</v>
          </cell>
          <cell r="GK268" t="str">
            <v>WA</v>
          </cell>
          <cell r="GL268">
            <v>1464.694</v>
          </cell>
          <cell r="GM268" t="str">
            <v>1980-1992</v>
          </cell>
          <cell r="GN268">
            <v>0</v>
          </cell>
          <cell r="GQ268">
            <v>8632737.9961900003</v>
          </cell>
          <cell r="GR268">
            <v>524305.525975</v>
          </cell>
          <cell r="GU268" t="str">
            <v>Natural Gas FAF</v>
          </cell>
          <cell r="GX268" t="str">
            <v>None</v>
          </cell>
          <cell r="GY268" t="str">
            <v>WA</v>
          </cell>
          <cell r="GZ268">
            <v>1524.76245117188</v>
          </cell>
        </row>
        <row r="269">
          <cell r="AD269" t="str">
            <v>WA</v>
          </cell>
          <cell r="AH269" t="str">
            <v>WA</v>
          </cell>
          <cell r="AI269" t="str">
            <v>Pre 1980</v>
          </cell>
          <cell r="AJ269">
            <v>2003.7159999999999</v>
          </cell>
          <cell r="AK269" t="b">
            <v>1</v>
          </cell>
          <cell r="AN269" t="str">
            <v>WA</v>
          </cell>
          <cell r="AO269" t="str">
            <v>Heat Pump (Central System)</v>
          </cell>
          <cell r="AP269" t="str">
            <v>Pre 1980</v>
          </cell>
          <cell r="AQ269" t="str">
            <v>Crawlspace</v>
          </cell>
          <cell r="AR269">
            <v>313.08055877685501</v>
          </cell>
          <cell r="AU269" t="str">
            <v>No</v>
          </cell>
          <cell r="AV269" t="b">
            <v>1</v>
          </cell>
          <cell r="AX269">
            <v>1087954.9417495711</v>
          </cell>
          <cell r="AY269" t="b">
            <v>0</v>
          </cell>
          <cell r="AZ269">
            <v>322119.19450874277</v>
          </cell>
          <cell r="BA269">
            <v>0.15624999999999978</v>
          </cell>
          <cell r="BB269">
            <v>313.08055877685501</v>
          </cell>
          <cell r="BC269">
            <v>0.15624996694983473</v>
          </cell>
          <cell r="BF269" t="str">
            <v>WA</v>
          </cell>
          <cell r="BG269" t="str">
            <v>PTAC</v>
          </cell>
          <cell r="BH269" t="str">
            <v>Pre 1980</v>
          </cell>
          <cell r="BI269" t="str">
            <v>Crawlspace</v>
          </cell>
          <cell r="BJ269">
            <v>1904.28771972656</v>
          </cell>
          <cell r="BM269" t="str">
            <v>No</v>
          </cell>
          <cell r="BN269">
            <v>3029721.7620849567</v>
          </cell>
          <cell r="BO269" t="b">
            <v>0</v>
          </cell>
          <cell r="BP269">
            <v>947935.38400268438</v>
          </cell>
          <cell r="BQ269">
            <v>1</v>
          </cell>
          <cell r="BR269">
            <v>1904.28771972656</v>
          </cell>
          <cell r="BU269" t="str">
            <v>WA</v>
          </cell>
          <cell r="BV269" t="str">
            <v>Pre 1980</v>
          </cell>
          <cell r="BW269" t="str">
            <v>Electric Storage - Inside Conditioned Space</v>
          </cell>
          <cell r="BY269">
            <v>1524.7619999999999</v>
          </cell>
          <cell r="BZ269" t="str">
            <v>le55</v>
          </cell>
          <cell r="CF269" t="str">
            <v>Conditioned</v>
          </cell>
          <cell r="CG269">
            <v>1464.694</v>
          </cell>
          <cell r="CH269" t="str">
            <v>WA</v>
          </cell>
          <cell r="CI269" t="str">
            <v>Side-by-Side w/ TTD Ice</v>
          </cell>
          <cell r="CJ269">
            <v>30758.574000000001</v>
          </cell>
          <cell r="CK269" t="b">
            <v>0</v>
          </cell>
          <cell r="CQ269" t="str">
            <v>Conditioned</v>
          </cell>
          <cell r="CR269">
            <v>2079.9929999999999</v>
          </cell>
          <cell r="CS269" t="str">
            <v>WA</v>
          </cell>
          <cell r="CT269" t="str">
            <v>Upright</v>
          </cell>
          <cell r="CU269">
            <v>16639.944</v>
          </cell>
          <cell r="CV269" t="b">
            <v>0</v>
          </cell>
          <cell r="CZ269">
            <v>6932.7380000000003</v>
          </cell>
          <cell r="DA269" t="str">
            <v>OR</v>
          </cell>
          <cell r="DC269" t="str">
            <v>Horizontal Axis</v>
          </cell>
          <cell r="DG269" t="str">
            <v>Electric</v>
          </cell>
          <cell r="DH269">
            <v>1464.694</v>
          </cell>
          <cell r="DI269" t="str">
            <v>WA</v>
          </cell>
          <cell r="DL269" t="str">
            <v>Electric</v>
          </cell>
          <cell r="DM269" t="str">
            <v>Electric</v>
          </cell>
          <cell r="DN269">
            <v>1524.7619999999999</v>
          </cell>
          <cell r="DO269" t="str">
            <v>WA</v>
          </cell>
          <cell r="DS269">
            <v>1524.7619999999999</v>
          </cell>
          <cell r="DT269" t="str">
            <v>WA</v>
          </cell>
          <cell r="DU269" t="str">
            <v>lt32</v>
          </cell>
          <cell r="DX269" t="b">
            <v>0</v>
          </cell>
          <cell r="DY269">
            <v>1524.7619999999999</v>
          </cell>
          <cell r="DZ269" t="str">
            <v>WA</v>
          </cell>
          <cell r="EC269" t="str">
            <v>Laptop</v>
          </cell>
          <cell r="ED269">
            <v>1188.027</v>
          </cell>
          <cell r="EE269" t="str">
            <v>OR</v>
          </cell>
          <cell r="EH269" t="str">
            <v>le20</v>
          </cell>
          <cell r="EI269">
            <v>1464.694</v>
          </cell>
          <cell r="EJ269" t="str">
            <v>WA</v>
          </cell>
          <cell r="EO269">
            <v>4956.4930000000004</v>
          </cell>
          <cell r="EP269" t="str">
            <v>WA</v>
          </cell>
          <cell r="ES269">
            <v>1464.694</v>
          </cell>
          <cell r="ET269" t="str">
            <v>WA</v>
          </cell>
          <cell r="EZ269" t="str">
            <v>WA</v>
          </cell>
          <cell r="FA269" t="str">
            <v>Bathroom</v>
          </cell>
          <cell r="FB269">
            <v>782597.72</v>
          </cell>
          <cell r="FC269">
            <v>70203.618999999992</v>
          </cell>
          <cell r="FI269" t="str">
            <v>WA</v>
          </cell>
          <cell r="FJ269" t="str">
            <v>Bedrooms</v>
          </cell>
          <cell r="FK269" t="str">
            <v>EISAx</v>
          </cell>
          <cell r="FL269">
            <v>30055.739999999998</v>
          </cell>
          <cell r="FS269" t="str">
            <v>WA</v>
          </cell>
          <cell r="FT269" t="str">
            <v>EISAq</v>
          </cell>
          <cell r="FV269">
            <v>388143.91</v>
          </cell>
          <cell r="GD269" t="str">
            <v>WA</v>
          </cell>
          <cell r="GE269">
            <v>4187766.44</v>
          </cell>
          <cell r="GF269">
            <v>3684833.7239999999</v>
          </cell>
          <cell r="GI269">
            <v>1</v>
          </cell>
          <cell r="GJ269">
            <v>1</v>
          </cell>
          <cell r="GK269" t="str">
            <v>WA</v>
          </cell>
          <cell r="GL269">
            <v>2003.7159999999999</v>
          </cell>
          <cell r="GM269" t="str">
            <v>Pre 1980</v>
          </cell>
          <cell r="GN269">
            <v>-1</v>
          </cell>
          <cell r="GQ269">
            <v>11287879.985668</v>
          </cell>
          <cell r="GR269">
            <v>71106.871549999996</v>
          </cell>
          <cell r="GU269" t="str">
            <v>Oil FAF</v>
          </cell>
          <cell r="GX269" t="str">
            <v>Baseboard/Wall/Radiant</v>
          </cell>
          <cell r="GY269" t="str">
            <v>WA</v>
          </cell>
          <cell r="GZ269">
            <v>2003.71557617188</v>
          </cell>
        </row>
        <row r="270">
          <cell r="AD270" t="str">
            <v>OR</v>
          </cell>
          <cell r="AH270" t="str">
            <v>OR</v>
          </cell>
          <cell r="AI270" t="str">
            <v>Pre 1980</v>
          </cell>
          <cell r="AJ270">
            <v>6932.7380000000003</v>
          </cell>
          <cell r="AK270" t="b">
            <v>1</v>
          </cell>
          <cell r="AN270" t="str">
            <v>WA</v>
          </cell>
          <cell r="AO270" t="str">
            <v>Heat Pump (Central System)</v>
          </cell>
          <cell r="AP270" t="str">
            <v>Pre 1980</v>
          </cell>
          <cell r="AQ270" t="str">
            <v>Basement</v>
          </cell>
          <cell r="AR270">
            <v>1690.63501739502</v>
          </cell>
          <cell r="AU270" t="str">
            <v>No</v>
          </cell>
          <cell r="AV270" t="b">
            <v>1</v>
          </cell>
          <cell r="AX270">
            <v>5874956.6854476947</v>
          </cell>
          <cell r="AY270" t="b">
            <v>0</v>
          </cell>
          <cell r="AZ270">
            <v>1739443.650347214</v>
          </cell>
          <cell r="BA270">
            <v>0.84375000000000022</v>
          </cell>
          <cell r="BB270">
            <v>1690.63501739502</v>
          </cell>
          <cell r="BC270">
            <v>0.84374982152910893</v>
          </cell>
          <cell r="BF270" t="str">
            <v>WA</v>
          </cell>
          <cell r="BG270" t="str">
            <v>Window A/C</v>
          </cell>
          <cell r="BH270" t="str">
            <v>1993-2006</v>
          </cell>
          <cell r="BI270" t="str">
            <v>Crawlspace</v>
          </cell>
          <cell r="BJ270">
            <v>2079.99340820313</v>
          </cell>
          <cell r="BM270" t="str">
            <v>No</v>
          </cell>
          <cell r="BN270">
            <v>4035187.2119140723</v>
          </cell>
          <cell r="BO270" t="b">
            <v>0</v>
          </cell>
          <cell r="BP270">
            <v>713425.46705256519</v>
          </cell>
          <cell r="BQ270">
            <v>1</v>
          </cell>
          <cell r="BR270">
            <v>2079.99340820313</v>
          </cell>
          <cell r="BU270" t="str">
            <v>OR</v>
          </cell>
          <cell r="BV270" t="str">
            <v>Pre 1980</v>
          </cell>
          <cell r="BW270" t="str">
            <v>Electric Storage - Inside Conditioned Space</v>
          </cell>
          <cell r="BY270">
            <v>6932.7380000000003</v>
          </cell>
          <cell r="BZ270" t="str">
            <v>gt55</v>
          </cell>
          <cell r="CF270" t="str">
            <v>Unconditioned</v>
          </cell>
          <cell r="CG270">
            <v>1464.694</v>
          </cell>
          <cell r="CH270" t="str">
            <v>WA</v>
          </cell>
          <cell r="CI270" t="str">
            <v>Top-Freezer w/o TTD Ice</v>
          </cell>
          <cell r="CJ270">
            <v>24899.797999999999</v>
          </cell>
          <cell r="CK270" t="b">
            <v>0</v>
          </cell>
          <cell r="CQ270" t="str">
            <v>Conditioned</v>
          </cell>
          <cell r="CR270">
            <v>1925.059</v>
          </cell>
          <cell r="CS270" t="str">
            <v>OR</v>
          </cell>
          <cell r="CT270" t="str">
            <v>Upright</v>
          </cell>
          <cell r="CU270">
            <v>26950.826000000001</v>
          </cell>
          <cell r="CV270" t="b">
            <v>0</v>
          </cell>
          <cell r="CZ270">
            <v>4956.4930000000004</v>
          </cell>
          <cell r="DA270" t="str">
            <v>WA</v>
          </cell>
          <cell r="DC270" t="str">
            <v>Vertical Axis</v>
          </cell>
          <cell r="DG270" t="str">
            <v>Electric</v>
          </cell>
          <cell r="DH270">
            <v>1524.7619999999999</v>
          </cell>
          <cell r="DI270" t="str">
            <v>WA</v>
          </cell>
          <cell r="DL270" t="str">
            <v>Gas</v>
          </cell>
          <cell r="DM270" t="str">
            <v>Gas</v>
          </cell>
          <cell r="DN270">
            <v>1464.694</v>
          </cell>
          <cell r="DO270" t="str">
            <v>WA</v>
          </cell>
          <cell r="DS270">
            <v>1524.7619999999999</v>
          </cell>
          <cell r="DT270" t="str">
            <v>WA</v>
          </cell>
          <cell r="DU270" t="str">
            <v>lt32</v>
          </cell>
          <cell r="DX270" t="b">
            <v>1</v>
          </cell>
          <cell r="DY270">
            <v>6932.7380000000003</v>
          </cell>
          <cell r="DZ270" t="str">
            <v>OR</v>
          </cell>
          <cell r="EC270" t="str">
            <v>Desktop</v>
          </cell>
          <cell r="ED270">
            <v>1150.8789999999999</v>
          </cell>
          <cell r="EE270" t="str">
            <v>WA</v>
          </cell>
          <cell r="EH270" t="str">
            <v>gt20</v>
          </cell>
          <cell r="EI270">
            <v>1464.694</v>
          </cell>
          <cell r="EJ270" t="str">
            <v>WA</v>
          </cell>
          <cell r="EO270">
            <v>4956.4930000000004</v>
          </cell>
          <cell r="EP270" t="str">
            <v>WA</v>
          </cell>
          <cell r="ES270">
            <v>1524.7619999999999</v>
          </cell>
          <cell r="ET270" t="str">
            <v>WA</v>
          </cell>
          <cell r="EZ270" t="str">
            <v>WA</v>
          </cell>
          <cell r="FA270" t="str">
            <v>Bedrooms</v>
          </cell>
          <cell r="FB270">
            <v>207158.21999999997</v>
          </cell>
          <cell r="FC270">
            <v>253193.37999999998</v>
          </cell>
          <cell r="FI270" t="str">
            <v>WA</v>
          </cell>
          <cell r="FJ270" t="str">
            <v>Exterior</v>
          </cell>
          <cell r="FK270" t="str">
            <v>EISAnqnx</v>
          </cell>
          <cell r="FL270">
            <v>120222.95999999999</v>
          </cell>
          <cell r="FS270" t="str">
            <v>WA</v>
          </cell>
          <cell r="FT270" t="str">
            <v>EISAx</v>
          </cell>
          <cell r="FV270">
            <v>1083873.56</v>
          </cell>
          <cell r="GD270" t="str">
            <v>OR</v>
          </cell>
          <cell r="GE270">
            <v>17491297.973999999</v>
          </cell>
          <cell r="GF270">
            <v>10399107</v>
          </cell>
          <cell r="GI270">
            <v>1</v>
          </cell>
          <cell r="GJ270">
            <v>1</v>
          </cell>
          <cell r="GK270" t="str">
            <v>OR</v>
          </cell>
          <cell r="GL270">
            <v>6932.7380000000003</v>
          </cell>
          <cell r="GM270" t="str">
            <v>Pre 1980</v>
          </cell>
          <cell r="GN270">
            <v>0</v>
          </cell>
          <cell r="GQ270">
            <v>35357657.073800005</v>
          </cell>
          <cell r="GR270">
            <v>3733764.7046600003</v>
          </cell>
          <cell r="GU270" t="str">
            <v>Oil FAF</v>
          </cell>
          <cell r="GX270" t="str">
            <v>Wood</v>
          </cell>
          <cell r="GY270" t="str">
            <v>WA</v>
          </cell>
          <cell r="GZ270">
            <v>2003.71557617188</v>
          </cell>
        </row>
        <row r="271">
          <cell r="AD271" t="str">
            <v>WA</v>
          </cell>
          <cell r="AH271" t="str">
            <v>WA</v>
          </cell>
          <cell r="AI271" t="str">
            <v>Pre 1980</v>
          </cell>
          <cell r="AJ271">
            <v>1524.7619999999999</v>
          </cell>
          <cell r="AK271" t="b">
            <v>1</v>
          </cell>
          <cell r="AN271" t="str">
            <v>WA</v>
          </cell>
          <cell r="AO271" t="str">
            <v>Baseboard/Wall/Radiant</v>
          </cell>
          <cell r="AP271" t="str">
            <v>Pre 1980</v>
          </cell>
          <cell r="AQ271" t="str">
            <v>Crawlspace</v>
          </cell>
          <cell r="AR271">
            <v>1150.87915039063</v>
          </cell>
          <cell r="AU271" t="str">
            <v>Yes</v>
          </cell>
          <cell r="AV271" t="b">
            <v>1</v>
          </cell>
          <cell r="AX271">
            <v>1126710.6882324268</v>
          </cell>
          <cell r="AY271" t="b">
            <v>0</v>
          </cell>
          <cell r="AZ271">
            <v>0</v>
          </cell>
          <cell r="BA271">
            <v>1</v>
          </cell>
          <cell r="BB271">
            <v>1150.87915039063</v>
          </cell>
          <cell r="BC271">
            <v>1.00000013067458</v>
          </cell>
          <cell r="BF271" t="str">
            <v>WA</v>
          </cell>
          <cell r="BG271" t="str">
            <v>Heat Pump (Central System)</v>
          </cell>
          <cell r="BH271" t="str">
            <v>Pre 1980</v>
          </cell>
          <cell r="BI271" t="str">
            <v>Basement</v>
          </cell>
          <cell r="BJ271">
            <v>2079.99340820313</v>
          </cell>
          <cell r="BM271" t="str">
            <v>No</v>
          </cell>
          <cell r="BN271">
            <v>4991984.1796875121</v>
          </cell>
          <cell r="BO271" t="b">
            <v>0</v>
          </cell>
          <cell r="BP271">
            <v>875677.22485351772</v>
          </cell>
          <cell r="BQ271">
            <v>1</v>
          </cell>
          <cell r="BR271">
            <v>2079.99340820313</v>
          </cell>
          <cell r="BU271" t="str">
            <v>WA</v>
          </cell>
          <cell r="BV271" t="str">
            <v>Pre 1980</v>
          </cell>
          <cell r="BW271" t="str">
            <v>Electric Storage - Inside Conditioned Space</v>
          </cell>
          <cell r="BY271">
            <v>1524.7619999999999</v>
          </cell>
          <cell r="BZ271" t="str">
            <v>le55</v>
          </cell>
          <cell r="CF271" t="str">
            <v>Conditioned</v>
          </cell>
          <cell r="CG271">
            <v>4956.4930000000004</v>
          </cell>
          <cell r="CH271" t="str">
            <v>WA</v>
          </cell>
          <cell r="CI271" t="str">
            <v>Bottom-Freezer (Including French Door) w/o TTD Ice</v>
          </cell>
          <cell r="CJ271">
            <v>99129.860000000015</v>
          </cell>
          <cell r="CK271" t="b">
            <v>0</v>
          </cell>
          <cell r="CQ271" t="str">
            <v>Unconditioned</v>
          </cell>
          <cell r="CR271">
            <v>1925.059</v>
          </cell>
          <cell r="CS271" t="str">
            <v>OR</v>
          </cell>
          <cell r="CT271" t="str">
            <v>Upright</v>
          </cell>
          <cell r="CU271">
            <v>38501.18</v>
          </cell>
          <cell r="CV271" t="b">
            <v>0</v>
          </cell>
          <cell r="CZ271">
            <v>1524.7619999999999</v>
          </cell>
          <cell r="DA271" t="str">
            <v>WA</v>
          </cell>
          <cell r="DC271" t="str">
            <v>Vertical Axis</v>
          </cell>
          <cell r="DG271" t="str">
            <v>Electric</v>
          </cell>
          <cell r="DH271">
            <v>6932.7380000000003</v>
          </cell>
          <cell r="DI271" t="str">
            <v>OR</v>
          </cell>
          <cell r="DL271" t="str">
            <v>Gas</v>
          </cell>
          <cell r="DM271" t="str">
            <v>Gas</v>
          </cell>
          <cell r="DN271">
            <v>1524.7619999999999</v>
          </cell>
          <cell r="DO271" t="str">
            <v>WA</v>
          </cell>
          <cell r="DS271">
            <v>6932.7380000000003</v>
          </cell>
          <cell r="DT271" t="str">
            <v>OR</v>
          </cell>
          <cell r="DU271" t="str">
            <v>32to46</v>
          </cell>
          <cell r="DX271" t="b">
            <v>1</v>
          </cell>
          <cell r="DY271">
            <v>6932.7380000000003</v>
          </cell>
          <cell r="DZ271" t="str">
            <v>OR</v>
          </cell>
          <cell r="EC271" t="str">
            <v>Desktop</v>
          </cell>
          <cell r="ED271">
            <v>1524.7619999999999</v>
          </cell>
          <cell r="EE271" t="str">
            <v>WA</v>
          </cell>
          <cell r="EH271" t="str">
            <v>le20</v>
          </cell>
          <cell r="EI271">
            <v>2003.7159999999999</v>
          </cell>
          <cell r="EJ271" t="str">
            <v>WA</v>
          </cell>
          <cell r="EO271">
            <v>1464.694</v>
          </cell>
          <cell r="EP271" t="str">
            <v>WA</v>
          </cell>
          <cell r="ES271">
            <v>4956.4930000000004</v>
          </cell>
          <cell r="ET271" t="str">
            <v>WA</v>
          </cell>
          <cell r="EZ271" t="str">
            <v>WA</v>
          </cell>
          <cell r="FA271" t="str">
            <v>Exterior</v>
          </cell>
          <cell r="FB271">
            <v>138105.47999999998</v>
          </cell>
          <cell r="FC271">
            <v>1482332.1519999998</v>
          </cell>
          <cell r="FI271" t="str">
            <v>WA</v>
          </cell>
          <cell r="FJ271" t="str">
            <v>Exterior</v>
          </cell>
          <cell r="FK271" t="str">
            <v>EISAq</v>
          </cell>
          <cell r="FL271">
            <v>90167.22</v>
          </cell>
          <cell r="FS271" t="str">
            <v>WA</v>
          </cell>
          <cell r="FT271" t="str">
            <v>EISAnqnx</v>
          </cell>
          <cell r="FV271">
            <v>998719.11</v>
          </cell>
          <cell r="GD271" t="str">
            <v>WA</v>
          </cell>
          <cell r="GE271">
            <v>4391314.5599999996</v>
          </cell>
          <cell r="GF271">
            <v>4229689.7879999997</v>
          </cell>
          <cell r="GI271">
            <v>1</v>
          </cell>
          <cell r="GJ271">
            <v>1</v>
          </cell>
          <cell r="GK271" t="str">
            <v>WA</v>
          </cell>
          <cell r="GL271">
            <v>1524.7619999999999</v>
          </cell>
          <cell r="GM271" t="str">
            <v>Pre 1980</v>
          </cell>
          <cell r="GN271">
            <v>0</v>
          </cell>
          <cell r="GQ271">
            <v>7547541.4047599994</v>
          </cell>
          <cell r="GR271">
            <v>442748.95384500001</v>
          </cell>
          <cell r="GU271" t="str">
            <v>Natural Gas FAF</v>
          </cell>
          <cell r="GX271" t="str">
            <v>None</v>
          </cell>
          <cell r="GY271" t="str">
            <v>WA</v>
          </cell>
          <cell r="GZ271">
            <v>1524.76245117188</v>
          </cell>
        </row>
        <row r="272">
          <cell r="AD272" t="str">
            <v>OR</v>
          </cell>
          <cell r="AH272" t="str">
            <v>OR</v>
          </cell>
          <cell r="AI272" t="str">
            <v>1980-1992</v>
          </cell>
          <cell r="AJ272">
            <v>6932.7380000000003</v>
          </cell>
          <cell r="AK272" t="b">
            <v>1</v>
          </cell>
          <cell r="AN272" t="str">
            <v>WA</v>
          </cell>
          <cell r="AO272" t="str">
            <v>Baseboard/Wall/Radiant</v>
          </cell>
          <cell r="AP272" t="str">
            <v>Pre 1980</v>
          </cell>
          <cell r="AQ272" t="str">
            <v>Crawlspace</v>
          </cell>
          <cell r="AR272">
            <v>1150.87915039063</v>
          </cell>
          <cell r="AU272" t="str">
            <v>Yes</v>
          </cell>
          <cell r="AV272" t="b">
            <v>0</v>
          </cell>
          <cell r="AX272">
            <v>1126710.6882324268</v>
          </cell>
          <cell r="AY272" t="b">
            <v>0</v>
          </cell>
          <cell r="AZ272">
            <v>0</v>
          </cell>
          <cell r="BA272" t="str">
            <v/>
          </cell>
          <cell r="BB272" t="str">
            <v/>
          </cell>
          <cell r="BC272">
            <v>1.00000013067458</v>
          </cell>
          <cell r="BF272" t="str">
            <v>WA</v>
          </cell>
          <cell r="BG272" t="str">
            <v>Heat Pump (Central System)</v>
          </cell>
          <cell r="BH272" t="str">
            <v>Pre 1980</v>
          </cell>
          <cell r="BI272" t="str">
            <v>Crawlspace</v>
          </cell>
          <cell r="BJ272">
            <v>2079.99340820313</v>
          </cell>
          <cell r="BM272" t="str">
            <v>No</v>
          </cell>
          <cell r="BN272">
            <v>4318066.3154296977</v>
          </cell>
          <cell r="BO272" t="b">
            <v>0</v>
          </cell>
          <cell r="BP272">
            <v>1469576.2867023717</v>
          </cell>
          <cell r="BQ272">
            <v>1</v>
          </cell>
          <cell r="BR272">
            <v>2079.99340820313</v>
          </cell>
          <cell r="BU272" t="str">
            <v>OR</v>
          </cell>
          <cell r="BV272" t="str">
            <v>1980-1992</v>
          </cell>
          <cell r="BW272" t="str">
            <v>Gas Storage Outside Conditioned Space</v>
          </cell>
          <cell r="BY272">
            <v>6932.7380000000003</v>
          </cell>
          <cell r="BZ272" t="str">
            <v>le55</v>
          </cell>
          <cell r="CF272" t="str">
            <v>Conditioned</v>
          </cell>
          <cell r="CG272">
            <v>4956.4930000000004</v>
          </cell>
          <cell r="CH272" t="str">
            <v>WA</v>
          </cell>
          <cell r="CI272" t="str">
            <v>Side-by-Side w/ TTD Ice</v>
          </cell>
          <cell r="CJ272">
            <v>128868.81800000001</v>
          </cell>
          <cell r="CK272" t="b">
            <v>0</v>
          </cell>
          <cell r="CQ272" t="str">
            <v>Conditioned</v>
          </cell>
          <cell r="CR272">
            <v>2079.9929999999999</v>
          </cell>
          <cell r="CS272" t="str">
            <v>WA</v>
          </cell>
          <cell r="CT272" t="str">
            <v>Chest</v>
          </cell>
          <cell r="CU272">
            <v>54079.817999999999</v>
          </cell>
          <cell r="CV272" t="b">
            <v>0</v>
          </cell>
          <cell r="CZ272">
            <v>1524.7619999999999</v>
          </cell>
          <cell r="DA272" t="str">
            <v>WA</v>
          </cell>
          <cell r="DC272" t="str">
            <v>Vertical Axis</v>
          </cell>
          <cell r="DG272" t="str">
            <v>Electric</v>
          </cell>
          <cell r="DH272">
            <v>4956.4930000000004</v>
          </cell>
          <cell r="DI272" t="str">
            <v>WA</v>
          </cell>
          <cell r="DL272" t="str">
            <v>Gas</v>
          </cell>
          <cell r="DM272" t="str">
            <v>Gas</v>
          </cell>
          <cell r="DN272">
            <v>8264.9449999999997</v>
          </cell>
          <cell r="DO272" t="str">
            <v>OR</v>
          </cell>
          <cell r="DS272">
            <v>6932.7380000000003</v>
          </cell>
          <cell r="DT272" t="str">
            <v>OR</v>
          </cell>
          <cell r="DU272" t="str">
            <v>gt46</v>
          </cell>
          <cell r="DX272" t="b">
            <v>1</v>
          </cell>
          <cell r="DY272">
            <v>6932.7380000000003</v>
          </cell>
          <cell r="DZ272" t="str">
            <v>OR</v>
          </cell>
          <cell r="EC272" t="str">
            <v>Laptop</v>
          </cell>
          <cell r="ED272">
            <v>1524.7619999999999</v>
          </cell>
          <cell r="EE272" t="str">
            <v>WA</v>
          </cell>
          <cell r="EH272" t="str">
            <v>le20</v>
          </cell>
          <cell r="EI272">
            <v>2003.7159999999999</v>
          </cell>
          <cell r="EJ272" t="str">
            <v>WA</v>
          </cell>
          <cell r="EO272">
            <v>6932.7380000000003</v>
          </cell>
          <cell r="EP272" t="str">
            <v>OR</v>
          </cell>
          <cell r="ES272">
            <v>4956.4930000000004</v>
          </cell>
          <cell r="ET272" t="str">
            <v>WA</v>
          </cell>
          <cell r="EZ272" t="str">
            <v>WA</v>
          </cell>
          <cell r="FA272" t="str">
            <v>Garage</v>
          </cell>
          <cell r="FB272">
            <v>276210.95999999996</v>
          </cell>
          <cell r="FC272">
            <v>729657.28599999996</v>
          </cell>
          <cell r="FI272" t="str">
            <v>WA</v>
          </cell>
          <cell r="FJ272" t="str">
            <v>Exterior</v>
          </cell>
          <cell r="FK272" t="str">
            <v>EISAx</v>
          </cell>
          <cell r="FL272">
            <v>500929</v>
          </cell>
          <cell r="FS272" t="str">
            <v>WA</v>
          </cell>
          <cell r="FT272" t="str">
            <v>EISAq</v>
          </cell>
          <cell r="FV272">
            <v>949926.72599999991</v>
          </cell>
          <cell r="GD272" t="str">
            <v>OR</v>
          </cell>
          <cell r="GE272">
            <v>14995512.294</v>
          </cell>
          <cell r="GF272">
            <v>8818442.7359999996</v>
          </cell>
          <cell r="GI272">
            <v>1</v>
          </cell>
          <cell r="GJ272">
            <v>1</v>
          </cell>
          <cell r="GK272" t="str">
            <v>OR</v>
          </cell>
          <cell r="GL272">
            <v>6932.7380000000003</v>
          </cell>
          <cell r="GM272" t="str">
            <v>1980-1992</v>
          </cell>
          <cell r="GN272">
            <v>0</v>
          </cell>
          <cell r="GQ272">
            <v>35357657.073800005</v>
          </cell>
          <cell r="GR272">
            <v>3733764.7046600003</v>
          </cell>
          <cell r="GU272" t="str">
            <v>Natural Gas FAF</v>
          </cell>
          <cell r="GX272" t="str">
            <v>Natural Gas Other</v>
          </cell>
          <cell r="GY272" t="str">
            <v>WA</v>
          </cell>
          <cell r="GZ272">
            <v>4956.49267578125</v>
          </cell>
        </row>
        <row r="273">
          <cell r="AD273" t="str">
            <v>WA</v>
          </cell>
          <cell r="AH273" t="str">
            <v>WA</v>
          </cell>
          <cell r="AI273" t="str">
            <v>Pre 1980</v>
          </cell>
          <cell r="AJ273">
            <v>4956.4930000000004</v>
          </cell>
          <cell r="AK273" t="b">
            <v>1</v>
          </cell>
          <cell r="AN273" t="str">
            <v>WA</v>
          </cell>
          <cell r="AO273" t="str">
            <v>Natural Gas FAF</v>
          </cell>
          <cell r="AP273" t="str">
            <v>Pre 1980</v>
          </cell>
          <cell r="AQ273" t="str">
            <v>Crawlspace</v>
          </cell>
          <cell r="AR273">
            <v>666.22139112943296</v>
          </cell>
          <cell r="AU273" t="str">
            <v>No</v>
          </cell>
          <cell r="AV273" t="b">
            <v>1</v>
          </cell>
          <cell r="AX273">
            <v>1372416.0657266318</v>
          </cell>
          <cell r="AY273" t="b">
            <v>0</v>
          </cell>
          <cell r="AZ273">
            <v>1060585.1476159806</v>
          </cell>
          <cell r="BA273">
            <v>0.57888040712468181</v>
          </cell>
          <cell r="BB273">
            <v>666.22139112943307</v>
          </cell>
          <cell r="BC273">
            <v>0.57888048276963344</v>
          </cell>
          <cell r="BF273" t="str">
            <v>WA</v>
          </cell>
          <cell r="BG273" t="str">
            <v>Central Air Conditioning (Ducted System)</v>
          </cell>
          <cell r="BH273" t="str">
            <v>Pre 1980</v>
          </cell>
          <cell r="BI273" t="str">
            <v>Crawlspace</v>
          </cell>
          <cell r="BJ273">
            <v>7226.4355577256902</v>
          </cell>
          <cell r="BM273" t="str">
            <v>No</v>
          </cell>
          <cell r="BN273">
            <v>26614962.159103718</v>
          </cell>
          <cell r="BO273" t="b">
            <v>0</v>
          </cell>
          <cell r="BP273">
            <v>4998364.3257659227</v>
          </cell>
          <cell r="BQ273">
            <v>0.5</v>
          </cell>
          <cell r="BR273">
            <v>3613.2177788628451</v>
          </cell>
          <cell r="BU273" t="str">
            <v>WA</v>
          </cell>
          <cell r="BV273" t="str">
            <v>1980-1992</v>
          </cell>
          <cell r="BW273" t="str">
            <v>Electric Storage - Inside Conditioned Space</v>
          </cell>
          <cell r="BY273">
            <v>2003.7159999999999</v>
          </cell>
          <cell r="BZ273" t="str">
            <v>le55</v>
          </cell>
          <cell r="CF273" t="str">
            <v>Unconditioned</v>
          </cell>
          <cell r="CG273">
            <v>4956.4930000000004</v>
          </cell>
          <cell r="CH273" t="str">
            <v>WA</v>
          </cell>
          <cell r="CI273" t="str">
            <v>Bottom-Freezer (Including French Door) w/o TTD Ice</v>
          </cell>
          <cell r="CJ273">
            <v>118955.83200000001</v>
          </cell>
          <cell r="CK273" t="b">
            <v>0</v>
          </cell>
          <cell r="CQ273" t="str">
            <v>Unconditioned</v>
          </cell>
          <cell r="CR273">
            <v>1612.692</v>
          </cell>
          <cell r="CS273" t="str">
            <v>OR</v>
          </cell>
          <cell r="CT273" t="str">
            <v>Chest</v>
          </cell>
          <cell r="CU273">
            <v>19352.304</v>
          </cell>
          <cell r="CV273" t="b">
            <v>0</v>
          </cell>
          <cell r="CZ273">
            <v>1464.694</v>
          </cell>
          <cell r="DA273" t="str">
            <v>WA</v>
          </cell>
          <cell r="DC273" t="str">
            <v>Vertical Axis</v>
          </cell>
          <cell r="DG273" t="str">
            <v>Electric</v>
          </cell>
          <cell r="DH273">
            <v>1464.694</v>
          </cell>
          <cell r="DI273" t="str">
            <v>WA</v>
          </cell>
          <cell r="DL273" t="str">
            <v>Electric</v>
          </cell>
          <cell r="DM273" t="str">
            <v>Electric</v>
          </cell>
          <cell r="DN273">
            <v>2003.7159999999999</v>
          </cell>
          <cell r="DO273" t="str">
            <v>WA</v>
          </cell>
          <cell r="DS273">
            <v>6932.7380000000003</v>
          </cell>
          <cell r="DT273" t="str">
            <v>OR</v>
          </cell>
          <cell r="DU273" t="str">
            <v>32to46</v>
          </cell>
          <cell r="DX273" t="b">
            <v>1</v>
          </cell>
          <cell r="DY273">
            <v>2003.7159999999999</v>
          </cell>
          <cell r="DZ273" t="str">
            <v>WA</v>
          </cell>
          <cell r="EC273" t="str">
            <v>Laptop</v>
          </cell>
          <cell r="ED273">
            <v>1524.7619999999999</v>
          </cell>
          <cell r="EE273" t="str">
            <v>WA</v>
          </cell>
          <cell r="EH273" t="str">
            <v>le20</v>
          </cell>
          <cell r="EI273">
            <v>2003.7159999999999</v>
          </cell>
          <cell r="EJ273" t="str">
            <v>WA</v>
          </cell>
          <cell r="EO273">
            <v>2003.7159999999999</v>
          </cell>
          <cell r="EP273" t="str">
            <v>WA</v>
          </cell>
          <cell r="ES273">
            <v>1524.7619999999999</v>
          </cell>
          <cell r="ET273" t="str">
            <v>WA</v>
          </cell>
          <cell r="EZ273" t="str">
            <v>WA</v>
          </cell>
          <cell r="FA273" t="str">
            <v>Kitchen</v>
          </cell>
          <cell r="FB273">
            <v>264702.17</v>
          </cell>
          <cell r="FC273">
            <v>437334.01999999996</v>
          </cell>
          <cell r="FI273" t="str">
            <v>WA</v>
          </cell>
          <cell r="FJ273" t="str">
            <v>Garage</v>
          </cell>
          <cell r="FK273" t="str">
            <v>EISAq</v>
          </cell>
          <cell r="FL273">
            <v>60111.479999999996</v>
          </cell>
          <cell r="FS273" t="str">
            <v>WA</v>
          </cell>
          <cell r="FT273" t="str">
            <v>EISAx</v>
          </cell>
          <cell r="FV273">
            <v>945352.44</v>
          </cell>
          <cell r="GD273" t="str">
            <v>WA</v>
          </cell>
          <cell r="GE273">
            <v>17070161.892000001</v>
          </cell>
          <cell r="GF273">
            <v>13779050.540000001</v>
          </cell>
          <cell r="GI273">
            <v>1</v>
          </cell>
          <cell r="GJ273">
            <v>1</v>
          </cell>
          <cell r="GK273" t="str">
            <v>WA</v>
          </cell>
          <cell r="GL273">
            <v>4956.4930000000004</v>
          </cell>
          <cell r="GM273" t="str">
            <v>Pre 1980</v>
          </cell>
          <cell r="GN273">
            <v>0</v>
          </cell>
          <cell r="GQ273">
            <v>23007510.161249001</v>
          </cell>
          <cell r="GR273">
            <v>1853220.3414675</v>
          </cell>
          <cell r="GU273" t="str">
            <v>Other</v>
          </cell>
          <cell r="GX273" t="str">
            <v>None</v>
          </cell>
          <cell r="GY273" t="str">
            <v>OR</v>
          </cell>
          <cell r="GZ273">
            <v>1188.02661132813</v>
          </cell>
        </row>
        <row r="274">
          <cell r="AD274" t="str">
            <v>WA</v>
          </cell>
          <cell r="AH274" t="str">
            <v>WA</v>
          </cell>
          <cell r="AI274" t="str">
            <v>Pre 1980</v>
          </cell>
          <cell r="AJ274">
            <v>1524.7619999999999</v>
          </cell>
          <cell r="AK274" t="b">
            <v>1</v>
          </cell>
          <cell r="AN274" t="str">
            <v>WA</v>
          </cell>
          <cell r="AO274" t="str">
            <v>Natural Gas FAF</v>
          </cell>
          <cell r="AP274" t="str">
            <v>Pre 1980</v>
          </cell>
          <cell r="AQ274" t="str">
            <v>Crawlspace</v>
          </cell>
          <cell r="AR274">
            <v>250.382105237655</v>
          </cell>
          <cell r="AU274" t="str">
            <v>No</v>
          </cell>
          <cell r="AV274" t="b">
            <v>1</v>
          </cell>
          <cell r="AX274">
            <v>515787.13678956928</v>
          </cell>
          <cell r="AY274" t="b">
            <v>0</v>
          </cell>
          <cell r="AZ274">
            <v>398593.53899413772</v>
          </cell>
          <cell r="BA274">
            <v>0.21755725190839689</v>
          </cell>
          <cell r="BB274">
            <v>250.38210523765503</v>
          </cell>
          <cell r="BC274">
            <v>0.2175572803375985</v>
          </cell>
          <cell r="BF274" t="str">
            <v>WA</v>
          </cell>
          <cell r="BG274" t="str">
            <v>Central Air Conditioning (Ducted System)</v>
          </cell>
          <cell r="BH274" t="str">
            <v>Pre 1980</v>
          </cell>
          <cell r="BI274" t="str">
            <v>Basement</v>
          </cell>
          <cell r="BJ274">
            <v>5044.8701063368098</v>
          </cell>
          <cell r="BM274" t="str">
            <v>No</v>
          </cell>
          <cell r="BN274">
            <v>18580256.60163847</v>
          </cell>
          <cell r="BO274" t="b">
            <v>0</v>
          </cell>
          <cell r="BP274">
            <v>3489424.1519497996</v>
          </cell>
          <cell r="BQ274">
            <v>0.5</v>
          </cell>
          <cell r="BR274">
            <v>2522.4350531684049</v>
          </cell>
          <cell r="BU274" t="str">
            <v>WA</v>
          </cell>
          <cell r="BV274" t="str">
            <v>Pre 1980</v>
          </cell>
          <cell r="BW274" t="str">
            <v>Electric Storage - Inside Conditioned Space</v>
          </cell>
          <cell r="BY274">
            <v>2003.7159999999999</v>
          </cell>
          <cell r="BZ274" t="str">
            <v>le55</v>
          </cell>
          <cell r="CF274" t="str">
            <v>Conditioned</v>
          </cell>
          <cell r="CG274">
            <v>4956.4930000000004</v>
          </cell>
          <cell r="CH274" t="str">
            <v>WA</v>
          </cell>
          <cell r="CI274" t="str">
            <v>Side-by-Side w/ TTD Ice</v>
          </cell>
          <cell r="CJ274">
            <v>138781.804</v>
          </cell>
          <cell r="CK274" t="b">
            <v>0</v>
          </cell>
          <cell r="CQ274" t="str">
            <v>Conditioned</v>
          </cell>
          <cell r="CR274">
            <v>1192.4649999999999</v>
          </cell>
          <cell r="CS274" t="str">
            <v>ID</v>
          </cell>
          <cell r="CT274" t="str">
            <v>Upright</v>
          </cell>
          <cell r="CU274">
            <v>16694.509999999998</v>
          </cell>
          <cell r="CV274" t="b">
            <v>0</v>
          </cell>
          <cell r="CZ274">
            <v>2003.7159999999999</v>
          </cell>
          <cell r="DA274" t="str">
            <v>WA</v>
          </cell>
          <cell r="DC274" t="str">
            <v>Vertical Axis</v>
          </cell>
          <cell r="DG274" t="str">
            <v>Electric</v>
          </cell>
          <cell r="DH274">
            <v>1524.7619999999999</v>
          </cell>
          <cell r="DI274" t="str">
            <v>WA</v>
          </cell>
          <cell r="DL274" t="str">
            <v>Electric</v>
          </cell>
          <cell r="DM274" t="str">
            <v>Electric</v>
          </cell>
          <cell r="DN274">
            <v>1150.8789999999999</v>
          </cell>
          <cell r="DO274" t="str">
            <v>WA</v>
          </cell>
          <cell r="DS274">
            <v>6932.7380000000003</v>
          </cell>
          <cell r="DT274" t="str">
            <v>OR</v>
          </cell>
          <cell r="DU274" t="str">
            <v>32to46</v>
          </cell>
          <cell r="DX274" t="b">
            <v>1</v>
          </cell>
          <cell r="DY274">
            <v>1464.694</v>
          </cell>
          <cell r="DZ274" t="str">
            <v>WA</v>
          </cell>
          <cell r="EC274" t="str">
            <v>Desktop</v>
          </cell>
          <cell r="ED274">
            <v>6932.7380000000003</v>
          </cell>
          <cell r="EE274" t="str">
            <v>OR</v>
          </cell>
          <cell r="EH274" t="str">
            <v>le20</v>
          </cell>
          <cell r="EI274">
            <v>2003.7159999999999</v>
          </cell>
          <cell r="EJ274" t="str">
            <v>WA</v>
          </cell>
          <cell r="EO274">
            <v>2003.7159999999999</v>
          </cell>
          <cell r="EP274" t="str">
            <v>WA</v>
          </cell>
          <cell r="ES274">
            <v>2003.7159999999999</v>
          </cell>
          <cell r="ET274" t="str">
            <v>WA</v>
          </cell>
          <cell r="EZ274" t="str">
            <v>WA</v>
          </cell>
          <cell r="FA274" t="str">
            <v>Living Room/Family Room</v>
          </cell>
          <cell r="FB274">
            <v>621474.65999999992</v>
          </cell>
          <cell r="FC274">
            <v>339509.30499999999</v>
          </cell>
          <cell r="FI274" t="str">
            <v>WA</v>
          </cell>
          <cell r="FJ274" t="str">
            <v>Kitchen</v>
          </cell>
          <cell r="FK274" t="str">
            <v>EISAq</v>
          </cell>
          <cell r="FL274">
            <v>320594.56</v>
          </cell>
          <cell r="FS274" t="str">
            <v>WA</v>
          </cell>
          <cell r="FT274" t="str">
            <v>EISAnqnx</v>
          </cell>
          <cell r="FV274">
            <v>601114.79999999993</v>
          </cell>
          <cell r="GD274" t="str">
            <v>WA</v>
          </cell>
          <cell r="GE274">
            <v>2618016.3539999998</v>
          </cell>
          <cell r="GF274">
            <v>3000731.6159999999</v>
          </cell>
          <cell r="GI274">
            <v>1</v>
          </cell>
          <cell r="GJ274">
            <v>1</v>
          </cell>
          <cell r="GK274" t="str">
            <v>WA</v>
          </cell>
          <cell r="GL274">
            <v>1524.7619999999999</v>
          </cell>
          <cell r="GM274" t="str">
            <v>Pre 1980</v>
          </cell>
          <cell r="GN274">
            <v>0</v>
          </cell>
          <cell r="GQ274">
            <v>7547541.4047599994</v>
          </cell>
          <cell r="GR274">
            <v>442748.95384500001</v>
          </cell>
          <cell r="GU274" t="str">
            <v>Baseboard/Wall/Radiant</v>
          </cell>
          <cell r="GX274" t="str">
            <v>Baseboard/Wall/Radiant</v>
          </cell>
          <cell r="GY274" t="str">
            <v>WA</v>
          </cell>
          <cell r="GZ274">
            <v>1524.76245117188</v>
          </cell>
        </row>
        <row r="275">
          <cell r="AD275" t="str">
            <v>WA</v>
          </cell>
          <cell r="AH275" t="str">
            <v>WA</v>
          </cell>
          <cell r="AI275" t="str">
            <v>Pre 1980</v>
          </cell>
          <cell r="AJ275">
            <v>1524.7619999999999</v>
          </cell>
          <cell r="AK275" t="b">
            <v>1</v>
          </cell>
          <cell r="AN275" t="str">
            <v>WA</v>
          </cell>
          <cell r="AO275" t="str">
            <v>Natural Gas FAF</v>
          </cell>
          <cell r="AP275" t="str">
            <v>Pre 1980</v>
          </cell>
          <cell r="AQ275" t="str">
            <v>Basement</v>
          </cell>
          <cell r="AR275">
            <v>234.27565402353699</v>
          </cell>
          <cell r="AU275" t="str">
            <v>No</v>
          </cell>
          <cell r="AV275" t="b">
            <v>1</v>
          </cell>
          <cell r="AX275">
            <v>482607.8472884862</v>
          </cell>
          <cell r="AY275" t="b">
            <v>0</v>
          </cell>
          <cell r="AZ275">
            <v>372953.01894188352</v>
          </cell>
          <cell r="BA275">
            <v>0.20356234096692119</v>
          </cell>
          <cell r="BB275">
            <v>234.27565402353702</v>
          </cell>
          <cell r="BC275">
            <v>0.20356236756734375</v>
          </cell>
          <cell r="BF275" t="str">
            <v>ID</v>
          </cell>
          <cell r="BG275" t="str">
            <v>Window A/C</v>
          </cell>
          <cell r="BH275" t="str">
            <v>Pre 1980</v>
          </cell>
          <cell r="BI275" t="str">
            <v>Crawlspace</v>
          </cell>
          <cell r="BJ275">
            <v>1192.46508789063</v>
          </cell>
          <cell r="BM275" t="str">
            <v>No</v>
          </cell>
          <cell r="BN275">
            <v>1430958.1054687561</v>
          </cell>
          <cell r="BO275" t="b">
            <v>0</v>
          </cell>
          <cell r="BP275">
            <v>1159649.4026439502</v>
          </cell>
          <cell r="BQ275">
            <v>1</v>
          </cell>
          <cell r="BR275">
            <v>1192.46508789063</v>
          </cell>
          <cell r="BU275" t="str">
            <v>WA</v>
          </cell>
          <cell r="BV275" t="str">
            <v>1980-1992</v>
          </cell>
          <cell r="BW275" t="str">
            <v>Gas Tankless</v>
          </cell>
          <cell r="BY275">
            <v>1464.694</v>
          </cell>
          <cell r="BZ275" t="str">
            <v/>
          </cell>
          <cell r="CF275" t="str">
            <v>Conditioned</v>
          </cell>
          <cell r="CG275">
            <v>4956.4930000000004</v>
          </cell>
          <cell r="CH275" t="str">
            <v>WA</v>
          </cell>
          <cell r="CI275" t="str">
            <v>Top-Freezer w/o TTD Ice</v>
          </cell>
          <cell r="CJ275">
            <v>79303.888000000006</v>
          </cell>
          <cell r="CK275" t="b">
            <v>0</v>
          </cell>
          <cell r="CQ275" t="str">
            <v>Unconditioned</v>
          </cell>
          <cell r="CR275">
            <v>1192.4649999999999</v>
          </cell>
          <cell r="CS275" t="str">
            <v>ID</v>
          </cell>
          <cell r="CT275" t="str">
            <v>Upright</v>
          </cell>
          <cell r="CU275">
            <v>19079.439999999999</v>
          </cell>
          <cell r="CV275" t="b">
            <v>0</v>
          </cell>
          <cell r="CZ275">
            <v>2003.7159999999999</v>
          </cell>
          <cell r="DA275" t="str">
            <v>WA</v>
          </cell>
          <cell r="DC275" t="str">
            <v>Horizontal Axis</v>
          </cell>
          <cell r="DG275" t="str">
            <v>Electric</v>
          </cell>
          <cell r="DH275">
            <v>6932.7380000000003</v>
          </cell>
          <cell r="DI275" t="str">
            <v>OR</v>
          </cell>
          <cell r="DL275" t="str">
            <v>Gas</v>
          </cell>
          <cell r="DM275" t="str">
            <v>Gas</v>
          </cell>
          <cell r="DN275">
            <v>1150.8789999999999</v>
          </cell>
          <cell r="DO275" t="str">
            <v>WA</v>
          </cell>
          <cell r="DS275">
            <v>6932.7380000000003</v>
          </cell>
          <cell r="DT275" t="str">
            <v>OR</v>
          </cell>
          <cell r="DU275" t="str">
            <v>lt32</v>
          </cell>
          <cell r="DX275" t="b">
            <v>1</v>
          </cell>
          <cell r="DY275">
            <v>1464.694</v>
          </cell>
          <cell r="DZ275" t="str">
            <v>WA</v>
          </cell>
          <cell r="EC275" t="str">
            <v>Desktop</v>
          </cell>
          <cell r="ED275">
            <v>2003.7159999999999</v>
          </cell>
          <cell r="EE275" t="str">
            <v>WA</v>
          </cell>
          <cell r="EH275" t="str">
            <v>le20</v>
          </cell>
          <cell r="EI275">
            <v>6932.7380000000003</v>
          </cell>
          <cell r="EJ275" t="str">
            <v>OR</v>
          </cell>
          <cell r="EO275">
            <v>2003.7159999999999</v>
          </cell>
          <cell r="EP275" t="str">
            <v>WA</v>
          </cell>
          <cell r="ES275">
            <v>2003.7159999999999</v>
          </cell>
          <cell r="ET275" t="str">
            <v>WA</v>
          </cell>
          <cell r="EZ275" t="str">
            <v>WA</v>
          </cell>
          <cell r="FA275" t="str">
            <v>Other</v>
          </cell>
          <cell r="FB275">
            <v>132351.08499999999</v>
          </cell>
          <cell r="FC275">
            <v>216365.25199999998</v>
          </cell>
          <cell r="FI275" t="str">
            <v>WA</v>
          </cell>
          <cell r="FJ275" t="str">
            <v>Living Room/Family Room</v>
          </cell>
          <cell r="FK275" t="str">
            <v>EISAq</v>
          </cell>
          <cell r="FL275">
            <v>194360.45199999999</v>
          </cell>
          <cell r="FS275" t="str">
            <v>WA</v>
          </cell>
          <cell r="FT275" t="str">
            <v>EISAq</v>
          </cell>
          <cell r="FV275">
            <v>270501.65999999997</v>
          </cell>
          <cell r="GD275" t="str">
            <v>WA</v>
          </cell>
          <cell r="GE275">
            <v>5115576.51</v>
          </cell>
          <cell r="GF275">
            <v>2445718.2480000001</v>
          </cell>
          <cell r="GI275">
            <v>1</v>
          </cell>
          <cell r="GJ275">
            <v>1</v>
          </cell>
          <cell r="GK275" t="str">
            <v>WA</v>
          </cell>
          <cell r="GL275">
            <v>1524.7619999999999</v>
          </cell>
          <cell r="GM275" t="str">
            <v>Pre 1980</v>
          </cell>
          <cell r="GN275">
            <v>0</v>
          </cell>
          <cell r="GQ275">
            <v>7547541.4047599994</v>
          </cell>
          <cell r="GR275">
            <v>442748.95384500001</v>
          </cell>
          <cell r="GU275" t="str">
            <v>Heat Pump (Ductless System)</v>
          </cell>
          <cell r="GX275" t="str">
            <v>Propane/LP</v>
          </cell>
          <cell r="GY275" t="str">
            <v>OR</v>
          </cell>
          <cell r="GZ275">
            <v>6932.73828125</v>
          </cell>
        </row>
        <row r="276">
          <cell r="AD276" t="str">
            <v>WA</v>
          </cell>
          <cell r="AH276" t="str">
            <v>WA</v>
          </cell>
          <cell r="AI276" t="str">
            <v>Pre 1980</v>
          </cell>
          <cell r="AJ276">
            <v>1464.694</v>
          </cell>
          <cell r="AK276" t="b">
            <v>1</v>
          </cell>
          <cell r="AN276" t="str">
            <v>WA</v>
          </cell>
          <cell r="AO276" t="str">
            <v>Baseboard/Wall/Radiant</v>
          </cell>
          <cell r="AP276" t="str">
            <v>Pre 1980</v>
          </cell>
          <cell r="AQ276" t="str">
            <v>Slab on Grade</v>
          </cell>
          <cell r="AR276">
            <v>1464.69372558594</v>
          </cell>
          <cell r="AU276" t="str">
            <v>Yes</v>
          </cell>
          <cell r="AV276" t="b">
            <v>1</v>
          </cell>
          <cell r="AX276">
            <v>1504240.4561767604</v>
          </cell>
          <cell r="AY276" t="b">
            <v>0</v>
          </cell>
          <cell r="AZ276">
            <v>0</v>
          </cell>
          <cell r="BA276">
            <v>1</v>
          </cell>
          <cell r="BB276">
            <v>1464.69372558594</v>
          </cell>
          <cell r="BC276">
            <v>0.99999981264751547</v>
          </cell>
          <cell r="BF276" t="str">
            <v>WA</v>
          </cell>
          <cell r="BG276" t="str">
            <v>PTAC</v>
          </cell>
          <cell r="BH276" t="str">
            <v>Pre 1980</v>
          </cell>
          <cell r="BI276" t="str">
            <v>Crawlspace</v>
          </cell>
          <cell r="BJ276">
            <v>2079.99340820313</v>
          </cell>
          <cell r="BM276" t="str">
            <v>No</v>
          </cell>
          <cell r="BN276">
            <v>2183993.0786132864</v>
          </cell>
          <cell r="BO276" t="b">
            <v>0</v>
          </cell>
          <cell r="BP276">
            <v>908927.58347837126</v>
          </cell>
          <cell r="BQ276">
            <v>0.5</v>
          </cell>
          <cell r="BR276">
            <v>1039.996704101565</v>
          </cell>
          <cell r="BU276" t="str">
            <v>WA</v>
          </cell>
          <cell r="BV276" t="str">
            <v>Pre 1980</v>
          </cell>
          <cell r="BW276" t="str">
            <v>Electric Storage - Inside Conditioned Space</v>
          </cell>
          <cell r="BY276">
            <v>2003.7159999999999</v>
          </cell>
          <cell r="BZ276" t="str">
            <v>le55</v>
          </cell>
          <cell r="CF276" t="str">
            <v>Conditioned</v>
          </cell>
          <cell r="CG276">
            <v>4956.4930000000004</v>
          </cell>
          <cell r="CH276" t="str">
            <v>WA</v>
          </cell>
          <cell r="CI276" t="str">
            <v>Side-by-Side w/ TTD Ice</v>
          </cell>
          <cell r="CJ276">
            <v>128868.81800000001</v>
          </cell>
          <cell r="CK276" t="b">
            <v>0</v>
          </cell>
          <cell r="CQ276" t="str">
            <v>Conditioned</v>
          </cell>
          <cell r="CR276">
            <v>1612.692</v>
          </cell>
          <cell r="CS276" t="str">
            <v>OR</v>
          </cell>
          <cell r="CT276" t="str">
            <v>Upright</v>
          </cell>
          <cell r="CU276">
            <v>24190.38</v>
          </cell>
          <cell r="CV276" t="b">
            <v>0</v>
          </cell>
          <cell r="CZ276">
            <v>1464.694</v>
          </cell>
          <cell r="DA276" t="str">
            <v>WA</v>
          </cell>
          <cell r="DC276" t="str">
            <v>Vertical Axis</v>
          </cell>
          <cell r="DG276" t="str">
            <v>Electric</v>
          </cell>
          <cell r="DH276">
            <v>6932.7380000000003</v>
          </cell>
          <cell r="DI276" t="str">
            <v>OR</v>
          </cell>
          <cell r="DL276" t="str">
            <v>Gas</v>
          </cell>
          <cell r="DM276" t="str">
            <v>Gas</v>
          </cell>
          <cell r="DN276">
            <v>1464.694</v>
          </cell>
          <cell r="DO276" t="str">
            <v>WA</v>
          </cell>
          <cell r="DS276">
            <v>6932.7380000000003</v>
          </cell>
          <cell r="DT276" t="str">
            <v>OR</v>
          </cell>
          <cell r="DU276" t="str">
            <v>lt32</v>
          </cell>
          <cell r="DX276" t="b">
            <v>0</v>
          </cell>
          <cell r="DY276">
            <v>1464.694</v>
          </cell>
          <cell r="DZ276" t="str">
            <v>WA</v>
          </cell>
          <cell r="EC276" t="str">
            <v>Laptop</v>
          </cell>
          <cell r="ED276">
            <v>1464.694</v>
          </cell>
          <cell r="EE276" t="str">
            <v>WA</v>
          </cell>
          <cell r="EH276" t="str">
            <v>le20</v>
          </cell>
          <cell r="EI276">
            <v>1524.7619999999999</v>
          </cell>
          <cell r="EJ276" t="str">
            <v>WA</v>
          </cell>
          <cell r="EO276">
            <v>2003.7159999999999</v>
          </cell>
          <cell r="EP276" t="str">
            <v>WA</v>
          </cell>
          <cell r="ES276">
            <v>4956.4930000000004</v>
          </cell>
          <cell r="ET276" t="str">
            <v>WA</v>
          </cell>
          <cell r="EZ276" t="str">
            <v>WA</v>
          </cell>
          <cell r="FA276" t="str">
            <v>Bathroom</v>
          </cell>
          <cell r="FB276">
            <v>114357.15</v>
          </cell>
          <cell r="FC276">
            <v>137228.57999999999</v>
          </cell>
          <cell r="FI276" t="str">
            <v>WA</v>
          </cell>
          <cell r="FJ276" t="str">
            <v>Living Room/Family Room</v>
          </cell>
          <cell r="FK276" t="str">
            <v>EISAx</v>
          </cell>
          <cell r="FL276">
            <v>250464.5</v>
          </cell>
          <cell r="FS276" t="str">
            <v>WA</v>
          </cell>
          <cell r="FT276" t="str">
            <v>EISAnqnx</v>
          </cell>
          <cell r="FV276">
            <v>1082006.6399999999</v>
          </cell>
          <cell r="GD276" t="str">
            <v>WA</v>
          </cell>
          <cell r="GE276">
            <v>1258172.1459999999</v>
          </cell>
          <cell r="GF276">
            <v>1442723.5899999999</v>
          </cell>
          <cell r="GI276">
            <v>1</v>
          </cell>
          <cell r="GJ276">
            <v>1</v>
          </cell>
          <cell r="GK276" t="str">
            <v>WA</v>
          </cell>
          <cell r="GL276">
            <v>1464.694</v>
          </cell>
          <cell r="GM276" t="str">
            <v>Pre 1980</v>
          </cell>
          <cell r="GN276">
            <v>0</v>
          </cell>
          <cell r="GQ276">
            <v>8632737.9961900003</v>
          </cell>
          <cell r="GR276">
            <v>524305.525975</v>
          </cell>
          <cell r="GU276" t="str">
            <v>Natural Gas FAF</v>
          </cell>
          <cell r="GX276" t="str">
            <v>Baseboard/Wall/Radiant</v>
          </cell>
          <cell r="GY276" t="str">
            <v>WA</v>
          </cell>
          <cell r="GZ276">
            <v>2003.71557617188</v>
          </cell>
        </row>
        <row r="277">
          <cell r="AD277" t="str">
            <v>WA</v>
          </cell>
          <cell r="AH277" t="str">
            <v>WA</v>
          </cell>
          <cell r="AI277" t="str">
            <v>Pre 1980</v>
          </cell>
          <cell r="AJ277">
            <v>2003.7159999999999</v>
          </cell>
          <cell r="AK277" t="b">
            <v>1</v>
          </cell>
          <cell r="AN277" t="str">
            <v>WA</v>
          </cell>
          <cell r="AO277" t="str">
            <v>Baseboard/Wall/Radiant</v>
          </cell>
          <cell r="AP277" t="str">
            <v>1980-1992</v>
          </cell>
          <cell r="AQ277" t="str">
            <v>Slab on Grade</v>
          </cell>
          <cell r="AR277">
            <v>1464.69372558594</v>
          </cell>
          <cell r="AU277" t="str">
            <v>No</v>
          </cell>
          <cell r="AV277" t="b">
            <v>1</v>
          </cell>
          <cell r="AX277">
            <v>2683318.9052734422</v>
          </cell>
          <cell r="AY277" t="b">
            <v>0</v>
          </cell>
          <cell r="AZ277">
            <v>917176.71049403236</v>
          </cell>
          <cell r="BA277">
            <v>1</v>
          </cell>
          <cell r="BB277">
            <v>1464.69372558594</v>
          </cell>
          <cell r="BC277">
            <v>0.99999981264751547</v>
          </cell>
          <cell r="BF277" t="str">
            <v>WA</v>
          </cell>
          <cell r="BG277" t="str">
            <v>Window A/C</v>
          </cell>
          <cell r="BH277" t="str">
            <v>Pre 1980</v>
          </cell>
          <cell r="BI277" t="str">
            <v>Crawlspace</v>
          </cell>
          <cell r="BJ277">
            <v>2079.99340820313</v>
          </cell>
          <cell r="BM277" t="str">
            <v>No</v>
          </cell>
          <cell r="BN277">
            <v>2183993.0786132864</v>
          </cell>
          <cell r="BO277" t="b">
            <v>0</v>
          </cell>
          <cell r="BP277">
            <v>908927.58347837126</v>
          </cell>
          <cell r="BQ277">
            <v>0.5</v>
          </cell>
          <cell r="BR277">
            <v>1039.996704101565</v>
          </cell>
          <cell r="BU277" t="str">
            <v>OR</v>
          </cell>
          <cell r="BV277" t="str">
            <v>Pre 1980</v>
          </cell>
          <cell r="BW277" t="str">
            <v>Electric Storage - Outside Conditioned Space - Buffered</v>
          </cell>
          <cell r="BY277">
            <v>6932.7380000000003</v>
          </cell>
          <cell r="BZ277" t="str">
            <v>le55</v>
          </cell>
          <cell r="CF277" t="str">
            <v>Conditioned</v>
          </cell>
          <cell r="CG277">
            <v>6932.7380000000003</v>
          </cell>
          <cell r="CH277" t="str">
            <v>OR</v>
          </cell>
          <cell r="CI277" t="str">
            <v>Side-by-Side w/o TTD Ice</v>
          </cell>
          <cell r="CJ277">
            <v>145587.49799999999</v>
          </cell>
          <cell r="CK277" t="b">
            <v>0</v>
          </cell>
          <cell r="CQ277" t="str">
            <v>Unconditioned</v>
          </cell>
          <cell r="CR277">
            <v>1925.059</v>
          </cell>
          <cell r="CS277" t="str">
            <v>OR</v>
          </cell>
          <cell r="CT277" t="str">
            <v>Chest</v>
          </cell>
          <cell r="CU277">
            <v>38501.18</v>
          </cell>
          <cell r="CV277" t="b">
            <v>0</v>
          </cell>
          <cell r="CZ277">
            <v>4956.4930000000004</v>
          </cell>
          <cell r="DA277" t="str">
            <v>WA</v>
          </cell>
          <cell r="DC277" t="str">
            <v>Vertical Axis</v>
          </cell>
          <cell r="DG277" t="str">
            <v>Electric</v>
          </cell>
          <cell r="DH277">
            <v>4956.4930000000004</v>
          </cell>
          <cell r="DI277" t="str">
            <v>WA</v>
          </cell>
          <cell r="DL277" t="str">
            <v>Electric</v>
          </cell>
          <cell r="DM277" t="str">
            <v>Electric</v>
          </cell>
          <cell r="DN277">
            <v>1464.694</v>
          </cell>
          <cell r="DO277" t="str">
            <v>WA</v>
          </cell>
          <cell r="DS277">
            <v>6932.7380000000003</v>
          </cell>
          <cell r="DT277" t="str">
            <v>OR</v>
          </cell>
          <cell r="DU277" t="str">
            <v>lt32</v>
          </cell>
          <cell r="DX277" t="b">
            <v>0</v>
          </cell>
          <cell r="DY277">
            <v>6932.7380000000003</v>
          </cell>
          <cell r="DZ277" t="str">
            <v>OR</v>
          </cell>
          <cell r="EC277" t="str">
            <v>Desktop</v>
          </cell>
          <cell r="ED277">
            <v>1464.694</v>
          </cell>
          <cell r="EE277" t="str">
            <v>WA</v>
          </cell>
          <cell r="EH277" t="str">
            <v>le20</v>
          </cell>
          <cell r="EI277">
            <v>6932.7380000000003</v>
          </cell>
          <cell r="EJ277" t="str">
            <v>OR</v>
          </cell>
          <cell r="EO277">
            <v>1464.694</v>
          </cell>
          <cell r="EP277" t="str">
            <v>WA</v>
          </cell>
          <cell r="ES277">
            <v>1524.7619999999999</v>
          </cell>
          <cell r="ET277" t="str">
            <v>WA</v>
          </cell>
          <cell r="EZ277" t="str">
            <v>WA</v>
          </cell>
          <cell r="FA277" t="str">
            <v>Bedrooms</v>
          </cell>
          <cell r="FB277">
            <v>182971.44</v>
          </cell>
          <cell r="FC277">
            <v>635825.75399999996</v>
          </cell>
          <cell r="FI277" t="str">
            <v>WA</v>
          </cell>
          <cell r="FJ277" t="str">
            <v>Other</v>
          </cell>
          <cell r="FK277" t="str">
            <v>EISAnqnx</v>
          </cell>
          <cell r="FL277">
            <v>260483.08</v>
          </cell>
          <cell r="FS277" t="str">
            <v>WA</v>
          </cell>
          <cell r="FT277" t="str">
            <v>EISAq</v>
          </cell>
          <cell r="FV277">
            <v>951765.1</v>
          </cell>
          <cell r="GD277" t="str">
            <v>WA</v>
          </cell>
          <cell r="GE277">
            <v>2534700.7399999998</v>
          </cell>
          <cell r="GF277">
            <v>2484607.84</v>
          </cell>
          <cell r="GI277">
            <v>1</v>
          </cell>
          <cell r="GJ277">
            <v>1</v>
          </cell>
          <cell r="GK277" t="str">
            <v>WA</v>
          </cell>
          <cell r="GL277">
            <v>2003.7159999999999</v>
          </cell>
          <cell r="GM277" t="str">
            <v>Pre 1980</v>
          </cell>
          <cell r="GN277">
            <v>0</v>
          </cell>
          <cell r="GQ277">
            <v>10718403.861307999</v>
          </cell>
          <cell r="GR277">
            <v>344634.14270999999</v>
          </cell>
          <cell r="GU277" t="str">
            <v>Natural Gas FAF</v>
          </cell>
          <cell r="GX277" t="str">
            <v>Natural Gas Other</v>
          </cell>
          <cell r="GY277" t="str">
            <v>WA</v>
          </cell>
          <cell r="GZ277">
            <v>2003.71557617188</v>
          </cell>
        </row>
        <row r="278">
          <cell r="AD278" t="str">
            <v>WA</v>
          </cell>
          <cell r="AH278" t="str">
            <v>WA</v>
          </cell>
          <cell r="AI278" t="str">
            <v>1993-2006</v>
          </cell>
          <cell r="AJ278">
            <v>2003.7159999999999</v>
          </cell>
          <cell r="AK278" t="b">
            <v>1</v>
          </cell>
          <cell r="AN278" t="str">
            <v>WA</v>
          </cell>
          <cell r="AO278" t="str">
            <v>Natural Gas FAF</v>
          </cell>
          <cell r="AP278" t="str">
            <v>Pre 1980</v>
          </cell>
          <cell r="AQ278" t="str">
            <v>Basement</v>
          </cell>
          <cell r="AR278">
            <v>1524.76245117188</v>
          </cell>
          <cell r="AU278" t="str">
            <v>No</v>
          </cell>
          <cell r="AV278" t="b">
            <v>1</v>
          </cell>
          <cell r="AX278">
            <v>2537204.7187500084</v>
          </cell>
          <cell r="AY278" t="b">
            <v>0</v>
          </cell>
          <cell r="AZ278">
            <v>1441906.8595751999</v>
          </cell>
          <cell r="BA278">
            <v>1</v>
          </cell>
          <cell r="BB278">
            <v>1524.76245117188</v>
          </cell>
          <cell r="BC278">
            <v>1.0000002958965923</v>
          </cell>
          <cell r="BF278" t="str">
            <v>WA</v>
          </cell>
          <cell r="BG278" t="str">
            <v>Central Air Conditioning (Ducted System)</v>
          </cell>
          <cell r="BH278" t="str">
            <v>Pre 1980</v>
          </cell>
          <cell r="BI278" t="str">
            <v>Basement</v>
          </cell>
          <cell r="BJ278">
            <v>1904.28771972656</v>
          </cell>
          <cell r="BM278" t="str">
            <v>No</v>
          </cell>
          <cell r="BN278">
            <v>2871665.8813476525</v>
          </cell>
          <cell r="BO278" t="b">
            <v>0</v>
          </cell>
          <cell r="BP278">
            <v>936642.95782470587</v>
          </cell>
          <cell r="BQ278">
            <v>1</v>
          </cell>
          <cell r="BR278">
            <v>1904.28771972656</v>
          </cell>
          <cell r="BU278" t="str">
            <v>WA</v>
          </cell>
          <cell r="BV278" t="str">
            <v>Pre 1980</v>
          </cell>
          <cell r="BW278" t="str">
            <v>Gas Storage Inside Conditioned Space</v>
          </cell>
          <cell r="BY278">
            <v>1524.7619999999999</v>
          </cell>
          <cell r="BZ278" t="str">
            <v>le55</v>
          </cell>
          <cell r="CF278" t="str">
            <v>Conditioned</v>
          </cell>
          <cell r="CG278">
            <v>1524.7619999999999</v>
          </cell>
          <cell r="CH278" t="str">
            <v>WA</v>
          </cell>
          <cell r="CI278" t="str">
            <v>Side-by-Side w/ TTD Ice</v>
          </cell>
          <cell r="CJ278">
            <v>39643.811999999998</v>
          </cell>
          <cell r="CK278" t="b">
            <v>0</v>
          </cell>
          <cell r="CQ278" t="str">
            <v>Unconditioned</v>
          </cell>
          <cell r="CR278">
            <v>1925.059</v>
          </cell>
          <cell r="CS278" t="str">
            <v>OR</v>
          </cell>
          <cell r="CT278" t="str">
            <v>Chest</v>
          </cell>
          <cell r="CU278">
            <v>25025.767</v>
          </cell>
          <cell r="CV278" t="b">
            <v>0</v>
          </cell>
          <cell r="CZ278">
            <v>4956.4930000000004</v>
          </cell>
          <cell r="DA278" t="str">
            <v>WA</v>
          </cell>
          <cell r="DC278" t="str">
            <v>Horizontal Axis</v>
          </cell>
          <cell r="DG278" t="str">
            <v>Electric</v>
          </cell>
          <cell r="DH278">
            <v>2003.7159999999999</v>
          </cell>
          <cell r="DI278" t="str">
            <v>WA</v>
          </cell>
          <cell r="DL278" t="str">
            <v>Electric</v>
          </cell>
          <cell r="DM278" t="str">
            <v>Electric</v>
          </cell>
          <cell r="DN278">
            <v>1524.7619999999999</v>
          </cell>
          <cell r="DO278" t="str">
            <v>WA</v>
          </cell>
          <cell r="DS278">
            <v>4956.4930000000004</v>
          </cell>
          <cell r="DT278" t="str">
            <v>WA</v>
          </cell>
          <cell r="DU278" t="str">
            <v>32to46</v>
          </cell>
          <cell r="DX278" t="b">
            <v>1</v>
          </cell>
          <cell r="DY278">
            <v>4956.4930000000004</v>
          </cell>
          <cell r="DZ278" t="str">
            <v>WA</v>
          </cell>
          <cell r="EC278" t="str">
            <v>Other</v>
          </cell>
          <cell r="ED278">
            <v>1464.694</v>
          </cell>
          <cell r="EE278" t="str">
            <v>WA</v>
          </cell>
          <cell r="EH278" t="str">
            <v>le20</v>
          </cell>
          <cell r="EI278">
            <v>4956.4930000000004</v>
          </cell>
          <cell r="EJ278" t="str">
            <v>WA</v>
          </cell>
          <cell r="EO278">
            <v>2003.7159999999999</v>
          </cell>
          <cell r="EP278" t="str">
            <v>WA</v>
          </cell>
          <cell r="ES278">
            <v>1188.027</v>
          </cell>
          <cell r="ET278" t="str">
            <v>OR</v>
          </cell>
          <cell r="EZ278" t="str">
            <v>WA</v>
          </cell>
          <cell r="FA278" t="str">
            <v>Garage</v>
          </cell>
          <cell r="FB278">
            <v>365942.88</v>
          </cell>
          <cell r="FC278">
            <v>480300.02999999997</v>
          </cell>
          <cell r="FI278" t="str">
            <v>WA</v>
          </cell>
          <cell r="FJ278" t="str">
            <v>Other</v>
          </cell>
          <cell r="FK278" t="str">
            <v>EISAq</v>
          </cell>
          <cell r="FL278">
            <v>390724.62</v>
          </cell>
          <cell r="FS278" t="str">
            <v>WA</v>
          </cell>
          <cell r="FT278" t="str">
            <v>EISAx</v>
          </cell>
          <cell r="FV278">
            <v>1342489.72</v>
          </cell>
          <cell r="GD278" t="str">
            <v>WA</v>
          </cell>
          <cell r="GE278">
            <v>13845677.559999999</v>
          </cell>
          <cell r="GF278">
            <v>11020438</v>
          </cell>
          <cell r="GI278">
            <v>1</v>
          </cell>
          <cell r="GJ278">
            <v>1</v>
          </cell>
          <cell r="GK278" t="str">
            <v>WA</v>
          </cell>
          <cell r="GL278">
            <v>2003.7159999999999</v>
          </cell>
          <cell r="GM278" t="str">
            <v>1993-2006</v>
          </cell>
          <cell r="GN278">
            <v>0</v>
          </cell>
          <cell r="GQ278">
            <v>11287879.985668</v>
          </cell>
          <cell r="GR278">
            <v>71106.871549999996</v>
          </cell>
          <cell r="GU278" t="str">
            <v>Natural Gas Other</v>
          </cell>
          <cell r="GX278" t="str">
            <v>Baseboard/Wall/Radiant</v>
          </cell>
          <cell r="GY278" t="str">
            <v>WA</v>
          </cell>
          <cell r="GZ278">
            <v>4956.49267578125</v>
          </cell>
        </row>
        <row r="279">
          <cell r="AD279" t="str">
            <v>WA</v>
          </cell>
          <cell r="AH279" t="str">
            <v>WA</v>
          </cell>
          <cell r="AI279" t="str">
            <v>Pre 1980</v>
          </cell>
          <cell r="AJ279">
            <v>1464.694</v>
          </cell>
          <cell r="AK279" t="b">
            <v>1</v>
          </cell>
          <cell r="AN279" t="str">
            <v>OR</v>
          </cell>
          <cell r="AO279" t="str">
            <v>Baseboard/Wall/Radiant</v>
          </cell>
          <cell r="AP279" t="str">
            <v>Pre 1980</v>
          </cell>
          <cell r="AQ279" t="str">
            <v>Crawlspace</v>
          </cell>
          <cell r="AR279">
            <v>6932.73828125</v>
          </cell>
          <cell r="AU279" t="str">
            <v>No</v>
          </cell>
          <cell r="AV279" t="b">
            <v>1</v>
          </cell>
          <cell r="AX279">
            <v>7861725.2109375</v>
          </cell>
          <cell r="AY279" t="b">
            <v>0</v>
          </cell>
          <cell r="AZ279">
            <v>1944583.172175</v>
          </cell>
          <cell r="BA279">
            <v>1</v>
          </cell>
          <cell r="BB279">
            <v>6932.73828125</v>
          </cell>
          <cell r="BC279">
            <v>1.0000000405683873</v>
          </cell>
          <cell r="BF279" t="str">
            <v>OR</v>
          </cell>
          <cell r="BG279" t="str">
            <v>Heat Pump (Central System)</v>
          </cell>
          <cell r="BH279" t="str">
            <v>Pre 1980</v>
          </cell>
          <cell r="BI279" t="str">
            <v>Crawlspace</v>
          </cell>
          <cell r="BJ279">
            <v>1612.69177246094</v>
          </cell>
          <cell r="BM279" t="str">
            <v>No</v>
          </cell>
          <cell r="BN279">
            <v>3891425.2469482482</v>
          </cell>
          <cell r="BO279" t="b">
            <v>0</v>
          </cell>
          <cell r="BP279">
            <v>1579455.4851839379</v>
          </cell>
          <cell r="BQ279">
            <v>1</v>
          </cell>
          <cell r="BR279">
            <v>1612.69177246094</v>
          </cell>
          <cell r="BU279" t="str">
            <v>OR</v>
          </cell>
          <cell r="BV279" t="str">
            <v>1980-1992</v>
          </cell>
          <cell r="BW279" t="str">
            <v>Gas Storage Outside Conditioned Space</v>
          </cell>
          <cell r="BY279">
            <v>6932.7380000000003</v>
          </cell>
          <cell r="BZ279" t="str">
            <v>le55</v>
          </cell>
          <cell r="CF279" t="str">
            <v>Conditioned</v>
          </cell>
          <cell r="CG279">
            <v>4956.4930000000004</v>
          </cell>
          <cell r="CH279" t="str">
            <v>WA</v>
          </cell>
          <cell r="CI279" t="str">
            <v>Bottom-Freezer (Including French Door) w/o TTD Ice</v>
          </cell>
          <cell r="CJ279">
            <v>109042.84600000001</v>
          </cell>
          <cell r="CK279" t="b">
            <v>0</v>
          </cell>
          <cell r="CQ279" t="str">
            <v>Unconditioned</v>
          </cell>
          <cell r="CR279">
            <v>1925.059</v>
          </cell>
          <cell r="CS279" t="str">
            <v>OR</v>
          </cell>
          <cell r="CT279" t="str">
            <v>Upright</v>
          </cell>
          <cell r="CU279">
            <v>28875.884999999998</v>
          </cell>
          <cell r="CV279" t="b">
            <v>0</v>
          </cell>
          <cell r="CZ279">
            <v>1464.694</v>
          </cell>
          <cell r="DA279" t="str">
            <v>WA</v>
          </cell>
          <cell r="DC279" t="str">
            <v>Vertical Axis</v>
          </cell>
          <cell r="DG279" t="str">
            <v>Electric</v>
          </cell>
          <cell r="DH279">
            <v>1524.7619999999999</v>
          </cell>
          <cell r="DI279" t="str">
            <v>WA</v>
          </cell>
          <cell r="DL279" t="str">
            <v>Electric</v>
          </cell>
          <cell r="DM279" t="str">
            <v>Electric</v>
          </cell>
          <cell r="DN279">
            <v>6932.7380000000003</v>
          </cell>
          <cell r="DO279" t="str">
            <v>OR</v>
          </cell>
          <cell r="DS279">
            <v>2003.7159999999999</v>
          </cell>
          <cell r="DT279" t="str">
            <v>WA</v>
          </cell>
          <cell r="DU279" t="str">
            <v>lt32</v>
          </cell>
          <cell r="DX279" t="b">
            <v>0</v>
          </cell>
          <cell r="DY279">
            <v>4956.4930000000004</v>
          </cell>
          <cell r="DZ279" t="str">
            <v>WA</v>
          </cell>
          <cell r="EC279" t="str">
            <v>Laptop</v>
          </cell>
          <cell r="ED279">
            <v>1464.694</v>
          </cell>
          <cell r="EE279" t="str">
            <v>WA</v>
          </cell>
          <cell r="EH279" t="str">
            <v>le20</v>
          </cell>
          <cell r="EI279">
            <v>1524.7619999999999</v>
          </cell>
          <cell r="EJ279" t="str">
            <v>WA</v>
          </cell>
          <cell r="EO279">
            <v>6932.7380000000003</v>
          </cell>
          <cell r="EP279" t="str">
            <v>OR</v>
          </cell>
          <cell r="ES279">
            <v>1464.694</v>
          </cell>
          <cell r="ET279" t="str">
            <v>WA</v>
          </cell>
          <cell r="EZ279" t="str">
            <v>WA</v>
          </cell>
          <cell r="FA279" t="str">
            <v>Kitchen</v>
          </cell>
          <cell r="FB279">
            <v>91485.72</v>
          </cell>
          <cell r="FC279">
            <v>198219.06</v>
          </cell>
          <cell r="FI279" t="str">
            <v>WA</v>
          </cell>
          <cell r="FJ279" t="str">
            <v>Other</v>
          </cell>
          <cell r="FK279" t="str">
            <v>EISAx</v>
          </cell>
          <cell r="FL279">
            <v>360668.88</v>
          </cell>
          <cell r="FS279" t="str">
            <v>WA</v>
          </cell>
          <cell r="FT279" t="str">
            <v>EISAnqnx</v>
          </cell>
          <cell r="FV279">
            <v>510947.57999999996</v>
          </cell>
          <cell r="GD279" t="str">
            <v>WA</v>
          </cell>
          <cell r="GE279">
            <v>2154564.8739999998</v>
          </cell>
          <cell r="GF279">
            <v>2366945.5039999997</v>
          </cell>
          <cell r="GI279">
            <v>1</v>
          </cell>
          <cell r="GJ279">
            <v>1</v>
          </cell>
          <cell r="GK279" t="str">
            <v>WA</v>
          </cell>
          <cell r="GL279">
            <v>1464.694</v>
          </cell>
          <cell r="GM279" t="str">
            <v>Pre 1980</v>
          </cell>
          <cell r="GN279">
            <v>-1</v>
          </cell>
          <cell r="GQ279">
            <v>8632737.9961900003</v>
          </cell>
          <cell r="GR279">
            <v>524305.525975</v>
          </cell>
          <cell r="GU279" t="str">
            <v>Natural Gas Other</v>
          </cell>
          <cell r="GX279" t="str">
            <v>Wood</v>
          </cell>
          <cell r="GY279" t="str">
            <v>WA</v>
          </cell>
          <cell r="GZ279">
            <v>4956.49267578125</v>
          </cell>
        </row>
        <row r="280">
          <cell r="AD280" t="str">
            <v>WA</v>
          </cell>
          <cell r="AH280" t="str">
            <v>WA</v>
          </cell>
          <cell r="AI280" t="str">
            <v>Pre 1980</v>
          </cell>
          <cell r="AJ280">
            <v>4956.4930000000004</v>
          </cell>
          <cell r="AK280" t="b">
            <v>1</v>
          </cell>
          <cell r="AN280" t="str">
            <v>WA</v>
          </cell>
          <cell r="AO280" t="str">
            <v>Natural Gas Other</v>
          </cell>
          <cell r="AP280" t="str">
            <v>Post 2006</v>
          </cell>
          <cell r="AQ280" t="str">
            <v>Crawlspace</v>
          </cell>
          <cell r="AR280">
            <v>4956.49267578125</v>
          </cell>
          <cell r="AU280" t="str">
            <v>No</v>
          </cell>
          <cell r="AV280" t="b">
            <v>0</v>
          </cell>
          <cell r="AX280">
            <v>9288467.2744140625</v>
          </cell>
          <cell r="AY280" t="b">
            <v>0</v>
          </cell>
          <cell r="AZ280">
            <v>1746078.6919661621</v>
          </cell>
          <cell r="BA280" t="str">
            <v/>
          </cell>
          <cell r="BB280" t="str">
            <v/>
          </cell>
          <cell r="BC280">
            <v>0.99999993458706582</v>
          </cell>
          <cell r="BF280" t="str">
            <v>OR</v>
          </cell>
          <cell r="BG280" t="str">
            <v>Central Air Conditioning (Ducted System)</v>
          </cell>
          <cell r="BH280" t="str">
            <v>Pre 1980</v>
          </cell>
          <cell r="BI280" t="str">
            <v>Slab on Grade</v>
          </cell>
          <cell r="BJ280">
            <v>8559.103515625</v>
          </cell>
          <cell r="BM280" t="str">
            <v>No</v>
          </cell>
          <cell r="BN280">
            <v>12410700.09765625</v>
          </cell>
          <cell r="BO280" t="b">
            <v>0</v>
          </cell>
          <cell r="BP280">
            <v>3318022.0688671875</v>
          </cell>
          <cell r="BQ280">
            <v>1</v>
          </cell>
          <cell r="BR280">
            <v>8559.103515625</v>
          </cell>
          <cell r="BU280" t="str">
            <v>WA</v>
          </cell>
          <cell r="BV280" t="str">
            <v>Pre 1980</v>
          </cell>
          <cell r="BW280" t="str">
            <v>Electric Storage - Inside Conditioned Space</v>
          </cell>
          <cell r="BY280">
            <v>4956.4930000000004</v>
          </cell>
          <cell r="BZ280" t="str">
            <v>le55</v>
          </cell>
          <cell r="CF280" t="str">
            <v>Conditioned</v>
          </cell>
          <cell r="CG280">
            <v>1188.027</v>
          </cell>
          <cell r="CH280" t="str">
            <v>OR</v>
          </cell>
          <cell r="CI280" t="str">
            <v>Bottom-Freezer (Including French Door) w/o TTD Ice</v>
          </cell>
          <cell r="CJ280">
            <v>30888.702000000001</v>
          </cell>
          <cell r="CK280" t="b">
            <v>0</v>
          </cell>
          <cell r="CQ280" t="str">
            <v>Conditioned</v>
          </cell>
          <cell r="CR280">
            <v>1192.4649999999999</v>
          </cell>
          <cell r="CS280" t="str">
            <v>ID</v>
          </cell>
          <cell r="CT280" t="str">
            <v>Chest</v>
          </cell>
          <cell r="CU280">
            <v>11924.65</v>
          </cell>
          <cell r="CV280" t="b">
            <v>0</v>
          </cell>
          <cell r="CZ280">
            <v>6932.7380000000003</v>
          </cell>
          <cell r="DA280" t="str">
            <v>OR</v>
          </cell>
          <cell r="DC280" t="str">
            <v>Horizontal Axis</v>
          </cell>
          <cell r="DG280" t="str">
            <v>Gas</v>
          </cell>
          <cell r="DH280">
            <v>1188.027</v>
          </cell>
          <cell r="DI280" t="str">
            <v>OR</v>
          </cell>
          <cell r="DL280" t="str">
            <v>Electric</v>
          </cell>
          <cell r="DM280" t="str">
            <v>Electric</v>
          </cell>
          <cell r="DN280">
            <v>4956.4930000000004</v>
          </cell>
          <cell r="DO280" t="str">
            <v>WA</v>
          </cell>
          <cell r="DS280">
            <v>2003.7159999999999</v>
          </cell>
          <cell r="DT280" t="str">
            <v>WA</v>
          </cell>
          <cell r="DU280" t="str">
            <v>lt32</v>
          </cell>
          <cell r="DX280" t="b">
            <v>0</v>
          </cell>
          <cell r="DY280">
            <v>4956.4930000000004</v>
          </cell>
          <cell r="DZ280" t="str">
            <v>WA</v>
          </cell>
          <cell r="EC280" t="str">
            <v>Laptop</v>
          </cell>
          <cell r="ED280">
            <v>1464.694</v>
          </cell>
          <cell r="EE280" t="str">
            <v>WA</v>
          </cell>
          <cell r="EH280" t="str">
            <v>le20</v>
          </cell>
          <cell r="EI280">
            <v>1524.7619999999999</v>
          </cell>
          <cell r="EJ280" t="str">
            <v>WA</v>
          </cell>
          <cell r="EO280">
            <v>6932.7380000000003</v>
          </cell>
          <cell r="EP280" t="str">
            <v>OR</v>
          </cell>
          <cell r="ES280">
            <v>1150.8789999999999</v>
          </cell>
          <cell r="ET280" t="str">
            <v>WA</v>
          </cell>
          <cell r="EZ280" t="str">
            <v>WA</v>
          </cell>
          <cell r="FA280" t="str">
            <v>Living Room/Family Room</v>
          </cell>
          <cell r="FB280">
            <v>243961.91999999998</v>
          </cell>
          <cell r="FC280">
            <v>1036838.1599999999</v>
          </cell>
          <cell r="FI280" t="str">
            <v>OR</v>
          </cell>
          <cell r="FJ280" t="str">
            <v>Bathroom</v>
          </cell>
          <cell r="FK280" t="str">
            <v>EISAnqnx</v>
          </cell>
          <cell r="FL280">
            <v>71281.62</v>
          </cell>
          <cell r="FS280" t="str">
            <v>WA</v>
          </cell>
          <cell r="FT280" t="str">
            <v>EISAq</v>
          </cell>
          <cell r="FV280">
            <v>1258333.648</v>
          </cell>
          <cell r="GD280" t="str">
            <v>WA</v>
          </cell>
          <cell r="GE280">
            <v>16133384.715000002</v>
          </cell>
          <cell r="GF280">
            <v>10448287.244000001</v>
          </cell>
          <cell r="GI280">
            <v>1</v>
          </cell>
          <cell r="GJ280">
            <v>1</v>
          </cell>
          <cell r="GK280" t="str">
            <v>WA</v>
          </cell>
          <cell r="GL280">
            <v>4956.4930000000004</v>
          </cell>
          <cell r="GM280" t="str">
            <v>Pre 1980</v>
          </cell>
          <cell r="GN280">
            <v>0</v>
          </cell>
          <cell r="GQ280">
            <v>23007510.161249001</v>
          </cell>
          <cell r="GR280">
            <v>1853220.3414675</v>
          </cell>
          <cell r="GU280" t="str">
            <v>Electric FAF</v>
          </cell>
          <cell r="GX280" t="str">
            <v>Wood</v>
          </cell>
          <cell r="GY280" t="str">
            <v>WA</v>
          </cell>
          <cell r="GZ280">
            <v>2003.71557617188</v>
          </cell>
        </row>
        <row r="281">
          <cell r="AD281" t="str">
            <v>WA</v>
          </cell>
          <cell r="AH281" t="str">
            <v>WA</v>
          </cell>
          <cell r="AI281" t="str">
            <v>Pre 1980</v>
          </cell>
          <cell r="AJ281">
            <v>4956.4930000000004</v>
          </cell>
          <cell r="AK281" t="b">
            <v>1</v>
          </cell>
          <cell r="AN281" t="str">
            <v>WA</v>
          </cell>
          <cell r="AO281" t="str">
            <v>Natural Gas Other</v>
          </cell>
          <cell r="AP281" t="str">
            <v>Post 2006</v>
          </cell>
          <cell r="AQ281" t="str">
            <v>Crawlspace</v>
          </cell>
          <cell r="AR281">
            <v>4956.49267578125</v>
          </cell>
          <cell r="AU281" t="str">
            <v>No</v>
          </cell>
          <cell r="AV281" t="b">
            <v>0</v>
          </cell>
          <cell r="AX281">
            <v>9288467.2744140625</v>
          </cell>
          <cell r="AY281" t="b">
            <v>0</v>
          </cell>
          <cell r="AZ281">
            <v>1746078.6919661621</v>
          </cell>
          <cell r="BA281" t="str">
            <v/>
          </cell>
          <cell r="BB281" t="str">
            <v/>
          </cell>
          <cell r="BC281">
            <v>0.99999993458706582</v>
          </cell>
          <cell r="BF281" t="str">
            <v>WA</v>
          </cell>
          <cell r="BG281" t="str">
            <v>Central Air Conditioning (Ducted System)</v>
          </cell>
          <cell r="BH281" t="str">
            <v>Pre 1980</v>
          </cell>
          <cell r="BI281" t="str">
            <v>Crawlspace</v>
          </cell>
          <cell r="BJ281">
            <v>1904.28771972656</v>
          </cell>
          <cell r="BM281" t="str">
            <v>No</v>
          </cell>
          <cell r="BN281">
            <v>3107797.5585937458</v>
          </cell>
          <cell r="BO281" t="b">
            <v>0</v>
          </cell>
          <cell r="BP281">
            <v>1265826.5119226056</v>
          </cell>
          <cell r="BQ281">
            <v>1</v>
          </cell>
          <cell r="BR281">
            <v>1904.28771972656</v>
          </cell>
          <cell r="BU281" t="str">
            <v>WA</v>
          </cell>
          <cell r="BV281" t="str">
            <v>Pre 1980</v>
          </cell>
          <cell r="BW281" t="str">
            <v>Electric Storage - Inside Conditioned Space</v>
          </cell>
          <cell r="BY281">
            <v>1524.7619999999999</v>
          </cell>
          <cell r="BZ281" t="str">
            <v>le55</v>
          </cell>
          <cell r="CF281" t="str">
            <v>Conditioned</v>
          </cell>
          <cell r="CG281">
            <v>1464.694</v>
          </cell>
          <cell r="CH281" t="str">
            <v>WA</v>
          </cell>
          <cell r="CI281" t="str">
            <v>Side-by-Side w/ TTD Ice</v>
          </cell>
          <cell r="CJ281">
            <v>32223.268</v>
          </cell>
          <cell r="CK281" t="b">
            <v>0</v>
          </cell>
          <cell r="CQ281" t="str">
            <v>Unconditioned</v>
          </cell>
          <cell r="CR281">
            <v>1612.692</v>
          </cell>
          <cell r="CS281" t="str">
            <v>OR</v>
          </cell>
          <cell r="CT281" t="str">
            <v>Chest</v>
          </cell>
          <cell r="CU281">
            <v>37091.915999999997</v>
          </cell>
          <cell r="CV281" t="b">
            <v>0</v>
          </cell>
          <cell r="CZ281">
            <v>4956.4930000000004</v>
          </cell>
          <cell r="DA281" t="str">
            <v>WA</v>
          </cell>
          <cell r="DC281" t="str">
            <v>Horizontal Axis</v>
          </cell>
          <cell r="DG281" t="str">
            <v>Electric</v>
          </cell>
          <cell r="DH281">
            <v>1524.7619999999999</v>
          </cell>
          <cell r="DI281" t="str">
            <v>WA</v>
          </cell>
          <cell r="DL281" t="str">
            <v>Electric</v>
          </cell>
          <cell r="DM281" t="str">
            <v>Electric</v>
          </cell>
          <cell r="DN281">
            <v>1464.694</v>
          </cell>
          <cell r="DO281" t="str">
            <v>WA</v>
          </cell>
          <cell r="DS281">
            <v>2003.7159999999999</v>
          </cell>
          <cell r="DT281" t="str">
            <v>WA</v>
          </cell>
          <cell r="DU281" t="str">
            <v>32to46</v>
          </cell>
          <cell r="DX281" t="b">
            <v>0</v>
          </cell>
          <cell r="DY281">
            <v>4956.4930000000004</v>
          </cell>
          <cell r="DZ281" t="str">
            <v>WA</v>
          </cell>
          <cell r="EC281" t="str">
            <v>Laptop</v>
          </cell>
          <cell r="ED281">
            <v>1464.694</v>
          </cell>
          <cell r="EE281" t="str">
            <v>WA</v>
          </cell>
          <cell r="EH281" t="str">
            <v>gt20</v>
          </cell>
          <cell r="EI281">
            <v>1524.7619999999999</v>
          </cell>
          <cell r="EJ281" t="str">
            <v>WA</v>
          </cell>
          <cell r="EO281">
            <v>1150.8789999999999</v>
          </cell>
          <cell r="EP281" t="str">
            <v>WA</v>
          </cell>
          <cell r="ES281">
            <v>1524.7619999999999</v>
          </cell>
          <cell r="ET281" t="str">
            <v>WA</v>
          </cell>
          <cell r="EZ281" t="str">
            <v>WA</v>
          </cell>
          <cell r="FA281" t="str">
            <v>Other</v>
          </cell>
          <cell r="FB281">
            <v>960600.05999999994</v>
          </cell>
          <cell r="FC281">
            <v>888936.24599999993</v>
          </cell>
          <cell r="FI281" t="str">
            <v>OR</v>
          </cell>
          <cell r="FJ281" t="str">
            <v>Bathroom</v>
          </cell>
          <cell r="FK281" t="str">
            <v>EISAq</v>
          </cell>
          <cell r="FL281">
            <v>35640.81</v>
          </cell>
          <cell r="FS281" t="str">
            <v>WA</v>
          </cell>
          <cell r="FT281" t="str">
            <v>EISAx</v>
          </cell>
          <cell r="FV281">
            <v>981820.84</v>
          </cell>
          <cell r="GD281" t="str">
            <v>WA</v>
          </cell>
          <cell r="GE281">
            <v>16847119.707000002</v>
          </cell>
          <cell r="GF281">
            <v>11647758.550000001</v>
          </cell>
          <cell r="GI281">
            <v>1</v>
          </cell>
          <cell r="GJ281">
            <v>1</v>
          </cell>
          <cell r="GK281" t="str">
            <v>WA</v>
          </cell>
          <cell r="GL281">
            <v>4956.4930000000004</v>
          </cell>
          <cell r="GM281" t="str">
            <v>Pre 1980</v>
          </cell>
          <cell r="GN281">
            <v>0</v>
          </cell>
          <cell r="GQ281">
            <v>26513584.614659</v>
          </cell>
          <cell r="GR281">
            <v>852504.40476750012</v>
          </cell>
          <cell r="GU281" t="str">
            <v>Baseboard/Wall/Radiant</v>
          </cell>
          <cell r="GX281" t="str">
            <v>None</v>
          </cell>
          <cell r="GY281" t="str">
            <v>WA</v>
          </cell>
          <cell r="GZ281">
            <v>4956.49267578125</v>
          </cell>
        </row>
        <row r="282">
          <cell r="AD282" t="str">
            <v>WA</v>
          </cell>
          <cell r="AH282" t="str">
            <v>WA</v>
          </cell>
          <cell r="AJ282">
            <v>1464.694</v>
          </cell>
          <cell r="AK282" t="b">
            <v>0</v>
          </cell>
          <cell r="AN282" t="str">
            <v>WA</v>
          </cell>
          <cell r="AO282" t="str">
            <v>Baseboard/Wall/Radiant</v>
          </cell>
          <cell r="AP282" t="str">
            <v>Post 2006</v>
          </cell>
          <cell r="AQ282" t="str">
            <v>Crawlspace</v>
          </cell>
          <cell r="AR282">
            <v>4956.49267578125</v>
          </cell>
          <cell r="AU282" t="str">
            <v>No</v>
          </cell>
          <cell r="AV282" t="b">
            <v>0</v>
          </cell>
          <cell r="AX282">
            <v>9288467.2744140625</v>
          </cell>
          <cell r="AY282" t="b">
            <v>0</v>
          </cell>
          <cell r="AZ282">
            <v>1746078.6919661621</v>
          </cell>
          <cell r="BA282" t="str">
            <v/>
          </cell>
          <cell r="BB282" t="str">
            <v/>
          </cell>
          <cell r="BC282">
            <v>0.99999993458706582</v>
          </cell>
          <cell r="BF282" t="str">
            <v>OR</v>
          </cell>
          <cell r="BG282" t="str">
            <v>Window A/C</v>
          </cell>
          <cell r="BH282" t="str">
            <v>Pre 1980</v>
          </cell>
          <cell r="BI282" t="str">
            <v>Crawlspace</v>
          </cell>
          <cell r="BJ282">
            <v>8264.9453125</v>
          </cell>
          <cell r="BM282" t="str">
            <v>No</v>
          </cell>
          <cell r="BN282">
            <v>7107852.96875</v>
          </cell>
          <cell r="BO282" t="b">
            <v>0</v>
          </cell>
          <cell r="BP282">
            <v>6044319.8059375007</v>
          </cell>
          <cell r="BQ282">
            <v>1</v>
          </cell>
          <cell r="BR282">
            <v>8264.9453125</v>
          </cell>
          <cell r="BU282" t="str">
            <v>WA</v>
          </cell>
          <cell r="BV282" t="str">
            <v>Pre 1980</v>
          </cell>
          <cell r="BW282" t="str">
            <v>Electric Storage - Outside Conditioned Space - Buffered</v>
          </cell>
          <cell r="BY282">
            <v>1524.7619999999999</v>
          </cell>
          <cell r="BZ282" t="str">
            <v>le55</v>
          </cell>
          <cell r="CF282" t="str">
            <v>Conditioned</v>
          </cell>
          <cell r="CG282">
            <v>4956.4930000000004</v>
          </cell>
          <cell r="CH282" t="str">
            <v>WA</v>
          </cell>
          <cell r="CI282" t="str">
            <v>Bottom-Freezer (Including French Door) w/o TTD Ice</v>
          </cell>
          <cell r="CJ282">
            <v>104086.353</v>
          </cell>
          <cell r="CK282" t="b">
            <v>0</v>
          </cell>
          <cell r="CQ282" t="str">
            <v>Conditioned</v>
          </cell>
          <cell r="CR282">
            <v>1612.692</v>
          </cell>
          <cell r="CS282" t="str">
            <v>OR</v>
          </cell>
          <cell r="CT282" t="str">
            <v>Chest</v>
          </cell>
          <cell r="CU282">
            <v>25803.072</v>
          </cell>
          <cell r="CV282" t="b">
            <v>0</v>
          </cell>
          <cell r="CZ282">
            <v>1524.7619999999999</v>
          </cell>
          <cell r="DA282" t="str">
            <v>WA</v>
          </cell>
          <cell r="DC282" t="str">
            <v>Horizontal Axis</v>
          </cell>
          <cell r="DG282" t="str">
            <v>Electric</v>
          </cell>
          <cell r="DH282">
            <v>4956.4930000000004</v>
          </cell>
          <cell r="DI282" t="str">
            <v>WA</v>
          </cell>
          <cell r="DL282" t="str">
            <v>Gas</v>
          </cell>
          <cell r="DM282" t="str">
            <v>Gas</v>
          </cell>
          <cell r="DN282">
            <v>1524.7619999999999</v>
          </cell>
          <cell r="DO282" t="str">
            <v>WA</v>
          </cell>
          <cell r="DS282">
            <v>2003.7159999999999</v>
          </cell>
          <cell r="DT282" t="str">
            <v>WA</v>
          </cell>
          <cell r="DU282" t="str">
            <v>lt32</v>
          </cell>
          <cell r="DX282" t="b">
            <v>0</v>
          </cell>
          <cell r="DY282">
            <v>4956.4930000000004</v>
          </cell>
          <cell r="DZ282" t="str">
            <v>WA</v>
          </cell>
          <cell r="EC282" t="str">
            <v>Desktop</v>
          </cell>
          <cell r="ED282">
            <v>1464.694</v>
          </cell>
          <cell r="EE282" t="str">
            <v>WA</v>
          </cell>
          <cell r="EH282" t="str">
            <v>le20</v>
          </cell>
          <cell r="EI282">
            <v>1524.7619999999999</v>
          </cell>
          <cell r="EJ282" t="str">
            <v>WA</v>
          </cell>
          <cell r="EO282">
            <v>1188.027</v>
          </cell>
          <cell r="EP282" t="str">
            <v>OR</v>
          </cell>
          <cell r="ES282">
            <v>1524.7619999999999</v>
          </cell>
          <cell r="ET282" t="str">
            <v>WA</v>
          </cell>
          <cell r="EZ282" t="str">
            <v>WA</v>
          </cell>
          <cell r="FA282" t="str">
            <v>Bathroom</v>
          </cell>
          <cell r="FB282">
            <v>152476.19999999998</v>
          </cell>
          <cell r="FC282">
            <v>91485.72</v>
          </cell>
          <cell r="FI282" t="str">
            <v>OR</v>
          </cell>
          <cell r="FJ282" t="str">
            <v>Bedrooms</v>
          </cell>
          <cell r="FK282" t="str">
            <v>EISAnqnx</v>
          </cell>
          <cell r="FL282">
            <v>71281.62</v>
          </cell>
          <cell r="FS282" t="str">
            <v>OR</v>
          </cell>
          <cell r="FT282" t="str">
            <v>EISAnqnx</v>
          </cell>
          <cell r="FV282">
            <v>5130226.12</v>
          </cell>
          <cell r="GD282" t="str">
            <v>WA</v>
          </cell>
          <cell r="GE282">
            <v>2438715.5099999998</v>
          </cell>
          <cell r="GF282">
            <v>2495838.5759999999</v>
          </cell>
          <cell r="GI282">
            <v>1</v>
          </cell>
          <cell r="GJ282">
            <v>1</v>
          </cell>
          <cell r="GK282" t="str">
            <v>WA</v>
          </cell>
          <cell r="GL282">
            <v>1464.694</v>
          </cell>
          <cell r="GN282">
            <v>0</v>
          </cell>
          <cell r="GQ282">
            <v>8632737.9961900003</v>
          </cell>
          <cell r="GR282">
            <v>524305.525975</v>
          </cell>
          <cell r="GU282" t="str">
            <v>Natural Gas FAF</v>
          </cell>
          <cell r="GX282" t="str">
            <v>None</v>
          </cell>
          <cell r="GY282" t="str">
            <v>WA</v>
          </cell>
          <cell r="GZ282">
            <v>2003.71557617188</v>
          </cell>
        </row>
        <row r="283">
          <cell r="AD283" t="str">
            <v>OR</v>
          </cell>
          <cell r="AH283" t="str">
            <v>OR</v>
          </cell>
          <cell r="AI283" t="str">
            <v>Pre 1980</v>
          </cell>
          <cell r="AJ283">
            <v>6932.7380000000003</v>
          </cell>
          <cell r="AK283" t="b">
            <v>1</v>
          </cell>
          <cell r="AN283" t="str">
            <v>WA</v>
          </cell>
          <cell r="AO283" t="str">
            <v>Natural Gas FAF</v>
          </cell>
          <cell r="AP283" t="str">
            <v>Post 2006</v>
          </cell>
          <cell r="AQ283" t="str">
            <v>Crawlspace</v>
          </cell>
          <cell r="AR283">
            <v>4956.49267578125</v>
          </cell>
          <cell r="AU283" t="str">
            <v>No</v>
          </cell>
          <cell r="AV283" t="b">
            <v>1</v>
          </cell>
          <cell r="AX283">
            <v>9288467.2744140625</v>
          </cell>
          <cell r="AY283" t="b">
            <v>0</v>
          </cell>
          <cell r="AZ283">
            <v>1746078.6919661621</v>
          </cell>
          <cell r="BA283">
            <v>1</v>
          </cell>
          <cell r="BB283">
            <v>4956.49267578125</v>
          </cell>
          <cell r="BC283">
            <v>0.99999993458706582</v>
          </cell>
          <cell r="BF283" t="str">
            <v>WA</v>
          </cell>
          <cell r="BG283" t="str">
            <v>Heat Pump (Central System)</v>
          </cell>
          <cell r="BH283" t="str">
            <v>Pre 1980</v>
          </cell>
          <cell r="BI283" t="str">
            <v>Slab on Grade</v>
          </cell>
          <cell r="BJ283">
            <v>874.18483879191297</v>
          </cell>
          <cell r="BM283" t="str">
            <v>No</v>
          </cell>
          <cell r="BN283">
            <v>3610383.3842106005</v>
          </cell>
          <cell r="BO283" t="b">
            <v>0</v>
          </cell>
          <cell r="BP283">
            <v>1370778.6492402412</v>
          </cell>
          <cell r="BQ283">
            <v>0.33333333333333331</v>
          </cell>
          <cell r="BR283">
            <v>291.39494626397095</v>
          </cell>
          <cell r="BU283" t="str">
            <v>WA</v>
          </cell>
          <cell r="BV283" t="str">
            <v>Pre 1980</v>
          </cell>
          <cell r="BW283" t="str">
            <v>Electric Storage - Inside Conditioned Space</v>
          </cell>
          <cell r="BY283">
            <v>1464.694</v>
          </cell>
          <cell r="BZ283" t="str">
            <v>le55</v>
          </cell>
          <cell r="CF283" t="str">
            <v>Unconditioned</v>
          </cell>
          <cell r="CG283">
            <v>4956.4930000000004</v>
          </cell>
          <cell r="CH283" t="str">
            <v>WA</v>
          </cell>
          <cell r="CI283" t="str">
            <v>Top-Freezer w/o TTD Ice</v>
          </cell>
          <cell r="CJ283">
            <v>89216.874000000011</v>
          </cell>
          <cell r="CK283" t="b">
            <v>0</v>
          </cell>
          <cell r="CQ283" t="str">
            <v>Conditioned</v>
          </cell>
          <cell r="CR283">
            <v>1612.692</v>
          </cell>
          <cell r="CS283" t="str">
            <v>OR</v>
          </cell>
          <cell r="CT283" t="str">
            <v>Chest</v>
          </cell>
          <cell r="CU283">
            <v>16126.92</v>
          </cell>
          <cell r="CV283" t="b">
            <v>0</v>
          </cell>
          <cell r="CZ283">
            <v>1150.8789999999999</v>
          </cell>
          <cell r="DA283" t="str">
            <v>WA</v>
          </cell>
          <cell r="DC283" t="str">
            <v>Horizontal Axis</v>
          </cell>
          <cell r="DG283" t="str">
            <v>Gas</v>
          </cell>
          <cell r="DH283">
            <v>1524.7619999999999</v>
          </cell>
          <cell r="DI283" t="str">
            <v>WA</v>
          </cell>
          <cell r="DL283" t="str">
            <v>Electric</v>
          </cell>
          <cell r="DM283" t="str">
            <v>Electric</v>
          </cell>
          <cell r="DN283">
            <v>6932.7380000000003</v>
          </cell>
          <cell r="DO283" t="str">
            <v>OR</v>
          </cell>
          <cell r="DS283">
            <v>1524.7619999999999</v>
          </cell>
          <cell r="DT283" t="str">
            <v>WA</v>
          </cell>
          <cell r="DU283" t="str">
            <v>32to46</v>
          </cell>
          <cell r="DX283" t="b">
            <v>1</v>
          </cell>
          <cell r="DY283">
            <v>2003.7159999999999</v>
          </cell>
          <cell r="DZ283" t="str">
            <v>WA</v>
          </cell>
          <cell r="EC283" t="str">
            <v>Desktop</v>
          </cell>
          <cell r="ED283">
            <v>6932.7380000000003</v>
          </cell>
          <cell r="EE283" t="str">
            <v>OR</v>
          </cell>
          <cell r="EH283" t="str">
            <v>le20</v>
          </cell>
          <cell r="EI283">
            <v>1524.7619999999999</v>
          </cell>
          <cell r="EJ283" t="str">
            <v>WA</v>
          </cell>
          <cell r="EO283">
            <v>1188.027</v>
          </cell>
          <cell r="EP283" t="str">
            <v>OR</v>
          </cell>
          <cell r="ES283">
            <v>1464.694</v>
          </cell>
          <cell r="ET283" t="str">
            <v>WA</v>
          </cell>
          <cell r="EZ283" t="str">
            <v>WA</v>
          </cell>
          <cell r="FA283" t="str">
            <v>Bedrooms</v>
          </cell>
          <cell r="FB283">
            <v>134179.05599999998</v>
          </cell>
          <cell r="FC283">
            <v>396438.12</v>
          </cell>
          <cell r="FI283" t="str">
            <v>OR</v>
          </cell>
          <cell r="FJ283" t="str">
            <v>Bedrooms</v>
          </cell>
          <cell r="FK283" t="str">
            <v>EISAq</v>
          </cell>
          <cell r="FL283">
            <v>78409.782000000007</v>
          </cell>
          <cell r="FS283" t="str">
            <v>OR</v>
          </cell>
          <cell r="FT283" t="str">
            <v>EISAq</v>
          </cell>
          <cell r="FV283">
            <v>3577292.8080000002</v>
          </cell>
          <cell r="GD283" t="str">
            <v>OR</v>
          </cell>
          <cell r="GE283">
            <v>32424415.626000002</v>
          </cell>
          <cell r="GF283">
            <v>14558749.800000001</v>
          </cell>
          <cell r="GI283">
            <v>1</v>
          </cell>
          <cell r="GJ283">
            <v>2</v>
          </cell>
          <cell r="GK283" t="str">
            <v>OR</v>
          </cell>
          <cell r="GL283">
            <v>6932.7380000000003</v>
          </cell>
          <cell r="GM283" t="str">
            <v>Pre 1980</v>
          </cell>
          <cell r="GN283">
            <v>0</v>
          </cell>
          <cell r="GQ283">
            <v>31504247.176736001</v>
          </cell>
          <cell r="GR283">
            <v>3738166.9932900006</v>
          </cell>
          <cell r="GU283" t="str">
            <v>Natural Gas FAF</v>
          </cell>
          <cell r="GX283" t="str">
            <v>None</v>
          </cell>
          <cell r="GY283" t="str">
            <v>WA</v>
          </cell>
          <cell r="GZ283">
            <v>1524.76245117188</v>
          </cell>
        </row>
        <row r="284">
          <cell r="AD284" t="str">
            <v>WA</v>
          </cell>
          <cell r="AH284" t="str">
            <v>WA</v>
          </cell>
          <cell r="AI284" t="str">
            <v>Pre 1980</v>
          </cell>
          <cell r="AJ284">
            <v>4956.4930000000004</v>
          </cell>
          <cell r="AK284" t="b">
            <v>1</v>
          </cell>
          <cell r="AN284" t="str">
            <v>WA</v>
          </cell>
          <cell r="AO284" t="str">
            <v>Heat Pump (Central System)</v>
          </cell>
          <cell r="AP284" t="str">
            <v>1980-1992</v>
          </cell>
          <cell r="AQ284" t="str">
            <v>Crawlspace</v>
          </cell>
          <cell r="AR284">
            <v>1464.69372558594</v>
          </cell>
          <cell r="AU284" t="str">
            <v>No</v>
          </cell>
          <cell r="AV284" t="b">
            <v>1</v>
          </cell>
          <cell r="AX284">
            <v>4389687.0955810621</v>
          </cell>
          <cell r="AY284" t="b">
            <v>0</v>
          </cell>
          <cell r="AZ284">
            <v>733289.24673601193</v>
          </cell>
          <cell r="BA284">
            <v>1</v>
          </cell>
          <cell r="BB284">
            <v>1464.69372558594</v>
          </cell>
          <cell r="BC284">
            <v>0.99999981264751547</v>
          </cell>
          <cell r="BF284" t="str">
            <v>WA</v>
          </cell>
          <cell r="BG284" t="str">
            <v>Heat Pump (Central System)</v>
          </cell>
          <cell r="BH284" t="str">
            <v>Pre 1980</v>
          </cell>
          <cell r="BI284" t="str">
            <v>Basement</v>
          </cell>
          <cell r="BJ284">
            <v>869.61820157434295</v>
          </cell>
          <cell r="BM284" t="str">
            <v>No</v>
          </cell>
          <cell r="BN284">
            <v>3591523.1725020362</v>
          </cell>
          <cell r="BO284" t="b">
            <v>0</v>
          </cell>
          <cell r="BP284">
            <v>1363617.8652516722</v>
          </cell>
          <cell r="BQ284">
            <v>0.33333333333333331</v>
          </cell>
          <cell r="BR284">
            <v>289.87273385811432</v>
          </cell>
          <cell r="BU284" t="str">
            <v>WA</v>
          </cell>
          <cell r="BV284" t="str">
            <v>Pre 1980</v>
          </cell>
          <cell r="BW284" t="str">
            <v>Electric Storage - Inside Conditioned Space</v>
          </cell>
          <cell r="BY284">
            <v>2003.7159999999999</v>
          </cell>
          <cell r="BZ284" t="str">
            <v>le55</v>
          </cell>
          <cell r="CF284" t="str">
            <v>Conditioned</v>
          </cell>
          <cell r="CG284">
            <v>2003.7159999999999</v>
          </cell>
          <cell r="CH284" t="str">
            <v>WA</v>
          </cell>
          <cell r="CI284" t="str">
            <v>Side-by-Side w/ TTD Ice</v>
          </cell>
          <cell r="CJ284">
            <v>60111.479999999996</v>
          </cell>
          <cell r="CK284" t="b">
            <v>0</v>
          </cell>
          <cell r="CQ284" t="str">
            <v>Conditioned</v>
          </cell>
          <cell r="CR284">
            <v>1904.288</v>
          </cell>
          <cell r="CS284" t="str">
            <v>WA</v>
          </cell>
          <cell r="CT284" t="str">
            <v>Chest</v>
          </cell>
          <cell r="CU284">
            <v>45702.911999999997</v>
          </cell>
          <cell r="CV284" t="b">
            <v>0</v>
          </cell>
          <cell r="CZ284">
            <v>4956.4930000000004</v>
          </cell>
          <cell r="DA284" t="str">
            <v>WA</v>
          </cell>
          <cell r="DC284" t="str">
            <v>Horizontal Axis</v>
          </cell>
          <cell r="DG284" t="str">
            <v>Electric</v>
          </cell>
          <cell r="DH284">
            <v>2003.7159999999999</v>
          </cell>
          <cell r="DI284" t="str">
            <v>WA</v>
          </cell>
          <cell r="DL284" t="str">
            <v>Gas</v>
          </cell>
          <cell r="DM284" t="str">
            <v>Electric</v>
          </cell>
          <cell r="DN284">
            <v>6932.7380000000003</v>
          </cell>
          <cell r="DO284" t="str">
            <v>OR</v>
          </cell>
          <cell r="DS284">
            <v>1188.027</v>
          </cell>
          <cell r="DT284" t="str">
            <v>OR</v>
          </cell>
          <cell r="DU284" t="str">
            <v>32to46</v>
          </cell>
          <cell r="DX284" t="b">
            <v>1</v>
          </cell>
          <cell r="DY284">
            <v>2003.7159999999999</v>
          </cell>
          <cell r="DZ284" t="str">
            <v>WA</v>
          </cell>
          <cell r="EC284" t="str">
            <v>Desktop</v>
          </cell>
          <cell r="ED284">
            <v>6932.7380000000003</v>
          </cell>
          <cell r="EE284" t="str">
            <v>OR</v>
          </cell>
          <cell r="EH284" t="str">
            <v>le20</v>
          </cell>
          <cell r="EI284">
            <v>1524.7619999999999</v>
          </cell>
          <cell r="EJ284" t="str">
            <v>WA</v>
          </cell>
          <cell r="EO284">
            <v>4956.4930000000004</v>
          </cell>
          <cell r="EP284" t="str">
            <v>WA</v>
          </cell>
          <cell r="ES284">
            <v>6932.7380000000003</v>
          </cell>
          <cell r="ET284" t="str">
            <v>OR</v>
          </cell>
          <cell r="EZ284" t="str">
            <v>WA</v>
          </cell>
          <cell r="FA284" t="str">
            <v>Exterior</v>
          </cell>
          <cell r="FB284">
            <v>214991.44199999998</v>
          </cell>
          <cell r="FC284">
            <v>1829714.4</v>
          </cell>
          <cell r="FI284" t="str">
            <v>OR</v>
          </cell>
          <cell r="FJ284" t="str">
            <v>Bedrooms</v>
          </cell>
          <cell r="FK284" t="str">
            <v>EISAx</v>
          </cell>
          <cell r="FL284">
            <v>29700.675000000003</v>
          </cell>
          <cell r="FS284" t="str">
            <v>OR</v>
          </cell>
          <cell r="FT284" t="str">
            <v>EISAx</v>
          </cell>
          <cell r="FV284">
            <v>6100809.4400000004</v>
          </cell>
          <cell r="GD284" t="str">
            <v>WA</v>
          </cell>
          <cell r="GE284">
            <v>12753056.489000002</v>
          </cell>
          <cell r="GF284">
            <v>6532657.7740000002</v>
          </cell>
          <cell r="GI284">
            <v>1</v>
          </cell>
          <cell r="GJ284">
            <v>2</v>
          </cell>
          <cell r="GK284" t="str">
            <v>WA</v>
          </cell>
          <cell r="GL284">
            <v>4956.4930000000004</v>
          </cell>
          <cell r="GM284" t="str">
            <v>Pre 1980</v>
          </cell>
          <cell r="GN284">
            <v>-1</v>
          </cell>
          <cell r="GQ284">
            <v>27859232.812215004</v>
          </cell>
          <cell r="GR284">
            <v>1732926.2563575001</v>
          </cell>
          <cell r="GU284" t="str">
            <v>Other</v>
          </cell>
          <cell r="GX284" t="str">
            <v>Baseboard/Wall/Radiant</v>
          </cell>
          <cell r="GY284" t="str">
            <v>OR</v>
          </cell>
          <cell r="GZ284">
            <v>1188.02661132813</v>
          </cell>
        </row>
        <row r="285">
          <cell r="AD285" t="str">
            <v>WA</v>
          </cell>
          <cell r="AH285" t="str">
            <v>WA</v>
          </cell>
          <cell r="AI285" t="str">
            <v>Pre 1980</v>
          </cell>
          <cell r="AJ285">
            <v>1524.7619999999999</v>
          </cell>
          <cell r="AK285" t="b">
            <v>1</v>
          </cell>
          <cell r="AN285" t="str">
            <v>WA</v>
          </cell>
          <cell r="AO285" t="str">
            <v>Electric FAF</v>
          </cell>
          <cell r="AP285" t="str">
            <v>Pre 1980</v>
          </cell>
          <cell r="AQ285" t="str">
            <v>Crawlspace</v>
          </cell>
          <cell r="AR285">
            <v>201.95529154594399</v>
          </cell>
          <cell r="AU285" t="str">
            <v>No</v>
          </cell>
          <cell r="AV285" t="b">
            <v>1</v>
          </cell>
          <cell r="AX285">
            <v>577592.13382139977</v>
          </cell>
          <cell r="AY285" t="b">
            <v>0</v>
          </cell>
          <cell r="AZ285">
            <v>137052.43480912427</v>
          </cell>
          <cell r="BA285">
            <v>0.1324503311258281</v>
          </cell>
          <cell r="BB285">
            <v>201.95529154594399</v>
          </cell>
          <cell r="BC285">
            <v>0.13245037031742921</v>
          </cell>
          <cell r="BF285" t="str">
            <v>WA</v>
          </cell>
          <cell r="BG285" t="str">
            <v>Heat Pump (Central System)</v>
          </cell>
          <cell r="BH285" t="str">
            <v>Pre 1980</v>
          </cell>
          <cell r="BI285" t="str">
            <v>Crawlspace</v>
          </cell>
          <cell r="BJ285">
            <v>160.48467936030599</v>
          </cell>
          <cell r="BM285" t="str">
            <v>No</v>
          </cell>
          <cell r="BN285">
            <v>662801.72575806372</v>
          </cell>
          <cell r="BO285" t="b">
            <v>0</v>
          </cell>
          <cell r="BP285">
            <v>251650.40874111821</v>
          </cell>
          <cell r="BQ285">
            <v>0.33333333333333331</v>
          </cell>
          <cell r="BR285">
            <v>53.494893120101992</v>
          </cell>
          <cell r="BU285" t="str">
            <v>WA</v>
          </cell>
          <cell r="BV285" t="str">
            <v>1993-2006</v>
          </cell>
          <cell r="BW285" t="str">
            <v>Gas Storage Outside Conditioned Space</v>
          </cell>
          <cell r="BY285">
            <v>2003.7159999999999</v>
          </cell>
          <cell r="BZ285" t="str">
            <v>gt55</v>
          </cell>
          <cell r="CF285" t="str">
            <v>Conditioned</v>
          </cell>
          <cell r="CG285">
            <v>4956.4930000000004</v>
          </cell>
          <cell r="CH285" t="str">
            <v>WA</v>
          </cell>
          <cell r="CI285" t="str">
            <v>Side-by-Side w/ TTD Ice</v>
          </cell>
          <cell r="CJ285">
            <v>109042.84600000001</v>
          </cell>
          <cell r="CK285" t="b">
            <v>0</v>
          </cell>
          <cell r="CQ285" t="str">
            <v>Conditioned</v>
          </cell>
          <cell r="CR285">
            <v>1925.059</v>
          </cell>
          <cell r="CS285" t="str">
            <v>OR</v>
          </cell>
          <cell r="CT285" t="str">
            <v>Chest</v>
          </cell>
          <cell r="CU285">
            <v>9625.2950000000001</v>
          </cell>
          <cell r="CV285" t="b">
            <v>0</v>
          </cell>
          <cell r="CZ285">
            <v>1464.694</v>
          </cell>
          <cell r="DA285" t="str">
            <v>WA</v>
          </cell>
          <cell r="DC285" t="str">
            <v>Vertical Axis</v>
          </cell>
          <cell r="DG285" t="str">
            <v>Electric</v>
          </cell>
          <cell r="DH285">
            <v>6932.7380000000003</v>
          </cell>
          <cell r="DI285" t="str">
            <v>OR</v>
          </cell>
          <cell r="DL285" t="str">
            <v>Propane</v>
          </cell>
          <cell r="DM285" t="str">
            <v>Electric</v>
          </cell>
          <cell r="DN285">
            <v>4956.4930000000004</v>
          </cell>
          <cell r="DO285" t="str">
            <v>WA</v>
          </cell>
          <cell r="DS285">
            <v>1188.027</v>
          </cell>
          <cell r="DT285" t="str">
            <v>OR</v>
          </cell>
          <cell r="DU285" t="str">
            <v>32to46</v>
          </cell>
          <cell r="DX285" t="b">
            <v>1</v>
          </cell>
          <cell r="DY285">
            <v>2003.7159999999999</v>
          </cell>
          <cell r="DZ285" t="str">
            <v>WA</v>
          </cell>
          <cell r="EC285" t="str">
            <v>Desktop</v>
          </cell>
          <cell r="ED285">
            <v>6932.7380000000003</v>
          </cell>
          <cell r="EE285" t="str">
            <v>OR</v>
          </cell>
          <cell r="EH285" t="str">
            <v>le20</v>
          </cell>
          <cell r="EI285">
            <v>2003.7159999999999</v>
          </cell>
          <cell r="EJ285" t="str">
            <v>WA</v>
          </cell>
          <cell r="EO285">
            <v>4956.4930000000004</v>
          </cell>
          <cell r="EP285" t="str">
            <v>WA</v>
          </cell>
          <cell r="ES285">
            <v>2003.7159999999999</v>
          </cell>
          <cell r="ET285" t="str">
            <v>WA</v>
          </cell>
          <cell r="EZ285" t="str">
            <v>WA</v>
          </cell>
          <cell r="FA285" t="str">
            <v>Kitchen</v>
          </cell>
          <cell r="FB285">
            <v>134179.05599999998</v>
          </cell>
          <cell r="FC285">
            <v>228714.3</v>
          </cell>
          <cell r="FI285" t="str">
            <v>OR</v>
          </cell>
          <cell r="FJ285" t="str">
            <v>Exterior</v>
          </cell>
          <cell r="FK285" t="str">
            <v>EISAq</v>
          </cell>
          <cell r="FL285">
            <v>61777.404000000002</v>
          </cell>
          <cell r="FS285" t="str">
            <v>WA</v>
          </cell>
          <cell r="FT285" t="str">
            <v>EISAnqnx</v>
          </cell>
          <cell r="FV285">
            <v>1067333.3999999999</v>
          </cell>
          <cell r="GD285" t="str">
            <v>WA</v>
          </cell>
          <cell r="GE285">
            <v>1175591.5019999999</v>
          </cell>
          <cell r="GF285">
            <v>1601000.0999999999</v>
          </cell>
          <cell r="GI285">
            <v>1</v>
          </cell>
          <cell r="GJ285">
            <v>1</v>
          </cell>
          <cell r="GK285" t="str">
            <v>WA</v>
          </cell>
          <cell r="GL285">
            <v>1524.7619999999999</v>
          </cell>
          <cell r="GM285" t="str">
            <v>Pre 1980</v>
          </cell>
          <cell r="GN285">
            <v>-1</v>
          </cell>
          <cell r="GQ285">
            <v>7547541.4047599994</v>
          </cell>
          <cell r="GR285">
            <v>442748.95384500001</v>
          </cell>
          <cell r="GU285" t="str">
            <v>Baseboard/Wall/Radiant</v>
          </cell>
          <cell r="GX285" t="str">
            <v>None</v>
          </cell>
          <cell r="GY285" t="str">
            <v>WA</v>
          </cell>
          <cell r="GZ285">
            <v>2003.71557617188</v>
          </cell>
        </row>
        <row r="286">
          <cell r="AD286" t="str">
            <v>WA</v>
          </cell>
          <cell r="AH286" t="str">
            <v>WA</v>
          </cell>
          <cell r="AI286" t="str">
            <v>1993-2006</v>
          </cell>
          <cell r="AJ286">
            <v>1150.8789999999999</v>
          </cell>
          <cell r="AK286" t="b">
            <v>1</v>
          </cell>
          <cell r="AN286" t="str">
            <v>WA</v>
          </cell>
          <cell r="AO286" t="str">
            <v>Electric FAF</v>
          </cell>
          <cell r="AP286" t="str">
            <v>Pre 1980</v>
          </cell>
          <cell r="AQ286" t="str">
            <v>Basement</v>
          </cell>
          <cell r="AR286">
            <v>1322.8071596259299</v>
          </cell>
          <cell r="AU286" t="str">
            <v>No</v>
          </cell>
          <cell r="AV286" t="b">
            <v>1</v>
          </cell>
          <cell r="AX286">
            <v>3783228.4765301594</v>
          </cell>
          <cell r="AY286" t="b">
            <v>0</v>
          </cell>
          <cell r="AZ286">
            <v>897693.44799976179</v>
          </cell>
          <cell r="BA286">
            <v>0.86754966887417195</v>
          </cell>
          <cell r="BB286">
            <v>1322.8071596259299</v>
          </cell>
          <cell r="BC286">
            <v>0.86754992557915922</v>
          </cell>
          <cell r="BF286" t="str">
            <v>WA</v>
          </cell>
          <cell r="BG286" t="str">
            <v>Heat Pump (Central System)</v>
          </cell>
          <cell r="BH286" t="str">
            <v>Pre 1980</v>
          </cell>
          <cell r="BI286" t="str">
            <v>Basement</v>
          </cell>
          <cell r="BJ286">
            <v>1904.28771972656</v>
          </cell>
          <cell r="BM286" t="str">
            <v>No</v>
          </cell>
          <cell r="BN286">
            <v>5779513.2293701097</v>
          </cell>
          <cell r="BO286" t="b">
            <v>0</v>
          </cell>
          <cell r="BP286">
            <v>1497731.8130035382</v>
          </cell>
          <cell r="BQ286">
            <v>1</v>
          </cell>
          <cell r="BR286">
            <v>1904.28771972656</v>
          </cell>
          <cell r="BU286" t="str">
            <v>WA</v>
          </cell>
          <cell r="BV286" t="str">
            <v>Pre 1980</v>
          </cell>
          <cell r="BW286" t="str">
            <v>Electric Storage - Inside Conditioned Space</v>
          </cell>
          <cell r="BY286">
            <v>1464.694</v>
          </cell>
          <cell r="BZ286" t="str">
            <v>le55</v>
          </cell>
          <cell r="CF286" t="str">
            <v>Conditioned</v>
          </cell>
          <cell r="CG286">
            <v>6932.7380000000003</v>
          </cell>
          <cell r="CH286" t="str">
            <v>OR</v>
          </cell>
          <cell r="CI286" t="str">
            <v>Side-by-Side w/ TTD Ice</v>
          </cell>
          <cell r="CJ286">
            <v>152520.236</v>
          </cell>
          <cell r="CK286" t="b">
            <v>0</v>
          </cell>
          <cell r="CQ286" t="str">
            <v>Conditioned</v>
          </cell>
          <cell r="CR286">
            <v>1925.059</v>
          </cell>
          <cell r="CS286" t="str">
            <v>OR</v>
          </cell>
          <cell r="CT286" t="str">
            <v>Chest</v>
          </cell>
          <cell r="CU286">
            <v>21175.649000000001</v>
          </cell>
          <cell r="CV286" t="b">
            <v>0</v>
          </cell>
          <cell r="CZ286">
            <v>1188.027</v>
          </cell>
          <cell r="DA286" t="str">
            <v>OR</v>
          </cell>
          <cell r="DC286" t="str">
            <v>Horizontal Axis</v>
          </cell>
          <cell r="DG286" t="str">
            <v>Electric</v>
          </cell>
          <cell r="DH286">
            <v>4956.4930000000004</v>
          </cell>
          <cell r="DI286" t="str">
            <v>WA</v>
          </cell>
          <cell r="DL286" t="str">
            <v>Electric</v>
          </cell>
          <cell r="DM286" t="str">
            <v>Electric</v>
          </cell>
          <cell r="DN286">
            <v>2003.7159999999999</v>
          </cell>
          <cell r="DO286" t="str">
            <v>WA</v>
          </cell>
          <cell r="DS286">
            <v>1524.7619999999999</v>
          </cell>
          <cell r="DT286" t="str">
            <v>WA</v>
          </cell>
          <cell r="DU286" t="str">
            <v>lt32</v>
          </cell>
          <cell r="DX286" t="b">
            <v>0</v>
          </cell>
          <cell r="DY286">
            <v>2003.7159999999999</v>
          </cell>
          <cell r="DZ286" t="str">
            <v>WA</v>
          </cell>
          <cell r="EC286" t="str">
            <v>Desktop</v>
          </cell>
          <cell r="ED286">
            <v>6932.7380000000003</v>
          </cell>
          <cell r="EE286" t="str">
            <v>OR</v>
          </cell>
          <cell r="EH286" t="str">
            <v>le20</v>
          </cell>
          <cell r="EI286">
            <v>2003.7159999999999</v>
          </cell>
          <cell r="EJ286" t="str">
            <v>WA</v>
          </cell>
          <cell r="EO286">
            <v>1464.694</v>
          </cell>
          <cell r="EP286" t="str">
            <v>WA</v>
          </cell>
          <cell r="ES286">
            <v>1464.694</v>
          </cell>
          <cell r="ET286" t="str">
            <v>WA</v>
          </cell>
          <cell r="EZ286" t="str">
            <v>WA</v>
          </cell>
          <cell r="FA286" t="str">
            <v>Living Room/Family Room</v>
          </cell>
          <cell r="FB286">
            <v>646499.08799999999</v>
          </cell>
          <cell r="FC286">
            <v>710539.09199999995</v>
          </cell>
          <cell r="FI286" t="str">
            <v>OR</v>
          </cell>
          <cell r="FJ286" t="str">
            <v>Exterior</v>
          </cell>
          <cell r="FK286" t="str">
            <v>EISAx</v>
          </cell>
          <cell r="FL286">
            <v>427689.72000000003</v>
          </cell>
          <cell r="FS286" t="str">
            <v>WA</v>
          </cell>
          <cell r="FT286" t="str">
            <v>EISAq</v>
          </cell>
          <cell r="FV286">
            <v>498597.174</v>
          </cell>
          <cell r="GD286" t="str">
            <v>WA</v>
          </cell>
          <cell r="GE286">
            <v>4468863.1569999997</v>
          </cell>
          <cell r="GF286">
            <v>2691905.9809999997</v>
          </cell>
          <cell r="GI286">
            <v>1</v>
          </cell>
          <cell r="GJ286">
            <v>1</v>
          </cell>
          <cell r="GK286" t="str">
            <v>WA</v>
          </cell>
          <cell r="GL286">
            <v>1150.8789999999999</v>
          </cell>
          <cell r="GM286" t="str">
            <v>1993-2006</v>
          </cell>
          <cell r="GN286">
            <v>-1</v>
          </cell>
          <cell r="GQ286">
            <v>5802691.6372349998</v>
          </cell>
          <cell r="GR286">
            <v>402853.68515999999</v>
          </cell>
          <cell r="GU286" t="str">
            <v>Baseboard/Wall/Radiant</v>
          </cell>
          <cell r="GX286" t="str">
            <v>Wood</v>
          </cell>
          <cell r="GY286" t="str">
            <v>WA</v>
          </cell>
          <cell r="GZ286">
            <v>4956.49267578125</v>
          </cell>
        </row>
        <row r="287">
          <cell r="AD287" t="str">
            <v>WA</v>
          </cell>
          <cell r="AH287" t="str">
            <v>WA</v>
          </cell>
          <cell r="AI287" t="str">
            <v>Post 2006</v>
          </cell>
          <cell r="AJ287">
            <v>4956.4930000000004</v>
          </cell>
          <cell r="AK287" t="b">
            <v>1</v>
          </cell>
          <cell r="AN287" t="str">
            <v>WA</v>
          </cell>
          <cell r="AO287" t="str">
            <v>Baseboard/Wall/Radiant</v>
          </cell>
          <cell r="AP287" t="str">
            <v>Pre 1980</v>
          </cell>
          <cell r="AQ287" t="str">
            <v>Crawlspace</v>
          </cell>
          <cell r="AR287">
            <v>201.95529154594399</v>
          </cell>
          <cell r="AU287" t="str">
            <v>No</v>
          </cell>
          <cell r="AV287" t="b">
            <v>0</v>
          </cell>
          <cell r="AX287">
            <v>577592.13382139977</v>
          </cell>
          <cell r="AY287" t="b">
            <v>0</v>
          </cell>
          <cell r="AZ287">
            <v>137052.43480912427</v>
          </cell>
          <cell r="BA287" t="str">
            <v/>
          </cell>
          <cell r="BB287" t="str">
            <v/>
          </cell>
          <cell r="BC287">
            <v>0.13245037031742921</v>
          </cell>
          <cell r="BF287" t="str">
            <v>ID</v>
          </cell>
          <cell r="BG287" t="str">
            <v>Central Air Conditioning (Ducted System)</v>
          </cell>
          <cell r="BH287" t="str">
            <v>Pre 1980</v>
          </cell>
          <cell r="BI287" t="str">
            <v>Basement</v>
          </cell>
          <cell r="BJ287">
            <v>3785.76440429688</v>
          </cell>
          <cell r="BM287" t="str">
            <v>Yes</v>
          </cell>
          <cell r="BN287">
            <v>7382240.5883789156</v>
          </cell>
          <cell r="BO287" t="b">
            <v>0</v>
          </cell>
          <cell r="BP287">
            <v>0</v>
          </cell>
          <cell r="BQ287">
            <v>1</v>
          </cell>
          <cell r="BR287">
            <v>3785.76440429688</v>
          </cell>
          <cell r="BU287" t="str">
            <v>WA</v>
          </cell>
          <cell r="BV287" t="str">
            <v>Pre 1980</v>
          </cell>
          <cell r="BW287" t="str">
            <v>Gas Storage Outside Conditioned Space</v>
          </cell>
          <cell r="BY287">
            <v>4956.4930000000004</v>
          </cell>
          <cell r="BZ287" t="str">
            <v>le55</v>
          </cell>
          <cell r="CF287" t="str">
            <v>Conditioned</v>
          </cell>
          <cell r="CG287">
            <v>6932.7380000000003</v>
          </cell>
          <cell r="CH287" t="str">
            <v>OR</v>
          </cell>
          <cell r="CI287" t="str">
            <v>Top-Freezer w/o TTD Ice</v>
          </cell>
          <cell r="CJ287">
            <v>152520.236</v>
          </cell>
          <cell r="CK287" t="b">
            <v>0</v>
          </cell>
          <cell r="CQ287" t="str">
            <v>Unconditioned</v>
          </cell>
          <cell r="CR287">
            <v>8264.9449999999997</v>
          </cell>
          <cell r="CS287" t="str">
            <v>OR</v>
          </cell>
          <cell r="CT287" t="str">
            <v>Upright</v>
          </cell>
          <cell r="CU287">
            <v>148769.01</v>
          </cell>
          <cell r="CV287" t="b">
            <v>0</v>
          </cell>
          <cell r="CZ287">
            <v>4956.4930000000004</v>
          </cell>
          <cell r="DA287" t="str">
            <v>WA</v>
          </cell>
          <cell r="DC287" t="str">
            <v>Vertical Axis</v>
          </cell>
          <cell r="DG287" t="str">
            <v>Electric</v>
          </cell>
          <cell r="DH287">
            <v>1524.7619999999999</v>
          </cell>
          <cell r="DI287" t="str">
            <v>WA</v>
          </cell>
          <cell r="DL287" t="str">
            <v>Gas</v>
          </cell>
          <cell r="DM287" t="str">
            <v>Gas</v>
          </cell>
          <cell r="DN287">
            <v>1524.7619999999999</v>
          </cell>
          <cell r="DO287" t="str">
            <v>WA</v>
          </cell>
          <cell r="DS287">
            <v>4956.4930000000004</v>
          </cell>
          <cell r="DT287" t="str">
            <v>WA</v>
          </cell>
          <cell r="DU287" t="str">
            <v>lt32</v>
          </cell>
          <cell r="DX287" t="b">
            <v>0</v>
          </cell>
          <cell r="DY287">
            <v>1524.7619999999999</v>
          </cell>
          <cell r="DZ287" t="str">
            <v>WA</v>
          </cell>
          <cell r="EC287" t="str">
            <v>Desktop</v>
          </cell>
          <cell r="ED287">
            <v>6932.7380000000003</v>
          </cell>
          <cell r="EE287" t="str">
            <v>OR</v>
          </cell>
          <cell r="EH287" t="str">
            <v>le20</v>
          </cell>
          <cell r="EI287">
            <v>1464.694</v>
          </cell>
          <cell r="EJ287" t="str">
            <v>WA</v>
          </cell>
          <cell r="EO287">
            <v>1464.694</v>
          </cell>
          <cell r="EP287" t="str">
            <v>WA</v>
          </cell>
          <cell r="ES287">
            <v>6932.7380000000003</v>
          </cell>
          <cell r="ET287" t="str">
            <v>OR</v>
          </cell>
          <cell r="EZ287" t="str">
            <v>WA</v>
          </cell>
          <cell r="FA287" t="str">
            <v>Other</v>
          </cell>
          <cell r="FB287">
            <v>181446.67799999999</v>
          </cell>
          <cell r="FC287">
            <v>327823.83</v>
          </cell>
          <cell r="FI287" t="str">
            <v>OR</v>
          </cell>
          <cell r="FJ287" t="str">
            <v>Kitchen</v>
          </cell>
          <cell r="FK287" t="str">
            <v>EISAnqnx</v>
          </cell>
          <cell r="FL287">
            <v>136623.10500000001</v>
          </cell>
          <cell r="FS287" t="str">
            <v>WA</v>
          </cell>
          <cell r="FT287" t="str">
            <v>EISAx</v>
          </cell>
          <cell r="FV287">
            <v>152476.19999999998</v>
          </cell>
          <cell r="GD287" t="str">
            <v>WA</v>
          </cell>
          <cell r="GE287">
            <v>30527040.387000002</v>
          </cell>
          <cell r="GF287">
            <v>13580790.82</v>
          </cell>
          <cell r="GI287">
            <v>1</v>
          </cell>
          <cell r="GJ287">
            <v>1</v>
          </cell>
          <cell r="GK287" t="str">
            <v>WA</v>
          </cell>
          <cell r="GL287">
            <v>4956.4930000000004</v>
          </cell>
          <cell r="GM287" t="str">
            <v>Post 2006</v>
          </cell>
          <cell r="GN287">
            <v>0</v>
          </cell>
          <cell r="GQ287">
            <v>29317259.575560004</v>
          </cell>
          <cell r="GR287">
            <v>708976.75872000004</v>
          </cell>
          <cell r="GU287" t="str">
            <v>Oil FAF</v>
          </cell>
          <cell r="GX287" t="str">
            <v>Wood</v>
          </cell>
          <cell r="GY287" t="str">
            <v>WA</v>
          </cell>
          <cell r="GZ287">
            <v>1524.76245117188</v>
          </cell>
        </row>
        <row r="288">
          <cell r="AD288" t="str">
            <v>WA</v>
          </cell>
          <cell r="AH288" t="str">
            <v>WA</v>
          </cell>
          <cell r="AI288" t="str">
            <v>Pre 1980</v>
          </cell>
          <cell r="AJ288">
            <v>1464.694</v>
          </cell>
          <cell r="AK288" t="b">
            <v>1</v>
          </cell>
          <cell r="AN288" t="str">
            <v>WA</v>
          </cell>
          <cell r="AO288" t="str">
            <v>Baseboard/Wall/Radiant</v>
          </cell>
          <cell r="AP288" t="str">
            <v>Pre 1980</v>
          </cell>
          <cell r="AQ288" t="str">
            <v>Basement</v>
          </cell>
          <cell r="AR288">
            <v>1322.8071596259299</v>
          </cell>
          <cell r="AU288" t="str">
            <v>No</v>
          </cell>
          <cell r="AV288" t="b">
            <v>0</v>
          </cell>
          <cell r="AX288">
            <v>3783228.4765301594</v>
          </cell>
          <cell r="AY288" t="b">
            <v>0</v>
          </cell>
          <cell r="AZ288">
            <v>897693.44799976179</v>
          </cell>
          <cell r="BA288" t="str">
            <v/>
          </cell>
          <cell r="BB288" t="str">
            <v/>
          </cell>
          <cell r="BC288">
            <v>0.86754992557915922</v>
          </cell>
          <cell r="BF288" t="str">
            <v>ID</v>
          </cell>
          <cell r="BG288" t="str">
            <v>Central Air Conditioning (Ducted System)</v>
          </cell>
          <cell r="BH288" t="str">
            <v>1993-2006</v>
          </cell>
          <cell r="BI288" t="str">
            <v>Crawlspace</v>
          </cell>
          <cell r="BJ288">
            <v>1192.46508789063</v>
          </cell>
          <cell r="BM288" t="str">
            <v>No</v>
          </cell>
          <cell r="BN288">
            <v>2861916.2109375121</v>
          </cell>
          <cell r="BO288" t="b">
            <v>0</v>
          </cell>
          <cell r="BP288">
            <v>769578.92808830889</v>
          </cell>
          <cell r="BQ288">
            <v>0.5</v>
          </cell>
          <cell r="BR288">
            <v>596.232543945315</v>
          </cell>
          <cell r="BU288" t="str">
            <v>WA</v>
          </cell>
          <cell r="BV288" t="str">
            <v>Pre 1980</v>
          </cell>
          <cell r="BW288" t="str">
            <v>Gas Storage Inside Conditioned Space</v>
          </cell>
          <cell r="BY288">
            <v>4956.4930000000004</v>
          </cell>
          <cell r="BZ288" t="str">
            <v>le55</v>
          </cell>
          <cell r="CF288" t="str">
            <v>Conditioned</v>
          </cell>
          <cell r="CG288">
            <v>1524.7619999999999</v>
          </cell>
          <cell r="CH288" t="str">
            <v>WA</v>
          </cell>
          <cell r="CI288" t="str">
            <v>Top-Freezer w/o TTD Ice</v>
          </cell>
          <cell r="CJ288">
            <v>27445.716</v>
          </cell>
          <cell r="CK288" t="b">
            <v>0</v>
          </cell>
          <cell r="CQ288" t="str">
            <v>Conditioned</v>
          </cell>
          <cell r="CR288">
            <v>1192.4649999999999</v>
          </cell>
          <cell r="CS288" t="str">
            <v>ID</v>
          </cell>
          <cell r="CT288" t="str">
            <v>Upright</v>
          </cell>
          <cell r="CU288">
            <v>29811.624999999996</v>
          </cell>
          <cell r="CV288" t="b">
            <v>0</v>
          </cell>
          <cell r="CZ288">
            <v>6932.7380000000003</v>
          </cell>
          <cell r="DA288" t="str">
            <v>OR</v>
          </cell>
          <cell r="DC288" t="str">
            <v>Vertical Axis</v>
          </cell>
          <cell r="DG288" t="str">
            <v>Electric</v>
          </cell>
          <cell r="DH288">
            <v>4956.4930000000004</v>
          </cell>
          <cell r="DI288" t="str">
            <v>WA</v>
          </cell>
          <cell r="DL288" t="str">
            <v>Gas</v>
          </cell>
          <cell r="DM288" t="str">
            <v>Gas</v>
          </cell>
          <cell r="DN288">
            <v>1188.027</v>
          </cell>
          <cell r="DO288" t="str">
            <v>OR</v>
          </cell>
          <cell r="DS288">
            <v>4956.4930000000004</v>
          </cell>
          <cell r="DT288" t="str">
            <v>WA</v>
          </cell>
          <cell r="DU288" t="str">
            <v>32to46</v>
          </cell>
          <cell r="DX288" t="b">
            <v>0</v>
          </cell>
          <cell r="DY288">
            <v>1188.027</v>
          </cell>
          <cell r="DZ288" t="str">
            <v>OR</v>
          </cell>
          <cell r="EC288" t="str">
            <v>Desktop</v>
          </cell>
          <cell r="ED288">
            <v>6932.7380000000003</v>
          </cell>
          <cell r="EE288" t="str">
            <v>OR</v>
          </cell>
          <cell r="EH288" t="str">
            <v>gt20</v>
          </cell>
          <cell r="EI288">
            <v>4956.4930000000004</v>
          </cell>
          <cell r="EJ288" t="str">
            <v>WA</v>
          </cell>
          <cell r="EO288">
            <v>2003.7159999999999</v>
          </cell>
          <cell r="EP288" t="str">
            <v>WA</v>
          </cell>
          <cell r="ES288">
            <v>2003.7159999999999</v>
          </cell>
          <cell r="ET288" t="str">
            <v>WA</v>
          </cell>
          <cell r="EZ288" t="str">
            <v>WA</v>
          </cell>
          <cell r="FA288" t="str">
            <v>Bathroom</v>
          </cell>
          <cell r="FB288">
            <v>793038.88000000012</v>
          </cell>
          <cell r="FC288">
            <v>247824.65000000002</v>
          </cell>
          <cell r="FI288" t="str">
            <v>OR</v>
          </cell>
          <cell r="FJ288" t="str">
            <v>Living Room/Family Room</v>
          </cell>
          <cell r="FK288" t="str">
            <v>EISAq</v>
          </cell>
          <cell r="FL288">
            <v>79597.809000000008</v>
          </cell>
          <cell r="FS288" t="str">
            <v>WA</v>
          </cell>
          <cell r="FT288" t="str">
            <v>EISAnqnx</v>
          </cell>
          <cell r="FV288">
            <v>2164013.2799999998</v>
          </cell>
          <cell r="GD288" t="str">
            <v>WA</v>
          </cell>
          <cell r="GE288">
            <v>2444574.2859999998</v>
          </cell>
          <cell r="GF288">
            <v>1025285.7999999999</v>
          </cell>
          <cell r="GI288">
            <v>1</v>
          </cell>
          <cell r="GJ288">
            <v>1</v>
          </cell>
          <cell r="GK288" t="str">
            <v>WA</v>
          </cell>
          <cell r="GL288">
            <v>1464.694</v>
          </cell>
          <cell r="GM288" t="str">
            <v>Pre 1980</v>
          </cell>
          <cell r="GN288">
            <v>-1</v>
          </cell>
          <cell r="GQ288">
            <v>8632737.9961900003</v>
          </cell>
          <cell r="GR288">
            <v>524305.525975</v>
          </cell>
          <cell r="GU288" t="str">
            <v>Natural Gas FAF</v>
          </cell>
          <cell r="GX288" t="str">
            <v>Wood</v>
          </cell>
          <cell r="GY288" t="str">
            <v>WA</v>
          </cell>
          <cell r="GZ288">
            <v>1464.69372558594</v>
          </cell>
        </row>
        <row r="289">
          <cell r="AD289" t="str">
            <v>OR</v>
          </cell>
          <cell r="AH289" t="str">
            <v>OR</v>
          </cell>
          <cell r="AI289" t="str">
            <v>Pre 1980</v>
          </cell>
          <cell r="AJ289">
            <v>1188.027</v>
          </cell>
          <cell r="AK289" t="b">
            <v>1</v>
          </cell>
          <cell r="AN289" t="str">
            <v>OR</v>
          </cell>
          <cell r="AO289" t="str">
            <v>Other</v>
          </cell>
          <cell r="AP289" t="str">
            <v>Pre 1980</v>
          </cell>
          <cell r="AQ289" t="str">
            <v>Crawlspace</v>
          </cell>
          <cell r="AR289">
            <v>5901.84783050651</v>
          </cell>
          <cell r="AU289" t="str">
            <v>No</v>
          </cell>
          <cell r="AV289" t="b">
            <v>0</v>
          </cell>
          <cell r="AX289">
            <v>20833522.841687981</v>
          </cell>
          <cell r="AY289" t="b">
            <v>0</v>
          </cell>
          <cell r="AZ289">
            <v>5914666.6439943705</v>
          </cell>
          <cell r="BA289" t="str">
            <v/>
          </cell>
          <cell r="BB289" t="str">
            <v/>
          </cell>
          <cell r="BC289">
            <v>0.85130114977754967</v>
          </cell>
          <cell r="BF289" t="str">
            <v>ID</v>
          </cell>
          <cell r="BG289" t="str">
            <v>Heat Pump (Central System)</v>
          </cell>
          <cell r="BH289" t="str">
            <v>1993-2006</v>
          </cell>
          <cell r="BI289" t="str">
            <v>Crawlspace</v>
          </cell>
          <cell r="BJ289">
            <v>1192.46508789063</v>
          </cell>
          <cell r="BM289" t="str">
            <v>No</v>
          </cell>
          <cell r="BN289">
            <v>2861916.2109375121</v>
          </cell>
          <cell r="BO289" t="b">
            <v>0</v>
          </cell>
          <cell r="BP289">
            <v>769578.92808830889</v>
          </cell>
          <cell r="BQ289">
            <v>0.5</v>
          </cell>
          <cell r="BR289">
            <v>596.232543945315</v>
          </cell>
          <cell r="BU289" t="str">
            <v>WA</v>
          </cell>
          <cell r="BV289"/>
          <cell r="BW289"/>
          <cell r="BY289">
            <v>1464.694</v>
          </cell>
          <cell r="BZ289" t="str">
            <v/>
          </cell>
          <cell r="CF289" t="str">
            <v>Conditioned</v>
          </cell>
          <cell r="CG289">
            <v>6932.7380000000003</v>
          </cell>
          <cell r="CH289" t="str">
            <v>OR</v>
          </cell>
          <cell r="CI289" t="str">
            <v>Side-by-Side w/ TTD Ice</v>
          </cell>
          <cell r="CJ289">
            <v>152520.236</v>
          </cell>
          <cell r="CK289" t="b">
            <v>0</v>
          </cell>
          <cell r="CQ289" t="str">
            <v>Conditioned</v>
          </cell>
          <cell r="CR289">
            <v>8264.9449999999997</v>
          </cell>
          <cell r="CS289" t="str">
            <v>OR</v>
          </cell>
          <cell r="CT289" t="str">
            <v>Chest</v>
          </cell>
          <cell r="CU289">
            <v>82649.45</v>
          </cell>
          <cell r="CV289" t="b">
            <v>0</v>
          </cell>
          <cell r="CZ289">
            <v>1464.694</v>
          </cell>
          <cell r="DA289" t="str">
            <v>WA</v>
          </cell>
          <cell r="DC289" t="str">
            <v>Horizontal Axis</v>
          </cell>
          <cell r="DG289" t="str">
            <v>Electric</v>
          </cell>
          <cell r="DH289">
            <v>2003.7159999999999</v>
          </cell>
          <cell r="DI289" t="str">
            <v>WA</v>
          </cell>
          <cell r="DL289" t="str">
            <v>Electric</v>
          </cell>
          <cell r="DM289" t="str">
            <v>Electric</v>
          </cell>
          <cell r="DN289">
            <v>1524.7619999999999</v>
          </cell>
          <cell r="DO289" t="str">
            <v>WA</v>
          </cell>
          <cell r="DS289">
            <v>1524.7619999999999</v>
          </cell>
          <cell r="DT289" t="str">
            <v>WA</v>
          </cell>
          <cell r="DU289" t="str">
            <v>lt32</v>
          </cell>
          <cell r="DX289" t="b">
            <v>1</v>
          </cell>
          <cell r="DY289">
            <v>1188.027</v>
          </cell>
          <cell r="DZ289" t="str">
            <v>OR</v>
          </cell>
          <cell r="EC289" t="str">
            <v>Desktop</v>
          </cell>
          <cell r="ED289">
            <v>4956.4930000000004</v>
          </cell>
          <cell r="EE289" t="str">
            <v>WA</v>
          </cell>
          <cell r="EH289" t="str">
            <v>gt20</v>
          </cell>
          <cell r="EI289">
            <v>4956.4930000000004</v>
          </cell>
          <cell r="EJ289" t="str">
            <v>WA</v>
          </cell>
          <cell r="EO289">
            <v>1464.694</v>
          </cell>
          <cell r="EP289" t="str">
            <v>WA</v>
          </cell>
          <cell r="ES289">
            <v>4956.4930000000004</v>
          </cell>
          <cell r="ET289" t="str">
            <v>WA</v>
          </cell>
          <cell r="EZ289" t="str">
            <v>WA</v>
          </cell>
          <cell r="FA289" t="str">
            <v>Bedrooms</v>
          </cell>
          <cell r="FB289">
            <v>1090428.4600000002</v>
          </cell>
          <cell r="FC289">
            <v>2542680.909</v>
          </cell>
          <cell r="FI289" t="str">
            <v>OR</v>
          </cell>
          <cell r="FJ289" t="str">
            <v>Other</v>
          </cell>
          <cell r="FK289" t="str">
            <v>EISAnqnx</v>
          </cell>
          <cell r="FL289">
            <v>445510.125</v>
          </cell>
          <cell r="FS289" t="str">
            <v>WA</v>
          </cell>
          <cell r="FT289" t="str">
            <v>EISAq</v>
          </cell>
          <cell r="FV289">
            <v>344639.152</v>
          </cell>
          <cell r="GD289" t="str">
            <v>OR</v>
          </cell>
          <cell r="GE289">
            <v>879139.98</v>
          </cell>
          <cell r="GF289">
            <v>1686998.34</v>
          </cell>
          <cell r="GI289">
            <v>1</v>
          </cell>
          <cell r="GJ289">
            <v>2</v>
          </cell>
          <cell r="GK289" t="str">
            <v>OR</v>
          </cell>
          <cell r="GL289">
            <v>1188.027</v>
          </cell>
          <cell r="GM289" t="str">
            <v>Pre 1980</v>
          </cell>
          <cell r="GN289">
            <v>-1</v>
          </cell>
          <cell r="GQ289">
            <v>6222799.8880559998</v>
          </cell>
          <cell r="GR289">
            <v>684591.64854750002</v>
          </cell>
          <cell r="GU289" t="str">
            <v>Baseboard/Wall/Radiant</v>
          </cell>
          <cell r="GX289" t="str">
            <v>None</v>
          </cell>
          <cell r="GY289" t="str">
            <v>WA</v>
          </cell>
          <cell r="GZ289">
            <v>2003.71557617188</v>
          </cell>
        </row>
        <row r="290">
          <cell r="AD290" t="str">
            <v>WA</v>
          </cell>
          <cell r="AH290" t="str">
            <v>WA</v>
          </cell>
          <cell r="AI290" t="str">
            <v>Pre 1980</v>
          </cell>
          <cell r="AJ290">
            <v>4956.4930000000004</v>
          </cell>
          <cell r="AK290" t="b">
            <v>1</v>
          </cell>
          <cell r="AN290" t="str">
            <v>OR</v>
          </cell>
          <cell r="AO290" t="str">
            <v>Other</v>
          </cell>
          <cell r="AP290" t="str">
            <v>Pre 1980</v>
          </cell>
          <cell r="AQ290" t="str">
            <v>Slab on Grade</v>
          </cell>
          <cell r="AR290">
            <v>1030.89045074349</v>
          </cell>
          <cell r="AU290" t="str">
            <v>No</v>
          </cell>
          <cell r="AV290" t="b">
            <v>0</v>
          </cell>
          <cell r="AX290">
            <v>3639043.2911245194</v>
          </cell>
          <cell r="AY290" t="b">
            <v>0</v>
          </cell>
          <cell r="AZ290">
            <v>1033129.5448025048</v>
          </cell>
          <cell r="BA290" t="str">
            <v/>
          </cell>
          <cell r="BB290" t="str">
            <v/>
          </cell>
          <cell r="BC290">
            <v>0.14869889079083762</v>
          </cell>
          <cell r="BF290" t="str">
            <v>ID</v>
          </cell>
          <cell r="BG290" t="str">
            <v>Central Air Conditioning (Ducted System)</v>
          </cell>
          <cell r="BH290" t="str">
            <v>Pre 1980</v>
          </cell>
          <cell r="BI290" t="str">
            <v>Crawlspace</v>
          </cell>
          <cell r="BJ290">
            <v>3785.76440429688</v>
          </cell>
          <cell r="BM290" t="str">
            <v>No</v>
          </cell>
          <cell r="BN290">
            <v>5300070.1660156325</v>
          </cell>
          <cell r="BO290" t="b">
            <v>0</v>
          </cell>
          <cell r="BP290">
            <v>1819568.224424148</v>
          </cell>
          <cell r="BQ290">
            <v>1</v>
          </cell>
          <cell r="BR290">
            <v>3785.76440429688</v>
          </cell>
          <cell r="BU290" t="str">
            <v>OR</v>
          </cell>
          <cell r="BV290" t="str">
            <v>Pre 1980</v>
          </cell>
          <cell r="BW290" t="str">
            <v>Electric Storage - Inside Conditioned Space</v>
          </cell>
          <cell r="BY290">
            <v>6932.7380000000003</v>
          </cell>
          <cell r="BZ290" t="str">
            <v>le55</v>
          </cell>
          <cell r="CF290" t="str">
            <v>Conditioned</v>
          </cell>
          <cell r="CG290">
            <v>6932.7380000000003</v>
          </cell>
          <cell r="CH290" t="str">
            <v>OR</v>
          </cell>
          <cell r="CI290" t="str">
            <v>Top-Freezer w/o TTD Ice</v>
          </cell>
          <cell r="CJ290">
            <v>145587.49799999999</v>
          </cell>
          <cell r="CK290" t="b">
            <v>0</v>
          </cell>
          <cell r="CQ290" t="str">
            <v>Unconditioned</v>
          </cell>
          <cell r="CR290">
            <v>1904.288</v>
          </cell>
          <cell r="CS290" t="str">
            <v>WA</v>
          </cell>
          <cell r="CT290" t="str">
            <v>Upright</v>
          </cell>
          <cell r="CU290">
            <v>41894.336000000003</v>
          </cell>
          <cell r="CV290" t="b">
            <v>0</v>
          </cell>
          <cell r="CZ290">
            <v>4956.4930000000004</v>
          </cell>
          <cell r="DA290" t="str">
            <v>WA</v>
          </cell>
          <cell r="DC290" t="str">
            <v>Horizontal Axis</v>
          </cell>
          <cell r="DG290" t="str">
            <v>Electric</v>
          </cell>
          <cell r="DH290">
            <v>2003.7159999999999</v>
          </cell>
          <cell r="DI290" t="str">
            <v>WA</v>
          </cell>
          <cell r="DL290" t="str">
            <v>Electric</v>
          </cell>
          <cell r="DM290" t="str">
            <v>Electric</v>
          </cell>
          <cell r="DN290">
            <v>4956.4930000000004</v>
          </cell>
          <cell r="DO290" t="str">
            <v>WA</v>
          </cell>
          <cell r="DS290">
            <v>2003.7159999999999</v>
          </cell>
          <cell r="DT290" t="str">
            <v>WA</v>
          </cell>
          <cell r="DU290" t="str">
            <v>lt32</v>
          </cell>
          <cell r="DX290" t="b">
            <v>0</v>
          </cell>
          <cell r="DY290">
            <v>1188.027</v>
          </cell>
          <cell r="DZ290" t="str">
            <v>OR</v>
          </cell>
          <cell r="EC290" t="str">
            <v>Laptop</v>
          </cell>
          <cell r="ED290">
            <v>4956.4930000000004</v>
          </cell>
          <cell r="EE290" t="str">
            <v>WA</v>
          </cell>
          <cell r="EH290" t="str">
            <v>gt20</v>
          </cell>
          <cell r="EI290">
            <v>4956.4930000000004</v>
          </cell>
          <cell r="EJ290" t="str">
            <v>WA</v>
          </cell>
          <cell r="EO290">
            <v>1464.694</v>
          </cell>
          <cell r="EP290" t="str">
            <v>WA</v>
          </cell>
          <cell r="ES290">
            <v>2003.7159999999999</v>
          </cell>
          <cell r="ET290" t="str">
            <v>WA</v>
          </cell>
          <cell r="EZ290" t="str">
            <v>WA</v>
          </cell>
          <cell r="FA290" t="str">
            <v>Exterior</v>
          </cell>
          <cell r="FB290">
            <v>3048243.1950000003</v>
          </cell>
          <cell r="FC290">
            <v>11171935.222000001</v>
          </cell>
          <cell r="FI290" t="str">
            <v>OR</v>
          </cell>
          <cell r="FJ290" t="str">
            <v>Other</v>
          </cell>
          <cell r="FK290" t="str">
            <v>EISAq</v>
          </cell>
          <cell r="FL290">
            <v>199588.53600000002</v>
          </cell>
          <cell r="FS290" t="str">
            <v>WA</v>
          </cell>
          <cell r="FT290" t="str">
            <v>EISAx</v>
          </cell>
          <cell r="FV290">
            <v>6992968.8399999999</v>
          </cell>
          <cell r="GD290" t="str">
            <v>WA</v>
          </cell>
          <cell r="GE290">
            <v>15821125.656000001</v>
          </cell>
          <cell r="GF290">
            <v>10051767.804000001</v>
          </cell>
          <cell r="GI290">
            <v>1</v>
          </cell>
          <cell r="GJ290">
            <v>2</v>
          </cell>
          <cell r="GK290" t="str">
            <v>WA</v>
          </cell>
          <cell r="GL290">
            <v>4956.4930000000004</v>
          </cell>
          <cell r="GM290" t="str">
            <v>Pre 1980</v>
          </cell>
          <cell r="GN290">
            <v>-1</v>
          </cell>
          <cell r="GQ290">
            <v>29053361.018761002</v>
          </cell>
          <cell r="GR290">
            <v>1892810.3293050001</v>
          </cell>
          <cell r="GU290" t="str">
            <v>Propane/LP</v>
          </cell>
          <cell r="GX290" t="str">
            <v>Baseboard/Wall/Radiant</v>
          </cell>
          <cell r="GY290" t="str">
            <v>WA</v>
          </cell>
          <cell r="GZ290">
            <v>4956.49267578125</v>
          </cell>
        </row>
        <row r="291">
          <cell r="AD291" t="str">
            <v>OR</v>
          </cell>
          <cell r="AH291" t="str">
            <v>OR</v>
          </cell>
          <cell r="AI291" t="str">
            <v>Pre 1980</v>
          </cell>
          <cell r="AJ291">
            <v>6932.7380000000003</v>
          </cell>
          <cell r="AK291" t="b">
            <v>1</v>
          </cell>
          <cell r="AN291" t="str">
            <v>OR</v>
          </cell>
          <cell r="AO291" t="str">
            <v>Wood</v>
          </cell>
          <cell r="AP291" t="str">
            <v>Pre 1980</v>
          </cell>
          <cell r="AQ291" t="str">
            <v>Crawlspace</v>
          </cell>
          <cell r="AR291">
            <v>5901.84783050651</v>
          </cell>
          <cell r="AU291" t="str">
            <v>No</v>
          </cell>
          <cell r="AV291" t="b">
            <v>0</v>
          </cell>
          <cell r="AX291">
            <v>20833522.841687981</v>
          </cell>
          <cell r="AY291" t="b">
            <v>0</v>
          </cell>
          <cell r="AZ291">
            <v>5914666.6439943705</v>
          </cell>
          <cell r="BA291" t="str">
            <v/>
          </cell>
          <cell r="BB291" t="str">
            <v/>
          </cell>
          <cell r="BC291">
            <v>0.85130114977754967</v>
          </cell>
          <cell r="BF291" t="str">
            <v>WA</v>
          </cell>
          <cell r="BG291" t="str">
            <v>Central Air Conditioning (Ducted System)</v>
          </cell>
          <cell r="BH291" t="str">
            <v>1993-2006</v>
          </cell>
          <cell r="BI291" t="str">
            <v>Crawlspace</v>
          </cell>
          <cell r="BJ291">
            <v>2079.99340820313</v>
          </cell>
          <cell r="BM291" t="str">
            <v>No</v>
          </cell>
          <cell r="BN291">
            <v>2760151.2526855534</v>
          </cell>
          <cell r="BO291" t="b">
            <v>0</v>
          </cell>
          <cell r="BP291">
            <v>710816.94731933763</v>
          </cell>
          <cell r="BQ291">
            <v>1</v>
          </cell>
          <cell r="BR291">
            <v>2079.99340820313</v>
          </cell>
          <cell r="BU291" t="str">
            <v>OR</v>
          </cell>
          <cell r="BV291" t="str">
            <v>Pre 1980</v>
          </cell>
          <cell r="BW291" t="str">
            <v>Solar/Other</v>
          </cell>
          <cell r="BY291">
            <v>6932.7380000000003</v>
          </cell>
          <cell r="BZ291" t="str">
            <v>gt55</v>
          </cell>
          <cell r="CF291" t="str">
            <v>Conditioned</v>
          </cell>
          <cell r="CG291">
            <v>1524.7619999999999</v>
          </cell>
          <cell r="CH291" t="str">
            <v>WA</v>
          </cell>
          <cell r="CI291" t="str">
            <v>Bottom-Freezer (Including French Door) w/o TTD Ice</v>
          </cell>
          <cell r="CJ291">
            <v>24396.191999999999</v>
          </cell>
          <cell r="CK291" t="b">
            <v>0</v>
          </cell>
          <cell r="CQ291" t="str">
            <v>Unconditioned</v>
          </cell>
          <cell r="CR291">
            <v>8264.9449999999997</v>
          </cell>
          <cell r="CS291" t="str">
            <v>OR</v>
          </cell>
          <cell r="CT291" t="str">
            <v>Chest</v>
          </cell>
          <cell r="CU291">
            <v>148769.01</v>
          </cell>
          <cell r="CV291" t="b">
            <v>0</v>
          </cell>
          <cell r="CZ291">
            <v>1464.694</v>
          </cell>
          <cell r="DA291" t="str">
            <v>WA</v>
          </cell>
          <cell r="DC291" t="str">
            <v>Vertical Axis</v>
          </cell>
          <cell r="DG291" t="str">
            <v>Electric</v>
          </cell>
          <cell r="DH291">
            <v>1524.7619999999999</v>
          </cell>
          <cell r="DI291" t="str">
            <v>WA</v>
          </cell>
          <cell r="DL291" t="str">
            <v>Electric</v>
          </cell>
          <cell r="DM291" t="str">
            <v>Electric</v>
          </cell>
          <cell r="DN291">
            <v>1524.7619999999999</v>
          </cell>
          <cell r="DO291" t="str">
            <v>WA</v>
          </cell>
          <cell r="DS291">
            <v>2003.7159999999999</v>
          </cell>
          <cell r="DT291" t="str">
            <v>WA</v>
          </cell>
          <cell r="DU291" t="str">
            <v>lt32</v>
          </cell>
          <cell r="DX291" t="b">
            <v>1</v>
          </cell>
          <cell r="DY291">
            <v>2003.7159999999999</v>
          </cell>
          <cell r="DZ291" t="str">
            <v>WA</v>
          </cell>
          <cell r="EC291" t="str">
            <v>Laptop</v>
          </cell>
          <cell r="ED291">
            <v>4956.4930000000004</v>
          </cell>
          <cell r="EE291" t="str">
            <v>WA</v>
          </cell>
          <cell r="EH291" t="str">
            <v>gt20</v>
          </cell>
          <cell r="EI291">
            <v>4956.4930000000004</v>
          </cell>
          <cell r="EJ291" t="str">
            <v>WA</v>
          </cell>
          <cell r="EO291">
            <v>6932.7380000000003</v>
          </cell>
          <cell r="EP291" t="str">
            <v>OR</v>
          </cell>
          <cell r="ES291">
            <v>1524.7619999999999</v>
          </cell>
          <cell r="ET291" t="str">
            <v>WA</v>
          </cell>
          <cell r="EZ291" t="str">
            <v>WA</v>
          </cell>
          <cell r="FA291" t="str">
            <v>Garage</v>
          </cell>
          <cell r="FB291">
            <v>2924330.87</v>
          </cell>
          <cell r="FC291">
            <v>2607115.3180000004</v>
          </cell>
          <cell r="FI291" t="str">
            <v>WA</v>
          </cell>
          <cell r="FJ291" t="str">
            <v>Bathroom</v>
          </cell>
          <cell r="FK291" t="str">
            <v>EISAnqnx</v>
          </cell>
          <cell r="FL291">
            <v>182971.44</v>
          </cell>
          <cell r="FS291" t="str">
            <v>WA</v>
          </cell>
          <cell r="FT291" t="str">
            <v>EISAnqnx</v>
          </cell>
          <cell r="FV291">
            <v>3156257.34</v>
          </cell>
          <cell r="GD291" t="str">
            <v>OR</v>
          </cell>
          <cell r="GE291">
            <v>11383555.796</v>
          </cell>
          <cell r="GF291">
            <v>10676416.52</v>
          </cell>
          <cell r="GI291">
            <v>1</v>
          </cell>
          <cell r="GJ291">
            <v>2</v>
          </cell>
          <cell r="GK291" t="str">
            <v>OR</v>
          </cell>
          <cell r="GL291">
            <v>6932.7380000000003</v>
          </cell>
          <cell r="GM291" t="str">
            <v>Pre 1980</v>
          </cell>
          <cell r="GN291">
            <v>0</v>
          </cell>
          <cell r="GQ291">
            <v>34321434.590415999</v>
          </cell>
          <cell r="GR291">
            <v>4227410.3139500003</v>
          </cell>
          <cell r="GU291" t="str">
            <v>Natural Gas FAF</v>
          </cell>
          <cell r="GX291" t="str">
            <v>Wood</v>
          </cell>
          <cell r="GY291" t="str">
            <v>WA</v>
          </cell>
          <cell r="GZ291">
            <v>1524.76245117188</v>
          </cell>
        </row>
        <row r="292">
          <cell r="AD292" t="str">
            <v>WA</v>
          </cell>
          <cell r="AH292" t="str">
            <v>WA</v>
          </cell>
          <cell r="AI292" t="str">
            <v>Pre 1980</v>
          </cell>
          <cell r="AJ292">
            <v>1464.694</v>
          </cell>
          <cell r="AK292" t="b">
            <v>1</v>
          </cell>
          <cell r="AN292" t="str">
            <v>OR</v>
          </cell>
          <cell r="AO292" t="str">
            <v>Wood</v>
          </cell>
          <cell r="AP292" t="str">
            <v>Pre 1980</v>
          </cell>
          <cell r="AQ292" t="str">
            <v>Slab on Grade</v>
          </cell>
          <cell r="AR292">
            <v>1030.89045074349</v>
          </cell>
          <cell r="AU292" t="str">
            <v>No</v>
          </cell>
          <cell r="AV292" t="b">
            <v>0</v>
          </cell>
          <cell r="AX292">
            <v>3639043.2911245194</v>
          </cell>
          <cell r="AY292" t="b">
            <v>0</v>
          </cell>
          <cell r="AZ292">
            <v>1033129.5448025048</v>
          </cell>
          <cell r="BA292" t="str">
            <v/>
          </cell>
          <cell r="BB292" t="str">
            <v/>
          </cell>
          <cell r="BC292">
            <v>0.14869889079083762</v>
          </cell>
          <cell r="BF292" t="str">
            <v>ID</v>
          </cell>
          <cell r="BG292" t="str">
            <v>Window A/C</v>
          </cell>
          <cell r="BH292" t="str">
            <v>Pre 1980</v>
          </cell>
          <cell r="BI292" t="str">
            <v>Crawlspace</v>
          </cell>
          <cell r="BJ292">
            <v>1192.46508789063</v>
          </cell>
          <cell r="BM292" t="str">
            <v>No</v>
          </cell>
          <cell r="BN292">
            <v>1252088.3422851616</v>
          </cell>
          <cell r="BO292" t="b">
            <v>0</v>
          </cell>
          <cell r="BP292">
            <v>337400.84182812646</v>
          </cell>
          <cell r="BQ292">
            <v>1</v>
          </cell>
          <cell r="BR292">
            <v>1192.46508789063</v>
          </cell>
          <cell r="BU292" t="str">
            <v>WA</v>
          </cell>
          <cell r="BV292" t="str">
            <v>Pre 1980</v>
          </cell>
          <cell r="BW292" t="str">
            <v>Electric Storage - Outside Conditioned Space - Buffered</v>
          </cell>
          <cell r="BY292">
            <v>4956.4930000000004</v>
          </cell>
          <cell r="BZ292" t="str">
            <v>le55</v>
          </cell>
          <cell r="CF292" t="str">
            <v>Conditioned</v>
          </cell>
          <cell r="CG292">
            <v>1524.7619999999999</v>
          </cell>
          <cell r="CH292" t="str">
            <v>WA</v>
          </cell>
          <cell r="CI292" t="str">
            <v>Bottom-Freezer (Including French Door) w/o TTD Ice</v>
          </cell>
          <cell r="CJ292">
            <v>42693.335999999996</v>
          </cell>
          <cell r="CK292" t="b">
            <v>0</v>
          </cell>
          <cell r="CQ292" t="str">
            <v>Unconditioned</v>
          </cell>
          <cell r="CR292">
            <v>2079.9929999999999</v>
          </cell>
          <cell r="CS292" t="str">
            <v>WA</v>
          </cell>
          <cell r="CT292" t="str">
            <v>Chest</v>
          </cell>
          <cell r="CU292">
            <v>31199.895</v>
          </cell>
          <cell r="CV292" t="b">
            <v>0</v>
          </cell>
          <cell r="CZ292">
            <v>2003.7159999999999</v>
          </cell>
          <cell r="DA292" t="str">
            <v>WA</v>
          </cell>
          <cell r="DC292" t="str">
            <v>Horizontal Axis</v>
          </cell>
          <cell r="DG292" t="str">
            <v>Electric</v>
          </cell>
          <cell r="DH292">
            <v>1524.7619999999999</v>
          </cell>
          <cell r="DI292" t="str">
            <v>WA</v>
          </cell>
          <cell r="DL292" t="str">
            <v>Gas</v>
          </cell>
          <cell r="DM292" t="str">
            <v>Gas</v>
          </cell>
          <cell r="DN292">
            <v>2003.7159999999999</v>
          </cell>
          <cell r="DO292" t="str">
            <v>WA</v>
          </cell>
          <cell r="DS292">
            <v>6932.7380000000003</v>
          </cell>
          <cell r="DT292" t="str">
            <v>OR</v>
          </cell>
          <cell r="DU292" t="str">
            <v>32to46</v>
          </cell>
          <cell r="DX292" t="b">
            <v>0</v>
          </cell>
          <cell r="DY292">
            <v>2003.7159999999999</v>
          </cell>
          <cell r="DZ292" t="str">
            <v>WA</v>
          </cell>
          <cell r="EC292" t="str">
            <v>Laptop</v>
          </cell>
          <cell r="ED292">
            <v>4956.4930000000004</v>
          </cell>
          <cell r="EE292" t="str">
            <v>WA</v>
          </cell>
          <cell r="EH292" t="str">
            <v>gt20</v>
          </cell>
          <cell r="EI292">
            <v>4956.4930000000004</v>
          </cell>
          <cell r="EJ292" t="str">
            <v>WA</v>
          </cell>
          <cell r="EO292">
            <v>1188.027</v>
          </cell>
          <cell r="EP292" t="str">
            <v>OR</v>
          </cell>
          <cell r="ES292">
            <v>1188.027</v>
          </cell>
          <cell r="ET292" t="str">
            <v>OR</v>
          </cell>
          <cell r="EZ292" t="str">
            <v>WA</v>
          </cell>
          <cell r="FA292" t="str">
            <v>Kitchen</v>
          </cell>
          <cell r="FB292">
            <v>941733.67</v>
          </cell>
          <cell r="FC292">
            <v>505562.28600000002</v>
          </cell>
          <cell r="FI292" t="str">
            <v>WA</v>
          </cell>
          <cell r="FJ292" t="str">
            <v>Bedrooms</v>
          </cell>
          <cell r="FK292" t="str">
            <v>EISAnqnx</v>
          </cell>
          <cell r="FL292">
            <v>60990.479999999996</v>
          </cell>
          <cell r="FS292" t="str">
            <v>WA</v>
          </cell>
          <cell r="FT292" t="str">
            <v>EISAq</v>
          </cell>
          <cell r="FV292">
            <v>164674.296</v>
          </cell>
          <cell r="GD292" t="str">
            <v>WA</v>
          </cell>
          <cell r="GE292">
            <v>1404641.5459999999</v>
          </cell>
          <cell r="GF292">
            <v>2115018.1359999999</v>
          </cell>
          <cell r="GI292">
            <v>1</v>
          </cell>
          <cell r="GJ292">
            <v>1</v>
          </cell>
          <cell r="GK292" t="str">
            <v>WA</v>
          </cell>
          <cell r="GL292">
            <v>1464.694</v>
          </cell>
          <cell r="GM292" t="str">
            <v>Pre 1980</v>
          </cell>
          <cell r="GN292">
            <v>-1</v>
          </cell>
          <cell r="GQ292">
            <v>8632737.9961900003</v>
          </cell>
          <cell r="GR292">
            <v>524305.525975</v>
          </cell>
          <cell r="GU292" t="str">
            <v>Baseboard/Wall/Radiant</v>
          </cell>
          <cell r="GX292" t="str">
            <v>None</v>
          </cell>
          <cell r="GY292" t="str">
            <v>WA</v>
          </cell>
          <cell r="GZ292">
            <v>1150.87915039063</v>
          </cell>
        </row>
        <row r="293">
          <cell r="AD293" t="str">
            <v>WA</v>
          </cell>
          <cell r="AH293" t="str">
            <v>WA</v>
          </cell>
          <cell r="AI293" t="str">
            <v>Post 2006</v>
          </cell>
          <cell r="AJ293">
            <v>4956.4930000000004</v>
          </cell>
          <cell r="AK293" t="b">
            <v>1</v>
          </cell>
          <cell r="AN293" t="str">
            <v>OR</v>
          </cell>
          <cell r="AO293" t="str">
            <v>Propane/LP</v>
          </cell>
          <cell r="AP293" t="str">
            <v>Pre 1980</v>
          </cell>
          <cell r="AQ293" t="str">
            <v>Crawlspace</v>
          </cell>
          <cell r="AR293">
            <v>5901.84783050651</v>
          </cell>
          <cell r="AU293" t="str">
            <v>No</v>
          </cell>
          <cell r="AV293" t="b">
            <v>0</v>
          </cell>
          <cell r="AX293">
            <v>20833522.841687981</v>
          </cell>
          <cell r="AY293" t="b">
            <v>0</v>
          </cell>
          <cell r="AZ293">
            <v>5914666.6439943705</v>
          </cell>
          <cell r="BA293" t="str">
            <v/>
          </cell>
          <cell r="BB293" t="str">
            <v/>
          </cell>
          <cell r="BC293">
            <v>0.85130114977754967</v>
          </cell>
          <cell r="BF293" t="str">
            <v>MT</v>
          </cell>
          <cell r="BG293" t="str">
            <v>PTAC</v>
          </cell>
          <cell r="BH293" t="str">
            <v>Pre 1980</v>
          </cell>
          <cell r="BI293" t="str">
            <v>Crawlspace</v>
          </cell>
          <cell r="BJ293">
            <v>2130.88647460938</v>
          </cell>
          <cell r="BM293" t="str">
            <v>No</v>
          </cell>
          <cell r="BN293">
            <v>1670614.996093754</v>
          </cell>
          <cell r="BO293" t="b">
            <v>0</v>
          </cell>
          <cell r="BP293">
            <v>548984.75731521123</v>
          </cell>
          <cell r="BQ293">
            <v>1</v>
          </cell>
          <cell r="BR293">
            <v>2130.88647460938</v>
          </cell>
          <cell r="BU293" t="str">
            <v>WA</v>
          </cell>
          <cell r="BV293" t="str">
            <v>Pre 1980</v>
          </cell>
          <cell r="BW293" t="str">
            <v>Electric Storage - Inside Conditioned Space</v>
          </cell>
          <cell r="BY293">
            <v>1524.7619999999999</v>
          </cell>
          <cell r="BZ293" t="str">
            <v>le55</v>
          </cell>
          <cell r="CF293" t="str">
            <v>Conditioned</v>
          </cell>
          <cell r="CG293">
            <v>6932.7380000000003</v>
          </cell>
          <cell r="CH293" t="str">
            <v>OR</v>
          </cell>
          <cell r="CI293" t="str">
            <v>Top-Freezer w/o TTD Ice</v>
          </cell>
          <cell r="CJ293">
            <v>173318.45</v>
          </cell>
          <cell r="CK293" t="b">
            <v>0</v>
          </cell>
          <cell r="CQ293" t="str">
            <v>Unconditioned</v>
          </cell>
          <cell r="CR293">
            <v>1612.692</v>
          </cell>
          <cell r="CS293" t="str">
            <v>OR</v>
          </cell>
          <cell r="CT293" t="str">
            <v>Chest</v>
          </cell>
          <cell r="CU293">
            <v>8063.46</v>
          </cell>
          <cell r="CV293" t="b">
            <v>0</v>
          </cell>
          <cell r="CZ293">
            <v>2003.7159999999999</v>
          </cell>
          <cell r="DA293" t="str">
            <v>WA</v>
          </cell>
          <cell r="DC293" t="str">
            <v>Vertical Axis</v>
          </cell>
          <cell r="DG293" t="str">
            <v>Electric</v>
          </cell>
          <cell r="DH293">
            <v>2003.7159999999999</v>
          </cell>
          <cell r="DI293" t="str">
            <v>WA</v>
          </cell>
          <cell r="DL293" t="str">
            <v>Electric</v>
          </cell>
          <cell r="DM293" t="str">
            <v>Electric</v>
          </cell>
          <cell r="DN293">
            <v>6932.7380000000003</v>
          </cell>
          <cell r="DO293" t="str">
            <v>OR</v>
          </cell>
          <cell r="DS293">
            <v>6932.7380000000003</v>
          </cell>
          <cell r="DT293" t="str">
            <v>OR</v>
          </cell>
          <cell r="DU293" t="str">
            <v>lt32</v>
          </cell>
          <cell r="DX293" t="b">
            <v>1</v>
          </cell>
          <cell r="DY293">
            <v>1524.7619999999999</v>
          </cell>
          <cell r="DZ293" t="str">
            <v>WA</v>
          </cell>
          <cell r="EC293" t="str">
            <v>Desktop</v>
          </cell>
          <cell r="ED293">
            <v>2003.7159999999999</v>
          </cell>
          <cell r="EE293" t="str">
            <v>WA</v>
          </cell>
          <cell r="EH293" t="str">
            <v>le20</v>
          </cell>
          <cell r="EI293">
            <v>6932.7380000000003</v>
          </cell>
          <cell r="EJ293" t="str">
            <v>OR</v>
          </cell>
          <cell r="EO293">
            <v>1188.027</v>
          </cell>
          <cell r="EP293" t="str">
            <v>OR</v>
          </cell>
          <cell r="ES293">
            <v>1150.8789999999999</v>
          </cell>
          <cell r="ET293" t="str">
            <v>WA</v>
          </cell>
          <cell r="EZ293" t="str">
            <v>WA</v>
          </cell>
          <cell r="FA293" t="str">
            <v>Living Room/Family Room</v>
          </cell>
          <cell r="FB293">
            <v>475823.32800000004</v>
          </cell>
          <cell r="FC293">
            <v>3707456.7640000004</v>
          </cell>
          <cell r="FI293" t="str">
            <v>WA</v>
          </cell>
          <cell r="FJ293" t="str">
            <v>Bedrooms</v>
          </cell>
          <cell r="FK293" t="str">
            <v>EISAq</v>
          </cell>
          <cell r="FL293">
            <v>45742.86</v>
          </cell>
          <cell r="FS293" t="str">
            <v>WA</v>
          </cell>
          <cell r="FT293" t="str">
            <v>EISAx</v>
          </cell>
          <cell r="FV293">
            <v>548914.31999999995</v>
          </cell>
          <cell r="GD293" t="str">
            <v>WA</v>
          </cell>
          <cell r="GE293">
            <v>50407533.810000002</v>
          </cell>
          <cell r="GF293">
            <v>24891507.846000001</v>
          </cell>
          <cell r="GI293">
            <v>1</v>
          </cell>
          <cell r="GJ293">
            <v>1</v>
          </cell>
          <cell r="GK293" t="str">
            <v>WA</v>
          </cell>
          <cell r="GL293">
            <v>4956.4930000000004</v>
          </cell>
          <cell r="GM293" t="str">
            <v>Post 2006</v>
          </cell>
          <cell r="GN293">
            <v>0</v>
          </cell>
          <cell r="GQ293">
            <v>24534541.220139999</v>
          </cell>
          <cell r="GR293">
            <v>1439229.2636425002</v>
          </cell>
          <cell r="GU293" t="str">
            <v>Natural Gas FAF</v>
          </cell>
          <cell r="GX293" t="str">
            <v>Wood</v>
          </cell>
          <cell r="GY293" t="str">
            <v>WA</v>
          </cell>
          <cell r="GZ293">
            <v>4956.49267578125</v>
          </cell>
        </row>
        <row r="294">
          <cell r="AD294" t="str">
            <v>WA</v>
          </cell>
          <cell r="AH294" t="str">
            <v>WA</v>
          </cell>
          <cell r="AI294" t="str">
            <v>Pre 1980</v>
          </cell>
          <cell r="AJ294">
            <v>1464.694</v>
          </cell>
          <cell r="AK294" t="b">
            <v>1</v>
          </cell>
          <cell r="AN294" t="str">
            <v>OR</v>
          </cell>
          <cell r="AO294" t="str">
            <v>Propane/LP</v>
          </cell>
          <cell r="AP294" t="str">
            <v>Pre 1980</v>
          </cell>
          <cell r="AQ294" t="str">
            <v>Slab on Grade</v>
          </cell>
          <cell r="AR294">
            <v>1030.89045074349</v>
          </cell>
          <cell r="AU294" t="str">
            <v>No</v>
          </cell>
          <cell r="AV294" t="b">
            <v>0</v>
          </cell>
          <cell r="AX294">
            <v>3639043.2911245194</v>
          </cell>
          <cell r="AY294" t="b">
            <v>0</v>
          </cell>
          <cell r="AZ294">
            <v>1033129.5448025048</v>
          </cell>
          <cell r="BA294" t="str">
            <v/>
          </cell>
          <cell r="BB294" t="str">
            <v/>
          </cell>
          <cell r="BC294">
            <v>0.14869889079083762</v>
          </cell>
          <cell r="BF294" t="str">
            <v>ID</v>
          </cell>
          <cell r="BG294" t="str">
            <v>Heat Pump (Central System)</v>
          </cell>
          <cell r="BH294" t="str">
            <v>Pre 1980</v>
          </cell>
          <cell r="BI294" t="str">
            <v>Slab on Grade</v>
          </cell>
          <cell r="BJ294">
            <v>1119.9796080508499</v>
          </cell>
          <cell r="BM294" t="str">
            <v>No</v>
          </cell>
          <cell r="BN294">
            <v>2960106.1040783962</v>
          </cell>
          <cell r="BO294" t="b">
            <v>0</v>
          </cell>
          <cell r="BP294">
            <v>605377.2016376073</v>
          </cell>
          <cell r="BQ294">
            <v>0.33333333333333331</v>
          </cell>
          <cell r="BR294">
            <v>373.32653601694994</v>
          </cell>
          <cell r="BU294" t="str">
            <v>WA</v>
          </cell>
          <cell r="BV294" t="str">
            <v>1993-2006</v>
          </cell>
          <cell r="BW294" t="str">
            <v>Electric Storage - Outside Conditioned Space - Buffered</v>
          </cell>
          <cell r="BY294">
            <v>1150.8789999999999</v>
          </cell>
          <cell r="BZ294" t="str">
            <v>le55</v>
          </cell>
          <cell r="CF294" t="str">
            <v>Conditioned</v>
          </cell>
          <cell r="CG294">
            <v>1524.7619999999999</v>
          </cell>
          <cell r="CH294" t="str">
            <v>WA</v>
          </cell>
          <cell r="CI294" t="str">
            <v>Side-by-Side w/o TTD Ice</v>
          </cell>
          <cell r="CJ294">
            <v>33544.763999999996</v>
          </cell>
          <cell r="CK294" t="b">
            <v>0</v>
          </cell>
          <cell r="CQ294" t="str">
            <v>Unconditioned</v>
          </cell>
          <cell r="CR294">
            <v>3785.7640000000001</v>
          </cell>
          <cell r="CS294" t="str">
            <v>ID</v>
          </cell>
          <cell r="CT294" t="str">
            <v>Upright</v>
          </cell>
          <cell r="CU294">
            <v>98429.864000000001</v>
          </cell>
          <cell r="CV294" t="b">
            <v>0</v>
          </cell>
          <cell r="CZ294">
            <v>4956.4930000000004</v>
          </cell>
          <cell r="DA294" t="str">
            <v>WA</v>
          </cell>
          <cell r="DC294" t="str">
            <v>Horizontal Axis</v>
          </cell>
          <cell r="DG294" t="str">
            <v>Electric</v>
          </cell>
          <cell r="DH294">
            <v>1524.7619999999999</v>
          </cell>
          <cell r="DI294" t="str">
            <v>WA</v>
          </cell>
          <cell r="DL294" t="str">
            <v>Electric</v>
          </cell>
          <cell r="DM294" t="str">
            <v>Electric</v>
          </cell>
          <cell r="DN294">
            <v>4956.4930000000004</v>
          </cell>
          <cell r="DO294" t="str">
            <v>WA</v>
          </cell>
          <cell r="DS294">
            <v>4956.4930000000004</v>
          </cell>
          <cell r="DT294" t="str">
            <v>WA</v>
          </cell>
          <cell r="DU294" t="str">
            <v>32to46</v>
          </cell>
          <cell r="DX294" t="b">
            <v>0</v>
          </cell>
          <cell r="DY294">
            <v>4956.4930000000004</v>
          </cell>
          <cell r="DZ294" t="str">
            <v>WA</v>
          </cell>
          <cell r="EC294" t="str">
            <v>Desktop</v>
          </cell>
          <cell r="ED294">
            <v>1524.7619999999999</v>
          </cell>
          <cell r="EE294" t="str">
            <v>WA</v>
          </cell>
          <cell r="EH294" t="str">
            <v>le20</v>
          </cell>
          <cell r="EI294">
            <v>4956.4930000000004</v>
          </cell>
          <cell r="EJ294" t="str">
            <v>WA</v>
          </cell>
          <cell r="EO294">
            <v>2003.7159999999999</v>
          </cell>
          <cell r="EP294" t="str">
            <v>WA</v>
          </cell>
          <cell r="ES294">
            <v>2003.7159999999999</v>
          </cell>
          <cell r="ET294" t="str">
            <v>WA</v>
          </cell>
          <cell r="EZ294" t="str">
            <v>WA</v>
          </cell>
          <cell r="FA294" t="str">
            <v>Other</v>
          </cell>
          <cell r="FB294">
            <v>1501817.3790000002</v>
          </cell>
          <cell r="FC294">
            <v>2592245.8390000002</v>
          </cell>
          <cell r="FI294" t="str">
            <v>WA</v>
          </cell>
          <cell r="FJ294" t="str">
            <v>Kitchen</v>
          </cell>
          <cell r="FK294" t="str">
            <v>EISAq</v>
          </cell>
          <cell r="FL294">
            <v>22871.43</v>
          </cell>
          <cell r="FS294" t="str">
            <v>WA</v>
          </cell>
          <cell r="FT294" t="str">
            <v>EISAnqnx</v>
          </cell>
          <cell r="FV294">
            <v>1282378.24</v>
          </cell>
          <cell r="GD294" t="str">
            <v>WA</v>
          </cell>
          <cell r="GE294">
            <v>855381.29599999997</v>
          </cell>
          <cell r="GF294">
            <v>2264416.9240000001</v>
          </cell>
          <cell r="GI294">
            <v>1</v>
          </cell>
          <cell r="GJ294">
            <v>1</v>
          </cell>
          <cell r="GK294" t="str">
            <v>WA</v>
          </cell>
          <cell r="GL294">
            <v>1464.694</v>
          </cell>
          <cell r="GM294" t="str">
            <v>Pre 1980</v>
          </cell>
          <cell r="GN294">
            <v>0</v>
          </cell>
          <cell r="GQ294">
            <v>8632737.9961900003</v>
          </cell>
          <cell r="GR294">
            <v>524305.525975</v>
          </cell>
          <cell r="GU294" t="str">
            <v>Baseboard/Wall/Radiant</v>
          </cell>
          <cell r="GX294" t="str">
            <v>Natural Gas Other</v>
          </cell>
          <cell r="GY294" t="str">
            <v>WA</v>
          </cell>
          <cell r="GZ294">
            <v>1464.69372558594</v>
          </cell>
        </row>
        <row r="295">
          <cell r="AD295" t="str">
            <v>WA</v>
          </cell>
          <cell r="AH295" t="str">
            <v>WA</v>
          </cell>
          <cell r="AI295" t="str">
            <v>Pre 1980</v>
          </cell>
          <cell r="AJ295">
            <v>2003.7159999999999</v>
          </cell>
          <cell r="AK295" t="b">
            <v>1</v>
          </cell>
          <cell r="AN295" t="str">
            <v>OR</v>
          </cell>
          <cell r="AO295" t="str">
            <v>Heat Pump (Central System)</v>
          </cell>
          <cell r="AP295" t="str">
            <v>Pre 1980</v>
          </cell>
          <cell r="AQ295" t="str">
            <v>Crawlspace</v>
          </cell>
          <cell r="AR295">
            <v>5901.84783050651</v>
          </cell>
          <cell r="AU295" t="str">
            <v>No</v>
          </cell>
          <cell r="AV295" t="b">
            <v>1</v>
          </cell>
          <cell r="AX295">
            <v>20833522.841687981</v>
          </cell>
          <cell r="AY295" t="b">
            <v>0</v>
          </cell>
          <cell r="AZ295">
            <v>5914666.6439943705</v>
          </cell>
          <cell r="BA295">
            <v>0.85130111524163632</v>
          </cell>
          <cell r="BB295">
            <v>5901.84783050651</v>
          </cell>
          <cell r="BC295">
            <v>0.85130114977754967</v>
          </cell>
          <cell r="BF295" t="str">
            <v>ID</v>
          </cell>
          <cell r="BG295" t="str">
            <v>Heat Pump (Central System)</v>
          </cell>
          <cell r="BH295" t="str">
            <v>Pre 1980</v>
          </cell>
          <cell r="BI295" t="str">
            <v>Basement</v>
          </cell>
          <cell r="BJ295">
            <v>1353.30869306144</v>
          </cell>
          <cell r="BM295" t="str">
            <v>No</v>
          </cell>
          <cell r="BN295">
            <v>3576794.875761386</v>
          </cell>
          <cell r="BO295" t="b">
            <v>0</v>
          </cell>
          <cell r="BP295">
            <v>731497.45197877346</v>
          </cell>
          <cell r="BQ295">
            <v>0.33333333333333331</v>
          </cell>
          <cell r="BR295">
            <v>451.10289768714665</v>
          </cell>
          <cell r="BU295" t="str">
            <v>WA</v>
          </cell>
          <cell r="BV295" t="str">
            <v>Post 2006</v>
          </cell>
          <cell r="BW295" t="str">
            <v>Gas Storage Inside Conditioned Space</v>
          </cell>
          <cell r="BY295">
            <v>4956.4930000000004</v>
          </cell>
          <cell r="BZ295" t="str">
            <v>le55</v>
          </cell>
          <cell r="CF295" t="str">
            <v>Conditioned</v>
          </cell>
          <cell r="CG295">
            <v>2003.7159999999999</v>
          </cell>
          <cell r="CH295" t="str">
            <v>WA</v>
          </cell>
          <cell r="CI295" t="str">
            <v>Top-Freezer w/o TTD Ice</v>
          </cell>
          <cell r="CJ295">
            <v>42078.036</v>
          </cell>
          <cell r="CK295" t="b">
            <v>0</v>
          </cell>
          <cell r="CQ295" t="str">
            <v>Unconditioned</v>
          </cell>
          <cell r="CR295">
            <v>3785.7640000000001</v>
          </cell>
          <cell r="CS295" t="str">
            <v>ID</v>
          </cell>
          <cell r="CT295" t="str">
            <v>Chest</v>
          </cell>
          <cell r="CU295">
            <v>113572.92</v>
          </cell>
          <cell r="CV295" t="b">
            <v>0</v>
          </cell>
          <cell r="CZ295">
            <v>4956.4930000000004</v>
          </cell>
          <cell r="DA295" t="str">
            <v>WA</v>
          </cell>
          <cell r="DC295" t="str">
            <v>Vertical Axis</v>
          </cell>
          <cell r="DG295" t="str">
            <v>Electric</v>
          </cell>
          <cell r="DH295">
            <v>1188.027</v>
          </cell>
          <cell r="DI295" t="str">
            <v>OR</v>
          </cell>
          <cell r="DL295" t="str">
            <v>Gas</v>
          </cell>
          <cell r="DM295" t="str">
            <v>Electric</v>
          </cell>
          <cell r="DN295">
            <v>1524.7619999999999</v>
          </cell>
          <cell r="DO295" t="str">
            <v>WA</v>
          </cell>
          <cell r="DS295">
            <v>4956.4930000000004</v>
          </cell>
          <cell r="DT295" t="str">
            <v>WA</v>
          </cell>
          <cell r="DU295" t="str">
            <v>lt32</v>
          </cell>
          <cell r="DX295" t="b">
            <v>0</v>
          </cell>
          <cell r="DY295">
            <v>6932.7380000000003</v>
          </cell>
          <cell r="DZ295" t="str">
            <v>OR</v>
          </cell>
          <cell r="EC295" t="str">
            <v>Desktop</v>
          </cell>
          <cell r="ED295">
            <v>1524.7619999999999</v>
          </cell>
          <cell r="EE295" t="str">
            <v>WA</v>
          </cell>
          <cell r="EH295" t="str">
            <v>le20</v>
          </cell>
          <cell r="EI295">
            <v>1524.7619999999999</v>
          </cell>
          <cell r="EJ295" t="str">
            <v>WA</v>
          </cell>
          <cell r="EO295">
            <v>1464.694</v>
          </cell>
          <cell r="EP295" t="str">
            <v>WA</v>
          </cell>
          <cell r="ES295">
            <v>1524.7619999999999</v>
          </cell>
          <cell r="ET295" t="str">
            <v>WA</v>
          </cell>
          <cell r="EZ295" t="str">
            <v>WA</v>
          </cell>
          <cell r="FA295" t="str">
            <v>Bathroom</v>
          </cell>
          <cell r="FB295">
            <v>205842.87</v>
          </cell>
          <cell r="FC295">
            <v>125030.484</v>
          </cell>
          <cell r="FI295" t="str">
            <v>WA</v>
          </cell>
          <cell r="FJ295" t="str">
            <v>Living Room/Family Room</v>
          </cell>
          <cell r="FK295" t="str">
            <v>EISAnqnx</v>
          </cell>
          <cell r="FL295">
            <v>114357.15</v>
          </cell>
          <cell r="FS295" t="str">
            <v>WA</v>
          </cell>
          <cell r="FT295" t="str">
            <v>EISAq</v>
          </cell>
          <cell r="FV295">
            <v>841560.72</v>
          </cell>
          <cell r="GD295" t="str">
            <v>WA</v>
          </cell>
          <cell r="GE295">
            <v>3073700.344</v>
          </cell>
          <cell r="GF295">
            <v>2484607.84</v>
          </cell>
          <cell r="GI295">
            <v>1</v>
          </cell>
          <cell r="GJ295">
            <v>1</v>
          </cell>
          <cell r="GK295" t="str">
            <v>WA</v>
          </cell>
          <cell r="GL295">
            <v>2003.7159999999999</v>
          </cell>
          <cell r="GM295" t="str">
            <v>Pre 1980</v>
          </cell>
          <cell r="GN295">
            <v>0</v>
          </cell>
          <cell r="GQ295">
            <v>10718403.861307999</v>
          </cell>
          <cell r="GR295">
            <v>344634.14270999999</v>
          </cell>
          <cell r="GU295" t="str">
            <v>Baseboard/Wall/Radiant</v>
          </cell>
          <cell r="GX295" t="str">
            <v>Wood</v>
          </cell>
          <cell r="GY295" t="str">
            <v>WA</v>
          </cell>
          <cell r="GZ295">
            <v>1464.69372558594</v>
          </cell>
        </row>
        <row r="296">
          <cell r="AD296" t="str">
            <v>WA</v>
          </cell>
          <cell r="AH296" t="str">
            <v>WA</v>
          </cell>
          <cell r="AI296" t="str">
            <v>Pre 1980</v>
          </cell>
          <cell r="AJ296">
            <v>2003.7159999999999</v>
          </cell>
          <cell r="AK296" t="b">
            <v>1</v>
          </cell>
          <cell r="AN296" t="str">
            <v>OR</v>
          </cell>
          <cell r="AO296" t="str">
            <v>Heat Pump (Central System)</v>
          </cell>
          <cell r="AP296" t="str">
            <v>Pre 1980</v>
          </cell>
          <cell r="AQ296" t="str">
            <v>Slab on Grade</v>
          </cell>
          <cell r="AR296">
            <v>1030.89045074349</v>
          </cell>
          <cell r="AU296" t="str">
            <v>No</v>
          </cell>
          <cell r="AV296" t="b">
            <v>1</v>
          </cell>
          <cell r="AX296">
            <v>3639043.2911245194</v>
          </cell>
          <cell r="AY296" t="b">
            <v>0</v>
          </cell>
          <cell r="AZ296">
            <v>1033129.5448025048</v>
          </cell>
          <cell r="BA296">
            <v>0.14869888475836368</v>
          </cell>
          <cell r="BB296">
            <v>1030.89045074349</v>
          </cell>
          <cell r="BC296">
            <v>0.14869889079083762</v>
          </cell>
          <cell r="BF296" t="str">
            <v>ID</v>
          </cell>
          <cell r="BG296" t="str">
            <v>Heat Pump (Central System)</v>
          </cell>
          <cell r="BH296" t="str">
            <v>Pre 1980</v>
          </cell>
          <cell r="BI296" t="str">
            <v>Crawlspace</v>
          </cell>
          <cell r="BJ296">
            <v>1312.4761031845901</v>
          </cell>
          <cell r="BM296" t="str">
            <v>No</v>
          </cell>
          <cell r="BN296">
            <v>3468874.3407168714</v>
          </cell>
          <cell r="BO296" t="b">
            <v>0</v>
          </cell>
          <cell r="BP296">
            <v>709426.40816907131</v>
          </cell>
          <cell r="BQ296">
            <v>0.33333333333333331</v>
          </cell>
          <cell r="BR296">
            <v>437.49203439486337</v>
          </cell>
          <cell r="BU296" t="str">
            <v>WA</v>
          </cell>
          <cell r="BV296" t="str">
            <v>Pre 1980</v>
          </cell>
          <cell r="BW296" t="str">
            <v>Electric Storage - Outside Conditioned Space - Buffered</v>
          </cell>
          <cell r="BY296">
            <v>1464.694</v>
          </cell>
          <cell r="BZ296" t="str">
            <v>le55</v>
          </cell>
          <cell r="CF296" t="str">
            <v>Conditioned</v>
          </cell>
          <cell r="CG296">
            <v>1524.7619999999999</v>
          </cell>
          <cell r="CH296" t="str">
            <v>WA</v>
          </cell>
          <cell r="CI296" t="str">
            <v>Top-Freezer w/o TTD Ice</v>
          </cell>
          <cell r="CJ296">
            <v>27445.716</v>
          </cell>
          <cell r="CK296" t="b">
            <v>0</v>
          </cell>
          <cell r="CQ296" t="str">
            <v>Conditioned</v>
          </cell>
          <cell r="CR296">
            <v>2130.886</v>
          </cell>
          <cell r="CS296" t="str">
            <v>MT</v>
          </cell>
          <cell r="CT296" t="str">
            <v>Chest</v>
          </cell>
          <cell r="CU296">
            <v>38355.947999999997</v>
          </cell>
          <cell r="CV296" t="b">
            <v>0</v>
          </cell>
          <cell r="CZ296">
            <v>2003.7159999999999</v>
          </cell>
          <cell r="DA296" t="str">
            <v>WA</v>
          </cell>
          <cell r="DC296" t="str">
            <v>Vertical Axis</v>
          </cell>
          <cell r="DG296" t="str">
            <v>Electric</v>
          </cell>
          <cell r="DH296">
            <v>2003.7159999999999</v>
          </cell>
          <cell r="DI296" t="str">
            <v>WA</v>
          </cell>
          <cell r="DL296" t="str">
            <v>Gas</v>
          </cell>
          <cell r="DM296" t="str">
            <v>Gas</v>
          </cell>
          <cell r="DN296">
            <v>4956.4930000000004</v>
          </cell>
          <cell r="DO296" t="str">
            <v>WA</v>
          </cell>
          <cell r="DS296">
            <v>1524.7619999999999</v>
          </cell>
          <cell r="DT296" t="str">
            <v>WA</v>
          </cell>
          <cell r="DU296" t="str">
            <v>32to46</v>
          </cell>
          <cell r="DX296" t="b">
            <v>0</v>
          </cell>
          <cell r="DY296">
            <v>6932.7380000000003</v>
          </cell>
          <cell r="DZ296" t="str">
            <v>OR</v>
          </cell>
          <cell r="EC296" t="str">
            <v>Desktop</v>
          </cell>
          <cell r="ED296">
            <v>1524.7619999999999</v>
          </cell>
          <cell r="EE296" t="str">
            <v>WA</v>
          </cell>
          <cell r="EH296" t="str">
            <v>le20</v>
          </cell>
          <cell r="EI296">
            <v>1150.8789999999999</v>
          </cell>
          <cell r="EJ296" t="str">
            <v>WA</v>
          </cell>
          <cell r="EO296">
            <v>1464.694</v>
          </cell>
          <cell r="EP296" t="str">
            <v>WA</v>
          </cell>
          <cell r="ES296">
            <v>4956.4930000000004</v>
          </cell>
          <cell r="ET296" t="str">
            <v>WA</v>
          </cell>
          <cell r="EZ296" t="str">
            <v>WA</v>
          </cell>
          <cell r="FA296" t="str">
            <v>Bedrooms</v>
          </cell>
          <cell r="FB296">
            <v>341546.68799999997</v>
          </cell>
          <cell r="FC296">
            <v>763905.76199999999</v>
          </cell>
          <cell r="FI296" t="str">
            <v>WA</v>
          </cell>
          <cell r="FJ296" t="str">
            <v>Living Room/Family Room</v>
          </cell>
          <cell r="FK296" t="str">
            <v>EISAq</v>
          </cell>
          <cell r="FL296">
            <v>33544.763999999996</v>
          </cell>
          <cell r="FS296" t="str">
            <v>WA</v>
          </cell>
          <cell r="FT296" t="str">
            <v>EISAx</v>
          </cell>
          <cell r="FV296">
            <v>1542861.3199999998</v>
          </cell>
          <cell r="GD296" t="str">
            <v>WA</v>
          </cell>
          <cell r="GE296">
            <v>5321869.6959999995</v>
          </cell>
          <cell r="GF296">
            <v>4007432</v>
          </cell>
          <cell r="GI296">
            <v>1</v>
          </cell>
          <cell r="GJ296">
            <v>1</v>
          </cell>
          <cell r="GK296" t="str">
            <v>WA</v>
          </cell>
          <cell r="GL296">
            <v>2003.7159999999999</v>
          </cell>
          <cell r="GM296" t="str">
            <v>Pre 1980</v>
          </cell>
          <cell r="GN296">
            <v>0</v>
          </cell>
          <cell r="GQ296">
            <v>11287879.985668</v>
          </cell>
          <cell r="GR296">
            <v>71106.871549999996</v>
          </cell>
          <cell r="GU296" t="str">
            <v>Oil FAF</v>
          </cell>
          <cell r="GX296" t="str">
            <v>Wood</v>
          </cell>
          <cell r="GY296" t="str">
            <v>WA</v>
          </cell>
          <cell r="GZ296">
            <v>1464.69372558594</v>
          </cell>
        </row>
        <row r="297">
          <cell r="AD297" t="str">
            <v>WA</v>
          </cell>
          <cell r="AH297" t="str">
            <v>WA</v>
          </cell>
          <cell r="AI297" t="str">
            <v>Pre 1980</v>
          </cell>
          <cell r="AJ297">
            <v>4956.4930000000004</v>
          </cell>
          <cell r="AK297" t="b">
            <v>1</v>
          </cell>
          <cell r="AN297" t="str">
            <v>WA</v>
          </cell>
          <cell r="AO297" t="str">
            <v>Baseboard/Wall/Radiant</v>
          </cell>
          <cell r="AP297" t="str">
            <v>1993-2006</v>
          </cell>
          <cell r="AQ297" t="str">
            <v>Crawlspace</v>
          </cell>
          <cell r="AR297">
            <v>4014.3494398889502</v>
          </cell>
          <cell r="AU297" t="str">
            <v>No</v>
          </cell>
          <cell r="AV297" t="b">
            <v>0</v>
          </cell>
          <cell r="AX297">
            <v>9441749.882618811</v>
          </cell>
          <cell r="AY297" t="b">
            <v>0</v>
          </cell>
          <cell r="AZ297">
            <v>3132223.8494844884</v>
          </cell>
          <cell r="BA297" t="str">
            <v/>
          </cell>
          <cell r="BB297" t="str">
            <v/>
          </cell>
          <cell r="BC297">
            <v>0.809917302392831</v>
          </cell>
          <cell r="BF297" t="str">
            <v>ID</v>
          </cell>
          <cell r="BG297" t="str">
            <v>Central Air Conditioning (Ducted System)</v>
          </cell>
          <cell r="BH297" t="str">
            <v>1980-1992</v>
          </cell>
          <cell r="BI297" t="str">
            <v>Basement</v>
          </cell>
          <cell r="BJ297">
            <v>1192.46508789063</v>
          </cell>
          <cell r="BM297" t="str">
            <v>No</v>
          </cell>
          <cell r="BN297">
            <v>2456478.0810546977</v>
          </cell>
          <cell r="BO297" t="b">
            <v>0</v>
          </cell>
          <cell r="BP297">
            <v>517780.26581299043</v>
          </cell>
          <cell r="BQ297">
            <v>1</v>
          </cell>
          <cell r="BR297">
            <v>1192.46508789063</v>
          </cell>
          <cell r="BU297" t="str">
            <v>OR</v>
          </cell>
          <cell r="BV297" t="str">
            <v>Pre 1980</v>
          </cell>
          <cell r="BW297" t="str">
            <v>Electric Storage - Inside Conditioned Space</v>
          </cell>
          <cell r="BY297">
            <v>1188.027</v>
          </cell>
          <cell r="BZ297" t="str">
            <v>le55</v>
          </cell>
          <cell r="CF297" t="str">
            <v>Conditioned</v>
          </cell>
          <cell r="CG297">
            <v>4956.4930000000004</v>
          </cell>
          <cell r="CH297" t="str">
            <v>WA</v>
          </cell>
          <cell r="CI297" t="str">
            <v>Top-Freezer w/o TTD Ice</v>
          </cell>
          <cell r="CJ297">
            <v>89216.874000000011</v>
          </cell>
          <cell r="CK297" t="b">
            <v>0</v>
          </cell>
          <cell r="CQ297" t="str">
            <v>Unconditioned</v>
          </cell>
          <cell r="CR297">
            <v>1904.288</v>
          </cell>
          <cell r="CS297" t="str">
            <v>WA</v>
          </cell>
          <cell r="CT297" t="str">
            <v>Upright</v>
          </cell>
          <cell r="CU297">
            <v>22851.455999999998</v>
          </cell>
          <cell r="CV297" t="b">
            <v>0</v>
          </cell>
          <cell r="CZ297">
            <v>4956.4930000000004</v>
          </cell>
          <cell r="DA297" t="str">
            <v>WA</v>
          </cell>
          <cell r="DC297" t="str">
            <v>Vertical Axis</v>
          </cell>
          <cell r="DG297" t="str">
            <v>Electric</v>
          </cell>
          <cell r="DH297">
            <v>1464.694</v>
          </cell>
          <cell r="DI297" t="str">
            <v>WA</v>
          </cell>
          <cell r="DL297" t="str">
            <v>Electric</v>
          </cell>
          <cell r="DM297" t="str">
            <v>Electric</v>
          </cell>
          <cell r="DN297">
            <v>2003.7159999999999</v>
          </cell>
          <cell r="DO297" t="str">
            <v>WA</v>
          </cell>
          <cell r="DS297">
            <v>1524.7619999999999</v>
          </cell>
          <cell r="DT297" t="str">
            <v>WA</v>
          </cell>
          <cell r="DU297" t="str">
            <v>lt32</v>
          </cell>
          <cell r="DX297" t="b">
            <v>1</v>
          </cell>
          <cell r="DY297">
            <v>4956.4930000000004</v>
          </cell>
          <cell r="DZ297" t="str">
            <v>WA</v>
          </cell>
          <cell r="EC297" t="str">
            <v>Laptop</v>
          </cell>
          <cell r="ED297">
            <v>1188.027</v>
          </cell>
          <cell r="EE297" t="str">
            <v>OR</v>
          </cell>
          <cell r="EH297" t="str">
            <v>le20</v>
          </cell>
          <cell r="EI297">
            <v>4956.4930000000004</v>
          </cell>
          <cell r="EJ297" t="str">
            <v>WA</v>
          </cell>
          <cell r="EO297">
            <v>1464.694</v>
          </cell>
          <cell r="EP297" t="str">
            <v>WA</v>
          </cell>
          <cell r="ES297">
            <v>6932.7380000000003</v>
          </cell>
          <cell r="ET297" t="str">
            <v>OR</v>
          </cell>
          <cell r="EZ297" t="str">
            <v>WA</v>
          </cell>
          <cell r="FA297" t="str">
            <v>Exterior</v>
          </cell>
          <cell r="FB297">
            <v>91485.72</v>
          </cell>
          <cell r="FC297">
            <v>3278238.3</v>
          </cell>
          <cell r="FI297" t="str">
            <v>WA</v>
          </cell>
          <cell r="FJ297" t="str">
            <v>Other</v>
          </cell>
          <cell r="FK297" t="str">
            <v>EISAnqnx</v>
          </cell>
          <cell r="FL297">
            <v>182971.44</v>
          </cell>
          <cell r="FS297" t="str">
            <v>OR</v>
          </cell>
          <cell r="FT297" t="str">
            <v>EISAnqnx</v>
          </cell>
          <cell r="FV297">
            <v>5546190.4000000004</v>
          </cell>
          <cell r="GD297" t="str">
            <v>WA</v>
          </cell>
          <cell r="GE297">
            <v>3172155.5200000005</v>
          </cell>
          <cell r="GF297">
            <v>8108822.5480000004</v>
          </cell>
          <cell r="GI297">
            <v>1</v>
          </cell>
          <cell r="GJ297">
            <v>1</v>
          </cell>
          <cell r="GK297" t="str">
            <v>WA</v>
          </cell>
          <cell r="GL297">
            <v>4956.4930000000004</v>
          </cell>
          <cell r="GM297" t="str">
            <v>Pre 1980</v>
          </cell>
          <cell r="GN297">
            <v>0</v>
          </cell>
          <cell r="GQ297">
            <v>28473342.294915002</v>
          </cell>
          <cell r="GR297">
            <v>1516352.2947225003</v>
          </cell>
          <cell r="GU297" t="str">
            <v>Oil Other</v>
          </cell>
          <cell r="GX297" t="str">
            <v>None</v>
          </cell>
          <cell r="GY297" t="str">
            <v>WA</v>
          </cell>
          <cell r="GZ297">
            <v>1524.76245117188</v>
          </cell>
        </row>
        <row r="298">
          <cell r="AD298" t="str">
            <v>WA</v>
          </cell>
          <cell r="AH298" t="str">
            <v>WA</v>
          </cell>
          <cell r="AI298" t="str">
            <v>Pre 1980</v>
          </cell>
          <cell r="AJ298">
            <v>4956.4930000000004</v>
          </cell>
          <cell r="AK298" t="b">
            <v>1</v>
          </cell>
          <cell r="AN298" t="str">
            <v>WA</v>
          </cell>
          <cell r="AO298" t="str">
            <v>Wood</v>
          </cell>
          <cell r="AP298" t="str">
            <v>1993-2006</v>
          </cell>
          <cell r="AQ298" t="str">
            <v>Slab on Grade</v>
          </cell>
          <cell r="AR298">
            <v>942.14323589230401</v>
          </cell>
          <cell r="AU298" t="str">
            <v>No</v>
          </cell>
          <cell r="AV298" t="b">
            <v>1</v>
          </cell>
          <cell r="AX298">
            <v>2215920.8908186988</v>
          </cell>
          <cell r="AY298" t="b">
            <v>0</v>
          </cell>
          <cell r="AZ298">
            <v>735113.76059329777</v>
          </cell>
          <cell r="BA298">
            <v>0.19008264462809907</v>
          </cell>
          <cell r="BB298">
            <v>942.14323589230401</v>
          </cell>
          <cell r="BC298">
            <v>0.19008263219423571</v>
          </cell>
          <cell r="BF298" t="str">
            <v>ID</v>
          </cell>
          <cell r="BG298" t="str">
            <v>Central Air Conditioning (Ducted System)</v>
          </cell>
          <cell r="BH298" t="str">
            <v>1993-2006</v>
          </cell>
          <cell r="BI298" t="str">
            <v>Basement</v>
          </cell>
          <cell r="BJ298">
            <v>3785.76440429688</v>
          </cell>
          <cell r="BM298" t="str">
            <v>No</v>
          </cell>
          <cell r="BN298">
            <v>9320551.9633789193</v>
          </cell>
          <cell r="BO298" t="b">
            <v>0</v>
          </cell>
          <cell r="BP298">
            <v>1676639.3393750023</v>
          </cell>
          <cell r="BQ298">
            <v>1</v>
          </cell>
          <cell r="BR298">
            <v>3785.76440429688</v>
          </cell>
          <cell r="BU298" t="str">
            <v>WA</v>
          </cell>
          <cell r="BV298" t="str">
            <v>Pre 1980</v>
          </cell>
          <cell r="BW298" t="str">
            <v>Electric Storage - Inside Conditioned Space</v>
          </cell>
          <cell r="BY298">
            <v>4956.4930000000004</v>
          </cell>
          <cell r="BZ298" t="str">
            <v>le55</v>
          </cell>
          <cell r="CF298" t="str">
            <v>Conditioned</v>
          </cell>
          <cell r="CG298">
            <v>1188.027</v>
          </cell>
          <cell r="CH298" t="str">
            <v>OR</v>
          </cell>
          <cell r="CI298" t="str">
            <v>Top-Freezer w/o TTD Ice</v>
          </cell>
          <cell r="CJ298">
            <v>21384.486000000001</v>
          </cell>
          <cell r="CK298" t="b">
            <v>0</v>
          </cell>
          <cell r="CQ298" t="str">
            <v>Unconditioned</v>
          </cell>
          <cell r="CR298">
            <v>1612.692</v>
          </cell>
          <cell r="CS298" t="str">
            <v>OR</v>
          </cell>
          <cell r="CT298" t="str">
            <v>Chest</v>
          </cell>
          <cell r="CU298">
            <v>16126.92</v>
          </cell>
          <cell r="CV298" t="b">
            <v>0</v>
          </cell>
          <cell r="CZ298">
            <v>1524.7619999999999</v>
          </cell>
          <cell r="DA298" t="str">
            <v>WA</v>
          </cell>
          <cell r="DC298" t="str">
            <v>Vertical Axis</v>
          </cell>
          <cell r="DG298" t="str">
            <v>Electric</v>
          </cell>
          <cell r="DH298">
            <v>1524.7619999999999</v>
          </cell>
          <cell r="DI298" t="str">
            <v>WA</v>
          </cell>
          <cell r="DL298" t="str">
            <v>Electric</v>
          </cell>
          <cell r="DM298" t="str">
            <v>Electric</v>
          </cell>
          <cell r="DN298">
            <v>2003.7159999999999</v>
          </cell>
          <cell r="DO298" t="str">
            <v>WA</v>
          </cell>
          <cell r="DS298">
            <v>1524.7619999999999</v>
          </cell>
          <cell r="DT298" t="str">
            <v>WA</v>
          </cell>
          <cell r="DU298" t="str">
            <v>lt32</v>
          </cell>
          <cell r="DX298" t="b">
            <v>0</v>
          </cell>
          <cell r="DY298">
            <v>4956.4930000000004</v>
          </cell>
          <cell r="DZ298" t="str">
            <v>WA</v>
          </cell>
          <cell r="EC298" t="str">
            <v>Laptop</v>
          </cell>
          <cell r="ED298">
            <v>1150.8789999999999</v>
          </cell>
          <cell r="EE298" t="str">
            <v>WA</v>
          </cell>
          <cell r="EH298" t="str">
            <v>le20</v>
          </cell>
          <cell r="EI298">
            <v>1464.694</v>
          </cell>
          <cell r="EJ298" t="str">
            <v>WA</v>
          </cell>
          <cell r="EO298">
            <v>1464.694</v>
          </cell>
          <cell r="EP298" t="str">
            <v>WA</v>
          </cell>
          <cell r="ES298">
            <v>4956.4930000000004</v>
          </cell>
          <cell r="ET298" t="str">
            <v>WA</v>
          </cell>
          <cell r="EZ298" t="str">
            <v>WA</v>
          </cell>
          <cell r="FA298" t="str">
            <v>Kitchen</v>
          </cell>
          <cell r="FB298">
            <v>182971.44</v>
          </cell>
          <cell r="FC298">
            <v>243961.91999999998</v>
          </cell>
          <cell r="FI298" t="str">
            <v>WA</v>
          </cell>
          <cell r="FJ298" t="str">
            <v>Other</v>
          </cell>
          <cell r="FK298" t="str">
            <v>EISAq</v>
          </cell>
          <cell r="FL298">
            <v>68614.289999999994</v>
          </cell>
          <cell r="FS298" t="str">
            <v>OR</v>
          </cell>
          <cell r="FT298" t="str">
            <v>EISAq</v>
          </cell>
          <cell r="FV298">
            <v>3376243.406</v>
          </cell>
          <cell r="GD298" t="str">
            <v>WA</v>
          </cell>
          <cell r="GE298">
            <v>8842383.5120000001</v>
          </cell>
          <cell r="GF298">
            <v>3727282.7360000005</v>
          </cell>
          <cell r="GI298">
            <v>1</v>
          </cell>
          <cell r="GJ298">
            <v>1</v>
          </cell>
          <cell r="GK298" t="str">
            <v>WA</v>
          </cell>
          <cell r="GL298">
            <v>4956.4930000000004</v>
          </cell>
          <cell r="GM298" t="str">
            <v>Pre 1980</v>
          </cell>
          <cell r="GN298">
            <v>-1</v>
          </cell>
          <cell r="GQ298">
            <v>24534541.220139999</v>
          </cell>
          <cell r="GR298">
            <v>1439229.2636425002</v>
          </cell>
          <cell r="GU298" t="str">
            <v>Natural Gas FAF</v>
          </cell>
          <cell r="GX298" t="str">
            <v>Natural Gas Other</v>
          </cell>
          <cell r="GY298" t="str">
            <v>WA</v>
          </cell>
          <cell r="GZ298">
            <v>1524.76245117188</v>
          </cell>
        </row>
        <row r="299">
          <cell r="AD299" t="str">
            <v>WA</v>
          </cell>
          <cell r="AH299" t="str">
            <v>WA</v>
          </cell>
          <cell r="AI299" t="str">
            <v>1993-2006</v>
          </cell>
          <cell r="AJ299">
            <v>2003.7159999999999</v>
          </cell>
          <cell r="AK299" t="b">
            <v>1</v>
          </cell>
          <cell r="AN299" t="str">
            <v>WA</v>
          </cell>
          <cell r="AO299" t="str">
            <v>Baseboard/Wall/Radiant</v>
          </cell>
          <cell r="AP299" t="str">
            <v>1993-2006</v>
          </cell>
          <cell r="AQ299" t="str">
            <v>Slab on Grade</v>
          </cell>
          <cell r="AR299">
            <v>942.14323589230401</v>
          </cell>
          <cell r="AU299" t="str">
            <v>No</v>
          </cell>
          <cell r="AV299" t="b">
            <v>0</v>
          </cell>
          <cell r="AX299">
            <v>2215920.8908186988</v>
          </cell>
          <cell r="AY299" t="b">
            <v>0</v>
          </cell>
          <cell r="AZ299">
            <v>735113.76059329777</v>
          </cell>
          <cell r="BA299" t="str">
            <v/>
          </cell>
          <cell r="BB299" t="str">
            <v/>
          </cell>
          <cell r="BC299">
            <v>0.19008263219423571</v>
          </cell>
          <cell r="BF299" t="str">
            <v>OR</v>
          </cell>
          <cell r="BG299" t="str">
            <v>Window A/C</v>
          </cell>
          <cell r="BH299" t="str">
            <v>Pre 1980</v>
          </cell>
          <cell r="BI299" t="str">
            <v>Slab on Grade</v>
          </cell>
          <cell r="BJ299">
            <v>8264.9453125</v>
          </cell>
          <cell r="BM299" t="str">
            <v>Yes</v>
          </cell>
          <cell r="BN299">
            <v>5950760.625</v>
          </cell>
          <cell r="BO299" t="b">
            <v>0</v>
          </cell>
          <cell r="BP299">
            <v>0</v>
          </cell>
          <cell r="BQ299">
            <v>1</v>
          </cell>
          <cell r="BR299">
            <v>8264.9453125</v>
          </cell>
          <cell r="BU299" t="str">
            <v>OR</v>
          </cell>
          <cell r="BV299" t="str">
            <v>Pre 1980</v>
          </cell>
          <cell r="BW299" t="str">
            <v>Gas Storage Inside Conditioned Space</v>
          </cell>
          <cell r="BY299">
            <v>6932.7380000000003</v>
          </cell>
          <cell r="BZ299" t="str">
            <v>le55</v>
          </cell>
          <cell r="CF299" t="str">
            <v>Conditioned</v>
          </cell>
          <cell r="CG299">
            <v>1524.7619999999999</v>
          </cell>
          <cell r="CH299" t="str">
            <v>WA</v>
          </cell>
          <cell r="CI299" t="str">
            <v>Bottom-Freezer (Including French Door) w/ TTD Ice</v>
          </cell>
          <cell r="CJ299">
            <v>38119.049999999996</v>
          </cell>
          <cell r="CK299" t="b">
            <v>0</v>
          </cell>
          <cell r="CQ299" t="str">
            <v>Conditioned</v>
          </cell>
          <cell r="CR299">
            <v>1612.692</v>
          </cell>
          <cell r="CS299" t="str">
            <v>OR</v>
          </cell>
          <cell r="CT299" t="str">
            <v>Upright</v>
          </cell>
          <cell r="CU299">
            <v>32253.84</v>
          </cell>
          <cell r="CV299" t="b">
            <v>0</v>
          </cell>
          <cell r="CZ299">
            <v>1524.7619999999999</v>
          </cell>
          <cell r="DA299" t="str">
            <v>WA</v>
          </cell>
          <cell r="DC299" t="str">
            <v>Vertical Axis</v>
          </cell>
          <cell r="DG299" t="str">
            <v>Electric</v>
          </cell>
          <cell r="DH299">
            <v>1464.694</v>
          </cell>
          <cell r="DI299" t="str">
            <v>WA</v>
          </cell>
          <cell r="DL299" t="str">
            <v>Electric</v>
          </cell>
          <cell r="DM299" t="str">
            <v>Electric</v>
          </cell>
          <cell r="DN299">
            <v>1524.7619999999999</v>
          </cell>
          <cell r="DO299" t="str">
            <v>WA</v>
          </cell>
          <cell r="DS299">
            <v>4956.4930000000004</v>
          </cell>
          <cell r="DT299" t="str">
            <v>WA</v>
          </cell>
          <cell r="DU299" t="str">
            <v>gt46</v>
          </cell>
          <cell r="DX299" t="b">
            <v>0</v>
          </cell>
          <cell r="DY299">
            <v>1524.7619999999999</v>
          </cell>
          <cell r="DZ299" t="str">
            <v>WA</v>
          </cell>
          <cell r="EC299" t="str">
            <v>Laptop</v>
          </cell>
          <cell r="ED299">
            <v>2003.7159999999999</v>
          </cell>
          <cell r="EE299" t="str">
            <v>WA</v>
          </cell>
          <cell r="EH299" t="str">
            <v>le20</v>
          </cell>
          <cell r="EI299">
            <v>1188.027</v>
          </cell>
          <cell r="EJ299" t="str">
            <v>OR</v>
          </cell>
          <cell r="EO299">
            <v>1150.8789999999999</v>
          </cell>
          <cell r="EP299" t="str">
            <v>WA</v>
          </cell>
          <cell r="ES299">
            <v>1524.7619999999999</v>
          </cell>
          <cell r="ET299" t="str">
            <v>WA</v>
          </cell>
          <cell r="EZ299" t="str">
            <v>WA</v>
          </cell>
          <cell r="FA299" t="str">
            <v>Living Room/Family Room</v>
          </cell>
          <cell r="FB299">
            <v>32020.002</v>
          </cell>
          <cell r="FC299">
            <v>472676.22</v>
          </cell>
          <cell r="FI299" t="str">
            <v>WA</v>
          </cell>
          <cell r="FJ299" t="str">
            <v>Bathroom</v>
          </cell>
          <cell r="FK299" t="str">
            <v>EISAnqnx</v>
          </cell>
          <cell r="FL299">
            <v>594779.16</v>
          </cell>
          <cell r="FS299" t="str">
            <v>OR</v>
          </cell>
          <cell r="FT299" t="str">
            <v>EISAx</v>
          </cell>
          <cell r="FV299">
            <v>1906502.9500000002</v>
          </cell>
          <cell r="GD299" t="str">
            <v>WA</v>
          </cell>
          <cell r="GE299">
            <v>20842653.831999999</v>
          </cell>
          <cell r="GF299">
            <v>6714452.3159999996</v>
          </cell>
          <cell r="GI299">
            <v>1</v>
          </cell>
          <cell r="GJ299">
            <v>1</v>
          </cell>
          <cell r="GK299" t="str">
            <v>WA</v>
          </cell>
          <cell r="GL299">
            <v>2003.7159999999999</v>
          </cell>
          <cell r="GM299" t="str">
            <v>1993-2006</v>
          </cell>
          <cell r="GN299">
            <v>0</v>
          </cell>
          <cell r="GQ299">
            <v>11287879.985668</v>
          </cell>
          <cell r="GR299">
            <v>71106.871549999996</v>
          </cell>
          <cell r="GU299" t="str">
            <v>Natural Gas FAF</v>
          </cell>
          <cell r="GX299" t="str">
            <v>Wood</v>
          </cell>
          <cell r="GY299" t="str">
            <v>WA</v>
          </cell>
          <cell r="GZ299">
            <v>1524.76245117188</v>
          </cell>
        </row>
        <row r="300">
          <cell r="AD300" t="str">
            <v>WA</v>
          </cell>
          <cell r="AH300" t="str">
            <v>WA</v>
          </cell>
          <cell r="AI300" t="str">
            <v>1980-1992</v>
          </cell>
          <cell r="AJ300">
            <v>4956.4930000000004</v>
          </cell>
          <cell r="AK300" t="b">
            <v>1</v>
          </cell>
          <cell r="AN300" t="str">
            <v>WA</v>
          </cell>
          <cell r="AO300" t="str">
            <v>Wood</v>
          </cell>
          <cell r="AP300" t="str">
            <v>1993-2006</v>
          </cell>
          <cell r="AQ300" t="str">
            <v>Crawlspace</v>
          </cell>
          <cell r="AR300">
            <v>4014.3494398889502</v>
          </cell>
          <cell r="AU300" t="str">
            <v>No</v>
          </cell>
          <cell r="AV300" t="b">
            <v>1</v>
          </cell>
          <cell r="AX300">
            <v>9441749.882618811</v>
          </cell>
          <cell r="AY300" t="b">
            <v>0</v>
          </cell>
          <cell r="AZ300">
            <v>3132223.8494844884</v>
          </cell>
          <cell r="BA300">
            <v>0.8099173553719009</v>
          </cell>
          <cell r="BB300">
            <v>4014.3494398889502</v>
          </cell>
          <cell r="BC300">
            <v>0.809917302392831</v>
          </cell>
          <cell r="BF300" t="str">
            <v>MT</v>
          </cell>
          <cell r="BG300" t="str">
            <v>Window A/C</v>
          </cell>
          <cell r="BH300" t="str">
            <v>Pre 1980</v>
          </cell>
          <cell r="BI300" t="str">
            <v>Basement</v>
          </cell>
          <cell r="BJ300">
            <v>2130.88647460938</v>
          </cell>
          <cell r="BM300" t="str">
            <v>No</v>
          </cell>
          <cell r="BN300">
            <v>6188094.3222656399</v>
          </cell>
          <cell r="BO300" t="b">
            <v>0</v>
          </cell>
          <cell r="BP300">
            <v>1163527.9417309598</v>
          </cell>
          <cell r="BQ300">
            <v>0.5</v>
          </cell>
          <cell r="BR300">
            <v>1065.44323730469</v>
          </cell>
          <cell r="BU300" t="str">
            <v>WA</v>
          </cell>
          <cell r="BV300" t="str">
            <v>Pre 1980</v>
          </cell>
          <cell r="BW300" t="str">
            <v>Electric Storage - Inside Conditioned Space</v>
          </cell>
          <cell r="BY300">
            <v>1464.694</v>
          </cell>
          <cell r="BZ300" t="str">
            <v>le55</v>
          </cell>
          <cell r="CF300" t="str">
            <v>Conditioned</v>
          </cell>
          <cell r="CG300">
            <v>6932.7380000000003</v>
          </cell>
          <cell r="CH300" t="str">
            <v>OR</v>
          </cell>
          <cell r="CI300" t="str">
            <v>Refrigerator Only</v>
          </cell>
          <cell r="CJ300">
            <v>124789.284</v>
          </cell>
          <cell r="CK300" t="b">
            <v>0</v>
          </cell>
          <cell r="CQ300" t="str">
            <v>Conditioned</v>
          </cell>
          <cell r="CR300">
            <v>1904.288</v>
          </cell>
          <cell r="CS300" t="str">
            <v>WA</v>
          </cell>
          <cell r="CT300" t="str">
            <v>Upright</v>
          </cell>
          <cell r="CU300">
            <v>34277.184000000001</v>
          </cell>
          <cell r="CV300" t="b">
            <v>0</v>
          </cell>
          <cell r="CZ300">
            <v>2003.7159999999999</v>
          </cell>
          <cell r="DA300" t="str">
            <v>WA</v>
          </cell>
          <cell r="DC300" t="str">
            <v>Vertical Axis</v>
          </cell>
          <cell r="DG300" t="str">
            <v>Electric</v>
          </cell>
          <cell r="DH300">
            <v>1464.694</v>
          </cell>
          <cell r="DI300" t="str">
            <v>WA</v>
          </cell>
          <cell r="DL300" t="str">
            <v>Electric</v>
          </cell>
          <cell r="DM300" t="str">
            <v>Electric</v>
          </cell>
          <cell r="DN300">
            <v>1524.7619999999999</v>
          </cell>
          <cell r="DO300" t="str">
            <v>WA</v>
          </cell>
          <cell r="DS300">
            <v>4956.4930000000004</v>
          </cell>
          <cell r="DT300" t="str">
            <v>WA</v>
          </cell>
          <cell r="DU300" t="str">
            <v>lt32</v>
          </cell>
          <cell r="DX300" t="b">
            <v>0</v>
          </cell>
          <cell r="DY300">
            <v>1524.7619999999999</v>
          </cell>
          <cell r="DZ300" t="str">
            <v>WA</v>
          </cell>
          <cell r="EC300" t="str">
            <v>Laptop</v>
          </cell>
          <cell r="ED300">
            <v>2003.7159999999999</v>
          </cell>
          <cell r="EE300" t="str">
            <v>WA</v>
          </cell>
          <cell r="EH300" t="str">
            <v>le20</v>
          </cell>
          <cell r="EI300">
            <v>1188.027</v>
          </cell>
          <cell r="EJ300" t="str">
            <v>OR</v>
          </cell>
          <cell r="EO300">
            <v>1150.8789999999999</v>
          </cell>
          <cell r="EP300" t="str">
            <v>WA</v>
          </cell>
          <cell r="ES300">
            <v>1524.7619999999999</v>
          </cell>
          <cell r="ET300" t="str">
            <v>WA</v>
          </cell>
          <cell r="EZ300" t="str">
            <v>WA</v>
          </cell>
          <cell r="FA300" t="str">
            <v>Other</v>
          </cell>
          <cell r="FB300">
            <v>548914.31999999995</v>
          </cell>
          <cell r="FC300">
            <v>1410404.8499999999</v>
          </cell>
          <cell r="FI300" t="str">
            <v>WA</v>
          </cell>
          <cell r="FJ300" t="str">
            <v>Bathroom</v>
          </cell>
          <cell r="FK300" t="str">
            <v>EISAq</v>
          </cell>
          <cell r="FL300">
            <v>257737.63600000003</v>
          </cell>
          <cell r="FS300" t="str">
            <v>OR</v>
          </cell>
          <cell r="FT300" t="str">
            <v>EISAnqnx</v>
          </cell>
          <cell r="FV300">
            <v>21006196.140000001</v>
          </cell>
          <cell r="GD300" t="str">
            <v>WA</v>
          </cell>
          <cell r="GE300">
            <v>2745897.1220000004</v>
          </cell>
          <cell r="GF300">
            <v>7003524.6090000002</v>
          </cell>
          <cell r="GI300">
            <v>1</v>
          </cell>
          <cell r="GJ300">
            <v>1</v>
          </cell>
          <cell r="GK300" t="str">
            <v>WA</v>
          </cell>
          <cell r="GL300">
            <v>4956.4930000000004</v>
          </cell>
          <cell r="GM300" t="str">
            <v>1980-1992</v>
          </cell>
          <cell r="GN300">
            <v>-1</v>
          </cell>
          <cell r="GQ300">
            <v>22581038.634050004</v>
          </cell>
          <cell r="GR300">
            <v>1463144.3423675001</v>
          </cell>
          <cell r="GU300" t="str">
            <v>Baseboard/Wall/Radiant</v>
          </cell>
          <cell r="GX300" t="str">
            <v>None</v>
          </cell>
          <cell r="GY300" t="str">
            <v>WA</v>
          </cell>
          <cell r="GZ300">
            <v>1524.76245117188</v>
          </cell>
        </row>
        <row r="301">
          <cell r="AD301" t="str">
            <v>WA</v>
          </cell>
          <cell r="AH301" t="str">
            <v>WA</v>
          </cell>
          <cell r="AI301" t="str">
            <v>Pre 1980</v>
          </cell>
          <cell r="AJ301">
            <v>1524.7619999999999</v>
          </cell>
          <cell r="AK301" t="b">
            <v>1</v>
          </cell>
          <cell r="AN301" t="str">
            <v>WA</v>
          </cell>
          <cell r="AO301" t="str">
            <v>Wood</v>
          </cell>
          <cell r="AP301" t="str">
            <v>Pre 1980</v>
          </cell>
          <cell r="AQ301" t="str">
            <v>Crawlspace</v>
          </cell>
          <cell r="AR301">
            <v>1496.3752382986399</v>
          </cell>
          <cell r="AU301" t="str">
            <v>Yes</v>
          </cell>
          <cell r="AV301" t="b">
            <v>0</v>
          </cell>
          <cell r="AX301">
            <v>4348466.4424958481</v>
          </cell>
          <cell r="AY301" t="b">
            <v>0</v>
          </cell>
          <cell r="AZ301">
            <v>0</v>
          </cell>
          <cell r="BA301" t="str">
            <v/>
          </cell>
          <cell r="BB301" t="str">
            <v/>
          </cell>
          <cell r="BC301">
            <v>0.74680006462923887</v>
          </cell>
          <cell r="BF301" t="str">
            <v>MT</v>
          </cell>
          <cell r="BG301" t="str">
            <v>Heat Pump (Ductless System)</v>
          </cell>
          <cell r="BH301" t="str">
            <v>Pre 1980</v>
          </cell>
          <cell r="BI301" t="str">
            <v>Basement</v>
          </cell>
          <cell r="BJ301">
            <v>2130.88647460938</v>
          </cell>
          <cell r="BM301" t="str">
            <v>No</v>
          </cell>
          <cell r="BN301">
            <v>6188094.3222656399</v>
          </cell>
          <cell r="BO301" t="b">
            <v>0</v>
          </cell>
          <cell r="BP301">
            <v>1163527.9417309598</v>
          </cell>
          <cell r="BQ301">
            <v>0.5</v>
          </cell>
          <cell r="BR301">
            <v>1065.44323730469</v>
          </cell>
          <cell r="BU301" t="str">
            <v>WA</v>
          </cell>
          <cell r="BV301" t="str">
            <v>Pre 1980</v>
          </cell>
          <cell r="BW301" t="str">
            <v>Electric Storage - Inside Conditioned Space</v>
          </cell>
          <cell r="BY301">
            <v>1464.694</v>
          </cell>
          <cell r="BZ301" t="str">
            <v>gt55</v>
          </cell>
          <cell r="CF301" t="str">
            <v>Conditioned</v>
          </cell>
          <cell r="CG301">
            <v>2003.7159999999999</v>
          </cell>
          <cell r="CH301" t="str">
            <v>WA</v>
          </cell>
          <cell r="CI301" t="str">
            <v>Top-Freezer w/o TTD Ice</v>
          </cell>
          <cell r="CJ301">
            <v>44081.752</v>
          </cell>
          <cell r="CK301" t="b">
            <v>0</v>
          </cell>
          <cell r="CQ301" t="str">
            <v>Unconditioned</v>
          </cell>
          <cell r="CR301">
            <v>1192.4649999999999</v>
          </cell>
          <cell r="CS301" t="str">
            <v>ID</v>
          </cell>
          <cell r="CT301" t="str">
            <v>Upright</v>
          </cell>
          <cell r="CU301">
            <v>17886.974999999999</v>
          </cell>
          <cell r="CV301" t="b">
            <v>0</v>
          </cell>
          <cell r="CZ301">
            <v>4956.4930000000004</v>
          </cell>
          <cell r="DA301" t="str">
            <v>WA</v>
          </cell>
          <cell r="DC301" t="str">
            <v>Horizontal Axis</v>
          </cell>
          <cell r="DG301" t="str">
            <v>Electric</v>
          </cell>
          <cell r="DH301">
            <v>1524.7619999999999</v>
          </cell>
          <cell r="DI301" t="str">
            <v>WA</v>
          </cell>
          <cell r="DL301" t="str">
            <v>Electric</v>
          </cell>
          <cell r="DM301" t="str">
            <v>Electric</v>
          </cell>
          <cell r="DN301">
            <v>2003.7159999999999</v>
          </cell>
          <cell r="DO301" t="str">
            <v>WA</v>
          </cell>
          <cell r="DS301">
            <v>2003.7159999999999</v>
          </cell>
          <cell r="DT301" t="str">
            <v>WA</v>
          </cell>
          <cell r="DU301" t="str">
            <v>32to46</v>
          </cell>
          <cell r="DX301" t="b">
            <v>1</v>
          </cell>
          <cell r="DY301">
            <v>4956.4930000000004</v>
          </cell>
          <cell r="DZ301" t="str">
            <v>WA</v>
          </cell>
          <cell r="EC301" t="str">
            <v>Desktop</v>
          </cell>
          <cell r="ED301">
            <v>2003.7159999999999</v>
          </cell>
          <cell r="EE301" t="str">
            <v>WA</v>
          </cell>
          <cell r="EH301" t="str">
            <v>le20</v>
          </cell>
          <cell r="EI301">
            <v>4956.4930000000004</v>
          </cell>
          <cell r="EJ301" t="str">
            <v>WA</v>
          </cell>
          <cell r="EO301">
            <v>4956.4930000000004</v>
          </cell>
          <cell r="EP301" t="str">
            <v>WA</v>
          </cell>
          <cell r="ES301">
            <v>4956.4930000000004</v>
          </cell>
          <cell r="ET301" t="str">
            <v>WA</v>
          </cell>
          <cell r="EZ301" t="str">
            <v>WA</v>
          </cell>
          <cell r="FA301" t="str">
            <v>Bathroom</v>
          </cell>
          <cell r="FB301">
            <v>2594812.2199999997</v>
          </cell>
          <cell r="FC301">
            <v>510947.57999999996</v>
          </cell>
          <cell r="FI301" t="str">
            <v>WA</v>
          </cell>
          <cell r="FJ301" t="str">
            <v>Bathroom</v>
          </cell>
          <cell r="FK301" t="str">
            <v>EISAx</v>
          </cell>
          <cell r="FL301">
            <v>1982597.2000000002</v>
          </cell>
          <cell r="FS301" t="str">
            <v>OR</v>
          </cell>
          <cell r="FT301" t="str">
            <v>EISAq</v>
          </cell>
          <cell r="FV301">
            <v>1913435.6880000001</v>
          </cell>
          <cell r="GD301" t="str">
            <v>WA</v>
          </cell>
          <cell r="GE301">
            <v>2622590.64</v>
          </cell>
          <cell r="GF301">
            <v>2772017.3160000001</v>
          </cell>
          <cell r="GI301">
            <v>1</v>
          </cell>
          <cell r="GJ301">
            <v>1</v>
          </cell>
          <cell r="GK301" t="str">
            <v>WA</v>
          </cell>
          <cell r="GL301">
            <v>1524.7619999999999</v>
          </cell>
          <cell r="GM301" t="str">
            <v>Pre 1980</v>
          </cell>
          <cell r="GN301">
            <v>0</v>
          </cell>
          <cell r="GQ301">
            <v>7547541.4047599994</v>
          </cell>
          <cell r="GR301">
            <v>442748.95384500001</v>
          </cell>
          <cell r="GU301" t="str">
            <v>Natural Gas FAF</v>
          </cell>
          <cell r="GX301" t="str">
            <v>Natural Gas Other</v>
          </cell>
          <cell r="GY301" t="str">
            <v>OR</v>
          </cell>
          <cell r="GZ301">
            <v>6932.73828125</v>
          </cell>
        </row>
        <row r="302">
          <cell r="AD302" t="str">
            <v>WA</v>
          </cell>
          <cell r="AH302" t="str">
            <v>WA</v>
          </cell>
          <cell r="AI302" t="str">
            <v>Pre 1980</v>
          </cell>
          <cell r="AJ302">
            <v>1524.7619999999999</v>
          </cell>
          <cell r="AK302" t="b">
            <v>1</v>
          </cell>
          <cell r="AN302" t="str">
            <v>WA</v>
          </cell>
          <cell r="AO302" t="str">
            <v>Wood</v>
          </cell>
          <cell r="AP302" t="str">
            <v>Pre 1980</v>
          </cell>
          <cell r="AQ302" t="str">
            <v>Basement</v>
          </cell>
          <cell r="AR302">
            <v>507.340337873235</v>
          </cell>
          <cell r="AU302" t="str">
            <v>Yes</v>
          </cell>
          <cell r="AV302" t="b">
            <v>0</v>
          </cell>
          <cell r="AX302">
            <v>1474331.0218596209</v>
          </cell>
          <cell r="AY302" t="b">
            <v>0</v>
          </cell>
          <cell r="AZ302">
            <v>0</v>
          </cell>
          <cell r="BA302" t="str">
            <v/>
          </cell>
          <cell r="BB302" t="str">
            <v/>
          </cell>
          <cell r="BC302">
            <v>0.25319972384970474</v>
          </cell>
          <cell r="BF302" t="str">
            <v>WA</v>
          </cell>
          <cell r="BG302" t="str">
            <v>Heat Pump (Central System)</v>
          </cell>
          <cell r="BH302" t="str">
            <v>1993-2006</v>
          </cell>
          <cell r="BI302" t="str">
            <v>Crawlspace</v>
          </cell>
          <cell r="BJ302">
            <v>1904.28771972656</v>
          </cell>
          <cell r="BM302" t="str">
            <v>No</v>
          </cell>
          <cell r="BN302">
            <v>4494119.0185546819</v>
          </cell>
          <cell r="BO302" t="b">
            <v>0</v>
          </cell>
          <cell r="BP302">
            <v>883099.71915161016</v>
          </cell>
          <cell r="BQ302">
            <v>1</v>
          </cell>
          <cell r="BR302">
            <v>1904.28771972656</v>
          </cell>
          <cell r="BU302" t="str">
            <v>WA</v>
          </cell>
          <cell r="BV302" t="str">
            <v>Pre 1980</v>
          </cell>
          <cell r="BW302" t="str">
            <v>Electric Storage - Inside Conditioned Space</v>
          </cell>
          <cell r="BY302">
            <v>2003.7159999999999</v>
          </cell>
          <cell r="BZ302" t="str">
            <v>le55</v>
          </cell>
          <cell r="CF302" t="str">
            <v>Conditioned</v>
          </cell>
          <cell r="CG302">
            <v>4956.4930000000004</v>
          </cell>
          <cell r="CH302" t="str">
            <v>WA</v>
          </cell>
          <cell r="CI302" t="str">
            <v>Top-Freezer w/o TTD Ice</v>
          </cell>
          <cell r="CJ302">
            <v>99129.860000000015</v>
          </cell>
          <cell r="CK302" t="b">
            <v>0</v>
          </cell>
          <cell r="CQ302" t="str">
            <v>Unconditioned</v>
          </cell>
          <cell r="CR302">
            <v>2130.886</v>
          </cell>
          <cell r="CS302" t="str">
            <v>MT</v>
          </cell>
          <cell r="CT302" t="str">
            <v>Upright</v>
          </cell>
          <cell r="CU302">
            <v>76711.895999999993</v>
          </cell>
          <cell r="CV302" t="b">
            <v>0</v>
          </cell>
          <cell r="CZ302">
            <v>2003.7159999999999</v>
          </cell>
          <cell r="DA302" t="str">
            <v>WA</v>
          </cell>
          <cell r="DC302" t="str">
            <v>Horizontal Axis</v>
          </cell>
          <cell r="DG302" t="str">
            <v>Electric</v>
          </cell>
          <cell r="DH302">
            <v>4956.4930000000004</v>
          </cell>
          <cell r="DI302" t="str">
            <v>WA</v>
          </cell>
          <cell r="DL302" t="str">
            <v>Gas</v>
          </cell>
          <cell r="DM302" t="str">
            <v>Gas</v>
          </cell>
          <cell r="DN302">
            <v>1524.7619999999999</v>
          </cell>
          <cell r="DO302" t="str">
            <v>WA</v>
          </cell>
          <cell r="DS302">
            <v>2003.7159999999999</v>
          </cell>
          <cell r="DT302" t="str">
            <v>WA</v>
          </cell>
          <cell r="DU302" t="str">
            <v>lt32</v>
          </cell>
          <cell r="DX302" t="b">
            <v>1</v>
          </cell>
          <cell r="DY302">
            <v>4956.4930000000004</v>
          </cell>
          <cell r="DZ302" t="str">
            <v>WA</v>
          </cell>
          <cell r="EC302" t="str">
            <v>Desktop</v>
          </cell>
          <cell r="ED302">
            <v>1524.7619999999999</v>
          </cell>
          <cell r="EE302" t="str">
            <v>WA</v>
          </cell>
          <cell r="EH302" t="str">
            <v>gt20</v>
          </cell>
          <cell r="EI302">
            <v>4956.4930000000004</v>
          </cell>
          <cell r="EJ302" t="str">
            <v>WA</v>
          </cell>
          <cell r="EO302">
            <v>1188.027</v>
          </cell>
          <cell r="EP302" t="str">
            <v>OR</v>
          </cell>
          <cell r="ES302">
            <v>1524.7619999999999</v>
          </cell>
          <cell r="ET302" t="str">
            <v>WA</v>
          </cell>
          <cell r="EZ302" t="str">
            <v>WA</v>
          </cell>
          <cell r="FA302" t="str">
            <v>Bedrooms</v>
          </cell>
          <cell r="FB302">
            <v>4812925.8319999995</v>
          </cell>
          <cell r="FC302">
            <v>2081860.9239999999</v>
          </cell>
          <cell r="FI302" t="str">
            <v>WA</v>
          </cell>
          <cell r="FJ302" t="str">
            <v>Bedrooms</v>
          </cell>
          <cell r="FK302" t="str">
            <v>EISAq</v>
          </cell>
          <cell r="FL302">
            <v>515475.27200000006</v>
          </cell>
          <cell r="FS302" t="str">
            <v>OR</v>
          </cell>
          <cell r="FT302" t="str">
            <v>EISAx</v>
          </cell>
          <cell r="FV302">
            <v>18787719.98</v>
          </cell>
          <cell r="GD302" t="str">
            <v>WA</v>
          </cell>
          <cell r="GE302">
            <v>2444193.486</v>
          </cell>
          <cell r="GF302">
            <v>2439619.1999999997</v>
          </cell>
          <cell r="GI302">
            <v>1</v>
          </cell>
          <cell r="GJ302">
            <v>1</v>
          </cell>
          <cell r="GK302" t="str">
            <v>WA</v>
          </cell>
          <cell r="GL302">
            <v>1524.7619999999999</v>
          </cell>
          <cell r="GM302" t="str">
            <v>Pre 1980</v>
          </cell>
          <cell r="GN302">
            <v>0</v>
          </cell>
          <cell r="GQ302">
            <v>7547541.4047599994</v>
          </cell>
          <cell r="GR302">
            <v>442748.95384500001</v>
          </cell>
          <cell r="GU302" t="str">
            <v>Natural Gas FAF</v>
          </cell>
          <cell r="GX302" t="str">
            <v>Wood</v>
          </cell>
          <cell r="GY302" t="str">
            <v>OR</v>
          </cell>
          <cell r="GZ302">
            <v>6932.73828125</v>
          </cell>
        </row>
        <row r="303">
          <cell r="AD303" t="str">
            <v>WA</v>
          </cell>
          <cell r="AH303" t="str">
            <v>WA</v>
          </cell>
          <cell r="AI303" t="str">
            <v>Pre 1980</v>
          </cell>
          <cell r="AJ303">
            <v>2003.7159999999999</v>
          </cell>
          <cell r="AK303" t="b">
            <v>1</v>
          </cell>
          <cell r="AN303" t="str">
            <v>WA</v>
          </cell>
          <cell r="AO303" t="str">
            <v>Baseboard/Wall/Radiant</v>
          </cell>
          <cell r="AP303" t="str">
            <v>Pre 1980</v>
          </cell>
          <cell r="AQ303" t="str">
            <v>Crawlspace</v>
          </cell>
          <cell r="AR303">
            <v>1496.3752382986399</v>
          </cell>
          <cell r="AU303" t="str">
            <v>Yes</v>
          </cell>
          <cell r="AV303" t="b">
            <v>0</v>
          </cell>
          <cell r="AX303">
            <v>4348466.4424958481</v>
          </cell>
          <cell r="AY303" t="b">
            <v>0</v>
          </cell>
          <cell r="AZ303">
            <v>0</v>
          </cell>
          <cell r="BA303" t="str">
            <v/>
          </cell>
          <cell r="BB303" t="str">
            <v/>
          </cell>
          <cell r="BC303">
            <v>0.74680006462923887</v>
          </cell>
          <cell r="BF303" t="str">
            <v>OR</v>
          </cell>
          <cell r="BG303" t="str">
            <v>Heat Pump (Central System)</v>
          </cell>
          <cell r="BH303" t="str">
            <v>Pre 1980</v>
          </cell>
          <cell r="BI303" t="str">
            <v>Crawlspace</v>
          </cell>
          <cell r="BJ303">
            <v>1370.87558075876</v>
          </cell>
          <cell r="BM303" t="str">
            <v>No</v>
          </cell>
          <cell r="BN303">
            <v>2352422.4965820322</v>
          </cell>
          <cell r="BO303" t="b">
            <v>0</v>
          </cell>
          <cell r="BP303">
            <v>560877.29336047755</v>
          </cell>
          <cell r="BQ303">
            <v>0.5</v>
          </cell>
          <cell r="BR303">
            <v>685.43779037937998</v>
          </cell>
          <cell r="BU303" t="str">
            <v>WA</v>
          </cell>
          <cell r="BV303" t="str">
            <v>Pre 1980</v>
          </cell>
          <cell r="BW303" t="str">
            <v>Gas Storage Inside Conditioned Space</v>
          </cell>
          <cell r="BY303">
            <v>4956.4930000000004</v>
          </cell>
          <cell r="BZ303" t="str">
            <v>le55</v>
          </cell>
          <cell r="CF303" t="str">
            <v>Conditioned</v>
          </cell>
          <cell r="CG303">
            <v>2003.7159999999999</v>
          </cell>
          <cell r="CH303" t="str">
            <v>WA</v>
          </cell>
          <cell r="CI303" t="str">
            <v>Top-Freezer w/o TTD Ice</v>
          </cell>
          <cell r="CJ303">
            <v>48089.183999999994</v>
          </cell>
          <cell r="CK303" t="b">
            <v>0</v>
          </cell>
          <cell r="CQ303" t="str">
            <v>Conditioned</v>
          </cell>
          <cell r="CR303">
            <v>1192.4649999999999</v>
          </cell>
          <cell r="CS303" t="str">
            <v>ID</v>
          </cell>
          <cell r="CT303" t="str">
            <v>Upright</v>
          </cell>
          <cell r="CU303">
            <v>21464.37</v>
          </cell>
          <cell r="CV303" t="b">
            <v>0</v>
          </cell>
          <cell r="CZ303">
            <v>1524.7619999999999</v>
          </cell>
          <cell r="DA303" t="str">
            <v>WA</v>
          </cell>
          <cell r="DC303" t="str">
            <v>Horizontal Axis</v>
          </cell>
          <cell r="DG303" t="str">
            <v>Electric</v>
          </cell>
          <cell r="DH303">
            <v>2003.7159999999999</v>
          </cell>
          <cell r="DI303" t="str">
            <v>WA</v>
          </cell>
          <cell r="DL303" t="str">
            <v>Electric</v>
          </cell>
          <cell r="DM303" t="str">
            <v>Electric</v>
          </cell>
          <cell r="DN303">
            <v>1188.027</v>
          </cell>
          <cell r="DO303" t="str">
            <v>OR</v>
          </cell>
          <cell r="DS303">
            <v>2003.7159999999999</v>
          </cell>
          <cell r="DT303" t="str">
            <v>WA</v>
          </cell>
          <cell r="DU303" t="str">
            <v>lt32</v>
          </cell>
          <cell r="DX303" t="b">
            <v>1</v>
          </cell>
          <cell r="DY303">
            <v>1524.7619999999999</v>
          </cell>
          <cell r="DZ303" t="str">
            <v>WA</v>
          </cell>
          <cell r="EC303" t="str">
            <v>Desktop</v>
          </cell>
          <cell r="ED303">
            <v>1524.7619999999999</v>
          </cell>
          <cell r="EE303" t="str">
            <v>WA</v>
          </cell>
          <cell r="EH303" t="str">
            <v>le20</v>
          </cell>
          <cell r="EI303">
            <v>6932.7380000000003</v>
          </cell>
          <cell r="EJ303" t="str">
            <v>OR</v>
          </cell>
          <cell r="EO303">
            <v>1524.7619999999999</v>
          </cell>
          <cell r="EP303" t="str">
            <v>WA</v>
          </cell>
          <cell r="ES303">
            <v>4956.4930000000004</v>
          </cell>
          <cell r="ET303" t="str">
            <v>WA</v>
          </cell>
          <cell r="EZ303" t="str">
            <v>WA</v>
          </cell>
          <cell r="FA303" t="str">
            <v>Exterior</v>
          </cell>
          <cell r="FB303">
            <v>1671099.1439999999</v>
          </cell>
          <cell r="FC303">
            <v>6808626.9679999994</v>
          </cell>
          <cell r="FI303" t="str">
            <v>WA</v>
          </cell>
          <cell r="FJ303" t="str">
            <v>Bedrooms</v>
          </cell>
          <cell r="FK303" t="str">
            <v>EISAx</v>
          </cell>
          <cell r="FL303">
            <v>396519.44000000006</v>
          </cell>
          <cell r="FS303" t="str">
            <v>WA</v>
          </cell>
          <cell r="FT303" t="str">
            <v>EISAnqnx</v>
          </cell>
          <cell r="FV303">
            <v>3866064.5400000005</v>
          </cell>
          <cell r="GD303" t="str">
            <v>WA</v>
          </cell>
          <cell r="GE303">
            <v>2408466.6319999998</v>
          </cell>
          <cell r="GF303">
            <v>1881489.3239999998</v>
          </cell>
          <cell r="GI303">
            <v>1</v>
          </cell>
          <cell r="GJ303">
            <v>1</v>
          </cell>
          <cell r="GK303" t="str">
            <v>WA</v>
          </cell>
          <cell r="GL303">
            <v>2003.7159999999999</v>
          </cell>
          <cell r="GM303" t="str">
            <v>Pre 1980</v>
          </cell>
          <cell r="GN303">
            <v>0</v>
          </cell>
          <cell r="GQ303">
            <v>10718403.861307999</v>
          </cell>
          <cell r="GR303">
            <v>344634.14270999999</v>
          </cell>
          <cell r="GU303" t="str">
            <v>Natural Gas FAF</v>
          </cell>
          <cell r="GX303" t="str">
            <v>Baseboard/Wall/Radiant</v>
          </cell>
          <cell r="GY303" t="str">
            <v>WA</v>
          </cell>
          <cell r="GZ303">
            <v>1524.76245117188</v>
          </cell>
        </row>
        <row r="304">
          <cell r="AD304" t="str">
            <v>WA</v>
          </cell>
          <cell r="AH304" t="str">
            <v>WA</v>
          </cell>
          <cell r="AI304" t="str">
            <v>1993-2006</v>
          </cell>
          <cell r="AJ304">
            <v>4956.4930000000004</v>
          </cell>
          <cell r="AK304" t="b">
            <v>1</v>
          </cell>
          <cell r="AN304" t="str">
            <v>WA</v>
          </cell>
          <cell r="AO304" t="str">
            <v>Baseboard/Wall/Radiant</v>
          </cell>
          <cell r="AP304" t="str">
            <v>Pre 1980</v>
          </cell>
          <cell r="AQ304" t="str">
            <v>Basement</v>
          </cell>
          <cell r="AR304">
            <v>507.340337873235</v>
          </cell>
          <cell r="AU304" t="str">
            <v>Yes</v>
          </cell>
          <cell r="AV304" t="b">
            <v>0</v>
          </cell>
          <cell r="AX304">
            <v>1474331.0218596209</v>
          </cell>
          <cell r="AY304" t="b">
            <v>0</v>
          </cell>
          <cell r="AZ304">
            <v>0</v>
          </cell>
          <cell r="BA304" t="str">
            <v/>
          </cell>
          <cell r="BB304" t="str">
            <v/>
          </cell>
          <cell r="BC304">
            <v>0.25319972384970474</v>
          </cell>
          <cell r="BF304" t="str">
            <v>OR</v>
          </cell>
          <cell r="BG304" t="str">
            <v>Heat Pump (Central System)</v>
          </cell>
          <cell r="BH304" t="str">
            <v>Pre 1980</v>
          </cell>
          <cell r="BI304" t="str">
            <v>Slab on Grade</v>
          </cell>
          <cell r="BJ304">
            <v>554.18374541311596</v>
          </cell>
          <cell r="BM304" t="str">
            <v>No</v>
          </cell>
          <cell r="BN304">
            <v>950979.30712890695</v>
          </cell>
          <cell r="BO304" t="b">
            <v>0</v>
          </cell>
          <cell r="BP304">
            <v>226737.62923083143</v>
          </cell>
          <cell r="BQ304">
            <v>0.5</v>
          </cell>
          <cell r="BR304">
            <v>277.09187270655798</v>
          </cell>
          <cell r="BU304" t="str">
            <v>WA</v>
          </cell>
          <cell r="BV304" t="str">
            <v>Pre 1980</v>
          </cell>
          <cell r="BW304" t="str">
            <v>Gas Storage Inside Conditioned Space</v>
          </cell>
          <cell r="BY304">
            <v>4956.4930000000004</v>
          </cell>
          <cell r="BZ304" t="str">
            <v>le55</v>
          </cell>
          <cell r="CF304" t="str">
            <v>Conditioned</v>
          </cell>
          <cell r="CG304">
            <v>4956.4930000000004</v>
          </cell>
          <cell r="CH304" t="str">
            <v>WA</v>
          </cell>
          <cell r="CI304" t="str">
            <v>Side-by-Side w/ TTD Ice</v>
          </cell>
          <cell r="CJ304">
            <v>99129.860000000015</v>
          </cell>
          <cell r="CK304" t="b">
            <v>0</v>
          </cell>
          <cell r="CQ304" t="str">
            <v>Unconditioned</v>
          </cell>
          <cell r="CR304">
            <v>1612.692</v>
          </cell>
          <cell r="CS304" t="str">
            <v>OR</v>
          </cell>
          <cell r="CT304" t="str">
            <v>Chest</v>
          </cell>
          <cell r="CU304">
            <v>16126.92</v>
          </cell>
          <cell r="CV304" t="b">
            <v>0</v>
          </cell>
          <cell r="CZ304">
            <v>1464.694</v>
          </cell>
          <cell r="DA304" t="str">
            <v>WA</v>
          </cell>
          <cell r="DC304" t="str">
            <v>Vertical Axis</v>
          </cell>
          <cell r="DG304" t="str">
            <v>Electric</v>
          </cell>
          <cell r="DH304">
            <v>4956.4930000000004</v>
          </cell>
          <cell r="DI304" t="str">
            <v>WA</v>
          </cell>
          <cell r="DL304" t="str">
            <v>Electric</v>
          </cell>
          <cell r="DM304" t="str">
            <v>Electric</v>
          </cell>
          <cell r="DN304">
            <v>2003.7159999999999</v>
          </cell>
          <cell r="DO304" t="str">
            <v>WA</v>
          </cell>
          <cell r="DS304">
            <v>2003.7159999999999</v>
          </cell>
          <cell r="DT304" t="str">
            <v>WA</v>
          </cell>
          <cell r="DU304" t="str">
            <v>Unknown</v>
          </cell>
          <cell r="DX304" t="b">
            <v>0</v>
          </cell>
          <cell r="DY304">
            <v>4956.4930000000004</v>
          </cell>
          <cell r="DZ304" t="str">
            <v>WA</v>
          </cell>
          <cell r="EC304" t="str">
            <v>Laptop</v>
          </cell>
          <cell r="ED304">
            <v>4956.4930000000004</v>
          </cell>
          <cell r="EE304" t="str">
            <v>WA</v>
          </cell>
          <cell r="EH304" t="str">
            <v>le20</v>
          </cell>
          <cell r="EI304">
            <v>4956.4930000000004</v>
          </cell>
          <cell r="EJ304" t="str">
            <v>WA</v>
          </cell>
          <cell r="EO304">
            <v>2003.7159999999999</v>
          </cell>
          <cell r="EP304" t="str">
            <v>WA</v>
          </cell>
          <cell r="ES304">
            <v>4956.4930000000004</v>
          </cell>
          <cell r="ET304" t="str">
            <v>WA</v>
          </cell>
          <cell r="EZ304" t="str">
            <v>WA</v>
          </cell>
          <cell r="FA304" t="str">
            <v>Kitchen</v>
          </cell>
          <cell r="FB304">
            <v>476884.408</v>
          </cell>
          <cell r="FC304">
            <v>526977.30799999996</v>
          </cell>
          <cell r="FI304" t="str">
            <v>WA</v>
          </cell>
          <cell r="FJ304" t="str">
            <v>Exterior</v>
          </cell>
          <cell r="FK304" t="str">
            <v>EISAnqnx</v>
          </cell>
          <cell r="FL304">
            <v>743473.95000000007</v>
          </cell>
          <cell r="FS304" t="str">
            <v>WA</v>
          </cell>
          <cell r="FT304" t="str">
            <v>EISAq</v>
          </cell>
          <cell r="FV304">
            <v>2071814.0740000003</v>
          </cell>
          <cell r="GD304" t="str">
            <v>WA</v>
          </cell>
          <cell r="GE304">
            <v>10953849.530000001</v>
          </cell>
          <cell r="GF304">
            <v>10012115.860000001</v>
          </cell>
          <cell r="GI304">
            <v>1</v>
          </cell>
          <cell r="GJ304">
            <v>1</v>
          </cell>
          <cell r="GK304" t="str">
            <v>WA</v>
          </cell>
          <cell r="GL304">
            <v>4956.4930000000004</v>
          </cell>
          <cell r="GM304" t="str">
            <v>1993-2006</v>
          </cell>
          <cell r="GN304">
            <v>0</v>
          </cell>
          <cell r="GQ304">
            <v>23007510.161249001</v>
          </cell>
          <cell r="GR304">
            <v>1853220.3414675</v>
          </cell>
          <cell r="GU304" t="str">
            <v>Natural Gas FAF</v>
          </cell>
          <cell r="GX304" t="str">
            <v>Wood</v>
          </cell>
          <cell r="GY304" t="str">
            <v>WA</v>
          </cell>
          <cell r="GZ304">
            <v>1524.76245117188</v>
          </cell>
        </row>
        <row r="305">
          <cell r="AD305" t="str">
            <v>WA</v>
          </cell>
          <cell r="AH305" t="str">
            <v>WA</v>
          </cell>
          <cell r="AI305" t="str">
            <v>Post 2006</v>
          </cell>
          <cell r="AJ305">
            <v>2003.7159999999999</v>
          </cell>
          <cell r="AK305" t="b">
            <v>1</v>
          </cell>
          <cell r="AN305" t="str">
            <v>WA</v>
          </cell>
          <cell r="AO305" t="str">
            <v>Heat Pump (Central System)</v>
          </cell>
          <cell r="AP305" t="str">
            <v>Pre 1980</v>
          </cell>
          <cell r="AQ305" t="str">
            <v>Crawlspace</v>
          </cell>
          <cell r="AR305">
            <v>1496.3752382986399</v>
          </cell>
          <cell r="AU305" t="str">
            <v>Yes</v>
          </cell>
          <cell r="AV305" t="b">
            <v>1</v>
          </cell>
          <cell r="AX305">
            <v>4348466.4424958481</v>
          </cell>
          <cell r="AY305" t="b">
            <v>0</v>
          </cell>
          <cell r="AZ305">
            <v>0</v>
          </cell>
          <cell r="BA305">
            <v>0.74680022259321088</v>
          </cell>
          <cell r="BB305">
            <v>1496.3752382986399</v>
          </cell>
          <cell r="BC305">
            <v>0.74680006462923887</v>
          </cell>
          <cell r="BF305" t="str">
            <v>OR</v>
          </cell>
          <cell r="BG305" t="str">
            <v>Heat Pump (Central System)</v>
          </cell>
          <cell r="BH305" t="str">
            <v>Pre 1980</v>
          </cell>
          <cell r="BI305" t="str">
            <v>Crawlspace</v>
          </cell>
          <cell r="BJ305">
            <v>1612.69177246094</v>
          </cell>
          <cell r="BM305" t="str">
            <v>Yes</v>
          </cell>
          <cell r="BN305">
            <v>2604497.2125244183</v>
          </cell>
          <cell r="BO305" t="b">
            <v>0</v>
          </cell>
          <cell r="BP305">
            <v>0</v>
          </cell>
          <cell r="BQ305">
            <v>1</v>
          </cell>
          <cell r="BR305">
            <v>1612.69177246094</v>
          </cell>
          <cell r="BU305" t="str">
            <v>WA</v>
          </cell>
          <cell r="BV305" t="str">
            <v>1993-2006</v>
          </cell>
          <cell r="BW305" t="str">
            <v>Solar/Other</v>
          </cell>
          <cell r="BY305">
            <v>2003.7159999999999</v>
          </cell>
          <cell r="BZ305" t="str">
            <v>le55</v>
          </cell>
          <cell r="CF305" t="str">
            <v>Conditioned</v>
          </cell>
          <cell r="CG305">
            <v>2003.7159999999999</v>
          </cell>
          <cell r="CH305" t="str">
            <v>WA</v>
          </cell>
          <cell r="CI305" t="str">
            <v>Top-Freezer w/o TTD Ice</v>
          </cell>
          <cell r="CJ305">
            <v>38070.603999999999</v>
          </cell>
          <cell r="CK305" t="b">
            <v>0</v>
          </cell>
          <cell r="CQ305" t="str">
            <v>Unconditioned</v>
          </cell>
          <cell r="CR305">
            <v>2079.9929999999999</v>
          </cell>
          <cell r="CS305" t="str">
            <v>WA</v>
          </cell>
          <cell r="CT305" t="str">
            <v>Chest</v>
          </cell>
          <cell r="CU305">
            <v>29119.901999999998</v>
          </cell>
          <cell r="CV305" t="b">
            <v>0</v>
          </cell>
          <cell r="CZ305">
            <v>2003.7159999999999</v>
          </cell>
          <cell r="DA305" t="str">
            <v>WA</v>
          </cell>
          <cell r="DC305" t="str">
            <v>Vertical Axis</v>
          </cell>
          <cell r="DG305" t="str">
            <v>Electric</v>
          </cell>
          <cell r="DH305">
            <v>2003.7159999999999</v>
          </cell>
          <cell r="DI305" t="str">
            <v>WA</v>
          </cell>
          <cell r="DL305" t="str">
            <v>Electric</v>
          </cell>
          <cell r="DM305" t="str">
            <v>Electric</v>
          </cell>
          <cell r="DN305">
            <v>1464.694</v>
          </cell>
          <cell r="DO305" t="str">
            <v>WA</v>
          </cell>
          <cell r="DS305">
            <v>2003.7159999999999</v>
          </cell>
          <cell r="DT305" t="str">
            <v>WA</v>
          </cell>
          <cell r="DU305" t="str">
            <v>Unknown</v>
          </cell>
          <cell r="DX305" t="b">
            <v>0</v>
          </cell>
          <cell r="DY305">
            <v>4956.4930000000004</v>
          </cell>
          <cell r="DZ305" t="str">
            <v>WA</v>
          </cell>
          <cell r="EC305" t="str">
            <v>Desktop</v>
          </cell>
          <cell r="ED305">
            <v>6932.7380000000003</v>
          </cell>
          <cell r="EE305" t="str">
            <v>OR</v>
          </cell>
          <cell r="EH305" t="str">
            <v>le20</v>
          </cell>
          <cell r="EI305">
            <v>1464.694</v>
          </cell>
          <cell r="EJ305" t="str">
            <v>WA</v>
          </cell>
          <cell r="EO305">
            <v>2003.7159999999999</v>
          </cell>
          <cell r="EP305" t="str">
            <v>WA</v>
          </cell>
          <cell r="ES305">
            <v>6932.7380000000003</v>
          </cell>
          <cell r="ET305" t="str">
            <v>OR</v>
          </cell>
          <cell r="EZ305" t="str">
            <v>WA</v>
          </cell>
          <cell r="FA305" t="str">
            <v>Living Room/Family Room</v>
          </cell>
          <cell r="FB305">
            <v>4167729.28</v>
          </cell>
          <cell r="FC305">
            <v>2009727.1479999998</v>
          </cell>
          <cell r="FI305" t="str">
            <v>WA</v>
          </cell>
          <cell r="FJ305" t="str">
            <v>Exterior</v>
          </cell>
          <cell r="FK305" t="str">
            <v>EISAq</v>
          </cell>
          <cell r="FL305">
            <v>163564.269</v>
          </cell>
          <cell r="FS305" t="str">
            <v>WA</v>
          </cell>
          <cell r="FT305" t="str">
            <v>EISAx</v>
          </cell>
          <cell r="FV305">
            <v>3593457.4250000003</v>
          </cell>
          <cell r="GD305" t="str">
            <v>WA</v>
          </cell>
          <cell r="GE305">
            <v>2502641.284</v>
          </cell>
          <cell r="GF305">
            <v>3264053.3640000001</v>
          </cell>
          <cell r="GI305">
            <v>1</v>
          </cell>
          <cell r="GJ305">
            <v>1</v>
          </cell>
          <cell r="GK305" t="str">
            <v>WA</v>
          </cell>
          <cell r="GL305">
            <v>2003.7159999999999</v>
          </cell>
          <cell r="GM305" t="str">
            <v>Post 2006</v>
          </cell>
          <cell r="GN305">
            <v>0</v>
          </cell>
          <cell r="GQ305">
            <v>10718403.861307999</v>
          </cell>
          <cell r="GR305">
            <v>344634.14270999999</v>
          </cell>
          <cell r="GU305" t="str">
            <v>Natural Gas FAF</v>
          </cell>
          <cell r="GX305" t="str">
            <v>Natural Gas Other</v>
          </cell>
          <cell r="GY305" t="str">
            <v>OR</v>
          </cell>
          <cell r="GZ305">
            <v>6932.73828125</v>
          </cell>
        </row>
        <row r="306">
          <cell r="AD306" t="str">
            <v>WA</v>
          </cell>
          <cell r="AH306" t="str">
            <v>WA</v>
          </cell>
          <cell r="AI306" t="str">
            <v>Pre 1980</v>
          </cell>
          <cell r="AJ306">
            <v>1524.7619999999999</v>
          </cell>
          <cell r="AK306" t="b">
            <v>1</v>
          </cell>
          <cell r="AN306" t="str">
            <v>WA</v>
          </cell>
          <cell r="AO306" t="str">
            <v>Heat Pump (Central System)</v>
          </cell>
          <cell r="AP306" t="str">
            <v>Pre 1980</v>
          </cell>
          <cell r="AQ306" t="str">
            <v>Basement</v>
          </cell>
          <cell r="AR306">
            <v>507.340337873235</v>
          </cell>
          <cell r="AU306" t="str">
            <v>Yes</v>
          </cell>
          <cell r="AV306" t="b">
            <v>1</v>
          </cell>
          <cell r="AX306">
            <v>1474331.0218596209</v>
          </cell>
          <cell r="AY306" t="b">
            <v>0</v>
          </cell>
          <cell r="AZ306">
            <v>0</v>
          </cell>
          <cell r="BA306">
            <v>0.25319977740678912</v>
          </cell>
          <cell r="BB306">
            <v>507.340337873235</v>
          </cell>
          <cell r="BC306">
            <v>0.25319972384970474</v>
          </cell>
          <cell r="BF306" t="str">
            <v>WA</v>
          </cell>
          <cell r="BG306" t="str">
            <v>Central Air Conditioning (Ducted System)</v>
          </cell>
          <cell r="BH306" t="str">
            <v>1993-2006</v>
          </cell>
          <cell r="BI306" t="str">
            <v>Crawlspace</v>
          </cell>
          <cell r="BJ306">
            <v>2079.99340820313</v>
          </cell>
          <cell r="BM306" t="str">
            <v>No</v>
          </cell>
          <cell r="BN306">
            <v>2406552.3732910212</v>
          </cell>
          <cell r="BO306" t="b">
            <v>0</v>
          </cell>
          <cell r="BP306">
            <v>609950.37097995752</v>
          </cell>
          <cell r="BQ306">
            <v>1</v>
          </cell>
          <cell r="BR306">
            <v>2079.99340820313</v>
          </cell>
          <cell r="BU306" t="str">
            <v>WA</v>
          </cell>
          <cell r="BV306" t="str">
            <v>1980-1992</v>
          </cell>
          <cell r="BW306" t="str">
            <v>Electric Storage - Inside Conditioned Space</v>
          </cell>
          <cell r="BY306">
            <v>4956.4930000000004</v>
          </cell>
          <cell r="BZ306" t="str">
            <v>le55</v>
          </cell>
          <cell r="CF306" t="str">
            <v>Conditioned</v>
          </cell>
          <cell r="CG306">
            <v>2003.7159999999999</v>
          </cell>
          <cell r="CH306" t="str">
            <v>WA</v>
          </cell>
          <cell r="CI306" t="str">
            <v>Top-Freezer w/o TTD Ice</v>
          </cell>
          <cell r="CJ306">
            <v>8014.8639999999996</v>
          </cell>
          <cell r="CK306" t="b">
            <v>0</v>
          </cell>
          <cell r="CQ306" t="str">
            <v>Conditioned</v>
          </cell>
          <cell r="CR306">
            <v>1904.288</v>
          </cell>
          <cell r="CS306" t="str">
            <v>WA</v>
          </cell>
          <cell r="CT306" t="str">
            <v>Upright</v>
          </cell>
          <cell r="CU306">
            <v>22851.455999999998</v>
          </cell>
          <cell r="CV306" t="b">
            <v>0</v>
          </cell>
          <cell r="CZ306">
            <v>2003.7159999999999</v>
          </cell>
          <cell r="DA306" t="str">
            <v>WA</v>
          </cell>
          <cell r="DC306" t="str">
            <v>Horizontal Axis</v>
          </cell>
          <cell r="DG306" t="str">
            <v>Electric</v>
          </cell>
          <cell r="DH306">
            <v>2003.7159999999999</v>
          </cell>
          <cell r="DI306" t="str">
            <v>WA</v>
          </cell>
          <cell r="DL306" t="str">
            <v>Electric</v>
          </cell>
          <cell r="DM306" t="str">
            <v>Electric</v>
          </cell>
          <cell r="DN306">
            <v>1524.7619999999999</v>
          </cell>
          <cell r="DO306" t="str">
            <v>WA</v>
          </cell>
          <cell r="DS306">
            <v>2003.7159999999999</v>
          </cell>
          <cell r="DT306" t="str">
            <v>WA</v>
          </cell>
          <cell r="DU306" t="str">
            <v>32to46</v>
          </cell>
          <cell r="DX306" t="b">
            <v>0</v>
          </cell>
          <cell r="DY306">
            <v>6932.7380000000003</v>
          </cell>
          <cell r="DZ306" t="str">
            <v>OR</v>
          </cell>
          <cell r="EC306" t="str">
            <v>Desktop</v>
          </cell>
          <cell r="ED306">
            <v>4956.4930000000004</v>
          </cell>
          <cell r="EE306" t="str">
            <v>WA</v>
          </cell>
          <cell r="EH306" t="str">
            <v>gt20</v>
          </cell>
          <cell r="EI306">
            <v>1464.694</v>
          </cell>
          <cell r="EJ306" t="str">
            <v>WA</v>
          </cell>
          <cell r="EO306">
            <v>2003.7159999999999</v>
          </cell>
          <cell r="EP306" t="str">
            <v>WA</v>
          </cell>
          <cell r="ES306">
            <v>4956.4930000000004</v>
          </cell>
          <cell r="ET306" t="str">
            <v>WA</v>
          </cell>
          <cell r="EZ306" t="str">
            <v>WA</v>
          </cell>
          <cell r="FA306" t="str">
            <v>Other</v>
          </cell>
          <cell r="FB306">
            <v>3095741.2199999997</v>
          </cell>
          <cell r="FC306">
            <v>1208240.7479999999</v>
          </cell>
          <cell r="FI306" t="str">
            <v>WA</v>
          </cell>
          <cell r="FJ306" t="str">
            <v>Garage</v>
          </cell>
          <cell r="FK306" t="str">
            <v>EISAq</v>
          </cell>
          <cell r="FL306">
            <v>396519.44000000006</v>
          </cell>
          <cell r="FS306" t="str">
            <v>WA</v>
          </cell>
          <cell r="FT306" t="str">
            <v>EISAnqnx</v>
          </cell>
          <cell r="FV306">
            <v>17744244.940000001</v>
          </cell>
          <cell r="GD306" t="str">
            <v>WA</v>
          </cell>
          <cell r="GE306">
            <v>2887899.2280000001</v>
          </cell>
          <cell r="GF306">
            <v>2232251.568</v>
          </cell>
          <cell r="GI306">
            <v>1</v>
          </cell>
          <cell r="GJ306">
            <v>1</v>
          </cell>
          <cell r="GK306" t="str">
            <v>WA</v>
          </cell>
          <cell r="GL306">
            <v>1524.7619999999999</v>
          </cell>
          <cell r="GM306" t="str">
            <v>Pre 1980</v>
          </cell>
          <cell r="GN306">
            <v>0</v>
          </cell>
          <cell r="GQ306">
            <v>7547541.4047599994</v>
          </cell>
          <cell r="GR306">
            <v>442748.95384500001</v>
          </cell>
          <cell r="GU306" t="str">
            <v>Baseboard/Wall/Radiant</v>
          </cell>
          <cell r="GX306" t="str">
            <v>Wood</v>
          </cell>
          <cell r="GY306" t="str">
            <v>WA</v>
          </cell>
          <cell r="GZ306">
            <v>2003.71557617188</v>
          </cell>
        </row>
        <row r="307">
          <cell r="AD307" t="str">
            <v>WA</v>
          </cell>
          <cell r="AH307" t="str">
            <v>WA</v>
          </cell>
          <cell r="AI307" t="str">
            <v>Pre 1980</v>
          </cell>
          <cell r="AJ307">
            <v>1464.694</v>
          </cell>
          <cell r="AK307" t="b">
            <v>1</v>
          </cell>
          <cell r="AN307" t="str">
            <v>WA</v>
          </cell>
          <cell r="AO307" t="str">
            <v>Natural Gas FAF</v>
          </cell>
          <cell r="AP307" t="str">
            <v>Pre 1980</v>
          </cell>
          <cell r="AQ307" t="str">
            <v>Basement</v>
          </cell>
          <cell r="AR307">
            <v>1524.76245117188</v>
          </cell>
          <cell r="AU307" t="str">
            <v>No</v>
          </cell>
          <cell r="AV307" t="b">
            <v>1</v>
          </cell>
          <cell r="AX307">
            <v>3043425.8525390723</v>
          </cell>
          <cell r="AY307" t="b">
            <v>0</v>
          </cell>
          <cell r="AZ307">
            <v>1251250.5626806682</v>
          </cell>
          <cell r="BA307">
            <v>1</v>
          </cell>
          <cell r="BB307">
            <v>1524.76245117188</v>
          </cell>
          <cell r="BC307">
            <v>1.0000002958965923</v>
          </cell>
          <cell r="BF307" t="str">
            <v>OR</v>
          </cell>
          <cell r="BG307" t="str">
            <v>Heat Pump (Ductless System)</v>
          </cell>
          <cell r="BH307" t="str">
            <v>1980-1992</v>
          </cell>
          <cell r="BI307" t="str">
            <v>Crawlspace</v>
          </cell>
          <cell r="BJ307">
            <v>1612.69177246094</v>
          </cell>
          <cell r="BM307" t="str">
            <v>No</v>
          </cell>
          <cell r="BN307">
            <v>2202936.9611816439</v>
          </cell>
          <cell r="BO307" t="b">
            <v>0</v>
          </cell>
          <cell r="BP307">
            <v>485623.74521242746</v>
          </cell>
          <cell r="BQ307">
            <v>1</v>
          </cell>
          <cell r="BR307">
            <v>1612.69177246094</v>
          </cell>
          <cell r="BU307" t="str">
            <v>WA</v>
          </cell>
          <cell r="BV307" t="str">
            <v>Pre 1980</v>
          </cell>
          <cell r="BW307" t="str">
            <v>Electric Storage - Outside Conditioned Space - Buffered</v>
          </cell>
          <cell r="BY307">
            <v>1524.7619999999999</v>
          </cell>
          <cell r="BZ307" t="str">
            <v>le55</v>
          </cell>
          <cell r="CF307" t="str">
            <v>Conditioned</v>
          </cell>
          <cell r="CG307">
            <v>1524.7619999999999</v>
          </cell>
          <cell r="CH307" t="str">
            <v>WA</v>
          </cell>
          <cell r="CI307" t="str">
            <v>Side-by-Side w/ TTD Ice</v>
          </cell>
          <cell r="CJ307">
            <v>33544.763999999996</v>
          </cell>
          <cell r="CK307" t="b">
            <v>0</v>
          </cell>
          <cell r="CQ307" t="str">
            <v>Conditioned</v>
          </cell>
          <cell r="CR307">
            <v>1192.4649999999999</v>
          </cell>
          <cell r="CS307" t="str">
            <v>ID</v>
          </cell>
          <cell r="CT307" t="str">
            <v>Upright</v>
          </cell>
          <cell r="CU307">
            <v>23849.3</v>
          </cell>
          <cell r="CV307" t="b">
            <v>0</v>
          </cell>
          <cell r="CZ307">
            <v>6932.7380000000003</v>
          </cell>
          <cell r="DA307" t="str">
            <v>OR</v>
          </cell>
          <cell r="DC307" t="str">
            <v>Horizontal Axis</v>
          </cell>
          <cell r="DG307" t="str">
            <v>Electric</v>
          </cell>
          <cell r="DH307">
            <v>4956.4930000000004</v>
          </cell>
          <cell r="DI307" t="str">
            <v>WA</v>
          </cell>
          <cell r="DL307" t="str">
            <v>Electric</v>
          </cell>
          <cell r="DM307" t="str">
            <v>Electric</v>
          </cell>
          <cell r="DN307">
            <v>1464.694</v>
          </cell>
          <cell r="DO307" t="str">
            <v>WA</v>
          </cell>
          <cell r="DS307">
            <v>2003.7159999999999</v>
          </cell>
          <cell r="DT307" t="str">
            <v>WA</v>
          </cell>
          <cell r="DU307" t="str">
            <v>lt32</v>
          </cell>
          <cell r="DX307" t="b">
            <v>1</v>
          </cell>
          <cell r="DY307">
            <v>6932.7380000000003</v>
          </cell>
          <cell r="DZ307" t="str">
            <v>OR</v>
          </cell>
          <cell r="EC307" t="str">
            <v>Desktop</v>
          </cell>
          <cell r="ED307">
            <v>4956.4930000000004</v>
          </cell>
          <cell r="EE307" t="str">
            <v>WA</v>
          </cell>
          <cell r="EH307" t="str">
            <v>le20</v>
          </cell>
          <cell r="EI307">
            <v>2003.7159999999999</v>
          </cell>
          <cell r="EJ307" t="str">
            <v>WA</v>
          </cell>
          <cell r="EO307">
            <v>2003.7159999999999</v>
          </cell>
          <cell r="EP307" t="str">
            <v>WA</v>
          </cell>
          <cell r="ES307">
            <v>4956.4930000000004</v>
          </cell>
          <cell r="ET307" t="str">
            <v>WA</v>
          </cell>
          <cell r="EZ307" t="str">
            <v>WA</v>
          </cell>
          <cell r="FA307" t="str">
            <v>Bathroom</v>
          </cell>
          <cell r="FB307">
            <v>735363.772</v>
          </cell>
          <cell r="FC307">
            <v>526977.30799999996</v>
          </cell>
          <cell r="FI307" t="str">
            <v>WA</v>
          </cell>
          <cell r="FJ307" t="str">
            <v>Kitchen</v>
          </cell>
          <cell r="FK307" t="str">
            <v>EISAq</v>
          </cell>
          <cell r="FL307">
            <v>530344.75100000005</v>
          </cell>
          <cell r="FS307" t="str">
            <v>WA</v>
          </cell>
          <cell r="FT307" t="str">
            <v>EISAq</v>
          </cell>
          <cell r="FV307">
            <v>1149906.3760000002</v>
          </cell>
          <cell r="GD307" t="str">
            <v>WA</v>
          </cell>
          <cell r="GE307">
            <v>5554119.648</v>
          </cell>
          <cell r="GF307">
            <v>2727260.2280000001</v>
          </cell>
          <cell r="GI307">
            <v>1</v>
          </cell>
          <cell r="GJ307">
            <v>1</v>
          </cell>
          <cell r="GK307" t="str">
            <v>WA</v>
          </cell>
          <cell r="GL307">
            <v>1464.694</v>
          </cell>
          <cell r="GM307" t="str">
            <v>Pre 1980</v>
          </cell>
          <cell r="GN307">
            <v>0</v>
          </cell>
          <cell r="GQ307">
            <v>8632737.9961900003</v>
          </cell>
          <cell r="GR307">
            <v>524305.525975</v>
          </cell>
          <cell r="GU307" t="str">
            <v>Baseboard/Wall/Radiant</v>
          </cell>
          <cell r="GX307" t="str">
            <v>None</v>
          </cell>
          <cell r="GY307" t="str">
            <v>WA</v>
          </cell>
          <cell r="GZ307">
            <v>2003.71557617188</v>
          </cell>
        </row>
        <row r="308">
          <cell r="AD308" t="str">
            <v>WA</v>
          </cell>
          <cell r="AH308" t="str">
            <v>WA</v>
          </cell>
          <cell r="AI308" t="str">
            <v>Post 2006</v>
          </cell>
          <cell r="AJ308">
            <v>2003.7159999999999</v>
          </cell>
          <cell r="AK308" t="b">
            <v>1</v>
          </cell>
          <cell r="AN308" t="str">
            <v>OR</v>
          </cell>
          <cell r="AO308" t="str">
            <v>Baseboard/Wall/Radiant</v>
          </cell>
          <cell r="AP308" t="str">
            <v>Pre 1980</v>
          </cell>
          <cell r="AQ308" t="str">
            <v>Crawlspace</v>
          </cell>
          <cell r="AR308">
            <v>1188.02661132813</v>
          </cell>
          <cell r="AU308" t="str">
            <v>No</v>
          </cell>
          <cell r="AV308" t="b">
            <v>0</v>
          </cell>
          <cell r="AX308">
            <v>1247427.9418945366</v>
          </cell>
          <cell r="AY308" t="b">
            <v>0</v>
          </cell>
          <cell r="AZ308">
            <v>905847.36222410039</v>
          </cell>
          <cell r="BA308" t="str">
            <v/>
          </cell>
          <cell r="BB308" t="str">
            <v/>
          </cell>
          <cell r="BC308">
            <v>0.99999967284256164</v>
          </cell>
          <cell r="BF308" t="str">
            <v>OR</v>
          </cell>
          <cell r="BG308" t="str">
            <v>Central Air Conditioning (Ducted System)</v>
          </cell>
          <cell r="BH308" t="str">
            <v>Pre 1980</v>
          </cell>
          <cell r="BI308" t="str">
            <v>Basement</v>
          </cell>
          <cell r="BJ308">
            <v>1925.05932617188</v>
          </cell>
          <cell r="BM308" t="str">
            <v>Yes</v>
          </cell>
          <cell r="BN308">
            <v>5136058.2822265755</v>
          </cell>
          <cell r="BO308" t="b">
            <v>0</v>
          </cell>
          <cell r="BP308">
            <v>0</v>
          </cell>
          <cell r="BQ308">
            <v>1</v>
          </cell>
          <cell r="BR308">
            <v>1925.05932617188</v>
          </cell>
          <cell r="BU308" t="str">
            <v>WA</v>
          </cell>
          <cell r="BV308" t="str">
            <v>Pre 1980</v>
          </cell>
          <cell r="BW308" t="str">
            <v>Gas Storage Outside Conditioned Space</v>
          </cell>
          <cell r="BY308">
            <v>1524.7619999999999</v>
          </cell>
          <cell r="BZ308" t="str">
            <v>le55</v>
          </cell>
          <cell r="CF308" t="str">
            <v>Conditioned</v>
          </cell>
          <cell r="CG308">
            <v>1188.027</v>
          </cell>
          <cell r="CH308" t="str">
            <v>OR</v>
          </cell>
          <cell r="CI308" t="str">
            <v>Top-Freezer w/o TTD Ice</v>
          </cell>
          <cell r="CJ308">
            <v>29700.675000000003</v>
          </cell>
          <cell r="CK308" t="b">
            <v>0</v>
          </cell>
          <cell r="CQ308" t="str">
            <v>Conditioned</v>
          </cell>
          <cell r="CR308">
            <v>2130.886</v>
          </cell>
          <cell r="CS308" t="str">
            <v>MT</v>
          </cell>
          <cell r="CT308" t="str">
            <v>Upright</v>
          </cell>
          <cell r="CU308">
            <v>44748.606</v>
          </cell>
          <cell r="CV308" t="b">
            <v>0</v>
          </cell>
          <cell r="CZ308">
            <v>4956.4930000000004</v>
          </cell>
          <cell r="DA308" t="str">
            <v>WA</v>
          </cell>
          <cell r="DC308" t="str">
            <v>Vertical Axis</v>
          </cell>
          <cell r="DG308" t="str">
            <v>Gas</v>
          </cell>
          <cell r="DH308">
            <v>2003.7159999999999</v>
          </cell>
          <cell r="DI308" t="str">
            <v>WA</v>
          </cell>
          <cell r="DL308" t="str">
            <v>Electric</v>
          </cell>
          <cell r="DM308" t="str">
            <v>Electric</v>
          </cell>
          <cell r="DN308">
            <v>1464.694</v>
          </cell>
          <cell r="DO308" t="str">
            <v>WA</v>
          </cell>
          <cell r="DS308">
            <v>1524.7619999999999</v>
          </cell>
          <cell r="DT308" t="str">
            <v>WA</v>
          </cell>
          <cell r="DU308" t="str">
            <v>lt32</v>
          </cell>
          <cell r="DX308" t="b">
            <v>0</v>
          </cell>
          <cell r="DY308">
            <v>6932.7380000000003</v>
          </cell>
          <cell r="DZ308" t="str">
            <v>OR</v>
          </cell>
          <cell r="EC308" t="str">
            <v>Laptop</v>
          </cell>
          <cell r="ED308">
            <v>1524.7619999999999</v>
          </cell>
          <cell r="EE308" t="str">
            <v>WA</v>
          </cell>
          <cell r="EH308" t="str">
            <v>le20</v>
          </cell>
          <cell r="EI308">
            <v>2003.7159999999999</v>
          </cell>
          <cell r="EJ308" t="str">
            <v>WA</v>
          </cell>
          <cell r="EO308">
            <v>1188.027</v>
          </cell>
          <cell r="EP308" t="str">
            <v>OR</v>
          </cell>
          <cell r="ES308">
            <v>4956.4930000000004</v>
          </cell>
          <cell r="ET308" t="str">
            <v>WA</v>
          </cell>
          <cell r="EZ308" t="str">
            <v>WA</v>
          </cell>
          <cell r="FA308" t="str">
            <v>Bedrooms</v>
          </cell>
          <cell r="FB308">
            <v>390724.62</v>
          </cell>
          <cell r="FC308">
            <v>1542861.3199999998</v>
          </cell>
          <cell r="FI308" t="str">
            <v>WA</v>
          </cell>
          <cell r="FJ308" t="str">
            <v>Living Room/Family Room</v>
          </cell>
          <cell r="FK308" t="str">
            <v>EISAx</v>
          </cell>
          <cell r="FL308">
            <v>1338253.1100000001</v>
          </cell>
          <cell r="FS308" t="str">
            <v>WA</v>
          </cell>
          <cell r="FT308" t="str">
            <v>EISAx</v>
          </cell>
          <cell r="FV308">
            <v>4931710.5350000001</v>
          </cell>
          <cell r="GD308" t="str">
            <v>WA</v>
          </cell>
          <cell r="GE308">
            <v>4458268.0999999996</v>
          </cell>
          <cell r="GF308">
            <v>2404459.1999999997</v>
          </cell>
          <cell r="GI308">
            <v>1</v>
          </cell>
          <cell r="GJ308">
            <v>1</v>
          </cell>
          <cell r="GK308" t="str">
            <v>WA</v>
          </cell>
          <cell r="GL308">
            <v>2003.7159999999999</v>
          </cell>
          <cell r="GM308" t="str">
            <v>Post 2006</v>
          </cell>
          <cell r="GN308">
            <v>0</v>
          </cell>
          <cell r="GQ308">
            <v>10718403.861307999</v>
          </cell>
          <cell r="GR308">
            <v>344634.14270999999</v>
          </cell>
          <cell r="GU308" t="str">
            <v>Natural Gas FAF</v>
          </cell>
          <cell r="GX308" t="str">
            <v>Baseboard/Wall/Radiant</v>
          </cell>
          <cell r="GY308" t="str">
            <v>WA</v>
          </cell>
          <cell r="GZ308">
            <v>1464.69372558594</v>
          </cell>
        </row>
        <row r="309">
          <cell r="AD309" t="str">
            <v>WA</v>
          </cell>
          <cell r="AH309" t="str">
            <v>WA</v>
          </cell>
          <cell r="AI309" t="str">
            <v>Pre 1980</v>
          </cell>
          <cell r="AJ309">
            <v>2003.7159999999999</v>
          </cell>
          <cell r="AK309" t="b">
            <v>1</v>
          </cell>
          <cell r="AN309" t="str">
            <v>OR</v>
          </cell>
          <cell r="AO309" t="str">
            <v>Natural Gas Other</v>
          </cell>
          <cell r="AP309" t="str">
            <v>Pre 1980</v>
          </cell>
          <cell r="AQ309" t="str">
            <v>Crawlspace</v>
          </cell>
          <cell r="AR309">
            <v>1188.02661132813</v>
          </cell>
          <cell r="AU309" t="str">
            <v>No</v>
          </cell>
          <cell r="AV309" t="b">
            <v>1</v>
          </cell>
          <cell r="AX309">
            <v>1247427.9418945366</v>
          </cell>
          <cell r="AY309" t="b">
            <v>0</v>
          </cell>
          <cell r="AZ309">
            <v>905847.36222410039</v>
          </cell>
          <cell r="BA309">
            <v>1</v>
          </cell>
          <cell r="BB309">
            <v>1188.02661132813</v>
          </cell>
          <cell r="BC309">
            <v>0.99999967284256164</v>
          </cell>
          <cell r="BF309" t="str">
            <v>WA</v>
          </cell>
          <cell r="BG309" t="str">
            <v>Heat Pump (Ductless System)</v>
          </cell>
          <cell r="BH309" t="str">
            <v>Pre 1980</v>
          </cell>
          <cell r="BI309" t="str">
            <v>Crawlspace</v>
          </cell>
          <cell r="BJ309">
            <v>2079.99340820313</v>
          </cell>
          <cell r="BM309" t="str">
            <v>No</v>
          </cell>
          <cell r="BN309">
            <v>3868787.7392578218</v>
          </cell>
          <cell r="BO309" t="b">
            <v>0</v>
          </cell>
          <cell r="BP309">
            <v>1711720.3833130656</v>
          </cell>
          <cell r="BQ309">
            <v>1</v>
          </cell>
          <cell r="BR309">
            <v>2079.99340820313</v>
          </cell>
          <cell r="BU309" t="str">
            <v>WA</v>
          </cell>
          <cell r="BV309" t="str">
            <v>Pre 1980</v>
          </cell>
          <cell r="BW309" t="str">
            <v>Electric Storage - Inside Conditioned Space</v>
          </cell>
          <cell r="BY309">
            <v>2003.7159999999999</v>
          </cell>
          <cell r="BZ309" t="str">
            <v>le55</v>
          </cell>
          <cell r="CF309" t="str">
            <v>Unconditioned</v>
          </cell>
          <cell r="CG309">
            <v>2003.7159999999999</v>
          </cell>
          <cell r="CH309" t="str">
            <v>WA</v>
          </cell>
          <cell r="CI309" t="str">
            <v>Top-Freezer w/o TTD Ice</v>
          </cell>
          <cell r="CJ309">
            <v>36066.887999999999</v>
          </cell>
          <cell r="CK309" t="b">
            <v>0</v>
          </cell>
          <cell r="CQ309" t="str">
            <v>Unconditioned</v>
          </cell>
          <cell r="CR309">
            <v>3785.7640000000001</v>
          </cell>
          <cell r="CS309" t="str">
            <v>ID</v>
          </cell>
          <cell r="CT309" t="str">
            <v>Upright</v>
          </cell>
          <cell r="CU309">
            <v>75715.28</v>
          </cell>
          <cell r="CV309" t="b">
            <v>0</v>
          </cell>
          <cell r="CZ309">
            <v>2003.7159999999999</v>
          </cell>
          <cell r="DA309" t="str">
            <v>WA</v>
          </cell>
          <cell r="DC309" t="str">
            <v>Horizontal Axis</v>
          </cell>
          <cell r="DG309" t="str">
            <v>Gas</v>
          </cell>
          <cell r="DH309">
            <v>1524.7619999999999</v>
          </cell>
          <cell r="DI309" t="str">
            <v>WA</v>
          </cell>
          <cell r="DL309" t="str">
            <v>Electric</v>
          </cell>
          <cell r="DM309" t="str">
            <v>Electric</v>
          </cell>
          <cell r="DN309">
            <v>1524.7619999999999</v>
          </cell>
          <cell r="DO309" t="str">
            <v>WA</v>
          </cell>
          <cell r="DS309">
            <v>1524.7619999999999</v>
          </cell>
          <cell r="DT309" t="str">
            <v>WA</v>
          </cell>
          <cell r="DU309" t="str">
            <v>lt32</v>
          </cell>
          <cell r="DX309" t="b">
            <v>0</v>
          </cell>
          <cell r="DY309">
            <v>6932.7380000000003</v>
          </cell>
          <cell r="DZ309" t="str">
            <v>OR</v>
          </cell>
          <cell r="EC309" t="str">
            <v>Laptop</v>
          </cell>
          <cell r="ED309">
            <v>1524.7619999999999</v>
          </cell>
          <cell r="EE309" t="str">
            <v>WA</v>
          </cell>
          <cell r="EH309" t="str">
            <v>le20</v>
          </cell>
          <cell r="EI309">
            <v>2003.7159999999999</v>
          </cell>
          <cell r="EJ309" t="str">
            <v>WA</v>
          </cell>
          <cell r="EO309">
            <v>1524.7619999999999</v>
          </cell>
          <cell r="EP309" t="str">
            <v>WA</v>
          </cell>
          <cell r="ES309">
            <v>1524.7619999999999</v>
          </cell>
          <cell r="ET309" t="str">
            <v>WA</v>
          </cell>
          <cell r="EZ309" t="str">
            <v>WA</v>
          </cell>
          <cell r="FA309" t="str">
            <v>Exterior</v>
          </cell>
          <cell r="FB309">
            <v>176327.008</v>
          </cell>
          <cell r="FC309">
            <v>6702430.0199999996</v>
          </cell>
          <cell r="FI309" t="str">
            <v>WA</v>
          </cell>
          <cell r="FJ309" t="str">
            <v>Other</v>
          </cell>
          <cell r="FK309" t="str">
            <v>EISAnqnx</v>
          </cell>
          <cell r="FL309">
            <v>2081727.06</v>
          </cell>
          <cell r="FS309" t="str">
            <v>WA</v>
          </cell>
          <cell r="FT309" t="str">
            <v>EISAnqnx</v>
          </cell>
          <cell r="FV309">
            <v>966516.13500000013</v>
          </cell>
          <cell r="GD309" t="str">
            <v>WA</v>
          </cell>
          <cell r="GE309">
            <v>5656490.2680000002</v>
          </cell>
          <cell r="GF309">
            <v>5257750.784</v>
          </cell>
          <cell r="GI309">
            <v>1</v>
          </cell>
          <cell r="GJ309">
            <v>1</v>
          </cell>
          <cell r="GK309" t="str">
            <v>WA</v>
          </cell>
          <cell r="GL309">
            <v>2003.7159999999999</v>
          </cell>
          <cell r="GM309" t="str">
            <v>Pre 1980</v>
          </cell>
          <cell r="GN309">
            <v>-1</v>
          </cell>
          <cell r="GQ309">
            <v>10718403.861307999</v>
          </cell>
          <cell r="GR309">
            <v>344634.14270999999</v>
          </cell>
          <cell r="GU309" t="str">
            <v>Baseboard/Wall/Radiant</v>
          </cell>
          <cell r="GX309" t="str">
            <v>None</v>
          </cell>
          <cell r="GY309" t="str">
            <v>WA</v>
          </cell>
          <cell r="GZ309">
            <v>2003.71557617188</v>
          </cell>
        </row>
        <row r="310">
          <cell r="AD310" t="str">
            <v>OR</v>
          </cell>
          <cell r="AH310" t="str">
            <v>OR</v>
          </cell>
          <cell r="AI310" t="str">
            <v>1993-2006</v>
          </cell>
          <cell r="AJ310">
            <v>6932.7380000000003</v>
          </cell>
          <cell r="AK310" t="b">
            <v>1</v>
          </cell>
          <cell r="AN310" t="str">
            <v>WA</v>
          </cell>
          <cell r="AO310" t="str">
            <v>Natural Gas FAF</v>
          </cell>
          <cell r="AP310" t="str">
            <v>Pre 1980</v>
          </cell>
          <cell r="AQ310" t="str">
            <v>Crawlspace</v>
          </cell>
          <cell r="AR310">
            <v>1524.76245117188</v>
          </cell>
          <cell r="AU310" t="str">
            <v>No</v>
          </cell>
          <cell r="AV310" t="b">
            <v>1</v>
          </cell>
          <cell r="AX310">
            <v>1105452.7770996131</v>
          </cell>
          <cell r="AY310" t="b">
            <v>0</v>
          </cell>
          <cell r="AZ310">
            <v>474885.58817878569</v>
          </cell>
          <cell r="BA310">
            <v>1</v>
          </cell>
          <cell r="BB310">
            <v>1524.76245117188</v>
          </cell>
          <cell r="BC310">
            <v>1.0000002958965923</v>
          </cell>
          <cell r="BF310" t="str">
            <v>ID</v>
          </cell>
          <cell r="BG310" t="str">
            <v>Heat Pump (Central System)</v>
          </cell>
          <cell r="BH310" t="str">
            <v>1993-2006</v>
          </cell>
          <cell r="BI310" t="str">
            <v>Basement</v>
          </cell>
          <cell r="BJ310">
            <v>1192.46508789063</v>
          </cell>
          <cell r="BM310" t="str">
            <v>No</v>
          </cell>
          <cell r="BN310">
            <v>5944438.4631347908</v>
          </cell>
          <cell r="BO310" t="b">
            <v>0</v>
          </cell>
          <cell r="BP310">
            <v>1882956.0347082599</v>
          </cell>
          <cell r="BQ310">
            <v>0.5</v>
          </cell>
          <cell r="BR310">
            <v>596.232543945315</v>
          </cell>
          <cell r="BU310" t="str">
            <v>WA</v>
          </cell>
          <cell r="BV310" t="str">
            <v>1993-2006</v>
          </cell>
          <cell r="BW310" t="str">
            <v>Gas Storage Outside Conditioned Space</v>
          </cell>
          <cell r="BY310">
            <v>4956.4930000000004</v>
          </cell>
          <cell r="BZ310" t="str">
            <v>le55</v>
          </cell>
          <cell r="CF310" t="str">
            <v>Conditioned</v>
          </cell>
          <cell r="CG310">
            <v>4956.4930000000004</v>
          </cell>
          <cell r="CH310" t="str">
            <v>WA</v>
          </cell>
          <cell r="CI310" t="str">
            <v>Top-Freezer w/o TTD Ice</v>
          </cell>
          <cell r="CJ310">
            <v>109042.84600000001</v>
          </cell>
          <cell r="CK310" t="b">
            <v>0</v>
          </cell>
          <cell r="CQ310" t="str">
            <v>Conditioned</v>
          </cell>
          <cell r="CR310">
            <v>2130.886</v>
          </cell>
          <cell r="CS310" t="str">
            <v>MT</v>
          </cell>
          <cell r="CT310" t="str">
            <v>Chest</v>
          </cell>
          <cell r="CU310">
            <v>29832.403999999999</v>
          </cell>
          <cell r="CV310" t="b">
            <v>0</v>
          </cell>
          <cell r="CZ310">
            <v>4956.4930000000004</v>
          </cell>
          <cell r="DA310" t="str">
            <v>WA</v>
          </cell>
          <cell r="DC310" t="str">
            <v>Vertical Axis</v>
          </cell>
          <cell r="DG310" t="str">
            <v>Electric</v>
          </cell>
          <cell r="DH310">
            <v>1188.027</v>
          </cell>
          <cell r="DI310" t="str">
            <v>OR</v>
          </cell>
          <cell r="DL310" t="str">
            <v>Electric</v>
          </cell>
          <cell r="DM310" t="str">
            <v>Gas</v>
          </cell>
          <cell r="DN310">
            <v>4956.4930000000004</v>
          </cell>
          <cell r="DO310" t="str">
            <v>WA</v>
          </cell>
          <cell r="DS310">
            <v>1524.7619999999999</v>
          </cell>
          <cell r="DT310" t="str">
            <v>WA</v>
          </cell>
          <cell r="DU310" t="str">
            <v>lt32</v>
          </cell>
          <cell r="DX310" t="b">
            <v>0</v>
          </cell>
          <cell r="DY310">
            <v>4956.4930000000004</v>
          </cell>
          <cell r="DZ310" t="str">
            <v>WA</v>
          </cell>
          <cell r="EC310" t="str">
            <v>Desktop</v>
          </cell>
          <cell r="ED310">
            <v>1524.7619999999999</v>
          </cell>
          <cell r="EE310" t="str">
            <v>WA</v>
          </cell>
          <cell r="EH310" t="str">
            <v>gt20</v>
          </cell>
          <cell r="EI310">
            <v>4956.4930000000004</v>
          </cell>
          <cell r="EJ310" t="str">
            <v>WA</v>
          </cell>
          <cell r="EO310">
            <v>1464.694</v>
          </cell>
          <cell r="EP310" t="str">
            <v>WA</v>
          </cell>
          <cell r="ES310">
            <v>6932.7380000000003</v>
          </cell>
          <cell r="ET310" t="str">
            <v>OR</v>
          </cell>
          <cell r="EZ310" t="str">
            <v>WA</v>
          </cell>
          <cell r="FA310" t="str">
            <v>Garage</v>
          </cell>
          <cell r="FB310">
            <v>384713.47199999995</v>
          </cell>
          <cell r="FC310">
            <v>1602972.7999999998</v>
          </cell>
          <cell r="FI310" t="str">
            <v>WA</v>
          </cell>
          <cell r="FJ310" t="str">
            <v>Other</v>
          </cell>
          <cell r="FK310" t="str">
            <v>EISAq</v>
          </cell>
          <cell r="FL310">
            <v>460953.84900000005</v>
          </cell>
          <cell r="FS310" t="str">
            <v>WA</v>
          </cell>
          <cell r="FT310" t="str">
            <v>EISAq</v>
          </cell>
          <cell r="FV310">
            <v>1744685.5360000001</v>
          </cell>
          <cell r="GD310" t="str">
            <v>OR</v>
          </cell>
          <cell r="GE310">
            <v>37402121.509999998</v>
          </cell>
          <cell r="GF310">
            <v>19411666.400000002</v>
          </cell>
          <cell r="GI310">
            <v>1</v>
          </cell>
          <cell r="GJ310">
            <v>2</v>
          </cell>
          <cell r="GK310" t="str">
            <v>OR</v>
          </cell>
          <cell r="GL310">
            <v>6932.7380000000003</v>
          </cell>
          <cell r="GM310" t="str">
            <v>1993-2006</v>
          </cell>
          <cell r="GN310">
            <v>0</v>
          </cell>
          <cell r="GQ310">
            <v>31504247.176736001</v>
          </cell>
          <cell r="GR310">
            <v>3738166.9932900006</v>
          </cell>
          <cell r="GU310" t="str">
            <v>Natural Gas FAF</v>
          </cell>
          <cell r="GX310" t="str">
            <v>Baseboard/Wall/Radiant</v>
          </cell>
          <cell r="GY310" t="str">
            <v>OR</v>
          </cell>
          <cell r="GZ310">
            <v>6932.73828125</v>
          </cell>
        </row>
        <row r="311">
          <cell r="AD311" t="str">
            <v>WA</v>
          </cell>
          <cell r="AH311" t="str">
            <v>WA</v>
          </cell>
          <cell r="AI311" t="str">
            <v>1993-2006</v>
          </cell>
          <cell r="AJ311">
            <v>4956.4930000000004</v>
          </cell>
          <cell r="AK311" t="b">
            <v>1</v>
          </cell>
          <cell r="AN311" t="str">
            <v>WA</v>
          </cell>
          <cell r="AO311" t="str">
            <v>Natural Gas FAF</v>
          </cell>
          <cell r="AP311" t="str">
            <v>Pre 1980</v>
          </cell>
          <cell r="AQ311" t="str">
            <v>Crawlspace</v>
          </cell>
          <cell r="AR311">
            <v>4956.49267578125</v>
          </cell>
          <cell r="AU311" t="str">
            <v>No</v>
          </cell>
          <cell r="AV311" t="b">
            <v>1</v>
          </cell>
          <cell r="AX311">
            <v>16772771.21484375</v>
          </cell>
          <cell r="AY311" t="b">
            <v>0</v>
          </cell>
          <cell r="AZ311">
            <v>3252013.3311936525</v>
          </cell>
          <cell r="BA311">
            <v>1</v>
          </cell>
          <cell r="BB311">
            <v>4956.49267578125</v>
          </cell>
          <cell r="BC311">
            <v>0.99999993458706582</v>
          </cell>
          <cell r="BF311" t="str">
            <v>ID</v>
          </cell>
          <cell r="BG311" t="str">
            <v>Heat Pump (Central System)</v>
          </cell>
          <cell r="BH311" t="str">
            <v>1993-2006</v>
          </cell>
          <cell r="BI311" t="str">
            <v>Basement</v>
          </cell>
          <cell r="BJ311">
            <v>1192.46508789063</v>
          </cell>
          <cell r="BM311" t="str">
            <v>No</v>
          </cell>
          <cell r="BN311">
            <v>5944438.4631347908</v>
          </cell>
          <cell r="BO311" t="b">
            <v>0</v>
          </cell>
          <cell r="BP311">
            <v>1882956.0347082599</v>
          </cell>
          <cell r="BQ311">
            <v>0.5</v>
          </cell>
          <cell r="BR311">
            <v>596.232543945315</v>
          </cell>
          <cell r="BU311" t="str">
            <v>WA</v>
          </cell>
          <cell r="BV311" t="str">
            <v>Post 2006</v>
          </cell>
          <cell r="BW311" t="str">
            <v>Gas Storage Outside Conditioned Space</v>
          </cell>
          <cell r="BY311">
            <v>2003.7159999999999</v>
          </cell>
          <cell r="BZ311" t="str">
            <v>le55</v>
          </cell>
          <cell r="CF311" t="str">
            <v>Conditioned</v>
          </cell>
          <cell r="CG311">
            <v>1524.7619999999999</v>
          </cell>
          <cell r="CH311" t="str">
            <v>WA</v>
          </cell>
          <cell r="CI311" t="str">
            <v>Top-Freezer w/o TTD Ice</v>
          </cell>
          <cell r="CJ311">
            <v>32020.002</v>
          </cell>
          <cell r="CK311" t="b">
            <v>0</v>
          </cell>
          <cell r="CQ311" t="str">
            <v>Conditioned</v>
          </cell>
          <cell r="CR311">
            <v>3785.7640000000001</v>
          </cell>
          <cell r="CS311" t="str">
            <v>ID</v>
          </cell>
          <cell r="CT311" t="str">
            <v>Chest</v>
          </cell>
          <cell r="CU311">
            <v>94644.1</v>
          </cell>
          <cell r="CV311" t="b">
            <v>0</v>
          </cell>
          <cell r="CZ311">
            <v>2003.7159999999999</v>
          </cell>
          <cell r="DA311" t="str">
            <v>WA</v>
          </cell>
          <cell r="DC311" t="str">
            <v>Horizontal Axis</v>
          </cell>
          <cell r="DG311" t="str">
            <v>Electric</v>
          </cell>
          <cell r="DH311">
            <v>1464.694</v>
          </cell>
          <cell r="DI311" t="str">
            <v>WA</v>
          </cell>
          <cell r="DL311" t="str">
            <v>Electric</v>
          </cell>
          <cell r="DM311" t="str">
            <v>Electric</v>
          </cell>
          <cell r="DN311">
            <v>2003.7159999999999</v>
          </cell>
          <cell r="DO311" t="str">
            <v>WA</v>
          </cell>
          <cell r="DS311">
            <v>1524.7619999999999</v>
          </cell>
          <cell r="DT311" t="str">
            <v>WA</v>
          </cell>
          <cell r="DU311" t="str">
            <v>gt46</v>
          </cell>
          <cell r="DX311" t="b">
            <v>0</v>
          </cell>
          <cell r="DY311">
            <v>4956.4930000000004</v>
          </cell>
          <cell r="DZ311" t="str">
            <v>WA</v>
          </cell>
          <cell r="EC311" t="str">
            <v>Laptop</v>
          </cell>
          <cell r="ED311">
            <v>1524.7619999999999</v>
          </cell>
          <cell r="EE311" t="str">
            <v>WA</v>
          </cell>
          <cell r="EH311" t="str">
            <v>gt20</v>
          </cell>
          <cell r="EI311">
            <v>4956.4930000000004</v>
          </cell>
          <cell r="EJ311" t="str">
            <v>WA</v>
          </cell>
          <cell r="EO311">
            <v>1464.694</v>
          </cell>
          <cell r="EP311" t="str">
            <v>WA</v>
          </cell>
          <cell r="ES311">
            <v>6932.7380000000003</v>
          </cell>
          <cell r="ET311" t="str">
            <v>OR</v>
          </cell>
          <cell r="EZ311" t="str">
            <v>WA</v>
          </cell>
          <cell r="FA311" t="str">
            <v>Kitchen</v>
          </cell>
          <cell r="FB311">
            <v>84156.072</v>
          </cell>
          <cell r="FC311">
            <v>440817.51999999996</v>
          </cell>
          <cell r="FI311" t="str">
            <v>WA</v>
          </cell>
          <cell r="FJ311" t="str">
            <v>Other</v>
          </cell>
          <cell r="FK311" t="str">
            <v>EISAx</v>
          </cell>
          <cell r="FL311">
            <v>1189558.32</v>
          </cell>
          <cell r="FS311" t="str">
            <v>WA</v>
          </cell>
          <cell r="FT311" t="str">
            <v>EISAx</v>
          </cell>
          <cell r="FV311">
            <v>2265117.301</v>
          </cell>
          <cell r="GD311" t="str">
            <v>WA</v>
          </cell>
          <cell r="GE311">
            <v>11087674.841</v>
          </cell>
          <cell r="GF311">
            <v>9883247.0420000013</v>
          </cell>
          <cell r="GI311">
            <v>1</v>
          </cell>
          <cell r="GJ311">
            <v>2</v>
          </cell>
          <cell r="GK311" t="str">
            <v>WA</v>
          </cell>
          <cell r="GL311">
            <v>4956.4930000000004</v>
          </cell>
          <cell r="GM311" t="str">
            <v>1993-2006</v>
          </cell>
          <cell r="GN311">
            <v>-1</v>
          </cell>
          <cell r="GQ311">
            <v>27859232.812215004</v>
          </cell>
          <cell r="GR311">
            <v>1732926.2563575001</v>
          </cell>
          <cell r="GU311" t="str">
            <v>Natural Gas FAF</v>
          </cell>
          <cell r="GX311" t="str">
            <v>Baseboard/Wall/Radiant</v>
          </cell>
          <cell r="GY311" t="str">
            <v>WA</v>
          </cell>
          <cell r="GZ311">
            <v>1524.76245117188</v>
          </cell>
        </row>
        <row r="312">
          <cell r="AD312" t="str">
            <v>WA</v>
          </cell>
          <cell r="AH312" t="str">
            <v>WA</v>
          </cell>
          <cell r="AI312" t="str">
            <v>Pre 1980</v>
          </cell>
          <cell r="AJ312">
            <v>2003.7159999999999</v>
          </cell>
          <cell r="AK312" t="b">
            <v>1</v>
          </cell>
          <cell r="AN312" t="str">
            <v>WA</v>
          </cell>
          <cell r="AO312" t="str">
            <v>Wood</v>
          </cell>
          <cell r="AP312" t="str">
            <v>Pre 1980</v>
          </cell>
          <cell r="AQ312" t="str">
            <v>Crawlspace</v>
          </cell>
          <cell r="AR312">
            <v>1524.76245117188</v>
          </cell>
          <cell r="AU312" t="str">
            <v>No</v>
          </cell>
          <cell r="AV312" t="b">
            <v>0</v>
          </cell>
          <cell r="AX312">
            <v>2049280.7343750068</v>
          </cell>
          <cell r="AY312" t="b">
            <v>0</v>
          </cell>
          <cell r="AZ312">
            <v>892604.02015700983</v>
          </cell>
          <cell r="BA312" t="str">
            <v/>
          </cell>
          <cell r="BB312" t="str">
            <v/>
          </cell>
          <cell r="BC312">
            <v>1.0000002958965923</v>
          </cell>
          <cell r="BF312" t="str">
            <v>OR</v>
          </cell>
          <cell r="BG312" t="str">
            <v>Heat Pump (Central System)</v>
          </cell>
          <cell r="BH312" t="str">
            <v>1993-2006</v>
          </cell>
          <cell r="BI312" t="str">
            <v>Crawlspace</v>
          </cell>
          <cell r="BJ312">
            <v>8559.103515625</v>
          </cell>
          <cell r="BM312" t="str">
            <v>No</v>
          </cell>
          <cell r="BN312">
            <v>13035514.654296875</v>
          </cell>
          <cell r="BO312" t="b">
            <v>0</v>
          </cell>
          <cell r="BP312">
            <v>2430085.2637699218</v>
          </cell>
          <cell r="BQ312">
            <v>1</v>
          </cell>
          <cell r="BR312">
            <v>8559.103515625</v>
          </cell>
          <cell r="BU312" t="str">
            <v>WA</v>
          </cell>
          <cell r="BV312" t="str">
            <v>Pre 1980</v>
          </cell>
          <cell r="BW312" t="str">
            <v>Gas Storage Inside Conditioned Space</v>
          </cell>
          <cell r="BY312">
            <v>1524.7619999999999</v>
          </cell>
          <cell r="BZ312" t="str">
            <v>le55</v>
          </cell>
          <cell r="CF312" t="str">
            <v>Unconditioned</v>
          </cell>
          <cell r="CG312">
            <v>1524.7619999999999</v>
          </cell>
          <cell r="CH312" t="str">
            <v>WA</v>
          </cell>
          <cell r="CI312" t="str">
            <v>Top-Freezer w/o TTD Ice</v>
          </cell>
          <cell r="CJ312">
            <v>30495.239999999998</v>
          </cell>
          <cell r="CK312" t="b">
            <v>0</v>
          </cell>
          <cell r="CQ312" t="str">
            <v>Unconditioned</v>
          </cell>
          <cell r="CR312">
            <v>2079.9929999999999</v>
          </cell>
          <cell r="CS312" t="str">
            <v>WA</v>
          </cell>
          <cell r="CT312" t="str">
            <v>Upright</v>
          </cell>
          <cell r="CU312">
            <v>29119.901999999998</v>
          </cell>
          <cell r="CV312" t="b">
            <v>0</v>
          </cell>
          <cell r="CZ312">
            <v>1524.7619999999999</v>
          </cell>
          <cell r="DA312" t="str">
            <v>WA</v>
          </cell>
          <cell r="DC312" t="str">
            <v>Vertical Axis</v>
          </cell>
          <cell r="DG312" t="str">
            <v>Electric</v>
          </cell>
          <cell r="DH312">
            <v>1464.694</v>
          </cell>
          <cell r="DI312" t="str">
            <v>WA</v>
          </cell>
          <cell r="DL312" t="str">
            <v>Electric</v>
          </cell>
          <cell r="DM312" t="str">
            <v>Electric</v>
          </cell>
          <cell r="DN312">
            <v>4956.4930000000004</v>
          </cell>
          <cell r="DO312" t="str">
            <v>WA</v>
          </cell>
          <cell r="DS312">
            <v>1524.7619999999999</v>
          </cell>
          <cell r="DT312" t="str">
            <v>WA</v>
          </cell>
          <cell r="DU312" t="str">
            <v>lt32</v>
          </cell>
          <cell r="DX312" t="b">
            <v>0</v>
          </cell>
          <cell r="DY312">
            <v>4956.4930000000004</v>
          </cell>
          <cell r="DZ312" t="str">
            <v>WA</v>
          </cell>
          <cell r="EC312" t="str">
            <v>Laptop</v>
          </cell>
          <cell r="ED312">
            <v>4956.4930000000004</v>
          </cell>
          <cell r="EE312" t="str">
            <v>WA</v>
          </cell>
          <cell r="EH312" t="str">
            <v>le20</v>
          </cell>
          <cell r="EI312">
            <v>2003.7159999999999</v>
          </cell>
          <cell r="EJ312" t="str">
            <v>WA</v>
          </cell>
          <cell r="EO312">
            <v>1188.027</v>
          </cell>
          <cell r="EP312" t="str">
            <v>OR</v>
          </cell>
          <cell r="ES312">
            <v>1524.7619999999999</v>
          </cell>
          <cell r="ET312" t="str">
            <v>WA</v>
          </cell>
          <cell r="EZ312" t="str">
            <v>WA</v>
          </cell>
          <cell r="FA312" t="str">
            <v>Living Room/Family Room</v>
          </cell>
          <cell r="FB312">
            <v>132245.25599999999</v>
          </cell>
          <cell r="FC312">
            <v>981820.84</v>
          </cell>
          <cell r="FI312" t="str">
            <v>WA</v>
          </cell>
          <cell r="FJ312" t="str">
            <v>Bathroom</v>
          </cell>
          <cell r="FK312" t="str">
            <v>EISAnqnx</v>
          </cell>
          <cell r="FL312">
            <v>276210.95999999996</v>
          </cell>
          <cell r="FS312" t="str">
            <v>OR</v>
          </cell>
          <cell r="FT312" t="str">
            <v>EISAnqnx</v>
          </cell>
          <cell r="FV312">
            <v>689055.66</v>
          </cell>
          <cell r="GD312" t="str">
            <v>WA</v>
          </cell>
          <cell r="GE312">
            <v>3494480.7039999999</v>
          </cell>
          <cell r="GF312">
            <v>3516521.5799999996</v>
          </cell>
          <cell r="GI312">
            <v>1</v>
          </cell>
          <cell r="GJ312">
            <v>1</v>
          </cell>
          <cell r="GK312" t="str">
            <v>WA</v>
          </cell>
          <cell r="GL312">
            <v>2003.7159999999999</v>
          </cell>
          <cell r="GM312" t="str">
            <v>Pre 1980</v>
          </cell>
          <cell r="GN312">
            <v>0</v>
          </cell>
          <cell r="GQ312">
            <v>10718403.861307999</v>
          </cell>
          <cell r="GR312">
            <v>344634.14270999999</v>
          </cell>
          <cell r="GU312" t="str">
            <v>Natural Gas FAF</v>
          </cell>
          <cell r="GX312" t="str">
            <v>Wood</v>
          </cell>
          <cell r="GY312" t="str">
            <v>WA</v>
          </cell>
          <cell r="GZ312">
            <v>1524.76245117188</v>
          </cell>
        </row>
        <row r="313">
          <cell r="AD313" t="str">
            <v>WA</v>
          </cell>
          <cell r="AH313" t="str">
            <v>WA</v>
          </cell>
          <cell r="AI313" t="str">
            <v>Pre 1980</v>
          </cell>
          <cell r="AJ313">
            <v>4956.4930000000004</v>
          </cell>
          <cell r="AK313" t="b">
            <v>1</v>
          </cell>
          <cell r="AN313" t="str">
            <v>WA</v>
          </cell>
          <cell r="AO313" t="str">
            <v>Natural Gas FAF</v>
          </cell>
          <cell r="AP313" t="str">
            <v>Pre 1980</v>
          </cell>
          <cell r="AQ313" t="str">
            <v>Crawlspace</v>
          </cell>
          <cell r="AR313">
            <v>1524.76245117188</v>
          </cell>
          <cell r="AU313" t="str">
            <v>No</v>
          </cell>
          <cell r="AV313" t="b">
            <v>1</v>
          </cell>
          <cell r="AX313">
            <v>2049280.7343750068</v>
          </cell>
          <cell r="AY313" t="b">
            <v>0</v>
          </cell>
          <cell r="AZ313">
            <v>892604.02015700983</v>
          </cell>
          <cell r="BA313">
            <v>1</v>
          </cell>
          <cell r="BB313">
            <v>1524.76245117188</v>
          </cell>
          <cell r="BC313">
            <v>1.0000002958965923</v>
          </cell>
          <cell r="BF313" t="str">
            <v>OR</v>
          </cell>
          <cell r="BG313" t="str">
            <v>Heat Pump (Ductless System)</v>
          </cell>
          <cell r="BH313" t="str">
            <v>Pre 1980</v>
          </cell>
          <cell r="BI313" t="str">
            <v>Slab on Grade</v>
          </cell>
          <cell r="BJ313">
            <v>1612.69177246094</v>
          </cell>
          <cell r="BM313" t="str">
            <v>No</v>
          </cell>
          <cell r="BN313">
            <v>4160744.7729492253</v>
          </cell>
          <cell r="BO313" t="b">
            <v>0</v>
          </cell>
          <cell r="BP313">
            <v>1707856.7139538601</v>
          </cell>
          <cell r="BQ313">
            <v>1</v>
          </cell>
          <cell r="BR313">
            <v>1612.69177246094</v>
          </cell>
          <cell r="BU313" t="str">
            <v>WA</v>
          </cell>
          <cell r="BV313" t="str">
            <v>Pre 1980</v>
          </cell>
          <cell r="BW313" t="str">
            <v>Electric Storage - Outside Conditioned Space - Buffered</v>
          </cell>
          <cell r="BY313">
            <v>1464.694</v>
          </cell>
          <cell r="BZ313" t="str">
            <v>le55</v>
          </cell>
          <cell r="CF313" t="str">
            <v>Conditioned</v>
          </cell>
          <cell r="CG313">
            <v>1464.694</v>
          </cell>
          <cell r="CH313" t="str">
            <v>WA</v>
          </cell>
          <cell r="CI313" t="str">
            <v>Top-Freezer w/o TTD Ice</v>
          </cell>
          <cell r="CJ313">
            <v>30758.574000000001</v>
          </cell>
          <cell r="CK313" t="b">
            <v>0</v>
          </cell>
          <cell r="CQ313" t="str">
            <v>Unconditioned</v>
          </cell>
          <cell r="CR313">
            <v>2079.9929999999999</v>
          </cell>
          <cell r="CS313" t="str">
            <v>WA</v>
          </cell>
          <cell r="CT313" t="str">
            <v>Upright</v>
          </cell>
          <cell r="CU313">
            <v>49919.831999999995</v>
          </cell>
          <cell r="CV313" t="b">
            <v>0</v>
          </cell>
          <cell r="CZ313">
            <v>6932.7380000000003</v>
          </cell>
          <cell r="DA313" t="str">
            <v>OR</v>
          </cell>
          <cell r="DC313" t="str">
            <v>Vertical Axis</v>
          </cell>
          <cell r="DH313">
            <v>1188.027</v>
          </cell>
          <cell r="DI313" t="str">
            <v>OR</v>
          </cell>
          <cell r="DL313" t="str">
            <v>Electric</v>
          </cell>
          <cell r="DM313" t="str">
            <v>Electric</v>
          </cell>
          <cell r="DN313">
            <v>4956.4930000000004</v>
          </cell>
          <cell r="DO313" t="str">
            <v>WA</v>
          </cell>
          <cell r="DS313">
            <v>1524.7619999999999</v>
          </cell>
          <cell r="DT313" t="str">
            <v>WA</v>
          </cell>
          <cell r="DU313" t="str">
            <v>lt32</v>
          </cell>
          <cell r="DX313" t="b">
            <v>1</v>
          </cell>
          <cell r="DY313">
            <v>4956.4930000000004</v>
          </cell>
          <cell r="DZ313" t="str">
            <v>WA</v>
          </cell>
          <cell r="EC313" t="str">
            <v>Laptop</v>
          </cell>
          <cell r="ED313">
            <v>1524.7619999999999</v>
          </cell>
          <cell r="EE313" t="str">
            <v>WA</v>
          </cell>
          <cell r="EH313" t="str">
            <v>le20</v>
          </cell>
          <cell r="EI313">
            <v>4956.4930000000004</v>
          </cell>
          <cell r="EJ313" t="str">
            <v>WA</v>
          </cell>
          <cell r="EO313">
            <v>1188.027</v>
          </cell>
          <cell r="EP313" t="str">
            <v>OR</v>
          </cell>
          <cell r="ES313">
            <v>1524.7619999999999</v>
          </cell>
          <cell r="ET313" t="str">
            <v>WA</v>
          </cell>
          <cell r="EZ313" t="str">
            <v>WA</v>
          </cell>
          <cell r="FA313" t="str">
            <v>Other</v>
          </cell>
          <cell r="FB313">
            <v>1741229.2039999999</v>
          </cell>
          <cell r="FC313">
            <v>2504645</v>
          </cell>
          <cell r="FI313" t="str">
            <v>WA</v>
          </cell>
          <cell r="FJ313" t="str">
            <v>Bathroom</v>
          </cell>
          <cell r="FK313" t="str">
            <v>EISAq</v>
          </cell>
          <cell r="FL313">
            <v>46035.159999999996</v>
          </cell>
          <cell r="FS313" t="str">
            <v>OR</v>
          </cell>
          <cell r="FT313" t="str">
            <v>EISAq</v>
          </cell>
          <cell r="FV313">
            <v>1359102.888</v>
          </cell>
          <cell r="GD313" t="str">
            <v>WA</v>
          </cell>
          <cell r="GE313">
            <v>11033153.418000001</v>
          </cell>
          <cell r="GF313">
            <v>9456988.6440000013</v>
          </cell>
          <cell r="GI313">
            <v>1</v>
          </cell>
          <cell r="GJ313">
            <v>1</v>
          </cell>
          <cell r="GK313" t="str">
            <v>WA</v>
          </cell>
          <cell r="GL313">
            <v>4956.4930000000004</v>
          </cell>
          <cell r="GM313" t="str">
            <v>Pre 1980</v>
          </cell>
          <cell r="GN313">
            <v>0</v>
          </cell>
          <cell r="GQ313">
            <v>24534541.220139999</v>
          </cell>
          <cell r="GR313">
            <v>1439229.2636425002</v>
          </cell>
          <cell r="GU313" t="str">
            <v>Natural Gas FAF</v>
          </cell>
          <cell r="GX313" t="str">
            <v>None</v>
          </cell>
          <cell r="GY313" t="str">
            <v>OR</v>
          </cell>
          <cell r="GZ313">
            <v>6932.73828125</v>
          </cell>
        </row>
        <row r="314">
          <cell r="AD314" t="str">
            <v>WA</v>
          </cell>
          <cell r="AH314" t="str">
            <v>WA</v>
          </cell>
          <cell r="AI314" t="str">
            <v>Pre 1980</v>
          </cell>
          <cell r="AJ314">
            <v>2003.7159999999999</v>
          </cell>
          <cell r="AK314" t="b">
            <v>1</v>
          </cell>
          <cell r="AN314" t="str">
            <v>WA</v>
          </cell>
          <cell r="AO314" t="str">
            <v>Natural Gas FAF</v>
          </cell>
          <cell r="AP314" t="str">
            <v>Pre 1980</v>
          </cell>
          <cell r="AQ314" t="str">
            <v>Basement</v>
          </cell>
          <cell r="AR314">
            <v>653.38551396908997</v>
          </cell>
          <cell r="AU314" t="str">
            <v>No</v>
          </cell>
          <cell r="AV314" t="b">
            <v>1</v>
          </cell>
          <cell r="AX314">
            <v>1649798.4227719521</v>
          </cell>
          <cell r="AY314" t="b">
            <v>0</v>
          </cell>
          <cell r="AZ314">
            <v>810688.07645714842</v>
          </cell>
          <cell r="BA314">
            <v>0.32608695652173847</v>
          </cell>
          <cell r="BB314">
            <v>653.38551396908997</v>
          </cell>
          <cell r="BC314">
            <v>0.32608688754748177</v>
          </cell>
          <cell r="BF314" t="str">
            <v>MT</v>
          </cell>
          <cell r="BG314" t="str">
            <v>Heat Pump (Central System)</v>
          </cell>
          <cell r="BH314" t="str">
            <v>Pre 1980</v>
          </cell>
          <cell r="BI314" t="str">
            <v>Basement</v>
          </cell>
          <cell r="BJ314">
            <v>2130.88647460938</v>
          </cell>
          <cell r="BM314" t="str">
            <v>No</v>
          </cell>
          <cell r="BN314">
            <v>3886736.9296875093</v>
          </cell>
          <cell r="BO314" t="b">
            <v>0</v>
          </cell>
          <cell r="BP314">
            <v>1185838.32312012</v>
          </cell>
          <cell r="BQ314">
            <v>1</v>
          </cell>
          <cell r="BR314">
            <v>2130.88647460938</v>
          </cell>
          <cell r="BU314" t="str">
            <v>WA</v>
          </cell>
          <cell r="BV314" t="str">
            <v>Post 2006</v>
          </cell>
          <cell r="BW314" t="str">
            <v>Gas Storage Outside Conditioned Space</v>
          </cell>
          <cell r="BY314">
            <v>2003.7159999999999</v>
          </cell>
          <cell r="BZ314" t="str">
            <v>le55</v>
          </cell>
          <cell r="CF314" t="str">
            <v>Conditioned</v>
          </cell>
          <cell r="CG314">
            <v>2003.7159999999999</v>
          </cell>
          <cell r="CH314" t="str">
            <v>WA</v>
          </cell>
          <cell r="CI314" t="str">
            <v>Top-Freezer w/o TTD Ice</v>
          </cell>
          <cell r="CJ314">
            <v>36066.887999999999</v>
          </cell>
          <cell r="CK314" t="b">
            <v>0</v>
          </cell>
          <cell r="CQ314" t="str">
            <v>Unconditioned</v>
          </cell>
          <cell r="CR314">
            <v>1144.6790000000001</v>
          </cell>
          <cell r="CS314" t="str">
            <v>MT</v>
          </cell>
          <cell r="CT314" t="str">
            <v>Chest</v>
          </cell>
          <cell r="CU314">
            <v>20604.222000000002</v>
          </cell>
          <cell r="CV314" t="b">
            <v>0</v>
          </cell>
          <cell r="CZ314">
            <v>6932.7380000000003</v>
          </cell>
          <cell r="DA314" t="str">
            <v>OR</v>
          </cell>
          <cell r="DC314" t="str">
            <v>Horizontal Axis</v>
          </cell>
          <cell r="DG314" t="str">
            <v>Electric</v>
          </cell>
          <cell r="DH314">
            <v>1150.8789999999999</v>
          </cell>
          <cell r="DI314" t="str">
            <v>WA</v>
          </cell>
          <cell r="DL314" t="str">
            <v>Electric</v>
          </cell>
          <cell r="DM314" t="str">
            <v>Electric</v>
          </cell>
          <cell r="DN314">
            <v>1524.7619999999999</v>
          </cell>
          <cell r="DO314" t="str">
            <v>WA</v>
          </cell>
          <cell r="DS314">
            <v>2003.7159999999999</v>
          </cell>
          <cell r="DT314" t="str">
            <v>WA</v>
          </cell>
          <cell r="DU314" t="str">
            <v>lt32</v>
          </cell>
          <cell r="DX314" t="b">
            <v>1</v>
          </cell>
          <cell r="DY314">
            <v>4956.4930000000004</v>
          </cell>
          <cell r="DZ314" t="str">
            <v>WA</v>
          </cell>
          <cell r="EC314" t="str">
            <v>Desktop</v>
          </cell>
          <cell r="ED314">
            <v>1524.7619999999999</v>
          </cell>
          <cell r="EE314" t="str">
            <v>WA</v>
          </cell>
          <cell r="EH314" t="str">
            <v>le20</v>
          </cell>
          <cell r="EI314">
            <v>1524.7619999999999</v>
          </cell>
          <cell r="EJ314" t="str">
            <v>WA</v>
          </cell>
          <cell r="EO314">
            <v>1188.027</v>
          </cell>
          <cell r="EP314" t="str">
            <v>OR</v>
          </cell>
          <cell r="ES314">
            <v>1524.7619999999999</v>
          </cell>
          <cell r="ET314" t="str">
            <v>WA</v>
          </cell>
          <cell r="EZ314" t="str">
            <v>WA</v>
          </cell>
          <cell r="FA314" t="str">
            <v>Bathroom</v>
          </cell>
          <cell r="FB314">
            <v>5581011.1180000007</v>
          </cell>
          <cell r="FC314">
            <v>1635642.6900000002</v>
          </cell>
          <cell r="FI314" t="str">
            <v>WA</v>
          </cell>
          <cell r="FJ314" t="str">
            <v>Bathroom</v>
          </cell>
          <cell r="FK314" t="str">
            <v>EISAx</v>
          </cell>
          <cell r="FL314">
            <v>1150.8789999999999</v>
          </cell>
          <cell r="FS314" t="str">
            <v>OR</v>
          </cell>
          <cell r="FT314" t="str">
            <v>EISAx</v>
          </cell>
          <cell r="FV314">
            <v>561936.77100000007</v>
          </cell>
          <cell r="GD314" t="str">
            <v>WA</v>
          </cell>
          <cell r="GE314">
            <v>3534555.0239999997</v>
          </cell>
          <cell r="GF314">
            <v>2208095.0319999997</v>
          </cell>
          <cell r="GI314">
            <v>1</v>
          </cell>
          <cell r="GJ314">
            <v>1</v>
          </cell>
          <cell r="GK314" t="str">
            <v>WA</v>
          </cell>
          <cell r="GL314">
            <v>2003.7159999999999</v>
          </cell>
          <cell r="GM314" t="str">
            <v>Pre 1980</v>
          </cell>
          <cell r="GN314">
            <v>0</v>
          </cell>
          <cell r="GQ314">
            <v>9918354.1256799977</v>
          </cell>
          <cell r="GR314">
            <v>581824.02420999995</v>
          </cell>
          <cell r="GU314" t="str">
            <v>Natural Gas FAF</v>
          </cell>
          <cell r="GX314" t="str">
            <v>Wood</v>
          </cell>
          <cell r="GY314" t="str">
            <v>WA</v>
          </cell>
          <cell r="GZ314">
            <v>4956.49267578125</v>
          </cell>
        </row>
        <row r="315">
          <cell r="AD315" t="str">
            <v>WA</v>
          </cell>
          <cell r="AH315" t="str">
            <v>WA</v>
          </cell>
          <cell r="AI315" t="str">
            <v>Pre 1980</v>
          </cell>
          <cell r="AJ315">
            <v>1524.7619999999999</v>
          </cell>
          <cell r="AK315" t="b">
            <v>1</v>
          </cell>
          <cell r="AN315" t="str">
            <v>WA</v>
          </cell>
          <cell r="AO315" t="str">
            <v>Natural Gas FAF</v>
          </cell>
          <cell r="AP315" t="str">
            <v>Pre 1980</v>
          </cell>
          <cell r="AQ315" t="str">
            <v>Crawlspace</v>
          </cell>
          <cell r="AR315">
            <v>1350.33006220279</v>
          </cell>
          <cell r="AU315" t="str">
            <v>No</v>
          </cell>
          <cell r="AV315" t="b">
            <v>1</v>
          </cell>
          <cell r="AX315">
            <v>3409583.4070620448</v>
          </cell>
          <cell r="AY315" t="b">
            <v>0</v>
          </cell>
          <cell r="AZ315">
            <v>1675422.0246781118</v>
          </cell>
          <cell r="BA315">
            <v>0.67391304347826153</v>
          </cell>
          <cell r="BB315">
            <v>1350.33006220279</v>
          </cell>
          <cell r="BC315">
            <v>0.67391290093146439</v>
          </cell>
          <cell r="BF315" t="str">
            <v>OR</v>
          </cell>
          <cell r="BG315" t="str">
            <v>Central Air Conditioning (Ducted System)</v>
          </cell>
          <cell r="BH315" t="str">
            <v>Pre 1980</v>
          </cell>
          <cell r="BI315" t="str">
            <v>Basement</v>
          </cell>
          <cell r="BJ315">
            <v>1039.5320361328099</v>
          </cell>
          <cell r="BM315" t="str">
            <v>No</v>
          </cell>
          <cell r="BN315">
            <v>1987585.2530859327</v>
          </cell>
          <cell r="BO315" t="b">
            <v>0</v>
          </cell>
          <cell r="BP315">
            <v>698737.67478643195</v>
          </cell>
          <cell r="BQ315">
            <v>0.5</v>
          </cell>
          <cell r="BR315">
            <v>519.76601806640497</v>
          </cell>
          <cell r="BU315" t="str">
            <v>WA</v>
          </cell>
          <cell r="BV315" t="str">
            <v>Pre 1980</v>
          </cell>
          <cell r="BW315" t="str">
            <v>Electric Storage - Inside Conditioned Space</v>
          </cell>
          <cell r="BY315">
            <v>2003.7159999999999</v>
          </cell>
          <cell r="BZ315" t="str">
            <v>le55</v>
          </cell>
          <cell r="CF315" t="str">
            <v>Conditioned</v>
          </cell>
          <cell r="CG315">
            <v>4956.4930000000004</v>
          </cell>
          <cell r="CH315" t="str">
            <v>WA</v>
          </cell>
          <cell r="CI315" t="str">
            <v>Side-by-Side w/ TTD Ice</v>
          </cell>
          <cell r="CJ315">
            <v>109042.84600000001</v>
          </cell>
          <cell r="CK315" t="b">
            <v>0</v>
          </cell>
          <cell r="CQ315" t="str">
            <v>Conditioned</v>
          </cell>
          <cell r="CR315">
            <v>2130.886</v>
          </cell>
          <cell r="CS315" t="str">
            <v>MT</v>
          </cell>
          <cell r="CT315" t="str">
            <v>Chest</v>
          </cell>
          <cell r="CU315">
            <v>49010.377999999997</v>
          </cell>
          <cell r="CV315" t="b">
            <v>0</v>
          </cell>
          <cell r="CZ315">
            <v>1524.7619999999999</v>
          </cell>
          <cell r="DA315" t="str">
            <v>WA</v>
          </cell>
          <cell r="DC315" t="str">
            <v>Horizontal Axis</v>
          </cell>
          <cell r="DG315" t="str">
            <v>Electric</v>
          </cell>
          <cell r="DH315">
            <v>1524.7619999999999</v>
          </cell>
          <cell r="DI315" t="str">
            <v>WA</v>
          </cell>
          <cell r="DL315" t="str">
            <v>Electric</v>
          </cell>
          <cell r="DM315" t="str">
            <v>Electric</v>
          </cell>
          <cell r="DN315">
            <v>2003.7159999999999</v>
          </cell>
          <cell r="DO315" t="str">
            <v>WA</v>
          </cell>
          <cell r="DS315">
            <v>1524.7619999999999</v>
          </cell>
          <cell r="DT315" t="str">
            <v>WA</v>
          </cell>
          <cell r="DU315" t="str">
            <v>lt32</v>
          </cell>
          <cell r="DX315" t="b">
            <v>0</v>
          </cell>
          <cell r="DY315">
            <v>4956.4930000000004</v>
          </cell>
          <cell r="DZ315" t="str">
            <v>WA</v>
          </cell>
          <cell r="EC315" t="str">
            <v>Laptop</v>
          </cell>
          <cell r="ED315">
            <v>4956.4930000000004</v>
          </cell>
          <cell r="EE315" t="str">
            <v>WA</v>
          </cell>
          <cell r="EH315" t="str">
            <v>le20</v>
          </cell>
          <cell r="EI315">
            <v>1524.7619999999999</v>
          </cell>
          <cell r="EJ315" t="str">
            <v>WA</v>
          </cell>
          <cell r="EO315">
            <v>2003.7159999999999</v>
          </cell>
          <cell r="EP315" t="str">
            <v>WA</v>
          </cell>
          <cell r="ES315">
            <v>1188.027</v>
          </cell>
          <cell r="ET315" t="str">
            <v>OR</v>
          </cell>
          <cell r="EZ315" t="str">
            <v>WA</v>
          </cell>
          <cell r="FA315" t="str">
            <v>Bedrooms</v>
          </cell>
          <cell r="FB315">
            <v>436171.38400000002</v>
          </cell>
          <cell r="FC315">
            <v>2572419.8670000001</v>
          </cell>
          <cell r="FI315" t="str">
            <v>WA</v>
          </cell>
          <cell r="FJ315" t="str">
            <v>Bedrooms</v>
          </cell>
          <cell r="FK315" t="str">
            <v>EISAnqnx</v>
          </cell>
          <cell r="FL315">
            <v>529404.34</v>
          </cell>
          <cell r="FS315" t="str">
            <v>WA</v>
          </cell>
          <cell r="FT315" t="str">
            <v>EISAnqnx</v>
          </cell>
          <cell r="FV315">
            <v>571785.75</v>
          </cell>
          <cell r="GD315" t="str">
            <v>WA</v>
          </cell>
          <cell r="GE315">
            <v>3247743.06</v>
          </cell>
          <cell r="GF315">
            <v>2744571.6</v>
          </cell>
          <cell r="GI315">
            <v>1</v>
          </cell>
          <cell r="GJ315">
            <v>1</v>
          </cell>
          <cell r="GK315" t="str">
            <v>WA</v>
          </cell>
          <cell r="GL315">
            <v>1524.7619999999999</v>
          </cell>
          <cell r="GM315" t="str">
            <v>Pre 1980</v>
          </cell>
          <cell r="GN315">
            <v>0</v>
          </cell>
          <cell r="GQ315">
            <v>7547541.4047599994</v>
          </cell>
          <cell r="GR315">
            <v>442748.95384500001</v>
          </cell>
          <cell r="GU315" t="str">
            <v>Natural Gas FAF</v>
          </cell>
          <cell r="GX315" t="str">
            <v>None</v>
          </cell>
          <cell r="GY315" t="str">
            <v>WA</v>
          </cell>
          <cell r="GZ315">
            <v>1524.76245117188</v>
          </cell>
        </row>
        <row r="316">
          <cell r="AD316" t="str">
            <v>OR</v>
          </cell>
          <cell r="AH316" t="str">
            <v>OR</v>
          </cell>
          <cell r="AI316" t="str">
            <v>Pre 1980</v>
          </cell>
          <cell r="AJ316">
            <v>6932.7380000000003</v>
          </cell>
          <cell r="AK316" t="b">
            <v>1</v>
          </cell>
          <cell r="AN316" t="str">
            <v>OR</v>
          </cell>
          <cell r="AO316" t="str">
            <v>Heat Pump (Central System)</v>
          </cell>
          <cell r="AP316" t="str">
            <v>Pre 1980</v>
          </cell>
          <cell r="AQ316" t="str">
            <v>Crawlspace</v>
          </cell>
          <cell r="AR316">
            <v>6932.73828125</v>
          </cell>
          <cell r="AU316" t="str">
            <v>No</v>
          </cell>
          <cell r="AV316" t="b">
            <v>1</v>
          </cell>
          <cell r="AX316">
            <v>6849545.421875</v>
          </cell>
          <cell r="AY316" t="b">
            <v>0</v>
          </cell>
          <cell r="AZ316">
            <v>2398493.1187585937</v>
          </cell>
          <cell r="BA316">
            <v>1</v>
          </cell>
          <cell r="BB316">
            <v>6932.73828125</v>
          </cell>
          <cell r="BC316">
            <v>1.0000000405683873</v>
          </cell>
          <cell r="BF316" t="str">
            <v>OR</v>
          </cell>
          <cell r="BG316" t="str">
            <v>Central Air Conditioning (Ducted System)</v>
          </cell>
          <cell r="BH316" t="str">
            <v>Pre 1980</v>
          </cell>
          <cell r="BI316" t="str">
            <v>Crawlspace</v>
          </cell>
          <cell r="BJ316">
            <v>885.52729003906302</v>
          </cell>
          <cell r="BM316" t="str">
            <v>No</v>
          </cell>
          <cell r="BN316">
            <v>1693128.1785546886</v>
          </cell>
          <cell r="BO316" t="b">
            <v>0</v>
          </cell>
          <cell r="BP316">
            <v>595220.98222548084</v>
          </cell>
          <cell r="BQ316">
            <v>0.5</v>
          </cell>
          <cell r="BR316">
            <v>442.76364501953151</v>
          </cell>
          <cell r="BU316" t="str">
            <v>OR</v>
          </cell>
          <cell r="BV316" t="str">
            <v>1993-2006</v>
          </cell>
          <cell r="BW316" t="str">
            <v>Gas Storage Outside Conditioned Space</v>
          </cell>
          <cell r="BY316">
            <v>6932.7380000000003</v>
          </cell>
          <cell r="BZ316" t="str">
            <v>gt55</v>
          </cell>
          <cell r="CF316" t="str">
            <v>Conditioned</v>
          </cell>
          <cell r="CG316">
            <v>1524.7619999999999</v>
          </cell>
          <cell r="CH316" t="str">
            <v>WA</v>
          </cell>
          <cell r="CI316" t="str">
            <v>Bottom-Freezer (Including French Door) w/o TTD Ice</v>
          </cell>
          <cell r="CJ316">
            <v>32020.002</v>
          </cell>
          <cell r="CK316" t="b">
            <v>0</v>
          </cell>
          <cell r="CQ316" t="str">
            <v>Conditioned</v>
          </cell>
          <cell r="CR316">
            <v>2079.9929999999999</v>
          </cell>
          <cell r="CS316" t="str">
            <v>WA</v>
          </cell>
          <cell r="CT316" t="str">
            <v>Upright</v>
          </cell>
          <cell r="CU316">
            <v>51999.824999999997</v>
          </cell>
          <cell r="CV316" t="b">
            <v>0</v>
          </cell>
          <cell r="CZ316">
            <v>1188.027</v>
          </cell>
          <cell r="DA316" t="str">
            <v>OR</v>
          </cell>
          <cell r="DC316" t="str">
            <v>Horizontal Axis</v>
          </cell>
          <cell r="DG316" t="str">
            <v>Electric</v>
          </cell>
          <cell r="DH316">
            <v>1524.7619999999999</v>
          </cell>
          <cell r="DI316" t="str">
            <v>WA</v>
          </cell>
          <cell r="DL316" t="str">
            <v>Electric</v>
          </cell>
          <cell r="DM316" t="str">
            <v>Electric</v>
          </cell>
          <cell r="DN316">
            <v>2003.7159999999999</v>
          </cell>
          <cell r="DO316" t="str">
            <v>WA</v>
          </cell>
          <cell r="DS316">
            <v>1188.027</v>
          </cell>
          <cell r="DT316" t="str">
            <v>OR</v>
          </cell>
          <cell r="DU316" t="str">
            <v>lt32</v>
          </cell>
          <cell r="DX316" t="b">
            <v>0</v>
          </cell>
          <cell r="DY316">
            <v>4956.4930000000004</v>
          </cell>
          <cell r="DZ316" t="str">
            <v>WA</v>
          </cell>
          <cell r="EC316" t="str">
            <v>Desktop</v>
          </cell>
          <cell r="ED316">
            <v>4956.4930000000004</v>
          </cell>
          <cell r="EE316" t="str">
            <v>WA</v>
          </cell>
          <cell r="EH316" t="str">
            <v>le20</v>
          </cell>
          <cell r="EI316">
            <v>2003.7159999999999</v>
          </cell>
          <cell r="EJ316" t="str">
            <v>WA</v>
          </cell>
          <cell r="EO316">
            <v>2003.7159999999999</v>
          </cell>
          <cell r="EP316" t="str">
            <v>WA</v>
          </cell>
          <cell r="ES316">
            <v>6932.7380000000003</v>
          </cell>
          <cell r="ET316" t="str">
            <v>OR</v>
          </cell>
          <cell r="EZ316" t="str">
            <v>WA</v>
          </cell>
          <cell r="FA316" t="str">
            <v>Exterior</v>
          </cell>
          <cell r="FB316">
            <v>931820.68400000012</v>
          </cell>
          <cell r="FC316">
            <v>14968608.860000001</v>
          </cell>
          <cell r="FI316" t="str">
            <v>WA</v>
          </cell>
          <cell r="FJ316" t="str">
            <v>Bedrooms</v>
          </cell>
          <cell r="FK316" t="str">
            <v>EISAq</v>
          </cell>
          <cell r="FL316">
            <v>50638.675999999992</v>
          </cell>
          <cell r="FS316" t="str">
            <v>WA</v>
          </cell>
          <cell r="FT316" t="str">
            <v>EISAq</v>
          </cell>
          <cell r="FV316">
            <v>169248.58199999999</v>
          </cell>
          <cell r="GD316" t="str">
            <v>OR</v>
          </cell>
          <cell r="GE316">
            <v>8333151.0760000004</v>
          </cell>
          <cell r="GF316">
            <v>9636505.8200000003</v>
          </cell>
          <cell r="GI316">
            <v>1</v>
          </cell>
          <cell r="GJ316">
            <v>2</v>
          </cell>
          <cell r="GK316" t="str">
            <v>OR</v>
          </cell>
          <cell r="GL316">
            <v>6932.7380000000003</v>
          </cell>
          <cell r="GM316" t="str">
            <v>Pre 1980</v>
          </cell>
          <cell r="GN316">
            <v>0</v>
          </cell>
          <cell r="GQ316">
            <v>31504247.176736001</v>
          </cell>
          <cell r="GR316">
            <v>3738166.9932900006</v>
          </cell>
          <cell r="GU316" t="str">
            <v>Natural Gas FAF</v>
          </cell>
          <cell r="GX316" t="str">
            <v>None</v>
          </cell>
          <cell r="GY316" t="str">
            <v>WA</v>
          </cell>
          <cell r="GZ316">
            <v>1524.76245117188</v>
          </cell>
        </row>
        <row r="317">
          <cell r="AD317" t="str">
            <v>OR</v>
          </cell>
          <cell r="AH317" t="str">
            <v>OR</v>
          </cell>
          <cell r="AI317" t="str">
            <v>Pre 1980</v>
          </cell>
          <cell r="AJ317">
            <v>6932.7380000000003</v>
          </cell>
          <cell r="AK317" t="b">
            <v>1</v>
          </cell>
          <cell r="AN317" t="str">
            <v>WA</v>
          </cell>
          <cell r="AO317" t="str">
            <v>Baseboard/Wall/Radiant</v>
          </cell>
          <cell r="AP317" t="str">
            <v>1980-1992</v>
          </cell>
          <cell r="AQ317" t="str">
            <v>Crawlspace</v>
          </cell>
          <cell r="AR317">
            <v>4396.1935037364101</v>
          </cell>
          <cell r="AU317" t="str">
            <v>No</v>
          </cell>
          <cell r="AV317" t="b">
            <v>0</v>
          </cell>
          <cell r="AX317">
            <v>7583433.7939453078</v>
          </cell>
          <cell r="AY317" t="b">
            <v>0</v>
          </cell>
          <cell r="AZ317">
            <v>1832844.7296618202</v>
          </cell>
          <cell r="BA317" t="str">
            <v/>
          </cell>
          <cell r="BB317" t="str">
            <v/>
          </cell>
          <cell r="BC317">
            <v>0.88695646372070125</v>
          </cell>
          <cell r="BF317" t="str">
            <v>OR</v>
          </cell>
          <cell r="BG317" t="str">
            <v>Heat Pump (Central System)</v>
          </cell>
          <cell r="BH317" t="str">
            <v>1993-2006</v>
          </cell>
          <cell r="BI317" t="str">
            <v>Crawlspace</v>
          </cell>
          <cell r="BJ317">
            <v>1612.69177246094</v>
          </cell>
          <cell r="BM317" t="str">
            <v>No</v>
          </cell>
          <cell r="BN317">
            <v>5644421.2036132896</v>
          </cell>
          <cell r="BO317" t="b">
            <v>0</v>
          </cell>
          <cell r="BP317">
            <v>1194394.844634389</v>
          </cell>
          <cell r="BQ317">
            <v>1</v>
          </cell>
          <cell r="BR317">
            <v>1612.69177246094</v>
          </cell>
          <cell r="BU317" t="str">
            <v>WA</v>
          </cell>
          <cell r="BV317" t="str">
            <v>1993-2006</v>
          </cell>
          <cell r="BW317" t="str">
            <v>Solar/Other</v>
          </cell>
          <cell r="BY317">
            <v>4956.4930000000004</v>
          </cell>
          <cell r="BZ317" t="str">
            <v>le55</v>
          </cell>
          <cell r="CF317" t="str">
            <v>Conditioned</v>
          </cell>
          <cell r="CG317">
            <v>1524.7619999999999</v>
          </cell>
          <cell r="CH317" t="str">
            <v>WA</v>
          </cell>
          <cell r="CI317" t="str">
            <v>Refrigerator Only</v>
          </cell>
          <cell r="CJ317">
            <v>10673.333999999999</v>
          </cell>
          <cell r="CK317" t="b">
            <v>0</v>
          </cell>
          <cell r="CQ317" t="str">
            <v>Conditioned</v>
          </cell>
          <cell r="CR317">
            <v>2079.9929999999999</v>
          </cell>
          <cell r="CS317" t="str">
            <v>WA</v>
          </cell>
          <cell r="CT317" t="str">
            <v>Upright</v>
          </cell>
          <cell r="CU317">
            <v>51999.824999999997</v>
          </cell>
          <cell r="CV317" t="b">
            <v>0</v>
          </cell>
          <cell r="CZ317">
            <v>1524.7619999999999</v>
          </cell>
          <cell r="DA317" t="str">
            <v>WA</v>
          </cell>
          <cell r="DC317" t="str">
            <v>Horizontal Axis</v>
          </cell>
          <cell r="DG317" t="str">
            <v>Electric</v>
          </cell>
          <cell r="DH317">
            <v>1464.694</v>
          </cell>
          <cell r="DI317" t="str">
            <v>WA</v>
          </cell>
          <cell r="DL317" t="str">
            <v>Electric</v>
          </cell>
          <cell r="DM317" t="str">
            <v>Electric</v>
          </cell>
          <cell r="DN317">
            <v>4956.4930000000004</v>
          </cell>
          <cell r="DO317" t="str">
            <v>WA</v>
          </cell>
          <cell r="DS317">
            <v>1188.027</v>
          </cell>
          <cell r="DT317" t="str">
            <v>OR</v>
          </cell>
          <cell r="DU317" t="str">
            <v>lt32</v>
          </cell>
          <cell r="DX317" t="b">
            <v>0</v>
          </cell>
          <cell r="DY317">
            <v>4956.4930000000004</v>
          </cell>
          <cell r="DZ317" t="str">
            <v>WA</v>
          </cell>
          <cell r="EC317" t="str">
            <v>Laptop</v>
          </cell>
          <cell r="ED317">
            <v>4956.4930000000004</v>
          </cell>
          <cell r="EE317" t="str">
            <v>WA</v>
          </cell>
          <cell r="EH317" t="str">
            <v>le20</v>
          </cell>
          <cell r="EI317">
            <v>2003.7159999999999</v>
          </cell>
          <cell r="EJ317" t="str">
            <v>WA</v>
          </cell>
          <cell r="EO317">
            <v>1150.8789999999999</v>
          </cell>
          <cell r="EP317" t="str">
            <v>WA</v>
          </cell>
          <cell r="ES317">
            <v>2003.7159999999999</v>
          </cell>
          <cell r="ET317" t="str">
            <v>WA</v>
          </cell>
          <cell r="EZ317" t="str">
            <v>WA</v>
          </cell>
          <cell r="FA317" t="str">
            <v>Garage</v>
          </cell>
          <cell r="FB317">
            <v>1784337.4800000002</v>
          </cell>
          <cell r="FC317">
            <v>3816499.6100000003</v>
          </cell>
          <cell r="FI317" t="str">
            <v>WA</v>
          </cell>
          <cell r="FJ317" t="str">
            <v>Garage</v>
          </cell>
          <cell r="FK317" t="str">
            <v>EISAnqnx</v>
          </cell>
          <cell r="FL317">
            <v>138105.47999999998</v>
          </cell>
          <cell r="FS317" t="str">
            <v>WA</v>
          </cell>
          <cell r="FT317" t="str">
            <v>EISAx</v>
          </cell>
          <cell r="FV317">
            <v>228714.3</v>
          </cell>
          <cell r="GD317" t="str">
            <v>OR</v>
          </cell>
          <cell r="GE317">
            <v>21914384.818</v>
          </cell>
          <cell r="GF317">
            <v>11258766.512</v>
          </cell>
          <cell r="GI317">
            <v>1</v>
          </cell>
          <cell r="GJ317">
            <v>2</v>
          </cell>
          <cell r="GK317" t="str">
            <v>OR</v>
          </cell>
          <cell r="GL317">
            <v>6932.7380000000003</v>
          </cell>
          <cell r="GM317" t="str">
            <v>Pre 1980</v>
          </cell>
          <cell r="GN317">
            <v>0</v>
          </cell>
          <cell r="GQ317">
            <v>32342491.461054001</v>
          </cell>
          <cell r="GR317">
            <v>4153108.6944350004</v>
          </cell>
          <cell r="GU317" t="str">
            <v>Wood</v>
          </cell>
          <cell r="GX317" t="str">
            <v>Heat Pump (Central System)</v>
          </cell>
          <cell r="GY317" t="str">
            <v>WA</v>
          </cell>
          <cell r="GZ317">
            <v>1464.69372558594</v>
          </cell>
        </row>
        <row r="318">
          <cell r="AD318" t="str">
            <v>WA</v>
          </cell>
          <cell r="AH318" t="str">
            <v>WA</v>
          </cell>
          <cell r="AI318" t="str">
            <v>Pre 1980</v>
          </cell>
          <cell r="AJ318">
            <v>1524.7619999999999</v>
          </cell>
          <cell r="AK318" t="b">
            <v>1</v>
          </cell>
          <cell r="AN318" t="str">
            <v>WA</v>
          </cell>
          <cell r="AO318" t="str">
            <v>Baseboard/Wall/Radiant</v>
          </cell>
          <cell r="AP318" t="str">
            <v>1980-1992</v>
          </cell>
          <cell r="AQ318" t="str">
            <v>Slab on Grade</v>
          </cell>
          <cell r="AR318">
            <v>560.29917204483695</v>
          </cell>
          <cell r="AU318" t="str">
            <v>No</v>
          </cell>
          <cell r="AV318" t="b">
            <v>0</v>
          </cell>
          <cell r="AX318">
            <v>966516.07177734375</v>
          </cell>
          <cell r="AY318" t="b">
            <v>0</v>
          </cell>
          <cell r="AZ318">
            <v>233597.85770199684</v>
          </cell>
          <cell r="BA318" t="str">
            <v/>
          </cell>
          <cell r="BB318" t="str">
            <v/>
          </cell>
          <cell r="BC318">
            <v>0.11304347086636396</v>
          </cell>
          <cell r="BF318" t="str">
            <v>ID</v>
          </cell>
          <cell r="BG318" t="str">
            <v>Central Air Conditioning (Ducted System)</v>
          </cell>
          <cell r="BH318" t="str">
            <v>1980-1992</v>
          </cell>
          <cell r="BI318" t="str">
            <v>Basement</v>
          </cell>
          <cell r="BJ318">
            <v>3785.76440429688</v>
          </cell>
          <cell r="BM318" t="str">
            <v>No</v>
          </cell>
          <cell r="BN318">
            <v>11470866.145019546</v>
          </cell>
          <cell r="BO318" t="b">
            <v>0</v>
          </cell>
          <cell r="BP318">
            <v>2258852.047111819</v>
          </cell>
          <cell r="BQ318">
            <v>1</v>
          </cell>
          <cell r="BR318">
            <v>3785.76440429688</v>
          </cell>
          <cell r="BU318" t="str">
            <v>WA</v>
          </cell>
          <cell r="BV318" t="str">
            <v>Pre 1980</v>
          </cell>
          <cell r="BW318" t="str">
            <v>Gas Storage Inside Conditioned Space</v>
          </cell>
          <cell r="BY318">
            <v>2003.7159999999999</v>
          </cell>
          <cell r="BZ318" t="str">
            <v>le55</v>
          </cell>
          <cell r="CF318" t="str">
            <v>Conditioned</v>
          </cell>
          <cell r="CG318">
            <v>1150.8789999999999</v>
          </cell>
          <cell r="CH318" t="str">
            <v>WA</v>
          </cell>
          <cell r="CI318" t="str">
            <v>Side-by-Side w/ TTD Ice</v>
          </cell>
          <cell r="CJ318">
            <v>28771.974999999999</v>
          </cell>
          <cell r="CK318" t="b">
            <v>0</v>
          </cell>
          <cell r="CQ318" t="str">
            <v>Unconditioned</v>
          </cell>
          <cell r="CR318">
            <v>1144.6790000000001</v>
          </cell>
          <cell r="CS318" t="str">
            <v>MT</v>
          </cell>
          <cell r="CT318" t="str">
            <v>Chest</v>
          </cell>
          <cell r="CU318">
            <v>21748.901000000002</v>
          </cell>
          <cell r="CV318" t="b">
            <v>0</v>
          </cell>
          <cell r="CZ318">
            <v>1188.027</v>
          </cell>
          <cell r="DA318" t="str">
            <v>OR</v>
          </cell>
          <cell r="DC318" t="str">
            <v>Horizontal Axis</v>
          </cell>
          <cell r="DG318" t="str">
            <v>Electric</v>
          </cell>
          <cell r="DH318">
            <v>6932.7380000000003</v>
          </cell>
          <cell r="DI318" t="str">
            <v>OR</v>
          </cell>
          <cell r="DL318" t="str">
            <v>Electric</v>
          </cell>
          <cell r="DM318" t="str">
            <v>Electric</v>
          </cell>
          <cell r="DN318">
            <v>2003.7159999999999</v>
          </cell>
          <cell r="DO318" t="str">
            <v>WA</v>
          </cell>
          <cell r="DS318">
            <v>1188.027</v>
          </cell>
          <cell r="DT318" t="str">
            <v>OR</v>
          </cell>
          <cell r="DU318" t="str">
            <v>32to46</v>
          </cell>
          <cell r="DX318" t="b">
            <v>0</v>
          </cell>
          <cell r="DY318">
            <v>4956.4930000000004</v>
          </cell>
          <cell r="DZ318" t="str">
            <v>WA</v>
          </cell>
          <cell r="EC318" t="str">
            <v>Desktop</v>
          </cell>
          <cell r="ED318">
            <v>4956.4930000000004</v>
          </cell>
          <cell r="EE318" t="str">
            <v>WA</v>
          </cell>
          <cell r="EH318" t="str">
            <v>le20</v>
          </cell>
          <cell r="EI318">
            <v>4956.4930000000004</v>
          </cell>
          <cell r="EJ318" t="str">
            <v>WA</v>
          </cell>
          <cell r="EO318">
            <v>1150.8789999999999</v>
          </cell>
          <cell r="EP318" t="str">
            <v>WA</v>
          </cell>
          <cell r="ES318">
            <v>2003.7159999999999</v>
          </cell>
          <cell r="ET318" t="str">
            <v>WA</v>
          </cell>
          <cell r="EZ318" t="str">
            <v>WA</v>
          </cell>
          <cell r="FA318" t="str">
            <v>Kitchen</v>
          </cell>
          <cell r="FB318">
            <v>1090428.4600000002</v>
          </cell>
          <cell r="FC318">
            <v>1214340.7850000001</v>
          </cell>
          <cell r="FI318" t="str">
            <v>WA</v>
          </cell>
          <cell r="FJ318" t="str">
            <v>Kitchen</v>
          </cell>
          <cell r="FK318" t="str">
            <v>EISAnqnx</v>
          </cell>
          <cell r="FL318">
            <v>299228.53999999998</v>
          </cell>
          <cell r="FS318" t="str">
            <v>OR</v>
          </cell>
          <cell r="FT318" t="str">
            <v>EISAnqnx</v>
          </cell>
          <cell r="FV318">
            <v>3327714.24</v>
          </cell>
          <cell r="GD318" t="str">
            <v>WA</v>
          </cell>
          <cell r="GE318">
            <v>5757501.3119999999</v>
          </cell>
          <cell r="GF318">
            <v>2999206.8539999998</v>
          </cell>
          <cell r="GI318">
            <v>1</v>
          </cell>
          <cell r="GJ318">
            <v>1</v>
          </cell>
          <cell r="GK318" t="str">
            <v>WA</v>
          </cell>
          <cell r="GL318">
            <v>1524.7619999999999</v>
          </cell>
          <cell r="GM318" t="str">
            <v>Pre 1980</v>
          </cell>
          <cell r="GN318">
            <v>0</v>
          </cell>
          <cell r="GQ318">
            <v>7547541.4047599994</v>
          </cell>
          <cell r="GR318">
            <v>442748.95384500001</v>
          </cell>
          <cell r="GU318" t="str">
            <v>Oil FAF</v>
          </cell>
          <cell r="GX318" t="str">
            <v>None</v>
          </cell>
          <cell r="GY318" t="str">
            <v>WA</v>
          </cell>
          <cell r="GZ318">
            <v>2003.71557617188</v>
          </cell>
        </row>
        <row r="319">
          <cell r="AD319" t="str">
            <v>OR</v>
          </cell>
          <cell r="AH319" t="str">
            <v>OR</v>
          </cell>
          <cell r="AI319" t="str">
            <v>Pre 1980</v>
          </cell>
          <cell r="AJ319">
            <v>1188.027</v>
          </cell>
          <cell r="AK319" t="b">
            <v>1</v>
          </cell>
          <cell r="AN319" t="str">
            <v>WA</v>
          </cell>
          <cell r="AO319" t="str">
            <v>Wood</v>
          </cell>
          <cell r="AP319" t="str">
            <v>1980-1992</v>
          </cell>
          <cell r="AQ319" t="str">
            <v>Crawlspace</v>
          </cell>
          <cell r="AR319">
            <v>4396.1935037364101</v>
          </cell>
          <cell r="AU319" t="str">
            <v>No</v>
          </cell>
          <cell r="AV319" t="b">
            <v>1</v>
          </cell>
          <cell r="AX319">
            <v>7583433.7939453078</v>
          </cell>
          <cell r="AY319" t="b">
            <v>0</v>
          </cell>
          <cell r="AZ319">
            <v>1832844.7296618202</v>
          </cell>
          <cell r="BA319">
            <v>0.88695652173913031</v>
          </cell>
          <cell r="BB319">
            <v>4396.193503736411</v>
          </cell>
          <cell r="BC319">
            <v>0.88695646372070125</v>
          </cell>
          <cell r="BF319" t="str">
            <v>WA</v>
          </cell>
          <cell r="BG319" t="str">
            <v>Heat Pump (Central System)</v>
          </cell>
          <cell r="BH319" t="str">
            <v>Pre 1980</v>
          </cell>
          <cell r="BI319" t="str">
            <v>Basement</v>
          </cell>
          <cell r="BJ319">
            <v>1009.28733391587</v>
          </cell>
          <cell r="BM319" t="str">
            <v>No</v>
          </cell>
          <cell r="BN319">
            <v>1981231.0364768528</v>
          </cell>
          <cell r="BO319" t="b">
            <v>0</v>
          </cell>
          <cell r="BP319">
            <v>592975.68699238473</v>
          </cell>
          <cell r="BQ319">
            <v>0.5</v>
          </cell>
          <cell r="BR319">
            <v>504.64366695793501</v>
          </cell>
          <cell r="BU319" t="str">
            <v>WA</v>
          </cell>
          <cell r="BV319" t="str">
            <v>Pre 1980</v>
          </cell>
          <cell r="BW319" t="str">
            <v>Gas Storage Outside Conditioned Space</v>
          </cell>
          <cell r="BY319">
            <v>4956.4930000000004</v>
          </cell>
          <cell r="BZ319" t="str">
            <v>le55</v>
          </cell>
          <cell r="CF319" t="str">
            <v>Conditioned</v>
          </cell>
          <cell r="CG319">
            <v>4956.4930000000004</v>
          </cell>
          <cell r="CH319" t="str">
            <v>WA</v>
          </cell>
          <cell r="CI319" t="str">
            <v>Side-by-Side w/ TTD Ice</v>
          </cell>
          <cell r="CJ319">
            <v>118955.83200000001</v>
          </cell>
          <cell r="CK319" t="b">
            <v>0</v>
          </cell>
          <cell r="CQ319" t="str">
            <v>Unconditioned</v>
          </cell>
          <cell r="CR319">
            <v>3785.7640000000001</v>
          </cell>
          <cell r="CS319" t="str">
            <v>ID</v>
          </cell>
          <cell r="CT319" t="str">
            <v>Chest</v>
          </cell>
          <cell r="CU319">
            <v>113572.92</v>
          </cell>
          <cell r="CV319" t="b">
            <v>0</v>
          </cell>
          <cell r="CZ319">
            <v>1524.7619999999999</v>
          </cell>
          <cell r="DA319" t="str">
            <v>WA</v>
          </cell>
          <cell r="DC319" t="str">
            <v>Horizontal Axis</v>
          </cell>
          <cell r="DG319" t="str">
            <v>Electric</v>
          </cell>
          <cell r="DH319">
            <v>2003.7159999999999</v>
          </cell>
          <cell r="DI319" t="str">
            <v>WA</v>
          </cell>
          <cell r="DL319" t="str">
            <v>Gas</v>
          </cell>
          <cell r="DM319" t="str">
            <v>Gas</v>
          </cell>
          <cell r="DN319">
            <v>1524.7619999999999</v>
          </cell>
          <cell r="DO319" t="str">
            <v>WA</v>
          </cell>
          <cell r="DS319">
            <v>1188.027</v>
          </cell>
          <cell r="DT319" t="str">
            <v>OR</v>
          </cell>
          <cell r="DU319" t="str">
            <v>lt32</v>
          </cell>
          <cell r="DX319" t="b">
            <v>0</v>
          </cell>
          <cell r="DY319">
            <v>1524.7619999999999</v>
          </cell>
          <cell r="DZ319" t="str">
            <v>WA</v>
          </cell>
          <cell r="EC319" t="str">
            <v>Desktop</v>
          </cell>
          <cell r="ED319">
            <v>4956.4930000000004</v>
          </cell>
          <cell r="EE319" t="str">
            <v>WA</v>
          </cell>
          <cell r="EH319" t="str">
            <v>gt20</v>
          </cell>
          <cell r="EI319">
            <v>1524.7619999999999</v>
          </cell>
          <cell r="EJ319" t="str">
            <v>WA</v>
          </cell>
          <cell r="EO319">
            <v>1150.8789999999999</v>
          </cell>
          <cell r="EP319" t="str">
            <v>WA</v>
          </cell>
          <cell r="ES319">
            <v>4956.4930000000004</v>
          </cell>
          <cell r="ET319" t="str">
            <v>WA</v>
          </cell>
          <cell r="EZ319" t="str">
            <v>WA</v>
          </cell>
          <cell r="FA319" t="str">
            <v>Living Room/Family Room</v>
          </cell>
          <cell r="FB319">
            <v>1318427.138</v>
          </cell>
          <cell r="FC319">
            <v>2314682.2310000001</v>
          </cell>
          <cell r="FI319" t="str">
            <v>WA</v>
          </cell>
          <cell r="FJ319" t="str">
            <v>Kitchen</v>
          </cell>
          <cell r="FK319" t="str">
            <v>EISAq</v>
          </cell>
          <cell r="FL319">
            <v>50638.675999999992</v>
          </cell>
          <cell r="FS319" t="str">
            <v>OR</v>
          </cell>
          <cell r="FT319" t="str">
            <v>EISAq</v>
          </cell>
          <cell r="FV319">
            <v>4256701.1320000002</v>
          </cell>
          <cell r="GD319" t="str">
            <v>OR</v>
          </cell>
          <cell r="GE319">
            <v>4957636.6710000001</v>
          </cell>
          <cell r="GF319">
            <v>2604155.1839999999</v>
          </cell>
          <cell r="GI319">
            <v>1</v>
          </cell>
          <cell r="GJ319">
            <v>2</v>
          </cell>
          <cell r="GK319" t="str">
            <v>OR</v>
          </cell>
          <cell r="GL319">
            <v>1188.027</v>
          </cell>
          <cell r="GM319" t="str">
            <v>Pre 1980</v>
          </cell>
          <cell r="GN319">
            <v>0</v>
          </cell>
          <cell r="GQ319">
            <v>6222799.8880559998</v>
          </cell>
          <cell r="GR319">
            <v>684591.64854750002</v>
          </cell>
          <cell r="GU319" t="str">
            <v>Natural Gas FAF</v>
          </cell>
          <cell r="GX319" t="str">
            <v>Natural Gas Other</v>
          </cell>
          <cell r="GY319" t="str">
            <v>WA</v>
          </cell>
          <cell r="GZ319">
            <v>2003.71557617188</v>
          </cell>
        </row>
        <row r="320">
          <cell r="AD320" t="str">
            <v>WA</v>
          </cell>
          <cell r="AH320" t="str">
            <v>WA</v>
          </cell>
          <cell r="AI320" t="str">
            <v>Pre 1980</v>
          </cell>
          <cell r="AJ320">
            <v>1524.7619999999999</v>
          </cell>
          <cell r="AK320" t="b">
            <v>1</v>
          </cell>
          <cell r="AN320" t="str">
            <v>WA</v>
          </cell>
          <cell r="AO320" t="str">
            <v>Wood</v>
          </cell>
          <cell r="AP320" t="str">
            <v>1980-1992</v>
          </cell>
          <cell r="AQ320" t="str">
            <v>Slab on Grade</v>
          </cell>
          <cell r="AR320">
            <v>560.29917204483695</v>
          </cell>
          <cell r="AU320" t="str">
            <v>No</v>
          </cell>
          <cell r="AV320" t="b">
            <v>1</v>
          </cell>
          <cell r="AX320">
            <v>966516.07177734375</v>
          </cell>
          <cell r="AY320" t="b">
            <v>0</v>
          </cell>
          <cell r="AZ320">
            <v>233597.85770199684</v>
          </cell>
          <cell r="BA320">
            <v>0.11304347826086962</v>
          </cell>
          <cell r="BB320">
            <v>560.29917204483706</v>
          </cell>
          <cell r="BC320">
            <v>0.11304347086636396</v>
          </cell>
          <cell r="BF320" t="str">
            <v>WA</v>
          </cell>
          <cell r="BG320" t="str">
            <v>Heat Pump (Central System)</v>
          </cell>
          <cell r="BH320" t="str">
            <v>Pre 1980</v>
          </cell>
          <cell r="BI320" t="str">
            <v>Crawlspace</v>
          </cell>
          <cell r="BJ320">
            <v>895.000385810691</v>
          </cell>
          <cell r="BM320" t="str">
            <v>No</v>
          </cell>
          <cell r="BN320">
            <v>1756885.7573463863</v>
          </cell>
          <cell r="BO320" t="b">
            <v>0</v>
          </cell>
          <cell r="BP320">
            <v>525829.9106711885</v>
          </cell>
          <cell r="BQ320">
            <v>0.5</v>
          </cell>
          <cell r="BR320">
            <v>447.5001929053455</v>
          </cell>
          <cell r="BU320" t="str">
            <v>WA</v>
          </cell>
          <cell r="BV320" t="str">
            <v>Pre 1980</v>
          </cell>
          <cell r="BW320" t="str">
            <v>Gas Storage Outside Conditioned Space</v>
          </cell>
          <cell r="BY320">
            <v>2003.7159999999999</v>
          </cell>
          <cell r="BZ320" t="str">
            <v>le55</v>
          </cell>
          <cell r="CF320" t="str">
            <v>Conditioned</v>
          </cell>
          <cell r="CG320">
            <v>4956.4930000000004</v>
          </cell>
          <cell r="CH320" t="str">
            <v>WA</v>
          </cell>
          <cell r="CI320" t="str">
            <v>Side-by-Side w/o TTD Ice</v>
          </cell>
          <cell r="CJ320">
            <v>109042.84600000001</v>
          </cell>
          <cell r="CK320" t="b">
            <v>0</v>
          </cell>
          <cell r="CQ320" t="str">
            <v>Unconditioned</v>
          </cell>
          <cell r="CR320">
            <v>3785.7640000000001</v>
          </cell>
          <cell r="CS320" t="str">
            <v>ID</v>
          </cell>
          <cell r="CT320" t="str">
            <v>Chest</v>
          </cell>
          <cell r="CU320">
            <v>49214.932000000001</v>
          </cell>
          <cell r="CV320" t="b">
            <v>0</v>
          </cell>
          <cell r="CZ320">
            <v>2003.7159999999999</v>
          </cell>
          <cell r="DA320" t="str">
            <v>WA</v>
          </cell>
          <cell r="DC320" t="str">
            <v>Vertical Axis</v>
          </cell>
          <cell r="DG320" t="str">
            <v>Gas</v>
          </cell>
          <cell r="DH320">
            <v>1464.694</v>
          </cell>
          <cell r="DI320" t="str">
            <v>WA</v>
          </cell>
          <cell r="DL320" t="str">
            <v>Electric</v>
          </cell>
          <cell r="DM320" t="str">
            <v>Electric</v>
          </cell>
          <cell r="DN320">
            <v>1188.027</v>
          </cell>
          <cell r="DO320" t="str">
            <v>OR</v>
          </cell>
          <cell r="DS320">
            <v>2003.7159999999999</v>
          </cell>
          <cell r="DT320" t="str">
            <v>WA</v>
          </cell>
          <cell r="DU320" t="str">
            <v>lt32</v>
          </cell>
          <cell r="DX320" t="b">
            <v>1</v>
          </cell>
          <cell r="DY320">
            <v>6932.7380000000003</v>
          </cell>
          <cell r="DZ320" t="str">
            <v>OR</v>
          </cell>
          <cell r="EC320" t="str">
            <v>Laptop</v>
          </cell>
          <cell r="ED320">
            <v>4956.4930000000004</v>
          </cell>
          <cell r="EE320" t="str">
            <v>WA</v>
          </cell>
          <cell r="EH320" t="str">
            <v>gt20</v>
          </cell>
          <cell r="EI320">
            <v>1464.694</v>
          </cell>
          <cell r="EJ320" t="str">
            <v>WA</v>
          </cell>
          <cell r="EO320">
            <v>1150.8789999999999</v>
          </cell>
          <cell r="EP320" t="str">
            <v>WA</v>
          </cell>
          <cell r="ES320">
            <v>1524.7619999999999</v>
          </cell>
          <cell r="ET320" t="str">
            <v>WA</v>
          </cell>
          <cell r="EZ320" t="str">
            <v>WA</v>
          </cell>
          <cell r="FA320" t="str">
            <v>Other</v>
          </cell>
          <cell r="FB320">
            <v>6795351.9030000009</v>
          </cell>
          <cell r="FC320">
            <v>5908139.6560000004</v>
          </cell>
          <cell r="FI320" t="str">
            <v>WA</v>
          </cell>
          <cell r="FJ320" t="str">
            <v>Living Room/Family Room</v>
          </cell>
          <cell r="FK320" t="str">
            <v>EISAnqnx</v>
          </cell>
          <cell r="FL320">
            <v>794106.50999999989</v>
          </cell>
          <cell r="FS320" t="str">
            <v>OR</v>
          </cell>
          <cell r="FT320" t="str">
            <v>EISAx</v>
          </cell>
          <cell r="FV320">
            <v>6759419.5499999998</v>
          </cell>
          <cell r="GD320" t="str">
            <v>WA</v>
          </cell>
          <cell r="GE320">
            <v>2119419.1799999997</v>
          </cell>
          <cell r="GF320">
            <v>3696023.088</v>
          </cell>
          <cell r="GI320">
            <v>1</v>
          </cell>
          <cell r="GJ320">
            <v>1</v>
          </cell>
          <cell r="GK320" t="str">
            <v>WA</v>
          </cell>
          <cell r="GL320">
            <v>1524.7619999999999</v>
          </cell>
          <cell r="GM320" t="str">
            <v>Pre 1980</v>
          </cell>
          <cell r="GN320">
            <v>0</v>
          </cell>
          <cell r="GQ320">
            <v>7547541.4047599994</v>
          </cell>
          <cell r="GR320">
            <v>442748.95384500001</v>
          </cell>
          <cell r="GU320" t="str">
            <v>Heat Pump (Central System)</v>
          </cell>
          <cell r="GX320" t="str">
            <v>None</v>
          </cell>
          <cell r="GY320" t="str">
            <v>WA</v>
          </cell>
          <cell r="GZ320">
            <v>1464.69372558594</v>
          </cell>
        </row>
        <row r="321">
          <cell r="AD321" t="str">
            <v>OR</v>
          </cell>
          <cell r="AH321" t="str">
            <v>OR</v>
          </cell>
          <cell r="AI321" t="str">
            <v>Pre 1980</v>
          </cell>
          <cell r="AJ321">
            <v>1188.027</v>
          </cell>
          <cell r="AK321" t="b">
            <v>1</v>
          </cell>
          <cell r="AN321" t="str">
            <v>WA</v>
          </cell>
          <cell r="AO321" t="str">
            <v>Natural Gas Other</v>
          </cell>
          <cell r="AP321" t="str">
            <v>Pre 1980</v>
          </cell>
          <cell r="AQ321" t="str">
            <v>Basement</v>
          </cell>
          <cell r="AR321">
            <v>701.91066136229404</v>
          </cell>
          <cell r="AU321" t="str">
            <v>No</v>
          </cell>
          <cell r="AV321" t="b">
            <v>0</v>
          </cell>
          <cell r="AX321">
            <v>1259227.7264839555</v>
          </cell>
          <cell r="AY321" t="b">
            <v>0</v>
          </cell>
          <cell r="AZ321">
            <v>358050.80517472618</v>
          </cell>
          <cell r="BA321" t="str">
            <v/>
          </cell>
          <cell r="BB321" t="str">
            <v/>
          </cell>
          <cell r="BC321">
            <v>0.46034112954172129</v>
          </cell>
          <cell r="BF321" t="str">
            <v>WA</v>
          </cell>
          <cell r="BG321" t="str">
            <v>Heat Pump (Central System)</v>
          </cell>
          <cell r="BH321" t="str">
            <v>Pre 1980</v>
          </cell>
          <cell r="BI321" t="str">
            <v>Basement</v>
          </cell>
          <cell r="BJ321">
            <v>2079.99340820313</v>
          </cell>
          <cell r="BM321" t="str">
            <v>No</v>
          </cell>
          <cell r="BN321">
            <v>7525416.1508789239</v>
          </cell>
          <cell r="BO321" t="b">
            <v>0</v>
          </cell>
          <cell r="BP321">
            <v>2447424.2437622133</v>
          </cell>
          <cell r="BQ321">
            <v>1</v>
          </cell>
          <cell r="BR321">
            <v>2079.99340820313</v>
          </cell>
          <cell r="BU321" t="str">
            <v>WA</v>
          </cell>
          <cell r="BV321" t="str">
            <v>Pre 1980</v>
          </cell>
          <cell r="BW321" t="str">
            <v>Electric Storage - Inside Conditioned Space</v>
          </cell>
          <cell r="BY321">
            <v>1524.7619999999999</v>
          </cell>
          <cell r="BZ321" t="str">
            <v>le55</v>
          </cell>
          <cell r="CF321" t="str">
            <v>Conditioned</v>
          </cell>
          <cell r="CG321">
            <v>4956.4930000000004</v>
          </cell>
          <cell r="CH321" t="str">
            <v>WA</v>
          </cell>
          <cell r="CI321" t="str">
            <v>Refrigerator Only</v>
          </cell>
          <cell r="CJ321">
            <v>19825.972000000002</v>
          </cell>
          <cell r="CK321" t="b">
            <v>0</v>
          </cell>
          <cell r="CQ321" t="str">
            <v>Unconditioned</v>
          </cell>
          <cell r="CR321">
            <v>1192.4649999999999</v>
          </cell>
          <cell r="CS321" t="str">
            <v>ID</v>
          </cell>
          <cell r="CT321" t="str">
            <v>Upright</v>
          </cell>
          <cell r="CU321">
            <v>14309.579999999998</v>
          </cell>
          <cell r="CV321" t="b">
            <v>0</v>
          </cell>
          <cell r="CZ321">
            <v>1524.7619999999999</v>
          </cell>
          <cell r="DA321" t="str">
            <v>WA</v>
          </cell>
          <cell r="DC321" t="str">
            <v>Vertical Axis</v>
          </cell>
          <cell r="DG321" t="str">
            <v>Electric</v>
          </cell>
          <cell r="DH321">
            <v>6932.7380000000003</v>
          </cell>
          <cell r="DI321" t="str">
            <v>OR</v>
          </cell>
          <cell r="DL321" t="str">
            <v>Electric</v>
          </cell>
          <cell r="DM321" t="str">
            <v>Electric</v>
          </cell>
          <cell r="DN321">
            <v>1464.694</v>
          </cell>
          <cell r="DO321" t="str">
            <v>WA</v>
          </cell>
          <cell r="DS321">
            <v>2003.7159999999999</v>
          </cell>
          <cell r="DT321" t="str">
            <v>WA</v>
          </cell>
          <cell r="DU321" t="str">
            <v>32to46</v>
          </cell>
          <cell r="DX321" t="b">
            <v>0</v>
          </cell>
          <cell r="DY321">
            <v>1524.7619999999999</v>
          </cell>
          <cell r="DZ321" t="str">
            <v>WA</v>
          </cell>
          <cell r="EC321" t="str">
            <v>Desktop</v>
          </cell>
          <cell r="ED321">
            <v>4956.4930000000004</v>
          </cell>
          <cell r="EE321" t="str">
            <v>WA</v>
          </cell>
          <cell r="EH321" t="str">
            <v>gt20</v>
          </cell>
          <cell r="EI321">
            <v>1464.694</v>
          </cell>
          <cell r="EJ321" t="str">
            <v>WA</v>
          </cell>
          <cell r="EO321">
            <v>1150.8789999999999</v>
          </cell>
          <cell r="EP321" t="str">
            <v>WA</v>
          </cell>
          <cell r="ES321">
            <v>1464.694</v>
          </cell>
          <cell r="ET321" t="str">
            <v>WA</v>
          </cell>
          <cell r="EZ321" t="str">
            <v>OR</v>
          </cell>
          <cell r="FA321" t="str">
            <v>Bathroom</v>
          </cell>
          <cell r="FB321">
            <v>4631068.9840000002</v>
          </cell>
          <cell r="FC321">
            <v>1143901.77</v>
          </cell>
          <cell r="FI321" t="str">
            <v>WA</v>
          </cell>
          <cell r="FJ321" t="str">
            <v>Living Room/Family Room</v>
          </cell>
          <cell r="FK321" t="str">
            <v>EISAx</v>
          </cell>
          <cell r="FL321">
            <v>201403.82499999998</v>
          </cell>
          <cell r="FS321" t="str">
            <v>WA</v>
          </cell>
          <cell r="FT321" t="str">
            <v>EISAnqnx</v>
          </cell>
          <cell r="FV321">
            <v>1006342.9199999999</v>
          </cell>
          <cell r="GD321" t="str">
            <v>OR</v>
          </cell>
          <cell r="GE321">
            <v>1697690.5830000001</v>
          </cell>
          <cell r="GF321">
            <v>1218915.702</v>
          </cell>
          <cell r="GI321">
            <v>1</v>
          </cell>
          <cell r="GJ321">
            <v>2</v>
          </cell>
          <cell r="GK321" t="str">
            <v>OR</v>
          </cell>
          <cell r="GL321">
            <v>1188.027</v>
          </cell>
          <cell r="GM321" t="str">
            <v>Pre 1980</v>
          </cell>
          <cell r="GN321">
            <v>-1</v>
          </cell>
          <cell r="GQ321">
            <v>6222799.8880559998</v>
          </cell>
          <cell r="GR321">
            <v>684591.64854750002</v>
          </cell>
          <cell r="GU321" t="str">
            <v>Natural Gas FAF</v>
          </cell>
          <cell r="GX321" t="str">
            <v>Natural Gas Other</v>
          </cell>
          <cell r="GY321" t="str">
            <v>WA</v>
          </cell>
          <cell r="GZ321">
            <v>4956.49267578125</v>
          </cell>
        </row>
        <row r="322">
          <cell r="AD322" t="str">
            <v>WA</v>
          </cell>
          <cell r="AH322" t="str">
            <v>WA</v>
          </cell>
          <cell r="AI322" t="str">
            <v>Pre 1980</v>
          </cell>
          <cell r="AJ322">
            <v>1524.7619999999999</v>
          </cell>
          <cell r="AK322" t="b">
            <v>1</v>
          </cell>
          <cell r="AN322" t="str">
            <v>WA</v>
          </cell>
          <cell r="AO322" t="str">
            <v>Natural Gas FAF</v>
          </cell>
          <cell r="AP322" t="str">
            <v>Pre 1980</v>
          </cell>
          <cell r="AQ322" t="str">
            <v>Crawlspace</v>
          </cell>
          <cell r="AR322">
            <v>822.85178980958096</v>
          </cell>
          <cell r="AU322" t="str">
            <v>No</v>
          </cell>
          <cell r="AV322" t="b">
            <v>1</v>
          </cell>
          <cell r="AX322">
            <v>1476196.1109183882</v>
          </cell>
          <cell r="AY322" t="b">
            <v>0</v>
          </cell>
          <cell r="AZ322">
            <v>419743.93907761754</v>
          </cell>
          <cell r="BA322">
            <v>0.53965900667160849</v>
          </cell>
          <cell r="BB322">
            <v>822.85178980958096</v>
          </cell>
          <cell r="BC322">
            <v>0.53965916635486788</v>
          </cell>
          <cell r="BF322" t="str">
            <v>OR</v>
          </cell>
          <cell r="BG322" t="str">
            <v>Window A/C</v>
          </cell>
          <cell r="BH322" t="str">
            <v>Pre 1980</v>
          </cell>
          <cell r="BI322" t="str">
            <v>Slab on Grade</v>
          </cell>
          <cell r="BJ322">
            <v>405.27564761513202</v>
          </cell>
          <cell r="BM322" t="str">
            <v>No</v>
          </cell>
          <cell r="BN322">
            <v>246407.59375000026</v>
          </cell>
          <cell r="BO322" t="b">
            <v>0</v>
          </cell>
          <cell r="BP322">
            <v>214930.07736512154</v>
          </cell>
          <cell r="BQ322">
            <v>0.5</v>
          </cell>
          <cell r="BR322">
            <v>202.63782380756601</v>
          </cell>
          <cell r="BU322" t="str">
            <v>OR</v>
          </cell>
          <cell r="BV322" t="str">
            <v>Pre 1980</v>
          </cell>
          <cell r="BW322" t="str">
            <v>Gas Storage Inside Conditioned Space</v>
          </cell>
          <cell r="BY322">
            <v>6932.7380000000003</v>
          </cell>
          <cell r="BZ322" t="str">
            <v>le55</v>
          </cell>
          <cell r="CF322" t="str">
            <v>Conditioned</v>
          </cell>
          <cell r="CG322">
            <v>1464.694</v>
          </cell>
          <cell r="CH322" t="str">
            <v>WA</v>
          </cell>
          <cell r="CI322" t="str">
            <v>Top-Freezer w/o TTD Ice</v>
          </cell>
          <cell r="CJ322">
            <v>26364.491999999998</v>
          </cell>
          <cell r="CK322" t="b">
            <v>0</v>
          </cell>
          <cell r="CQ322" t="str">
            <v>Unconditioned</v>
          </cell>
          <cell r="CR322">
            <v>2079.9929999999999</v>
          </cell>
          <cell r="CS322" t="str">
            <v>WA</v>
          </cell>
          <cell r="CT322" t="str">
            <v>Upright</v>
          </cell>
          <cell r="CU322">
            <v>41599.86</v>
          </cell>
          <cell r="CV322" t="b">
            <v>0</v>
          </cell>
          <cell r="CZ322">
            <v>6932.7380000000003</v>
          </cell>
          <cell r="DA322" t="str">
            <v>OR</v>
          </cell>
          <cell r="DC322" t="str">
            <v>Vertical Axis</v>
          </cell>
          <cell r="DG322" t="str">
            <v>Electric</v>
          </cell>
          <cell r="DH322">
            <v>2003.7159999999999</v>
          </cell>
          <cell r="DI322" t="str">
            <v>WA</v>
          </cell>
          <cell r="DL322" t="str">
            <v>Electric</v>
          </cell>
          <cell r="DM322" t="str">
            <v>Electric</v>
          </cell>
          <cell r="DN322">
            <v>1464.694</v>
          </cell>
          <cell r="DO322" t="str">
            <v>WA</v>
          </cell>
          <cell r="DS322">
            <v>1464.694</v>
          </cell>
          <cell r="DT322" t="str">
            <v>WA</v>
          </cell>
          <cell r="DU322" t="str">
            <v>lt32</v>
          </cell>
          <cell r="DX322" t="b">
            <v>0</v>
          </cell>
          <cell r="DY322">
            <v>1524.7619999999999</v>
          </cell>
          <cell r="DZ322" t="str">
            <v>WA</v>
          </cell>
          <cell r="EC322" t="str">
            <v>Desktop</v>
          </cell>
          <cell r="ED322">
            <v>1524.7619999999999</v>
          </cell>
          <cell r="EE322" t="str">
            <v>WA</v>
          </cell>
          <cell r="EH322" t="str">
            <v>gt20</v>
          </cell>
          <cell r="EI322">
            <v>2003.7159999999999</v>
          </cell>
          <cell r="EJ322" t="str">
            <v>WA</v>
          </cell>
          <cell r="EO322">
            <v>1150.8789999999999</v>
          </cell>
          <cell r="EP322" t="str">
            <v>WA</v>
          </cell>
          <cell r="ES322">
            <v>4956.4930000000004</v>
          </cell>
          <cell r="ET322" t="str">
            <v>WA</v>
          </cell>
          <cell r="EZ322" t="str">
            <v>OR</v>
          </cell>
          <cell r="FA322" t="str">
            <v>Bedrooms</v>
          </cell>
          <cell r="FB322">
            <v>3681283.878</v>
          </cell>
          <cell r="FC322">
            <v>3501032.69</v>
          </cell>
          <cell r="FI322" t="str">
            <v>WA</v>
          </cell>
          <cell r="FJ322" t="str">
            <v>Other</v>
          </cell>
          <cell r="FK322" t="str">
            <v>EISAnqnx</v>
          </cell>
          <cell r="FL322">
            <v>69052.739999999991</v>
          </cell>
          <cell r="FS322" t="str">
            <v>WA</v>
          </cell>
          <cell r="FT322" t="str">
            <v>EISAq</v>
          </cell>
          <cell r="FV322">
            <v>109782.864</v>
          </cell>
          <cell r="GD322" t="str">
            <v>WA</v>
          </cell>
          <cell r="GE322">
            <v>6945290.9100000001</v>
          </cell>
          <cell r="GF322">
            <v>4421809.8</v>
          </cell>
          <cell r="GI322">
            <v>1</v>
          </cell>
          <cell r="GJ322">
            <v>1</v>
          </cell>
          <cell r="GK322" t="str">
            <v>WA</v>
          </cell>
          <cell r="GL322">
            <v>1524.7619999999999</v>
          </cell>
          <cell r="GM322" t="str">
            <v>Pre 1980</v>
          </cell>
          <cell r="GN322">
            <v>0</v>
          </cell>
          <cell r="GQ322">
            <v>7547541.4047599994</v>
          </cell>
          <cell r="GR322">
            <v>442748.95384500001</v>
          </cell>
          <cell r="GU322" t="str">
            <v>Natural Gas FAF</v>
          </cell>
          <cell r="GX322" t="str">
            <v>Natural Gas Other</v>
          </cell>
          <cell r="GY322" t="str">
            <v>WA</v>
          </cell>
          <cell r="GZ322">
            <v>4956.49267578125</v>
          </cell>
        </row>
        <row r="323">
          <cell r="AD323" t="str">
            <v>WA</v>
          </cell>
          <cell r="AH323" t="str">
            <v>WA</v>
          </cell>
          <cell r="AJ323">
            <v>2003.7159999999999</v>
          </cell>
          <cell r="AK323" t="b">
            <v>0</v>
          </cell>
          <cell r="AN323" t="str">
            <v>WA</v>
          </cell>
          <cell r="AO323" t="str">
            <v>Natural Gas Other</v>
          </cell>
          <cell r="AP323" t="str">
            <v>Pre 1980</v>
          </cell>
          <cell r="AQ323" t="str">
            <v>Crawlspace</v>
          </cell>
          <cell r="AR323">
            <v>822.85178980958096</v>
          </cell>
          <cell r="AU323" t="str">
            <v>No</v>
          </cell>
          <cell r="AV323" t="b">
            <v>0</v>
          </cell>
          <cell r="AX323">
            <v>1476196.1109183882</v>
          </cell>
          <cell r="AY323" t="b">
            <v>0</v>
          </cell>
          <cell r="AZ323">
            <v>419743.93907761754</v>
          </cell>
          <cell r="BA323" t="str">
            <v/>
          </cell>
          <cell r="BB323" t="str">
            <v/>
          </cell>
          <cell r="BC323">
            <v>0.53965916635486788</v>
          </cell>
          <cell r="BF323" t="str">
            <v>OR</v>
          </cell>
          <cell r="BG323" t="str">
            <v>Window A/C</v>
          </cell>
          <cell r="BH323" t="str">
            <v>Pre 1980</v>
          </cell>
          <cell r="BI323" t="str">
            <v>Crawlspace</v>
          </cell>
          <cell r="BJ323">
            <v>1519.7836785567399</v>
          </cell>
          <cell r="BM323" t="str">
            <v>No</v>
          </cell>
          <cell r="BN323">
            <v>924028.4765624979</v>
          </cell>
          <cell r="BO323" t="b">
            <v>0</v>
          </cell>
          <cell r="BP323">
            <v>805987.79011920304</v>
          </cell>
          <cell r="BQ323">
            <v>0.5</v>
          </cell>
          <cell r="BR323">
            <v>759.89183927836996</v>
          </cell>
          <cell r="BU323" t="str">
            <v>OR</v>
          </cell>
          <cell r="BV323" t="str">
            <v>Pre 1980</v>
          </cell>
          <cell r="BW323" t="str">
            <v>Gas Storage Outside Conditioned Space</v>
          </cell>
          <cell r="BY323">
            <v>6932.7380000000003</v>
          </cell>
          <cell r="BZ323" t="str">
            <v>le55</v>
          </cell>
          <cell r="CF323" t="str">
            <v>Conditioned</v>
          </cell>
          <cell r="CG323">
            <v>1464.694</v>
          </cell>
          <cell r="CH323" t="str">
            <v>WA</v>
          </cell>
          <cell r="CI323" t="str">
            <v>Bottom-Freezer (Including French Door) w/ TTD Ice</v>
          </cell>
          <cell r="CJ323">
            <v>38082.044000000002</v>
          </cell>
          <cell r="CK323" t="b">
            <v>0</v>
          </cell>
          <cell r="CQ323" t="str">
            <v>Unconditioned</v>
          </cell>
          <cell r="CR323">
            <v>1192.4649999999999</v>
          </cell>
          <cell r="CS323" t="str">
            <v>ID</v>
          </cell>
          <cell r="CT323" t="str">
            <v>Chest</v>
          </cell>
          <cell r="CU323">
            <v>28619.159999999996</v>
          </cell>
          <cell r="CV323" t="b">
            <v>0</v>
          </cell>
          <cell r="CZ323">
            <v>1524.7619999999999</v>
          </cell>
          <cell r="DA323" t="str">
            <v>WA</v>
          </cell>
          <cell r="DC323" t="str">
            <v>Vertical Axis</v>
          </cell>
          <cell r="DG323" t="str">
            <v>Electric</v>
          </cell>
          <cell r="DH323">
            <v>4956.4930000000004</v>
          </cell>
          <cell r="DI323" t="str">
            <v>WA</v>
          </cell>
          <cell r="DL323" t="str">
            <v>Electric</v>
          </cell>
          <cell r="DM323" t="str">
            <v>Electric</v>
          </cell>
          <cell r="DN323">
            <v>1188.027</v>
          </cell>
          <cell r="DO323" t="str">
            <v>OR</v>
          </cell>
          <cell r="DS323">
            <v>1464.694</v>
          </cell>
          <cell r="DT323" t="str">
            <v>WA</v>
          </cell>
          <cell r="DU323" t="str">
            <v>lt32</v>
          </cell>
          <cell r="DX323" t="b">
            <v>1</v>
          </cell>
          <cell r="DY323">
            <v>1188.027</v>
          </cell>
          <cell r="DZ323" t="str">
            <v>OR</v>
          </cell>
          <cell r="EC323" t="str">
            <v>Laptop</v>
          </cell>
          <cell r="ED323">
            <v>1524.7619999999999</v>
          </cell>
          <cell r="EE323" t="str">
            <v>WA</v>
          </cell>
          <cell r="EH323" t="str">
            <v>gt20</v>
          </cell>
          <cell r="EI323">
            <v>6932.7380000000003</v>
          </cell>
          <cell r="EJ323" t="str">
            <v>OR</v>
          </cell>
          <cell r="EO323">
            <v>1150.8789999999999</v>
          </cell>
          <cell r="EP323" t="str">
            <v>WA</v>
          </cell>
          <cell r="ES323">
            <v>4956.4930000000004</v>
          </cell>
          <cell r="ET323" t="str">
            <v>WA</v>
          </cell>
          <cell r="EZ323" t="str">
            <v>OR</v>
          </cell>
          <cell r="FA323" t="str">
            <v>Exterior</v>
          </cell>
          <cell r="FB323">
            <v>471426.18400000001</v>
          </cell>
          <cell r="FC323">
            <v>10329779.620000001</v>
          </cell>
          <cell r="FI323" t="str">
            <v>WA</v>
          </cell>
          <cell r="FJ323" t="str">
            <v>Other</v>
          </cell>
          <cell r="FK323" t="str">
            <v>EISAq</v>
          </cell>
          <cell r="FL323">
            <v>151916.02799999999</v>
          </cell>
          <cell r="FS323" t="str">
            <v>WA</v>
          </cell>
          <cell r="FT323" t="str">
            <v>EISAx</v>
          </cell>
          <cell r="FV323">
            <v>1944071.5499999998</v>
          </cell>
          <cell r="GD323" t="str">
            <v>WA</v>
          </cell>
          <cell r="GE323">
            <v>2751102.068</v>
          </cell>
          <cell r="GF323">
            <v>1923567.3599999999</v>
          </cell>
          <cell r="GI323">
            <v>1</v>
          </cell>
          <cell r="GJ323">
            <v>1</v>
          </cell>
          <cell r="GK323" t="str">
            <v>WA</v>
          </cell>
          <cell r="GL323">
            <v>2003.7159999999999</v>
          </cell>
          <cell r="GN323">
            <v>-1</v>
          </cell>
          <cell r="GQ323">
            <v>10718403.861307999</v>
          </cell>
          <cell r="GR323">
            <v>344634.14270999999</v>
          </cell>
          <cell r="GU323" t="str">
            <v>Natural Gas Other</v>
          </cell>
          <cell r="GX323" t="str">
            <v>None</v>
          </cell>
          <cell r="GY323" t="str">
            <v>WA</v>
          </cell>
          <cell r="GZ323">
            <v>1464.69372558594</v>
          </cell>
        </row>
        <row r="324">
          <cell r="AD324" t="str">
            <v>WA</v>
          </cell>
          <cell r="AH324" t="str">
            <v>WA</v>
          </cell>
          <cell r="AI324" t="str">
            <v>Pre 1980</v>
          </cell>
          <cell r="AJ324">
            <v>1524.7619999999999</v>
          </cell>
          <cell r="AK324" t="b">
            <v>1</v>
          </cell>
          <cell r="AN324" t="str">
            <v>WA</v>
          </cell>
          <cell r="AO324" t="str">
            <v>Natural Gas FAF</v>
          </cell>
          <cell r="AP324" t="str">
            <v>Pre 1980</v>
          </cell>
          <cell r="AQ324" t="str">
            <v>Basement</v>
          </cell>
          <cell r="AR324">
            <v>701.91066136229404</v>
          </cell>
          <cell r="AU324" t="str">
            <v>No</v>
          </cell>
          <cell r="AV324" t="b">
            <v>1</v>
          </cell>
          <cell r="AX324">
            <v>1259227.7264839555</v>
          </cell>
          <cell r="AY324" t="b">
            <v>0</v>
          </cell>
          <cell r="AZ324">
            <v>358050.80517472618</v>
          </cell>
          <cell r="BA324">
            <v>0.46034099332839151</v>
          </cell>
          <cell r="BB324">
            <v>701.91066136229404</v>
          </cell>
          <cell r="BC324">
            <v>0.46034112954172129</v>
          </cell>
          <cell r="BF324" t="str">
            <v>ID</v>
          </cell>
          <cell r="BG324" t="str">
            <v>Central Air Conditioning (Ducted System)</v>
          </cell>
          <cell r="BH324" t="str">
            <v>Pre 1980</v>
          </cell>
          <cell r="BI324" t="str">
            <v>Basement</v>
          </cell>
          <cell r="BJ324">
            <v>3785.76440429688</v>
          </cell>
          <cell r="BM324" t="str">
            <v>No</v>
          </cell>
          <cell r="BN324">
            <v>12099303.036132829</v>
          </cell>
          <cell r="BO324" t="b">
            <v>0</v>
          </cell>
          <cell r="BP324">
            <v>3014433.8357434124</v>
          </cell>
          <cell r="BQ324">
            <v>1</v>
          </cell>
          <cell r="BR324">
            <v>3785.76440429688</v>
          </cell>
          <cell r="BU324" t="str">
            <v>WA</v>
          </cell>
          <cell r="BV324" t="str">
            <v>Pre 1980</v>
          </cell>
          <cell r="BW324" t="str">
            <v>Gas Storage Outside Conditioned Space</v>
          </cell>
          <cell r="BY324">
            <v>1524.7619999999999</v>
          </cell>
          <cell r="BZ324" t="str">
            <v>le55</v>
          </cell>
          <cell r="CF324" t="str">
            <v>Conditioned</v>
          </cell>
          <cell r="CG324">
            <v>1524.7619999999999</v>
          </cell>
          <cell r="CH324" t="str">
            <v>WA</v>
          </cell>
          <cell r="CI324" t="str">
            <v>Top-Freezer w/o TTD Ice</v>
          </cell>
          <cell r="CJ324">
            <v>21346.667999999998</v>
          </cell>
          <cell r="CK324" t="b">
            <v>0</v>
          </cell>
          <cell r="CQ324" t="str">
            <v>Conditioned</v>
          </cell>
          <cell r="CR324">
            <v>1904.288</v>
          </cell>
          <cell r="CS324" t="str">
            <v>WA</v>
          </cell>
          <cell r="CT324" t="str">
            <v>Upright</v>
          </cell>
          <cell r="CU324">
            <v>39990.048000000003</v>
          </cell>
          <cell r="CV324" t="b">
            <v>0</v>
          </cell>
          <cell r="CZ324">
            <v>1464.694</v>
          </cell>
          <cell r="DA324" t="str">
            <v>WA</v>
          </cell>
          <cell r="DC324" t="str">
            <v>Vertical Axis</v>
          </cell>
          <cell r="DG324" t="str">
            <v>Gas</v>
          </cell>
          <cell r="DH324">
            <v>2003.7159999999999</v>
          </cell>
          <cell r="DI324" t="str">
            <v>WA</v>
          </cell>
          <cell r="DL324" t="str">
            <v>Electric</v>
          </cell>
          <cell r="DM324" t="str">
            <v>Electric</v>
          </cell>
          <cell r="DN324">
            <v>1150.8789999999999</v>
          </cell>
          <cell r="DO324" t="str">
            <v>WA</v>
          </cell>
          <cell r="DS324">
            <v>1464.694</v>
          </cell>
          <cell r="DT324" t="str">
            <v>WA</v>
          </cell>
          <cell r="DU324" t="str">
            <v>lt32</v>
          </cell>
          <cell r="DX324" t="b">
            <v>0</v>
          </cell>
          <cell r="DY324">
            <v>6932.7380000000003</v>
          </cell>
          <cell r="DZ324" t="str">
            <v>OR</v>
          </cell>
          <cell r="EC324" t="str">
            <v>Desktop</v>
          </cell>
          <cell r="ED324">
            <v>1524.7619999999999</v>
          </cell>
          <cell r="EE324" t="str">
            <v>WA</v>
          </cell>
          <cell r="EH324" t="str">
            <v>gt20</v>
          </cell>
          <cell r="EI324">
            <v>6932.7380000000003</v>
          </cell>
          <cell r="EJ324" t="str">
            <v>OR</v>
          </cell>
          <cell r="EO324">
            <v>2003.7159999999999</v>
          </cell>
          <cell r="EP324" t="str">
            <v>WA</v>
          </cell>
          <cell r="ES324">
            <v>4956.4930000000004</v>
          </cell>
          <cell r="ET324" t="str">
            <v>WA</v>
          </cell>
          <cell r="EZ324" t="str">
            <v>OR</v>
          </cell>
          <cell r="FA324" t="str">
            <v>Garage</v>
          </cell>
          <cell r="FB324">
            <v>3605023.7600000002</v>
          </cell>
          <cell r="FC324">
            <v>2634440.44</v>
          </cell>
          <cell r="FI324" t="str">
            <v>WA</v>
          </cell>
          <cell r="FJ324" t="str">
            <v>Other</v>
          </cell>
          <cell r="FK324" t="str">
            <v>EISAx</v>
          </cell>
          <cell r="FL324">
            <v>74807.134999999995</v>
          </cell>
          <cell r="FS324" t="str">
            <v>WA</v>
          </cell>
          <cell r="FT324" t="str">
            <v>EISAnqnx</v>
          </cell>
          <cell r="FV324">
            <v>0</v>
          </cell>
          <cell r="GD324" t="str">
            <v>WA</v>
          </cell>
          <cell r="GE324">
            <v>1439375.328</v>
          </cell>
          <cell r="GF324">
            <v>3491704.98</v>
          </cell>
          <cell r="GI324">
            <v>1</v>
          </cell>
          <cell r="GJ324">
            <v>1</v>
          </cell>
          <cell r="GK324" t="str">
            <v>WA</v>
          </cell>
          <cell r="GL324">
            <v>1524.7619999999999</v>
          </cell>
          <cell r="GM324" t="str">
            <v>Pre 1980</v>
          </cell>
          <cell r="GN324">
            <v>-1</v>
          </cell>
          <cell r="GQ324">
            <v>7547541.4047599994</v>
          </cell>
          <cell r="GR324">
            <v>442748.95384500001</v>
          </cell>
          <cell r="GU324" t="str">
            <v>Natural Gas FAF</v>
          </cell>
          <cell r="GX324" t="str">
            <v>None</v>
          </cell>
          <cell r="GY324" t="str">
            <v>OR</v>
          </cell>
          <cell r="GZ324">
            <v>6932.73828125</v>
          </cell>
        </row>
        <row r="325">
          <cell r="AD325" t="str">
            <v>OR</v>
          </cell>
          <cell r="AH325" t="str">
            <v>OR</v>
          </cell>
          <cell r="AI325" t="str">
            <v>1993-2006</v>
          </cell>
          <cell r="AJ325">
            <v>6932.7380000000003</v>
          </cell>
          <cell r="AK325" t="b">
            <v>1</v>
          </cell>
          <cell r="AN325" t="str">
            <v>WA</v>
          </cell>
          <cell r="AO325" t="str">
            <v>Natural Gas Other</v>
          </cell>
          <cell r="AP325" t="str">
            <v>Post 2006</v>
          </cell>
          <cell r="AQ325" t="str">
            <v>Crawlspace</v>
          </cell>
          <cell r="AR325">
            <v>4956.49267578125</v>
          </cell>
          <cell r="AU325" t="str">
            <v>No</v>
          </cell>
          <cell r="AV325" t="b">
            <v>0</v>
          </cell>
          <cell r="AX325">
            <v>9288467.2744140625</v>
          </cell>
          <cell r="AY325" t="b">
            <v>0</v>
          </cell>
          <cell r="AZ325">
            <v>2165454.9720030273</v>
          </cell>
          <cell r="BA325" t="str">
            <v/>
          </cell>
          <cell r="BB325" t="str">
            <v/>
          </cell>
          <cell r="BC325">
            <v>0.99999993458706582</v>
          </cell>
          <cell r="BF325" t="str">
            <v>ID</v>
          </cell>
          <cell r="BG325" t="str">
            <v>Window A/C</v>
          </cell>
          <cell r="BH325" t="str">
            <v>Pre 1980</v>
          </cell>
          <cell r="BI325" t="str">
            <v>Crawlspace</v>
          </cell>
          <cell r="BJ325">
            <v>3785.76440429688</v>
          </cell>
          <cell r="BM325" t="str">
            <v>No</v>
          </cell>
          <cell r="BN325">
            <v>3732763.7026367239</v>
          </cell>
          <cell r="BO325" t="b">
            <v>0</v>
          </cell>
          <cell r="BP325">
            <v>3401770.5350046428</v>
          </cell>
          <cell r="BQ325">
            <v>1</v>
          </cell>
          <cell r="BR325">
            <v>3785.76440429688</v>
          </cell>
          <cell r="BU325" t="str">
            <v>OR</v>
          </cell>
          <cell r="BV325" t="str">
            <v>Pre 1980</v>
          </cell>
          <cell r="BW325" t="str">
            <v>Gas Storage Inside Conditioned Space</v>
          </cell>
          <cell r="BY325">
            <v>1188.027</v>
          </cell>
          <cell r="BZ325" t="str">
            <v>le55</v>
          </cell>
          <cell r="CF325" t="str">
            <v>Conditioned</v>
          </cell>
          <cell r="CG325">
            <v>1524.7619999999999</v>
          </cell>
          <cell r="CH325" t="str">
            <v>WA</v>
          </cell>
          <cell r="CI325" t="str">
            <v>Side-by-Side w/o TTD Ice</v>
          </cell>
          <cell r="CJ325">
            <v>33544.763999999996</v>
          </cell>
          <cell r="CK325" t="b">
            <v>0</v>
          </cell>
          <cell r="CQ325" t="str">
            <v>Conditioned</v>
          </cell>
          <cell r="CR325">
            <v>1612.692</v>
          </cell>
          <cell r="CS325" t="str">
            <v>OR</v>
          </cell>
          <cell r="CT325" t="str">
            <v>Upright</v>
          </cell>
          <cell r="CU325">
            <v>35479.224000000002</v>
          </cell>
          <cell r="CV325" t="b">
            <v>0</v>
          </cell>
          <cell r="CZ325">
            <v>1188.027</v>
          </cell>
          <cell r="DA325" t="str">
            <v>OR</v>
          </cell>
          <cell r="DC325" t="str">
            <v>Horizontal Axis</v>
          </cell>
          <cell r="DG325" t="str">
            <v>Electric</v>
          </cell>
          <cell r="DH325">
            <v>1524.7619999999999</v>
          </cell>
          <cell r="DI325" t="str">
            <v>WA</v>
          </cell>
          <cell r="DL325" t="str">
            <v>Electric</v>
          </cell>
          <cell r="DM325" t="str">
            <v>Electric</v>
          </cell>
          <cell r="DN325">
            <v>1524.7619999999999</v>
          </cell>
          <cell r="DO325" t="str">
            <v>WA</v>
          </cell>
          <cell r="DS325">
            <v>1524.7619999999999</v>
          </cell>
          <cell r="DT325" t="str">
            <v>WA</v>
          </cell>
          <cell r="DU325" t="str">
            <v>lt32</v>
          </cell>
          <cell r="DX325" t="b">
            <v>0</v>
          </cell>
          <cell r="DY325">
            <v>2003.7159999999999</v>
          </cell>
          <cell r="DZ325" t="str">
            <v>WA</v>
          </cell>
          <cell r="EC325" t="str">
            <v>Desktop</v>
          </cell>
          <cell r="ED325">
            <v>6932.7380000000003</v>
          </cell>
          <cell r="EE325" t="str">
            <v>OR</v>
          </cell>
          <cell r="EH325" t="str">
            <v>gt20</v>
          </cell>
          <cell r="EI325">
            <v>4956.4930000000004</v>
          </cell>
          <cell r="EJ325" t="str">
            <v>WA</v>
          </cell>
          <cell r="EO325">
            <v>2003.7159999999999</v>
          </cell>
          <cell r="EP325" t="str">
            <v>WA</v>
          </cell>
          <cell r="ES325">
            <v>4956.4930000000004</v>
          </cell>
          <cell r="ET325" t="str">
            <v>WA</v>
          </cell>
          <cell r="EZ325" t="str">
            <v>OR</v>
          </cell>
          <cell r="FA325" t="str">
            <v>Kitchen</v>
          </cell>
          <cell r="FB325">
            <v>554619.04</v>
          </cell>
          <cell r="FC325">
            <v>901255.94000000006</v>
          </cell>
          <cell r="FI325" t="str">
            <v>OR</v>
          </cell>
          <cell r="FJ325" t="str">
            <v>Bathroom</v>
          </cell>
          <cell r="FK325" t="str">
            <v>EISAnqnx</v>
          </cell>
          <cell r="FL325">
            <v>831928.56</v>
          </cell>
          <cell r="FS325" t="str">
            <v>WA</v>
          </cell>
          <cell r="FT325" t="str">
            <v>EISAq</v>
          </cell>
          <cell r="FV325">
            <v>0</v>
          </cell>
          <cell r="GD325" t="str">
            <v>OR</v>
          </cell>
          <cell r="GE325">
            <v>18260831.892000001</v>
          </cell>
          <cell r="GF325">
            <v>13692157.550000001</v>
          </cell>
          <cell r="GI325">
            <v>1</v>
          </cell>
          <cell r="GJ325">
            <v>2</v>
          </cell>
          <cell r="GK325" t="str">
            <v>OR</v>
          </cell>
          <cell r="GL325">
            <v>6932.7380000000003</v>
          </cell>
          <cell r="GM325" t="str">
            <v>1993-2006</v>
          </cell>
          <cell r="GN325">
            <v>0</v>
          </cell>
          <cell r="GQ325">
            <v>31504247.176736001</v>
          </cell>
          <cell r="GR325">
            <v>3738166.9932900006</v>
          </cell>
          <cell r="GU325" t="str">
            <v>Heat Pump (Central System)</v>
          </cell>
          <cell r="GX325" t="str">
            <v>Baseboard/Wall/Radiant</v>
          </cell>
          <cell r="GY325" t="str">
            <v>WA</v>
          </cell>
          <cell r="GZ325">
            <v>4956.49267578125</v>
          </cell>
        </row>
        <row r="326">
          <cell r="AD326" t="str">
            <v>WA</v>
          </cell>
          <cell r="AH326" t="str">
            <v>WA</v>
          </cell>
          <cell r="AI326" t="str">
            <v>Pre 1980</v>
          </cell>
          <cell r="AJ326">
            <v>1524.7619999999999</v>
          </cell>
          <cell r="AK326" t="b">
            <v>1</v>
          </cell>
          <cell r="AN326" t="str">
            <v>WA</v>
          </cell>
          <cell r="AO326" t="str">
            <v>Natural Gas Other</v>
          </cell>
          <cell r="AP326" t="str">
            <v>Post 2006</v>
          </cell>
          <cell r="AQ326" t="str">
            <v>Crawlspace</v>
          </cell>
          <cell r="AR326">
            <v>4956.49267578125</v>
          </cell>
          <cell r="AU326" t="str">
            <v>No</v>
          </cell>
          <cell r="AV326" t="b">
            <v>1</v>
          </cell>
          <cell r="AX326">
            <v>9288467.2744140625</v>
          </cell>
          <cell r="AY326" t="b">
            <v>0</v>
          </cell>
          <cell r="AZ326">
            <v>2165454.9720030273</v>
          </cell>
          <cell r="BA326">
            <v>1</v>
          </cell>
          <cell r="BB326">
            <v>4956.49267578125</v>
          </cell>
          <cell r="BC326">
            <v>0.99999993458706582</v>
          </cell>
          <cell r="BF326" t="str">
            <v>MT</v>
          </cell>
          <cell r="BG326" t="str">
            <v>Central Air Conditioning (Ducted System)</v>
          </cell>
          <cell r="BH326" t="str">
            <v>Pre 1980</v>
          </cell>
          <cell r="BI326" t="str">
            <v>Basement</v>
          </cell>
          <cell r="BJ326">
            <v>462.72899722356902</v>
          </cell>
          <cell r="BM326" t="str">
            <v>No</v>
          </cell>
          <cell r="BN326">
            <v>806073.91316345718</v>
          </cell>
          <cell r="BO326" t="b">
            <v>0</v>
          </cell>
          <cell r="BP326">
            <v>225777.55497220688</v>
          </cell>
          <cell r="BQ326">
            <v>0.5</v>
          </cell>
          <cell r="BR326">
            <v>231.36449861178451</v>
          </cell>
          <cell r="BU326" t="str">
            <v>WA</v>
          </cell>
          <cell r="BV326" t="str">
            <v>Pre 1980</v>
          </cell>
          <cell r="BW326" t="str">
            <v>Electric Storage - Inside Conditioned Space</v>
          </cell>
          <cell r="BY326">
            <v>1524.7619999999999</v>
          </cell>
          <cell r="BZ326" t="str">
            <v>le55</v>
          </cell>
          <cell r="CF326" t="str">
            <v>Conditioned</v>
          </cell>
          <cell r="CG326">
            <v>1524.7619999999999</v>
          </cell>
          <cell r="CH326" t="str">
            <v>WA</v>
          </cell>
          <cell r="CI326" t="str">
            <v>Top-Freezer w/o TTD Ice</v>
          </cell>
          <cell r="CJ326">
            <v>27445.716</v>
          </cell>
          <cell r="CK326" t="b">
            <v>0</v>
          </cell>
          <cell r="CQ326" t="str">
            <v>Conditioned</v>
          </cell>
          <cell r="CR326">
            <v>8559.1039999999994</v>
          </cell>
          <cell r="CS326" t="str">
            <v>OR</v>
          </cell>
          <cell r="CT326" t="str">
            <v>Upright</v>
          </cell>
          <cell r="CU326">
            <v>171182.07999999999</v>
          </cell>
          <cell r="CV326" t="b">
            <v>0</v>
          </cell>
          <cell r="CZ326">
            <v>2003.7159999999999</v>
          </cell>
          <cell r="DA326" t="str">
            <v>WA</v>
          </cell>
          <cell r="DC326" t="str">
            <v>Vertical Axis</v>
          </cell>
          <cell r="DG326" t="str">
            <v>Electric</v>
          </cell>
          <cell r="DH326">
            <v>1188.027</v>
          </cell>
          <cell r="DI326" t="str">
            <v>OR</v>
          </cell>
          <cell r="DL326" t="str">
            <v>Electric</v>
          </cell>
          <cell r="DM326" t="str">
            <v>Electric</v>
          </cell>
          <cell r="DN326">
            <v>1524.7619999999999</v>
          </cell>
          <cell r="DO326" t="str">
            <v>WA</v>
          </cell>
          <cell r="DS326">
            <v>1524.7619999999999</v>
          </cell>
          <cell r="DT326" t="str">
            <v>WA</v>
          </cell>
          <cell r="DU326" t="str">
            <v>lt32</v>
          </cell>
          <cell r="DX326" t="b">
            <v>0</v>
          </cell>
          <cell r="DY326">
            <v>2003.7159999999999</v>
          </cell>
          <cell r="DZ326" t="str">
            <v>WA</v>
          </cell>
          <cell r="EC326" t="str">
            <v>Laptop</v>
          </cell>
          <cell r="ED326">
            <v>6932.7380000000003</v>
          </cell>
          <cell r="EE326" t="str">
            <v>OR</v>
          </cell>
          <cell r="EH326" t="str">
            <v>gt20</v>
          </cell>
          <cell r="EI326">
            <v>2003.7159999999999</v>
          </cell>
          <cell r="EJ326" t="str">
            <v>WA</v>
          </cell>
          <cell r="EO326">
            <v>1464.694</v>
          </cell>
          <cell r="EP326" t="str">
            <v>WA</v>
          </cell>
          <cell r="ES326">
            <v>1524.7619999999999</v>
          </cell>
          <cell r="ET326" t="str">
            <v>WA</v>
          </cell>
          <cell r="EZ326" t="str">
            <v>OR</v>
          </cell>
          <cell r="FA326" t="str">
            <v>Living Room/Family Room</v>
          </cell>
          <cell r="FB326">
            <v>1303354.7439999999</v>
          </cell>
          <cell r="FC326">
            <v>1386547.6</v>
          </cell>
          <cell r="FI326" t="str">
            <v>OR</v>
          </cell>
          <cell r="FJ326" t="str">
            <v>Bedrooms</v>
          </cell>
          <cell r="FK326" t="str">
            <v>EISAq</v>
          </cell>
          <cell r="FL326">
            <v>831928.56</v>
          </cell>
          <cell r="FS326" t="str">
            <v>WA</v>
          </cell>
          <cell r="FT326" t="str">
            <v>EISAx</v>
          </cell>
          <cell r="FV326">
            <v>0</v>
          </cell>
          <cell r="GD326" t="str">
            <v>WA</v>
          </cell>
          <cell r="GE326">
            <v>2967186.852</v>
          </cell>
          <cell r="GF326">
            <v>3235544.9639999997</v>
          </cell>
          <cell r="GI326">
            <v>1</v>
          </cell>
          <cell r="GJ326">
            <v>1</v>
          </cell>
          <cell r="GK326" t="str">
            <v>WA</v>
          </cell>
          <cell r="GL326">
            <v>1524.7619999999999</v>
          </cell>
          <cell r="GM326" t="str">
            <v>Pre 1980</v>
          </cell>
          <cell r="GN326">
            <v>0</v>
          </cell>
          <cell r="GQ326">
            <v>7547541.4047599994</v>
          </cell>
          <cell r="GR326">
            <v>442748.95384500001</v>
          </cell>
          <cell r="GU326" t="str">
            <v>Heat Pump (Central System)</v>
          </cell>
          <cell r="GX326" t="str">
            <v>Wood</v>
          </cell>
          <cell r="GY326" t="str">
            <v>WA</v>
          </cell>
          <cell r="GZ326">
            <v>4956.49267578125</v>
          </cell>
        </row>
        <row r="327">
          <cell r="AD327" t="str">
            <v>WA</v>
          </cell>
          <cell r="AH327" t="str">
            <v>WA</v>
          </cell>
          <cell r="AI327" t="str">
            <v>Pre 1980</v>
          </cell>
          <cell r="AJ327">
            <v>1464.694</v>
          </cell>
          <cell r="AK327" t="b">
            <v>1</v>
          </cell>
          <cell r="AN327" t="str">
            <v>WA</v>
          </cell>
          <cell r="AO327" t="str">
            <v>Natural Gas FAF</v>
          </cell>
          <cell r="AP327" t="str">
            <v>1980-1992</v>
          </cell>
          <cell r="AQ327" t="str">
            <v>Crawlspace</v>
          </cell>
          <cell r="AR327">
            <v>2003.71557617188</v>
          </cell>
          <cell r="AU327" t="str">
            <v>No</v>
          </cell>
          <cell r="AV327" t="b">
            <v>1</v>
          </cell>
          <cell r="AX327">
            <v>2620859.973632819</v>
          </cell>
          <cell r="AY327" t="b">
            <v>0</v>
          </cell>
          <cell r="AZ327">
            <v>643796.82019738923</v>
          </cell>
          <cell r="BA327">
            <v>1</v>
          </cell>
          <cell r="BB327">
            <v>2003.71557617188</v>
          </cell>
          <cell r="BC327">
            <v>0.99999978847894622</v>
          </cell>
          <cell r="BF327" t="str">
            <v>MT</v>
          </cell>
          <cell r="BG327" t="str">
            <v>Central Air Conditioning (Ducted System)</v>
          </cell>
          <cell r="BH327" t="str">
            <v>Pre 1980</v>
          </cell>
          <cell r="BI327" t="str">
            <v>Crawlspace</v>
          </cell>
          <cell r="BJ327">
            <v>1668.1574773858099</v>
          </cell>
          <cell r="BM327" t="str">
            <v>No</v>
          </cell>
          <cell r="BN327">
            <v>2905930.3256060807</v>
          </cell>
          <cell r="BO327" t="b">
            <v>0</v>
          </cell>
          <cell r="BP327">
            <v>813937.57212669647</v>
          </cell>
          <cell r="BQ327">
            <v>0.5</v>
          </cell>
          <cell r="BR327">
            <v>834.07873869290495</v>
          </cell>
          <cell r="BU327" t="str">
            <v>OR</v>
          </cell>
          <cell r="BV327" t="str">
            <v>Pre 1980</v>
          </cell>
          <cell r="BW327" t="str">
            <v>Electric Storage - Inside Conditioned Space</v>
          </cell>
          <cell r="BY327">
            <v>1188.027</v>
          </cell>
          <cell r="BZ327" t="str">
            <v>le55</v>
          </cell>
          <cell r="CF327" t="str">
            <v>Conditioned</v>
          </cell>
          <cell r="CG327">
            <v>1524.7619999999999</v>
          </cell>
          <cell r="CH327" t="str">
            <v>WA</v>
          </cell>
          <cell r="CI327" t="str">
            <v>Bottom-Freezer (Including French Door) w/o TTD Ice</v>
          </cell>
          <cell r="CJ327">
            <v>30495.239999999998</v>
          </cell>
          <cell r="CK327" t="b">
            <v>0</v>
          </cell>
          <cell r="CQ327" t="str">
            <v>Unconditioned</v>
          </cell>
          <cell r="CR327">
            <v>1904.288</v>
          </cell>
          <cell r="CS327" t="str">
            <v>WA</v>
          </cell>
          <cell r="CT327" t="str">
            <v>Upright</v>
          </cell>
          <cell r="CU327">
            <v>38085.760000000002</v>
          </cell>
          <cell r="CV327" t="b">
            <v>0</v>
          </cell>
          <cell r="CZ327">
            <v>4956.4930000000004</v>
          </cell>
          <cell r="DA327" t="str">
            <v>WA</v>
          </cell>
          <cell r="DC327" t="str">
            <v>Vertical Axis</v>
          </cell>
          <cell r="DG327" t="str">
            <v>Electric</v>
          </cell>
          <cell r="DH327">
            <v>1150.8789999999999</v>
          </cell>
          <cell r="DI327" t="str">
            <v>WA</v>
          </cell>
          <cell r="DL327" t="str">
            <v>Electric</v>
          </cell>
          <cell r="DM327" t="str">
            <v>Electric</v>
          </cell>
          <cell r="DN327">
            <v>1464.694</v>
          </cell>
          <cell r="DO327" t="str">
            <v>WA</v>
          </cell>
          <cell r="DS327">
            <v>1524.7619999999999</v>
          </cell>
          <cell r="DT327" t="str">
            <v>WA</v>
          </cell>
          <cell r="DU327" t="str">
            <v>32to46</v>
          </cell>
          <cell r="DX327" t="b">
            <v>0</v>
          </cell>
          <cell r="DY327">
            <v>1524.7619999999999</v>
          </cell>
          <cell r="DZ327" t="str">
            <v>WA</v>
          </cell>
          <cell r="EC327" t="str">
            <v>Desktop</v>
          </cell>
          <cell r="ED327">
            <v>6932.7380000000003</v>
          </cell>
          <cell r="EE327" t="str">
            <v>OR</v>
          </cell>
          <cell r="EH327" t="str">
            <v>gt20</v>
          </cell>
          <cell r="EI327">
            <v>2003.7159999999999</v>
          </cell>
          <cell r="EJ327" t="str">
            <v>WA</v>
          </cell>
          <cell r="EO327">
            <v>1464.694</v>
          </cell>
          <cell r="EP327" t="str">
            <v>WA</v>
          </cell>
          <cell r="ES327">
            <v>4956.4930000000004</v>
          </cell>
          <cell r="ET327" t="str">
            <v>WA</v>
          </cell>
          <cell r="EZ327" t="str">
            <v>OR</v>
          </cell>
          <cell r="FA327" t="str">
            <v>Other</v>
          </cell>
          <cell r="FB327">
            <v>2440323.7760000001</v>
          </cell>
          <cell r="FC327">
            <v>2461121.9900000002</v>
          </cell>
          <cell r="FI327" t="str">
            <v>OR</v>
          </cell>
          <cell r="FJ327" t="str">
            <v>Bedrooms</v>
          </cell>
          <cell r="FK327" t="str">
            <v>EISAx</v>
          </cell>
          <cell r="FL327">
            <v>1663857.12</v>
          </cell>
          <cell r="FS327" t="str">
            <v>WA</v>
          </cell>
          <cell r="FT327" t="str">
            <v>EISAnqnx</v>
          </cell>
          <cell r="FV327">
            <v>823371.48</v>
          </cell>
          <cell r="GD327" t="str">
            <v>WA</v>
          </cell>
          <cell r="GE327">
            <v>3143233.324</v>
          </cell>
          <cell r="GF327">
            <v>4013261.56</v>
          </cell>
          <cell r="GI327">
            <v>1</v>
          </cell>
          <cell r="GJ327">
            <v>1</v>
          </cell>
          <cell r="GK327" t="str">
            <v>WA</v>
          </cell>
          <cell r="GL327">
            <v>1464.694</v>
          </cell>
          <cell r="GM327" t="str">
            <v>Pre 1980</v>
          </cell>
          <cell r="GN327">
            <v>0</v>
          </cell>
          <cell r="GQ327">
            <v>8632737.9961900003</v>
          </cell>
          <cell r="GR327">
            <v>524305.525975</v>
          </cell>
          <cell r="GU327" t="str">
            <v>Baseboard/Wall/Radiant</v>
          </cell>
          <cell r="GX327" t="str">
            <v>None</v>
          </cell>
          <cell r="GY327" t="str">
            <v>WA</v>
          </cell>
          <cell r="GZ327">
            <v>1524.76245117188</v>
          </cell>
        </row>
        <row r="328">
          <cell r="AD328" t="str">
            <v>OR</v>
          </cell>
          <cell r="AH328" t="str">
            <v>OR</v>
          </cell>
          <cell r="AI328" t="str">
            <v>Post 2006</v>
          </cell>
          <cell r="AJ328">
            <v>1188.027</v>
          </cell>
          <cell r="AK328" t="b">
            <v>1</v>
          </cell>
          <cell r="AN328" t="str">
            <v>WA</v>
          </cell>
          <cell r="AO328" t="str">
            <v>Baseboard/Wall/Radiant</v>
          </cell>
          <cell r="AP328" t="str">
            <v>Pre 1980</v>
          </cell>
          <cell r="AQ328" t="str">
            <v>Crawlspace</v>
          </cell>
          <cell r="AR328">
            <v>2003.71557617188</v>
          </cell>
          <cell r="AU328" t="str">
            <v>No</v>
          </cell>
          <cell r="AV328" t="b">
            <v>0</v>
          </cell>
          <cell r="AX328">
            <v>3809063.3103027437</v>
          </cell>
          <cell r="AY328" t="b">
            <v>0</v>
          </cell>
          <cell r="AZ328">
            <v>1499946.0145565711</v>
          </cell>
          <cell r="BA328" t="str">
            <v/>
          </cell>
          <cell r="BB328" t="str">
            <v/>
          </cell>
          <cell r="BC328">
            <v>0.99999978847894622</v>
          </cell>
          <cell r="BF328" t="str">
            <v>OR</v>
          </cell>
          <cell r="BG328" t="str">
            <v>Central Air Conditioning (Ducted System)</v>
          </cell>
          <cell r="BH328" t="str">
            <v>Pre 1980</v>
          </cell>
          <cell r="BI328" t="str">
            <v>Slab on Grade</v>
          </cell>
          <cell r="BJ328">
            <v>2066.236328125</v>
          </cell>
          <cell r="BM328" t="str">
            <v>No</v>
          </cell>
          <cell r="BN328">
            <v>4339096.2890625</v>
          </cell>
          <cell r="BO328" t="b">
            <v>0</v>
          </cell>
          <cell r="BP328">
            <v>856481.61245644535</v>
          </cell>
          <cell r="BQ328">
            <v>0.5</v>
          </cell>
          <cell r="BR328">
            <v>1033.1181640625</v>
          </cell>
          <cell r="BU328" t="str">
            <v>WA</v>
          </cell>
          <cell r="BV328" t="str">
            <v>Pre 1980</v>
          </cell>
          <cell r="BW328" t="str">
            <v>Gas Storage Inside Conditioned Space</v>
          </cell>
          <cell r="BY328">
            <v>1524.7619999999999</v>
          </cell>
          <cell r="BZ328" t="str">
            <v>le55</v>
          </cell>
          <cell r="CF328" t="str">
            <v>Conditioned</v>
          </cell>
          <cell r="CG328">
            <v>1524.7619999999999</v>
          </cell>
          <cell r="CH328" t="str">
            <v>WA</v>
          </cell>
          <cell r="CI328" t="str">
            <v>Top-Freezer w/o TTD Ice</v>
          </cell>
          <cell r="CJ328">
            <v>24396.191999999999</v>
          </cell>
          <cell r="CK328" t="b">
            <v>0</v>
          </cell>
          <cell r="CQ328" t="str">
            <v>Conditioned</v>
          </cell>
          <cell r="CR328">
            <v>8264.9449999999997</v>
          </cell>
          <cell r="CS328" t="str">
            <v>OR</v>
          </cell>
          <cell r="CT328" t="str">
            <v>Upright</v>
          </cell>
          <cell r="CU328">
            <v>165298.9</v>
          </cell>
          <cell r="CV328" t="b">
            <v>0</v>
          </cell>
          <cell r="CZ328">
            <v>1464.694</v>
          </cell>
          <cell r="DA328" t="str">
            <v>WA</v>
          </cell>
          <cell r="DC328" t="str">
            <v>Vertical Axis</v>
          </cell>
          <cell r="DG328" t="str">
            <v>Electric</v>
          </cell>
          <cell r="DH328">
            <v>2003.7159999999999</v>
          </cell>
          <cell r="DI328" t="str">
            <v>WA</v>
          </cell>
          <cell r="DL328" t="str">
            <v>Electric</v>
          </cell>
          <cell r="DM328" t="str">
            <v>Electric</v>
          </cell>
          <cell r="DN328">
            <v>6932.7380000000003</v>
          </cell>
          <cell r="DO328" t="str">
            <v>OR</v>
          </cell>
          <cell r="DS328">
            <v>1464.694</v>
          </cell>
          <cell r="DT328" t="str">
            <v>WA</v>
          </cell>
          <cell r="DU328" t="str">
            <v>lt32</v>
          </cell>
          <cell r="DX328" t="b">
            <v>0</v>
          </cell>
          <cell r="DY328">
            <v>1524.7619999999999</v>
          </cell>
          <cell r="DZ328" t="str">
            <v>WA</v>
          </cell>
          <cell r="EC328" t="str">
            <v>Laptop</v>
          </cell>
          <cell r="ED328">
            <v>1524.7619999999999</v>
          </cell>
          <cell r="EE328" t="str">
            <v>WA</v>
          </cell>
          <cell r="EH328" t="str">
            <v>le20</v>
          </cell>
          <cell r="EI328">
            <v>4956.4930000000004</v>
          </cell>
          <cell r="EJ328" t="str">
            <v>WA</v>
          </cell>
          <cell r="EO328">
            <v>6932.7380000000003</v>
          </cell>
          <cell r="EP328" t="str">
            <v>OR</v>
          </cell>
          <cell r="ES328">
            <v>1188.027</v>
          </cell>
          <cell r="ET328" t="str">
            <v>OR</v>
          </cell>
          <cell r="EZ328" t="str">
            <v>OR</v>
          </cell>
          <cell r="FA328" t="str">
            <v>Bathroom</v>
          </cell>
          <cell r="FB328">
            <v>491843.17800000001</v>
          </cell>
          <cell r="FC328">
            <v>199588.53600000002</v>
          </cell>
          <cell r="FI328" t="str">
            <v>OR</v>
          </cell>
          <cell r="FJ328" t="str">
            <v>Exterior</v>
          </cell>
          <cell r="FK328" t="str">
            <v>EISAnqnx</v>
          </cell>
          <cell r="FL328">
            <v>831928.56</v>
          </cell>
          <cell r="FS328" t="str">
            <v>WA</v>
          </cell>
          <cell r="FT328" t="str">
            <v>EISAq</v>
          </cell>
          <cell r="FV328">
            <v>346120.97399999999</v>
          </cell>
          <cell r="GD328" t="str">
            <v>OR</v>
          </cell>
          <cell r="GE328">
            <v>1204659.378</v>
          </cell>
          <cell r="GF328">
            <v>1163078.433</v>
          </cell>
          <cell r="GI328">
            <v>1</v>
          </cell>
          <cell r="GJ328">
            <v>2</v>
          </cell>
          <cell r="GK328" t="str">
            <v>OR</v>
          </cell>
          <cell r="GL328">
            <v>1188.027</v>
          </cell>
          <cell r="GM328" t="str">
            <v>Post 2006</v>
          </cell>
          <cell r="GN328">
            <v>-1</v>
          </cell>
          <cell r="GQ328">
            <v>6222799.8880559998</v>
          </cell>
          <cell r="GR328">
            <v>684591.64854750002</v>
          </cell>
          <cell r="GU328" t="str">
            <v>Heat Pump (Central System)</v>
          </cell>
          <cell r="GX328" t="str">
            <v>None</v>
          </cell>
          <cell r="GY328" t="str">
            <v>WA</v>
          </cell>
          <cell r="GZ328">
            <v>1150.87915039063</v>
          </cell>
        </row>
        <row r="329">
          <cell r="AD329" t="str">
            <v>WA</v>
          </cell>
          <cell r="AH329" t="str">
            <v>WA</v>
          </cell>
          <cell r="AI329" t="str">
            <v>Pre 1980</v>
          </cell>
          <cell r="AJ329">
            <v>2003.7159999999999</v>
          </cell>
          <cell r="AK329" t="b">
            <v>1</v>
          </cell>
          <cell r="AN329" t="str">
            <v>WA</v>
          </cell>
          <cell r="AO329" t="str">
            <v>Natural Gas Other</v>
          </cell>
          <cell r="AP329" t="str">
            <v>Pre 1980</v>
          </cell>
          <cell r="AQ329" t="str">
            <v>Crawlspace</v>
          </cell>
          <cell r="AR329">
            <v>2003.71557617188</v>
          </cell>
          <cell r="AU329" t="str">
            <v>No</v>
          </cell>
          <cell r="AV329" t="b">
            <v>0</v>
          </cell>
          <cell r="AX329">
            <v>3809063.3103027437</v>
          </cell>
          <cell r="AY329" t="b">
            <v>0</v>
          </cell>
          <cell r="AZ329">
            <v>1499946.0145565711</v>
          </cell>
          <cell r="BA329" t="str">
            <v/>
          </cell>
          <cell r="BB329" t="str">
            <v/>
          </cell>
          <cell r="BC329">
            <v>0.99999978847894622</v>
          </cell>
          <cell r="BF329" t="str">
            <v>OR</v>
          </cell>
          <cell r="BG329" t="str">
            <v>Central Air Conditioning (Ducted System)</v>
          </cell>
          <cell r="BH329" t="str">
            <v>Pre 1980</v>
          </cell>
          <cell r="BI329" t="str">
            <v>Crawlspace</v>
          </cell>
          <cell r="BJ329">
            <v>6198.708984375</v>
          </cell>
          <cell r="BM329" t="str">
            <v>No</v>
          </cell>
          <cell r="BN329">
            <v>13017288.8671875</v>
          </cell>
          <cell r="BO329" t="b">
            <v>0</v>
          </cell>
          <cell r="BP329">
            <v>2569444.8373693358</v>
          </cell>
          <cell r="BQ329">
            <v>0.5</v>
          </cell>
          <cell r="BR329">
            <v>3099.3544921875</v>
          </cell>
          <cell r="BU329" t="str">
            <v>WA</v>
          </cell>
          <cell r="BV329"/>
          <cell r="BW329" t="str">
            <v>Electric Storage - Inside Conditioned Space</v>
          </cell>
          <cell r="BY329">
            <v>2003.7159999999999</v>
          </cell>
          <cell r="BZ329" t="str">
            <v>le55</v>
          </cell>
          <cell r="CF329" t="str">
            <v>Conditioned</v>
          </cell>
          <cell r="CG329">
            <v>6932.7380000000003</v>
          </cell>
          <cell r="CH329" t="str">
            <v>OR</v>
          </cell>
          <cell r="CI329" t="str">
            <v>Side-by-Side w/o TTD Ice</v>
          </cell>
          <cell r="CJ329">
            <v>152520.236</v>
          </cell>
          <cell r="CK329" t="b">
            <v>0</v>
          </cell>
          <cell r="CQ329" t="str">
            <v>Conditioned</v>
          </cell>
          <cell r="CR329">
            <v>1904.288</v>
          </cell>
          <cell r="CS329" t="str">
            <v>WA</v>
          </cell>
          <cell r="CT329" t="str">
            <v>Chest</v>
          </cell>
          <cell r="CU329">
            <v>36181.472000000002</v>
          </cell>
          <cell r="CV329" t="b">
            <v>0</v>
          </cell>
          <cell r="CZ329">
            <v>1524.7619999999999</v>
          </cell>
          <cell r="DA329" t="str">
            <v>WA</v>
          </cell>
          <cell r="DC329" t="str">
            <v>Horizontal Axis</v>
          </cell>
          <cell r="DG329" t="str">
            <v>Electric</v>
          </cell>
          <cell r="DH329">
            <v>1524.7619999999999</v>
          </cell>
          <cell r="DI329" t="str">
            <v>WA</v>
          </cell>
          <cell r="DL329" t="str">
            <v>Electric</v>
          </cell>
          <cell r="DM329" t="str">
            <v>Electric</v>
          </cell>
          <cell r="DN329">
            <v>2003.7159999999999</v>
          </cell>
          <cell r="DO329" t="str">
            <v>WA</v>
          </cell>
          <cell r="DS329">
            <v>1464.694</v>
          </cell>
          <cell r="DT329" t="str">
            <v>WA</v>
          </cell>
          <cell r="DU329" t="str">
            <v>lt32</v>
          </cell>
          <cell r="DX329" t="b">
            <v>0</v>
          </cell>
          <cell r="DY329">
            <v>1524.7619999999999</v>
          </cell>
          <cell r="DZ329" t="str">
            <v>WA</v>
          </cell>
          <cell r="EC329" t="str">
            <v>Laptop</v>
          </cell>
          <cell r="ED329">
            <v>1524.7619999999999</v>
          </cell>
          <cell r="EE329" t="str">
            <v>WA</v>
          </cell>
          <cell r="EH329" t="str">
            <v>le20</v>
          </cell>
          <cell r="EI329">
            <v>2003.7159999999999</v>
          </cell>
          <cell r="EJ329" t="str">
            <v>WA</v>
          </cell>
          <cell r="EO329">
            <v>6932.7380000000003</v>
          </cell>
          <cell r="EP329" t="str">
            <v>OR</v>
          </cell>
          <cell r="ES329">
            <v>1464.694</v>
          </cell>
          <cell r="ET329" t="str">
            <v>WA</v>
          </cell>
          <cell r="EZ329" t="str">
            <v>OR</v>
          </cell>
          <cell r="FA329" t="str">
            <v>Bedrooms</v>
          </cell>
          <cell r="FB329">
            <v>463330.53</v>
          </cell>
          <cell r="FC329">
            <v>753209.11800000002</v>
          </cell>
          <cell r="FI329" t="str">
            <v>OR</v>
          </cell>
          <cell r="FJ329" t="str">
            <v>Garage</v>
          </cell>
          <cell r="FK329" t="str">
            <v>EISAq</v>
          </cell>
          <cell r="FL329">
            <v>0</v>
          </cell>
          <cell r="FS329" t="str">
            <v>WA</v>
          </cell>
          <cell r="FT329" t="str">
            <v>EISAx</v>
          </cell>
          <cell r="FV329">
            <v>327823.83</v>
          </cell>
          <cell r="GD329" t="str">
            <v>WA</v>
          </cell>
          <cell r="GE329">
            <v>11918102.767999999</v>
          </cell>
          <cell r="GF329">
            <v>3907246.1999999997</v>
          </cell>
          <cell r="GI329">
            <v>1</v>
          </cell>
          <cell r="GJ329">
            <v>1</v>
          </cell>
          <cell r="GK329" t="str">
            <v>WA</v>
          </cell>
          <cell r="GL329">
            <v>2003.7159999999999</v>
          </cell>
          <cell r="GM329" t="str">
            <v>Pre 1980</v>
          </cell>
          <cell r="GN329">
            <v>0</v>
          </cell>
          <cell r="GQ329">
            <v>10718403.861307999</v>
          </cell>
          <cell r="GR329">
            <v>344634.14270999999</v>
          </cell>
          <cell r="GU329" t="str">
            <v>Natural Gas FAF</v>
          </cell>
          <cell r="GX329" t="str">
            <v>Natural Gas Other</v>
          </cell>
          <cell r="GY329" t="str">
            <v>WA</v>
          </cell>
          <cell r="GZ329">
            <v>4956.49267578125</v>
          </cell>
        </row>
        <row r="330">
          <cell r="AD330" t="str">
            <v>WA</v>
          </cell>
          <cell r="AH330" t="str">
            <v>WA</v>
          </cell>
          <cell r="AI330" t="str">
            <v>1980-1992</v>
          </cell>
          <cell r="AJ330">
            <v>4956.4930000000004</v>
          </cell>
          <cell r="AK330" t="b">
            <v>1</v>
          </cell>
          <cell r="AN330" t="str">
            <v>WA</v>
          </cell>
          <cell r="AO330" t="str">
            <v>Natural Gas FAF</v>
          </cell>
          <cell r="AP330" t="str">
            <v>Pre 1980</v>
          </cell>
          <cell r="AQ330" t="str">
            <v>Crawlspace</v>
          </cell>
          <cell r="AR330">
            <v>2003.71557617188</v>
          </cell>
          <cell r="AU330" t="str">
            <v>No</v>
          </cell>
          <cell r="AV330" t="b">
            <v>1</v>
          </cell>
          <cell r="AX330">
            <v>3809063.3103027437</v>
          </cell>
          <cell r="AY330" t="b">
            <v>0</v>
          </cell>
          <cell r="AZ330">
            <v>1499946.0145565711</v>
          </cell>
          <cell r="BA330">
            <v>1</v>
          </cell>
          <cell r="BB330">
            <v>2003.71557617188</v>
          </cell>
          <cell r="BC330">
            <v>0.99999978847894622</v>
          </cell>
          <cell r="BF330" t="str">
            <v>OR</v>
          </cell>
          <cell r="BG330" t="str">
            <v>Window A/C</v>
          </cell>
          <cell r="BH330" t="str">
            <v>Pre 1980</v>
          </cell>
          <cell r="BI330" t="str">
            <v>Crawlspace</v>
          </cell>
          <cell r="BJ330">
            <v>8264.9453125</v>
          </cell>
          <cell r="BM330" t="str">
            <v>Yes</v>
          </cell>
          <cell r="BN330">
            <v>8595543.125</v>
          </cell>
          <cell r="BO330" t="b">
            <v>0</v>
          </cell>
          <cell r="BP330">
            <v>0</v>
          </cell>
          <cell r="BQ330">
            <v>1</v>
          </cell>
          <cell r="BR330">
            <v>8264.9453125</v>
          </cell>
          <cell r="BU330" t="str">
            <v>WA</v>
          </cell>
          <cell r="BV330" t="str">
            <v>Pre 1980</v>
          </cell>
          <cell r="BW330" t="str">
            <v>Electric Storage - Inside Conditioned Space</v>
          </cell>
          <cell r="BY330">
            <v>1524.7619999999999</v>
          </cell>
          <cell r="BZ330" t="str">
            <v>le55</v>
          </cell>
          <cell r="CG330">
            <v>6932.7380000000003</v>
          </cell>
          <cell r="CH330" t="str">
            <v>OR</v>
          </cell>
          <cell r="CI330" t="str">
            <v>Top-Freezer w/o TTD Ice</v>
          </cell>
          <cell r="CJ330">
            <v>138654.76</v>
          </cell>
          <cell r="CK330" t="b">
            <v>0</v>
          </cell>
          <cell r="CQ330" t="str">
            <v>Unconditioned</v>
          </cell>
          <cell r="CR330">
            <v>3785.7640000000001</v>
          </cell>
          <cell r="CS330" t="str">
            <v>ID</v>
          </cell>
          <cell r="CT330" t="str">
            <v>Upright</v>
          </cell>
          <cell r="CU330">
            <v>90858.33600000001</v>
          </cell>
          <cell r="CV330" t="b">
            <v>0</v>
          </cell>
          <cell r="CZ330">
            <v>1464.694</v>
          </cell>
          <cell r="DA330" t="str">
            <v>WA</v>
          </cell>
          <cell r="DC330" t="str">
            <v>Horizontal Axis</v>
          </cell>
          <cell r="DG330" t="str">
            <v>Electric</v>
          </cell>
          <cell r="DH330">
            <v>4956.4930000000004</v>
          </cell>
          <cell r="DI330" t="str">
            <v>WA</v>
          </cell>
          <cell r="DL330" t="str">
            <v>Gas</v>
          </cell>
          <cell r="DM330" t="str">
            <v>Gas</v>
          </cell>
          <cell r="DN330">
            <v>1464.694</v>
          </cell>
          <cell r="DO330" t="str">
            <v>WA</v>
          </cell>
          <cell r="DS330">
            <v>1464.694</v>
          </cell>
          <cell r="DT330" t="str">
            <v>WA</v>
          </cell>
          <cell r="DU330" t="str">
            <v>lt32</v>
          </cell>
          <cell r="DX330" t="b">
            <v>0</v>
          </cell>
          <cell r="DY330">
            <v>1464.694</v>
          </cell>
          <cell r="DZ330" t="str">
            <v>WA</v>
          </cell>
          <cell r="EC330" t="str">
            <v>Laptop</v>
          </cell>
          <cell r="ED330">
            <v>1524.7619999999999</v>
          </cell>
          <cell r="EE330" t="str">
            <v>WA</v>
          </cell>
          <cell r="EH330" t="str">
            <v>le20</v>
          </cell>
          <cell r="EI330">
            <v>6932.7380000000003</v>
          </cell>
          <cell r="EJ330" t="str">
            <v>OR</v>
          </cell>
          <cell r="EO330">
            <v>1464.694</v>
          </cell>
          <cell r="EP330" t="str">
            <v>WA</v>
          </cell>
          <cell r="ES330">
            <v>4956.4930000000004</v>
          </cell>
          <cell r="ET330" t="str">
            <v>WA</v>
          </cell>
          <cell r="EZ330" t="str">
            <v>OR</v>
          </cell>
          <cell r="FA330" t="str">
            <v>Exterior</v>
          </cell>
          <cell r="FB330">
            <v>338587.69500000001</v>
          </cell>
          <cell r="FC330">
            <v>2623163.6159999999</v>
          </cell>
          <cell r="FI330" t="str">
            <v>OR</v>
          </cell>
          <cell r="FJ330" t="str">
            <v>Kitchen</v>
          </cell>
          <cell r="FK330" t="str">
            <v>EISAnqnx</v>
          </cell>
          <cell r="FL330">
            <v>1663857.12</v>
          </cell>
          <cell r="FS330" t="str">
            <v>OR</v>
          </cell>
          <cell r="FT330" t="str">
            <v>EISAnqnx</v>
          </cell>
          <cell r="FV330">
            <v>21364882.824999999</v>
          </cell>
          <cell r="GD330" t="str">
            <v>WA</v>
          </cell>
          <cell r="GE330">
            <v>15216433.510000002</v>
          </cell>
          <cell r="GF330">
            <v>9020817.2600000016</v>
          </cell>
          <cell r="GI330">
            <v>1</v>
          </cell>
          <cell r="GJ330">
            <v>1</v>
          </cell>
          <cell r="GK330" t="str">
            <v>WA</v>
          </cell>
          <cell r="GL330">
            <v>4956.4930000000004</v>
          </cell>
          <cell r="GM330" t="str">
            <v>1980-1992</v>
          </cell>
          <cell r="GN330">
            <v>-1</v>
          </cell>
          <cell r="GQ330">
            <v>29053361.018761002</v>
          </cell>
          <cell r="GR330">
            <v>1892810.3293050001</v>
          </cell>
          <cell r="GU330" t="str">
            <v>Baseboard/Wall/Radiant</v>
          </cell>
          <cell r="GX330" t="str">
            <v>None</v>
          </cell>
          <cell r="GY330" t="str">
            <v>WA</v>
          </cell>
          <cell r="GZ330">
            <v>1464.69372558594</v>
          </cell>
        </row>
        <row r="331">
          <cell r="AD331" t="str">
            <v>WA</v>
          </cell>
          <cell r="AH331" t="str">
            <v>WA</v>
          </cell>
          <cell r="AI331" t="str">
            <v>Pre 1980</v>
          </cell>
          <cell r="AJ331">
            <v>1464.694</v>
          </cell>
          <cell r="AK331" t="b">
            <v>1</v>
          </cell>
          <cell r="AN331" t="str">
            <v>WA</v>
          </cell>
          <cell r="AO331" t="str">
            <v>Oil FAF</v>
          </cell>
          <cell r="AP331" t="str">
            <v>Pre 1980</v>
          </cell>
          <cell r="AQ331" t="str">
            <v>Basement</v>
          </cell>
          <cell r="AR331">
            <v>1524.76245117188</v>
          </cell>
          <cell r="AU331" t="str">
            <v>No</v>
          </cell>
          <cell r="AV331" t="b">
            <v>1</v>
          </cell>
          <cell r="AX331">
            <v>4711515.9741211096</v>
          </cell>
          <cell r="AY331" t="b">
            <v>0</v>
          </cell>
          <cell r="AZ331">
            <v>2794904.8206225676</v>
          </cell>
          <cell r="BA331">
            <v>1</v>
          </cell>
          <cell r="BB331">
            <v>1524.76245117188</v>
          </cell>
          <cell r="BC331">
            <v>1.0000002958965923</v>
          </cell>
          <cell r="BF331" t="str">
            <v>OR</v>
          </cell>
          <cell r="BG331" t="str">
            <v>PTAC</v>
          </cell>
          <cell r="BH331" t="str">
            <v>Pre 1980</v>
          </cell>
          <cell r="BI331" t="str">
            <v>Crawlspace</v>
          </cell>
          <cell r="BJ331">
            <v>1612.69177246094</v>
          </cell>
          <cell r="BM331" t="str">
            <v>No</v>
          </cell>
          <cell r="BN331">
            <v>2894781.7315673875</v>
          </cell>
          <cell r="BO331" t="b">
            <v>0</v>
          </cell>
          <cell r="BP331">
            <v>723487.07311484485</v>
          </cell>
          <cell r="BQ331">
            <v>1</v>
          </cell>
          <cell r="BR331">
            <v>1612.69177246094</v>
          </cell>
          <cell r="BU331" t="str">
            <v>OR</v>
          </cell>
          <cell r="BV331" t="str">
            <v>1993-2006</v>
          </cell>
          <cell r="BW331" t="str">
            <v>Gas Storage Inside Conditioned Space</v>
          </cell>
          <cell r="BY331">
            <v>6932.7380000000003</v>
          </cell>
          <cell r="BZ331" t="str">
            <v>le55</v>
          </cell>
          <cell r="CF331" t="str">
            <v>Conditioned</v>
          </cell>
          <cell r="CG331">
            <v>1524.7619999999999</v>
          </cell>
          <cell r="CH331" t="str">
            <v>WA</v>
          </cell>
          <cell r="CI331" t="str">
            <v>Side-by-Side w/ TTD Ice</v>
          </cell>
          <cell r="CJ331">
            <v>38119.049999999996</v>
          </cell>
          <cell r="CK331" t="b">
            <v>0</v>
          </cell>
          <cell r="CQ331" t="str">
            <v>Conditioned</v>
          </cell>
          <cell r="CR331">
            <v>2130.886</v>
          </cell>
          <cell r="CS331" t="str">
            <v>MT</v>
          </cell>
          <cell r="CT331" t="str">
            <v>Upright</v>
          </cell>
          <cell r="CU331">
            <v>34094.175999999999</v>
          </cell>
          <cell r="CV331" t="b">
            <v>0</v>
          </cell>
          <cell r="CZ331">
            <v>6932.7380000000003</v>
          </cell>
          <cell r="DA331" t="str">
            <v>OR</v>
          </cell>
          <cell r="DC331" t="str">
            <v>Horizontal Axis</v>
          </cell>
          <cell r="DG331" t="str">
            <v>Electric</v>
          </cell>
          <cell r="DH331">
            <v>6932.7380000000003</v>
          </cell>
          <cell r="DI331" t="str">
            <v>OR</v>
          </cell>
          <cell r="DL331" t="str">
            <v>Electric</v>
          </cell>
          <cell r="DM331" t="str">
            <v>Electric</v>
          </cell>
          <cell r="DN331">
            <v>6932.7380000000003</v>
          </cell>
          <cell r="DO331" t="str">
            <v>OR</v>
          </cell>
          <cell r="DS331">
            <v>1464.694</v>
          </cell>
          <cell r="DT331" t="str">
            <v>WA</v>
          </cell>
          <cell r="DU331" t="str">
            <v>lt32</v>
          </cell>
          <cell r="DX331" t="b">
            <v>0</v>
          </cell>
          <cell r="DY331">
            <v>1464.694</v>
          </cell>
          <cell r="DZ331" t="str">
            <v>WA</v>
          </cell>
          <cell r="EC331" t="str">
            <v>Desktop</v>
          </cell>
          <cell r="ED331">
            <v>1524.7619999999999</v>
          </cell>
          <cell r="EE331" t="str">
            <v>WA</v>
          </cell>
          <cell r="EH331" t="str">
            <v>le20</v>
          </cell>
          <cell r="EI331">
            <v>6932.7380000000003</v>
          </cell>
          <cell r="EJ331" t="str">
            <v>OR</v>
          </cell>
          <cell r="EO331">
            <v>4956.4930000000004</v>
          </cell>
          <cell r="EP331" t="str">
            <v>WA</v>
          </cell>
          <cell r="ES331">
            <v>2003.7159999999999</v>
          </cell>
          <cell r="ET331" t="str">
            <v>WA</v>
          </cell>
          <cell r="EZ331" t="str">
            <v>OR</v>
          </cell>
          <cell r="FA331" t="str">
            <v>Garage</v>
          </cell>
          <cell r="FB331">
            <v>641534.58000000007</v>
          </cell>
          <cell r="FC331">
            <v>635594.44500000007</v>
          </cell>
          <cell r="FI331" t="str">
            <v>OR</v>
          </cell>
          <cell r="FJ331" t="str">
            <v>Living Room/Family Room</v>
          </cell>
          <cell r="FK331" t="str">
            <v>EISAq</v>
          </cell>
          <cell r="FL331">
            <v>311973.21000000002</v>
          </cell>
          <cell r="FS331" t="str">
            <v>OR</v>
          </cell>
          <cell r="FT331" t="str">
            <v>EISAq</v>
          </cell>
          <cell r="FV331">
            <v>512426.58999999997</v>
          </cell>
          <cell r="GD331" t="str">
            <v>WA</v>
          </cell>
          <cell r="GE331">
            <v>2938176.1639999999</v>
          </cell>
          <cell r="GF331">
            <v>4243218.5180000002</v>
          </cell>
          <cell r="GI331">
            <v>1</v>
          </cell>
          <cell r="GJ331">
            <v>1</v>
          </cell>
          <cell r="GK331" t="str">
            <v>WA</v>
          </cell>
          <cell r="GL331">
            <v>1464.694</v>
          </cell>
          <cell r="GM331" t="str">
            <v>Pre 1980</v>
          </cell>
          <cell r="GN331">
            <v>0</v>
          </cell>
          <cell r="GQ331">
            <v>8632737.9961900003</v>
          </cell>
          <cell r="GR331">
            <v>524305.525975</v>
          </cell>
          <cell r="GU331" t="str">
            <v>Baseboard/Wall/Radiant</v>
          </cell>
          <cell r="GX331" t="str">
            <v>None</v>
          </cell>
          <cell r="GY331" t="str">
            <v>OR</v>
          </cell>
          <cell r="GZ331">
            <v>1188.02661132813</v>
          </cell>
        </row>
        <row r="332">
          <cell r="AD332" t="str">
            <v>WA</v>
          </cell>
          <cell r="AH332" t="str">
            <v>WA</v>
          </cell>
          <cell r="AI332" t="str">
            <v>Pre 1980</v>
          </cell>
          <cell r="AJ332">
            <v>1524.7619999999999</v>
          </cell>
          <cell r="AK332" t="b">
            <v>1</v>
          </cell>
          <cell r="AN332" t="str">
            <v>WA</v>
          </cell>
          <cell r="AO332" t="str">
            <v>Oil FAF</v>
          </cell>
          <cell r="AP332" t="str">
            <v>Pre 1980</v>
          </cell>
          <cell r="AQ332" t="str">
            <v>Basement</v>
          </cell>
          <cell r="AR332">
            <v>1524.76245117188</v>
          </cell>
          <cell r="AU332" t="str">
            <v>No</v>
          </cell>
          <cell r="AV332" t="b">
            <v>1</v>
          </cell>
          <cell r="AX332">
            <v>3202001.1474609482</v>
          </cell>
          <cell r="AY332" t="b">
            <v>0</v>
          </cell>
          <cell r="AZ332">
            <v>1774472.7978002988</v>
          </cell>
          <cell r="BA332">
            <v>1</v>
          </cell>
          <cell r="BB332">
            <v>1524.76245117188</v>
          </cell>
          <cell r="BC332">
            <v>1.0000002958965923</v>
          </cell>
          <cell r="BF332" t="str">
            <v>ID</v>
          </cell>
          <cell r="BG332" t="str">
            <v>Heat Pump (Central System)</v>
          </cell>
          <cell r="BH332" t="str">
            <v>Pre 1980</v>
          </cell>
          <cell r="BI332" t="str">
            <v>Basement</v>
          </cell>
          <cell r="BJ332">
            <v>2340.8161583820402</v>
          </cell>
          <cell r="BM332" t="str">
            <v>No</v>
          </cell>
          <cell r="BN332">
            <v>4850171.0801675869</v>
          </cell>
          <cell r="BO332" t="b">
            <v>0</v>
          </cell>
          <cell r="BP332">
            <v>3451804.9602086907</v>
          </cell>
          <cell r="BQ332">
            <v>0.5</v>
          </cell>
          <cell r="BR332">
            <v>1170.4080791910201</v>
          </cell>
          <cell r="BU332" t="str">
            <v>WA</v>
          </cell>
          <cell r="BV332" t="str">
            <v>Pre 1980</v>
          </cell>
          <cell r="BW332" t="str">
            <v>Electric Storage - Inside Conditioned Space</v>
          </cell>
          <cell r="BY332">
            <v>1524.7619999999999</v>
          </cell>
          <cell r="BZ332" t="str">
            <v>le55</v>
          </cell>
          <cell r="CF332" t="str">
            <v>Conditioned</v>
          </cell>
          <cell r="CG332">
            <v>6932.7380000000003</v>
          </cell>
          <cell r="CH332" t="str">
            <v>OR</v>
          </cell>
          <cell r="CI332" t="str">
            <v>Side-by-Side w/o TTD Ice</v>
          </cell>
          <cell r="CJ332">
            <v>249578.568</v>
          </cell>
          <cell r="CK332" t="b">
            <v>0</v>
          </cell>
          <cell r="CQ332" t="str">
            <v>Unconditioned</v>
          </cell>
          <cell r="CR332">
            <v>3785.7640000000001</v>
          </cell>
          <cell r="CS332" t="str">
            <v>ID</v>
          </cell>
          <cell r="CT332" t="str">
            <v>Upright</v>
          </cell>
          <cell r="CU332">
            <v>75715.28</v>
          </cell>
          <cell r="CV332" t="b">
            <v>0</v>
          </cell>
          <cell r="CZ332">
            <v>1464.694</v>
          </cell>
          <cell r="DA332" t="str">
            <v>WA</v>
          </cell>
          <cell r="DC332" t="str">
            <v>Vertical Axis</v>
          </cell>
          <cell r="DG332" t="str">
            <v>Electric</v>
          </cell>
          <cell r="DH332">
            <v>4956.4930000000004</v>
          </cell>
          <cell r="DI332" t="str">
            <v>WA</v>
          </cell>
          <cell r="DL332" t="str">
            <v>Gas</v>
          </cell>
          <cell r="DM332" t="str">
            <v>Gas</v>
          </cell>
          <cell r="DN332">
            <v>2003.7159999999999</v>
          </cell>
          <cell r="DO332" t="str">
            <v>WA</v>
          </cell>
          <cell r="DS332">
            <v>1464.694</v>
          </cell>
          <cell r="DT332" t="str">
            <v>WA</v>
          </cell>
          <cell r="DU332" t="str">
            <v>gt46</v>
          </cell>
          <cell r="DX332" t="b">
            <v>1</v>
          </cell>
          <cell r="DY332">
            <v>4956.4930000000004</v>
          </cell>
          <cell r="DZ332" t="str">
            <v>WA</v>
          </cell>
          <cell r="EC332" t="str">
            <v>Desktop</v>
          </cell>
          <cell r="ED332">
            <v>1524.7619999999999</v>
          </cell>
          <cell r="EE332" t="str">
            <v>WA</v>
          </cell>
          <cell r="EH332" t="str">
            <v>le20</v>
          </cell>
          <cell r="EI332">
            <v>1524.7619999999999</v>
          </cell>
          <cell r="EJ332" t="str">
            <v>WA</v>
          </cell>
          <cell r="EO332">
            <v>4956.4930000000004</v>
          </cell>
          <cell r="EP332" t="str">
            <v>WA</v>
          </cell>
          <cell r="ES332">
            <v>4956.4930000000004</v>
          </cell>
          <cell r="ET332" t="str">
            <v>WA</v>
          </cell>
          <cell r="EZ332" t="str">
            <v>OR</v>
          </cell>
          <cell r="FA332" t="str">
            <v>Kitchen</v>
          </cell>
          <cell r="FB332">
            <v>570252.96</v>
          </cell>
          <cell r="FC332">
            <v>166323.78</v>
          </cell>
          <cell r="FI332" t="str">
            <v>OR</v>
          </cell>
          <cell r="FJ332" t="str">
            <v>Other</v>
          </cell>
          <cell r="FK332" t="str">
            <v>EISAnqnx</v>
          </cell>
          <cell r="FL332">
            <v>415964.28</v>
          </cell>
          <cell r="FS332" t="str">
            <v>OR</v>
          </cell>
          <cell r="FT332" t="str">
            <v>EISAx</v>
          </cell>
          <cell r="FV332">
            <v>12645365.85</v>
          </cell>
          <cell r="GD332" t="str">
            <v>WA</v>
          </cell>
          <cell r="GE332">
            <v>12204195.048</v>
          </cell>
          <cell r="GF332">
            <v>5210111.7539999997</v>
          </cell>
          <cell r="GI332">
            <v>1</v>
          </cell>
          <cell r="GJ332">
            <v>1</v>
          </cell>
          <cell r="GK332" t="str">
            <v>WA</v>
          </cell>
          <cell r="GL332">
            <v>1524.7619999999999</v>
          </cell>
          <cell r="GM332" t="str">
            <v>Pre 1980</v>
          </cell>
          <cell r="GN332">
            <v>0</v>
          </cell>
          <cell r="GQ332">
            <v>7547541.4047599994</v>
          </cell>
          <cell r="GR332">
            <v>442748.95384500001</v>
          </cell>
          <cell r="GU332" t="str">
            <v>Electric FAF</v>
          </cell>
          <cell r="GX332" t="str">
            <v>Wood</v>
          </cell>
          <cell r="GY332" t="str">
            <v>WA</v>
          </cell>
          <cell r="GZ332">
            <v>2478.24633789063</v>
          </cell>
        </row>
        <row r="333">
          <cell r="AD333" t="str">
            <v>WA</v>
          </cell>
          <cell r="AH333" t="str">
            <v>WA</v>
          </cell>
          <cell r="AI333" t="str">
            <v>Pre 1980</v>
          </cell>
          <cell r="AJ333">
            <v>1464.694</v>
          </cell>
          <cell r="AK333" t="b">
            <v>1</v>
          </cell>
          <cell r="AN333" t="str">
            <v>WA</v>
          </cell>
          <cell r="AO333" t="str">
            <v>Wood</v>
          </cell>
          <cell r="AP333" t="str">
            <v>Pre 1980</v>
          </cell>
          <cell r="AQ333" t="str">
            <v>Basement</v>
          </cell>
          <cell r="AR333">
            <v>2003.71557617188</v>
          </cell>
          <cell r="AU333" t="str">
            <v>No</v>
          </cell>
          <cell r="AV333" t="b">
            <v>0</v>
          </cell>
          <cell r="AX333">
            <v>3807059.5947265718</v>
          </cell>
          <cell r="AY333" t="b">
            <v>0</v>
          </cell>
          <cell r="AZ333">
            <v>866647.0610058615</v>
          </cell>
          <cell r="BA333" t="str">
            <v/>
          </cell>
          <cell r="BB333" t="str">
            <v/>
          </cell>
          <cell r="BC333">
            <v>0.99999978847894622</v>
          </cell>
          <cell r="BF333" t="str">
            <v>ID</v>
          </cell>
          <cell r="BG333" t="str">
            <v>Heat Pump (Central System)</v>
          </cell>
          <cell r="BH333" t="str">
            <v>Pre 1980</v>
          </cell>
          <cell r="BI333" t="str">
            <v>Crawlspace</v>
          </cell>
          <cell r="BJ333">
            <v>1444.9482459148401</v>
          </cell>
          <cell r="BM333" t="str">
            <v>No</v>
          </cell>
          <cell r="BN333">
            <v>2993932.7655355488</v>
          </cell>
          <cell r="BO333" t="b">
            <v>0</v>
          </cell>
          <cell r="BP333">
            <v>2130743.8025979577</v>
          </cell>
          <cell r="BQ333">
            <v>0.5</v>
          </cell>
          <cell r="BR333">
            <v>722.47412295742004</v>
          </cell>
          <cell r="BU333" t="str">
            <v>WA</v>
          </cell>
          <cell r="BV333" t="str">
            <v>Pre 1980</v>
          </cell>
          <cell r="BW333" t="str">
            <v>Gas Storage Inside Conditioned Space</v>
          </cell>
          <cell r="BY333">
            <v>1464.694</v>
          </cell>
          <cell r="BZ333" t="str">
            <v>le55</v>
          </cell>
          <cell r="CF333" t="str">
            <v>Conditioned</v>
          </cell>
          <cell r="CG333">
            <v>2003.7159999999999</v>
          </cell>
          <cell r="CH333" t="str">
            <v>WA</v>
          </cell>
          <cell r="CI333" t="str">
            <v>Bottom-Freezer (Including French Door) w/ TTD Ice</v>
          </cell>
          <cell r="CJ333">
            <v>40074.32</v>
          </cell>
          <cell r="CK333" t="b">
            <v>0</v>
          </cell>
          <cell r="CQ333" t="str">
            <v>Unconditioned</v>
          </cell>
          <cell r="CR333">
            <v>3785.7640000000001</v>
          </cell>
          <cell r="CS333" t="str">
            <v>ID</v>
          </cell>
          <cell r="CT333" t="str">
            <v>Upright</v>
          </cell>
          <cell r="CU333">
            <v>68143.752000000008</v>
          </cell>
          <cell r="CV333" t="b">
            <v>0</v>
          </cell>
          <cell r="CZ333">
            <v>1524.7619999999999</v>
          </cell>
          <cell r="DA333" t="str">
            <v>WA</v>
          </cell>
          <cell r="DC333" t="str">
            <v>Vertical Axis</v>
          </cell>
          <cell r="DG333" t="str">
            <v>Electric</v>
          </cell>
          <cell r="DH333">
            <v>1524.7619999999999</v>
          </cell>
          <cell r="DI333" t="str">
            <v>WA</v>
          </cell>
          <cell r="DL333" t="str">
            <v>Electric</v>
          </cell>
          <cell r="DM333" t="str">
            <v>Electric</v>
          </cell>
          <cell r="DN333">
            <v>4956.4930000000004</v>
          </cell>
          <cell r="DO333" t="str">
            <v>WA</v>
          </cell>
          <cell r="DS333">
            <v>1464.694</v>
          </cell>
          <cell r="DT333" t="str">
            <v>WA</v>
          </cell>
          <cell r="DU333" t="str">
            <v>lt32</v>
          </cell>
          <cell r="DX333" t="b">
            <v>1</v>
          </cell>
          <cell r="DY333">
            <v>4956.4930000000004</v>
          </cell>
          <cell r="DZ333" t="str">
            <v>WA</v>
          </cell>
          <cell r="EC333" t="str">
            <v>Desktop</v>
          </cell>
          <cell r="ED333">
            <v>1188.027</v>
          </cell>
          <cell r="EE333" t="str">
            <v>OR</v>
          </cell>
          <cell r="EH333" t="str">
            <v>le20</v>
          </cell>
          <cell r="EI333">
            <v>1524.7619999999999</v>
          </cell>
          <cell r="EJ333" t="str">
            <v>WA</v>
          </cell>
          <cell r="EO333">
            <v>4956.4930000000004</v>
          </cell>
          <cell r="EP333" t="str">
            <v>WA</v>
          </cell>
          <cell r="ES333">
            <v>6932.7380000000003</v>
          </cell>
          <cell r="ET333" t="str">
            <v>OR</v>
          </cell>
          <cell r="EZ333" t="str">
            <v>OR</v>
          </cell>
          <cell r="FA333" t="str">
            <v>Living Room/Family Room</v>
          </cell>
          <cell r="FB333">
            <v>463330.53</v>
          </cell>
          <cell r="FC333">
            <v>570252.96</v>
          </cell>
          <cell r="FI333" t="str">
            <v>WA</v>
          </cell>
          <cell r="FJ333" t="str">
            <v>Bathroom</v>
          </cell>
          <cell r="FK333" t="str">
            <v>EISAnqnx</v>
          </cell>
          <cell r="FL333">
            <v>182971.44</v>
          </cell>
          <cell r="FS333" t="str">
            <v>WA</v>
          </cell>
          <cell r="FT333" t="str">
            <v>EISAnqnx</v>
          </cell>
          <cell r="FV333">
            <v>4287952.24</v>
          </cell>
          <cell r="GD333" t="str">
            <v>WA</v>
          </cell>
          <cell r="GE333">
            <v>2636449.1999999997</v>
          </cell>
          <cell r="GF333">
            <v>4593280.3839999996</v>
          </cell>
          <cell r="GI333">
            <v>1</v>
          </cell>
          <cell r="GJ333">
            <v>1</v>
          </cell>
          <cell r="GK333" t="str">
            <v>WA</v>
          </cell>
          <cell r="GL333">
            <v>1464.694</v>
          </cell>
          <cell r="GM333" t="str">
            <v>Pre 1980</v>
          </cell>
          <cell r="GN333">
            <v>0</v>
          </cell>
          <cell r="GQ333">
            <v>8632737.9961900003</v>
          </cell>
          <cell r="GR333">
            <v>524305.525975</v>
          </cell>
          <cell r="GU333" t="str">
            <v>Wood</v>
          </cell>
          <cell r="GX333" t="str">
            <v>Wood</v>
          </cell>
          <cell r="GY333" t="str">
            <v>WA</v>
          </cell>
          <cell r="GZ333">
            <v>2478.24633789063</v>
          </cell>
        </row>
        <row r="334">
          <cell r="AD334" t="str">
            <v>OR</v>
          </cell>
          <cell r="AH334" t="str">
            <v>OR</v>
          </cell>
          <cell r="AI334" t="str">
            <v>Pre 1980</v>
          </cell>
          <cell r="AJ334">
            <v>6932.7380000000003</v>
          </cell>
          <cell r="AK334" t="b">
            <v>1</v>
          </cell>
          <cell r="AN334" t="str">
            <v>WA</v>
          </cell>
          <cell r="AO334" t="str">
            <v>Natural Gas FAF</v>
          </cell>
          <cell r="AP334" t="str">
            <v>Pre 1980</v>
          </cell>
          <cell r="AQ334" t="str">
            <v>Basement</v>
          </cell>
          <cell r="AR334">
            <v>2003.71557617188</v>
          </cell>
          <cell r="AU334" t="str">
            <v>No</v>
          </cell>
          <cell r="AV334" t="b">
            <v>1</v>
          </cell>
          <cell r="AX334">
            <v>3807059.5947265718</v>
          </cell>
          <cell r="AY334" t="b">
            <v>0</v>
          </cell>
          <cell r="AZ334">
            <v>866647.0610058615</v>
          </cell>
          <cell r="BA334">
            <v>1</v>
          </cell>
          <cell r="BB334">
            <v>2003.71557617188</v>
          </cell>
          <cell r="BC334">
            <v>0.99999978847894622</v>
          </cell>
          <cell r="BF334" t="str">
            <v>ID</v>
          </cell>
          <cell r="BG334" t="str">
            <v>Central Air Conditioning (Ducted System)</v>
          </cell>
          <cell r="BH334" t="str">
            <v>1993-2006</v>
          </cell>
          <cell r="BI334" t="str">
            <v>Crawlspace</v>
          </cell>
          <cell r="BJ334">
            <v>3785.76440429688</v>
          </cell>
          <cell r="BM334" t="str">
            <v>No</v>
          </cell>
          <cell r="BN334">
            <v>5368213.9252929762</v>
          </cell>
          <cell r="BO334" t="b">
            <v>0</v>
          </cell>
          <cell r="BP334">
            <v>1911138.6724117214</v>
          </cell>
          <cell r="BQ334">
            <v>1</v>
          </cell>
          <cell r="BR334">
            <v>3785.76440429688</v>
          </cell>
          <cell r="BU334" t="str">
            <v>OR</v>
          </cell>
          <cell r="BV334" t="str">
            <v>Post 2006</v>
          </cell>
          <cell r="BW334" t="str">
            <v>Electric Storage - Outside Conditioned Space - Buffered</v>
          </cell>
          <cell r="BY334">
            <v>1188.027</v>
          </cell>
          <cell r="BZ334" t="str">
            <v>le55</v>
          </cell>
          <cell r="CF334" t="str">
            <v>Conditioned</v>
          </cell>
          <cell r="CG334">
            <v>2003.7159999999999</v>
          </cell>
          <cell r="CH334" t="str">
            <v>WA</v>
          </cell>
          <cell r="CI334" t="str">
            <v>Side-by-Side w/ TTD Ice</v>
          </cell>
          <cell r="CJ334">
            <v>44081.752</v>
          </cell>
          <cell r="CK334" t="b">
            <v>0</v>
          </cell>
          <cell r="CQ334" t="str">
            <v>Unconditioned</v>
          </cell>
          <cell r="CR334">
            <v>3785.7640000000001</v>
          </cell>
          <cell r="CS334" t="str">
            <v>ID</v>
          </cell>
          <cell r="CT334" t="str">
            <v>Chest</v>
          </cell>
          <cell r="CU334">
            <v>60572.224000000002</v>
          </cell>
          <cell r="CV334" t="b">
            <v>0</v>
          </cell>
          <cell r="CZ334">
            <v>1464.694</v>
          </cell>
          <cell r="DA334" t="str">
            <v>WA</v>
          </cell>
          <cell r="DC334" t="str">
            <v>Horizontal Axis</v>
          </cell>
          <cell r="DG334" t="str">
            <v>Electric</v>
          </cell>
          <cell r="DH334">
            <v>1524.7619999999999</v>
          </cell>
          <cell r="DI334" t="str">
            <v>WA</v>
          </cell>
          <cell r="DL334" t="str">
            <v>Gas</v>
          </cell>
          <cell r="DM334" t="str">
            <v>Electric</v>
          </cell>
          <cell r="DN334">
            <v>2003.7159999999999</v>
          </cell>
          <cell r="DO334" t="str">
            <v>WA</v>
          </cell>
          <cell r="DS334">
            <v>1464.694</v>
          </cell>
          <cell r="DT334" t="str">
            <v>WA</v>
          </cell>
          <cell r="DU334" t="str">
            <v>lt32</v>
          </cell>
          <cell r="DX334" t="b">
            <v>0</v>
          </cell>
          <cell r="DY334">
            <v>4956.4930000000004</v>
          </cell>
          <cell r="DZ334" t="str">
            <v>WA</v>
          </cell>
          <cell r="EC334" t="str">
            <v>Desktop</v>
          </cell>
          <cell r="ED334">
            <v>6932.7380000000003</v>
          </cell>
          <cell r="EE334" t="str">
            <v>OR</v>
          </cell>
          <cell r="EH334" t="str">
            <v>le20</v>
          </cell>
          <cell r="EI334">
            <v>1524.7619999999999</v>
          </cell>
          <cell r="EJ334" t="str">
            <v>WA</v>
          </cell>
          <cell r="EO334">
            <v>4956.4930000000004</v>
          </cell>
          <cell r="EP334" t="str">
            <v>WA</v>
          </cell>
          <cell r="ES334">
            <v>6932.7380000000003</v>
          </cell>
          <cell r="ET334" t="str">
            <v>OR</v>
          </cell>
          <cell r="EZ334" t="str">
            <v>OR</v>
          </cell>
          <cell r="FA334" t="str">
            <v>Other</v>
          </cell>
          <cell r="FB334">
            <v>843499.17</v>
          </cell>
          <cell r="FC334">
            <v>733012.65899999999</v>
          </cell>
          <cell r="FI334" t="str">
            <v>WA</v>
          </cell>
          <cell r="FJ334" t="str">
            <v>Bathroom</v>
          </cell>
          <cell r="FK334" t="str">
            <v>EISAx</v>
          </cell>
          <cell r="FL334">
            <v>152476.19999999998</v>
          </cell>
          <cell r="FS334" t="str">
            <v>WA</v>
          </cell>
          <cell r="FT334" t="str">
            <v>EISAq</v>
          </cell>
          <cell r="FV334">
            <v>2580786.2079999996</v>
          </cell>
          <cell r="GD334" t="str">
            <v>OR</v>
          </cell>
          <cell r="GE334">
            <v>17886464.039999999</v>
          </cell>
          <cell r="GF334">
            <v>9823689.7460000012</v>
          </cell>
          <cell r="GI334">
            <v>1</v>
          </cell>
          <cell r="GJ334">
            <v>1</v>
          </cell>
          <cell r="GK334" t="str">
            <v>OR</v>
          </cell>
          <cell r="GL334">
            <v>6932.7380000000003</v>
          </cell>
          <cell r="GM334" t="str">
            <v>Pre 1980</v>
          </cell>
          <cell r="GN334">
            <v>-1</v>
          </cell>
          <cell r="GQ334">
            <v>35357657.073800005</v>
          </cell>
          <cell r="GR334">
            <v>3733764.7046600003</v>
          </cell>
          <cell r="GU334" t="str">
            <v>Natural Gas Other</v>
          </cell>
          <cell r="GX334" t="str">
            <v>Baseboard/Wall/Radiant</v>
          </cell>
          <cell r="GY334" t="str">
            <v>OR</v>
          </cell>
          <cell r="GZ334">
            <v>6932.73828125</v>
          </cell>
        </row>
        <row r="335">
          <cell r="AD335" t="str">
            <v>WA</v>
          </cell>
          <cell r="AH335" t="str">
            <v>WA</v>
          </cell>
          <cell r="AI335" t="str">
            <v>Pre 1980</v>
          </cell>
          <cell r="AJ335">
            <v>1464.694</v>
          </cell>
          <cell r="AK335" t="b">
            <v>1</v>
          </cell>
          <cell r="AN335" t="str">
            <v>WA</v>
          </cell>
          <cell r="AO335" t="str">
            <v>Natural Gas Other</v>
          </cell>
          <cell r="AP335" t="str">
            <v>Pre 1980</v>
          </cell>
          <cell r="AQ335" t="str">
            <v>Slab on Grade</v>
          </cell>
          <cell r="AR335">
            <v>1524.76245117188</v>
          </cell>
          <cell r="AU335" t="str">
            <v>No</v>
          </cell>
          <cell r="AV335" t="b">
            <v>1</v>
          </cell>
          <cell r="AX335">
            <v>1796170.1674804746</v>
          </cell>
          <cell r="AY335" t="b">
            <v>0</v>
          </cell>
          <cell r="AZ335">
            <v>1213123.8775891154</v>
          </cell>
          <cell r="BA335">
            <v>1</v>
          </cell>
          <cell r="BB335">
            <v>1524.76245117188</v>
          </cell>
          <cell r="BC335">
            <v>1.0000002958965923</v>
          </cell>
          <cell r="BF335" t="str">
            <v>WA</v>
          </cell>
          <cell r="BG335" t="str">
            <v>Central Air Conditioning (Ducted System)</v>
          </cell>
          <cell r="BH335" t="str">
            <v>Pre 1980</v>
          </cell>
          <cell r="BI335" t="str">
            <v>Basement</v>
          </cell>
          <cell r="BJ335">
            <v>12271.3056640625</v>
          </cell>
          <cell r="BM335" t="str">
            <v>No</v>
          </cell>
          <cell r="BN335">
            <v>31070945.94140625</v>
          </cell>
          <cell r="BO335" t="b">
            <v>0</v>
          </cell>
          <cell r="BP335">
            <v>6917089.5767187495</v>
          </cell>
          <cell r="BQ335">
            <v>1</v>
          </cell>
          <cell r="BR335">
            <v>12271.3056640625</v>
          </cell>
          <cell r="BU335" t="str">
            <v>WA</v>
          </cell>
          <cell r="BV335" t="str">
            <v>Pre 1980</v>
          </cell>
          <cell r="BW335" t="str">
            <v>Gas Storage Inside Conditioned Space</v>
          </cell>
          <cell r="BY335">
            <v>2003.7159999999999</v>
          </cell>
          <cell r="BZ335" t="str">
            <v>le55</v>
          </cell>
          <cell r="CF335" t="str">
            <v>Conditioned</v>
          </cell>
          <cell r="CG335">
            <v>1464.694</v>
          </cell>
          <cell r="CH335" t="str">
            <v>WA</v>
          </cell>
          <cell r="CI335" t="str">
            <v>Top-Freezer w/o TTD Ice</v>
          </cell>
          <cell r="CJ335">
            <v>30758.574000000001</v>
          </cell>
          <cell r="CK335" t="b">
            <v>0</v>
          </cell>
          <cell r="CQ335" t="str">
            <v>Conditioned</v>
          </cell>
          <cell r="CR335">
            <v>3785.7640000000001</v>
          </cell>
          <cell r="CS335" t="str">
            <v>ID</v>
          </cell>
          <cell r="CT335" t="str">
            <v>Chest</v>
          </cell>
          <cell r="CU335">
            <v>30286.112000000001</v>
          </cell>
          <cell r="CV335" t="b">
            <v>0</v>
          </cell>
          <cell r="CZ335">
            <v>4956.4930000000004</v>
          </cell>
          <cell r="DA335" t="str">
            <v>WA</v>
          </cell>
          <cell r="DC335" t="str">
            <v>Horizontal Axis</v>
          </cell>
          <cell r="DG335" t="str">
            <v>Electric</v>
          </cell>
          <cell r="DH335">
            <v>1524.7619999999999</v>
          </cell>
          <cell r="DI335" t="str">
            <v>WA</v>
          </cell>
          <cell r="DL335" t="str">
            <v>Electric</v>
          </cell>
          <cell r="DM335" t="str">
            <v>Electric</v>
          </cell>
          <cell r="DN335">
            <v>1524.7619999999999</v>
          </cell>
          <cell r="DO335" t="str">
            <v>WA</v>
          </cell>
          <cell r="DS335">
            <v>1464.694</v>
          </cell>
          <cell r="DT335" t="str">
            <v>WA</v>
          </cell>
          <cell r="DU335" t="str">
            <v>lt32</v>
          </cell>
          <cell r="DX335" t="b">
            <v>0</v>
          </cell>
          <cell r="DY335">
            <v>4956.4930000000004</v>
          </cell>
          <cell r="DZ335" t="str">
            <v>WA</v>
          </cell>
          <cell r="EC335" t="str">
            <v>Laptop</v>
          </cell>
          <cell r="ED335">
            <v>6932.7380000000003</v>
          </cell>
          <cell r="EE335" t="str">
            <v>OR</v>
          </cell>
          <cell r="EH335" t="str">
            <v>le20</v>
          </cell>
          <cell r="EI335">
            <v>1524.7619999999999</v>
          </cell>
          <cell r="EJ335" t="str">
            <v>WA</v>
          </cell>
          <cell r="EO335">
            <v>4956.4930000000004</v>
          </cell>
          <cell r="EP335" t="str">
            <v>WA</v>
          </cell>
          <cell r="ES335">
            <v>1524.7619999999999</v>
          </cell>
          <cell r="ET335" t="str">
            <v>WA</v>
          </cell>
          <cell r="EZ335" t="str">
            <v>WA</v>
          </cell>
          <cell r="FA335" t="str">
            <v>Bathroom</v>
          </cell>
          <cell r="FB335">
            <v>397962.88199999998</v>
          </cell>
          <cell r="FC335">
            <v>292754.304</v>
          </cell>
          <cell r="FI335" t="str">
            <v>WA</v>
          </cell>
          <cell r="FJ335" t="str">
            <v>Bedrooms</v>
          </cell>
          <cell r="FK335" t="str">
            <v>EISAnqnx</v>
          </cell>
          <cell r="FL335">
            <v>182971.44</v>
          </cell>
          <cell r="FS335" t="str">
            <v>WA</v>
          </cell>
          <cell r="FT335" t="str">
            <v>EISAx</v>
          </cell>
          <cell r="FV335">
            <v>3997413.42</v>
          </cell>
          <cell r="GD335" t="str">
            <v>WA</v>
          </cell>
          <cell r="GE335">
            <v>2243911.2080000001</v>
          </cell>
          <cell r="GF335">
            <v>2043248.13</v>
          </cell>
          <cell r="GI335">
            <v>1</v>
          </cell>
          <cell r="GJ335">
            <v>1</v>
          </cell>
          <cell r="GK335" t="str">
            <v>WA</v>
          </cell>
          <cell r="GL335">
            <v>1464.694</v>
          </cell>
          <cell r="GM335" t="str">
            <v>Pre 1980</v>
          </cell>
          <cell r="GN335">
            <v>-1</v>
          </cell>
          <cell r="GQ335">
            <v>8632737.9961900003</v>
          </cell>
          <cell r="GR335">
            <v>524305.525975</v>
          </cell>
          <cell r="GU335" t="str">
            <v>Natural Gas Other</v>
          </cell>
          <cell r="GX335" t="str">
            <v>Propane/LP</v>
          </cell>
          <cell r="GY335" t="str">
            <v>OR</v>
          </cell>
          <cell r="GZ335">
            <v>6932.73828125</v>
          </cell>
        </row>
        <row r="336">
          <cell r="AD336" t="str">
            <v>WA</v>
          </cell>
          <cell r="AH336" t="str">
            <v>WA</v>
          </cell>
          <cell r="AI336" t="str">
            <v>Pre 1980</v>
          </cell>
          <cell r="AJ336">
            <v>1524.7619999999999</v>
          </cell>
          <cell r="AK336" t="b">
            <v>1</v>
          </cell>
          <cell r="AN336" t="str">
            <v>OR</v>
          </cell>
          <cell r="AO336" t="str">
            <v>Baseboard/Wall/Radiant</v>
          </cell>
          <cell r="AP336" t="str">
            <v>Pre 1980</v>
          </cell>
          <cell r="AQ336" t="str">
            <v>Crawlspace</v>
          </cell>
          <cell r="AR336">
            <v>1188.02661132813</v>
          </cell>
          <cell r="AU336" t="str">
            <v>No</v>
          </cell>
          <cell r="AV336" t="b">
            <v>1</v>
          </cell>
          <cell r="AX336">
            <v>925472.73022461322</v>
          </cell>
          <cell r="AY336" t="b">
            <v>0</v>
          </cell>
          <cell r="AZ336">
            <v>296926.34223310673</v>
          </cell>
          <cell r="BA336">
            <v>1</v>
          </cell>
          <cell r="BB336">
            <v>1188.02661132813</v>
          </cell>
          <cell r="BC336">
            <v>0.99999967284256164</v>
          </cell>
          <cell r="BF336" t="str">
            <v>WA</v>
          </cell>
          <cell r="BG336" t="str">
            <v>Heat Pump (Central System)</v>
          </cell>
          <cell r="BH336" t="str">
            <v>1980-1992</v>
          </cell>
          <cell r="BI336" t="str">
            <v>Basement</v>
          </cell>
          <cell r="BJ336">
            <v>4403.7451532025698</v>
          </cell>
          <cell r="BM336" t="str">
            <v>No</v>
          </cell>
          <cell r="BN336">
            <v>12801687.160359871</v>
          </cell>
          <cell r="BO336" t="b">
            <v>0</v>
          </cell>
          <cell r="BP336">
            <v>2787467.1939661265</v>
          </cell>
          <cell r="BQ336">
            <v>0.5</v>
          </cell>
          <cell r="BR336">
            <v>2201.8725766012849</v>
          </cell>
          <cell r="BU336" t="str">
            <v>WA</v>
          </cell>
          <cell r="BV336" t="str">
            <v>1980-1992</v>
          </cell>
          <cell r="BW336" t="str">
            <v>Electric Storage - Inside Conditioned Space</v>
          </cell>
          <cell r="BY336">
            <v>4956.4930000000004</v>
          </cell>
          <cell r="BZ336" t="str">
            <v>le55</v>
          </cell>
          <cell r="CF336" t="str">
            <v>Unconditioned</v>
          </cell>
          <cell r="CG336">
            <v>1464.694</v>
          </cell>
          <cell r="CH336" t="str">
            <v>WA</v>
          </cell>
          <cell r="CI336" t="str">
            <v>Top-Freezer w/o TTD Ice</v>
          </cell>
          <cell r="CJ336">
            <v>7323.4699999999993</v>
          </cell>
          <cell r="CK336" t="b">
            <v>0</v>
          </cell>
          <cell r="CQ336" t="str">
            <v>Unconditioned</v>
          </cell>
          <cell r="CR336">
            <v>1192.4649999999999</v>
          </cell>
          <cell r="CS336" t="str">
            <v>ID</v>
          </cell>
          <cell r="CT336" t="str">
            <v>Chest</v>
          </cell>
          <cell r="CU336">
            <v>9539.7199999999993</v>
          </cell>
          <cell r="CV336" t="b">
            <v>0</v>
          </cell>
          <cell r="CZ336">
            <v>4956.4930000000004</v>
          </cell>
          <cell r="DA336" t="str">
            <v>WA</v>
          </cell>
          <cell r="DC336" t="str">
            <v>Horizontal Axis</v>
          </cell>
          <cell r="DG336" t="str">
            <v>Electric</v>
          </cell>
          <cell r="DH336">
            <v>4956.4930000000004</v>
          </cell>
          <cell r="DI336" t="str">
            <v>WA</v>
          </cell>
          <cell r="DL336" t="str">
            <v>Gas</v>
          </cell>
          <cell r="DM336" t="str">
            <v>Gas</v>
          </cell>
          <cell r="DN336">
            <v>1188.027</v>
          </cell>
          <cell r="DO336" t="str">
            <v>OR</v>
          </cell>
          <cell r="DS336">
            <v>1464.694</v>
          </cell>
          <cell r="DT336" t="str">
            <v>WA</v>
          </cell>
          <cell r="DU336" t="str">
            <v>32to46</v>
          </cell>
          <cell r="DX336" t="b">
            <v>1</v>
          </cell>
          <cell r="DY336">
            <v>4956.4930000000004</v>
          </cell>
          <cell r="DZ336" t="str">
            <v>WA</v>
          </cell>
          <cell r="EC336" t="str">
            <v>Desktop</v>
          </cell>
          <cell r="ED336">
            <v>2003.7159999999999</v>
          </cell>
          <cell r="EE336" t="str">
            <v>WA</v>
          </cell>
          <cell r="EH336" t="str">
            <v>le20</v>
          </cell>
          <cell r="EI336">
            <v>1188.027</v>
          </cell>
          <cell r="EJ336" t="str">
            <v>OR</v>
          </cell>
          <cell r="EO336">
            <v>4956.4930000000004</v>
          </cell>
          <cell r="EP336" t="str">
            <v>WA</v>
          </cell>
          <cell r="ES336">
            <v>6932.7380000000003</v>
          </cell>
          <cell r="ET336" t="str">
            <v>OR</v>
          </cell>
          <cell r="EZ336" t="str">
            <v>WA</v>
          </cell>
          <cell r="FA336" t="str">
            <v>Bedrooms</v>
          </cell>
          <cell r="FB336">
            <v>673944.804</v>
          </cell>
          <cell r="FC336">
            <v>466577.17199999996</v>
          </cell>
          <cell r="FI336" t="str">
            <v>WA</v>
          </cell>
          <cell r="FJ336" t="str">
            <v>Bedrooms</v>
          </cell>
          <cell r="FK336" t="str">
            <v>EISAq</v>
          </cell>
          <cell r="FL336">
            <v>10673.333999999999</v>
          </cell>
          <cell r="FS336" t="str">
            <v>WA</v>
          </cell>
          <cell r="FT336" t="str">
            <v>EISAnqnx</v>
          </cell>
          <cell r="FV336">
            <v>644492.24</v>
          </cell>
          <cell r="GD336" t="str">
            <v>WA</v>
          </cell>
          <cell r="GE336">
            <v>763905.76199999999</v>
          </cell>
          <cell r="GF336">
            <v>2079775.368</v>
          </cell>
          <cell r="GI336">
            <v>1</v>
          </cell>
          <cell r="GJ336">
            <v>1</v>
          </cell>
          <cell r="GK336" t="str">
            <v>WA</v>
          </cell>
          <cell r="GL336">
            <v>1524.7619999999999</v>
          </cell>
          <cell r="GM336" t="str">
            <v>Pre 1980</v>
          </cell>
          <cell r="GN336">
            <v>0</v>
          </cell>
          <cell r="GQ336">
            <v>7547541.4047599994</v>
          </cell>
          <cell r="GR336">
            <v>442748.95384500001</v>
          </cell>
          <cell r="GU336" t="str">
            <v>Natural Gas Other</v>
          </cell>
          <cell r="GX336" t="str">
            <v>Wood</v>
          </cell>
          <cell r="GY336" t="str">
            <v>OR</v>
          </cell>
          <cell r="GZ336">
            <v>6932.73828125</v>
          </cell>
        </row>
        <row r="337">
          <cell r="AD337" t="str">
            <v>WA</v>
          </cell>
          <cell r="AH337" t="str">
            <v>WA</v>
          </cell>
          <cell r="AI337" t="str">
            <v>Pre 1980</v>
          </cell>
          <cell r="AJ337">
            <v>1464.694</v>
          </cell>
          <cell r="AK337" t="b">
            <v>1</v>
          </cell>
          <cell r="AN337" t="str">
            <v>WA</v>
          </cell>
          <cell r="AO337" t="str">
            <v>Heat Pump (Central System)</v>
          </cell>
          <cell r="AP337" t="str">
            <v>1993-2006</v>
          </cell>
          <cell r="AQ337" t="str">
            <v>Crawlspace</v>
          </cell>
          <cell r="AR337">
            <v>2003.71557617188</v>
          </cell>
          <cell r="AU337" t="str">
            <v>No</v>
          </cell>
          <cell r="AV337" t="b">
            <v>1</v>
          </cell>
          <cell r="AX337">
            <v>4520382.3398437612</v>
          </cell>
          <cell r="AY337" t="b">
            <v>0</v>
          </cell>
          <cell r="AZ337">
            <v>1080866.8980846461</v>
          </cell>
          <cell r="BA337">
            <v>1</v>
          </cell>
          <cell r="BB337">
            <v>2003.71557617188</v>
          </cell>
          <cell r="BC337">
            <v>0.99999978847894622</v>
          </cell>
          <cell r="BF337" t="str">
            <v>WA</v>
          </cell>
          <cell r="BG337" t="str">
            <v>Heat Pump (Central System)</v>
          </cell>
          <cell r="BH337" t="str">
            <v>1980-1992</v>
          </cell>
          <cell r="BI337" t="str">
            <v>Crawlspace</v>
          </cell>
          <cell r="BJ337">
            <v>7867.5605108599302</v>
          </cell>
          <cell r="BM337" t="str">
            <v>No</v>
          </cell>
          <cell r="BN337">
            <v>22870998.405069817</v>
          </cell>
          <cell r="BO337" t="b">
            <v>0</v>
          </cell>
          <cell r="BP337">
            <v>4979980.9157023309</v>
          </cell>
          <cell r="BQ337">
            <v>0.5</v>
          </cell>
          <cell r="BR337">
            <v>3933.7802554299651</v>
          </cell>
          <cell r="BU337" t="str">
            <v>WA</v>
          </cell>
          <cell r="BV337" t="str">
            <v>Pre 1980</v>
          </cell>
          <cell r="BW337" t="str">
            <v>Gas Storage Inside Conditioned Space</v>
          </cell>
          <cell r="BY337">
            <v>1464.694</v>
          </cell>
          <cell r="BZ337" t="str">
            <v>le55</v>
          </cell>
          <cell r="CF337" t="str">
            <v>Conditioned</v>
          </cell>
          <cell r="CG337">
            <v>2003.7159999999999</v>
          </cell>
          <cell r="CH337" t="str">
            <v>WA</v>
          </cell>
          <cell r="CI337" t="str">
            <v>Top-Freezer w/o TTD Ice</v>
          </cell>
          <cell r="CJ337">
            <v>36066.887999999999</v>
          </cell>
          <cell r="CK337" t="b">
            <v>0</v>
          </cell>
          <cell r="CQ337" t="str">
            <v>Unconditioned</v>
          </cell>
          <cell r="CR337">
            <v>3785.7640000000001</v>
          </cell>
          <cell r="CS337" t="str">
            <v>ID</v>
          </cell>
          <cell r="CT337" t="str">
            <v>Upright</v>
          </cell>
          <cell r="CU337">
            <v>75715.28</v>
          </cell>
          <cell r="CV337" t="b">
            <v>0</v>
          </cell>
          <cell r="CZ337">
            <v>4956.4930000000004</v>
          </cell>
          <cell r="DA337" t="str">
            <v>WA</v>
          </cell>
          <cell r="DC337" t="str">
            <v>Vertical Axis</v>
          </cell>
          <cell r="DG337" t="str">
            <v>Electric</v>
          </cell>
          <cell r="DH337">
            <v>1524.7619999999999</v>
          </cell>
          <cell r="DI337" t="str">
            <v>WA</v>
          </cell>
          <cell r="DL337" t="str">
            <v>Electric</v>
          </cell>
          <cell r="DM337" t="str">
            <v>Electric</v>
          </cell>
          <cell r="DN337">
            <v>1150.8789999999999</v>
          </cell>
          <cell r="DO337" t="str">
            <v>WA</v>
          </cell>
          <cell r="DS337">
            <v>1524.7619999999999</v>
          </cell>
          <cell r="DT337" t="str">
            <v>WA</v>
          </cell>
          <cell r="DU337" t="str">
            <v>32to46</v>
          </cell>
          <cell r="DX337" t="b">
            <v>0</v>
          </cell>
          <cell r="DY337">
            <v>4956.4930000000004</v>
          </cell>
          <cell r="DZ337" t="str">
            <v>WA</v>
          </cell>
          <cell r="EC337" t="str">
            <v>Desktop</v>
          </cell>
          <cell r="ED337">
            <v>2003.7159999999999</v>
          </cell>
          <cell r="EE337" t="str">
            <v>WA</v>
          </cell>
          <cell r="EH337" t="str">
            <v>le20</v>
          </cell>
          <cell r="EI337">
            <v>1524.7619999999999</v>
          </cell>
          <cell r="EJ337" t="str">
            <v>WA</v>
          </cell>
          <cell r="EO337">
            <v>2079.9929999999999</v>
          </cell>
          <cell r="EP337" t="str">
            <v>WA</v>
          </cell>
          <cell r="ES337">
            <v>6932.7380000000003</v>
          </cell>
          <cell r="ET337" t="str">
            <v>OR</v>
          </cell>
          <cell r="EZ337" t="str">
            <v>WA</v>
          </cell>
          <cell r="FA337" t="str">
            <v>Exterior</v>
          </cell>
          <cell r="FB337">
            <v>686142.9</v>
          </cell>
          <cell r="FC337">
            <v>3702122.1359999999</v>
          </cell>
          <cell r="FI337" t="str">
            <v>WA</v>
          </cell>
          <cell r="FJ337" t="str">
            <v>Bedrooms</v>
          </cell>
          <cell r="FK337" t="str">
            <v>EISAx</v>
          </cell>
          <cell r="FL337">
            <v>182971.44</v>
          </cell>
          <cell r="FS337" t="str">
            <v>WA</v>
          </cell>
          <cell r="FT337" t="str">
            <v>EISAq</v>
          </cell>
          <cell r="FV337">
            <v>464955.11599999998</v>
          </cell>
          <cell r="GD337" t="str">
            <v>WA</v>
          </cell>
          <cell r="GE337">
            <v>818763.946</v>
          </cell>
          <cell r="GF337">
            <v>1830867.5</v>
          </cell>
          <cell r="GI337">
            <v>1</v>
          </cell>
          <cell r="GJ337">
            <v>1</v>
          </cell>
          <cell r="GK337" t="str">
            <v>WA</v>
          </cell>
          <cell r="GL337">
            <v>1464.694</v>
          </cell>
          <cell r="GM337" t="str">
            <v>Pre 1980</v>
          </cell>
          <cell r="GN337">
            <v>0</v>
          </cell>
          <cell r="GQ337">
            <v>8632737.9961900003</v>
          </cell>
          <cell r="GR337">
            <v>524305.525975</v>
          </cell>
          <cell r="GU337" t="str">
            <v>Baseboard/Wall/Radiant</v>
          </cell>
          <cell r="GX337" t="str">
            <v>Baseboard/Wall/Radiant</v>
          </cell>
          <cell r="GY337" t="str">
            <v>WA</v>
          </cell>
          <cell r="GZ337">
            <v>1464.69372558594</v>
          </cell>
        </row>
        <row r="338">
          <cell r="AD338" t="str">
            <v>WA</v>
          </cell>
          <cell r="AH338" t="str">
            <v>WA</v>
          </cell>
          <cell r="AI338" t="str">
            <v>Pre 1980</v>
          </cell>
          <cell r="AJ338">
            <v>4956.4930000000004</v>
          </cell>
          <cell r="AK338" t="b">
            <v>1</v>
          </cell>
          <cell r="AN338" t="str">
            <v>WA</v>
          </cell>
          <cell r="AO338" t="str">
            <v>Heat Pump (Central System)</v>
          </cell>
          <cell r="AP338" t="str">
            <v>Pre 1980</v>
          </cell>
          <cell r="AQ338" t="str">
            <v>Basement</v>
          </cell>
          <cell r="AR338">
            <v>666.17769754827498</v>
          </cell>
          <cell r="AU338" t="str">
            <v>No</v>
          </cell>
          <cell r="AV338" t="b">
            <v>1</v>
          </cell>
          <cell r="AX338">
            <v>1674770.7316363633</v>
          </cell>
          <cell r="AY338" t="b">
            <v>0</v>
          </cell>
          <cell r="AZ338">
            <v>655665.21362765389</v>
          </cell>
          <cell r="BA338">
            <v>0.45482388973966309</v>
          </cell>
          <cell r="BB338">
            <v>666.17769754827498</v>
          </cell>
          <cell r="BC338">
            <v>0.45482380452727666</v>
          </cell>
          <cell r="BF338" t="str">
            <v>ID</v>
          </cell>
          <cell r="BG338" t="str">
            <v>Central Air Conditioning (Ducted System)</v>
          </cell>
          <cell r="BH338" t="str">
            <v>Pre 1980</v>
          </cell>
          <cell r="BI338" t="str">
            <v>Crawlspace</v>
          </cell>
          <cell r="BJ338">
            <v>3785.76440429688</v>
          </cell>
          <cell r="BM338" t="str">
            <v>No</v>
          </cell>
          <cell r="BN338">
            <v>5814934.1250000075</v>
          </cell>
          <cell r="BO338" t="b">
            <v>0</v>
          </cell>
          <cell r="BP338">
            <v>2496866.4623979279</v>
          </cell>
          <cell r="BQ338">
            <v>1</v>
          </cell>
          <cell r="BR338">
            <v>3785.76440429688</v>
          </cell>
          <cell r="BU338" t="str">
            <v>WA</v>
          </cell>
          <cell r="BV338" t="str">
            <v>Pre 1980</v>
          </cell>
          <cell r="BW338" t="str">
            <v>Gas Storage Outside Conditioned Space</v>
          </cell>
          <cell r="BY338">
            <v>1524.7619999999999</v>
          </cell>
          <cell r="BZ338" t="str">
            <v>gt55</v>
          </cell>
          <cell r="CF338" t="str">
            <v>Conditioned</v>
          </cell>
          <cell r="CG338">
            <v>6932.7380000000003</v>
          </cell>
          <cell r="CH338" t="str">
            <v>OR</v>
          </cell>
          <cell r="CI338" t="str">
            <v>Side-by-Side w/o TTD Ice</v>
          </cell>
          <cell r="CJ338">
            <v>131722.022</v>
          </cell>
          <cell r="CK338" t="b">
            <v>0</v>
          </cell>
          <cell r="CQ338" t="str">
            <v>Conditioned</v>
          </cell>
          <cell r="CR338">
            <v>1144.6790000000001</v>
          </cell>
          <cell r="CS338" t="str">
            <v>MT</v>
          </cell>
          <cell r="CT338" t="str">
            <v>Upright</v>
          </cell>
          <cell r="CU338">
            <v>33195.691000000006</v>
          </cell>
          <cell r="CV338" t="b">
            <v>0</v>
          </cell>
          <cell r="CZ338">
            <v>1188.027</v>
          </cell>
          <cell r="DA338" t="str">
            <v>OR</v>
          </cell>
          <cell r="DC338" t="str">
            <v>Horizontal Axis</v>
          </cell>
          <cell r="DG338" t="str">
            <v>Electric</v>
          </cell>
          <cell r="DH338">
            <v>4956.4930000000004</v>
          </cell>
          <cell r="DI338" t="str">
            <v>WA</v>
          </cell>
          <cell r="DL338" t="str">
            <v>Gas</v>
          </cell>
          <cell r="DM338" t="str">
            <v>Electric</v>
          </cell>
          <cell r="DN338">
            <v>2003.7159999999999</v>
          </cell>
          <cell r="DO338" t="str">
            <v>WA</v>
          </cell>
          <cell r="DS338">
            <v>4956.4930000000004</v>
          </cell>
          <cell r="DT338" t="str">
            <v>WA</v>
          </cell>
          <cell r="DU338" t="str">
            <v>32to46</v>
          </cell>
          <cell r="DX338" t="b">
            <v>0</v>
          </cell>
          <cell r="DY338">
            <v>4956.4930000000004</v>
          </cell>
          <cell r="DZ338" t="str">
            <v>WA</v>
          </cell>
          <cell r="EC338" t="str">
            <v>Laptop</v>
          </cell>
          <cell r="ED338">
            <v>2003.7159999999999</v>
          </cell>
          <cell r="EE338" t="str">
            <v>WA</v>
          </cell>
          <cell r="EH338" t="str">
            <v>gt20</v>
          </cell>
          <cell r="EI338">
            <v>1524.7619999999999</v>
          </cell>
          <cell r="EJ338" t="str">
            <v>WA</v>
          </cell>
          <cell r="EO338">
            <v>2079.9929999999999</v>
          </cell>
          <cell r="EP338" t="str">
            <v>WA</v>
          </cell>
          <cell r="ES338">
            <v>1524.7619999999999</v>
          </cell>
          <cell r="ET338" t="str">
            <v>WA</v>
          </cell>
          <cell r="EZ338" t="str">
            <v>WA</v>
          </cell>
          <cell r="FA338" t="str">
            <v>Garage</v>
          </cell>
          <cell r="FB338">
            <v>243961.91999999998</v>
          </cell>
          <cell r="FC338">
            <v>878262.91200000001</v>
          </cell>
          <cell r="FI338" t="str">
            <v>WA</v>
          </cell>
          <cell r="FJ338" t="str">
            <v>Exterior</v>
          </cell>
          <cell r="FK338" t="str">
            <v>EISAnqnx</v>
          </cell>
          <cell r="FL338">
            <v>548914.31999999995</v>
          </cell>
          <cell r="FS338" t="str">
            <v>WA</v>
          </cell>
          <cell r="FT338" t="str">
            <v>EISAx</v>
          </cell>
          <cell r="FV338">
            <v>40280.764999999999</v>
          </cell>
          <cell r="GD338" t="str">
            <v>WA</v>
          </cell>
          <cell r="GE338">
            <v>4069280.7530000005</v>
          </cell>
          <cell r="GF338">
            <v>11836105.284000002</v>
          </cell>
          <cell r="GI338">
            <v>1</v>
          </cell>
          <cell r="GJ338">
            <v>2</v>
          </cell>
          <cell r="GK338" t="str">
            <v>WA</v>
          </cell>
          <cell r="GL338">
            <v>4956.4930000000004</v>
          </cell>
          <cell r="GM338" t="str">
            <v>Pre 1980</v>
          </cell>
          <cell r="GN338">
            <v>0</v>
          </cell>
          <cell r="GQ338">
            <v>27859232.812215004</v>
          </cell>
          <cell r="GR338">
            <v>1732926.2563575001</v>
          </cell>
          <cell r="GU338" t="str">
            <v>Baseboard/Wall/Radiant</v>
          </cell>
          <cell r="GX338" t="str">
            <v>Wood</v>
          </cell>
          <cell r="GY338" t="str">
            <v>WA</v>
          </cell>
          <cell r="GZ338">
            <v>1464.69372558594</v>
          </cell>
        </row>
        <row r="339">
          <cell r="AD339" t="str">
            <v>WA</v>
          </cell>
          <cell r="AH339" t="str">
            <v>WA</v>
          </cell>
          <cell r="AI339" t="str">
            <v>Pre 1980</v>
          </cell>
          <cell r="AJ339">
            <v>4956.4930000000004</v>
          </cell>
          <cell r="AK339" t="b">
            <v>1</v>
          </cell>
          <cell r="AN339" t="str">
            <v>WA</v>
          </cell>
          <cell r="AO339" t="str">
            <v>Baseboard/Wall/Radiant</v>
          </cell>
          <cell r="AP339" t="str">
            <v>Pre 1980</v>
          </cell>
          <cell r="AQ339" t="str">
            <v>Crawlspace</v>
          </cell>
          <cell r="AR339">
            <v>798.51602803766298</v>
          </cell>
          <cell r="AU339" t="str">
            <v>No</v>
          </cell>
          <cell r="AV339" t="b">
            <v>0</v>
          </cell>
          <cell r="AX339">
            <v>2007469.2944866847</v>
          </cell>
          <cell r="AY339" t="b">
            <v>0</v>
          </cell>
          <cell r="AZ339">
            <v>785915.20556042029</v>
          </cell>
          <cell r="BA339" t="str">
            <v/>
          </cell>
          <cell r="BB339" t="str">
            <v/>
          </cell>
          <cell r="BC339">
            <v>0.54517600812023737</v>
          </cell>
          <cell r="BF339" t="str">
            <v>WA</v>
          </cell>
          <cell r="BG339" t="str">
            <v>Heat Pump (Central System)</v>
          </cell>
          <cell r="BH339" t="str">
            <v>1980-1992</v>
          </cell>
          <cell r="BI339" t="str">
            <v>Crawlspace</v>
          </cell>
          <cell r="BJ339">
            <v>12271.3056640625</v>
          </cell>
          <cell r="BM339" t="str">
            <v>No</v>
          </cell>
          <cell r="BN339">
            <v>16799417.454101562</v>
          </cell>
          <cell r="BO339" t="b">
            <v>0</v>
          </cell>
          <cell r="BP339">
            <v>4418997.7943353513</v>
          </cell>
          <cell r="BQ339">
            <v>1</v>
          </cell>
          <cell r="BR339">
            <v>12271.3056640625</v>
          </cell>
          <cell r="BU339" t="str">
            <v>WA</v>
          </cell>
          <cell r="BV339" t="str">
            <v>Pre 1980</v>
          </cell>
          <cell r="BW339" t="str">
            <v>Gas Storage Inside Conditioned Space</v>
          </cell>
          <cell r="BY339">
            <v>1464.694</v>
          </cell>
          <cell r="BZ339" t="str">
            <v>le55</v>
          </cell>
          <cell r="CF339" t="str">
            <v>Conditioned</v>
          </cell>
          <cell r="CG339">
            <v>1524.7619999999999</v>
          </cell>
          <cell r="CH339" t="str">
            <v>WA</v>
          </cell>
          <cell r="CI339" t="str">
            <v>Bottom-Freezer (Including French Door) w/o TTD Ice</v>
          </cell>
          <cell r="CJ339">
            <v>33544.763999999996</v>
          </cell>
          <cell r="CK339" t="b">
            <v>0</v>
          </cell>
          <cell r="CQ339" t="str">
            <v>Unconditioned</v>
          </cell>
          <cell r="CR339">
            <v>2079.9929999999999</v>
          </cell>
          <cell r="CS339" t="str">
            <v>WA</v>
          </cell>
          <cell r="CT339" t="str">
            <v>Upright</v>
          </cell>
          <cell r="CU339">
            <v>31199.895</v>
          </cell>
          <cell r="CV339" t="b">
            <v>0</v>
          </cell>
          <cell r="CZ339">
            <v>4956.4930000000004</v>
          </cell>
          <cell r="DA339" t="str">
            <v>WA</v>
          </cell>
          <cell r="DC339" t="str">
            <v>Vertical Axis</v>
          </cell>
          <cell r="DG339" t="str">
            <v>Electric</v>
          </cell>
          <cell r="DH339">
            <v>4956.4930000000004</v>
          </cell>
          <cell r="DI339" t="str">
            <v>WA</v>
          </cell>
          <cell r="DL339" t="str">
            <v>Electric</v>
          </cell>
          <cell r="DM339" t="str">
            <v>Electric</v>
          </cell>
          <cell r="DN339">
            <v>1524.7619999999999</v>
          </cell>
          <cell r="DO339" t="str">
            <v>WA</v>
          </cell>
          <cell r="DS339">
            <v>2003.7159999999999</v>
          </cell>
          <cell r="DT339" t="str">
            <v>WA</v>
          </cell>
          <cell r="DU339" t="str">
            <v>32to46</v>
          </cell>
          <cell r="DX339" t="b">
            <v>0</v>
          </cell>
          <cell r="DY339">
            <v>4956.4930000000004</v>
          </cell>
          <cell r="DZ339" t="str">
            <v>WA</v>
          </cell>
          <cell r="EC339" t="str">
            <v>Laptop</v>
          </cell>
          <cell r="ED339">
            <v>2003.7159999999999</v>
          </cell>
          <cell r="EE339" t="str">
            <v>WA</v>
          </cell>
          <cell r="EH339" t="str">
            <v>gt20</v>
          </cell>
          <cell r="EI339">
            <v>1524.7619999999999</v>
          </cell>
          <cell r="EJ339" t="str">
            <v>WA</v>
          </cell>
          <cell r="EO339">
            <v>2130.886</v>
          </cell>
          <cell r="EP339" t="str">
            <v>MT</v>
          </cell>
          <cell r="ES339">
            <v>1524.7619999999999</v>
          </cell>
          <cell r="ET339" t="str">
            <v>WA</v>
          </cell>
          <cell r="EZ339" t="str">
            <v>WA</v>
          </cell>
          <cell r="FA339" t="str">
            <v>Kitchen</v>
          </cell>
          <cell r="FB339">
            <v>640400.03999999992</v>
          </cell>
          <cell r="FC339">
            <v>228714.3</v>
          </cell>
          <cell r="FI339" t="str">
            <v>WA</v>
          </cell>
          <cell r="FJ339" t="str">
            <v>Exterior</v>
          </cell>
          <cell r="FK339" t="str">
            <v>EISAx</v>
          </cell>
          <cell r="FL339">
            <v>914857.2</v>
          </cell>
          <cell r="FS339" t="str">
            <v>WA</v>
          </cell>
          <cell r="FT339" t="str">
            <v>EISAnqnx</v>
          </cell>
          <cell r="FV339">
            <v>782597.72</v>
          </cell>
          <cell r="GD339" t="str">
            <v>WA</v>
          </cell>
          <cell r="GE339">
            <v>14596871.885000002</v>
          </cell>
          <cell r="GF339">
            <v>11791496.847000001</v>
          </cell>
          <cell r="GI339">
            <v>1</v>
          </cell>
          <cell r="GJ339">
            <v>1</v>
          </cell>
          <cell r="GK339" t="str">
            <v>WA</v>
          </cell>
          <cell r="GL339">
            <v>4956.4930000000004</v>
          </cell>
          <cell r="GM339" t="str">
            <v>Pre 1980</v>
          </cell>
          <cell r="GN339">
            <v>0</v>
          </cell>
          <cell r="GQ339">
            <v>23007510.161249001</v>
          </cell>
          <cell r="GR339">
            <v>1853220.3414675</v>
          </cell>
          <cell r="GU339" t="str">
            <v>Natural Gas Other</v>
          </cell>
          <cell r="GX339" t="str">
            <v>Natural Gas Other</v>
          </cell>
          <cell r="GY339" t="str">
            <v>WA</v>
          </cell>
          <cell r="GZ339">
            <v>4956.49267578125</v>
          </cell>
        </row>
        <row r="340">
          <cell r="AD340" t="str">
            <v>WA</v>
          </cell>
          <cell r="AH340" t="str">
            <v>WA</v>
          </cell>
          <cell r="AI340" t="str">
            <v>Pre 1980</v>
          </cell>
          <cell r="AJ340">
            <v>4956.4930000000004</v>
          </cell>
          <cell r="AK340" t="b">
            <v>1</v>
          </cell>
          <cell r="AN340" t="str">
            <v>WA</v>
          </cell>
          <cell r="AO340" t="str">
            <v>Baseboard/Wall/Radiant</v>
          </cell>
          <cell r="AP340" t="str">
            <v>Pre 1980</v>
          </cell>
          <cell r="AQ340" t="str">
            <v>Basement</v>
          </cell>
          <cell r="AR340">
            <v>666.17769754827498</v>
          </cell>
          <cell r="AU340" t="str">
            <v>No</v>
          </cell>
          <cell r="AV340" t="b">
            <v>0</v>
          </cell>
          <cell r="AX340">
            <v>1674770.7316363633</v>
          </cell>
          <cell r="AY340" t="b">
            <v>0</v>
          </cell>
          <cell r="AZ340">
            <v>655665.21362765389</v>
          </cell>
          <cell r="BA340" t="str">
            <v/>
          </cell>
          <cell r="BB340" t="str">
            <v/>
          </cell>
          <cell r="BC340">
            <v>0.45482380452727666</v>
          </cell>
          <cell r="BF340" t="str">
            <v>WA</v>
          </cell>
          <cell r="BG340" t="str">
            <v>Central Air Conditioning (Ducted System)</v>
          </cell>
          <cell r="BH340" t="str">
            <v>1993-2006</v>
          </cell>
          <cell r="BI340" t="str">
            <v>Crawlspace</v>
          </cell>
          <cell r="BJ340">
            <v>1386.6622721354199</v>
          </cell>
          <cell r="BM340" t="str">
            <v>No</v>
          </cell>
          <cell r="BN340">
            <v>4229319.9300130308</v>
          </cell>
          <cell r="BO340" t="b">
            <v>0</v>
          </cell>
          <cell r="BP340">
            <v>649287.13698278146</v>
          </cell>
          <cell r="BQ340">
            <v>0.5</v>
          </cell>
          <cell r="BR340">
            <v>693.33113606770996</v>
          </cell>
          <cell r="BU340" t="str">
            <v>OR</v>
          </cell>
          <cell r="BV340" t="str">
            <v>Pre 1980</v>
          </cell>
          <cell r="BW340" t="str">
            <v>Electric Storage - Inside Conditioned Space</v>
          </cell>
          <cell r="BY340">
            <v>6932.7380000000003</v>
          </cell>
          <cell r="BZ340" t="str">
            <v>le55</v>
          </cell>
          <cell r="CF340" t="str">
            <v>Conditioned</v>
          </cell>
          <cell r="CG340">
            <v>6932.7380000000003</v>
          </cell>
          <cell r="CH340" t="str">
            <v>OR</v>
          </cell>
          <cell r="CI340" t="str">
            <v>Top-Freezer w/o TTD Ice</v>
          </cell>
          <cell r="CJ340">
            <v>207982.14</v>
          </cell>
          <cell r="CK340" t="b">
            <v>0</v>
          </cell>
          <cell r="CQ340" t="str">
            <v>Conditioned</v>
          </cell>
          <cell r="CR340">
            <v>3785.7640000000001</v>
          </cell>
          <cell r="CS340" t="str">
            <v>ID</v>
          </cell>
          <cell r="CT340" t="str">
            <v>Chest</v>
          </cell>
          <cell r="CU340">
            <v>22714.584000000003</v>
          </cell>
          <cell r="CV340" t="b">
            <v>0</v>
          </cell>
          <cell r="CZ340">
            <v>1524.7619999999999</v>
          </cell>
          <cell r="DA340" t="str">
            <v>WA</v>
          </cell>
          <cell r="DC340" t="str">
            <v>Horizontal Axis</v>
          </cell>
          <cell r="DG340" t="str">
            <v>Electric</v>
          </cell>
          <cell r="DH340">
            <v>6932.7380000000003</v>
          </cell>
          <cell r="DI340" t="str">
            <v>OR</v>
          </cell>
          <cell r="DL340" t="str">
            <v>Electric</v>
          </cell>
          <cell r="DM340" t="str">
            <v>Electric</v>
          </cell>
          <cell r="DN340">
            <v>4956.4930000000004</v>
          </cell>
          <cell r="DO340" t="str">
            <v>WA</v>
          </cell>
          <cell r="DS340">
            <v>4956.4930000000004</v>
          </cell>
          <cell r="DT340" t="str">
            <v>WA</v>
          </cell>
          <cell r="DU340" t="str">
            <v>lt32</v>
          </cell>
          <cell r="DX340" t="b">
            <v>0</v>
          </cell>
          <cell r="DY340">
            <v>6932.7380000000003</v>
          </cell>
          <cell r="DZ340" t="str">
            <v>OR</v>
          </cell>
          <cell r="EC340" t="str">
            <v>Laptop</v>
          </cell>
          <cell r="ED340">
            <v>4956.4930000000004</v>
          </cell>
          <cell r="EE340" t="str">
            <v>WA</v>
          </cell>
          <cell r="EH340" t="str">
            <v>gt20</v>
          </cell>
          <cell r="EI340">
            <v>1524.7619999999999</v>
          </cell>
          <cell r="EJ340" t="str">
            <v>WA</v>
          </cell>
          <cell r="EO340">
            <v>2130.886</v>
          </cell>
          <cell r="EP340" t="str">
            <v>MT</v>
          </cell>
          <cell r="ES340">
            <v>6932.7380000000003</v>
          </cell>
          <cell r="ET340" t="str">
            <v>OR</v>
          </cell>
          <cell r="EZ340" t="str">
            <v>WA</v>
          </cell>
          <cell r="FA340" t="str">
            <v>Living Room/Family Room</v>
          </cell>
          <cell r="FB340">
            <v>2419797.2939999998</v>
          </cell>
          <cell r="FC340">
            <v>1840387.7339999999</v>
          </cell>
          <cell r="FI340" t="str">
            <v>WA</v>
          </cell>
          <cell r="FJ340" t="str">
            <v>Kitchen</v>
          </cell>
          <cell r="FK340" t="str">
            <v>EISAx</v>
          </cell>
          <cell r="FL340">
            <v>114357.15</v>
          </cell>
          <cell r="FS340" t="str">
            <v>WA</v>
          </cell>
          <cell r="FT340" t="str">
            <v>EISAq</v>
          </cell>
          <cell r="FV340">
            <v>2113013.844</v>
          </cell>
          <cell r="GD340" t="str">
            <v>WA</v>
          </cell>
          <cell r="GE340">
            <v>5952748.0930000003</v>
          </cell>
          <cell r="GF340">
            <v>4877189.1120000007</v>
          </cell>
          <cell r="GI340">
            <v>1</v>
          </cell>
          <cell r="GJ340">
            <v>1</v>
          </cell>
          <cell r="GK340" t="str">
            <v>WA</v>
          </cell>
          <cell r="GL340">
            <v>4956.4930000000004</v>
          </cell>
          <cell r="GM340" t="str">
            <v>Pre 1980</v>
          </cell>
          <cell r="GN340">
            <v>0</v>
          </cell>
          <cell r="GQ340">
            <v>29317259.575560004</v>
          </cell>
          <cell r="GR340">
            <v>708976.75872000004</v>
          </cell>
          <cell r="GU340" t="str">
            <v>Wood</v>
          </cell>
          <cell r="GX340" t="str">
            <v>Baseboard/Wall/Radiant</v>
          </cell>
          <cell r="GY340" t="str">
            <v>WA</v>
          </cell>
          <cell r="GZ340">
            <v>1464.69372558594</v>
          </cell>
        </row>
        <row r="341">
          <cell r="AD341" t="str">
            <v>OR</v>
          </cell>
          <cell r="AH341" t="str">
            <v>OR</v>
          </cell>
          <cell r="AI341" t="str">
            <v>Post 2006</v>
          </cell>
          <cell r="AJ341">
            <v>1188.027</v>
          </cell>
          <cell r="AK341" t="b">
            <v>1</v>
          </cell>
          <cell r="AN341" t="str">
            <v>WA</v>
          </cell>
          <cell r="AO341" t="str">
            <v>Wood</v>
          </cell>
          <cell r="AP341" t="str">
            <v>Pre 1980</v>
          </cell>
          <cell r="AQ341" t="str">
            <v>Crawlspace</v>
          </cell>
          <cell r="AR341">
            <v>798.51602803766298</v>
          </cell>
          <cell r="AU341" t="str">
            <v>No</v>
          </cell>
          <cell r="AV341" t="b">
            <v>0</v>
          </cell>
          <cell r="AX341">
            <v>2007469.2944866847</v>
          </cell>
          <cell r="AY341" t="b">
            <v>0</v>
          </cell>
          <cell r="AZ341">
            <v>785915.20556042029</v>
          </cell>
          <cell r="BA341" t="str">
            <v/>
          </cell>
          <cell r="BB341" t="str">
            <v/>
          </cell>
          <cell r="BC341">
            <v>0.54517600812023737</v>
          </cell>
          <cell r="BF341" t="str">
            <v>WA</v>
          </cell>
          <cell r="BG341" t="str">
            <v>Central Air Conditioning (Ducted System)</v>
          </cell>
          <cell r="BH341" t="str">
            <v>1993-2006</v>
          </cell>
          <cell r="BI341" t="str">
            <v>Slab on Grade</v>
          </cell>
          <cell r="BJ341">
            <v>693.33113606770803</v>
          </cell>
          <cell r="BM341" t="str">
            <v>No</v>
          </cell>
          <cell r="BN341">
            <v>2114659.9650065093</v>
          </cell>
          <cell r="BO341" t="b">
            <v>0</v>
          </cell>
          <cell r="BP341">
            <v>324643.5684913898</v>
          </cell>
          <cell r="BQ341">
            <v>0.5</v>
          </cell>
          <cell r="BR341">
            <v>346.66556803385402</v>
          </cell>
          <cell r="BU341" t="str">
            <v>WA</v>
          </cell>
          <cell r="BV341" t="str">
            <v>Pre 1980</v>
          </cell>
          <cell r="BW341" t="str">
            <v>Electric Storage - Outside Conditioned Space - Buffered</v>
          </cell>
          <cell r="BY341">
            <v>1464.694</v>
          </cell>
          <cell r="BZ341" t="str">
            <v>le55</v>
          </cell>
          <cell r="CF341" t="str">
            <v>Conditioned</v>
          </cell>
          <cell r="CG341">
            <v>4956.4930000000004</v>
          </cell>
          <cell r="CH341" t="str">
            <v>WA</v>
          </cell>
          <cell r="CI341" t="str">
            <v>Side-by-Side w/ TTD Ice</v>
          </cell>
          <cell r="CJ341">
            <v>123912.32500000001</v>
          </cell>
          <cell r="CK341" t="b">
            <v>0</v>
          </cell>
          <cell r="CQ341" t="str">
            <v>Unconditioned</v>
          </cell>
          <cell r="CR341">
            <v>3785.7640000000001</v>
          </cell>
          <cell r="CS341" t="str">
            <v>ID</v>
          </cell>
          <cell r="CT341" t="str">
            <v>Upright</v>
          </cell>
          <cell r="CU341">
            <v>71929.516000000003</v>
          </cell>
          <cell r="CV341" t="b">
            <v>0</v>
          </cell>
          <cell r="CZ341">
            <v>1464.694</v>
          </cell>
          <cell r="DA341" t="str">
            <v>WA</v>
          </cell>
          <cell r="DC341" t="str">
            <v>Vertical Axis</v>
          </cell>
          <cell r="DG341" t="str">
            <v>Electric</v>
          </cell>
          <cell r="DH341">
            <v>4956.4930000000004</v>
          </cell>
          <cell r="DI341" t="str">
            <v>WA</v>
          </cell>
          <cell r="DL341" t="str">
            <v>Electric</v>
          </cell>
          <cell r="DM341" t="str">
            <v>Electric</v>
          </cell>
          <cell r="DN341">
            <v>6932.7380000000003</v>
          </cell>
          <cell r="DO341" t="str">
            <v>OR</v>
          </cell>
          <cell r="DS341">
            <v>4956.4930000000004</v>
          </cell>
          <cell r="DT341" t="str">
            <v>WA</v>
          </cell>
          <cell r="DU341" t="str">
            <v>32to46</v>
          </cell>
          <cell r="DX341" t="b">
            <v>0</v>
          </cell>
          <cell r="DY341">
            <v>6932.7380000000003</v>
          </cell>
          <cell r="DZ341" t="str">
            <v>OR</v>
          </cell>
          <cell r="EC341" t="str">
            <v>Desktop</v>
          </cell>
          <cell r="ED341">
            <v>4956.4930000000004</v>
          </cell>
          <cell r="EE341" t="str">
            <v>WA</v>
          </cell>
          <cell r="EH341" t="str">
            <v>gt20</v>
          </cell>
          <cell r="EI341">
            <v>1524.7619999999999</v>
          </cell>
          <cell r="EJ341" t="str">
            <v>WA</v>
          </cell>
          <cell r="EO341">
            <v>1144.6790000000001</v>
          </cell>
          <cell r="EP341" t="str">
            <v>MT</v>
          </cell>
          <cell r="ES341">
            <v>1524.7619999999999</v>
          </cell>
          <cell r="ET341" t="str">
            <v>WA</v>
          </cell>
          <cell r="EZ341" t="str">
            <v>WA</v>
          </cell>
          <cell r="FA341" t="str">
            <v>Other</v>
          </cell>
          <cell r="FB341">
            <v>800500.04999999993</v>
          </cell>
          <cell r="FC341">
            <v>477250.50599999999</v>
          </cell>
          <cell r="FI341" t="str">
            <v>WA</v>
          </cell>
          <cell r="FJ341" t="str">
            <v>Living Room/Family Room</v>
          </cell>
          <cell r="FK341" t="str">
            <v>EISAnqnx</v>
          </cell>
          <cell r="FL341">
            <v>609904.79999999993</v>
          </cell>
          <cell r="FS341" t="str">
            <v>WA</v>
          </cell>
          <cell r="FT341" t="str">
            <v>EISAx</v>
          </cell>
          <cell r="FV341">
            <v>1599721.8099999998</v>
          </cell>
          <cell r="GD341" t="str">
            <v>OR</v>
          </cell>
          <cell r="GE341">
            <v>6225261.4800000004</v>
          </cell>
          <cell r="GF341">
            <v>3564081</v>
          </cell>
          <cell r="GI341">
            <v>1</v>
          </cell>
          <cell r="GJ341">
            <v>2</v>
          </cell>
          <cell r="GK341" t="str">
            <v>OR</v>
          </cell>
          <cell r="GL341">
            <v>1188.027</v>
          </cell>
          <cell r="GM341" t="str">
            <v>Post 2006</v>
          </cell>
          <cell r="GN341">
            <v>-1</v>
          </cell>
          <cell r="GQ341">
            <v>6222799.8880559998</v>
          </cell>
          <cell r="GR341">
            <v>684591.64854750002</v>
          </cell>
          <cell r="GU341" t="str">
            <v>Oil FAF</v>
          </cell>
          <cell r="GX341" t="str">
            <v>None</v>
          </cell>
          <cell r="GY341" t="str">
            <v>WA</v>
          </cell>
          <cell r="GZ341">
            <v>2003.71557617188</v>
          </cell>
        </row>
        <row r="342">
          <cell r="AD342" t="str">
            <v>WA</v>
          </cell>
          <cell r="AH342" t="str">
            <v>WA</v>
          </cell>
          <cell r="AI342" t="str">
            <v>Pre 1980</v>
          </cell>
          <cell r="AJ342">
            <v>4956.4930000000004</v>
          </cell>
          <cell r="AK342" t="b">
            <v>1</v>
          </cell>
          <cell r="AN342" t="str">
            <v>WA</v>
          </cell>
          <cell r="AO342" t="str">
            <v>Wood</v>
          </cell>
          <cell r="AP342" t="str">
            <v>Pre 1980</v>
          </cell>
          <cell r="AQ342" t="str">
            <v>Basement</v>
          </cell>
          <cell r="AR342">
            <v>666.17769754827498</v>
          </cell>
          <cell r="AU342" t="str">
            <v>No</v>
          </cell>
          <cell r="AV342" t="b">
            <v>0</v>
          </cell>
          <cell r="AX342">
            <v>1674770.7316363633</v>
          </cell>
          <cell r="AY342" t="b">
            <v>0</v>
          </cell>
          <cell r="AZ342">
            <v>655665.21362765389</v>
          </cell>
          <cell r="BA342" t="str">
            <v/>
          </cell>
          <cell r="BB342" t="str">
            <v/>
          </cell>
          <cell r="BC342">
            <v>0.45482380452727666</v>
          </cell>
          <cell r="BF342" t="str">
            <v>OR</v>
          </cell>
          <cell r="BG342" t="str">
            <v>Heat Pump (Central System)</v>
          </cell>
          <cell r="BH342" t="str">
            <v>1980-1992</v>
          </cell>
          <cell r="BI342" t="str">
            <v>Crawlspace</v>
          </cell>
          <cell r="BJ342">
            <v>1612.69177246094</v>
          </cell>
          <cell r="BM342" t="str">
            <v>No</v>
          </cell>
          <cell r="BN342">
            <v>2636751.047973637</v>
          </cell>
          <cell r="BO342" t="b">
            <v>0</v>
          </cell>
          <cell r="BP342">
            <v>776949.90187122929</v>
          </cell>
          <cell r="BQ342">
            <v>1</v>
          </cell>
          <cell r="BR342">
            <v>1612.69177246094</v>
          </cell>
          <cell r="BU342" t="str">
            <v>WA</v>
          </cell>
          <cell r="BV342" t="str">
            <v>Pre 1980</v>
          </cell>
          <cell r="BW342" t="str">
            <v>Electric Storage - Outside Conditioned Space - Buffered</v>
          </cell>
          <cell r="BY342">
            <v>1464.694</v>
          </cell>
          <cell r="BZ342" t="str">
            <v>le55</v>
          </cell>
          <cell r="CF342" t="str">
            <v>Unconditioned</v>
          </cell>
          <cell r="CG342">
            <v>4956.4930000000004</v>
          </cell>
          <cell r="CH342" t="str">
            <v>WA</v>
          </cell>
          <cell r="CI342" t="str">
            <v>Side-by-Side w/o TTD Ice</v>
          </cell>
          <cell r="CJ342">
            <v>89216.874000000011</v>
          </cell>
          <cell r="CK342" t="b">
            <v>0</v>
          </cell>
          <cell r="CQ342" t="str">
            <v>Unconditioned</v>
          </cell>
          <cell r="CR342">
            <v>2130.886</v>
          </cell>
          <cell r="CS342" t="str">
            <v>MT</v>
          </cell>
          <cell r="CT342" t="str">
            <v>Upright</v>
          </cell>
          <cell r="CU342">
            <v>51141.263999999996</v>
          </cell>
          <cell r="CV342" t="b">
            <v>0</v>
          </cell>
          <cell r="CZ342">
            <v>2003.7159999999999</v>
          </cell>
          <cell r="DA342" t="str">
            <v>WA</v>
          </cell>
          <cell r="DC342" t="str">
            <v>Horizontal Axis</v>
          </cell>
          <cell r="DG342" t="str">
            <v>Electric</v>
          </cell>
          <cell r="DH342">
            <v>4956.4930000000004</v>
          </cell>
          <cell r="DI342" t="str">
            <v>WA</v>
          </cell>
          <cell r="DL342" t="str">
            <v>Electric</v>
          </cell>
          <cell r="DM342" t="str">
            <v>Electric</v>
          </cell>
          <cell r="DN342">
            <v>4956.4930000000004</v>
          </cell>
          <cell r="DO342" t="str">
            <v>WA</v>
          </cell>
          <cell r="DS342">
            <v>4956.4930000000004</v>
          </cell>
          <cell r="DT342" t="str">
            <v>WA</v>
          </cell>
          <cell r="DU342" t="str">
            <v>lt32</v>
          </cell>
          <cell r="DX342" t="b">
            <v>1</v>
          </cell>
          <cell r="DY342">
            <v>6932.7380000000003</v>
          </cell>
          <cell r="DZ342" t="str">
            <v>OR</v>
          </cell>
          <cell r="EC342" t="str">
            <v>Desktop</v>
          </cell>
          <cell r="ED342">
            <v>4956.4930000000004</v>
          </cell>
          <cell r="EE342" t="str">
            <v>WA</v>
          </cell>
          <cell r="EH342" t="str">
            <v>le20</v>
          </cell>
          <cell r="EI342">
            <v>2003.7159999999999</v>
          </cell>
          <cell r="EJ342" t="str">
            <v>WA</v>
          </cell>
          <cell r="EO342">
            <v>3785.7640000000001</v>
          </cell>
          <cell r="EP342" t="str">
            <v>ID</v>
          </cell>
          <cell r="ES342">
            <v>2003.7159999999999</v>
          </cell>
          <cell r="ET342" t="str">
            <v>WA</v>
          </cell>
          <cell r="EZ342" t="str">
            <v>WA</v>
          </cell>
          <cell r="FA342" t="str">
            <v>Bathroom</v>
          </cell>
          <cell r="FB342">
            <v>775438.09199999995</v>
          </cell>
          <cell r="FC342">
            <v>440817.51999999996</v>
          </cell>
          <cell r="FI342" t="str">
            <v>WA</v>
          </cell>
          <cell r="FJ342" t="str">
            <v>Other</v>
          </cell>
          <cell r="FK342" t="str">
            <v>EISAnqnx</v>
          </cell>
          <cell r="FL342">
            <v>579409.55999999994</v>
          </cell>
          <cell r="FS342" t="str">
            <v>WA</v>
          </cell>
          <cell r="FT342" t="str">
            <v>EISAnqnx</v>
          </cell>
          <cell r="FV342">
            <v>754317.41</v>
          </cell>
          <cell r="GD342" t="str">
            <v>WA</v>
          </cell>
          <cell r="GE342">
            <v>6393875.9700000007</v>
          </cell>
          <cell r="GF342">
            <v>5462055.2860000003</v>
          </cell>
          <cell r="GI342">
            <v>1</v>
          </cell>
          <cell r="GJ342">
            <v>1</v>
          </cell>
          <cell r="GK342" t="str">
            <v>WA</v>
          </cell>
          <cell r="GL342">
            <v>4956.4930000000004</v>
          </cell>
          <cell r="GM342" t="str">
            <v>Pre 1980</v>
          </cell>
          <cell r="GN342">
            <v>-1</v>
          </cell>
          <cell r="GQ342">
            <v>26513584.614659</v>
          </cell>
          <cell r="GR342">
            <v>852504.40476750012</v>
          </cell>
          <cell r="GU342" t="str">
            <v>Other</v>
          </cell>
          <cell r="GX342" t="str">
            <v>Baseboard/Wall/Radiant</v>
          </cell>
          <cell r="GY342" t="str">
            <v>WA</v>
          </cell>
          <cell r="GZ342">
            <v>2003.71557617188</v>
          </cell>
        </row>
        <row r="343">
          <cell r="AD343" t="str">
            <v>WA</v>
          </cell>
          <cell r="AH343" t="str">
            <v>WA</v>
          </cell>
          <cell r="AI343" t="str">
            <v>Pre 1980</v>
          </cell>
          <cell r="AJ343">
            <v>1524.7619999999999</v>
          </cell>
          <cell r="AK343" t="b">
            <v>1</v>
          </cell>
          <cell r="AN343" t="str">
            <v>WA</v>
          </cell>
          <cell r="AO343" t="str">
            <v>Baseboard/Wall/Radiant</v>
          </cell>
          <cell r="AP343" t="str">
            <v>Pre 1980</v>
          </cell>
          <cell r="AQ343" t="str">
            <v>Crawlspace</v>
          </cell>
          <cell r="AR343">
            <v>798.51602803766298</v>
          </cell>
          <cell r="AU343" t="str">
            <v>No</v>
          </cell>
          <cell r="AV343" t="b">
            <v>0</v>
          </cell>
          <cell r="AX343">
            <v>2007469.2944866847</v>
          </cell>
          <cell r="AY343" t="b">
            <v>0</v>
          </cell>
          <cell r="AZ343">
            <v>785915.20556042029</v>
          </cell>
          <cell r="BA343" t="str">
            <v/>
          </cell>
          <cell r="BB343" t="str">
            <v/>
          </cell>
          <cell r="BC343">
            <v>0.54517600812023737</v>
          </cell>
          <cell r="BF343" t="str">
            <v>WA</v>
          </cell>
          <cell r="BG343" t="str">
            <v>Heat Pump (Central System)</v>
          </cell>
          <cell r="BH343" t="str">
            <v>1993-2006</v>
          </cell>
          <cell r="BI343" t="str">
            <v>Crawlspace</v>
          </cell>
          <cell r="BJ343">
            <v>1904.28771972656</v>
          </cell>
          <cell r="BM343" t="str">
            <v>No</v>
          </cell>
          <cell r="BN343">
            <v>2342273.8952636686</v>
          </cell>
          <cell r="BO343" t="b">
            <v>0</v>
          </cell>
          <cell r="BP343">
            <v>696024.58828216454</v>
          </cell>
          <cell r="BQ343">
            <v>1</v>
          </cell>
          <cell r="BR343">
            <v>1904.28771972656</v>
          </cell>
          <cell r="BU343" t="str">
            <v>WA</v>
          </cell>
          <cell r="BV343" t="str">
            <v>Pre 1980</v>
          </cell>
          <cell r="BW343" t="str">
            <v>Gas Storage Inside Conditioned Space</v>
          </cell>
          <cell r="BY343">
            <v>1524.7619999999999</v>
          </cell>
          <cell r="BZ343" t="str">
            <v>le55</v>
          </cell>
          <cell r="CF343" t="str">
            <v>Conditioned</v>
          </cell>
          <cell r="CG343">
            <v>1524.7619999999999</v>
          </cell>
          <cell r="CH343" t="str">
            <v>WA</v>
          </cell>
          <cell r="CI343" t="str">
            <v>Side-by-Side w/ TTD Ice</v>
          </cell>
          <cell r="CJ343">
            <v>30495.239999999998</v>
          </cell>
          <cell r="CK343" t="b">
            <v>0</v>
          </cell>
          <cell r="CQ343" t="str">
            <v>Conditioned</v>
          </cell>
          <cell r="CR343">
            <v>8264.9449999999997</v>
          </cell>
          <cell r="CS343" t="str">
            <v>OR</v>
          </cell>
          <cell r="CT343" t="str">
            <v>Upright</v>
          </cell>
          <cell r="CU343">
            <v>165298.9</v>
          </cell>
          <cell r="CV343" t="b">
            <v>0</v>
          </cell>
          <cell r="CZ343">
            <v>4956.4930000000004</v>
          </cell>
          <cell r="DA343" t="str">
            <v>WA</v>
          </cell>
          <cell r="DC343" t="str">
            <v>Vertical Axis</v>
          </cell>
          <cell r="DG343" t="str">
            <v>Electric</v>
          </cell>
          <cell r="DH343">
            <v>4956.4930000000004</v>
          </cell>
          <cell r="DI343" t="str">
            <v>WA</v>
          </cell>
          <cell r="DL343" t="str">
            <v>Electric</v>
          </cell>
          <cell r="DM343" t="str">
            <v>Electric</v>
          </cell>
          <cell r="DN343">
            <v>1524.7619999999999</v>
          </cell>
          <cell r="DO343" t="str">
            <v>WA</v>
          </cell>
          <cell r="DS343">
            <v>1524.7619999999999</v>
          </cell>
          <cell r="DT343" t="str">
            <v>WA</v>
          </cell>
          <cell r="DU343" t="str">
            <v>32to46</v>
          </cell>
          <cell r="DX343" t="b">
            <v>1</v>
          </cell>
          <cell r="DY343">
            <v>1524.7619999999999</v>
          </cell>
          <cell r="DZ343" t="str">
            <v>WA</v>
          </cell>
          <cell r="EC343" t="str">
            <v>Desktop</v>
          </cell>
          <cell r="ED343">
            <v>1524.7619999999999</v>
          </cell>
          <cell r="EE343" t="str">
            <v>WA</v>
          </cell>
          <cell r="EH343" t="str">
            <v>gt20</v>
          </cell>
          <cell r="EI343">
            <v>1524.7619999999999</v>
          </cell>
          <cell r="EJ343" t="str">
            <v>WA</v>
          </cell>
          <cell r="EO343">
            <v>3785.7640000000001</v>
          </cell>
          <cell r="EP343" t="str">
            <v>ID</v>
          </cell>
          <cell r="ES343">
            <v>1524.7619999999999</v>
          </cell>
          <cell r="ET343" t="str">
            <v>WA</v>
          </cell>
          <cell r="EZ343" t="str">
            <v>WA</v>
          </cell>
          <cell r="FA343" t="str">
            <v>Bedrooms</v>
          </cell>
          <cell r="FB343">
            <v>480891.83999999997</v>
          </cell>
          <cell r="FC343">
            <v>1743232.92</v>
          </cell>
          <cell r="FI343" t="str">
            <v>WA</v>
          </cell>
          <cell r="FJ343" t="str">
            <v>Other</v>
          </cell>
          <cell r="FK343" t="str">
            <v>EISAx</v>
          </cell>
          <cell r="FL343">
            <v>83861.91</v>
          </cell>
          <cell r="FS343" t="str">
            <v>WA</v>
          </cell>
          <cell r="FT343" t="str">
            <v>EISAq</v>
          </cell>
          <cell r="FV343">
            <v>241674.50999999998</v>
          </cell>
          <cell r="GD343" t="str">
            <v>WA</v>
          </cell>
          <cell r="GE343">
            <v>1446999.138</v>
          </cell>
          <cell r="GF343">
            <v>3604537.3679999998</v>
          </cell>
          <cell r="GI343">
            <v>1</v>
          </cell>
          <cell r="GJ343">
            <v>1</v>
          </cell>
          <cell r="GK343" t="str">
            <v>WA</v>
          </cell>
          <cell r="GL343">
            <v>1524.7619999999999</v>
          </cell>
          <cell r="GM343" t="str">
            <v>Pre 1980</v>
          </cell>
          <cell r="GN343">
            <v>-1</v>
          </cell>
          <cell r="GQ343">
            <v>7547541.4047599994</v>
          </cell>
          <cell r="GR343">
            <v>442748.95384500001</v>
          </cell>
          <cell r="GU343" t="str">
            <v>Natural Gas FAF</v>
          </cell>
          <cell r="GX343" t="str">
            <v>None</v>
          </cell>
          <cell r="GY343" t="str">
            <v>WA</v>
          </cell>
          <cell r="GZ343">
            <v>4956.49267578125</v>
          </cell>
        </row>
        <row r="344">
          <cell r="AD344" t="str">
            <v>WA</v>
          </cell>
          <cell r="AH344" t="str">
            <v>WA</v>
          </cell>
          <cell r="AI344" t="str">
            <v>Pre 1980</v>
          </cell>
          <cell r="AJ344">
            <v>1464.694</v>
          </cell>
          <cell r="AK344" t="b">
            <v>1</v>
          </cell>
          <cell r="AN344" t="str">
            <v>WA</v>
          </cell>
          <cell r="AO344" t="str">
            <v>Baseboard/Wall/Radiant</v>
          </cell>
          <cell r="AP344" t="str">
            <v>Pre 1980</v>
          </cell>
          <cell r="AQ344" t="str">
            <v>Basement</v>
          </cell>
          <cell r="AR344">
            <v>666.17769754827498</v>
          </cell>
          <cell r="AU344" t="str">
            <v>No</v>
          </cell>
          <cell r="AV344" t="b">
            <v>0</v>
          </cell>
          <cell r="AX344">
            <v>1674770.7316363633</v>
          </cell>
          <cell r="AY344" t="b">
            <v>0</v>
          </cell>
          <cell r="AZ344">
            <v>655665.21362765389</v>
          </cell>
          <cell r="BA344" t="str">
            <v/>
          </cell>
          <cell r="BB344" t="str">
            <v/>
          </cell>
          <cell r="BC344">
            <v>0.45482380452727666</v>
          </cell>
          <cell r="BF344" t="str">
            <v>WA</v>
          </cell>
          <cell r="BG344" t="str">
            <v>Heat Pump (Central System)</v>
          </cell>
          <cell r="BH344" t="str">
            <v>Pre 1980</v>
          </cell>
          <cell r="BI344" t="str">
            <v>Crawlspace</v>
          </cell>
          <cell r="BJ344">
            <v>2079.99340820313</v>
          </cell>
          <cell r="BM344" t="str">
            <v>No</v>
          </cell>
          <cell r="BN344">
            <v>5243663.3820800912</v>
          </cell>
          <cell r="BO344" t="b">
            <v>0</v>
          </cell>
          <cell r="BP344">
            <v>1971136.3291867969</v>
          </cell>
          <cell r="BQ344">
            <v>1</v>
          </cell>
          <cell r="BR344">
            <v>2079.99340820313</v>
          </cell>
          <cell r="BU344" t="str">
            <v>WA</v>
          </cell>
          <cell r="BV344" t="str">
            <v>Pre 1980</v>
          </cell>
          <cell r="BW344" t="str">
            <v>Gas Storage Inside Conditioned Space</v>
          </cell>
          <cell r="BY344">
            <v>1464.694</v>
          </cell>
          <cell r="BZ344" t="str">
            <v>le55</v>
          </cell>
          <cell r="CF344" t="str">
            <v>Conditioned</v>
          </cell>
          <cell r="CG344">
            <v>1464.694</v>
          </cell>
          <cell r="CH344" t="str">
            <v>WA</v>
          </cell>
          <cell r="CI344" t="str">
            <v>Top-Freezer w/o TTD Ice</v>
          </cell>
          <cell r="CJ344">
            <v>26364.491999999998</v>
          </cell>
          <cell r="CK344" t="b">
            <v>0</v>
          </cell>
          <cell r="CQ344" t="str">
            <v>Conditioned</v>
          </cell>
          <cell r="CR344">
            <v>1904.288</v>
          </cell>
          <cell r="CS344" t="str">
            <v>WA</v>
          </cell>
          <cell r="CT344" t="str">
            <v>Chest</v>
          </cell>
          <cell r="CU344">
            <v>38085.760000000002</v>
          </cell>
          <cell r="CV344" t="b">
            <v>0</v>
          </cell>
          <cell r="CZ344">
            <v>1524.7619999999999</v>
          </cell>
          <cell r="DA344" t="str">
            <v>WA</v>
          </cell>
          <cell r="DC344" t="str">
            <v>Horizontal Axis</v>
          </cell>
          <cell r="DG344" t="str">
            <v>Electric</v>
          </cell>
          <cell r="DH344">
            <v>1524.7619999999999</v>
          </cell>
          <cell r="DI344" t="str">
            <v>WA</v>
          </cell>
          <cell r="DL344" t="str">
            <v>Gas</v>
          </cell>
          <cell r="DM344" t="str">
            <v>Gas</v>
          </cell>
          <cell r="DN344">
            <v>1524.7619999999999</v>
          </cell>
          <cell r="DO344" t="str">
            <v>WA</v>
          </cell>
          <cell r="DS344">
            <v>1524.7619999999999</v>
          </cell>
          <cell r="DT344" t="str">
            <v>WA</v>
          </cell>
          <cell r="DU344" t="str">
            <v>lt32</v>
          </cell>
          <cell r="DX344" t="b">
            <v>0</v>
          </cell>
          <cell r="DY344">
            <v>1524.7619999999999</v>
          </cell>
          <cell r="DZ344" t="str">
            <v>WA</v>
          </cell>
          <cell r="EC344" t="str">
            <v>Laptop</v>
          </cell>
          <cell r="ED344">
            <v>1464.694</v>
          </cell>
          <cell r="EE344" t="str">
            <v>WA</v>
          </cell>
          <cell r="EH344" t="str">
            <v>gt20</v>
          </cell>
          <cell r="EI344">
            <v>1524.7619999999999</v>
          </cell>
          <cell r="EJ344" t="str">
            <v>WA</v>
          </cell>
          <cell r="EO344">
            <v>1144.6790000000001</v>
          </cell>
          <cell r="EP344" t="str">
            <v>MT</v>
          </cell>
          <cell r="ES344">
            <v>4956.4930000000004</v>
          </cell>
          <cell r="ET344" t="str">
            <v>WA</v>
          </cell>
          <cell r="EZ344" t="str">
            <v>WA</v>
          </cell>
          <cell r="FA344" t="str">
            <v>Exterior</v>
          </cell>
          <cell r="FB344">
            <v>150278.69999999998</v>
          </cell>
          <cell r="FC344">
            <v>7213377.5999999996</v>
          </cell>
          <cell r="FI344" t="str">
            <v>WA</v>
          </cell>
          <cell r="FJ344" t="str">
            <v>Bathroom</v>
          </cell>
          <cell r="FK344" t="str">
            <v>EISAq</v>
          </cell>
          <cell r="FL344">
            <v>45742.86</v>
          </cell>
          <cell r="FS344" t="str">
            <v>WA</v>
          </cell>
          <cell r="FT344" t="str">
            <v>EISAnqnx</v>
          </cell>
          <cell r="FV344">
            <v>1728338.92</v>
          </cell>
          <cell r="GD344" t="str">
            <v>WA</v>
          </cell>
          <cell r="GE344">
            <v>2280528.5579999997</v>
          </cell>
          <cell r="GF344">
            <v>2567608.5819999999</v>
          </cell>
          <cell r="GI344">
            <v>1</v>
          </cell>
          <cell r="GJ344">
            <v>1</v>
          </cell>
          <cell r="GK344" t="str">
            <v>WA</v>
          </cell>
          <cell r="GL344">
            <v>1464.694</v>
          </cell>
          <cell r="GM344" t="str">
            <v>Pre 1980</v>
          </cell>
          <cell r="GN344">
            <v>0</v>
          </cell>
          <cell r="GQ344">
            <v>8632737.9961900003</v>
          </cell>
          <cell r="GR344">
            <v>524305.525975</v>
          </cell>
          <cell r="GU344" t="str">
            <v>Baseboard/Wall/Radiant</v>
          </cell>
          <cell r="GX344" t="str">
            <v>Natural Gas Other</v>
          </cell>
          <cell r="GY344" t="str">
            <v>WA</v>
          </cell>
          <cell r="GZ344">
            <v>4956.49267578125</v>
          </cell>
        </row>
        <row r="345">
          <cell r="AD345" t="str">
            <v>WA</v>
          </cell>
          <cell r="AH345" t="str">
            <v>WA</v>
          </cell>
          <cell r="AI345" t="str">
            <v>1993-2006</v>
          </cell>
          <cell r="AJ345">
            <v>2003.7159999999999</v>
          </cell>
          <cell r="AK345" t="b">
            <v>1</v>
          </cell>
          <cell r="AN345" t="str">
            <v>WA</v>
          </cell>
          <cell r="AO345" t="str">
            <v>Baseboard/Wall/Radiant</v>
          </cell>
          <cell r="AP345" t="str">
            <v>Pre 1980</v>
          </cell>
          <cell r="AQ345" t="str">
            <v>Crawlspace</v>
          </cell>
          <cell r="AR345">
            <v>798.51602803766298</v>
          </cell>
          <cell r="AU345" t="str">
            <v>No</v>
          </cell>
          <cell r="AV345" t="b">
            <v>0</v>
          </cell>
          <cell r="AX345">
            <v>2007469.2944866847</v>
          </cell>
          <cell r="AY345" t="b">
            <v>0</v>
          </cell>
          <cell r="AZ345">
            <v>785915.20556042029</v>
          </cell>
          <cell r="BA345" t="str">
            <v/>
          </cell>
          <cell r="BB345" t="str">
            <v/>
          </cell>
          <cell r="BC345">
            <v>0.54517600812023737</v>
          </cell>
          <cell r="BF345" t="str">
            <v>WA</v>
          </cell>
          <cell r="BG345" t="str">
            <v>Heat Pump (Central System)</v>
          </cell>
          <cell r="BH345" t="str">
            <v>1993-2006</v>
          </cell>
          <cell r="BI345" t="str">
            <v>Crawlspace</v>
          </cell>
          <cell r="BJ345">
            <v>1904.28771972656</v>
          </cell>
          <cell r="BM345" t="str">
            <v>No</v>
          </cell>
          <cell r="BN345">
            <v>3534358.0078124953</v>
          </cell>
          <cell r="BO345" t="b">
            <v>0</v>
          </cell>
          <cell r="BP345">
            <v>819053.57198913465</v>
          </cell>
          <cell r="BQ345">
            <v>1</v>
          </cell>
          <cell r="BR345">
            <v>1904.28771972656</v>
          </cell>
          <cell r="BU345" t="str">
            <v>WA</v>
          </cell>
          <cell r="BV345" t="str">
            <v>Pre 1980</v>
          </cell>
          <cell r="BW345" t="str">
            <v>Electric Storage - Outside Conditioned Space - Buffered</v>
          </cell>
          <cell r="BY345">
            <v>4956.4930000000004</v>
          </cell>
          <cell r="BZ345" t="str">
            <v>le55</v>
          </cell>
          <cell r="CF345" t="str">
            <v>Conditioned</v>
          </cell>
          <cell r="CG345">
            <v>2003.7159999999999</v>
          </cell>
          <cell r="CH345" t="str">
            <v>WA</v>
          </cell>
          <cell r="CI345" t="str">
            <v>Top-Freezer w/o TTD Ice</v>
          </cell>
          <cell r="CJ345">
            <v>36066.887999999999</v>
          </cell>
          <cell r="CK345" t="b">
            <v>0</v>
          </cell>
          <cell r="CQ345" t="str">
            <v>Conditioned</v>
          </cell>
          <cell r="CR345">
            <v>3785.7640000000001</v>
          </cell>
          <cell r="CS345" t="str">
            <v>ID</v>
          </cell>
          <cell r="CT345" t="str">
            <v>Upright</v>
          </cell>
          <cell r="CU345">
            <v>75715.28</v>
          </cell>
          <cell r="CV345" t="b">
            <v>0</v>
          </cell>
          <cell r="CZ345">
            <v>6932.7380000000003</v>
          </cell>
          <cell r="DA345" t="str">
            <v>OR</v>
          </cell>
          <cell r="DC345" t="str">
            <v>Vertical Axis</v>
          </cell>
          <cell r="DG345" t="str">
            <v>Electric</v>
          </cell>
          <cell r="DH345">
            <v>1524.7619999999999</v>
          </cell>
          <cell r="DI345" t="str">
            <v>WA</v>
          </cell>
          <cell r="DL345" t="str">
            <v>Electric</v>
          </cell>
          <cell r="DM345" t="str">
            <v>Electric</v>
          </cell>
          <cell r="DN345">
            <v>4956.4930000000004</v>
          </cell>
          <cell r="DO345" t="str">
            <v>WA</v>
          </cell>
          <cell r="DS345">
            <v>2003.7159999999999</v>
          </cell>
          <cell r="DT345" t="str">
            <v>WA</v>
          </cell>
          <cell r="DU345" t="str">
            <v>lt32</v>
          </cell>
          <cell r="DX345" t="b">
            <v>0</v>
          </cell>
          <cell r="DY345">
            <v>4956.4930000000004</v>
          </cell>
          <cell r="DZ345" t="str">
            <v>WA</v>
          </cell>
          <cell r="EC345" t="str">
            <v>Laptop</v>
          </cell>
          <cell r="ED345">
            <v>4956.4930000000004</v>
          </cell>
          <cell r="EE345" t="str">
            <v>WA</v>
          </cell>
          <cell r="EH345" t="str">
            <v>le20</v>
          </cell>
          <cell r="EI345">
            <v>1524.7619999999999</v>
          </cell>
          <cell r="EJ345" t="str">
            <v>WA</v>
          </cell>
          <cell r="EO345">
            <v>1144.6790000000001</v>
          </cell>
          <cell r="EP345" t="str">
            <v>MT</v>
          </cell>
          <cell r="ES345">
            <v>1524.7619999999999</v>
          </cell>
          <cell r="ET345" t="str">
            <v>WA</v>
          </cell>
          <cell r="EZ345" t="str">
            <v>WA</v>
          </cell>
          <cell r="FA345" t="str">
            <v>Garage</v>
          </cell>
          <cell r="FB345">
            <v>240445.91999999998</v>
          </cell>
          <cell r="FC345">
            <v>961783.67999999993</v>
          </cell>
          <cell r="FI345" t="str">
            <v>WA</v>
          </cell>
          <cell r="FJ345" t="str">
            <v>Bedrooms</v>
          </cell>
          <cell r="FK345" t="str">
            <v>EISAq</v>
          </cell>
          <cell r="FL345">
            <v>106733.34</v>
          </cell>
          <cell r="FS345" t="str">
            <v>WA</v>
          </cell>
          <cell r="FT345" t="str">
            <v>EISAq</v>
          </cell>
          <cell r="FV345">
            <v>414508.402</v>
          </cell>
          <cell r="GD345" t="str">
            <v>WA</v>
          </cell>
          <cell r="GE345">
            <v>5404022.0520000001</v>
          </cell>
          <cell r="GF345">
            <v>4137673.5399999996</v>
          </cell>
          <cell r="GI345">
            <v>1</v>
          </cell>
          <cell r="GJ345">
            <v>1</v>
          </cell>
          <cell r="GK345" t="str">
            <v>WA</v>
          </cell>
          <cell r="GL345">
            <v>2003.7159999999999</v>
          </cell>
          <cell r="GM345" t="str">
            <v>1993-2006</v>
          </cell>
          <cell r="GN345">
            <v>0</v>
          </cell>
          <cell r="GQ345">
            <v>10718403.861307999</v>
          </cell>
          <cell r="GR345">
            <v>344634.14270999999</v>
          </cell>
          <cell r="GU345" t="str">
            <v>Natural Gas Other</v>
          </cell>
          <cell r="GX345" t="str">
            <v>Baseboard/Wall/Radiant</v>
          </cell>
          <cell r="GY345" t="str">
            <v>WA</v>
          </cell>
          <cell r="GZ345">
            <v>2003.71557617188</v>
          </cell>
        </row>
        <row r="346">
          <cell r="AD346" t="str">
            <v>WA</v>
          </cell>
          <cell r="AH346" t="str">
            <v>WA</v>
          </cell>
          <cell r="AI346" t="str">
            <v>Pre 1980</v>
          </cell>
          <cell r="AJ346">
            <v>4956.4930000000004</v>
          </cell>
          <cell r="AK346" t="b">
            <v>1</v>
          </cell>
          <cell r="AN346" t="str">
            <v>WA</v>
          </cell>
          <cell r="AO346" t="str">
            <v>Baseboard/Wall/Radiant</v>
          </cell>
          <cell r="AP346" t="str">
            <v>Pre 1980</v>
          </cell>
          <cell r="AQ346" t="str">
            <v>Basement</v>
          </cell>
          <cell r="AR346">
            <v>666.17769754827498</v>
          </cell>
          <cell r="AU346" t="str">
            <v>No</v>
          </cell>
          <cell r="AV346" t="b">
            <v>0</v>
          </cell>
          <cell r="AX346">
            <v>1674770.7316363633</v>
          </cell>
          <cell r="AY346" t="b">
            <v>0</v>
          </cell>
          <cell r="AZ346">
            <v>655665.21362765389</v>
          </cell>
          <cell r="BA346" t="str">
            <v/>
          </cell>
          <cell r="BB346" t="str">
            <v/>
          </cell>
          <cell r="BC346">
            <v>0.45482380452727666</v>
          </cell>
          <cell r="BF346" t="str">
            <v>OR</v>
          </cell>
          <cell r="BG346" t="str">
            <v>Heat Pump (Central System)</v>
          </cell>
          <cell r="BH346" t="str">
            <v>Pre 1980</v>
          </cell>
          <cell r="BI346" t="str">
            <v>Crawlspace</v>
          </cell>
          <cell r="BJ346">
            <v>1612.69177246094</v>
          </cell>
          <cell r="BM346" t="str">
            <v>No</v>
          </cell>
          <cell r="BN346">
            <v>1975547.4212646515</v>
          </cell>
          <cell r="BO346" t="b">
            <v>0</v>
          </cell>
          <cell r="BP346">
            <v>495867.88588945393</v>
          </cell>
          <cell r="BQ346">
            <v>1</v>
          </cell>
          <cell r="BR346">
            <v>1612.69177246094</v>
          </cell>
          <cell r="BU346" t="str">
            <v>WA</v>
          </cell>
          <cell r="BV346" t="str">
            <v>Pre 1980</v>
          </cell>
          <cell r="BW346" t="str">
            <v>Gas Storage Inside Conditioned Space</v>
          </cell>
          <cell r="BY346">
            <v>4956.4930000000004</v>
          </cell>
          <cell r="BZ346" t="str">
            <v>le55</v>
          </cell>
          <cell r="CF346" t="str">
            <v>Conditioned</v>
          </cell>
          <cell r="CG346">
            <v>2003.7159999999999</v>
          </cell>
          <cell r="CH346" t="str">
            <v>WA</v>
          </cell>
          <cell r="CI346" t="str">
            <v>Refrigerator Only</v>
          </cell>
          <cell r="CJ346">
            <v>34063.171999999999</v>
          </cell>
          <cell r="CK346" t="b">
            <v>0</v>
          </cell>
          <cell r="CQ346" t="str">
            <v>Unconditioned</v>
          </cell>
          <cell r="CR346">
            <v>3785.7640000000001</v>
          </cell>
          <cell r="CS346" t="str">
            <v>ID</v>
          </cell>
          <cell r="CT346" t="str">
            <v>Upright</v>
          </cell>
          <cell r="CU346">
            <v>45429.168000000005</v>
          </cell>
          <cell r="CV346" t="b">
            <v>0</v>
          </cell>
          <cell r="CZ346">
            <v>1524.7619999999999</v>
          </cell>
          <cell r="DA346" t="str">
            <v>WA</v>
          </cell>
          <cell r="DC346" t="str">
            <v>Horizontal Axis</v>
          </cell>
          <cell r="DG346" t="str">
            <v>Electric</v>
          </cell>
          <cell r="DH346">
            <v>6932.7380000000003</v>
          </cell>
          <cell r="DI346" t="str">
            <v>OR</v>
          </cell>
          <cell r="DL346" t="str">
            <v>Electric</v>
          </cell>
          <cell r="DM346" t="str">
            <v>Electric</v>
          </cell>
          <cell r="DN346">
            <v>1524.7619999999999</v>
          </cell>
          <cell r="DO346" t="str">
            <v>WA</v>
          </cell>
          <cell r="DS346">
            <v>2003.7159999999999</v>
          </cell>
          <cell r="DT346" t="str">
            <v>WA</v>
          </cell>
          <cell r="DU346" t="str">
            <v>lt32</v>
          </cell>
          <cell r="DX346" t="b">
            <v>0</v>
          </cell>
          <cell r="DY346">
            <v>4956.4930000000004</v>
          </cell>
          <cell r="DZ346" t="str">
            <v>WA</v>
          </cell>
          <cell r="EC346" t="str">
            <v>Desktop</v>
          </cell>
          <cell r="ED346">
            <v>4956.4930000000004</v>
          </cell>
          <cell r="EE346" t="str">
            <v>WA</v>
          </cell>
          <cell r="EH346" t="str">
            <v>le20</v>
          </cell>
          <cell r="EI346">
            <v>6932.7380000000003</v>
          </cell>
          <cell r="EJ346" t="str">
            <v>OR</v>
          </cell>
          <cell r="EO346">
            <v>1904.288</v>
          </cell>
          <cell r="EP346" t="str">
            <v>WA</v>
          </cell>
          <cell r="ES346">
            <v>6932.7380000000003</v>
          </cell>
          <cell r="ET346" t="str">
            <v>OR</v>
          </cell>
          <cell r="EZ346" t="str">
            <v>WA</v>
          </cell>
          <cell r="FA346" t="str">
            <v>Kitchen</v>
          </cell>
          <cell r="FB346">
            <v>1502787</v>
          </cell>
          <cell r="FC346">
            <v>400743.19999999995</v>
          </cell>
          <cell r="FI346" t="str">
            <v>WA</v>
          </cell>
          <cell r="FJ346" t="str">
            <v>Bedrooms</v>
          </cell>
          <cell r="FK346" t="str">
            <v>EISAx</v>
          </cell>
          <cell r="FL346">
            <v>30495.239999999998</v>
          </cell>
          <cell r="FS346" t="str">
            <v>WA</v>
          </cell>
          <cell r="FT346" t="str">
            <v>EISAx</v>
          </cell>
          <cell r="FV346">
            <v>1625810.3399999999</v>
          </cell>
          <cell r="GD346" t="str">
            <v>WA</v>
          </cell>
          <cell r="GE346">
            <v>6468223.3650000002</v>
          </cell>
          <cell r="GF346">
            <v>5729705.9080000008</v>
          </cell>
          <cell r="GI346">
            <v>1</v>
          </cell>
          <cell r="GJ346">
            <v>1</v>
          </cell>
          <cell r="GK346" t="str">
            <v>WA</v>
          </cell>
          <cell r="GL346">
            <v>4956.4930000000004</v>
          </cell>
          <cell r="GM346" t="str">
            <v>Pre 1980</v>
          </cell>
          <cell r="GN346">
            <v>0</v>
          </cell>
          <cell r="GQ346">
            <v>23007510.161249001</v>
          </cell>
          <cell r="GR346">
            <v>1853220.3414675</v>
          </cell>
          <cell r="GU346" t="str">
            <v>Natural Gas Other</v>
          </cell>
          <cell r="GX346" t="str">
            <v>Propane/LP</v>
          </cell>
          <cell r="GY346" t="str">
            <v>WA</v>
          </cell>
          <cell r="GZ346">
            <v>2003.71557617188</v>
          </cell>
        </row>
        <row r="347">
          <cell r="AD347" t="str">
            <v>WA</v>
          </cell>
          <cell r="AH347" t="str">
            <v>WA</v>
          </cell>
          <cell r="AI347" t="str">
            <v>Pre 1980</v>
          </cell>
          <cell r="AJ347">
            <v>1524.7619999999999</v>
          </cell>
          <cell r="AK347" t="b">
            <v>1</v>
          </cell>
          <cell r="AN347" t="str">
            <v>WA</v>
          </cell>
          <cell r="AO347" t="str">
            <v>Heat Pump (Central System)</v>
          </cell>
          <cell r="AP347" t="str">
            <v>Pre 1980</v>
          </cell>
          <cell r="AQ347" t="str">
            <v>Crawlspace</v>
          </cell>
          <cell r="AR347">
            <v>798.51602803766298</v>
          </cell>
          <cell r="AU347" t="str">
            <v>No</v>
          </cell>
          <cell r="AV347" t="b">
            <v>1</v>
          </cell>
          <cell r="AX347">
            <v>2007469.2944866847</v>
          </cell>
          <cell r="AY347" t="b">
            <v>0</v>
          </cell>
          <cell r="AZ347">
            <v>785915.20556042029</v>
          </cell>
          <cell r="BA347">
            <v>0.54517611026033697</v>
          </cell>
          <cell r="BB347">
            <v>798.51602803766298</v>
          </cell>
          <cell r="BC347">
            <v>0.54517600812023737</v>
          </cell>
          <cell r="BF347" t="str">
            <v>WA</v>
          </cell>
          <cell r="BG347" t="str">
            <v>Window A/C</v>
          </cell>
          <cell r="BH347" t="str">
            <v>Pre 1980</v>
          </cell>
          <cell r="BI347" t="str">
            <v>Basement</v>
          </cell>
          <cell r="BJ347">
            <v>1904.28771972656</v>
          </cell>
          <cell r="BM347" t="str">
            <v>No</v>
          </cell>
          <cell r="BN347">
            <v>2407019.6777343717</v>
          </cell>
          <cell r="BO347" t="b">
            <v>0</v>
          </cell>
          <cell r="BP347">
            <v>1415895.0482482892</v>
          </cell>
          <cell r="BQ347">
            <v>1</v>
          </cell>
          <cell r="BR347">
            <v>1904.28771972656</v>
          </cell>
          <cell r="BU347" t="str">
            <v>WA</v>
          </cell>
          <cell r="BV347" t="str">
            <v>Pre 1980</v>
          </cell>
          <cell r="BW347" t="str">
            <v>Gas Storage Inside Conditioned Space</v>
          </cell>
          <cell r="BY347">
            <v>4956.4930000000004</v>
          </cell>
          <cell r="BZ347" t="str">
            <v>le55</v>
          </cell>
          <cell r="CF347" t="str">
            <v>Conditioned</v>
          </cell>
          <cell r="CG347">
            <v>2003.7159999999999</v>
          </cell>
          <cell r="CH347" t="str">
            <v>WA</v>
          </cell>
          <cell r="CI347" t="str">
            <v>Bottom-Freezer (Including French Door) w/ TTD Ice</v>
          </cell>
          <cell r="CJ347">
            <v>50092.899999999994</v>
          </cell>
          <cell r="CK347" t="b">
            <v>0</v>
          </cell>
          <cell r="CQ347" t="str">
            <v>Unconditioned</v>
          </cell>
          <cell r="CR347">
            <v>8559.1039999999994</v>
          </cell>
          <cell r="CS347" t="str">
            <v>OR</v>
          </cell>
          <cell r="CT347" t="str">
            <v>Upright</v>
          </cell>
          <cell r="CU347">
            <v>154063.87199999997</v>
          </cell>
          <cell r="CV347" t="b">
            <v>0</v>
          </cell>
          <cell r="CZ347">
            <v>1464.694</v>
          </cell>
          <cell r="DA347" t="str">
            <v>WA</v>
          </cell>
          <cell r="DC347" t="str">
            <v>Horizontal Axis</v>
          </cell>
          <cell r="DG347" t="str">
            <v>Electric</v>
          </cell>
          <cell r="DH347">
            <v>6932.7380000000003</v>
          </cell>
          <cell r="DI347" t="str">
            <v>OR</v>
          </cell>
          <cell r="DL347" t="str">
            <v>Electric</v>
          </cell>
          <cell r="DM347" t="str">
            <v>Electric</v>
          </cell>
          <cell r="DN347">
            <v>4956.4930000000004</v>
          </cell>
          <cell r="DO347" t="str">
            <v>WA</v>
          </cell>
          <cell r="DS347">
            <v>2003.7159999999999</v>
          </cell>
          <cell r="DT347" t="str">
            <v>WA</v>
          </cell>
          <cell r="DU347" t="str">
            <v>lt32</v>
          </cell>
          <cell r="DX347" t="b">
            <v>0</v>
          </cell>
          <cell r="DY347">
            <v>4956.4930000000004</v>
          </cell>
          <cell r="DZ347" t="str">
            <v>WA</v>
          </cell>
          <cell r="EC347" t="str">
            <v>Laptop</v>
          </cell>
          <cell r="ED347">
            <v>4956.4930000000004</v>
          </cell>
          <cell r="EE347" t="str">
            <v>WA</v>
          </cell>
          <cell r="EH347" t="str">
            <v>le20</v>
          </cell>
          <cell r="EI347">
            <v>1524.7619999999999</v>
          </cell>
          <cell r="EJ347" t="str">
            <v>WA</v>
          </cell>
          <cell r="EO347">
            <v>4360.1880000000001</v>
          </cell>
          <cell r="EP347" t="str">
            <v>WA</v>
          </cell>
          <cell r="ES347">
            <v>2003.7159999999999</v>
          </cell>
          <cell r="ET347" t="str">
            <v>WA</v>
          </cell>
          <cell r="EZ347" t="str">
            <v>WA</v>
          </cell>
          <cell r="FA347" t="str">
            <v>Living Room/Family Room</v>
          </cell>
          <cell r="FB347">
            <v>1586943.0719999999</v>
          </cell>
          <cell r="FC347">
            <v>1602972.7999999998</v>
          </cell>
          <cell r="FI347" t="str">
            <v>WA</v>
          </cell>
          <cell r="FJ347" t="str">
            <v>Kitchen</v>
          </cell>
          <cell r="FK347" t="str">
            <v>EISAq</v>
          </cell>
          <cell r="FL347">
            <v>112832.38799999999</v>
          </cell>
          <cell r="FS347" t="str">
            <v>WA</v>
          </cell>
          <cell r="FT347" t="str">
            <v>EISAnqnx</v>
          </cell>
          <cell r="FV347">
            <v>1280800.0799999998</v>
          </cell>
          <cell r="GD347" t="str">
            <v>WA</v>
          </cell>
          <cell r="GE347">
            <v>2778116.3640000001</v>
          </cell>
          <cell r="GF347">
            <v>3357525.9239999996</v>
          </cell>
          <cell r="GI347">
            <v>1</v>
          </cell>
          <cell r="GJ347">
            <v>1</v>
          </cell>
          <cell r="GK347" t="str">
            <v>WA</v>
          </cell>
          <cell r="GL347">
            <v>1524.7619999999999</v>
          </cell>
          <cell r="GM347" t="str">
            <v>Pre 1980</v>
          </cell>
          <cell r="GN347">
            <v>0</v>
          </cell>
          <cell r="GQ347">
            <v>7547541.4047599994</v>
          </cell>
          <cell r="GR347">
            <v>442748.95384500001</v>
          </cell>
          <cell r="GU347" t="str">
            <v>Baseboard/Wall/Radiant</v>
          </cell>
          <cell r="GX347" t="str">
            <v>None</v>
          </cell>
          <cell r="GY347" t="str">
            <v>WA</v>
          </cell>
          <cell r="GZ347">
            <v>4956.49267578125</v>
          </cell>
        </row>
        <row r="348">
          <cell r="AD348" t="str">
            <v>OR</v>
          </cell>
          <cell r="AH348" t="str">
            <v>OR</v>
          </cell>
          <cell r="AI348" t="str">
            <v>1980-1992</v>
          </cell>
          <cell r="AJ348">
            <v>6932.7380000000003</v>
          </cell>
          <cell r="AK348" t="b">
            <v>1</v>
          </cell>
          <cell r="AN348" t="str">
            <v>WA</v>
          </cell>
          <cell r="AO348" t="str">
            <v>Baseboard/Wall/Radiant</v>
          </cell>
          <cell r="AP348" t="str">
            <v>Pre 1980</v>
          </cell>
          <cell r="AQ348" t="str">
            <v>Crawlspace</v>
          </cell>
          <cell r="AR348">
            <v>1524.76245117188</v>
          </cell>
          <cell r="AU348" t="str">
            <v>Yes</v>
          </cell>
          <cell r="AV348" t="b">
            <v>0</v>
          </cell>
          <cell r="AX348">
            <v>3116614.4501953227</v>
          </cell>
          <cell r="AY348" t="b">
            <v>0</v>
          </cell>
          <cell r="AZ348">
            <v>0</v>
          </cell>
          <cell r="BA348" t="str">
            <v/>
          </cell>
          <cell r="BB348" t="str">
            <v/>
          </cell>
          <cell r="BC348">
            <v>1.0000002958965923</v>
          </cell>
          <cell r="BF348" t="str">
            <v>ID</v>
          </cell>
          <cell r="BG348" t="str">
            <v>Central Air Conditioning (Ducted System)</v>
          </cell>
          <cell r="BH348" t="str">
            <v>1993-2006</v>
          </cell>
          <cell r="BI348" t="str">
            <v>Crawlspace</v>
          </cell>
          <cell r="BJ348">
            <v>3785.76440429688</v>
          </cell>
          <cell r="BM348" t="str">
            <v>No</v>
          </cell>
          <cell r="BN348">
            <v>6299511.9687500084</v>
          </cell>
          <cell r="BO348" t="b">
            <v>0</v>
          </cell>
          <cell r="BP348">
            <v>1691702.1387868186</v>
          </cell>
          <cell r="BQ348">
            <v>1</v>
          </cell>
          <cell r="BR348">
            <v>3785.76440429688</v>
          </cell>
          <cell r="BU348" t="str">
            <v>OR</v>
          </cell>
          <cell r="BV348" t="str">
            <v>Post 2006</v>
          </cell>
          <cell r="BW348" t="str">
            <v>Solar/Other</v>
          </cell>
          <cell r="BY348">
            <v>1188.027</v>
          </cell>
          <cell r="BZ348" t="str">
            <v>gt55</v>
          </cell>
          <cell r="CF348" t="str">
            <v>Conditioned</v>
          </cell>
          <cell r="CG348">
            <v>1464.694</v>
          </cell>
          <cell r="CH348" t="str">
            <v>WA</v>
          </cell>
          <cell r="CI348" t="str">
            <v>Side-by-Side w/ TTD Ice</v>
          </cell>
          <cell r="CJ348">
            <v>32223.268</v>
          </cell>
          <cell r="CK348" t="b">
            <v>0</v>
          </cell>
          <cell r="CQ348" t="str">
            <v>Conditioned</v>
          </cell>
          <cell r="CR348">
            <v>2079.9929999999999</v>
          </cell>
          <cell r="CS348" t="str">
            <v>WA</v>
          </cell>
          <cell r="CT348" t="str">
            <v>Upright</v>
          </cell>
          <cell r="CU348">
            <v>27039.909</v>
          </cell>
          <cell r="CV348" t="b">
            <v>0</v>
          </cell>
          <cell r="CZ348">
            <v>6932.7380000000003</v>
          </cell>
          <cell r="DA348" t="str">
            <v>OR</v>
          </cell>
          <cell r="DC348" t="str">
            <v>Vertical Axis</v>
          </cell>
          <cell r="DG348" t="str">
            <v>Electric</v>
          </cell>
          <cell r="DH348">
            <v>1524.7619999999999</v>
          </cell>
          <cell r="DI348" t="str">
            <v>WA</v>
          </cell>
          <cell r="DL348" t="str">
            <v>Electric</v>
          </cell>
          <cell r="DM348" t="str">
            <v>Electric</v>
          </cell>
          <cell r="DN348">
            <v>4956.4930000000004</v>
          </cell>
          <cell r="DO348" t="str">
            <v>WA</v>
          </cell>
          <cell r="DS348">
            <v>2003.7159999999999</v>
          </cell>
          <cell r="DT348" t="str">
            <v>WA</v>
          </cell>
          <cell r="DU348" t="str">
            <v>lt32</v>
          </cell>
          <cell r="DX348" t="b">
            <v>0</v>
          </cell>
          <cell r="DY348">
            <v>1188.027</v>
          </cell>
          <cell r="DZ348" t="str">
            <v>OR</v>
          </cell>
          <cell r="EC348" t="str">
            <v>Laptop</v>
          </cell>
          <cell r="ED348">
            <v>4956.4930000000004</v>
          </cell>
          <cell r="EE348" t="str">
            <v>WA</v>
          </cell>
          <cell r="EH348" t="str">
            <v>le20</v>
          </cell>
          <cell r="EI348">
            <v>1464.694</v>
          </cell>
          <cell r="EJ348" t="str">
            <v>WA</v>
          </cell>
          <cell r="EO348">
            <v>4360.1880000000001</v>
          </cell>
          <cell r="EP348" t="str">
            <v>WA</v>
          </cell>
          <cell r="ES348">
            <v>4956.4930000000004</v>
          </cell>
          <cell r="ET348" t="str">
            <v>WA</v>
          </cell>
          <cell r="EZ348" t="str">
            <v>WA</v>
          </cell>
          <cell r="FA348" t="str">
            <v>Other</v>
          </cell>
          <cell r="FB348">
            <v>3035629.7399999998</v>
          </cell>
          <cell r="FC348">
            <v>2524682.1599999997</v>
          </cell>
          <cell r="FI348" t="str">
            <v>WA</v>
          </cell>
          <cell r="FJ348" t="str">
            <v>Living Room/Family Room</v>
          </cell>
          <cell r="FK348" t="str">
            <v>EISAq</v>
          </cell>
          <cell r="FL348">
            <v>67089.527999999991</v>
          </cell>
          <cell r="FS348" t="str">
            <v>WA</v>
          </cell>
          <cell r="FT348" t="str">
            <v>EISAq</v>
          </cell>
          <cell r="FV348">
            <v>391863.83399999997</v>
          </cell>
          <cell r="GD348" t="str">
            <v>OR</v>
          </cell>
          <cell r="GE348">
            <v>22593793.142000001</v>
          </cell>
          <cell r="GF348">
            <v>13172202.200000001</v>
          </cell>
          <cell r="GI348">
            <v>1</v>
          </cell>
          <cell r="GJ348">
            <v>2</v>
          </cell>
          <cell r="GK348" t="str">
            <v>OR</v>
          </cell>
          <cell r="GL348">
            <v>6932.7380000000003</v>
          </cell>
          <cell r="GM348" t="str">
            <v>1980-1992</v>
          </cell>
          <cell r="GN348">
            <v>0</v>
          </cell>
          <cell r="GQ348">
            <v>31504247.176736001</v>
          </cell>
          <cell r="GR348">
            <v>3738166.9932900006</v>
          </cell>
          <cell r="GU348" t="str">
            <v>Natural Gas FAF</v>
          </cell>
          <cell r="GX348" t="str">
            <v>Baseboard/Wall/Radiant</v>
          </cell>
          <cell r="GY348" t="str">
            <v>WA</v>
          </cell>
          <cell r="GZ348">
            <v>1524.76245117188</v>
          </cell>
        </row>
        <row r="349">
          <cell r="AD349" t="str">
            <v>WA</v>
          </cell>
          <cell r="AH349" t="str">
            <v>WA</v>
          </cell>
          <cell r="AI349" t="str">
            <v>Pre 1980</v>
          </cell>
          <cell r="AJ349">
            <v>1524.7619999999999</v>
          </cell>
          <cell r="AK349" t="b">
            <v>1</v>
          </cell>
          <cell r="AN349" t="str">
            <v>WA</v>
          </cell>
          <cell r="AO349" t="str">
            <v>Natural Gas FAF</v>
          </cell>
          <cell r="AP349" t="str">
            <v>Pre 1980</v>
          </cell>
          <cell r="AQ349" t="str">
            <v>Crawlspace</v>
          </cell>
          <cell r="AR349">
            <v>1524.76245117188</v>
          </cell>
          <cell r="AU349" t="str">
            <v>Yes</v>
          </cell>
          <cell r="AV349" t="b">
            <v>1</v>
          </cell>
          <cell r="AX349">
            <v>3116614.4501953227</v>
          </cell>
          <cell r="AY349" t="b">
            <v>0</v>
          </cell>
          <cell r="AZ349">
            <v>0</v>
          </cell>
          <cell r="BA349">
            <v>1</v>
          </cell>
          <cell r="BB349">
            <v>1524.76245117188</v>
          </cell>
          <cell r="BC349">
            <v>1.0000002958965923</v>
          </cell>
          <cell r="BF349" t="str">
            <v>WA</v>
          </cell>
          <cell r="BG349" t="str">
            <v>Central Air Conditioning (Ducted System)</v>
          </cell>
          <cell r="BH349" t="str">
            <v>Pre 1980</v>
          </cell>
          <cell r="BI349" t="str">
            <v>Crawlspace</v>
          </cell>
          <cell r="BJ349">
            <v>1689.99464416504</v>
          </cell>
          <cell r="BM349" t="str">
            <v>No</v>
          </cell>
          <cell r="BN349">
            <v>2653291.5913391127</v>
          </cell>
          <cell r="BO349" t="b">
            <v>0</v>
          </cell>
          <cell r="BP349">
            <v>1207835.1161976079</v>
          </cell>
          <cell r="BQ349">
            <v>0.5</v>
          </cell>
          <cell r="BR349">
            <v>844.99732208251999</v>
          </cell>
          <cell r="BU349" t="str">
            <v>WA</v>
          </cell>
          <cell r="BV349" t="str">
            <v>Pre 1980</v>
          </cell>
          <cell r="BW349" t="str">
            <v>Electric Storage - Inside Conditioned Space</v>
          </cell>
          <cell r="BY349">
            <v>4956.4930000000004</v>
          </cell>
          <cell r="BZ349" t="str">
            <v>le55</v>
          </cell>
          <cell r="CF349" t="str">
            <v>Conditioned</v>
          </cell>
          <cell r="CG349">
            <v>1464.694</v>
          </cell>
          <cell r="CH349" t="str">
            <v>WA</v>
          </cell>
          <cell r="CI349" t="str">
            <v>Top-Freezer w/o TTD Ice</v>
          </cell>
          <cell r="CJ349">
            <v>26364.491999999998</v>
          </cell>
          <cell r="CK349" t="b">
            <v>0</v>
          </cell>
          <cell r="CQ349" t="str">
            <v>Conditioned</v>
          </cell>
          <cell r="CR349">
            <v>1144.6790000000001</v>
          </cell>
          <cell r="CS349" t="str">
            <v>MT</v>
          </cell>
          <cell r="CT349" t="str">
            <v>Chest</v>
          </cell>
          <cell r="CU349">
            <v>21748.901000000002</v>
          </cell>
          <cell r="CV349" t="b">
            <v>0</v>
          </cell>
          <cell r="CZ349">
            <v>1524.7619999999999</v>
          </cell>
          <cell r="DA349" t="str">
            <v>WA</v>
          </cell>
          <cell r="DC349" t="str">
            <v>Horizontal Axis</v>
          </cell>
          <cell r="DG349" t="str">
            <v>Electric</v>
          </cell>
          <cell r="DH349">
            <v>1524.7619999999999</v>
          </cell>
          <cell r="DI349" t="str">
            <v>WA</v>
          </cell>
          <cell r="DL349" t="str">
            <v>Gas</v>
          </cell>
          <cell r="DM349" t="str">
            <v>Electric</v>
          </cell>
          <cell r="DN349">
            <v>6932.7380000000003</v>
          </cell>
          <cell r="DO349" t="str">
            <v>OR</v>
          </cell>
          <cell r="DS349">
            <v>2003.7159999999999</v>
          </cell>
          <cell r="DT349" t="str">
            <v>WA</v>
          </cell>
          <cell r="DU349" t="str">
            <v>gt46</v>
          </cell>
          <cell r="DX349" t="b">
            <v>0</v>
          </cell>
          <cell r="DY349">
            <v>1188.027</v>
          </cell>
          <cell r="DZ349" t="str">
            <v>OR</v>
          </cell>
          <cell r="EC349" t="str">
            <v>Laptop</v>
          </cell>
          <cell r="ED349">
            <v>4956.4930000000004</v>
          </cell>
          <cell r="EE349" t="str">
            <v>WA</v>
          </cell>
          <cell r="EH349" t="str">
            <v>le20</v>
          </cell>
          <cell r="EI349">
            <v>2003.7159999999999</v>
          </cell>
          <cell r="EJ349" t="str">
            <v>WA</v>
          </cell>
          <cell r="EO349">
            <v>4360.1880000000001</v>
          </cell>
          <cell r="EP349" t="str">
            <v>WA</v>
          </cell>
          <cell r="ES349">
            <v>4956.4930000000004</v>
          </cell>
          <cell r="ET349" t="str">
            <v>WA</v>
          </cell>
          <cell r="EZ349" t="str">
            <v>WA</v>
          </cell>
          <cell r="FA349" t="str">
            <v>Bathroom</v>
          </cell>
          <cell r="FB349">
            <v>1219297.2780000002</v>
          </cell>
          <cell r="FC349">
            <v>475823.32800000004</v>
          </cell>
          <cell r="FI349" t="str">
            <v>WA</v>
          </cell>
          <cell r="FJ349" t="str">
            <v>Other</v>
          </cell>
          <cell r="FK349" t="str">
            <v>EISAq</v>
          </cell>
          <cell r="FL349">
            <v>45742.86</v>
          </cell>
          <cell r="FS349" t="str">
            <v>WA</v>
          </cell>
          <cell r="FT349" t="str">
            <v>EISAx</v>
          </cell>
          <cell r="FV349">
            <v>30495.239999999998</v>
          </cell>
          <cell r="GD349" t="str">
            <v>WA</v>
          </cell>
          <cell r="GE349">
            <v>3177604.0079999999</v>
          </cell>
          <cell r="GF349">
            <v>2442668.7239999999</v>
          </cell>
          <cell r="GI349">
            <v>1</v>
          </cell>
          <cell r="GJ349">
            <v>1</v>
          </cell>
          <cell r="GK349" t="str">
            <v>WA</v>
          </cell>
          <cell r="GL349">
            <v>1524.7619999999999</v>
          </cell>
          <cell r="GM349" t="str">
            <v>Pre 1980</v>
          </cell>
          <cell r="GN349">
            <v>0</v>
          </cell>
          <cell r="GQ349">
            <v>7547541.4047599994</v>
          </cell>
          <cell r="GR349">
            <v>442748.95384500001</v>
          </cell>
          <cell r="GU349" t="str">
            <v>Natural Gas FAF</v>
          </cell>
          <cell r="GX349" t="str">
            <v>None</v>
          </cell>
          <cell r="GY349" t="str">
            <v>WA</v>
          </cell>
          <cell r="GZ349">
            <v>1524.76245117188</v>
          </cell>
        </row>
        <row r="350">
          <cell r="AD350" t="str">
            <v>WA</v>
          </cell>
          <cell r="AH350" t="str">
            <v>WA</v>
          </cell>
          <cell r="AI350" t="str">
            <v>Pre 1980</v>
          </cell>
          <cell r="AJ350">
            <v>1464.694</v>
          </cell>
          <cell r="AK350" t="b">
            <v>1</v>
          </cell>
          <cell r="AN350" t="str">
            <v>WA</v>
          </cell>
          <cell r="AO350" t="str">
            <v>Oil FAF</v>
          </cell>
          <cell r="AP350" t="str">
            <v>Pre 1980</v>
          </cell>
          <cell r="AQ350" t="str">
            <v>Crawlspace</v>
          </cell>
          <cell r="AR350">
            <v>1464.69372558594</v>
          </cell>
          <cell r="AU350" t="str">
            <v>No</v>
          </cell>
          <cell r="AV350" t="b">
            <v>1</v>
          </cell>
          <cell r="AX350">
            <v>1810361.4448242218</v>
          </cell>
          <cell r="AY350" t="b">
            <v>0</v>
          </cell>
          <cell r="AZ350">
            <v>450218.87559495925</v>
          </cell>
          <cell r="BA350">
            <v>1</v>
          </cell>
          <cell r="BB350">
            <v>1464.69372558594</v>
          </cell>
          <cell r="BC350">
            <v>0.99999981264751547</v>
          </cell>
          <cell r="BF350" t="str">
            <v>WA</v>
          </cell>
          <cell r="BG350" t="str">
            <v>Central Air Conditioning (Ducted System)</v>
          </cell>
          <cell r="BH350" t="str">
            <v>Pre 1980</v>
          </cell>
          <cell r="BI350" t="str">
            <v>Crawlspace</v>
          </cell>
          <cell r="BJ350">
            <v>389.99876403808599</v>
          </cell>
          <cell r="BM350" t="str">
            <v>No</v>
          </cell>
          <cell r="BN350">
            <v>612298.05953979504</v>
          </cell>
          <cell r="BO350" t="b">
            <v>0</v>
          </cell>
          <cell r="BP350">
            <v>278731.18066098634</v>
          </cell>
          <cell r="BQ350">
            <v>0.5</v>
          </cell>
          <cell r="BR350">
            <v>194.999382019043</v>
          </cell>
          <cell r="BU350" t="str">
            <v>WA</v>
          </cell>
          <cell r="BV350" t="str">
            <v>Pre 1980</v>
          </cell>
          <cell r="BW350" t="str">
            <v>Electric Storage - Inside Conditioned Space</v>
          </cell>
          <cell r="BY350">
            <v>1524.7619999999999</v>
          </cell>
          <cell r="BZ350" t="str">
            <v>le55</v>
          </cell>
          <cell r="CF350" t="str">
            <v>Conditioned</v>
          </cell>
          <cell r="CG350">
            <v>4956.4930000000004</v>
          </cell>
          <cell r="CH350" t="str">
            <v>WA</v>
          </cell>
          <cell r="CI350" t="str">
            <v>Top-Freezer w/o TTD Ice</v>
          </cell>
          <cell r="CJ350">
            <v>123912.32500000001</v>
          </cell>
          <cell r="CK350" t="b">
            <v>0</v>
          </cell>
          <cell r="CQ350" t="str">
            <v>Conditioned</v>
          </cell>
          <cell r="CR350">
            <v>1925.059</v>
          </cell>
          <cell r="CS350" t="str">
            <v>OR</v>
          </cell>
          <cell r="CT350" t="str">
            <v>Upright</v>
          </cell>
          <cell r="CU350">
            <v>26950.826000000001</v>
          </cell>
          <cell r="CV350" t="b">
            <v>0</v>
          </cell>
          <cell r="CZ350">
            <v>1524.7619999999999</v>
          </cell>
          <cell r="DA350" t="str">
            <v>WA</v>
          </cell>
          <cell r="DC350" t="str">
            <v>Horizontal Axis</v>
          </cell>
          <cell r="DG350" t="str">
            <v>Electric</v>
          </cell>
          <cell r="DH350">
            <v>1524.7619999999999</v>
          </cell>
          <cell r="DI350" t="str">
            <v>WA</v>
          </cell>
          <cell r="DL350" t="str">
            <v>Electric</v>
          </cell>
          <cell r="DM350" t="str">
            <v>Electric</v>
          </cell>
          <cell r="DN350">
            <v>4956.4930000000004</v>
          </cell>
          <cell r="DO350" t="str">
            <v>WA</v>
          </cell>
          <cell r="DS350">
            <v>2003.7159999999999</v>
          </cell>
          <cell r="DT350" t="str">
            <v>WA</v>
          </cell>
          <cell r="DU350" t="str">
            <v>lt32</v>
          </cell>
          <cell r="DX350" t="b">
            <v>1</v>
          </cell>
          <cell r="DY350">
            <v>1464.694</v>
          </cell>
          <cell r="DZ350" t="str">
            <v>WA</v>
          </cell>
          <cell r="EC350" t="str">
            <v>Desktop</v>
          </cell>
          <cell r="ED350">
            <v>4956.4930000000004</v>
          </cell>
          <cell r="EE350" t="str">
            <v>WA</v>
          </cell>
          <cell r="EH350" t="str">
            <v>le20</v>
          </cell>
          <cell r="EI350">
            <v>4956.4930000000004</v>
          </cell>
          <cell r="EJ350" t="str">
            <v>WA</v>
          </cell>
          <cell r="EO350">
            <v>1144.6790000000001</v>
          </cell>
          <cell r="EP350" t="str">
            <v>MT</v>
          </cell>
          <cell r="ES350">
            <v>2003.7159999999999</v>
          </cell>
          <cell r="ET350" t="str">
            <v>WA</v>
          </cell>
          <cell r="EZ350" t="str">
            <v>WA</v>
          </cell>
          <cell r="FA350" t="str">
            <v>Bedrooms</v>
          </cell>
          <cell r="FB350">
            <v>4014759.3300000005</v>
          </cell>
          <cell r="FC350">
            <v>1933032.2700000003</v>
          </cell>
          <cell r="FI350" t="str">
            <v>WA</v>
          </cell>
          <cell r="FJ350" t="str">
            <v>Bathroom</v>
          </cell>
          <cell r="FK350" t="str">
            <v>EISAx</v>
          </cell>
          <cell r="FL350">
            <v>152476.19999999998</v>
          </cell>
          <cell r="FS350" t="str">
            <v>OR</v>
          </cell>
          <cell r="FT350" t="str">
            <v>EISAnqnx</v>
          </cell>
          <cell r="FV350">
            <v>11127044.49</v>
          </cell>
          <cell r="GD350" t="str">
            <v>WA</v>
          </cell>
          <cell r="GE350">
            <v>13037241.294</v>
          </cell>
          <cell r="GF350">
            <v>5403256.1660000002</v>
          </cell>
          <cell r="GI350">
            <v>1</v>
          </cell>
          <cell r="GJ350">
            <v>1</v>
          </cell>
          <cell r="GK350" t="str">
            <v>WA</v>
          </cell>
          <cell r="GL350">
            <v>1464.694</v>
          </cell>
          <cell r="GM350" t="str">
            <v>Pre 1980</v>
          </cell>
          <cell r="GN350">
            <v>0</v>
          </cell>
          <cell r="GQ350">
            <v>8632737.9961900003</v>
          </cell>
          <cell r="GR350">
            <v>524305.525975</v>
          </cell>
          <cell r="GU350" t="str">
            <v>Wood</v>
          </cell>
          <cell r="GX350" t="str">
            <v>None</v>
          </cell>
          <cell r="GY350" t="str">
            <v>WA</v>
          </cell>
          <cell r="GZ350">
            <v>2003.71557617188</v>
          </cell>
        </row>
        <row r="351">
          <cell r="AD351" t="str">
            <v>OR</v>
          </cell>
          <cell r="AH351" t="str">
            <v>OR</v>
          </cell>
          <cell r="AI351" t="str">
            <v>Pre 1980</v>
          </cell>
          <cell r="AJ351">
            <v>6932.7380000000003</v>
          </cell>
          <cell r="AK351" t="b">
            <v>1</v>
          </cell>
          <cell r="AN351" t="str">
            <v>WA</v>
          </cell>
          <cell r="AO351" t="str">
            <v>Heat Pump (Central System)</v>
          </cell>
          <cell r="AP351" t="str">
            <v>Pre 1980</v>
          </cell>
          <cell r="AQ351" t="str">
            <v>Slab on Grade</v>
          </cell>
          <cell r="AR351">
            <v>346.79377903845301</v>
          </cell>
          <cell r="AU351" t="str">
            <v>No</v>
          </cell>
          <cell r="AV351" t="b">
            <v>0</v>
          </cell>
          <cell r="AX351">
            <v>497995.86669921852</v>
          </cell>
          <cell r="AY351" t="b">
            <v>0</v>
          </cell>
          <cell r="AZ351">
            <v>360562.53244761669</v>
          </cell>
          <cell r="BA351" t="str">
            <v/>
          </cell>
          <cell r="BB351" t="str">
            <v/>
          </cell>
          <cell r="BC351">
            <v>0.23676875786918838</v>
          </cell>
          <cell r="BF351" t="str">
            <v>WA</v>
          </cell>
          <cell r="BG351" t="str">
            <v>Heat Pump (Central System)</v>
          </cell>
          <cell r="BH351" t="str">
            <v>1980-1992</v>
          </cell>
          <cell r="BI351" t="str">
            <v>Crawlspace</v>
          </cell>
          <cell r="BJ351">
            <v>1904.28771972656</v>
          </cell>
          <cell r="BM351" t="str">
            <v>No</v>
          </cell>
          <cell r="BN351">
            <v>4840699.3835449154</v>
          </cell>
          <cell r="BO351" t="b">
            <v>0</v>
          </cell>
          <cell r="BP351">
            <v>949528.89196655154</v>
          </cell>
          <cell r="BQ351">
            <v>1</v>
          </cell>
          <cell r="BR351">
            <v>1904.28771972656</v>
          </cell>
          <cell r="BU351" t="str">
            <v>WA</v>
          </cell>
          <cell r="BV351" t="str">
            <v>Pre 1980</v>
          </cell>
          <cell r="BW351" t="str">
            <v>Gas Storage Outside Conditioned Space</v>
          </cell>
          <cell r="BY351">
            <v>1464.694</v>
          </cell>
          <cell r="BZ351" t="str">
            <v>le55</v>
          </cell>
          <cell r="CF351" t="str">
            <v>Conditioned</v>
          </cell>
          <cell r="CG351">
            <v>4956.4930000000004</v>
          </cell>
          <cell r="CH351" t="str">
            <v>WA</v>
          </cell>
          <cell r="CI351" t="str">
            <v>Bottom-Freezer (Including French Door) w/o TTD Ice</v>
          </cell>
          <cell r="CJ351">
            <v>89216.874000000011</v>
          </cell>
          <cell r="CK351" t="b">
            <v>0</v>
          </cell>
          <cell r="CQ351" t="str">
            <v>Unconditioned</v>
          </cell>
          <cell r="CR351">
            <v>1904.288</v>
          </cell>
          <cell r="CS351" t="str">
            <v>WA</v>
          </cell>
          <cell r="CT351" t="str">
            <v>Chest</v>
          </cell>
          <cell r="CU351">
            <v>28564.32</v>
          </cell>
          <cell r="CV351" t="b">
            <v>0</v>
          </cell>
          <cell r="CZ351">
            <v>1524.7619999999999</v>
          </cell>
          <cell r="DA351" t="str">
            <v>WA</v>
          </cell>
          <cell r="DC351" t="str">
            <v>Vertical Axis</v>
          </cell>
          <cell r="DG351" t="str">
            <v>Electric</v>
          </cell>
          <cell r="DH351">
            <v>1188.027</v>
          </cell>
          <cell r="DI351" t="str">
            <v>OR</v>
          </cell>
          <cell r="DL351" t="str">
            <v>Electric</v>
          </cell>
          <cell r="DM351" t="str">
            <v>Electric</v>
          </cell>
          <cell r="DN351">
            <v>4956.4930000000004</v>
          </cell>
          <cell r="DO351" t="str">
            <v>WA</v>
          </cell>
          <cell r="DS351">
            <v>2003.7159999999999</v>
          </cell>
          <cell r="DT351" t="str">
            <v>WA</v>
          </cell>
          <cell r="DU351" t="str">
            <v>32to46</v>
          </cell>
          <cell r="DX351" t="b">
            <v>0</v>
          </cell>
          <cell r="DY351">
            <v>1464.694</v>
          </cell>
          <cell r="DZ351" t="str">
            <v>WA</v>
          </cell>
          <cell r="EC351" t="str">
            <v>Laptop</v>
          </cell>
          <cell r="ED351">
            <v>6932.7380000000003</v>
          </cell>
          <cell r="EE351" t="str">
            <v>OR</v>
          </cell>
          <cell r="EH351" t="str">
            <v>le20</v>
          </cell>
          <cell r="EI351">
            <v>1524.7619999999999</v>
          </cell>
          <cell r="EJ351" t="str">
            <v>WA</v>
          </cell>
          <cell r="EO351">
            <v>3785.7640000000001</v>
          </cell>
          <cell r="EP351" t="str">
            <v>ID</v>
          </cell>
          <cell r="ES351">
            <v>1524.7619999999999</v>
          </cell>
          <cell r="ET351" t="str">
            <v>WA</v>
          </cell>
          <cell r="EZ351" t="str">
            <v>WA</v>
          </cell>
          <cell r="FA351" t="str">
            <v>Exterior</v>
          </cell>
          <cell r="FB351">
            <v>892168.74000000011</v>
          </cell>
          <cell r="FC351">
            <v>6859786.3120000008</v>
          </cell>
          <cell r="FI351" t="str">
            <v>WA</v>
          </cell>
          <cell r="FJ351" t="str">
            <v>Bedrooms</v>
          </cell>
          <cell r="FK351" t="str">
            <v>EISAnqnx</v>
          </cell>
          <cell r="FL351">
            <v>274457.15999999997</v>
          </cell>
          <cell r="FS351" t="str">
            <v>OR</v>
          </cell>
          <cell r="FT351" t="str">
            <v>EISAq</v>
          </cell>
          <cell r="FV351">
            <v>915121.41600000008</v>
          </cell>
          <cell r="GD351" t="str">
            <v>OR</v>
          </cell>
          <cell r="GE351">
            <v>16700965.842</v>
          </cell>
          <cell r="GF351">
            <v>17304114.048</v>
          </cell>
          <cell r="GI351">
            <v>1</v>
          </cell>
          <cell r="GJ351">
            <v>2</v>
          </cell>
          <cell r="GK351" t="str">
            <v>OR</v>
          </cell>
          <cell r="GL351">
            <v>6932.7380000000003</v>
          </cell>
          <cell r="GM351" t="str">
            <v>Pre 1980</v>
          </cell>
          <cell r="GN351">
            <v>0</v>
          </cell>
          <cell r="GQ351">
            <v>35357657.073800005</v>
          </cell>
          <cell r="GR351">
            <v>3733764.7046600003</v>
          </cell>
          <cell r="GU351" t="str">
            <v>Natural Gas FAF</v>
          </cell>
          <cell r="GX351" t="str">
            <v>Natural Gas Other</v>
          </cell>
          <cell r="GY351" t="str">
            <v>WA</v>
          </cell>
          <cell r="GZ351">
            <v>4956.49267578125</v>
          </cell>
        </row>
        <row r="352">
          <cell r="AD352" t="str">
            <v>WA</v>
          </cell>
          <cell r="AH352" t="str">
            <v>WA</v>
          </cell>
          <cell r="AI352" t="str">
            <v>1993-2006</v>
          </cell>
          <cell r="AJ352">
            <v>1524.7619999999999</v>
          </cell>
          <cell r="AK352" t="b">
            <v>1</v>
          </cell>
          <cell r="AN352" t="str">
            <v>WA</v>
          </cell>
          <cell r="AO352" t="str">
            <v>Heat Pump (Central System)</v>
          </cell>
          <cell r="AP352" t="str">
            <v>Pre 1980</v>
          </cell>
          <cell r="AQ352" t="str">
            <v>Crawlspace</v>
          </cell>
          <cell r="AR352">
            <v>1117.8999465474801</v>
          </cell>
          <cell r="AU352" t="str">
            <v>No</v>
          </cell>
          <cell r="AV352" t="b">
            <v>0</v>
          </cell>
          <cell r="AX352">
            <v>1605304.3232421814</v>
          </cell>
          <cell r="AY352" t="b">
            <v>0</v>
          </cell>
          <cell r="AZ352">
            <v>1162283.9281252546</v>
          </cell>
          <cell r="BA352" t="str">
            <v/>
          </cell>
          <cell r="BB352" t="str">
            <v/>
          </cell>
          <cell r="BC352">
            <v>0.76323105477832243</v>
          </cell>
          <cell r="BF352" t="str">
            <v>WA</v>
          </cell>
          <cell r="BG352" t="str">
            <v>Heat Pump (Central System)</v>
          </cell>
          <cell r="BH352" t="str">
            <v>1980-1992</v>
          </cell>
          <cell r="BI352" t="str">
            <v>Crawlspace</v>
          </cell>
          <cell r="BJ352">
            <v>4360.1875</v>
          </cell>
          <cell r="BM352" t="str">
            <v>No</v>
          </cell>
          <cell r="BN352">
            <v>9806061.6875</v>
          </cell>
          <cell r="BO352" t="b">
            <v>0</v>
          </cell>
          <cell r="BP352">
            <v>2500045.6168062501</v>
          </cell>
          <cell r="BQ352">
            <v>1</v>
          </cell>
          <cell r="BR352">
            <v>4360.1875</v>
          </cell>
          <cell r="BU352" t="str">
            <v>WA</v>
          </cell>
          <cell r="BV352" t="str">
            <v>1993-2006</v>
          </cell>
          <cell r="BW352" t="str">
            <v>Solar/Other</v>
          </cell>
          <cell r="BY352">
            <v>2003.7159999999999</v>
          </cell>
          <cell r="BZ352" t="str">
            <v>le55</v>
          </cell>
          <cell r="CF352" t="str">
            <v>Conditioned</v>
          </cell>
          <cell r="CG352">
            <v>1464.694</v>
          </cell>
          <cell r="CH352" t="str">
            <v>WA</v>
          </cell>
          <cell r="CI352" t="str">
            <v>Bottom-Freezer (Including French Door) w/o TTD Ice</v>
          </cell>
          <cell r="CJ352">
            <v>32223.268</v>
          </cell>
          <cell r="CK352" t="b">
            <v>0</v>
          </cell>
          <cell r="CQ352" t="str">
            <v>Unconditioned</v>
          </cell>
          <cell r="CR352">
            <v>1904.288</v>
          </cell>
          <cell r="CS352" t="str">
            <v>WA</v>
          </cell>
          <cell r="CT352" t="str">
            <v>Upright</v>
          </cell>
          <cell r="CU352">
            <v>38085.760000000002</v>
          </cell>
          <cell r="CV352" t="b">
            <v>0</v>
          </cell>
          <cell r="CZ352">
            <v>1524.7619999999999</v>
          </cell>
          <cell r="DA352" t="str">
            <v>WA</v>
          </cell>
          <cell r="DC352" t="str">
            <v>Vertical Axis</v>
          </cell>
          <cell r="DG352" t="str">
            <v>Electric</v>
          </cell>
          <cell r="DH352">
            <v>6932.7380000000003</v>
          </cell>
          <cell r="DI352" t="str">
            <v>OR</v>
          </cell>
          <cell r="DL352" t="str">
            <v>Electric</v>
          </cell>
          <cell r="DM352" t="str">
            <v>Electric</v>
          </cell>
          <cell r="DN352">
            <v>4956.4930000000004</v>
          </cell>
          <cell r="DO352" t="str">
            <v>WA</v>
          </cell>
          <cell r="DS352">
            <v>2003.7159999999999</v>
          </cell>
          <cell r="DT352" t="str">
            <v>WA</v>
          </cell>
          <cell r="DU352" t="str">
            <v>gt46</v>
          </cell>
          <cell r="DX352" t="b">
            <v>0</v>
          </cell>
          <cell r="DY352">
            <v>1464.694</v>
          </cell>
          <cell r="DZ352" t="str">
            <v>WA</v>
          </cell>
          <cell r="EC352" t="str">
            <v>Desktop</v>
          </cell>
          <cell r="ED352">
            <v>1524.7619999999999</v>
          </cell>
          <cell r="EE352" t="str">
            <v>WA</v>
          </cell>
          <cell r="EH352" t="str">
            <v>le20</v>
          </cell>
          <cell r="EI352">
            <v>1464.694</v>
          </cell>
          <cell r="EJ352" t="str">
            <v>WA</v>
          </cell>
          <cell r="EO352">
            <v>3785.7640000000001</v>
          </cell>
          <cell r="EP352" t="str">
            <v>ID</v>
          </cell>
          <cell r="ES352">
            <v>1188.027</v>
          </cell>
          <cell r="ET352" t="str">
            <v>OR</v>
          </cell>
          <cell r="EZ352" t="str">
            <v>WA</v>
          </cell>
          <cell r="FA352" t="str">
            <v>Garage</v>
          </cell>
          <cell r="FB352">
            <v>1189558.32</v>
          </cell>
          <cell r="FC352">
            <v>2180856.9200000004</v>
          </cell>
          <cell r="FI352" t="str">
            <v>WA</v>
          </cell>
          <cell r="FJ352" t="str">
            <v>Bedrooms</v>
          </cell>
          <cell r="FK352" t="str">
            <v>EISAq</v>
          </cell>
          <cell r="FL352">
            <v>91485.72</v>
          </cell>
          <cell r="FS352" t="str">
            <v>OR</v>
          </cell>
          <cell r="FT352" t="str">
            <v>EISAx</v>
          </cell>
          <cell r="FV352">
            <v>2079821.4000000001</v>
          </cell>
          <cell r="GD352" t="str">
            <v>WA</v>
          </cell>
          <cell r="GE352">
            <v>1389058.182</v>
          </cell>
          <cell r="GF352">
            <v>1869358.2119999998</v>
          </cell>
          <cell r="GI352">
            <v>1</v>
          </cell>
          <cell r="GJ352">
            <v>1</v>
          </cell>
          <cell r="GK352" t="str">
            <v>WA</v>
          </cell>
          <cell r="GL352">
            <v>1524.7619999999999</v>
          </cell>
          <cell r="GM352" t="str">
            <v>1993-2006</v>
          </cell>
          <cell r="GN352">
            <v>-1</v>
          </cell>
          <cell r="GQ352">
            <v>7547541.4047599994</v>
          </cell>
          <cell r="GR352">
            <v>442748.95384500001</v>
          </cell>
          <cell r="GU352" t="str">
            <v>Natural Gas FAF</v>
          </cell>
          <cell r="GX352" t="str">
            <v>None</v>
          </cell>
          <cell r="GY352" t="str">
            <v>WA</v>
          </cell>
          <cell r="GZ352">
            <v>2003.71557617188</v>
          </cell>
        </row>
        <row r="353">
          <cell r="AD353" t="str">
            <v>WA</v>
          </cell>
          <cell r="AH353" t="str">
            <v>WA</v>
          </cell>
          <cell r="AI353" t="str">
            <v>Pre 1980</v>
          </cell>
          <cell r="AJ353">
            <v>1524.7619999999999</v>
          </cell>
          <cell r="AK353" t="b">
            <v>1</v>
          </cell>
          <cell r="AN353" t="str">
            <v>WA</v>
          </cell>
          <cell r="AO353" t="str">
            <v>Baseboard/Wall/Radiant</v>
          </cell>
          <cell r="AP353" t="str">
            <v>Pre 1980</v>
          </cell>
          <cell r="AQ353" t="str">
            <v>Slab on Grade</v>
          </cell>
          <cell r="AR353">
            <v>346.79377903845301</v>
          </cell>
          <cell r="AU353" t="str">
            <v>No</v>
          </cell>
          <cell r="AV353" t="b">
            <v>0</v>
          </cell>
          <cell r="AX353">
            <v>497995.86669921852</v>
          </cell>
          <cell r="AY353" t="b">
            <v>0</v>
          </cell>
          <cell r="AZ353">
            <v>360562.53244761669</v>
          </cell>
          <cell r="BA353" t="str">
            <v/>
          </cell>
          <cell r="BB353" t="str">
            <v/>
          </cell>
          <cell r="BC353">
            <v>0.23676875786918838</v>
          </cell>
          <cell r="BF353" t="str">
            <v>OR</v>
          </cell>
          <cell r="BG353" t="str">
            <v>Heat Pump (Central System)</v>
          </cell>
          <cell r="BH353" t="str">
            <v>1993-2006</v>
          </cell>
          <cell r="BI353" t="str">
            <v>Crawlspace</v>
          </cell>
          <cell r="BJ353">
            <v>1925.05932617188</v>
          </cell>
          <cell r="BM353" t="str">
            <v>No</v>
          </cell>
          <cell r="BN353">
            <v>5428667.2998047015</v>
          </cell>
          <cell r="BO353" t="b">
            <v>0</v>
          </cell>
          <cell r="BP353">
            <v>924605.99436035403</v>
          </cell>
          <cell r="BQ353">
            <v>1</v>
          </cell>
          <cell r="BR353">
            <v>1925.05932617188</v>
          </cell>
          <cell r="BU353" t="str">
            <v>WA</v>
          </cell>
          <cell r="BV353" t="str">
            <v>Pre 1980</v>
          </cell>
          <cell r="BW353" t="str">
            <v>Electric Storage - Inside Conditioned Space</v>
          </cell>
          <cell r="BY353">
            <v>4956.4930000000004</v>
          </cell>
          <cell r="BZ353" t="str">
            <v>gt55</v>
          </cell>
          <cell r="CF353" t="str">
            <v>Conditioned</v>
          </cell>
          <cell r="CG353">
            <v>6932.7380000000003</v>
          </cell>
          <cell r="CH353" t="str">
            <v>OR</v>
          </cell>
          <cell r="CI353" t="str">
            <v>Bottom-Freezer (Including French Door) w/o TTD Ice</v>
          </cell>
          <cell r="CJ353">
            <v>145587.49799999999</v>
          </cell>
          <cell r="CK353" t="b">
            <v>0</v>
          </cell>
          <cell r="CQ353" t="str">
            <v>Unconditioned</v>
          </cell>
          <cell r="CR353">
            <v>2079.9929999999999</v>
          </cell>
          <cell r="CS353" t="str">
            <v>WA</v>
          </cell>
          <cell r="CT353" t="str">
            <v>Chest</v>
          </cell>
          <cell r="CU353">
            <v>20799.93</v>
          </cell>
          <cell r="CV353" t="b">
            <v>0</v>
          </cell>
          <cell r="CZ353">
            <v>4956.4930000000004</v>
          </cell>
          <cell r="DA353" t="str">
            <v>WA</v>
          </cell>
          <cell r="DC353" t="str">
            <v>Vertical Axis</v>
          </cell>
          <cell r="DG353" t="str">
            <v>Electric</v>
          </cell>
          <cell r="DH353">
            <v>2003.7159999999999</v>
          </cell>
          <cell r="DI353" t="str">
            <v>WA</v>
          </cell>
          <cell r="DL353" t="str">
            <v>Electric</v>
          </cell>
          <cell r="DM353" t="str">
            <v>Electric</v>
          </cell>
          <cell r="DN353">
            <v>1524.7619999999999</v>
          </cell>
          <cell r="DO353" t="str">
            <v>WA</v>
          </cell>
          <cell r="DS353">
            <v>4956.4930000000004</v>
          </cell>
          <cell r="DT353" t="str">
            <v>WA</v>
          </cell>
          <cell r="DU353" t="str">
            <v>lt32</v>
          </cell>
          <cell r="DX353" t="b">
            <v>1</v>
          </cell>
          <cell r="DY353">
            <v>4956.4930000000004</v>
          </cell>
          <cell r="DZ353" t="str">
            <v>WA</v>
          </cell>
          <cell r="EC353" t="str">
            <v>Laptop</v>
          </cell>
          <cell r="ED353">
            <v>1524.7619999999999</v>
          </cell>
          <cell r="EE353" t="str">
            <v>WA</v>
          </cell>
          <cell r="EH353" t="str">
            <v>le20</v>
          </cell>
          <cell r="EI353">
            <v>1464.694</v>
          </cell>
          <cell r="EJ353" t="str">
            <v>WA</v>
          </cell>
          <cell r="EO353">
            <v>1612.692</v>
          </cell>
          <cell r="EP353" t="str">
            <v>OR</v>
          </cell>
          <cell r="ES353">
            <v>2003.7159999999999</v>
          </cell>
          <cell r="ET353" t="str">
            <v>WA</v>
          </cell>
          <cell r="EZ353" t="str">
            <v>WA</v>
          </cell>
          <cell r="FA353" t="str">
            <v>Kitchen</v>
          </cell>
          <cell r="FB353">
            <v>2527811.4300000002</v>
          </cell>
          <cell r="FC353">
            <v>1159819.3620000002</v>
          </cell>
          <cell r="FI353" t="str">
            <v>WA</v>
          </cell>
          <cell r="FJ353" t="str">
            <v>Bedrooms</v>
          </cell>
          <cell r="FK353" t="str">
            <v>EISAx</v>
          </cell>
          <cell r="FL353">
            <v>213466.68</v>
          </cell>
          <cell r="FS353" t="str">
            <v>WA</v>
          </cell>
          <cell r="FT353" t="str">
            <v>EISAnqnx</v>
          </cell>
          <cell r="FV353">
            <v>12192972.780000001</v>
          </cell>
          <cell r="GD353" t="str">
            <v>WA</v>
          </cell>
          <cell r="GE353">
            <v>1687911.534</v>
          </cell>
          <cell r="GF353">
            <v>2897047.8</v>
          </cell>
          <cell r="GI353">
            <v>1</v>
          </cell>
          <cell r="GJ353">
            <v>1</v>
          </cell>
          <cell r="GK353" t="str">
            <v>WA</v>
          </cell>
          <cell r="GL353">
            <v>1524.7619999999999</v>
          </cell>
          <cell r="GM353" t="str">
            <v>Pre 1980</v>
          </cell>
          <cell r="GN353">
            <v>0</v>
          </cell>
          <cell r="GQ353">
            <v>7547541.4047599994</v>
          </cell>
          <cell r="GR353">
            <v>442748.95384500001</v>
          </cell>
          <cell r="GU353" t="str">
            <v>Natural Gas FAF</v>
          </cell>
          <cell r="GX353" t="str">
            <v>Baseboard/Wall/Radiant</v>
          </cell>
          <cell r="GY353" t="str">
            <v>WA</v>
          </cell>
          <cell r="GZ353">
            <v>1524.76245117188</v>
          </cell>
        </row>
        <row r="354">
          <cell r="AD354" t="str">
            <v>WA</v>
          </cell>
          <cell r="AH354" t="str">
            <v>WA</v>
          </cell>
          <cell r="AI354" t="str">
            <v>Pre 1980</v>
          </cell>
          <cell r="AJ354">
            <v>1524.7619999999999</v>
          </cell>
          <cell r="AK354" t="b">
            <v>1</v>
          </cell>
          <cell r="AN354" t="str">
            <v>WA</v>
          </cell>
          <cell r="AO354" t="str">
            <v>Baseboard/Wall/Radiant</v>
          </cell>
          <cell r="AP354" t="str">
            <v>Pre 1980</v>
          </cell>
          <cell r="AQ354" t="str">
            <v>Crawlspace</v>
          </cell>
          <cell r="AR354">
            <v>1117.8999465474801</v>
          </cell>
          <cell r="AU354" t="str">
            <v>No</v>
          </cell>
          <cell r="AV354" t="b">
            <v>0</v>
          </cell>
          <cell r="AX354">
            <v>1605304.3232421814</v>
          </cell>
          <cell r="AY354" t="b">
            <v>0</v>
          </cell>
          <cell r="AZ354">
            <v>1162283.9281252546</v>
          </cell>
          <cell r="BA354" t="str">
            <v/>
          </cell>
          <cell r="BB354" t="str">
            <v/>
          </cell>
          <cell r="BC354">
            <v>0.76323105477832243</v>
          </cell>
          <cell r="BF354" t="str">
            <v>MT</v>
          </cell>
          <cell r="BG354" t="str">
            <v>Window A/C</v>
          </cell>
          <cell r="BH354" t="str">
            <v>Pre 1980</v>
          </cell>
          <cell r="BI354" t="str">
            <v>Basement</v>
          </cell>
          <cell r="BJ354">
            <v>1109.8367055257199</v>
          </cell>
          <cell r="BM354" t="str">
            <v>No</v>
          </cell>
          <cell r="BN354">
            <v>1955532.2751363185</v>
          </cell>
          <cell r="BO354" t="b">
            <v>0</v>
          </cell>
          <cell r="BP354">
            <v>558740.4084093495</v>
          </cell>
          <cell r="BQ354">
            <v>0.5</v>
          </cell>
          <cell r="BR354">
            <v>554.91835276285997</v>
          </cell>
          <cell r="BU354" t="str">
            <v>WA</v>
          </cell>
          <cell r="BV354" t="str">
            <v>Pre 1980</v>
          </cell>
          <cell r="BW354" t="str">
            <v>Electric Storage - Inside Conditioned Space</v>
          </cell>
          <cell r="BY354">
            <v>1524.7619999999999</v>
          </cell>
          <cell r="BZ354" t="str">
            <v>le55</v>
          </cell>
          <cell r="CF354" t="str">
            <v>Unconditioned</v>
          </cell>
          <cell r="CG354">
            <v>6932.7380000000003</v>
          </cell>
          <cell r="CH354" t="str">
            <v>OR</v>
          </cell>
          <cell r="CI354" t="str">
            <v>Refrigerator Only</v>
          </cell>
          <cell r="CJ354">
            <v>69327.38</v>
          </cell>
          <cell r="CK354" t="b">
            <v>0</v>
          </cell>
          <cell r="CQ354" t="str">
            <v>Unconditioned</v>
          </cell>
          <cell r="CR354">
            <v>2130.886</v>
          </cell>
          <cell r="CS354" t="str">
            <v>MT</v>
          </cell>
          <cell r="CT354" t="str">
            <v>Upright</v>
          </cell>
          <cell r="CU354">
            <v>44748.606</v>
          </cell>
          <cell r="CV354" t="b">
            <v>0</v>
          </cell>
          <cell r="CZ354">
            <v>4956.4930000000004</v>
          </cell>
          <cell r="DA354" t="str">
            <v>WA</v>
          </cell>
          <cell r="DC354" t="str">
            <v>Horizontal Axis</v>
          </cell>
          <cell r="DG354" t="str">
            <v>Electric</v>
          </cell>
          <cell r="DH354">
            <v>2003.7159999999999</v>
          </cell>
          <cell r="DI354" t="str">
            <v>WA</v>
          </cell>
          <cell r="DL354" t="str">
            <v>Gas</v>
          </cell>
          <cell r="DM354" t="str">
            <v>Gas</v>
          </cell>
          <cell r="DN354">
            <v>1524.7619999999999</v>
          </cell>
          <cell r="DO354" t="str">
            <v>WA</v>
          </cell>
          <cell r="DS354">
            <v>4956.4930000000004</v>
          </cell>
          <cell r="DT354" t="str">
            <v>WA</v>
          </cell>
          <cell r="DU354" t="str">
            <v>gt46</v>
          </cell>
          <cell r="DX354" t="b">
            <v>1</v>
          </cell>
          <cell r="DY354">
            <v>4956.4930000000004</v>
          </cell>
          <cell r="DZ354" t="str">
            <v>WA</v>
          </cell>
          <cell r="EC354" t="str">
            <v>Desktop</v>
          </cell>
          <cell r="ED354">
            <v>4956.4930000000004</v>
          </cell>
          <cell r="EE354" t="str">
            <v>WA</v>
          </cell>
          <cell r="EH354" t="str">
            <v>gt20</v>
          </cell>
          <cell r="EI354">
            <v>6932.7380000000003</v>
          </cell>
          <cell r="EJ354" t="str">
            <v>OR</v>
          </cell>
          <cell r="EO354">
            <v>1612.692</v>
          </cell>
          <cell r="EP354" t="str">
            <v>OR</v>
          </cell>
          <cell r="ES354">
            <v>4956.4930000000004</v>
          </cell>
          <cell r="ET354" t="str">
            <v>WA</v>
          </cell>
          <cell r="EZ354" t="str">
            <v>WA</v>
          </cell>
          <cell r="FA354" t="str">
            <v>Living Room/Family Room</v>
          </cell>
          <cell r="FB354">
            <v>1363035.5750000002</v>
          </cell>
          <cell r="FC354">
            <v>693909.02</v>
          </cell>
          <cell r="FI354" t="str">
            <v>WA</v>
          </cell>
          <cell r="FJ354" t="str">
            <v>Exterior</v>
          </cell>
          <cell r="FK354" t="str">
            <v>EISAq</v>
          </cell>
          <cell r="FL354">
            <v>45742.86</v>
          </cell>
          <cell r="FS354" t="str">
            <v>WA</v>
          </cell>
          <cell r="FT354" t="str">
            <v>EISAq</v>
          </cell>
          <cell r="FV354">
            <v>257737.63600000003</v>
          </cell>
          <cell r="GD354" t="str">
            <v>WA</v>
          </cell>
          <cell r="GE354">
            <v>6330811.824</v>
          </cell>
          <cell r="GF354">
            <v>3314832.588</v>
          </cell>
          <cell r="GI354">
            <v>1</v>
          </cell>
          <cell r="GJ354">
            <v>1</v>
          </cell>
          <cell r="GK354" t="str">
            <v>WA</v>
          </cell>
          <cell r="GL354">
            <v>1524.7619999999999</v>
          </cell>
          <cell r="GM354" t="str">
            <v>Pre 1980</v>
          </cell>
          <cell r="GN354">
            <v>0</v>
          </cell>
          <cell r="GQ354">
            <v>6946586.9577000001</v>
          </cell>
          <cell r="GR354">
            <v>450105.93049499998</v>
          </cell>
          <cell r="GU354" t="str">
            <v>Natural Gas FAF</v>
          </cell>
          <cell r="GX354" t="str">
            <v>Wood</v>
          </cell>
          <cell r="GY354" t="str">
            <v>WA</v>
          </cell>
          <cell r="GZ354">
            <v>1524.76245117188</v>
          </cell>
        </row>
        <row r="355">
          <cell r="AD355" t="str">
            <v>WA</v>
          </cell>
          <cell r="AH355" t="str">
            <v>WA</v>
          </cell>
          <cell r="AI355" t="str">
            <v>Pre 1980</v>
          </cell>
          <cell r="AJ355">
            <v>1524.7619999999999</v>
          </cell>
          <cell r="AK355" t="b">
            <v>1</v>
          </cell>
          <cell r="AN355" t="str">
            <v>WA</v>
          </cell>
          <cell r="AO355" t="str">
            <v>Wood</v>
          </cell>
          <cell r="AP355" t="str">
            <v>Pre 1980</v>
          </cell>
          <cell r="AQ355" t="str">
            <v>Slab on Grade</v>
          </cell>
          <cell r="AR355">
            <v>346.79377903845301</v>
          </cell>
          <cell r="AU355" t="str">
            <v>No</v>
          </cell>
          <cell r="AV355" t="b">
            <v>1</v>
          </cell>
          <cell r="AX355">
            <v>497995.86669921852</v>
          </cell>
          <cell r="AY355" t="b">
            <v>0</v>
          </cell>
          <cell r="AZ355">
            <v>360562.53244761669</v>
          </cell>
          <cell r="BA355">
            <v>0.23676880222841284</v>
          </cell>
          <cell r="BB355">
            <v>346.79377903845301</v>
          </cell>
          <cell r="BC355">
            <v>0.23676875786918838</v>
          </cell>
          <cell r="BF355" t="str">
            <v>MT</v>
          </cell>
          <cell r="BG355" t="str">
            <v>Window A/C</v>
          </cell>
          <cell r="BH355" t="str">
            <v>Pre 1980</v>
          </cell>
          <cell r="BI355" t="str">
            <v>Crawlspace</v>
          </cell>
          <cell r="BJ355">
            <v>1021.04976908366</v>
          </cell>
          <cell r="BM355" t="str">
            <v>No</v>
          </cell>
          <cell r="BN355">
            <v>1799089.6931254088</v>
          </cell>
          <cell r="BO355" t="b">
            <v>0</v>
          </cell>
          <cell r="BP355">
            <v>514041.1757366003</v>
          </cell>
          <cell r="BQ355">
            <v>0.5</v>
          </cell>
          <cell r="BR355">
            <v>510.52488454182998</v>
          </cell>
          <cell r="BU355" t="str">
            <v>OR</v>
          </cell>
          <cell r="BV355" t="str">
            <v>1980-1992</v>
          </cell>
          <cell r="BW355" t="str">
            <v>Gas Storage Outside Conditioned Space</v>
          </cell>
          <cell r="BY355">
            <v>6932.7380000000003</v>
          </cell>
          <cell r="BZ355" t="str">
            <v>le55</v>
          </cell>
          <cell r="CF355" t="str">
            <v>Conditioned</v>
          </cell>
          <cell r="CG355">
            <v>4956.4930000000004</v>
          </cell>
          <cell r="CH355" t="str">
            <v>WA</v>
          </cell>
          <cell r="CI355" t="str">
            <v>Side-by-Side w/ TTD Ice</v>
          </cell>
          <cell r="CJ355">
            <v>118955.83200000001</v>
          </cell>
          <cell r="CK355" t="b">
            <v>0</v>
          </cell>
          <cell r="CQ355" t="str">
            <v>Unconditioned</v>
          </cell>
          <cell r="CR355">
            <v>1612.692</v>
          </cell>
          <cell r="CS355" t="str">
            <v>OR</v>
          </cell>
          <cell r="CT355" t="str">
            <v>Upright</v>
          </cell>
          <cell r="CU355">
            <v>32253.84</v>
          </cell>
          <cell r="CV355" t="b">
            <v>0</v>
          </cell>
          <cell r="CZ355">
            <v>4956.4930000000004</v>
          </cell>
          <cell r="DA355" t="str">
            <v>WA</v>
          </cell>
          <cell r="DC355" t="str">
            <v>Horizontal Axis</v>
          </cell>
          <cell r="DG355" t="str">
            <v>Electric</v>
          </cell>
          <cell r="DH355">
            <v>4956.4930000000004</v>
          </cell>
          <cell r="DI355" t="str">
            <v>WA</v>
          </cell>
          <cell r="DL355" t="str">
            <v>Gas</v>
          </cell>
          <cell r="DM355" t="str">
            <v>Gas</v>
          </cell>
          <cell r="DN355">
            <v>1524.7619999999999</v>
          </cell>
          <cell r="DO355" t="str">
            <v>WA</v>
          </cell>
          <cell r="DS355">
            <v>2003.7159999999999</v>
          </cell>
          <cell r="DT355" t="str">
            <v>WA</v>
          </cell>
          <cell r="DU355" t="str">
            <v>lt32</v>
          </cell>
          <cell r="DX355" t="b">
            <v>1</v>
          </cell>
          <cell r="DY355">
            <v>4956.4930000000004</v>
          </cell>
          <cell r="DZ355" t="str">
            <v>WA</v>
          </cell>
          <cell r="EC355" t="str">
            <v>Laptop</v>
          </cell>
          <cell r="ED355">
            <v>4956.4930000000004</v>
          </cell>
          <cell r="EE355" t="str">
            <v>WA</v>
          </cell>
          <cell r="EH355" t="str">
            <v>gt20</v>
          </cell>
          <cell r="EI355">
            <v>1464.694</v>
          </cell>
          <cell r="EJ355" t="str">
            <v>WA</v>
          </cell>
          <cell r="EO355">
            <v>1612.692</v>
          </cell>
          <cell r="EP355" t="str">
            <v>OR</v>
          </cell>
          <cell r="ES355">
            <v>1524.7619999999999</v>
          </cell>
          <cell r="ET355" t="str">
            <v>WA</v>
          </cell>
          <cell r="EZ355" t="str">
            <v>WA</v>
          </cell>
          <cell r="FA355" t="str">
            <v>Other</v>
          </cell>
          <cell r="FB355">
            <v>5204317.6500000004</v>
          </cell>
          <cell r="FC355">
            <v>2230421.85</v>
          </cell>
          <cell r="FI355" t="str">
            <v>WA</v>
          </cell>
          <cell r="FJ355" t="str">
            <v>Kitchen</v>
          </cell>
          <cell r="FK355" t="str">
            <v>EISAnqnx</v>
          </cell>
          <cell r="FL355">
            <v>76238.099999999991</v>
          </cell>
          <cell r="FS355" t="str">
            <v>WA</v>
          </cell>
          <cell r="FT355" t="str">
            <v>EISAx</v>
          </cell>
          <cell r="FV355">
            <v>4049454.7810000004</v>
          </cell>
          <cell r="GD355" t="str">
            <v>WA</v>
          </cell>
          <cell r="GE355">
            <v>4008599.298</v>
          </cell>
          <cell r="GF355">
            <v>3664003.0859999997</v>
          </cell>
          <cell r="GI355">
            <v>1</v>
          </cell>
          <cell r="GJ355">
            <v>1</v>
          </cell>
          <cell r="GK355" t="str">
            <v>WA</v>
          </cell>
          <cell r="GL355">
            <v>1524.7619999999999</v>
          </cell>
          <cell r="GM355" t="str">
            <v>Pre 1980</v>
          </cell>
          <cell r="GN355">
            <v>0</v>
          </cell>
          <cell r="GQ355">
            <v>7547541.4047599994</v>
          </cell>
          <cell r="GR355">
            <v>442748.95384500001</v>
          </cell>
          <cell r="GU355" t="str">
            <v>Natural Gas FAF</v>
          </cell>
          <cell r="GX355" t="str">
            <v>Baseboard/Wall/Radiant</v>
          </cell>
          <cell r="GY355" t="str">
            <v>WA</v>
          </cell>
          <cell r="GZ355">
            <v>1464.69372558594</v>
          </cell>
        </row>
        <row r="356">
          <cell r="AD356" t="str">
            <v>WA</v>
          </cell>
          <cell r="AH356" t="str">
            <v>WA</v>
          </cell>
          <cell r="AI356" t="str">
            <v>1980-1992</v>
          </cell>
          <cell r="AJ356">
            <v>4956.4930000000004</v>
          </cell>
          <cell r="AK356" t="b">
            <v>1</v>
          </cell>
          <cell r="AN356" t="str">
            <v>WA</v>
          </cell>
          <cell r="AO356" t="str">
            <v>Wood</v>
          </cell>
          <cell r="AP356" t="str">
            <v>Pre 1980</v>
          </cell>
          <cell r="AQ356" t="str">
            <v>Crawlspace</v>
          </cell>
          <cell r="AR356">
            <v>1117.8999465474801</v>
          </cell>
          <cell r="AU356" t="str">
            <v>No</v>
          </cell>
          <cell r="AV356" t="b">
            <v>1</v>
          </cell>
          <cell r="AX356">
            <v>1605304.3232421814</v>
          </cell>
          <cell r="AY356" t="b">
            <v>0</v>
          </cell>
          <cell r="AZ356">
            <v>1162283.9281252546</v>
          </cell>
          <cell r="BA356">
            <v>0.7632311977715871</v>
          </cell>
          <cell r="BB356">
            <v>1117.8999465474801</v>
          </cell>
          <cell r="BC356">
            <v>0.76323105477832243</v>
          </cell>
          <cell r="BF356" t="str">
            <v>WA</v>
          </cell>
          <cell r="BG356" t="str">
            <v>Central Air Conditioning (Ducted System)</v>
          </cell>
          <cell r="BH356" t="str">
            <v>1993-2006</v>
          </cell>
          <cell r="BI356" t="str">
            <v>Crawlspace</v>
          </cell>
          <cell r="BJ356">
            <v>12271.3056640625</v>
          </cell>
          <cell r="BM356" t="str">
            <v>No</v>
          </cell>
          <cell r="BN356">
            <v>19695445.590820312</v>
          </cell>
          <cell r="BO356" t="b">
            <v>0</v>
          </cell>
          <cell r="BP356">
            <v>3311140.6375920898</v>
          </cell>
          <cell r="BQ356">
            <v>1</v>
          </cell>
          <cell r="BR356">
            <v>12271.3056640625</v>
          </cell>
          <cell r="BU356" t="str">
            <v>WA</v>
          </cell>
          <cell r="BV356" t="str">
            <v>Pre 1980</v>
          </cell>
          <cell r="BW356" t="str">
            <v>Electric Storage - Inside Conditioned Space</v>
          </cell>
          <cell r="BY356">
            <v>1524.7619999999999</v>
          </cell>
          <cell r="BZ356" t="str">
            <v>le55</v>
          </cell>
          <cell r="CF356" t="str">
            <v>Unconditioned</v>
          </cell>
          <cell r="CG356">
            <v>4956.4930000000004</v>
          </cell>
          <cell r="CH356" t="str">
            <v>WA</v>
          </cell>
          <cell r="CI356" t="str">
            <v>Top-Freezer w/o TTD Ice</v>
          </cell>
          <cell r="CJ356">
            <v>94173.367000000013</v>
          </cell>
          <cell r="CK356" t="b">
            <v>0</v>
          </cell>
          <cell r="CQ356" t="str">
            <v>Unconditioned</v>
          </cell>
          <cell r="CR356">
            <v>1192.4649999999999</v>
          </cell>
          <cell r="CS356" t="str">
            <v>ID</v>
          </cell>
          <cell r="CT356" t="str">
            <v>Upright</v>
          </cell>
          <cell r="CU356">
            <v>17886.974999999999</v>
          </cell>
          <cell r="CV356" t="b">
            <v>0</v>
          </cell>
          <cell r="CZ356">
            <v>1524.7619999999999</v>
          </cell>
          <cell r="DA356" t="str">
            <v>WA</v>
          </cell>
          <cell r="DC356" t="str">
            <v>Horizontal Axis</v>
          </cell>
          <cell r="DG356" t="str">
            <v>Propane</v>
          </cell>
          <cell r="DH356">
            <v>1524.7619999999999</v>
          </cell>
          <cell r="DI356" t="str">
            <v>WA</v>
          </cell>
          <cell r="DL356" t="str">
            <v>Electric</v>
          </cell>
          <cell r="DM356" t="str">
            <v>Electric</v>
          </cell>
          <cell r="DN356">
            <v>1524.7619999999999</v>
          </cell>
          <cell r="DO356" t="str">
            <v>WA</v>
          </cell>
          <cell r="DS356">
            <v>1524.7619999999999</v>
          </cell>
          <cell r="DT356" t="str">
            <v>WA</v>
          </cell>
          <cell r="DU356" t="str">
            <v>lt32</v>
          </cell>
          <cell r="DX356" t="b">
            <v>1</v>
          </cell>
          <cell r="DY356">
            <v>4956.4930000000004</v>
          </cell>
          <cell r="DZ356" t="str">
            <v>WA</v>
          </cell>
          <cell r="EC356" t="str">
            <v>Laptop</v>
          </cell>
          <cell r="ED356">
            <v>1188.027</v>
          </cell>
          <cell r="EE356" t="str">
            <v>OR</v>
          </cell>
          <cell r="EH356" t="str">
            <v>le20</v>
          </cell>
          <cell r="EI356">
            <v>1464.694</v>
          </cell>
          <cell r="EJ356" t="str">
            <v>WA</v>
          </cell>
          <cell r="EO356">
            <v>1612.692</v>
          </cell>
          <cell r="EP356" t="str">
            <v>OR</v>
          </cell>
          <cell r="ES356">
            <v>1464.694</v>
          </cell>
          <cell r="ET356" t="str">
            <v>WA</v>
          </cell>
          <cell r="EZ356" t="str">
            <v>WA</v>
          </cell>
          <cell r="FA356" t="str">
            <v>Bathroom</v>
          </cell>
          <cell r="FB356">
            <v>1615816.7180000001</v>
          </cell>
          <cell r="FC356">
            <v>510518.77900000004</v>
          </cell>
          <cell r="FI356" t="str">
            <v>WA</v>
          </cell>
          <cell r="FJ356" t="str">
            <v>Kitchen</v>
          </cell>
          <cell r="FK356" t="str">
            <v>EISAx</v>
          </cell>
          <cell r="FL356">
            <v>60990.479999999996</v>
          </cell>
          <cell r="FS356" t="str">
            <v>WA</v>
          </cell>
          <cell r="FT356" t="str">
            <v>EISAnqnx</v>
          </cell>
          <cell r="FV356">
            <v>2680390.02</v>
          </cell>
          <cell r="GD356" t="str">
            <v>WA</v>
          </cell>
          <cell r="GE356">
            <v>15905386.037</v>
          </cell>
          <cell r="GF356">
            <v>7474391.4440000001</v>
          </cell>
          <cell r="GI356">
            <v>1</v>
          </cell>
          <cell r="GJ356">
            <v>1</v>
          </cell>
          <cell r="GK356" t="str">
            <v>WA</v>
          </cell>
          <cell r="GL356">
            <v>4956.4930000000004</v>
          </cell>
          <cell r="GM356" t="str">
            <v>1980-1992</v>
          </cell>
          <cell r="GN356">
            <v>0</v>
          </cell>
          <cell r="GQ356">
            <v>23007510.161249001</v>
          </cell>
          <cell r="GR356">
            <v>1853220.3414675</v>
          </cell>
          <cell r="GU356" t="str">
            <v>Natural Gas FAF</v>
          </cell>
          <cell r="GX356" t="str">
            <v>Wood</v>
          </cell>
          <cell r="GY356" t="str">
            <v>WA</v>
          </cell>
          <cell r="GZ356">
            <v>1464.69372558594</v>
          </cell>
        </row>
        <row r="357">
          <cell r="AD357" t="str">
            <v>WA</v>
          </cell>
          <cell r="AH357" t="str">
            <v>WA</v>
          </cell>
          <cell r="AI357" t="str">
            <v>Pre 1980</v>
          </cell>
          <cell r="AJ357">
            <v>4956.4930000000004</v>
          </cell>
          <cell r="AK357" t="b">
            <v>1</v>
          </cell>
          <cell r="AN357" t="str">
            <v>WA</v>
          </cell>
          <cell r="AO357" t="str">
            <v>Baseboard/Wall/Radiant</v>
          </cell>
          <cell r="AP357" t="str">
            <v>Pre 1980</v>
          </cell>
          <cell r="AQ357" t="str">
            <v>Basement</v>
          </cell>
          <cell r="AR357">
            <v>1524.76245117188</v>
          </cell>
          <cell r="AU357" t="str">
            <v>No</v>
          </cell>
          <cell r="AV357" t="b">
            <v>0</v>
          </cell>
          <cell r="AX357">
            <v>2558551.3930664146</v>
          </cell>
          <cell r="AY357" t="b">
            <v>0</v>
          </cell>
          <cell r="AZ357">
            <v>1977639.7706066961</v>
          </cell>
          <cell r="BA357" t="str">
            <v/>
          </cell>
          <cell r="BB357" t="str">
            <v/>
          </cell>
          <cell r="BC357">
            <v>1.0000002958965923</v>
          </cell>
          <cell r="BF357" t="str">
            <v>WA</v>
          </cell>
          <cell r="BG357" t="str">
            <v>Heat Pump (Central System)</v>
          </cell>
          <cell r="BH357" t="str">
            <v>1980-1992</v>
          </cell>
          <cell r="BI357" t="str">
            <v>Basement</v>
          </cell>
          <cell r="BJ357">
            <v>2079.99340820313</v>
          </cell>
          <cell r="BM357" t="str">
            <v>No</v>
          </cell>
          <cell r="BN357">
            <v>8132774.2260742383</v>
          </cell>
          <cell r="BO357" t="b">
            <v>0</v>
          </cell>
          <cell r="BP357">
            <v>1824715.8172143598</v>
          </cell>
          <cell r="BQ357">
            <v>1</v>
          </cell>
          <cell r="BR357">
            <v>2079.99340820313</v>
          </cell>
          <cell r="BU357" t="str">
            <v>WA</v>
          </cell>
          <cell r="BV357" t="str">
            <v>Pre 1980</v>
          </cell>
          <cell r="BW357" t="str">
            <v>Electric Storage - Inside Conditioned Space</v>
          </cell>
          <cell r="BY357">
            <v>1464.694</v>
          </cell>
          <cell r="BZ357" t="str">
            <v>le55</v>
          </cell>
          <cell r="CF357" t="str">
            <v>Conditioned</v>
          </cell>
          <cell r="CG357">
            <v>1524.7619999999999</v>
          </cell>
          <cell r="CH357" t="str">
            <v>WA</v>
          </cell>
          <cell r="CI357" t="str">
            <v>Side-by-Side w/ TTD Ice</v>
          </cell>
          <cell r="CJ357">
            <v>39643.811999999998</v>
          </cell>
          <cell r="CK357" t="b">
            <v>0</v>
          </cell>
          <cell r="CQ357" t="str">
            <v>Unconditioned</v>
          </cell>
          <cell r="CR357">
            <v>1192.4649999999999</v>
          </cell>
          <cell r="CS357" t="str">
            <v>ID</v>
          </cell>
          <cell r="CT357" t="str">
            <v>Chest</v>
          </cell>
          <cell r="CU357">
            <v>17886.974999999999</v>
          </cell>
          <cell r="CV357" t="b">
            <v>0</v>
          </cell>
          <cell r="CZ357">
            <v>2003.7159999999999</v>
          </cell>
          <cell r="DA357" t="str">
            <v>WA</v>
          </cell>
          <cell r="DC357" t="str">
            <v>Vertical Axis</v>
          </cell>
          <cell r="DG357" t="str">
            <v>Electric</v>
          </cell>
          <cell r="DH357">
            <v>1464.694</v>
          </cell>
          <cell r="DI357" t="str">
            <v>WA</v>
          </cell>
          <cell r="DL357" t="str">
            <v>Electric</v>
          </cell>
          <cell r="DM357" t="str">
            <v>Electric</v>
          </cell>
          <cell r="DN357">
            <v>6932.7380000000003</v>
          </cell>
          <cell r="DO357" t="str">
            <v>OR</v>
          </cell>
          <cell r="DS357">
            <v>1524.7619999999999</v>
          </cell>
          <cell r="DT357" t="str">
            <v>WA</v>
          </cell>
          <cell r="DU357" t="str">
            <v>32to46</v>
          </cell>
          <cell r="DX357" t="b">
            <v>0</v>
          </cell>
          <cell r="DY357">
            <v>2003.7159999999999</v>
          </cell>
          <cell r="DZ357" t="str">
            <v>WA</v>
          </cell>
          <cell r="EC357" t="str">
            <v>Desktop</v>
          </cell>
          <cell r="ED357">
            <v>1464.694</v>
          </cell>
          <cell r="EE357" t="str">
            <v>WA</v>
          </cell>
          <cell r="EH357" t="str">
            <v>gt20</v>
          </cell>
          <cell r="EI357">
            <v>4956.4930000000004</v>
          </cell>
          <cell r="EJ357" t="str">
            <v>WA</v>
          </cell>
          <cell r="EO357">
            <v>1612.692</v>
          </cell>
          <cell r="EP357" t="str">
            <v>OR</v>
          </cell>
          <cell r="ES357">
            <v>2003.7159999999999</v>
          </cell>
          <cell r="ET357" t="str">
            <v>WA</v>
          </cell>
          <cell r="EZ357" t="str">
            <v>WA</v>
          </cell>
          <cell r="FA357" t="str">
            <v>Bedrooms</v>
          </cell>
          <cell r="FB357">
            <v>916951.20500000007</v>
          </cell>
          <cell r="FC357">
            <v>1377905.054</v>
          </cell>
          <cell r="FI357" t="str">
            <v>WA</v>
          </cell>
          <cell r="FJ357" t="str">
            <v>Living Room/Family Room</v>
          </cell>
          <cell r="FK357" t="str">
            <v>EISAq</v>
          </cell>
          <cell r="FL357">
            <v>182971.44</v>
          </cell>
          <cell r="FS357" t="str">
            <v>WA</v>
          </cell>
          <cell r="FT357" t="str">
            <v>EISAq</v>
          </cell>
          <cell r="FV357">
            <v>424761.26</v>
          </cell>
          <cell r="GD357" t="str">
            <v>WA</v>
          </cell>
          <cell r="GE357">
            <v>18978411.697000001</v>
          </cell>
          <cell r="GF357">
            <v>8723427.6800000016</v>
          </cell>
          <cell r="GI357">
            <v>1</v>
          </cell>
          <cell r="GJ357">
            <v>1</v>
          </cell>
          <cell r="GK357" t="str">
            <v>WA</v>
          </cell>
          <cell r="GL357">
            <v>4956.4930000000004</v>
          </cell>
          <cell r="GM357" t="str">
            <v>Pre 1980</v>
          </cell>
          <cell r="GN357">
            <v>-1</v>
          </cell>
          <cell r="GQ357">
            <v>23007510.161249001</v>
          </cell>
          <cell r="GR357">
            <v>1853220.3414675</v>
          </cell>
          <cell r="GU357" t="str">
            <v>Natural Gas FAF</v>
          </cell>
          <cell r="GX357" t="str">
            <v>None</v>
          </cell>
          <cell r="GY357" t="str">
            <v>WA</v>
          </cell>
          <cell r="GZ357">
            <v>2003.71557617188</v>
          </cell>
        </row>
        <row r="358">
          <cell r="AD358" t="str">
            <v>WA</v>
          </cell>
          <cell r="AH358" t="str">
            <v>WA</v>
          </cell>
          <cell r="AI358" t="str">
            <v>1993-2006</v>
          </cell>
          <cell r="AJ358">
            <v>4956.4930000000004</v>
          </cell>
          <cell r="AK358" t="b">
            <v>1</v>
          </cell>
          <cell r="AN358" t="str">
            <v>WA</v>
          </cell>
          <cell r="AO358" t="str">
            <v>Natural Gas FAF</v>
          </cell>
          <cell r="AP358" t="str">
            <v>Pre 1980</v>
          </cell>
          <cell r="AQ358" t="str">
            <v>Basement</v>
          </cell>
          <cell r="AR358">
            <v>1524.76245117188</v>
          </cell>
          <cell r="AU358" t="str">
            <v>No</v>
          </cell>
          <cell r="AV358" t="b">
            <v>1</v>
          </cell>
          <cell r="AX358">
            <v>2558551.3930664146</v>
          </cell>
          <cell r="AY358" t="b">
            <v>0</v>
          </cell>
          <cell r="AZ358">
            <v>1977639.7706066961</v>
          </cell>
          <cell r="BA358">
            <v>1</v>
          </cell>
          <cell r="BB358">
            <v>1524.76245117188</v>
          </cell>
          <cell r="BC358">
            <v>1.0000002958965923</v>
          </cell>
          <cell r="BF358" t="str">
            <v>ID</v>
          </cell>
          <cell r="BG358" t="str">
            <v>Central Air Conditioning (Ducted System)</v>
          </cell>
          <cell r="BH358" t="str">
            <v>1993-2006</v>
          </cell>
          <cell r="BI358" t="str">
            <v>Crawlspace</v>
          </cell>
          <cell r="BJ358">
            <v>3785.76440429688</v>
          </cell>
          <cell r="BM358" t="str">
            <v>No</v>
          </cell>
          <cell r="BN358">
            <v>4576989.1647949275</v>
          </cell>
          <cell r="BO358" t="b">
            <v>0</v>
          </cell>
          <cell r="BP358">
            <v>1179150.9032770279</v>
          </cell>
          <cell r="BQ358">
            <v>1</v>
          </cell>
          <cell r="BR358">
            <v>3785.76440429688</v>
          </cell>
          <cell r="BU358" t="str">
            <v>WA</v>
          </cell>
          <cell r="BV358" t="str">
            <v>Pre 1980</v>
          </cell>
          <cell r="BW358" t="str">
            <v>Electric Storage - Outside Conditioned Space - Unbuffered</v>
          </cell>
          <cell r="BY358">
            <v>1464.694</v>
          </cell>
          <cell r="BZ358" t="str">
            <v>le55</v>
          </cell>
          <cell r="CF358" t="str">
            <v>Conditioned</v>
          </cell>
          <cell r="CG358">
            <v>1150.8789999999999</v>
          </cell>
          <cell r="CH358" t="str">
            <v>WA</v>
          </cell>
          <cell r="CI358" t="str">
            <v>Bottom-Freezer (Including French Door) w/o TTD Ice</v>
          </cell>
          <cell r="CJ358">
            <v>29922.853999999999</v>
          </cell>
          <cell r="CK358" t="b">
            <v>0</v>
          </cell>
          <cell r="CQ358" t="str">
            <v>Conditioned</v>
          </cell>
          <cell r="CR358">
            <v>1192.4649999999999</v>
          </cell>
          <cell r="CS358" t="str">
            <v>ID</v>
          </cell>
          <cell r="CT358" t="str">
            <v>Chest</v>
          </cell>
          <cell r="CU358">
            <v>21464.37</v>
          </cell>
          <cell r="CV358" t="b">
            <v>0</v>
          </cell>
          <cell r="CZ358">
            <v>1524.7619999999999</v>
          </cell>
          <cell r="DA358" t="str">
            <v>WA</v>
          </cell>
          <cell r="DC358" t="str">
            <v>Vertical Axis</v>
          </cell>
          <cell r="DG358" t="str">
            <v>Electric</v>
          </cell>
          <cell r="DH358">
            <v>4956.4930000000004</v>
          </cell>
          <cell r="DI358" t="str">
            <v>WA</v>
          </cell>
          <cell r="DL358" t="str">
            <v>Gas</v>
          </cell>
          <cell r="DM358" t="str">
            <v>Electric</v>
          </cell>
          <cell r="DN358">
            <v>6932.7380000000003</v>
          </cell>
          <cell r="DO358" t="str">
            <v>OR</v>
          </cell>
          <cell r="DS358">
            <v>1524.7619999999999</v>
          </cell>
          <cell r="DT358" t="str">
            <v>WA</v>
          </cell>
          <cell r="DU358" t="str">
            <v>lt32</v>
          </cell>
          <cell r="DX358" t="b">
            <v>1</v>
          </cell>
          <cell r="DY358">
            <v>2003.7159999999999</v>
          </cell>
          <cell r="DZ358" t="str">
            <v>WA</v>
          </cell>
          <cell r="EC358" t="str">
            <v>Desktop</v>
          </cell>
          <cell r="ED358">
            <v>1464.694</v>
          </cell>
          <cell r="EE358" t="str">
            <v>WA</v>
          </cell>
          <cell r="EH358" t="str">
            <v>le20</v>
          </cell>
          <cell r="EI358">
            <v>1188.027</v>
          </cell>
          <cell r="EJ358" t="str">
            <v>OR</v>
          </cell>
          <cell r="EO358">
            <v>1904.288</v>
          </cell>
          <cell r="EP358" t="str">
            <v>WA</v>
          </cell>
          <cell r="ES358">
            <v>4956.4930000000004</v>
          </cell>
          <cell r="ET358" t="str">
            <v>WA</v>
          </cell>
          <cell r="EZ358" t="str">
            <v>WA</v>
          </cell>
          <cell r="FA358" t="str">
            <v>Exterior</v>
          </cell>
          <cell r="FB358">
            <v>1462165.4350000001</v>
          </cell>
          <cell r="FC358">
            <v>9833682.1120000016</v>
          </cell>
          <cell r="FI358" t="str">
            <v>WA</v>
          </cell>
          <cell r="FJ358" t="str">
            <v>Other</v>
          </cell>
          <cell r="FK358" t="str">
            <v>EISAnqnx</v>
          </cell>
          <cell r="FL358">
            <v>182971.44</v>
          </cell>
          <cell r="FS358" t="str">
            <v>WA</v>
          </cell>
          <cell r="FT358" t="str">
            <v>EISAx</v>
          </cell>
          <cell r="FV358">
            <v>1838190.97</v>
          </cell>
          <cell r="GD358" t="str">
            <v>WA</v>
          </cell>
          <cell r="GE358">
            <v>30873994.897000004</v>
          </cell>
          <cell r="GF358">
            <v>20772662.163000003</v>
          </cell>
          <cell r="GI358">
            <v>1</v>
          </cell>
          <cell r="GJ358">
            <v>1</v>
          </cell>
          <cell r="GK358" t="str">
            <v>WA</v>
          </cell>
          <cell r="GL358">
            <v>4956.4930000000004</v>
          </cell>
          <cell r="GM358" t="str">
            <v>1993-2006</v>
          </cell>
          <cell r="GN358">
            <v>-1</v>
          </cell>
          <cell r="GQ358">
            <v>27922269.490189001</v>
          </cell>
          <cell r="GR358">
            <v>175893.54533749999</v>
          </cell>
          <cell r="GU358" t="str">
            <v>Baseboard/Wall/Radiant</v>
          </cell>
          <cell r="GX358" t="str">
            <v>Wood</v>
          </cell>
          <cell r="GY358" t="str">
            <v>WA</v>
          </cell>
          <cell r="GZ358">
            <v>2003.71557617188</v>
          </cell>
        </row>
        <row r="359">
          <cell r="AD359" t="str">
            <v>WA</v>
          </cell>
          <cell r="AH359" t="str">
            <v>WA</v>
          </cell>
          <cell r="AI359" t="str">
            <v>Pre 1980</v>
          </cell>
          <cell r="AJ359">
            <v>1524.7619999999999</v>
          </cell>
          <cell r="AK359" t="b">
            <v>1</v>
          </cell>
          <cell r="AN359" t="str">
            <v>WA</v>
          </cell>
          <cell r="AO359" t="str">
            <v>Baseboard/Wall/Radiant</v>
          </cell>
          <cell r="AP359" t="str">
            <v>Pre 1980</v>
          </cell>
          <cell r="AQ359" t="str">
            <v>Crawlspace</v>
          </cell>
          <cell r="AR359">
            <v>4956.49267578125</v>
          </cell>
          <cell r="AU359" t="str">
            <v>Yes</v>
          </cell>
          <cell r="AV359" t="b">
            <v>1</v>
          </cell>
          <cell r="AX359">
            <v>14636522.871582031</v>
          </cell>
          <cell r="AY359" t="b">
            <v>0</v>
          </cell>
          <cell r="AZ359">
            <v>0</v>
          </cell>
          <cell r="BA359">
            <v>1</v>
          </cell>
          <cell r="BB359">
            <v>2478.246337890625</v>
          </cell>
          <cell r="BC359">
            <v>0.99999993458706582</v>
          </cell>
          <cell r="BF359" t="str">
            <v>ID</v>
          </cell>
          <cell r="BG359" t="str">
            <v>Central Air Conditioning (Ducted System)</v>
          </cell>
          <cell r="BH359" t="str">
            <v>1993-2006</v>
          </cell>
          <cell r="BI359" t="str">
            <v>Slab on Grade</v>
          </cell>
          <cell r="BJ359">
            <v>3785.76440429688</v>
          </cell>
          <cell r="BM359" t="str">
            <v>No</v>
          </cell>
          <cell r="BN359">
            <v>6042079.9892578209</v>
          </cell>
          <cell r="BO359" t="b">
            <v>0</v>
          </cell>
          <cell r="BP359">
            <v>1025563.5771240247</v>
          </cell>
          <cell r="BQ359">
            <v>1</v>
          </cell>
          <cell r="BR359">
            <v>3785.76440429688</v>
          </cell>
          <cell r="BU359" t="str">
            <v>OR</v>
          </cell>
          <cell r="BV359" t="str">
            <v>Pre 1980</v>
          </cell>
          <cell r="BW359" t="str">
            <v>Gas Storage Inside Conditioned Space</v>
          </cell>
          <cell r="BY359">
            <v>6932.7380000000003</v>
          </cell>
          <cell r="BZ359" t="str">
            <v>le55</v>
          </cell>
          <cell r="CF359" t="str">
            <v>Unconditioned</v>
          </cell>
          <cell r="CG359">
            <v>1150.8789999999999</v>
          </cell>
          <cell r="CH359" t="str">
            <v>WA</v>
          </cell>
          <cell r="CI359" t="str">
            <v>Side-by-Side w/ TTD Ice</v>
          </cell>
          <cell r="CJ359">
            <v>25319.337999999996</v>
          </cell>
          <cell r="CK359" t="b">
            <v>0</v>
          </cell>
          <cell r="CQ359" t="str">
            <v>Conditioned</v>
          </cell>
          <cell r="CR359">
            <v>1192.4649999999999</v>
          </cell>
          <cell r="CS359" t="str">
            <v>ID</v>
          </cell>
          <cell r="CT359" t="str">
            <v>Chest</v>
          </cell>
          <cell r="CU359">
            <v>14309.579999999998</v>
          </cell>
          <cell r="CV359" t="b">
            <v>0</v>
          </cell>
          <cell r="CZ359">
            <v>4956.4930000000004</v>
          </cell>
          <cell r="DA359" t="str">
            <v>WA</v>
          </cell>
          <cell r="DC359" t="str">
            <v>Vertical Axis</v>
          </cell>
          <cell r="DG359" t="str">
            <v>Electric</v>
          </cell>
          <cell r="DH359">
            <v>4956.4930000000004</v>
          </cell>
          <cell r="DI359" t="str">
            <v>WA</v>
          </cell>
          <cell r="DL359" t="str">
            <v>Gas</v>
          </cell>
          <cell r="DM359" t="str">
            <v>Electric</v>
          </cell>
          <cell r="DN359">
            <v>1524.7619999999999</v>
          </cell>
          <cell r="DO359" t="str">
            <v>WA</v>
          </cell>
          <cell r="DS359">
            <v>1524.7619999999999</v>
          </cell>
          <cell r="DT359" t="str">
            <v>WA</v>
          </cell>
          <cell r="DU359" t="str">
            <v>32to46</v>
          </cell>
          <cell r="DX359" t="b">
            <v>0</v>
          </cell>
          <cell r="DY359">
            <v>4956.4930000000004</v>
          </cell>
          <cell r="DZ359" t="str">
            <v>WA</v>
          </cell>
          <cell r="EC359" t="str">
            <v>Laptop</v>
          </cell>
          <cell r="ED359">
            <v>1464.694</v>
          </cell>
          <cell r="EE359" t="str">
            <v>WA</v>
          </cell>
          <cell r="EH359" t="str">
            <v>le20</v>
          </cell>
          <cell r="EI359">
            <v>4956.4930000000004</v>
          </cell>
          <cell r="EJ359" t="str">
            <v>WA</v>
          </cell>
          <cell r="EO359">
            <v>1612.692</v>
          </cell>
          <cell r="EP359" t="str">
            <v>OR</v>
          </cell>
          <cell r="ES359">
            <v>1524.7619999999999</v>
          </cell>
          <cell r="ET359" t="str">
            <v>WA</v>
          </cell>
          <cell r="EZ359" t="str">
            <v>WA</v>
          </cell>
          <cell r="FA359" t="str">
            <v>Garage</v>
          </cell>
          <cell r="FB359">
            <v>2279986.7800000003</v>
          </cell>
          <cell r="FC359">
            <v>2666593.2340000002</v>
          </cell>
          <cell r="FI359" t="str">
            <v>WA</v>
          </cell>
          <cell r="FJ359" t="str">
            <v>Other</v>
          </cell>
          <cell r="FK359" t="str">
            <v>EISAq</v>
          </cell>
          <cell r="FL359">
            <v>361368.59399999998</v>
          </cell>
          <cell r="FS359" t="str">
            <v>WA</v>
          </cell>
          <cell r="FT359" t="str">
            <v>EISAnqnx</v>
          </cell>
          <cell r="FV359">
            <v>2782690.65</v>
          </cell>
          <cell r="GD359" t="str">
            <v>WA</v>
          </cell>
          <cell r="GE359">
            <v>808123.86</v>
          </cell>
          <cell r="GF359">
            <v>2610392.5439999998</v>
          </cell>
          <cell r="GI359">
            <v>1</v>
          </cell>
          <cell r="GJ359">
            <v>1</v>
          </cell>
          <cell r="GK359" t="str">
            <v>WA</v>
          </cell>
          <cell r="GL359">
            <v>1524.7619999999999</v>
          </cell>
          <cell r="GM359" t="str">
            <v>Pre 1980</v>
          </cell>
          <cell r="GN359">
            <v>0</v>
          </cell>
          <cell r="GQ359">
            <v>7547541.4047599994</v>
          </cell>
          <cell r="GR359">
            <v>442748.95384500001</v>
          </cell>
          <cell r="GU359" t="str">
            <v>Natural Gas FAF</v>
          </cell>
          <cell r="GX359" t="str">
            <v>Natural Gas Other</v>
          </cell>
          <cell r="GY359" t="str">
            <v>OR</v>
          </cell>
          <cell r="GZ359">
            <v>6932.73828125</v>
          </cell>
        </row>
        <row r="360">
          <cell r="AD360" t="str">
            <v>WA</v>
          </cell>
          <cell r="AH360" t="str">
            <v>WA</v>
          </cell>
          <cell r="AI360" t="str">
            <v>Pre 1980</v>
          </cell>
          <cell r="AJ360">
            <v>2003.7159999999999</v>
          </cell>
          <cell r="AK360" t="b">
            <v>1</v>
          </cell>
          <cell r="AN360" t="str">
            <v>WA</v>
          </cell>
          <cell r="AO360" t="str">
            <v>Natural Gas FAF</v>
          </cell>
          <cell r="AP360" t="str">
            <v>Pre 1980</v>
          </cell>
          <cell r="AQ360" t="str">
            <v>Crawlspace</v>
          </cell>
          <cell r="AR360">
            <v>4956.49267578125</v>
          </cell>
          <cell r="AU360" t="str">
            <v>Yes</v>
          </cell>
          <cell r="AV360" t="b">
            <v>1</v>
          </cell>
          <cell r="AX360">
            <v>14636522.871582031</v>
          </cell>
          <cell r="AY360" t="b">
            <v>0</v>
          </cell>
          <cell r="AZ360">
            <v>0</v>
          </cell>
          <cell r="BA360">
            <v>1</v>
          </cell>
          <cell r="BB360">
            <v>2478.246337890625</v>
          </cell>
          <cell r="BC360">
            <v>0.99999993458706582</v>
          </cell>
          <cell r="BF360" t="str">
            <v>OR</v>
          </cell>
          <cell r="BG360" t="str">
            <v>Heat Pump (Central System)</v>
          </cell>
          <cell r="BH360" t="str">
            <v>Pre 1980</v>
          </cell>
          <cell r="BI360" t="str">
            <v>Crawlspace</v>
          </cell>
          <cell r="BJ360">
            <v>8264.9453125</v>
          </cell>
          <cell r="BM360" t="str">
            <v>No</v>
          </cell>
          <cell r="BN360">
            <v>18273794.0859375</v>
          </cell>
          <cell r="BO360" t="b">
            <v>0</v>
          </cell>
          <cell r="BP360">
            <v>9873675.5928515624</v>
          </cell>
          <cell r="BQ360">
            <v>1</v>
          </cell>
          <cell r="BR360">
            <v>8264.9453125</v>
          </cell>
          <cell r="BU360" t="str">
            <v>WA</v>
          </cell>
          <cell r="BV360" t="str">
            <v>1993-2006</v>
          </cell>
          <cell r="BW360" t="str">
            <v>Electric Storage - Inside Conditioned Space</v>
          </cell>
          <cell r="BY360">
            <v>1524.7619999999999</v>
          </cell>
          <cell r="BZ360" t="str">
            <v>le55</v>
          </cell>
          <cell r="CF360" t="str">
            <v>Conditioned</v>
          </cell>
          <cell r="CG360">
            <v>4956.4930000000004</v>
          </cell>
          <cell r="CH360" t="str">
            <v>WA</v>
          </cell>
          <cell r="CI360" t="str">
            <v>Side-by-Side w/ TTD Ice</v>
          </cell>
          <cell r="CJ360">
            <v>109042.84600000001</v>
          </cell>
          <cell r="CK360" t="b">
            <v>0</v>
          </cell>
          <cell r="CQ360" t="str">
            <v>Conditioned</v>
          </cell>
          <cell r="CR360">
            <v>1925.059</v>
          </cell>
          <cell r="CS360" t="str">
            <v>OR</v>
          </cell>
          <cell r="CT360" t="str">
            <v>Chest</v>
          </cell>
          <cell r="CU360">
            <v>26950.826000000001</v>
          </cell>
          <cell r="CV360" t="b">
            <v>0</v>
          </cell>
          <cell r="CZ360">
            <v>1464.694</v>
          </cell>
          <cell r="DA360" t="str">
            <v>WA</v>
          </cell>
          <cell r="DC360" t="str">
            <v>Vertical Axis</v>
          </cell>
          <cell r="DG360" t="str">
            <v>Electric</v>
          </cell>
          <cell r="DH360">
            <v>4956.4930000000004</v>
          </cell>
          <cell r="DI360" t="str">
            <v>WA</v>
          </cell>
          <cell r="DL360" t="str">
            <v>Electric</v>
          </cell>
          <cell r="DM360" t="str">
            <v>Electric</v>
          </cell>
          <cell r="DN360">
            <v>1524.7619999999999</v>
          </cell>
          <cell r="DO360" t="str">
            <v>WA</v>
          </cell>
          <cell r="DS360">
            <v>1188.027</v>
          </cell>
          <cell r="DT360" t="str">
            <v>OR</v>
          </cell>
          <cell r="DU360" t="str">
            <v>lt32</v>
          </cell>
          <cell r="DX360" t="b">
            <v>0</v>
          </cell>
          <cell r="DY360">
            <v>4956.4930000000004</v>
          </cell>
          <cell r="DZ360" t="str">
            <v>WA</v>
          </cell>
          <cell r="EC360" t="str">
            <v>Laptop</v>
          </cell>
          <cell r="ED360">
            <v>4956.4930000000004</v>
          </cell>
          <cell r="EE360" t="str">
            <v>WA</v>
          </cell>
          <cell r="EH360" t="str">
            <v>gt20</v>
          </cell>
          <cell r="EI360">
            <v>4956.4930000000004</v>
          </cell>
          <cell r="EJ360" t="str">
            <v>WA</v>
          </cell>
          <cell r="EO360">
            <v>1925.059</v>
          </cell>
          <cell r="EP360" t="str">
            <v>OR</v>
          </cell>
          <cell r="ES360">
            <v>1150.8789999999999</v>
          </cell>
          <cell r="ET360" t="str">
            <v>WA</v>
          </cell>
          <cell r="EZ360" t="str">
            <v>WA</v>
          </cell>
          <cell r="FA360" t="str">
            <v>Kitchen</v>
          </cell>
          <cell r="FB360">
            <v>991298.60000000009</v>
          </cell>
          <cell r="FC360">
            <v>555127.21600000001</v>
          </cell>
          <cell r="FI360" t="str">
            <v>WA</v>
          </cell>
          <cell r="FJ360" t="str">
            <v>Bathroom</v>
          </cell>
          <cell r="FK360" t="str">
            <v>EISAnqnx</v>
          </cell>
          <cell r="FL360">
            <v>152476.19999999998</v>
          </cell>
          <cell r="FS360" t="str">
            <v>WA</v>
          </cell>
          <cell r="FT360" t="str">
            <v>EISAq</v>
          </cell>
          <cell r="FV360">
            <v>274457.15999999997</v>
          </cell>
          <cell r="GD360" t="str">
            <v>WA</v>
          </cell>
          <cell r="GE360">
            <v>3382272.608</v>
          </cell>
          <cell r="GF360">
            <v>2348355.1519999998</v>
          </cell>
          <cell r="GI360">
            <v>1</v>
          </cell>
          <cell r="GJ360">
            <v>1</v>
          </cell>
          <cell r="GK360" t="str">
            <v>WA</v>
          </cell>
          <cell r="GL360">
            <v>2003.7159999999999</v>
          </cell>
          <cell r="GM360" t="str">
            <v>Pre 1980</v>
          </cell>
          <cell r="GN360">
            <v>0</v>
          </cell>
          <cell r="GQ360">
            <v>10718403.861307999</v>
          </cell>
          <cell r="GR360">
            <v>344634.14270999999</v>
          </cell>
          <cell r="GU360" t="str">
            <v>Heat Pump (Central System)</v>
          </cell>
          <cell r="GX360" t="str">
            <v>Propane/LP</v>
          </cell>
          <cell r="GY360" t="str">
            <v>WA</v>
          </cell>
          <cell r="GZ360">
            <v>4956.49267578125</v>
          </cell>
        </row>
        <row r="361">
          <cell r="AD361" t="str">
            <v>WA</v>
          </cell>
          <cell r="AH361" t="str">
            <v>WA</v>
          </cell>
          <cell r="AI361" t="str">
            <v>Pre 1980</v>
          </cell>
          <cell r="AJ361">
            <v>1524.7619999999999</v>
          </cell>
          <cell r="AK361" t="b">
            <v>1</v>
          </cell>
          <cell r="AN361" t="str">
            <v>WA</v>
          </cell>
          <cell r="AO361" t="str">
            <v>Natural Gas Other</v>
          </cell>
          <cell r="AP361" t="str">
            <v>Pre 1980</v>
          </cell>
          <cell r="AQ361" t="str">
            <v>Crawlspace</v>
          </cell>
          <cell r="AR361">
            <v>4956.49267578125</v>
          </cell>
          <cell r="AU361" t="str">
            <v>Yes</v>
          </cell>
          <cell r="AV361" t="b">
            <v>0</v>
          </cell>
          <cell r="AX361">
            <v>14636522.871582031</v>
          </cell>
          <cell r="AY361" t="b">
            <v>0</v>
          </cell>
          <cell r="AZ361">
            <v>0</v>
          </cell>
          <cell r="BA361" t="str">
            <v/>
          </cell>
          <cell r="BB361" t="str">
            <v/>
          </cell>
          <cell r="BC361">
            <v>0.99999993458706582</v>
          </cell>
          <cell r="BF361" t="str">
            <v>WA</v>
          </cell>
          <cell r="BG361" t="str">
            <v>Central Air Conditioning (Ducted System)</v>
          </cell>
          <cell r="BH361" t="str">
            <v>Pre 1980</v>
          </cell>
          <cell r="BI361" t="str">
            <v>Crawlspace</v>
          </cell>
          <cell r="BJ361">
            <v>1904.28771972656</v>
          </cell>
          <cell r="BM361" t="str">
            <v>No</v>
          </cell>
          <cell r="BN361">
            <v>2490808.3374023405</v>
          </cell>
          <cell r="BO361" t="b">
            <v>0</v>
          </cell>
          <cell r="BP361">
            <v>1597562.1924224831</v>
          </cell>
          <cell r="BQ361">
            <v>1</v>
          </cell>
          <cell r="BR361">
            <v>1904.28771972656</v>
          </cell>
          <cell r="BU361" t="str">
            <v>WA</v>
          </cell>
          <cell r="BV361" t="str">
            <v>Pre 1980</v>
          </cell>
          <cell r="BW361" t="str">
            <v>Electric Storage - Inside Conditioned Space</v>
          </cell>
          <cell r="BY361">
            <v>1524.7619999999999</v>
          </cell>
          <cell r="BZ361" t="str">
            <v>le55</v>
          </cell>
          <cell r="CF361" t="str">
            <v>Conditioned</v>
          </cell>
          <cell r="CG361">
            <v>1464.694</v>
          </cell>
          <cell r="CH361" t="str">
            <v>WA</v>
          </cell>
          <cell r="CI361" t="str">
            <v>Side-by-Side w/o TTD Ice</v>
          </cell>
          <cell r="CJ361">
            <v>36617.35</v>
          </cell>
          <cell r="CK361" t="b">
            <v>0</v>
          </cell>
          <cell r="CQ361" t="str">
            <v>Conditioned</v>
          </cell>
          <cell r="CR361">
            <v>1192.4649999999999</v>
          </cell>
          <cell r="CS361" t="str">
            <v>ID</v>
          </cell>
          <cell r="CT361" t="str">
            <v>Chest</v>
          </cell>
          <cell r="CU361">
            <v>17886.974999999999</v>
          </cell>
          <cell r="CV361" t="b">
            <v>0</v>
          </cell>
          <cell r="CZ361">
            <v>4956.4930000000004</v>
          </cell>
          <cell r="DA361" t="str">
            <v>WA</v>
          </cell>
          <cell r="DC361" t="str">
            <v>Vertical Axis</v>
          </cell>
          <cell r="DG361" t="str">
            <v>Electric</v>
          </cell>
          <cell r="DH361">
            <v>4956.4930000000004</v>
          </cell>
          <cell r="DI361" t="str">
            <v>WA</v>
          </cell>
          <cell r="DL361" t="str">
            <v>Gas</v>
          </cell>
          <cell r="DM361" t="str">
            <v>Electric</v>
          </cell>
          <cell r="DN361">
            <v>1524.7619999999999</v>
          </cell>
          <cell r="DO361" t="str">
            <v>WA</v>
          </cell>
          <cell r="DS361">
            <v>1188.027</v>
          </cell>
          <cell r="DT361" t="str">
            <v>OR</v>
          </cell>
          <cell r="DU361" t="str">
            <v>32to46</v>
          </cell>
          <cell r="DX361" t="b">
            <v>0</v>
          </cell>
          <cell r="DY361">
            <v>6932.7380000000003</v>
          </cell>
          <cell r="DZ361" t="str">
            <v>OR</v>
          </cell>
          <cell r="EC361" t="str">
            <v>Desktop</v>
          </cell>
          <cell r="ED361">
            <v>4956.4930000000004</v>
          </cell>
          <cell r="EE361" t="str">
            <v>WA</v>
          </cell>
          <cell r="EH361" t="str">
            <v>gt20</v>
          </cell>
          <cell r="EI361">
            <v>4956.4930000000004</v>
          </cell>
          <cell r="EJ361" t="str">
            <v>WA</v>
          </cell>
          <cell r="EO361">
            <v>1612.692</v>
          </cell>
          <cell r="EP361" t="str">
            <v>OR</v>
          </cell>
          <cell r="ES361">
            <v>4956.4930000000004</v>
          </cell>
          <cell r="ET361" t="str">
            <v>WA</v>
          </cell>
          <cell r="EZ361" t="str">
            <v>WA</v>
          </cell>
          <cell r="FA361" t="str">
            <v>Living Room/Family Room</v>
          </cell>
          <cell r="FB361">
            <v>287476.59400000004</v>
          </cell>
          <cell r="FC361">
            <v>1377905.054</v>
          </cell>
          <cell r="FI361" t="str">
            <v>WA</v>
          </cell>
          <cell r="FJ361" t="str">
            <v>Bedrooms</v>
          </cell>
          <cell r="FK361" t="str">
            <v>EISAnqnx</v>
          </cell>
          <cell r="FL361">
            <v>640400.03999999992</v>
          </cell>
          <cell r="FS361" t="str">
            <v>WA</v>
          </cell>
          <cell r="FT361" t="str">
            <v>EISAx</v>
          </cell>
          <cell r="FV361">
            <v>2104171.56</v>
          </cell>
          <cell r="GD361" t="str">
            <v>WA</v>
          </cell>
          <cell r="GE361">
            <v>1588802.004</v>
          </cell>
          <cell r="GF361">
            <v>2404549.6740000001</v>
          </cell>
          <cell r="GI361">
            <v>1</v>
          </cell>
          <cell r="GJ361">
            <v>1</v>
          </cell>
          <cell r="GK361" t="str">
            <v>WA</v>
          </cell>
          <cell r="GL361">
            <v>1524.7619999999999</v>
          </cell>
          <cell r="GM361" t="str">
            <v>Pre 1980</v>
          </cell>
          <cell r="GN361">
            <v>0</v>
          </cell>
          <cell r="GQ361">
            <v>7547541.4047599994</v>
          </cell>
          <cell r="GR361">
            <v>442748.95384500001</v>
          </cell>
          <cell r="GU361" t="str">
            <v>Natural Gas FAF</v>
          </cell>
          <cell r="GX361" t="str">
            <v>Wood</v>
          </cell>
          <cell r="GY361" t="str">
            <v>WA</v>
          </cell>
          <cell r="GZ361">
            <v>2003.71557617188</v>
          </cell>
        </row>
        <row r="362">
          <cell r="AD362" t="str">
            <v>WA</v>
          </cell>
          <cell r="AH362" t="str">
            <v>WA</v>
          </cell>
          <cell r="AI362" t="str">
            <v>1980-1992</v>
          </cell>
          <cell r="AJ362">
            <v>4956.4930000000004</v>
          </cell>
          <cell r="AK362" t="b">
            <v>1</v>
          </cell>
          <cell r="AN362" t="str">
            <v>WA</v>
          </cell>
          <cell r="AO362" t="str">
            <v>Wood</v>
          </cell>
          <cell r="AP362" t="str">
            <v>Pre 1980</v>
          </cell>
          <cell r="AQ362" t="str">
            <v>Basement</v>
          </cell>
          <cell r="AR362">
            <v>2003.71557617188</v>
          </cell>
          <cell r="AU362" t="str">
            <v>No</v>
          </cell>
          <cell r="AV362" t="b">
            <v>0</v>
          </cell>
          <cell r="AX362">
            <v>4372107.3872070424</v>
          </cell>
          <cell r="AY362" t="b">
            <v>0</v>
          </cell>
          <cell r="AZ362">
            <v>2097609.6880712942</v>
          </cell>
          <cell r="BA362" t="str">
            <v/>
          </cell>
          <cell r="BB362" t="str">
            <v/>
          </cell>
          <cell r="BC362">
            <v>0.99999978847894622</v>
          </cell>
          <cell r="BF362" t="str">
            <v>ID</v>
          </cell>
          <cell r="BG362" t="str">
            <v>Central Air Conditioning (Ducted System)</v>
          </cell>
          <cell r="BH362" t="str">
            <v>1980-1992</v>
          </cell>
          <cell r="BI362" t="str">
            <v>Crawlspace</v>
          </cell>
          <cell r="BJ362">
            <v>3785.76440429688</v>
          </cell>
          <cell r="BM362" t="str">
            <v>No</v>
          </cell>
          <cell r="BN362">
            <v>5269784.0507812565</v>
          </cell>
          <cell r="BO362" t="b">
            <v>0</v>
          </cell>
          <cell r="BP362">
            <v>1366572.3630641133</v>
          </cell>
          <cell r="BQ362">
            <v>1</v>
          </cell>
          <cell r="BR362">
            <v>3785.76440429688</v>
          </cell>
          <cell r="BU362" t="str">
            <v>WA</v>
          </cell>
          <cell r="BV362" t="str">
            <v>Pre 1980</v>
          </cell>
          <cell r="BW362" t="str">
            <v>Gas Storage Outside Conditioned Space</v>
          </cell>
          <cell r="BY362">
            <v>1524.7619999999999</v>
          </cell>
          <cell r="BZ362" t="str">
            <v>le55</v>
          </cell>
          <cell r="CF362" t="str">
            <v>Conditioned</v>
          </cell>
          <cell r="CG362">
            <v>1188.027</v>
          </cell>
          <cell r="CH362" t="str">
            <v>OR</v>
          </cell>
          <cell r="CI362" t="str">
            <v>Side-by-Side w/ TTD Ice</v>
          </cell>
          <cell r="CJ362">
            <v>29700.675000000003</v>
          </cell>
          <cell r="CK362" t="b">
            <v>0</v>
          </cell>
          <cell r="CQ362" t="str">
            <v>Conditioned</v>
          </cell>
          <cell r="CR362">
            <v>4360.1880000000001</v>
          </cell>
          <cell r="CS362" t="str">
            <v>WA</v>
          </cell>
          <cell r="CT362" t="str">
            <v>Upright</v>
          </cell>
          <cell r="CU362">
            <v>87203.760000000009</v>
          </cell>
          <cell r="CV362" t="b">
            <v>0</v>
          </cell>
          <cell r="CZ362">
            <v>2003.7159999999999</v>
          </cell>
          <cell r="DA362" t="str">
            <v>WA</v>
          </cell>
          <cell r="DC362" t="str">
            <v>Vertical Axis</v>
          </cell>
          <cell r="DG362" t="str">
            <v>Electric</v>
          </cell>
          <cell r="DH362">
            <v>6932.7380000000003</v>
          </cell>
          <cell r="DI362" t="str">
            <v>OR</v>
          </cell>
          <cell r="DL362" t="str">
            <v>Gas</v>
          </cell>
          <cell r="DM362" t="str">
            <v>Gas</v>
          </cell>
          <cell r="DN362">
            <v>1188.027</v>
          </cell>
          <cell r="DO362" t="str">
            <v>OR</v>
          </cell>
          <cell r="DS362">
            <v>1464.694</v>
          </cell>
          <cell r="DT362" t="str">
            <v>WA</v>
          </cell>
          <cell r="DU362" t="str">
            <v>lt32</v>
          </cell>
          <cell r="DX362" t="b">
            <v>0</v>
          </cell>
          <cell r="DY362">
            <v>6932.7380000000003</v>
          </cell>
          <cell r="DZ362" t="str">
            <v>OR</v>
          </cell>
          <cell r="EC362" t="str">
            <v>Desktop</v>
          </cell>
          <cell r="ED362">
            <v>2003.7159999999999</v>
          </cell>
          <cell r="EE362" t="str">
            <v>WA</v>
          </cell>
          <cell r="EH362" t="str">
            <v>le20</v>
          </cell>
          <cell r="EI362">
            <v>1524.7619999999999</v>
          </cell>
          <cell r="EJ362" t="str">
            <v>WA</v>
          </cell>
          <cell r="EO362">
            <v>1925.059</v>
          </cell>
          <cell r="EP362" t="str">
            <v>OR</v>
          </cell>
          <cell r="ES362">
            <v>1464.694</v>
          </cell>
          <cell r="ET362" t="str">
            <v>WA</v>
          </cell>
          <cell r="EZ362" t="str">
            <v>WA</v>
          </cell>
          <cell r="FA362" t="str">
            <v>Other</v>
          </cell>
          <cell r="FB362">
            <v>3905716.4840000002</v>
          </cell>
          <cell r="FC362">
            <v>8421081.6070000008</v>
          </cell>
          <cell r="FI362" t="str">
            <v>WA</v>
          </cell>
          <cell r="FJ362" t="str">
            <v>Kitchen</v>
          </cell>
          <cell r="FK362" t="str">
            <v>EISAnqnx</v>
          </cell>
          <cell r="FL362">
            <v>205842.87</v>
          </cell>
          <cell r="FS362" t="str">
            <v>OR</v>
          </cell>
          <cell r="FT362" t="str">
            <v>EISAnqnx</v>
          </cell>
          <cell r="FV362">
            <v>20070276.510000002</v>
          </cell>
          <cell r="GD362" t="str">
            <v>WA</v>
          </cell>
          <cell r="GE362">
            <v>6666483.0850000009</v>
          </cell>
          <cell r="GF362">
            <v>6096486.3900000006</v>
          </cell>
          <cell r="GI362">
            <v>1</v>
          </cell>
          <cell r="GJ362">
            <v>1</v>
          </cell>
          <cell r="GK362" t="str">
            <v>WA</v>
          </cell>
          <cell r="GL362">
            <v>4956.4930000000004</v>
          </cell>
          <cell r="GM362" t="str">
            <v>1980-1992</v>
          </cell>
          <cell r="GN362">
            <v>-1</v>
          </cell>
          <cell r="GQ362">
            <v>29317259.575560004</v>
          </cell>
          <cell r="GR362">
            <v>708976.75872000004</v>
          </cell>
          <cell r="GU362" t="str">
            <v>Natural Gas FAF</v>
          </cell>
          <cell r="GX362" t="str">
            <v>Wood</v>
          </cell>
          <cell r="GY362" t="str">
            <v>WA</v>
          </cell>
          <cell r="GZ362">
            <v>4956.49267578125</v>
          </cell>
        </row>
        <row r="363">
          <cell r="AD363" t="str">
            <v>WA</v>
          </cell>
          <cell r="AH363" t="str">
            <v>WA</v>
          </cell>
          <cell r="AI363" t="str">
            <v>1980-1992</v>
          </cell>
          <cell r="AJ363">
            <v>1464.694</v>
          </cell>
          <cell r="AK363" t="b">
            <v>1</v>
          </cell>
          <cell r="AN363" t="str">
            <v>WA</v>
          </cell>
          <cell r="AO363" t="str">
            <v>Oil FAF</v>
          </cell>
          <cell r="AP363" t="str">
            <v>Pre 1980</v>
          </cell>
          <cell r="AQ363" t="str">
            <v>Basement</v>
          </cell>
          <cell r="AR363">
            <v>2003.71557617188</v>
          </cell>
          <cell r="AU363" t="str">
            <v>No</v>
          </cell>
          <cell r="AV363" t="b">
            <v>1</v>
          </cell>
          <cell r="AX363">
            <v>4372107.3872070424</v>
          </cell>
          <cell r="AY363" t="b">
            <v>0</v>
          </cell>
          <cell r="AZ363">
            <v>2097609.6880712942</v>
          </cell>
          <cell r="BA363">
            <v>1</v>
          </cell>
          <cell r="BB363">
            <v>2003.71557617188</v>
          </cell>
          <cell r="BC363">
            <v>0.99999978847894622</v>
          </cell>
          <cell r="BF363" t="str">
            <v>ID</v>
          </cell>
          <cell r="BG363" t="str">
            <v>Central Air Conditioning (Ducted System)</v>
          </cell>
          <cell r="BH363" t="str">
            <v>1993-2006</v>
          </cell>
          <cell r="BI363" t="str">
            <v>Basement</v>
          </cell>
          <cell r="BJ363">
            <v>1192.46508789063</v>
          </cell>
          <cell r="BM363" t="str">
            <v>No</v>
          </cell>
          <cell r="BN363">
            <v>3362751.5478515765</v>
          </cell>
          <cell r="BO363" t="b">
            <v>0</v>
          </cell>
          <cell r="BP363">
            <v>560351.26945068594</v>
          </cell>
          <cell r="BQ363">
            <v>1</v>
          </cell>
          <cell r="BR363">
            <v>1192.46508789063</v>
          </cell>
          <cell r="BU363" t="str">
            <v>WA</v>
          </cell>
          <cell r="BV363" t="str">
            <v>Pre 1980</v>
          </cell>
          <cell r="BW363" t="str">
            <v>Gas Storage Inside Conditioned Space</v>
          </cell>
          <cell r="BY363">
            <v>1524.7619999999999</v>
          </cell>
          <cell r="BZ363" t="str">
            <v>le55</v>
          </cell>
          <cell r="CF363" t="str">
            <v>Conditioned</v>
          </cell>
          <cell r="CG363">
            <v>4956.4930000000004</v>
          </cell>
          <cell r="CH363" t="str">
            <v>WA</v>
          </cell>
          <cell r="CI363" t="str">
            <v>Bottom-Freezer (Including French Door) w/o TTD Ice</v>
          </cell>
          <cell r="CJ363">
            <v>104086.353</v>
          </cell>
          <cell r="CK363" t="b">
            <v>0</v>
          </cell>
          <cell r="CQ363" t="str">
            <v>Unconditioned</v>
          </cell>
          <cell r="CR363">
            <v>2079.9929999999999</v>
          </cell>
          <cell r="CS363" t="str">
            <v>WA</v>
          </cell>
          <cell r="CT363" t="str">
            <v>Chest</v>
          </cell>
          <cell r="CU363">
            <v>10399.965</v>
          </cell>
          <cell r="CV363" t="b">
            <v>0</v>
          </cell>
          <cell r="CZ363">
            <v>6932.7380000000003</v>
          </cell>
          <cell r="DA363" t="str">
            <v>OR</v>
          </cell>
          <cell r="DC363" t="str">
            <v>Vertical Axis</v>
          </cell>
          <cell r="DG363" t="str">
            <v>Electric</v>
          </cell>
          <cell r="DH363">
            <v>1524.7619999999999</v>
          </cell>
          <cell r="DI363" t="str">
            <v>WA</v>
          </cell>
          <cell r="DL363" t="str">
            <v>Gas</v>
          </cell>
          <cell r="DM363" t="str">
            <v>Gas</v>
          </cell>
          <cell r="DN363">
            <v>6932.7380000000003</v>
          </cell>
          <cell r="DO363" t="str">
            <v>OR</v>
          </cell>
          <cell r="DS363">
            <v>1464.694</v>
          </cell>
          <cell r="DT363" t="str">
            <v>WA</v>
          </cell>
          <cell r="DU363" t="str">
            <v>32to46</v>
          </cell>
          <cell r="DX363" t="b">
            <v>0</v>
          </cell>
          <cell r="DY363">
            <v>6932.7380000000003</v>
          </cell>
          <cell r="DZ363" t="str">
            <v>OR</v>
          </cell>
          <cell r="EC363" t="str">
            <v>Desktop</v>
          </cell>
          <cell r="ED363">
            <v>2003.7159999999999</v>
          </cell>
          <cell r="EE363" t="str">
            <v>WA</v>
          </cell>
          <cell r="EH363" t="str">
            <v>le20</v>
          </cell>
          <cell r="EI363">
            <v>1464.694</v>
          </cell>
          <cell r="EJ363" t="str">
            <v>WA</v>
          </cell>
          <cell r="EO363">
            <v>1904.288</v>
          </cell>
          <cell r="EP363" t="str">
            <v>WA</v>
          </cell>
          <cell r="ES363">
            <v>1464.694</v>
          </cell>
          <cell r="ET363" t="str">
            <v>WA</v>
          </cell>
          <cell r="EZ363" t="str">
            <v>WA</v>
          </cell>
          <cell r="FA363" t="str">
            <v>Bathroom</v>
          </cell>
          <cell r="FB363">
            <v>1237666.43</v>
          </cell>
          <cell r="FC363">
            <v>495066.57199999999</v>
          </cell>
          <cell r="FI363" t="str">
            <v>WA</v>
          </cell>
          <cell r="FJ363" t="str">
            <v>Kitchen</v>
          </cell>
          <cell r="FK363" t="str">
            <v>EISAq</v>
          </cell>
          <cell r="FL363">
            <v>243961.91999999998</v>
          </cell>
          <cell r="FS363" t="str">
            <v>OR</v>
          </cell>
          <cell r="FT363" t="str">
            <v>EISAq</v>
          </cell>
          <cell r="FV363">
            <v>679408.32400000002</v>
          </cell>
          <cell r="GD363" t="str">
            <v>WA</v>
          </cell>
          <cell r="GE363">
            <v>2897164.7319999998</v>
          </cell>
          <cell r="GF363">
            <v>1080944.172</v>
          </cell>
          <cell r="GI363">
            <v>1</v>
          </cell>
          <cell r="GJ363">
            <v>1</v>
          </cell>
          <cell r="GK363" t="str">
            <v>WA</v>
          </cell>
          <cell r="GL363">
            <v>1464.694</v>
          </cell>
          <cell r="GM363" t="str">
            <v>1980-1992</v>
          </cell>
          <cell r="GN363">
            <v>-1</v>
          </cell>
          <cell r="GQ363">
            <v>8632737.9961900003</v>
          </cell>
          <cell r="GR363">
            <v>524305.525975</v>
          </cell>
          <cell r="GU363" t="str">
            <v>Natural Gas FAF</v>
          </cell>
          <cell r="GX363" t="str">
            <v>Baseboard/Wall/Radiant</v>
          </cell>
          <cell r="GY363" t="str">
            <v>WA</v>
          </cell>
          <cell r="GZ363">
            <v>2003.71557617188</v>
          </cell>
        </row>
        <row r="364">
          <cell r="AD364" t="str">
            <v>WA</v>
          </cell>
          <cell r="AH364" t="str">
            <v>WA</v>
          </cell>
          <cell r="AI364" t="str">
            <v>Pre 1980</v>
          </cell>
          <cell r="AJ364">
            <v>4956.4930000000004</v>
          </cell>
          <cell r="AK364" t="b">
            <v>1</v>
          </cell>
          <cell r="AN364" t="str">
            <v>WA</v>
          </cell>
          <cell r="AO364" t="str">
            <v>Other</v>
          </cell>
          <cell r="AP364" t="str">
            <v>1980-1992</v>
          </cell>
          <cell r="AQ364" t="str">
            <v>Crawlspace</v>
          </cell>
          <cell r="AR364">
            <v>4956.49267578125</v>
          </cell>
          <cell r="AU364" t="str">
            <v>No</v>
          </cell>
          <cell r="AV364" t="b">
            <v>0</v>
          </cell>
          <cell r="AX364">
            <v>8302125.2319335938</v>
          </cell>
          <cell r="AY364" t="b">
            <v>0</v>
          </cell>
          <cell r="AZ364">
            <v>4070708.4523562989</v>
          </cell>
          <cell r="BA364" t="str">
            <v/>
          </cell>
          <cell r="BB364" t="str">
            <v/>
          </cell>
          <cell r="BC364">
            <v>0.99999993458706582</v>
          </cell>
          <cell r="BF364" t="str">
            <v>OR</v>
          </cell>
          <cell r="BG364" t="str">
            <v>Heat Pump (Central System)</v>
          </cell>
          <cell r="BH364" t="str">
            <v>Pre 1980</v>
          </cell>
          <cell r="BI364" t="str">
            <v>Basement</v>
          </cell>
          <cell r="BJ364">
            <v>1612.69177246094</v>
          </cell>
          <cell r="BM364" t="str">
            <v>Yes</v>
          </cell>
          <cell r="BN364">
            <v>4444578.5249023503</v>
          </cell>
          <cell r="BO364" t="b">
            <v>0</v>
          </cell>
          <cell r="BP364">
            <v>0</v>
          </cell>
          <cell r="BQ364">
            <v>1</v>
          </cell>
          <cell r="BR364">
            <v>1612.69177246094</v>
          </cell>
          <cell r="BU364" t="str">
            <v>WA</v>
          </cell>
          <cell r="BV364" t="str">
            <v>1980-1992</v>
          </cell>
          <cell r="BW364" t="str">
            <v>Gas Storage Outside Conditioned Space</v>
          </cell>
          <cell r="BY364">
            <v>4956.4930000000004</v>
          </cell>
          <cell r="BZ364" t="str">
            <v>le55</v>
          </cell>
          <cell r="CF364" t="str">
            <v>Conditioned</v>
          </cell>
          <cell r="CG364">
            <v>6932.7380000000003</v>
          </cell>
          <cell r="CH364" t="str">
            <v>OR</v>
          </cell>
          <cell r="CI364" t="str">
            <v>Top-Freezer w/o TTD Ice</v>
          </cell>
          <cell r="CJ364">
            <v>124789.284</v>
          </cell>
          <cell r="CK364" t="b">
            <v>0</v>
          </cell>
          <cell r="CQ364" t="str">
            <v>Unconditioned</v>
          </cell>
          <cell r="CR364">
            <v>1144.6790000000001</v>
          </cell>
          <cell r="CS364" t="str">
            <v>MT</v>
          </cell>
          <cell r="CT364" t="str">
            <v>Upright</v>
          </cell>
          <cell r="CU364">
            <v>17170.185000000001</v>
          </cell>
          <cell r="CV364" t="b">
            <v>0</v>
          </cell>
          <cell r="CZ364">
            <v>1524.7619999999999</v>
          </cell>
          <cell r="DA364" t="str">
            <v>WA</v>
          </cell>
          <cell r="DC364" t="str">
            <v>Horizontal Axis</v>
          </cell>
          <cell r="DG364" t="str">
            <v>Gas</v>
          </cell>
          <cell r="DH364">
            <v>4956.4930000000004</v>
          </cell>
          <cell r="DI364" t="str">
            <v>WA</v>
          </cell>
          <cell r="DL364" t="str">
            <v>Electric</v>
          </cell>
          <cell r="DM364" t="str">
            <v>Electric</v>
          </cell>
          <cell r="DN364">
            <v>2003.7159999999999</v>
          </cell>
          <cell r="DO364" t="str">
            <v>WA</v>
          </cell>
          <cell r="DS364">
            <v>1464.694</v>
          </cell>
          <cell r="DT364" t="str">
            <v>WA</v>
          </cell>
          <cell r="DU364" t="str">
            <v>gt46</v>
          </cell>
          <cell r="DX364" t="b">
            <v>0</v>
          </cell>
          <cell r="DY364">
            <v>6932.7380000000003</v>
          </cell>
          <cell r="DZ364" t="str">
            <v>OR</v>
          </cell>
          <cell r="EC364" t="str">
            <v>Laptop</v>
          </cell>
          <cell r="ED364">
            <v>4956.4930000000004</v>
          </cell>
          <cell r="EE364" t="str">
            <v>WA</v>
          </cell>
          <cell r="EH364" t="str">
            <v>gt20</v>
          </cell>
          <cell r="EI364">
            <v>2003.7159999999999</v>
          </cell>
          <cell r="EJ364" t="str">
            <v>WA</v>
          </cell>
          <cell r="EO364">
            <v>1904.288</v>
          </cell>
          <cell r="EP364" t="str">
            <v>WA</v>
          </cell>
          <cell r="ES364">
            <v>1524.7619999999999</v>
          </cell>
          <cell r="ET364" t="str">
            <v>WA</v>
          </cell>
          <cell r="EZ364" t="str">
            <v>WA</v>
          </cell>
          <cell r="FA364" t="str">
            <v>Bedrooms</v>
          </cell>
          <cell r="FB364">
            <v>849522.52</v>
          </cell>
          <cell r="FC364">
            <v>853916.60199999996</v>
          </cell>
          <cell r="FI364" t="str">
            <v>WA</v>
          </cell>
          <cell r="FJ364" t="str">
            <v>Living Room/Family Room</v>
          </cell>
          <cell r="FK364" t="str">
            <v>EISAnqnx</v>
          </cell>
          <cell r="FL364">
            <v>91485.72</v>
          </cell>
          <cell r="FS364" t="str">
            <v>OR</v>
          </cell>
          <cell r="FT364" t="str">
            <v>EISAx</v>
          </cell>
          <cell r="FV364">
            <v>19065029.5</v>
          </cell>
          <cell r="GD364" t="str">
            <v>WA</v>
          </cell>
          <cell r="GE364">
            <v>2061901.0880000002</v>
          </cell>
          <cell r="GF364">
            <v>5452142.3000000007</v>
          </cell>
          <cell r="GI364">
            <v>1</v>
          </cell>
          <cell r="GJ364">
            <v>2</v>
          </cell>
          <cell r="GK364" t="str">
            <v>WA</v>
          </cell>
          <cell r="GL364">
            <v>4956.4930000000004</v>
          </cell>
          <cell r="GM364" t="str">
            <v>Pre 1980</v>
          </cell>
          <cell r="GN364">
            <v>-1</v>
          </cell>
          <cell r="GQ364">
            <v>27859232.812215004</v>
          </cell>
          <cell r="GR364">
            <v>1732926.2563575001</v>
          </cell>
          <cell r="GU364" t="str">
            <v>Natural Gas FAF</v>
          </cell>
          <cell r="GX364" t="str">
            <v>Wood</v>
          </cell>
          <cell r="GY364" t="str">
            <v>WA</v>
          </cell>
          <cell r="GZ364">
            <v>2003.71557617188</v>
          </cell>
        </row>
        <row r="365">
          <cell r="AD365" t="str">
            <v>WA</v>
          </cell>
          <cell r="AH365" t="str">
            <v>WA</v>
          </cell>
          <cell r="AI365" t="str">
            <v>Pre 1980</v>
          </cell>
          <cell r="AJ365">
            <v>2003.7159999999999</v>
          </cell>
          <cell r="AK365" t="b">
            <v>1</v>
          </cell>
          <cell r="AN365" t="str">
            <v>WA</v>
          </cell>
          <cell r="AO365" t="str">
            <v>Baseboard/Wall/Radiant</v>
          </cell>
          <cell r="AP365" t="str">
            <v>1980-1992</v>
          </cell>
          <cell r="AQ365" t="str">
            <v>Crawlspace</v>
          </cell>
          <cell r="AR365">
            <v>4956.49267578125</v>
          </cell>
          <cell r="AU365" t="str">
            <v>No</v>
          </cell>
          <cell r="AV365" t="b">
            <v>0</v>
          </cell>
          <cell r="AX365">
            <v>8302125.2319335938</v>
          </cell>
          <cell r="AY365" t="b">
            <v>0</v>
          </cell>
          <cell r="AZ365">
            <v>4070708.4523562989</v>
          </cell>
          <cell r="BA365" t="str">
            <v/>
          </cell>
          <cell r="BB365" t="str">
            <v/>
          </cell>
          <cell r="BC365">
            <v>0.99999993458706582</v>
          </cell>
          <cell r="BF365" t="str">
            <v>WA</v>
          </cell>
          <cell r="BG365" t="str">
            <v>Central Air Conditioning (Ducted System)</v>
          </cell>
          <cell r="BH365" t="str">
            <v>Pre 1980</v>
          </cell>
          <cell r="BI365" t="str">
            <v>Crawlspace</v>
          </cell>
          <cell r="BJ365">
            <v>4360.1875</v>
          </cell>
          <cell r="BM365" t="str">
            <v>No</v>
          </cell>
          <cell r="BN365">
            <v>8511086</v>
          </cell>
          <cell r="BO365" t="b">
            <v>0</v>
          </cell>
          <cell r="BP365">
            <v>2716717.7223</v>
          </cell>
          <cell r="BQ365">
            <v>0.5</v>
          </cell>
          <cell r="BR365">
            <v>2180.09375</v>
          </cell>
          <cell r="BU365" t="str">
            <v>WA</v>
          </cell>
          <cell r="BV365" t="str">
            <v>Pre 1980</v>
          </cell>
          <cell r="BW365" t="str">
            <v>Gas Storage Inside Conditioned Space</v>
          </cell>
          <cell r="BY365">
            <v>4956.4930000000004</v>
          </cell>
          <cell r="BZ365" t="str">
            <v>le55</v>
          </cell>
          <cell r="CF365" t="str">
            <v>Conditioned</v>
          </cell>
          <cell r="CG365">
            <v>1464.694</v>
          </cell>
          <cell r="CH365" t="str">
            <v>WA</v>
          </cell>
          <cell r="CI365" t="str">
            <v>Top-Freezer w/o TTD Ice</v>
          </cell>
          <cell r="CJ365">
            <v>33687.962</v>
          </cell>
          <cell r="CK365" t="b">
            <v>0</v>
          </cell>
          <cell r="CQ365" t="str">
            <v>Unconditioned</v>
          </cell>
          <cell r="CR365">
            <v>8559.1039999999994</v>
          </cell>
          <cell r="CS365" t="str">
            <v>OR</v>
          </cell>
          <cell r="CT365" t="str">
            <v>Chest</v>
          </cell>
          <cell r="CU365">
            <v>68472.831999999995</v>
          </cell>
          <cell r="CV365" t="b">
            <v>0</v>
          </cell>
          <cell r="CZ365">
            <v>6932.7380000000003</v>
          </cell>
          <cell r="DA365" t="str">
            <v>OR</v>
          </cell>
          <cell r="DC365" t="str">
            <v>Horizontal Axis</v>
          </cell>
          <cell r="DG365" t="str">
            <v>Electric</v>
          </cell>
          <cell r="DH365">
            <v>1464.694</v>
          </cell>
          <cell r="DI365" t="str">
            <v>WA</v>
          </cell>
          <cell r="DL365" t="str">
            <v>Electric</v>
          </cell>
          <cell r="DM365" t="str">
            <v>Electric</v>
          </cell>
          <cell r="DN365">
            <v>2003.7159999999999</v>
          </cell>
          <cell r="DO365" t="str">
            <v>WA</v>
          </cell>
          <cell r="DS365">
            <v>1464.694</v>
          </cell>
          <cell r="DT365" t="str">
            <v>WA</v>
          </cell>
          <cell r="DU365" t="str">
            <v>32to46</v>
          </cell>
          <cell r="DX365" t="b">
            <v>1</v>
          </cell>
          <cell r="DY365">
            <v>1524.7619999999999</v>
          </cell>
          <cell r="DZ365" t="str">
            <v>WA</v>
          </cell>
          <cell r="EC365" t="str">
            <v>Laptop</v>
          </cell>
          <cell r="ED365">
            <v>6932.7380000000003</v>
          </cell>
          <cell r="EE365" t="str">
            <v>OR</v>
          </cell>
          <cell r="EH365" t="str">
            <v>gt20</v>
          </cell>
          <cell r="EI365">
            <v>1524.7619999999999</v>
          </cell>
          <cell r="EJ365" t="str">
            <v>WA</v>
          </cell>
          <cell r="EO365">
            <v>2130.886</v>
          </cell>
          <cell r="EP365" t="str">
            <v>MT</v>
          </cell>
          <cell r="ES365">
            <v>1524.7619999999999</v>
          </cell>
          <cell r="ET365" t="str">
            <v>WA</v>
          </cell>
          <cell r="EZ365" t="str">
            <v>WA</v>
          </cell>
          <cell r="FA365" t="str">
            <v>Exterior</v>
          </cell>
          <cell r="FB365">
            <v>1151249.4839999999</v>
          </cell>
          <cell r="FC365">
            <v>6151714.7999999998</v>
          </cell>
          <cell r="FI365" t="str">
            <v>WA</v>
          </cell>
          <cell r="FJ365" t="str">
            <v>Other</v>
          </cell>
          <cell r="FK365" t="str">
            <v>EISAnqnx</v>
          </cell>
          <cell r="FL365">
            <v>274457.15999999997</v>
          </cell>
          <cell r="FS365" t="str">
            <v>OR</v>
          </cell>
          <cell r="FT365" t="str">
            <v>EISAnqnx</v>
          </cell>
          <cell r="FV365">
            <v>15945297.4</v>
          </cell>
          <cell r="GD365" t="str">
            <v>WA</v>
          </cell>
          <cell r="GE365">
            <v>3666800.28</v>
          </cell>
          <cell r="GF365">
            <v>2200080.1680000001</v>
          </cell>
          <cell r="GI365">
            <v>1</v>
          </cell>
          <cell r="GJ365">
            <v>1</v>
          </cell>
          <cell r="GK365" t="str">
            <v>WA</v>
          </cell>
          <cell r="GL365">
            <v>2003.7159999999999</v>
          </cell>
          <cell r="GM365" t="str">
            <v>Pre 1980</v>
          </cell>
          <cell r="GN365">
            <v>-1</v>
          </cell>
          <cell r="GQ365">
            <v>10718403.861307999</v>
          </cell>
          <cell r="GR365">
            <v>344634.14270999999</v>
          </cell>
          <cell r="GU365" t="str">
            <v>Natural Gas FAF</v>
          </cell>
          <cell r="GX365" t="str">
            <v>Baseboard/Wall/Radiant</v>
          </cell>
          <cell r="GY365" t="str">
            <v>WA</v>
          </cell>
          <cell r="GZ365">
            <v>1524.76245117188</v>
          </cell>
        </row>
        <row r="366">
          <cell r="AD366" t="str">
            <v>OR</v>
          </cell>
          <cell r="AH366" t="str">
            <v>OR</v>
          </cell>
          <cell r="AI366" t="str">
            <v>1993-2006</v>
          </cell>
          <cell r="AJ366">
            <v>6932.7380000000003</v>
          </cell>
          <cell r="AK366" t="b">
            <v>1</v>
          </cell>
          <cell r="AN366" t="str">
            <v>WA</v>
          </cell>
          <cell r="AO366" t="str">
            <v>Natural Gas FAF</v>
          </cell>
          <cell r="AP366" t="str">
            <v>1980-1992</v>
          </cell>
          <cell r="AQ366" t="str">
            <v>Crawlspace</v>
          </cell>
          <cell r="AR366">
            <v>4956.49267578125</v>
          </cell>
          <cell r="AU366" t="str">
            <v>No</v>
          </cell>
          <cell r="AV366" t="b">
            <v>1</v>
          </cell>
          <cell r="AX366">
            <v>8302125.2319335938</v>
          </cell>
          <cell r="AY366" t="b">
            <v>0</v>
          </cell>
          <cell r="AZ366">
            <v>4070708.4523562989</v>
          </cell>
          <cell r="BA366">
            <v>1</v>
          </cell>
          <cell r="BB366">
            <v>4956.49267578125</v>
          </cell>
          <cell r="BC366">
            <v>0.99999993458706582</v>
          </cell>
          <cell r="BF366" t="str">
            <v>WA</v>
          </cell>
          <cell r="BG366" t="str">
            <v>Heat Pump (Central System)</v>
          </cell>
          <cell r="BH366" t="str">
            <v>Pre 1980</v>
          </cell>
          <cell r="BI366" t="str">
            <v>Crawlspace</v>
          </cell>
          <cell r="BJ366">
            <v>4360.1875</v>
          </cell>
          <cell r="BM366" t="str">
            <v>No</v>
          </cell>
          <cell r="BN366">
            <v>8511086</v>
          </cell>
          <cell r="BO366" t="b">
            <v>0</v>
          </cell>
          <cell r="BP366">
            <v>2716717.7223</v>
          </cell>
          <cell r="BQ366">
            <v>0.5</v>
          </cell>
          <cell r="BR366">
            <v>2180.09375</v>
          </cell>
          <cell r="BU366" t="str">
            <v>WA</v>
          </cell>
          <cell r="BV366" t="str">
            <v>1993-2006</v>
          </cell>
          <cell r="BW366" t="str">
            <v>Electric Storage - Outside Conditioned Space - Unbuffered</v>
          </cell>
          <cell r="BY366">
            <v>4956.4930000000004</v>
          </cell>
          <cell r="BZ366" t="str">
            <v>le55</v>
          </cell>
          <cell r="CF366" t="str">
            <v>Conditioned</v>
          </cell>
          <cell r="CG366">
            <v>4956.4930000000004</v>
          </cell>
          <cell r="CH366" t="str">
            <v>WA</v>
          </cell>
          <cell r="CI366" t="str">
            <v>Bottom-Freezer (Including French Door) w/o TTD Ice</v>
          </cell>
          <cell r="CJ366">
            <v>128868.81800000001</v>
          </cell>
          <cell r="CK366" t="b">
            <v>0</v>
          </cell>
          <cell r="CQ366" t="str">
            <v>Conditioned</v>
          </cell>
          <cell r="CR366">
            <v>1612.692</v>
          </cell>
          <cell r="CS366" t="str">
            <v>OR</v>
          </cell>
          <cell r="CT366" t="str">
            <v>Upright</v>
          </cell>
          <cell r="CU366">
            <v>32253.84</v>
          </cell>
          <cell r="CV366" t="b">
            <v>0</v>
          </cell>
          <cell r="CZ366">
            <v>1188.027</v>
          </cell>
          <cell r="DA366" t="str">
            <v>OR</v>
          </cell>
          <cell r="DC366" t="str">
            <v>Vertical Axis</v>
          </cell>
          <cell r="DG366" t="str">
            <v>Electric</v>
          </cell>
          <cell r="DH366">
            <v>4956.4930000000004</v>
          </cell>
          <cell r="DI366" t="str">
            <v>WA</v>
          </cell>
          <cell r="DL366" t="str">
            <v>Electric</v>
          </cell>
          <cell r="DM366" t="str">
            <v>Electric</v>
          </cell>
          <cell r="DN366">
            <v>4956.4930000000004</v>
          </cell>
          <cell r="DO366" t="str">
            <v>WA</v>
          </cell>
          <cell r="DS366">
            <v>1464.694</v>
          </cell>
          <cell r="DT366" t="str">
            <v>WA</v>
          </cell>
          <cell r="DU366" t="str">
            <v>32to46</v>
          </cell>
          <cell r="DX366" t="b">
            <v>1</v>
          </cell>
          <cell r="DY366">
            <v>6932.7380000000003</v>
          </cell>
          <cell r="DZ366" t="str">
            <v>OR</v>
          </cell>
          <cell r="EC366" t="str">
            <v>Laptop</v>
          </cell>
          <cell r="ED366">
            <v>6932.7380000000003</v>
          </cell>
          <cell r="EE366" t="str">
            <v>OR</v>
          </cell>
          <cell r="EH366" t="str">
            <v>le20</v>
          </cell>
          <cell r="EI366">
            <v>1524.7619999999999</v>
          </cell>
          <cell r="EJ366" t="str">
            <v>WA</v>
          </cell>
          <cell r="EO366">
            <v>1192.4649999999999</v>
          </cell>
          <cell r="EP366" t="str">
            <v>ID</v>
          </cell>
          <cell r="ES366">
            <v>1524.7619999999999</v>
          </cell>
          <cell r="ET366" t="str">
            <v>WA</v>
          </cell>
          <cell r="EZ366" t="str">
            <v>WA</v>
          </cell>
          <cell r="FA366" t="str">
            <v>Kitchen</v>
          </cell>
          <cell r="FB366">
            <v>351526.56</v>
          </cell>
          <cell r="FC366">
            <v>190410.22</v>
          </cell>
          <cell r="FI366" t="str">
            <v>WA</v>
          </cell>
          <cell r="FJ366" t="str">
            <v>Bathroom</v>
          </cell>
          <cell r="FK366" t="str">
            <v>EISAnqnx</v>
          </cell>
          <cell r="FL366">
            <v>3965194.4000000004</v>
          </cell>
          <cell r="FS366" t="str">
            <v>OR</v>
          </cell>
          <cell r="FT366" t="str">
            <v>EISAq</v>
          </cell>
          <cell r="FV366">
            <v>5976020.1560000004</v>
          </cell>
          <cell r="GD366" t="str">
            <v>OR</v>
          </cell>
          <cell r="GE366">
            <v>74048574.578000009</v>
          </cell>
          <cell r="GF366">
            <v>25581803.220000003</v>
          </cell>
          <cell r="GI366">
            <v>1</v>
          </cell>
          <cell r="GJ366">
            <v>1</v>
          </cell>
          <cell r="GK366" t="str">
            <v>OR</v>
          </cell>
          <cell r="GL366">
            <v>6932.7380000000003</v>
          </cell>
          <cell r="GM366" t="str">
            <v>1993-2006</v>
          </cell>
          <cell r="GN366">
            <v>0</v>
          </cell>
          <cell r="GQ366">
            <v>35357657.073800005</v>
          </cell>
          <cell r="GR366">
            <v>3733764.7046600003</v>
          </cell>
          <cell r="GU366" t="str">
            <v>Natural Gas FAF</v>
          </cell>
          <cell r="GX366" t="str">
            <v>Wood</v>
          </cell>
          <cell r="GY366" t="str">
            <v>OR</v>
          </cell>
          <cell r="GZ366">
            <v>6932.73828125</v>
          </cell>
        </row>
        <row r="367">
          <cell r="AD367" t="str">
            <v>WA</v>
          </cell>
          <cell r="AH367" t="str">
            <v>WA</v>
          </cell>
          <cell r="AI367" t="str">
            <v>Pre 1980</v>
          </cell>
          <cell r="AJ367">
            <v>1524.7619999999999</v>
          </cell>
          <cell r="AK367" t="b">
            <v>1</v>
          </cell>
          <cell r="AN367" t="str">
            <v>WA</v>
          </cell>
          <cell r="AO367" t="str">
            <v>Baseboard/Wall/Radiant</v>
          </cell>
          <cell r="AU367" t="str">
            <v>Yes</v>
          </cell>
          <cell r="AV367" t="b">
            <v>1</v>
          </cell>
          <cell r="AX367">
            <v>0</v>
          </cell>
          <cell r="AY367" t="b">
            <v>1</v>
          </cell>
          <cell r="AZ367">
            <v>0</v>
          </cell>
          <cell r="BA367">
            <v>1</v>
          </cell>
          <cell r="BB367">
            <v>0</v>
          </cell>
          <cell r="BC367">
            <v>0</v>
          </cell>
          <cell r="BF367" t="str">
            <v>ID</v>
          </cell>
          <cell r="BG367" t="str">
            <v>Central Air Conditioning (Ducted System)</v>
          </cell>
          <cell r="BH367" t="str">
            <v>1993-2006</v>
          </cell>
          <cell r="BI367" t="str">
            <v>Basement</v>
          </cell>
          <cell r="BJ367">
            <v>1192.46508789063</v>
          </cell>
          <cell r="BM367" t="str">
            <v>No</v>
          </cell>
          <cell r="BN367">
            <v>10171727.199707074</v>
          </cell>
          <cell r="BO367" t="b">
            <v>0</v>
          </cell>
          <cell r="BP367">
            <v>2297999.4708740329</v>
          </cell>
          <cell r="BQ367">
            <v>1</v>
          </cell>
          <cell r="BR367">
            <v>1192.46508789063</v>
          </cell>
          <cell r="BU367" t="str">
            <v>WA</v>
          </cell>
          <cell r="BV367" t="str">
            <v>Pre 1980</v>
          </cell>
          <cell r="BW367" t="str">
            <v>Electric Storage - Inside Conditioned Space</v>
          </cell>
          <cell r="BY367">
            <v>1524.7619999999999</v>
          </cell>
          <cell r="BZ367" t="str">
            <v>le55</v>
          </cell>
          <cell r="CF367" t="str">
            <v>Conditioned</v>
          </cell>
          <cell r="CG367">
            <v>1464.694</v>
          </cell>
          <cell r="CH367" t="str">
            <v>WA</v>
          </cell>
          <cell r="CI367" t="str">
            <v>Bottom-Freezer (Including French Door) w/ TTD Ice</v>
          </cell>
          <cell r="CJ367">
            <v>38082.044000000002</v>
          </cell>
          <cell r="CK367" t="b">
            <v>0</v>
          </cell>
          <cell r="CQ367" t="str">
            <v>Unconditioned</v>
          </cell>
          <cell r="CR367">
            <v>1612.692</v>
          </cell>
          <cell r="CS367" t="str">
            <v>OR</v>
          </cell>
          <cell r="CT367" t="str">
            <v>Chest</v>
          </cell>
          <cell r="CU367">
            <v>35479.224000000002</v>
          </cell>
          <cell r="CV367" t="b">
            <v>0</v>
          </cell>
          <cell r="CZ367">
            <v>1188.027</v>
          </cell>
          <cell r="DA367" t="str">
            <v>OR</v>
          </cell>
          <cell r="DC367" t="str">
            <v>Vertical Axis</v>
          </cell>
          <cell r="DG367" t="str">
            <v>Electric</v>
          </cell>
          <cell r="DH367">
            <v>2003.7159999999999</v>
          </cell>
          <cell r="DI367" t="str">
            <v>WA</v>
          </cell>
          <cell r="DL367" t="str">
            <v>Electric</v>
          </cell>
          <cell r="DM367" t="str">
            <v>Electric</v>
          </cell>
          <cell r="DN367">
            <v>1524.7619999999999</v>
          </cell>
          <cell r="DO367" t="str">
            <v>WA</v>
          </cell>
          <cell r="DS367">
            <v>1464.694</v>
          </cell>
          <cell r="DT367" t="str">
            <v>WA</v>
          </cell>
          <cell r="DU367" t="str">
            <v>32to46</v>
          </cell>
          <cell r="DX367" t="b">
            <v>0</v>
          </cell>
          <cell r="DY367">
            <v>6932.7380000000003</v>
          </cell>
          <cell r="DZ367" t="str">
            <v>OR</v>
          </cell>
          <cell r="EC367" t="str">
            <v>Laptop</v>
          </cell>
          <cell r="ED367">
            <v>6932.7380000000003</v>
          </cell>
          <cell r="EE367" t="str">
            <v>OR</v>
          </cell>
          <cell r="EH367" t="str">
            <v>le20</v>
          </cell>
          <cell r="EI367">
            <v>6932.7380000000003</v>
          </cell>
          <cell r="EJ367" t="str">
            <v>OR</v>
          </cell>
          <cell r="EO367">
            <v>8264.9449999999997</v>
          </cell>
          <cell r="EP367" t="str">
            <v>OR</v>
          </cell>
          <cell r="ES367">
            <v>1524.7619999999999</v>
          </cell>
          <cell r="ET367" t="str">
            <v>WA</v>
          </cell>
          <cell r="EZ367" t="str">
            <v>WA</v>
          </cell>
          <cell r="FA367" t="str">
            <v>Living Room/Family Room</v>
          </cell>
          <cell r="FB367">
            <v>1980266.2879999999</v>
          </cell>
          <cell r="FC367">
            <v>1504240.7379999999</v>
          </cell>
          <cell r="FI367" t="str">
            <v>WA</v>
          </cell>
          <cell r="FJ367" t="str">
            <v>Bathroom</v>
          </cell>
          <cell r="FK367" t="str">
            <v>EISAq</v>
          </cell>
          <cell r="FL367">
            <v>322172.04500000004</v>
          </cell>
          <cell r="FS367" t="str">
            <v>OR</v>
          </cell>
          <cell r="FT367" t="str">
            <v>EISAx</v>
          </cell>
          <cell r="FV367">
            <v>41457773.240000002</v>
          </cell>
          <cell r="GD367" t="str">
            <v>WA</v>
          </cell>
          <cell r="GE367">
            <v>2299341.0959999999</v>
          </cell>
          <cell r="GF367">
            <v>1965418.2179999999</v>
          </cell>
          <cell r="GI367">
            <v>1</v>
          </cell>
          <cell r="GJ367">
            <v>1</v>
          </cell>
          <cell r="GK367" t="str">
            <v>WA</v>
          </cell>
          <cell r="GL367">
            <v>1524.7619999999999</v>
          </cell>
          <cell r="GM367" t="str">
            <v>Pre 1980</v>
          </cell>
          <cell r="GN367">
            <v>0</v>
          </cell>
          <cell r="GQ367">
            <v>7547541.4047599994</v>
          </cell>
          <cell r="GR367">
            <v>442748.95384500001</v>
          </cell>
          <cell r="GU367" t="str">
            <v>Natural Gas FAF</v>
          </cell>
          <cell r="GX367" t="str">
            <v>None</v>
          </cell>
          <cell r="GY367" t="str">
            <v>OR</v>
          </cell>
          <cell r="GZ367">
            <v>6932.73828125</v>
          </cell>
        </row>
        <row r="368">
          <cell r="AD368" t="str">
            <v>OR</v>
          </cell>
          <cell r="AH368" t="str">
            <v>OR</v>
          </cell>
          <cell r="AI368" t="str">
            <v>Pre 1980</v>
          </cell>
          <cell r="AJ368">
            <v>6932.7380000000003</v>
          </cell>
          <cell r="AK368" t="b">
            <v>1</v>
          </cell>
          <cell r="AN368" t="str">
            <v>WA</v>
          </cell>
          <cell r="AO368" t="str">
            <v>Wood</v>
          </cell>
          <cell r="AP368" t="str">
            <v>Pre 1980</v>
          </cell>
          <cell r="AQ368" t="str">
            <v>Crawlspace</v>
          </cell>
          <cell r="AR368">
            <v>1524.76245117188</v>
          </cell>
          <cell r="AU368" t="str">
            <v>No</v>
          </cell>
          <cell r="AV368" t="b">
            <v>0</v>
          </cell>
          <cell r="AX368">
            <v>1951695.9375000065</v>
          </cell>
          <cell r="AY368" t="b">
            <v>0</v>
          </cell>
          <cell r="AZ368">
            <v>682538.41211653058</v>
          </cell>
          <cell r="BA368" t="str">
            <v/>
          </cell>
          <cell r="BB368" t="str">
            <v/>
          </cell>
          <cell r="BC368">
            <v>1.0000002958965923</v>
          </cell>
          <cell r="BF368" t="str">
            <v>WA</v>
          </cell>
          <cell r="BG368" t="str">
            <v>Heat Pump (Central System)</v>
          </cell>
          <cell r="BH368" t="str">
            <v>Pre 1980</v>
          </cell>
          <cell r="BI368" t="str">
            <v>Basement</v>
          </cell>
          <cell r="BJ368">
            <v>1904.28771972656</v>
          </cell>
          <cell r="BM368" t="str">
            <v>No</v>
          </cell>
          <cell r="BN368">
            <v>3669562.4359130813</v>
          </cell>
          <cell r="BO368" t="b">
            <v>0</v>
          </cell>
          <cell r="BP368">
            <v>747213.93690490618</v>
          </cell>
          <cell r="BQ368">
            <v>1</v>
          </cell>
          <cell r="BR368">
            <v>1904.28771972656</v>
          </cell>
          <cell r="BU368" t="str">
            <v>WA</v>
          </cell>
          <cell r="BV368" t="str">
            <v>Pre 1980</v>
          </cell>
          <cell r="BW368" t="str">
            <v>Electric Storage - Inside Conditioned Space</v>
          </cell>
          <cell r="BY368">
            <v>2003.7159999999999</v>
          </cell>
          <cell r="BZ368" t="str">
            <v>le55</v>
          </cell>
          <cell r="CF368" t="str">
            <v>Conditioned</v>
          </cell>
          <cell r="CG368">
            <v>2003.7159999999999</v>
          </cell>
          <cell r="CH368" t="str">
            <v>WA</v>
          </cell>
          <cell r="CI368" t="str">
            <v>Bottom-Freezer (Including French Door) w/o TTD Ice</v>
          </cell>
          <cell r="CJ368">
            <v>38070.603999999999</v>
          </cell>
          <cell r="CK368" t="b">
            <v>0</v>
          </cell>
          <cell r="CQ368" t="str">
            <v>Unconditioned</v>
          </cell>
          <cell r="CR368">
            <v>1612.692</v>
          </cell>
          <cell r="CS368" t="str">
            <v>OR</v>
          </cell>
          <cell r="CT368" t="str">
            <v>Upright</v>
          </cell>
          <cell r="CU368">
            <v>32253.84</v>
          </cell>
          <cell r="CV368" t="b">
            <v>0</v>
          </cell>
          <cell r="CZ368">
            <v>1524.7619999999999</v>
          </cell>
          <cell r="DA368" t="str">
            <v>WA</v>
          </cell>
          <cell r="DC368" t="str">
            <v>Horizontal Axis</v>
          </cell>
          <cell r="DG368" t="str">
            <v>Electric</v>
          </cell>
          <cell r="DH368">
            <v>4956.4930000000004</v>
          </cell>
          <cell r="DI368" t="str">
            <v>WA</v>
          </cell>
          <cell r="DL368" t="str">
            <v>Electric</v>
          </cell>
          <cell r="DM368" t="str">
            <v>Electric</v>
          </cell>
          <cell r="DN368">
            <v>1464.694</v>
          </cell>
          <cell r="DO368" t="str">
            <v>WA</v>
          </cell>
          <cell r="DS368">
            <v>1188.027</v>
          </cell>
          <cell r="DT368" t="str">
            <v>OR</v>
          </cell>
          <cell r="DU368" t="str">
            <v>32to46</v>
          </cell>
          <cell r="DX368" t="b">
            <v>0</v>
          </cell>
          <cell r="DY368">
            <v>1524.7619999999999</v>
          </cell>
          <cell r="DZ368" t="str">
            <v>WA</v>
          </cell>
          <cell r="EC368" t="str">
            <v>Laptop</v>
          </cell>
          <cell r="ED368">
            <v>6932.7380000000003</v>
          </cell>
          <cell r="EE368" t="str">
            <v>OR</v>
          </cell>
          <cell r="EH368" t="str">
            <v>le20</v>
          </cell>
          <cell r="EI368">
            <v>6932.7380000000003</v>
          </cell>
          <cell r="EJ368" t="str">
            <v>OR</v>
          </cell>
          <cell r="EO368">
            <v>1904.288</v>
          </cell>
          <cell r="EP368" t="str">
            <v>WA</v>
          </cell>
          <cell r="ES368">
            <v>6932.7380000000003</v>
          </cell>
          <cell r="ET368" t="str">
            <v>OR</v>
          </cell>
          <cell r="EZ368" t="str">
            <v>WA</v>
          </cell>
          <cell r="FA368" t="str">
            <v>Other</v>
          </cell>
          <cell r="FB368">
            <v>3111010.0559999999</v>
          </cell>
          <cell r="FC368">
            <v>3386372.5279999999</v>
          </cell>
          <cell r="FI368" t="str">
            <v>WA</v>
          </cell>
          <cell r="FJ368" t="str">
            <v>Bedrooms</v>
          </cell>
          <cell r="FK368" t="str">
            <v>EISAnqnx</v>
          </cell>
          <cell r="FL368">
            <v>2081727.06</v>
          </cell>
          <cell r="FS368" t="str">
            <v>WA</v>
          </cell>
          <cell r="FT368" t="str">
            <v>EISAnqnx</v>
          </cell>
          <cell r="FV368">
            <v>1734772.55</v>
          </cell>
          <cell r="GD368" t="str">
            <v>OR</v>
          </cell>
          <cell r="GE368">
            <v>22371945.526000001</v>
          </cell>
          <cell r="GF368">
            <v>14420095.040000001</v>
          </cell>
          <cell r="GI368">
            <v>1</v>
          </cell>
          <cell r="GJ368">
            <v>1</v>
          </cell>
          <cell r="GK368" t="str">
            <v>OR</v>
          </cell>
          <cell r="GL368">
            <v>6932.7380000000003</v>
          </cell>
          <cell r="GM368" t="str">
            <v>Pre 1980</v>
          </cell>
          <cell r="GN368">
            <v>0</v>
          </cell>
          <cell r="GQ368">
            <v>35357657.073800005</v>
          </cell>
          <cell r="GR368">
            <v>3733764.7046600003</v>
          </cell>
          <cell r="GU368" t="str">
            <v>Natural Gas FAF</v>
          </cell>
          <cell r="GX368" t="str">
            <v>None</v>
          </cell>
          <cell r="GY368" t="str">
            <v>WA</v>
          </cell>
          <cell r="GZ368">
            <v>1524.76245117188</v>
          </cell>
        </row>
        <row r="369">
          <cell r="AD369" t="str">
            <v>OR</v>
          </cell>
          <cell r="AH369" t="str">
            <v>OR</v>
          </cell>
          <cell r="AI369" t="str">
            <v>Pre 1980</v>
          </cell>
          <cell r="AJ369">
            <v>1188.027</v>
          </cell>
          <cell r="AK369" t="b">
            <v>1</v>
          </cell>
          <cell r="AN369" t="str">
            <v>WA</v>
          </cell>
          <cell r="AO369" t="str">
            <v>Baseboard/Wall/Radiant</v>
          </cell>
          <cell r="AP369" t="str">
            <v>Pre 1980</v>
          </cell>
          <cell r="AQ369" t="str">
            <v>Crawlspace</v>
          </cell>
          <cell r="AR369">
            <v>1524.76245117188</v>
          </cell>
          <cell r="AU369" t="str">
            <v>No</v>
          </cell>
          <cell r="AV369" t="b">
            <v>1</v>
          </cell>
          <cell r="AX369">
            <v>1951695.9375000065</v>
          </cell>
          <cell r="AY369" t="b">
            <v>0</v>
          </cell>
          <cell r="AZ369">
            <v>682538.41211653058</v>
          </cell>
          <cell r="BA369">
            <v>1</v>
          </cell>
          <cell r="BB369">
            <v>1524.76245117188</v>
          </cell>
          <cell r="BC369">
            <v>1.0000002958965923</v>
          </cell>
          <cell r="BF369" t="str">
            <v>ID</v>
          </cell>
          <cell r="BG369" t="str">
            <v>Heat Pump (Central System)</v>
          </cell>
          <cell r="BH369" t="str">
            <v>Post 2006</v>
          </cell>
          <cell r="BI369" t="str">
            <v>Crawlspace</v>
          </cell>
          <cell r="BJ369">
            <v>666.01322256495098</v>
          </cell>
          <cell r="BM369" t="str">
            <v>No</v>
          </cell>
          <cell r="BN369">
            <v>2832554.2355687367</v>
          </cell>
          <cell r="BO369" t="b">
            <v>0</v>
          </cell>
          <cell r="BP369">
            <v>475118.98088297283</v>
          </cell>
          <cell r="BQ369">
            <v>0.5</v>
          </cell>
          <cell r="BR369">
            <v>333.00661128247549</v>
          </cell>
          <cell r="BU369" t="str">
            <v>WA</v>
          </cell>
          <cell r="BV369" t="str">
            <v>Pre 1980</v>
          </cell>
          <cell r="BW369" t="str">
            <v>Gas Storage Inside Conditioned Space</v>
          </cell>
          <cell r="BY369">
            <v>1524.7619999999999</v>
          </cell>
          <cell r="BZ369" t="str">
            <v>le55</v>
          </cell>
          <cell r="CF369" t="str">
            <v>Conditioned</v>
          </cell>
          <cell r="CG369">
            <v>2003.7159999999999</v>
          </cell>
          <cell r="CH369" t="str">
            <v>WA</v>
          </cell>
          <cell r="CI369" t="str">
            <v>Bottom-Freezer (Including French Door) w/o TTD Ice</v>
          </cell>
          <cell r="CJ369">
            <v>40074.32</v>
          </cell>
          <cell r="CK369" t="b">
            <v>0</v>
          </cell>
          <cell r="CQ369" t="str">
            <v>Conditioned</v>
          </cell>
          <cell r="CR369">
            <v>2130.886</v>
          </cell>
          <cell r="CS369" t="str">
            <v>MT</v>
          </cell>
          <cell r="CT369" t="str">
            <v>Upright</v>
          </cell>
          <cell r="CU369">
            <v>57533.921999999999</v>
          </cell>
          <cell r="CV369" t="b">
            <v>0</v>
          </cell>
          <cell r="CZ369">
            <v>2003.7159999999999</v>
          </cell>
          <cell r="DA369" t="str">
            <v>WA</v>
          </cell>
          <cell r="DC369" t="str">
            <v>Horizontal Axis</v>
          </cell>
          <cell r="DG369" t="str">
            <v>Electric</v>
          </cell>
          <cell r="DH369">
            <v>6932.7380000000003</v>
          </cell>
          <cell r="DI369" t="str">
            <v>OR</v>
          </cell>
          <cell r="DL369" t="str">
            <v>Electric</v>
          </cell>
          <cell r="DM369" t="str">
            <v>Electric</v>
          </cell>
          <cell r="DN369">
            <v>4956.4930000000004</v>
          </cell>
          <cell r="DO369" t="str">
            <v>WA</v>
          </cell>
          <cell r="DS369">
            <v>1188.027</v>
          </cell>
          <cell r="DT369" t="str">
            <v>OR</v>
          </cell>
          <cell r="DU369" t="str">
            <v>lt32</v>
          </cell>
          <cell r="DX369" t="b">
            <v>0</v>
          </cell>
          <cell r="DY369">
            <v>1524.7619999999999</v>
          </cell>
          <cell r="DZ369" t="str">
            <v>WA</v>
          </cell>
          <cell r="EC369" t="str">
            <v>Laptop</v>
          </cell>
          <cell r="ED369">
            <v>6932.7380000000003</v>
          </cell>
          <cell r="EE369" t="str">
            <v>OR</v>
          </cell>
          <cell r="EH369" t="str">
            <v>gt20</v>
          </cell>
          <cell r="EI369">
            <v>1524.7619999999999</v>
          </cell>
          <cell r="EJ369" t="str">
            <v>WA</v>
          </cell>
          <cell r="EO369">
            <v>3785.7640000000001</v>
          </cell>
          <cell r="EP369" t="str">
            <v>ID</v>
          </cell>
          <cell r="ES369">
            <v>1524.7619999999999</v>
          </cell>
          <cell r="ET369" t="str">
            <v>WA</v>
          </cell>
          <cell r="EZ369" t="str">
            <v>WA</v>
          </cell>
          <cell r="FA369" t="str">
            <v>Bathroom</v>
          </cell>
          <cell r="FB369">
            <v>3717369.7500000005</v>
          </cell>
          <cell r="FC369">
            <v>991298.60000000009</v>
          </cell>
          <cell r="FI369" t="str">
            <v>WA</v>
          </cell>
          <cell r="FJ369" t="str">
            <v>Bedrooms</v>
          </cell>
          <cell r="FK369" t="str">
            <v>EISAq</v>
          </cell>
          <cell r="FL369">
            <v>113999.33900000001</v>
          </cell>
          <cell r="FS369" t="str">
            <v>WA</v>
          </cell>
          <cell r="FT369" t="str">
            <v>EISAq</v>
          </cell>
          <cell r="FV369">
            <v>5011014.4230000004</v>
          </cell>
          <cell r="GD369" t="str">
            <v>OR</v>
          </cell>
          <cell r="GE369">
            <v>4285213.3890000004</v>
          </cell>
          <cell r="GF369">
            <v>2765726.8560000001</v>
          </cell>
          <cell r="GI369">
            <v>1</v>
          </cell>
          <cell r="GJ369">
            <v>2</v>
          </cell>
          <cell r="GK369" t="str">
            <v>OR</v>
          </cell>
          <cell r="GL369">
            <v>1188.027</v>
          </cell>
          <cell r="GM369" t="str">
            <v>Pre 1980</v>
          </cell>
          <cell r="GN369">
            <v>-1</v>
          </cell>
          <cell r="GQ369">
            <v>6222799.8880559998</v>
          </cell>
          <cell r="GR369">
            <v>684591.64854750002</v>
          </cell>
          <cell r="GU369" t="str">
            <v>Natural Gas FAF</v>
          </cell>
          <cell r="GX369" t="str">
            <v>Other</v>
          </cell>
          <cell r="GY369" t="str">
            <v>OR</v>
          </cell>
          <cell r="GZ369">
            <v>1188.02661132813</v>
          </cell>
        </row>
        <row r="370">
          <cell r="AD370" t="str">
            <v>WA</v>
          </cell>
          <cell r="AH370" t="str">
            <v>WA</v>
          </cell>
          <cell r="AI370" t="str">
            <v>Pre 1980</v>
          </cell>
          <cell r="AJ370">
            <v>1524.7619999999999</v>
          </cell>
          <cell r="AK370" t="b">
            <v>1</v>
          </cell>
          <cell r="AN370" t="str">
            <v>WA</v>
          </cell>
          <cell r="AO370" t="str">
            <v>Heat Pump (Central System)</v>
          </cell>
          <cell r="AP370" t="str">
            <v>Pre 1980</v>
          </cell>
          <cell r="AQ370" t="str">
            <v>Crawlspace</v>
          </cell>
          <cell r="AR370">
            <v>2003.71557617188</v>
          </cell>
          <cell r="AU370" t="str">
            <v>No</v>
          </cell>
          <cell r="AV370" t="b">
            <v>1</v>
          </cell>
          <cell r="AX370">
            <v>3859156.199707041</v>
          </cell>
          <cell r="AY370" t="b">
            <v>0</v>
          </cell>
          <cell r="AZ370">
            <v>1350179.295673392</v>
          </cell>
          <cell r="BA370">
            <v>1</v>
          </cell>
          <cell r="BB370">
            <v>2003.71557617188</v>
          </cell>
          <cell r="BC370">
            <v>0.99999978847894622</v>
          </cell>
          <cell r="BF370" t="str">
            <v>ID</v>
          </cell>
          <cell r="BG370" t="str">
            <v>Heat Pump (Central System)</v>
          </cell>
          <cell r="BH370" t="str">
            <v>Post 2006</v>
          </cell>
          <cell r="BI370" t="str">
            <v>Basement</v>
          </cell>
          <cell r="BJ370">
            <v>526.45186532567402</v>
          </cell>
          <cell r="BM370" t="str">
            <v>No</v>
          </cell>
          <cell r="BN370">
            <v>2238999.7832300914</v>
          </cell>
          <cell r="BO370" t="b">
            <v>0</v>
          </cell>
          <cell r="BP370">
            <v>375559.02084673906</v>
          </cell>
          <cell r="BQ370">
            <v>0.5</v>
          </cell>
          <cell r="BR370">
            <v>263.22593266283701</v>
          </cell>
          <cell r="BU370" t="str">
            <v>WA</v>
          </cell>
          <cell r="BV370" t="str">
            <v>1980-1992</v>
          </cell>
          <cell r="BW370" t="str">
            <v>Electric Storage - Inside Conditioned Space</v>
          </cell>
          <cell r="BY370">
            <v>4956.4930000000004</v>
          </cell>
          <cell r="BZ370" t="str">
            <v>gt55</v>
          </cell>
          <cell r="CF370" t="str">
            <v>Conditioned</v>
          </cell>
          <cell r="CG370">
            <v>4956.4930000000004</v>
          </cell>
          <cell r="CH370" t="str">
            <v>WA</v>
          </cell>
          <cell r="CI370" t="str">
            <v>Top-Freezer w/o TTD Ice</v>
          </cell>
          <cell r="CJ370">
            <v>99129.860000000015</v>
          </cell>
          <cell r="CK370" t="b">
            <v>0</v>
          </cell>
          <cell r="CQ370" t="str">
            <v>Unconditioned</v>
          </cell>
          <cell r="CR370">
            <v>1925.059</v>
          </cell>
          <cell r="CS370" t="str">
            <v>OR</v>
          </cell>
          <cell r="CT370" t="str">
            <v>Upright</v>
          </cell>
          <cell r="CU370">
            <v>34651.061999999998</v>
          </cell>
          <cell r="CV370" t="b">
            <v>0</v>
          </cell>
          <cell r="CZ370">
            <v>1188.027</v>
          </cell>
          <cell r="DA370" t="str">
            <v>OR</v>
          </cell>
          <cell r="DC370" t="str">
            <v>Vertical Axis</v>
          </cell>
          <cell r="DG370" t="str">
            <v>Electric</v>
          </cell>
          <cell r="DH370">
            <v>6932.7380000000003</v>
          </cell>
          <cell r="DI370" t="str">
            <v>OR</v>
          </cell>
          <cell r="DL370" t="str">
            <v>Electric</v>
          </cell>
          <cell r="DM370" t="str">
            <v>Electric</v>
          </cell>
          <cell r="DN370">
            <v>4956.4930000000004</v>
          </cell>
          <cell r="DO370" t="str">
            <v>WA</v>
          </cell>
          <cell r="DS370">
            <v>1150.8789999999999</v>
          </cell>
          <cell r="DT370" t="str">
            <v>WA</v>
          </cell>
          <cell r="DU370" t="str">
            <v>lt32</v>
          </cell>
          <cell r="DX370" t="b">
            <v>0</v>
          </cell>
          <cell r="DY370">
            <v>1524.7619999999999</v>
          </cell>
          <cell r="DZ370" t="str">
            <v>WA</v>
          </cell>
          <cell r="EC370" t="str">
            <v>Desktop</v>
          </cell>
          <cell r="ED370">
            <v>6932.7380000000003</v>
          </cell>
          <cell r="EE370" t="str">
            <v>OR</v>
          </cell>
          <cell r="EH370" t="str">
            <v>gt20</v>
          </cell>
          <cell r="EI370">
            <v>1524.7619999999999</v>
          </cell>
          <cell r="EJ370" t="str">
            <v>WA</v>
          </cell>
          <cell r="EO370">
            <v>1904.288</v>
          </cell>
          <cell r="EP370" t="str">
            <v>WA</v>
          </cell>
          <cell r="ES370">
            <v>6932.7380000000003</v>
          </cell>
          <cell r="ET370" t="str">
            <v>OR</v>
          </cell>
          <cell r="EZ370" t="str">
            <v>WA</v>
          </cell>
          <cell r="FA370" t="str">
            <v>Bedrooms</v>
          </cell>
          <cell r="FB370">
            <v>4510408.6300000008</v>
          </cell>
          <cell r="FC370">
            <v>3147373.0550000002</v>
          </cell>
          <cell r="FI370" t="str">
            <v>WA</v>
          </cell>
          <cell r="FJ370" t="str">
            <v>Bedrooms</v>
          </cell>
          <cell r="FK370" t="str">
            <v>EISAx</v>
          </cell>
          <cell r="FL370">
            <v>198259.72000000003</v>
          </cell>
          <cell r="FS370" t="str">
            <v>WA</v>
          </cell>
          <cell r="FT370" t="str">
            <v>EISAx</v>
          </cell>
          <cell r="FV370">
            <v>2676506.2200000002</v>
          </cell>
          <cell r="GD370" t="str">
            <v>WA</v>
          </cell>
          <cell r="GE370">
            <v>3141009.7199999997</v>
          </cell>
          <cell r="GF370">
            <v>3540497.3640000001</v>
          </cell>
          <cell r="GI370">
            <v>1</v>
          </cell>
          <cell r="GJ370">
            <v>1</v>
          </cell>
          <cell r="GK370" t="str">
            <v>WA</v>
          </cell>
          <cell r="GL370">
            <v>1524.7619999999999</v>
          </cell>
          <cell r="GM370" t="str">
            <v>Pre 1980</v>
          </cell>
          <cell r="GN370">
            <v>0</v>
          </cell>
          <cell r="GQ370">
            <v>7547541.4047599994</v>
          </cell>
          <cell r="GR370">
            <v>442748.95384500001</v>
          </cell>
          <cell r="GU370" t="str">
            <v>Natural Gas FAF</v>
          </cell>
          <cell r="GX370" t="str">
            <v>Wood</v>
          </cell>
          <cell r="GY370" t="str">
            <v>WA</v>
          </cell>
          <cell r="GZ370">
            <v>1524.76245117188</v>
          </cell>
        </row>
        <row r="371">
          <cell r="AD371" t="str">
            <v>WA</v>
          </cell>
          <cell r="AH371" t="str">
            <v>WA</v>
          </cell>
          <cell r="AI371" t="str">
            <v>1980-1992</v>
          </cell>
          <cell r="AJ371">
            <v>2003.7159999999999</v>
          </cell>
          <cell r="AK371" t="b">
            <v>1</v>
          </cell>
          <cell r="AN371" t="str">
            <v>WA</v>
          </cell>
          <cell r="AO371" t="str">
            <v>Natural Gas FAF</v>
          </cell>
          <cell r="AP371" t="str">
            <v>Pre 1980</v>
          </cell>
          <cell r="AQ371" t="str">
            <v>Slab on Grade</v>
          </cell>
          <cell r="AR371">
            <v>2003.71557617188</v>
          </cell>
          <cell r="AU371" t="str">
            <v>No</v>
          </cell>
          <cell r="AV371" t="b">
            <v>1</v>
          </cell>
          <cell r="AX371">
            <v>3041640.2446289137</v>
          </cell>
          <cell r="AY371" t="b">
            <v>0</v>
          </cell>
          <cell r="AZ371">
            <v>1499660.885830082</v>
          </cell>
          <cell r="BA371">
            <v>1</v>
          </cell>
          <cell r="BB371">
            <v>2003.71557617188</v>
          </cell>
          <cell r="BC371">
            <v>0.99999978847894622</v>
          </cell>
          <cell r="BF371" t="str">
            <v>ID</v>
          </cell>
          <cell r="BG371" t="str">
            <v>Window A/C</v>
          </cell>
          <cell r="BH371" t="str">
            <v>Pre 1980</v>
          </cell>
          <cell r="BI371" t="str">
            <v>Basement</v>
          </cell>
          <cell r="BJ371">
            <v>1192.46508789063</v>
          </cell>
          <cell r="BM371" t="str">
            <v>No</v>
          </cell>
          <cell r="BN371">
            <v>2394469.8964843852</v>
          </cell>
          <cell r="BO371" t="b">
            <v>0</v>
          </cell>
          <cell r="BP371">
            <v>554055.05378662341</v>
          </cell>
          <cell r="BQ371">
            <v>1</v>
          </cell>
          <cell r="BR371">
            <v>1192.46508789063</v>
          </cell>
          <cell r="BU371" t="str">
            <v>WA</v>
          </cell>
          <cell r="BV371" t="str">
            <v>1980-1992</v>
          </cell>
          <cell r="BW371" t="str">
            <v>Electric Storage - Outside Conditioned Space - Buffered</v>
          </cell>
          <cell r="BY371">
            <v>1464.694</v>
          </cell>
          <cell r="BZ371" t="str">
            <v>le55</v>
          </cell>
          <cell r="CF371" t="str">
            <v>Conditioned</v>
          </cell>
          <cell r="CG371">
            <v>4956.4930000000004</v>
          </cell>
          <cell r="CH371" t="str">
            <v>WA</v>
          </cell>
          <cell r="CI371" t="str">
            <v>Side-by-Side w/o TTD Ice</v>
          </cell>
          <cell r="CJ371">
            <v>94173.367000000013</v>
          </cell>
          <cell r="CK371" t="b">
            <v>0</v>
          </cell>
          <cell r="CQ371" t="str">
            <v>Conditioned</v>
          </cell>
          <cell r="CR371">
            <v>1612.692</v>
          </cell>
          <cell r="CS371" t="str">
            <v>OR</v>
          </cell>
          <cell r="CT371" t="str">
            <v>Upright</v>
          </cell>
          <cell r="CU371">
            <v>35479.224000000002</v>
          </cell>
          <cell r="CV371" t="b">
            <v>0</v>
          </cell>
          <cell r="CZ371">
            <v>1524.7619999999999</v>
          </cell>
          <cell r="DA371" t="str">
            <v>WA</v>
          </cell>
          <cell r="DC371" t="str">
            <v>Horizontal Axis</v>
          </cell>
          <cell r="DG371" t="str">
            <v>Propane</v>
          </cell>
          <cell r="DH371">
            <v>1524.7619999999999</v>
          </cell>
          <cell r="DI371" t="str">
            <v>WA</v>
          </cell>
          <cell r="DL371" t="str">
            <v>Electric</v>
          </cell>
          <cell r="DM371" t="str">
            <v>Electric</v>
          </cell>
          <cell r="DN371">
            <v>4956.4930000000004</v>
          </cell>
          <cell r="DO371" t="str">
            <v>WA</v>
          </cell>
          <cell r="DS371">
            <v>1150.8789999999999</v>
          </cell>
          <cell r="DT371" t="str">
            <v>WA</v>
          </cell>
          <cell r="DU371" t="str">
            <v>32to46</v>
          </cell>
          <cell r="DX371" t="b">
            <v>0</v>
          </cell>
          <cell r="DY371">
            <v>1524.7619999999999</v>
          </cell>
          <cell r="DZ371" t="str">
            <v>WA</v>
          </cell>
          <cell r="EC371" t="str">
            <v>Desktop</v>
          </cell>
          <cell r="ED371">
            <v>6932.7380000000003</v>
          </cell>
          <cell r="EE371" t="str">
            <v>OR</v>
          </cell>
          <cell r="EH371" t="str">
            <v>le20</v>
          </cell>
          <cell r="EI371">
            <v>4956.4930000000004</v>
          </cell>
          <cell r="EJ371" t="str">
            <v>WA</v>
          </cell>
          <cell r="EO371">
            <v>1904.288</v>
          </cell>
          <cell r="EP371" t="str">
            <v>WA</v>
          </cell>
          <cell r="ES371">
            <v>2003.7159999999999</v>
          </cell>
          <cell r="ET371" t="str">
            <v>WA</v>
          </cell>
          <cell r="EZ371" t="str">
            <v>WA</v>
          </cell>
          <cell r="FA371" t="str">
            <v>Exterior</v>
          </cell>
          <cell r="FB371">
            <v>7385174.5700000003</v>
          </cell>
          <cell r="FC371">
            <v>11285934.561000001</v>
          </cell>
          <cell r="FI371" t="str">
            <v>WA</v>
          </cell>
          <cell r="FJ371" t="str">
            <v>Exterior</v>
          </cell>
          <cell r="FK371" t="str">
            <v>EISAnqnx</v>
          </cell>
          <cell r="FL371">
            <v>594779.16</v>
          </cell>
          <cell r="FS371" t="str">
            <v>WA</v>
          </cell>
          <cell r="FT371" t="str">
            <v>EISAnqnx</v>
          </cell>
          <cell r="FV371">
            <v>2244161.92</v>
          </cell>
          <cell r="GD371" t="str">
            <v>WA</v>
          </cell>
          <cell r="GE371">
            <v>8187183.5759999994</v>
          </cell>
          <cell r="GF371">
            <v>4005428.284</v>
          </cell>
          <cell r="GI371">
            <v>1</v>
          </cell>
          <cell r="GJ371">
            <v>1</v>
          </cell>
          <cell r="GK371" t="str">
            <v>WA</v>
          </cell>
          <cell r="GL371">
            <v>2003.7159999999999</v>
          </cell>
          <cell r="GM371" t="str">
            <v>1980-1992</v>
          </cell>
          <cell r="GN371">
            <v>-1</v>
          </cell>
          <cell r="GQ371">
            <v>11287879.985668</v>
          </cell>
          <cell r="GR371">
            <v>71106.871549999996</v>
          </cell>
          <cell r="GU371" t="str">
            <v>Baseboard/Wall/Radiant</v>
          </cell>
          <cell r="GX371" t="str">
            <v>Wood</v>
          </cell>
          <cell r="GY371" t="str">
            <v>OR</v>
          </cell>
          <cell r="GZ371">
            <v>1188.02661132813</v>
          </cell>
        </row>
        <row r="372">
          <cell r="AD372" t="str">
            <v>OR</v>
          </cell>
          <cell r="AH372" t="str">
            <v>OR</v>
          </cell>
          <cell r="AI372" t="str">
            <v>Pre 1980</v>
          </cell>
          <cell r="AJ372">
            <v>1188.027</v>
          </cell>
          <cell r="AK372" t="b">
            <v>1</v>
          </cell>
          <cell r="AN372" t="str">
            <v>WA</v>
          </cell>
          <cell r="AO372" t="str">
            <v>Baseboard/Wall/Radiant</v>
          </cell>
          <cell r="AP372" t="str">
            <v>1980-1992</v>
          </cell>
          <cell r="AQ372" t="str">
            <v>Slab on Grade</v>
          </cell>
          <cell r="AR372">
            <v>4956.49267578125</v>
          </cell>
          <cell r="AU372" t="str">
            <v>No</v>
          </cell>
          <cell r="AV372" t="b">
            <v>1</v>
          </cell>
          <cell r="AX372">
            <v>9615595.791015625</v>
          </cell>
          <cell r="AY372" t="b">
            <v>0</v>
          </cell>
          <cell r="AZ372">
            <v>3149454.5760449218</v>
          </cell>
          <cell r="BA372">
            <v>1</v>
          </cell>
          <cell r="BB372">
            <v>4956.49267578125</v>
          </cell>
          <cell r="BC372">
            <v>0.99999993458706582</v>
          </cell>
          <cell r="BF372" t="str">
            <v>OR</v>
          </cell>
          <cell r="BG372" t="str">
            <v>Heat Pump (Central System)</v>
          </cell>
          <cell r="BH372" t="str">
            <v>Pre 1980</v>
          </cell>
          <cell r="BI372" t="str">
            <v>Crawlspace</v>
          </cell>
          <cell r="BJ372">
            <v>1925.05932617188</v>
          </cell>
          <cell r="BM372" t="str">
            <v>No</v>
          </cell>
          <cell r="BN372">
            <v>5415191.8845214983</v>
          </cell>
          <cell r="BO372" t="b">
            <v>0</v>
          </cell>
          <cell r="BP372">
            <v>1699357.4780282516</v>
          </cell>
          <cell r="BQ372">
            <v>1</v>
          </cell>
          <cell r="BR372">
            <v>1925.05932617188</v>
          </cell>
          <cell r="BU372" t="str">
            <v>WA</v>
          </cell>
          <cell r="BV372" t="str">
            <v>Pre 1980</v>
          </cell>
          <cell r="BW372" t="str">
            <v>Electric Storage - Outside Conditioned Space - Unbuffered</v>
          </cell>
          <cell r="BY372">
            <v>4956.4930000000004</v>
          </cell>
          <cell r="BZ372" t="str">
            <v>le55</v>
          </cell>
          <cell r="CF372" t="str">
            <v>Conditioned</v>
          </cell>
          <cell r="CG372">
            <v>2003.7159999999999</v>
          </cell>
          <cell r="CH372" t="str">
            <v>WA</v>
          </cell>
          <cell r="CI372" t="str">
            <v>Top-Freezer w/o TTD Ice</v>
          </cell>
          <cell r="CJ372">
            <v>44081.752</v>
          </cell>
          <cell r="CK372" t="b">
            <v>0</v>
          </cell>
          <cell r="CQ372" t="str">
            <v>Unconditioned</v>
          </cell>
          <cell r="CR372">
            <v>1612.692</v>
          </cell>
          <cell r="CS372" t="str">
            <v>OR</v>
          </cell>
          <cell r="CT372" t="str">
            <v>Upright</v>
          </cell>
          <cell r="CU372">
            <v>38704.608</v>
          </cell>
          <cell r="CV372" t="b">
            <v>0</v>
          </cell>
          <cell r="CZ372">
            <v>1464.694</v>
          </cell>
          <cell r="DA372" t="str">
            <v>WA</v>
          </cell>
          <cell r="DC372" t="str">
            <v>Vertical Axis</v>
          </cell>
          <cell r="DG372" t="str">
            <v>Electric</v>
          </cell>
          <cell r="DH372">
            <v>6932.7380000000003</v>
          </cell>
          <cell r="DI372" t="str">
            <v>OR</v>
          </cell>
          <cell r="DL372" t="str">
            <v>Electric</v>
          </cell>
          <cell r="DM372" t="str">
            <v>Electric</v>
          </cell>
          <cell r="DN372">
            <v>4956.4930000000004</v>
          </cell>
          <cell r="DO372" t="str">
            <v>WA</v>
          </cell>
          <cell r="DS372">
            <v>1150.8789999999999</v>
          </cell>
          <cell r="DT372" t="str">
            <v>WA</v>
          </cell>
          <cell r="DU372" t="str">
            <v>lt32</v>
          </cell>
          <cell r="DX372" t="b">
            <v>0</v>
          </cell>
          <cell r="DY372">
            <v>1524.7619999999999</v>
          </cell>
          <cell r="DZ372" t="str">
            <v>WA</v>
          </cell>
          <cell r="EC372" t="str">
            <v>Laptop</v>
          </cell>
          <cell r="ED372">
            <v>6932.7380000000003</v>
          </cell>
          <cell r="EE372" t="str">
            <v>OR</v>
          </cell>
          <cell r="EH372" t="str">
            <v>gt20</v>
          </cell>
          <cell r="EI372">
            <v>4956.4930000000004</v>
          </cell>
          <cell r="EJ372" t="str">
            <v>WA</v>
          </cell>
          <cell r="EO372">
            <v>2079.9929999999999</v>
          </cell>
          <cell r="EP372" t="str">
            <v>WA</v>
          </cell>
          <cell r="ES372">
            <v>2003.7159999999999</v>
          </cell>
          <cell r="ET372" t="str">
            <v>WA</v>
          </cell>
          <cell r="EZ372" t="str">
            <v>WA</v>
          </cell>
          <cell r="FA372" t="str">
            <v>Kitchen</v>
          </cell>
          <cell r="FB372">
            <v>1080515.4740000002</v>
          </cell>
          <cell r="FC372">
            <v>961559.64200000011</v>
          </cell>
          <cell r="FI372" t="str">
            <v>WA</v>
          </cell>
          <cell r="FJ372" t="str">
            <v>Exterior</v>
          </cell>
          <cell r="FK372" t="str">
            <v>EISAq</v>
          </cell>
          <cell r="FL372">
            <v>674083.04800000007</v>
          </cell>
          <cell r="FS372" t="str">
            <v>WA</v>
          </cell>
          <cell r="FT372" t="str">
            <v>EISAq</v>
          </cell>
          <cell r="FV372">
            <v>4077562.0599999996</v>
          </cell>
          <cell r="GD372" t="str">
            <v>OR</v>
          </cell>
          <cell r="GE372">
            <v>2156269.0049999999</v>
          </cell>
          <cell r="GF372">
            <v>1785604.581</v>
          </cell>
          <cell r="GI372">
            <v>1</v>
          </cell>
          <cell r="GJ372">
            <v>2</v>
          </cell>
          <cell r="GK372" t="str">
            <v>OR</v>
          </cell>
          <cell r="GL372">
            <v>1188.027</v>
          </cell>
          <cell r="GM372" t="str">
            <v>Pre 1980</v>
          </cell>
          <cell r="GN372">
            <v>0</v>
          </cell>
          <cell r="GQ372">
            <v>6222799.8880559998</v>
          </cell>
          <cell r="GR372">
            <v>684591.64854750002</v>
          </cell>
          <cell r="GU372" t="str">
            <v>Natural Gas FAF</v>
          </cell>
          <cell r="GX372" t="str">
            <v>Baseboard/Wall/Radiant</v>
          </cell>
          <cell r="GY372" t="str">
            <v>WA</v>
          </cell>
          <cell r="GZ372">
            <v>1524.76245117188</v>
          </cell>
        </row>
        <row r="373">
          <cell r="AD373" t="str">
            <v>WA</v>
          </cell>
          <cell r="AH373" t="str">
            <v>WA</v>
          </cell>
          <cell r="AI373" t="str">
            <v>Pre 1980</v>
          </cell>
          <cell r="AJ373">
            <v>1524.7619999999999</v>
          </cell>
          <cell r="AK373" t="b">
            <v>1</v>
          </cell>
          <cell r="AN373" t="str">
            <v>WA</v>
          </cell>
          <cell r="AO373" t="str">
            <v>Oil FAF</v>
          </cell>
          <cell r="AP373" t="str">
            <v>Pre 1980</v>
          </cell>
          <cell r="AQ373" t="str">
            <v>Crawlspace</v>
          </cell>
          <cell r="AR373">
            <v>779.22272406683999</v>
          </cell>
          <cell r="AU373" t="str">
            <v>No</v>
          </cell>
          <cell r="AV373" t="b">
            <v>1</v>
          </cell>
          <cell r="AX373">
            <v>1009872.6503906247</v>
          </cell>
          <cell r="AY373" t="b">
            <v>0</v>
          </cell>
          <cell r="AZ373">
            <v>409754.89282872708</v>
          </cell>
          <cell r="BA373">
            <v>0.38888888888888973</v>
          </cell>
          <cell r="BB373">
            <v>779.22272406683999</v>
          </cell>
          <cell r="BC373">
            <v>0.38888880663070019</v>
          </cell>
          <cell r="BF373" t="str">
            <v>ID</v>
          </cell>
          <cell r="BG373" t="str">
            <v>Central Air Conditioning (Ducted System)</v>
          </cell>
          <cell r="BH373" t="str">
            <v>1980-1992</v>
          </cell>
          <cell r="BI373" t="str">
            <v>Basement</v>
          </cell>
          <cell r="BJ373">
            <v>3785.76440429688</v>
          </cell>
          <cell r="BM373" t="str">
            <v>No</v>
          </cell>
          <cell r="BN373">
            <v>10573639.981201187</v>
          </cell>
          <cell r="BO373" t="b">
            <v>0</v>
          </cell>
          <cell r="BP373">
            <v>2793818.4150830116</v>
          </cell>
          <cell r="BQ373">
            <v>1</v>
          </cell>
          <cell r="BR373">
            <v>3785.76440429688</v>
          </cell>
          <cell r="BU373" t="str">
            <v>WA</v>
          </cell>
          <cell r="BV373" t="str">
            <v>Pre 1980</v>
          </cell>
          <cell r="BW373" t="str">
            <v>Electric Storage - Inside Conditioned Space</v>
          </cell>
          <cell r="BY373">
            <v>2003.7159999999999</v>
          </cell>
          <cell r="BZ373" t="str">
            <v>le55</v>
          </cell>
          <cell r="CF373" t="str">
            <v>Conditioned</v>
          </cell>
          <cell r="CG373">
            <v>2003.7159999999999</v>
          </cell>
          <cell r="CH373" t="str">
            <v>WA</v>
          </cell>
          <cell r="CI373" t="str">
            <v>Top-Freezer w/o TTD Ice</v>
          </cell>
          <cell r="CJ373">
            <v>42078.036</v>
          </cell>
          <cell r="CK373" t="b">
            <v>0</v>
          </cell>
          <cell r="CQ373" t="str">
            <v>Unconditioned</v>
          </cell>
          <cell r="CR373">
            <v>3785.7640000000001</v>
          </cell>
          <cell r="CS373" t="str">
            <v>ID</v>
          </cell>
          <cell r="CT373" t="str">
            <v>Upright</v>
          </cell>
          <cell r="CU373">
            <v>79501.044000000009</v>
          </cell>
          <cell r="CV373" t="b">
            <v>0</v>
          </cell>
          <cell r="CZ373">
            <v>4956.4930000000004</v>
          </cell>
          <cell r="DA373" t="str">
            <v>WA</v>
          </cell>
          <cell r="DC373" t="str">
            <v>Vertical Axis</v>
          </cell>
          <cell r="DG373" t="str">
            <v>Electric</v>
          </cell>
          <cell r="DH373">
            <v>6932.7380000000003</v>
          </cell>
          <cell r="DI373" t="str">
            <v>OR</v>
          </cell>
          <cell r="DL373" t="str">
            <v>Electric</v>
          </cell>
          <cell r="DM373" t="str">
            <v>Electric</v>
          </cell>
          <cell r="DN373">
            <v>6932.7380000000003</v>
          </cell>
          <cell r="DO373" t="str">
            <v>OR</v>
          </cell>
          <cell r="DS373">
            <v>1524.7619999999999</v>
          </cell>
          <cell r="DT373" t="str">
            <v>WA</v>
          </cell>
          <cell r="DU373" t="str">
            <v>32to46</v>
          </cell>
          <cell r="DX373" t="b">
            <v>0</v>
          </cell>
          <cell r="DY373">
            <v>1524.7619999999999</v>
          </cell>
          <cell r="DZ373" t="str">
            <v>WA</v>
          </cell>
          <cell r="EC373" t="str">
            <v>Laptop</v>
          </cell>
          <cell r="ED373">
            <v>1524.7619999999999</v>
          </cell>
          <cell r="EE373" t="str">
            <v>WA</v>
          </cell>
          <cell r="EH373" t="str">
            <v>le20</v>
          </cell>
          <cell r="EI373">
            <v>1524.7619999999999</v>
          </cell>
          <cell r="EJ373" t="str">
            <v>WA</v>
          </cell>
          <cell r="EO373">
            <v>3785.7640000000001</v>
          </cell>
          <cell r="EP373" t="str">
            <v>ID</v>
          </cell>
          <cell r="ES373">
            <v>1464.694</v>
          </cell>
          <cell r="ET373" t="str">
            <v>WA</v>
          </cell>
          <cell r="EZ373" t="str">
            <v>WA</v>
          </cell>
          <cell r="FA373" t="str">
            <v>Living Room/Family Room</v>
          </cell>
          <cell r="FB373">
            <v>13184271.380000001</v>
          </cell>
          <cell r="FC373">
            <v>1333296.6170000001</v>
          </cell>
          <cell r="FI373" t="str">
            <v>WA</v>
          </cell>
          <cell r="FJ373" t="str">
            <v>Exterior</v>
          </cell>
          <cell r="FK373" t="str">
            <v>EISAx</v>
          </cell>
          <cell r="FL373">
            <v>346954.51</v>
          </cell>
          <cell r="FS373" t="str">
            <v>WA</v>
          </cell>
          <cell r="FT373" t="str">
            <v>EISAx</v>
          </cell>
          <cell r="FV373">
            <v>2805202.4</v>
          </cell>
          <cell r="GD373" t="str">
            <v>WA</v>
          </cell>
          <cell r="GE373">
            <v>1425652.47</v>
          </cell>
          <cell r="GF373">
            <v>1257928.6499999999</v>
          </cell>
          <cell r="GI373">
            <v>1</v>
          </cell>
          <cell r="GJ373">
            <v>1</v>
          </cell>
          <cell r="GK373" t="str">
            <v>WA</v>
          </cell>
          <cell r="GL373">
            <v>1524.7619999999999</v>
          </cell>
          <cell r="GM373" t="str">
            <v>Pre 1980</v>
          </cell>
          <cell r="GN373">
            <v>-1</v>
          </cell>
          <cell r="GQ373">
            <v>7547541.4047599994</v>
          </cell>
          <cell r="GR373">
            <v>442748.95384500001</v>
          </cell>
          <cell r="GU373" t="str">
            <v>Baseboard/Wall/Radiant</v>
          </cell>
          <cell r="GX373" t="str">
            <v>Baseboard/Wall/Radiant</v>
          </cell>
          <cell r="GY373" t="str">
            <v>WA</v>
          </cell>
          <cell r="GZ373">
            <v>2003.71557617188</v>
          </cell>
        </row>
        <row r="374">
          <cell r="AD374" t="str">
            <v>WA</v>
          </cell>
          <cell r="AH374" t="str">
            <v>WA</v>
          </cell>
          <cell r="AI374" t="str">
            <v>Pre 1980</v>
          </cell>
          <cell r="AJ374">
            <v>1464.694</v>
          </cell>
          <cell r="AK374" t="b">
            <v>1</v>
          </cell>
          <cell r="AN374" t="str">
            <v>WA</v>
          </cell>
          <cell r="AO374" t="str">
            <v>Oil FAF</v>
          </cell>
          <cell r="AP374" t="str">
            <v>Pre 1980</v>
          </cell>
          <cell r="AQ374" t="str">
            <v>Slab on Grade</v>
          </cell>
          <cell r="AR374">
            <v>1224.4928521050299</v>
          </cell>
          <cell r="AU374" t="str">
            <v>No</v>
          </cell>
          <cell r="AV374" t="b">
            <v>1</v>
          </cell>
          <cell r="AX374">
            <v>1586942.7363281187</v>
          </cell>
          <cell r="AY374" t="b">
            <v>0</v>
          </cell>
          <cell r="AZ374">
            <v>643900.5458737117</v>
          </cell>
          <cell r="BA374">
            <v>0.61111111111111027</v>
          </cell>
          <cell r="BB374">
            <v>1224.4928521050299</v>
          </cell>
          <cell r="BC374">
            <v>0.61111098184824098</v>
          </cell>
          <cell r="BF374" t="str">
            <v>OR</v>
          </cell>
          <cell r="BG374" t="str">
            <v>Central Air Conditioning (Ducted System)</v>
          </cell>
          <cell r="BH374" t="str">
            <v>Post 2006</v>
          </cell>
          <cell r="BI374" t="str">
            <v>Crawlspace</v>
          </cell>
          <cell r="BJ374">
            <v>8264.9453125</v>
          </cell>
          <cell r="BM374" t="str">
            <v>No</v>
          </cell>
          <cell r="BN374">
            <v>25026254.40625</v>
          </cell>
          <cell r="BO374" t="b">
            <v>0</v>
          </cell>
          <cell r="BP374">
            <v>4046284.1535421875</v>
          </cell>
          <cell r="BQ374">
            <v>0.5</v>
          </cell>
          <cell r="BR374">
            <v>4132.47265625</v>
          </cell>
          <cell r="BU374" t="str">
            <v>OR</v>
          </cell>
          <cell r="BV374" t="str">
            <v>1993-2006</v>
          </cell>
          <cell r="BW374" t="str">
            <v>Gas Storage Outside Conditioned Space</v>
          </cell>
          <cell r="BY374">
            <v>6932.7380000000003</v>
          </cell>
          <cell r="BZ374" t="str">
            <v>gt55</v>
          </cell>
          <cell r="CF374" t="str">
            <v>Conditioned</v>
          </cell>
          <cell r="CG374">
            <v>2003.7159999999999</v>
          </cell>
          <cell r="CH374" t="str">
            <v>WA</v>
          </cell>
          <cell r="CI374" t="str">
            <v>Bottom-Freezer (Including French Door) w/o TTD Ice</v>
          </cell>
          <cell r="CJ374">
            <v>46085.468000000001</v>
          </cell>
          <cell r="CK374" t="b">
            <v>0</v>
          </cell>
          <cell r="CQ374" t="str">
            <v>Conditioned</v>
          </cell>
          <cell r="CR374">
            <v>1612.692</v>
          </cell>
          <cell r="CS374" t="str">
            <v>OR</v>
          </cell>
          <cell r="CT374" t="str">
            <v>Chest</v>
          </cell>
          <cell r="CU374">
            <v>22577.688000000002</v>
          </cell>
          <cell r="CV374" t="b">
            <v>0</v>
          </cell>
          <cell r="CZ374">
            <v>1150.8789999999999</v>
          </cell>
          <cell r="DA374" t="str">
            <v>WA</v>
          </cell>
          <cell r="DC374" t="str">
            <v>Vertical Axis</v>
          </cell>
          <cell r="DG374" t="str">
            <v>Electric</v>
          </cell>
          <cell r="DH374">
            <v>1524.7619999999999</v>
          </cell>
          <cell r="DI374" t="str">
            <v>WA</v>
          </cell>
          <cell r="DL374" t="str">
            <v>Gas</v>
          </cell>
          <cell r="DM374" t="str">
            <v>Electric</v>
          </cell>
          <cell r="DN374">
            <v>1524.7619999999999</v>
          </cell>
          <cell r="DO374" t="str">
            <v>WA</v>
          </cell>
          <cell r="DS374">
            <v>1524.7619999999999</v>
          </cell>
          <cell r="DT374" t="str">
            <v>WA</v>
          </cell>
          <cell r="DU374" t="str">
            <v>Unknown</v>
          </cell>
          <cell r="DX374" t="b">
            <v>0</v>
          </cell>
          <cell r="DY374">
            <v>1524.7619999999999</v>
          </cell>
          <cell r="DZ374" t="str">
            <v>WA</v>
          </cell>
          <cell r="EC374" t="str">
            <v>Other</v>
          </cell>
          <cell r="ED374">
            <v>1524.7619999999999</v>
          </cell>
          <cell r="EE374" t="str">
            <v>WA</v>
          </cell>
          <cell r="EH374" t="str">
            <v>le20</v>
          </cell>
          <cell r="EI374">
            <v>4956.4930000000004</v>
          </cell>
          <cell r="EJ374" t="str">
            <v>WA</v>
          </cell>
          <cell r="EO374">
            <v>3785.7640000000001</v>
          </cell>
          <cell r="EP374" t="str">
            <v>ID</v>
          </cell>
          <cell r="ES374">
            <v>2003.7159999999999</v>
          </cell>
          <cell r="ET374" t="str">
            <v>WA</v>
          </cell>
          <cell r="EZ374" t="str">
            <v>WA</v>
          </cell>
          <cell r="FA374" t="str">
            <v>Other</v>
          </cell>
          <cell r="FB374">
            <v>3915629.47</v>
          </cell>
          <cell r="FC374">
            <v>3533979.5090000001</v>
          </cell>
          <cell r="FI374" t="str">
            <v>WA</v>
          </cell>
          <cell r="FJ374" t="str">
            <v>Garage</v>
          </cell>
          <cell r="FK374" t="str">
            <v>EISAnqnx</v>
          </cell>
          <cell r="FL374">
            <v>1189558.32</v>
          </cell>
          <cell r="FS374" t="str">
            <v>WA</v>
          </cell>
          <cell r="FT374" t="str">
            <v>EISAnqnx</v>
          </cell>
          <cell r="FV374">
            <v>1296047.7</v>
          </cell>
          <cell r="GD374" t="str">
            <v>WA</v>
          </cell>
          <cell r="GE374">
            <v>3707140.514</v>
          </cell>
          <cell r="GF374">
            <v>3546024.1740000001</v>
          </cell>
          <cell r="GI374">
            <v>1</v>
          </cell>
          <cell r="GJ374">
            <v>1</v>
          </cell>
          <cell r="GK374" t="str">
            <v>WA</v>
          </cell>
          <cell r="GL374">
            <v>1464.694</v>
          </cell>
          <cell r="GM374" t="str">
            <v>Pre 1980</v>
          </cell>
          <cell r="GN374">
            <v>0</v>
          </cell>
          <cell r="GQ374">
            <v>8632737.9961900003</v>
          </cell>
          <cell r="GR374">
            <v>524305.525975</v>
          </cell>
          <cell r="GU374" t="str">
            <v>Baseboard/Wall/Radiant</v>
          </cell>
          <cell r="GX374" t="str">
            <v>None</v>
          </cell>
          <cell r="GY374" t="str">
            <v>WA</v>
          </cell>
          <cell r="GZ374">
            <v>1524.76245117188</v>
          </cell>
        </row>
        <row r="375">
          <cell r="AD375" t="str">
            <v>WA</v>
          </cell>
          <cell r="AH375" t="str">
            <v>WA</v>
          </cell>
          <cell r="AI375" t="str">
            <v>Pre 1980</v>
          </cell>
          <cell r="AJ375">
            <v>4956.4930000000004</v>
          </cell>
          <cell r="AK375" t="b">
            <v>1</v>
          </cell>
          <cell r="AN375" t="str">
            <v>WA</v>
          </cell>
          <cell r="AO375" t="str">
            <v>Baseboard/Wall/Radiant</v>
          </cell>
          <cell r="AP375" t="str">
            <v>Pre 1980</v>
          </cell>
          <cell r="AQ375" t="str">
            <v>Basement</v>
          </cell>
          <cell r="AR375">
            <v>810.03005218505905</v>
          </cell>
          <cell r="AU375" t="str">
            <v>Yes</v>
          </cell>
          <cell r="AV375" t="b">
            <v>0</v>
          </cell>
          <cell r="AX375">
            <v>1026308.0761184698</v>
          </cell>
          <cell r="AY375" t="b">
            <v>0</v>
          </cell>
          <cell r="AZ375">
            <v>0</v>
          </cell>
          <cell r="BA375" t="str">
            <v/>
          </cell>
          <cell r="BB375" t="str">
            <v/>
          </cell>
          <cell r="BC375">
            <v>0.5312501571950633</v>
          </cell>
          <cell r="BF375" t="str">
            <v>OR</v>
          </cell>
          <cell r="BG375" t="str">
            <v>Heat Pump (Central System)</v>
          </cell>
          <cell r="BH375" t="str">
            <v>Post 2006</v>
          </cell>
          <cell r="BI375" t="str">
            <v>Crawlspace</v>
          </cell>
          <cell r="BJ375">
            <v>8264.9453125</v>
          </cell>
          <cell r="BM375" t="str">
            <v>No</v>
          </cell>
          <cell r="BN375">
            <v>25026254.40625</v>
          </cell>
          <cell r="BO375" t="b">
            <v>0</v>
          </cell>
          <cell r="BP375">
            <v>4046284.1535421875</v>
          </cell>
          <cell r="BQ375">
            <v>0.5</v>
          </cell>
          <cell r="BR375">
            <v>4132.47265625</v>
          </cell>
          <cell r="BU375" t="str">
            <v>WA</v>
          </cell>
          <cell r="BV375" t="str">
            <v>Pre 1980</v>
          </cell>
          <cell r="BW375" t="str">
            <v>Gas Storage Inside Conditioned Space</v>
          </cell>
          <cell r="BY375">
            <v>1524.7619999999999</v>
          </cell>
          <cell r="BZ375" t="str">
            <v>le55</v>
          </cell>
          <cell r="CF375" t="str">
            <v>Conditioned</v>
          </cell>
          <cell r="CG375">
            <v>4956.4930000000004</v>
          </cell>
          <cell r="CH375" t="str">
            <v>WA</v>
          </cell>
          <cell r="CI375" t="str">
            <v>Top-Freezer w/o TTD Ice</v>
          </cell>
          <cell r="CJ375">
            <v>89216.874000000011</v>
          </cell>
          <cell r="CK375" t="b">
            <v>0</v>
          </cell>
          <cell r="CQ375" t="str">
            <v>Unconditioned</v>
          </cell>
          <cell r="CR375">
            <v>2079.9929999999999</v>
          </cell>
          <cell r="CS375" t="str">
            <v>WA</v>
          </cell>
          <cell r="CT375" t="str">
            <v>Upright</v>
          </cell>
          <cell r="CU375">
            <v>31199.895</v>
          </cell>
          <cell r="CV375" t="b">
            <v>0</v>
          </cell>
          <cell r="CZ375">
            <v>1524.7619999999999</v>
          </cell>
          <cell r="DA375" t="str">
            <v>WA</v>
          </cell>
          <cell r="DC375" t="str">
            <v>Horizontal Axis</v>
          </cell>
          <cell r="DG375" t="str">
            <v>Gas</v>
          </cell>
          <cell r="DH375">
            <v>1524.7619999999999</v>
          </cell>
          <cell r="DI375" t="str">
            <v>WA</v>
          </cell>
          <cell r="DL375" t="str">
            <v>Gas</v>
          </cell>
          <cell r="DM375" t="str">
            <v>Gas</v>
          </cell>
          <cell r="DN375">
            <v>4956.4930000000004</v>
          </cell>
          <cell r="DO375" t="str">
            <v>WA</v>
          </cell>
          <cell r="DS375">
            <v>1464.694</v>
          </cell>
          <cell r="DT375" t="str">
            <v>WA</v>
          </cell>
          <cell r="DU375" t="str">
            <v>lt32</v>
          </cell>
          <cell r="DX375" t="b">
            <v>1</v>
          </cell>
          <cell r="DY375">
            <v>1524.7619999999999</v>
          </cell>
          <cell r="DZ375" t="str">
            <v>WA</v>
          </cell>
          <cell r="EC375" t="str">
            <v>Desktop</v>
          </cell>
          <cell r="ED375">
            <v>6932.7380000000003</v>
          </cell>
          <cell r="EE375" t="str">
            <v>OR</v>
          </cell>
          <cell r="EH375" t="str">
            <v>le20</v>
          </cell>
          <cell r="EI375">
            <v>1464.694</v>
          </cell>
          <cell r="EJ375" t="str">
            <v>WA</v>
          </cell>
          <cell r="EO375">
            <v>2079.9929999999999</v>
          </cell>
          <cell r="EP375" t="str">
            <v>WA</v>
          </cell>
          <cell r="ES375">
            <v>6932.7380000000003</v>
          </cell>
          <cell r="ET375" t="str">
            <v>OR</v>
          </cell>
          <cell r="EZ375" t="str">
            <v>WA</v>
          </cell>
          <cell r="FA375" t="str">
            <v>Bathroom</v>
          </cell>
          <cell r="FB375">
            <v>228714.3</v>
          </cell>
          <cell r="FC375">
            <v>76238.099999999991</v>
          </cell>
          <cell r="FI375" t="str">
            <v>WA</v>
          </cell>
          <cell r="FJ375" t="str">
            <v>Kitchen</v>
          </cell>
          <cell r="FK375" t="str">
            <v>EISAq</v>
          </cell>
          <cell r="FL375">
            <v>341998.01700000005</v>
          </cell>
          <cell r="FS375" t="str">
            <v>WA</v>
          </cell>
          <cell r="FT375" t="str">
            <v>EISAq</v>
          </cell>
          <cell r="FV375">
            <v>216516.204</v>
          </cell>
          <cell r="GD375" t="str">
            <v>WA</v>
          </cell>
          <cell r="GE375">
            <v>10587069.048</v>
          </cell>
          <cell r="GF375">
            <v>6151007.8130000001</v>
          </cell>
          <cell r="GI375">
            <v>1</v>
          </cell>
          <cell r="GJ375">
            <v>1</v>
          </cell>
          <cell r="GK375" t="str">
            <v>WA</v>
          </cell>
          <cell r="GL375">
            <v>4956.4930000000004</v>
          </cell>
          <cell r="GM375" t="str">
            <v>Pre 1980</v>
          </cell>
          <cell r="GN375">
            <v>0</v>
          </cell>
          <cell r="GQ375">
            <v>29317259.575560004</v>
          </cell>
          <cell r="GR375">
            <v>708976.75872000004</v>
          </cell>
          <cell r="GU375" t="str">
            <v>Natural Gas FAF</v>
          </cell>
          <cell r="GX375" t="str">
            <v>Natural Gas Other</v>
          </cell>
          <cell r="GY375" t="str">
            <v>OR</v>
          </cell>
          <cell r="GZ375">
            <v>6932.73828125</v>
          </cell>
        </row>
        <row r="376">
          <cell r="AD376" t="str">
            <v>WA</v>
          </cell>
          <cell r="AH376" t="str">
            <v>WA</v>
          </cell>
          <cell r="AI376" t="str">
            <v>Pre 1980</v>
          </cell>
          <cell r="AJ376">
            <v>1150.8789999999999</v>
          </cell>
          <cell r="AK376" t="b">
            <v>1</v>
          </cell>
          <cell r="AN376" t="str">
            <v>WA</v>
          </cell>
          <cell r="AO376" t="str">
            <v>Baseboard/Wall/Radiant</v>
          </cell>
          <cell r="AP376" t="str">
            <v>Pre 1980</v>
          </cell>
          <cell r="AQ376" t="str">
            <v>Crawlspace</v>
          </cell>
          <cell r="AR376">
            <v>714.73239898681595</v>
          </cell>
          <cell r="AU376" t="str">
            <v>Yes</v>
          </cell>
          <cell r="AV376" t="b">
            <v>0</v>
          </cell>
          <cell r="AX376">
            <v>905565.9495162958</v>
          </cell>
          <cell r="AY376" t="b">
            <v>0</v>
          </cell>
          <cell r="AZ376">
            <v>0</v>
          </cell>
          <cell r="BA376" t="str">
            <v/>
          </cell>
          <cell r="BB376" t="str">
            <v/>
          </cell>
          <cell r="BC376">
            <v>0.46875013870152588</v>
          </cell>
          <cell r="BF376" t="str">
            <v>WA</v>
          </cell>
          <cell r="BG376" t="str">
            <v>Central Air Conditioning (Ducted System)</v>
          </cell>
          <cell r="BH376" t="str">
            <v>1993-2006</v>
          </cell>
          <cell r="BI376" t="str">
            <v>Basement</v>
          </cell>
          <cell r="BJ376">
            <v>12271.3056640625</v>
          </cell>
          <cell r="BM376" t="str">
            <v>No</v>
          </cell>
          <cell r="BN376">
            <v>43980359.5</v>
          </cell>
          <cell r="BO376" t="b">
            <v>0</v>
          </cell>
          <cell r="BP376">
            <v>7143801.948862304</v>
          </cell>
          <cell r="BQ376">
            <v>1</v>
          </cell>
          <cell r="BR376">
            <v>12271.3056640625</v>
          </cell>
          <cell r="BU376" t="str">
            <v>OR</v>
          </cell>
          <cell r="BV376" t="str">
            <v>Pre 1980</v>
          </cell>
          <cell r="BW376" t="str">
            <v>Gas Storage Outside Conditioned Space</v>
          </cell>
          <cell r="BY376">
            <v>6932.7380000000003</v>
          </cell>
          <cell r="BZ376" t="str">
            <v>le55</v>
          </cell>
          <cell r="CF376" t="str">
            <v>Conditioned</v>
          </cell>
          <cell r="CG376">
            <v>1524.7619999999999</v>
          </cell>
          <cell r="CH376" t="str">
            <v>WA</v>
          </cell>
          <cell r="CI376" t="str">
            <v>Top-Freezer w/o TTD Ice</v>
          </cell>
          <cell r="CJ376">
            <v>27445.716</v>
          </cell>
          <cell r="CK376" t="b">
            <v>0</v>
          </cell>
          <cell r="CQ376" t="str">
            <v>Conditioned</v>
          </cell>
          <cell r="CR376">
            <v>3785.7640000000001</v>
          </cell>
          <cell r="CS376" t="str">
            <v>ID</v>
          </cell>
          <cell r="CT376" t="str">
            <v>Upright</v>
          </cell>
          <cell r="CU376">
            <v>45429.168000000005</v>
          </cell>
          <cell r="CV376" t="b">
            <v>0</v>
          </cell>
          <cell r="CZ376">
            <v>4956.4930000000004</v>
          </cell>
          <cell r="DA376" t="str">
            <v>WA</v>
          </cell>
          <cell r="DC376" t="str">
            <v>Vertical Axis</v>
          </cell>
          <cell r="DG376" t="str">
            <v>Electric</v>
          </cell>
          <cell r="DH376">
            <v>6932.7380000000003</v>
          </cell>
          <cell r="DI376" t="str">
            <v>OR</v>
          </cell>
          <cell r="DL376" t="str">
            <v>Gas</v>
          </cell>
          <cell r="DM376" t="str">
            <v>Gas</v>
          </cell>
          <cell r="DN376">
            <v>1188.027</v>
          </cell>
          <cell r="DO376" t="str">
            <v>OR</v>
          </cell>
          <cell r="DS376">
            <v>1464.694</v>
          </cell>
          <cell r="DT376" t="str">
            <v>WA</v>
          </cell>
          <cell r="DU376" t="str">
            <v>32to46</v>
          </cell>
          <cell r="DX376" t="b">
            <v>0</v>
          </cell>
          <cell r="DY376">
            <v>4956.4930000000004</v>
          </cell>
          <cell r="DZ376" t="str">
            <v>WA</v>
          </cell>
          <cell r="EC376" t="str">
            <v>Other</v>
          </cell>
          <cell r="ED376">
            <v>6932.7380000000003</v>
          </cell>
          <cell r="EE376" t="str">
            <v>OR</v>
          </cell>
          <cell r="EH376" t="str">
            <v>le20</v>
          </cell>
          <cell r="EI376">
            <v>4956.4930000000004</v>
          </cell>
          <cell r="EJ376" t="str">
            <v>WA</v>
          </cell>
          <cell r="EO376">
            <v>1192.4649999999999</v>
          </cell>
          <cell r="EP376" t="str">
            <v>ID</v>
          </cell>
          <cell r="ES376">
            <v>1524.7619999999999</v>
          </cell>
          <cell r="ET376" t="str">
            <v>WA</v>
          </cell>
          <cell r="EZ376" t="str">
            <v>WA</v>
          </cell>
          <cell r="FA376" t="str">
            <v>Bedrooms</v>
          </cell>
          <cell r="FB376">
            <v>33544.763999999996</v>
          </cell>
          <cell r="FC376">
            <v>198219.06</v>
          </cell>
          <cell r="FI376" t="str">
            <v>WA</v>
          </cell>
          <cell r="FJ376" t="str">
            <v>Kitchen</v>
          </cell>
          <cell r="FK376" t="str">
            <v>EISAx</v>
          </cell>
          <cell r="FL376">
            <v>1288688.1800000002</v>
          </cell>
          <cell r="FS376" t="str">
            <v>WA</v>
          </cell>
          <cell r="FT376" t="str">
            <v>EISAx</v>
          </cell>
          <cell r="FV376">
            <v>2401500.15</v>
          </cell>
          <cell r="GD376" t="str">
            <v>WA</v>
          </cell>
          <cell r="GE376">
            <v>4246743.51</v>
          </cell>
          <cell r="GF376">
            <v>1956494.2999999998</v>
          </cell>
          <cell r="GI376">
            <v>1</v>
          </cell>
          <cell r="GJ376">
            <v>1</v>
          </cell>
          <cell r="GK376" t="str">
            <v>WA</v>
          </cell>
          <cell r="GL376">
            <v>1150.8789999999999</v>
          </cell>
          <cell r="GM376" t="str">
            <v>Pre 1980</v>
          </cell>
          <cell r="GN376">
            <v>-1</v>
          </cell>
          <cell r="GQ376">
            <v>5802691.6372349998</v>
          </cell>
          <cell r="GR376">
            <v>402853.68515999999</v>
          </cell>
          <cell r="GU376" t="str">
            <v>Oil FAF</v>
          </cell>
          <cell r="GX376" t="str">
            <v>Wood</v>
          </cell>
          <cell r="GY376" t="str">
            <v>WA</v>
          </cell>
          <cell r="GZ376">
            <v>1524.76245117188</v>
          </cell>
        </row>
        <row r="377">
          <cell r="AD377" t="str">
            <v>WA</v>
          </cell>
          <cell r="AH377" t="str">
            <v>WA</v>
          </cell>
          <cell r="AI377" t="str">
            <v>Pre 1980</v>
          </cell>
          <cell r="AJ377">
            <v>1524.7619999999999</v>
          </cell>
          <cell r="AK377" t="b">
            <v>1</v>
          </cell>
          <cell r="AN377" t="str">
            <v>WA</v>
          </cell>
          <cell r="AO377" t="str">
            <v>Natural Gas FAF</v>
          </cell>
          <cell r="AP377" t="str">
            <v>Pre 1980</v>
          </cell>
          <cell r="AQ377" t="str">
            <v>Basement</v>
          </cell>
          <cell r="AR377">
            <v>810.03005218505905</v>
          </cell>
          <cell r="AU377" t="str">
            <v>Yes</v>
          </cell>
          <cell r="AV377" t="b">
            <v>1</v>
          </cell>
          <cell r="AX377">
            <v>1026308.0761184698</v>
          </cell>
          <cell r="AY377" t="b">
            <v>0</v>
          </cell>
          <cell r="AZ377">
            <v>0</v>
          </cell>
          <cell r="BA377">
            <v>0.53125000000000033</v>
          </cell>
          <cell r="BB377">
            <v>810.03005218505905</v>
          </cell>
          <cell r="BC377">
            <v>0.5312501571950633</v>
          </cell>
          <cell r="BF377" t="str">
            <v>OR</v>
          </cell>
          <cell r="BG377" t="str">
            <v>Heat Pump (Central System)</v>
          </cell>
          <cell r="BH377" t="str">
            <v>1993-2006</v>
          </cell>
          <cell r="BI377" t="str">
            <v>Crawlspace</v>
          </cell>
          <cell r="BJ377">
            <v>1612.69177246094</v>
          </cell>
          <cell r="BM377" t="str">
            <v>No</v>
          </cell>
          <cell r="BN377">
            <v>6757178.5266113384</v>
          </cell>
          <cell r="BO377" t="b">
            <v>0</v>
          </cell>
          <cell r="BP377">
            <v>1513523.0011045311</v>
          </cell>
          <cell r="BQ377">
            <v>1</v>
          </cell>
          <cell r="BR377">
            <v>1612.69177246094</v>
          </cell>
          <cell r="BU377" t="str">
            <v>OR</v>
          </cell>
          <cell r="BV377" t="str">
            <v>Pre 1980</v>
          </cell>
          <cell r="BW377" t="str">
            <v>Electric Storage - Inside Conditioned Space</v>
          </cell>
          <cell r="BY377">
            <v>1188.027</v>
          </cell>
          <cell r="BZ377" t="str">
            <v>le55</v>
          </cell>
          <cell r="CF377" t="str">
            <v>Conditioned</v>
          </cell>
          <cell r="CG377">
            <v>1524.7619999999999</v>
          </cell>
          <cell r="CH377" t="str">
            <v>WA</v>
          </cell>
          <cell r="CI377" t="str">
            <v>Bottom-Freezer (Including French Door) w/o TTD Ice</v>
          </cell>
          <cell r="CJ377">
            <v>27445.716</v>
          </cell>
          <cell r="CK377" t="b">
            <v>0</v>
          </cell>
          <cell r="CQ377" t="str">
            <v>Unconditioned</v>
          </cell>
          <cell r="CR377">
            <v>2079.9929999999999</v>
          </cell>
          <cell r="CS377" t="str">
            <v>WA</v>
          </cell>
          <cell r="CT377" t="str">
            <v>Chest</v>
          </cell>
          <cell r="CU377">
            <v>33279.887999999999</v>
          </cell>
          <cell r="CV377" t="b">
            <v>0</v>
          </cell>
          <cell r="CZ377">
            <v>2003.7159999999999</v>
          </cell>
          <cell r="DA377" t="str">
            <v>WA</v>
          </cell>
          <cell r="DC377" t="str">
            <v>Horizontal Axis</v>
          </cell>
          <cell r="DG377" t="str">
            <v>Electric</v>
          </cell>
          <cell r="DH377">
            <v>1524.7619999999999</v>
          </cell>
          <cell r="DI377" t="str">
            <v>WA</v>
          </cell>
          <cell r="DL377" t="str">
            <v>Electric</v>
          </cell>
          <cell r="DM377" t="str">
            <v>Electric</v>
          </cell>
          <cell r="DN377">
            <v>1464.694</v>
          </cell>
          <cell r="DO377" t="str">
            <v>WA</v>
          </cell>
          <cell r="DS377">
            <v>6932.7380000000003</v>
          </cell>
          <cell r="DT377" t="str">
            <v>OR</v>
          </cell>
          <cell r="DU377" t="str">
            <v>lt32</v>
          </cell>
          <cell r="DX377" t="b">
            <v>0</v>
          </cell>
          <cell r="DY377">
            <v>4956.4930000000004</v>
          </cell>
          <cell r="DZ377" t="str">
            <v>WA</v>
          </cell>
          <cell r="EC377" t="str">
            <v>Desktop</v>
          </cell>
          <cell r="ED377">
            <v>1524.7619999999999</v>
          </cell>
          <cell r="EE377" t="str">
            <v>WA</v>
          </cell>
          <cell r="EH377" t="str">
            <v>le20</v>
          </cell>
          <cell r="EI377">
            <v>6932.7380000000003</v>
          </cell>
          <cell r="EJ377" t="str">
            <v>OR</v>
          </cell>
          <cell r="EO377">
            <v>2130.886</v>
          </cell>
          <cell r="EP377" t="str">
            <v>MT</v>
          </cell>
          <cell r="ES377">
            <v>6932.7380000000003</v>
          </cell>
          <cell r="ET377" t="str">
            <v>OR</v>
          </cell>
          <cell r="EZ377" t="str">
            <v>WA</v>
          </cell>
          <cell r="FA377" t="str">
            <v>Exterior</v>
          </cell>
          <cell r="FB377">
            <v>182971.44</v>
          </cell>
          <cell r="FC377">
            <v>2808611.6039999998</v>
          </cell>
          <cell r="FI377" t="str">
            <v>WA</v>
          </cell>
          <cell r="FJ377" t="str">
            <v>Living Room/Family Room</v>
          </cell>
          <cell r="FK377" t="str">
            <v>EISAnqnx</v>
          </cell>
          <cell r="FL377">
            <v>2478246.5</v>
          </cell>
          <cell r="FS377" t="str">
            <v>OR</v>
          </cell>
          <cell r="FT377" t="str">
            <v>EISAnqnx</v>
          </cell>
          <cell r="FV377">
            <v>1550375.2350000001</v>
          </cell>
          <cell r="GD377" t="str">
            <v>WA</v>
          </cell>
          <cell r="GE377">
            <v>4892961.2579999994</v>
          </cell>
          <cell r="GF377">
            <v>4812148.8719999995</v>
          </cell>
          <cell r="GI377">
            <v>1</v>
          </cell>
          <cell r="GJ377">
            <v>1</v>
          </cell>
          <cell r="GK377" t="str">
            <v>WA</v>
          </cell>
          <cell r="GL377">
            <v>1524.7619999999999</v>
          </cell>
          <cell r="GM377" t="str">
            <v>Pre 1980</v>
          </cell>
          <cell r="GN377">
            <v>0</v>
          </cell>
          <cell r="GQ377">
            <v>7547541.4047599994</v>
          </cell>
          <cell r="GR377">
            <v>442748.95384500001</v>
          </cell>
          <cell r="GU377" t="str">
            <v>Natural Gas FAF</v>
          </cell>
          <cell r="GX377" t="str">
            <v>None</v>
          </cell>
          <cell r="GY377" t="str">
            <v>WA</v>
          </cell>
          <cell r="GZ377">
            <v>1464.69372558594</v>
          </cell>
        </row>
        <row r="378">
          <cell r="AD378" t="str">
            <v>WA</v>
          </cell>
          <cell r="AH378" t="str">
            <v>WA</v>
          </cell>
          <cell r="AI378" t="str">
            <v>Pre 1980</v>
          </cell>
          <cell r="AJ378">
            <v>4956.4930000000004</v>
          </cell>
          <cell r="AK378" t="b">
            <v>1</v>
          </cell>
          <cell r="AN378" t="str">
            <v>WA</v>
          </cell>
          <cell r="AO378" t="str">
            <v>Natural Gas FAF</v>
          </cell>
          <cell r="AP378" t="str">
            <v>Pre 1980</v>
          </cell>
          <cell r="AQ378" t="str">
            <v>Crawlspace</v>
          </cell>
          <cell r="AR378">
            <v>714.73239898681595</v>
          </cell>
          <cell r="AU378" t="str">
            <v>Yes</v>
          </cell>
          <cell r="AV378" t="b">
            <v>1</v>
          </cell>
          <cell r="AX378">
            <v>905565.9495162958</v>
          </cell>
          <cell r="AY378" t="b">
            <v>0</v>
          </cell>
          <cell r="AZ378">
            <v>0</v>
          </cell>
          <cell r="BA378">
            <v>0.46874999999999972</v>
          </cell>
          <cell r="BB378">
            <v>714.73239898681595</v>
          </cell>
          <cell r="BC378">
            <v>0.46875013870152588</v>
          </cell>
          <cell r="BF378" t="str">
            <v>WA</v>
          </cell>
          <cell r="BG378" t="str">
            <v>Central Air Conditioning (Ducted System)</v>
          </cell>
          <cell r="BH378" t="str">
            <v>1993-2006</v>
          </cell>
          <cell r="BI378" t="str">
            <v>Slab on Grade</v>
          </cell>
          <cell r="BJ378">
            <v>1904.28771972656</v>
          </cell>
          <cell r="BM378" t="str">
            <v>No</v>
          </cell>
          <cell r="BN378">
            <v>2075673.6145019503</v>
          </cell>
          <cell r="BO378" t="b">
            <v>0</v>
          </cell>
          <cell r="BP378">
            <v>512881.81155395438</v>
          </cell>
          <cell r="BQ378">
            <v>1</v>
          </cell>
          <cell r="BR378">
            <v>1904.28771972656</v>
          </cell>
          <cell r="BU378" t="str">
            <v>OR</v>
          </cell>
          <cell r="BV378" t="str">
            <v>Pre 1980</v>
          </cell>
          <cell r="BW378" t="str">
            <v>Electric Storage - Inside Conditioned Space</v>
          </cell>
          <cell r="BY378">
            <v>1188.027</v>
          </cell>
          <cell r="BZ378" t="str">
            <v>le55</v>
          </cell>
          <cell r="CF378" t="str">
            <v>Conditioned</v>
          </cell>
          <cell r="CG378">
            <v>2003.7159999999999</v>
          </cell>
          <cell r="CH378" t="str">
            <v>WA</v>
          </cell>
          <cell r="CI378" t="str">
            <v>Top-Freezer w/o TTD Ice</v>
          </cell>
          <cell r="CJ378">
            <v>36066.887999999999</v>
          </cell>
          <cell r="CK378" t="b">
            <v>0</v>
          </cell>
          <cell r="CQ378" t="str">
            <v>Conditioned</v>
          </cell>
          <cell r="CR378">
            <v>1612.692</v>
          </cell>
          <cell r="CS378" t="str">
            <v>OR</v>
          </cell>
          <cell r="CT378" t="str">
            <v>Upright</v>
          </cell>
          <cell r="CU378">
            <v>29028.455999999998</v>
          </cell>
          <cell r="CV378" t="b">
            <v>0</v>
          </cell>
          <cell r="CZ378">
            <v>6932.7380000000003</v>
          </cell>
          <cell r="DA378" t="str">
            <v>OR</v>
          </cell>
          <cell r="DC378" t="str">
            <v>Horizontal Axis</v>
          </cell>
          <cell r="DG378" t="str">
            <v>Electric</v>
          </cell>
          <cell r="DH378">
            <v>2003.7159999999999</v>
          </cell>
          <cell r="DI378" t="str">
            <v>WA</v>
          </cell>
          <cell r="DL378" t="str">
            <v>Electric</v>
          </cell>
          <cell r="DM378" t="str">
            <v>Electric</v>
          </cell>
          <cell r="DN378">
            <v>4956.4930000000004</v>
          </cell>
          <cell r="DO378" t="str">
            <v>WA</v>
          </cell>
          <cell r="DS378">
            <v>6932.7380000000003</v>
          </cell>
          <cell r="DT378" t="str">
            <v>OR</v>
          </cell>
          <cell r="DU378" t="str">
            <v>lt32</v>
          </cell>
          <cell r="DX378" t="b">
            <v>0</v>
          </cell>
          <cell r="DY378">
            <v>6932.7380000000003</v>
          </cell>
          <cell r="DZ378" t="str">
            <v>OR</v>
          </cell>
          <cell r="EC378" t="str">
            <v>Desktop</v>
          </cell>
          <cell r="ED378">
            <v>1524.7619999999999</v>
          </cell>
          <cell r="EE378" t="str">
            <v>WA</v>
          </cell>
          <cell r="EH378" t="str">
            <v>le20</v>
          </cell>
          <cell r="EI378">
            <v>1524.7619999999999</v>
          </cell>
          <cell r="EJ378" t="str">
            <v>WA</v>
          </cell>
          <cell r="EO378">
            <v>1192.4649999999999</v>
          </cell>
          <cell r="EP378" t="str">
            <v>ID</v>
          </cell>
          <cell r="ES378">
            <v>4956.4930000000004</v>
          </cell>
          <cell r="ET378" t="str">
            <v>WA</v>
          </cell>
          <cell r="EZ378" t="str">
            <v>WA</v>
          </cell>
          <cell r="FA378" t="str">
            <v>Garage</v>
          </cell>
          <cell r="FB378">
            <v>91485.72</v>
          </cell>
          <cell r="FC378">
            <v>274457.15999999997</v>
          </cell>
          <cell r="FI378" t="str">
            <v>WA</v>
          </cell>
          <cell r="FJ378" t="str">
            <v>Living Room/Family Room</v>
          </cell>
          <cell r="FK378" t="str">
            <v>EISAq</v>
          </cell>
          <cell r="FL378">
            <v>1204427.7990000001</v>
          </cell>
          <cell r="FS378" t="str">
            <v>OR</v>
          </cell>
          <cell r="FT378" t="str">
            <v>EISAq</v>
          </cell>
          <cell r="FV378">
            <v>291066.61499999999</v>
          </cell>
          <cell r="GD378" t="str">
            <v>WA</v>
          </cell>
          <cell r="GE378">
            <v>6066747.432</v>
          </cell>
          <cell r="GF378">
            <v>8237691.3660000004</v>
          </cell>
          <cell r="GI378">
            <v>1</v>
          </cell>
          <cell r="GJ378">
            <v>1</v>
          </cell>
          <cell r="GK378" t="str">
            <v>WA</v>
          </cell>
          <cell r="GL378">
            <v>4956.4930000000004</v>
          </cell>
          <cell r="GM378" t="str">
            <v>Pre 1980</v>
          </cell>
          <cell r="GN378">
            <v>0</v>
          </cell>
          <cell r="GQ378">
            <v>29317259.575560004</v>
          </cell>
          <cell r="GR378">
            <v>708976.75872000004</v>
          </cell>
          <cell r="GU378" t="str">
            <v>Heat Pump (Ductless System)</v>
          </cell>
          <cell r="GX378" t="str">
            <v>Baseboard/Wall/Radiant</v>
          </cell>
          <cell r="GY378" t="str">
            <v>OR</v>
          </cell>
          <cell r="GZ378">
            <v>1188.02661132813</v>
          </cell>
        </row>
        <row r="379">
          <cell r="AD379" t="str">
            <v>WA</v>
          </cell>
          <cell r="AH379" t="str">
            <v>WA</v>
          </cell>
          <cell r="AI379" t="str">
            <v>Post 2006</v>
          </cell>
          <cell r="AJ379">
            <v>2003.7159999999999</v>
          </cell>
          <cell r="AK379" t="b">
            <v>1</v>
          </cell>
          <cell r="AN379" t="str">
            <v>OR</v>
          </cell>
          <cell r="AO379" t="str">
            <v>Wood</v>
          </cell>
          <cell r="AP379" t="str">
            <v>Pre 1980</v>
          </cell>
          <cell r="AQ379" t="str">
            <v>Crawlspace</v>
          </cell>
          <cell r="AR379">
            <v>1188.02661132813</v>
          </cell>
          <cell r="AU379" t="str">
            <v>No</v>
          </cell>
          <cell r="AV379" t="b">
            <v>0</v>
          </cell>
          <cell r="AX379">
            <v>2049345.9045410242</v>
          </cell>
          <cell r="AY379" t="b">
            <v>0</v>
          </cell>
          <cell r="AZ379">
            <v>622122.37169607193</v>
          </cell>
          <cell r="BA379" t="str">
            <v/>
          </cell>
          <cell r="BB379" t="str">
            <v/>
          </cell>
          <cell r="BC379">
            <v>0.99999967284256164</v>
          </cell>
          <cell r="BF379" t="str">
            <v>ID</v>
          </cell>
          <cell r="BG379" t="str">
            <v>Window A/C</v>
          </cell>
          <cell r="BH379" t="str">
            <v>Pre 1980</v>
          </cell>
          <cell r="BI379" t="str">
            <v>Slab on Grade</v>
          </cell>
          <cell r="BJ379">
            <v>3785.76440429688</v>
          </cell>
          <cell r="BM379" t="str">
            <v>No</v>
          </cell>
          <cell r="BN379">
            <v>3657048.4145507859</v>
          </cell>
          <cell r="BO379" t="b">
            <v>0</v>
          </cell>
          <cell r="BP379">
            <v>1058537.5850854507</v>
          </cell>
          <cell r="BQ379">
            <v>1</v>
          </cell>
          <cell r="BR379">
            <v>3785.76440429688</v>
          </cell>
          <cell r="BU379" t="str">
            <v>WA</v>
          </cell>
          <cell r="BV379" t="str">
            <v>Pre 1980</v>
          </cell>
          <cell r="BW379" t="str">
            <v>Gas Storage Inside Conditioned Space</v>
          </cell>
          <cell r="BY379">
            <v>1524.7619999999999</v>
          </cell>
          <cell r="BZ379" t="str">
            <v>le55</v>
          </cell>
          <cell r="CF379" t="str">
            <v>Unconditioned</v>
          </cell>
          <cell r="CG379">
            <v>2003.7159999999999</v>
          </cell>
          <cell r="CH379" t="str">
            <v>WA</v>
          </cell>
          <cell r="CI379" t="str">
            <v>Top-Freezer w/o TTD Ice</v>
          </cell>
          <cell r="CJ379">
            <v>36066.887999999999</v>
          </cell>
          <cell r="CK379" t="b">
            <v>0</v>
          </cell>
          <cell r="CQ379" t="str">
            <v>Unconditioned</v>
          </cell>
          <cell r="CR379">
            <v>2079.9929999999999</v>
          </cell>
          <cell r="CS379" t="str">
            <v>WA</v>
          </cell>
          <cell r="CT379" t="str">
            <v>Upright</v>
          </cell>
          <cell r="CU379">
            <v>35359.881000000001</v>
          </cell>
          <cell r="CV379" t="b">
            <v>0</v>
          </cell>
          <cell r="CZ379">
            <v>1464.694</v>
          </cell>
          <cell r="DA379" t="str">
            <v>WA</v>
          </cell>
          <cell r="DC379" t="str">
            <v>Vertical Axis</v>
          </cell>
          <cell r="DG379" t="str">
            <v>Electric</v>
          </cell>
          <cell r="DH379">
            <v>1524.7619999999999</v>
          </cell>
          <cell r="DI379" t="str">
            <v>WA</v>
          </cell>
          <cell r="DL379" t="str">
            <v>Gas</v>
          </cell>
          <cell r="DM379" t="str">
            <v>Gas</v>
          </cell>
          <cell r="DN379">
            <v>2003.7159999999999</v>
          </cell>
          <cell r="DO379" t="str">
            <v>WA</v>
          </cell>
          <cell r="DS379">
            <v>6932.7380000000003</v>
          </cell>
          <cell r="DT379" t="str">
            <v>OR</v>
          </cell>
          <cell r="DU379" t="str">
            <v>lt32</v>
          </cell>
          <cell r="DX379" t="b">
            <v>0</v>
          </cell>
          <cell r="DY379">
            <v>2003.7159999999999</v>
          </cell>
          <cell r="DZ379" t="str">
            <v>WA</v>
          </cell>
          <cell r="EC379" t="str">
            <v>Laptop</v>
          </cell>
          <cell r="ED379">
            <v>1524.7619999999999</v>
          </cell>
          <cell r="EE379" t="str">
            <v>WA</v>
          </cell>
          <cell r="EH379" t="str">
            <v>gt20</v>
          </cell>
          <cell r="EI379">
            <v>1524.7619999999999</v>
          </cell>
          <cell r="EJ379" t="str">
            <v>WA</v>
          </cell>
          <cell r="EO379">
            <v>1612.692</v>
          </cell>
          <cell r="EP379" t="str">
            <v>OR</v>
          </cell>
          <cell r="ES379">
            <v>1524.7619999999999</v>
          </cell>
          <cell r="ET379" t="str">
            <v>WA</v>
          </cell>
          <cell r="EZ379" t="str">
            <v>WA</v>
          </cell>
          <cell r="FA379" t="str">
            <v>Kitchen</v>
          </cell>
          <cell r="FB379">
            <v>42693.335999999996</v>
          </cell>
          <cell r="FC379">
            <v>137228.57999999999</v>
          </cell>
          <cell r="FI379" t="str">
            <v>WA</v>
          </cell>
          <cell r="FJ379" t="str">
            <v>Living Room/Family Room</v>
          </cell>
          <cell r="FK379" t="str">
            <v>EISAx</v>
          </cell>
          <cell r="FL379">
            <v>1486947.9000000001</v>
          </cell>
          <cell r="FS379" t="str">
            <v>OR</v>
          </cell>
          <cell r="FT379" t="str">
            <v>EISAx</v>
          </cell>
          <cell r="FV379">
            <v>356408.10000000003</v>
          </cell>
          <cell r="GD379" t="str">
            <v>WA</v>
          </cell>
          <cell r="GE379">
            <v>2809209.8319999999</v>
          </cell>
          <cell r="GF379">
            <v>3035629.7399999998</v>
          </cell>
          <cell r="GI379">
            <v>1</v>
          </cell>
          <cell r="GJ379">
            <v>1</v>
          </cell>
          <cell r="GK379" t="str">
            <v>WA</v>
          </cell>
          <cell r="GL379">
            <v>2003.7159999999999</v>
          </cell>
          <cell r="GM379" t="str">
            <v>Post 2006</v>
          </cell>
          <cell r="GN379">
            <v>0</v>
          </cell>
          <cell r="GQ379">
            <v>10718403.861307999</v>
          </cell>
          <cell r="GR379">
            <v>344634.14270999999</v>
          </cell>
          <cell r="GU379" t="str">
            <v>Natural Gas FAF</v>
          </cell>
          <cell r="GX379" t="str">
            <v>None</v>
          </cell>
          <cell r="GY379" t="str">
            <v>WA</v>
          </cell>
          <cell r="GZ379">
            <v>2003.71557617188</v>
          </cell>
        </row>
        <row r="380">
          <cell r="AD380" t="str">
            <v>OR</v>
          </cell>
          <cell r="AH380" t="str">
            <v>OR</v>
          </cell>
          <cell r="AI380" t="str">
            <v>1993-2006</v>
          </cell>
          <cell r="AJ380">
            <v>6932.7380000000003</v>
          </cell>
          <cell r="AK380" t="b">
            <v>1</v>
          </cell>
          <cell r="AN380" t="str">
            <v>OR</v>
          </cell>
          <cell r="AO380" t="str">
            <v>Heat Pump (Central System)</v>
          </cell>
          <cell r="AP380" t="str">
            <v>Pre 1980</v>
          </cell>
          <cell r="AQ380" t="str">
            <v>Crawlspace</v>
          </cell>
          <cell r="AR380">
            <v>1188.02661132813</v>
          </cell>
          <cell r="AU380" t="str">
            <v>No</v>
          </cell>
          <cell r="AV380" t="b">
            <v>1</v>
          </cell>
          <cell r="AX380">
            <v>2049345.9045410242</v>
          </cell>
          <cell r="AY380" t="b">
            <v>0</v>
          </cell>
          <cell r="AZ380">
            <v>622122.37169607193</v>
          </cell>
          <cell r="BA380">
            <v>1</v>
          </cell>
          <cell r="BB380">
            <v>1188.02661132813</v>
          </cell>
          <cell r="BC380">
            <v>0.99999967284256164</v>
          </cell>
          <cell r="BF380" t="str">
            <v>ID</v>
          </cell>
          <cell r="BG380" t="str">
            <v>Window A/C</v>
          </cell>
          <cell r="BH380" t="str">
            <v>Pre 1980</v>
          </cell>
          <cell r="BI380" t="str">
            <v>Basement</v>
          </cell>
          <cell r="BJ380">
            <v>1192.46508789063</v>
          </cell>
          <cell r="BM380" t="str">
            <v>No</v>
          </cell>
          <cell r="BN380">
            <v>3267354.340820326</v>
          </cell>
          <cell r="BO380" t="b">
            <v>0</v>
          </cell>
          <cell r="BP380">
            <v>814882.94246094092</v>
          </cell>
          <cell r="BQ380">
            <v>1</v>
          </cell>
          <cell r="BR380">
            <v>1192.46508789063</v>
          </cell>
          <cell r="BU380" t="str">
            <v>WA</v>
          </cell>
          <cell r="BV380" t="str">
            <v>1980-1992</v>
          </cell>
          <cell r="BW380" t="str">
            <v>Electric Storage - Inside Conditioned Space</v>
          </cell>
          <cell r="BY380">
            <v>2003.7159999999999</v>
          </cell>
          <cell r="BZ380" t="str">
            <v/>
          </cell>
          <cell r="CF380" t="str">
            <v>Conditioned</v>
          </cell>
          <cell r="CG380">
            <v>4956.4930000000004</v>
          </cell>
          <cell r="CH380" t="str">
            <v>WA</v>
          </cell>
          <cell r="CI380" t="str">
            <v>Top-Freezer w/o TTD Ice</v>
          </cell>
          <cell r="CJ380">
            <v>104086.353</v>
          </cell>
          <cell r="CK380" t="b">
            <v>0</v>
          </cell>
          <cell r="CQ380" t="str">
            <v>Unconditioned</v>
          </cell>
          <cell r="CR380">
            <v>8264.9449999999997</v>
          </cell>
          <cell r="CS380" t="str">
            <v>OR</v>
          </cell>
          <cell r="CT380" t="str">
            <v>Upright</v>
          </cell>
          <cell r="CU380">
            <v>165298.9</v>
          </cell>
          <cell r="CV380" t="b">
            <v>0</v>
          </cell>
          <cell r="CZ380">
            <v>4956.4930000000004</v>
          </cell>
          <cell r="DA380" t="str">
            <v>WA</v>
          </cell>
          <cell r="DC380" t="str">
            <v>Vertical Axis</v>
          </cell>
          <cell r="DG380" t="str">
            <v>Electric</v>
          </cell>
          <cell r="DH380">
            <v>4956.4930000000004</v>
          </cell>
          <cell r="DI380" t="str">
            <v>WA</v>
          </cell>
          <cell r="DL380" t="str">
            <v>Gas</v>
          </cell>
          <cell r="DM380" t="str">
            <v>Electric</v>
          </cell>
          <cell r="DN380">
            <v>4956.4930000000004</v>
          </cell>
          <cell r="DO380" t="str">
            <v>WA</v>
          </cell>
          <cell r="DS380">
            <v>6932.7380000000003</v>
          </cell>
          <cell r="DT380" t="str">
            <v>OR</v>
          </cell>
          <cell r="DU380" t="str">
            <v>lt32</v>
          </cell>
          <cell r="DX380" t="b">
            <v>0</v>
          </cell>
          <cell r="DY380">
            <v>2003.7159999999999</v>
          </cell>
          <cell r="DZ380" t="str">
            <v>WA</v>
          </cell>
          <cell r="EC380" t="str">
            <v>Laptop</v>
          </cell>
          <cell r="ED380">
            <v>1524.7619999999999</v>
          </cell>
          <cell r="EE380" t="str">
            <v>WA</v>
          </cell>
          <cell r="EH380" t="str">
            <v>le20</v>
          </cell>
          <cell r="EI380">
            <v>6932.7380000000003</v>
          </cell>
          <cell r="EJ380" t="str">
            <v>OR</v>
          </cell>
          <cell r="EO380">
            <v>1612.692</v>
          </cell>
          <cell r="EP380" t="str">
            <v>OR</v>
          </cell>
          <cell r="ES380">
            <v>2003.7159999999999</v>
          </cell>
          <cell r="ET380" t="str">
            <v>WA</v>
          </cell>
          <cell r="EZ380" t="str">
            <v>WA</v>
          </cell>
          <cell r="FA380" t="str">
            <v>Living Room/Family Room</v>
          </cell>
          <cell r="FB380">
            <v>65564.766000000003</v>
          </cell>
          <cell r="FC380">
            <v>365942.88</v>
          </cell>
          <cell r="FI380" t="str">
            <v>WA</v>
          </cell>
          <cell r="FJ380" t="str">
            <v>Other</v>
          </cell>
          <cell r="FK380" t="str">
            <v>EISAnqnx</v>
          </cell>
          <cell r="FL380">
            <v>693909.02</v>
          </cell>
          <cell r="FS380" t="str">
            <v>WA</v>
          </cell>
          <cell r="FT380" t="str">
            <v>EISAnqnx</v>
          </cell>
          <cell r="FV380">
            <v>1707733.44</v>
          </cell>
          <cell r="GD380" t="str">
            <v>OR</v>
          </cell>
          <cell r="GE380">
            <v>31238917.428000003</v>
          </cell>
          <cell r="GF380">
            <v>15945297.4</v>
          </cell>
          <cell r="GI380">
            <v>1</v>
          </cell>
          <cell r="GJ380">
            <v>2</v>
          </cell>
          <cell r="GK380" t="str">
            <v>OR</v>
          </cell>
          <cell r="GL380">
            <v>6932.7380000000003</v>
          </cell>
          <cell r="GM380" t="str">
            <v>1993-2006</v>
          </cell>
          <cell r="GN380">
            <v>0</v>
          </cell>
          <cell r="GQ380">
            <v>34321434.590415999</v>
          </cell>
          <cell r="GR380">
            <v>4227410.3139500003</v>
          </cell>
          <cell r="GU380" t="str">
            <v>Wood</v>
          </cell>
          <cell r="GX380" t="str">
            <v>Baseboard/Wall/Radiant</v>
          </cell>
          <cell r="GY380" t="str">
            <v>WA</v>
          </cell>
          <cell r="GZ380">
            <v>2478.24633789063</v>
          </cell>
        </row>
        <row r="381">
          <cell r="AD381" t="str">
            <v>WA</v>
          </cell>
          <cell r="AH381" t="str">
            <v>WA</v>
          </cell>
          <cell r="AI381" t="str">
            <v>Pre 1980</v>
          </cell>
          <cell r="AJ381">
            <v>1464.694</v>
          </cell>
          <cell r="AK381" t="b">
            <v>1</v>
          </cell>
          <cell r="AN381" t="str">
            <v>WA</v>
          </cell>
          <cell r="AO381" t="str">
            <v>Baseboard/Wall/Radiant</v>
          </cell>
          <cell r="AP381" t="str">
            <v>Pre 1980</v>
          </cell>
          <cell r="AQ381" t="str">
            <v>Slab on Grade</v>
          </cell>
          <cell r="AR381">
            <v>463.14426105484199</v>
          </cell>
          <cell r="AU381" t="str">
            <v>No</v>
          </cell>
          <cell r="AV381" t="b">
            <v>0</v>
          </cell>
          <cell r="AX381">
            <v>585877.49023437512</v>
          </cell>
          <cell r="AY381" t="b">
            <v>0</v>
          </cell>
          <cell r="AZ381">
            <v>369376.58342036587</v>
          </cell>
          <cell r="BA381" t="str">
            <v/>
          </cell>
          <cell r="BB381" t="str">
            <v/>
          </cell>
          <cell r="BC381">
            <v>0.31620547435494512</v>
          </cell>
          <cell r="BF381" t="str">
            <v>WA</v>
          </cell>
          <cell r="BG381" t="str">
            <v>Heat Pump (Central System)</v>
          </cell>
          <cell r="BH381" t="str">
            <v>1993-2006</v>
          </cell>
          <cell r="BI381" t="str">
            <v>Basement</v>
          </cell>
          <cell r="BJ381">
            <v>568.42375026913101</v>
          </cell>
          <cell r="BM381" t="str">
            <v>No</v>
          </cell>
          <cell r="BN381">
            <v>2311779.3923445558</v>
          </cell>
          <cell r="BO381" t="b">
            <v>0</v>
          </cell>
          <cell r="BP381">
            <v>388256.72680757754</v>
          </cell>
          <cell r="BQ381">
            <v>0.5</v>
          </cell>
          <cell r="BR381">
            <v>284.2118751345655</v>
          </cell>
          <cell r="BU381" t="str">
            <v>OR</v>
          </cell>
          <cell r="BV381" t="str">
            <v>Pre 1980</v>
          </cell>
          <cell r="BW381" t="str">
            <v>Electric Storage - Outside Conditioned Space - Buffered</v>
          </cell>
          <cell r="BY381">
            <v>1188.027</v>
          </cell>
          <cell r="BZ381" t="str">
            <v>le55</v>
          </cell>
          <cell r="CF381" t="str">
            <v>Conditioned</v>
          </cell>
          <cell r="CG381">
            <v>2003.7159999999999</v>
          </cell>
          <cell r="CH381" t="str">
            <v>WA</v>
          </cell>
          <cell r="CI381" t="str">
            <v>Bottom-Freezer (Including French Door) w/o TTD Ice</v>
          </cell>
          <cell r="CJ381">
            <v>40074.32</v>
          </cell>
          <cell r="CK381" t="b">
            <v>0</v>
          </cell>
          <cell r="CQ381" t="str">
            <v>Conditioned</v>
          </cell>
          <cell r="CR381">
            <v>8264.9449999999997</v>
          </cell>
          <cell r="CS381" t="str">
            <v>OR</v>
          </cell>
          <cell r="CT381" t="str">
            <v>Upright</v>
          </cell>
          <cell r="CU381">
            <v>181828.78999999998</v>
          </cell>
          <cell r="CV381" t="b">
            <v>0</v>
          </cell>
          <cell r="CZ381">
            <v>1524.7619999999999</v>
          </cell>
          <cell r="DA381" t="str">
            <v>WA</v>
          </cell>
          <cell r="DC381" t="str">
            <v>Vertical Axis</v>
          </cell>
          <cell r="DG381" t="str">
            <v>Electric</v>
          </cell>
          <cell r="DH381">
            <v>1188.027</v>
          </cell>
          <cell r="DI381" t="str">
            <v>OR</v>
          </cell>
          <cell r="DL381" t="str">
            <v>Electric</v>
          </cell>
          <cell r="DM381" t="str">
            <v>Electric</v>
          </cell>
          <cell r="DN381">
            <v>6932.7380000000003</v>
          </cell>
          <cell r="DO381" t="str">
            <v>OR</v>
          </cell>
          <cell r="DS381">
            <v>6932.7380000000003</v>
          </cell>
          <cell r="DT381" t="str">
            <v>OR</v>
          </cell>
          <cell r="DU381" t="str">
            <v>32to46</v>
          </cell>
          <cell r="DX381" t="b">
            <v>0</v>
          </cell>
          <cell r="DY381">
            <v>4956.4930000000004</v>
          </cell>
          <cell r="DZ381" t="str">
            <v>WA</v>
          </cell>
          <cell r="EC381" t="str">
            <v>Laptop</v>
          </cell>
          <cell r="ED381">
            <v>6932.7380000000003</v>
          </cell>
          <cell r="EE381" t="str">
            <v>OR</v>
          </cell>
          <cell r="EH381" t="str">
            <v>le20</v>
          </cell>
          <cell r="EI381">
            <v>1188.027</v>
          </cell>
          <cell r="EJ381" t="str">
            <v>OR</v>
          </cell>
          <cell r="EO381">
            <v>2079.9929999999999</v>
          </cell>
          <cell r="EP381" t="str">
            <v>WA</v>
          </cell>
          <cell r="ES381">
            <v>2003.7159999999999</v>
          </cell>
          <cell r="ET381" t="str">
            <v>WA</v>
          </cell>
          <cell r="EZ381" t="str">
            <v>WA</v>
          </cell>
          <cell r="FA381" t="str">
            <v>Other</v>
          </cell>
          <cell r="FB381">
            <v>612954.32400000002</v>
          </cell>
          <cell r="FC381">
            <v>1631495.3399999999</v>
          </cell>
          <cell r="FI381" t="str">
            <v>WA</v>
          </cell>
          <cell r="FJ381" t="str">
            <v>Other</v>
          </cell>
          <cell r="FK381" t="str">
            <v>EISAq</v>
          </cell>
          <cell r="FL381">
            <v>1799206.959</v>
          </cell>
          <cell r="FS381" t="str">
            <v>WA</v>
          </cell>
          <cell r="FT381" t="str">
            <v>EISAq</v>
          </cell>
          <cell r="FV381">
            <v>144852.38999999998</v>
          </cell>
          <cell r="GD381" t="str">
            <v>WA</v>
          </cell>
          <cell r="GE381">
            <v>3185709.4499999997</v>
          </cell>
          <cell r="GF381">
            <v>2907417.59</v>
          </cell>
          <cell r="GI381">
            <v>1</v>
          </cell>
          <cell r="GJ381">
            <v>1</v>
          </cell>
          <cell r="GK381" t="str">
            <v>WA</v>
          </cell>
          <cell r="GL381">
            <v>1464.694</v>
          </cell>
          <cell r="GM381" t="str">
            <v>Pre 1980</v>
          </cell>
          <cell r="GN381">
            <v>-1</v>
          </cell>
          <cell r="GQ381">
            <v>8632737.9961900003</v>
          </cell>
          <cell r="GR381">
            <v>524305.525975</v>
          </cell>
          <cell r="GU381" t="str">
            <v>Heat Pump (Ductless System)</v>
          </cell>
          <cell r="GX381" t="str">
            <v>Baseboard/Wall/Radiant</v>
          </cell>
          <cell r="GY381" t="str">
            <v>WA</v>
          </cell>
          <cell r="GZ381">
            <v>2478.24633789063</v>
          </cell>
        </row>
        <row r="382">
          <cell r="AD382" t="str">
            <v>WA</v>
          </cell>
          <cell r="AH382" t="str">
            <v>WA</v>
          </cell>
          <cell r="AI382" t="str">
            <v>1993-2006</v>
          </cell>
          <cell r="AJ382">
            <v>4956.4930000000004</v>
          </cell>
          <cell r="AK382" t="b">
            <v>1</v>
          </cell>
          <cell r="AN382" t="str">
            <v>WA</v>
          </cell>
          <cell r="AO382" t="str">
            <v>Natural Gas FAF</v>
          </cell>
          <cell r="AP382" t="str">
            <v>Pre 1980</v>
          </cell>
          <cell r="AQ382" t="str">
            <v>Slab on Grade</v>
          </cell>
          <cell r="AR382">
            <v>463.14426105484199</v>
          </cell>
          <cell r="AU382" t="str">
            <v>No</v>
          </cell>
          <cell r="AV382" t="b">
            <v>1</v>
          </cell>
          <cell r="AX382">
            <v>585877.49023437512</v>
          </cell>
          <cell r="AY382" t="b">
            <v>0</v>
          </cell>
          <cell r="AZ382">
            <v>369376.58342036587</v>
          </cell>
          <cell r="BA382">
            <v>0.31620553359683812</v>
          </cell>
          <cell r="BB382">
            <v>463.14426105484199</v>
          </cell>
          <cell r="BC382">
            <v>0.31620547435494512</v>
          </cell>
          <cell r="BF382" t="str">
            <v>WA</v>
          </cell>
          <cell r="BG382" t="str">
            <v>Heat Pump (Central System)</v>
          </cell>
          <cell r="BH382" t="str">
            <v>1993-2006</v>
          </cell>
          <cell r="BI382" t="str">
            <v>Crawlspace</v>
          </cell>
          <cell r="BJ382">
            <v>1335.8639694574299</v>
          </cell>
          <cell r="BM382" t="str">
            <v>No</v>
          </cell>
          <cell r="BN382">
            <v>5432958.7637833674</v>
          </cell>
          <cell r="BO382" t="b">
            <v>0</v>
          </cell>
          <cell r="BP382">
            <v>912449.86156217242</v>
          </cell>
          <cell r="BQ382">
            <v>0.5</v>
          </cell>
          <cell r="BR382">
            <v>667.93198472871495</v>
          </cell>
          <cell r="BU382" t="str">
            <v>WA</v>
          </cell>
          <cell r="BV382" t="str">
            <v>Pre 1980</v>
          </cell>
          <cell r="BW382" t="str">
            <v>Electric Storage - Inside Conditioned Space</v>
          </cell>
          <cell r="BY382">
            <v>1524.7619999999999</v>
          </cell>
          <cell r="BZ382" t="str">
            <v>le55</v>
          </cell>
          <cell r="CF382" t="str">
            <v>Conditioned</v>
          </cell>
          <cell r="CG382">
            <v>1524.7619999999999</v>
          </cell>
          <cell r="CH382" t="str">
            <v>WA</v>
          </cell>
          <cell r="CI382" t="str">
            <v>Top-Freezer w/o TTD Ice</v>
          </cell>
          <cell r="CJ382">
            <v>28970.477999999999</v>
          </cell>
          <cell r="CK382" t="b">
            <v>0</v>
          </cell>
          <cell r="CQ382" t="str">
            <v>Conditioned</v>
          </cell>
          <cell r="CR382">
            <v>1192.4649999999999</v>
          </cell>
          <cell r="CS382" t="str">
            <v>ID</v>
          </cell>
          <cell r="CT382" t="str">
            <v>Chest</v>
          </cell>
          <cell r="CU382">
            <v>19079.439999999999</v>
          </cell>
          <cell r="CV382" t="b">
            <v>0</v>
          </cell>
          <cell r="CZ382">
            <v>2003.7159999999999</v>
          </cell>
          <cell r="DA382" t="str">
            <v>WA</v>
          </cell>
          <cell r="DC382" t="str">
            <v>Horizontal Axis</v>
          </cell>
          <cell r="DG382" t="str">
            <v>Electric</v>
          </cell>
          <cell r="DH382">
            <v>1524.7619999999999</v>
          </cell>
          <cell r="DI382" t="str">
            <v>WA</v>
          </cell>
          <cell r="DL382" t="str">
            <v>Electric</v>
          </cell>
          <cell r="DM382" t="str">
            <v>Electric</v>
          </cell>
          <cell r="DN382">
            <v>6932.7380000000003</v>
          </cell>
          <cell r="DO382" t="str">
            <v>OR</v>
          </cell>
          <cell r="DS382">
            <v>2003.7159999999999</v>
          </cell>
          <cell r="DT382" t="str">
            <v>WA</v>
          </cell>
          <cell r="DU382" t="str">
            <v>gt46</v>
          </cell>
          <cell r="DX382" t="b">
            <v>0</v>
          </cell>
          <cell r="DY382">
            <v>4956.4930000000004</v>
          </cell>
          <cell r="DZ382" t="str">
            <v>WA</v>
          </cell>
          <cell r="EC382" t="str">
            <v>Desktop</v>
          </cell>
          <cell r="ED382">
            <v>6932.7380000000003</v>
          </cell>
          <cell r="EE382" t="str">
            <v>OR</v>
          </cell>
          <cell r="EH382" t="str">
            <v>le20</v>
          </cell>
          <cell r="EI382">
            <v>1188.027</v>
          </cell>
          <cell r="EJ382" t="str">
            <v>OR</v>
          </cell>
          <cell r="EO382">
            <v>2079.9929999999999</v>
          </cell>
          <cell r="EP382" t="str">
            <v>WA</v>
          </cell>
          <cell r="ES382">
            <v>1464.694</v>
          </cell>
          <cell r="ET382" t="str">
            <v>WA</v>
          </cell>
          <cell r="EZ382" t="str">
            <v>OR</v>
          </cell>
          <cell r="FA382" t="str">
            <v>Bathroom</v>
          </cell>
          <cell r="FB382">
            <v>588073.36499999999</v>
          </cell>
          <cell r="FC382">
            <v>77221.755000000005</v>
          </cell>
          <cell r="FI382" t="str">
            <v>WA</v>
          </cell>
          <cell r="FJ382" t="str">
            <v>Other</v>
          </cell>
          <cell r="FK382" t="str">
            <v>EISAx</v>
          </cell>
          <cell r="FL382">
            <v>1511730.3650000002</v>
          </cell>
          <cell r="FS382" t="str">
            <v>WA</v>
          </cell>
          <cell r="FT382" t="str">
            <v>EISAx</v>
          </cell>
          <cell r="FV382">
            <v>556538.13</v>
          </cell>
          <cell r="GD382" t="str">
            <v>WA</v>
          </cell>
          <cell r="GE382">
            <v>6195616.2500000009</v>
          </cell>
          <cell r="GF382">
            <v>7979953.7300000004</v>
          </cell>
          <cell r="GI382">
            <v>1</v>
          </cell>
          <cell r="GJ382">
            <v>1</v>
          </cell>
          <cell r="GK382" t="str">
            <v>WA</v>
          </cell>
          <cell r="GL382">
            <v>4956.4930000000004</v>
          </cell>
          <cell r="GM382" t="str">
            <v>1993-2006</v>
          </cell>
          <cell r="GN382">
            <v>0</v>
          </cell>
          <cell r="GQ382">
            <v>29212999.745305002</v>
          </cell>
          <cell r="GR382">
            <v>1774238.6255125001</v>
          </cell>
          <cell r="GU382" t="str">
            <v>Natural Gas FAF</v>
          </cell>
          <cell r="GX382" t="str">
            <v>Wood</v>
          </cell>
          <cell r="GY382" t="str">
            <v>WA</v>
          </cell>
          <cell r="GZ382">
            <v>1464.69372558594</v>
          </cell>
        </row>
        <row r="383">
          <cell r="AD383" t="str">
            <v>WA</v>
          </cell>
          <cell r="AH383" t="str">
            <v>WA</v>
          </cell>
          <cell r="AI383" t="str">
            <v>Pre 1980</v>
          </cell>
          <cell r="AJ383">
            <v>1524.7619999999999</v>
          </cell>
          <cell r="AK383" t="b">
            <v>1</v>
          </cell>
          <cell r="AN383" t="str">
            <v>WA</v>
          </cell>
          <cell r="AO383" t="str">
            <v>Natural Gas FAF</v>
          </cell>
          <cell r="AP383" t="str">
            <v>Pre 1980</v>
          </cell>
          <cell r="AQ383" t="str">
            <v>Slab on Grade</v>
          </cell>
          <cell r="AR383">
            <v>356.62108101222799</v>
          </cell>
          <cell r="AU383" t="str">
            <v>No</v>
          </cell>
          <cell r="AV383" t="b">
            <v>1</v>
          </cell>
          <cell r="AX383">
            <v>451125.6674804684</v>
          </cell>
          <cell r="AY383" t="b">
            <v>0</v>
          </cell>
          <cell r="AZ383">
            <v>284419.96923368145</v>
          </cell>
          <cell r="BA383">
            <v>0.24347826086956512</v>
          </cell>
          <cell r="BB383">
            <v>356.62108101222799</v>
          </cell>
          <cell r="BC383">
            <v>0.24347821525330751</v>
          </cell>
          <cell r="BF383" t="str">
            <v>ID</v>
          </cell>
          <cell r="BG383" t="str">
            <v>Window A/C</v>
          </cell>
          <cell r="BH383" t="str">
            <v>Pre 1980</v>
          </cell>
          <cell r="BI383" t="str">
            <v>Crawlspace</v>
          </cell>
          <cell r="BJ383">
            <v>3785.76440429688</v>
          </cell>
          <cell r="BM383" t="str">
            <v>No</v>
          </cell>
          <cell r="BN383">
            <v>5141068.0610351628</v>
          </cell>
          <cell r="BO383" t="b">
            <v>0</v>
          </cell>
          <cell r="BP383">
            <v>2026467.820647781</v>
          </cell>
          <cell r="BQ383">
            <v>1</v>
          </cell>
          <cell r="BR383">
            <v>3785.76440429688</v>
          </cell>
          <cell r="BU383" t="str">
            <v>WA</v>
          </cell>
          <cell r="BV383" t="str">
            <v>Pre 1980</v>
          </cell>
          <cell r="BW383" t="str">
            <v>Gas Storage Outside Conditioned Space</v>
          </cell>
          <cell r="BY383">
            <v>1464.694</v>
          </cell>
          <cell r="BZ383" t="str">
            <v>le55</v>
          </cell>
          <cell r="CF383" t="str">
            <v>Conditioned</v>
          </cell>
          <cell r="CG383">
            <v>1464.694</v>
          </cell>
          <cell r="CH383" t="str">
            <v>WA</v>
          </cell>
          <cell r="CI383" t="str">
            <v>Side-by-Side w/ TTD Ice</v>
          </cell>
          <cell r="CJ383">
            <v>32223.268</v>
          </cell>
          <cell r="CK383" t="b">
            <v>0</v>
          </cell>
          <cell r="CQ383" t="str">
            <v>Conditioned</v>
          </cell>
          <cell r="CR383">
            <v>2130.886</v>
          </cell>
          <cell r="CS383" t="str">
            <v>MT</v>
          </cell>
          <cell r="CT383" t="str">
            <v>Upright</v>
          </cell>
          <cell r="CU383">
            <v>25570.631999999998</v>
          </cell>
          <cell r="CV383" t="b">
            <v>0</v>
          </cell>
          <cell r="CZ383">
            <v>2003.7159999999999</v>
          </cell>
          <cell r="DA383" t="str">
            <v>WA</v>
          </cell>
          <cell r="DC383" t="str">
            <v>Horizontal Axis</v>
          </cell>
          <cell r="DG383" t="str">
            <v>Electric</v>
          </cell>
          <cell r="DH383">
            <v>6932.7380000000003</v>
          </cell>
          <cell r="DI383" t="str">
            <v>OR</v>
          </cell>
          <cell r="DL383" t="str">
            <v>Gas</v>
          </cell>
          <cell r="DM383" t="str">
            <v>Gas</v>
          </cell>
          <cell r="DN383">
            <v>1524.7619999999999</v>
          </cell>
          <cell r="DO383" t="str">
            <v>WA</v>
          </cell>
          <cell r="DS383">
            <v>1464.694</v>
          </cell>
          <cell r="DT383" t="str">
            <v>WA</v>
          </cell>
          <cell r="DU383" t="str">
            <v>32to46</v>
          </cell>
          <cell r="DX383" t="b">
            <v>0</v>
          </cell>
          <cell r="DY383">
            <v>4956.4930000000004</v>
          </cell>
          <cell r="DZ383" t="str">
            <v>WA</v>
          </cell>
          <cell r="EC383" t="str">
            <v>Laptop</v>
          </cell>
          <cell r="ED383">
            <v>6932.7380000000003</v>
          </cell>
          <cell r="EE383" t="str">
            <v>OR</v>
          </cell>
          <cell r="EH383" t="str">
            <v>le20</v>
          </cell>
          <cell r="EI383">
            <v>1524.7619999999999</v>
          </cell>
          <cell r="EJ383" t="str">
            <v>WA</v>
          </cell>
          <cell r="EO383">
            <v>2079.9929999999999</v>
          </cell>
          <cell r="EP383" t="str">
            <v>WA</v>
          </cell>
          <cell r="ES383">
            <v>4956.4930000000004</v>
          </cell>
          <cell r="ET383" t="str">
            <v>WA</v>
          </cell>
          <cell r="EZ383" t="str">
            <v>OR</v>
          </cell>
          <cell r="FA383" t="str">
            <v>Bedrooms</v>
          </cell>
          <cell r="FB383">
            <v>837559.03500000003</v>
          </cell>
          <cell r="FC383">
            <v>498971.34</v>
          </cell>
          <cell r="FI383" t="str">
            <v>WA</v>
          </cell>
          <cell r="FJ383" t="str">
            <v>Bathroom</v>
          </cell>
          <cell r="FK383" t="str">
            <v>EISAq</v>
          </cell>
          <cell r="FL383">
            <v>329556.14999999997</v>
          </cell>
          <cell r="FS383" t="str">
            <v>WA</v>
          </cell>
          <cell r="FT383" t="str">
            <v>EISAnqnx</v>
          </cell>
          <cell r="FV383">
            <v>12986011.66</v>
          </cell>
          <cell r="GD383" t="str">
            <v>WA</v>
          </cell>
          <cell r="GE383">
            <v>4627652.67</v>
          </cell>
          <cell r="GF383">
            <v>3842400.2399999998</v>
          </cell>
          <cell r="GI383">
            <v>1</v>
          </cell>
          <cell r="GJ383">
            <v>1</v>
          </cell>
          <cell r="GK383" t="str">
            <v>WA</v>
          </cell>
          <cell r="GL383">
            <v>1524.7619999999999</v>
          </cell>
          <cell r="GM383" t="str">
            <v>Pre 1980</v>
          </cell>
          <cell r="GN383">
            <v>0</v>
          </cell>
          <cell r="GQ383">
            <v>7547541.4047599994</v>
          </cell>
          <cell r="GR383">
            <v>442748.95384500001</v>
          </cell>
          <cell r="GU383" t="str">
            <v>Natural Gas Other</v>
          </cell>
          <cell r="GX383" t="str">
            <v>Baseboard/Wall/Radiant</v>
          </cell>
          <cell r="GY383" t="str">
            <v>WA</v>
          </cell>
          <cell r="GZ383">
            <v>1524.76245117188</v>
          </cell>
        </row>
        <row r="384">
          <cell r="AD384" t="str">
            <v>WA</v>
          </cell>
          <cell r="AH384" t="str">
            <v>WA</v>
          </cell>
          <cell r="AI384" t="str">
            <v>1980-1992</v>
          </cell>
          <cell r="AJ384">
            <v>2003.7159999999999</v>
          </cell>
          <cell r="AK384" t="b">
            <v>1</v>
          </cell>
          <cell r="AN384" t="str">
            <v>WA</v>
          </cell>
          <cell r="AO384" t="str">
            <v>Baseboard/Wall/Radiant</v>
          </cell>
          <cell r="AP384" t="str">
            <v>Pre 1980</v>
          </cell>
          <cell r="AQ384" t="str">
            <v>Slab on Grade</v>
          </cell>
          <cell r="AR384">
            <v>356.62108101222799</v>
          </cell>
          <cell r="AU384" t="str">
            <v>No</v>
          </cell>
          <cell r="AV384" t="b">
            <v>0</v>
          </cell>
          <cell r="AX384">
            <v>451125.6674804684</v>
          </cell>
          <cell r="AY384" t="b">
            <v>0</v>
          </cell>
          <cell r="AZ384">
            <v>284419.96923368145</v>
          </cell>
          <cell r="BA384" t="str">
            <v/>
          </cell>
          <cell r="BB384" t="str">
            <v/>
          </cell>
          <cell r="BC384">
            <v>0.24347821525330751</v>
          </cell>
          <cell r="BF384" t="str">
            <v>WA</v>
          </cell>
          <cell r="BG384" t="str">
            <v>Heat Pump (Central System)</v>
          </cell>
          <cell r="BH384" t="str">
            <v>Pre 1980</v>
          </cell>
          <cell r="BI384" t="str">
            <v>Basement</v>
          </cell>
          <cell r="BJ384">
            <v>1904.28771972656</v>
          </cell>
          <cell r="BM384" t="str">
            <v>No</v>
          </cell>
          <cell r="BN384">
            <v>5012085.278320306</v>
          </cell>
          <cell r="BO384" t="b">
            <v>0</v>
          </cell>
          <cell r="BP384">
            <v>1210631.8749389632</v>
          </cell>
          <cell r="BQ384">
            <v>1</v>
          </cell>
          <cell r="BR384">
            <v>1904.28771972656</v>
          </cell>
          <cell r="BU384" t="str">
            <v>WA</v>
          </cell>
          <cell r="BV384" t="str">
            <v>Pre 1980</v>
          </cell>
          <cell r="BW384" t="str">
            <v>Gas Storage Outside Conditioned Space</v>
          </cell>
          <cell r="BY384">
            <v>4956.4930000000004</v>
          </cell>
          <cell r="BZ384" t="str">
            <v>le55</v>
          </cell>
          <cell r="CF384" t="str">
            <v>Unconditioned</v>
          </cell>
          <cell r="CG384">
            <v>1464.694</v>
          </cell>
          <cell r="CH384" t="str">
            <v>WA</v>
          </cell>
          <cell r="CI384" t="str">
            <v>Top-Freezer w/o TTD Ice</v>
          </cell>
          <cell r="CJ384">
            <v>30758.574000000001</v>
          </cell>
          <cell r="CK384" t="b">
            <v>0</v>
          </cell>
          <cell r="CQ384" t="str">
            <v>Unconditioned</v>
          </cell>
          <cell r="CR384">
            <v>1612.692</v>
          </cell>
          <cell r="CS384" t="str">
            <v>OR</v>
          </cell>
          <cell r="CT384" t="str">
            <v>Upright</v>
          </cell>
          <cell r="CU384">
            <v>35479.224000000002</v>
          </cell>
          <cell r="CV384" t="b">
            <v>0</v>
          </cell>
          <cell r="CZ384">
            <v>1524.7619999999999</v>
          </cell>
          <cell r="DA384" t="str">
            <v>WA</v>
          </cell>
          <cell r="DC384" t="str">
            <v>Vertical Axis</v>
          </cell>
          <cell r="DG384" t="str">
            <v>Electric</v>
          </cell>
          <cell r="DH384">
            <v>2003.7159999999999</v>
          </cell>
          <cell r="DI384" t="str">
            <v>WA</v>
          </cell>
          <cell r="DL384" t="str">
            <v>Gas</v>
          </cell>
          <cell r="DM384" t="str">
            <v>Electric</v>
          </cell>
          <cell r="DN384">
            <v>6932.7380000000003</v>
          </cell>
          <cell r="DO384" t="str">
            <v>OR</v>
          </cell>
          <cell r="DS384">
            <v>1464.694</v>
          </cell>
          <cell r="DT384" t="str">
            <v>WA</v>
          </cell>
          <cell r="DU384" t="str">
            <v>gt46</v>
          </cell>
          <cell r="DX384" t="b">
            <v>0</v>
          </cell>
          <cell r="DY384">
            <v>4956.4930000000004</v>
          </cell>
          <cell r="DZ384" t="str">
            <v>WA</v>
          </cell>
          <cell r="EC384" t="str">
            <v>Desktop</v>
          </cell>
          <cell r="ED384">
            <v>6932.7380000000003</v>
          </cell>
          <cell r="EE384" t="str">
            <v>OR</v>
          </cell>
          <cell r="EH384" t="str">
            <v>le20</v>
          </cell>
          <cell r="EI384">
            <v>1524.7619999999999</v>
          </cell>
          <cell r="EJ384" t="str">
            <v>WA</v>
          </cell>
          <cell r="EO384">
            <v>1904.288</v>
          </cell>
          <cell r="EP384" t="str">
            <v>WA</v>
          </cell>
          <cell r="ES384">
            <v>4956.4930000000004</v>
          </cell>
          <cell r="ET384" t="str">
            <v>WA</v>
          </cell>
          <cell r="EZ384" t="str">
            <v>OR</v>
          </cell>
          <cell r="FA384" t="str">
            <v>Exterior</v>
          </cell>
          <cell r="FB384">
            <v>594013.5</v>
          </cell>
          <cell r="FC384">
            <v>1591956.1800000002</v>
          </cell>
          <cell r="FI384" t="str">
            <v>WA</v>
          </cell>
          <cell r="FJ384" t="str">
            <v>Bedrooms</v>
          </cell>
          <cell r="FK384" t="str">
            <v>EISAnqnx</v>
          </cell>
          <cell r="FL384">
            <v>944727.63</v>
          </cell>
          <cell r="FS384" t="str">
            <v>WA</v>
          </cell>
          <cell r="FT384" t="str">
            <v>EISAq</v>
          </cell>
          <cell r="FV384">
            <v>3043286.702</v>
          </cell>
          <cell r="GD384" t="str">
            <v>WA</v>
          </cell>
          <cell r="GE384">
            <v>7760392.068</v>
          </cell>
          <cell r="GF384">
            <v>5201646.7359999996</v>
          </cell>
          <cell r="GI384">
            <v>1</v>
          </cell>
          <cell r="GJ384">
            <v>1</v>
          </cell>
          <cell r="GK384" t="str">
            <v>WA</v>
          </cell>
          <cell r="GL384">
            <v>2003.7159999999999</v>
          </cell>
          <cell r="GM384" t="str">
            <v>1980-1992</v>
          </cell>
          <cell r="GN384">
            <v>-1</v>
          </cell>
          <cell r="GQ384">
            <v>11287879.985668</v>
          </cell>
          <cell r="GR384">
            <v>71106.871549999996</v>
          </cell>
          <cell r="GU384" t="str">
            <v>Natural Gas Other</v>
          </cell>
          <cell r="GX384" t="str">
            <v>Wood</v>
          </cell>
          <cell r="GY384" t="str">
            <v>WA</v>
          </cell>
          <cell r="GZ384">
            <v>1524.76245117188</v>
          </cell>
        </row>
        <row r="385">
          <cell r="AD385" t="str">
            <v>WA</v>
          </cell>
          <cell r="AH385" t="str">
            <v>WA</v>
          </cell>
          <cell r="AI385" t="str">
            <v>1993-2006</v>
          </cell>
          <cell r="AJ385">
            <v>2003.7159999999999</v>
          </cell>
          <cell r="AK385" t="b">
            <v>1</v>
          </cell>
          <cell r="AN385" t="str">
            <v>WA</v>
          </cell>
          <cell r="AO385" t="str">
            <v>Other</v>
          </cell>
          <cell r="AP385" t="str">
            <v>Pre 1980</v>
          </cell>
          <cell r="AQ385" t="str">
            <v>Slab on Grade</v>
          </cell>
          <cell r="AR385">
            <v>356.62108101222799</v>
          </cell>
          <cell r="AU385" t="str">
            <v>No</v>
          </cell>
          <cell r="AV385" t="b">
            <v>0</v>
          </cell>
          <cell r="AX385">
            <v>451125.6674804684</v>
          </cell>
          <cell r="AY385" t="b">
            <v>0</v>
          </cell>
          <cell r="AZ385">
            <v>284419.96923368145</v>
          </cell>
          <cell r="BA385" t="str">
            <v/>
          </cell>
          <cell r="BB385" t="str">
            <v/>
          </cell>
          <cell r="BC385">
            <v>0.24347821525330751</v>
          </cell>
          <cell r="BF385" t="str">
            <v>WA</v>
          </cell>
          <cell r="BG385" t="str">
            <v>Central Air Conditioning (Ducted System)</v>
          </cell>
          <cell r="BH385" t="str">
            <v>1993-2006</v>
          </cell>
          <cell r="BI385" t="str">
            <v>Crawlspace</v>
          </cell>
          <cell r="BJ385">
            <v>2079.99340820313</v>
          </cell>
          <cell r="BM385" t="str">
            <v>No</v>
          </cell>
          <cell r="BN385">
            <v>3847987.8051757906</v>
          </cell>
          <cell r="BO385" t="b">
            <v>0</v>
          </cell>
          <cell r="BP385">
            <v>973002.19641675043</v>
          </cell>
          <cell r="BQ385">
            <v>1</v>
          </cell>
          <cell r="BR385">
            <v>2079.99340820313</v>
          </cell>
          <cell r="BU385" t="str">
            <v>WA</v>
          </cell>
          <cell r="BV385" t="str">
            <v>Pre 1980</v>
          </cell>
          <cell r="BW385" t="str">
            <v>Electric Storage - Inside Conditioned Space</v>
          </cell>
          <cell r="BY385">
            <v>1150.8789999999999</v>
          </cell>
          <cell r="BZ385" t="str">
            <v>le55</v>
          </cell>
          <cell r="CF385" t="str">
            <v>Conditioned</v>
          </cell>
          <cell r="CG385">
            <v>2003.7159999999999</v>
          </cell>
          <cell r="CH385" t="str">
            <v>WA</v>
          </cell>
          <cell r="CI385" t="str">
            <v>Side-by-Side w/ TTD Ice</v>
          </cell>
          <cell r="CJ385">
            <v>46085.468000000001</v>
          </cell>
          <cell r="CK385" t="b">
            <v>0</v>
          </cell>
          <cell r="CQ385" t="str">
            <v>Unconditioned</v>
          </cell>
          <cell r="CR385">
            <v>1612.692</v>
          </cell>
          <cell r="CS385" t="str">
            <v>OR</v>
          </cell>
          <cell r="CT385" t="str">
            <v>Upright</v>
          </cell>
          <cell r="CU385">
            <v>32253.84</v>
          </cell>
          <cell r="CV385" t="b">
            <v>0</v>
          </cell>
          <cell r="CZ385">
            <v>2003.7159999999999</v>
          </cell>
          <cell r="DA385" t="str">
            <v>WA</v>
          </cell>
          <cell r="DC385" t="str">
            <v>Horizontal Axis</v>
          </cell>
          <cell r="DG385" t="str">
            <v>Electric</v>
          </cell>
          <cell r="DH385">
            <v>4956.4930000000004</v>
          </cell>
          <cell r="DI385" t="str">
            <v>WA</v>
          </cell>
          <cell r="DL385" t="str">
            <v>Electric</v>
          </cell>
          <cell r="DM385" t="str">
            <v>Electric</v>
          </cell>
          <cell r="DN385">
            <v>6932.7380000000003</v>
          </cell>
          <cell r="DO385" t="str">
            <v>OR</v>
          </cell>
          <cell r="DS385">
            <v>1464.694</v>
          </cell>
          <cell r="DT385" t="str">
            <v>WA</v>
          </cell>
          <cell r="DU385" t="str">
            <v>32to46</v>
          </cell>
          <cell r="DX385" t="b">
            <v>0</v>
          </cell>
          <cell r="DY385">
            <v>4956.4930000000004</v>
          </cell>
          <cell r="DZ385" t="str">
            <v>WA</v>
          </cell>
          <cell r="EC385" t="str">
            <v>Desktop</v>
          </cell>
          <cell r="ED385">
            <v>1524.7619999999999</v>
          </cell>
          <cell r="EE385" t="str">
            <v>WA</v>
          </cell>
          <cell r="EH385" t="str">
            <v>le20</v>
          </cell>
          <cell r="EI385">
            <v>1524.7619999999999</v>
          </cell>
          <cell r="EJ385" t="str">
            <v>WA</v>
          </cell>
          <cell r="EO385">
            <v>2130.886</v>
          </cell>
          <cell r="EP385" t="str">
            <v>MT</v>
          </cell>
          <cell r="ES385">
            <v>1464.694</v>
          </cell>
          <cell r="ET385" t="str">
            <v>WA</v>
          </cell>
          <cell r="EZ385" t="str">
            <v>OR</v>
          </cell>
          <cell r="FA385" t="str">
            <v>Garage</v>
          </cell>
          <cell r="FB385">
            <v>380168.64</v>
          </cell>
          <cell r="FC385">
            <v>498971.34</v>
          </cell>
          <cell r="FI385" t="str">
            <v>WA</v>
          </cell>
          <cell r="FJ385" t="str">
            <v>Bedrooms</v>
          </cell>
          <cell r="FK385" t="str">
            <v>EISAx</v>
          </cell>
          <cell r="FL385">
            <v>1069226.6199999999</v>
          </cell>
          <cell r="FS385" t="str">
            <v>WA</v>
          </cell>
          <cell r="FT385" t="str">
            <v>EISAx</v>
          </cell>
          <cell r="FV385">
            <v>5699966.9500000002</v>
          </cell>
          <cell r="GD385" t="str">
            <v>WA</v>
          </cell>
          <cell r="GE385">
            <v>5812780.1159999995</v>
          </cell>
          <cell r="GF385">
            <v>6788589.8079999993</v>
          </cell>
          <cell r="GI385">
            <v>1</v>
          </cell>
          <cell r="GJ385">
            <v>1</v>
          </cell>
          <cell r="GK385" t="str">
            <v>WA</v>
          </cell>
          <cell r="GL385">
            <v>2003.7159999999999</v>
          </cell>
          <cell r="GM385" t="str">
            <v>1993-2006</v>
          </cell>
          <cell r="GN385">
            <v>0</v>
          </cell>
          <cell r="GQ385">
            <v>9918354.1256799977</v>
          </cell>
          <cell r="GR385">
            <v>581824.02420999995</v>
          </cell>
          <cell r="GU385" t="str">
            <v>Natural Gas FAF</v>
          </cell>
          <cell r="GX385" t="str">
            <v>Baseboard/Wall/Radiant</v>
          </cell>
          <cell r="GY385" t="str">
            <v>WA</v>
          </cell>
          <cell r="GZ385">
            <v>1464.69372558594</v>
          </cell>
        </row>
        <row r="386">
          <cell r="AD386" t="str">
            <v>WA</v>
          </cell>
          <cell r="AH386" t="str">
            <v>WA</v>
          </cell>
          <cell r="AI386" t="str">
            <v>Pre 1980</v>
          </cell>
          <cell r="AJ386">
            <v>1524.7619999999999</v>
          </cell>
          <cell r="AK386" t="b">
            <v>1</v>
          </cell>
          <cell r="AN386" t="str">
            <v>WA</v>
          </cell>
          <cell r="AO386" t="str">
            <v>Other</v>
          </cell>
          <cell r="AP386" t="str">
            <v>Pre 1980</v>
          </cell>
          <cell r="AQ386" t="str">
            <v>Slab on Grade</v>
          </cell>
          <cell r="AR386">
            <v>463.14426105484199</v>
          </cell>
          <cell r="AU386" t="str">
            <v>No</v>
          </cell>
          <cell r="AV386" t="b">
            <v>0</v>
          </cell>
          <cell r="AX386">
            <v>585877.49023437512</v>
          </cell>
          <cell r="AY386" t="b">
            <v>0</v>
          </cell>
          <cell r="AZ386">
            <v>369376.58342036587</v>
          </cell>
          <cell r="BA386" t="str">
            <v/>
          </cell>
          <cell r="BB386" t="str">
            <v/>
          </cell>
          <cell r="BC386">
            <v>0.31620547435494512</v>
          </cell>
          <cell r="BF386" t="str">
            <v>WA</v>
          </cell>
          <cell r="BG386" t="str">
            <v>Central Air Conditioning (Ducted System)</v>
          </cell>
          <cell r="BH386" t="str">
            <v>Pre 1980</v>
          </cell>
          <cell r="BI386" t="str">
            <v>Basement</v>
          </cell>
          <cell r="BJ386">
            <v>1904.28771972656</v>
          </cell>
          <cell r="BM386" t="str">
            <v>No</v>
          </cell>
          <cell r="BN386">
            <v>3747638.2324218699</v>
          </cell>
          <cell r="BO386" t="b">
            <v>0</v>
          </cell>
          <cell r="BP386">
            <v>811988.28369140509</v>
          </cell>
          <cell r="BQ386">
            <v>1</v>
          </cell>
          <cell r="BR386">
            <v>1904.28771972656</v>
          </cell>
          <cell r="BU386" t="str">
            <v>WA</v>
          </cell>
          <cell r="BV386" t="str">
            <v>Pre 1980</v>
          </cell>
          <cell r="BW386" t="str">
            <v>Gas Storage Inside Conditioned Space</v>
          </cell>
          <cell r="BY386">
            <v>1524.7619999999999</v>
          </cell>
          <cell r="BZ386" t="str">
            <v>le55</v>
          </cell>
          <cell r="CF386" t="str">
            <v>Conditioned</v>
          </cell>
          <cell r="CG386">
            <v>2003.7159999999999</v>
          </cell>
          <cell r="CH386" t="str">
            <v>WA</v>
          </cell>
          <cell r="CI386" t="str">
            <v>Side-by-Side w/ TTD Ice</v>
          </cell>
          <cell r="CJ386">
            <v>52096.615999999995</v>
          </cell>
          <cell r="CK386" t="b">
            <v>0</v>
          </cell>
          <cell r="CQ386" t="str">
            <v>Conditioned</v>
          </cell>
          <cell r="CR386">
            <v>3785.7640000000001</v>
          </cell>
          <cell r="CS386" t="str">
            <v>ID</v>
          </cell>
          <cell r="CT386" t="str">
            <v>Upright</v>
          </cell>
          <cell r="CU386">
            <v>68143.752000000008</v>
          </cell>
          <cell r="CV386" t="b">
            <v>0</v>
          </cell>
          <cell r="CZ386">
            <v>1464.694</v>
          </cell>
          <cell r="DA386" t="str">
            <v>WA</v>
          </cell>
          <cell r="DC386" t="str">
            <v>Vertical Axis</v>
          </cell>
          <cell r="DG386" t="str">
            <v>Electric</v>
          </cell>
          <cell r="DH386">
            <v>4956.4930000000004</v>
          </cell>
          <cell r="DI386" t="str">
            <v>WA</v>
          </cell>
          <cell r="DL386" t="str">
            <v>Gas</v>
          </cell>
          <cell r="DM386" t="str">
            <v>Electric</v>
          </cell>
          <cell r="DN386">
            <v>1524.7619999999999</v>
          </cell>
          <cell r="DO386" t="str">
            <v>WA</v>
          </cell>
          <cell r="DS386">
            <v>1464.694</v>
          </cell>
          <cell r="DT386" t="str">
            <v>WA</v>
          </cell>
          <cell r="DU386" t="str">
            <v>32to46</v>
          </cell>
          <cell r="DX386" t="b">
            <v>0</v>
          </cell>
          <cell r="DY386">
            <v>4956.4930000000004</v>
          </cell>
          <cell r="DZ386" t="str">
            <v>WA</v>
          </cell>
          <cell r="EC386" t="str">
            <v>Desktop</v>
          </cell>
          <cell r="ED386">
            <v>2003.7159999999999</v>
          </cell>
          <cell r="EE386" t="str">
            <v>WA</v>
          </cell>
          <cell r="EH386" t="str">
            <v>le20</v>
          </cell>
          <cell r="EI386">
            <v>1524.7619999999999</v>
          </cell>
          <cell r="EJ386" t="str">
            <v>WA</v>
          </cell>
          <cell r="EO386">
            <v>3785.7640000000001</v>
          </cell>
          <cell r="EP386" t="str">
            <v>ID</v>
          </cell>
          <cell r="ES386">
            <v>6932.7380000000003</v>
          </cell>
          <cell r="ET386" t="str">
            <v>OR</v>
          </cell>
          <cell r="EZ386" t="str">
            <v>OR</v>
          </cell>
          <cell r="FA386" t="str">
            <v>Kitchen</v>
          </cell>
          <cell r="FB386">
            <v>510851.61000000004</v>
          </cell>
          <cell r="FC386">
            <v>201964.59</v>
          </cell>
          <cell r="FI386" t="str">
            <v>WA</v>
          </cell>
          <cell r="FJ386" t="str">
            <v>Exterior</v>
          </cell>
          <cell r="FK386" t="str">
            <v>EISAq</v>
          </cell>
          <cell r="FL386">
            <v>399861.462</v>
          </cell>
          <cell r="FS386" t="str">
            <v>WA</v>
          </cell>
          <cell r="FT386" t="str">
            <v>EISAnqnx</v>
          </cell>
          <cell r="FV386">
            <v>3011404.9499999997</v>
          </cell>
          <cell r="GD386" t="str">
            <v>WA</v>
          </cell>
          <cell r="GE386">
            <v>952976.25</v>
          </cell>
          <cell r="GF386">
            <v>1741278.2039999999</v>
          </cell>
          <cell r="GI386">
            <v>1</v>
          </cell>
          <cell r="GJ386">
            <v>1</v>
          </cell>
          <cell r="GK386" t="str">
            <v>WA</v>
          </cell>
          <cell r="GL386">
            <v>1524.7619999999999</v>
          </cell>
          <cell r="GM386" t="str">
            <v>Pre 1980</v>
          </cell>
          <cell r="GN386">
            <v>-1</v>
          </cell>
          <cell r="GQ386">
            <v>7547541.4047599994</v>
          </cell>
          <cell r="GR386">
            <v>442748.95384500001</v>
          </cell>
          <cell r="GU386" t="str">
            <v>Natural Gas FAF</v>
          </cell>
          <cell r="GX386" t="str">
            <v>Wood</v>
          </cell>
          <cell r="GY386" t="str">
            <v>WA</v>
          </cell>
          <cell r="GZ386">
            <v>1464.69372558594</v>
          </cell>
        </row>
        <row r="387">
          <cell r="AD387" t="str">
            <v>WA</v>
          </cell>
          <cell r="AH387" t="str">
            <v>WA</v>
          </cell>
          <cell r="AI387" t="str">
            <v>Pre 1980</v>
          </cell>
          <cell r="AJ387">
            <v>2003.7159999999999</v>
          </cell>
          <cell r="AK387" t="b">
            <v>1</v>
          </cell>
          <cell r="AN387" t="str">
            <v>WA</v>
          </cell>
          <cell r="AO387" t="str">
            <v>Other</v>
          </cell>
          <cell r="AP387" t="str">
            <v>Pre 1980</v>
          </cell>
          <cell r="AQ387" t="str">
            <v>Crawlspace</v>
          </cell>
          <cell r="AR387">
            <v>644.92838351886701</v>
          </cell>
          <cell r="AU387" t="str">
            <v>No</v>
          </cell>
          <cell r="AV387" t="b">
            <v>0</v>
          </cell>
          <cell r="AX387">
            <v>815834.40515136672</v>
          </cell>
          <cell r="AY387" t="b">
            <v>0</v>
          </cell>
          <cell r="AZ387">
            <v>514356.89241285907</v>
          </cell>
          <cell r="BA387" t="str">
            <v/>
          </cell>
          <cell r="BB387" t="str">
            <v/>
          </cell>
          <cell r="BC387">
            <v>0.44031612303926077</v>
          </cell>
          <cell r="BF387" t="str">
            <v>MT</v>
          </cell>
          <cell r="BG387" t="str">
            <v>Central Air Conditioning (Ducted System)</v>
          </cell>
          <cell r="BH387" t="str">
            <v>1980-1992</v>
          </cell>
          <cell r="BI387" t="str">
            <v>Basement</v>
          </cell>
          <cell r="BJ387">
            <v>2130.88647460938</v>
          </cell>
          <cell r="BM387" t="str">
            <v>No</v>
          </cell>
          <cell r="BN387">
            <v>3682171.8281250088</v>
          </cell>
          <cell r="BO387" t="b">
            <v>0</v>
          </cell>
          <cell r="BP387">
            <v>895014.93706543173</v>
          </cell>
          <cell r="BQ387">
            <v>1</v>
          </cell>
          <cell r="BR387">
            <v>2130.88647460938</v>
          </cell>
          <cell r="BU387" t="str">
            <v>WA</v>
          </cell>
          <cell r="BV387" t="str">
            <v>Pre 1980</v>
          </cell>
          <cell r="BW387" t="str">
            <v>Gas Storage Outside Conditioned Space</v>
          </cell>
          <cell r="BY387">
            <v>4956.4930000000004</v>
          </cell>
          <cell r="BZ387" t="str">
            <v>le55</v>
          </cell>
          <cell r="CF387" t="str">
            <v>Conditioned</v>
          </cell>
          <cell r="CG387">
            <v>2003.7159999999999</v>
          </cell>
          <cell r="CH387" t="str">
            <v>WA</v>
          </cell>
          <cell r="CI387" t="str">
            <v>Side-by-Side w/o TTD Ice</v>
          </cell>
          <cell r="CJ387">
            <v>44081.752</v>
          </cell>
          <cell r="CK387" t="b">
            <v>0</v>
          </cell>
          <cell r="CQ387" t="str">
            <v>Unconditioned</v>
          </cell>
          <cell r="CR387">
            <v>12271.31</v>
          </cell>
          <cell r="CS387" t="str">
            <v>WA</v>
          </cell>
          <cell r="CT387" t="str">
            <v>Upright</v>
          </cell>
          <cell r="CU387">
            <v>171798.34</v>
          </cell>
          <cell r="CV387" t="b">
            <v>0</v>
          </cell>
          <cell r="CZ387">
            <v>1524.7619999999999</v>
          </cell>
          <cell r="DA387" t="str">
            <v>WA</v>
          </cell>
          <cell r="DC387" t="str">
            <v>Vertical Axis</v>
          </cell>
          <cell r="DG387" t="str">
            <v>Gas</v>
          </cell>
          <cell r="DH387">
            <v>2003.7159999999999</v>
          </cell>
          <cell r="DI387" t="str">
            <v>WA</v>
          </cell>
          <cell r="DL387" t="str">
            <v>Gas</v>
          </cell>
          <cell r="DM387" t="str">
            <v>Electric</v>
          </cell>
          <cell r="DN387">
            <v>1524.7619999999999</v>
          </cell>
          <cell r="DO387" t="str">
            <v>WA</v>
          </cell>
          <cell r="DS387">
            <v>6932.7380000000003</v>
          </cell>
          <cell r="DT387" t="str">
            <v>OR</v>
          </cell>
          <cell r="DU387" t="str">
            <v>32to46</v>
          </cell>
          <cell r="DX387" t="b">
            <v>1</v>
          </cell>
          <cell r="DY387">
            <v>2003.7159999999999</v>
          </cell>
          <cell r="DZ387" t="str">
            <v>WA</v>
          </cell>
          <cell r="EC387" t="str">
            <v>Laptop</v>
          </cell>
          <cell r="ED387">
            <v>2003.7159999999999</v>
          </cell>
          <cell r="EE387" t="str">
            <v>WA</v>
          </cell>
          <cell r="EH387" t="str">
            <v>le20</v>
          </cell>
          <cell r="EI387">
            <v>2003.7159999999999</v>
          </cell>
          <cell r="EJ387" t="str">
            <v>WA</v>
          </cell>
          <cell r="EO387">
            <v>3785.7640000000001</v>
          </cell>
          <cell r="EP387" t="str">
            <v>ID</v>
          </cell>
          <cell r="ES387">
            <v>4956.4930000000004</v>
          </cell>
          <cell r="ET387" t="str">
            <v>WA</v>
          </cell>
          <cell r="EZ387" t="str">
            <v>OR</v>
          </cell>
          <cell r="FA387" t="str">
            <v>Living Room/Family Room</v>
          </cell>
          <cell r="FB387">
            <v>386108.77500000002</v>
          </cell>
          <cell r="FC387">
            <v>356408.10000000003</v>
          </cell>
          <cell r="FI387" t="str">
            <v>WA</v>
          </cell>
          <cell r="FJ387" t="str">
            <v>Garage</v>
          </cell>
          <cell r="FK387" t="str">
            <v>EISAnqnx</v>
          </cell>
          <cell r="FL387">
            <v>175763.28</v>
          </cell>
          <cell r="FS387" t="str">
            <v>WA</v>
          </cell>
          <cell r="FT387" t="str">
            <v>EISAq</v>
          </cell>
          <cell r="FV387">
            <v>126555.246</v>
          </cell>
          <cell r="GD387" t="str">
            <v>WA</v>
          </cell>
          <cell r="GE387">
            <v>6664359.4159999993</v>
          </cell>
          <cell r="GF387">
            <v>3586651.6399999997</v>
          </cell>
          <cell r="GI387">
            <v>1</v>
          </cell>
          <cell r="GJ387">
            <v>1</v>
          </cell>
          <cell r="GK387" t="str">
            <v>WA</v>
          </cell>
          <cell r="GL387">
            <v>2003.7159999999999</v>
          </cell>
          <cell r="GM387" t="str">
            <v>Pre 1980</v>
          </cell>
          <cell r="GN387">
            <v>0</v>
          </cell>
          <cell r="GQ387">
            <v>9918354.1256799977</v>
          </cell>
          <cell r="GR387">
            <v>581824.02420999995</v>
          </cell>
          <cell r="GU387" t="str">
            <v>Electric FAF</v>
          </cell>
          <cell r="GX387" t="str">
            <v>Wood</v>
          </cell>
          <cell r="GY387" t="str">
            <v>OR</v>
          </cell>
          <cell r="GZ387">
            <v>6932.73828125</v>
          </cell>
        </row>
        <row r="388">
          <cell r="AD388" t="str">
            <v>WA</v>
          </cell>
          <cell r="AH388" t="str">
            <v>WA</v>
          </cell>
          <cell r="AI388" t="str">
            <v>Pre 1980</v>
          </cell>
          <cell r="AJ388">
            <v>1464.694</v>
          </cell>
          <cell r="AK388" t="b">
            <v>1</v>
          </cell>
          <cell r="AN388" t="str">
            <v>WA</v>
          </cell>
          <cell r="AO388" t="str">
            <v>Baseboard/Wall/Radiant</v>
          </cell>
          <cell r="AP388" t="str">
            <v>Pre 1980</v>
          </cell>
          <cell r="AQ388" t="str">
            <v>Crawlspace</v>
          </cell>
          <cell r="AR388">
            <v>644.92838351886701</v>
          </cell>
          <cell r="AU388" t="str">
            <v>No</v>
          </cell>
          <cell r="AV388" t="b">
            <v>0</v>
          </cell>
          <cell r="AX388">
            <v>815834.40515136672</v>
          </cell>
          <cell r="AY388" t="b">
            <v>0</v>
          </cell>
          <cell r="AZ388">
            <v>514356.89241285907</v>
          </cell>
          <cell r="BA388" t="str">
            <v/>
          </cell>
          <cell r="BB388" t="str">
            <v/>
          </cell>
          <cell r="BC388">
            <v>0.44031612303926077</v>
          </cell>
          <cell r="BF388" t="str">
            <v>ID</v>
          </cell>
          <cell r="BG388" t="str">
            <v>Window A/C</v>
          </cell>
          <cell r="BH388" t="str">
            <v>1993-2006</v>
          </cell>
          <cell r="BI388" t="str">
            <v>Basement</v>
          </cell>
          <cell r="BJ388">
            <v>3785.76440429688</v>
          </cell>
          <cell r="BM388" t="str">
            <v>No</v>
          </cell>
          <cell r="BN388">
            <v>6905234.2734375093</v>
          </cell>
          <cell r="BO388" t="b">
            <v>0</v>
          </cell>
          <cell r="BP388">
            <v>1153344.4830622575</v>
          </cell>
          <cell r="BQ388">
            <v>1</v>
          </cell>
          <cell r="BR388">
            <v>3785.76440429688</v>
          </cell>
          <cell r="BU388" t="str">
            <v>WA</v>
          </cell>
          <cell r="BV388" t="str">
            <v>Post 2006</v>
          </cell>
          <cell r="BW388" t="str">
            <v>Gas Storage Inside Conditioned Space</v>
          </cell>
          <cell r="BY388">
            <v>2003.7159999999999</v>
          </cell>
          <cell r="BZ388" t="str">
            <v>le55</v>
          </cell>
          <cell r="CF388" t="str">
            <v>Conditioned</v>
          </cell>
          <cell r="CG388">
            <v>6932.7380000000003</v>
          </cell>
          <cell r="CH388" t="str">
            <v>OR</v>
          </cell>
          <cell r="CI388" t="str">
            <v>Bottom-Freezer (Including French Door) w/ TTD Ice</v>
          </cell>
          <cell r="CJ388">
            <v>173318.45</v>
          </cell>
          <cell r="CK388" t="b">
            <v>0</v>
          </cell>
          <cell r="CQ388" t="str">
            <v>Unconditioned</v>
          </cell>
          <cell r="CR388">
            <v>12271.31</v>
          </cell>
          <cell r="CS388" t="str">
            <v>WA</v>
          </cell>
          <cell r="CT388" t="str">
            <v>Upright</v>
          </cell>
          <cell r="CU388">
            <v>245426.19999999998</v>
          </cell>
          <cell r="CV388" t="b">
            <v>0</v>
          </cell>
          <cell r="CZ388">
            <v>1524.7619999999999</v>
          </cell>
          <cell r="DA388" t="str">
            <v>WA</v>
          </cell>
          <cell r="DC388" t="str">
            <v>Horizontal Axis</v>
          </cell>
          <cell r="DG388" t="str">
            <v>Electric</v>
          </cell>
          <cell r="DH388">
            <v>1524.7619999999999</v>
          </cell>
          <cell r="DI388" t="str">
            <v>WA</v>
          </cell>
          <cell r="DL388" t="str">
            <v>Gas</v>
          </cell>
          <cell r="DM388" t="str">
            <v>Electric</v>
          </cell>
          <cell r="DN388">
            <v>6932.7380000000003</v>
          </cell>
          <cell r="DO388" t="str">
            <v>OR</v>
          </cell>
          <cell r="DS388">
            <v>6932.7380000000003</v>
          </cell>
          <cell r="DT388" t="str">
            <v>OR</v>
          </cell>
          <cell r="DU388" t="str">
            <v>32to46</v>
          </cell>
          <cell r="DX388" t="b">
            <v>1</v>
          </cell>
          <cell r="DY388">
            <v>1524.7619999999999</v>
          </cell>
          <cell r="DZ388" t="str">
            <v>WA</v>
          </cell>
          <cell r="EC388" t="str">
            <v>Laptop</v>
          </cell>
          <cell r="ED388">
            <v>1524.7619999999999</v>
          </cell>
          <cell r="EE388" t="str">
            <v>WA</v>
          </cell>
          <cell r="EH388" t="str">
            <v>le20</v>
          </cell>
          <cell r="EI388">
            <v>1188.027</v>
          </cell>
          <cell r="EJ388" t="str">
            <v>OR</v>
          </cell>
          <cell r="EO388">
            <v>2079.9929999999999</v>
          </cell>
          <cell r="EP388" t="str">
            <v>WA</v>
          </cell>
          <cell r="ES388">
            <v>1524.7619999999999</v>
          </cell>
          <cell r="ET388" t="str">
            <v>WA</v>
          </cell>
          <cell r="EZ388" t="str">
            <v>OR</v>
          </cell>
          <cell r="FA388" t="str">
            <v>Other</v>
          </cell>
          <cell r="FB388">
            <v>694995.79500000004</v>
          </cell>
          <cell r="FC388">
            <v>254237.77800000002</v>
          </cell>
          <cell r="FI388" t="str">
            <v>WA</v>
          </cell>
          <cell r="FJ388" t="str">
            <v>Garage</v>
          </cell>
          <cell r="FK388" t="str">
            <v>EISAq</v>
          </cell>
          <cell r="FL388">
            <v>468702.07999999996</v>
          </cell>
          <cell r="FS388" t="str">
            <v>WA</v>
          </cell>
          <cell r="FT388" t="str">
            <v>EISAx</v>
          </cell>
          <cell r="FV388">
            <v>1364661.99</v>
          </cell>
          <cell r="GD388" t="str">
            <v>WA</v>
          </cell>
          <cell r="GE388">
            <v>2038854.048</v>
          </cell>
          <cell r="GF388">
            <v>3321925.9920000001</v>
          </cell>
          <cell r="GI388">
            <v>1</v>
          </cell>
          <cell r="GJ388">
            <v>1</v>
          </cell>
          <cell r="GK388" t="str">
            <v>WA</v>
          </cell>
          <cell r="GL388">
            <v>1464.694</v>
          </cell>
          <cell r="GM388" t="str">
            <v>Pre 1980</v>
          </cell>
          <cell r="GN388">
            <v>0</v>
          </cell>
          <cell r="GQ388">
            <v>8632737.9961900003</v>
          </cell>
          <cell r="GR388">
            <v>524305.525975</v>
          </cell>
          <cell r="GU388" t="str">
            <v>Electric FAF</v>
          </cell>
          <cell r="GX388" t="str">
            <v>Baseboard/Wall/Radiant</v>
          </cell>
          <cell r="GY388" t="str">
            <v>WA</v>
          </cell>
          <cell r="GZ388">
            <v>1464.69372558594</v>
          </cell>
        </row>
        <row r="389">
          <cell r="AD389" t="str">
            <v>WA</v>
          </cell>
          <cell r="AH389" t="str">
            <v>WA</v>
          </cell>
          <cell r="AI389" t="str">
            <v>Pre 1980</v>
          </cell>
          <cell r="AJ389">
            <v>1524.7619999999999</v>
          </cell>
          <cell r="AK389" t="b">
            <v>1</v>
          </cell>
          <cell r="AN389" t="str">
            <v>WA</v>
          </cell>
          <cell r="AO389" t="str">
            <v>Natural Gas FAF</v>
          </cell>
          <cell r="AP389" t="str">
            <v>Pre 1980</v>
          </cell>
          <cell r="AQ389" t="str">
            <v>Crawlspace</v>
          </cell>
          <cell r="AR389">
            <v>644.92838351886701</v>
          </cell>
          <cell r="AU389" t="str">
            <v>No</v>
          </cell>
          <cell r="AV389" t="b">
            <v>1</v>
          </cell>
          <cell r="AX389">
            <v>815834.40515136672</v>
          </cell>
          <cell r="AY389" t="b">
            <v>0</v>
          </cell>
          <cell r="AZ389">
            <v>514356.89241285907</v>
          </cell>
          <cell r="BA389">
            <v>0.44031620553359674</v>
          </cell>
          <cell r="BB389">
            <v>644.92838351886701</v>
          </cell>
          <cell r="BC389">
            <v>0.44031612303926077</v>
          </cell>
          <cell r="BF389" t="str">
            <v>WA</v>
          </cell>
          <cell r="BG389" t="str">
            <v>Heat Pump (Central System)</v>
          </cell>
          <cell r="BH389" t="str">
            <v>Post 2006</v>
          </cell>
          <cell r="BI389" t="str">
            <v>Crawlspace</v>
          </cell>
          <cell r="BJ389">
            <v>1904.28771972656</v>
          </cell>
          <cell r="BM389" t="str">
            <v>No</v>
          </cell>
          <cell r="BN389">
            <v>2846910.1409912072</v>
          </cell>
          <cell r="BO389" t="b">
            <v>0</v>
          </cell>
          <cell r="BP389">
            <v>695571.55823364167</v>
          </cell>
          <cell r="BQ389">
            <v>1</v>
          </cell>
          <cell r="BR389">
            <v>1904.28771972656</v>
          </cell>
          <cell r="BU389" t="str">
            <v>OR</v>
          </cell>
          <cell r="BV389" t="str">
            <v>1993-2006</v>
          </cell>
          <cell r="BW389" t="str">
            <v>Gas Storage Outside Conditioned Space</v>
          </cell>
          <cell r="BY389">
            <v>6932.7380000000003</v>
          </cell>
          <cell r="BZ389" t="str">
            <v>le55</v>
          </cell>
          <cell r="CF389" t="str">
            <v>Conditioned</v>
          </cell>
          <cell r="CG389">
            <v>6932.7380000000003</v>
          </cell>
          <cell r="CH389" t="str">
            <v>OR</v>
          </cell>
          <cell r="CI389" t="str">
            <v>Top-Freezer w/o TTD Ice</v>
          </cell>
          <cell r="CJ389">
            <v>152520.236</v>
          </cell>
          <cell r="CK389" t="b">
            <v>0</v>
          </cell>
          <cell r="CQ389" t="str">
            <v>Unconditioned</v>
          </cell>
          <cell r="CR389">
            <v>3785.7640000000001</v>
          </cell>
          <cell r="CS389" t="str">
            <v>ID</v>
          </cell>
          <cell r="CT389" t="str">
            <v>Chest</v>
          </cell>
          <cell r="CU389">
            <v>26500.348000000002</v>
          </cell>
          <cell r="CV389" t="b">
            <v>0</v>
          </cell>
          <cell r="CZ389">
            <v>6932.7380000000003</v>
          </cell>
          <cell r="DA389" t="str">
            <v>OR</v>
          </cell>
          <cell r="DC389" t="str">
            <v>Horizontal Axis</v>
          </cell>
          <cell r="DG389" t="str">
            <v>Electric</v>
          </cell>
          <cell r="DH389">
            <v>1188.027</v>
          </cell>
          <cell r="DI389" t="str">
            <v>OR</v>
          </cell>
          <cell r="DL389" t="str">
            <v>Gas</v>
          </cell>
          <cell r="DM389" t="str">
            <v>Gas</v>
          </cell>
          <cell r="DN389">
            <v>1524.7619999999999</v>
          </cell>
          <cell r="DO389" t="str">
            <v>WA</v>
          </cell>
          <cell r="DS389">
            <v>4956.4930000000004</v>
          </cell>
          <cell r="DT389" t="str">
            <v>WA</v>
          </cell>
          <cell r="DU389" t="str">
            <v>gt46</v>
          </cell>
          <cell r="DX389" t="b">
            <v>0</v>
          </cell>
          <cell r="DY389">
            <v>1188.027</v>
          </cell>
          <cell r="DZ389" t="str">
            <v>OR</v>
          </cell>
          <cell r="EC389" t="str">
            <v>Laptop</v>
          </cell>
          <cell r="ED389">
            <v>4956.4930000000004</v>
          </cell>
          <cell r="EE389" t="str">
            <v>WA</v>
          </cell>
          <cell r="EH389" t="str">
            <v>le20</v>
          </cell>
          <cell r="EI389">
            <v>1188.027</v>
          </cell>
          <cell r="EJ389" t="str">
            <v>OR</v>
          </cell>
          <cell r="EO389">
            <v>2079.9929999999999</v>
          </cell>
          <cell r="EP389" t="str">
            <v>WA</v>
          </cell>
          <cell r="ES389">
            <v>1150.8789999999999</v>
          </cell>
          <cell r="ET389" t="str">
            <v>WA</v>
          </cell>
          <cell r="EZ389" t="str">
            <v>WA</v>
          </cell>
          <cell r="FA389" t="str">
            <v>Bathroom</v>
          </cell>
          <cell r="FB389">
            <v>2379116.64</v>
          </cell>
          <cell r="FC389">
            <v>674083.04800000007</v>
          </cell>
          <cell r="FI389" t="str">
            <v>WA</v>
          </cell>
          <cell r="FJ389" t="str">
            <v>Kitchen</v>
          </cell>
          <cell r="FK389" t="str">
            <v>EISAq</v>
          </cell>
          <cell r="FL389">
            <v>234351.03999999998</v>
          </cell>
          <cell r="FS389" t="str">
            <v>WA</v>
          </cell>
          <cell r="FT389" t="str">
            <v>EISAnqnx</v>
          </cell>
          <cell r="FV389">
            <v>2694998.02</v>
          </cell>
          <cell r="GD389" t="str">
            <v>WA</v>
          </cell>
          <cell r="GE389">
            <v>2976335.4240000001</v>
          </cell>
          <cell r="GF389">
            <v>3061722.0959999999</v>
          </cell>
          <cell r="GI389">
            <v>1</v>
          </cell>
          <cell r="GJ389">
            <v>1</v>
          </cell>
          <cell r="GK389" t="str">
            <v>WA</v>
          </cell>
          <cell r="GL389">
            <v>1524.7619999999999</v>
          </cell>
          <cell r="GM389" t="str">
            <v>Pre 1980</v>
          </cell>
          <cell r="GN389">
            <v>0</v>
          </cell>
          <cell r="GQ389">
            <v>7547541.4047599994</v>
          </cell>
          <cell r="GR389">
            <v>442748.95384500001</v>
          </cell>
          <cell r="GU389" t="str">
            <v>Electric FAF</v>
          </cell>
          <cell r="GX389" t="str">
            <v>Wood</v>
          </cell>
          <cell r="GY389" t="str">
            <v>WA</v>
          </cell>
          <cell r="GZ389">
            <v>1464.69372558594</v>
          </cell>
        </row>
        <row r="390">
          <cell r="AD390" t="str">
            <v>WA</v>
          </cell>
          <cell r="AH390" t="str">
            <v>WA</v>
          </cell>
          <cell r="AI390" t="str">
            <v>Pre 1980</v>
          </cell>
          <cell r="AJ390">
            <v>1524.7619999999999</v>
          </cell>
          <cell r="AK390" t="b">
            <v>1</v>
          </cell>
          <cell r="AN390" t="str">
            <v>WA</v>
          </cell>
          <cell r="AO390" t="str">
            <v>Natural Gas FAF</v>
          </cell>
          <cell r="AP390" t="str">
            <v>Pre 1980</v>
          </cell>
          <cell r="AQ390" t="str">
            <v>Crawlspace</v>
          </cell>
          <cell r="AR390">
            <v>1464.69372558594</v>
          </cell>
          <cell r="AU390" t="str">
            <v>No</v>
          </cell>
          <cell r="AV390" t="b">
            <v>0</v>
          </cell>
          <cell r="AX390">
            <v>1403176.5891113305</v>
          </cell>
          <cell r="AY390" t="b">
            <v>0</v>
          </cell>
          <cell r="AZ390">
            <v>1504017.8227304711</v>
          </cell>
          <cell r="BA390" t="str">
            <v/>
          </cell>
          <cell r="BB390" t="str">
            <v/>
          </cell>
          <cell r="BC390">
            <v>0.99999981264751547</v>
          </cell>
          <cell r="BF390" t="str">
            <v>WA</v>
          </cell>
          <cell r="BG390" t="str">
            <v>Heat Pump (Central System)</v>
          </cell>
          <cell r="BH390" t="str">
            <v>1980-1992</v>
          </cell>
          <cell r="BI390" t="str">
            <v>Crawlspace</v>
          </cell>
          <cell r="BJ390">
            <v>1904.28771972656</v>
          </cell>
          <cell r="BM390" t="str">
            <v>No</v>
          </cell>
          <cell r="BN390">
            <v>2300379.5654296847</v>
          </cell>
          <cell r="BO390" t="b">
            <v>0</v>
          </cell>
          <cell r="BP390">
            <v>530713.56176147389</v>
          </cell>
          <cell r="BQ390">
            <v>1</v>
          </cell>
          <cell r="BR390">
            <v>1904.28771972656</v>
          </cell>
          <cell r="BU390" t="str">
            <v>WA</v>
          </cell>
          <cell r="BV390" t="str">
            <v>Pre 1980</v>
          </cell>
          <cell r="BW390" t="str">
            <v>Gas Storage Outside Conditioned Space</v>
          </cell>
          <cell r="BY390">
            <v>1464.694</v>
          </cell>
          <cell r="BZ390" t="str">
            <v>le55</v>
          </cell>
          <cell r="CF390" t="str">
            <v>Conditioned</v>
          </cell>
          <cell r="CG390">
            <v>6932.7380000000003</v>
          </cell>
          <cell r="CH390" t="str">
            <v>OR</v>
          </cell>
          <cell r="CI390" t="str">
            <v>Refrigerator Only</v>
          </cell>
          <cell r="CJ390">
            <v>138654.76</v>
          </cell>
          <cell r="CK390" t="b">
            <v>0</v>
          </cell>
          <cell r="CQ390" t="str">
            <v>Conditioned</v>
          </cell>
          <cell r="CR390">
            <v>1192.4649999999999</v>
          </cell>
          <cell r="CS390" t="str">
            <v>ID</v>
          </cell>
          <cell r="CT390" t="str">
            <v>Chest</v>
          </cell>
          <cell r="CU390">
            <v>17886.974999999999</v>
          </cell>
          <cell r="CV390" t="b">
            <v>0</v>
          </cell>
          <cell r="CZ390">
            <v>4956.4930000000004</v>
          </cell>
          <cell r="DA390" t="str">
            <v>WA</v>
          </cell>
          <cell r="DC390" t="str">
            <v>Vertical Axis</v>
          </cell>
          <cell r="DG390" t="str">
            <v>Electric</v>
          </cell>
          <cell r="DH390">
            <v>2003.7159999999999</v>
          </cell>
          <cell r="DI390" t="str">
            <v>WA</v>
          </cell>
          <cell r="DL390" t="str">
            <v>Electric</v>
          </cell>
          <cell r="DM390" t="str">
            <v>Electric</v>
          </cell>
          <cell r="DN390">
            <v>2003.7159999999999</v>
          </cell>
          <cell r="DO390" t="str">
            <v>WA</v>
          </cell>
          <cell r="DS390">
            <v>4956.4930000000004</v>
          </cell>
          <cell r="DT390" t="str">
            <v>WA</v>
          </cell>
          <cell r="DU390" t="str">
            <v>gt46</v>
          </cell>
          <cell r="DX390" t="b">
            <v>0</v>
          </cell>
          <cell r="DY390">
            <v>2003.7159999999999</v>
          </cell>
          <cell r="DZ390" t="str">
            <v>WA</v>
          </cell>
          <cell r="EC390" t="str">
            <v>Laptop</v>
          </cell>
          <cell r="ED390">
            <v>1188.027</v>
          </cell>
          <cell r="EE390" t="str">
            <v>OR</v>
          </cell>
          <cell r="EH390" t="str">
            <v>le20</v>
          </cell>
          <cell r="EI390">
            <v>1524.7619999999999</v>
          </cell>
          <cell r="EJ390" t="str">
            <v>WA</v>
          </cell>
          <cell r="EO390">
            <v>2130.886</v>
          </cell>
          <cell r="EP390" t="str">
            <v>MT</v>
          </cell>
          <cell r="ES390">
            <v>4956.4930000000004</v>
          </cell>
          <cell r="ET390" t="str">
            <v>WA</v>
          </cell>
          <cell r="EZ390" t="str">
            <v>WA</v>
          </cell>
          <cell r="FA390" t="str">
            <v>Bedrooms</v>
          </cell>
          <cell r="FB390">
            <v>1784337.4800000002</v>
          </cell>
          <cell r="FC390">
            <v>2180856.9200000004</v>
          </cell>
          <cell r="FI390" t="str">
            <v>WA</v>
          </cell>
          <cell r="FJ390" t="str">
            <v>Kitchen</v>
          </cell>
          <cell r="FK390" t="str">
            <v>EISAx</v>
          </cell>
          <cell r="FL390">
            <v>790934.76</v>
          </cell>
          <cell r="FS390" t="str">
            <v>WA</v>
          </cell>
          <cell r="FT390" t="str">
            <v>EISAq</v>
          </cell>
          <cell r="FV390">
            <v>1971656.544</v>
          </cell>
          <cell r="GD390" t="str">
            <v>WA</v>
          </cell>
          <cell r="GE390">
            <v>6987984.2459999993</v>
          </cell>
          <cell r="GF390">
            <v>5196388.8959999997</v>
          </cell>
          <cell r="GI390">
            <v>1</v>
          </cell>
          <cell r="GJ390">
            <v>1</v>
          </cell>
          <cell r="GK390" t="str">
            <v>WA</v>
          </cell>
          <cell r="GL390">
            <v>1524.7619999999999</v>
          </cell>
          <cell r="GM390" t="str">
            <v>Pre 1980</v>
          </cell>
          <cell r="GN390">
            <v>0</v>
          </cell>
          <cell r="GQ390">
            <v>7547541.4047599994</v>
          </cell>
          <cell r="GR390">
            <v>442748.95384500001</v>
          </cell>
          <cell r="GU390" t="str">
            <v>Natural Gas FAF</v>
          </cell>
          <cell r="GX390" t="str">
            <v>None</v>
          </cell>
          <cell r="GY390" t="str">
            <v>WA</v>
          </cell>
          <cell r="GZ390">
            <v>1524.76245117188</v>
          </cell>
        </row>
        <row r="391">
          <cell r="AD391" t="str">
            <v>OR</v>
          </cell>
          <cell r="AH391" t="str">
            <v>OR</v>
          </cell>
          <cell r="AI391" t="str">
            <v>Pre 1980</v>
          </cell>
          <cell r="AJ391">
            <v>6932.7380000000003</v>
          </cell>
          <cell r="AK391" t="b">
            <v>1</v>
          </cell>
          <cell r="AN391" t="str">
            <v>WA</v>
          </cell>
          <cell r="AO391" t="str">
            <v>Baseboard/Wall/Radiant</v>
          </cell>
          <cell r="AP391" t="str">
            <v>Pre 1980</v>
          </cell>
          <cell r="AQ391" t="str">
            <v>Crawlspace</v>
          </cell>
          <cell r="AR391">
            <v>1464.69372558594</v>
          </cell>
          <cell r="AU391" t="str">
            <v>No</v>
          </cell>
          <cell r="AV391" t="b">
            <v>1</v>
          </cell>
          <cell r="AX391">
            <v>1403176.5891113305</v>
          </cell>
          <cell r="AY391" t="b">
            <v>0</v>
          </cell>
          <cell r="AZ391">
            <v>1504017.8227304711</v>
          </cell>
          <cell r="BA391">
            <v>1</v>
          </cell>
          <cell r="BB391">
            <v>1464.69372558594</v>
          </cell>
          <cell r="BC391">
            <v>0.99999981264751547</v>
          </cell>
          <cell r="BF391" t="str">
            <v>WA</v>
          </cell>
          <cell r="BG391" t="str">
            <v>Heat Pump (Central System)</v>
          </cell>
          <cell r="BH391" t="str">
            <v>Pre 1980</v>
          </cell>
          <cell r="BI391" t="str">
            <v>Crawlspace</v>
          </cell>
          <cell r="BJ391">
            <v>585.934682992788</v>
          </cell>
          <cell r="BM391" t="str">
            <v>No</v>
          </cell>
          <cell r="BN391">
            <v>1769522.7426382198</v>
          </cell>
          <cell r="BO391" t="b">
            <v>0</v>
          </cell>
          <cell r="BP391">
            <v>825052.86931809573</v>
          </cell>
          <cell r="BQ391">
            <v>0.25</v>
          </cell>
          <cell r="BR391">
            <v>146.483670748197</v>
          </cell>
          <cell r="BU391" t="str">
            <v>WA</v>
          </cell>
          <cell r="BV391" t="str">
            <v>1993-2006</v>
          </cell>
          <cell r="BW391" t="str">
            <v>Gas Storage Outside Conditioned Space</v>
          </cell>
          <cell r="BY391">
            <v>4956.4930000000004</v>
          </cell>
          <cell r="BZ391" t="str">
            <v>le55</v>
          </cell>
          <cell r="CF391" t="str">
            <v>Conditioned</v>
          </cell>
          <cell r="CG391">
            <v>4956.4930000000004</v>
          </cell>
          <cell r="CH391" t="str">
            <v>WA</v>
          </cell>
          <cell r="CI391" t="str">
            <v>Side-by-Side w/ TTD Ice</v>
          </cell>
          <cell r="CJ391">
            <v>123912.32500000001</v>
          </cell>
          <cell r="CK391" t="b">
            <v>0</v>
          </cell>
          <cell r="CQ391" t="str">
            <v>Conditioned</v>
          </cell>
          <cell r="CR391">
            <v>1192.4649999999999</v>
          </cell>
          <cell r="CS391" t="str">
            <v>ID</v>
          </cell>
          <cell r="CT391" t="str">
            <v>Chest</v>
          </cell>
          <cell r="CU391">
            <v>29811.624999999996</v>
          </cell>
          <cell r="CV391" t="b">
            <v>0</v>
          </cell>
          <cell r="CZ391">
            <v>1188.027</v>
          </cell>
          <cell r="DA391" t="str">
            <v>OR</v>
          </cell>
          <cell r="DC391" t="str">
            <v>Horizontal Axis</v>
          </cell>
          <cell r="DG391" t="str">
            <v>Electric</v>
          </cell>
          <cell r="DH391">
            <v>4956.4930000000004</v>
          </cell>
          <cell r="DI391" t="str">
            <v>WA</v>
          </cell>
          <cell r="DL391" t="str">
            <v>Electric</v>
          </cell>
          <cell r="DM391" t="str">
            <v>Electric</v>
          </cell>
          <cell r="DN391">
            <v>1524.7619999999999</v>
          </cell>
          <cell r="DO391" t="str">
            <v>WA</v>
          </cell>
          <cell r="DS391">
            <v>4956.4930000000004</v>
          </cell>
          <cell r="DT391" t="str">
            <v>WA</v>
          </cell>
          <cell r="DU391" t="str">
            <v>32to46</v>
          </cell>
          <cell r="DX391" t="b">
            <v>0</v>
          </cell>
          <cell r="DY391">
            <v>2003.7159999999999</v>
          </cell>
          <cell r="DZ391" t="str">
            <v>WA</v>
          </cell>
          <cell r="EC391" t="str">
            <v>Desktop</v>
          </cell>
          <cell r="ED391">
            <v>1524.7619999999999</v>
          </cell>
          <cell r="EE391" t="str">
            <v>WA</v>
          </cell>
          <cell r="EH391" t="str">
            <v>le20</v>
          </cell>
          <cell r="EI391">
            <v>1464.694</v>
          </cell>
          <cell r="EJ391" t="str">
            <v>WA</v>
          </cell>
          <cell r="EO391">
            <v>1144.6790000000001</v>
          </cell>
          <cell r="EP391" t="str">
            <v>MT</v>
          </cell>
          <cell r="ES391">
            <v>1464.694</v>
          </cell>
          <cell r="ET391" t="str">
            <v>WA</v>
          </cell>
          <cell r="EZ391" t="str">
            <v>WA</v>
          </cell>
          <cell r="FA391" t="str">
            <v>Exterior</v>
          </cell>
          <cell r="FB391">
            <v>594779.16</v>
          </cell>
          <cell r="FC391">
            <v>6007269.5160000008</v>
          </cell>
          <cell r="FI391" t="str">
            <v>WA</v>
          </cell>
          <cell r="FJ391" t="str">
            <v>Living Room/Family Room</v>
          </cell>
          <cell r="FK391" t="str">
            <v>EISAnqnx</v>
          </cell>
          <cell r="FL391">
            <v>578554.13</v>
          </cell>
          <cell r="FS391" t="str">
            <v>WA</v>
          </cell>
          <cell r="FT391" t="str">
            <v>EISAx</v>
          </cell>
          <cell r="FV391">
            <v>170315.86</v>
          </cell>
          <cell r="GD391" t="str">
            <v>OR</v>
          </cell>
          <cell r="GE391">
            <v>51683561.789999999</v>
          </cell>
          <cell r="GF391">
            <v>22794842.544</v>
          </cell>
          <cell r="GI391">
            <v>1</v>
          </cell>
          <cell r="GJ391">
            <v>1</v>
          </cell>
          <cell r="GK391" t="str">
            <v>OR</v>
          </cell>
          <cell r="GL391">
            <v>6932.7380000000003</v>
          </cell>
          <cell r="GM391" t="str">
            <v>Pre 1980</v>
          </cell>
          <cell r="GN391">
            <v>-1</v>
          </cell>
          <cell r="GQ391">
            <v>35357657.073800005</v>
          </cell>
          <cell r="GR391">
            <v>3733764.7046600003</v>
          </cell>
          <cell r="GU391" t="str">
            <v>Natural Gas FAF</v>
          </cell>
          <cell r="GX391" t="str">
            <v>Natural Gas Other</v>
          </cell>
          <cell r="GY391" t="str">
            <v>WA</v>
          </cell>
          <cell r="GZ391">
            <v>1464.69372558594</v>
          </cell>
        </row>
        <row r="392">
          <cell r="AD392" t="str">
            <v>WA</v>
          </cell>
          <cell r="AH392" t="str">
            <v>WA</v>
          </cell>
          <cell r="AI392" t="str">
            <v>1980-1992</v>
          </cell>
          <cell r="AJ392">
            <v>4956.4930000000004</v>
          </cell>
          <cell r="AK392" t="b">
            <v>1</v>
          </cell>
          <cell r="AN392" t="str">
            <v>OR</v>
          </cell>
          <cell r="AO392" t="str">
            <v>Baseboard/Wall/Radiant</v>
          </cell>
          <cell r="AP392" t="str">
            <v>Pre 1980</v>
          </cell>
          <cell r="AQ392" t="str">
            <v>Crawlspace</v>
          </cell>
          <cell r="AR392">
            <v>1188.02661132813</v>
          </cell>
          <cell r="AU392" t="str">
            <v>No</v>
          </cell>
          <cell r="AV392" t="b">
            <v>1</v>
          </cell>
          <cell r="AX392">
            <v>792413.74975586275</v>
          </cell>
          <cell r="AY392" t="b">
            <v>0</v>
          </cell>
          <cell r="AZ392">
            <v>228911.81873457128</v>
          </cell>
          <cell r="BA392">
            <v>1</v>
          </cell>
          <cell r="BB392">
            <v>1188.02661132813</v>
          </cell>
          <cell r="BC392">
            <v>0.99999967284256164</v>
          </cell>
          <cell r="BF392" t="str">
            <v>WA</v>
          </cell>
          <cell r="BG392" t="str">
            <v>Heat Pump (Central System)</v>
          </cell>
          <cell r="BH392" t="str">
            <v>Pre 1980</v>
          </cell>
          <cell r="BI392" t="str">
            <v>Basement</v>
          </cell>
          <cell r="BJ392">
            <v>1318.3530367337701</v>
          </cell>
          <cell r="BM392" t="str">
            <v>No</v>
          </cell>
          <cell r="BN392">
            <v>3981426.1709359856</v>
          </cell>
          <cell r="BO392" t="b">
            <v>0</v>
          </cell>
          <cell r="BP392">
            <v>1856368.9559657115</v>
          </cell>
          <cell r="BQ392">
            <v>0.25</v>
          </cell>
          <cell r="BR392">
            <v>329.58825918344252</v>
          </cell>
          <cell r="BU392" t="str">
            <v>WA</v>
          </cell>
          <cell r="BV392" t="str">
            <v>Pre 1980</v>
          </cell>
          <cell r="BW392" t="str">
            <v>Electric Storage - Inside Conditioned Space</v>
          </cell>
          <cell r="BY392">
            <v>1524.7619999999999</v>
          </cell>
          <cell r="BZ392" t="str">
            <v>gt55</v>
          </cell>
          <cell r="CF392" t="str">
            <v>Conditioned</v>
          </cell>
          <cell r="CG392">
            <v>2003.7159999999999</v>
          </cell>
          <cell r="CH392" t="str">
            <v>WA</v>
          </cell>
          <cell r="CI392" t="str">
            <v>Side-by-Side w/ TTD Ice</v>
          </cell>
          <cell r="CJ392">
            <v>56104.047999999995</v>
          </cell>
          <cell r="CK392" t="b">
            <v>0</v>
          </cell>
          <cell r="CQ392" t="str">
            <v>Conditioned</v>
          </cell>
          <cell r="CR392">
            <v>1144.6790000000001</v>
          </cell>
          <cell r="CS392" t="str">
            <v>MT</v>
          </cell>
          <cell r="CT392" t="str">
            <v>Upright</v>
          </cell>
          <cell r="CU392">
            <v>24038.259000000002</v>
          </cell>
          <cell r="CV392" t="b">
            <v>0</v>
          </cell>
          <cell r="CZ392">
            <v>6932.7380000000003</v>
          </cell>
          <cell r="DA392" t="str">
            <v>OR</v>
          </cell>
          <cell r="DC392" t="str">
            <v>Horizontal Axis</v>
          </cell>
          <cell r="DG392" t="str">
            <v>Electric</v>
          </cell>
          <cell r="DH392">
            <v>1524.7619999999999</v>
          </cell>
          <cell r="DI392" t="str">
            <v>WA</v>
          </cell>
          <cell r="DL392" t="str">
            <v>Electric</v>
          </cell>
          <cell r="DM392" t="str">
            <v>Electric</v>
          </cell>
          <cell r="DN392">
            <v>4956.4930000000004</v>
          </cell>
          <cell r="DO392" t="str">
            <v>WA</v>
          </cell>
          <cell r="DS392">
            <v>4956.4930000000004</v>
          </cell>
          <cell r="DT392" t="str">
            <v>WA</v>
          </cell>
          <cell r="DU392" t="str">
            <v>lt32</v>
          </cell>
          <cell r="DX392" t="b">
            <v>0</v>
          </cell>
          <cell r="DY392">
            <v>2003.7159999999999</v>
          </cell>
          <cell r="DZ392" t="str">
            <v>WA</v>
          </cell>
          <cell r="EC392" t="str">
            <v>Desktop</v>
          </cell>
          <cell r="ED392">
            <v>6932.7380000000003</v>
          </cell>
          <cell r="EE392" t="str">
            <v>OR</v>
          </cell>
          <cell r="EH392" t="str">
            <v>le20</v>
          </cell>
          <cell r="EI392">
            <v>1150.8789999999999</v>
          </cell>
          <cell r="EJ392" t="str">
            <v>WA</v>
          </cell>
          <cell r="EO392">
            <v>1144.6790000000001</v>
          </cell>
          <cell r="EP392" t="str">
            <v>MT</v>
          </cell>
          <cell r="ES392">
            <v>1188.027</v>
          </cell>
          <cell r="ET392" t="str">
            <v>OR</v>
          </cell>
          <cell r="EZ392" t="str">
            <v>WA</v>
          </cell>
          <cell r="FA392" t="str">
            <v>Garage</v>
          </cell>
          <cell r="FB392">
            <v>113999.33900000001</v>
          </cell>
          <cell r="FC392">
            <v>1338253.1100000001</v>
          </cell>
          <cell r="FI392" t="str">
            <v>WA</v>
          </cell>
          <cell r="FJ392" t="str">
            <v>Living Room/Family Room</v>
          </cell>
          <cell r="FK392" t="str">
            <v>EISAq</v>
          </cell>
          <cell r="FL392">
            <v>436478.81199999998</v>
          </cell>
          <cell r="FS392" t="str">
            <v>OR</v>
          </cell>
          <cell r="FT392" t="str">
            <v>EISAnqnx</v>
          </cell>
          <cell r="FV392">
            <v>11543008.77</v>
          </cell>
          <cell r="GD392" t="str">
            <v>WA</v>
          </cell>
          <cell r="GE392">
            <v>10002202.874000002</v>
          </cell>
          <cell r="GF392">
            <v>6121268.8550000004</v>
          </cell>
          <cell r="GI392">
            <v>1</v>
          </cell>
          <cell r="GJ392">
            <v>1</v>
          </cell>
          <cell r="GK392" t="str">
            <v>WA</v>
          </cell>
          <cell r="GL392">
            <v>4956.4930000000004</v>
          </cell>
          <cell r="GM392" t="str">
            <v>1980-1992</v>
          </cell>
          <cell r="GN392">
            <v>-1</v>
          </cell>
          <cell r="GQ392">
            <v>29317259.575560004</v>
          </cell>
          <cell r="GR392">
            <v>708976.75872000004</v>
          </cell>
          <cell r="GU392" t="str">
            <v>Other</v>
          </cell>
          <cell r="GX392" t="str">
            <v>Baseboard/Wall/Radiant</v>
          </cell>
          <cell r="GY392" t="str">
            <v>WA</v>
          </cell>
          <cell r="GZ392">
            <v>4956.49267578125</v>
          </cell>
        </row>
        <row r="393">
          <cell r="AD393" t="str">
            <v>OR</v>
          </cell>
          <cell r="AH393" t="str">
            <v>OR</v>
          </cell>
          <cell r="AI393" t="str">
            <v>Pre 1980</v>
          </cell>
          <cell r="AJ393">
            <v>1188.027</v>
          </cell>
          <cell r="AK393" t="b">
            <v>1</v>
          </cell>
          <cell r="AN393" t="str">
            <v>WA</v>
          </cell>
          <cell r="AO393" t="str">
            <v>Heat Pump (Central System)</v>
          </cell>
          <cell r="AP393" t="str">
            <v>Pre 1980</v>
          </cell>
          <cell r="AQ393" t="str">
            <v>Crawlspace</v>
          </cell>
          <cell r="AR393">
            <v>863.15936279296898</v>
          </cell>
          <cell r="AU393" t="str">
            <v>No</v>
          </cell>
          <cell r="AV393" t="b">
            <v>0</v>
          </cell>
          <cell r="AX393">
            <v>2164803.6818847661</v>
          </cell>
          <cell r="AY393" t="b">
            <v>0</v>
          </cell>
          <cell r="AZ393">
            <v>825992.32484265766</v>
          </cell>
          <cell r="BA393" t="str">
            <v/>
          </cell>
          <cell r="BB393" t="str">
            <v/>
          </cell>
          <cell r="BC393">
            <v>0.75000009800593204</v>
          </cell>
          <cell r="BF393" t="str">
            <v>WA</v>
          </cell>
          <cell r="BG393" t="str">
            <v>Heat Pump (Ductless System)</v>
          </cell>
          <cell r="BH393" t="str">
            <v>Pre 1980</v>
          </cell>
          <cell r="BI393" t="str">
            <v>Crawlspace</v>
          </cell>
          <cell r="BJ393">
            <v>585.934682992788</v>
          </cell>
          <cell r="BM393" t="str">
            <v>No</v>
          </cell>
          <cell r="BN393">
            <v>1769522.7426382198</v>
          </cell>
          <cell r="BO393" t="b">
            <v>0</v>
          </cell>
          <cell r="BP393">
            <v>825052.86931809573</v>
          </cell>
          <cell r="BQ393">
            <v>0.25</v>
          </cell>
          <cell r="BR393">
            <v>146.483670748197</v>
          </cell>
          <cell r="BU393" t="str">
            <v>WA</v>
          </cell>
          <cell r="BV393" t="str">
            <v>Pre 1980</v>
          </cell>
          <cell r="BW393" t="str">
            <v>Electric Storage - Inside Conditioned Space</v>
          </cell>
          <cell r="BY393">
            <v>1524.7619999999999</v>
          </cell>
          <cell r="BZ393" t="str">
            <v>le55</v>
          </cell>
          <cell r="CF393" t="str">
            <v>Conditioned</v>
          </cell>
          <cell r="CG393">
            <v>4956.4930000000004</v>
          </cell>
          <cell r="CH393" t="str">
            <v>WA</v>
          </cell>
          <cell r="CI393" t="str">
            <v>Top-Freezer w/o TTD Ice</v>
          </cell>
          <cell r="CJ393">
            <v>89216.874000000011</v>
          </cell>
          <cell r="CK393" t="b">
            <v>0</v>
          </cell>
          <cell r="CQ393" t="str">
            <v>Conditioned</v>
          </cell>
          <cell r="CR393">
            <v>3785.7640000000001</v>
          </cell>
          <cell r="CS393" t="str">
            <v>ID</v>
          </cell>
          <cell r="CT393" t="str">
            <v>Chest</v>
          </cell>
          <cell r="CU393">
            <v>68143.752000000008</v>
          </cell>
          <cell r="CV393" t="b">
            <v>0</v>
          </cell>
          <cell r="CZ393">
            <v>1524.7619999999999</v>
          </cell>
          <cell r="DA393" t="str">
            <v>WA</v>
          </cell>
          <cell r="DC393" t="str">
            <v>Horizontal Axis</v>
          </cell>
          <cell r="DG393" t="str">
            <v>Electric</v>
          </cell>
          <cell r="DH393">
            <v>1464.694</v>
          </cell>
          <cell r="DI393" t="str">
            <v>WA</v>
          </cell>
          <cell r="DL393" t="str">
            <v>Electric</v>
          </cell>
          <cell r="DM393" t="str">
            <v>Electric</v>
          </cell>
          <cell r="DN393">
            <v>1188.027</v>
          </cell>
          <cell r="DO393" t="str">
            <v>OR</v>
          </cell>
          <cell r="DS393">
            <v>4956.4930000000004</v>
          </cell>
          <cell r="DT393" t="str">
            <v>WA</v>
          </cell>
          <cell r="DU393" t="str">
            <v>gt46</v>
          </cell>
          <cell r="DX393" t="b">
            <v>0</v>
          </cell>
          <cell r="DY393">
            <v>4956.4930000000004</v>
          </cell>
          <cell r="DZ393" t="str">
            <v>WA</v>
          </cell>
          <cell r="EC393" t="str">
            <v>Laptop</v>
          </cell>
          <cell r="ED393">
            <v>2003.7159999999999</v>
          </cell>
          <cell r="EE393" t="str">
            <v>WA</v>
          </cell>
          <cell r="EH393" t="str">
            <v>le20</v>
          </cell>
          <cell r="EI393">
            <v>1524.7619999999999</v>
          </cell>
          <cell r="EJ393" t="str">
            <v>WA</v>
          </cell>
          <cell r="EO393">
            <v>12271.31</v>
          </cell>
          <cell r="EP393" t="str">
            <v>WA</v>
          </cell>
          <cell r="ES393">
            <v>4956.4930000000004</v>
          </cell>
          <cell r="ET393" t="str">
            <v>WA</v>
          </cell>
          <cell r="EZ393" t="str">
            <v>WA</v>
          </cell>
          <cell r="FA393" t="str">
            <v>Kitchen</v>
          </cell>
          <cell r="FB393">
            <v>1338253.1100000001</v>
          </cell>
          <cell r="FC393">
            <v>555127.21600000001</v>
          </cell>
          <cell r="FI393" t="str">
            <v>WA</v>
          </cell>
          <cell r="FJ393" t="str">
            <v>Other</v>
          </cell>
          <cell r="FK393" t="str">
            <v>EISAnqnx</v>
          </cell>
          <cell r="FL393">
            <v>541936.78</v>
          </cell>
          <cell r="FS393" t="str">
            <v>OR</v>
          </cell>
          <cell r="FT393" t="str">
            <v>EISAq</v>
          </cell>
          <cell r="FV393">
            <v>1109238.08</v>
          </cell>
          <cell r="GD393" t="str">
            <v>OR</v>
          </cell>
          <cell r="GE393">
            <v>1808177.094</v>
          </cell>
          <cell r="GF393">
            <v>1188027</v>
          </cell>
          <cell r="GI393">
            <v>1</v>
          </cell>
          <cell r="GJ393">
            <v>2</v>
          </cell>
          <cell r="GK393" t="str">
            <v>OR</v>
          </cell>
          <cell r="GL393">
            <v>1188.027</v>
          </cell>
          <cell r="GM393" t="str">
            <v>Pre 1980</v>
          </cell>
          <cell r="GN393">
            <v>0</v>
          </cell>
          <cell r="GQ393">
            <v>6222799.8880559998</v>
          </cell>
          <cell r="GR393">
            <v>684591.64854750002</v>
          </cell>
          <cell r="GU393" t="str">
            <v>Other</v>
          </cell>
          <cell r="GX393" t="str">
            <v>Other</v>
          </cell>
          <cell r="GY393" t="str">
            <v>WA</v>
          </cell>
          <cell r="GZ393">
            <v>4956.49267578125</v>
          </cell>
        </row>
        <row r="394">
          <cell r="AD394" t="str">
            <v>OR</v>
          </cell>
          <cell r="AH394" t="str">
            <v>OR</v>
          </cell>
          <cell r="AI394" t="str">
            <v>Pre 1980</v>
          </cell>
          <cell r="AJ394">
            <v>6932.7380000000003</v>
          </cell>
          <cell r="AK394" t="b">
            <v>1</v>
          </cell>
          <cell r="AN394" t="str">
            <v>WA</v>
          </cell>
          <cell r="AO394" t="str">
            <v>Heat Pump (Central System)</v>
          </cell>
          <cell r="AP394" t="str">
            <v>Pre 1980</v>
          </cell>
          <cell r="AQ394" t="str">
            <v>Basement</v>
          </cell>
          <cell r="AR394">
            <v>287.71978759765602</v>
          </cell>
          <cell r="AU394" t="str">
            <v>No</v>
          </cell>
          <cell r="AV394" t="b">
            <v>0</v>
          </cell>
          <cell r="AX394">
            <v>721601.22729492129</v>
          </cell>
          <cell r="AY394" t="b">
            <v>0</v>
          </cell>
          <cell r="AZ394">
            <v>275330.77494755224</v>
          </cell>
          <cell r="BA394" t="str">
            <v/>
          </cell>
          <cell r="BB394" t="str">
            <v/>
          </cell>
          <cell r="BC394">
            <v>0.25000003266864373</v>
          </cell>
          <cell r="BF394" t="str">
            <v>WA</v>
          </cell>
          <cell r="BG394" t="str">
            <v>Heat Pump (Ductless System)</v>
          </cell>
          <cell r="BH394" t="str">
            <v>Pre 1980</v>
          </cell>
          <cell r="BI394" t="str">
            <v>Basement</v>
          </cell>
          <cell r="BJ394">
            <v>1318.3530367337701</v>
          </cell>
          <cell r="BM394" t="str">
            <v>No</v>
          </cell>
          <cell r="BN394">
            <v>3981426.1709359856</v>
          </cell>
          <cell r="BO394" t="b">
            <v>0</v>
          </cell>
          <cell r="BP394">
            <v>1856368.9559657115</v>
          </cell>
          <cell r="BQ394">
            <v>0.25</v>
          </cell>
          <cell r="BR394">
            <v>329.58825918344252</v>
          </cell>
          <cell r="BU394" t="str">
            <v>WA</v>
          </cell>
          <cell r="BV394" t="str">
            <v>1980-1992</v>
          </cell>
          <cell r="BW394" t="str">
            <v>Electric Storage - Outside Conditioned Space - Buffered</v>
          </cell>
          <cell r="BY394">
            <v>2003.7159999999999</v>
          </cell>
          <cell r="BZ394" t="str">
            <v>gt55</v>
          </cell>
          <cell r="CF394" t="str">
            <v>Conditioned</v>
          </cell>
          <cell r="CG394">
            <v>2003.7159999999999</v>
          </cell>
          <cell r="CH394" t="str">
            <v>WA</v>
          </cell>
          <cell r="CI394" t="str">
            <v>Top-Freezer w/o TTD Ice</v>
          </cell>
          <cell r="CJ394">
            <v>36066.887999999999</v>
          </cell>
          <cell r="CK394" t="b">
            <v>0</v>
          </cell>
          <cell r="CQ394" t="str">
            <v>Unconditioned</v>
          </cell>
          <cell r="CR394">
            <v>1612.692</v>
          </cell>
          <cell r="CS394" t="str">
            <v>OR</v>
          </cell>
          <cell r="CT394" t="str">
            <v>Chest</v>
          </cell>
          <cell r="CU394">
            <v>24190.38</v>
          </cell>
          <cell r="CV394" t="b">
            <v>0</v>
          </cell>
          <cell r="CZ394">
            <v>1524.7619999999999</v>
          </cell>
          <cell r="DA394" t="str">
            <v>WA</v>
          </cell>
          <cell r="DC394" t="str">
            <v>Horizontal Axis</v>
          </cell>
          <cell r="DG394" t="str">
            <v>Electric</v>
          </cell>
          <cell r="DH394">
            <v>2003.7159999999999</v>
          </cell>
          <cell r="DI394" t="str">
            <v>WA</v>
          </cell>
          <cell r="DL394" t="str">
            <v>Electric</v>
          </cell>
          <cell r="DM394" t="str">
            <v>Electric</v>
          </cell>
          <cell r="DN394">
            <v>1524.7619999999999</v>
          </cell>
          <cell r="DO394" t="str">
            <v>WA</v>
          </cell>
          <cell r="DS394">
            <v>2003.7159999999999</v>
          </cell>
          <cell r="DT394" t="str">
            <v>WA</v>
          </cell>
          <cell r="DU394" t="str">
            <v>32to46</v>
          </cell>
          <cell r="DX394" t="b">
            <v>1</v>
          </cell>
          <cell r="DY394">
            <v>4956.4930000000004</v>
          </cell>
          <cell r="DZ394" t="str">
            <v>WA</v>
          </cell>
          <cell r="EC394" t="str">
            <v>Desktop</v>
          </cell>
          <cell r="ED394">
            <v>2003.7159999999999</v>
          </cell>
          <cell r="EE394" t="str">
            <v>WA</v>
          </cell>
          <cell r="EH394" t="str">
            <v>le20</v>
          </cell>
          <cell r="EI394">
            <v>2003.7159999999999</v>
          </cell>
          <cell r="EJ394" t="str">
            <v>WA</v>
          </cell>
          <cell r="EO394">
            <v>12271.31</v>
          </cell>
          <cell r="EP394" t="str">
            <v>WA</v>
          </cell>
          <cell r="ES394">
            <v>6932.7380000000003</v>
          </cell>
          <cell r="ET394" t="str">
            <v>OR</v>
          </cell>
          <cell r="EZ394" t="str">
            <v>WA</v>
          </cell>
          <cell r="FA394" t="str">
            <v>Living Room/Family Room</v>
          </cell>
          <cell r="FB394">
            <v>436171.38400000002</v>
          </cell>
          <cell r="FC394">
            <v>1090428.4600000002</v>
          </cell>
          <cell r="FI394" t="str">
            <v>WA</v>
          </cell>
          <cell r="FJ394" t="str">
            <v>Other</v>
          </cell>
          <cell r="FK394" t="str">
            <v>EISAq</v>
          </cell>
          <cell r="FL394">
            <v>130357.766</v>
          </cell>
          <cell r="FS394" t="str">
            <v>OR</v>
          </cell>
          <cell r="FT394" t="str">
            <v>EISAx</v>
          </cell>
          <cell r="FV394">
            <v>4090315.4200000004</v>
          </cell>
          <cell r="GD394" t="str">
            <v>OR</v>
          </cell>
          <cell r="GE394">
            <v>16978275.362</v>
          </cell>
          <cell r="GF394">
            <v>15252023.600000001</v>
          </cell>
          <cell r="GI394">
            <v>1</v>
          </cell>
          <cell r="GJ394">
            <v>1</v>
          </cell>
          <cell r="GK394" t="str">
            <v>OR</v>
          </cell>
          <cell r="GL394">
            <v>6932.7380000000003</v>
          </cell>
          <cell r="GM394" t="str">
            <v>Pre 1980</v>
          </cell>
          <cell r="GN394">
            <v>0</v>
          </cell>
          <cell r="GQ394">
            <v>35357657.073800005</v>
          </cell>
          <cell r="GR394">
            <v>3733764.7046600003</v>
          </cell>
          <cell r="GU394" t="str">
            <v>Natural Gas FAF</v>
          </cell>
          <cell r="GX394" t="str">
            <v>Baseboard/Wall/Radiant</v>
          </cell>
          <cell r="GY394" t="str">
            <v>WA</v>
          </cell>
          <cell r="GZ394">
            <v>4956.49267578125</v>
          </cell>
        </row>
        <row r="395">
          <cell r="AD395" t="str">
            <v>WA</v>
          </cell>
          <cell r="AH395" t="str">
            <v>WA</v>
          </cell>
          <cell r="AI395" t="str">
            <v>Pre 1980</v>
          </cell>
          <cell r="AJ395">
            <v>1524.7619999999999</v>
          </cell>
          <cell r="AK395" t="b">
            <v>1</v>
          </cell>
          <cell r="AN395" t="str">
            <v>WA</v>
          </cell>
          <cell r="AO395" t="str">
            <v>Heat Pump (Central System)</v>
          </cell>
          <cell r="AP395" t="str">
            <v>Pre 1980</v>
          </cell>
          <cell r="AQ395" t="str">
            <v>Crawlspace</v>
          </cell>
          <cell r="AR395">
            <v>863.15936279296898</v>
          </cell>
          <cell r="AU395" t="str">
            <v>No</v>
          </cell>
          <cell r="AV395" t="b">
            <v>1</v>
          </cell>
          <cell r="AX395">
            <v>2164803.6818847661</v>
          </cell>
          <cell r="AY395" t="b">
            <v>0</v>
          </cell>
          <cell r="AZ395">
            <v>825992.32484265766</v>
          </cell>
          <cell r="BA395">
            <v>0.75000000000000022</v>
          </cell>
          <cell r="BB395">
            <v>863.15936279296898</v>
          </cell>
          <cell r="BC395">
            <v>0.75000009800593204</v>
          </cell>
          <cell r="BF395" t="str">
            <v>ID</v>
          </cell>
          <cell r="BG395" t="str">
            <v>Central Air Conditioning (Ducted System)</v>
          </cell>
          <cell r="BH395" t="str">
            <v>Pre 1980</v>
          </cell>
          <cell r="BI395" t="str">
            <v>Crawlspace</v>
          </cell>
          <cell r="BJ395">
            <v>3785.76440429688</v>
          </cell>
          <cell r="BM395" t="str">
            <v>No</v>
          </cell>
          <cell r="BN395">
            <v>3816050.5195312551</v>
          </cell>
          <cell r="BO395" t="b">
            <v>0</v>
          </cell>
          <cell r="BP395">
            <v>3785315.7912149709</v>
          </cell>
          <cell r="BQ395">
            <v>1</v>
          </cell>
          <cell r="BR395">
            <v>3785.76440429688</v>
          </cell>
          <cell r="BU395" t="str">
            <v>WA</v>
          </cell>
          <cell r="BV395" t="str">
            <v>1993-2006</v>
          </cell>
          <cell r="BW395" t="str">
            <v>Gas Storage Inside Conditioned Space</v>
          </cell>
          <cell r="BY395">
            <v>2003.7159999999999</v>
          </cell>
          <cell r="BZ395" t="str">
            <v>le55</v>
          </cell>
          <cell r="CF395" t="str">
            <v>Conditioned</v>
          </cell>
          <cell r="CG395">
            <v>2003.7159999999999</v>
          </cell>
          <cell r="CH395" t="str">
            <v>WA</v>
          </cell>
          <cell r="CI395" t="str">
            <v>Top-Freezer w/o TTD Ice</v>
          </cell>
          <cell r="CJ395">
            <v>10018.58</v>
          </cell>
          <cell r="CK395" t="b">
            <v>0</v>
          </cell>
          <cell r="CQ395" t="str">
            <v>Conditioned</v>
          </cell>
          <cell r="CR395">
            <v>3785.7640000000001</v>
          </cell>
          <cell r="CS395" t="str">
            <v>ID</v>
          </cell>
          <cell r="CT395" t="str">
            <v>Chest</v>
          </cell>
          <cell r="CU395">
            <v>45429.168000000005</v>
          </cell>
          <cell r="CV395" t="b">
            <v>0</v>
          </cell>
          <cell r="CZ395">
            <v>2003.7159999999999</v>
          </cell>
          <cell r="DA395" t="str">
            <v>WA</v>
          </cell>
          <cell r="DC395" t="str">
            <v>Horizontal Axis</v>
          </cell>
          <cell r="DG395" t="str">
            <v>Electric</v>
          </cell>
          <cell r="DH395">
            <v>4956.4930000000004</v>
          </cell>
          <cell r="DI395" t="str">
            <v>WA</v>
          </cell>
          <cell r="DL395" t="str">
            <v>Electric</v>
          </cell>
          <cell r="DM395" t="str">
            <v>Electric</v>
          </cell>
          <cell r="DN395">
            <v>6932.7380000000003</v>
          </cell>
          <cell r="DO395" t="str">
            <v>OR</v>
          </cell>
          <cell r="DS395">
            <v>2003.7159999999999</v>
          </cell>
          <cell r="DT395" t="str">
            <v>WA</v>
          </cell>
          <cell r="DU395" t="str">
            <v>lt32</v>
          </cell>
          <cell r="DX395" t="b">
            <v>0</v>
          </cell>
          <cell r="DY395">
            <v>1524.7619999999999</v>
          </cell>
          <cell r="DZ395" t="str">
            <v>WA</v>
          </cell>
          <cell r="EC395" t="str">
            <v>Laptop</v>
          </cell>
          <cell r="ED395">
            <v>4956.4930000000004</v>
          </cell>
          <cell r="EE395" t="str">
            <v>WA</v>
          </cell>
          <cell r="EH395" t="str">
            <v>le20</v>
          </cell>
          <cell r="EI395">
            <v>2003.7159999999999</v>
          </cell>
          <cell r="EJ395" t="str">
            <v>WA</v>
          </cell>
          <cell r="EO395">
            <v>2079.9929999999999</v>
          </cell>
          <cell r="EP395" t="str">
            <v>WA</v>
          </cell>
          <cell r="ES395">
            <v>1464.694</v>
          </cell>
          <cell r="ET395" t="str">
            <v>WA</v>
          </cell>
          <cell r="EZ395" t="str">
            <v>WA</v>
          </cell>
          <cell r="FA395" t="str">
            <v>Other</v>
          </cell>
          <cell r="FB395">
            <v>2081727.06</v>
          </cell>
          <cell r="FC395">
            <v>1060689.5020000001</v>
          </cell>
          <cell r="FI395" t="str">
            <v>WA</v>
          </cell>
          <cell r="FJ395" t="str">
            <v>Other</v>
          </cell>
          <cell r="FK395" t="str">
            <v>EISAx</v>
          </cell>
          <cell r="FL395">
            <v>952051.1</v>
          </cell>
          <cell r="FS395" t="str">
            <v>WA</v>
          </cell>
          <cell r="FT395" t="str">
            <v>EISAnqnx</v>
          </cell>
          <cell r="FV395">
            <v>5353012.4400000004</v>
          </cell>
          <cell r="GD395" t="str">
            <v>WA</v>
          </cell>
          <cell r="GE395">
            <v>4955476.5</v>
          </cell>
          <cell r="GF395">
            <v>4940228.88</v>
          </cell>
          <cell r="GI395">
            <v>1</v>
          </cell>
          <cell r="GJ395">
            <v>1</v>
          </cell>
          <cell r="GK395" t="str">
            <v>WA</v>
          </cell>
          <cell r="GL395">
            <v>1524.7619999999999</v>
          </cell>
          <cell r="GM395" t="str">
            <v>Pre 1980</v>
          </cell>
          <cell r="GN395">
            <v>0</v>
          </cell>
          <cell r="GQ395">
            <v>7547541.4047599994</v>
          </cell>
          <cell r="GR395">
            <v>442748.95384500001</v>
          </cell>
          <cell r="GU395" t="str">
            <v>Natural Gas FAF</v>
          </cell>
          <cell r="GX395" t="str">
            <v>Natural Gas Other</v>
          </cell>
          <cell r="GY395" t="str">
            <v>WA</v>
          </cell>
          <cell r="GZ395">
            <v>4956.49267578125</v>
          </cell>
        </row>
        <row r="396">
          <cell r="AD396" t="str">
            <v>WA</v>
          </cell>
          <cell r="AH396" t="str">
            <v>WA</v>
          </cell>
          <cell r="AI396" t="str">
            <v>Pre 1980</v>
          </cell>
          <cell r="AJ396">
            <v>1524.7619999999999</v>
          </cell>
          <cell r="AK396" t="b">
            <v>1</v>
          </cell>
          <cell r="AN396" t="str">
            <v>WA</v>
          </cell>
          <cell r="AO396" t="str">
            <v>Heat Pump (Central System)</v>
          </cell>
          <cell r="AP396" t="str">
            <v>Pre 1980</v>
          </cell>
          <cell r="AQ396" t="str">
            <v>Basement</v>
          </cell>
          <cell r="AR396">
            <v>287.71978759765602</v>
          </cell>
          <cell r="AU396" t="str">
            <v>No</v>
          </cell>
          <cell r="AV396" t="b">
            <v>1</v>
          </cell>
          <cell r="AX396">
            <v>721601.22729492129</v>
          </cell>
          <cell r="AY396" t="b">
            <v>0</v>
          </cell>
          <cell r="AZ396">
            <v>275330.77494755224</v>
          </cell>
          <cell r="BA396">
            <v>0.24999999999999981</v>
          </cell>
          <cell r="BB396">
            <v>287.71978759765602</v>
          </cell>
          <cell r="BC396">
            <v>0.25000003266864373</v>
          </cell>
          <cell r="BF396" t="str">
            <v>MT</v>
          </cell>
          <cell r="BG396" t="str">
            <v>Window A/C</v>
          </cell>
          <cell r="BH396" t="str">
            <v>1980-1992</v>
          </cell>
          <cell r="BI396" t="str">
            <v>Basement</v>
          </cell>
          <cell r="BJ396">
            <v>2130.88647460938</v>
          </cell>
          <cell r="BM396" t="str">
            <v>No</v>
          </cell>
          <cell r="BN396">
            <v>4585667.6933593862</v>
          </cell>
          <cell r="BO396" t="b">
            <v>0</v>
          </cell>
          <cell r="BP396">
            <v>894119.96474609594</v>
          </cell>
          <cell r="BQ396">
            <v>1</v>
          </cell>
          <cell r="BR396">
            <v>2130.88647460938</v>
          </cell>
          <cell r="BU396" t="str">
            <v>WA</v>
          </cell>
          <cell r="BV396" t="str">
            <v>Pre 1980</v>
          </cell>
          <cell r="BW396" t="str">
            <v>Electric Storage - Inside Conditioned Space</v>
          </cell>
          <cell r="BY396">
            <v>1524.7619999999999</v>
          </cell>
          <cell r="BZ396" t="str">
            <v>le55</v>
          </cell>
          <cell r="CF396" t="str">
            <v>Conditioned</v>
          </cell>
          <cell r="CG396">
            <v>2003.7159999999999</v>
          </cell>
          <cell r="CH396" t="str">
            <v>WA</v>
          </cell>
          <cell r="CI396" t="str">
            <v>Refrigerator Only</v>
          </cell>
          <cell r="CJ396">
            <v>4007.4319999999998</v>
          </cell>
          <cell r="CK396" t="b">
            <v>0</v>
          </cell>
          <cell r="CQ396" t="str">
            <v>Conditioned</v>
          </cell>
          <cell r="CR396">
            <v>1192.4649999999999</v>
          </cell>
          <cell r="CS396" t="str">
            <v>ID</v>
          </cell>
          <cell r="CT396" t="str">
            <v>Upright</v>
          </cell>
          <cell r="CU396">
            <v>25041.764999999999</v>
          </cell>
          <cell r="CV396" t="b">
            <v>0</v>
          </cell>
          <cell r="CZ396">
            <v>1150.8789999999999</v>
          </cell>
          <cell r="DA396" t="str">
            <v>WA</v>
          </cell>
          <cell r="DC396" t="str">
            <v>Vertical Axis</v>
          </cell>
          <cell r="DG396" t="str">
            <v>Electric</v>
          </cell>
          <cell r="DH396">
            <v>1524.7619999999999</v>
          </cell>
          <cell r="DI396" t="str">
            <v>WA</v>
          </cell>
          <cell r="DL396" t="str">
            <v>Electric</v>
          </cell>
          <cell r="DM396" t="str">
            <v>Electric</v>
          </cell>
          <cell r="DN396">
            <v>2003.7159999999999</v>
          </cell>
          <cell r="DO396" t="str">
            <v>WA</v>
          </cell>
          <cell r="DS396">
            <v>2003.7159999999999</v>
          </cell>
          <cell r="DT396" t="str">
            <v>WA</v>
          </cell>
          <cell r="DU396" t="str">
            <v>lt32</v>
          </cell>
          <cell r="DX396" t="b">
            <v>1</v>
          </cell>
          <cell r="DY396">
            <v>1464.694</v>
          </cell>
          <cell r="DZ396" t="str">
            <v>WA</v>
          </cell>
          <cell r="EC396" t="str">
            <v>Desktop</v>
          </cell>
          <cell r="ED396">
            <v>2003.7159999999999</v>
          </cell>
          <cell r="EE396" t="str">
            <v>WA</v>
          </cell>
          <cell r="EH396" t="str">
            <v>le20</v>
          </cell>
          <cell r="EI396">
            <v>2003.7159999999999</v>
          </cell>
          <cell r="EJ396" t="str">
            <v>WA</v>
          </cell>
          <cell r="EO396">
            <v>2079.9929999999999</v>
          </cell>
          <cell r="EP396" t="str">
            <v>WA</v>
          </cell>
          <cell r="ES396">
            <v>4956.4930000000004</v>
          </cell>
          <cell r="ET396" t="str">
            <v>WA</v>
          </cell>
          <cell r="EZ396" t="str">
            <v>OR</v>
          </cell>
          <cell r="FA396" t="str">
            <v>Bathroom</v>
          </cell>
          <cell r="FB396">
            <v>7626011.8000000007</v>
          </cell>
          <cell r="FC396">
            <v>519955.35000000003</v>
          </cell>
          <cell r="FI396" t="str">
            <v>WA</v>
          </cell>
          <cell r="FJ396" t="str">
            <v>Bathroom</v>
          </cell>
          <cell r="FK396" t="str">
            <v>EISAnqnx</v>
          </cell>
          <cell r="FL396">
            <v>365942.88</v>
          </cell>
          <cell r="FS396" t="str">
            <v>WA</v>
          </cell>
          <cell r="FT396" t="str">
            <v>EISAq</v>
          </cell>
          <cell r="FV396">
            <v>2651723.7550000004</v>
          </cell>
          <cell r="GD396" t="str">
            <v>WA</v>
          </cell>
          <cell r="GE396">
            <v>1655891.5319999999</v>
          </cell>
          <cell r="GF396">
            <v>2637838.2599999998</v>
          </cell>
          <cell r="GI396">
            <v>1</v>
          </cell>
          <cell r="GJ396">
            <v>1</v>
          </cell>
          <cell r="GK396" t="str">
            <v>WA</v>
          </cell>
          <cell r="GL396">
            <v>1524.7619999999999</v>
          </cell>
          <cell r="GM396" t="str">
            <v>Pre 1980</v>
          </cell>
          <cell r="GN396">
            <v>0</v>
          </cell>
          <cell r="GQ396">
            <v>7547541.4047599994</v>
          </cell>
          <cell r="GR396">
            <v>442748.95384500001</v>
          </cell>
          <cell r="GU396" t="str">
            <v>Natural Gas Other</v>
          </cell>
          <cell r="GX396" t="str">
            <v>None</v>
          </cell>
          <cell r="GY396" t="str">
            <v>WA</v>
          </cell>
          <cell r="GZ396">
            <v>4956.49267578125</v>
          </cell>
        </row>
        <row r="397">
          <cell r="AD397" t="str">
            <v>WA</v>
          </cell>
          <cell r="AH397" t="str">
            <v>WA</v>
          </cell>
          <cell r="AI397" t="str">
            <v>1980-1992</v>
          </cell>
          <cell r="AJ397">
            <v>2003.7159999999999</v>
          </cell>
          <cell r="AK397" t="b">
            <v>1</v>
          </cell>
          <cell r="AN397" t="str">
            <v>WA</v>
          </cell>
          <cell r="AO397" t="str">
            <v>Wood</v>
          </cell>
          <cell r="AP397" t="str">
            <v>Pre 1980</v>
          </cell>
          <cell r="AQ397" t="str">
            <v>Basement</v>
          </cell>
          <cell r="AR397">
            <v>1353.56105314556</v>
          </cell>
          <cell r="AU397" t="str">
            <v>No</v>
          </cell>
          <cell r="AV397" t="b">
            <v>0</v>
          </cell>
          <cell r="AX397">
            <v>3435337.9528834312</v>
          </cell>
          <cell r="AY397" t="b">
            <v>0</v>
          </cell>
          <cell r="AZ397">
            <v>1047157.6032426846</v>
          </cell>
          <cell r="BA397" t="str">
            <v/>
          </cell>
          <cell r="BB397" t="str">
            <v/>
          </cell>
          <cell r="BC397">
            <v>0.88771956091872706</v>
          </cell>
          <cell r="BF397" t="str">
            <v>ID</v>
          </cell>
          <cell r="BG397" t="str">
            <v>Central Air Conditioning (Ducted System)</v>
          </cell>
          <cell r="BH397" t="str">
            <v>Pre 1980</v>
          </cell>
          <cell r="BI397" t="str">
            <v>Slab on Grade</v>
          </cell>
          <cell r="BJ397">
            <v>3785.76440429688</v>
          </cell>
          <cell r="BM397" t="str">
            <v>No</v>
          </cell>
          <cell r="BN397">
            <v>8290824.0454101674</v>
          </cell>
          <cell r="BO397" t="b">
            <v>0</v>
          </cell>
          <cell r="BP397">
            <v>2231783.8316210965</v>
          </cell>
          <cell r="BQ397">
            <v>1</v>
          </cell>
          <cell r="BR397">
            <v>3785.76440429688</v>
          </cell>
          <cell r="BU397" t="str">
            <v>WA</v>
          </cell>
          <cell r="BV397" t="str">
            <v>Pre 1980</v>
          </cell>
          <cell r="BW397" t="str">
            <v>Gas Storage Outside Conditioned Space</v>
          </cell>
          <cell r="BY397">
            <v>2003.7159999999999</v>
          </cell>
          <cell r="BZ397" t="str">
            <v>le55</v>
          </cell>
          <cell r="CF397" t="str">
            <v>Conditioned</v>
          </cell>
          <cell r="CG397">
            <v>2003.7159999999999</v>
          </cell>
          <cell r="CH397" t="str">
            <v>WA</v>
          </cell>
          <cell r="CI397" t="str">
            <v>Refrigerator Only</v>
          </cell>
          <cell r="CJ397">
            <v>4007.4319999999998</v>
          </cell>
          <cell r="CK397" t="b">
            <v>0</v>
          </cell>
          <cell r="CQ397" t="str">
            <v>Unconditioned</v>
          </cell>
          <cell r="CR397">
            <v>1904.288</v>
          </cell>
          <cell r="CS397" t="str">
            <v>WA</v>
          </cell>
          <cell r="CT397" t="str">
            <v>Upright</v>
          </cell>
          <cell r="CU397">
            <v>32372.896000000001</v>
          </cell>
          <cell r="CV397" t="b">
            <v>0</v>
          </cell>
          <cell r="CZ397">
            <v>4956.4930000000004</v>
          </cell>
          <cell r="DA397" t="str">
            <v>WA</v>
          </cell>
          <cell r="DC397" t="str">
            <v>Horizontal Axis</v>
          </cell>
          <cell r="DG397" t="str">
            <v>Electric</v>
          </cell>
          <cell r="DH397">
            <v>1150.8789999999999</v>
          </cell>
          <cell r="DI397" t="str">
            <v>WA</v>
          </cell>
          <cell r="DL397" t="str">
            <v>Electric</v>
          </cell>
          <cell r="DM397" t="str">
            <v>Electric</v>
          </cell>
          <cell r="DN397">
            <v>4956.4930000000004</v>
          </cell>
          <cell r="DO397" t="str">
            <v>WA</v>
          </cell>
          <cell r="DS397">
            <v>2003.7159999999999</v>
          </cell>
          <cell r="DT397" t="str">
            <v>WA</v>
          </cell>
          <cell r="DU397" t="str">
            <v>32to46</v>
          </cell>
          <cell r="DX397" t="b">
            <v>1</v>
          </cell>
          <cell r="DY397">
            <v>1464.694</v>
          </cell>
          <cell r="DZ397" t="str">
            <v>WA</v>
          </cell>
          <cell r="EC397" t="str">
            <v>Desktop</v>
          </cell>
          <cell r="ED397">
            <v>4956.4930000000004</v>
          </cell>
          <cell r="EE397" t="str">
            <v>WA</v>
          </cell>
          <cell r="EH397" t="str">
            <v>le20</v>
          </cell>
          <cell r="EI397">
            <v>6932.7380000000003</v>
          </cell>
          <cell r="EJ397" t="str">
            <v>OR</v>
          </cell>
          <cell r="EO397">
            <v>2079.9929999999999</v>
          </cell>
          <cell r="EP397" t="str">
            <v>WA</v>
          </cell>
          <cell r="ES397">
            <v>1464.694</v>
          </cell>
          <cell r="ET397" t="str">
            <v>WA</v>
          </cell>
          <cell r="EZ397" t="str">
            <v>OR</v>
          </cell>
          <cell r="FA397" t="str">
            <v>Bedrooms</v>
          </cell>
          <cell r="FB397">
            <v>1594529.74</v>
          </cell>
          <cell r="FC397">
            <v>2079821.4000000001</v>
          </cell>
          <cell r="FI397" t="str">
            <v>WA</v>
          </cell>
          <cell r="FJ397" t="str">
            <v>Bedrooms</v>
          </cell>
          <cell r="FK397" t="str">
            <v>EISAnqnx</v>
          </cell>
          <cell r="FL397">
            <v>731885.76</v>
          </cell>
          <cell r="FS397" t="str">
            <v>WA</v>
          </cell>
          <cell r="FT397" t="str">
            <v>EISAx</v>
          </cell>
          <cell r="FV397">
            <v>2527811.4300000002</v>
          </cell>
          <cell r="GD397" t="str">
            <v>WA</v>
          </cell>
          <cell r="GE397">
            <v>5959051.3839999996</v>
          </cell>
          <cell r="GF397">
            <v>3871179.3119999999</v>
          </cell>
          <cell r="GI397">
            <v>1</v>
          </cell>
          <cell r="GJ397">
            <v>1</v>
          </cell>
          <cell r="GK397" t="str">
            <v>WA</v>
          </cell>
          <cell r="GL397">
            <v>2003.7159999999999</v>
          </cell>
          <cell r="GM397" t="str">
            <v>1980-1992</v>
          </cell>
          <cell r="GN397">
            <v>-1</v>
          </cell>
          <cell r="GQ397">
            <v>10718403.861307999</v>
          </cell>
          <cell r="GR397">
            <v>344634.14270999999</v>
          </cell>
          <cell r="GU397" t="str">
            <v>Heat Pump (Central System)</v>
          </cell>
          <cell r="GX397" t="str">
            <v>Heat Pump (Central System)</v>
          </cell>
          <cell r="GY397" t="str">
            <v>OR</v>
          </cell>
          <cell r="GZ397">
            <v>1188.02661132813</v>
          </cell>
        </row>
        <row r="398">
          <cell r="AD398" t="str">
            <v>WA</v>
          </cell>
          <cell r="AH398" t="str">
            <v>WA</v>
          </cell>
          <cell r="AI398" t="str">
            <v>1993-2006</v>
          </cell>
          <cell r="AJ398">
            <v>1150.8789999999999</v>
          </cell>
          <cell r="AK398" t="b">
            <v>1</v>
          </cell>
          <cell r="AN398" t="str">
            <v>WA</v>
          </cell>
          <cell r="AO398" t="str">
            <v>Oil FAF</v>
          </cell>
          <cell r="AP398" t="str">
            <v>Pre 1980</v>
          </cell>
          <cell r="AQ398" t="str">
            <v>Crawlspace</v>
          </cell>
          <cell r="AR398">
            <v>171.20139802631601</v>
          </cell>
          <cell r="AU398" t="str">
            <v>No</v>
          </cell>
          <cell r="AV398" t="b">
            <v>1</v>
          </cell>
          <cell r="AX398">
            <v>434509.14819079003</v>
          </cell>
          <cell r="AY398" t="b">
            <v>0</v>
          </cell>
          <cell r="AZ398">
            <v>132446.81147733569</v>
          </cell>
          <cell r="BA398">
            <v>0.11228070175438605</v>
          </cell>
          <cell r="BB398">
            <v>171.20139802631601</v>
          </cell>
          <cell r="BC398">
            <v>0.11228073497786278</v>
          </cell>
          <cell r="BF398" t="str">
            <v>MT</v>
          </cell>
          <cell r="BG398" t="str">
            <v>Central Air Conditioning (Ducted System)</v>
          </cell>
          <cell r="BH398" t="str">
            <v>Pre 1980</v>
          </cell>
          <cell r="BI398" t="str">
            <v>Crawlspace</v>
          </cell>
          <cell r="BJ398">
            <v>1382.3115853254401</v>
          </cell>
          <cell r="BM398" t="str">
            <v>No</v>
          </cell>
          <cell r="BN398">
            <v>2807474.8297959687</v>
          </cell>
          <cell r="BO398" t="b">
            <v>0</v>
          </cell>
          <cell r="BP398">
            <v>749263.4718504115</v>
          </cell>
          <cell r="BQ398">
            <v>0.5</v>
          </cell>
          <cell r="BR398">
            <v>691.15579266272005</v>
          </cell>
          <cell r="BU398" t="str">
            <v>WA</v>
          </cell>
          <cell r="BV398" t="str">
            <v>Pre 1980</v>
          </cell>
          <cell r="BW398" t="str">
            <v>Gas Storage Inside Conditioned Space</v>
          </cell>
          <cell r="BY398">
            <v>1464.694</v>
          </cell>
          <cell r="BZ398" t="str">
            <v>le55</v>
          </cell>
          <cell r="CF398" t="str">
            <v>Conditioned</v>
          </cell>
          <cell r="CG398">
            <v>1524.7619999999999</v>
          </cell>
          <cell r="CH398" t="str">
            <v>WA</v>
          </cell>
          <cell r="CI398" t="str">
            <v>Top-Freezer w/o TTD Ice</v>
          </cell>
          <cell r="CJ398">
            <v>28970.477999999999</v>
          </cell>
          <cell r="CK398" t="b">
            <v>0</v>
          </cell>
          <cell r="CQ398" t="str">
            <v>Conditioned</v>
          </cell>
          <cell r="CR398">
            <v>2079.9929999999999</v>
          </cell>
          <cell r="CS398" t="str">
            <v>WA</v>
          </cell>
          <cell r="CT398" t="str">
            <v>Upright</v>
          </cell>
          <cell r="CU398">
            <v>51999.824999999997</v>
          </cell>
          <cell r="CV398" t="b">
            <v>0</v>
          </cell>
          <cell r="CZ398">
            <v>1524.7619999999999</v>
          </cell>
          <cell r="DA398" t="str">
            <v>WA</v>
          </cell>
          <cell r="DC398" t="str">
            <v>Vertical Axis</v>
          </cell>
          <cell r="DG398" t="str">
            <v>Electric</v>
          </cell>
          <cell r="DH398">
            <v>4956.4930000000004</v>
          </cell>
          <cell r="DI398" t="str">
            <v>WA</v>
          </cell>
          <cell r="DL398" t="str">
            <v>Electric</v>
          </cell>
          <cell r="DM398" t="str">
            <v>Electric</v>
          </cell>
          <cell r="DN398">
            <v>2003.7159999999999</v>
          </cell>
          <cell r="DO398" t="str">
            <v>WA</v>
          </cell>
          <cell r="DS398">
            <v>1524.7619999999999</v>
          </cell>
          <cell r="DT398" t="str">
            <v>WA</v>
          </cell>
          <cell r="DU398" t="str">
            <v>lt32</v>
          </cell>
          <cell r="DX398" t="b">
            <v>0</v>
          </cell>
          <cell r="DY398">
            <v>2003.7159999999999</v>
          </cell>
          <cell r="DZ398" t="str">
            <v>WA</v>
          </cell>
          <cell r="EC398" t="str">
            <v>Desktop</v>
          </cell>
          <cell r="ED398">
            <v>2003.7159999999999</v>
          </cell>
          <cell r="EE398" t="str">
            <v>WA</v>
          </cell>
          <cell r="EH398" t="str">
            <v>le20</v>
          </cell>
          <cell r="EI398">
            <v>6932.7380000000003</v>
          </cell>
          <cell r="EJ398" t="str">
            <v>OR</v>
          </cell>
          <cell r="EO398">
            <v>2079.9929999999999</v>
          </cell>
          <cell r="EP398" t="str">
            <v>WA</v>
          </cell>
          <cell r="ES398">
            <v>2003.7159999999999</v>
          </cell>
          <cell r="ET398" t="str">
            <v>WA</v>
          </cell>
          <cell r="EZ398" t="str">
            <v>OR</v>
          </cell>
          <cell r="FA398" t="str">
            <v>Exterior</v>
          </cell>
          <cell r="FB398">
            <v>3119732.1</v>
          </cell>
          <cell r="FC398">
            <v>7320971.3280000007</v>
          </cell>
          <cell r="FI398" t="str">
            <v>WA</v>
          </cell>
          <cell r="FJ398" t="str">
            <v>Bedrooms</v>
          </cell>
          <cell r="FK398" t="str">
            <v>EISAx</v>
          </cell>
          <cell r="FL398">
            <v>182971.44</v>
          </cell>
          <cell r="FS398" t="str">
            <v>WA</v>
          </cell>
          <cell r="FT398" t="str">
            <v>EISAnqnx</v>
          </cell>
          <cell r="FV398">
            <v>1181690.55</v>
          </cell>
          <cell r="GD398" t="str">
            <v>WA</v>
          </cell>
          <cell r="GE398">
            <v>4453901.7299999995</v>
          </cell>
          <cell r="GF398">
            <v>2052017.2569999998</v>
          </cell>
          <cell r="GI398">
            <v>1</v>
          </cell>
          <cell r="GJ398">
            <v>1</v>
          </cell>
          <cell r="GK398" t="str">
            <v>WA</v>
          </cell>
          <cell r="GL398">
            <v>1150.8789999999999</v>
          </cell>
          <cell r="GM398" t="str">
            <v>1993-2006</v>
          </cell>
          <cell r="GN398">
            <v>-1</v>
          </cell>
          <cell r="GQ398">
            <v>7170664.3956419993</v>
          </cell>
          <cell r="GR398">
            <v>344187.62813499995</v>
          </cell>
          <cell r="GU398" t="str">
            <v>Heat Pump (Central System)</v>
          </cell>
          <cell r="GX398" t="str">
            <v>Natural Gas Other</v>
          </cell>
          <cell r="GY398" t="str">
            <v>OR</v>
          </cell>
          <cell r="GZ398">
            <v>1188.02661132813</v>
          </cell>
        </row>
        <row r="399">
          <cell r="AD399" t="str">
            <v>WA</v>
          </cell>
          <cell r="AH399" t="str">
            <v>WA</v>
          </cell>
          <cell r="AI399" t="str">
            <v>1980-1992</v>
          </cell>
          <cell r="AJ399">
            <v>4956.4930000000004</v>
          </cell>
          <cell r="AK399" t="b">
            <v>1</v>
          </cell>
          <cell r="AN399" t="str">
            <v>WA</v>
          </cell>
          <cell r="AO399" t="str">
            <v>Wood</v>
          </cell>
          <cell r="AP399" t="str">
            <v>Pre 1980</v>
          </cell>
          <cell r="AQ399" t="str">
            <v>Crawlspace</v>
          </cell>
          <cell r="AR399">
            <v>171.20139802631601</v>
          </cell>
          <cell r="AU399" t="str">
            <v>No</v>
          </cell>
          <cell r="AV399" t="b">
            <v>0</v>
          </cell>
          <cell r="AX399">
            <v>434509.14819079003</v>
          </cell>
          <cell r="AY399" t="b">
            <v>0</v>
          </cell>
          <cell r="AZ399">
            <v>132446.81147733569</v>
          </cell>
          <cell r="BA399" t="str">
            <v/>
          </cell>
          <cell r="BB399" t="str">
            <v/>
          </cell>
          <cell r="BC399">
            <v>0.11228073497786278</v>
          </cell>
          <cell r="BF399" t="str">
            <v>MT</v>
          </cell>
          <cell r="BG399" t="str">
            <v>Central Air Conditioning (Ducted System)</v>
          </cell>
          <cell r="BH399" t="str">
            <v>Pre 1980</v>
          </cell>
          <cell r="BI399" t="str">
            <v>Basement</v>
          </cell>
          <cell r="BJ399">
            <v>748.57488928393195</v>
          </cell>
          <cell r="BM399" t="str">
            <v>No</v>
          </cell>
          <cell r="BN399">
            <v>1520355.6001356659</v>
          </cell>
          <cell r="BO399" t="b">
            <v>0</v>
          </cell>
          <cell r="BP399">
            <v>405754.9878328389</v>
          </cell>
          <cell r="BQ399">
            <v>0.5</v>
          </cell>
          <cell r="BR399">
            <v>374.28744464196598</v>
          </cell>
          <cell r="BU399" t="str">
            <v>WA</v>
          </cell>
          <cell r="BV399" t="str">
            <v>Pre 1980</v>
          </cell>
          <cell r="BW399" t="str">
            <v>Electric Storage - Inside Conditioned Space</v>
          </cell>
          <cell r="BY399">
            <v>1524.7619999999999</v>
          </cell>
          <cell r="BZ399" t="str">
            <v>le55</v>
          </cell>
          <cell r="CF399" t="str">
            <v>Conditioned</v>
          </cell>
          <cell r="CG399">
            <v>6932.7380000000003</v>
          </cell>
          <cell r="CH399" t="str">
            <v>OR</v>
          </cell>
          <cell r="CI399" t="str">
            <v>Bottom-Freezer (Including French Door) w/o TTD Ice</v>
          </cell>
          <cell r="CJ399">
            <v>131722.022</v>
          </cell>
          <cell r="CK399" t="b">
            <v>0</v>
          </cell>
          <cell r="CQ399" t="str">
            <v>Unconditioned</v>
          </cell>
          <cell r="CR399">
            <v>2079.9929999999999</v>
          </cell>
          <cell r="CS399" t="str">
            <v>WA</v>
          </cell>
          <cell r="CT399" t="str">
            <v>Chest</v>
          </cell>
          <cell r="CU399">
            <v>51999.824999999997</v>
          </cell>
          <cell r="CV399" t="b">
            <v>0</v>
          </cell>
          <cell r="CZ399">
            <v>1524.7619999999999</v>
          </cell>
          <cell r="DA399" t="str">
            <v>WA</v>
          </cell>
          <cell r="DC399" t="str">
            <v>Vertical Axis</v>
          </cell>
          <cell r="DG399" t="str">
            <v>Electric</v>
          </cell>
          <cell r="DH399">
            <v>1464.694</v>
          </cell>
          <cell r="DI399" t="str">
            <v>WA</v>
          </cell>
          <cell r="DL399" t="str">
            <v>Electric</v>
          </cell>
          <cell r="DM399" t="str">
            <v>Electric</v>
          </cell>
          <cell r="DN399">
            <v>4956.4930000000004</v>
          </cell>
          <cell r="DO399" t="str">
            <v>WA</v>
          </cell>
          <cell r="DS399">
            <v>1524.7619999999999</v>
          </cell>
          <cell r="DT399" t="str">
            <v>WA</v>
          </cell>
          <cell r="DU399" t="str">
            <v>32to46</v>
          </cell>
          <cell r="DX399" t="b">
            <v>0</v>
          </cell>
          <cell r="DY399">
            <v>1524.7619999999999</v>
          </cell>
          <cell r="DZ399" t="str">
            <v>WA</v>
          </cell>
          <cell r="EC399" t="str">
            <v>Desktop</v>
          </cell>
          <cell r="ED399">
            <v>2003.7159999999999</v>
          </cell>
          <cell r="EE399" t="str">
            <v>WA</v>
          </cell>
          <cell r="EH399" t="str">
            <v>le20</v>
          </cell>
          <cell r="EI399">
            <v>1464.694</v>
          </cell>
          <cell r="EJ399" t="str">
            <v>WA</v>
          </cell>
          <cell r="EO399">
            <v>1612.692</v>
          </cell>
          <cell r="EP399" t="str">
            <v>OR</v>
          </cell>
          <cell r="ES399">
            <v>2003.7159999999999</v>
          </cell>
          <cell r="ET399" t="str">
            <v>WA</v>
          </cell>
          <cell r="EZ399" t="str">
            <v>OR</v>
          </cell>
          <cell r="FA399" t="str">
            <v>Garage</v>
          </cell>
          <cell r="FB399">
            <v>2495785.6800000002</v>
          </cell>
          <cell r="FC399">
            <v>3327714.24</v>
          </cell>
          <cell r="FI399" t="str">
            <v>WA</v>
          </cell>
          <cell r="FJ399" t="str">
            <v>Exterior</v>
          </cell>
          <cell r="FK399" t="str">
            <v>EISAnqnx</v>
          </cell>
          <cell r="FL399">
            <v>182971.44</v>
          </cell>
          <cell r="FS399" t="str">
            <v>WA</v>
          </cell>
          <cell r="FT399" t="str">
            <v>EISAq</v>
          </cell>
          <cell r="FV399">
            <v>751707.66599999997</v>
          </cell>
          <cell r="GD399" t="str">
            <v>WA</v>
          </cell>
          <cell r="GE399">
            <v>11226456.645000001</v>
          </cell>
          <cell r="GF399">
            <v>13888093.386000002</v>
          </cell>
          <cell r="GI399">
            <v>1</v>
          </cell>
          <cell r="GJ399">
            <v>1</v>
          </cell>
          <cell r="GK399" t="str">
            <v>WA</v>
          </cell>
          <cell r="GL399">
            <v>4956.4930000000004</v>
          </cell>
          <cell r="GM399" t="str">
            <v>1980-1992</v>
          </cell>
          <cell r="GN399">
            <v>0</v>
          </cell>
          <cell r="GQ399">
            <v>23007510.161249001</v>
          </cell>
          <cell r="GR399">
            <v>1853220.3414675</v>
          </cell>
          <cell r="GU399" t="str">
            <v>Baseboard/Wall/Radiant</v>
          </cell>
          <cell r="GX399" t="str">
            <v>None</v>
          </cell>
          <cell r="GY399" t="str">
            <v>WA</v>
          </cell>
          <cell r="GZ399">
            <v>4956.49267578125</v>
          </cell>
        </row>
        <row r="400">
          <cell r="AD400" t="str">
            <v>WA</v>
          </cell>
          <cell r="AH400" t="str">
            <v>WA</v>
          </cell>
          <cell r="AI400" t="str">
            <v>Pre 1980</v>
          </cell>
          <cell r="AJ400">
            <v>1524.7619999999999</v>
          </cell>
          <cell r="AK400" t="b">
            <v>1</v>
          </cell>
          <cell r="AN400" t="str">
            <v>WA</v>
          </cell>
          <cell r="AO400" t="str">
            <v>Oil FAF</v>
          </cell>
          <cell r="AP400" t="str">
            <v>Pre 1980</v>
          </cell>
          <cell r="AQ400" t="str">
            <v>Basement</v>
          </cell>
          <cell r="AR400">
            <v>1353.56105314556</v>
          </cell>
          <cell r="AU400" t="str">
            <v>No</v>
          </cell>
          <cell r="AV400" t="b">
            <v>1</v>
          </cell>
          <cell r="AX400">
            <v>3435337.9528834312</v>
          </cell>
          <cell r="AY400" t="b">
            <v>0</v>
          </cell>
          <cell r="AZ400">
            <v>1047157.6032426846</v>
          </cell>
          <cell r="BA400">
            <v>0.88771929824561402</v>
          </cell>
          <cell r="BB400">
            <v>1353.56105314556</v>
          </cell>
          <cell r="BC400">
            <v>0.88771956091872706</v>
          </cell>
          <cell r="BF400" t="str">
            <v>OR</v>
          </cell>
          <cell r="BG400" t="str">
            <v>Heat Pump (Central System)</v>
          </cell>
          <cell r="BH400" t="str">
            <v>Pre 1980</v>
          </cell>
          <cell r="BI400" t="str">
            <v>Crawlspace</v>
          </cell>
          <cell r="BJ400">
            <v>1612.69177246094</v>
          </cell>
          <cell r="BM400" t="str">
            <v>No</v>
          </cell>
          <cell r="BN400">
            <v>4081722.8760986393</v>
          </cell>
          <cell r="BO400" t="b">
            <v>0</v>
          </cell>
          <cell r="BP400">
            <v>918361.36024630268</v>
          </cell>
          <cell r="BQ400">
            <v>1</v>
          </cell>
          <cell r="BR400">
            <v>1612.69177246094</v>
          </cell>
          <cell r="BU400" t="str">
            <v>WA</v>
          </cell>
          <cell r="BV400" t="str">
            <v>Pre 1980</v>
          </cell>
          <cell r="BW400" t="str">
            <v>Gas Storage Inside Conditioned Space</v>
          </cell>
          <cell r="BY400">
            <v>1524.7619999999999</v>
          </cell>
          <cell r="BZ400" t="str">
            <v>le55</v>
          </cell>
          <cell r="CF400" t="str">
            <v>Conditioned</v>
          </cell>
          <cell r="CG400">
            <v>6932.7380000000003</v>
          </cell>
          <cell r="CH400" t="str">
            <v>OR</v>
          </cell>
          <cell r="CI400" t="str">
            <v>Top-Freezer w/o TTD Ice</v>
          </cell>
          <cell r="CJ400">
            <v>131722.022</v>
          </cell>
          <cell r="CK400" t="b">
            <v>0</v>
          </cell>
          <cell r="CQ400" t="str">
            <v>Unconditioned</v>
          </cell>
          <cell r="CR400">
            <v>1612.692</v>
          </cell>
          <cell r="CS400" t="str">
            <v>OR</v>
          </cell>
          <cell r="CT400" t="str">
            <v>Upright</v>
          </cell>
          <cell r="CU400">
            <v>35479.224000000002</v>
          </cell>
          <cell r="CV400" t="b">
            <v>0</v>
          </cell>
          <cell r="CZ400">
            <v>6932.7380000000003</v>
          </cell>
          <cell r="DA400" t="str">
            <v>OR</v>
          </cell>
          <cell r="DC400" t="str">
            <v>Horizontal Axis</v>
          </cell>
          <cell r="DG400" t="str">
            <v>Electric</v>
          </cell>
          <cell r="DH400">
            <v>1464.694</v>
          </cell>
          <cell r="DI400" t="str">
            <v>WA</v>
          </cell>
          <cell r="DL400" t="str">
            <v>Electric</v>
          </cell>
          <cell r="DM400" t="str">
            <v>Electric</v>
          </cell>
          <cell r="DN400">
            <v>2003.7159999999999</v>
          </cell>
          <cell r="DO400" t="str">
            <v>WA</v>
          </cell>
          <cell r="DS400">
            <v>1524.7619999999999</v>
          </cell>
          <cell r="DT400" t="str">
            <v>WA</v>
          </cell>
          <cell r="DU400" t="str">
            <v>32to46</v>
          </cell>
          <cell r="DX400" t="b">
            <v>0</v>
          </cell>
          <cell r="DY400">
            <v>1524.7619999999999</v>
          </cell>
          <cell r="DZ400" t="str">
            <v>WA</v>
          </cell>
          <cell r="EC400" t="str">
            <v>Laptop</v>
          </cell>
          <cell r="ED400">
            <v>2003.7159999999999</v>
          </cell>
          <cell r="EE400" t="str">
            <v>WA</v>
          </cell>
          <cell r="EH400" t="str">
            <v>gt20</v>
          </cell>
          <cell r="EI400">
            <v>4956.4930000000004</v>
          </cell>
          <cell r="EJ400" t="str">
            <v>WA</v>
          </cell>
          <cell r="EO400">
            <v>1904.288</v>
          </cell>
          <cell r="EP400" t="str">
            <v>WA</v>
          </cell>
          <cell r="ES400">
            <v>4956.4930000000004</v>
          </cell>
          <cell r="ET400" t="str">
            <v>WA</v>
          </cell>
          <cell r="EZ400" t="str">
            <v>OR</v>
          </cell>
          <cell r="FA400" t="str">
            <v>Kitchen</v>
          </cell>
          <cell r="FB400">
            <v>1282556.53</v>
          </cell>
          <cell r="FC400">
            <v>519955.35000000003</v>
          </cell>
          <cell r="FI400" t="str">
            <v>WA</v>
          </cell>
          <cell r="FJ400" t="str">
            <v>Exterior</v>
          </cell>
          <cell r="FK400" t="str">
            <v>EISAx</v>
          </cell>
          <cell r="FL400">
            <v>304952.39999999997</v>
          </cell>
          <cell r="FS400" t="str">
            <v>WA</v>
          </cell>
          <cell r="FT400" t="str">
            <v>EISAx</v>
          </cell>
          <cell r="FV400">
            <v>3110514.48</v>
          </cell>
          <cell r="GD400" t="str">
            <v>WA</v>
          </cell>
          <cell r="GE400">
            <v>1074957.21</v>
          </cell>
          <cell r="GF400">
            <v>1482068.6639999999</v>
          </cell>
          <cell r="GI400">
            <v>1</v>
          </cell>
          <cell r="GJ400">
            <v>1</v>
          </cell>
          <cell r="GK400" t="str">
            <v>WA</v>
          </cell>
          <cell r="GL400">
            <v>1524.7619999999999</v>
          </cell>
          <cell r="GM400" t="str">
            <v>Pre 1980</v>
          </cell>
          <cell r="GN400">
            <v>-1</v>
          </cell>
          <cell r="GQ400">
            <v>7547541.4047599994</v>
          </cell>
          <cell r="GR400">
            <v>442748.95384500001</v>
          </cell>
          <cell r="GU400" t="str">
            <v>Baseboard/Wall/Radiant</v>
          </cell>
          <cell r="GX400" t="str">
            <v>None</v>
          </cell>
          <cell r="GY400" t="str">
            <v>WA</v>
          </cell>
          <cell r="GZ400">
            <v>1524.76245117188</v>
          </cell>
        </row>
        <row r="401">
          <cell r="AD401" t="str">
            <v>WA</v>
          </cell>
          <cell r="AH401" t="str">
            <v>WA</v>
          </cell>
          <cell r="AI401" t="str">
            <v>Pre 1980</v>
          </cell>
          <cell r="AJ401">
            <v>1524.7619999999999</v>
          </cell>
          <cell r="AK401" t="b">
            <v>1</v>
          </cell>
          <cell r="AN401" t="str">
            <v>WA</v>
          </cell>
          <cell r="AO401" t="str">
            <v>Baseboard/Wall/Radiant</v>
          </cell>
          <cell r="AP401" t="str">
            <v>Pre 1980</v>
          </cell>
          <cell r="AQ401" t="str">
            <v>Crawlspace</v>
          </cell>
          <cell r="AR401">
            <v>1524.76245117188</v>
          </cell>
          <cell r="AU401" t="str">
            <v>Yes</v>
          </cell>
          <cell r="AV401" t="b">
            <v>1</v>
          </cell>
          <cell r="AX401">
            <v>1062759.4284668004</v>
          </cell>
          <cell r="AY401" t="b">
            <v>0</v>
          </cell>
          <cell r="AZ401">
            <v>0</v>
          </cell>
          <cell r="BA401">
            <v>1</v>
          </cell>
          <cell r="BB401">
            <v>1524.76245117188</v>
          </cell>
          <cell r="BC401">
            <v>1.0000002958965923</v>
          </cell>
          <cell r="BF401" t="str">
            <v>WA</v>
          </cell>
          <cell r="BG401" t="str">
            <v>Heat Pump (Central System)</v>
          </cell>
          <cell r="BH401" t="str">
            <v>1993-2006</v>
          </cell>
          <cell r="BI401" t="str">
            <v>Crawlspace</v>
          </cell>
          <cell r="BJ401">
            <v>1904.28771972656</v>
          </cell>
          <cell r="BM401" t="str">
            <v>No</v>
          </cell>
          <cell r="BN401">
            <v>5747140.3381347582</v>
          </cell>
          <cell r="BO401" t="b">
            <v>0</v>
          </cell>
          <cell r="BP401">
            <v>999327.92012512067</v>
          </cell>
          <cell r="BQ401">
            <v>1</v>
          </cell>
          <cell r="BR401">
            <v>1904.28771972656</v>
          </cell>
          <cell r="BU401" t="str">
            <v>OR</v>
          </cell>
          <cell r="BV401" t="str">
            <v>Pre 1980</v>
          </cell>
          <cell r="BW401" t="str">
            <v>Electric Storage - Inside Conditioned Space</v>
          </cell>
          <cell r="BY401">
            <v>6932.7380000000003</v>
          </cell>
          <cell r="BZ401" t="str">
            <v>le55</v>
          </cell>
          <cell r="CF401" t="str">
            <v>Conditioned</v>
          </cell>
          <cell r="CG401">
            <v>6932.7380000000003</v>
          </cell>
          <cell r="CH401" t="str">
            <v>OR</v>
          </cell>
          <cell r="CI401" t="str">
            <v>Bottom-Freezer (Including French Door) w/o TTD Ice</v>
          </cell>
          <cell r="CJ401">
            <v>138654.76</v>
          </cell>
          <cell r="CK401" t="b">
            <v>0</v>
          </cell>
          <cell r="CQ401" t="str">
            <v>Conditioned</v>
          </cell>
          <cell r="CR401">
            <v>8264.9449999999997</v>
          </cell>
          <cell r="CS401" t="str">
            <v>OR</v>
          </cell>
          <cell r="CT401" t="str">
            <v>Upright</v>
          </cell>
          <cell r="CU401">
            <v>206623.625</v>
          </cell>
          <cell r="CV401" t="b">
            <v>0</v>
          </cell>
          <cell r="CZ401">
            <v>2003.7159999999999</v>
          </cell>
          <cell r="DA401" t="str">
            <v>WA</v>
          </cell>
          <cell r="DC401" t="str">
            <v>Horizontal Axis</v>
          </cell>
          <cell r="DG401" t="str">
            <v>Electric</v>
          </cell>
          <cell r="DH401">
            <v>1524.7619999999999</v>
          </cell>
          <cell r="DI401" t="str">
            <v>WA</v>
          </cell>
          <cell r="DL401" t="str">
            <v>Gas</v>
          </cell>
          <cell r="DM401" t="str">
            <v>Electric</v>
          </cell>
          <cell r="DN401">
            <v>1524.7619999999999</v>
          </cell>
          <cell r="DO401" t="str">
            <v>WA</v>
          </cell>
          <cell r="DS401">
            <v>1524.7619999999999</v>
          </cell>
          <cell r="DT401" t="str">
            <v>WA</v>
          </cell>
          <cell r="DU401" t="str">
            <v>32to46</v>
          </cell>
          <cell r="DX401" t="b">
            <v>1</v>
          </cell>
          <cell r="DY401">
            <v>4956.4930000000004</v>
          </cell>
          <cell r="DZ401" t="str">
            <v>WA</v>
          </cell>
          <cell r="EC401" t="str">
            <v>Desktop</v>
          </cell>
          <cell r="ED401">
            <v>1524.7619999999999</v>
          </cell>
          <cell r="EE401" t="str">
            <v>WA</v>
          </cell>
          <cell r="EH401" t="str">
            <v>gt20</v>
          </cell>
          <cell r="EI401">
            <v>4956.4930000000004</v>
          </cell>
          <cell r="EJ401" t="str">
            <v>WA</v>
          </cell>
          <cell r="EO401">
            <v>1904.288</v>
          </cell>
          <cell r="EP401" t="str">
            <v>WA</v>
          </cell>
          <cell r="ES401">
            <v>2003.7159999999999</v>
          </cell>
          <cell r="ET401" t="str">
            <v>WA</v>
          </cell>
          <cell r="EZ401" t="str">
            <v>OR</v>
          </cell>
          <cell r="FA401" t="str">
            <v>Living Room/Family Room</v>
          </cell>
          <cell r="FB401">
            <v>956717.84400000004</v>
          </cell>
          <cell r="FC401">
            <v>1871839.26</v>
          </cell>
          <cell r="FI401" t="str">
            <v>WA</v>
          </cell>
          <cell r="FJ401" t="str">
            <v>Garage</v>
          </cell>
          <cell r="FK401" t="str">
            <v>EISAnqnx</v>
          </cell>
          <cell r="FL401">
            <v>91485.72</v>
          </cell>
          <cell r="FS401" t="str">
            <v>WA</v>
          </cell>
          <cell r="FT401" t="str">
            <v>EISAnqnx</v>
          </cell>
          <cell r="FV401">
            <v>297389.58</v>
          </cell>
          <cell r="GD401" t="str">
            <v>WA</v>
          </cell>
          <cell r="GE401">
            <v>4182422.1659999997</v>
          </cell>
          <cell r="GF401">
            <v>3993351.6779999998</v>
          </cell>
          <cell r="GI401">
            <v>1</v>
          </cell>
          <cell r="GJ401">
            <v>1</v>
          </cell>
          <cell r="GK401" t="str">
            <v>WA</v>
          </cell>
          <cell r="GL401">
            <v>1524.7619999999999</v>
          </cell>
          <cell r="GM401" t="str">
            <v>Pre 1980</v>
          </cell>
          <cell r="GN401">
            <v>0</v>
          </cell>
          <cell r="GQ401">
            <v>7547541.4047599994</v>
          </cell>
          <cell r="GR401">
            <v>442748.95384500001</v>
          </cell>
          <cell r="GU401" t="str">
            <v>Natural Gas FAF</v>
          </cell>
          <cell r="GX401" t="str">
            <v>Wood</v>
          </cell>
          <cell r="GY401" t="str">
            <v>WA</v>
          </cell>
          <cell r="GZ401">
            <v>1464.69372558594</v>
          </cell>
        </row>
        <row r="402">
          <cell r="AD402" t="str">
            <v>OR</v>
          </cell>
          <cell r="AH402" t="str">
            <v>OR</v>
          </cell>
          <cell r="AI402" t="str">
            <v>1980-1992</v>
          </cell>
          <cell r="AJ402">
            <v>6932.7380000000003</v>
          </cell>
          <cell r="AK402" t="b">
            <v>1</v>
          </cell>
          <cell r="AN402" t="str">
            <v>WA</v>
          </cell>
          <cell r="AO402" t="str">
            <v>Wood</v>
          </cell>
          <cell r="AP402" t="str">
            <v>Pre 1980</v>
          </cell>
          <cell r="AQ402" t="str">
            <v>Crawlspace</v>
          </cell>
          <cell r="AR402">
            <v>404.05344154094797</v>
          </cell>
          <cell r="AU402" t="str">
            <v>Yes</v>
          </cell>
          <cell r="AV402" t="b">
            <v>0</v>
          </cell>
          <cell r="AX402">
            <v>719215.12594288739</v>
          </cell>
          <cell r="AY402" t="b">
            <v>0</v>
          </cell>
          <cell r="AZ402">
            <v>0</v>
          </cell>
          <cell r="BA402" t="str">
            <v/>
          </cell>
          <cell r="BB402" t="str">
            <v/>
          </cell>
          <cell r="BC402">
            <v>0.27586201728207255</v>
          </cell>
          <cell r="BF402" t="str">
            <v>WA</v>
          </cell>
          <cell r="BG402" t="str">
            <v>Heat Pump (Central System)</v>
          </cell>
          <cell r="BH402" t="str">
            <v>Pre 1980</v>
          </cell>
          <cell r="BI402" t="str">
            <v>Crawlspace</v>
          </cell>
          <cell r="BJ402">
            <v>2079.99340820313</v>
          </cell>
          <cell r="BM402" t="str">
            <v>No</v>
          </cell>
          <cell r="BN402">
            <v>2911990.771484382</v>
          </cell>
          <cell r="BO402" t="b">
            <v>0</v>
          </cell>
          <cell r="BP402">
            <v>1998038.7559291553</v>
          </cell>
          <cell r="BQ402">
            <v>1</v>
          </cell>
          <cell r="BR402">
            <v>2079.99340820313</v>
          </cell>
          <cell r="BU402" t="str">
            <v>OR</v>
          </cell>
          <cell r="BV402" t="str">
            <v>Pre 1980</v>
          </cell>
          <cell r="BW402" t="str">
            <v>Electric Storage - Inside Conditioned Space</v>
          </cell>
          <cell r="BY402">
            <v>6932.7380000000003</v>
          </cell>
          <cell r="BZ402" t="str">
            <v>le55</v>
          </cell>
          <cell r="CF402" t="str">
            <v>Unconditioned</v>
          </cell>
          <cell r="CG402">
            <v>6932.7380000000003</v>
          </cell>
          <cell r="CH402" t="str">
            <v>OR</v>
          </cell>
          <cell r="CI402" t="str">
            <v>Refrigerator Only</v>
          </cell>
          <cell r="CJ402">
            <v>173318.45</v>
          </cell>
          <cell r="CK402" t="b">
            <v>0</v>
          </cell>
          <cell r="CQ402" t="str">
            <v>Conditioned</v>
          </cell>
          <cell r="CR402">
            <v>1904.288</v>
          </cell>
          <cell r="CS402" t="str">
            <v>WA</v>
          </cell>
          <cell r="CT402" t="str">
            <v>Chest</v>
          </cell>
          <cell r="CU402">
            <v>9521.44</v>
          </cell>
          <cell r="CV402" t="b">
            <v>0</v>
          </cell>
          <cell r="CZ402">
            <v>1188.027</v>
          </cell>
          <cell r="DA402" t="str">
            <v>OR</v>
          </cell>
          <cell r="DC402" t="str">
            <v>Vertical Axis</v>
          </cell>
          <cell r="DG402" t="str">
            <v>Electric</v>
          </cell>
          <cell r="DH402">
            <v>1524.7619999999999</v>
          </cell>
          <cell r="DI402" t="str">
            <v>WA</v>
          </cell>
          <cell r="DL402" t="str">
            <v>Electric</v>
          </cell>
          <cell r="DM402" t="str">
            <v>Electric</v>
          </cell>
          <cell r="DN402">
            <v>1188.027</v>
          </cell>
          <cell r="DO402" t="str">
            <v>OR</v>
          </cell>
          <cell r="DS402">
            <v>1188.027</v>
          </cell>
          <cell r="DT402" t="str">
            <v>OR</v>
          </cell>
          <cell r="DU402" t="str">
            <v>lt32</v>
          </cell>
          <cell r="DX402" t="b">
            <v>0</v>
          </cell>
          <cell r="DY402">
            <v>4956.4930000000004</v>
          </cell>
          <cell r="DZ402" t="str">
            <v>WA</v>
          </cell>
          <cell r="EC402" t="str">
            <v>Laptop</v>
          </cell>
          <cell r="ED402">
            <v>1524.7619999999999</v>
          </cell>
          <cell r="EE402" t="str">
            <v>WA</v>
          </cell>
          <cell r="EH402" t="str">
            <v>gt20</v>
          </cell>
          <cell r="EI402">
            <v>2003.7159999999999</v>
          </cell>
          <cell r="EJ402" t="str">
            <v>WA</v>
          </cell>
          <cell r="EO402">
            <v>2130.886</v>
          </cell>
          <cell r="EP402" t="str">
            <v>MT</v>
          </cell>
          <cell r="ES402">
            <v>4956.4930000000004</v>
          </cell>
          <cell r="ET402" t="str">
            <v>WA</v>
          </cell>
          <cell r="EZ402" t="str">
            <v>OR</v>
          </cell>
          <cell r="FA402" t="str">
            <v>Other</v>
          </cell>
          <cell r="FB402">
            <v>1899570.2120000001</v>
          </cell>
          <cell r="FC402">
            <v>1663857.12</v>
          </cell>
          <cell r="FI402" t="str">
            <v>WA</v>
          </cell>
          <cell r="FJ402" t="str">
            <v>Kitchen</v>
          </cell>
          <cell r="FK402" t="str">
            <v>EISAq</v>
          </cell>
          <cell r="FL402">
            <v>112832.38799999999</v>
          </cell>
          <cell r="FS402" t="str">
            <v>WA</v>
          </cell>
          <cell r="FT402" t="str">
            <v>EISAq</v>
          </cell>
          <cell r="FV402">
            <v>4996144.9440000001</v>
          </cell>
          <cell r="GD402" t="str">
            <v>OR</v>
          </cell>
          <cell r="GE402">
            <v>8215294.5300000003</v>
          </cell>
          <cell r="GF402">
            <v>10239654.026000001</v>
          </cell>
          <cell r="GI402">
            <v>1</v>
          </cell>
          <cell r="GJ402">
            <v>2</v>
          </cell>
          <cell r="GK402" t="str">
            <v>OR</v>
          </cell>
          <cell r="GL402">
            <v>6932.7380000000003</v>
          </cell>
          <cell r="GM402" t="str">
            <v>1980-1992</v>
          </cell>
          <cell r="GN402">
            <v>0</v>
          </cell>
          <cell r="GQ402">
            <v>35357657.073800005</v>
          </cell>
          <cell r="GR402">
            <v>3733764.7046600003</v>
          </cell>
          <cell r="GU402" t="str">
            <v>Natural Gas FAF</v>
          </cell>
          <cell r="GX402" t="str">
            <v>Baseboard/Wall/Radiant</v>
          </cell>
          <cell r="GY402" t="str">
            <v>WA</v>
          </cell>
          <cell r="GZ402">
            <v>2003.71557617188</v>
          </cell>
        </row>
        <row r="403">
          <cell r="AD403" t="str">
            <v>WA</v>
          </cell>
          <cell r="AH403" t="str">
            <v>WA</v>
          </cell>
          <cell r="AI403" t="str">
            <v>Pre 1980</v>
          </cell>
          <cell r="AJ403">
            <v>2003.7159999999999</v>
          </cell>
          <cell r="AK403" t="b">
            <v>1</v>
          </cell>
          <cell r="AN403" t="str">
            <v>WA</v>
          </cell>
          <cell r="AO403" t="str">
            <v>Wood</v>
          </cell>
          <cell r="AP403" t="str">
            <v>Pre 1980</v>
          </cell>
          <cell r="AQ403" t="str">
            <v>Basement</v>
          </cell>
          <cell r="AR403">
            <v>1060.64028404499</v>
          </cell>
          <cell r="AU403" t="str">
            <v>Yes</v>
          </cell>
          <cell r="AV403" t="b">
            <v>0</v>
          </cell>
          <cell r="AX403">
            <v>1887939.7056000822</v>
          </cell>
          <cell r="AY403" t="b">
            <v>0</v>
          </cell>
          <cell r="AZ403">
            <v>0</v>
          </cell>
          <cell r="BA403" t="str">
            <v/>
          </cell>
          <cell r="BB403" t="str">
            <v/>
          </cell>
          <cell r="BC403">
            <v>0.72413779536544154</v>
          </cell>
          <cell r="BF403" t="str">
            <v>ID</v>
          </cell>
          <cell r="BG403" t="str">
            <v>Central Air Conditioning (Ducted System)</v>
          </cell>
          <cell r="BH403" t="str">
            <v>1980-1992</v>
          </cell>
          <cell r="BI403" t="str">
            <v>Crawlspace</v>
          </cell>
          <cell r="BJ403">
            <v>3785.76440429688</v>
          </cell>
          <cell r="BM403" t="str">
            <v>No</v>
          </cell>
          <cell r="BN403">
            <v>6651588.0583496178</v>
          </cell>
          <cell r="BO403" t="b">
            <v>0</v>
          </cell>
          <cell r="BP403">
            <v>1937983.14922615</v>
          </cell>
          <cell r="BQ403">
            <v>0.5</v>
          </cell>
          <cell r="BR403">
            <v>1892.88220214844</v>
          </cell>
          <cell r="BU403" t="str">
            <v>WA</v>
          </cell>
          <cell r="BV403" t="str">
            <v>1980-1992</v>
          </cell>
          <cell r="BW403" t="str">
            <v>Electric Storage - Inside Conditioned Space</v>
          </cell>
          <cell r="BY403">
            <v>4956.4930000000004</v>
          </cell>
          <cell r="BZ403" t="str">
            <v>le55</v>
          </cell>
          <cell r="CF403" t="str">
            <v>Conditioned</v>
          </cell>
          <cell r="CG403">
            <v>1524.7619999999999</v>
          </cell>
          <cell r="CH403" t="str">
            <v>WA</v>
          </cell>
          <cell r="CI403" t="str">
            <v>Bottom-Freezer (Including French Door) w/o TTD Ice</v>
          </cell>
          <cell r="CJ403">
            <v>27445.716</v>
          </cell>
          <cell r="CK403" t="b">
            <v>0</v>
          </cell>
          <cell r="CQ403" t="str">
            <v>Unconditioned</v>
          </cell>
          <cell r="CR403">
            <v>3785.7640000000001</v>
          </cell>
          <cell r="CS403" t="str">
            <v>ID</v>
          </cell>
          <cell r="CT403" t="str">
            <v>Chest</v>
          </cell>
          <cell r="CU403">
            <v>87072.572</v>
          </cell>
          <cell r="CV403" t="b">
            <v>0</v>
          </cell>
          <cell r="CZ403">
            <v>1150.8789999999999</v>
          </cell>
          <cell r="DA403" t="str">
            <v>WA</v>
          </cell>
          <cell r="DC403" t="str">
            <v>Vertical Axis</v>
          </cell>
          <cell r="DG403" t="str">
            <v>Electric</v>
          </cell>
          <cell r="DH403">
            <v>1524.7619999999999</v>
          </cell>
          <cell r="DI403" t="str">
            <v>WA</v>
          </cell>
          <cell r="DL403" t="str">
            <v>Electric</v>
          </cell>
          <cell r="DM403" t="str">
            <v>Electric</v>
          </cell>
          <cell r="DN403">
            <v>2003.7159999999999</v>
          </cell>
          <cell r="DO403" t="str">
            <v>WA</v>
          </cell>
          <cell r="DS403">
            <v>1188.027</v>
          </cell>
          <cell r="DT403" t="str">
            <v>OR</v>
          </cell>
          <cell r="DU403" t="str">
            <v>gt46</v>
          </cell>
          <cell r="DX403" t="b">
            <v>0</v>
          </cell>
          <cell r="DY403">
            <v>1464.694</v>
          </cell>
          <cell r="DZ403" t="str">
            <v>WA</v>
          </cell>
          <cell r="EC403" t="str">
            <v>Laptop</v>
          </cell>
          <cell r="ED403">
            <v>1188.027</v>
          </cell>
          <cell r="EE403" t="str">
            <v>OR</v>
          </cell>
          <cell r="EH403" t="str">
            <v>le20</v>
          </cell>
          <cell r="EI403">
            <v>2003.7159999999999</v>
          </cell>
          <cell r="EJ403" t="str">
            <v>WA</v>
          </cell>
          <cell r="EO403">
            <v>3785.7640000000001</v>
          </cell>
          <cell r="EP403" t="str">
            <v>ID</v>
          </cell>
          <cell r="ES403">
            <v>1524.7619999999999</v>
          </cell>
          <cell r="ET403" t="str">
            <v>WA</v>
          </cell>
          <cell r="EZ403" t="str">
            <v>OR</v>
          </cell>
          <cell r="FA403" t="str">
            <v>Bathroom</v>
          </cell>
          <cell r="FB403">
            <v>551244.52800000005</v>
          </cell>
          <cell r="FC403">
            <v>182956.158</v>
          </cell>
          <cell r="FI403" t="str">
            <v>WA</v>
          </cell>
          <cell r="FJ403" t="str">
            <v>Kitchen</v>
          </cell>
          <cell r="FK403" t="str">
            <v>EISAx</v>
          </cell>
          <cell r="FL403">
            <v>137228.57999999999</v>
          </cell>
          <cell r="FS403" t="str">
            <v>WA</v>
          </cell>
          <cell r="FT403" t="str">
            <v>EISAx</v>
          </cell>
          <cell r="FV403">
            <v>8574732.8900000006</v>
          </cell>
          <cell r="GD403" t="str">
            <v>WA</v>
          </cell>
          <cell r="GE403">
            <v>3748952.6359999999</v>
          </cell>
          <cell r="GF403">
            <v>1388575.1879999998</v>
          </cell>
          <cell r="GI403">
            <v>1</v>
          </cell>
          <cell r="GJ403">
            <v>1</v>
          </cell>
          <cell r="GK403" t="str">
            <v>WA</v>
          </cell>
          <cell r="GL403">
            <v>2003.7159999999999</v>
          </cell>
          <cell r="GM403" t="str">
            <v>Pre 1980</v>
          </cell>
          <cell r="GN403">
            <v>-1</v>
          </cell>
          <cell r="GQ403">
            <v>9918354.1256799977</v>
          </cell>
          <cell r="GR403">
            <v>581824.02420999995</v>
          </cell>
          <cell r="GU403" t="str">
            <v>Natural Gas FAF</v>
          </cell>
          <cell r="GX403" t="str">
            <v>Propane/LP</v>
          </cell>
          <cell r="GY403" t="str">
            <v>WA</v>
          </cell>
          <cell r="GZ403">
            <v>2003.71557617188</v>
          </cell>
        </row>
        <row r="404">
          <cell r="AD404" t="str">
            <v>OR</v>
          </cell>
          <cell r="AH404" t="str">
            <v>OR</v>
          </cell>
          <cell r="AI404" t="str">
            <v>Pre 1980</v>
          </cell>
          <cell r="AJ404">
            <v>1188.027</v>
          </cell>
          <cell r="AK404" t="b">
            <v>1</v>
          </cell>
          <cell r="AN404" t="str">
            <v>WA</v>
          </cell>
          <cell r="AO404" t="str">
            <v>Baseboard/Wall/Radiant</v>
          </cell>
          <cell r="AP404" t="str">
            <v>Pre 1980</v>
          </cell>
          <cell r="AQ404" t="str">
            <v>Crawlspace</v>
          </cell>
          <cell r="AR404">
            <v>404.05344154094797</v>
          </cell>
          <cell r="AU404" t="str">
            <v>Yes</v>
          </cell>
          <cell r="AV404" t="b">
            <v>1</v>
          </cell>
          <cell r="AX404">
            <v>719215.12594288739</v>
          </cell>
          <cell r="AY404" t="b">
            <v>0</v>
          </cell>
          <cell r="AZ404">
            <v>0</v>
          </cell>
          <cell r="BA404">
            <v>0.27586206896551696</v>
          </cell>
          <cell r="BB404">
            <v>404.05344154094797</v>
          </cell>
          <cell r="BC404">
            <v>0.27586201728207255</v>
          </cell>
          <cell r="BF404" t="str">
            <v>ID</v>
          </cell>
          <cell r="BG404" t="str">
            <v>Heat Pump (Central System)</v>
          </cell>
          <cell r="BH404" t="str">
            <v>1980-1992</v>
          </cell>
          <cell r="BI404" t="str">
            <v>Crawlspace</v>
          </cell>
          <cell r="BJ404">
            <v>3785.76440429688</v>
          </cell>
          <cell r="BM404" t="str">
            <v>No</v>
          </cell>
          <cell r="BN404">
            <v>6651588.0583496178</v>
          </cell>
          <cell r="BO404" t="b">
            <v>0</v>
          </cell>
          <cell r="BP404">
            <v>1937983.14922615</v>
          </cell>
          <cell r="BQ404">
            <v>0.5</v>
          </cell>
          <cell r="BR404">
            <v>1892.88220214844</v>
          </cell>
          <cell r="BU404" t="str">
            <v>OR</v>
          </cell>
          <cell r="BV404" t="str">
            <v>Pre 1980</v>
          </cell>
          <cell r="BW404" t="str">
            <v>Gas Storage Inside Conditioned Space</v>
          </cell>
          <cell r="BY404">
            <v>1188.027</v>
          </cell>
          <cell r="BZ404" t="str">
            <v>le55</v>
          </cell>
          <cell r="CF404" t="str">
            <v>Unconditioned</v>
          </cell>
          <cell r="CG404">
            <v>1524.7619999999999</v>
          </cell>
          <cell r="CH404" t="str">
            <v>WA</v>
          </cell>
          <cell r="CI404" t="str">
            <v>Bottom-Freezer (Including French Door) w/o TTD Ice</v>
          </cell>
          <cell r="CJ404">
            <v>27445.716</v>
          </cell>
          <cell r="CK404" t="b">
            <v>0</v>
          </cell>
          <cell r="CQ404" t="str">
            <v>Unconditioned</v>
          </cell>
          <cell r="CR404">
            <v>4360.1880000000001</v>
          </cell>
          <cell r="CS404" t="str">
            <v>WA</v>
          </cell>
          <cell r="CT404" t="str">
            <v>Upright</v>
          </cell>
          <cell r="CU404">
            <v>87203.760000000009</v>
          </cell>
          <cell r="CV404" t="b">
            <v>0</v>
          </cell>
          <cell r="CZ404">
            <v>1150.8789999999999</v>
          </cell>
          <cell r="DA404" t="str">
            <v>WA</v>
          </cell>
          <cell r="DC404" t="str">
            <v>Horizontal Axis</v>
          </cell>
          <cell r="DG404" t="str">
            <v>Electric</v>
          </cell>
          <cell r="DH404">
            <v>6932.7380000000003</v>
          </cell>
          <cell r="DI404" t="str">
            <v>OR</v>
          </cell>
          <cell r="DL404" t="str">
            <v>Electric</v>
          </cell>
          <cell r="DM404" t="str">
            <v>Electric</v>
          </cell>
          <cell r="DN404">
            <v>4956.4930000000004</v>
          </cell>
          <cell r="DO404" t="str">
            <v>WA</v>
          </cell>
          <cell r="DS404">
            <v>1188.027</v>
          </cell>
          <cell r="DT404" t="str">
            <v>OR</v>
          </cell>
          <cell r="DU404" t="str">
            <v>32to46</v>
          </cell>
          <cell r="DX404" t="b">
            <v>0</v>
          </cell>
          <cell r="DY404">
            <v>1464.694</v>
          </cell>
          <cell r="DZ404" t="str">
            <v>WA</v>
          </cell>
          <cell r="EC404" t="str">
            <v>Desktop</v>
          </cell>
          <cell r="ED404">
            <v>2003.7159999999999</v>
          </cell>
          <cell r="EE404" t="str">
            <v>WA</v>
          </cell>
          <cell r="EH404" t="str">
            <v>le20</v>
          </cell>
          <cell r="EI404">
            <v>2003.7159999999999</v>
          </cell>
          <cell r="EJ404" t="str">
            <v>WA</v>
          </cell>
          <cell r="EO404">
            <v>3785.7640000000001</v>
          </cell>
          <cell r="EP404" t="str">
            <v>ID</v>
          </cell>
          <cell r="ES404">
            <v>1524.7619999999999</v>
          </cell>
          <cell r="ET404" t="str">
            <v>WA</v>
          </cell>
          <cell r="EZ404" t="str">
            <v>OR</v>
          </cell>
          <cell r="FA404" t="str">
            <v>Bedrooms</v>
          </cell>
          <cell r="FB404">
            <v>302946.88500000001</v>
          </cell>
          <cell r="FC404">
            <v>588073.36499999999</v>
          </cell>
          <cell r="FI404" t="str">
            <v>WA</v>
          </cell>
          <cell r="FJ404" t="str">
            <v>Living Room/Family Room</v>
          </cell>
          <cell r="FK404" t="str">
            <v>EISAq</v>
          </cell>
          <cell r="FL404">
            <v>22871.43</v>
          </cell>
          <cell r="FS404" t="str">
            <v>WA</v>
          </cell>
          <cell r="FT404" t="str">
            <v>EISAnqnx</v>
          </cell>
          <cell r="FV404">
            <v>2915406.78</v>
          </cell>
          <cell r="GD404" t="str">
            <v>OR</v>
          </cell>
          <cell r="GE404">
            <v>8774767.4220000003</v>
          </cell>
          <cell r="GF404">
            <v>3717336.483</v>
          </cell>
          <cell r="GI404">
            <v>1</v>
          </cell>
          <cell r="GJ404">
            <v>2</v>
          </cell>
          <cell r="GK404" t="str">
            <v>OR</v>
          </cell>
          <cell r="GL404">
            <v>1188.027</v>
          </cell>
          <cell r="GM404" t="str">
            <v>Pre 1980</v>
          </cell>
          <cell r="GN404">
            <v>0</v>
          </cell>
          <cell r="GQ404">
            <v>6222799.8880559998</v>
          </cell>
          <cell r="GR404">
            <v>684591.64854750002</v>
          </cell>
          <cell r="GU404" t="str">
            <v>Oil FAF</v>
          </cell>
          <cell r="GX404" t="str">
            <v>None</v>
          </cell>
          <cell r="GY404" t="str">
            <v>WA</v>
          </cell>
          <cell r="GZ404">
            <v>4956.49267578125</v>
          </cell>
        </row>
        <row r="405">
          <cell r="AD405" t="str">
            <v>WA</v>
          </cell>
          <cell r="AH405" t="str">
            <v>WA</v>
          </cell>
          <cell r="AI405" t="str">
            <v>Pre 1980</v>
          </cell>
          <cell r="AJ405">
            <v>1150.8789999999999</v>
          </cell>
          <cell r="AK405" t="b">
            <v>1</v>
          </cell>
          <cell r="AN405" t="str">
            <v>WA</v>
          </cell>
          <cell r="AO405" t="str">
            <v>Baseboard/Wall/Radiant</v>
          </cell>
          <cell r="AP405" t="str">
            <v>Pre 1980</v>
          </cell>
          <cell r="AQ405" t="str">
            <v>Basement</v>
          </cell>
          <cell r="AR405">
            <v>1060.64028404499</v>
          </cell>
          <cell r="AU405" t="str">
            <v>Yes</v>
          </cell>
          <cell r="AV405" t="b">
            <v>1</v>
          </cell>
          <cell r="AX405">
            <v>1887939.7056000822</v>
          </cell>
          <cell r="AY405" t="b">
            <v>0</v>
          </cell>
          <cell r="AZ405">
            <v>0</v>
          </cell>
          <cell r="BA405">
            <v>0.7241379310344831</v>
          </cell>
          <cell r="BB405">
            <v>1060.64028404499</v>
          </cell>
          <cell r="BC405">
            <v>0.72413779536544154</v>
          </cell>
          <cell r="BF405" t="str">
            <v>OR</v>
          </cell>
          <cell r="BG405" t="str">
            <v>Heat Pump (Central System)</v>
          </cell>
          <cell r="BH405" t="str">
            <v>Pre 1980</v>
          </cell>
          <cell r="BI405" t="str">
            <v>Crawlspace</v>
          </cell>
          <cell r="BJ405">
            <v>8264.9453125</v>
          </cell>
          <cell r="BM405" t="str">
            <v>No</v>
          </cell>
          <cell r="BN405">
            <v>8298005.09375</v>
          </cell>
          <cell r="BO405" t="b">
            <v>0</v>
          </cell>
          <cell r="BP405">
            <v>1575440.7336218751</v>
          </cell>
          <cell r="BQ405">
            <v>1</v>
          </cell>
          <cell r="BR405">
            <v>8264.9453125</v>
          </cell>
          <cell r="BU405" t="str">
            <v>OR</v>
          </cell>
          <cell r="BV405" t="str">
            <v>Pre 1980</v>
          </cell>
          <cell r="BW405" t="str">
            <v>Electric Storage - Inside Conditioned Space</v>
          </cell>
          <cell r="BY405">
            <v>6932.7380000000003</v>
          </cell>
          <cell r="BZ405" t="str">
            <v>le55</v>
          </cell>
          <cell r="CF405" t="str">
            <v>Conditioned</v>
          </cell>
          <cell r="CG405">
            <v>1188.027</v>
          </cell>
          <cell r="CH405" t="str">
            <v>OR</v>
          </cell>
          <cell r="CI405" t="str">
            <v>Side-by-Side w/ TTD Ice</v>
          </cell>
          <cell r="CJ405">
            <v>23760.54</v>
          </cell>
          <cell r="CK405" t="b">
            <v>0</v>
          </cell>
          <cell r="CQ405" t="str">
            <v>Unconditioned</v>
          </cell>
          <cell r="CR405">
            <v>1925.059</v>
          </cell>
          <cell r="CS405" t="str">
            <v>OR</v>
          </cell>
          <cell r="CT405" t="str">
            <v>Chest</v>
          </cell>
          <cell r="CU405">
            <v>32726.003000000001</v>
          </cell>
          <cell r="CV405" t="b">
            <v>0</v>
          </cell>
          <cell r="CZ405">
            <v>4956.4930000000004</v>
          </cell>
          <cell r="DA405" t="str">
            <v>WA</v>
          </cell>
          <cell r="DC405" t="str">
            <v>Vertical Axis</v>
          </cell>
          <cell r="DG405" t="str">
            <v>Electric</v>
          </cell>
          <cell r="DH405">
            <v>1524.7619999999999</v>
          </cell>
          <cell r="DI405" t="str">
            <v>WA</v>
          </cell>
          <cell r="DL405" t="str">
            <v>Electric</v>
          </cell>
          <cell r="DM405" t="str">
            <v>Electric</v>
          </cell>
          <cell r="DN405">
            <v>1524.7619999999999</v>
          </cell>
          <cell r="DO405" t="str">
            <v>WA</v>
          </cell>
          <cell r="DS405">
            <v>1150.8789999999999</v>
          </cell>
          <cell r="DT405" t="str">
            <v>WA</v>
          </cell>
          <cell r="DU405" t="str">
            <v>32to46</v>
          </cell>
          <cell r="DX405" t="b">
            <v>1</v>
          </cell>
          <cell r="DY405">
            <v>1464.694</v>
          </cell>
          <cell r="DZ405" t="str">
            <v>WA</v>
          </cell>
          <cell r="EC405" t="str">
            <v>Desktop</v>
          </cell>
          <cell r="ED405">
            <v>2003.7159999999999</v>
          </cell>
          <cell r="EE405" t="str">
            <v>WA</v>
          </cell>
          <cell r="EH405" t="str">
            <v>le20</v>
          </cell>
          <cell r="EI405">
            <v>1524.7619999999999</v>
          </cell>
          <cell r="EJ405" t="str">
            <v>WA</v>
          </cell>
          <cell r="EO405">
            <v>2079.9929999999999</v>
          </cell>
          <cell r="EP405" t="str">
            <v>WA</v>
          </cell>
          <cell r="ES405">
            <v>4956.4930000000004</v>
          </cell>
          <cell r="ET405" t="str">
            <v>WA</v>
          </cell>
          <cell r="EZ405" t="str">
            <v>OR</v>
          </cell>
          <cell r="FA405" t="str">
            <v>Kitchen</v>
          </cell>
          <cell r="FB405">
            <v>197212.48200000002</v>
          </cell>
          <cell r="FC405">
            <v>130682.97</v>
          </cell>
          <cell r="FI405" t="str">
            <v>WA</v>
          </cell>
          <cell r="FJ405" t="str">
            <v>Other</v>
          </cell>
          <cell r="FK405" t="str">
            <v>EISAnqnx</v>
          </cell>
          <cell r="FL405">
            <v>487923.83999999997</v>
          </cell>
          <cell r="FS405" t="str">
            <v>WA</v>
          </cell>
          <cell r="FT405" t="str">
            <v>EISAq</v>
          </cell>
          <cell r="FV405">
            <v>306568.54800000001</v>
          </cell>
          <cell r="GD405" t="str">
            <v>WA</v>
          </cell>
          <cell r="GE405">
            <v>2743695.5359999998</v>
          </cell>
          <cell r="GF405">
            <v>1491539.1839999999</v>
          </cell>
          <cell r="GI405">
            <v>1</v>
          </cell>
          <cell r="GJ405">
            <v>1</v>
          </cell>
          <cell r="GK405" t="str">
            <v>WA</v>
          </cell>
          <cell r="GL405">
            <v>1150.8789999999999</v>
          </cell>
          <cell r="GM405" t="str">
            <v>Pre 1980</v>
          </cell>
          <cell r="GN405">
            <v>-1</v>
          </cell>
          <cell r="GQ405">
            <v>5802691.6372349998</v>
          </cell>
          <cell r="GR405">
            <v>402853.68515999999</v>
          </cell>
          <cell r="GU405" t="str">
            <v>Natural Gas FAF</v>
          </cell>
          <cell r="GX405" t="str">
            <v>Wood</v>
          </cell>
          <cell r="GY405" t="str">
            <v>WA</v>
          </cell>
          <cell r="GZ405">
            <v>1524.76245117188</v>
          </cell>
        </row>
        <row r="406">
          <cell r="AD406" t="str">
            <v>WA</v>
          </cell>
          <cell r="AH406" t="str">
            <v>WA</v>
          </cell>
          <cell r="AI406" t="str">
            <v>1980-1992</v>
          </cell>
          <cell r="AJ406">
            <v>1150.8789999999999</v>
          </cell>
          <cell r="AK406" t="b">
            <v>1</v>
          </cell>
          <cell r="AN406" t="str">
            <v>OR</v>
          </cell>
          <cell r="AO406" t="str">
            <v>Natural Gas FAF</v>
          </cell>
          <cell r="AP406" t="str">
            <v>Pre 1980</v>
          </cell>
          <cell r="AQ406" t="str">
            <v>Crawlspace</v>
          </cell>
          <cell r="AR406">
            <v>6932.73828125</v>
          </cell>
          <cell r="AU406" t="str">
            <v>No</v>
          </cell>
          <cell r="AV406" t="b">
            <v>1</v>
          </cell>
          <cell r="AX406">
            <v>6946603.7578125</v>
          </cell>
          <cell r="AY406" t="b">
            <v>0</v>
          </cell>
          <cell r="AZ406">
            <v>3274654.6625644532</v>
          </cell>
          <cell r="BA406">
            <v>1</v>
          </cell>
          <cell r="BB406">
            <v>6932.73828125</v>
          </cell>
          <cell r="BC406">
            <v>1.0000000405683873</v>
          </cell>
          <cell r="BF406" t="str">
            <v>ID</v>
          </cell>
          <cell r="BG406" t="str">
            <v>Central Air Conditioning (Ducted System)</v>
          </cell>
          <cell r="BH406" t="str">
            <v>1993-2006</v>
          </cell>
          <cell r="BI406" t="str">
            <v>Crawlspace</v>
          </cell>
          <cell r="BJ406">
            <v>3785.76440429688</v>
          </cell>
          <cell r="BM406" t="str">
            <v>No</v>
          </cell>
          <cell r="BN406">
            <v>9630984.644531263</v>
          </cell>
          <cell r="BO406" t="b">
            <v>0</v>
          </cell>
          <cell r="BP406">
            <v>2666439.9359009559</v>
          </cell>
          <cell r="BQ406">
            <v>1</v>
          </cell>
          <cell r="BR406">
            <v>3785.76440429688</v>
          </cell>
          <cell r="BU406" t="str">
            <v>WA</v>
          </cell>
          <cell r="BV406" t="str">
            <v>Pre 1980</v>
          </cell>
          <cell r="BW406" t="str">
            <v>Electric Storage - Inside Conditioned Space</v>
          </cell>
          <cell r="BY406">
            <v>1524.7619999999999</v>
          </cell>
          <cell r="BZ406" t="str">
            <v>le55</v>
          </cell>
          <cell r="CF406" t="str">
            <v>Conditioned</v>
          </cell>
          <cell r="CG406">
            <v>1524.7619999999999</v>
          </cell>
          <cell r="CH406" t="str">
            <v>WA</v>
          </cell>
          <cell r="CI406" t="str">
            <v>Top-Freezer w/o TTD Ice</v>
          </cell>
          <cell r="CJ406">
            <v>27445.716</v>
          </cell>
          <cell r="CK406" t="b">
            <v>0</v>
          </cell>
          <cell r="CQ406" t="str">
            <v>Unconditioned</v>
          </cell>
          <cell r="CR406">
            <v>2079.9929999999999</v>
          </cell>
          <cell r="CS406" t="str">
            <v>WA</v>
          </cell>
          <cell r="CT406" t="str">
            <v>Upright</v>
          </cell>
          <cell r="CU406">
            <v>37439.873999999996</v>
          </cell>
          <cell r="CV406" t="b">
            <v>0</v>
          </cell>
          <cell r="CZ406">
            <v>1188.027</v>
          </cell>
          <cell r="DA406" t="str">
            <v>OR</v>
          </cell>
          <cell r="DC406" t="str">
            <v>Vertical Axis</v>
          </cell>
          <cell r="DG406" t="str">
            <v>Electric</v>
          </cell>
          <cell r="DH406">
            <v>6932.7380000000003</v>
          </cell>
          <cell r="DI406" t="str">
            <v>OR</v>
          </cell>
          <cell r="DL406" t="str">
            <v>Electric</v>
          </cell>
          <cell r="DM406" t="str">
            <v>Gas</v>
          </cell>
          <cell r="DN406">
            <v>1464.694</v>
          </cell>
          <cell r="DO406" t="str">
            <v>WA</v>
          </cell>
          <cell r="DS406">
            <v>1150.8789999999999</v>
          </cell>
          <cell r="DT406" t="str">
            <v>WA</v>
          </cell>
          <cell r="DU406" t="str">
            <v>lt32</v>
          </cell>
          <cell r="DX406" t="b">
            <v>0</v>
          </cell>
          <cell r="DY406">
            <v>1524.7619999999999</v>
          </cell>
          <cell r="DZ406" t="str">
            <v>WA</v>
          </cell>
          <cell r="EC406" t="str">
            <v>Desktop</v>
          </cell>
          <cell r="ED406">
            <v>4956.4930000000004</v>
          </cell>
          <cell r="EE406" t="str">
            <v>WA</v>
          </cell>
          <cell r="EH406" t="str">
            <v>le20</v>
          </cell>
          <cell r="EI406">
            <v>2003.7159999999999</v>
          </cell>
          <cell r="EJ406" t="str">
            <v>WA</v>
          </cell>
          <cell r="EO406">
            <v>1192.4649999999999</v>
          </cell>
          <cell r="EP406" t="str">
            <v>ID</v>
          </cell>
          <cell r="ES406">
            <v>2003.7159999999999</v>
          </cell>
          <cell r="ET406" t="str">
            <v>WA</v>
          </cell>
          <cell r="EZ406" t="str">
            <v>OR</v>
          </cell>
          <cell r="FA406" t="str">
            <v>Living Room/Family Room</v>
          </cell>
          <cell r="FB406">
            <v>457390.39500000002</v>
          </cell>
          <cell r="FC406">
            <v>629654.31000000006</v>
          </cell>
          <cell r="FI406" t="str">
            <v>WA</v>
          </cell>
          <cell r="FJ406" t="str">
            <v>Other</v>
          </cell>
          <cell r="FK406" t="str">
            <v>EISAq</v>
          </cell>
          <cell r="FL406">
            <v>67089.527999999991</v>
          </cell>
          <cell r="FS406" t="str">
            <v>WA</v>
          </cell>
          <cell r="FT406" t="str">
            <v>EISAx</v>
          </cell>
          <cell r="FV406">
            <v>1382564.04</v>
          </cell>
          <cell r="GD406" t="str">
            <v>WA</v>
          </cell>
          <cell r="GE406">
            <v>2537688.1949999998</v>
          </cell>
          <cell r="GF406">
            <v>1793069.4819999998</v>
          </cell>
          <cell r="GI406">
            <v>1</v>
          </cell>
          <cell r="GJ406">
            <v>1</v>
          </cell>
          <cell r="GK406" t="str">
            <v>WA</v>
          </cell>
          <cell r="GL406">
            <v>1150.8789999999999</v>
          </cell>
          <cell r="GM406" t="str">
            <v>1980-1992</v>
          </cell>
          <cell r="GN406">
            <v>0</v>
          </cell>
          <cell r="GQ406">
            <v>5802691.6372349998</v>
          </cell>
          <cell r="GR406">
            <v>402853.68515999999</v>
          </cell>
          <cell r="GU406" t="str">
            <v>Natural Gas FAF</v>
          </cell>
          <cell r="GX406" t="str">
            <v>Natural Gas Other</v>
          </cell>
          <cell r="GY406" t="str">
            <v>OR</v>
          </cell>
          <cell r="GZ406">
            <v>6932.73828125</v>
          </cell>
        </row>
        <row r="407">
          <cell r="AD407" t="str">
            <v>WA</v>
          </cell>
          <cell r="AH407" t="str">
            <v>WA</v>
          </cell>
          <cell r="AI407" t="str">
            <v>Post 2006</v>
          </cell>
          <cell r="AJ407">
            <v>4956.4930000000004</v>
          </cell>
          <cell r="AK407" t="b">
            <v>1</v>
          </cell>
          <cell r="AN407" t="str">
            <v>WA</v>
          </cell>
          <cell r="AO407" t="str">
            <v>Wood</v>
          </cell>
          <cell r="AP407" t="str">
            <v>1980-1992</v>
          </cell>
          <cell r="AQ407" t="str">
            <v>Crawlspace</v>
          </cell>
          <cell r="AR407">
            <v>2003.71557617188</v>
          </cell>
          <cell r="AU407" t="str">
            <v>No</v>
          </cell>
          <cell r="AV407" t="b">
            <v>0</v>
          </cell>
          <cell r="AX407">
            <v>4043498.032714854</v>
          </cell>
          <cell r="AY407" t="b">
            <v>0</v>
          </cell>
          <cell r="AZ407">
            <v>2088007.8830302786</v>
          </cell>
          <cell r="BA407" t="str">
            <v/>
          </cell>
          <cell r="BB407" t="str">
            <v/>
          </cell>
          <cell r="BC407">
            <v>0.99999978847894622</v>
          </cell>
          <cell r="BF407" t="str">
            <v>ID</v>
          </cell>
          <cell r="BG407" t="str">
            <v>Central Air Conditioning (Ducted System)</v>
          </cell>
          <cell r="BH407" t="str">
            <v>1993-2006</v>
          </cell>
          <cell r="BI407" t="str">
            <v>Crawlspace</v>
          </cell>
          <cell r="BJ407">
            <v>3785.76440429688</v>
          </cell>
          <cell r="BM407" t="str">
            <v>No</v>
          </cell>
          <cell r="BN407">
            <v>4664061.7460937565</v>
          </cell>
          <cell r="BO407" t="b">
            <v>0</v>
          </cell>
          <cell r="BP407">
            <v>1491111.1403665058</v>
          </cell>
          <cell r="BQ407">
            <v>1</v>
          </cell>
          <cell r="BR407">
            <v>3785.76440429688</v>
          </cell>
          <cell r="BU407" t="str">
            <v>WA</v>
          </cell>
          <cell r="BV407" t="str">
            <v>1980-1992</v>
          </cell>
          <cell r="BW407" t="str">
            <v>Electric Storage - Inside Conditioned Space</v>
          </cell>
          <cell r="BY407">
            <v>2003.7159999999999</v>
          </cell>
          <cell r="BZ407" t="str">
            <v>le55</v>
          </cell>
          <cell r="CF407" t="str">
            <v>Conditioned</v>
          </cell>
          <cell r="CG407">
            <v>1188.027</v>
          </cell>
          <cell r="CH407" t="str">
            <v>OR</v>
          </cell>
          <cell r="CI407" t="str">
            <v>Bottom-Freezer (Including French Door) w/o TTD Ice</v>
          </cell>
          <cell r="CJ407">
            <v>26136.594000000001</v>
          </cell>
          <cell r="CK407" t="b">
            <v>0</v>
          </cell>
          <cell r="CQ407" t="str">
            <v>Unconditioned</v>
          </cell>
          <cell r="CR407">
            <v>8559.1039999999994</v>
          </cell>
          <cell r="CS407" t="str">
            <v>OR</v>
          </cell>
          <cell r="CT407" t="str">
            <v>Chest</v>
          </cell>
          <cell r="CU407">
            <v>256773.12</v>
          </cell>
          <cell r="CV407" t="b">
            <v>0</v>
          </cell>
          <cell r="CZ407">
            <v>4956.4930000000004</v>
          </cell>
          <cell r="DA407" t="str">
            <v>WA</v>
          </cell>
          <cell r="DC407" t="str">
            <v>Vertical Axis</v>
          </cell>
          <cell r="DG407" t="str">
            <v>Electric</v>
          </cell>
          <cell r="DH407">
            <v>2003.7159999999999</v>
          </cell>
          <cell r="DI407" t="str">
            <v>WA</v>
          </cell>
          <cell r="DL407" t="str">
            <v>Electric</v>
          </cell>
          <cell r="DM407" t="str">
            <v>Electric</v>
          </cell>
          <cell r="DN407">
            <v>2003.7159999999999</v>
          </cell>
          <cell r="DO407" t="str">
            <v>WA</v>
          </cell>
          <cell r="DS407">
            <v>2003.7159999999999</v>
          </cell>
          <cell r="DT407" t="str">
            <v>WA</v>
          </cell>
          <cell r="DU407" t="str">
            <v>gt46</v>
          </cell>
          <cell r="DX407" t="b">
            <v>0</v>
          </cell>
          <cell r="DY407">
            <v>1524.7619999999999</v>
          </cell>
          <cell r="DZ407" t="str">
            <v>WA</v>
          </cell>
          <cell r="EC407" t="str">
            <v>Laptop</v>
          </cell>
          <cell r="ED407">
            <v>1524.7619999999999</v>
          </cell>
          <cell r="EE407" t="str">
            <v>WA</v>
          </cell>
          <cell r="EH407" t="str">
            <v>gt20</v>
          </cell>
          <cell r="EI407">
            <v>2003.7159999999999</v>
          </cell>
          <cell r="EJ407" t="str">
            <v>WA</v>
          </cell>
          <cell r="EO407">
            <v>1192.4649999999999</v>
          </cell>
          <cell r="EP407" t="str">
            <v>ID</v>
          </cell>
          <cell r="ES407">
            <v>1524.7619999999999</v>
          </cell>
          <cell r="ET407" t="str">
            <v>WA</v>
          </cell>
          <cell r="EZ407" t="str">
            <v>OR</v>
          </cell>
          <cell r="FA407" t="str">
            <v>Other</v>
          </cell>
          <cell r="FB407">
            <v>906464.60100000002</v>
          </cell>
          <cell r="FC407">
            <v>487091.07</v>
          </cell>
          <cell r="FI407" t="str">
            <v>WA</v>
          </cell>
          <cell r="FJ407" t="str">
            <v>Bathroom</v>
          </cell>
          <cell r="FK407" t="str">
            <v>EISAq</v>
          </cell>
          <cell r="FL407">
            <v>240445.91999999998</v>
          </cell>
          <cell r="FS407" t="str">
            <v>WA</v>
          </cell>
          <cell r="FT407" t="str">
            <v>EISAnqnx</v>
          </cell>
          <cell r="FV407">
            <v>1122080.96</v>
          </cell>
          <cell r="GD407" t="str">
            <v>WA</v>
          </cell>
          <cell r="GE407">
            <v>31850424.018000003</v>
          </cell>
          <cell r="GF407">
            <v>14562176.434</v>
          </cell>
          <cell r="GI407">
            <v>1</v>
          </cell>
          <cell r="GJ407">
            <v>1</v>
          </cell>
          <cell r="GK407" t="str">
            <v>WA</v>
          </cell>
          <cell r="GL407">
            <v>4956.4930000000004</v>
          </cell>
          <cell r="GM407" t="str">
            <v>Post 2006</v>
          </cell>
          <cell r="GN407">
            <v>-1</v>
          </cell>
          <cell r="GQ407">
            <v>28473342.294915002</v>
          </cell>
          <cell r="GR407">
            <v>1516352.2947225003</v>
          </cell>
          <cell r="GU407" t="str">
            <v>Oil FAF</v>
          </cell>
          <cell r="GX407" t="str">
            <v>None</v>
          </cell>
          <cell r="GY407" t="str">
            <v>WA</v>
          </cell>
          <cell r="GZ407">
            <v>1524.76245117188</v>
          </cell>
        </row>
        <row r="408">
          <cell r="AD408" t="str">
            <v>OR</v>
          </cell>
          <cell r="AH408" t="str">
            <v>OR</v>
          </cell>
          <cell r="AI408" t="str">
            <v>Pre 1980</v>
          </cell>
          <cell r="AJ408">
            <v>1188.027</v>
          </cell>
          <cell r="AK408" t="b">
            <v>1</v>
          </cell>
          <cell r="AN408" t="str">
            <v>WA</v>
          </cell>
          <cell r="AO408" t="str">
            <v>Wood</v>
          </cell>
          <cell r="AP408" t="str">
            <v>1980-1992</v>
          </cell>
          <cell r="AQ408" t="str">
            <v>Crawlspace</v>
          </cell>
          <cell r="AR408">
            <v>2003.71557617188</v>
          </cell>
          <cell r="AU408" t="str">
            <v>No</v>
          </cell>
          <cell r="AV408" t="b">
            <v>0</v>
          </cell>
          <cell r="AX408">
            <v>4043498.032714854</v>
          </cell>
          <cell r="AY408" t="b">
            <v>0</v>
          </cell>
          <cell r="AZ408">
            <v>2088007.8830302786</v>
          </cell>
          <cell r="BA408" t="str">
            <v/>
          </cell>
          <cell r="BB408" t="str">
            <v/>
          </cell>
          <cell r="BC408">
            <v>0.99999978847894622</v>
          </cell>
          <cell r="BF408" t="str">
            <v>ID</v>
          </cell>
          <cell r="BG408" t="str">
            <v>Heat Pump (Central System)</v>
          </cell>
          <cell r="BH408" t="str">
            <v>1993-2006</v>
          </cell>
          <cell r="BI408" t="str">
            <v>Basement</v>
          </cell>
          <cell r="BJ408">
            <v>1192.46508789063</v>
          </cell>
          <cell r="BM408" t="str">
            <v>No</v>
          </cell>
          <cell r="BN408">
            <v>3663252.7500000154</v>
          </cell>
          <cell r="BO408" t="b">
            <v>0</v>
          </cell>
          <cell r="BP408">
            <v>563559.00053711177</v>
          </cell>
          <cell r="BQ408">
            <v>1</v>
          </cell>
          <cell r="BR408">
            <v>1192.46508789063</v>
          </cell>
          <cell r="BU408" t="str">
            <v>WA</v>
          </cell>
          <cell r="BV408" t="str">
            <v>1993-2006</v>
          </cell>
          <cell r="BW408" t="str">
            <v>Electric Storage - Outside Conditioned Space - Buffered</v>
          </cell>
          <cell r="BY408">
            <v>1150.8789999999999</v>
          </cell>
          <cell r="BZ408" t="str">
            <v>le55</v>
          </cell>
          <cell r="CF408" t="str">
            <v>Conditioned</v>
          </cell>
          <cell r="CG408">
            <v>1524.7619999999999</v>
          </cell>
          <cell r="CH408" t="str">
            <v>WA</v>
          </cell>
          <cell r="CI408" t="str">
            <v>Top-Freezer w/o TTD Ice</v>
          </cell>
          <cell r="CJ408">
            <v>13722.858</v>
          </cell>
          <cell r="CK408" t="b">
            <v>0</v>
          </cell>
          <cell r="CQ408" t="str">
            <v>Unconditioned</v>
          </cell>
          <cell r="CR408">
            <v>12271.31</v>
          </cell>
          <cell r="CS408" t="str">
            <v>WA</v>
          </cell>
          <cell r="CT408" t="str">
            <v>Chest</v>
          </cell>
          <cell r="CU408">
            <v>184069.65</v>
          </cell>
          <cell r="CV408" t="b">
            <v>0</v>
          </cell>
          <cell r="CZ408">
            <v>4956.4930000000004</v>
          </cell>
          <cell r="DA408" t="str">
            <v>WA</v>
          </cell>
          <cell r="DC408" t="str">
            <v>Vertical Axis</v>
          </cell>
          <cell r="DG408" t="str">
            <v>Electric</v>
          </cell>
          <cell r="DH408">
            <v>2003.7159999999999</v>
          </cell>
          <cell r="DI408" t="str">
            <v>WA</v>
          </cell>
          <cell r="DL408" t="str">
            <v>Electric</v>
          </cell>
          <cell r="DM408" t="str">
            <v>Electric</v>
          </cell>
          <cell r="DN408">
            <v>4956.4930000000004</v>
          </cell>
          <cell r="DO408" t="str">
            <v>WA</v>
          </cell>
          <cell r="DS408">
            <v>2003.7159999999999</v>
          </cell>
          <cell r="DT408" t="str">
            <v>WA</v>
          </cell>
          <cell r="DU408" t="str">
            <v>32to46</v>
          </cell>
          <cell r="DX408" t="b">
            <v>0</v>
          </cell>
          <cell r="DY408">
            <v>1524.7619999999999</v>
          </cell>
          <cell r="DZ408" t="str">
            <v>WA</v>
          </cell>
          <cell r="EC408" t="str">
            <v>Laptop</v>
          </cell>
          <cell r="ED408">
            <v>1464.694</v>
          </cell>
          <cell r="EE408" t="str">
            <v>WA</v>
          </cell>
          <cell r="EH408" t="str">
            <v>le20</v>
          </cell>
          <cell r="EI408">
            <v>1464.694</v>
          </cell>
          <cell r="EJ408" t="str">
            <v>WA</v>
          </cell>
          <cell r="EO408">
            <v>1192.4649999999999</v>
          </cell>
          <cell r="EP408" t="str">
            <v>ID</v>
          </cell>
          <cell r="ES408">
            <v>1464.694</v>
          </cell>
          <cell r="ET408" t="str">
            <v>WA</v>
          </cell>
          <cell r="EZ408" t="str">
            <v>WA</v>
          </cell>
          <cell r="FA408" t="str">
            <v>Bathroom</v>
          </cell>
          <cell r="FB408">
            <v>1064283.8759999999</v>
          </cell>
          <cell r="FC408">
            <v>390339.07199999999</v>
          </cell>
          <cell r="FI408" t="str">
            <v>WA</v>
          </cell>
          <cell r="FJ408" t="str">
            <v>Bedrooms</v>
          </cell>
          <cell r="FK408" t="str">
            <v>EISAnqnx</v>
          </cell>
          <cell r="FL408">
            <v>601114.79999999993</v>
          </cell>
          <cell r="FS408" t="str">
            <v>WA</v>
          </cell>
          <cell r="FT408" t="str">
            <v>EISAq</v>
          </cell>
          <cell r="FV408">
            <v>781449.24</v>
          </cell>
          <cell r="GD408" t="str">
            <v>OR</v>
          </cell>
          <cell r="GE408">
            <v>1115557.3530000001</v>
          </cell>
          <cell r="GF408">
            <v>1050215.868</v>
          </cell>
          <cell r="GI408">
            <v>1</v>
          </cell>
          <cell r="GJ408">
            <v>2</v>
          </cell>
          <cell r="GK408" t="str">
            <v>OR</v>
          </cell>
          <cell r="GL408">
            <v>1188.027</v>
          </cell>
          <cell r="GM408" t="str">
            <v>Pre 1980</v>
          </cell>
          <cell r="GN408">
            <v>-1</v>
          </cell>
          <cell r="GQ408">
            <v>6222799.8880559998</v>
          </cell>
          <cell r="GR408">
            <v>684591.64854750002</v>
          </cell>
          <cell r="GU408" t="str">
            <v>Natural Gas FAF</v>
          </cell>
          <cell r="GX408" t="str">
            <v>Wood</v>
          </cell>
          <cell r="GY408" t="str">
            <v>WA</v>
          </cell>
          <cell r="GZ408">
            <v>1464.69372558594</v>
          </cell>
        </row>
        <row r="409">
          <cell r="AD409" t="str">
            <v>WA</v>
          </cell>
          <cell r="AH409" t="str">
            <v>WA</v>
          </cell>
          <cell r="AI409" t="str">
            <v>1980-1992</v>
          </cell>
          <cell r="AJ409">
            <v>4956.4930000000004</v>
          </cell>
          <cell r="AK409" t="b">
            <v>1</v>
          </cell>
          <cell r="AN409" t="str">
            <v>WA</v>
          </cell>
          <cell r="AO409" t="str">
            <v>Natural Gas FAF</v>
          </cell>
          <cell r="AP409" t="str">
            <v>1980-1992</v>
          </cell>
          <cell r="AQ409" t="str">
            <v>Crawlspace</v>
          </cell>
          <cell r="AR409">
            <v>2003.71557617188</v>
          </cell>
          <cell r="AU409" t="str">
            <v>No</v>
          </cell>
          <cell r="AV409" t="b">
            <v>1</v>
          </cell>
          <cell r="AX409">
            <v>4043498.032714854</v>
          </cell>
          <cell r="AY409" t="b">
            <v>0</v>
          </cell>
          <cell r="AZ409">
            <v>2088007.8830302786</v>
          </cell>
          <cell r="BA409">
            <v>1</v>
          </cell>
          <cell r="BB409">
            <v>2003.71557617188</v>
          </cell>
          <cell r="BC409">
            <v>0.99999978847894622</v>
          </cell>
          <cell r="BF409" t="str">
            <v>ID</v>
          </cell>
          <cell r="BG409" t="str">
            <v>Central Air Conditioning (Ducted System)</v>
          </cell>
          <cell r="BH409" t="str">
            <v>Pre 1980</v>
          </cell>
          <cell r="BI409" t="str">
            <v>Slab on Grade</v>
          </cell>
          <cell r="BJ409">
            <v>1192.46508789063</v>
          </cell>
          <cell r="BM409" t="str">
            <v>No</v>
          </cell>
          <cell r="BN409">
            <v>2129742.6469726651</v>
          </cell>
          <cell r="BO409" t="b">
            <v>0</v>
          </cell>
          <cell r="BP409">
            <v>625507.56185302988</v>
          </cell>
          <cell r="BQ409">
            <v>1</v>
          </cell>
          <cell r="BR409">
            <v>1192.46508789063</v>
          </cell>
          <cell r="BU409" t="str">
            <v>WA</v>
          </cell>
          <cell r="BV409" t="str">
            <v>1980-1992</v>
          </cell>
          <cell r="BW409" t="str">
            <v>Gas Storage Inside Conditioned Space</v>
          </cell>
          <cell r="BY409">
            <v>4956.4930000000004</v>
          </cell>
          <cell r="BZ409" t="str">
            <v>le55</v>
          </cell>
          <cell r="CF409" t="str">
            <v>Unconditioned</v>
          </cell>
          <cell r="CG409">
            <v>1524.7619999999999</v>
          </cell>
          <cell r="CH409" t="str">
            <v>WA</v>
          </cell>
          <cell r="CI409" t="str">
            <v>Top-Freezer w/o TTD Ice</v>
          </cell>
          <cell r="CJ409">
            <v>24396.191999999999</v>
          </cell>
          <cell r="CK409" t="b">
            <v>0</v>
          </cell>
          <cell r="CQ409" t="str">
            <v>Unconditioned</v>
          </cell>
          <cell r="CR409">
            <v>12271.31</v>
          </cell>
          <cell r="CS409" t="str">
            <v>WA</v>
          </cell>
          <cell r="CT409" t="str">
            <v>Chest</v>
          </cell>
          <cell r="CU409">
            <v>257697.50999999998</v>
          </cell>
          <cell r="CV409" t="b">
            <v>0</v>
          </cell>
          <cell r="CZ409">
            <v>1524.7619999999999</v>
          </cell>
          <cell r="DA409" t="str">
            <v>WA</v>
          </cell>
          <cell r="DC409" t="str">
            <v>Vertical Axis</v>
          </cell>
          <cell r="DG409" t="str">
            <v>Gas</v>
          </cell>
          <cell r="DH409">
            <v>1464.694</v>
          </cell>
          <cell r="DI409" t="str">
            <v>WA</v>
          </cell>
          <cell r="DL409" t="str">
            <v>Gas</v>
          </cell>
          <cell r="DM409" t="str">
            <v>Gas</v>
          </cell>
          <cell r="DN409">
            <v>1524.7619999999999</v>
          </cell>
          <cell r="DO409" t="str">
            <v>WA</v>
          </cell>
          <cell r="DS409">
            <v>1524.7619999999999</v>
          </cell>
          <cell r="DT409" t="str">
            <v>WA</v>
          </cell>
          <cell r="DU409" t="str">
            <v>Unknown</v>
          </cell>
          <cell r="DX409" t="b">
            <v>0</v>
          </cell>
          <cell r="DY409">
            <v>6932.7380000000003</v>
          </cell>
          <cell r="DZ409" t="str">
            <v>OR</v>
          </cell>
          <cell r="EC409" t="str">
            <v>Desktop</v>
          </cell>
          <cell r="ED409">
            <v>2003.7159999999999</v>
          </cell>
          <cell r="EE409" t="str">
            <v>WA</v>
          </cell>
          <cell r="EH409" t="str">
            <v>gt20</v>
          </cell>
          <cell r="EI409">
            <v>1464.694</v>
          </cell>
          <cell r="EJ409" t="str">
            <v>WA</v>
          </cell>
          <cell r="EO409">
            <v>3785.7640000000001</v>
          </cell>
          <cell r="EP409" t="str">
            <v>ID</v>
          </cell>
          <cell r="ES409">
            <v>2003.7159999999999</v>
          </cell>
          <cell r="ET409" t="str">
            <v>WA</v>
          </cell>
          <cell r="EZ409" t="str">
            <v>WA</v>
          </cell>
          <cell r="FA409" t="str">
            <v>Bedrooms</v>
          </cell>
          <cell r="FB409">
            <v>577884.79799999995</v>
          </cell>
          <cell r="FC409">
            <v>867589.57799999998</v>
          </cell>
          <cell r="FI409" t="str">
            <v>WA</v>
          </cell>
          <cell r="FJ409" t="str">
            <v>Bedrooms</v>
          </cell>
          <cell r="FK409" t="str">
            <v>EISAq</v>
          </cell>
          <cell r="FL409">
            <v>60111.479999999996</v>
          </cell>
          <cell r="FS409" t="str">
            <v>WA</v>
          </cell>
          <cell r="FT409" t="str">
            <v>EISAx</v>
          </cell>
          <cell r="FV409">
            <v>100185.79999999999</v>
          </cell>
          <cell r="GD409" t="str">
            <v>WA</v>
          </cell>
          <cell r="GE409">
            <v>11613063.099000001</v>
          </cell>
          <cell r="GF409">
            <v>9585857.4620000012</v>
          </cell>
          <cell r="GI409">
            <v>1</v>
          </cell>
          <cell r="GJ409">
            <v>1</v>
          </cell>
          <cell r="GK409" t="str">
            <v>WA</v>
          </cell>
          <cell r="GL409">
            <v>4956.4930000000004</v>
          </cell>
          <cell r="GM409" t="str">
            <v>1980-1992</v>
          </cell>
          <cell r="GN409">
            <v>0</v>
          </cell>
          <cell r="GQ409">
            <v>26513584.614659</v>
          </cell>
          <cell r="GR409">
            <v>852504.40476750012</v>
          </cell>
          <cell r="GU409" t="str">
            <v>Natural Gas FAF</v>
          </cell>
          <cell r="GX409" t="str">
            <v>Baseboard/Wall/Radiant</v>
          </cell>
          <cell r="GY409" t="str">
            <v>OR</v>
          </cell>
          <cell r="GZ409">
            <v>6932.73828125</v>
          </cell>
        </row>
        <row r="410">
          <cell r="AD410" t="str">
            <v>WA</v>
          </cell>
          <cell r="AH410" t="str">
            <v>WA</v>
          </cell>
          <cell r="AI410" t="str">
            <v>1980-1992</v>
          </cell>
          <cell r="AJ410">
            <v>4956.4930000000004</v>
          </cell>
          <cell r="AK410" t="b">
            <v>1</v>
          </cell>
          <cell r="AN410" t="str">
            <v>WA</v>
          </cell>
          <cell r="AO410" t="str">
            <v>Natural Gas Other</v>
          </cell>
          <cell r="AP410" t="str">
            <v>1993-2006</v>
          </cell>
          <cell r="AQ410" t="str">
            <v>Basement</v>
          </cell>
          <cell r="AR410">
            <v>1464.69372558594</v>
          </cell>
          <cell r="AU410" t="str">
            <v>No</v>
          </cell>
          <cell r="AV410" t="b">
            <v>0</v>
          </cell>
          <cell r="AX410">
            <v>7308821.6906738402</v>
          </cell>
          <cell r="AY410" t="b">
            <v>0</v>
          </cell>
          <cell r="AZ410">
            <v>1137905.9084704609</v>
          </cell>
          <cell r="BA410" t="str">
            <v/>
          </cell>
          <cell r="BB410" t="str">
            <v/>
          </cell>
          <cell r="BC410">
            <v>0.99999981264751547</v>
          </cell>
          <cell r="BF410" t="str">
            <v>WA</v>
          </cell>
          <cell r="BG410" t="str">
            <v>PTAC</v>
          </cell>
          <cell r="BH410" t="str">
            <v>Pre 1980</v>
          </cell>
          <cell r="BI410" t="str">
            <v>Crawlspace</v>
          </cell>
          <cell r="BJ410">
            <v>1904.28771972656</v>
          </cell>
          <cell r="BM410" t="str">
            <v>No</v>
          </cell>
          <cell r="BN410">
            <v>2852623.0041503869</v>
          </cell>
          <cell r="BO410" t="b">
            <v>0</v>
          </cell>
          <cell r="BP410">
            <v>780244.37868987932</v>
          </cell>
          <cell r="BQ410">
            <v>1</v>
          </cell>
          <cell r="BR410">
            <v>1904.28771972656</v>
          </cell>
          <cell r="BU410" t="str">
            <v>WA</v>
          </cell>
          <cell r="BV410" t="str">
            <v>Pre 1980</v>
          </cell>
          <cell r="BW410" t="str">
            <v>Electric Storage - Inside Conditioned Space</v>
          </cell>
          <cell r="BY410">
            <v>1524.7619999999999</v>
          </cell>
          <cell r="BZ410" t="str">
            <v>le55</v>
          </cell>
          <cell r="CF410" t="str">
            <v>Conditioned</v>
          </cell>
          <cell r="CG410">
            <v>1524.7619999999999</v>
          </cell>
          <cell r="CH410" t="str">
            <v>WA</v>
          </cell>
          <cell r="CI410" t="str">
            <v>Side-by-Side w/o TTD Ice</v>
          </cell>
          <cell r="CJ410">
            <v>51841.907999999996</v>
          </cell>
          <cell r="CK410" t="b">
            <v>0</v>
          </cell>
          <cell r="CQ410" t="str">
            <v>Unconditioned</v>
          </cell>
          <cell r="CR410">
            <v>1612.692</v>
          </cell>
          <cell r="CS410" t="str">
            <v>OR</v>
          </cell>
          <cell r="CT410" t="str">
            <v>Upright</v>
          </cell>
          <cell r="CU410">
            <v>32253.84</v>
          </cell>
          <cell r="CV410" t="b">
            <v>0</v>
          </cell>
          <cell r="CZ410">
            <v>1150.8789999999999</v>
          </cell>
          <cell r="DA410" t="str">
            <v>WA</v>
          </cell>
          <cell r="DC410" t="str">
            <v>Vertical Axis</v>
          </cell>
          <cell r="DG410" t="str">
            <v>Electric</v>
          </cell>
          <cell r="DH410">
            <v>2003.7159999999999</v>
          </cell>
          <cell r="DI410" t="str">
            <v>WA</v>
          </cell>
          <cell r="DL410" t="str">
            <v>Electric</v>
          </cell>
          <cell r="DM410" t="str">
            <v>Electric</v>
          </cell>
          <cell r="DN410">
            <v>1150.8789999999999</v>
          </cell>
          <cell r="DO410" t="str">
            <v>WA</v>
          </cell>
          <cell r="DS410">
            <v>1524.7619999999999</v>
          </cell>
          <cell r="DT410" t="str">
            <v>WA</v>
          </cell>
          <cell r="DU410" t="str">
            <v>Unknown</v>
          </cell>
          <cell r="DX410" t="b">
            <v>0</v>
          </cell>
          <cell r="DY410">
            <v>6932.7380000000003</v>
          </cell>
          <cell r="DZ410" t="str">
            <v>OR</v>
          </cell>
          <cell r="EC410" t="str">
            <v>Laptop</v>
          </cell>
          <cell r="ED410">
            <v>2003.7159999999999</v>
          </cell>
          <cell r="EE410" t="str">
            <v>WA</v>
          </cell>
          <cell r="EH410" t="str">
            <v>gt20</v>
          </cell>
          <cell r="EI410">
            <v>1524.7619999999999</v>
          </cell>
          <cell r="EJ410" t="str">
            <v>WA</v>
          </cell>
          <cell r="EO410">
            <v>2079.9929999999999</v>
          </cell>
          <cell r="EP410" t="str">
            <v>WA</v>
          </cell>
          <cell r="ES410">
            <v>2003.7159999999999</v>
          </cell>
          <cell r="ET410" t="str">
            <v>WA</v>
          </cell>
          <cell r="EZ410" t="str">
            <v>WA</v>
          </cell>
          <cell r="FA410" t="str">
            <v>Exterior</v>
          </cell>
          <cell r="FB410">
            <v>297328.58999999997</v>
          </cell>
          <cell r="FC410">
            <v>4711514.58</v>
          </cell>
          <cell r="FI410" t="str">
            <v>WA</v>
          </cell>
          <cell r="FJ410" t="str">
            <v>Exterior</v>
          </cell>
          <cell r="FK410" t="str">
            <v>EISAq</v>
          </cell>
          <cell r="FL410">
            <v>120222.95999999999</v>
          </cell>
          <cell r="FS410" t="str">
            <v>WA</v>
          </cell>
          <cell r="FT410" t="str">
            <v>EISAnqnx</v>
          </cell>
          <cell r="FV410">
            <v>2592095.4</v>
          </cell>
          <cell r="GD410" t="str">
            <v>WA</v>
          </cell>
          <cell r="GE410">
            <v>12609318.192000002</v>
          </cell>
          <cell r="GF410">
            <v>16852076.200000003</v>
          </cell>
          <cell r="GI410">
            <v>1</v>
          </cell>
          <cell r="GJ410">
            <v>1</v>
          </cell>
          <cell r="GK410" t="str">
            <v>WA</v>
          </cell>
          <cell r="GL410">
            <v>4956.4930000000004</v>
          </cell>
          <cell r="GM410" t="str">
            <v>1980-1992</v>
          </cell>
          <cell r="GN410">
            <v>0</v>
          </cell>
          <cell r="GQ410">
            <v>29317259.575560004</v>
          </cell>
          <cell r="GR410">
            <v>708976.75872000004</v>
          </cell>
          <cell r="GU410" t="str">
            <v>Baseboard/Wall/Radiant</v>
          </cell>
          <cell r="GX410" t="str">
            <v>None</v>
          </cell>
          <cell r="GY410" t="str">
            <v>WA</v>
          </cell>
          <cell r="GZ410">
            <v>1524.76245117188</v>
          </cell>
        </row>
        <row r="411">
          <cell r="AD411" t="str">
            <v>WA</v>
          </cell>
          <cell r="AH411" t="str">
            <v>WA</v>
          </cell>
          <cell r="AI411" t="str">
            <v>Pre 1980</v>
          </cell>
          <cell r="AJ411">
            <v>1524.7619999999999</v>
          </cell>
          <cell r="AK411" t="b">
            <v>1</v>
          </cell>
          <cell r="AN411" t="str">
            <v>WA</v>
          </cell>
          <cell r="AO411" t="str">
            <v>Natural Gas FAF</v>
          </cell>
          <cell r="AP411" t="str">
            <v>1993-2006</v>
          </cell>
          <cell r="AQ411" t="str">
            <v>Basement</v>
          </cell>
          <cell r="AR411">
            <v>1464.69372558594</v>
          </cell>
          <cell r="AU411" t="str">
            <v>No</v>
          </cell>
          <cell r="AV411" t="b">
            <v>1</v>
          </cell>
          <cell r="AX411">
            <v>7308821.6906738402</v>
          </cell>
          <cell r="AY411" t="b">
            <v>0</v>
          </cell>
          <cell r="AZ411">
            <v>1137905.9084704609</v>
          </cell>
          <cell r="BA411">
            <v>1</v>
          </cell>
          <cell r="BB411">
            <v>1464.69372558594</v>
          </cell>
          <cell r="BC411">
            <v>0.99999981264751547</v>
          </cell>
          <cell r="BF411" t="str">
            <v>OR</v>
          </cell>
          <cell r="BG411" t="str">
            <v>Heat Pump (Central System)</v>
          </cell>
          <cell r="BH411" t="str">
            <v>1980-1992</v>
          </cell>
          <cell r="BI411" t="str">
            <v>Crawlspace</v>
          </cell>
          <cell r="BJ411">
            <v>459.15347799378702</v>
          </cell>
          <cell r="BM411" t="str">
            <v>No</v>
          </cell>
          <cell r="BN411">
            <v>2194294.4713323084</v>
          </cell>
          <cell r="BO411" t="b">
            <v>0</v>
          </cell>
          <cell r="BP411">
            <v>383962.32077613327</v>
          </cell>
          <cell r="BQ411">
            <v>0.5</v>
          </cell>
          <cell r="BR411">
            <v>229.57673899689351</v>
          </cell>
          <cell r="BU411" t="str">
            <v>WA</v>
          </cell>
          <cell r="BV411" t="str">
            <v>Pre 1980</v>
          </cell>
          <cell r="BW411" t="str">
            <v>Gas Storage Inside Conditioned Space</v>
          </cell>
          <cell r="BY411">
            <v>1524.7619999999999</v>
          </cell>
          <cell r="BZ411" t="str">
            <v>le55</v>
          </cell>
          <cell r="CF411" t="str">
            <v>Conditioned</v>
          </cell>
          <cell r="CG411">
            <v>2003.7159999999999</v>
          </cell>
          <cell r="CH411" t="str">
            <v>WA</v>
          </cell>
          <cell r="CI411" t="str">
            <v>Top-Freezer w/o TTD Ice</v>
          </cell>
          <cell r="CJ411">
            <v>36066.887999999999</v>
          </cell>
          <cell r="CK411" t="b">
            <v>0</v>
          </cell>
          <cell r="CQ411" t="str">
            <v>Unconditioned</v>
          </cell>
          <cell r="CR411">
            <v>1612.692</v>
          </cell>
          <cell r="CS411" t="str">
            <v>OR</v>
          </cell>
          <cell r="CT411" t="str">
            <v>Upright</v>
          </cell>
          <cell r="CU411">
            <v>29028.455999999998</v>
          </cell>
          <cell r="CV411" t="b">
            <v>0</v>
          </cell>
          <cell r="CZ411">
            <v>6932.7380000000003</v>
          </cell>
          <cell r="DA411" t="str">
            <v>OR</v>
          </cell>
          <cell r="DC411" t="str">
            <v>Horizontal Axis</v>
          </cell>
          <cell r="DG411" t="str">
            <v>Electric</v>
          </cell>
          <cell r="DH411">
            <v>6932.7380000000003</v>
          </cell>
          <cell r="DI411" t="str">
            <v>OR</v>
          </cell>
          <cell r="DL411" t="str">
            <v>Electric</v>
          </cell>
          <cell r="DM411" t="str">
            <v>Electric</v>
          </cell>
          <cell r="DN411">
            <v>4956.4930000000004</v>
          </cell>
          <cell r="DO411" t="str">
            <v>WA</v>
          </cell>
          <cell r="DS411">
            <v>1524.7619999999999</v>
          </cell>
          <cell r="DT411" t="str">
            <v>WA</v>
          </cell>
          <cell r="DU411" t="str">
            <v>Unknown</v>
          </cell>
          <cell r="DX411" t="b">
            <v>0</v>
          </cell>
          <cell r="DY411">
            <v>1524.7619999999999</v>
          </cell>
          <cell r="DZ411" t="str">
            <v>WA</v>
          </cell>
          <cell r="EC411" t="str">
            <v>Desktop</v>
          </cell>
          <cell r="ED411">
            <v>2003.7159999999999</v>
          </cell>
          <cell r="EE411" t="str">
            <v>WA</v>
          </cell>
          <cell r="EH411" t="str">
            <v>le20</v>
          </cell>
          <cell r="EI411">
            <v>1524.7619999999999</v>
          </cell>
          <cell r="EJ411" t="str">
            <v>WA</v>
          </cell>
          <cell r="EO411">
            <v>3785.7640000000001</v>
          </cell>
          <cell r="EP411" t="str">
            <v>ID</v>
          </cell>
          <cell r="ES411">
            <v>6932.7380000000003</v>
          </cell>
          <cell r="ET411" t="str">
            <v>OR</v>
          </cell>
          <cell r="EZ411" t="str">
            <v>WA</v>
          </cell>
          <cell r="FA411" t="str">
            <v>Garage</v>
          </cell>
          <cell r="FB411">
            <v>250060.96799999999</v>
          </cell>
          <cell r="FC411">
            <v>544340.03399999999</v>
          </cell>
          <cell r="FI411" t="str">
            <v>WA</v>
          </cell>
          <cell r="FJ411" t="str">
            <v>Garage</v>
          </cell>
          <cell r="FK411" t="str">
            <v>EISAnqnx</v>
          </cell>
          <cell r="FL411">
            <v>160297.28</v>
          </cell>
          <cell r="FS411" t="str">
            <v>WA</v>
          </cell>
          <cell r="FT411" t="str">
            <v>EISAq</v>
          </cell>
          <cell r="FV411">
            <v>567211.46400000004</v>
          </cell>
          <cell r="GD411" t="str">
            <v>WA</v>
          </cell>
          <cell r="GE411">
            <v>6609843.2699999996</v>
          </cell>
          <cell r="GF411">
            <v>2601243.9720000001</v>
          </cell>
          <cell r="GI411">
            <v>1</v>
          </cell>
          <cell r="GJ411">
            <v>1</v>
          </cell>
          <cell r="GK411" t="str">
            <v>WA</v>
          </cell>
          <cell r="GL411">
            <v>1524.7619999999999</v>
          </cell>
          <cell r="GM411" t="str">
            <v>Pre 1980</v>
          </cell>
          <cell r="GN411">
            <v>0</v>
          </cell>
          <cell r="GQ411">
            <v>7547541.4047599994</v>
          </cell>
          <cell r="GR411">
            <v>442748.95384500001</v>
          </cell>
          <cell r="GU411" t="str">
            <v>Natural Gas FAF</v>
          </cell>
          <cell r="GX411" t="str">
            <v>None</v>
          </cell>
          <cell r="GY411" t="str">
            <v>WA</v>
          </cell>
          <cell r="GZ411">
            <v>1524.76245117188</v>
          </cell>
        </row>
        <row r="412">
          <cell r="AD412" t="str">
            <v>WA</v>
          </cell>
          <cell r="AH412" t="str">
            <v>WA</v>
          </cell>
          <cell r="AI412" t="str">
            <v>Pre 1980</v>
          </cell>
          <cell r="AJ412">
            <v>1150.8789999999999</v>
          </cell>
          <cell r="AK412" t="b">
            <v>1</v>
          </cell>
          <cell r="AN412" t="str">
            <v>WA</v>
          </cell>
          <cell r="AO412" t="str">
            <v>Natural Gas Other</v>
          </cell>
          <cell r="AP412" t="str">
            <v>1993-2006</v>
          </cell>
          <cell r="AQ412" t="str">
            <v>Basement</v>
          </cell>
          <cell r="AR412">
            <v>1464.69372558594</v>
          </cell>
          <cell r="AU412" t="str">
            <v>No</v>
          </cell>
          <cell r="AV412" t="b">
            <v>0</v>
          </cell>
          <cell r="AX412">
            <v>7308821.6906738402</v>
          </cell>
          <cell r="AY412" t="b">
            <v>0</v>
          </cell>
          <cell r="AZ412">
            <v>1137905.9084704609</v>
          </cell>
          <cell r="BA412" t="str">
            <v/>
          </cell>
          <cell r="BB412" t="str">
            <v/>
          </cell>
          <cell r="BC412">
            <v>0.99999981264751547</v>
          </cell>
          <cell r="BF412" t="str">
            <v>OR</v>
          </cell>
          <cell r="BG412" t="str">
            <v>Heat Pump (Central System)</v>
          </cell>
          <cell r="BH412" t="str">
            <v>1980-1992</v>
          </cell>
          <cell r="BI412" t="str">
            <v>Basement</v>
          </cell>
          <cell r="BJ412">
            <v>1153.5382944671501</v>
          </cell>
          <cell r="BM412" t="str">
            <v>No</v>
          </cell>
          <cell r="BN412">
            <v>5512759.5092585105</v>
          </cell>
          <cell r="BO412" t="b">
            <v>0</v>
          </cell>
          <cell r="BP412">
            <v>964634.40194989182</v>
          </cell>
          <cell r="BQ412">
            <v>0.5</v>
          </cell>
          <cell r="BR412">
            <v>576.76914723357504</v>
          </cell>
          <cell r="BU412" t="str">
            <v>OR</v>
          </cell>
          <cell r="BV412" t="str">
            <v>1980-1992</v>
          </cell>
          <cell r="BW412" t="str">
            <v>Gas Tankless</v>
          </cell>
          <cell r="BY412">
            <v>6932.7380000000003</v>
          </cell>
          <cell r="BZ412" t="str">
            <v/>
          </cell>
          <cell r="CF412" t="str">
            <v>Conditioned</v>
          </cell>
          <cell r="CG412">
            <v>1524.7619999999999</v>
          </cell>
          <cell r="CH412" t="str">
            <v>WA</v>
          </cell>
          <cell r="CI412" t="str">
            <v>Top-Freezer w/o TTD Ice</v>
          </cell>
          <cell r="CJ412">
            <v>27445.716</v>
          </cell>
          <cell r="CK412" t="b">
            <v>0</v>
          </cell>
          <cell r="CQ412" t="str">
            <v>Conditioned</v>
          </cell>
          <cell r="CR412">
            <v>1144.6790000000001</v>
          </cell>
          <cell r="CS412" t="str">
            <v>MT</v>
          </cell>
          <cell r="CT412" t="str">
            <v>Upright</v>
          </cell>
          <cell r="CU412">
            <v>20604.222000000002</v>
          </cell>
          <cell r="CV412" t="b">
            <v>0</v>
          </cell>
          <cell r="CZ412">
            <v>1524.7619999999999</v>
          </cell>
          <cell r="DA412" t="str">
            <v>WA</v>
          </cell>
          <cell r="DC412" t="str">
            <v>Horizontal Axis</v>
          </cell>
          <cell r="DG412" t="str">
            <v>Electric</v>
          </cell>
          <cell r="DH412">
            <v>1524.7619999999999</v>
          </cell>
          <cell r="DI412" t="str">
            <v>WA</v>
          </cell>
          <cell r="DL412" t="str">
            <v>Electric</v>
          </cell>
          <cell r="DM412" t="str">
            <v>Electric</v>
          </cell>
          <cell r="DN412">
            <v>1464.694</v>
          </cell>
          <cell r="DO412" t="str">
            <v>WA</v>
          </cell>
          <cell r="DS412">
            <v>1524.7619999999999</v>
          </cell>
          <cell r="DT412" t="str">
            <v>WA</v>
          </cell>
          <cell r="DU412" t="str">
            <v>lt32</v>
          </cell>
          <cell r="DX412" t="b">
            <v>0</v>
          </cell>
          <cell r="DY412">
            <v>6932.7380000000003</v>
          </cell>
          <cell r="DZ412" t="str">
            <v>OR</v>
          </cell>
          <cell r="EC412" t="str">
            <v>Laptop</v>
          </cell>
          <cell r="ED412">
            <v>4956.4930000000004</v>
          </cell>
          <cell r="EE412" t="str">
            <v>WA</v>
          </cell>
          <cell r="EH412" t="str">
            <v>le20</v>
          </cell>
          <cell r="EI412">
            <v>1524.7619999999999</v>
          </cell>
          <cell r="EJ412" t="str">
            <v>WA</v>
          </cell>
          <cell r="EO412">
            <v>3785.7640000000001</v>
          </cell>
          <cell r="EP412" t="str">
            <v>ID</v>
          </cell>
          <cell r="ES412">
            <v>4956.4930000000004</v>
          </cell>
          <cell r="ET412" t="str">
            <v>WA</v>
          </cell>
          <cell r="EZ412" t="str">
            <v>WA</v>
          </cell>
          <cell r="FA412" t="str">
            <v>Kitchen</v>
          </cell>
          <cell r="FB412">
            <v>1067333.3999999999</v>
          </cell>
          <cell r="FC412">
            <v>646499.08799999999</v>
          </cell>
          <cell r="FI412" t="str">
            <v>WA</v>
          </cell>
          <cell r="FJ412" t="str">
            <v>Garage</v>
          </cell>
          <cell r="FK412" t="str">
            <v>EISAq</v>
          </cell>
          <cell r="FL412">
            <v>60111.479999999996</v>
          </cell>
          <cell r="FS412" t="str">
            <v>WA</v>
          </cell>
          <cell r="FT412" t="str">
            <v>EISAx</v>
          </cell>
          <cell r="FV412">
            <v>1494266.76</v>
          </cell>
          <cell r="GD412" t="str">
            <v>WA</v>
          </cell>
          <cell r="GE412">
            <v>2546895.227</v>
          </cell>
          <cell r="GF412">
            <v>1122107.0249999999</v>
          </cell>
          <cell r="GI412">
            <v>1</v>
          </cell>
          <cell r="GJ412">
            <v>1</v>
          </cell>
          <cell r="GK412" t="str">
            <v>WA</v>
          </cell>
          <cell r="GL412">
            <v>1150.8789999999999</v>
          </cell>
          <cell r="GM412" t="str">
            <v>Pre 1980</v>
          </cell>
          <cell r="GN412">
            <v>-1</v>
          </cell>
          <cell r="GQ412">
            <v>5802691.6372349998</v>
          </cell>
          <cell r="GR412">
            <v>402853.68515999999</v>
          </cell>
          <cell r="GU412" t="str">
            <v>Natural Gas FAF</v>
          </cell>
          <cell r="GX412" t="str">
            <v>None</v>
          </cell>
          <cell r="GY412" t="str">
            <v>WA</v>
          </cell>
          <cell r="GZ412">
            <v>1524.76245117188</v>
          </cell>
        </row>
        <row r="413">
          <cell r="AD413" t="str">
            <v>OR</v>
          </cell>
          <cell r="AH413" t="str">
            <v>OR</v>
          </cell>
          <cell r="AI413" t="str">
            <v>Pre 1980</v>
          </cell>
          <cell r="AJ413">
            <v>6932.7380000000003</v>
          </cell>
          <cell r="AK413" t="b">
            <v>1</v>
          </cell>
          <cell r="AN413" t="str">
            <v>WA</v>
          </cell>
          <cell r="AO413" t="str">
            <v>Natural Gas Other</v>
          </cell>
          <cell r="AP413" t="str">
            <v>1993-2006</v>
          </cell>
          <cell r="AQ413" t="str">
            <v>Basement</v>
          </cell>
          <cell r="AR413">
            <v>1464.69372558594</v>
          </cell>
          <cell r="AU413" t="str">
            <v>No</v>
          </cell>
          <cell r="AV413" t="b">
            <v>0</v>
          </cell>
          <cell r="AX413">
            <v>7308821.6906738402</v>
          </cell>
          <cell r="AY413" t="b">
            <v>0</v>
          </cell>
          <cell r="AZ413">
            <v>1137905.9084704609</v>
          </cell>
          <cell r="BA413" t="str">
            <v/>
          </cell>
          <cell r="BB413" t="str">
            <v/>
          </cell>
          <cell r="BC413">
            <v>0.99999981264751547</v>
          </cell>
          <cell r="BF413" t="str">
            <v>ID</v>
          </cell>
          <cell r="BG413" t="str">
            <v>Central Air Conditioning (Ducted System)</v>
          </cell>
          <cell r="BH413" t="str">
            <v>Pre 1980</v>
          </cell>
          <cell r="BI413" t="str">
            <v>Crawlspace</v>
          </cell>
          <cell r="BJ413">
            <v>3785.76440429688</v>
          </cell>
          <cell r="BM413" t="str">
            <v>No</v>
          </cell>
          <cell r="BN413">
            <v>3407187.9638671922</v>
          </cell>
          <cell r="BO413" t="b">
            <v>0</v>
          </cell>
          <cell r="BP413">
            <v>1182415.7464992937</v>
          </cell>
          <cell r="BQ413">
            <v>1</v>
          </cell>
          <cell r="BR413">
            <v>3785.76440429688</v>
          </cell>
          <cell r="BU413" t="str">
            <v>WA</v>
          </cell>
          <cell r="BV413" t="str">
            <v>Pre 1980</v>
          </cell>
          <cell r="BW413" t="str">
            <v>Electric Storage - Inside Conditioned Space</v>
          </cell>
          <cell r="BY413">
            <v>2003.7159999999999</v>
          </cell>
          <cell r="BZ413" t="str">
            <v>le55</v>
          </cell>
          <cell r="CF413" t="str">
            <v>Conditioned</v>
          </cell>
          <cell r="CG413">
            <v>1524.7619999999999</v>
          </cell>
          <cell r="CH413" t="str">
            <v>WA</v>
          </cell>
          <cell r="CI413" t="str">
            <v>Top-Freezer w/o TTD Ice</v>
          </cell>
          <cell r="CJ413">
            <v>28970.477999999999</v>
          </cell>
          <cell r="CK413" t="b">
            <v>0</v>
          </cell>
          <cell r="CQ413" t="str">
            <v>Unconditioned</v>
          </cell>
          <cell r="CR413">
            <v>8264.9449999999997</v>
          </cell>
          <cell r="CS413" t="str">
            <v>OR</v>
          </cell>
          <cell r="CT413" t="str">
            <v>Upright</v>
          </cell>
          <cell r="CU413">
            <v>181828.78999999998</v>
          </cell>
          <cell r="CV413" t="b">
            <v>0</v>
          </cell>
          <cell r="CZ413">
            <v>2003.7159999999999</v>
          </cell>
          <cell r="DA413" t="str">
            <v>WA</v>
          </cell>
          <cell r="DC413" t="str">
            <v>Horizontal Axis</v>
          </cell>
          <cell r="DG413" t="str">
            <v>Electric</v>
          </cell>
          <cell r="DH413">
            <v>6932.7380000000003</v>
          </cell>
          <cell r="DI413" t="str">
            <v>OR</v>
          </cell>
          <cell r="DL413" t="str">
            <v>Electric</v>
          </cell>
          <cell r="DM413" t="str">
            <v>Electric</v>
          </cell>
          <cell r="DN413">
            <v>1464.694</v>
          </cell>
          <cell r="DO413" t="str">
            <v>WA</v>
          </cell>
          <cell r="DS413">
            <v>1524.7619999999999</v>
          </cell>
          <cell r="DT413" t="str">
            <v>WA</v>
          </cell>
          <cell r="DU413" t="str">
            <v>lt32</v>
          </cell>
          <cell r="DX413" t="b">
            <v>0</v>
          </cell>
          <cell r="DY413">
            <v>6932.7380000000003</v>
          </cell>
          <cell r="DZ413" t="str">
            <v>OR</v>
          </cell>
          <cell r="EC413" t="str">
            <v>Desktop</v>
          </cell>
          <cell r="ED413">
            <v>4956.4930000000004</v>
          </cell>
          <cell r="EE413" t="str">
            <v>WA</v>
          </cell>
          <cell r="EH413" t="str">
            <v>le20</v>
          </cell>
          <cell r="EI413">
            <v>1524.7619999999999</v>
          </cell>
          <cell r="EJ413" t="str">
            <v>WA</v>
          </cell>
          <cell r="EO413">
            <v>3785.7640000000001</v>
          </cell>
          <cell r="EP413" t="str">
            <v>ID</v>
          </cell>
          <cell r="ES413">
            <v>2003.7159999999999</v>
          </cell>
          <cell r="ET413" t="str">
            <v>WA</v>
          </cell>
          <cell r="EZ413" t="str">
            <v>WA</v>
          </cell>
          <cell r="FA413" t="str">
            <v>Living Room/Family Room</v>
          </cell>
          <cell r="FB413">
            <v>336972.402</v>
          </cell>
          <cell r="FC413">
            <v>1146621.024</v>
          </cell>
          <cell r="FI413" t="str">
            <v>WA</v>
          </cell>
          <cell r="FJ413" t="str">
            <v>Kitchen</v>
          </cell>
          <cell r="FK413" t="str">
            <v>EISAq</v>
          </cell>
          <cell r="FL413">
            <v>210390.18</v>
          </cell>
          <cell r="FS413" t="str">
            <v>WA</v>
          </cell>
          <cell r="FT413" t="str">
            <v>EISAnqnx</v>
          </cell>
          <cell r="FV413">
            <v>1440900.0899999999</v>
          </cell>
          <cell r="GD413" t="str">
            <v>OR</v>
          </cell>
          <cell r="GE413">
            <v>22794842.544</v>
          </cell>
          <cell r="GF413">
            <v>12270946.26</v>
          </cell>
          <cell r="GI413">
            <v>1</v>
          </cell>
          <cell r="GJ413">
            <v>1</v>
          </cell>
          <cell r="GK413" t="str">
            <v>OR</v>
          </cell>
          <cell r="GL413">
            <v>6932.7380000000003</v>
          </cell>
          <cell r="GM413" t="str">
            <v>Pre 1980</v>
          </cell>
          <cell r="GN413">
            <v>0</v>
          </cell>
          <cell r="GQ413">
            <v>35357657.073800005</v>
          </cell>
          <cell r="GR413">
            <v>3733764.7046600003</v>
          </cell>
          <cell r="GU413" t="str">
            <v>Natural Gas FAF</v>
          </cell>
          <cell r="GX413" t="str">
            <v>Natural Gas Other</v>
          </cell>
          <cell r="GY413" t="str">
            <v>WA</v>
          </cell>
          <cell r="GZ413">
            <v>1524.76245117188</v>
          </cell>
        </row>
        <row r="414">
          <cell r="AD414" t="str">
            <v>WA</v>
          </cell>
          <cell r="AH414" t="str">
            <v>WA</v>
          </cell>
          <cell r="AI414" t="str">
            <v>Pre 1980</v>
          </cell>
          <cell r="AJ414">
            <v>1524.7619999999999</v>
          </cell>
          <cell r="AK414" t="b">
            <v>1</v>
          </cell>
          <cell r="AN414" t="str">
            <v>OR</v>
          </cell>
          <cell r="AO414" t="str">
            <v>Natural Gas FAF</v>
          </cell>
          <cell r="AP414" t="str">
            <v>Pre 1980</v>
          </cell>
          <cell r="AQ414" t="str">
            <v>Basement</v>
          </cell>
          <cell r="AR414">
            <v>6932.73828125</v>
          </cell>
          <cell r="AU414" t="str">
            <v>No</v>
          </cell>
          <cell r="AV414" t="b">
            <v>1</v>
          </cell>
          <cell r="AX414">
            <v>12964220.5859375</v>
          </cell>
          <cell r="AY414" t="b">
            <v>0</v>
          </cell>
          <cell r="AZ414">
            <v>2436926.8332421873</v>
          </cell>
          <cell r="BA414">
            <v>1</v>
          </cell>
          <cell r="BB414">
            <v>6932.73828125</v>
          </cell>
          <cell r="BC414">
            <v>1.0000000405683873</v>
          </cell>
          <cell r="BF414" t="str">
            <v>WA</v>
          </cell>
          <cell r="BG414" t="str">
            <v>Heat Pump (Ductless System)</v>
          </cell>
          <cell r="BH414" t="str">
            <v>Pre 1980</v>
          </cell>
          <cell r="BI414" t="str">
            <v>Slab on Grade</v>
          </cell>
          <cell r="BJ414">
            <v>617.49804306030296</v>
          </cell>
          <cell r="BM414" t="str">
            <v>No</v>
          </cell>
          <cell r="BN414">
            <v>948476.99414062535</v>
          </cell>
          <cell r="BO414" t="b">
            <v>0</v>
          </cell>
          <cell r="BP414">
            <v>312322.48270534142</v>
          </cell>
          <cell r="BQ414">
            <v>0.5</v>
          </cell>
          <cell r="BR414">
            <v>308.74902153015148</v>
          </cell>
          <cell r="BU414" t="str">
            <v>OR</v>
          </cell>
          <cell r="BV414" t="str">
            <v>Pre 1980</v>
          </cell>
          <cell r="BW414" t="str">
            <v>Electric Storage - Inside Conditioned Space</v>
          </cell>
          <cell r="BY414">
            <v>1188.027</v>
          </cell>
          <cell r="BZ414" t="str">
            <v>le55</v>
          </cell>
          <cell r="CF414" t="str">
            <v>Conditioned</v>
          </cell>
          <cell r="CG414">
            <v>1464.694</v>
          </cell>
          <cell r="CH414" t="str">
            <v>WA</v>
          </cell>
          <cell r="CI414" t="str">
            <v>Top-Freezer w/o TTD Ice</v>
          </cell>
          <cell r="CJ414">
            <v>29293.879999999997</v>
          </cell>
          <cell r="CK414" t="b">
            <v>0</v>
          </cell>
          <cell r="CQ414" t="str">
            <v>Unconditioned</v>
          </cell>
          <cell r="CR414">
            <v>8264.9449999999997</v>
          </cell>
          <cell r="CS414" t="str">
            <v>OR</v>
          </cell>
          <cell r="CT414" t="str">
            <v>Chest</v>
          </cell>
          <cell r="CU414">
            <v>165298.9</v>
          </cell>
          <cell r="CV414" t="b">
            <v>0</v>
          </cell>
          <cell r="CZ414">
            <v>1524.7619999999999</v>
          </cell>
          <cell r="DA414" t="str">
            <v>WA</v>
          </cell>
          <cell r="DC414" t="str">
            <v>Horizontal Axis</v>
          </cell>
          <cell r="DG414" t="str">
            <v>Electric</v>
          </cell>
          <cell r="DH414">
            <v>4956.4930000000004</v>
          </cell>
          <cell r="DI414" t="str">
            <v>WA</v>
          </cell>
          <cell r="DL414" t="str">
            <v>Electric</v>
          </cell>
          <cell r="DM414" t="str">
            <v>Electric</v>
          </cell>
          <cell r="DN414">
            <v>1524.7619999999999</v>
          </cell>
          <cell r="DO414" t="str">
            <v>WA</v>
          </cell>
          <cell r="DS414">
            <v>4956.4930000000004</v>
          </cell>
          <cell r="DT414" t="str">
            <v>WA</v>
          </cell>
          <cell r="DU414" t="str">
            <v>gt46</v>
          </cell>
          <cell r="DX414" t="b">
            <v>0</v>
          </cell>
          <cell r="DY414">
            <v>2003.7159999999999</v>
          </cell>
          <cell r="DZ414" t="str">
            <v>WA</v>
          </cell>
          <cell r="EC414" t="str">
            <v>Desktop</v>
          </cell>
          <cell r="ED414">
            <v>1524.7619999999999</v>
          </cell>
          <cell r="EE414" t="str">
            <v>WA</v>
          </cell>
          <cell r="EH414" t="str">
            <v>gt20</v>
          </cell>
          <cell r="EI414">
            <v>1524.7619999999999</v>
          </cell>
          <cell r="EJ414" t="str">
            <v>WA</v>
          </cell>
          <cell r="EO414">
            <v>8264.9449999999997</v>
          </cell>
          <cell r="EP414" t="str">
            <v>OR</v>
          </cell>
          <cell r="ES414">
            <v>4956.4930000000004</v>
          </cell>
          <cell r="ET414" t="str">
            <v>WA</v>
          </cell>
          <cell r="EZ414" t="str">
            <v>WA</v>
          </cell>
          <cell r="FA414" t="str">
            <v>Other</v>
          </cell>
          <cell r="FB414">
            <v>1601000.0999999999</v>
          </cell>
          <cell r="FC414">
            <v>835569.576</v>
          </cell>
          <cell r="FI414" t="str">
            <v>WA</v>
          </cell>
          <cell r="FJ414" t="str">
            <v>Living Room/Family Room</v>
          </cell>
          <cell r="FK414" t="str">
            <v>EISAnqnx</v>
          </cell>
          <cell r="FL414">
            <v>400743.19999999995</v>
          </cell>
          <cell r="FS414" t="str">
            <v>WA</v>
          </cell>
          <cell r="FT414" t="str">
            <v>EISAq</v>
          </cell>
          <cell r="FV414">
            <v>274457.15999999997</v>
          </cell>
          <cell r="GD414" t="str">
            <v>WA</v>
          </cell>
          <cell r="GE414">
            <v>1084105.7819999999</v>
          </cell>
          <cell r="GF414">
            <v>1366186.7519999999</v>
          </cell>
          <cell r="GI414">
            <v>1</v>
          </cell>
          <cell r="GJ414">
            <v>1</v>
          </cell>
          <cell r="GK414" t="str">
            <v>WA</v>
          </cell>
          <cell r="GL414">
            <v>1524.7619999999999</v>
          </cell>
          <cell r="GM414" t="str">
            <v>Pre 1980</v>
          </cell>
          <cell r="GN414">
            <v>0</v>
          </cell>
          <cell r="GQ414">
            <v>7547541.4047599994</v>
          </cell>
          <cell r="GR414">
            <v>442748.95384500001</v>
          </cell>
          <cell r="GU414" t="str">
            <v>Natural Gas FAF</v>
          </cell>
          <cell r="GX414" t="str">
            <v>Wood</v>
          </cell>
          <cell r="GY414" t="str">
            <v>WA</v>
          </cell>
          <cell r="GZ414">
            <v>4956.49267578125</v>
          </cell>
        </row>
        <row r="415">
          <cell r="AD415" t="str">
            <v>WA</v>
          </cell>
          <cell r="AH415" t="str">
            <v>WA</v>
          </cell>
          <cell r="AI415" t="str">
            <v>1980-1992</v>
          </cell>
          <cell r="AJ415">
            <v>2003.7159999999999</v>
          </cell>
          <cell r="AK415" t="b">
            <v>1</v>
          </cell>
          <cell r="AN415" t="str">
            <v>WA</v>
          </cell>
          <cell r="AO415" t="str">
            <v>Natural Gas FAF</v>
          </cell>
          <cell r="AP415" t="str">
            <v>Pre 1980</v>
          </cell>
          <cell r="AQ415" t="str">
            <v>Basement</v>
          </cell>
          <cell r="AR415">
            <v>963.32479623647805</v>
          </cell>
          <cell r="AU415" t="str">
            <v>No</v>
          </cell>
          <cell r="AV415" t="b">
            <v>1</v>
          </cell>
          <cell r="AX415">
            <v>2583637.103506234</v>
          </cell>
          <cell r="AY415" t="b">
            <v>0</v>
          </cell>
          <cell r="AZ415">
            <v>2019575.7556171117</v>
          </cell>
          <cell r="BA415">
            <v>0.48076923076922989</v>
          </cell>
          <cell r="BB415">
            <v>963.32479623647805</v>
          </cell>
          <cell r="BC415">
            <v>0.48076912907641506</v>
          </cell>
          <cell r="BF415" t="str">
            <v>WA</v>
          </cell>
          <cell r="BG415" t="str">
            <v>Heat Pump (Ductless System)</v>
          </cell>
          <cell r="BH415" t="str">
            <v>Pre 1980</v>
          </cell>
          <cell r="BI415" t="str">
            <v>Crawlspace</v>
          </cell>
          <cell r="BJ415">
            <v>1462.49536514282</v>
          </cell>
          <cell r="BM415" t="str">
            <v>No</v>
          </cell>
          <cell r="BN415">
            <v>2246392.8808593713</v>
          </cell>
          <cell r="BO415" t="b">
            <v>0</v>
          </cell>
          <cell r="BP415">
            <v>739711.14324949146</v>
          </cell>
          <cell r="BQ415">
            <v>0.5</v>
          </cell>
          <cell r="BR415">
            <v>731.24768257141</v>
          </cell>
          <cell r="BU415" t="str">
            <v>WA</v>
          </cell>
          <cell r="BV415" t="str">
            <v>Pre 1980</v>
          </cell>
          <cell r="BW415" t="str">
            <v>Electric Storage - Outside Conditioned Space - Buffered</v>
          </cell>
          <cell r="BY415">
            <v>1150.8789999999999</v>
          </cell>
          <cell r="BZ415" t="str">
            <v>gt55</v>
          </cell>
          <cell r="CF415" t="str">
            <v>Conditioned</v>
          </cell>
          <cell r="CG415">
            <v>1464.694</v>
          </cell>
          <cell r="CH415" t="str">
            <v>WA</v>
          </cell>
          <cell r="CI415" t="str">
            <v>Top-Freezer w/o TTD Ice</v>
          </cell>
          <cell r="CJ415">
            <v>20505.716</v>
          </cell>
          <cell r="CK415" t="b">
            <v>0</v>
          </cell>
          <cell r="CQ415" t="str">
            <v>Unconditioned</v>
          </cell>
          <cell r="CR415">
            <v>1904.288</v>
          </cell>
          <cell r="CS415" t="str">
            <v>WA</v>
          </cell>
          <cell r="CT415" t="str">
            <v>Upright</v>
          </cell>
          <cell r="CU415">
            <v>38085.760000000002</v>
          </cell>
          <cell r="CV415" t="b">
            <v>0</v>
          </cell>
          <cell r="CZ415">
            <v>2003.7159999999999</v>
          </cell>
          <cell r="DA415" t="str">
            <v>WA</v>
          </cell>
          <cell r="DC415" t="str">
            <v>Horizontal Axis</v>
          </cell>
          <cell r="DG415" t="str">
            <v>Electric</v>
          </cell>
          <cell r="DH415">
            <v>1524.7619999999999</v>
          </cell>
          <cell r="DI415" t="str">
            <v>WA</v>
          </cell>
          <cell r="DL415" t="str">
            <v>Gas</v>
          </cell>
          <cell r="DM415" t="str">
            <v>Gas</v>
          </cell>
          <cell r="DN415">
            <v>1524.7619999999999</v>
          </cell>
          <cell r="DO415" t="str">
            <v>WA</v>
          </cell>
          <cell r="DS415">
            <v>6932.7380000000003</v>
          </cell>
          <cell r="DT415" t="str">
            <v>OR</v>
          </cell>
          <cell r="DU415" t="str">
            <v>gt46</v>
          </cell>
          <cell r="DX415" t="b">
            <v>1</v>
          </cell>
          <cell r="DY415">
            <v>2003.7159999999999</v>
          </cell>
          <cell r="DZ415" t="str">
            <v>WA</v>
          </cell>
          <cell r="EC415" t="str">
            <v>Laptop</v>
          </cell>
          <cell r="ED415">
            <v>1150.8789999999999</v>
          </cell>
          <cell r="EE415" t="str">
            <v>WA</v>
          </cell>
          <cell r="EH415" t="str">
            <v>le20</v>
          </cell>
          <cell r="EI415">
            <v>1188.027</v>
          </cell>
          <cell r="EJ415" t="str">
            <v>OR</v>
          </cell>
          <cell r="EO415">
            <v>1904.288</v>
          </cell>
          <cell r="EP415" t="str">
            <v>WA</v>
          </cell>
          <cell r="ES415">
            <v>2003.7159999999999</v>
          </cell>
          <cell r="ET415" t="str">
            <v>WA</v>
          </cell>
          <cell r="EZ415" t="str">
            <v>OR</v>
          </cell>
          <cell r="FA415" t="str">
            <v>Bathroom</v>
          </cell>
          <cell r="FB415">
            <v>1247892.8400000001</v>
          </cell>
          <cell r="FC415">
            <v>277309.52</v>
          </cell>
          <cell r="FI415" t="str">
            <v>WA</v>
          </cell>
          <cell r="FJ415" t="str">
            <v>Living Room/Family Room</v>
          </cell>
          <cell r="FK415" t="str">
            <v>EISAq</v>
          </cell>
          <cell r="FL415">
            <v>118219.24399999999</v>
          </cell>
          <cell r="FS415" t="str">
            <v>WA</v>
          </cell>
          <cell r="FT415" t="str">
            <v>EISAnqnx</v>
          </cell>
          <cell r="FV415">
            <v>480891.83999999997</v>
          </cell>
          <cell r="GD415" t="str">
            <v>WA</v>
          </cell>
          <cell r="GE415">
            <v>2061823.764</v>
          </cell>
          <cell r="GF415">
            <v>2759116.932</v>
          </cell>
          <cell r="GI415">
            <v>1</v>
          </cell>
          <cell r="GJ415">
            <v>1</v>
          </cell>
          <cell r="GK415" t="str">
            <v>WA</v>
          </cell>
          <cell r="GL415">
            <v>2003.7159999999999</v>
          </cell>
          <cell r="GM415" t="str">
            <v>1980-1992</v>
          </cell>
          <cell r="GN415">
            <v>-1</v>
          </cell>
          <cell r="GQ415">
            <v>10718403.861307999</v>
          </cell>
          <cell r="GR415">
            <v>344634.14270999999</v>
          </cell>
          <cell r="GU415" t="str">
            <v>Natural Gas FAF</v>
          </cell>
          <cell r="GX415" t="str">
            <v>None</v>
          </cell>
          <cell r="GY415" t="str">
            <v>WA</v>
          </cell>
          <cell r="GZ415">
            <v>2478.24633789063</v>
          </cell>
        </row>
        <row r="416">
          <cell r="AD416" t="str">
            <v>WA</v>
          </cell>
          <cell r="AH416" t="str">
            <v>WA</v>
          </cell>
          <cell r="AI416" t="str">
            <v>Pre 1980</v>
          </cell>
          <cell r="AJ416">
            <v>1524.7619999999999</v>
          </cell>
          <cell r="AK416" t="b">
            <v>1</v>
          </cell>
          <cell r="AN416" t="str">
            <v>WA</v>
          </cell>
          <cell r="AO416" t="str">
            <v>Natural Gas FAF</v>
          </cell>
          <cell r="AP416" t="str">
            <v>Pre 1980</v>
          </cell>
          <cell r="AQ416" t="str">
            <v>Crawlspace</v>
          </cell>
          <cell r="AR416">
            <v>1040.3907799353999</v>
          </cell>
          <cell r="AU416" t="str">
            <v>No</v>
          </cell>
          <cell r="AV416" t="b">
            <v>1</v>
          </cell>
          <cell r="AX416">
            <v>2790328.0717867427</v>
          </cell>
          <cell r="AY416" t="b">
            <v>0</v>
          </cell>
          <cell r="AZ416">
            <v>2181141.8160664882</v>
          </cell>
          <cell r="BA416">
            <v>0.51923076923077005</v>
          </cell>
          <cell r="BB416">
            <v>1040.3907799353999</v>
          </cell>
          <cell r="BC416">
            <v>0.5192306594025301</v>
          </cell>
          <cell r="BF416" t="str">
            <v>ID</v>
          </cell>
          <cell r="BG416" t="str">
            <v>Central Air Conditioning (Ducted System)</v>
          </cell>
          <cell r="BH416" t="str">
            <v>Pre 1980</v>
          </cell>
          <cell r="BI416" t="str">
            <v>Basement</v>
          </cell>
          <cell r="BJ416">
            <v>102.644824182202</v>
          </cell>
          <cell r="BM416" t="str">
            <v>Yes</v>
          </cell>
          <cell r="BN416">
            <v>288842.53524871642</v>
          </cell>
          <cell r="BO416" t="b">
            <v>0</v>
          </cell>
          <cell r="BP416">
            <v>0</v>
          </cell>
          <cell r="BQ416">
            <v>0.5</v>
          </cell>
          <cell r="BR416">
            <v>51.322412091101</v>
          </cell>
          <cell r="BU416" t="str">
            <v>WA</v>
          </cell>
          <cell r="BV416" t="str">
            <v>1980-1992</v>
          </cell>
          <cell r="BW416" t="str">
            <v>Electric Storage - Outside Conditioned Space - Buffered</v>
          </cell>
          <cell r="BY416">
            <v>1150.8789999999999</v>
          </cell>
          <cell r="BZ416" t="str">
            <v>le55</v>
          </cell>
          <cell r="CF416" t="str">
            <v>Conditioned</v>
          </cell>
          <cell r="CG416">
            <v>1188.027</v>
          </cell>
          <cell r="CH416" t="str">
            <v>OR</v>
          </cell>
          <cell r="CI416" t="str">
            <v>Side-by-Side w/ TTD Ice</v>
          </cell>
          <cell r="CJ416">
            <v>29700.675000000003</v>
          </cell>
          <cell r="CK416" t="b">
            <v>0</v>
          </cell>
          <cell r="CQ416" t="str">
            <v>Unconditioned</v>
          </cell>
          <cell r="CR416">
            <v>1192.4649999999999</v>
          </cell>
          <cell r="CS416" t="str">
            <v>ID</v>
          </cell>
          <cell r="CT416" t="str">
            <v>Chest</v>
          </cell>
          <cell r="CU416">
            <v>23849.3</v>
          </cell>
          <cell r="CV416" t="b">
            <v>0</v>
          </cell>
          <cell r="CZ416">
            <v>1524.7619999999999</v>
          </cell>
          <cell r="DA416" t="str">
            <v>WA</v>
          </cell>
          <cell r="DC416" t="str">
            <v>Vertical Axis</v>
          </cell>
          <cell r="DG416" t="str">
            <v>Electric</v>
          </cell>
          <cell r="DH416">
            <v>1524.7619999999999</v>
          </cell>
          <cell r="DI416" t="str">
            <v>WA</v>
          </cell>
          <cell r="DL416" t="str">
            <v>Electric</v>
          </cell>
          <cell r="DM416" t="str">
            <v>Electric</v>
          </cell>
          <cell r="DN416">
            <v>1524.7619999999999</v>
          </cell>
          <cell r="DO416" t="str">
            <v>WA</v>
          </cell>
          <cell r="DS416">
            <v>6932.7380000000003</v>
          </cell>
          <cell r="DT416" t="str">
            <v>OR</v>
          </cell>
          <cell r="DU416" t="str">
            <v>32to46</v>
          </cell>
          <cell r="DX416" t="b">
            <v>1</v>
          </cell>
          <cell r="DY416">
            <v>2003.7159999999999</v>
          </cell>
          <cell r="DZ416" t="str">
            <v>WA</v>
          </cell>
          <cell r="EC416" t="str">
            <v>Desktop</v>
          </cell>
          <cell r="ED416">
            <v>1150.8789999999999</v>
          </cell>
          <cell r="EE416" t="str">
            <v>WA</v>
          </cell>
          <cell r="EH416" t="str">
            <v>le20</v>
          </cell>
          <cell r="EI416">
            <v>6932.7380000000003</v>
          </cell>
          <cell r="EJ416" t="str">
            <v>OR</v>
          </cell>
          <cell r="EO416">
            <v>2079.9929999999999</v>
          </cell>
          <cell r="EP416" t="str">
            <v>WA</v>
          </cell>
          <cell r="ES416">
            <v>1524.7619999999999</v>
          </cell>
          <cell r="ET416" t="str">
            <v>WA</v>
          </cell>
          <cell r="EZ416" t="str">
            <v>OR</v>
          </cell>
          <cell r="FA416" t="str">
            <v>Bedrooms</v>
          </cell>
          <cell r="FB416">
            <v>1975830.33</v>
          </cell>
          <cell r="FC416">
            <v>3702082.0920000002</v>
          </cell>
          <cell r="FI416" t="str">
            <v>WA</v>
          </cell>
          <cell r="FJ416" t="str">
            <v>Other</v>
          </cell>
          <cell r="FK416" t="str">
            <v>EISAnqnx</v>
          </cell>
          <cell r="FL416">
            <v>761412.08</v>
          </cell>
          <cell r="FS416" t="str">
            <v>WA</v>
          </cell>
          <cell r="FT416" t="str">
            <v>EISAq</v>
          </cell>
          <cell r="FV416">
            <v>879631.32399999991</v>
          </cell>
          <cell r="GD416" t="str">
            <v>WA</v>
          </cell>
          <cell r="GE416">
            <v>3136435.4339999999</v>
          </cell>
          <cell r="GF416">
            <v>1741278.2039999999</v>
          </cell>
          <cell r="GI416">
            <v>1</v>
          </cell>
          <cell r="GJ416">
            <v>1</v>
          </cell>
          <cell r="GK416" t="str">
            <v>WA</v>
          </cell>
          <cell r="GL416">
            <v>1524.7619999999999</v>
          </cell>
          <cell r="GM416" t="str">
            <v>Pre 1980</v>
          </cell>
          <cell r="GN416">
            <v>-1</v>
          </cell>
          <cell r="GQ416">
            <v>6946586.9577000001</v>
          </cell>
          <cell r="GR416">
            <v>450105.93049499998</v>
          </cell>
          <cell r="GU416" t="str">
            <v>Heat Pump (Ductless System)</v>
          </cell>
          <cell r="GX416" t="str">
            <v>None</v>
          </cell>
          <cell r="GY416" t="str">
            <v>WA</v>
          </cell>
          <cell r="GZ416">
            <v>2478.24633789063</v>
          </cell>
        </row>
        <row r="417">
          <cell r="AD417" t="str">
            <v>WA</v>
          </cell>
          <cell r="AH417" t="str">
            <v>WA</v>
          </cell>
          <cell r="AI417" t="str">
            <v>1993-2006</v>
          </cell>
          <cell r="AJ417">
            <v>2003.7159999999999</v>
          </cell>
          <cell r="AK417" t="b">
            <v>1</v>
          </cell>
          <cell r="AN417" t="str">
            <v>WA</v>
          </cell>
          <cell r="AO417" t="str">
            <v>Oil FAF</v>
          </cell>
          <cell r="AP417" t="str">
            <v>Pre 1980</v>
          </cell>
          <cell r="AQ417" t="str">
            <v>Basement</v>
          </cell>
          <cell r="AR417">
            <v>4956.49267578125</v>
          </cell>
          <cell r="AU417" t="str">
            <v>No</v>
          </cell>
          <cell r="AV417" t="b">
            <v>1</v>
          </cell>
          <cell r="AX417">
            <v>16212687.542480469</v>
          </cell>
          <cell r="AY417" t="b">
            <v>0</v>
          </cell>
          <cell r="AZ417">
            <v>4446965.2287109373</v>
          </cell>
          <cell r="BA417">
            <v>1</v>
          </cell>
          <cell r="BB417">
            <v>4956.49267578125</v>
          </cell>
          <cell r="BC417">
            <v>0.99999993458706582</v>
          </cell>
          <cell r="BF417" t="str">
            <v>ID</v>
          </cell>
          <cell r="BG417" t="str">
            <v>Central Air Conditioning (Ducted System)</v>
          </cell>
          <cell r="BH417" t="str">
            <v>Pre 1980</v>
          </cell>
          <cell r="BI417" t="str">
            <v>Crawlspace</v>
          </cell>
          <cell r="BJ417">
            <v>1089.82026370842</v>
          </cell>
          <cell r="BM417" t="str">
            <v>Yes</v>
          </cell>
          <cell r="BN417">
            <v>3066754.222075494</v>
          </cell>
          <cell r="BO417" t="b">
            <v>0</v>
          </cell>
          <cell r="BP417">
            <v>0</v>
          </cell>
          <cell r="BQ417">
            <v>0.5</v>
          </cell>
          <cell r="BR417">
            <v>544.91013185421002</v>
          </cell>
          <cell r="BU417" t="str">
            <v>WA</v>
          </cell>
          <cell r="BV417" t="str">
            <v>Post 2006</v>
          </cell>
          <cell r="BW417" t="str">
            <v>Electric Storage - Outside Conditioned Space - Buffered</v>
          </cell>
          <cell r="BY417">
            <v>4956.4930000000004</v>
          </cell>
          <cell r="BZ417" t="str">
            <v>le55</v>
          </cell>
          <cell r="CF417" t="str">
            <v>Conditioned</v>
          </cell>
          <cell r="CG417">
            <v>2003.7159999999999</v>
          </cell>
          <cell r="CH417" t="str">
            <v>WA</v>
          </cell>
          <cell r="CI417" t="str">
            <v>Bottom-Freezer (Including French Door) w/o TTD Ice</v>
          </cell>
          <cell r="CJ417">
            <v>46085.468000000001</v>
          </cell>
          <cell r="CK417" t="b">
            <v>0</v>
          </cell>
          <cell r="CQ417" t="str">
            <v>Conditioned</v>
          </cell>
          <cell r="CR417">
            <v>2130.886</v>
          </cell>
          <cell r="CS417" t="str">
            <v>MT</v>
          </cell>
          <cell r="CT417" t="str">
            <v>Chest</v>
          </cell>
          <cell r="CU417">
            <v>34094.175999999999</v>
          </cell>
          <cell r="CV417" t="b">
            <v>0</v>
          </cell>
          <cell r="CZ417">
            <v>2003.7159999999999</v>
          </cell>
          <cell r="DA417" t="str">
            <v>WA</v>
          </cell>
          <cell r="DC417" t="str">
            <v>Vertical Axis</v>
          </cell>
          <cell r="DG417" t="str">
            <v>Electric</v>
          </cell>
          <cell r="DH417">
            <v>1464.694</v>
          </cell>
          <cell r="DI417" t="str">
            <v>WA</v>
          </cell>
          <cell r="DL417" t="str">
            <v>Electric</v>
          </cell>
          <cell r="DM417" t="str">
            <v>Electric</v>
          </cell>
          <cell r="DN417">
            <v>1524.7619999999999</v>
          </cell>
          <cell r="DO417" t="str">
            <v>WA</v>
          </cell>
          <cell r="DS417">
            <v>6932.7380000000003</v>
          </cell>
          <cell r="DT417" t="str">
            <v>OR</v>
          </cell>
          <cell r="DU417" t="str">
            <v>lt32</v>
          </cell>
          <cell r="DX417" t="b">
            <v>0</v>
          </cell>
          <cell r="DY417">
            <v>1464.694</v>
          </cell>
          <cell r="DZ417" t="str">
            <v>WA</v>
          </cell>
          <cell r="EC417" t="str">
            <v>Laptop</v>
          </cell>
          <cell r="ED417">
            <v>4956.4930000000004</v>
          </cell>
          <cell r="EE417" t="str">
            <v>WA</v>
          </cell>
          <cell r="EH417" t="str">
            <v>le20</v>
          </cell>
          <cell r="EI417">
            <v>6932.7380000000003</v>
          </cell>
          <cell r="EJ417" t="str">
            <v>OR</v>
          </cell>
          <cell r="EO417">
            <v>2079.9929999999999</v>
          </cell>
          <cell r="EP417" t="str">
            <v>WA</v>
          </cell>
          <cell r="ES417">
            <v>6932.7380000000003</v>
          </cell>
          <cell r="ET417" t="str">
            <v>OR</v>
          </cell>
          <cell r="EZ417" t="str">
            <v>OR</v>
          </cell>
          <cell r="FA417" t="str">
            <v>Exterior</v>
          </cell>
          <cell r="FB417">
            <v>207982.14</v>
          </cell>
          <cell r="FC417">
            <v>8714451.6660000011</v>
          </cell>
          <cell r="FI417" t="str">
            <v>WA</v>
          </cell>
          <cell r="FJ417" t="str">
            <v>Other</v>
          </cell>
          <cell r="FK417" t="str">
            <v>EISAq</v>
          </cell>
          <cell r="FL417">
            <v>30055.739999999998</v>
          </cell>
          <cell r="FS417" t="str">
            <v>WA</v>
          </cell>
          <cell r="FT417" t="str">
            <v>EISAx</v>
          </cell>
          <cell r="FV417">
            <v>1282378.24</v>
          </cell>
          <cell r="GD417" t="str">
            <v>WA</v>
          </cell>
          <cell r="GE417">
            <v>12968049.952</v>
          </cell>
          <cell r="GF417">
            <v>6718459.7479999997</v>
          </cell>
          <cell r="GI417">
            <v>1</v>
          </cell>
          <cell r="GJ417">
            <v>1</v>
          </cell>
          <cell r="GK417" t="str">
            <v>WA</v>
          </cell>
          <cell r="GL417">
            <v>2003.7159999999999</v>
          </cell>
          <cell r="GM417" t="str">
            <v>1993-2006</v>
          </cell>
          <cell r="GN417">
            <v>-1</v>
          </cell>
          <cell r="GQ417">
            <v>10718403.861307999</v>
          </cell>
          <cell r="GR417">
            <v>344634.14270999999</v>
          </cell>
          <cell r="GU417" t="str">
            <v>Electric Other</v>
          </cell>
          <cell r="GX417" t="str">
            <v>Baseboard/Wall/Radiant</v>
          </cell>
          <cell r="GY417" t="str">
            <v>WA</v>
          </cell>
          <cell r="GZ417">
            <v>4956.49267578125</v>
          </cell>
        </row>
        <row r="418">
          <cell r="AD418" t="str">
            <v>WA</v>
          </cell>
          <cell r="AH418" t="str">
            <v>WA</v>
          </cell>
          <cell r="AI418" t="str">
            <v>Pre 1980</v>
          </cell>
          <cell r="AJ418">
            <v>1524.7619999999999</v>
          </cell>
          <cell r="AK418" t="b">
            <v>1</v>
          </cell>
          <cell r="AN418" t="str">
            <v>WA</v>
          </cell>
          <cell r="AO418" t="str">
            <v>Wood</v>
          </cell>
          <cell r="AP418" t="str">
            <v>Pre 1980</v>
          </cell>
          <cell r="AQ418" t="str">
            <v>Slab on Grade</v>
          </cell>
          <cell r="AR418">
            <v>2003.71557617188</v>
          </cell>
          <cell r="AU418" t="str">
            <v>No</v>
          </cell>
          <cell r="AV418" t="b">
            <v>0</v>
          </cell>
          <cell r="AX418">
            <v>6906807.5910644708</v>
          </cell>
          <cell r="AY418" t="b">
            <v>0</v>
          </cell>
          <cell r="AZ418">
            <v>2091117.6496044972</v>
          </cell>
          <cell r="BA418" t="str">
            <v/>
          </cell>
          <cell r="BB418" t="str">
            <v/>
          </cell>
          <cell r="BC418">
            <v>0.99999978847894622</v>
          </cell>
          <cell r="BF418" t="str">
            <v>ID</v>
          </cell>
          <cell r="BG418" t="str">
            <v>Central Air Conditioning (Ducted System)</v>
          </cell>
          <cell r="BH418" t="str">
            <v>Post 2006</v>
          </cell>
          <cell r="BI418" t="str">
            <v>Crawlspace</v>
          </cell>
          <cell r="BJ418">
            <v>3785.76440429688</v>
          </cell>
          <cell r="BM418" t="str">
            <v>No</v>
          </cell>
          <cell r="BN418">
            <v>5300070.1660156325</v>
          </cell>
          <cell r="BO418" t="b">
            <v>0</v>
          </cell>
          <cell r="BP418">
            <v>1044705.9162579115</v>
          </cell>
          <cell r="BQ418">
            <v>1</v>
          </cell>
          <cell r="BR418">
            <v>3785.76440429688</v>
          </cell>
          <cell r="BU418" t="str">
            <v>OR</v>
          </cell>
          <cell r="BV418" t="str">
            <v>Pre 1980</v>
          </cell>
          <cell r="BW418" t="str">
            <v>Electric Storage - Inside Conditioned Space</v>
          </cell>
          <cell r="BY418">
            <v>1188.027</v>
          </cell>
          <cell r="BZ418" t="str">
            <v>le55</v>
          </cell>
          <cell r="CF418" t="str">
            <v>Conditioned</v>
          </cell>
          <cell r="CG418">
            <v>4956.4930000000004</v>
          </cell>
          <cell r="CH418" t="str">
            <v>WA</v>
          </cell>
          <cell r="CI418" t="str">
            <v>Bottom-Freezer (Including French Door) w/o TTD Ice</v>
          </cell>
          <cell r="CJ418">
            <v>104086.353</v>
          </cell>
          <cell r="CK418" t="b">
            <v>0</v>
          </cell>
          <cell r="CQ418" t="str">
            <v>Conditioned</v>
          </cell>
          <cell r="CR418">
            <v>1612.692</v>
          </cell>
          <cell r="CS418" t="str">
            <v>OR</v>
          </cell>
          <cell r="CT418" t="str">
            <v>Upright</v>
          </cell>
          <cell r="CU418">
            <v>38704.608</v>
          </cell>
          <cell r="CV418" t="b">
            <v>0</v>
          </cell>
          <cell r="CZ418">
            <v>4956.4930000000004</v>
          </cell>
          <cell r="DA418" t="str">
            <v>WA</v>
          </cell>
          <cell r="DC418" t="str">
            <v>Horizontal Axis</v>
          </cell>
          <cell r="DG418" t="str">
            <v>Electric</v>
          </cell>
          <cell r="DH418">
            <v>2003.7159999999999</v>
          </cell>
          <cell r="DI418" t="str">
            <v>WA</v>
          </cell>
          <cell r="DL418" t="str">
            <v>Electric</v>
          </cell>
          <cell r="DM418" t="str">
            <v>Electric</v>
          </cell>
          <cell r="DN418">
            <v>6932.7380000000003</v>
          </cell>
          <cell r="DO418" t="str">
            <v>OR</v>
          </cell>
          <cell r="DS418">
            <v>4956.4930000000004</v>
          </cell>
          <cell r="DT418" t="str">
            <v>WA</v>
          </cell>
          <cell r="DU418" t="str">
            <v>32to46</v>
          </cell>
          <cell r="DX418" t="b">
            <v>1</v>
          </cell>
          <cell r="DY418">
            <v>1464.694</v>
          </cell>
          <cell r="DZ418" t="str">
            <v>WA</v>
          </cell>
          <cell r="EC418" t="str">
            <v>Desktop</v>
          </cell>
          <cell r="ED418">
            <v>4956.4930000000004</v>
          </cell>
          <cell r="EE418" t="str">
            <v>WA</v>
          </cell>
          <cell r="EH418" t="str">
            <v>gt20</v>
          </cell>
          <cell r="EI418">
            <v>1524.7619999999999</v>
          </cell>
          <cell r="EJ418" t="str">
            <v>WA</v>
          </cell>
          <cell r="EO418">
            <v>1925.059</v>
          </cell>
          <cell r="EP418" t="str">
            <v>OR</v>
          </cell>
          <cell r="ES418">
            <v>6932.7380000000003</v>
          </cell>
          <cell r="ET418" t="str">
            <v>OR</v>
          </cell>
          <cell r="EZ418" t="str">
            <v>OR</v>
          </cell>
          <cell r="FA418" t="str">
            <v>Kitchen</v>
          </cell>
          <cell r="FB418">
            <v>2773095.2</v>
          </cell>
          <cell r="FC418">
            <v>1435076.7660000001</v>
          </cell>
          <cell r="FI418" t="str">
            <v>WA</v>
          </cell>
          <cell r="FJ418" t="str">
            <v>Other</v>
          </cell>
          <cell r="FK418" t="str">
            <v>EISAx</v>
          </cell>
          <cell r="FL418">
            <v>350650.3</v>
          </cell>
          <cell r="FS418" t="str">
            <v>WA</v>
          </cell>
          <cell r="FT418" t="str">
            <v>EISAnqnx</v>
          </cell>
          <cell r="FV418">
            <v>632776.23</v>
          </cell>
          <cell r="GD418" t="str">
            <v>WA</v>
          </cell>
          <cell r="GE418">
            <v>2621065.878</v>
          </cell>
          <cell r="GF418">
            <v>3162356.3879999998</v>
          </cell>
          <cell r="GI418">
            <v>1</v>
          </cell>
          <cell r="GJ418">
            <v>1</v>
          </cell>
          <cell r="GK418" t="str">
            <v>WA</v>
          </cell>
          <cell r="GL418">
            <v>1524.7619999999999</v>
          </cell>
          <cell r="GM418" t="str">
            <v>Pre 1980</v>
          </cell>
          <cell r="GN418">
            <v>0</v>
          </cell>
          <cell r="GQ418">
            <v>7547541.4047599994</v>
          </cell>
          <cell r="GR418">
            <v>442748.95384500001</v>
          </cell>
          <cell r="GU418" t="str">
            <v>Natural Gas FAF</v>
          </cell>
          <cell r="GX418" t="str">
            <v>None</v>
          </cell>
          <cell r="GY418" t="str">
            <v>WA</v>
          </cell>
          <cell r="GZ418">
            <v>1524.76245117188</v>
          </cell>
        </row>
        <row r="419">
          <cell r="AD419" t="str">
            <v>WA</v>
          </cell>
          <cell r="AH419" t="str">
            <v>WA</v>
          </cell>
          <cell r="AI419" t="str">
            <v>Pre 1980</v>
          </cell>
          <cell r="AJ419">
            <v>2003.7159999999999</v>
          </cell>
          <cell r="AK419" t="b">
            <v>1</v>
          </cell>
          <cell r="AN419" t="str">
            <v>WA</v>
          </cell>
          <cell r="AO419" t="str">
            <v>Natural Gas FAF</v>
          </cell>
          <cell r="AP419" t="str">
            <v>Pre 1980</v>
          </cell>
          <cell r="AQ419" t="str">
            <v>Slab on Grade</v>
          </cell>
          <cell r="AR419">
            <v>2003.71557617188</v>
          </cell>
          <cell r="AU419" t="str">
            <v>No</v>
          </cell>
          <cell r="AV419" t="b">
            <v>1</v>
          </cell>
          <cell r="AX419">
            <v>6906807.5910644708</v>
          </cell>
          <cell r="AY419" t="b">
            <v>0</v>
          </cell>
          <cell r="AZ419">
            <v>2091117.6496044972</v>
          </cell>
          <cell r="BA419">
            <v>1</v>
          </cell>
          <cell r="BB419">
            <v>2003.71557617188</v>
          </cell>
          <cell r="BC419">
            <v>0.99999978847894622</v>
          </cell>
          <cell r="BF419" t="str">
            <v>OR</v>
          </cell>
          <cell r="BG419" t="str">
            <v>Heat Pump (Central System)</v>
          </cell>
          <cell r="BH419" t="str">
            <v>Pre 1980</v>
          </cell>
          <cell r="BI419" t="str">
            <v>Crawlspace</v>
          </cell>
          <cell r="BJ419">
            <v>1612.69177246094</v>
          </cell>
          <cell r="BM419" t="str">
            <v>Yes</v>
          </cell>
          <cell r="BN419">
            <v>2538376.8498535194</v>
          </cell>
          <cell r="BO419" t="b">
            <v>0</v>
          </cell>
          <cell r="BP419">
            <v>0</v>
          </cell>
          <cell r="BQ419">
            <v>1</v>
          </cell>
          <cell r="BR419">
            <v>1612.69177246094</v>
          </cell>
          <cell r="BU419" t="str">
            <v>WA</v>
          </cell>
          <cell r="BV419" t="str">
            <v>1980-1992</v>
          </cell>
          <cell r="BW419" t="str">
            <v>Gas Storage Outside Conditioned Space</v>
          </cell>
          <cell r="BY419">
            <v>4956.4930000000004</v>
          </cell>
          <cell r="BZ419" t="str">
            <v>gt55</v>
          </cell>
          <cell r="CF419" t="str">
            <v>Unconditioned</v>
          </cell>
          <cell r="CG419">
            <v>4956.4930000000004</v>
          </cell>
          <cell r="CH419" t="str">
            <v>WA</v>
          </cell>
          <cell r="CI419" t="str">
            <v>Top-Freezer w/o TTD Ice</v>
          </cell>
          <cell r="CJ419">
            <v>104086.353</v>
          </cell>
          <cell r="CK419" t="b">
            <v>0</v>
          </cell>
          <cell r="CQ419" t="str">
            <v>Conditioned</v>
          </cell>
          <cell r="CR419">
            <v>8264.9449999999997</v>
          </cell>
          <cell r="CS419" t="str">
            <v>OR</v>
          </cell>
          <cell r="CT419" t="str">
            <v>Chest</v>
          </cell>
          <cell r="CU419">
            <v>148769.01</v>
          </cell>
          <cell r="CV419" t="b">
            <v>0</v>
          </cell>
          <cell r="CZ419">
            <v>4956.4930000000004</v>
          </cell>
          <cell r="DA419" t="str">
            <v>WA</v>
          </cell>
          <cell r="DC419" t="str">
            <v>Horizontal Axis</v>
          </cell>
          <cell r="DG419" t="str">
            <v>Electric</v>
          </cell>
          <cell r="DH419">
            <v>2003.7159999999999</v>
          </cell>
          <cell r="DI419" t="str">
            <v>WA</v>
          </cell>
          <cell r="DL419" t="str">
            <v>Electric</v>
          </cell>
          <cell r="DM419" t="str">
            <v>Electric</v>
          </cell>
          <cell r="DN419">
            <v>1524.7619999999999</v>
          </cell>
          <cell r="DO419" t="str">
            <v>WA</v>
          </cell>
          <cell r="DS419">
            <v>4956.4930000000004</v>
          </cell>
          <cell r="DT419" t="str">
            <v>WA</v>
          </cell>
          <cell r="DU419" t="str">
            <v>32to46</v>
          </cell>
          <cell r="DX419" t="b">
            <v>0</v>
          </cell>
          <cell r="DY419">
            <v>1464.694</v>
          </cell>
          <cell r="DZ419" t="str">
            <v>WA</v>
          </cell>
          <cell r="EC419" t="str">
            <v>Desktop</v>
          </cell>
          <cell r="ED419">
            <v>4956.4930000000004</v>
          </cell>
          <cell r="EE419" t="str">
            <v>WA</v>
          </cell>
          <cell r="EH419" t="str">
            <v>gt20</v>
          </cell>
          <cell r="EI419">
            <v>1524.7619999999999</v>
          </cell>
          <cell r="EJ419" t="str">
            <v>WA</v>
          </cell>
          <cell r="EO419">
            <v>1904.288</v>
          </cell>
          <cell r="EP419" t="str">
            <v>WA</v>
          </cell>
          <cell r="ES419">
            <v>1524.7619999999999</v>
          </cell>
          <cell r="ET419" t="str">
            <v>WA</v>
          </cell>
          <cell r="EZ419" t="str">
            <v>OR</v>
          </cell>
          <cell r="FA419" t="str">
            <v>Living Room/Family Room</v>
          </cell>
          <cell r="FB419">
            <v>1247892.8400000001</v>
          </cell>
          <cell r="FC419">
            <v>1802511.8800000001</v>
          </cell>
          <cell r="FI419" t="str">
            <v>OR</v>
          </cell>
          <cell r="FJ419" t="str">
            <v>Bathroom</v>
          </cell>
          <cell r="FK419" t="str">
            <v>EISAnqnx</v>
          </cell>
          <cell r="FL419">
            <v>2218476.16</v>
          </cell>
          <cell r="FS419" t="str">
            <v>WA</v>
          </cell>
          <cell r="FT419" t="str">
            <v>EISAq</v>
          </cell>
          <cell r="FV419">
            <v>364418.11799999996</v>
          </cell>
          <cell r="GD419" t="str">
            <v>WA</v>
          </cell>
          <cell r="GE419">
            <v>7241429.6239999998</v>
          </cell>
          <cell r="GF419">
            <v>3558599.6159999999</v>
          </cell>
          <cell r="GI419">
            <v>1</v>
          </cell>
          <cell r="GJ419">
            <v>1</v>
          </cell>
          <cell r="GK419" t="str">
            <v>WA</v>
          </cell>
          <cell r="GL419">
            <v>2003.7159999999999</v>
          </cell>
          <cell r="GM419" t="str">
            <v>Pre 1980</v>
          </cell>
          <cell r="GN419">
            <v>0</v>
          </cell>
          <cell r="GQ419">
            <v>9918354.1256799977</v>
          </cell>
          <cell r="GR419">
            <v>581824.02420999995</v>
          </cell>
          <cell r="GU419" t="str">
            <v>Natural Gas Other</v>
          </cell>
          <cell r="GX419" t="str">
            <v>Baseboard/Wall/Radiant</v>
          </cell>
          <cell r="GY419" t="str">
            <v>WA</v>
          </cell>
          <cell r="GZ419">
            <v>2003.71557617188</v>
          </cell>
        </row>
        <row r="420">
          <cell r="AD420" t="str">
            <v>WA</v>
          </cell>
          <cell r="AH420" t="str">
            <v>WA</v>
          </cell>
          <cell r="AI420" t="str">
            <v>Post 2006</v>
          </cell>
          <cell r="AJ420">
            <v>4956.4930000000004</v>
          </cell>
          <cell r="AK420" t="b">
            <v>1</v>
          </cell>
          <cell r="AN420" t="str">
            <v>WA</v>
          </cell>
          <cell r="AO420" t="str">
            <v>Baseboard/Wall/Radiant</v>
          </cell>
          <cell r="AP420" t="str">
            <v>Pre 1980</v>
          </cell>
          <cell r="AQ420" t="str">
            <v>Crawlspace</v>
          </cell>
          <cell r="AR420">
            <v>1524.76245117188</v>
          </cell>
          <cell r="AU420" t="str">
            <v>No</v>
          </cell>
          <cell r="AV420" t="b">
            <v>1</v>
          </cell>
          <cell r="AX420">
            <v>2592096.1669921959</v>
          </cell>
          <cell r="AY420" t="b">
            <v>0</v>
          </cell>
          <cell r="AZ420">
            <v>783103.50967859151</v>
          </cell>
          <cell r="BA420">
            <v>1</v>
          </cell>
          <cell r="BB420">
            <v>1524.76245117188</v>
          </cell>
          <cell r="BC420">
            <v>1.0000002958965923</v>
          </cell>
          <cell r="BF420" t="str">
            <v>OR</v>
          </cell>
          <cell r="BG420" t="str">
            <v>PTAC</v>
          </cell>
          <cell r="BI420" t="str">
            <v>Crawlspace</v>
          </cell>
          <cell r="BJ420">
            <v>8559.103515625</v>
          </cell>
          <cell r="BM420" t="str">
            <v>No</v>
          </cell>
          <cell r="BN420">
            <v>7566247.5078125</v>
          </cell>
          <cell r="BO420" t="b">
            <v>0</v>
          </cell>
          <cell r="BP420">
            <v>1066309.3782732422</v>
          </cell>
          <cell r="BQ420">
            <v>1</v>
          </cell>
          <cell r="BR420">
            <v>8559.103515625</v>
          </cell>
          <cell r="BU420" t="str">
            <v>WA</v>
          </cell>
          <cell r="BV420" t="str">
            <v>1980-1992</v>
          </cell>
          <cell r="BW420" t="str">
            <v>Gas Storage Inside Conditioned Space</v>
          </cell>
          <cell r="BY420">
            <v>4956.4930000000004</v>
          </cell>
          <cell r="BZ420" t="str">
            <v>le55</v>
          </cell>
          <cell r="CF420" t="str">
            <v>Conditioned</v>
          </cell>
          <cell r="CG420">
            <v>1464.694</v>
          </cell>
          <cell r="CH420" t="str">
            <v>WA</v>
          </cell>
          <cell r="CI420" t="str">
            <v>Top-Freezer w/o TTD Ice</v>
          </cell>
          <cell r="CJ420">
            <v>30758.574000000001</v>
          </cell>
          <cell r="CK420" t="b">
            <v>0</v>
          </cell>
          <cell r="CQ420" t="str">
            <v>Conditioned</v>
          </cell>
          <cell r="CR420">
            <v>1612.692</v>
          </cell>
          <cell r="CS420" t="str">
            <v>OR</v>
          </cell>
          <cell r="CT420" t="str">
            <v>Upright</v>
          </cell>
          <cell r="CU420">
            <v>22577.688000000002</v>
          </cell>
          <cell r="CV420" t="b">
            <v>0</v>
          </cell>
          <cell r="CZ420">
            <v>2003.7159999999999</v>
          </cell>
          <cell r="DA420" t="str">
            <v>WA</v>
          </cell>
          <cell r="DC420" t="str">
            <v>Vertical Axis</v>
          </cell>
          <cell r="DG420" t="str">
            <v>Electric</v>
          </cell>
          <cell r="DH420">
            <v>1464.694</v>
          </cell>
          <cell r="DI420" t="str">
            <v>WA</v>
          </cell>
          <cell r="DL420" t="str">
            <v>Gas</v>
          </cell>
          <cell r="DM420" t="str">
            <v>Electric</v>
          </cell>
          <cell r="DN420">
            <v>6932.7380000000003</v>
          </cell>
          <cell r="DO420" t="str">
            <v>OR</v>
          </cell>
          <cell r="DS420">
            <v>1524.7619999999999</v>
          </cell>
          <cell r="DT420" t="str">
            <v>WA</v>
          </cell>
          <cell r="DU420" t="str">
            <v>lt32</v>
          </cell>
          <cell r="DX420" t="b">
            <v>0</v>
          </cell>
          <cell r="DY420">
            <v>2003.7159999999999</v>
          </cell>
          <cell r="DZ420" t="str">
            <v>WA</v>
          </cell>
          <cell r="EC420" t="str">
            <v>Desktop</v>
          </cell>
          <cell r="ED420">
            <v>1464.694</v>
          </cell>
          <cell r="EE420" t="str">
            <v>WA</v>
          </cell>
          <cell r="EH420" t="str">
            <v>le20</v>
          </cell>
          <cell r="EI420">
            <v>1524.7619999999999</v>
          </cell>
          <cell r="EJ420" t="str">
            <v>WA</v>
          </cell>
          <cell r="EO420">
            <v>1904.288</v>
          </cell>
          <cell r="EP420" t="str">
            <v>WA</v>
          </cell>
          <cell r="ES420">
            <v>1188.027</v>
          </cell>
          <cell r="ET420" t="str">
            <v>OR</v>
          </cell>
          <cell r="EZ420" t="str">
            <v>OR</v>
          </cell>
          <cell r="FA420" t="str">
            <v>Other</v>
          </cell>
          <cell r="FB420">
            <v>554619.04</v>
          </cell>
          <cell r="FC420">
            <v>554619.04</v>
          </cell>
          <cell r="FI420" t="str">
            <v>OR</v>
          </cell>
          <cell r="FJ420" t="str">
            <v>Bathroom</v>
          </cell>
          <cell r="FK420" t="str">
            <v>EISAq</v>
          </cell>
          <cell r="FL420">
            <v>207982.14</v>
          </cell>
          <cell r="FS420" t="str">
            <v>WA</v>
          </cell>
          <cell r="FT420" t="str">
            <v>EISAx</v>
          </cell>
          <cell r="FV420">
            <v>121980.95999999999</v>
          </cell>
          <cell r="GD420" t="str">
            <v>WA</v>
          </cell>
          <cell r="GE420">
            <v>23102213.873000003</v>
          </cell>
          <cell r="GF420">
            <v>11697323.48</v>
          </cell>
          <cell r="GI420">
            <v>1</v>
          </cell>
          <cell r="GJ420">
            <v>1</v>
          </cell>
          <cell r="GK420" t="str">
            <v>WA</v>
          </cell>
          <cell r="GL420">
            <v>4956.4930000000004</v>
          </cell>
          <cell r="GM420" t="str">
            <v>Post 2006</v>
          </cell>
          <cell r="GN420">
            <v>0</v>
          </cell>
          <cell r="GQ420">
            <v>24978543.863080002</v>
          </cell>
          <cell r="GR420">
            <v>1288118.183305</v>
          </cell>
          <cell r="GU420" t="str">
            <v>Natural Gas FAF</v>
          </cell>
          <cell r="GX420" t="str">
            <v>None</v>
          </cell>
          <cell r="GY420" t="str">
            <v>WA</v>
          </cell>
          <cell r="GZ420">
            <v>1524.76245117188</v>
          </cell>
        </row>
        <row r="421">
          <cell r="AD421" t="str">
            <v>WA</v>
          </cell>
          <cell r="AH421" t="str">
            <v>WA</v>
          </cell>
          <cell r="AI421" t="str">
            <v>Pre 1980</v>
          </cell>
          <cell r="AJ421">
            <v>4956.4930000000004</v>
          </cell>
          <cell r="AK421" t="b">
            <v>1</v>
          </cell>
          <cell r="AN421" t="str">
            <v>OR</v>
          </cell>
          <cell r="AO421" t="str">
            <v>Natural Gas FAF</v>
          </cell>
          <cell r="AP421" t="str">
            <v>1993-2006</v>
          </cell>
          <cell r="AQ421" t="str">
            <v>Crawlspace</v>
          </cell>
          <cell r="AR421">
            <v>1188.02661132813</v>
          </cell>
          <cell r="AU421" t="str">
            <v>No</v>
          </cell>
          <cell r="AV421" t="b">
            <v>1</v>
          </cell>
          <cell r="AX421">
            <v>1568195.1269531315</v>
          </cell>
          <cell r="AY421" t="b">
            <v>0</v>
          </cell>
          <cell r="AZ421">
            <v>343338.62144987937</v>
          </cell>
          <cell r="BA421">
            <v>1</v>
          </cell>
          <cell r="BB421">
            <v>1188.02661132813</v>
          </cell>
          <cell r="BC421">
            <v>0.99999967284256164</v>
          </cell>
          <cell r="BF421" t="str">
            <v>ID</v>
          </cell>
          <cell r="BG421" t="str">
            <v>Central Air Conditioning (Ducted System)</v>
          </cell>
          <cell r="BH421" t="str">
            <v>1980-1992</v>
          </cell>
          <cell r="BI421" t="str">
            <v>Slab on Grade</v>
          </cell>
          <cell r="BJ421">
            <v>1566.0921615888501</v>
          </cell>
          <cell r="BM421" t="str">
            <v>No</v>
          </cell>
          <cell r="BN421">
            <v>6566624.4335420486</v>
          </cell>
          <cell r="BO421" t="b">
            <v>0</v>
          </cell>
          <cell r="BP421">
            <v>1327351.4345444641</v>
          </cell>
          <cell r="BQ421">
            <v>0.5</v>
          </cell>
          <cell r="BR421">
            <v>783.04608079442505</v>
          </cell>
          <cell r="BU421" t="str">
            <v>WA</v>
          </cell>
          <cell r="BV421" t="str">
            <v>Pre 1980</v>
          </cell>
          <cell r="BW421" t="str">
            <v>Electric Storage - Outside Conditioned Space - Buffered</v>
          </cell>
          <cell r="BY421">
            <v>1150.8789999999999</v>
          </cell>
          <cell r="BZ421" t="str">
            <v>le55</v>
          </cell>
          <cell r="CF421" t="str">
            <v>Conditioned</v>
          </cell>
          <cell r="CG421">
            <v>1524.7619999999999</v>
          </cell>
          <cell r="CH421" t="str">
            <v>WA</v>
          </cell>
          <cell r="CI421" t="str">
            <v>Top-Freezer w/ TTD Ice</v>
          </cell>
          <cell r="CJ421">
            <v>18297.144</v>
          </cell>
          <cell r="CK421" t="b">
            <v>0</v>
          </cell>
          <cell r="CQ421" t="str">
            <v>Conditioned</v>
          </cell>
          <cell r="CR421">
            <v>1192.4649999999999</v>
          </cell>
          <cell r="CS421" t="str">
            <v>ID</v>
          </cell>
          <cell r="CT421" t="str">
            <v>Upright</v>
          </cell>
          <cell r="CU421">
            <v>22656.834999999999</v>
          </cell>
          <cell r="CV421" t="b">
            <v>0</v>
          </cell>
          <cell r="CZ421">
            <v>2003.7159999999999</v>
          </cell>
          <cell r="DA421" t="str">
            <v>WA</v>
          </cell>
          <cell r="DC421" t="str">
            <v>Vertical Axis</v>
          </cell>
          <cell r="DG421" t="str">
            <v>Electric</v>
          </cell>
          <cell r="DH421">
            <v>4956.4930000000004</v>
          </cell>
          <cell r="DI421" t="str">
            <v>WA</v>
          </cell>
          <cell r="DL421" t="str">
            <v>Electric</v>
          </cell>
          <cell r="DM421" t="str">
            <v>Electric</v>
          </cell>
          <cell r="DN421">
            <v>2003.7159999999999</v>
          </cell>
          <cell r="DO421" t="str">
            <v>WA</v>
          </cell>
          <cell r="DS421">
            <v>1524.7619999999999</v>
          </cell>
          <cell r="DT421" t="str">
            <v>WA</v>
          </cell>
          <cell r="DU421" t="str">
            <v>lt32</v>
          </cell>
          <cell r="DX421" t="b">
            <v>0</v>
          </cell>
          <cell r="DY421">
            <v>2003.7159999999999</v>
          </cell>
          <cell r="DZ421" t="str">
            <v>WA</v>
          </cell>
          <cell r="EC421" t="str">
            <v>Desktop</v>
          </cell>
          <cell r="ED421">
            <v>1464.694</v>
          </cell>
          <cell r="EE421" t="str">
            <v>WA</v>
          </cell>
          <cell r="EH421" t="str">
            <v>le20</v>
          </cell>
          <cell r="EI421">
            <v>1524.7619999999999</v>
          </cell>
          <cell r="EJ421" t="str">
            <v>WA</v>
          </cell>
          <cell r="EO421">
            <v>1612.692</v>
          </cell>
          <cell r="EP421" t="str">
            <v>OR</v>
          </cell>
          <cell r="ES421">
            <v>1188.027</v>
          </cell>
          <cell r="ET421" t="str">
            <v>OR</v>
          </cell>
          <cell r="EZ421" t="str">
            <v>WA</v>
          </cell>
          <cell r="FA421" t="str">
            <v>Bathroom</v>
          </cell>
          <cell r="FB421">
            <v>76164.088000000003</v>
          </cell>
          <cell r="FC421">
            <v>52728.983999999997</v>
          </cell>
          <cell r="FI421" t="str">
            <v>OR</v>
          </cell>
          <cell r="FJ421" t="str">
            <v>Bathroom</v>
          </cell>
          <cell r="FK421" t="str">
            <v>EISAx</v>
          </cell>
          <cell r="FL421">
            <v>970583.32000000007</v>
          </cell>
          <cell r="FS421" t="str">
            <v>OR</v>
          </cell>
          <cell r="FT421" t="str">
            <v>EISAnqnx</v>
          </cell>
          <cell r="FV421">
            <v>986062.41</v>
          </cell>
          <cell r="GD421" t="str">
            <v>WA</v>
          </cell>
          <cell r="GE421">
            <v>9888203.5350000001</v>
          </cell>
          <cell r="GF421">
            <v>5729705.9080000008</v>
          </cell>
          <cell r="GI421">
            <v>1</v>
          </cell>
          <cell r="GJ421">
            <v>1</v>
          </cell>
          <cell r="GK421" t="str">
            <v>WA</v>
          </cell>
          <cell r="GL421">
            <v>4956.4930000000004</v>
          </cell>
          <cell r="GM421" t="str">
            <v>Pre 1980</v>
          </cell>
          <cell r="GN421">
            <v>0</v>
          </cell>
          <cell r="GQ421">
            <v>22581038.634050004</v>
          </cell>
          <cell r="GR421">
            <v>1463144.3423675001</v>
          </cell>
          <cell r="GU421" t="str">
            <v>Electric FAF</v>
          </cell>
          <cell r="GX421" t="str">
            <v>None</v>
          </cell>
          <cell r="GY421" t="str">
            <v>WA</v>
          </cell>
          <cell r="GZ421">
            <v>2478.24633789063</v>
          </cell>
        </row>
        <row r="422">
          <cell r="AD422" t="str">
            <v>WA</v>
          </cell>
          <cell r="AH422" t="str">
            <v>WA</v>
          </cell>
          <cell r="AI422" t="str">
            <v>Pre 1980</v>
          </cell>
          <cell r="AJ422">
            <v>2003.7159999999999</v>
          </cell>
          <cell r="AK422" t="b">
            <v>1</v>
          </cell>
          <cell r="AN422" t="str">
            <v>WA</v>
          </cell>
          <cell r="AO422" t="str">
            <v>Wood</v>
          </cell>
          <cell r="AP422" t="str">
            <v>1993-2006</v>
          </cell>
          <cell r="AQ422" t="str">
            <v>Crawlspace</v>
          </cell>
          <cell r="AR422">
            <v>1150.87915039063</v>
          </cell>
          <cell r="AU422" t="str">
            <v>No</v>
          </cell>
          <cell r="AV422" t="b">
            <v>1</v>
          </cell>
          <cell r="AX422">
            <v>2152144.0112304781</v>
          </cell>
          <cell r="AY422" t="b">
            <v>0</v>
          </cell>
          <cell r="AZ422">
            <v>363871.38939653483</v>
          </cell>
          <cell r="BA422">
            <v>1</v>
          </cell>
          <cell r="BB422">
            <v>1150.87915039063</v>
          </cell>
          <cell r="BC422">
            <v>1.00000013067458</v>
          </cell>
          <cell r="BF422" t="str">
            <v>ID</v>
          </cell>
          <cell r="BG422" t="str">
            <v>Central Air Conditioning (Ducted System)</v>
          </cell>
          <cell r="BH422" t="str">
            <v>1980-1992</v>
          </cell>
          <cell r="BI422" t="str">
            <v>Crawlspace</v>
          </cell>
          <cell r="BJ422">
            <v>2219.6722427080299</v>
          </cell>
          <cell r="BM422" t="str">
            <v>No</v>
          </cell>
          <cell r="BN422">
            <v>9307085.7136747688</v>
          </cell>
          <cell r="BO422" t="b">
            <v>0</v>
          </cell>
          <cell r="BP422">
            <v>1881297.4152095441</v>
          </cell>
          <cell r="BQ422">
            <v>0.5</v>
          </cell>
          <cell r="BR422">
            <v>1109.8361213540149</v>
          </cell>
          <cell r="BU422" t="str">
            <v>OR</v>
          </cell>
          <cell r="BV422" t="str">
            <v>Pre 1980</v>
          </cell>
          <cell r="BW422" t="str">
            <v>Gas Storage Inside Conditioned Space</v>
          </cell>
          <cell r="BY422">
            <v>6932.7380000000003</v>
          </cell>
          <cell r="BZ422" t="str">
            <v>gt55</v>
          </cell>
          <cell r="CF422" t="str">
            <v>Conditioned</v>
          </cell>
          <cell r="CG422">
            <v>1524.7619999999999</v>
          </cell>
          <cell r="CH422" t="str">
            <v>WA</v>
          </cell>
          <cell r="CI422" t="str">
            <v>Top-Freezer w/o TTD Ice</v>
          </cell>
          <cell r="CJ422">
            <v>36594.288</v>
          </cell>
          <cell r="CK422" t="b">
            <v>0</v>
          </cell>
          <cell r="CQ422" t="str">
            <v>Unconditioned</v>
          </cell>
          <cell r="CR422">
            <v>1904.288</v>
          </cell>
          <cell r="CS422" t="str">
            <v>WA</v>
          </cell>
          <cell r="CT422" t="str">
            <v>Upright</v>
          </cell>
          <cell r="CU422">
            <v>38085.760000000002</v>
          </cell>
          <cell r="CV422" t="b">
            <v>0</v>
          </cell>
          <cell r="CZ422">
            <v>6932.7380000000003</v>
          </cell>
          <cell r="DA422" t="str">
            <v>OR</v>
          </cell>
          <cell r="DC422" t="str">
            <v>Vertical Axis</v>
          </cell>
          <cell r="DG422" t="str">
            <v>Electric</v>
          </cell>
          <cell r="DH422">
            <v>4956.4930000000004</v>
          </cell>
          <cell r="DI422" t="str">
            <v>WA</v>
          </cell>
          <cell r="DL422" t="str">
            <v>Electric</v>
          </cell>
          <cell r="DM422" t="str">
            <v>Electric</v>
          </cell>
          <cell r="DN422">
            <v>2003.7159999999999</v>
          </cell>
          <cell r="DO422" t="str">
            <v>WA</v>
          </cell>
          <cell r="DS422">
            <v>4956.4930000000004</v>
          </cell>
          <cell r="DT422" t="str">
            <v>WA</v>
          </cell>
          <cell r="DU422" t="str">
            <v>32to46</v>
          </cell>
          <cell r="DX422" t="b">
            <v>0</v>
          </cell>
          <cell r="DY422">
            <v>6932.7380000000003</v>
          </cell>
          <cell r="DZ422" t="str">
            <v>OR</v>
          </cell>
          <cell r="EC422" t="str">
            <v>Laptop</v>
          </cell>
          <cell r="ED422">
            <v>1464.694</v>
          </cell>
          <cell r="EE422" t="str">
            <v>WA</v>
          </cell>
          <cell r="EH422" t="str">
            <v>le20</v>
          </cell>
          <cell r="EI422">
            <v>1524.7619999999999</v>
          </cell>
          <cell r="EJ422" t="str">
            <v>WA</v>
          </cell>
          <cell r="EO422">
            <v>1612.692</v>
          </cell>
          <cell r="EP422" t="str">
            <v>OR</v>
          </cell>
          <cell r="ES422">
            <v>1524.7619999999999</v>
          </cell>
          <cell r="ET422" t="str">
            <v>WA</v>
          </cell>
          <cell r="EZ422" t="str">
            <v>WA</v>
          </cell>
          <cell r="FA422" t="str">
            <v>Bedrooms</v>
          </cell>
          <cell r="FB422">
            <v>39546.737999999998</v>
          </cell>
          <cell r="FC422">
            <v>210915.93599999999</v>
          </cell>
          <cell r="FI422" t="str">
            <v>OR</v>
          </cell>
          <cell r="FJ422" t="str">
            <v>Bedrooms</v>
          </cell>
          <cell r="FK422" t="str">
            <v>EISAnqnx</v>
          </cell>
          <cell r="FL422">
            <v>1975830.33</v>
          </cell>
          <cell r="FS422" t="str">
            <v>OR</v>
          </cell>
          <cell r="FT422" t="str">
            <v>EISAq</v>
          </cell>
          <cell r="FV422">
            <v>641534.58000000007</v>
          </cell>
          <cell r="GD422" t="str">
            <v>WA</v>
          </cell>
          <cell r="GE422">
            <v>2314291.98</v>
          </cell>
          <cell r="GF422">
            <v>1921563.6439999999</v>
          </cell>
          <cell r="GI422">
            <v>1</v>
          </cell>
          <cell r="GJ422">
            <v>1</v>
          </cell>
          <cell r="GK422" t="str">
            <v>WA</v>
          </cell>
          <cell r="GL422">
            <v>2003.7159999999999</v>
          </cell>
          <cell r="GM422" t="str">
            <v>Pre 1980</v>
          </cell>
          <cell r="GN422">
            <v>0</v>
          </cell>
          <cell r="GQ422">
            <v>10718403.861307999</v>
          </cell>
          <cell r="GR422">
            <v>344634.14270999999</v>
          </cell>
          <cell r="GU422" t="str">
            <v>Wood</v>
          </cell>
          <cell r="GX422" t="str">
            <v>None</v>
          </cell>
          <cell r="GY422" t="str">
            <v>WA</v>
          </cell>
          <cell r="GZ422">
            <v>2478.24633789063</v>
          </cell>
        </row>
        <row r="423">
          <cell r="AD423" t="str">
            <v>WA</v>
          </cell>
          <cell r="AH423" t="str">
            <v>WA</v>
          </cell>
          <cell r="AI423" t="str">
            <v>1980-1992</v>
          </cell>
          <cell r="AJ423">
            <v>2003.7159999999999</v>
          </cell>
          <cell r="AK423" t="b">
            <v>1</v>
          </cell>
          <cell r="AN423" t="str">
            <v>WA</v>
          </cell>
          <cell r="AO423" t="str">
            <v>Baseboard/Wall/Radiant</v>
          </cell>
          <cell r="AP423" t="str">
            <v>1993-2006</v>
          </cell>
          <cell r="AQ423" t="str">
            <v>Crawlspace</v>
          </cell>
          <cell r="AR423">
            <v>1150.87915039063</v>
          </cell>
          <cell r="AU423" t="str">
            <v>No</v>
          </cell>
          <cell r="AV423" t="b">
            <v>0</v>
          </cell>
          <cell r="AX423">
            <v>2152144.0112304781</v>
          </cell>
          <cell r="AY423" t="b">
            <v>0</v>
          </cell>
          <cell r="AZ423">
            <v>363871.38939653483</v>
          </cell>
          <cell r="BA423" t="str">
            <v/>
          </cell>
          <cell r="BB423" t="str">
            <v/>
          </cell>
          <cell r="BC423">
            <v>1.00000013067458</v>
          </cell>
          <cell r="BF423" t="str">
            <v>ID</v>
          </cell>
          <cell r="BG423" t="str">
            <v>Central Air Conditioning (Ducted System)</v>
          </cell>
          <cell r="BH423" t="str">
            <v>Post 2006</v>
          </cell>
          <cell r="BI423" t="str">
            <v>Crawlspace</v>
          </cell>
          <cell r="BJ423">
            <v>3785.76440429688</v>
          </cell>
          <cell r="BM423" t="str">
            <v>No</v>
          </cell>
          <cell r="BN423">
            <v>6095080.6909179771</v>
          </cell>
          <cell r="BO423" t="b">
            <v>0</v>
          </cell>
          <cell r="BP423">
            <v>1269262.3176631853</v>
          </cell>
          <cell r="BQ423">
            <v>1</v>
          </cell>
          <cell r="BR423">
            <v>3785.76440429688</v>
          </cell>
          <cell r="BU423" t="str">
            <v>WA</v>
          </cell>
          <cell r="BV423" t="str">
            <v>Pre 1980</v>
          </cell>
          <cell r="BW423" t="str">
            <v>Electric Storage - Inside Conditioned Space</v>
          </cell>
          <cell r="BY423">
            <v>1524.7619999999999</v>
          </cell>
          <cell r="BZ423" t="str">
            <v>le55</v>
          </cell>
          <cell r="CF423" t="str">
            <v>Conditioned</v>
          </cell>
          <cell r="CG423">
            <v>1464.694</v>
          </cell>
          <cell r="CH423" t="str">
            <v>WA</v>
          </cell>
          <cell r="CI423" t="str">
            <v>Top-Freezer w/o TTD Ice</v>
          </cell>
          <cell r="CJ423">
            <v>33687.962</v>
          </cell>
          <cell r="CK423" t="b">
            <v>0</v>
          </cell>
          <cell r="CQ423" t="str">
            <v>Conditioned</v>
          </cell>
          <cell r="CR423">
            <v>1192.4649999999999</v>
          </cell>
          <cell r="CS423" t="str">
            <v>ID</v>
          </cell>
          <cell r="CT423" t="str">
            <v>Chest</v>
          </cell>
          <cell r="CU423">
            <v>14309.579999999998</v>
          </cell>
          <cell r="CV423" t="b">
            <v>0</v>
          </cell>
          <cell r="CZ423">
            <v>2003.7159999999999</v>
          </cell>
          <cell r="DA423" t="str">
            <v>WA</v>
          </cell>
          <cell r="DC423" t="str">
            <v>Horizontal Axis</v>
          </cell>
          <cell r="DG423" t="str">
            <v>Electric</v>
          </cell>
          <cell r="DH423">
            <v>1464.694</v>
          </cell>
          <cell r="DI423" t="str">
            <v>WA</v>
          </cell>
          <cell r="DL423" t="str">
            <v>Electric</v>
          </cell>
          <cell r="DM423" t="str">
            <v>Electric</v>
          </cell>
          <cell r="DN423">
            <v>1464.694</v>
          </cell>
          <cell r="DO423" t="str">
            <v>WA</v>
          </cell>
          <cell r="DS423">
            <v>4956.4930000000004</v>
          </cell>
          <cell r="DT423" t="str">
            <v>WA</v>
          </cell>
          <cell r="DU423" t="str">
            <v>32to46</v>
          </cell>
          <cell r="DX423" t="b">
            <v>0</v>
          </cell>
          <cell r="DY423">
            <v>1524.7619999999999</v>
          </cell>
          <cell r="DZ423" t="str">
            <v>WA</v>
          </cell>
          <cell r="EC423" t="str">
            <v>Desktop</v>
          </cell>
          <cell r="ED423">
            <v>1464.694</v>
          </cell>
          <cell r="EE423" t="str">
            <v>WA</v>
          </cell>
          <cell r="EH423" t="str">
            <v>le20</v>
          </cell>
          <cell r="EI423">
            <v>2003.7159999999999</v>
          </cell>
          <cell r="EJ423" t="str">
            <v>WA</v>
          </cell>
          <cell r="EO423">
            <v>1192.4649999999999</v>
          </cell>
          <cell r="EP423" t="str">
            <v>ID</v>
          </cell>
          <cell r="ES423">
            <v>2003.7159999999999</v>
          </cell>
          <cell r="ET423" t="str">
            <v>WA</v>
          </cell>
          <cell r="EZ423" t="str">
            <v>WA</v>
          </cell>
          <cell r="FA423" t="str">
            <v>Exterior</v>
          </cell>
          <cell r="FB423">
            <v>19041.022000000001</v>
          </cell>
          <cell r="FC423">
            <v>1381206.442</v>
          </cell>
          <cell r="FI423" t="str">
            <v>OR</v>
          </cell>
          <cell r="FJ423" t="str">
            <v>Bedrooms</v>
          </cell>
          <cell r="FK423" t="str">
            <v>EISAx</v>
          </cell>
          <cell r="FL423">
            <v>1005247.01</v>
          </cell>
          <cell r="FS423" t="str">
            <v>OR</v>
          </cell>
          <cell r="FT423" t="str">
            <v>EISAx</v>
          </cell>
          <cell r="FV423">
            <v>326707.42499999999</v>
          </cell>
          <cell r="GD423" t="str">
            <v>WA</v>
          </cell>
          <cell r="GE423">
            <v>2634886.54</v>
          </cell>
          <cell r="GF423">
            <v>1965645.3959999999</v>
          </cell>
          <cell r="GI423">
            <v>1</v>
          </cell>
          <cell r="GJ423">
            <v>1</v>
          </cell>
          <cell r="GK423" t="str">
            <v>WA</v>
          </cell>
          <cell r="GL423">
            <v>2003.7159999999999</v>
          </cell>
          <cell r="GM423" t="str">
            <v>1980-1992</v>
          </cell>
          <cell r="GN423">
            <v>-1</v>
          </cell>
          <cell r="GQ423">
            <v>11287879.985668</v>
          </cell>
          <cell r="GR423">
            <v>71106.871549999996</v>
          </cell>
          <cell r="GU423" t="str">
            <v>Baseboard/Wall/Radiant</v>
          </cell>
          <cell r="GX423" t="str">
            <v>None</v>
          </cell>
          <cell r="GY423" t="str">
            <v>WA</v>
          </cell>
          <cell r="GZ423">
            <v>1464.69372558594</v>
          </cell>
        </row>
        <row r="424">
          <cell r="AD424" t="str">
            <v>OR</v>
          </cell>
          <cell r="AH424" t="str">
            <v>OR</v>
          </cell>
          <cell r="AI424" t="str">
            <v>Post 2006</v>
          </cell>
          <cell r="AJ424">
            <v>6932.7380000000003</v>
          </cell>
          <cell r="AK424" t="b">
            <v>1</v>
          </cell>
          <cell r="AN424" t="str">
            <v>WA</v>
          </cell>
          <cell r="AO424" t="str">
            <v>Natural Gas Other</v>
          </cell>
          <cell r="AP424" t="str">
            <v>Pre 1980</v>
          </cell>
          <cell r="AQ424" t="str">
            <v>Crawlspace</v>
          </cell>
          <cell r="AR424">
            <v>2003.71557617188</v>
          </cell>
          <cell r="AU424" t="str">
            <v>No</v>
          </cell>
          <cell r="AV424" t="b">
            <v>0</v>
          </cell>
          <cell r="AX424">
            <v>4408174.2675781362</v>
          </cell>
          <cell r="AY424" t="b">
            <v>0</v>
          </cell>
          <cell r="AZ424">
            <v>1314629.3739209506</v>
          </cell>
          <cell r="BA424" t="str">
            <v/>
          </cell>
          <cell r="BB424" t="str">
            <v/>
          </cell>
          <cell r="BC424">
            <v>0.99999978847894622</v>
          </cell>
          <cell r="BF424" t="str">
            <v>WA</v>
          </cell>
          <cell r="BG424" t="str">
            <v>Heat Pump (Ductless System)</v>
          </cell>
          <cell r="BH424" t="str">
            <v>Pre 1980</v>
          </cell>
          <cell r="BI424" t="str">
            <v>Crawlspace</v>
          </cell>
          <cell r="BJ424">
            <v>1904.28771972656</v>
          </cell>
          <cell r="BM424" t="str">
            <v>No</v>
          </cell>
          <cell r="BN424">
            <v>1386321.4599609356</v>
          </cell>
          <cell r="BO424" t="b">
            <v>0</v>
          </cell>
          <cell r="BP424">
            <v>390439.15803588816</v>
          </cell>
          <cell r="BQ424">
            <v>1</v>
          </cell>
          <cell r="BR424">
            <v>1904.28771972656</v>
          </cell>
          <cell r="BU424" t="str">
            <v>WA</v>
          </cell>
          <cell r="BV424" t="str">
            <v>1980-1992</v>
          </cell>
          <cell r="BW424" t="str">
            <v>Electric Storage - Outside Conditioned Space - Buffered</v>
          </cell>
          <cell r="BY424">
            <v>2003.7159999999999</v>
          </cell>
          <cell r="BZ424" t="str">
            <v>le55</v>
          </cell>
          <cell r="CF424" t="str">
            <v>Conditioned</v>
          </cell>
          <cell r="CG424">
            <v>6932.7380000000003</v>
          </cell>
          <cell r="CH424" t="str">
            <v>OR</v>
          </cell>
          <cell r="CI424" t="str">
            <v>Bottom-Freezer (Including French Door) w/ TTD Ice</v>
          </cell>
          <cell r="CJ424">
            <v>173318.45</v>
          </cell>
          <cell r="CK424" t="b">
            <v>0</v>
          </cell>
          <cell r="CQ424" t="str">
            <v>Conditioned</v>
          </cell>
          <cell r="CR424">
            <v>1144.6790000000001</v>
          </cell>
          <cell r="CS424" t="str">
            <v>MT</v>
          </cell>
          <cell r="CT424" t="str">
            <v>Chest</v>
          </cell>
          <cell r="CU424">
            <v>34340.370000000003</v>
          </cell>
          <cell r="CV424" t="b">
            <v>0</v>
          </cell>
          <cell r="CZ424">
            <v>1524.7619999999999</v>
          </cell>
          <cell r="DA424" t="str">
            <v>WA</v>
          </cell>
          <cell r="DC424" t="str">
            <v>Horizontal Axis</v>
          </cell>
          <cell r="DG424" t="str">
            <v>Electric</v>
          </cell>
          <cell r="DH424">
            <v>6932.7380000000003</v>
          </cell>
          <cell r="DI424" t="str">
            <v>OR</v>
          </cell>
          <cell r="DL424" t="str">
            <v>Electric</v>
          </cell>
          <cell r="DM424" t="str">
            <v>Electric</v>
          </cell>
          <cell r="DN424">
            <v>2003.7159999999999</v>
          </cell>
          <cell r="DO424" t="str">
            <v>WA</v>
          </cell>
          <cell r="DS424">
            <v>1524.7619999999999</v>
          </cell>
          <cell r="DT424" t="str">
            <v>WA</v>
          </cell>
          <cell r="DU424" t="str">
            <v>lt32</v>
          </cell>
          <cell r="DX424" t="b">
            <v>0</v>
          </cell>
          <cell r="DY424">
            <v>1524.7619999999999</v>
          </cell>
          <cell r="DZ424" t="str">
            <v>WA</v>
          </cell>
          <cell r="EC424" t="str">
            <v>Desktop</v>
          </cell>
          <cell r="ED424">
            <v>1524.7619999999999</v>
          </cell>
          <cell r="EE424" t="str">
            <v>WA</v>
          </cell>
          <cell r="EH424" t="str">
            <v>le20</v>
          </cell>
          <cell r="EI424">
            <v>1150.8789999999999</v>
          </cell>
          <cell r="EJ424" t="str">
            <v>WA</v>
          </cell>
          <cell r="EO424">
            <v>2079.9929999999999</v>
          </cell>
          <cell r="EP424" t="str">
            <v>WA</v>
          </cell>
          <cell r="ES424">
            <v>1524.7619999999999</v>
          </cell>
          <cell r="ET424" t="str">
            <v>WA</v>
          </cell>
          <cell r="EZ424" t="str">
            <v>WA</v>
          </cell>
          <cell r="FA424" t="str">
            <v>Garage</v>
          </cell>
          <cell r="FB424">
            <v>109852.05</v>
          </cell>
          <cell r="FC424">
            <v>708911.89599999995</v>
          </cell>
          <cell r="FI424" t="str">
            <v>OR</v>
          </cell>
          <cell r="FJ424" t="str">
            <v>Exterior</v>
          </cell>
          <cell r="FK424" t="str">
            <v>EISAnqnx</v>
          </cell>
          <cell r="FL424">
            <v>831928.56</v>
          </cell>
          <cell r="FS424" t="str">
            <v>WA</v>
          </cell>
          <cell r="FT424" t="str">
            <v>EISAnqnx</v>
          </cell>
          <cell r="FV424">
            <v>2524682.1599999997</v>
          </cell>
          <cell r="GD424" t="str">
            <v>OR</v>
          </cell>
          <cell r="GE424">
            <v>7639877.2760000005</v>
          </cell>
          <cell r="GF424">
            <v>5026235.05</v>
          </cell>
          <cell r="GI424">
            <v>1</v>
          </cell>
          <cell r="GJ424">
            <v>2</v>
          </cell>
          <cell r="GK424" t="str">
            <v>OR</v>
          </cell>
          <cell r="GL424">
            <v>6932.7380000000003</v>
          </cell>
          <cell r="GM424" t="str">
            <v>Post 2006</v>
          </cell>
          <cell r="GN424">
            <v>-1</v>
          </cell>
          <cell r="GQ424">
            <v>31504247.176736001</v>
          </cell>
          <cell r="GR424">
            <v>3738166.9932900006</v>
          </cell>
          <cell r="GU424" t="str">
            <v>Baseboard/Wall/Radiant</v>
          </cell>
          <cell r="GX424" t="str">
            <v>Baseboard/Wall/Radiant</v>
          </cell>
          <cell r="GY424" t="str">
            <v>WA</v>
          </cell>
          <cell r="GZ424">
            <v>4956.49267578125</v>
          </cell>
        </row>
        <row r="425">
          <cell r="AD425" t="str">
            <v>WA</v>
          </cell>
          <cell r="AH425" t="str">
            <v>WA</v>
          </cell>
          <cell r="AI425" t="str">
            <v>Pre 1980</v>
          </cell>
          <cell r="AJ425">
            <v>2003.7159999999999</v>
          </cell>
          <cell r="AK425" t="b">
            <v>1</v>
          </cell>
          <cell r="AN425" t="str">
            <v>WA</v>
          </cell>
          <cell r="AO425" t="str">
            <v>Natural Gas FAF</v>
          </cell>
          <cell r="AP425" t="str">
            <v>Pre 1980</v>
          </cell>
          <cell r="AQ425" t="str">
            <v>Crawlspace</v>
          </cell>
          <cell r="AR425">
            <v>2003.71557617188</v>
          </cell>
          <cell r="AU425" t="str">
            <v>No</v>
          </cell>
          <cell r="AV425" t="b">
            <v>1</v>
          </cell>
          <cell r="AX425">
            <v>4408174.2675781362</v>
          </cell>
          <cell r="AY425" t="b">
            <v>0</v>
          </cell>
          <cell r="AZ425">
            <v>1314629.3739209506</v>
          </cell>
          <cell r="BA425">
            <v>1</v>
          </cell>
          <cell r="BB425">
            <v>2003.71557617188</v>
          </cell>
          <cell r="BC425">
            <v>0.99999978847894622</v>
          </cell>
          <cell r="BF425" t="str">
            <v>OR</v>
          </cell>
          <cell r="BG425" t="str">
            <v>Heat Pump (Central System)</v>
          </cell>
          <cell r="BH425" t="str">
            <v>Pre 1980</v>
          </cell>
          <cell r="BI425" t="str">
            <v>Crawlspace</v>
          </cell>
          <cell r="BJ425">
            <v>1925.05932617188</v>
          </cell>
          <cell r="BM425" t="str">
            <v>No</v>
          </cell>
          <cell r="BN425">
            <v>2117565.2587890681</v>
          </cell>
          <cell r="BO425" t="b">
            <v>0</v>
          </cell>
          <cell r="BP425">
            <v>777270.2312902608</v>
          </cell>
          <cell r="BQ425">
            <v>1</v>
          </cell>
          <cell r="BR425">
            <v>1925.05932617188</v>
          </cell>
          <cell r="BU425" t="str">
            <v>WA</v>
          </cell>
          <cell r="BV425" t="str">
            <v>Pre 1980</v>
          </cell>
          <cell r="BW425" t="str">
            <v>Electric Storage - Outside Conditioned Space - Buffered</v>
          </cell>
          <cell r="BY425">
            <v>1524.7619999999999</v>
          </cell>
          <cell r="BZ425" t="str">
            <v>le55</v>
          </cell>
          <cell r="CF425" t="str">
            <v>Conditioned</v>
          </cell>
          <cell r="CG425">
            <v>1464.694</v>
          </cell>
          <cell r="CH425" t="str">
            <v>WA</v>
          </cell>
          <cell r="CI425" t="str">
            <v>Top-Freezer w/o TTD Ice</v>
          </cell>
          <cell r="CJ425">
            <v>27829.185999999998</v>
          </cell>
          <cell r="CK425" t="b">
            <v>0</v>
          </cell>
          <cell r="CQ425" t="str">
            <v>Unconditioned</v>
          </cell>
          <cell r="CR425">
            <v>8559.1039999999994</v>
          </cell>
          <cell r="CS425" t="str">
            <v>OR</v>
          </cell>
          <cell r="CT425" t="str">
            <v>Chest</v>
          </cell>
          <cell r="CU425">
            <v>119827.45599999999</v>
          </cell>
          <cell r="CV425" t="b">
            <v>0</v>
          </cell>
          <cell r="CZ425">
            <v>1524.7619999999999</v>
          </cell>
          <cell r="DA425" t="str">
            <v>WA</v>
          </cell>
          <cell r="DC425" t="str">
            <v>Horizontal Axis</v>
          </cell>
          <cell r="DG425" t="str">
            <v>Electric</v>
          </cell>
          <cell r="DH425">
            <v>4956.4930000000004</v>
          </cell>
          <cell r="DI425" t="str">
            <v>WA</v>
          </cell>
          <cell r="DL425" t="str">
            <v>Electric</v>
          </cell>
          <cell r="DM425" t="str">
            <v>Electric</v>
          </cell>
          <cell r="DN425">
            <v>6932.7380000000003</v>
          </cell>
          <cell r="DO425" t="str">
            <v>OR</v>
          </cell>
          <cell r="DS425">
            <v>1524.7619999999999</v>
          </cell>
          <cell r="DT425" t="str">
            <v>WA</v>
          </cell>
          <cell r="DU425" t="str">
            <v>32to46</v>
          </cell>
          <cell r="DX425" t="b">
            <v>1</v>
          </cell>
          <cell r="DY425">
            <v>1524.7619999999999</v>
          </cell>
          <cell r="DZ425" t="str">
            <v>WA</v>
          </cell>
          <cell r="EC425" t="str">
            <v>Laptop</v>
          </cell>
          <cell r="ED425">
            <v>1524.7619999999999</v>
          </cell>
          <cell r="EE425" t="str">
            <v>WA</v>
          </cell>
          <cell r="EH425" t="str">
            <v>le20</v>
          </cell>
          <cell r="EI425">
            <v>4956.4930000000004</v>
          </cell>
          <cell r="EJ425" t="str">
            <v>WA</v>
          </cell>
          <cell r="EO425">
            <v>2079.9929999999999</v>
          </cell>
          <cell r="EP425" t="str">
            <v>WA</v>
          </cell>
          <cell r="ES425">
            <v>6932.7380000000003</v>
          </cell>
          <cell r="ET425" t="str">
            <v>OR</v>
          </cell>
          <cell r="EZ425" t="str">
            <v>WA</v>
          </cell>
          <cell r="FA425" t="str">
            <v>Kitchen</v>
          </cell>
          <cell r="FB425">
            <v>76164.088000000003</v>
          </cell>
          <cell r="FC425">
            <v>149398.788</v>
          </cell>
          <cell r="FI425" t="str">
            <v>OR</v>
          </cell>
          <cell r="FJ425" t="str">
            <v>Exterior</v>
          </cell>
          <cell r="FK425" t="str">
            <v>EISAq</v>
          </cell>
          <cell r="FL425">
            <v>103991.07</v>
          </cell>
          <cell r="FS425" t="str">
            <v>WA</v>
          </cell>
          <cell r="FT425" t="str">
            <v>EISAq</v>
          </cell>
          <cell r="FV425">
            <v>1929578.5079999999</v>
          </cell>
          <cell r="GD425" t="str">
            <v>WA</v>
          </cell>
          <cell r="GE425">
            <v>8012860.284</v>
          </cell>
          <cell r="GF425">
            <v>6451965.5199999996</v>
          </cell>
          <cell r="GI425">
            <v>1</v>
          </cell>
          <cell r="GJ425">
            <v>1</v>
          </cell>
          <cell r="GK425" t="str">
            <v>WA</v>
          </cell>
          <cell r="GL425">
            <v>2003.7159999999999</v>
          </cell>
          <cell r="GM425" t="str">
            <v>Pre 1980</v>
          </cell>
          <cell r="GN425">
            <v>-1</v>
          </cell>
          <cell r="GQ425">
            <v>9918354.1256799977</v>
          </cell>
          <cell r="GR425">
            <v>581824.02420999995</v>
          </cell>
          <cell r="GU425" t="str">
            <v>Baseboard/Wall/Radiant</v>
          </cell>
          <cell r="GX425" t="str">
            <v>Propane/LP</v>
          </cell>
          <cell r="GY425" t="str">
            <v>WA</v>
          </cell>
          <cell r="GZ425">
            <v>2003.71557617188</v>
          </cell>
        </row>
        <row r="426">
          <cell r="AD426" t="str">
            <v>WA</v>
          </cell>
          <cell r="AH426" t="str">
            <v>WA</v>
          </cell>
          <cell r="AI426" t="str">
            <v>Pre 1980</v>
          </cell>
          <cell r="AJ426">
            <v>1524.7619999999999</v>
          </cell>
          <cell r="AK426" t="b">
            <v>1</v>
          </cell>
          <cell r="AN426" t="str">
            <v>WA</v>
          </cell>
          <cell r="AO426" t="str">
            <v>Baseboard/Wall/Radiant</v>
          </cell>
          <cell r="AP426" t="str">
            <v>Pre 1980</v>
          </cell>
          <cell r="AQ426" t="str">
            <v>Basement</v>
          </cell>
          <cell r="AR426">
            <v>1524.76245117188</v>
          </cell>
          <cell r="AU426" t="str">
            <v>No</v>
          </cell>
          <cell r="AV426" t="b">
            <v>0</v>
          </cell>
          <cell r="AX426">
            <v>4581911.1657714993</v>
          </cell>
          <cell r="AY426" t="b">
            <v>0</v>
          </cell>
          <cell r="AZ426">
            <v>1126120.9321252478</v>
          </cell>
          <cell r="BA426" t="str">
            <v/>
          </cell>
          <cell r="BB426" t="str">
            <v/>
          </cell>
          <cell r="BC426">
            <v>1.0000002958965923</v>
          </cell>
          <cell r="BF426" t="str">
            <v>ID</v>
          </cell>
          <cell r="BG426" t="str">
            <v>Central Air Conditioning (Ducted System)</v>
          </cell>
          <cell r="BH426" t="str">
            <v>Pre 1980</v>
          </cell>
          <cell r="BI426" t="str">
            <v>Crawlspace</v>
          </cell>
          <cell r="BJ426">
            <v>3785.76440429688</v>
          </cell>
          <cell r="BM426" t="str">
            <v>No</v>
          </cell>
          <cell r="BN426">
            <v>0</v>
          </cell>
          <cell r="BO426" t="b">
            <v>1</v>
          </cell>
          <cell r="BP426">
            <v>2858169.2170036905</v>
          </cell>
          <cell r="BQ426">
            <v>1</v>
          </cell>
          <cell r="BR426">
            <v>3785.76440429688</v>
          </cell>
          <cell r="BU426" t="str">
            <v>WA</v>
          </cell>
          <cell r="BV426" t="str">
            <v>1993-2006</v>
          </cell>
          <cell r="BW426" t="str">
            <v>Solar/Other</v>
          </cell>
          <cell r="BY426">
            <v>2003.7159999999999</v>
          </cell>
          <cell r="BZ426" t="str">
            <v>le55</v>
          </cell>
          <cell r="CF426" t="str">
            <v>Conditioned</v>
          </cell>
          <cell r="CG426">
            <v>1524.7619999999999</v>
          </cell>
          <cell r="CH426" t="str">
            <v>WA</v>
          </cell>
          <cell r="CI426" t="str">
            <v>Top-Freezer w/o TTD Ice</v>
          </cell>
          <cell r="CJ426">
            <v>27445.716</v>
          </cell>
          <cell r="CK426" t="b">
            <v>0</v>
          </cell>
          <cell r="CQ426" t="str">
            <v>Unconditioned</v>
          </cell>
          <cell r="CR426">
            <v>1925.059</v>
          </cell>
          <cell r="CS426" t="str">
            <v>OR</v>
          </cell>
          <cell r="CT426" t="str">
            <v>Upright</v>
          </cell>
          <cell r="CU426">
            <v>25025.767</v>
          </cell>
          <cell r="CV426" t="b">
            <v>0</v>
          </cell>
          <cell r="CZ426">
            <v>2003.7159999999999</v>
          </cell>
          <cell r="DA426" t="str">
            <v>WA</v>
          </cell>
          <cell r="DC426" t="str">
            <v>Vertical Axis</v>
          </cell>
          <cell r="DG426" t="str">
            <v>Electric</v>
          </cell>
          <cell r="DH426">
            <v>1524.7619999999999</v>
          </cell>
          <cell r="DI426" t="str">
            <v>WA</v>
          </cell>
          <cell r="DL426" t="str">
            <v>Gas</v>
          </cell>
          <cell r="DM426" t="str">
            <v>Gas</v>
          </cell>
          <cell r="DN426">
            <v>1524.7619999999999</v>
          </cell>
          <cell r="DO426" t="str">
            <v>WA</v>
          </cell>
          <cell r="DS426">
            <v>4956.4930000000004</v>
          </cell>
          <cell r="DT426" t="str">
            <v>WA</v>
          </cell>
          <cell r="DU426" t="str">
            <v>32to46</v>
          </cell>
          <cell r="DX426" t="b">
            <v>0</v>
          </cell>
          <cell r="DY426">
            <v>4956.4930000000004</v>
          </cell>
          <cell r="DZ426" t="str">
            <v>WA</v>
          </cell>
          <cell r="EC426" t="str">
            <v>Desktop</v>
          </cell>
          <cell r="ED426">
            <v>1524.7619999999999</v>
          </cell>
          <cell r="EE426" t="str">
            <v>WA</v>
          </cell>
          <cell r="EH426" t="str">
            <v>gt20</v>
          </cell>
          <cell r="EI426">
            <v>1524.7619999999999</v>
          </cell>
          <cell r="EJ426" t="str">
            <v>WA</v>
          </cell>
          <cell r="EO426">
            <v>3785.7640000000001</v>
          </cell>
          <cell r="EP426" t="str">
            <v>ID</v>
          </cell>
          <cell r="ES426">
            <v>1464.694</v>
          </cell>
          <cell r="ET426" t="str">
            <v>WA</v>
          </cell>
          <cell r="EZ426" t="str">
            <v>WA</v>
          </cell>
          <cell r="FA426" t="str">
            <v>Living Room/Family Room</v>
          </cell>
          <cell r="FB426">
            <v>139145.93</v>
          </cell>
          <cell r="FC426">
            <v>383749.82799999998</v>
          </cell>
          <cell r="FI426" t="str">
            <v>OR</v>
          </cell>
          <cell r="FJ426" t="str">
            <v>Kitchen</v>
          </cell>
          <cell r="FK426" t="str">
            <v>EISAx</v>
          </cell>
          <cell r="FL426">
            <v>1351883.9100000001</v>
          </cell>
          <cell r="FS426" t="str">
            <v>WA</v>
          </cell>
          <cell r="FT426" t="str">
            <v>EISAx</v>
          </cell>
          <cell r="FV426">
            <v>2785165.2399999998</v>
          </cell>
          <cell r="GD426" t="str">
            <v>WA</v>
          </cell>
          <cell r="GE426">
            <v>6879726.1439999994</v>
          </cell>
          <cell r="GF426">
            <v>4177847.88</v>
          </cell>
          <cell r="GI426">
            <v>1</v>
          </cell>
          <cell r="GJ426">
            <v>1</v>
          </cell>
          <cell r="GK426" t="str">
            <v>WA</v>
          </cell>
          <cell r="GL426">
            <v>1524.7619999999999</v>
          </cell>
          <cell r="GM426" t="str">
            <v>Pre 1980</v>
          </cell>
          <cell r="GN426">
            <v>0</v>
          </cell>
          <cell r="GQ426">
            <v>7547541.4047599994</v>
          </cell>
          <cell r="GR426">
            <v>442748.95384500001</v>
          </cell>
          <cell r="GU426" t="str">
            <v>Natural Gas FAF</v>
          </cell>
          <cell r="GX426" t="str">
            <v>Baseboard/Wall/Radiant</v>
          </cell>
          <cell r="GY426" t="str">
            <v>OR</v>
          </cell>
          <cell r="GZ426">
            <v>6932.73828125</v>
          </cell>
        </row>
        <row r="427">
          <cell r="AD427" t="str">
            <v>WA</v>
          </cell>
          <cell r="AH427" t="str">
            <v>WA</v>
          </cell>
          <cell r="AI427" t="str">
            <v>Pre 1980</v>
          </cell>
          <cell r="AJ427">
            <v>1524.7619999999999</v>
          </cell>
          <cell r="AK427" t="b">
            <v>1</v>
          </cell>
          <cell r="AN427" t="str">
            <v>WA</v>
          </cell>
          <cell r="AO427" t="str">
            <v>Oil FAF</v>
          </cell>
          <cell r="AP427" t="str">
            <v>Pre 1980</v>
          </cell>
          <cell r="AQ427" t="str">
            <v>Basement</v>
          </cell>
          <cell r="AR427">
            <v>1524.76245117188</v>
          </cell>
          <cell r="AU427" t="str">
            <v>No</v>
          </cell>
          <cell r="AV427" t="b">
            <v>1</v>
          </cell>
          <cell r="AX427">
            <v>4581911.1657714993</v>
          </cell>
          <cell r="AY427" t="b">
            <v>0</v>
          </cell>
          <cell r="AZ427">
            <v>1126120.9321252478</v>
          </cell>
          <cell r="BA427">
            <v>1</v>
          </cell>
          <cell r="BB427">
            <v>1524.76245117188</v>
          </cell>
          <cell r="BC427">
            <v>1.0000002958965923</v>
          </cell>
          <cell r="BF427" t="str">
            <v>OR</v>
          </cell>
          <cell r="BG427" t="str">
            <v>Heat Pump (Central System)</v>
          </cell>
          <cell r="BH427" t="str">
            <v>1980-1992</v>
          </cell>
          <cell r="BI427" t="str">
            <v>Crawlspace</v>
          </cell>
          <cell r="BJ427">
            <v>1612.69177246094</v>
          </cell>
          <cell r="BM427" t="str">
            <v>No</v>
          </cell>
          <cell r="BN427">
            <v>3535020.3652343806</v>
          </cell>
          <cell r="BO427" t="b">
            <v>0</v>
          </cell>
          <cell r="BP427">
            <v>1092524.9758282853</v>
          </cell>
          <cell r="BQ427">
            <v>1</v>
          </cell>
          <cell r="BR427">
            <v>1612.69177246094</v>
          </cell>
          <cell r="BU427" t="str">
            <v>WA</v>
          </cell>
          <cell r="BV427" t="str">
            <v>Pre 1980</v>
          </cell>
          <cell r="BW427" t="str">
            <v>Gas Storage Inside Conditioned Space</v>
          </cell>
          <cell r="BY427">
            <v>1524.7619999999999</v>
          </cell>
          <cell r="BZ427" t="str">
            <v>le55</v>
          </cell>
          <cell r="CF427" t="str">
            <v>Conditioned</v>
          </cell>
          <cell r="CG427">
            <v>1464.694</v>
          </cell>
          <cell r="CH427" t="str">
            <v>WA</v>
          </cell>
          <cell r="CI427" t="str">
            <v>Side-by-Side w/ TTD Ice</v>
          </cell>
          <cell r="CJ427">
            <v>32223.268</v>
          </cell>
          <cell r="CK427" t="b">
            <v>0</v>
          </cell>
          <cell r="CQ427" t="str">
            <v>Unconditioned</v>
          </cell>
          <cell r="CR427">
            <v>12271.31</v>
          </cell>
          <cell r="CS427" t="str">
            <v>WA</v>
          </cell>
          <cell r="CT427" t="str">
            <v>Chest</v>
          </cell>
          <cell r="CU427">
            <v>245426.19999999998</v>
          </cell>
          <cell r="CV427" t="b">
            <v>0</v>
          </cell>
          <cell r="CZ427">
            <v>2003.7159999999999</v>
          </cell>
          <cell r="DA427" t="str">
            <v>WA</v>
          </cell>
          <cell r="DC427" t="str">
            <v>Horizontal Axis</v>
          </cell>
          <cell r="DG427" t="str">
            <v>Electric</v>
          </cell>
          <cell r="DH427">
            <v>1150.8789999999999</v>
          </cell>
          <cell r="DI427" t="str">
            <v>WA</v>
          </cell>
          <cell r="DL427" t="str">
            <v>Electric</v>
          </cell>
          <cell r="DM427" t="str">
            <v>Electric</v>
          </cell>
          <cell r="DN427">
            <v>6932.7380000000003</v>
          </cell>
          <cell r="DO427" t="str">
            <v>OR</v>
          </cell>
          <cell r="DS427">
            <v>4956.4930000000004</v>
          </cell>
          <cell r="DT427" t="str">
            <v>WA</v>
          </cell>
          <cell r="DU427" t="str">
            <v>lt32</v>
          </cell>
          <cell r="DX427" t="b">
            <v>0</v>
          </cell>
          <cell r="DY427">
            <v>4956.4930000000004</v>
          </cell>
          <cell r="DZ427" t="str">
            <v>WA</v>
          </cell>
          <cell r="EC427" t="str">
            <v>Desktop</v>
          </cell>
          <cell r="ED427">
            <v>6932.7380000000003</v>
          </cell>
          <cell r="EE427" t="str">
            <v>OR</v>
          </cell>
          <cell r="EH427" t="str">
            <v>le20</v>
          </cell>
          <cell r="EI427">
            <v>1524.7619999999999</v>
          </cell>
          <cell r="EJ427" t="str">
            <v>WA</v>
          </cell>
          <cell r="EO427">
            <v>3785.7640000000001</v>
          </cell>
          <cell r="EP427" t="str">
            <v>ID</v>
          </cell>
          <cell r="ES427">
            <v>1188.027</v>
          </cell>
          <cell r="ET427" t="str">
            <v>OR</v>
          </cell>
          <cell r="EZ427" t="str">
            <v>WA</v>
          </cell>
          <cell r="FA427" t="str">
            <v>Other</v>
          </cell>
          <cell r="FB427">
            <v>257786.144</v>
          </cell>
          <cell r="FC427">
            <v>591736.37599999993</v>
          </cell>
          <cell r="FI427" t="str">
            <v>OR</v>
          </cell>
          <cell r="FJ427" t="str">
            <v>Living Room/Family Room</v>
          </cell>
          <cell r="FK427" t="str">
            <v>EISAnqnx</v>
          </cell>
          <cell r="FL427">
            <v>1663857.12</v>
          </cell>
          <cell r="FS427" t="str">
            <v>WA</v>
          </cell>
          <cell r="FT427" t="str">
            <v>EISAnqnx</v>
          </cell>
          <cell r="FV427">
            <v>2790242.07</v>
          </cell>
          <cell r="GD427" t="str">
            <v>WA</v>
          </cell>
          <cell r="GE427">
            <v>2558550.6359999999</v>
          </cell>
          <cell r="GF427">
            <v>3715844.9939999999</v>
          </cell>
          <cell r="GI427">
            <v>1</v>
          </cell>
          <cell r="GJ427">
            <v>1</v>
          </cell>
          <cell r="GK427" t="str">
            <v>WA</v>
          </cell>
          <cell r="GL427">
            <v>1524.7619999999999</v>
          </cell>
          <cell r="GM427" t="str">
            <v>Pre 1980</v>
          </cell>
          <cell r="GN427">
            <v>0</v>
          </cell>
          <cell r="GQ427">
            <v>7547541.4047599994</v>
          </cell>
          <cell r="GR427">
            <v>442748.95384500001</v>
          </cell>
          <cell r="GU427" t="str">
            <v>Natural Gas FAF</v>
          </cell>
          <cell r="GX427" t="str">
            <v>Natural Gas FAF</v>
          </cell>
          <cell r="GY427" t="str">
            <v>OR</v>
          </cell>
          <cell r="GZ427">
            <v>6932.73828125</v>
          </cell>
        </row>
        <row r="428">
          <cell r="AD428" t="str">
            <v>WA</v>
          </cell>
          <cell r="AH428" t="str">
            <v>WA</v>
          </cell>
          <cell r="AI428" t="str">
            <v>Pre 1980</v>
          </cell>
          <cell r="AJ428">
            <v>2003.7159999999999</v>
          </cell>
          <cell r="AK428" t="b">
            <v>1</v>
          </cell>
          <cell r="AN428" t="str">
            <v>WA</v>
          </cell>
          <cell r="AO428" t="str">
            <v>Baseboard/Wall/Radiant</v>
          </cell>
          <cell r="AP428" t="str">
            <v>1980-1992</v>
          </cell>
          <cell r="AQ428" t="str">
            <v>Crawlspace</v>
          </cell>
          <cell r="AR428">
            <v>4956.49267578125</v>
          </cell>
          <cell r="AU428" t="str">
            <v>No</v>
          </cell>
          <cell r="AV428" t="b">
            <v>1</v>
          </cell>
          <cell r="AX428">
            <v>6939089.74609375</v>
          </cell>
          <cell r="AY428" t="b">
            <v>0</v>
          </cell>
          <cell r="AZ428">
            <v>1993438.902391504</v>
          </cell>
          <cell r="BA428">
            <v>1</v>
          </cell>
          <cell r="BB428">
            <v>4956.49267578125</v>
          </cell>
          <cell r="BC428">
            <v>0.99999993458706582</v>
          </cell>
          <cell r="BF428" t="str">
            <v>WA</v>
          </cell>
          <cell r="BG428" t="str">
            <v>Heat Pump (Central System)</v>
          </cell>
          <cell r="BH428" t="str">
            <v>Pre 1980</v>
          </cell>
          <cell r="BI428" t="str">
            <v>Basement</v>
          </cell>
          <cell r="BJ428">
            <v>1904.28771972656</v>
          </cell>
          <cell r="BM428" t="str">
            <v>No</v>
          </cell>
          <cell r="BN428">
            <v>4951148.071289056</v>
          </cell>
          <cell r="BO428" t="b">
            <v>0</v>
          </cell>
          <cell r="BP428">
            <v>1319595.2182617171</v>
          </cell>
          <cell r="BQ428">
            <v>1</v>
          </cell>
          <cell r="BR428">
            <v>1904.28771972656</v>
          </cell>
          <cell r="BU428" t="str">
            <v>WA</v>
          </cell>
          <cell r="BV428" t="str">
            <v>Pre 1980</v>
          </cell>
          <cell r="BW428" t="str">
            <v>Gas Storage Inside Conditioned Space</v>
          </cell>
          <cell r="BY428">
            <v>2003.7159999999999</v>
          </cell>
          <cell r="BZ428" t="str">
            <v>le55</v>
          </cell>
          <cell r="CF428" t="str">
            <v>Conditioned</v>
          </cell>
          <cell r="CG428">
            <v>4956.4930000000004</v>
          </cell>
          <cell r="CH428" t="str">
            <v>WA</v>
          </cell>
          <cell r="CI428" t="str">
            <v>Top-Freezer w/o TTD Ice</v>
          </cell>
          <cell r="CJ428">
            <v>89216.874000000011</v>
          </cell>
          <cell r="CK428" t="b">
            <v>0</v>
          </cell>
          <cell r="CQ428" t="str">
            <v>Conditioned</v>
          </cell>
          <cell r="CR428">
            <v>1612.692</v>
          </cell>
          <cell r="CS428" t="str">
            <v>OR</v>
          </cell>
          <cell r="CT428" t="str">
            <v>Upright</v>
          </cell>
          <cell r="CU428">
            <v>32253.84</v>
          </cell>
          <cell r="CV428" t="b">
            <v>0</v>
          </cell>
          <cell r="CZ428">
            <v>2003.7159999999999</v>
          </cell>
          <cell r="DA428" t="str">
            <v>WA</v>
          </cell>
          <cell r="DC428" t="str">
            <v>Horizontal Axis</v>
          </cell>
          <cell r="DG428" t="str">
            <v>Electric</v>
          </cell>
          <cell r="DH428">
            <v>4956.4930000000004</v>
          </cell>
          <cell r="DI428" t="str">
            <v>WA</v>
          </cell>
          <cell r="DL428" t="str">
            <v>Electric</v>
          </cell>
          <cell r="DM428" t="str">
            <v>Electric</v>
          </cell>
          <cell r="DN428">
            <v>4956.4930000000004</v>
          </cell>
          <cell r="DO428" t="str">
            <v>WA</v>
          </cell>
          <cell r="DS428">
            <v>6932.7380000000003</v>
          </cell>
          <cell r="DT428" t="str">
            <v>OR</v>
          </cell>
          <cell r="DU428" t="str">
            <v>lt32</v>
          </cell>
          <cell r="DX428" t="b">
            <v>0</v>
          </cell>
          <cell r="DY428">
            <v>4956.4930000000004</v>
          </cell>
          <cell r="DZ428" t="str">
            <v>WA</v>
          </cell>
          <cell r="EC428" t="str">
            <v>Laptop</v>
          </cell>
          <cell r="ED428">
            <v>1524.7619999999999</v>
          </cell>
          <cell r="EE428" t="str">
            <v>WA</v>
          </cell>
          <cell r="EH428" t="str">
            <v>le20</v>
          </cell>
          <cell r="EI428">
            <v>1524.7619999999999</v>
          </cell>
          <cell r="EJ428" t="str">
            <v>WA</v>
          </cell>
          <cell r="EO428">
            <v>2130.886</v>
          </cell>
          <cell r="EP428" t="str">
            <v>MT</v>
          </cell>
          <cell r="ES428">
            <v>2003.7159999999999</v>
          </cell>
          <cell r="ET428" t="str">
            <v>WA</v>
          </cell>
          <cell r="EZ428" t="str">
            <v>OR</v>
          </cell>
          <cell r="FA428" t="str">
            <v>Bathroom</v>
          </cell>
          <cell r="FB428">
            <v>4367624.9400000004</v>
          </cell>
          <cell r="FC428">
            <v>1525202.36</v>
          </cell>
          <cell r="FI428" t="str">
            <v>OR</v>
          </cell>
          <cell r="FJ428" t="str">
            <v>Living Room/Family Room</v>
          </cell>
          <cell r="FK428" t="str">
            <v>EISAx</v>
          </cell>
          <cell r="FL428">
            <v>450627.97000000003</v>
          </cell>
          <cell r="FS428" t="str">
            <v>WA</v>
          </cell>
          <cell r="FT428" t="str">
            <v>EISAq</v>
          </cell>
          <cell r="FV428">
            <v>352991.25400000002</v>
          </cell>
          <cell r="GD428" t="str">
            <v>WA</v>
          </cell>
          <cell r="GE428">
            <v>4905096.7680000002</v>
          </cell>
          <cell r="GF428">
            <v>6848701.2879999997</v>
          </cell>
          <cell r="GI428">
            <v>1</v>
          </cell>
          <cell r="GJ428">
            <v>1</v>
          </cell>
          <cell r="GK428" t="str">
            <v>WA</v>
          </cell>
          <cell r="GL428">
            <v>2003.7159999999999</v>
          </cell>
          <cell r="GM428" t="str">
            <v>Pre 1980</v>
          </cell>
          <cell r="GN428">
            <v>-1</v>
          </cell>
          <cell r="GQ428">
            <v>10718403.861307999</v>
          </cell>
          <cell r="GR428">
            <v>344634.14270999999</v>
          </cell>
          <cell r="GU428" t="str">
            <v>Natural Gas FAF</v>
          </cell>
          <cell r="GX428" t="str">
            <v>Natural Gas Other</v>
          </cell>
          <cell r="GY428" t="str">
            <v>OR</v>
          </cell>
          <cell r="GZ428">
            <v>6932.73828125</v>
          </cell>
        </row>
        <row r="429">
          <cell r="AD429" t="str">
            <v>WA</v>
          </cell>
          <cell r="AH429" t="str">
            <v>WA</v>
          </cell>
          <cell r="AI429" t="str">
            <v>1993-2006</v>
          </cell>
          <cell r="AJ429">
            <v>2003.7159999999999</v>
          </cell>
          <cell r="AK429" t="b">
            <v>1</v>
          </cell>
          <cell r="AN429" t="str">
            <v>OR</v>
          </cell>
          <cell r="AO429" t="str">
            <v>Natural Gas FAF</v>
          </cell>
          <cell r="AP429" t="str">
            <v>Pre 1980</v>
          </cell>
          <cell r="AQ429" t="str">
            <v>Crawlspace</v>
          </cell>
          <cell r="AR429">
            <v>3197.1365860133501</v>
          </cell>
          <cell r="AU429" t="str">
            <v>No</v>
          </cell>
          <cell r="AV429" t="b">
            <v>1</v>
          </cell>
          <cell r="AX429">
            <v>7727479.1283942675</v>
          </cell>
          <cell r="AY429" t="b">
            <v>0</v>
          </cell>
          <cell r="AZ429">
            <v>2702907.8662917935</v>
          </cell>
          <cell r="BA429">
            <v>0.46116504854368939</v>
          </cell>
          <cell r="BB429">
            <v>3197.1365860133501</v>
          </cell>
          <cell r="BC429">
            <v>0.46116506725241169</v>
          </cell>
          <cell r="BF429" t="str">
            <v>WA</v>
          </cell>
          <cell r="BG429" t="str">
            <v>Window A/C</v>
          </cell>
          <cell r="BH429" t="str">
            <v>Pre 1980</v>
          </cell>
          <cell r="BI429" t="str">
            <v>Slab on Grade</v>
          </cell>
          <cell r="BJ429">
            <v>12271.3056640625</v>
          </cell>
          <cell r="BM429" t="str">
            <v>No</v>
          </cell>
          <cell r="BN429">
            <v>10872376.818359375</v>
          </cell>
          <cell r="BO429" t="b">
            <v>0</v>
          </cell>
          <cell r="BP429">
            <v>2242703.8231640626</v>
          </cell>
          <cell r="BQ429">
            <v>1</v>
          </cell>
          <cell r="BR429">
            <v>12271.3056640625</v>
          </cell>
          <cell r="BU429" t="str">
            <v>WA</v>
          </cell>
          <cell r="BV429" t="str">
            <v>Post 2006</v>
          </cell>
          <cell r="BW429" t="str">
            <v>Electric Storage - Outside Conditioned Space - Buffered</v>
          </cell>
          <cell r="BY429">
            <v>4956.4930000000004</v>
          </cell>
          <cell r="BZ429" t="str">
            <v>le55</v>
          </cell>
          <cell r="CF429" t="str">
            <v>Conditioned</v>
          </cell>
          <cell r="CG429">
            <v>4956.4930000000004</v>
          </cell>
          <cell r="CH429" t="str">
            <v>WA</v>
          </cell>
          <cell r="CI429" t="str">
            <v>Top-Freezer w/o TTD Ice</v>
          </cell>
          <cell r="CJ429">
            <v>44608.437000000005</v>
          </cell>
          <cell r="CK429" t="b">
            <v>0</v>
          </cell>
          <cell r="CQ429" t="str">
            <v>Conditioned</v>
          </cell>
          <cell r="CR429">
            <v>2130.886</v>
          </cell>
          <cell r="CS429" t="str">
            <v>MT</v>
          </cell>
          <cell r="CT429" t="str">
            <v>Chest</v>
          </cell>
          <cell r="CU429">
            <v>36225.061999999998</v>
          </cell>
          <cell r="CV429" t="b">
            <v>0</v>
          </cell>
          <cell r="CZ429">
            <v>1150.8789999999999</v>
          </cell>
          <cell r="DA429" t="str">
            <v>WA</v>
          </cell>
          <cell r="DC429" t="str">
            <v>Vertical Axis</v>
          </cell>
          <cell r="DG429" t="str">
            <v>Electric</v>
          </cell>
          <cell r="DH429">
            <v>1464.694</v>
          </cell>
          <cell r="DI429" t="str">
            <v>WA</v>
          </cell>
          <cell r="DL429" t="str">
            <v>Electric</v>
          </cell>
          <cell r="DM429" t="str">
            <v>Electric</v>
          </cell>
          <cell r="DN429">
            <v>1524.7619999999999</v>
          </cell>
          <cell r="DO429" t="str">
            <v>WA</v>
          </cell>
          <cell r="DS429">
            <v>6932.7380000000003</v>
          </cell>
          <cell r="DT429" t="str">
            <v>OR</v>
          </cell>
          <cell r="DU429" t="str">
            <v>32to46</v>
          </cell>
          <cell r="DX429" t="b">
            <v>0</v>
          </cell>
          <cell r="DY429">
            <v>1524.7619999999999</v>
          </cell>
          <cell r="DZ429" t="str">
            <v>WA</v>
          </cell>
          <cell r="EC429" t="str">
            <v>Desktop</v>
          </cell>
          <cell r="ED429">
            <v>6932.7380000000003</v>
          </cell>
          <cell r="EE429" t="str">
            <v>OR</v>
          </cell>
          <cell r="EH429" t="str">
            <v>le20</v>
          </cell>
          <cell r="EI429">
            <v>2003.7159999999999</v>
          </cell>
          <cell r="EJ429" t="str">
            <v>WA</v>
          </cell>
          <cell r="EO429">
            <v>1904.288</v>
          </cell>
          <cell r="EP429" t="str">
            <v>WA</v>
          </cell>
          <cell r="ES429">
            <v>4956.4930000000004</v>
          </cell>
          <cell r="ET429" t="str">
            <v>WA</v>
          </cell>
          <cell r="EZ429" t="str">
            <v>OR</v>
          </cell>
          <cell r="FA429" t="str">
            <v>Bedrooms</v>
          </cell>
          <cell r="FB429">
            <v>1338018.4340000001</v>
          </cell>
          <cell r="FC429">
            <v>4631068.9840000002</v>
          </cell>
          <cell r="FI429" t="str">
            <v>OR</v>
          </cell>
          <cell r="FJ429" t="str">
            <v>Other</v>
          </cell>
          <cell r="FK429" t="str">
            <v>EISAnqnx</v>
          </cell>
          <cell r="FL429">
            <v>415964.28</v>
          </cell>
          <cell r="FS429" t="str">
            <v>WA</v>
          </cell>
          <cell r="FT429" t="str">
            <v>EISAx</v>
          </cell>
          <cell r="FV429">
            <v>1515958.29</v>
          </cell>
          <cell r="GD429" t="str">
            <v>WA</v>
          </cell>
          <cell r="GE429">
            <v>8253306.2039999999</v>
          </cell>
          <cell r="GF429">
            <v>3462421.2479999997</v>
          </cell>
          <cell r="GI429">
            <v>1</v>
          </cell>
          <cell r="GJ429">
            <v>1</v>
          </cell>
          <cell r="GK429" t="str">
            <v>WA</v>
          </cell>
          <cell r="GL429">
            <v>2003.7159999999999</v>
          </cell>
          <cell r="GM429" t="str">
            <v>1993-2006</v>
          </cell>
          <cell r="GN429">
            <v>-1</v>
          </cell>
          <cell r="GQ429">
            <v>11287879.985668</v>
          </cell>
          <cell r="GR429">
            <v>71106.871549999996</v>
          </cell>
          <cell r="GU429" t="str">
            <v>Natural Gas FAF</v>
          </cell>
          <cell r="GX429" t="str">
            <v>None</v>
          </cell>
          <cell r="GY429" t="str">
            <v>WA</v>
          </cell>
          <cell r="GZ429">
            <v>1524.76245117188</v>
          </cell>
        </row>
        <row r="430">
          <cell r="AD430" t="str">
            <v>WA</v>
          </cell>
          <cell r="AH430" t="str">
            <v>WA</v>
          </cell>
          <cell r="AI430" t="str">
            <v>Pre 1980</v>
          </cell>
          <cell r="AJ430">
            <v>2003.7159999999999</v>
          </cell>
          <cell r="AK430" t="b">
            <v>1</v>
          </cell>
          <cell r="AN430" t="str">
            <v>OR</v>
          </cell>
          <cell r="AO430" t="str">
            <v>Natural Gas FAF</v>
          </cell>
          <cell r="AP430" t="str">
            <v>Pre 1980</v>
          </cell>
          <cell r="AQ430" t="str">
            <v>Slab on Grade</v>
          </cell>
          <cell r="AR430">
            <v>2557.70926881068</v>
          </cell>
          <cell r="AU430" t="str">
            <v>No</v>
          </cell>
          <cell r="AV430" t="b">
            <v>1</v>
          </cell>
          <cell r="AX430">
            <v>6181983.3027154133</v>
          </cell>
          <cell r="AY430" t="b">
            <v>0</v>
          </cell>
          <cell r="AZ430">
            <v>2162326.293033435</v>
          </cell>
          <cell r="BA430">
            <v>0.36893203883495151</v>
          </cell>
          <cell r="BB430">
            <v>2557.70926881068</v>
          </cell>
          <cell r="BC430">
            <v>0.36893205380192934</v>
          </cell>
          <cell r="BF430" t="str">
            <v>WA</v>
          </cell>
          <cell r="BG430" t="str">
            <v>PTAC</v>
          </cell>
          <cell r="BH430" t="str">
            <v>Pre 1980</v>
          </cell>
          <cell r="BI430" t="str">
            <v>Slab on Grade</v>
          </cell>
          <cell r="BJ430">
            <v>1904.28771972656</v>
          </cell>
          <cell r="BM430" t="str">
            <v>No</v>
          </cell>
          <cell r="BN430">
            <v>1978554.9407958959</v>
          </cell>
          <cell r="BO430" t="b">
            <v>0</v>
          </cell>
          <cell r="BP430">
            <v>624434.98617553629</v>
          </cell>
          <cell r="BQ430">
            <v>1</v>
          </cell>
          <cell r="BR430">
            <v>1904.28771972656</v>
          </cell>
          <cell r="BU430" t="str">
            <v>WA</v>
          </cell>
          <cell r="BV430" t="str">
            <v>Pre 1980</v>
          </cell>
          <cell r="BW430" t="str">
            <v>Electric Storage - Outside Conditioned Space - Buffered</v>
          </cell>
          <cell r="BY430">
            <v>4956.4930000000004</v>
          </cell>
          <cell r="BZ430" t="str">
            <v>le55</v>
          </cell>
          <cell r="CF430" t="str">
            <v>Conditioned</v>
          </cell>
          <cell r="CG430">
            <v>4956.4930000000004</v>
          </cell>
          <cell r="CH430" t="str">
            <v>WA</v>
          </cell>
          <cell r="CI430" t="str">
            <v>Side-by-Side w/ TTD Ice</v>
          </cell>
          <cell r="CJ430">
            <v>113999.33900000001</v>
          </cell>
          <cell r="CK430" t="b">
            <v>0</v>
          </cell>
          <cell r="CQ430" t="str">
            <v>Conditioned</v>
          </cell>
          <cell r="CR430">
            <v>1192.4649999999999</v>
          </cell>
          <cell r="CS430" t="str">
            <v>ID</v>
          </cell>
          <cell r="CT430" t="str">
            <v>Chest</v>
          </cell>
          <cell r="CU430">
            <v>29811.624999999996</v>
          </cell>
          <cell r="CV430" t="b">
            <v>0</v>
          </cell>
          <cell r="CZ430">
            <v>6932.7380000000003</v>
          </cell>
          <cell r="DA430" t="str">
            <v>OR</v>
          </cell>
          <cell r="DC430" t="str">
            <v>Horizontal Axis</v>
          </cell>
          <cell r="DG430" t="str">
            <v>Electric</v>
          </cell>
          <cell r="DH430">
            <v>1188.027</v>
          </cell>
          <cell r="DI430" t="str">
            <v>OR</v>
          </cell>
          <cell r="DL430" t="str">
            <v>Electric</v>
          </cell>
          <cell r="DM430" t="str">
            <v>Electric</v>
          </cell>
          <cell r="DN430">
            <v>1524.7619999999999</v>
          </cell>
          <cell r="DO430" t="str">
            <v>WA</v>
          </cell>
          <cell r="DS430">
            <v>6932.7380000000003</v>
          </cell>
          <cell r="DT430" t="str">
            <v>OR</v>
          </cell>
          <cell r="DU430" t="str">
            <v>lt32</v>
          </cell>
          <cell r="DX430" t="b">
            <v>1</v>
          </cell>
          <cell r="DY430">
            <v>1464.694</v>
          </cell>
          <cell r="DZ430" t="str">
            <v>WA</v>
          </cell>
          <cell r="EC430" t="str">
            <v>Laptop</v>
          </cell>
          <cell r="ED430">
            <v>6932.7380000000003</v>
          </cell>
          <cell r="EE430" t="str">
            <v>OR</v>
          </cell>
          <cell r="EH430" t="str">
            <v>gt20</v>
          </cell>
          <cell r="EI430">
            <v>1188.027</v>
          </cell>
          <cell r="EJ430" t="str">
            <v>OR</v>
          </cell>
          <cell r="EO430">
            <v>2079.9929999999999</v>
          </cell>
          <cell r="EP430" t="str">
            <v>WA</v>
          </cell>
          <cell r="ES430">
            <v>1464.694</v>
          </cell>
          <cell r="ET430" t="str">
            <v>WA</v>
          </cell>
          <cell r="EZ430" t="str">
            <v>OR</v>
          </cell>
          <cell r="FA430" t="str">
            <v>Exterior</v>
          </cell>
          <cell r="FB430">
            <v>4506279.7</v>
          </cell>
          <cell r="FC430">
            <v>18510410.460000001</v>
          </cell>
          <cell r="FI430" t="str">
            <v>OR</v>
          </cell>
          <cell r="FJ430" t="str">
            <v>Other</v>
          </cell>
          <cell r="FK430" t="str">
            <v>EISAq</v>
          </cell>
          <cell r="FL430">
            <v>970583.32000000007</v>
          </cell>
          <cell r="FS430" t="str">
            <v>WA</v>
          </cell>
          <cell r="FT430" t="str">
            <v>EISAnqnx</v>
          </cell>
          <cell r="FV430">
            <v>518419.07999999996</v>
          </cell>
          <cell r="GD430" t="str">
            <v>WA</v>
          </cell>
          <cell r="GE430">
            <v>5129512.96</v>
          </cell>
          <cell r="GF430">
            <v>2584793.6399999997</v>
          </cell>
          <cell r="GI430">
            <v>1</v>
          </cell>
          <cell r="GJ430">
            <v>1</v>
          </cell>
          <cell r="GK430" t="str">
            <v>WA</v>
          </cell>
          <cell r="GL430">
            <v>2003.7159999999999</v>
          </cell>
          <cell r="GM430" t="str">
            <v>Pre 1980</v>
          </cell>
          <cell r="GN430">
            <v>-1</v>
          </cell>
          <cell r="GQ430">
            <v>10718403.861307999</v>
          </cell>
          <cell r="GR430">
            <v>344634.14270999999</v>
          </cell>
          <cell r="GU430" t="str">
            <v>Natural Gas FAF</v>
          </cell>
          <cell r="GX430" t="str">
            <v>None</v>
          </cell>
          <cell r="GY430" t="str">
            <v>OR</v>
          </cell>
          <cell r="GZ430">
            <v>6932.73828125</v>
          </cell>
        </row>
        <row r="431">
          <cell r="AD431" t="str">
            <v>WA</v>
          </cell>
          <cell r="AH431" t="str">
            <v>WA</v>
          </cell>
          <cell r="AI431" t="str">
            <v>Pre 1980</v>
          </cell>
          <cell r="AJ431">
            <v>1150.8789999999999</v>
          </cell>
          <cell r="AK431" t="b">
            <v>1</v>
          </cell>
          <cell r="AN431" t="str">
            <v>OR</v>
          </cell>
          <cell r="AO431" t="str">
            <v>Natural Gas FAF</v>
          </cell>
          <cell r="AP431" t="str">
            <v>Pre 1980</v>
          </cell>
          <cell r="AQ431" t="str">
            <v>Slab on Grade</v>
          </cell>
          <cell r="AR431">
            <v>1177.8924264259699</v>
          </cell>
          <cell r="AU431" t="str">
            <v>No</v>
          </cell>
          <cell r="AV431" t="b">
            <v>1</v>
          </cell>
          <cell r="AX431">
            <v>2846965.9946715692</v>
          </cell>
          <cell r="AY431" t="b">
            <v>0</v>
          </cell>
          <cell r="AZ431">
            <v>995808.16126539663</v>
          </cell>
          <cell r="BA431">
            <v>0.16990291262135909</v>
          </cell>
          <cell r="BB431">
            <v>1177.8924264259699</v>
          </cell>
          <cell r="BC431">
            <v>0.16990291951404624</v>
          </cell>
          <cell r="BF431" t="str">
            <v>ID</v>
          </cell>
          <cell r="BG431" t="str">
            <v>Central Air Conditioning (Ducted System)</v>
          </cell>
          <cell r="BH431" t="str">
            <v>1993-2006</v>
          </cell>
          <cell r="BI431" t="str">
            <v>Crawlspace</v>
          </cell>
          <cell r="BJ431">
            <v>1192.46508789063</v>
          </cell>
          <cell r="BM431" t="str">
            <v>No</v>
          </cell>
          <cell r="BN431">
            <v>1466732.0581054748</v>
          </cell>
          <cell r="BO431" t="b">
            <v>0</v>
          </cell>
          <cell r="BP431">
            <v>362684.67908667144</v>
          </cell>
          <cell r="BQ431">
            <v>1</v>
          </cell>
          <cell r="BR431">
            <v>1192.46508789063</v>
          </cell>
          <cell r="BU431" t="str">
            <v>WA</v>
          </cell>
          <cell r="BV431" t="str">
            <v>Pre 1980</v>
          </cell>
          <cell r="BW431" t="str">
            <v>Electric Storage - Inside Conditioned Space</v>
          </cell>
          <cell r="BY431">
            <v>2003.7159999999999</v>
          </cell>
          <cell r="BZ431" t="str">
            <v>le55</v>
          </cell>
          <cell r="CF431" t="str">
            <v>Unconditioned</v>
          </cell>
          <cell r="CG431">
            <v>4956.4930000000004</v>
          </cell>
          <cell r="CH431" t="str">
            <v>WA</v>
          </cell>
          <cell r="CI431" t="str">
            <v>Top-Freezer w/o TTD Ice</v>
          </cell>
          <cell r="CJ431">
            <v>109042.84600000001</v>
          </cell>
          <cell r="CK431" t="b">
            <v>0</v>
          </cell>
          <cell r="CQ431" t="str">
            <v>Conditioned</v>
          </cell>
          <cell r="CR431">
            <v>1904.288</v>
          </cell>
          <cell r="CS431" t="str">
            <v>WA</v>
          </cell>
          <cell r="CT431" t="str">
            <v>Upright</v>
          </cell>
          <cell r="CU431">
            <v>32372.896000000001</v>
          </cell>
          <cell r="CV431" t="b">
            <v>0</v>
          </cell>
          <cell r="CZ431">
            <v>4956.4930000000004</v>
          </cell>
          <cell r="DA431" t="str">
            <v>WA</v>
          </cell>
          <cell r="DC431" t="str">
            <v>Vertical Axis</v>
          </cell>
          <cell r="DG431" t="str">
            <v>Electric</v>
          </cell>
          <cell r="DH431">
            <v>4956.4930000000004</v>
          </cell>
          <cell r="DI431" t="str">
            <v>WA</v>
          </cell>
          <cell r="DL431" t="str">
            <v>Electric</v>
          </cell>
          <cell r="DM431" t="str">
            <v>Electric</v>
          </cell>
          <cell r="DN431">
            <v>1464.694</v>
          </cell>
          <cell r="DO431" t="str">
            <v>WA</v>
          </cell>
          <cell r="DS431">
            <v>6932.7380000000003</v>
          </cell>
          <cell r="DT431" t="str">
            <v>OR</v>
          </cell>
          <cell r="DU431" t="str">
            <v>32to46</v>
          </cell>
          <cell r="DX431" t="b">
            <v>0</v>
          </cell>
          <cell r="DY431">
            <v>2003.7159999999999</v>
          </cell>
          <cell r="DZ431" t="str">
            <v>WA</v>
          </cell>
          <cell r="EC431" t="str">
            <v>Desktop</v>
          </cell>
          <cell r="ED431">
            <v>6932.7380000000003</v>
          </cell>
          <cell r="EE431" t="str">
            <v>OR</v>
          </cell>
          <cell r="EH431" t="str">
            <v>le20</v>
          </cell>
          <cell r="EI431">
            <v>1150.8789999999999</v>
          </cell>
          <cell r="EJ431" t="str">
            <v>WA</v>
          </cell>
          <cell r="EO431">
            <v>3785.7640000000001</v>
          </cell>
          <cell r="EP431" t="str">
            <v>ID</v>
          </cell>
          <cell r="ES431">
            <v>1524.7619999999999</v>
          </cell>
          <cell r="ET431" t="str">
            <v>WA</v>
          </cell>
          <cell r="EZ431" t="str">
            <v>OR</v>
          </cell>
          <cell r="FA431" t="str">
            <v>Garage</v>
          </cell>
          <cell r="FB431">
            <v>3882333.2800000003</v>
          </cell>
          <cell r="FC431">
            <v>5199553.5</v>
          </cell>
          <cell r="FI431" t="str">
            <v>OR</v>
          </cell>
          <cell r="FJ431" t="str">
            <v>Other</v>
          </cell>
          <cell r="FK431" t="str">
            <v>EISAx</v>
          </cell>
          <cell r="FL431">
            <v>901255.94000000006</v>
          </cell>
          <cell r="FS431" t="str">
            <v>WA</v>
          </cell>
          <cell r="FT431" t="str">
            <v>EISAq</v>
          </cell>
          <cell r="FV431">
            <v>1675713.4379999998</v>
          </cell>
          <cell r="GD431" t="str">
            <v>WA</v>
          </cell>
          <cell r="GE431">
            <v>1214177.345</v>
          </cell>
          <cell r="GF431">
            <v>1429391.7179999999</v>
          </cell>
          <cell r="GI431">
            <v>1</v>
          </cell>
          <cell r="GJ431">
            <v>1</v>
          </cell>
          <cell r="GK431" t="str">
            <v>WA</v>
          </cell>
          <cell r="GL431">
            <v>1150.8789999999999</v>
          </cell>
          <cell r="GM431" t="str">
            <v>Pre 1980</v>
          </cell>
          <cell r="GN431">
            <v>-1</v>
          </cell>
          <cell r="GQ431">
            <v>5802691.6372349998</v>
          </cell>
          <cell r="GR431">
            <v>402853.68515999999</v>
          </cell>
          <cell r="GU431" t="str">
            <v>Baseboard/Wall/Radiant</v>
          </cell>
          <cell r="GX431" t="str">
            <v>Baseboard/Wall/Radiant</v>
          </cell>
          <cell r="GY431" t="str">
            <v>OR</v>
          </cell>
          <cell r="GZ431">
            <v>1188.02661132813</v>
          </cell>
        </row>
        <row r="432">
          <cell r="AD432" t="str">
            <v>OR</v>
          </cell>
          <cell r="AH432" t="str">
            <v>OR</v>
          </cell>
          <cell r="AI432" t="str">
            <v>Pre 1980</v>
          </cell>
          <cell r="AJ432">
            <v>6932.7380000000003</v>
          </cell>
          <cell r="AK432" t="b">
            <v>1</v>
          </cell>
          <cell r="AN432" t="str">
            <v>WA</v>
          </cell>
          <cell r="AO432" t="str">
            <v>Natural Gas FAF</v>
          </cell>
          <cell r="AP432" t="str">
            <v>Pre 1980</v>
          </cell>
          <cell r="AQ432" t="str">
            <v>Crawlspace</v>
          </cell>
          <cell r="AR432">
            <v>4091.76133444469</v>
          </cell>
          <cell r="AU432" t="str">
            <v>No</v>
          </cell>
          <cell r="AV432" t="b">
            <v>1</v>
          </cell>
          <cell r="AX432">
            <v>9235105.3318416644</v>
          </cell>
          <cell r="AY432" t="b">
            <v>0</v>
          </cell>
          <cell r="AZ432">
            <v>5563719.2816138193</v>
          </cell>
          <cell r="BA432">
            <v>0.82553563620463499</v>
          </cell>
          <cell r="BB432">
            <v>4091.76133444469</v>
          </cell>
          <cell r="BC432">
            <v>0.8255355822039272</v>
          </cell>
          <cell r="BF432" t="str">
            <v>OR</v>
          </cell>
          <cell r="BG432" t="str">
            <v>Window A/C</v>
          </cell>
          <cell r="BH432" t="str">
            <v>Pre 1980</v>
          </cell>
          <cell r="BI432" t="str">
            <v>Basement</v>
          </cell>
          <cell r="BJ432">
            <v>701.27161167689701</v>
          </cell>
          <cell r="BM432" t="str">
            <v>No</v>
          </cell>
          <cell r="BN432">
            <v>1324000.8028459814</v>
          </cell>
          <cell r="BO432" t="b">
            <v>0</v>
          </cell>
          <cell r="BP432">
            <v>561446.25718638045</v>
          </cell>
          <cell r="BQ432">
            <v>0.33333333333333331</v>
          </cell>
          <cell r="BR432">
            <v>233.757203892299</v>
          </cell>
          <cell r="BU432" t="str">
            <v>WA</v>
          </cell>
          <cell r="BV432" t="str">
            <v>1980-1992</v>
          </cell>
          <cell r="BW432" t="str">
            <v>Electric Storage - Inside Conditioned Space</v>
          </cell>
          <cell r="BY432">
            <v>2003.7159999999999</v>
          </cell>
          <cell r="BZ432" t="str">
            <v>le55</v>
          </cell>
          <cell r="CF432" t="str">
            <v>Conditioned</v>
          </cell>
          <cell r="CG432">
            <v>4956.4930000000004</v>
          </cell>
          <cell r="CH432" t="str">
            <v>WA</v>
          </cell>
          <cell r="CI432" t="str">
            <v>Bottom-Freezer (Including French Door) w/o TTD Ice</v>
          </cell>
          <cell r="CJ432">
            <v>99129.860000000015</v>
          </cell>
          <cell r="CK432" t="b">
            <v>0</v>
          </cell>
          <cell r="CQ432" t="str">
            <v>Unconditioned</v>
          </cell>
          <cell r="CR432">
            <v>8559.1039999999994</v>
          </cell>
          <cell r="CS432" t="str">
            <v>OR</v>
          </cell>
          <cell r="CT432" t="str">
            <v>Chest</v>
          </cell>
          <cell r="CU432">
            <v>196859.39199999999</v>
          </cell>
          <cell r="CV432" t="b">
            <v>0</v>
          </cell>
          <cell r="CZ432">
            <v>2003.7159999999999</v>
          </cell>
          <cell r="DA432" t="str">
            <v>WA</v>
          </cell>
          <cell r="DC432" t="str">
            <v>Vertical Axis</v>
          </cell>
          <cell r="DG432" t="str">
            <v>Electric</v>
          </cell>
          <cell r="DH432">
            <v>6932.7380000000003</v>
          </cell>
          <cell r="DI432" t="str">
            <v>OR</v>
          </cell>
          <cell r="DL432" t="str">
            <v>Electric</v>
          </cell>
          <cell r="DM432" t="str">
            <v>Electric</v>
          </cell>
          <cell r="DN432">
            <v>2003.7159999999999</v>
          </cell>
          <cell r="DO432" t="str">
            <v>WA</v>
          </cell>
          <cell r="DS432">
            <v>6932.7380000000003</v>
          </cell>
          <cell r="DT432" t="str">
            <v>OR</v>
          </cell>
          <cell r="DU432" t="str">
            <v>lt32</v>
          </cell>
          <cell r="DX432" t="b">
            <v>1</v>
          </cell>
          <cell r="DY432">
            <v>2003.7159999999999</v>
          </cell>
          <cell r="DZ432" t="str">
            <v>WA</v>
          </cell>
          <cell r="EC432" t="str">
            <v>Laptop</v>
          </cell>
          <cell r="ED432">
            <v>6932.7380000000003</v>
          </cell>
          <cell r="EE432" t="str">
            <v>OR</v>
          </cell>
          <cell r="EH432" t="str">
            <v>le20</v>
          </cell>
          <cell r="EI432">
            <v>1150.8789999999999</v>
          </cell>
          <cell r="EJ432" t="str">
            <v>WA</v>
          </cell>
          <cell r="EO432">
            <v>3785.7640000000001</v>
          </cell>
          <cell r="EP432" t="str">
            <v>ID</v>
          </cell>
          <cell r="ES432">
            <v>1524.7619999999999</v>
          </cell>
          <cell r="ET432" t="str">
            <v>WA</v>
          </cell>
          <cell r="EZ432" t="str">
            <v>OR</v>
          </cell>
          <cell r="FA432" t="str">
            <v>Kitchen</v>
          </cell>
          <cell r="FB432">
            <v>2773095.2</v>
          </cell>
          <cell r="FC432">
            <v>1941166.6400000001</v>
          </cell>
          <cell r="FI432" t="str">
            <v>OR</v>
          </cell>
          <cell r="FJ432" t="str">
            <v>Bathroom</v>
          </cell>
          <cell r="FK432" t="str">
            <v>EISAnqnx</v>
          </cell>
          <cell r="FL432">
            <v>2530449.37</v>
          </cell>
          <cell r="FS432" t="str">
            <v>WA</v>
          </cell>
          <cell r="FT432" t="str">
            <v>EISAx</v>
          </cell>
          <cell r="FV432">
            <v>663271.47</v>
          </cell>
          <cell r="GD432" t="str">
            <v>OR</v>
          </cell>
          <cell r="GE432">
            <v>40341602.421999998</v>
          </cell>
          <cell r="GF432">
            <v>26184951.426000003</v>
          </cell>
          <cell r="GI432">
            <v>1</v>
          </cell>
          <cell r="GJ432">
            <v>2</v>
          </cell>
          <cell r="GK432" t="str">
            <v>OR</v>
          </cell>
          <cell r="GL432">
            <v>6932.7380000000003</v>
          </cell>
          <cell r="GM432" t="str">
            <v>Pre 1980</v>
          </cell>
          <cell r="GN432">
            <v>0</v>
          </cell>
          <cell r="GQ432">
            <v>31504247.176736001</v>
          </cell>
          <cell r="GR432">
            <v>3738166.9932900006</v>
          </cell>
          <cell r="GU432" t="str">
            <v>Natural Gas FAF</v>
          </cell>
          <cell r="GX432" t="str">
            <v>None</v>
          </cell>
          <cell r="GY432" t="str">
            <v>WA</v>
          </cell>
          <cell r="GZ432">
            <v>1524.76245117188</v>
          </cell>
        </row>
        <row r="433">
          <cell r="AD433" t="str">
            <v>WA</v>
          </cell>
          <cell r="AH433" t="str">
            <v>WA</v>
          </cell>
          <cell r="AI433" t="str">
            <v>1980-1992</v>
          </cell>
          <cell r="AJ433">
            <v>4956.4930000000004</v>
          </cell>
          <cell r="AK433" t="b">
            <v>1</v>
          </cell>
          <cell r="AN433" t="str">
            <v>WA</v>
          </cell>
          <cell r="AO433" t="str">
            <v>Natural Gas FAF</v>
          </cell>
          <cell r="AP433" t="str">
            <v>Pre 1980</v>
          </cell>
          <cell r="AQ433" t="str">
            <v>Slab on Grade</v>
          </cell>
          <cell r="AR433">
            <v>864.73134133656299</v>
          </cell>
          <cell r="AU433" t="str">
            <v>No</v>
          </cell>
          <cell r="AV433" t="b">
            <v>1</v>
          </cell>
          <cell r="AX433">
            <v>1951698.6373966227</v>
          </cell>
          <cell r="AY433" t="b">
            <v>0</v>
          </cell>
          <cell r="AZ433">
            <v>1175807.1998749543</v>
          </cell>
          <cell r="BA433">
            <v>0.17446436379536509</v>
          </cell>
          <cell r="BB433">
            <v>864.73134133656299</v>
          </cell>
          <cell r="BC433">
            <v>0.17446435238313923</v>
          </cell>
          <cell r="BF433" t="str">
            <v>OR</v>
          </cell>
          <cell r="BG433" t="str">
            <v>Window A/C</v>
          </cell>
          <cell r="BH433" t="str">
            <v>Pre 1980</v>
          </cell>
          <cell r="BI433" t="str">
            <v>Crawlspace</v>
          </cell>
          <cell r="BJ433">
            <v>618.76906912667403</v>
          </cell>
          <cell r="BM433" t="str">
            <v>No</v>
          </cell>
          <cell r="BN433">
            <v>1168236.0025111604</v>
          </cell>
          <cell r="BO433" t="b">
            <v>0</v>
          </cell>
          <cell r="BP433">
            <v>495393.75634092401</v>
          </cell>
          <cell r="BQ433">
            <v>0.33333333333333331</v>
          </cell>
          <cell r="BR433">
            <v>206.256356375558</v>
          </cell>
          <cell r="BU433" t="str">
            <v>OR</v>
          </cell>
          <cell r="BV433" t="str">
            <v>Post 2006</v>
          </cell>
          <cell r="BW433" t="str">
            <v>Electric Storage - Outside Conditioned Space - Buffered</v>
          </cell>
          <cell r="BY433">
            <v>6932.7380000000003</v>
          </cell>
          <cell r="BZ433" t="str">
            <v>le55</v>
          </cell>
          <cell r="CF433" t="str">
            <v>Unconditioned</v>
          </cell>
          <cell r="CG433">
            <v>4956.4930000000004</v>
          </cell>
          <cell r="CH433" t="str">
            <v>WA</v>
          </cell>
          <cell r="CI433" t="str">
            <v>Top-Freezer w/o TTD Ice</v>
          </cell>
          <cell r="CJ433">
            <v>69390.902000000002</v>
          </cell>
          <cell r="CK433" t="b">
            <v>0</v>
          </cell>
          <cell r="CQ433" t="str">
            <v>Unconditioned</v>
          </cell>
          <cell r="CR433">
            <v>1904.288</v>
          </cell>
          <cell r="CS433" t="str">
            <v>WA</v>
          </cell>
          <cell r="CT433" t="str">
            <v>Upright</v>
          </cell>
          <cell r="CU433">
            <v>32372.896000000001</v>
          </cell>
          <cell r="CV433" t="b">
            <v>0</v>
          </cell>
          <cell r="CZ433">
            <v>1524.7619999999999</v>
          </cell>
          <cell r="DA433" t="str">
            <v>WA</v>
          </cell>
          <cell r="DC433" t="str">
            <v>Vertical Axis</v>
          </cell>
          <cell r="DG433" t="str">
            <v>Electric</v>
          </cell>
          <cell r="DH433">
            <v>1464.694</v>
          </cell>
          <cell r="DI433" t="str">
            <v>WA</v>
          </cell>
          <cell r="DL433" t="str">
            <v>Gas</v>
          </cell>
          <cell r="DM433" t="str">
            <v>Electric</v>
          </cell>
          <cell r="DN433">
            <v>2003.7159999999999</v>
          </cell>
          <cell r="DO433" t="str">
            <v>WA</v>
          </cell>
          <cell r="DS433">
            <v>4956.4930000000004</v>
          </cell>
          <cell r="DT433" t="str">
            <v>WA</v>
          </cell>
          <cell r="DU433" t="str">
            <v>lt32</v>
          </cell>
          <cell r="DX433" t="b">
            <v>0</v>
          </cell>
          <cell r="DY433">
            <v>1464.694</v>
          </cell>
          <cell r="DZ433" t="str">
            <v>WA</v>
          </cell>
          <cell r="EC433" t="str">
            <v>Desktop</v>
          </cell>
          <cell r="ED433">
            <v>2003.7159999999999</v>
          </cell>
          <cell r="EE433" t="str">
            <v>WA</v>
          </cell>
          <cell r="EH433" t="str">
            <v>le20</v>
          </cell>
          <cell r="EI433">
            <v>4956.4930000000004</v>
          </cell>
          <cell r="EJ433" t="str">
            <v>WA</v>
          </cell>
          <cell r="EO433">
            <v>2079.9929999999999</v>
          </cell>
          <cell r="EP433" t="str">
            <v>WA</v>
          </cell>
          <cell r="ES433">
            <v>1464.694</v>
          </cell>
          <cell r="ET433" t="str">
            <v>WA</v>
          </cell>
          <cell r="EZ433" t="str">
            <v>OR</v>
          </cell>
          <cell r="FA433" t="str">
            <v>Living Room/Family Room</v>
          </cell>
          <cell r="FB433">
            <v>2253139.85</v>
          </cell>
          <cell r="FC433">
            <v>5650181.4700000007</v>
          </cell>
          <cell r="FI433" t="str">
            <v>OR</v>
          </cell>
          <cell r="FJ433" t="str">
            <v>Bedrooms</v>
          </cell>
          <cell r="FK433" t="str">
            <v>EISAnqnx</v>
          </cell>
          <cell r="FL433">
            <v>2773095.2</v>
          </cell>
          <cell r="FS433" t="str">
            <v>WA</v>
          </cell>
          <cell r="FT433" t="str">
            <v>EISAnqnx</v>
          </cell>
          <cell r="FV433">
            <v>263644.92</v>
          </cell>
          <cell r="GD433" t="str">
            <v>WA</v>
          </cell>
          <cell r="GE433">
            <v>7132393.4270000001</v>
          </cell>
          <cell r="GF433">
            <v>10131071.692000002</v>
          </cell>
          <cell r="GI433">
            <v>1</v>
          </cell>
          <cell r="GJ433">
            <v>1</v>
          </cell>
          <cell r="GK433" t="str">
            <v>WA</v>
          </cell>
          <cell r="GL433">
            <v>4956.4930000000004</v>
          </cell>
          <cell r="GM433" t="str">
            <v>1980-1992</v>
          </cell>
          <cell r="GN433">
            <v>-1</v>
          </cell>
          <cell r="GQ433">
            <v>23007510.161249001</v>
          </cell>
          <cell r="GR433">
            <v>1853220.3414675</v>
          </cell>
          <cell r="GU433" t="str">
            <v>Baseboard/Wall/Radiant</v>
          </cell>
          <cell r="GX433" t="str">
            <v>Baseboard/Wall/Radiant</v>
          </cell>
          <cell r="GY433" t="str">
            <v>WA</v>
          </cell>
          <cell r="GZ433">
            <v>1001.85778808594</v>
          </cell>
        </row>
        <row r="434">
          <cell r="AD434" t="str">
            <v>WA</v>
          </cell>
          <cell r="AH434" t="str">
            <v>WA</v>
          </cell>
          <cell r="AI434" t="str">
            <v>Pre 1980</v>
          </cell>
          <cell r="AJ434">
            <v>2003.7159999999999</v>
          </cell>
          <cell r="AK434" t="b">
            <v>1</v>
          </cell>
          <cell r="AN434" t="str">
            <v>WA</v>
          </cell>
          <cell r="AO434" t="str">
            <v>Natural Gas FAF</v>
          </cell>
          <cell r="AP434" t="str">
            <v>Pre 1980</v>
          </cell>
          <cell r="AQ434" t="str">
            <v>Crawlspace</v>
          </cell>
          <cell r="AR434">
            <v>1524.76245117188</v>
          </cell>
          <cell r="AU434" t="str">
            <v>No</v>
          </cell>
          <cell r="AV434" t="b">
            <v>1</v>
          </cell>
          <cell r="AX434">
            <v>1866309.2402343811</v>
          </cell>
          <cell r="AY434" t="b">
            <v>0</v>
          </cell>
          <cell r="AZ434">
            <v>1344784.2181991499</v>
          </cell>
          <cell r="BA434">
            <v>1</v>
          </cell>
          <cell r="BB434">
            <v>1524.76245117188</v>
          </cell>
          <cell r="BC434">
            <v>1.0000002958965923</v>
          </cell>
          <cell r="BF434" t="str">
            <v>OR</v>
          </cell>
          <cell r="BG434" t="str">
            <v>Window A/C</v>
          </cell>
          <cell r="BH434" t="str">
            <v>Pre 1980</v>
          </cell>
          <cell r="BI434" t="str">
            <v>Slab on Grade</v>
          </cell>
          <cell r="BJ434">
            <v>605.01864536830396</v>
          </cell>
          <cell r="BM434" t="str">
            <v>No</v>
          </cell>
          <cell r="BN434">
            <v>1142275.2024553579</v>
          </cell>
          <cell r="BO434" t="b">
            <v>0</v>
          </cell>
          <cell r="BP434">
            <v>484385.00620001496</v>
          </cell>
          <cell r="BQ434">
            <v>0.33333333333333331</v>
          </cell>
          <cell r="BR434">
            <v>201.67288178943465</v>
          </cell>
          <cell r="BU434" t="str">
            <v>WA</v>
          </cell>
          <cell r="BV434" t="str">
            <v>Pre 1980</v>
          </cell>
          <cell r="BW434" t="str">
            <v>Electric Storage - Inside Conditioned Space</v>
          </cell>
          <cell r="BY434">
            <v>2003.7159999999999</v>
          </cell>
          <cell r="BZ434" t="str">
            <v>le55</v>
          </cell>
          <cell r="CF434" t="str">
            <v>Conditioned</v>
          </cell>
          <cell r="CG434">
            <v>1188.027</v>
          </cell>
          <cell r="CH434" t="str">
            <v>OR</v>
          </cell>
          <cell r="CI434" t="str">
            <v>Refrigerator Only</v>
          </cell>
          <cell r="CJ434">
            <v>28512.648000000001</v>
          </cell>
          <cell r="CK434" t="b">
            <v>0</v>
          </cell>
          <cell r="CQ434" t="str">
            <v>Unconditioned</v>
          </cell>
          <cell r="CR434">
            <v>1612.692</v>
          </cell>
          <cell r="CS434" t="str">
            <v>OR</v>
          </cell>
          <cell r="CT434" t="str">
            <v>Chest</v>
          </cell>
          <cell r="CU434">
            <v>19352.304</v>
          </cell>
          <cell r="CV434" t="b">
            <v>0</v>
          </cell>
          <cell r="CZ434">
            <v>2003.7159999999999</v>
          </cell>
          <cell r="DA434" t="str">
            <v>WA</v>
          </cell>
          <cell r="DC434" t="str">
            <v>Horizontal Axis</v>
          </cell>
          <cell r="DG434" t="str">
            <v>Gas</v>
          </cell>
          <cell r="DH434">
            <v>4956.4930000000004</v>
          </cell>
          <cell r="DI434" t="str">
            <v>WA</v>
          </cell>
          <cell r="DL434" t="str">
            <v>Electric</v>
          </cell>
          <cell r="DM434" t="str">
            <v>Electric</v>
          </cell>
          <cell r="DN434">
            <v>1464.694</v>
          </cell>
          <cell r="DO434" t="str">
            <v>WA</v>
          </cell>
          <cell r="DS434">
            <v>4956.4930000000004</v>
          </cell>
          <cell r="DT434" t="str">
            <v>WA</v>
          </cell>
          <cell r="DU434" t="str">
            <v>lt32</v>
          </cell>
          <cell r="DX434" t="b">
            <v>1</v>
          </cell>
          <cell r="DY434">
            <v>1464.694</v>
          </cell>
          <cell r="DZ434" t="str">
            <v>WA</v>
          </cell>
          <cell r="EC434" t="str">
            <v>Desktop</v>
          </cell>
          <cell r="ED434">
            <v>2003.7159999999999</v>
          </cell>
          <cell r="EE434" t="str">
            <v>WA</v>
          </cell>
          <cell r="EH434" t="str">
            <v>gt20</v>
          </cell>
          <cell r="EI434">
            <v>4956.4930000000004</v>
          </cell>
          <cell r="EJ434" t="str">
            <v>WA</v>
          </cell>
          <cell r="EO434">
            <v>12271.31</v>
          </cell>
          <cell r="EP434" t="str">
            <v>WA</v>
          </cell>
          <cell r="ES434">
            <v>6932.7380000000003</v>
          </cell>
          <cell r="ET434" t="str">
            <v>OR</v>
          </cell>
          <cell r="EZ434" t="str">
            <v>OR</v>
          </cell>
          <cell r="FA434" t="str">
            <v>Other</v>
          </cell>
          <cell r="FB434">
            <v>8007312.3900000006</v>
          </cell>
          <cell r="FC434">
            <v>6502908.2439999999</v>
          </cell>
          <cell r="FI434" t="str">
            <v>OR</v>
          </cell>
          <cell r="FJ434" t="str">
            <v>Bedrooms</v>
          </cell>
          <cell r="FK434" t="str">
            <v>EISAq</v>
          </cell>
          <cell r="FL434">
            <v>103991.07</v>
          </cell>
          <cell r="FS434" t="str">
            <v>WA</v>
          </cell>
          <cell r="FT434" t="str">
            <v>EISAq</v>
          </cell>
          <cell r="FV434">
            <v>358850.02999999997</v>
          </cell>
          <cell r="GD434" t="str">
            <v>WA</v>
          </cell>
          <cell r="GE434">
            <v>3141826.6879999996</v>
          </cell>
          <cell r="GF434">
            <v>1731210.6239999998</v>
          </cell>
          <cell r="GI434">
            <v>1</v>
          </cell>
          <cell r="GJ434">
            <v>1</v>
          </cell>
          <cell r="GK434" t="str">
            <v>WA</v>
          </cell>
          <cell r="GL434">
            <v>2003.7159999999999</v>
          </cell>
          <cell r="GM434" t="str">
            <v>Pre 1980</v>
          </cell>
          <cell r="GN434">
            <v>0</v>
          </cell>
          <cell r="GQ434">
            <v>10718403.861307999</v>
          </cell>
          <cell r="GR434">
            <v>344634.14270999999</v>
          </cell>
          <cell r="GU434" t="str">
            <v>Wood</v>
          </cell>
          <cell r="GX434" t="str">
            <v>Baseboard/Wall/Radiant</v>
          </cell>
          <cell r="GY434" t="str">
            <v>WA</v>
          </cell>
          <cell r="GZ434">
            <v>1001.85778808594</v>
          </cell>
        </row>
        <row r="435">
          <cell r="AD435" t="str">
            <v>WA</v>
          </cell>
          <cell r="AH435" t="str">
            <v>WA</v>
          </cell>
          <cell r="AI435" t="str">
            <v>Pre 1980</v>
          </cell>
          <cell r="AJ435">
            <v>1524.7619999999999</v>
          </cell>
          <cell r="AK435" t="b">
            <v>1</v>
          </cell>
          <cell r="AN435" t="str">
            <v>WA</v>
          </cell>
          <cell r="AO435" t="str">
            <v>Baseboard/Wall/Radiant</v>
          </cell>
          <cell r="AP435" t="str">
            <v>Pre 1980</v>
          </cell>
          <cell r="AQ435" t="str">
            <v>Crawlspace</v>
          </cell>
          <cell r="AR435">
            <v>1524.76245117188</v>
          </cell>
          <cell r="AU435" t="str">
            <v>No</v>
          </cell>
          <cell r="AV435" t="b">
            <v>0</v>
          </cell>
          <cell r="AX435">
            <v>1866309.2402343811</v>
          </cell>
          <cell r="AY435" t="b">
            <v>0</v>
          </cell>
          <cell r="AZ435">
            <v>1344784.2181991499</v>
          </cell>
          <cell r="BA435" t="str">
            <v/>
          </cell>
          <cell r="BB435" t="str">
            <v/>
          </cell>
          <cell r="BC435">
            <v>1.0000002958965923</v>
          </cell>
          <cell r="BF435" t="str">
            <v>OR</v>
          </cell>
          <cell r="BG435" t="str">
            <v>Heat Pump (Central System)</v>
          </cell>
          <cell r="BH435" t="str">
            <v>1993-2006</v>
          </cell>
          <cell r="BI435" t="str">
            <v>Crawlspace</v>
          </cell>
          <cell r="BJ435">
            <v>1612.69177246094</v>
          </cell>
          <cell r="BM435" t="str">
            <v>No</v>
          </cell>
          <cell r="BN435">
            <v>3149587.0316162156</v>
          </cell>
          <cell r="BO435" t="b">
            <v>0</v>
          </cell>
          <cell r="BP435">
            <v>642480.27523071389</v>
          </cell>
          <cell r="BQ435">
            <v>1</v>
          </cell>
          <cell r="BR435">
            <v>1612.69177246094</v>
          </cell>
          <cell r="BU435" t="str">
            <v>WA</v>
          </cell>
          <cell r="BV435" t="str">
            <v>Pre 1980</v>
          </cell>
          <cell r="BW435" t="str">
            <v>Gas Storage Inside Conditioned Space</v>
          </cell>
          <cell r="BY435">
            <v>1524.7619999999999</v>
          </cell>
          <cell r="BZ435" t="str">
            <v>le55</v>
          </cell>
          <cell r="CF435" t="str">
            <v>Conditioned</v>
          </cell>
          <cell r="CG435">
            <v>4956.4930000000004</v>
          </cell>
          <cell r="CH435" t="str">
            <v>WA</v>
          </cell>
          <cell r="CI435" t="str">
            <v>Bottom-Freezer (Including French Door) w/o TTD Ice</v>
          </cell>
          <cell r="CJ435">
            <v>94173.367000000013</v>
          </cell>
          <cell r="CK435" t="b">
            <v>0</v>
          </cell>
          <cell r="CQ435" t="str">
            <v>Unconditioned</v>
          </cell>
          <cell r="CR435">
            <v>2130.886</v>
          </cell>
          <cell r="CS435" t="str">
            <v>MT</v>
          </cell>
          <cell r="CT435" t="str">
            <v>Chest</v>
          </cell>
          <cell r="CU435">
            <v>63926.58</v>
          </cell>
          <cell r="CV435" t="b">
            <v>0</v>
          </cell>
          <cell r="CZ435">
            <v>4956.4930000000004</v>
          </cell>
          <cell r="DA435" t="str">
            <v>WA</v>
          </cell>
          <cell r="DC435" t="str">
            <v>Vertical Axis</v>
          </cell>
          <cell r="DG435" t="str">
            <v>Electric</v>
          </cell>
          <cell r="DH435">
            <v>1464.694</v>
          </cell>
          <cell r="DI435" t="str">
            <v>WA</v>
          </cell>
          <cell r="DL435" t="str">
            <v>Gas</v>
          </cell>
          <cell r="DM435" t="str">
            <v>Gas</v>
          </cell>
          <cell r="DN435">
            <v>4956.4930000000004</v>
          </cell>
          <cell r="DO435" t="str">
            <v>WA</v>
          </cell>
          <cell r="DS435">
            <v>4956.4930000000004</v>
          </cell>
          <cell r="DT435" t="str">
            <v>WA</v>
          </cell>
          <cell r="DU435" t="str">
            <v>lt32</v>
          </cell>
          <cell r="DX435" t="b">
            <v>0</v>
          </cell>
          <cell r="DY435">
            <v>4956.4930000000004</v>
          </cell>
          <cell r="DZ435" t="str">
            <v>WA</v>
          </cell>
          <cell r="EC435" t="str">
            <v>Desktop</v>
          </cell>
          <cell r="ED435">
            <v>1464.694</v>
          </cell>
          <cell r="EE435" t="str">
            <v>WA</v>
          </cell>
          <cell r="EH435" t="str">
            <v>le20</v>
          </cell>
          <cell r="EI435">
            <v>4956.4930000000004</v>
          </cell>
          <cell r="EJ435" t="str">
            <v>WA</v>
          </cell>
          <cell r="EO435">
            <v>8264.9449999999997</v>
          </cell>
          <cell r="EP435" t="str">
            <v>OR</v>
          </cell>
          <cell r="ES435">
            <v>1464.694</v>
          </cell>
          <cell r="ET435" t="str">
            <v>WA</v>
          </cell>
          <cell r="EZ435" t="str">
            <v>WA</v>
          </cell>
          <cell r="FA435" t="str">
            <v>Bathroom</v>
          </cell>
          <cell r="FB435">
            <v>524973.59199999995</v>
          </cell>
          <cell r="FC435">
            <v>268497.94399999996</v>
          </cell>
          <cell r="FI435" t="str">
            <v>OR</v>
          </cell>
          <cell r="FJ435" t="str">
            <v>Bedrooms</v>
          </cell>
          <cell r="FK435" t="str">
            <v>EISAx</v>
          </cell>
          <cell r="FL435">
            <v>1386547.6</v>
          </cell>
          <cell r="FS435" t="str">
            <v>WA</v>
          </cell>
          <cell r="FT435" t="str">
            <v>EISAnqnx</v>
          </cell>
          <cell r="FV435">
            <v>87881.64</v>
          </cell>
          <cell r="GD435" t="str">
            <v>WA</v>
          </cell>
          <cell r="GE435">
            <v>3510002.1239999998</v>
          </cell>
          <cell r="GF435">
            <v>1994388.696</v>
          </cell>
          <cell r="GI435">
            <v>1</v>
          </cell>
          <cell r="GJ435">
            <v>1</v>
          </cell>
          <cell r="GK435" t="str">
            <v>WA</v>
          </cell>
          <cell r="GL435">
            <v>1524.7619999999999</v>
          </cell>
          <cell r="GM435" t="str">
            <v>Pre 1980</v>
          </cell>
          <cell r="GN435">
            <v>-1</v>
          </cell>
          <cell r="GQ435">
            <v>7547541.4047599994</v>
          </cell>
          <cell r="GR435">
            <v>442748.95384500001</v>
          </cell>
          <cell r="GU435" t="str">
            <v>Wood</v>
          </cell>
          <cell r="GX435" t="str">
            <v>None</v>
          </cell>
          <cell r="GY435" t="str">
            <v>OR</v>
          </cell>
          <cell r="GZ435">
            <v>1188.02661132813</v>
          </cell>
        </row>
        <row r="436">
          <cell r="AD436" t="str">
            <v>WA</v>
          </cell>
          <cell r="AH436" t="str">
            <v>WA</v>
          </cell>
          <cell r="AI436" t="str">
            <v>Pre 1980</v>
          </cell>
          <cell r="AJ436">
            <v>2003.7159999999999</v>
          </cell>
          <cell r="AK436" t="b">
            <v>1</v>
          </cell>
          <cell r="AN436" t="str">
            <v>WA</v>
          </cell>
          <cell r="AO436" t="str">
            <v>Baseboard/Wall/Radiant</v>
          </cell>
          <cell r="AP436" t="str">
            <v>Pre 1980</v>
          </cell>
          <cell r="AQ436" t="str">
            <v>Crawlspace</v>
          </cell>
          <cell r="AR436">
            <v>1524.76245117188</v>
          </cell>
          <cell r="AU436" t="str">
            <v>No</v>
          </cell>
          <cell r="AV436" t="b">
            <v>0</v>
          </cell>
          <cell r="AX436">
            <v>1866309.2402343811</v>
          </cell>
          <cell r="AY436" t="b">
            <v>0</v>
          </cell>
          <cell r="AZ436">
            <v>1344784.2181991499</v>
          </cell>
          <cell r="BA436" t="str">
            <v/>
          </cell>
          <cell r="BB436" t="str">
            <v/>
          </cell>
          <cell r="BC436">
            <v>1.0000002958965923</v>
          </cell>
          <cell r="BF436" t="str">
            <v>MT</v>
          </cell>
          <cell r="BG436" t="str">
            <v>Central Air Conditioning (Ducted System)</v>
          </cell>
          <cell r="BH436" t="str">
            <v>Pre 1980</v>
          </cell>
          <cell r="BI436" t="str">
            <v>Basement</v>
          </cell>
          <cell r="BJ436">
            <v>2130.88647460938</v>
          </cell>
          <cell r="BM436" t="str">
            <v>No</v>
          </cell>
          <cell r="BN436">
            <v>4295867.1328125102</v>
          </cell>
          <cell r="BO436" t="b">
            <v>0</v>
          </cell>
          <cell r="BP436">
            <v>849286.11332031444</v>
          </cell>
          <cell r="BQ436">
            <v>1</v>
          </cell>
          <cell r="BR436">
            <v>2130.88647460938</v>
          </cell>
          <cell r="BU436" t="str">
            <v>WA</v>
          </cell>
          <cell r="BV436" t="str">
            <v>Pre 1980</v>
          </cell>
          <cell r="BW436" t="str">
            <v>Gas Tankless</v>
          </cell>
          <cell r="BY436">
            <v>1524.7619999999999</v>
          </cell>
          <cell r="BZ436" t="str">
            <v/>
          </cell>
          <cell r="CF436" t="str">
            <v>Conditioned</v>
          </cell>
          <cell r="CG436">
            <v>4956.4930000000004</v>
          </cell>
          <cell r="CH436" t="str">
            <v>WA</v>
          </cell>
          <cell r="CI436" t="str">
            <v>Refrigerator Only</v>
          </cell>
          <cell r="CJ436">
            <v>79303.888000000006</v>
          </cell>
          <cell r="CK436" t="b">
            <v>0</v>
          </cell>
          <cell r="CQ436" t="str">
            <v>Unconditioned</v>
          </cell>
          <cell r="CR436">
            <v>2130.886</v>
          </cell>
          <cell r="CS436" t="str">
            <v>MT</v>
          </cell>
          <cell r="CT436" t="str">
            <v>Upright</v>
          </cell>
          <cell r="CU436">
            <v>40486.834000000003</v>
          </cell>
          <cell r="CV436" t="b">
            <v>0</v>
          </cell>
          <cell r="CZ436">
            <v>1524.7619999999999</v>
          </cell>
          <cell r="DA436" t="str">
            <v>WA</v>
          </cell>
          <cell r="DC436" t="str">
            <v>Vertical Axis</v>
          </cell>
          <cell r="DG436" t="str">
            <v>Electric</v>
          </cell>
          <cell r="DH436">
            <v>2003.7159999999999</v>
          </cell>
          <cell r="DI436" t="str">
            <v>WA</v>
          </cell>
          <cell r="DL436" t="str">
            <v>Gas</v>
          </cell>
          <cell r="DM436" t="str">
            <v>Gas</v>
          </cell>
          <cell r="DN436">
            <v>4956.4930000000004</v>
          </cell>
          <cell r="DO436" t="str">
            <v>WA</v>
          </cell>
          <cell r="DS436">
            <v>4956.4930000000004</v>
          </cell>
          <cell r="DT436" t="str">
            <v>WA</v>
          </cell>
          <cell r="DU436" t="str">
            <v>lt32</v>
          </cell>
          <cell r="DX436" t="b">
            <v>0</v>
          </cell>
          <cell r="DY436">
            <v>4956.4930000000004</v>
          </cell>
          <cell r="DZ436" t="str">
            <v>WA</v>
          </cell>
          <cell r="EC436" t="str">
            <v>Desktop</v>
          </cell>
          <cell r="ED436">
            <v>1464.694</v>
          </cell>
          <cell r="EE436" t="str">
            <v>WA</v>
          </cell>
          <cell r="EH436" t="str">
            <v>le20</v>
          </cell>
          <cell r="EI436">
            <v>4956.4930000000004</v>
          </cell>
          <cell r="EJ436" t="str">
            <v>WA</v>
          </cell>
          <cell r="EO436">
            <v>1612.692</v>
          </cell>
          <cell r="EP436" t="str">
            <v>OR</v>
          </cell>
          <cell r="ES436">
            <v>1464.694</v>
          </cell>
          <cell r="ET436" t="str">
            <v>WA</v>
          </cell>
          <cell r="EZ436" t="str">
            <v>WA</v>
          </cell>
          <cell r="FA436" t="str">
            <v>Bedrooms</v>
          </cell>
          <cell r="FB436">
            <v>839557.00399999996</v>
          </cell>
          <cell r="FC436">
            <v>903675.91599999997</v>
          </cell>
          <cell r="FI436" t="str">
            <v>OR</v>
          </cell>
          <cell r="FJ436" t="str">
            <v>Exterior</v>
          </cell>
          <cell r="FK436" t="str">
            <v>EISAnqnx</v>
          </cell>
          <cell r="FL436">
            <v>415964.28</v>
          </cell>
          <cell r="FS436" t="str">
            <v>WA</v>
          </cell>
          <cell r="FT436" t="str">
            <v>EISAq</v>
          </cell>
          <cell r="FV436">
            <v>357385.33600000001</v>
          </cell>
          <cell r="GD436" t="str">
            <v>WA</v>
          </cell>
          <cell r="GE436">
            <v>6992968.8399999999</v>
          </cell>
          <cell r="GF436">
            <v>2887354.7560000001</v>
          </cell>
          <cell r="GI436">
            <v>1</v>
          </cell>
          <cell r="GJ436">
            <v>1</v>
          </cell>
          <cell r="GK436" t="str">
            <v>WA</v>
          </cell>
          <cell r="GL436">
            <v>2003.7159999999999</v>
          </cell>
          <cell r="GM436" t="str">
            <v>Pre 1980</v>
          </cell>
          <cell r="GN436">
            <v>-1</v>
          </cell>
          <cell r="GQ436">
            <v>9918354.1256799977</v>
          </cell>
          <cell r="GR436">
            <v>581824.02420999995</v>
          </cell>
          <cell r="GU436" t="str">
            <v>Baseboard/Wall/Radiant</v>
          </cell>
          <cell r="GX436" t="str">
            <v>None</v>
          </cell>
          <cell r="GY436" t="str">
            <v>WA</v>
          </cell>
          <cell r="GZ436">
            <v>1524.76245117188</v>
          </cell>
        </row>
        <row r="437">
          <cell r="AD437" t="str">
            <v>WA</v>
          </cell>
          <cell r="AH437" t="str">
            <v>WA</v>
          </cell>
          <cell r="AI437" t="str">
            <v>Pre 1980</v>
          </cell>
          <cell r="AJ437">
            <v>4956.4930000000004</v>
          </cell>
          <cell r="AK437" t="b">
            <v>1</v>
          </cell>
          <cell r="AN437" t="str">
            <v>WA</v>
          </cell>
          <cell r="AO437" t="str">
            <v>Natural Gas FAF</v>
          </cell>
          <cell r="AP437" t="str">
            <v>Pre 1980</v>
          </cell>
          <cell r="AQ437" t="str">
            <v>Crawlspace</v>
          </cell>
          <cell r="AR437">
            <v>1524.76245117188</v>
          </cell>
          <cell r="AU437" t="str">
            <v>No</v>
          </cell>
          <cell r="AV437" t="b">
            <v>1</v>
          </cell>
          <cell r="AX437">
            <v>1184740.4245605508</v>
          </cell>
          <cell r="AY437" t="b">
            <v>0</v>
          </cell>
          <cell r="AZ437">
            <v>893367.16376382124</v>
          </cell>
          <cell r="BA437">
            <v>1</v>
          </cell>
          <cell r="BB437">
            <v>1524.76245117188</v>
          </cell>
          <cell r="BC437">
            <v>1.0000002958965923</v>
          </cell>
          <cell r="BF437" t="str">
            <v>ID</v>
          </cell>
          <cell r="BG437" t="str">
            <v>Central Air Conditioning (Ducted System)</v>
          </cell>
          <cell r="BH437" t="str">
            <v>1993-2006</v>
          </cell>
          <cell r="BI437" t="str">
            <v>Basement</v>
          </cell>
          <cell r="BJ437">
            <v>3785.76440429688</v>
          </cell>
          <cell r="BM437" t="str">
            <v>No</v>
          </cell>
          <cell r="BN437">
            <v>13749896.316406269</v>
          </cell>
          <cell r="BO437" t="b">
            <v>0</v>
          </cell>
          <cell r="BP437">
            <v>3192345.833923344</v>
          </cell>
          <cell r="BQ437">
            <v>1</v>
          </cell>
          <cell r="BR437">
            <v>3785.76440429688</v>
          </cell>
          <cell r="BU437" t="str">
            <v>WA</v>
          </cell>
          <cell r="BV437" t="str">
            <v>Pre 1980</v>
          </cell>
          <cell r="BW437" t="str">
            <v>Solar/Other</v>
          </cell>
          <cell r="BY437">
            <v>2003.7159999999999</v>
          </cell>
          <cell r="BZ437" t="str">
            <v/>
          </cell>
          <cell r="CF437" t="str">
            <v>Unconditioned</v>
          </cell>
          <cell r="CG437">
            <v>1524.7619999999999</v>
          </cell>
          <cell r="CH437" t="str">
            <v>WA</v>
          </cell>
          <cell r="CI437" t="str">
            <v>Refrigerator Only</v>
          </cell>
          <cell r="CJ437">
            <v>15247.619999999999</v>
          </cell>
          <cell r="CK437" t="b">
            <v>0</v>
          </cell>
          <cell r="CQ437" t="str">
            <v>Conditioned</v>
          </cell>
          <cell r="CR437">
            <v>1192.4649999999999</v>
          </cell>
          <cell r="CS437" t="str">
            <v>ID</v>
          </cell>
          <cell r="CT437" t="str">
            <v>Upright</v>
          </cell>
          <cell r="CU437">
            <v>27426.695</v>
          </cell>
          <cell r="CV437" t="b">
            <v>0</v>
          </cell>
          <cell r="CZ437">
            <v>1464.694</v>
          </cell>
          <cell r="DA437" t="str">
            <v>WA</v>
          </cell>
          <cell r="DC437" t="str">
            <v>Vertical Axis</v>
          </cell>
          <cell r="DG437" t="str">
            <v>Electric</v>
          </cell>
          <cell r="DH437">
            <v>2003.7159999999999</v>
          </cell>
          <cell r="DI437" t="str">
            <v>WA</v>
          </cell>
          <cell r="DL437" t="str">
            <v>Electric</v>
          </cell>
          <cell r="DM437" t="str">
            <v>Electric</v>
          </cell>
          <cell r="DN437">
            <v>1464.694</v>
          </cell>
          <cell r="DO437" t="str">
            <v>WA</v>
          </cell>
          <cell r="DS437">
            <v>4956.4930000000004</v>
          </cell>
          <cell r="DT437" t="str">
            <v>WA</v>
          </cell>
          <cell r="DU437" t="str">
            <v>lt32</v>
          </cell>
          <cell r="DX437" t="b">
            <v>0</v>
          </cell>
          <cell r="DY437">
            <v>4956.4930000000004</v>
          </cell>
          <cell r="DZ437" t="str">
            <v>WA</v>
          </cell>
          <cell r="EC437" t="str">
            <v>Desktop</v>
          </cell>
          <cell r="ED437">
            <v>1464.694</v>
          </cell>
          <cell r="EE437" t="str">
            <v>WA</v>
          </cell>
          <cell r="EH437" t="str">
            <v>le20</v>
          </cell>
          <cell r="EI437">
            <v>6932.7380000000003</v>
          </cell>
          <cell r="EJ437" t="str">
            <v>OR</v>
          </cell>
          <cell r="EO437">
            <v>1192.4649999999999</v>
          </cell>
          <cell r="EP437" t="str">
            <v>ID</v>
          </cell>
          <cell r="ES437">
            <v>4956.4930000000004</v>
          </cell>
          <cell r="ET437" t="str">
            <v>WA</v>
          </cell>
          <cell r="EZ437" t="str">
            <v>WA</v>
          </cell>
          <cell r="FA437" t="str">
            <v>Exterior</v>
          </cell>
          <cell r="FB437">
            <v>360668.88</v>
          </cell>
          <cell r="FC437">
            <v>5059382.8999999994</v>
          </cell>
          <cell r="FI437" t="str">
            <v>OR</v>
          </cell>
          <cell r="FJ437" t="str">
            <v>Exterior</v>
          </cell>
          <cell r="FK437" t="str">
            <v>EISAx</v>
          </cell>
          <cell r="FL437">
            <v>1802511.8800000001</v>
          </cell>
          <cell r="FS437" t="str">
            <v>WA</v>
          </cell>
          <cell r="FT437" t="str">
            <v>EISAx</v>
          </cell>
          <cell r="FV437">
            <v>292938.8</v>
          </cell>
          <cell r="GD437" t="str">
            <v>WA</v>
          </cell>
          <cell r="GE437">
            <v>15389910.765000001</v>
          </cell>
          <cell r="GF437">
            <v>12059147.469000001</v>
          </cell>
          <cell r="GI437">
            <v>1</v>
          </cell>
          <cell r="GJ437">
            <v>1</v>
          </cell>
          <cell r="GK437" t="str">
            <v>WA</v>
          </cell>
          <cell r="GL437">
            <v>4956.4930000000004</v>
          </cell>
          <cell r="GM437" t="str">
            <v>Pre 1980</v>
          </cell>
          <cell r="GN437">
            <v>0</v>
          </cell>
          <cell r="GQ437">
            <v>23007510.161249001</v>
          </cell>
          <cell r="GR437">
            <v>1853220.3414675</v>
          </cell>
          <cell r="GU437" t="str">
            <v>Natural Gas FAF</v>
          </cell>
          <cell r="GX437" t="str">
            <v>Wood</v>
          </cell>
          <cell r="GY437" t="str">
            <v>WA</v>
          </cell>
          <cell r="GZ437">
            <v>1464.69372558594</v>
          </cell>
        </row>
        <row r="438">
          <cell r="AD438" t="str">
            <v>WA</v>
          </cell>
          <cell r="AH438" t="str">
            <v>WA</v>
          </cell>
          <cell r="AI438" t="str">
            <v>Pre 1980</v>
          </cell>
          <cell r="AJ438">
            <v>1524.7619999999999</v>
          </cell>
          <cell r="AK438" t="b">
            <v>1</v>
          </cell>
          <cell r="AN438" t="str">
            <v>WA</v>
          </cell>
          <cell r="AO438" t="str">
            <v>Baseboard/Wall/Radiant</v>
          </cell>
          <cell r="AP438" t="str">
            <v>Post 2006</v>
          </cell>
          <cell r="AQ438" t="str">
            <v>Crawlspace</v>
          </cell>
          <cell r="AR438">
            <v>4956.49267578125</v>
          </cell>
          <cell r="AU438" t="str">
            <v>No</v>
          </cell>
          <cell r="AV438" t="b">
            <v>1</v>
          </cell>
          <cell r="AX438">
            <v>8247603.8125</v>
          </cell>
          <cell r="AY438" t="b">
            <v>0</v>
          </cell>
          <cell r="AZ438">
            <v>1577592.6364383299</v>
          </cell>
          <cell r="BA438">
            <v>1</v>
          </cell>
          <cell r="BB438">
            <v>4956.49267578125</v>
          </cell>
          <cell r="BC438">
            <v>0.99999993458706582</v>
          </cell>
          <cell r="BF438" t="str">
            <v>OR</v>
          </cell>
          <cell r="BG438" t="str">
            <v>Central Air Conditioning (Ducted System)</v>
          </cell>
          <cell r="BH438" t="str">
            <v>1993-2006</v>
          </cell>
          <cell r="BI438" t="str">
            <v>Crawlspace</v>
          </cell>
          <cell r="BJ438">
            <v>1475.4667973717701</v>
          </cell>
          <cell r="BM438" t="str">
            <v>No</v>
          </cell>
          <cell r="BN438">
            <v>3988186.7532958947</v>
          </cell>
          <cell r="BO438" t="b">
            <v>0</v>
          </cell>
          <cell r="BP438">
            <v>762079.48612259759</v>
          </cell>
          <cell r="BQ438">
            <v>0.5</v>
          </cell>
          <cell r="BR438">
            <v>737.73339868588505</v>
          </cell>
          <cell r="BU438" t="str">
            <v>WA</v>
          </cell>
          <cell r="BV438" t="str">
            <v>1993-2006</v>
          </cell>
          <cell r="BW438" t="str">
            <v>Electric Storage - Inside Conditioned Space</v>
          </cell>
          <cell r="BY438">
            <v>2003.7159999999999</v>
          </cell>
          <cell r="BZ438" t="str">
            <v>le55</v>
          </cell>
          <cell r="CF438" t="str">
            <v>Conditioned</v>
          </cell>
          <cell r="CG438">
            <v>1524.7619999999999</v>
          </cell>
          <cell r="CH438" t="str">
            <v>WA</v>
          </cell>
          <cell r="CI438" t="str">
            <v>Top-Freezer w/o TTD Ice</v>
          </cell>
          <cell r="CJ438">
            <v>27445.716</v>
          </cell>
          <cell r="CK438" t="b">
            <v>0</v>
          </cell>
          <cell r="CQ438" t="str">
            <v>Conditioned</v>
          </cell>
          <cell r="CR438">
            <v>2130.886</v>
          </cell>
          <cell r="CS438" t="str">
            <v>MT</v>
          </cell>
          <cell r="CT438" t="str">
            <v>Upright</v>
          </cell>
          <cell r="CU438">
            <v>44748.606</v>
          </cell>
          <cell r="CV438" t="b">
            <v>0</v>
          </cell>
          <cell r="CZ438">
            <v>2003.7159999999999</v>
          </cell>
          <cell r="DA438" t="str">
            <v>WA</v>
          </cell>
          <cell r="DC438" t="str">
            <v>Horizontal Axis</v>
          </cell>
          <cell r="DG438" t="str">
            <v>Electric</v>
          </cell>
          <cell r="DH438">
            <v>4956.4930000000004</v>
          </cell>
          <cell r="DI438" t="str">
            <v>WA</v>
          </cell>
          <cell r="DL438" t="str">
            <v>Electric</v>
          </cell>
          <cell r="DM438" t="str">
            <v>Electric</v>
          </cell>
          <cell r="DN438">
            <v>6932.7380000000003</v>
          </cell>
          <cell r="DO438" t="str">
            <v>OR</v>
          </cell>
          <cell r="DS438">
            <v>4956.4930000000004</v>
          </cell>
          <cell r="DT438" t="str">
            <v>WA</v>
          </cell>
          <cell r="DU438" t="str">
            <v>gt46</v>
          </cell>
          <cell r="DX438" t="b">
            <v>1</v>
          </cell>
          <cell r="DY438">
            <v>4956.4930000000004</v>
          </cell>
          <cell r="DZ438" t="str">
            <v>WA</v>
          </cell>
          <cell r="EC438" t="str">
            <v>Desktop</v>
          </cell>
          <cell r="ED438">
            <v>2003.7159999999999</v>
          </cell>
          <cell r="EE438" t="str">
            <v>WA</v>
          </cell>
          <cell r="EH438" t="str">
            <v>le20</v>
          </cell>
          <cell r="EI438">
            <v>6932.7380000000003</v>
          </cell>
          <cell r="EJ438" t="str">
            <v>OR</v>
          </cell>
          <cell r="EO438">
            <v>1192.4649999999999</v>
          </cell>
          <cell r="EP438" t="str">
            <v>ID</v>
          </cell>
          <cell r="ES438">
            <v>4956.4930000000004</v>
          </cell>
          <cell r="ET438" t="str">
            <v>WA</v>
          </cell>
          <cell r="EZ438" t="str">
            <v>WA</v>
          </cell>
          <cell r="FA438" t="str">
            <v>Garage</v>
          </cell>
          <cell r="FB438">
            <v>400743.19999999995</v>
          </cell>
          <cell r="FC438">
            <v>711319.17999999993</v>
          </cell>
          <cell r="FI438" t="str">
            <v>OR</v>
          </cell>
          <cell r="FJ438" t="str">
            <v>Garage</v>
          </cell>
          <cell r="FK438" t="str">
            <v>EISAnqnx</v>
          </cell>
          <cell r="FL438">
            <v>415964.28</v>
          </cell>
          <cell r="FS438" t="str">
            <v>WA</v>
          </cell>
          <cell r="FT438" t="str">
            <v>EISAnqnx</v>
          </cell>
          <cell r="FV438">
            <v>480300.02999999997</v>
          </cell>
          <cell r="GD438" t="str">
            <v>WA</v>
          </cell>
          <cell r="GE438">
            <v>1451573.4239999999</v>
          </cell>
          <cell r="GF438">
            <v>2567699.2080000001</v>
          </cell>
          <cell r="GI438">
            <v>1</v>
          </cell>
          <cell r="GJ438">
            <v>1</v>
          </cell>
          <cell r="GK438" t="str">
            <v>WA</v>
          </cell>
          <cell r="GL438">
            <v>1524.7619999999999</v>
          </cell>
          <cell r="GM438" t="str">
            <v>Pre 1980</v>
          </cell>
          <cell r="GN438">
            <v>-1</v>
          </cell>
          <cell r="GQ438">
            <v>7547541.4047599994</v>
          </cell>
          <cell r="GR438">
            <v>442748.95384500001</v>
          </cell>
          <cell r="GU438" t="str">
            <v>Natural Gas Other</v>
          </cell>
          <cell r="GX438" t="str">
            <v>Baseboard/Wall/Radiant</v>
          </cell>
          <cell r="GY438" t="str">
            <v>WA</v>
          </cell>
          <cell r="GZ438">
            <v>4956.49267578125</v>
          </cell>
        </row>
        <row r="439">
          <cell r="AD439" t="str">
            <v>WA</v>
          </cell>
          <cell r="AH439" t="str">
            <v>WA</v>
          </cell>
          <cell r="AI439" t="str">
            <v>Pre 1980</v>
          </cell>
          <cell r="AJ439">
            <v>1464.694</v>
          </cell>
          <cell r="AK439" t="b">
            <v>1</v>
          </cell>
          <cell r="AN439" t="str">
            <v>WA</v>
          </cell>
          <cell r="AO439" t="str">
            <v>Baseboard/Wall/Radiant</v>
          </cell>
          <cell r="AP439" t="str">
            <v>Pre 1980</v>
          </cell>
          <cell r="AQ439" t="str">
            <v>Basement</v>
          </cell>
          <cell r="AR439">
            <v>927.65268008358805</v>
          </cell>
          <cell r="AU439" t="str">
            <v>No</v>
          </cell>
          <cell r="AV439" t="b">
            <v>0</v>
          </cell>
          <cell r="AX439">
            <v>2198536.8517981037</v>
          </cell>
          <cell r="AY439" t="b">
            <v>0</v>
          </cell>
          <cell r="AZ439">
            <v>892392.32341780677</v>
          </cell>
          <cell r="BA439" t="str">
            <v/>
          </cell>
          <cell r="BB439" t="str">
            <v/>
          </cell>
          <cell r="BC439">
            <v>0.60839178841260999</v>
          </cell>
          <cell r="BF439" t="str">
            <v>OR</v>
          </cell>
          <cell r="BG439" t="str">
            <v>Central Air Conditioning (Ducted System)</v>
          </cell>
          <cell r="BH439" t="str">
            <v>1993-2006</v>
          </cell>
          <cell r="BI439" t="str">
            <v>Slab on Grade</v>
          </cell>
          <cell r="BJ439">
            <v>137.22497508916601</v>
          </cell>
          <cell r="BM439" t="str">
            <v>No</v>
          </cell>
          <cell r="BN439">
            <v>370919.10766601574</v>
          </cell>
          <cell r="BO439" t="b">
            <v>0</v>
          </cell>
          <cell r="BP439">
            <v>70876.78196853929</v>
          </cell>
          <cell r="BQ439">
            <v>0.5</v>
          </cell>
          <cell r="BR439">
            <v>68.612487544583004</v>
          </cell>
          <cell r="BU439" t="str">
            <v>WA</v>
          </cell>
          <cell r="BV439" t="str">
            <v>Pre 1980</v>
          </cell>
          <cell r="BW439" t="str">
            <v>Electric Storage - Inside Conditioned Space</v>
          </cell>
          <cell r="BY439">
            <v>2003.7159999999999</v>
          </cell>
          <cell r="BZ439" t="str">
            <v>le55</v>
          </cell>
          <cell r="CF439" t="str">
            <v>Conditioned</v>
          </cell>
          <cell r="CG439">
            <v>1464.694</v>
          </cell>
          <cell r="CH439" t="str">
            <v>WA</v>
          </cell>
          <cell r="CI439" t="str">
            <v>Top-Freezer w/o TTD Ice</v>
          </cell>
          <cell r="CJ439">
            <v>32223.268</v>
          </cell>
          <cell r="CK439" t="b">
            <v>0</v>
          </cell>
          <cell r="CQ439" t="str">
            <v>Conditioned</v>
          </cell>
          <cell r="CR439">
            <v>3785.7640000000001</v>
          </cell>
          <cell r="CS439" t="str">
            <v>ID</v>
          </cell>
          <cell r="CT439" t="str">
            <v>Chest</v>
          </cell>
          <cell r="CU439">
            <v>79501.044000000009</v>
          </cell>
          <cell r="CV439" t="b">
            <v>0</v>
          </cell>
          <cell r="CZ439">
            <v>1524.7619999999999</v>
          </cell>
          <cell r="DA439" t="str">
            <v>WA</v>
          </cell>
          <cell r="DC439" t="str">
            <v>Vertical Axis</v>
          </cell>
          <cell r="DG439" t="str">
            <v>Electric</v>
          </cell>
          <cell r="DH439">
            <v>4956.4930000000004</v>
          </cell>
          <cell r="DI439" t="str">
            <v>WA</v>
          </cell>
          <cell r="DL439" t="str">
            <v>Electric</v>
          </cell>
          <cell r="DM439" t="str">
            <v>Electric</v>
          </cell>
          <cell r="DN439">
            <v>4956.4930000000004</v>
          </cell>
          <cell r="DO439" t="str">
            <v>WA</v>
          </cell>
          <cell r="DS439">
            <v>4956.4930000000004</v>
          </cell>
          <cell r="DT439" t="str">
            <v>WA</v>
          </cell>
          <cell r="DU439" t="str">
            <v>32to46</v>
          </cell>
          <cell r="DX439" t="b">
            <v>1</v>
          </cell>
          <cell r="DY439">
            <v>4956.4930000000004</v>
          </cell>
          <cell r="DZ439" t="str">
            <v>WA</v>
          </cell>
          <cell r="EC439" t="str">
            <v>Laptop</v>
          </cell>
          <cell r="ED439">
            <v>2003.7159999999999</v>
          </cell>
          <cell r="EE439" t="str">
            <v>WA</v>
          </cell>
          <cell r="EH439" t="str">
            <v>le20</v>
          </cell>
          <cell r="EI439">
            <v>1524.7619999999999</v>
          </cell>
          <cell r="EJ439" t="str">
            <v>WA</v>
          </cell>
          <cell r="EO439">
            <v>2130.886</v>
          </cell>
          <cell r="EP439" t="str">
            <v>MT</v>
          </cell>
          <cell r="ES439">
            <v>4956.4930000000004</v>
          </cell>
          <cell r="ET439" t="str">
            <v>WA</v>
          </cell>
          <cell r="EZ439" t="str">
            <v>WA</v>
          </cell>
          <cell r="FA439" t="str">
            <v>Kitchen</v>
          </cell>
          <cell r="FB439">
            <v>340631.72</v>
          </cell>
          <cell r="FC439">
            <v>440817.51999999996</v>
          </cell>
          <cell r="FI439" t="str">
            <v>OR</v>
          </cell>
          <cell r="FJ439" t="str">
            <v>Garage</v>
          </cell>
          <cell r="FK439" t="str">
            <v>EISAq</v>
          </cell>
          <cell r="FL439">
            <v>1095372.6040000001</v>
          </cell>
          <cell r="FS439" t="str">
            <v>WA</v>
          </cell>
          <cell r="FT439" t="str">
            <v>EISAq</v>
          </cell>
          <cell r="FV439">
            <v>384240.02399999998</v>
          </cell>
          <cell r="GD439" t="str">
            <v>WA</v>
          </cell>
          <cell r="GE439">
            <v>2177999.9780000001</v>
          </cell>
          <cell r="GF439">
            <v>1192260.916</v>
          </cell>
          <cell r="GI439">
            <v>1</v>
          </cell>
          <cell r="GJ439">
            <v>1</v>
          </cell>
          <cell r="GK439" t="str">
            <v>WA</v>
          </cell>
          <cell r="GL439">
            <v>1464.694</v>
          </cell>
          <cell r="GM439" t="str">
            <v>Pre 1980</v>
          </cell>
          <cell r="GN439">
            <v>0</v>
          </cell>
          <cell r="GQ439">
            <v>8632737.9961900003</v>
          </cell>
          <cell r="GR439">
            <v>524305.525975</v>
          </cell>
          <cell r="GU439" t="str">
            <v>Baseboard/Wall/Radiant</v>
          </cell>
          <cell r="GX439" t="str">
            <v>None</v>
          </cell>
          <cell r="GY439" t="str">
            <v>WA</v>
          </cell>
          <cell r="GZ439">
            <v>1150.87915039063</v>
          </cell>
        </row>
        <row r="440">
          <cell r="AD440" t="str">
            <v>WA</v>
          </cell>
          <cell r="AH440" t="str">
            <v>WA</v>
          </cell>
          <cell r="AI440" t="str">
            <v>Pre 1980</v>
          </cell>
          <cell r="AJ440">
            <v>2003.7159999999999</v>
          </cell>
          <cell r="AK440" t="b">
            <v>1</v>
          </cell>
          <cell r="AN440" t="str">
            <v>WA</v>
          </cell>
          <cell r="AO440" t="str">
            <v>Baseboard/Wall/Radiant</v>
          </cell>
          <cell r="AP440" t="str">
            <v>Pre 1980</v>
          </cell>
          <cell r="AQ440" t="str">
            <v>Crawlspace</v>
          </cell>
          <cell r="AR440">
            <v>597.10977108828695</v>
          </cell>
          <cell r="AU440" t="str">
            <v>No</v>
          </cell>
          <cell r="AV440" t="b">
            <v>0</v>
          </cell>
          <cell r="AX440">
            <v>1415150.1574792401</v>
          </cell>
          <cell r="AY440" t="b">
            <v>0</v>
          </cell>
          <cell r="AZ440">
            <v>574413.44955628982</v>
          </cell>
          <cell r="BA440" t="str">
            <v/>
          </cell>
          <cell r="BB440" t="str">
            <v/>
          </cell>
          <cell r="BC440">
            <v>0.39160850748397913</v>
          </cell>
          <cell r="BF440" t="str">
            <v>ID</v>
          </cell>
          <cell r="BG440" t="str">
            <v>Window A/C</v>
          </cell>
          <cell r="BH440" t="str">
            <v>1980-1992</v>
          </cell>
          <cell r="BI440" t="str">
            <v>Crawlspace</v>
          </cell>
          <cell r="BJ440">
            <v>1192.46508789063</v>
          </cell>
          <cell r="BM440" t="str">
            <v>No</v>
          </cell>
          <cell r="BN440">
            <v>938470.02416992583</v>
          </cell>
          <cell r="BO440" t="b">
            <v>0</v>
          </cell>
          <cell r="BP440">
            <v>414507.661601784</v>
          </cell>
          <cell r="BQ440">
            <v>1</v>
          </cell>
          <cell r="BR440">
            <v>1192.46508789063</v>
          </cell>
          <cell r="BU440" t="str">
            <v>WA</v>
          </cell>
          <cell r="BV440" t="str">
            <v>Pre 1980</v>
          </cell>
          <cell r="BW440" t="str">
            <v>Electric Storage - Inside Conditioned Space</v>
          </cell>
          <cell r="BY440">
            <v>1150.8789999999999</v>
          </cell>
          <cell r="BZ440" t="str">
            <v>le55</v>
          </cell>
          <cell r="CF440" t="str">
            <v>Conditioned</v>
          </cell>
          <cell r="CG440">
            <v>2003.7159999999999</v>
          </cell>
          <cell r="CH440" t="str">
            <v>WA</v>
          </cell>
          <cell r="CI440" t="str">
            <v>Refrigerator Only</v>
          </cell>
          <cell r="CJ440">
            <v>40074.32</v>
          </cell>
          <cell r="CK440" t="b">
            <v>0</v>
          </cell>
          <cell r="CQ440" t="str">
            <v>Conditioned</v>
          </cell>
          <cell r="CR440">
            <v>3785.7640000000001</v>
          </cell>
          <cell r="CS440" t="str">
            <v>ID</v>
          </cell>
          <cell r="CT440" t="str">
            <v>Chest</v>
          </cell>
          <cell r="CU440">
            <v>56786.46</v>
          </cell>
          <cell r="CV440" t="b">
            <v>0</v>
          </cell>
          <cell r="CZ440">
            <v>4956.4930000000004</v>
          </cell>
          <cell r="DA440" t="str">
            <v>WA</v>
          </cell>
          <cell r="DC440" t="str">
            <v>Vertical Axis</v>
          </cell>
          <cell r="DG440" t="str">
            <v>Electric</v>
          </cell>
          <cell r="DH440">
            <v>2003.7159999999999</v>
          </cell>
          <cell r="DI440" t="str">
            <v>WA</v>
          </cell>
          <cell r="DL440" t="str">
            <v>Gas</v>
          </cell>
          <cell r="DM440" t="str">
            <v>Electric</v>
          </cell>
          <cell r="DN440">
            <v>1524.7619999999999</v>
          </cell>
          <cell r="DO440" t="str">
            <v>WA</v>
          </cell>
          <cell r="DS440">
            <v>4956.4930000000004</v>
          </cell>
          <cell r="DT440" t="str">
            <v>WA</v>
          </cell>
          <cell r="DU440" t="str">
            <v>lt32</v>
          </cell>
          <cell r="DX440" t="b">
            <v>1</v>
          </cell>
          <cell r="DY440">
            <v>1464.694</v>
          </cell>
          <cell r="DZ440" t="str">
            <v>WA</v>
          </cell>
          <cell r="EC440" t="str">
            <v>Desktop</v>
          </cell>
          <cell r="ED440">
            <v>2003.7159999999999</v>
          </cell>
          <cell r="EE440" t="str">
            <v>WA</v>
          </cell>
          <cell r="EH440" t="str">
            <v>le20</v>
          </cell>
          <cell r="EI440">
            <v>1524.7619999999999</v>
          </cell>
          <cell r="EJ440" t="str">
            <v>WA</v>
          </cell>
          <cell r="EO440">
            <v>3785.7640000000001</v>
          </cell>
          <cell r="EP440" t="str">
            <v>ID</v>
          </cell>
          <cell r="ES440">
            <v>1188.027</v>
          </cell>
          <cell r="ET440" t="str">
            <v>OR</v>
          </cell>
          <cell r="EZ440" t="str">
            <v>WA</v>
          </cell>
          <cell r="FA440" t="str">
            <v>Living Room/Family Room</v>
          </cell>
          <cell r="FB440">
            <v>524973.59199999995</v>
          </cell>
          <cell r="FC440">
            <v>707311.74799999991</v>
          </cell>
          <cell r="FI440" t="str">
            <v>OR</v>
          </cell>
          <cell r="FJ440" t="str">
            <v>Kitchen</v>
          </cell>
          <cell r="FK440" t="str">
            <v>EISAx</v>
          </cell>
          <cell r="FL440">
            <v>2253139.85</v>
          </cell>
          <cell r="FS440" t="str">
            <v>WA</v>
          </cell>
          <cell r="FT440" t="str">
            <v>EISAx</v>
          </cell>
          <cell r="FV440">
            <v>411685.74</v>
          </cell>
          <cell r="GD440" t="str">
            <v>WA</v>
          </cell>
          <cell r="GE440">
            <v>6658348.2679999992</v>
          </cell>
          <cell r="GF440">
            <v>4857007.5839999998</v>
          </cell>
          <cell r="GI440">
            <v>1</v>
          </cell>
          <cell r="GJ440">
            <v>1</v>
          </cell>
          <cell r="GK440" t="str">
            <v>WA</v>
          </cell>
          <cell r="GL440">
            <v>2003.7159999999999</v>
          </cell>
          <cell r="GM440" t="str">
            <v>Pre 1980</v>
          </cell>
          <cell r="GN440">
            <v>0</v>
          </cell>
          <cell r="GQ440">
            <v>9918354.1256799977</v>
          </cell>
          <cell r="GR440">
            <v>581824.02420999995</v>
          </cell>
          <cell r="GU440" t="str">
            <v>Natural Gas FAF</v>
          </cell>
          <cell r="GX440" t="str">
            <v>None</v>
          </cell>
          <cell r="GY440" t="str">
            <v>WA</v>
          </cell>
          <cell r="GZ440">
            <v>1524.76245117188</v>
          </cell>
        </row>
        <row r="441">
          <cell r="AD441" t="str">
            <v>WA</v>
          </cell>
          <cell r="AH441" t="str">
            <v>WA</v>
          </cell>
          <cell r="AI441" t="str">
            <v>Pre 1980</v>
          </cell>
          <cell r="AJ441">
            <v>1524.7619999999999</v>
          </cell>
          <cell r="AK441" t="b">
            <v>1</v>
          </cell>
          <cell r="AN441" t="str">
            <v>WA</v>
          </cell>
          <cell r="AO441" t="str">
            <v>Wood</v>
          </cell>
          <cell r="AP441" t="str">
            <v>Pre 1980</v>
          </cell>
          <cell r="AQ441" t="str">
            <v>Basement</v>
          </cell>
          <cell r="AR441">
            <v>927.65268008358805</v>
          </cell>
          <cell r="AU441" t="str">
            <v>No</v>
          </cell>
          <cell r="AV441" t="b">
            <v>0</v>
          </cell>
          <cell r="AX441">
            <v>2198536.8517981037</v>
          </cell>
          <cell r="AY441" t="b">
            <v>0</v>
          </cell>
          <cell r="AZ441">
            <v>892392.32341780677</v>
          </cell>
          <cell r="BA441" t="str">
            <v/>
          </cell>
          <cell r="BB441" t="str">
            <v/>
          </cell>
          <cell r="BC441">
            <v>0.60839178841260999</v>
          </cell>
          <cell r="BF441" t="str">
            <v>OR</v>
          </cell>
          <cell r="BG441" t="str">
            <v>Heat Pump (Central System)</v>
          </cell>
          <cell r="BH441" t="str">
            <v>Pre 1980</v>
          </cell>
          <cell r="BI441" t="str">
            <v>Crawlspace</v>
          </cell>
          <cell r="BJ441">
            <v>1612.69177246094</v>
          </cell>
          <cell r="BM441" t="str">
            <v>No</v>
          </cell>
          <cell r="BN441">
            <v>3273764.2980957082</v>
          </cell>
          <cell r="BO441" t="b">
            <v>0</v>
          </cell>
          <cell r="BP441">
            <v>537391.63491595536</v>
          </cell>
          <cell r="BQ441">
            <v>1</v>
          </cell>
          <cell r="BR441">
            <v>1612.69177246094</v>
          </cell>
          <cell r="BU441" t="str">
            <v>OR</v>
          </cell>
          <cell r="BV441" t="str">
            <v>Pre 1980</v>
          </cell>
          <cell r="BW441" t="str">
            <v>Gas Tankless</v>
          </cell>
          <cell r="BY441">
            <v>6932.7380000000003</v>
          </cell>
          <cell r="BZ441" t="str">
            <v/>
          </cell>
          <cell r="CF441" t="str">
            <v>Conditioned</v>
          </cell>
          <cell r="CG441">
            <v>2003.7159999999999</v>
          </cell>
          <cell r="CH441" t="str">
            <v>WA</v>
          </cell>
          <cell r="CI441" t="str">
            <v>Bottom-Freezer (Including French Door) w/o TTD Ice</v>
          </cell>
          <cell r="CJ441">
            <v>50092.899999999994</v>
          </cell>
          <cell r="CK441" t="b">
            <v>0</v>
          </cell>
          <cell r="CQ441" t="str">
            <v>Unconditioned</v>
          </cell>
          <cell r="CR441">
            <v>2079.9929999999999</v>
          </cell>
          <cell r="CS441" t="str">
            <v>WA</v>
          </cell>
          <cell r="CT441" t="str">
            <v>Upright</v>
          </cell>
          <cell r="CU441">
            <v>37439.873999999996</v>
          </cell>
          <cell r="CV441" t="b">
            <v>0</v>
          </cell>
          <cell r="CZ441">
            <v>4956.4930000000004</v>
          </cell>
          <cell r="DA441" t="str">
            <v>WA</v>
          </cell>
          <cell r="DC441" t="str">
            <v>Horizontal Axis</v>
          </cell>
          <cell r="DG441" t="str">
            <v>Electric</v>
          </cell>
          <cell r="DH441">
            <v>4956.4930000000004</v>
          </cell>
          <cell r="DI441" t="str">
            <v>WA</v>
          </cell>
          <cell r="DL441" t="str">
            <v>Gas</v>
          </cell>
          <cell r="DM441" t="str">
            <v>Gas</v>
          </cell>
          <cell r="DN441">
            <v>1150.8789999999999</v>
          </cell>
          <cell r="DO441" t="str">
            <v>WA</v>
          </cell>
          <cell r="DS441">
            <v>4956.4930000000004</v>
          </cell>
          <cell r="DT441" t="str">
            <v>WA</v>
          </cell>
          <cell r="DU441" t="str">
            <v>lt32</v>
          </cell>
          <cell r="DX441" t="b">
            <v>1</v>
          </cell>
          <cell r="DY441">
            <v>6932.7380000000003</v>
          </cell>
          <cell r="DZ441" t="str">
            <v>OR</v>
          </cell>
          <cell r="EC441" t="str">
            <v>Desktop</v>
          </cell>
          <cell r="ED441">
            <v>2003.7159999999999</v>
          </cell>
          <cell r="EE441" t="str">
            <v>WA</v>
          </cell>
          <cell r="EH441" t="str">
            <v>le20</v>
          </cell>
          <cell r="EI441">
            <v>1524.7619999999999</v>
          </cell>
          <cell r="EJ441" t="str">
            <v>WA</v>
          </cell>
          <cell r="EO441">
            <v>3785.7640000000001</v>
          </cell>
          <cell r="EP441" t="str">
            <v>ID</v>
          </cell>
          <cell r="ES441">
            <v>4956.4930000000004</v>
          </cell>
          <cell r="ET441" t="str">
            <v>WA</v>
          </cell>
          <cell r="EZ441" t="str">
            <v>WA</v>
          </cell>
          <cell r="FA441" t="str">
            <v>Other</v>
          </cell>
          <cell r="FB441">
            <v>1452694.0999999999</v>
          </cell>
          <cell r="FC441">
            <v>2368392.3119999999</v>
          </cell>
          <cell r="FI441" t="str">
            <v>OR</v>
          </cell>
          <cell r="FJ441" t="str">
            <v>Living Room/Family Room</v>
          </cell>
          <cell r="FK441" t="str">
            <v>EISAnqnx</v>
          </cell>
          <cell r="FL441">
            <v>1247892.8400000001</v>
          </cell>
          <cell r="FS441" t="str">
            <v>WA</v>
          </cell>
          <cell r="FT441" t="str">
            <v>EISAnqnx</v>
          </cell>
          <cell r="FV441">
            <v>7806476.4750000006</v>
          </cell>
          <cell r="GD441" t="str">
            <v>WA</v>
          </cell>
          <cell r="GE441">
            <v>3316357.35</v>
          </cell>
          <cell r="GF441">
            <v>1768723.92</v>
          </cell>
          <cell r="GI441">
            <v>1</v>
          </cell>
          <cell r="GJ441">
            <v>1</v>
          </cell>
          <cell r="GK441" t="str">
            <v>WA</v>
          </cell>
          <cell r="GL441">
            <v>1524.7619999999999</v>
          </cell>
          <cell r="GM441" t="str">
            <v>Pre 1980</v>
          </cell>
          <cell r="GN441">
            <v>0</v>
          </cell>
          <cell r="GQ441">
            <v>7547541.4047599994</v>
          </cell>
          <cell r="GR441">
            <v>442748.95384500001</v>
          </cell>
          <cell r="GU441" t="str">
            <v>Natural Gas FAF</v>
          </cell>
          <cell r="GX441" t="str">
            <v>Wood</v>
          </cell>
          <cell r="GY441" t="str">
            <v>WA</v>
          </cell>
          <cell r="GZ441">
            <v>4956.49267578125</v>
          </cell>
        </row>
        <row r="442">
          <cell r="AD442" t="str">
            <v>WA</v>
          </cell>
          <cell r="AH442" t="str">
            <v>WA</v>
          </cell>
          <cell r="AI442" t="str">
            <v>Pre 1980</v>
          </cell>
          <cell r="AJ442">
            <v>4956.4930000000004</v>
          </cell>
          <cell r="AK442" t="b">
            <v>1</v>
          </cell>
          <cell r="AN442" t="str">
            <v>WA</v>
          </cell>
          <cell r="AO442" t="str">
            <v>Wood</v>
          </cell>
          <cell r="AP442" t="str">
            <v>Pre 1980</v>
          </cell>
          <cell r="AQ442" t="str">
            <v>Crawlspace</v>
          </cell>
          <cell r="AR442">
            <v>597.10977108828695</v>
          </cell>
          <cell r="AU442" t="str">
            <v>No</v>
          </cell>
          <cell r="AV442" t="b">
            <v>0</v>
          </cell>
          <cell r="AX442">
            <v>1415150.1574792401</v>
          </cell>
          <cell r="AY442" t="b">
            <v>0</v>
          </cell>
          <cell r="AZ442">
            <v>574413.44955628982</v>
          </cell>
          <cell r="BA442" t="str">
            <v/>
          </cell>
          <cell r="BB442" t="str">
            <v/>
          </cell>
          <cell r="BC442">
            <v>0.39160850748397913</v>
          </cell>
          <cell r="BF442" t="str">
            <v>MT</v>
          </cell>
          <cell r="BG442" t="str">
            <v>Heat Pump (Central System)</v>
          </cell>
          <cell r="BH442" t="str">
            <v>1980-1992</v>
          </cell>
          <cell r="BI442" t="str">
            <v>Crawlspace</v>
          </cell>
          <cell r="BJ442">
            <v>1144.67944335938</v>
          </cell>
          <cell r="BM442" t="str">
            <v>No</v>
          </cell>
          <cell r="BN442">
            <v>1737623.3950195389</v>
          </cell>
          <cell r="BO442" t="b">
            <v>0</v>
          </cell>
          <cell r="BP442">
            <v>495664.97171748261</v>
          </cell>
          <cell r="BQ442">
            <v>1</v>
          </cell>
          <cell r="BR442">
            <v>1144.67944335938</v>
          </cell>
          <cell r="BU442" t="str">
            <v>WA</v>
          </cell>
          <cell r="BV442" t="str">
            <v>1980-1992</v>
          </cell>
          <cell r="BW442" t="str">
            <v>Electric Storage - Inside Conditioned Space</v>
          </cell>
          <cell r="BY442">
            <v>4956.4930000000004</v>
          </cell>
          <cell r="BZ442" t="str">
            <v>le55</v>
          </cell>
          <cell r="CF442" t="str">
            <v>Conditioned</v>
          </cell>
          <cell r="CG442">
            <v>4956.4930000000004</v>
          </cell>
          <cell r="CH442" t="str">
            <v>WA</v>
          </cell>
          <cell r="CI442" t="str">
            <v>Side-by-Side w/o TTD Ice</v>
          </cell>
          <cell r="CJ442">
            <v>109042.84600000001</v>
          </cell>
          <cell r="CK442" t="b">
            <v>0</v>
          </cell>
          <cell r="CQ442" t="str">
            <v>Unconditioned</v>
          </cell>
          <cell r="CR442">
            <v>1904.288</v>
          </cell>
          <cell r="CS442" t="str">
            <v>WA</v>
          </cell>
          <cell r="CT442" t="str">
            <v>Chest</v>
          </cell>
          <cell r="CU442">
            <v>47607.199999999997</v>
          </cell>
          <cell r="CV442" t="b">
            <v>0</v>
          </cell>
          <cell r="CZ442">
            <v>2003.7159999999999</v>
          </cell>
          <cell r="DA442" t="str">
            <v>WA</v>
          </cell>
          <cell r="DC442" t="str">
            <v>Horizontal Axis</v>
          </cell>
          <cell r="DG442" t="str">
            <v>Electric</v>
          </cell>
          <cell r="DH442">
            <v>1524.7619999999999</v>
          </cell>
          <cell r="DI442" t="str">
            <v>WA</v>
          </cell>
          <cell r="DL442" t="str">
            <v>Gas</v>
          </cell>
          <cell r="DM442" t="str">
            <v>Gas</v>
          </cell>
          <cell r="DN442">
            <v>4956.4930000000004</v>
          </cell>
          <cell r="DO442" t="str">
            <v>WA</v>
          </cell>
          <cell r="DS442">
            <v>1524.7619999999999</v>
          </cell>
          <cell r="DT442" t="str">
            <v>WA</v>
          </cell>
          <cell r="DU442" t="str">
            <v>lt32</v>
          </cell>
          <cell r="DX442" t="b">
            <v>1</v>
          </cell>
          <cell r="DY442">
            <v>6932.7380000000003</v>
          </cell>
          <cell r="DZ442" t="str">
            <v>OR</v>
          </cell>
          <cell r="EC442" t="str">
            <v>Desktop</v>
          </cell>
          <cell r="ED442">
            <v>6932.7380000000003</v>
          </cell>
          <cell r="EE442" t="str">
            <v>OR</v>
          </cell>
          <cell r="EH442" t="str">
            <v>le20</v>
          </cell>
          <cell r="EI442">
            <v>1524.7619999999999</v>
          </cell>
          <cell r="EJ442" t="str">
            <v>WA</v>
          </cell>
          <cell r="EO442">
            <v>12271.31</v>
          </cell>
          <cell r="EP442" t="str">
            <v>WA</v>
          </cell>
          <cell r="ES442">
            <v>1524.7619999999999</v>
          </cell>
          <cell r="ET442" t="str">
            <v>WA</v>
          </cell>
          <cell r="EZ442" t="str">
            <v>WA</v>
          </cell>
          <cell r="FA442" t="str">
            <v>Bathroom</v>
          </cell>
          <cell r="FB442">
            <v>812864.85200000007</v>
          </cell>
          <cell r="FC442">
            <v>446084.37000000005</v>
          </cell>
          <cell r="FI442" t="str">
            <v>OR</v>
          </cell>
          <cell r="FJ442" t="str">
            <v>Living Room/Family Room</v>
          </cell>
          <cell r="FK442" t="str">
            <v>EISAx</v>
          </cell>
          <cell r="FL442">
            <v>1109238.08</v>
          </cell>
          <cell r="FS442" t="str">
            <v>WA</v>
          </cell>
          <cell r="FT442" t="str">
            <v>EISAq</v>
          </cell>
          <cell r="FV442">
            <v>495649.30000000005</v>
          </cell>
          <cell r="GD442" t="str">
            <v>WA</v>
          </cell>
          <cell r="GE442">
            <v>28891397.697000001</v>
          </cell>
          <cell r="GF442">
            <v>11454455.323000001</v>
          </cell>
          <cell r="GI442">
            <v>1</v>
          </cell>
          <cell r="GJ442">
            <v>1</v>
          </cell>
          <cell r="GK442" t="str">
            <v>WA</v>
          </cell>
          <cell r="GL442">
            <v>4956.4930000000004</v>
          </cell>
          <cell r="GM442" t="str">
            <v>Pre 1980</v>
          </cell>
          <cell r="GN442">
            <v>-1</v>
          </cell>
          <cell r="GQ442">
            <v>24534541.220139999</v>
          </cell>
          <cell r="GR442">
            <v>1439229.2636425002</v>
          </cell>
          <cell r="GU442" t="str">
            <v>Natural Gas FAF</v>
          </cell>
          <cell r="GX442" t="str">
            <v>Natural Gas Other</v>
          </cell>
          <cell r="GY442" t="str">
            <v>WA</v>
          </cell>
          <cell r="GZ442">
            <v>2003.71557617188</v>
          </cell>
        </row>
        <row r="443">
          <cell r="AD443" t="str">
            <v>WA</v>
          </cell>
          <cell r="AH443" t="str">
            <v>WA</v>
          </cell>
          <cell r="AI443" t="str">
            <v>Pre 1980</v>
          </cell>
          <cell r="AJ443">
            <v>4956.4930000000004</v>
          </cell>
          <cell r="AK443" t="b">
            <v>1</v>
          </cell>
          <cell r="AN443" t="str">
            <v>WA</v>
          </cell>
          <cell r="AO443" t="str">
            <v>Oil FAF</v>
          </cell>
          <cell r="AP443" t="str">
            <v>Pre 1980</v>
          </cell>
          <cell r="AQ443" t="str">
            <v>Basement</v>
          </cell>
          <cell r="AR443">
            <v>927.65268008358805</v>
          </cell>
          <cell r="AU443" t="str">
            <v>No</v>
          </cell>
          <cell r="AV443" t="b">
            <v>1</v>
          </cell>
          <cell r="AX443">
            <v>2198536.8517981037</v>
          </cell>
          <cell r="AY443" t="b">
            <v>0</v>
          </cell>
          <cell r="AZ443">
            <v>892392.32341780677</v>
          </cell>
          <cell r="BA443">
            <v>0.60839160839160822</v>
          </cell>
          <cell r="BB443">
            <v>927.65268008358805</v>
          </cell>
          <cell r="BC443">
            <v>0.60839178841260999</v>
          </cell>
          <cell r="BF443" t="str">
            <v>WA</v>
          </cell>
          <cell r="BG443" t="str">
            <v>Heat Pump (Ductless System)</v>
          </cell>
          <cell r="BH443" t="str">
            <v>1993-2006</v>
          </cell>
          <cell r="BI443" t="str">
            <v>Crawlspace</v>
          </cell>
          <cell r="BJ443">
            <v>2079.99340820313</v>
          </cell>
          <cell r="BM443" t="str">
            <v>No</v>
          </cell>
          <cell r="BN443">
            <v>2495992.0898437561</v>
          </cell>
          <cell r="BO443" t="b">
            <v>0</v>
          </cell>
          <cell r="BP443">
            <v>519332.96215949836</v>
          </cell>
          <cell r="BQ443">
            <v>1</v>
          </cell>
          <cell r="BR443">
            <v>2079.99340820313</v>
          </cell>
          <cell r="BU443" t="str">
            <v>WA</v>
          </cell>
          <cell r="BV443" t="str">
            <v>Pre 1980</v>
          </cell>
          <cell r="BW443" t="str">
            <v>Electric Storage - Inside Conditioned Space</v>
          </cell>
          <cell r="BY443">
            <v>2003.7159999999999</v>
          </cell>
          <cell r="BZ443" t="str">
            <v>le55</v>
          </cell>
          <cell r="CF443" t="str">
            <v>Conditioned</v>
          </cell>
          <cell r="CG443">
            <v>1524.7619999999999</v>
          </cell>
          <cell r="CH443" t="str">
            <v>WA</v>
          </cell>
          <cell r="CI443" t="str">
            <v>Bottom-Freezer (Including French Door) w/ TTD Ice</v>
          </cell>
          <cell r="CJ443">
            <v>32020.002</v>
          </cell>
          <cell r="CK443" t="b">
            <v>0</v>
          </cell>
          <cell r="CQ443" t="str">
            <v>Conditioned</v>
          </cell>
          <cell r="CR443">
            <v>3785.7640000000001</v>
          </cell>
          <cell r="CS443" t="str">
            <v>ID</v>
          </cell>
          <cell r="CT443" t="str">
            <v>Upright</v>
          </cell>
          <cell r="CU443">
            <v>56786.46</v>
          </cell>
          <cell r="CV443" t="b">
            <v>0</v>
          </cell>
          <cell r="CZ443">
            <v>1150.8789999999999</v>
          </cell>
          <cell r="DA443" t="str">
            <v>WA</v>
          </cell>
          <cell r="DC443" t="str">
            <v>Vertical Axis</v>
          </cell>
          <cell r="DG443" t="str">
            <v>Electric</v>
          </cell>
          <cell r="DH443">
            <v>1524.7619999999999</v>
          </cell>
          <cell r="DI443" t="str">
            <v>WA</v>
          </cell>
          <cell r="DL443" t="str">
            <v>Electric</v>
          </cell>
          <cell r="DM443" t="str">
            <v>Electric</v>
          </cell>
          <cell r="DN443">
            <v>1464.694</v>
          </cell>
          <cell r="DO443" t="str">
            <v>WA</v>
          </cell>
          <cell r="DS443">
            <v>1524.7619999999999</v>
          </cell>
          <cell r="DT443" t="str">
            <v>WA</v>
          </cell>
          <cell r="DU443" t="str">
            <v>lt32</v>
          </cell>
          <cell r="DX443" t="b">
            <v>1</v>
          </cell>
          <cell r="DY443">
            <v>6932.7380000000003</v>
          </cell>
          <cell r="DZ443" t="str">
            <v>OR</v>
          </cell>
          <cell r="EC443" t="str">
            <v>Laptop</v>
          </cell>
          <cell r="ED443">
            <v>1524.7619999999999</v>
          </cell>
          <cell r="EE443" t="str">
            <v>WA</v>
          </cell>
          <cell r="EH443" t="str">
            <v>gt20</v>
          </cell>
          <cell r="EI443">
            <v>1524.7619999999999</v>
          </cell>
          <cell r="EJ443" t="str">
            <v>WA</v>
          </cell>
          <cell r="EO443">
            <v>12271.31</v>
          </cell>
          <cell r="EP443" t="str">
            <v>WA</v>
          </cell>
          <cell r="ES443">
            <v>1464.694</v>
          </cell>
          <cell r="ET443" t="str">
            <v>WA</v>
          </cell>
          <cell r="EZ443" t="str">
            <v>WA</v>
          </cell>
          <cell r="FA443" t="str">
            <v>Bedrooms</v>
          </cell>
          <cell r="FB443">
            <v>2081727.06</v>
          </cell>
          <cell r="FC443">
            <v>2032162.1300000001</v>
          </cell>
          <cell r="FI443" t="str">
            <v>OR</v>
          </cell>
          <cell r="FJ443" t="str">
            <v>Other</v>
          </cell>
          <cell r="FK443" t="str">
            <v>EISAnqnx</v>
          </cell>
          <cell r="FL443">
            <v>3847669.5900000003</v>
          </cell>
          <cell r="FS443" t="str">
            <v>WA</v>
          </cell>
          <cell r="FT443" t="str">
            <v>EISAx</v>
          </cell>
          <cell r="FV443">
            <v>38834122.655000001</v>
          </cell>
          <cell r="GD443" t="str">
            <v>WA</v>
          </cell>
          <cell r="GE443">
            <v>6061790.9390000002</v>
          </cell>
          <cell r="GF443">
            <v>9476814.6160000004</v>
          </cell>
          <cell r="GI443">
            <v>1</v>
          </cell>
          <cell r="GJ443">
            <v>1</v>
          </cell>
          <cell r="GK443" t="str">
            <v>WA</v>
          </cell>
          <cell r="GL443">
            <v>4956.4930000000004</v>
          </cell>
          <cell r="GM443" t="str">
            <v>Pre 1980</v>
          </cell>
          <cell r="GN443">
            <v>0</v>
          </cell>
          <cell r="GQ443">
            <v>23007510.161249001</v>
          </cell>
          <cell r="GR443">
            <v>1853220.3414675</v>
          </cell>
          <cell r="GU443" t="str">
            <v>Natural Gas FAF</v>
          </cell>
          <cell r="GX443" t="str">
            <v>Natural Gas Other</v>
          </cell>
          <cell r="GY443" t="str">
            <v>OR</v>
          </cell>
          <cell r="GZ443">
            <v>6932.73828125</v>
          </cell>
        </row>
        <row r="444">
          <cell r="AD444" t="str">
            <v>WA</v>
          </cell>
          <cell r="AH444" t="str">
            <v>WA</v>
          </cell>
          <cell r="AI444" t="str">
            <v>1980-1992</v>
          </cell>
          <cell r="AJ444">
            <v>2003.7159999999999</v>
          </cell>
          <cell r="AK444" t="b">
            <v>1</v>
          </cell>
          <cell r="AN444" t="str">
            <v>WA</v>
          </cell>
          <cell r="AO444" t="str">
            <v>Oil FAF</v>
          </cell>
          <cell r="AP444" t="str">
            <v>Pre 1980</v>
          </cell>
          <cell r="AQ444" t="str">
            <v>Crawlspace</v>
          </cell>
          <cell r="AR444">
            <v>597.10977108828695</v>
          </cell>
          <cell r="AU444" t="str">
            <v>No</v>
          </cell>
          <cell r="AV444" t="b">
            <v>1</v>
          </cell>
          <cell r="AX444">
            <v>1415150.1574792401</v>
          </cell>
          <cell r="AY444" t="b">
            <v>0</v>
          </cell>
          <cell r="AZ444">
            <v>574413.44955628982</v>
          </cell>
          <cell r="BA444">
            <v>0.39160839160839178</v>
          </cell>
          <cell r="BB444">
            <v>597.10977108828695</v>
          </cell>
          <cell r="BC444">
            <v>0.39160850748397913</v>
          </cell>
          <cell r="BF444" t="str">
            <v>ID</v>
          </cell>
          <cell r="BG444" t="str">
            <v>PTAC</v>
          </cell>
          <cell r="BH444" t="str">
            <v>1993-2006</v>
          </cell>
          <cell r="BI444" t="str">
            <v>Slab on Grade</v>
          </cell>
          <cell r="BJ444">
            <v>1425.0054219436199</v>
          </cell>
          <cell r="BM444" t="str">
            <v>No</v>
          </cell>
          <cell r="BN444">
            <v>3337362.698191958</v>
          </cell>
          <cell r="BO444" t="b">
            <v>0</v>
          </cell>
          <cell r="BP444">
            <v>676103.79747910402</v>
          </cell>
          <cell r="BQ444">
            <v>0.25</v>
          </cell>
          <cell r="BR444">
            <v>356.25135548590498</v>
          </cell>
          <cell r="BU444" t="str">
            <v>WA</v>
          </cell>
          <cell r="BV444" t="str">
            <v>Pre 1980</v>
          </cell>
          <cell r="BW444" t="str">
            <v>Electric Storage - Outside Conditioned Space - Buffered</v>
          </cell>
          <cell r="BY444">
            <v>1524.7619999999999</v>
          </cell>
          <cell r="BZ444" t="str">
            <v>le55</v>
          </cell>
          <cell r="CF444" t="str">
            <v>Conditioned</v>
          </cell>
          <cell r="CG444">
            <v>6932.7380000000003</v>
          </cell>
          <cell r="CH444" t="str">
            <v>OR</v>
          </cell>
          <cell r="CI444" t="str">
            <v>Side-by-Side w/ TTD Ice</v>
          </cell>
          <cell r="CJ444">
            <v>180251.18799999999</v>
          </cell>
          <cell r="CK444" t="b">
            <v>0</v>
          </cell>
          <cell r="CQ444" t="str">
            <v>Unconditioned</v>
          </cell>
          <cell r="CR444">
            <v>3785.7640000000001</v>
          </cell>
          <cell r="CS444" t="str">
            <v>ID</v>
          </cell>
          <cell r="CT444" t="str">
            <v>Upright</v>
          </cell>
          <cell r="CU444">
            <v>64357.988000000005</v>
          </cell>
          <cell r="CV444" t="b">
            <v>0</v>
          </cell>
          <cell r="CZ444">
            <v>6932.7380000000003</v>
          </cell>
          <cell r="DA444" t="str">
            <v>OR</v>
          </cell>
          <cell r="DC444" t="str">
            <v>Vertical Axis</v>
          </cell>
          <cell r="DG444" t="str">
            <v>Electric</v>
          </cell>
          <cell r="DH444">
            <v>2003.7159999999999</v>
          </cell>
          <cell r="DI444" t="str">
            <v>WA</v>
          </cell>
          <cell r="DL444" t="str">
            <v>Electric</v>
          </cell>
          <cell r="DM444" t="str">
            <v>Electric</v>
          </cell>
          <cell r="DN444">
            <v>1188.027</v>
          </cell>
          <cell r="DO444" t="str">
            <v>OR</v>
          </cell>
          <cell r="DS444">
            <v>6932.7380000000003</v>
          </cell>
          <cell r="DT444" t="str">
            <v>OR</v>
          </cell>
          <cell r="DU444" t="str">
            <v>32to46</v>
          </cell>
          <cell r="DX444" t="b">
            <v>0</v>
          </cell>
          <cell r="DY444">
            <v>6932.7380000000003</v>
          </cell>
          <cell r="DZ444" t="str">
            <v>OR</v>
          </cell>
          <cell r="EC444" t="str">
            <v>Desktop</v>
          </cell>
          <cell r="ED444">
            <v>1524.7619999999999</v>
          </cell>
          <cell r="EE444" t="str">
            <v>WA</v>
          </cell>
          <cell r="EH444" t="str">
            <v>le20</v>
          </cell>
          <cell r="EI444">
            <v>2003.7159999999999</v>
          </cell>
          <cell r="EJ444" t="str">
            <v>WA</v>
          </cell>
          <cell r="EO444">
            <v>12271.31</v>
          </cell>
          <cell r="EP444" t="str">
            <v>WA</v>
          </cell>
          <cell r="ES444">
            <v>2003.7159999999999</v>
          </cell>
          <cell r="ET444" t="str">
            <v>WA</v>
          </cell>
          <cell r="EZ444" t="str">
            <v>WA</v>
          </cell>
          <cell r="FA444" t="str">
            <v>Exterior</v>
          </cell>
          <cell r="FB444">
            <v>852516.79600000009</v>
          </cell>
          <cell r="FC444">
            <v>9828725.6190000009</v>
          </cell>
          <cell r="FI444" t="str">
            <v>OR</v>
          </cell>
          <cell r="FJ444" t="str">
            <v>Other</v>
          </cell>
          <cell r="FK444" t="str">
            <v>EISAq</v>
          </cell>
          <cell r="FL444">
            <v>4118046.372</v>
          </cell>
          <cell r="FS444" t="str">
            <v>WA</v>
          </cell>
          <cell r="FT444" t="str">
            <v>EISAnqnx</v>
          </cell>
          <cell r="FV444">
            <v>991839.41999999993</v>
          </cell>
          <cell r="GD444" t="str">
            <v>WA</v>
          </cell>
          <cell r="GE444">
            <v>11399140.323999999</v>
          </cell>
          <cell r="GF444">
            <v>8978651.3959999997</v>
          </cell>
          <cell r="GI444">
            <v>1</v>
          </cell>
          <cell r="GJ444">
            <v>1</v>
          </cell>
          <cell r="GK444" t="str">
            <v>WA</v>
          </cell>
          <cell r="GL444">
            <v>2003.7159999999999</v>
          </cell>
          <cell r="GM444" t="str">
            <v>1980-1992</v>
          </cell>
          <cell r="GN444">
            <v>-1</v>
          </cell>
          <cell r="GQ444">
            <v>11287879.985668</v>
          </cell>
          <cell r="GR444">
            <v>71106.871549999996</v>
          </cell>
          <cell r="GU444" t="str">
            <v>Heat Pump (Central System)</v>
          </cell>
          <cell r="GX444" t="str">
            <v>None</v>
          </cell>
          <cell r="GY444" t="str">
            <v>WA</v>
          </cell>
          <cell r="GZ444">
            <v>1464.69372558594</v>
          </cell>
        </row>
        <row r="445">
          <cell r="AD445" t="str">
            <v>WA</v>
          </cell>
          <cell r="AH445" t="str">
            <v>WA</v>
          </cell>
          <cell r="AI445" t="str">
            <v>Pre 1980</v>
          </cell>
          <cell r="AJ445">
            <v>1150.8789999999999</v>
          </cell>
          <cell r="AK445" t="b">
            <v>1</v>
          </cell>
          <cell r="AN445" t="str">
            <v>WA</v>
          </cell>
          <cell r="AO445" t="str">
            <v>Electric Other</v>
          </cell>
          <cell r="AP445" t="str">
            <v>1993-2006</v>
          </cell>
          <cell r="AQ445" t="str">
            <v>Crawlspace</v>
          </cell>
          <cell r="AR445">
            <v>4956.49267578125</v>
          </cell>
          <cell r="AU445" t="str">
            <v>No</v>
          </cell>
          <cell r="AV445" t="b">
            <v>0</v>
          </cell>
          <cell r="AX445">
            <v>4763189.4614257812</v>
          </cell>
          <cell r="AY445" t="b">
            <v>0</v>
          </cell>
          <cell r="AZ445">
            <v>1218603.2892675782</v>
          </cell>
          <cell r="BA445" t="str">
            <v/>
          </cell>
          <cell r="BB445" t="str">
            <v/>
          </cell>
          <cell r="BC445">
            <v>0.99999993458706582</v>
          </cell>
          <cell r="BF445" t="str">
            <v>ID</v>
          </cell>
          <cell r="BG445" t="str">
            <v>PTAC</v>
          </cell>
          <cell r="BH445" t="str">
            <v>1993-2006</v>
          </cell>
          <cell r="BI445" t="str">
            <v>Crawlspace</v>
          </cell>
          <cell r="BJ445">
            <v>2360.7589823532599</v>
          </cell>
          <cell r="BM445" t="str">
            <v>No</v>
          </cell>
          <cell r="BN445">
            <v>5528897.5366713349</v>
          </cell>
          <cell r="BO445" t="b">
            <v>0</v>
          </cell>
          <cell r="BP445">
            <v>1120078.6244903805</v>
          </cell>
          <cell r="BQ445">
            <v>0.25</v>
          </cell>
          <cell r="BR445">
            <v>590.18974558831496</v>
          </cell>
          <cell r="BU445" t="str">
            <v>WA</v>
          </cell>
          <cell r="BV445" t="str">
            <v>Pre 1980</v>
          </cell>
          <cell r="BW445" t="str">
            <v>Electric Storage - Outside Conditioned Space - Buffered</v>
          </cell>
          <cell r="BY445">
            <v>2003.7159999999999</v>
          </cell>
          <cell r="BZ445" t="str">
            <v>le55</v>
          </cell>
          <cell r="CF445" t="str">
            <v>Conditioned</v>
          </cell>
          <cell r="CG445">
            <v>1524.7619999999999</v>
          </cell>
          <cell r="CH445" t="str">
            <v>WA</v>
          </cell>
          <cell r="CI445" t="str">
            <v>Side-by-Side w/o TTD Ice</v>
          </cell>
          <cell r="CJ445">
            <v>33544.763999999996</v>
          </cell>
          <cell r="CK445" t="b">
            <v>0</v>
          </cell>
          <cell r="CQ445" t="str">
            <v>Unconditioned</v>
          </cell>
          <cell r="CR445">
            <v>3785.7640000000001</v>
          </cell>
          <cell r="CS445" t="str">
            <v>ID</v>
          </cell>
          <cell r="CT445" t="str">
            <v>Upright</v>
          </cell>
          <cell r="CU445">
            <v>68143.752000000008</v>
          </cell>
          <cell r="CV445" t="b">
            <v>0</v>
          </cell>
          <cell r="CZ445">
            <v>1464.694</v>
          </cell>
          <cell r="DA445" t="str">
            <v>WA</v>
          </cell>
          <cell r="DC445" t="str">
            <v>Vertical Axis</v>
          </cell>
          <cell r="DG445" t="str">
            <v>Electric</v>
          </cell>
          <cell r="DH445">
            <v>4956.4930000000004</v>
          </cell>
          <cell r="DI445" t="str">
            <v>WA</v>
          </cell>
          <cell r="DL445" t="str">
            <v>Electric</v>
          </cell>
          <cell r="DM445" t="str">
            <v>Electric</v>
          </cell>
          <cell r="DN445">
            <v>4956.4930000000004</v>
          </cell>
          <cell r="DO445" t="str">
            <v>WA</v>
          </cell>
          <cell r="DS445">
            <v>6932.7380000000003</v>
          </cell>
          <cell r="DT445" t="str">
            <v>OR</v>
          </cell>
          <cell r="DU445" t="str">
            <v>lt32</v>
          </cell>
          <cell r="DX445" t="b">
            <v>0</v>
          </cell>
          <cell r="DY445">
            <v>4956.4930000000004</v>
          </cell>
          <cell r="DZ445" t="str">
            <v>WA</v>
          </cell>
          <cell r="EC445" t="str">
            <v>Laptop</v>
          </cell>
          <cell r="ED445">
            <v>6932.7380000000003</v>
          </cell>
          <cell r="EE445" t="str">
            <v>OR</v>
          </cell>
          <cell r="EH445" t="str">
            <v>le20</v>
          </cell>
          <cell r="EI445">
            <v>2003.7159999999999</v>
          </cell>
          <cell r="EJ445" t="str">
            <v>WA</v>
          </cell>
          <cell r="EO445">
            <v>3785.7640000000001</v>
          </cell>
          <cell r="EP445" t="str">
            <v>ID</v>
          </cell>
          <cell r="ES445">
            <v>4956.4930000000004</v>
          </cell>
          <cell r="ET445" t="str">
            <v>WA</v>
          </cell>
          <cell r="EZ445" t="str">
            <v>WA</v>
          </cell>
          <cell r="FA445" t="str">
            <v>Garage</v>
          </cell>
          <cell r="FB445">
            <v>2022249.1440000001</v>
          </cell>
          <cell r="FC445">
            <v>2389029.6260000002</v>
          </cell>
          <cell r="FI445" t="str">
            <v>OR</v>
          </cell>
          <cell r="FJ445" t="str">
            <v>Other</v>
          </cell>
          <cell r="FK445" t="str">
            <v>EISAx</v>
          </cell>
          <cell r="FL445">
            <v>762601.18</v>
          </cell>
          <cell r="FS445" t="str">
            <v>WA</v>
          </cell>
          <cell r="FT445" t="str">
            <v>EISAq</v>
          </cell>
          <cell r="FV445">
            <v>845568.152</v>
          </cell>
          <cell r="GD445" t="str">
            <v>WA</v>
          </cell>
          <cell r="GE445">
            <v>828632.87999999989</v>
          </cell>
          <cell r="GF445">
            <v>810218.81599999988</v>
          </cell>
          <cell r="GI445">
            <v>1</v>
          </cell>
          <cell r="GJ445">
            <v>1</v>
          </cell>
          <cell r="GK445" t="str">
            <v>WA</v>
          </cell>
          <cell r="GL445">
            <v>1150.8789999999999</v>
          </cell>
          <cell r="GM445" t="str">
            <v>Pre 1980</v>
          </cell>
          <cell r="GN445">
            <v>-1</v>
          </cell>
          <cell r="GQ445">
            <v>5802691.6372349998</v>
          </cell>
          <cell r="GR445">
            <v>402853.68515999999</v>
          </cell>
          <cell r="GU445" t="str">
            <v>Natural Gas FAF</v>
          </cell>
          <cell r="GX445" t="str">
            <v>None</v>
          </cell>
          <cell r="GY445" t="str">
            <v>WA</v>
          </cell>
          <cell r="GZ445">
            <v>4956.49267578125</v>
          </cell>
        </row>
        <row r="446">
          <cell r="AD446" t="str">
            <v>OR</v>
          </cell>
          <cell r="AH446" t="str">
            <v>OR</v>
          </cell>
          <cell r="AI446" t="str">
            <v>1980-1992</v>
          </cell>
          <cell r="AJ446">
            <v>6932.7380000000003</v>
          </cell>
          <cell r="AK446" t="b">
            <v>1</v>
          </cell>
          <cell r="AN446" t="str">
            <v>WA</v>
          </cell>
          <cell r="AO446" t="str">
            <v>Wood</v>
          </cell>
          <cell r="AP446" t="str">
            <v>1993-2006</v>
          </cell>
          <cell r="AQ446" t="str">
            <v>Crawlspace</v>
          </cell>
          <cell r="AR446">
            <v>4956.49267578125</v>
          </cell>
          <cell r="AU446" t="str">
            <v>No</v>
          </cell>
          <cell r="AV446" t="b">
            <v>1</v>
          </cell>
          <cell r="AX446">
            <v>4763189.4614257812</v>
          </cell>
          <cell r="AY446" t="b">
            <v>0</v>
          </cell>
          <cell r="AZ446">
            <v>1218603.2892675782</v>
          </cell>
          <cell r="BA446">
            <v>1</v>
          </cell>
          <cell r="BB446">
            <v>4956.49267578125</v>
          </cell>
          <cell r="BC446">
            <v>0.99999993458706582</v>
          </cell>
          <cell r="BF446" t="str">
            <v>ID</v>
          </cell>
          <cell r="BG446" t="str">
            <v>Central Air Conditioning (Ducted System)</v>
          </cell>
          <cell r="BH446" t="str">
            <v>1993-2006</v>
          </cell>
          <cell r="BI446" t="str">
            <v>Slab on Grade</v>
          </cell>
          <cell r="BJ446">
            <v>1425.0054219436199</v>
          </cell>
          <cell r="BM446" t="str">
            <v>No</v>
          </cell>
          <cell r="BN446">
            <v>3337362.698191958</v>
          </cell>
          <cell r="BO446" t="b">
            <v>0</v>
          </cell>
          <cell r="BP446">
            <v>676103.79747910402</v>
          </cell>
          <cell r="BQ446">
            <v>0.25</v>
          </cell>
          <cell r="BR446">
            <v>356.25135548590498</v>
          </cell>
          <cell r="BU446" t="str">
            <v>WA</v>
          </cell>
          <cell r="BV446" t="str">
            <v>Pre 1980</v>
          </cell>
          <cell r="BW446" t="str">
            <v>Electric Storage - Inside Conditioned Space</v>
          </cell>
          <cell r="BY446">
            <v>4956.4930000000004</v>
          </cell>
          <cell r="BZ446" t="str">
            <v>le55</v>
          </cell>
          <cell r="CF446" t="str">
            <v>Conditioned</v>
          </cell>
          <cell r="CG446">
            <v>1464.694</v>
          </cell>
          <cell r="CH446" t="str">
            <v>WA</v>
          </cell>
          <cell r="CI446" t="str">
            <v>Side-by-Side w/o TTD Ice</v>
          </cell>
          <cell r="CJ446">
            <v>29293.879999999997</v>
          </cell>
          <cell r="CK446" t="b">
            <v>0</v>
          </cell>
          <cell r="CQ446" t="str">
            <v>Conditioned</v>
          </cell>
          <cell r="CR446">
            <v>2130.886</v>
          </cell>
          <cell r="CS446" t="str">
            <v>MT</v>
          </cell>
          <cell r="CT446" t="str">
            <v>Upright</v>
          </cell>
          <cell r="CU446">
            <v>31963.29</v>
          </cell>
          <cell r="CV446" t="b">
            <v>0</v>
          </cell>
          <cell r="CZ446">
            <v>1188.027</v>
          </cell>
          <cell r="DA446" t="str">
            <v>OR</v>
          </cell>
          <cell r="DC446" t="str">
            <v>Horizontal Axis</v>
          </cell>
          <cell r="DG446" t="str">
            <v>Electric</v>
          </cell>
          <cell r="DH446">
            <v>2003.7159999999999</v>
          </cell>
          <cell r="DI446" t="str">
            <v>WA</v>
          </cell>
          <cell r="DL446" t="str">
            <v>Electric</v>
          </cell>
          <cell r="DM446" t="str">
            <v>Electric</v>
          </cell>
          <cell r="DN446">
            <v>6932.7380000000003</v>
          </cell>
          <cell r="DO446" t="str">
            <v>OR</v>
          </cell>
          <cell r="DS446">
            <v>6932.7380000000003</v>
          </cell>
          <cell r="DT446" t="str">
            <v>OR</v>
          </cell>
          <cell r="DU446" t="str">
            <v>lt32</v>
          </cell>
          <cell r="DX446" t="b">
            <v>0</v>
          </cell>
          <cell r="DY446">
            <v>1150.8789999999999</v>
          </cell>
          <cell r="DZ446" t="str">
            <v>WA</v>
          </cell>
          <cell r="EC446" t="str">
            <v>Desktop</v>
          </cell>
          <cell r="ED446">
            <v>6932.7380000000003</v>
          </cell>
          <cell r="EE446" t="str">
            <v>OR</v>
          </cell>
          <cell r="EH446" t="str">
            <v>le20</v>
          </cell>
          <cell r="EI446">
            <v>2003.7159999999999</v>
          </cell>
          <cell r="EJ446" t="str">
            <v>WA</v>
          </cell>
          <cell r="EO446">
            <v>3785.7640000000001</v>
          </cell>
          <cell r="EP446" t="str">
            <v>ID</v>
          </cell>
          <cell r="ES446">
            <v>1524.7619999999999</v>
          </cell>
          <cell r="ET446" t="str">
            <v>WA</v>
          </cell>
          <cell r="EZ446" t="str">
            <v>WA</v>
          </cell>
          <cell r="FA446" t="str">
            <v>Kitchen</v>
          </cell>
          <cell r="FB446">
            <v>2498072.4720000001</v>
          </cell>
          <cell r="FC446">
            <v>1021037.5580000001</v>
          </cell>
          <cell r="FI446" t="str">
            <v>OR</v>
          </cell>
          <cell r="FJ446" t="str">
            <v>Bathroom</v>
          </cell>
          <cell r="FK446" t="str">
            <v>EISAnqnx</v>
          </cell>
          <cell r="FL446">
            <v>926661.06</v>
          </cell>
          <cell r="FS446" t="str">
            <v>WA</v>
          </cell>
          <cell r="FT446" t="str">
            <v>EISAx</v>
          </cell>
          <cell r="FV446">
            <v>541003.31999999995</v>
          </cell>
          <cell r="GD446" t="str">
            <v>OR</v>
          </cell>
          <cell r="GE446">
            <v>19945487.226</v>
          </cell>
          <cell r="GF446">
            <v>15252023.600000001</v>
          </cell>
          <cell r="GI446">
            <v>1</v>
          </cell>
          <cell r="GJ446">
            <v>2</v>
          </cell>
          <cell r="GK446" t="str">
            <v>OR</v>
          </cell>
          <cell r="GL446">
            <v>6932.7380000000003</v>
          </cell>
          <cell r="GM446" t="str">
            <v>1980-1992</v>
          </cell>
          <cell r="GN446">
            <v>0</v>
          </cell>
          <cell r="GQ446">
            <v>32342491.461054001</v>
          </cell>
          <cell r="GR446">
            <v>4153108.6944350004</v>
          </cell>
          <cell r="GU446" t="str">
            <v>Oil FAF</v>
          </cell>
          <cell r="GX446" t="str">
            <v>None</v>
          </cell>
          <cell r="GY446" t="str">
            <v>WA</v>
          </cell>
          <cell r="GZ446">
            <v>1524.76245117188</v>
          </cell>
        </row>
        <row r="447">
          <cell r="AD447" t="str">
            <v>WA</v>
          </cell>
          <cell r="AH447" t="str">
            <v>WA</v>
          </cell>
          <cell r="AI447" t="str">
            <v>Pre 1980</v>
          </cell>
          <cell r="AJ447">
            <v>1464.694</v>
          </cell>
          <cell r="AK447" t="b">
            <v>1</v>
          </cell>
          <cell r="AN447" t="str">
            <v>WA</v>
          </cell>
          <cell r="AO447" t="str">
            <v>Heat Pump (Central System)</v>
          </cell>
          <cell r="AP447" t="str">
            <v>Pre 1980</v>
          </cell>
          <cell r="AQ447" t="str">
            <v>Slab on Grade</v>
          </cell>
          <cell r="AR447">
            <v>315.92375412203398</v>
          </cell>
          <cell r="AU447" t="str">
            <v>No</v>
          </cell>
          <cell r="AV447" t="b">
            <v>1</v>
          </cell>
          <cell r="AX447">
            <v>442293.25577084755</v>
          </cell>
          <cell r="AY447" t="b">
            <v>0</v>
          </cell>
          <cell r="AZ447">
            <v>119180.81458564376</v>
          </cell>
          <cell r="BA447">
            <v>6.373937677053812E-2</v>
          </cell>
          <cell r="BB447">
            <v>315.92375412203398</v>
          </cell>
          <cell r="BC447">
            <v>6.3739372601158514E-2</v>
          </cell>
          <cell r="BF447" t="str">
            <v>ID</v>
          </cell>
          <cell r="BG447" t="str">
            <v>Central Air Conditioning (Ducted System)</v>
          </cell>
          <cell r="BH447" t="str">
            <v>1993-2006</v>
          </cell>
          <cell r="BI447" t="str">
            <v>Crawlspace</v>
          </cell>
          <cell r="BJ447">
            <v>2360.7589823532599</v>
          </cell>
          <cell r="BM447" t="str">
            <v>No</v>
          </cell>
          <cell r="BN447">
            <v>5528897.5366713349</v>
          </cell>
          <cell r="BO447" t="b">
            <v>0</v>
          </cell>
          <cell r="BP447">
            <v>1120078.6244903805</v>
          </cell>
          <cell r="BQ447">
            <v>0.25</v>
          </cell>
          <cell r="BR447">
            <v>590.18974558831496</v>
          </cell>
          <cell r="BU447" t="str">
            <v>WA</v>
          </cell>
          <cell r="BV447" t="str">
            <v>Pre 1980</v>
          </cell>
          <cell r="BW447" t="str">
            <v>Solar/Other</v>
          </cell>
          <cell r="BY447">
            <v>1524.7619999999999</v>
          </cell>
          <cell r="BZ447" t="str">
            <v>le55</v>
          </cell>
          <cell r="CF447" t="str">
            <v>Conditioned</v>
          </cell>
          <cell r="CG447">
            <v>1464.694</v>
          </cell>
          <cell r="CH447" t="str">
            <v>WA</v>
          </cell>
          <cell r="CI447" t="str">
            <v>Top-Freezer w/o TTD Ice</v>
          </cell>
          <cell r="CJ447">
            <v>29293.879999999997</v>
          </cell>
          <cell r="CK447" t="b">
            <v>0</v>
          </cell>
          <cell r="CQ447" t="str">
            <v>Unconditioned</v>
          </cell>
          <cell r="CR447">
            <v>3785.7640000000001</v>
          </cell>
          <cell r="CS447" t="str">
            <v>ID</v>
          </cell>
          <cell r="CT447" t="str">
            <v>Chest</v>
          </cell>
          <cell r="CU447">
            <v>56786.46</v>
          </cell>
          <cell r="CV447" t="b">
            <v>0</v>
          </cell>
          <cell r="CZ447">
            <v>4956.4930000000004</v>
          </cell>
          <cell r="DA447" t="str">
            <v>WA</v>
          </cell>
          <cell r="DC447" t="str">
            <v>Horizontal Axis</v>
          </cell>
          <cell r="DG447" t="str">
            <v>Electric</v>
          </cell>
          <cell r="DH447">
            <v>1524.7619999999999</v>
          </cell>
          <cell r="DI447" t="str">
            <v>WA</v>
          </cell>
          <cell r="DL447" t="str">
            <v>Electric</v>
          </cell>
          <cell r="DM447" t="str">
            <v>Electric</v>
          </cell>
          <cell r="DN447">
            <v>1464.694</v>
          </cell>
          <cell r="DO447" t="str">
            <v>WA</v>
          </cell>
          <cell r="DS447">
            <v>6932.7380000000003</v>
          </cell>
          <cell r="DT447" t="str">
            <v>OR</v>
          </cell>
          <cell r="DU447" t="str">
            <v>32to46</v>
          </cell>
          <cell r="DX447" t="b">
            <v>0</v>
          </cell>
          <cell r="DY447">
            <v>1150.8789999999999</v>
          </cell>
          <cell r="DZ447" t="str">
            <v>WA</v>
          </cell>
          <cell r="EC447" t="str">
            <v>Laptop</v>
          </cell>
          <cell r="ED447">
            <v>6932.7380000000003</v>
          </cell>
          <cell r="EE447" t="str">
            <v>OR</v>
          </cell>
          <cell r="EH447" t="str">
            <v>le20</v>
          </cell>
          <cell r="EI447">
            <v>1524.7619999999999</v>
          </cell>
          <cell r="EJ447" t="str">
            <v>WA</v>
          </cell>
          <cell r="EO447">
            <v>2130.886</v>
          </cell>
          <cell r="EP447" t="str">
            <v>MT</v>
          </cell>
          <cell r="ES447">
            <v>6932.7380000000003</v>
          </cell>
          <cell r="ET447" t="str">
            <v>OR</v>
          </cell>
          <cell r="EZ447" t="str">
            <v>WA</v>
          </cell>
          <cell r="FA447" t="str">
            <v>Living Room/Family Room</v>
          </cell>
          <cell r="FB447">
            <v>1784337.4800000002</v>
          </cell>
          <cell r="FC447">
            <v>2438594.5560000003</v>
          </cell>
          <cell r="FI447" t="str">
            <v>OR</v>
          </cell>
          <cell r="FJ447" t="str">
            <v>Bathroom</v>
          </cell>
          <cell r="FK447" t="str">
            <v>EISAq</v>
          </cell>
          <cell r="FL447">
            <v>71281.62</v>
          </cell>
          <cell r="FS447" t="str">
            <v>WA</v>
          </cell>
          <cell r="FT447" t="str">
            <v>EISAnqnx</v>
          </cell>
          <cell r="FV447">
            <v>4559973.5600000005</v>
          </cell>
          <cell r="GD447" t="str">
            <v>WA</v>
          </cell>
          <cell r="GE447">
            <v>2724330.84</v>
          </cell>
          <cell r="GF447">
            <v>1970013.43</v>
          </cell>
          <cell r="GI447">
            <v>1</v>
          </cell>
          <cell r="GJ447">
            <v>1</v>
          </cell>
          <cell r="GK447" t="str">
            <v>WA</v>
          </cell>
          <cell r="GL447">
            <v>1464.694</v>
          </cell>
          <cell r="GM447" t="str">
            <v>Pre 1980</v>
          </cell>
          <cell r="GN447">
            <v>-1</v>
          </cell>
          <cell r="GQ447">
            <v>8632737.9961900003</v>
          </cell>
          <cell r="GR447">
            <v>524305.525975</v>
          </cell>
          <cell r="GU447" t="str">
            <v>Heat Pump (Central System)</v>
          </cell>
          <cell r="GX447" t="str">
            <v>Wood</v>
          </cell>
          <cell r="GY447" t="str">
            <v>WA</v>
          </cell>
          <cell r="GZ447">
            <v>2003.71557617188</v>
          </cell>
        </row>
        <row r="448">
          <cell r="AD448" t="str">
            <v>OR</v>
          </cell>
          <cell r="AH448" t="str">
            <v>OR</v>
          </cell>
          <cell r="AI448" t="str">
            <v>1993-2006</v>
          </cell>
          <cell r="AJ448">
            <v>1188.027</v>
          </cell>
          <cell r="AK448" t="b">
            <v>1</v>
          </cell>
          <cell r="AN448" t="str">
            <v>WA</v>
          </cell>
          <cell r="AO448" t="str">
            <v>Heat Pump (Central System)</v>
          </cell>
          <cell r="AP448" t="str">
            <v>Pre 1980</v>
          </cell>
          <cell r="AQ448" t="str">
            <v>Crawlspace</v>
          </cell>
          <cell r="AR448">
            <v>4640.56892165922</v>
          </cell>
          <cell r="AU448" t="str">
            <v>No</v>
          </cell>
          <cell r="AV448" t="b">
            <v>1</v>
          </cell>
          <cell r="AX448">
            <v>6496796.4903229084</v>
          </cell>
          <cell r="AY448" t="b">
            <v>0</v>
          </cell>
          <cell r="AZ448">
            <v>1750633.7431357931</v>
          </cell>
          <cell r="BA448">
            <v>0.93626062322946191</v>
          </cell>
          <cell r="BB448">
            <v>4640.56892165922</v>
          </cell>
          <cell r="BC448">
            <v>0.93626056198590812</v>
          </cell>
          <cell r="BF448" t="str">
            <v>OR</v>
          </cell>
          <cell r="BG448" t="str">
            <v>Heat Pump (Central System)</v>
          </cell>
          <cell r="BH448" t="str">
            <v>1993-2006</v>
          </cell>
          <cell r="BI448" t="str">
            <v>Basement</v>
          </cell>
          <cell r="BJ448">
            <v>630.71022660104904</v>
          </cell>
          <cell r="BM448" t="str">
            <v>No</v>
          </cell>
          <cell r="BN448">
            <v>1786802.0719607719</v>
          </cell>
          <cell r="BO448" t="b">
            <v>0</v>
          </cell>
          <cell r="BP448">
            <v>395760.0712603514</v>
          </cell>
          <cell r="BQ448">
            <v>0.5</v>
          </cell>
          <cell r="BR448">
            <v>315.35511330052452</v>
          </cell>
          <cell r="BU448" t="str">
            <v>WA</v>
          </cell>
          <cell r="BV448" t="str">
            <v>Pre 1980</v>
          </cell>
          <cell r="BW448" t="str">
            <v>Electric Storage - Inside Conditioned Space</v>
          </cell>
          <cell r="BY448">
            <v>1464.694</v>
          </cell>
          <cell r="BZ448" t="str">
            <v>le55</v>
          </cell>
          <cell r="CF448" t="str">
            <v>Conditioned</v>
          </cell>
          <cell r="CG448">
            <v>1464.694</v>
          </cell>
          <cell r="CH448" t="str">
            <v>WA</v>
          </cell>
          <cell r="CI448" t="str">
            <v>Top-Freezer w/o TTD Ice</v>
          </cell>
          <cell r="CJ448">
            <v>26364.491999999998</v>
          </cell>
          <cell r="CK448" t="b">
            <v>0</v>
          </cell>
          <cell r="CQ448" t="str">
            <v>Unconditioned</v>
          </cell>
          <cell r="CR448">
            <v>3785.7640000000001</v>
          </cell>
          <cell r="CS448" t="str">
            <v>ID</v>
          </cell>
          <cell r="CT448" t="str">
            <v>Upright</v>
          </cell>
          <cell r="CU448">
            <v>64357.988000000005</v>
          </cell>
          <cell r="CV448" t="b">
            <v>0</v>
          </cell>
          <cell r="CZ448">
            <v>1524.7619999999999</v>
          </cell>
          <cell r="DA448" t="str">
            <v>WA</v>
          </cell>
          <cell r="DC448" t="str">
            <v>Horizontal Axis</v>
          </cell>
          <cell r="DG448" t="str">
            <v>Electric</v>
          </cell>
          <cell r="DH448">
            <v>1464.694</v>
          </cell>
          <cell r="DI448" t="str">
            <v>WA</v>
          </cell>
          <cell r="DL448" t="str">
            <v>Electric</v>
          </cell>
          <cell r="DM448" t="str">
            <v>Electric</v>
          </cell>
          <cell r="DN448">
            <v>4956.4930000000004</v>
          </cell>
          <cell r="DO448" t="str">
            <v>WA</v>
          </cell>
          <cell r="DS448">
            <v>6932.7380000000003</v>
          </cell>
          <cell r="DT448" t="str">
            <v>OR</v>
          </cell>
          <cell r="DU448" t="str">
            <v>lt32</v>
          </cell>
          <cell r="DX448" t="b">
            <v>0</v>
          </cell>
          <cell r="DY448">
            <v>1150.8789999999999</v>
          </cell>
          <cell r="DZ448" t="str">
            <v>WA</v>
          </cell>
          <cell r="EC448" t="str">
            <v>Desktop</v>
          </cell>
          <cell r="ED448">
            <v>4956.4930000000004</v>
          </cell>
          <cell r="EE448" t="str">
            <v>WA</v>
          </cell>
          <cell r="EH448" t="str">
            <v>le20</v>
          </cell>
          <cell r="EI448">
            <v>2003.7159999999999</v>
          </cell>
          <cell r="EJ448" t="str">
            <v>WA</v>
          </cell>
          <cell r="EO448">
            <v>2130.886</v>
          </cell>
          <cell r="EP448" t="str">
            <v>MT</v>
          </cell>
          <cell r="ES448">
            <v>1464.694</v>
          </cell>
          <cell r="ET448" t="str">
            <v>WA</v>
          </cell>
          <cell r="EZ448" t="str">
            <v>WA</v>
          </cell>
          <cell r="FA448" t="str">
            <v>Other</v>
          </cell>
          <cell r="FB448">
            <v>1328340.1240000001</v>
          </cell>
          <cell r="FC448">
            <v>1516686.858</v>
          </cell>
          <cell r="FI448" t="str">
            <v>OR</v>
          </cell>
          <cell r="FJ448" t="str">
            <v>Bedrooms</v>
          </cell>
          <cell r="FK448" t="str">
            <v>EISAnqnx</v>
          </cell>
          <cell r="FL448">
            <v>1764220.095</v>
          </cell>
          <cell r="FS448" t="str">
            <v>WA</v>
          </cell>
          <cell r="FT448" t="str">
            <v>EISAq</v>
          </cell>
          <cell r="FV448">
            <v>2592245.8390000002</v>
          </cell>
          <cell r="GD448" t="str">
            <v>OR</v>
          </cell>
          <cell r="GE448">
            <v>0</v>
          </cell>
          <cell r="GF448">
            <v>0</v>
          </cell>
          <cell r="GI448">
            <v>1</v>
          </cell>
          <cell r="GJ448">
            <v>2</v>
          </cell>
          <cell r="GK448" t="str">
            <v>OR</v>
          </cell>
          <cell r="GL448">
            <v>1188.027</v>
          </cell>
          <cell r="GM448" t="str">
            <v>1993-2006</v>
          </cell>
          <cell r="GN448">
            <v>-1</v>
          </cell>
          <cell r="GQ448">
            <v>6222799.8880559998</v>
          </cell>
          <cell r="GR448">
            <v>684591.64854750002</v>
          </cell>
          <cell r="GU448" t="str">
            <v>Natural Gas FAF</v>
          </cell>
          <cell r="GX448" t="str">
            <v>None</v>
          </cell>
          <cell r="GY448" t="str">
            <v>WA</v>
          </cell>
          <cell r="GZ448">
            <v>2003.71557617188</v>
          </cell>
        </row>
        <row r="449">
          <cell r="AD449" t="str">
            <v>WA</v>
          </cell>
          <cell r="AH449" t="str">
            <v>WA</v>
          </cell>
          <cell r="AI449" t="str">
            <v>1993-2006</v>
          </cell>
          <cell r="AJ449">
            <v>4956.4930000000004</v>
          </cell>
          <cell r="AK449" t="b">
            <v>1</v>
          </cell>
          <cell r="AN449" t="str">
            <v>WA</v>
          </cell>
          <cell r="AO449" t="str">
            <v>Wood</v>
          </cell>
          <cell r="AP449" t="str">
            <v>Pre 1980</v>
          </cell>
          <cell r="AQ449" t="str">
            <v>Crawlspace</v>
          </cell>
          <cell r="AR449">
            <v>4640.56892165922</v>
          </cell>
          <cell r="AU449" t="str">
            <v>No</v>
          </cell>
          <cell r="AV449" t="b">
            <v>0</v>
          </cell>
          <cell r="AX449">
            <v>6496796.4903229084</v>
          </cell>
          <cell r="AY449" t="b">
            <v>0</v>
          </cell>
          <cell r="AZ449">
            <v>1750633.7431357931</v>
          </cell>
          <cell r="BA449" t="str">
            <v/>
          </cell>
          <cell r="BB449" t="str">
            <v/>
          </cell>
          <cell r="BC449">
            <v>0.93626056198590812</v>
          </cell>
          <cell r="BF449" t="str">
            <v>OR</v>
          </cell>
          <cell r="BG449" t="str">
            <v>Heat Pump (Central System)</v>
          </cell>
          <cell r="BH449" t="str">
            <v>1993-2006</v>
          </cell>
          <cell r="BI449" t="str">
            <v>Crawlspace</v>
          </cell>
          <cell r="BJ449">
            <v>1294.34909957083</v>
          </cell>
          <cell r="BM449" t="str">
            <v>No</v>
          </cell>
          <cell r="BN449">
            <v>3666890.9990841616</v>
          </cell>
          <cell r="BO449" t="b">
            <v>0</v>
          </cell>
          <cell r="BP449">
            <v>812182.31491582305</v>
          </cell>
          <cell r="BQ449">
            <v>0.5</v>
          </cell>
          <cell r="BR449">
            <v>647.17454978541502</v>
          </cell>
          <cell r="BU449" t="str">
            <v>WA</v>
          </cell>
          <cell r="BV449" t="str">
            <v>Pre 1980</v>
          </cell>
          <cell r="BW449" t="str">
            <v>Gas Storage Inside Conditioned Space</v>
          </cell>
          <cell r="BY449">
            <v>2003.7159999999999</v>
          </cell>
          <cell r="BZ449" t="str">
            <v>le55</v>
          </cell>
          <cell r="CF449" t="str">
            <v>Conditioned</v>
          </cell>
          <cell r="CG449">
            <v>6932.7380000000003</v>
          </cell>
          <cell r="CH449" t="str">
            <v>OR</v>
          </cell>
          <cell r="CI449" t="str">
            <v>Top-Freezer w/o TTD Ice</v>
          </cell>
          <cell r="CJ449">
            <v>131722.022</v>
          </cell>
          <cell r="CK449" t="b">
            <v>0</v>
          </cell>
          <cell r="CQ449" t="str">
            <v>Unconditioned</v>
          </cell>
          <cell r="CR449">
            <v>1612.692</v>
          </cell>
          <cell r="CS449" t="str">
            <v>OR</v>
          </cell>
          <cell r="CT449" t="str">
            <v>Chest</v>
          </cell>
          <cell r="CU449">
            <v>24190.38</v>
          </cell>
          <cell r="CV449" t="b">
            <v>0</v>
          </cell>
          <cell r="CZ449">
            <v>1524.7619999999999</v>
          </cell>
          <cell r="DA449" t="str">
            <v>WA</v>
          </cell>
          <cell r="DC449" t="str">
            <v>Horizontal Axis</v>
          </cell>
          <cell r="DG449" t="str">
            <v>Electric</v>
          </cell>
          <cell r="DH449">
            <v>2003.7159999999999</v>
          </cell>
          <cell r="DI449" t="str">
            <v>WA</v>
          </cell>
          <cell r="DL449" t="str">
            <v>Electric</v>
          </cell>
          <cell r="DM449" t="str">
            <v>Electric</v>
          </cell>
          <cell r="DN449">
            <v>1464.694</v>
          </cell>
          <cell r="DO449" t="str">
            <v>WA</v>
          </cell>
          <cell r="DS449">
            <v>1524.7619999999999</v>
          </cell>
          <cell r="DT449" t="str">
            <v>WA</v>
          </cell>
          <cell r="DU449" t="str">
            <v>lt32</v>
          </cell>
          <cell r="DX449" t="b">
            <v>1</v>
          </cell>
          <cell r="DY449">
            <v>4956.4930000000004</v>
          </cell>
          <cell r="DZ449" t="str">
            <v>WA</v>
          </cell>
          <cell r="EC449" t="str">
            <v>Laptop</v>
          </cell>
          <cell r="ED449">
            <v>4956.4930000000004</v>
          </cell>
          <cell r="EE449" t="str">
            <v>WA</v>
          </cell>
          <cell r="EH449" t="str">
            <v>le20</v>
          </cell>
          <cell r="EI449">
            <v>4956.4930000000004</v>
          </cell>
          <cell r="EJ449" t="str">
            <v>WA</v>
          </cell>
          <cell r="EO449">
            <v>2130.886</v>
          </cell>
          <cell r="EP449" t="str">
            <v>MT</v>
          </cell>
          <cell r="ES449">
            <v>6932.7380000000003</v>
          </cell>
          <cell r="ET449" t="str">
            <v>OR</v>
          </cell>
          <cell r="EZ449" t="str">
            <v>WA</v>
          </cell>
          <cell r="FA449" t="str">
            <v>Bathroom</v>
          </cell>
          <cell r="FB449">
            <v>95522.956999999995</v>
          </cell>
          <cell r="FC449">
            <v>46035.159999999996</v>
          </cell>
          <cell r="FI449" t="str">
            <v>OR</v>
          </cell>
          <cell r="FJ449" t="str">
            <v>Bedrooms</v>
          </cell>
          <cell r="FK449" t="str">
            <v>EISAq</v>
          </cell>
          <cell r="FL449">
            <v>99794.268000000011</v>
          </cell>
          <cell r="FS449" t="str">
            <v>WA</v>
          </cell>
          <cell r="FT449" t="str">
            <v>EISAx</v>
          </cell>
          <cell r="FV449">
            <v>10309505.440000001</v>
          </cell>
          <cell r="GD449" t="str">
            <v>WA</v>
          </cell>
          <cell r="GE449">
            <v>11707236.466</v>
          </cell>
          <cell r="GF449">
            <v>9149686.0780000016</v>
          </cell>
          <cell r="GI449">
            <v>1</v>
          </cell>
          <cell r="GJ449">
            <v>1</v>
          </cell>
          <cell r="GK449" t="str">
            <v>WA</v>
          </cell>
          <cell r="GL449">
            <v>4956.4930000000004</v>
          </cell>
          <cell r="GM449" t="str">
            <v>1993-2006</v>
          </cell>
          <cell r="GN449">
            <v>0</v>
          </cell>
          <cell r="GQ449">
            <v>28473342.294915002</v>
          </cell>
          <cell r="GR449">
            <v>1516352.2947225003</v>
          </cell>
          <cell r="GU449" t="str">
            <v>Electric FAF</v>
          </cell>
          <cell r="GX449" t="str">
            <v>Baseboard/Wall/Radiant</v>
          </cell>
          <cell r="GY449" t="str">
            <v>WA</v>
          </cell>
          <cell r="GZ449">
            <v>1524.76245117188</v>
          </cell>
        </row>
        <row r="450">
          <cell r="AD450" t="str">
            <v>WA</v>
          </cell>
          <cell r="AH450" t="str">
            <v>WA</v>
          </cell>
          <cell r="AI450" t="str">
            <v>Pre 1980</v>
          </cell>
          <cell r="AJ450">
            <v>1524.7619999999999</v>
          </cell>
          <cell r="AK450" t="b">
            <v>1</v>
          </cell>
          <cell r="AN450" t="str">
            <v>WA</v>
          </cell>
          <cell r="AO450" t="str">
            <v>Wood</v>
          </cell>
          <cell r="AP450" t="str">
            <v>Pre 1980</v>
          </cell>
          <cell r="AQ450" t="str">
            <v>Slab on Grade</v>
          </cell>
          <cell r="AR450">
            <v>315.92375412203398</v>
          </cell>
          <cell r="AU450" t="str">
            <v>No</v>
          </cell>
          <cell r="AV450" t="b">
            <v>0</v>
          </cell>
          <cell r="AX450">
            <v>442293.25577084755</v>
          </cell>
          <cell r="AY450" t="b">
            <v>0</v>
          </cell>
          <cell r="AZ450">
            <v>119180.81458564376</v>
          </cell>
          <cell r="BA450" t="str">
            <v/>
          </cell>
          <cell r="BB450" t="str">
            <v/>
          </cell>
          <cell r="BC450">
            <v>6.3739372601158514E-2</v>
          </cell>
          <cell r="BF450" t="str">
            <v>WA</v>
          </cell>
          <cell r="BG450" t="str">
            <v>Heat Pump (Central System)</v>
          </cell>
          <cell r="BH450" t="str">
            <v>1993-2006</v>
          </cell>
          <cell r="BI450" t="str">
            <v>Slab on Grade</v>
          </cell>
          <cell r="BJ450">
            <v>1904.28771972656</v>
          </cell>
          <cell r="BM450" t="str">
            <v>No</v>
          </cell>
          <cell r="BN450">
            <v>3909502.6885986277</v>
          </cell>
          <cell r="BO450" t="b">
            <v>0</v>
          </cell>
          <cell r="BP450">
            <v>1045482.5224456773</v>
          </cell>
          <cell r="BQ450">
            <v>1</v>
          </cell>
          <cell r="BR450">
            <v>1904.28771972656</v>
          </cell>
          <cell r="BU450" t="str">
            <v>WA</v>
          </cell>
          <cell r="BV450" t="str">
            <v>Pre 1980</v>
          </cell>
          <cell r="BW450" t="str">
            <v>Electric Storage - Inside Conditioned Space</v>
          </cell>
          <cell r="BY450">
            <v>1524.7619999999999</v>
          </cell>
          <cell r="BZ450" t="str">
            <v>le55</v>
          </cell>
          <cell r="CF450" t="str">
            <v>Conditioned</v>
          </cell>
          <cell r="CG450">
            <v>1524.7619999999999</v>
          </cell>
          <cell r="CH450" t="str">
            <v>WA</v>
          </cell>
          <cell r="CI450" t="str">
            <v>Top-Freezer w/o TTD Ice</v>
          </cell>
          <cell r="CJ450">
            <v>27445.716</v>
          </cell>
          <cell r="CK450" t="b">
            <v>0</v>
          </cell>
          <cell r="CQ450" t="str">
            <v>Unconditioned</v>
          </cell>
          <cell r="CR450">
            <v>1904.288</v>
          </cell>
          <cell r="CS450" t="str">
            <v>WA</v>
          </cell>
          <cell r="CT450" t="str">
            <v>Upright</v>
          </cell>
          <cell r="CU450">
            <v>41894.336000000003</v>
          </cell>
          <cell r="CV450" t="b">
            <v>0</v>
          </cell>
          <cell r="CZ450">
            <v>4956.4930000000004</v>
          </cell>
          <cell r="DA450" t="str">
            <v>WA</v>
          </cell>
          <cell r="DC450" t="str">
            <v>Vertical Axis</v>
          </cell>
          <cell r="DG450" t="str">
            <v>Electric</v>
          </cell>
          <cell r="DH450">
            <v>2003.7159999999999</v>
          </cell>
          <cell r="DI450" t="str">
            <v>WA</v>
          </cell>
          <cell r="DL450" t="str">
            <v>Electric</v>
          </cell>
          <cell r="DM450" t="str">
            <v>Electric</v>
          </cell>
          <cell r="DN450">
            <v>2003.7159999999999</v>
          </cell>
          <cell r="DO450" t="str">
            <v>WA</v>
          </cell>
          <cell r="DS450">
            <v>1524.7619999999999</v>
          </cell>
          <cell r="DT450" t="str">
            <v>WA</v>
          </cell>
          <cell r="DU450" t="str">
            <v>32to46</v>
          </cell>
          <cell r="DX450" t="b">
            <v>0</v>
          </cell>
          <cell r="DY450">
            <v>4956.4930000000004</v>
          </cell>
          <cell r="DZ450" t="str">
            <v>WA</v>
          </cell>
          <cell r="EC450" t="str">
            <v>Laptop</v>
          </cell>
          <cell r="ED450">
            <v>1524.7619999999999</v>
          </cell>
          <cell r="EE450" t="str">
            <v>WA</v>
          </cell>
          <cell r="EH450" t="str">
            <v>gt20</v>
          </cell>
          <cell r="EI450">
            <v>4956.4930000000004</v>
          </cell>
          <cell r="EJ450" t="str">
            <v>WA</v>
          </cell>
          <cell r="EO450">
            <v>1144.6790000000001</v>
          </cell>
          <cell r="EP450" t="str">
            <v>MT</v>
          </cell>
          <cell r="ES450">
            <v>1524.7619999999999</v>
          </cell>
          <cell r="ET450" t="str">
            <v>WA</v>
          </cell>
          <cell r="EZ450" t="str">
            <v>WA</v>
          </cell>
          <cell r="FA450" t="str">
            <v>Bedrooms</v>
          </cell>
          <cell r="FB450">
            <v>158821.302</v>
          </cell>
          <cell r="FC450">
            <v>471860.38999999996</v>
          </cell>
          <cell r="FI450" t="str">
            <v>OR</v>
          </cell>
          <cell r="FJ450" t="str">
            <v>Bedrooms</v>
          </cell>
          <cell r="FK450" t="str">
            <v>EISAx</v>
          </cell>
          <cell r="FL450">
            <v>855379.44000000006</v>
          </cell>
          <cell r="FS450" t="str">
            <v>WA</v>
          </cell>
          <cell r="FT450" t="str">
            <v>EISAnqnx</v>
          </cell>
          <cell r="FV450">
            <v>3271285.3800000004</v>
          </cell>
          <cell r="GD450" t="str">
            <v>WA</v>
          </cell>
          <cell r="GE450">
            <v>922481.01</v>
          </cell>
          <cell r="GF450">
            <v>1372285.8</v>
          </cell>
          <cell r="GI450">
            <v>1</v>
          </cell>
          <cell r="GJ450">
            <v>1</v>
          </cell>
          <cell r="GK450" t="str">
            <v>WA</v>
          </cell>
          <cell r="GL450">
            <v>1524.7619999999999</v>
          </cell>
          <cell r="GM450" t="str">
            <v>Pre 1980</v>
          </cell>
          <cell r="GN450">
            <v>-1</v>
          </cell>
          <cell r="GQ450">
            <v>7547541.4047599994</v>
          </cell>
          <cell r="GR450">
            <v>442748.95384500001</v>
          </cell>
          <cell r="GU450" t="str">
            <v>Natural Gas FAF</v>
          </cell>
          <cell r="GX450" t="str">
            <v>None</v>
          </cell>
          <cell r="GY450" t="str">
            <v>WA</v>
          </cell>
          <cell r="GZ450">
            <v>2003.71557617188</v>
          </cell>
        </row>
        <row r="451">
          <cell r="AD451" t="str">
            <v>WA</v>
          </cell>
          <cell r="AH451" t="str">
            <v>WA</v>
          </cell>
          <cell r="AI451" t="str">
            <v>Post 2006</v>
          </cell>
          <cell r="AJ451">
            <v>1524.7619999999999</v>
          </cell>
          <cell r="AK451" t="b">
            <v>1</v>
          </cell>
          <cell r="AN451" t="str">
            <v>OR</v>
          </cell>
          <cell r="AO451" t="str">
            <v>Natural Gas FAF</v>
          </cell>
          <cell r="AP451" t="str">
            <v>1980-1992</v>
          </cell>
          <cell r="AQ451" t="str">
            <v>Slab on Grade</v>
          </cell>
          <cell r="AR451">
            <v>6932.73828125</v>
          </cell>
          <cell r="AU451" t="str">
            <v>No</v>
          </cell>
          <cell r="AV451" t="b">
            <v>1</v>
          </cell>
          <cell r="AX451">
            <v>11023053.8671875</v>
          </cell>
          <cell r="AY451" t="b">
            <v>0</v>
          </cell>
          <cell r="AZ451">
            <v>4449084.7919921875</v>
          </cell>
          <cell r="BA451">
            <v>1</v>
          </cell>
          <cell r="BB451">
            <v>6932.73828125</v>
          </cell>
          <cell r="BC451">
            <v>1.0000000405683873</v>
          </cell>
          <cell r="BF451" t="str">
            <v>WA</v>
          </cell>
          <cell r="BG451" t="str">
            <v>Heat Pump (Central System)</v>
          </cell>
          <cell r="BH451" t="str">
            <v>Pre 1980</v>
          </cell>
          <cell r="BI451" t="str">
            <v>Crawlspace</v>
          </cell>
          <cell r="BJ451">
            <v>496.77070949388599</v>
          </cell>
          <cell r="BM451" t="str">
            <v>Yes</v>
          </cell>
          <cell r="BN451">
            <v>1820167.8795855984</v>
          </cell>
          <cell r="BO451" t="b">
            <v>0</v>
          </cell>
          <cell r="BP451">
            <v>0</v>
          </cell>
          <cell r="BQ451">
            <v>0.5</v>
          </cell>
          <cell r="BR451">
            <v>248.38535474694299</v>
          </cell>
          <cell r="BU451" t="str">
            <v>WA</v>
          </cell>
          <cell r="BV451" t="str">
            <v>Pre 1980</v>
          </cell>
          <cell r="BW451" t="str">
            <v>Gas Tankless</v>
          </cell>
          <cell r="BY451">
            <v>4956.4930000000004</v>
          </cell>
          <cell r="BZ451" t="str">
            <v/>
          </cell>
          <cell r="CF451" t="str">
            <v>Conditioned</v>
          </cell>
          <cell r="CG451">
            <v>1524.7619999999999</v>
          </cell>
          <cell r="CH451" t="str">
            <v>WA</v>
          </cell>
          <cell r="CI451" t="str">
            <v>Top-Freezer w/o TTD Ice</v>
          </cell>
          <cell r="CJ451">
            <v>36594.288</v>
          </cell>
          <cell r="CK451" t="b">
            <v>0</v>
          </cell>
          <cell r="CQ451" t="str">
            <v>Conditioned</v>
          </cell>
          <cell r="CR451">
            <v>2079.9929999999999</v>
          </cell>
          <cell r="CS451" t="str">
            <v>WA</v>
          </cell>
          <cell r="CT451" t="str">
            <v>Upright</v>
          </cell>
          <cell r="CU451">
            <v>41599.86</v>
          </cell>
          <cell r="CV451" t="b">
            <v>0</v>
          </cell>
          <cell r="CZ451">
            <v>2003.7159999999999</v>
          </cell>
          <cell r="DA451" t="str">
            <v>WA</v>
          </cell>
          <cell r="DC451" t="str">
            <v>Horizontal Axis</v>
          </cell>
          <cell r="DG451" t="str">
            <v>Electric</v>
          </cell>
          <cell r="DH451">
            <v>6932.7380000000003</v>
          </cell>
          <cell r="DI451" t="str">
            <v>OR</v>
          </cell>
          <cell r="DL451" t="str">
            <v>Electric</v>
          </cell>
          <cell r="DM451" t="str">
            <v>Electric</v>
          </cell>
          <cell r="DN451">
            <v>2003.7159999999999</v>
          </cell>
          <cell r="DO451" t="str">
            <v>WA</v>
          </cell>
          <cell r="DS451">
            <v>1524.7619999999999</v>
          </cell>
          <cell r="DT451" t="str">
            <v>WA</v>
          </cell>
          <cell r="DU451" t="str">
            <v>32to46</v>
          </cell>
          <cell r="DY451">
            <v>1188.027</v>
          </cell>
          <cell r="DZ451" t="str">
            <v>OR</v>
          </cell>
          <cell r="EC451" t="str">
            <v>Laptop</v>
          </cell>
          <cell r="ED451">
            <v>1524.7619999999999</v>
          </cell>
          <cell r="EE451" t="str">
            <v>WA</v>
          </cell>
          <cell r="EH451" t="str">
            <v>le20</v>
          </cell>
          <cell r="EI451">
            <v>2003.7159999999999</v>
          </cell>
          <cell r="EJ451" t="str">
            <v>WA</v>
          </cell>
          <cell r="EO451">
            <v>2079.9929999999999</v>
          </cell>
          <cell r="EP451" t="str">
            <v>WA</v>
          </cell>
          <cell r="ES451">
            <v>1524.7619999999999</v>
          </cell>
          <cell r="ET451" t="str">
            <v>WA</v>
          </cell>
          <cell r="EZ451" t="str">
            <v>WA</v>
          </cell>
          <cell r="FA451" t="str">
            <v>Exterior</v>
          </cell>
          <cell r="FB451">
            <v>128898.44799999999</v>
          </cell>
          <cell r="FC451">
            <v>1238345.804</v>
          </cell>
          <cell r="FI451" t="str">
            <v>OR</v>
          </cell>
          <cell r="FJ451" t="str">
            <v>Exterior</v>
          </cell>
          <cell r="FK451" t="str">
            <v>EISAnqnx</v>
          </cell>
          <cell r="FL451">
            <v>47521.08</v>
          </cell>
          <cell r="FS451" t="str">
            <v>WA</v>
          </cell>
          <cell r="FT451" t="str">
            <v>EISAq</v>
          </cell>
          <cell r="FV451">
            <v>148694.79</v>
          </cell>
          <cell r="GD451" t="str">
            <v>WA</v>
          </cell>
          <cell r="GE451">
            <v>5143022.2259999998</v>
          </cell>
          <cell r="GF451">
            <v>2692729.6919999998</v>
          </cell>
          <cell r="GI451">
            <v>1</v>
          </cell>
          <cell r="GJ451">
            <v>1</v>
          </cell>
          <cell r="GK451" t="str">
            <v>WA</v>
          </cell>
          <cell r="GL451">
            <v>1524.7619999999999</v>
          </cell>
          <cell r="GM451" t="str">
            <v>Post 2006</v>
          </cell>
          <cell r="GN451">
            <v>0</v>
          </cell>
          <cell r="GQ451">
            <v>7547541.4047599994</v>
          </cell>
          <cell r="GR451">
            <v>442748.95384500001</v>
          </cell>
          <cell r="GU451" t="str">
            <v>Natural Gas FAF</v>
          </cell>
          <cell r="GX451" t="str">
            <v>Wood</v>
          </cell>
          <cell r="GY451" t="str">
            <v>WA</v>
          </cell>
          <cell r="GZ451">
            <v>1464.69372558594</v>
          </cell>
        </row>
        <row r="452">
          <cell r="AD452" t="str">
            <v>WA</v>
          </cell>
          <cell r="AH452" t="str">
            <v>WA</v>
          </cell>
          <cell r="AI452" t="str">
            <v>1980-1992</v>
          </cell>
          <cell r="AJ452">
            <v>4956.4930000000004</v>
          </cell>
          <cell r="AK452" t="b">
            <v>1</v>
          </cell>
          <cell r="AN452" t="str">
            <v>WA</v>
          </cell>
          <cell r="AO452" t="str">
            <v>Wood</v>
          </cell>
          <cell r="AP452" t="str">
            <v>Pre 1980</v>
          </cell>
          <cell r="AQ452" t="str">
            <v>Crawlspace</v>
          </cell>
          <cell r="AR452">
            <v>4956.49267578125</v>
          </cell>
          <cell r="AU452" t="str">
            <v>No</v>
          </cell>
          <cell r="AV452" t="b">
            <v>0</v>
          </cell>
          <cell r="AX452">
            <v>7781693.5009765625</v>
          </cell>
          <cell r="AY452" t="b">
            <v>0</v>
          </cell>
          <cell r="AZ452">
            <v>8307924.3283642586</v>
          </cell>
          <cell r="BA452" t="str">
            <v/>
          </cell>
          <cell r="BB452" t="str">
            <v/>
          </cell>
          <cell r="BC452">
            <v>0.99999993458706582</v>
          </cell>
          <cell r="BF452" t="str">
            <v>WA</v>
          </cell>
          <cell r="BG452" t="str">
            <v>Heat Pump (Central System)</v>
          </cell>
          <cell r="BH452" t="str">
            <v>Pre 1980</v>
          </cell>
          <cell r="BI452" t="str">
            <v>Crawlspace</v>
          </cell>
          <cell r="BJ452">
            <v>1407.5170102326799</v>
          </cell>
          <cell r="BM452" t="str">
            <v>Yes</v>
          </cell>
          <cell r="BN452">
            <v>5157142.3254925394</v>
          </cell>
          <cell r="BO452" t="b">
            <v>0</v>
          </cell>
          <cell r="BP452">
            <v>0</v>
          </cell>
          <cell r="BQ452">
            <v>0.5</v>
          </cell>
          <cell r="BR452">
            <v>703.75850511633996</v>
          </cell>
          <cell r="BU452" t="str">
            <v>WA</v>
          </cell>
          <cell r="BV452" t="str">
            <v>Pre 1980</v>
          </cell>
          <cell r="BW452" t="str">
            <v>Gas Storage Outside Conditioned Space</v>
          </cell>
          <cell r="BY452">
            <v>4956.4930000000004</v>
          </cell>
          <cell r="BZ452" t="str">
            <v>le55</v>
          </cell>
          <cell r="CF452" t="str">
            <v>Conditioned</v>
          </cell>
          <cell r="CG452">
            <v>1524.7619999999999</v>
          </cell>
          <cell r="CH452" t="str">
            <v>WA</v>
          </cell>
          <cell r="CI452" t="str">
            <v>Side-by-Side w/ TTD Ice</v>
          </cell>
          <cell r="CJ452">
            <v>30495.239999999998</v>
          </cell>
          <cell r="CK452" t="b">
            <v>0</v>
          </cell>
          <cell r="CQ452" t="str">
            <v>Conditioned</v>
          </cell>
          <cell r="CR452">
            <v>3785.7640000000001</v>
          </cell>
          <cell r="CS452" t="str">
            <v>ID</v>
          </cell>
          <cell r="CT452" t="str">
            <v>Upright</v>
          </cell>
          <cell r="CU452">
            <v>75715.28</v>
          </cell>
          <cell r="CV452" t="b">
            <v>0</v>
          </cell>
          <cell r="CZ452">
            <v>1464.694</v>
          </cell>
          <cell r="DA452" t="str">
            <v>WA</v>
          </cell>
          <cell r="DC452" t="str">
            <v>Vertical Axis</v>
          </cell>
          <cell r="DG452" t="str">
            <v>Electric</v>
          </cell>
          <cell r="DH452">
            <v>4956.4930000000004</v>
          </cell>
          <cell r="DI452" t="str">
            <v>WA</v>
          </cell>
          <cell r="DL452" t="str">
            <v>Electric</v>
          </cell>
          <cell r="DM452" t="str">
            <v>Electric</v>
          </cell>
          <cell r="DN452">
            <v>4956.4930000000004</v>
          </cell>
          <cell r="DO452" t="str">
            <v>WA</v>
          </cell>
          <cell r="DS452">
            <v>1188.027</v>
          </cell>
          <cell r="DT452" t="str">
            <v>OR</v>
          </cell>
          <cell r="DU452" t="str">
            <v>32to46</v>
          </cell>
          <cell r="DX452" t="b">
            <v>1</v>
          </cell>
          <cell r="DY452">
            <v>4956.4930000000004</v>
          </cell>
          <cell r="DZ452" t="str">
            <v>WA</v>
          </cell>
          <cell r="EC452" t="str">
            <v>Desktop</v>
          </cell>
          <cell r="ED452">
            <v>1524.7619999999999</v>
          </cell>
          <cell r="EE452" t="str">
            <v>WA</v>
          </cell>
          <cell r="EH452" t="str">
            <v>le20</v>
          </cell>
          <cell r="EI452">
            <v>2003.7159999999999</v>
          </cell>
          <cell r="EJ452" t="str">
            <v>WA</v>
          </cell>
          <cell r="EO452">
            <v>2079.9929999999999</v>
          </cell>
          <cell r="EP452" t="str">
            <v>WA</v>
          </cell>
          <cell r="ES452">
            <v>1524.7619999999999</v>
          </cell>
          <cell r="ET452" t="str">
            <v>WA</v>
          </cell>
          <cell r="EZ452" t="str">
            <v>WA</v>
          </cell>
          <cell r="FA452" t="str">
            <v>Garage</v>
          </cell>
          <cell r="FB452">
            <v>52940.433999999994</v>
          </cell>
          <cell r="FC452">
            <v>506386.75999999995</v>
          </cell>
          <cell r="FI452" t="str">
            <v>OR</v>
          </cell>
          <cell r="FJ452" t="str">
            <v>Exterior</v>
          </cell>
          <cell r="FK452" t="str">
            <v>EISAq</v>
          </cell>
          <cell r="FL452">
            <v>26136.594000000001</v>
          </cell>
          <cell r="FS452" t="str">
            <v>WA</v>
          </cell>
          <cell r="FT452" t="str">
            <v>EISAx</v>
          </cell>
          <cell r="FV452">
            <v>1536512.83</v>
          </cell>
          <cell r="GD452" t="str">
            <v>WA</v>
          </cell>
          <cell r="GE452">
            <v>13055402.562000001</v>
          </cell>
          <cell r="GF452">
            <v>8039431.6460000006</v>
          </cell>
          <cell r="GI452">
            <v>1</v>
          </cell>
          <cell r="GJ452">
            <v>1</v>
          </cell>
          <cell r="GK452" t="str">
            <v>WA</v>
          </cell>
          <cell r="GL452">
            <v>4956.4930000000004</v>
          </cell>
          <cell r="GM452" t="str">
            <v>1980-1992</v>
          </cell>
          <cell r="GN452">
            <v>0</v>
          </cell>
          <cell r="GQ452">
            <v>24534541.220139999</v>
          </cell>
          <cell r="GR452">
            <v>1439229.2636425002</v>
          </cell>
          <cell r="GU452" t="str">
            <v>Natural Gas FAF</v>
          </cell>
          <cell r="GX452" t="str">
            <v>Wood</v>
          </cell>
          <cell r="GY452" t="str">
            <v>WA</v>
          </cell>
          <cell r="GZ452">
            <v>1524.76245117188</v>
          </cell>
        </row>
        <row r="453">
          <cell r="AD453" t="str">
            <v>WA</v>
          </cell>
          <cell r="AH453" t="str">
            <v>WA</v>
          </cell>
          <cell r="AI453" t="str">
            <v>Pre 1980</v>
          </cell>
          <cell r="AJ453">
            <v>2003.7159999999999</v>
          </cell>
          <cell r="AK453" t="b">
            <v>1</v>
          </cell>
          <cell r="AN453" t="str">
            <v>WA</v>
          </cell>
          <cell r="AO453" t="str">
            <v>Natural Gas Other</v>
          </cell>
          <cell r="AP453" t="str">
            <v>Pre 1980</v>
          </cell>
          <cell r="AQ453" t="str">
            <v>Crawlspace</v>
          </cell>
          <cell r="AR453">
            <v>4956.49267578125</v>
          </cell>
          <cell r="AU453" t="str">
            <v>No</v>
          </cell>
          <cell r="AV453" t="b">
            <v>1</v>
          </cell>
          <cell r="AX453">
            <v>7781693.5009765625</v>
          </cell>
          <cell r="AY453" t="b">
            <v>0</v>
          </cell>
          <cell r="AZ453">
            <v>8307924.3283642586</v>
          </cell>
          <cell r="BA453">
            <v>1</v>
          </cell>
          <cell r="BB453">
            <v>4956.49267578125</v>
          </cell>
          <cell r="BC453">
            <v>0.99999993458706582</v>
          </cell>
          <cell r="BF453" t="str">
            <v>OR</v>
          </cell>
          <cell r="BG453" t="str">
            <v>Heat Pump (Central System)</v>
          </cell>
          <cell r="BH453" t="str">
            <v>Post 2006</v>
          </cell>
          <cell r="BI453" t="str">
            <v>Crawlspace</v>
          </cell>
          <cell r="BJ453">
            <v>825.025425502232</v>
          </cell>
          <cell r="BM453" t="str">
            <v>No</v>
          </cell>
          <cell r="BN453">
            <v>3194498.4475446423</v>
          </cell>
          <cell r="BO453" t="b">
            <v>0</v>
          </cell>
          <cell r="BP453">
            <v>805012.2062380265</v>
          </cell>
          <cell r="BQ453">
            <v>0.5</v>
          </cell>
          <cell r="BR453">
            <v>412.512712751116</v>
          </cell>
          <cell r="BU453" t="str">
            <v>WA</v>
          </cell>
          <cell r="BV453" t="str">
            <v>1980-1992</v>
          </cell>
          <cell r="BW453" t="str">
            <v>Electric Storage - Inside Conditioned Space</v>
          </cell>
          <cell r="BY453">
            <v>2003.7159999999999</v>
          </cell>
          <cell r="BZ453" t="str">
            <v>gt55</v>
          </cell>
          <cell r="CF453" t="str">
            <v>Conditioned</v>
          </cell>
          <cell r="CG453">
            <v>1524.7619999999999</v>
          </cell>
          <cell r="CH453" t="str">
            <v>WA</v>
          </cell>
          <cell r="CI453" t="str">
            <v>Side-by-Side w/ TTD Ice</v>
          </cell>
          <cell r="CJ453">
            <v>38119.049999999996</v>
          </cell>
          <cell r="CK453" t="b">
            <v>0</v>
          </cell>
          <cell r="CQ453" t="str">
            <v>Unconditioned</v>
          </cell>
          <cell r="CR453">
            <v>3785.7640000000001</v>
          </cell>
          <cell r="CS453" t="str">
            <v>ID</v>
          </cell>
          <cell r="CT453" t="str">
            <v>Chest</v>
          </cell>
          <cell r="CU453">
            <v>56786.46</v>
          </cell>
          <cell r="CV453" t="b">
            <v>0</v>
          </cell>
          <cell r="CZ453">
            <v>4956.4930000000004</v>
          </cell>
          <cell r="DA453" t="str">
            <v>WA</v>
          </cell>
          <cell r="DC453" t="str">
            <v>Vertical Axis</v>
          </cell>
          <cell r="DG453" t="str">
            <v>Electric</v>
          </cell>
          <cell r="DH453">
            <v>2003.7159999999999</v>
          </cell>
          <cell r="DI453" t="str">
            <v>WA</v>
          </cell>
          <cell r="DL453" t="str">
            <v>Electric</v>
          </cell>
          <cell r="DM453" t="str">
            <v>Electric</v>
          </cell>
          <cell r="DN453">
            <v>4956.4930000000004</v>
          </cell>
          <cell r="DO453" t="str">
            <v>WA</v>
          </cell>
          <cell r="DS453">
            <v>1188.027</v>
          </cell>
          <cell r="DT453" t="str">
            <v>OR</v>
          </cell>
          <cell r="DU453" t="str">
            <v>32to46</v>
          </cell>
          <cell r="DX453" t="b">
            <v>1</v>
          </cell>
          <cell r="DY453">
            <v>4956.4930000000004</v>
          </cell>
          <cell r="DZ453" t="str">
            <v>WA</v>
          </cell>
          <cell r="EC453" t="str">
            <v>Desktop</v>
          </cell>
          <cell r="ED453">
            <v>1524.7619999999999</v>
          </cell>
          <cell r="EE453" t="str">
            <v>WA</v>
          </cell>
          <cell r="EH453" t="str">
            <v>le20</v>
          </cell>
          <cell r="EI453">
            <v>1524.7619999999999</v>
          </cell>
          <cell r="EJ453" t="str">
            <v>WA</v>
          </cell>
          <cell r="EO453">
            <v>1904.288</v>
          </cell>
          <cell r="EP453" t="str">
            <v>WA</v>
          </cell>
          <cell r="ES453">
            <v>1524.7619999999999</v>
          </cell>
          <cell r="ET453" t="str">
            <v>WA</v>
          </cell>
          <cell r="EZ453" t="str">
            <v>WA</v>
          </cell>
          <cell r="FA453" t="str">
            <v>Kitchen</v>
          </cell>
          <cell r="FB453">
            <v>283116.234</v>
          </cell>
          <cell r="FC453">
            <v>257796.89599999998</v>
          </cell>
          <cell r="FI453" t="str">
            <v>OR</v>
          </cell>
          <cell r="FJ453" t="str">
            <v>Exterior</v>
          </cell>
          <cell r="FK453" t="str">
            <v>EISAx</v>
          </cell>
          <cell r="FL453">
            <v>962301.87</v>
          </cell>
          <cell r="FS453" t="str">
            <v>WA</v>
          </cell>
          <cell r="FT453" t="str">
            <v>EISAnqnx</v>
          </cell>
          <cell r="FV453">
            <v>762381</v>
          </cell>
          <cell r="GD453" t="str">
            <v>WA</v>
          </cell>
          <cell r="GE453">
            <v>5510219</v>
          </cell>
          <cell r="GF453">
            <v>4007432</v>
          </cell>
          <cell r="GI453">
            <v>1</v>
          </cell>
          <cell r="GJ453">
            <v>1</v>
          </cell>
          <cell r="GK453" t="str">
            <v>WA</v>
          </cell>
          <cell r="GL453">
            <v>2003.7159999999999</v>
          </cell>
          <cell r="GM453" t="str">
            <v>Pre 1980</v>
          </cell>
          <cell r="GN453">
            <v>-1</v>
          </cell>
          <cell r="GQ453">
            <v>10718403.861307999</v>
          </cell>
          <cell r="GR453">
            <v>344634.14270999999</v>
          </cell>
          <cell r="GU453" t="str">
            <v>Natural Gas FAF</v>
          </cell>
          <cell r="GX453" t="str">
            <v>None</v>
          </cell>
          <cell r="GY453" t="str">
            <v>WA</v>
          </cell>
          <cell r="GZ453">
            <v>1524.76245117188</v>
          </cell>
        </row>
        <row r="454">
          <cell r="AD454" t="str">
            <v>WA</v>
          </cell>
          <cell r="AH454" t="str">
            <v>WA</v>
          </cell>
          <cell r="AI454" t="str">
            <v>Pre 1980</v>
          </cell>
          <cell r="AJ454">
            <v>1464.694</v>
          </cell>
          <cell r="AK454" t="b">
            <v>1</v>
          </cell>
          <cell r="AN454" t="str">
            <v>WA</v>
          </cell>
          <cell r="AO454" t="str">
            <v>Natural Gas Other</v>
          </cell>
          <cell r="AP454" t="str">
            <v>1993-2006</v>
          </cell>
          <cell r="AQ454" t="str">
            <v>Crawlspace</v>
          </cell>
          <cell r="AR454">
            <v>4956.49267578125</v>
          </cell>
          <cell r="AU454" t="str">
            <v>No</v>
          </cell>
          <cell r="AV454" t="b">
            <v>0</v>
          </cell>
          <cell r="AX454">
            <v>9367771.1572265625</v>
          </cell>
          <cell r="AY454" t="b">
            <v>0</v>
          </cell>
          <cell r="AZ454">
            <v>1583429.8978625976</v>
          </cell>
          <cell r="BA454" t="str">
            <v/>
          </cell>
          <cell r="BB454" t="str">
            <v/>
          </cell>
          <cell r="BC454">
            <v>0.99999993458706582</v>
          </cell>
          <cell r="BF454" t="str">
            <v>OR</v>
          </cell>
          <cell r="BG454" t="str">
            <v>Heat Pump (Central System)</v>
          </cell>
          <cell r="BH454" t="str">
            <v>Post 2006</v>
          </cell>
          <cell r="BI454" t="str">
            <v>Slab on Grade</v>
          </cell>
          <cell r="BJ454">
            <v>1100.0339006696399</v>
          </cell>
          <cell r="BM454" t="str">
            <v>No</v>
          </cell>
          <cell r="BN454">
            <v>4259331.2633928461</v>
          </cell>
          <cell r="BO454" t="b">
            <v>0</v>
          </cell>
          <cell r="BP454">
            <v>1073349.6083173661</v>
          </cell>
          <cell r="BQ454">
            <v>0.5</v>
          </cell>
          <cell r="BR454">
            <v>550.01695033481997</v>
          </cell>
          <cell r="BU454" t="str">
            <v>WA</v>
          </cell>
          <cell r="BV454" t="str">
            <v>Pre 1980</v>
          </cell>
          <cell r="BW454" t="str">
            <v>Solar/Other</v>
          </cell>
          <cell r="BY454">
            <v>1150.8789999999999</v>
          </cell>
          <cell r="BZ454" t="str">
            <v>le55</v>
          </cell>
          <cell r="CF454" t="str">
            <v>Conditioned</v>
          </cell>
          <cell r="CG454">
            <v>4956.4930000000004</v>
          </cell>
          <cell r="CH454" t="str">
            <v>WA</v>
          </cell>
          <cell r="CI454" t="str">
            <v>Side-by-Side w/ TTD Ice</v>
          </cell>
          <cell r="CJ454">
            <v>109042.84600000001</v>
          </cell>
          <cell r="CK454" t="b">
            <v>0</v>
          </cell>
          <cell r="CQ454" t="str">
            <v>Conditioned</v>
          </cell>
          <cell r="CR454">
            <v>1192.4649999999999</v>
          </cell>
          <cell r="CS454" t="str">
            <v>ID</v>
          </cell>
          <cell r="CT454" t="str">
            <v>Upright</v>
          </cell>
          <cell r="CU454">
            <v>16694.509999999998</v>
          </cell>
          <cell r="CV454" t="b">
            <v>0</v>
          </cell>
          <cell r="CZ454">
            <v>1188.027</v>
          </cell>
          <cell r="DA454" t="str">
            <v>OR</v>
          </cell>
          <cell r="DC454" t="str">
            <v>Vertical Axis</v>
          </cell>
          <cell r="DG454" t="str">
            <v>Electric</v>
          </cell>
          <cell r="DH454">
            <v>4956.4930000000004</v>
          </cell>
          <cell r="DI454" t="str">
            <v>WA</v>
          </cell>
          <cell r="DL454" t="str">
            <v>Propane</v>
          </cell>
          <cell r="DM454" t="str">
            <v>Electric</v>
          </cell>
          <cell r="DN454">
            <v>2003.7159999999999</v>
          </cell>
          <cell r="DO454" t="str">
            <v>WA</v>
          </cell>
          <cell r="DS454">
            <v>6932.7380000000003</v>
          </cell>
          <cell r="DT454" t="str">
            <v>OR</v>
          </cell>
          <cell r="DU454" t="str">
            <v>gt46</v>
          </cell>
          <cell r="DX454" t="b">
            <v>1</v>
          </cell>
          <cell r="DY454">
            <v>4956.4930000000004</v>
          </cell>
          <cell r="DZ454" t="str">
            <v>WA</v>
          </cell>
          <cell r="EC454" t="str">
            <v>Laptop</v>
          </cell>
          <cell r="ED454">
            <v>1524.7619999999999</v>
          </cell>
          <cell r="EE454" t="str">
            <v>WA</v>
          </cell>
          <cell r="EH454" t="str">
            <v>le20</v>
          </cell>
          <cell r="EI454">
            <v>1524.7619999999999</v>
          </cell>
          <cell r="EJ454" t="str">
            <v>WA</v>
          </cell>
          <cell r="EO454">
            <v>1904.288</v>
          </cell>
          <cell r="EP454" t="str">
            <v>WA</v>
          </cell>
          <cell r="ES454">
            <v>4956.4930000000004</v>
          </cell>
          <cell r="ET454" t="str">
            <v>WA</v>
          </cell>
          <cell r="EZ454" t="str">
            <v>WA</v>
          </cell>
          <cell r="FA454" t="str">
            <v>Living Room/Family Room</v>
          </cell>
          <cell r="FB454">
            <v>52940.433999999994</v>
          </cell>
          <cell r="FC454">
            <v>331453.152</v>
          </cell>
          <cell r="FI454" t="str">
            <v>OR</v>
          </cell>
          <cell r="FJ454" t="str">
            <v>Garage</v>
          </cell>
          <cell r="FK454" t="str">
            <v>EISAnqnx</v>
          </cell>
          <cell r="FL454">
            <v>261365.94</v>
          </cell>
          <cell r="FS454" t="str">
            <v>WA</v>
          </cell>
          <cell r="FT454" t="str">
            <v>EISAq</v>
          </cell>
          <cell r="FV454">
            <v>827945.76599999995</v>
          </cell>
          <cell r="GD454" t="str">
            <v>WA</v>
          </cell>
          <cell r="GE454">
            <v>4615250.7939999998</v>
          </cell>
          <cell r="GF454">
            <v>3541630.0919999997</v>
          </cell>
          <cell r="GI454">
            <v>1</v>
          </cell>
          <cell r="GJ454">
            <v>1</v>
          </cell>
          <cell r="GK454" t="str">
            <v>WA</v>
          </cell>
          <cell r="GL454">
            <v>1464.694</v>
          </cell>
          <cell r="GM454" t="str">
            <v>Pre 1980</v>
          </cell>
          <cell r="GN454">
            <v>0</v>
          </cell>
          <cell r="GQ454">
            <v>8632737.9961900003</v>
          </cell>
          <cell r="GR454">
            <v>524305.525975</v>
          </cell>
          <cell r="GU454" t="str">
            <v>Heat Pump (Central System)</v>
          </cell>
          <cell r="GX454" t="str">
            <v>Wood</v>
          </cell>
          <cell r="GY454" t="str">
            <v>OR</v>
          </cell>
          <cell r="GZ454">
            <v>6932.73828125</v>
          </cell>
        </row>
        <row r="455">
          <cell r="AD455" t="str">
            <v>WA</v>
          </cell>
          <cell r="AH455" t="str">
            <v>WA</v>
          </cell>
          <cell r="AI455" t="str">
            <v>1993-2006</v>
          </cell>
          <cell r="AJ455">
            <v>4956.4930000000004</v>
          </cell>
          <cell r="AK455" t="b">
            <v>1</v>
          </cell>
          <cell r="AN455" t="str">
            <v>WA</v>
          </cell>
          <cell r="AO455" t="str">
            <v>Natural Gas FAF</v>
          </cell>
          <cell r="AP455" t="str">
            <v>1993-2006</v>
          </cell>
          <cell r="AQ455" t="str">
            <v>Crawlspace</v>
          </cell>
          <cell r="AR455">
            <v>4956.49267578125</v>
          </cell>
          <cell r="AU455" t="str">
            <v>No</v>
          </cell>
          <cell r="AV455" t="b">
            <v>1</v>
          </cell>
          <cell r="AX455">
            <v>9367771.1572265625</v>
          </cell>
          <cell r="AY455" t="b">
            <v>0</v>
          </cell>
          <cell r="AZ455">
            <v>1583429.8978625976</v>
          </cell>
          <cell r="BA455">
            <v>1</v>
          </cell>
          <cell r="BB455">
            <v>4956.49267578125</v>
          </cell>
          <cell r="BC455">
            <v>0.99999993458706582</v>
          </cell>
          <cell r="BF455" t="str">
            <v>ID</v>
          </cell>
          <cell r="BG455" t="str">
            <v>Central Air Conditioning (Ducted System)</v>
          </cell>
          <cell r="BH455" t="str">
            <v>1993-2006</v>
          </cell>
          <cell r="BI455" t="str">
            <v>Crawlspace</v>
          </cell>
          <cell r="BJ455">
            <v>3785.76440429688</v>
          </cell>
          <cell r="BM455" t="str">
            <v>No</v>
          </cell>
          <cell r="BN455">
            <v>7196738.1325683687</v>
          </cell>
          <cell r="BO455" t="b">
            <v>0</v>
          </cell>
          <cell r="BP455">
            <v>1028188.6261619641</v>
          </cell>
          <cell r="BQ455">
            <v>1</v>
          </cell>
          <cell r="BR455">
            <v>3785.76440429688</v>
          </cell>
          <cell r="BU455" t="str">
            <v>OR</v>
          </cell>
          <cell r="BV455" t="str">
            <v>1980-1992</v>
          </cell>
          <cell r="BW455" t="str">
            <v>Gas Storage Outside Conditioned Space</v>
          </cell>
          <cell r="BY455">
            <v>6932.7380000000003</v>
          </cell>
          <cell r="BZ455" t="str">
            <v>le55</v>
          </cell>
          <cell r="CF455" t="str">
            <v>Conditioned</v>
          </cell>
          <cell r="CG455">
            <v>4956.4930000000004</v>
          </cell>
          <cell r="CH455" t="str">
            <v>WA</v>
          </cell>
          <cell r="CI455" t="str">
            <v>Side-by-Side w/ TTD Ice</v>
          </cell>
          <cell r="CJ455">
            <v>109042.84600000001</v>
          </cell>
          <cell r="CK455" t="b">
            <v>0</v>
          </cell>
          <cell r="CQ455" t="str">
            <v>Unconditioned</v>
          </cell>
          <cell r="CR455">
            <v>1904.288</v>
          </cell>
          <cell r="CS455" t="str">
            <v>WA</v>
          </cell>
          <cell r="CT455" t="str">
            <v>Chest</v>
          </cell>
          <cell r="CU455">
            <v>38085.760000000002</v>
          </cell>
          <cell r="CV455" t="b">
            <v>0</v>
          </cell>
          <cell r="CZ455">
            <v>1524.7619999999999</v>
          </cell>
          <cell r="DA455" t="str">
            <v>WA</v>
          </cell>
          <cell r="DC455" t="str">
            <v>Vertical Axis</v>
          </cell>
          <cell r="DG455" t="str">
            <v>Electric</v>
          </cell>
          <cell r="DH455">
            <v>2003.7159999999999</v>
          </cell>
          <cell r="DI455" t="str">
            <v>WA</v>
          </cell>
          <cell r="DL455" t="str">
            <v>Electric</v>
          </cell>
          <cell r="DM455" t="str">
            <v>Electric</v>
          </cell>
          <cell r="DN455">
            <v>4956.4930000000004</v>
          </cell>
          <cell r="DO455" t="str">
            <v>WA</v>
          </cell>
          <cell r="DS455">
            <v>2003.7159999999999</v>
          </cell>
          <cell r="DT455" t="str">
            <v>WA</v>
          </cell>
          <cell r="DU455" t="str">
            <v>lt32</v>
          </cell>
          <cell r="DX455" t="b">
            <v>1</v>
          </cell>
          <cell r="DY455">
            <v>4956.4930000000004</v>
          </cell>
          <cell r="DZ455" t="str">
            <v>WA</v>
          </cell>
          <cell r="EC455" t="str">
            <v>Desktop</v>
          </cell>
          <cell r="ED455">
            <v>1524.7619999999999</v>
          </cell>
          <cell r="EE455" t="str">
            <v>WA</v>
          </cell>
          <cell r="EH455" t="str">
            <v>gt20</v>
          </cell>
          <cell r="EI455">
            <v>2003.7159999999999</v>
          </cell>
          <cell r="EJ455" t="str">
            <v>WA</v>
          </cell>
          <cell r="EO455">
            <v>1612.692</v>
          </cell>
          <cell r="EP455" t="str">
            <v>OR</v>
          </cell>
          <cell r="ES455">
            <v>4956.4930000000004</v>
          </cell>
          <cell r="ET455" t="str">
            <v>WA</v>
          </cell>
          <cell r="EZ455" t="str">
            <v>WA</v>
          </cell>
          <cell r="FA455" t="str">
            <v>Other</v>
          </cell>
          <cell r="FB455">
            <v>29922.853999999999</v>
          </cell>
          <cell r="FC455">
            <v>64449.223999999995</v>
          </cell>
          <cell r="FI455" t="str">
            <v>OR</v>
          </cell>
          <cell r="FJ455" t="str">
            <v>Garage</v>
          </cell>
          <cell r="FK455" t="str">
            <v>EISAq</v>
          </cell>
          <cell r="FL455">
            <v>375416.53200000001</v>
          </cell>
          <cell r="FS455" t="str">
            <v>WA</v>
          </cell>
          <cell r="FT455" t="str">
            <v>EISAx</v>
          </cell>
          <cell r="FV455">
            <v>701390.52</v>
          </cell>
          <cell r="GD455" t="str">
            <v>WA</v>
          </cell>
          <cell r="GE455">
            <v>4609538.49</v>
          </cell>
          <cell r="GF455">
            <v>5764401.3590000002</v>
          </cell>
          <cell r="GI455">
            <v>1</v>
          </cell>
          <cell r="GJ455">
            <v>1</v>
          </cell>
          <cell r="GK455" t="str">
            <v>WA</v>
          </cell>
          <cell r="GL455">
            <v>4956.4930000000004</v>
          </cell>
          <cell r="GM455" t="str">
            <v>1993-2006</v>
          </cell>
          <cell r="GN455">
            <v>0</v>
          </cell>
          <cell r="GQ455">
            <v>28473342.294915002</v>
          </cell>
          <cell r="GR455">
            <v>1516352.2947225003</v>
          </cell>
          <cell r="GU455" t="str">
            <v>Baseboard/Wall/Radiant</v>
          </cell>
          <cell r="GX455" t="str">
            <v>None</v>
          </cell>
          <cell r="GY455" t="str">
            <v>WA</v>
          </cell>
          <cell r="GZ455">
            <v>4956.49267578125</v>
          </cell>
        </row>
        <row r="456">
          <cell r="AD456" t="str">
            <v>OR</v>
          </cell>
          <cell r="AH456" t="str">
            <v>OR</v>
          </cell>
          <cell r="AI456" t="str">
            <v>1993-2006</v>
          </cell>
          <cell r="AJ456">
            <v>1188.027</v>
          </cell>
          <cell r="AK456" t="b">
            <v>1</v>
          </cell>
          <cell r="AN456" t="str">
            <v>WA</v>
          </cell>
          <cell r="AO456" t="str">
            <v>Propane/LP</v>
          </cell>
          <cell r="AP456" t="str">
            <v>1993-2006</v>
          </cell>
          <cell r="AQ456" t="str">
            <v>Crawlspace</v>
          </cell>
          <cell r="AR456">
            <v>4956.49267578125</v>
          </cell>
          <cell r="AU456" t="str">
            <v>No</v>
          </cell>
          <cell r="AV456" t="b">
            <v>0</v>
          </cell>
          <cell r="AX456">
            <v>10478025.516601562</v>
          </cell>
          <cell r="AY456" t="b">
            <v>0</v>
          </cell>
          <cell r="AZ456">
            <v>2376087.0760515626</v>
          </cell>
          <cell r="BA456" t="str">
            <v/>
          </cell>
          <cell r="BB456" t="str">
            <v/>
          </cell>
          <cell r="BC456">
            <v>0.99999993458706582</v>
          </cell>
          <cell r="BF456" t="str">
            <v>MT</v>
          </cell>
          <cell r="BG456" t="str">
            <v>Heat Pump (Ductless System)</v>
          </cell>
          <cell r="BH456" t="str">
            <v>1980-1992</v>
          </cell>
          <cell r="BI456" t="str">
            <v>Crawlspace</v>
          </cell>
          <cell r="BJ456">
            <v>682.23765302882896</v>
          </cell>
          <cell r="BM456" t="str">
            <v>No</v>
          </cell>
          <cell r="BN456">
            <v>948992.57536310109</v>
          </cell>
          <cell r="BO456" t="b">
            <v>0</v>
          </cell>
          <cell r="BP456">
            <v>193978.58517272785</v>
          </cell>
          <cell r="BQ456">
            <v>0.5</v>
          </cell>
          <cell r="BR456">
            <v>341.11882651441448</v>
          </cell>
          <cell r="BU456" t="str">
            <v>WA</v>
          </cell>
          <cell r="BV456" t="str">
            <v>Pre 1980</v>
          </cell>
          <cell r="BW456" t="str">
            <v>Electric Storage - Inside Conditioned Space</v>
          </cell>
          <cell r="BY456">
            <v>1464.694</v>
          </cell>
          <cell r="BZ456" t="str">
            <v>le55</v>
          </cell>
          <cell r="CF456" t="str">
            <v>Unconditioned</v>
          </cell>
          <cell r="CG456">
            <v>4956.4930000000004</v>
          </cell>
          <cell r="CH456" t="str">
            <v>WA</v>
          </cell>
          <cell r="CI456" t="str">
            <v>Top-Freezer w/o TTD Ice</v>
          </cell>
          <cell r="CJ456">
            <v>89216.874000000011</v>
          </cell>
          <cell r="CK456" t="b">
            <v>0</v>
          </cell>
          <cell r="CQ456" t="str">
            <v>Conditioned</v>
          </cell>
          <cell r="CR456">
            <v>1904.288</v>
          </cell>
          <cell r="CS456" t="str">
            <v>WA</v>
          </cell>
          <cell r="CT456" t="str">
            <v>Chest</v>
          </cell>
          <cell r="CU456">
            <v>36181.472000000002</v>
          </cell>
          <cell r="CV456" t="b">
            <v>0</v>
          </cell>
          <cell r="CZ456">
            <v>1524.7619999999999</v>
          </cell>
          <cell r="DA456" t="str">
            <v>WA</v>
          </cell>
          <cell r="DC456" t="str">
            <v>Horizontal Axis</v>
          </cell>
          <cell r="DG456" t="str">
            <v>Electric</v>
          </cell>
          <cell r="DH456">
            <v>1524.7619999999999</v>
          </cell>
          <cell r="DI456" t="str">
            <v>WA</v>
          </cell>
          <cell r="DL456" t="str">
            <v>Electric</v>
          </cell>
          <cell r="DM456" t="str">
            <v>Electric</v>
          </cell>
          <cell r="DN456">
            <v>1524.7619999999999</v>
          </cell>
          <cell r="DO456" t="str">
            <v>WA</v>
          </cell>
          <cell r="DS456">
            <v>2003.7159999999999</v>
          </cell>
          <cell r="DT456" t="str">
            <v>WA</v>
          </cell>
          <cell r="DU456" t="str">
            <v>32to46</v>
          </cell>
          <cell r="DX456" t="b">
            <v>0</v>
          </cell>
          <cell r="DY456">
            <v>6932.7380000000003</v>
          </cell>
          <cell r="DZ456" t="str">
            <v>OR</v>
          </cell>
          <cell r="EC456" t="str">
            <v>Laptop</v>
          </cell>
          <cell r="ED456">
            <v>1464.694</v>
          </cell>
          <cell r="EE456" t="str">
            <v>WA</v>
          </cell>
          <cell r="EH456" t="str">
            <v>le20</v>
          </cell>
          <cell r="EI456">
            <v>2003.7159999999999</v>
          </cell>
          <cell r="EJ456" t="str">
            <v>WA</v>
          </cell>
          <cell r="EO456">
            <v>1612.692</v>
          </cell>
          <cell r="EP456" t="str">
            <v>OR</v>
          </cell>
          <cell r="ES456">
            <v>4956.4930000000004</v>
          </cell>
          <cell r="ET456" t="str">
            <v>WA</v>
          </cell>
          <cell r="EZ456" t="str">
            <v>WA</v>
          </cell>
          <cell r="FA456" t="str">
            <v>Bathroom</v>
          </cell>
          <cell r="FB456">
            <v>243961.91999999998</v>
          </cell>
          <cell r="FC456">
            <v>73188.576000000001</v>
          </cell>
          <cell r="FI456" t="str">
            <v>OR</v>
          </cell>
          <cell r="FJ456" t="str">
            <v>Kitchen</v>
          </cell>
          <cell r="FK456" t="str">
            <v>EISAnqnx</v>
          </cell>
          <cell r="FL456">
            <v>427689.72000000003</v>
          </cell>
          <cell r="FS456" t="str">
            <v>WA</v>
          </cell>
          <cell r="FT456" t="str">
            <v>EISAnqnx</v>
          </cell>
          <cell r="FV456">
            <v>2103901.7999999998</v>
          </cell>
          <cell r="GD456" t="str">
            <v>OR</v>
          </cell>
          <cell r="GE456">
            <v>2643360.0750000002</v>
          </cell>
          <cell r="GF456">
            <v>2010141.6840000001</v>
          </cell>
          <cell r="GI456">
            <v>1</v>
          </cell>
          <cell r="GJ456">
            <v>2</v>
          </cell>
          <cell r="GK456" t="str">
            <v>OR</v>
          </cell>
          <cell r="GL456">
            <v>1188.027</v>
          </cell>
          <cell r="GM456" t="str">
            <v>1993-2006</v>
          </cell>
          <cell r="GN456">
            <v>-1</v>
          </cell>
          <cell r="GQ456">
            <v>6222799.8880559998</v>
          </cell>
          <cell r="GR456">
            <v>684591.64854750002</v>
          </cell>
          <cell r="GU456" t="str">
            <v>Natural Gas Other</v>
          </cell>
          <cell r="GX456" t="str">
            <v>Baseboard/Wall/Radiant</v>
          </cell>
          <cell r="GY456" t="str">
            <v>OR</v>
          </cell>
          <cell r="GZ456">
            <v>1188.02661132813</v>
          </cell>
        </row>
        <row r="457">
          <cell r="AD457" t="str">
            <v>WA</v>
          </cell>
          <cell r="AH457" t="str">
            <v>WA</v>
          </cell>
          <cell r="AI457" t="str">
            <v>Pre 1980</v>
          </cell>
          <cell r="AJ457">
            <v>1524.7619999999999</v>
          </cell>
          <cell r="AK457" t="b">
            <v>1</v>
          </cell>
          <cell r="AN457" t="str">
            <v>WA</v>
          </cell>
          <cell r="AO457" t="str">
            <v>Electric FAF</v>
          </cell>
          <cell r="AP457" t="str">
            <v>1993-2006</v>
          </cell>
          <cell r="AQ457" t="str">
            <v>Crawlspace</v>
          </cell>
          <cell r="AR457">
            <v>4956.49267578125</v>
          </cell>
          <cell r="AU457" t="str">
            <v>No</v>
          </cell>
          <cell r="AV457" t="b">
            <v>1</v>
          </cell>
          <cell r="AX457">
            <v>10478025.516601562</v>
          </cell>
          <cell r="AY457" t="b">
            <v>0</v>
          </cell>
          <cell r="AZ457">
            <v>2376087.0760515626</v>
          </cell>
          <cell r="BA457">
            <v>1</v>
          </cell>
          <cell r="BB457">
            <v>4956.49267578125</v>
          </cell>
          <cell r="BC457">
            <v>0.99999993458706582</v>
          </cell>
          <cell r="BF457" t="str">
            <v>MT</v>
          </cell>
          <cell r="BG457" t="str">
            <v>Heat Pump (Ductless System)</v>
          </cell>
          <cell r="BH457" t="str">
            <v>1980-1992</v>
          </cell>
          <cell r="BI457" t="str">
            <v>Basement</v>
          </cell>
          <cell r="BJ457">
            <v>462.44179033054598</v>
          </cell>
          <cell r="BM457" t="str">
            <v>No</v>
          </cell>
          <cell r="BN457">
            <v>643256.53034978942</v>
          </cell>
          <cell r="BO457" t="b">
            <v>0</v>
          </cell>
          <cell r="BP457">
            <v>131484.68691931316</v>
          </cell>
          <cell r="BQ457">
            <v>0.5</v>
          </cell>
          <cell r="BR457">
            <v>231.22089516527299</v>
          </cell>
          <cell r="BU457" t="str">
            <v>OR</v>
          </cell>
          <cell r="BV457" t="str">
            <v>1993-2006</v>
          </cell>
          <cell r="BW457" t="str">
            <v>Gas Tankless</v>
          </cell>
          <cell r="BY457">
            <v>1188.027</v>
          </cell>
          <cell r="BZ457" t="str">
            <v/>
          </cell>
          <cell r="CF457" t="str">
            <v>Conditioned</v>
          </cell>
          <cell r="CG457">
            <v>4956.4930000000004</v>
          </cell>
          <cell r="CH457" t="str">
            <v>WA</v>
          </cell>
          <cell r="CI457" t="str">
            <v>Bottom-Freezer (Including French Door) w/ TTD Ice</v>
          </cell>
          <cell r="CJ457">
            <v>123912.32500000001</v>
          </cell>
          <cell r="CK457" t="b">
            <v>0</v>
          </cell>
          <cell r="CQ457" t="str">
            <v>Unconditioned</v>
          </cell>
          <cell r="CR457">
            <v>2079.9929999999999</v>
          </cell>
          <cell r="CS457" t="str">
            <v>WA</v>
          </cell>
          <cell r="CT457" t="str">
            <v>Upright</v>
          </cell>
          <cell r="CU457">
            <v>51999.824999999997</v>
          </cell>
          <cell r="CV457" t="b">
            <v>0</v>
          </cell>
          <cell r="CZ457">
            <v>1524.7619999999999</v>
          </cell>
          <cell r="DA457" t="str">
            <v>WA</v>
          </cell>
          <cell r="DC457" t="str">
            <v>Vertical Axis</v>
          </cell>
          <cell r="DG457" t="str">
            <v>Electric</v>
          </cell>
          <cell r="DH457">
            <v>6932.7380000000003</v>
          </cell>
          <cell r="DI457" t="str">
            <v>OR</v>
          </cell>
          <cell r="DL457" t="str">
            <v>Gas</v>
          </cell>
          <cell r="DM457" t="str">
            <v>Gas</v>
          </cell>
          <cell r="DN457">
            <v>1524.7619999999999</v>
          </cell>
          <cell r="DO457" t="str">
            <v>WA</v>
          </cell>
          <cell r="DS457">
            <v>2003.7159999999999</v>
          </cell>
          <cell r="DT457" t="str">
            <v>WA</v>
          </cell>
          <cell r="DU457" t="str">
            <v>lt32</v>
          </cell>
          <cell r="DX457" t="b">
            <v>0</v>
          </cell>
          <cell r="DY457">
            <v>6932.7380000000003</v>
          </cell>
          <cell r="DZ457" t="str">
            <v>OR</v>
          </cell>
          <cell r="EC457" t="str">
            <v>Laptop</v>
          </cell>
          <cell r="ED457">
            <v>2003.7159999999999</v>
          </cell>
          <cell r="EE457" t="str">
            <v>WA</v>
          </cell>
          <cell r="EH457" t="str">
            <v>gt20</v>
          </cell>
          <cell r="EI457">
            <v>2003.7159999999999</v>
          </cell>
          <cell r="EJ457" t="str">
            <v>WA</v>
          </cell>
          <cell r="EO457">
            <v>8264.9449999999997</v>
          </cell>
          <cell r="EP457" t="str">
            <v>OR</v>
          </cell>
          <cell r="ES457">
            <v>1524.7619999999999</v>
          </cell>
          <cell r="ET457" t="str">
            <v>WA</v>
          </cell>
          <cell r="EZ457" t="str">
            <v>WA</v>
          </cell>
          <cell r="FA457" t="str">
            <v>Bedrooms</v>
          </cell>
          <cell r="FB457">
            <v>997194.348</v>
          </cell>
          <cell r="FC457">
            <v>397962.88199999998</v>
          </cell>
          <cell r="FI457" t="str">
            <v>OR</v>
          </cell>
          <cell r="FJ457" t="str">
            <v>Kitchen</v>
          </cell>
          <cell r="FK457" t="str">
            <v>EISAq</v>
          </cell>
          <cell r="FL457">
            <v>152067.45600000001</v>
          </cell>
          <cell r="FS457" t="str">
            <v>WA</v>
          </cell>
          <cell r="FT457" t="str">
            <v>EISAq</v>
          </cell>
          <cell r="FV457">
            <v>3105759.8</v>
          </cell>
          <cell r="GD457" t="str">
            <v>WA</v>
          </cell>
          <cell r="GE457">
            <v>1860209.64</v>
          </cell>
          <cell r="GF457">
            <v>1052085.78</v>
          </cell>
          <cell r="GI457">
            <v>1</v>
          </cell>
          <cell r="GJ457">
            <v>1</v>
          </cell>
          <cell r="GK457" t="str">
            <v>WA</v>
          </cell>
          <cell r="GL457">
            <v>1524.7619999999999</v>
          </cell>
          <cell r="GM457" t="str">
            <v>Pre 1980</v>
          </cell>
          <cell r="GN457">
            <v>0</v>
          </cell>
          <cell r="GQ457">
            <v>7547541.4047599994</v>
          </cell>
          <cell r="GR457">
            <v>442748.95384500001</v>
          </cell>
          <cell r="GU457" t="str">
            <v>Oil FAF</v>
          </cell>
          <cell r="GX457" t="str">
            <v>Wood</v>
          </cell>
          <cell r="GY457" t="str">
            <v>OR</v>
          </cell>
          <cell r="GZ457">
            <v>6932.73828125</v>
          </cell>
        </row>
        <row r="458">
          <cell r="AD458" t="str">
            <v>WA</v>
          </cell>
          <cell r="AH458" t="str">
            <v>WA</v>
          </cell>
          <cell r="AI458" t="str">
            <v>Pre 1980</v>
          </cell>
          <cell r="AJ458">
            <v>1524.7619999999999</v>
          </cell>
          <cell r="AK458" t="b">
            <v>1</v>
          </cell>
          <cell r="AN458" t="str">
            <v>WA</v>
          </cell>
          <cell r="AO458" t="str">
            <v>Wood</v>
          </cell>
          <cell r="AP458" t="str">
            <v>Pre 1980</v>
          </cell>
          <cell r="AQ458" t="str">
            <v>Basement</v>
          </cell>
          <cell r="AR458">
            <v>1524.76245117188</v>
          </cell>
          <cell r="AU458" t="str">
            <v>No</v>
          </cell>
          <cell r="AV458" t="b">
            <v>0</v>
          </cell>
          <cell r="AX458">
            <v>3003782.0288086035</v>
          </cell>
          <cell r="AY458" t="b">
            <v>0</v>
          </cell>
          <cell r="AZ458">
            <v>843773.04522949492</v>
          </cell>
          <cell r="BA458" t="str">
            <v/>
          </cell>
          <cell r="BB458" t="str">
            <v/>
          </cell>
          <cell r="BC458">
            <v>1.0000002958965923</v>
          </cell>
          <cell r="BF458" t="str">
            <v>WA</v>
          </cell>
          <cell r="BG458" t="str">
            <v>Central Air Conditioning (Ducted System)</v>
          </cell>
          <cell r="BH458" t="str">
            <v>Pre 1980</v>
          </cell>
          <cell r="BI458" t="str">
            <v>Crawlspace</v>
          </cell>
          <cell r="BJ458">
            <v>2079.99340820313</v>
          </cell>
          <cell r="BM458" t="str">
            <v>No</v>
          </cell>
          <cell r="BN458">
            <v>3186549.901367195</v>
          </cell>
          <cell r="BO458" t="b">
            <v>0</v>
          </cell>
          <cell r="BP458">
            <v>957881.26833713613</v>
          </cell>
          <cell r="BQ458">
            <v>1</v>
          </cell>
          <cell r="BR458">
            <v>2079.99340820313</v>
          </cell>
          <cell r="BU458" t="str">
            <v>WA</v>
          </cell>
          <cell r="BV458" t="str">
            <v>1993-2006</v>
          </cell>
          <cell r="BW458" t="str">
            <v>Electric Storage - Outside Conditioned Space - Buffered</v>
          </cell>
          <cell r="BY458">
            <v>4956.4930000000004</v>
          </cell>
          <cell r="BZ458" t="str">
            <v>le55</v>
          </cell>
          <cell r="CF458" t="str">
            <v>Unconditioned</v>
          </cell>
          <cell r="CG458">
            <v>4956.4930000000004</v>
          </cell>
          <cell r="CH458" t="str">
            <v>WA</v>
          </cell>
          <cell r="CI458" t="str">
            <v>Top-Freezer w/o TTD Ice</v>
          </cell>
          <cell r="CJ458">
            <v>84260.381000000008</v>
          </cell>
          <cell r="CK458" t="b">
            <v>0</v>
          </cell>
          <cell r="CQ458" t="str">
            <v>Unconditioned</v>
          </cell>
          <cell r="CR458">
            <v>2130.886</v>
          </cell>
          <cell r="CS458" t="str">
            <v>MT</v>
          </cell>
          <cell r="CT458" t="str">
            <v>Upright</v>
          </cell>
          <cell r="CU458">
            <v>44748.606</v>
          </cell>
          <cell r="CV458" t="b">
            <v>0</v>
          </cell>
          <cell r="CZ458">
            <v>1524.7619999999999</v>
          </cell>
          <cell r="DA458" t="str">
            <v>WA</v>
          </cell>
          <cell r="DC458" t="str">
            <v>Horizontal Axis</v>
          </cell>
          <cell r="DG458" t="str">
            <v>Electric</v>
          </cell>
          <cell r="DH458">
            <v>6932.7380000000003</v>
          </cell>
          <cell r="DI458" t="str">
            <v>OR</v>
          </cell>
          <cell r="DL458" t="str">
            <v>Electric</v>
          </cell>
          <cell r="DM458" t="str">
            <v>Electric</v>
          </cell>
          <cell r="DN458">
            <v>2003.7159999999999</v>
          </cell>
          <cell r="DO458" t="str">
            <v>WA</v>
          </cell>
          <cell r="DS458">
            <v>4956.4930000000004</v>
          </cell>
          <cell r="DT458" t="str">
            <v>WA</v>
          </cell>
          <cell r="DU458" t="str">
            <v>gt46</v>
          </cell>
          <cell r="DX458" t="b">
            <v>0</v>
          </cell>
          <cell r="DY458">
            <v>6932.7380000000003</v>
          </cell>
          <cell r="DZ458" t="str">
            <v>OR</v>
          </cell>
          <cell r="EC458" t="str">
            <v>Desktop</v>
          </cell>
          <cell r="ED458">
            <v>2003.7159999999999</v>
          </cell>
          <cell r="EE458" t="str">
            <v>WA</v>
          </cell>
          <cell r="EH458" t="str">
            <v>gt20</v>
          </cell>
          <cell r="EI458">
            <v>2003.7159999999999</v>
          </cell>
          <cell r="EJ458" t="str">
            <v>WA</v>
          </cell>
          <cell r="EO458">
            <v>8264.9449999999997</v>
          </cell>
          <cell r="EP458" t="str">
            <v>OR</v>
          </cell>
          <cell r="ES458">
            <v>2003.7159999999999</v>
          </cell>
          <cell r="ET458" t="str">
            <v>WA</v>
          </cell>
          <cell r="EZ458" t="str">
            <v>WA</v>
          </cell>
          <cell r="FA458" t="str">
            <v>Exterior</v>
          </cell>
          <cell r="FB458">
            <v>1006342.9199999999</v>
          </cell>
          <cell r="FC458">
            <v>1410404.8499999999</v>
          </cell>
          <cell r="FI458" t="str">
            <v>OR</v>
          </cell>
          <cell r="FJ458" t="str">
            <v>Kitchen</v>
          </cell>
          <cell r="FK458" t="str">
            <v>EISAx</v>
          </cell>
          <cell r="FL458">
            <v>308887.02</v>
          </cell>
          <cell r="FS458" t="str">
            <v>WA</v>
          </cell>
          <cell r="FT458" t="str">
            <v>EISAx</v>
          </cell>
          <cell r="FV458">
            <v>1482749.8399999999</v>
          </cell>
          <cell r="GD458" t="str">
            <v>WA</v>
          </cell>
          <cell r="GE458">
            <v>1788545.8259999999</v>
          </cell>
          <cell r="GF458">
            <v>3412417.3559999997</v>
          </cell>
          <cell r="GI458">
            <v>1</v>
          </cell>
          <cell r="GJ458">
            <v>1</v>
          </cell>
          <cell r="GK458" t="str">
            <v>WA</v>
          </cell>
          <cell r="GL458">
            <v>1524.7619999999999</v>
          </cell>
          <cell r="GM458" t="str">
            <v>Pre 1980</v>
          </cell>
          <cell r="GN458">
            <v>0</v>
          </cell>
          <cell r="GQ458">
            <v>7547541.4047599994</v>
          </cell>
          <cell r="GR458">
            <v>442748.95384500001</v>
          </cell>
          <cell r="GU458" t="str">
            <v>Natural Gas FAF</v>
          </cell>
          <cell r="GX458" t="str">
            <v>Wood</v>
          </cell>
          <cell r="GY458" t="str">
            <v>WA</v>
          </cell>
          <cell r="GZ458">
            <v>1524.76245117188</v>
          </cell>
        </row>
        <row r="459">
          <cell r="AD459" t="str">
            <v>WA</v>
          </cell>
          <cell r="AH459" t="str">
            <v>WA</v>
          </cell>
          <cell r="AI459" t="str">
            <v>Pre 1980</v>
          </cell>
          <cell r="AJ459">
            <v>1524.7619999999999</v>
          </cell>
          <cell r="AK459" t="b">
            <v>1</v>
          </cell>
          <cell r="AN459" t="str">
            <v>WA</v>
          </cell>
          <cell r="AO459" t="str">
            <v>Oil FAF</v>
          </cell>
          <cell r="AP459" t="str">
            <v>Pre 1980</v>
          </cell>
          <cell r="AQ459" t="str">
            <v>Basement</v>
          </cell>
          <cell r="AR459">
            <v>1524.76245117188</v>
          </cell>
          <cell r="AU459" t="str">
            <v>No</v>
          </cell>
          <cell r="AV459" t="b">
            <v>1</v>
          </cell>
          <cell r="AX459">
            <v>3003782.0288086035</v>
          </cell>
          <cell r="AY459" t="b">
            <v>0</v>
          </cell>
          <cell r="AZ459">
            <v>843773.04522949492</v>
          </cell>
          <cell r="BA459">
            <v>1</v>
          </cell>
          <cell r="BB459">
            <v>1524.76245117188</v>
          </cell>
          <cell r="BC459">
            <v>1.0000002958965923</v>
          </cell>
          <cell r="BF459" t="str">
            <v>OR</v>
          </cell>
          <cell r="BG459" t="str">
            <v>Heat Pump (Central System)</v>
          </cell>
          <cell r="BH459" t="str">
            <v>Pre 1980</v>
          </cell>
          <cell r="BI459" t="str">
            <v>Crawlspace</v>
          </cell>
          <cell r="BJ459">
            <v>1925.05932617188</v>
          </cell>
          <cell r="BM459" t="str">
            <v>No</v>
          </cell>
          <cell r="BN459">
            <v>2032862.6484375054</v>
          </cell>
          <cell r="BO459" t="b">
            <v>0</v>
          </cell>
          <cell r="BP459">
            <v>477342.13815402956</v>
          </cell>
          <cell r="BQ459">
            <v>1</v>
          </cell>
          <cell r="BR459">
            <v>1925.05932617188</v>
          </cell>
          <cell r="BU459" t="str">
            <v>WA</v>
          </cell>
          <cell r="BV459" t="str">
            <v>Pre 1980</v>
          </cell>
          <cell r="BW459" t="str">
            <v>Electric Storage - Inside Conditioned Space</v>
          </cell>
          <cell r="BY459">
            <v>1524.7619999999999</v>
          </cell>
          <cell r="BZ459" t="str">
            <v>gt55</v>
          </cell>
          <cell r="CF459" t="str">
            <v>Conditioned</v>
          </cell>
          <cell r="CG459">
            <v>1524.7619999999999</v>
          </cell>
          <cell r="CH459" t="str">
            <v>WA</v>
          </cell>
          <cell r="CI459" t="str">
            <v>Bottom-Freezer (Including French Door) w/o TTD Ice</v>
          </cell>
          <cell r="CJ459">
            <v>33544.763999999996</v>
          </cell>
          <cell r="CK459" t="b">
            <v>0</v>
          </cell>
          <cell r="CQ459" t="str">
            <v>Conditioned</v>
          </cell>
          <cell r="CR459">
            <v>1612.692</v>
          </cell>
          <cell r="CS459" t="str">
            <v>OR</v>
          </cell>
          <cell r="CT459" t="str">
            <v>Chest</v>
          </cell>
          <cell r="CU459">
            <v>25803.072</v>
          </cell>
          <cell r="CV459" t="b">
            <v>0</v>
          </cell>
          <cell r="CZ459">
            <v>2003.7159999999999</v>
          </cell>
          <cell r="DA459" t="str">
            <v>WA</v>
          </cell>
          <cell r="DC459" t="str">
            <v>Vertical Axis</v>
          </cell>
          <cell r="DG459" t="str">
            <v>Electric</v>
          </cell>
          <cell r="DH459">
            <v>1524.7619999999999</v>
          </cell>
          <cell r="DI459" t="str">
            <v>WA</v>
          </cell>
          <cell r="DL459" t="str">
            <v>Electric</v>
          </cell>
          <cell r="DM459" t="str">
            <v>Electric</v>
          </cell>
          <cell r="DN459">
            <v>4956.4930000000004</v>
          </cell>
          <cell r="DO459" t="str">
            <v>WA</v>
          </cell>
          <cell r="DS459">
            <v>1524.7619999999999</v>
          </cell>
          <cell r="DT459" t="str">
            <v>WA</v>
          </cell>
          <cell r="DU459" t="str">
            <v>lt32</v>
          </cell>
          <cell r="DX459" t="b">
            <v>0</v>
          </cell>
          <cell r="DY459">
            <v>4956.4930000000004</v>
          </cell>
          <cell r="DZ459" t="str">
            <v>WA</v>
          </cell>
          <cell r="EC459" t="str">
            <v>Desktop</v>
          </cell>
          <cell r="ED459">
            <v>2003.7159999999999</v>
          </cell>
          <cell r="EE459" t="str">
            <v>WA</v>
          </cell>
          <cell r="EH459" t="str">
            <v>le20</v>
          </cell>
          <cell r="EI459">
            <v>2003.7159999999999</v>
          </cell>
          <cell r="EJ459" t="str">
            <v>WA</v>
          </cell>
          <cell r="EO459">
            <v>1612.692</v>
          </cell>
          <cell r="EP459" t="str">
            <v>OR</v>
          </cell>
          <cell r="ES459">
            <v>1524.7619999999999</v>
          </cell>
          <cell r="ET459" t="str">
            <v>WA</v>
          </cell>
          <cell r="EZ459" t="str">
            <v>WA</v>
          </cell>
          <cell r="FA459" t="str">
            <v>Garage</v>
          </cell>
          <cell r="FB459">
            <v>521468.60399999999</v>
          </cell>
          <cell r="FC459">
            <v>556538.13</v>
          </cell>
          <cell r="FI459" t="str">
            <v>OR</v>
          </cell>
          <cell r="FJ459" t="str">
            <v>Living Room/Family Room</v>
          </cell>
          <cell r="FK459" t="str">
            <v>EISAnqnx</v>
          </cell>
          <cell r="FL459">
            <v>380168.64</v>
          </cell>
          <cell r="FS459" t="str">
            <v>WA</v>
          </cell>
          <cell r="FT459" t="str">
            <v>EISAnqnx</v>
          </cell>
          <cell r="FV459">
            <v>2264199.08</v>
          </cell>
          <cell r="GD459" t="str">
            <v>WA</v>
          </cell>
          <cell r="GE459">
            <v>1806842.97</v>
          </cell>
          <cell r="GF459">
            <v>2515857.2999999998</v>
          </cell>
          <cell r="GI459">
            <v>1</v>
          </cell>
          <cell r="GJ459">
            <v>1</v>
          </cell>
          <cell r="GK459" t="str">
            <v>WA</v>
          </cell>
          <cell r="GL459">
            <v>1524.7619999999999</v>
          </cell>
          <cell r="GM459" t="str">
            <v>Pre 1980</v>
          </cell>
          <cell r="GN459">
            <v>0</v>
          </cell>
          <cell r="GQ459">
            <v>7547541.4047599994</v>
          </cell>
          <cell r="GR459">
            <v>442748.95384500001</v>
          </cell>
          <cell r="GU459" t="str">
            <v>Natural Gas Other</v>
          </cell>
          <cell r="GX459" t="str">
            <v>None</v>
          </cell>
          <cell r="GY459" t="str">
            <v>WA</v>
          </cell>
          <cell r="GZ459">
            <v>1524.76245117188</v>
          </cell>
        </row>
        <row r="460">
          <cell r="AD460" t="str">
            <v>WA</v>
          </cell>
          <cell r="AH460" t="str">
            <v>WA</v>
          </cell>
          <cell r="AI460" t="str">
            <v>Pre 1980</v>
          </cell>
          <cell r="AJ460">
            <v>1524.7619999999999</v>
          </cell>
          <cell r="AK460" t="b">
            <v>1</v>
          </cell>
          <cell r="AN460" t="str">
            <v>WA</v>
          </cell>
          <cell r="AO460" t="str">
            <v>Natural Gas FAF</v>
          </cell>
          <cell r="AP460" t="str">
            <v>Pre 1980</v>
          </cell>
          <cell r="AQ460" t="str">
            <v>Basement</v>
          </cell>
          <cell r="AR460">
            <v>1524.76245117188</v>
          </cell>
          <cell r="AU460" t="str">
            <v>No</v>
          </cell>
          <cell r="AV460" t="b">
            <v>1</v>
          </cell>
          <cell r="AX460">
            <v>4138205.2924804823</v>
          </cell>
          <cell r="AY460" t="b">
            <v>0</v>
          </cell>
          <cell r="AZ460">
            <v>1358609.0868676803</v>
          </cell>
          <cell r="BA460">
            <v>1</v>
          </cell>
          <cell r="BB460">
            <v>1524.76245117188</v>
          </cell>
          <cell r="BC460">
            <v>1.0000002958965923</v>
          </cell>
          <cell r="BF460" t="str">
            <v>WA</v>
          </cell>
          <cell r="BG460" t="str">
            <v>Central Air Conditioning (Ducted System)</v>
          </cell>
          <cell r="BH460" t="str">
            <v>Pre 1980</v>
          </cell>
          <cell r="BI460" t="str">
            <v>Crawlspace</v>
          </cell>
          <cell r="BJ460">
            <v>12271.3056640625</v>
          </cell>
          <cell r="BM460" t="str">
            <v>No</v>
          </cell>
          <cell r="BN460">
            <v>21131188.353515625</v>
          </cell>
          <cell r="BO460" t="b">
            <v>0</v>
          </cell>
          <cell r="BP460">
            <v>5908739.210474805</v>
          </cell>
          <cell r="BQ460">
            <v>1</v>
          </cell>
          <cell r="BR460">
            <v>12271.3056640625</v>
          </cell>
          <cell r="BU460" t="str">
            <v>WA</v>
          </cell>
          <cell r="BV460" t="str">
            <v>Post 2006</v>
          </cell>
          <cell r="BW460" t="str">
            <v>Gas Tankless</v>
          </cell>
          <cell r="BY460">
            <v>1524.7619999999999</v>
          </cell>
          <cell r="BZ460" t="str">
            <v/>
          </cell>
          <cell r="CF460" t="str">
            <v>Conditioned</v>
          </cell>
          <cell r="CG460">
            <v>2003.7159999999999</v>
          </cell>
          <cell r="CH460" t="str">
            <v>WA</v>
          </cell>
          <cell r="CI460" t="str">
            <v>Side-by-Side w/ TTD Ice</v>
          </cell>
          <cell r="CJ460">
            <v>60111.479999999996</v>
          </cell>
          <cell r="CK460" t="b">
            <v>0</v>
          </cell>
          <cell r="CQ460" t="str">
            <v>Conditioned</v>
          </cell>
          <cell r="CR460">
            <v>3785.7640000000001</v>
          </cell>
          <cell r="CS460" t="str">
            <v>ID</v>
          </cell>
          <cell r="CT460" t="str">
            <v>Chest</v>
          </cell>
          <cell r="CU460">
            <v>45429.168000000005</v>
          </cell>
          <cell r="CV460" t="b">
            <v>0</v>
          </cell>
          <cell r="CZ460">
            <v>1464.694</v>
          </cell>
          <cell r="DA460" t="str">
            <v>WA</v>
          </cell>
          <cell r="DC460" t="str">
            <v>Vertical Axis</v>
          </cell>
          <cell r="DG460" t="str">
            <v>Electric</v>
          </cell>
          <cell r="DH460">
            <v>1188.027</v>
          </cell>
          <cell r="DI460" t="str">
            <v>OR</v>
          </cell>
          <cell r="DL460" t="str">
            <v>Gas</v>
          </cell>
          <cell r="DM460" t="str">
            <v>Gas</v>
          </cell>
          <cell r="DN460">
            <v>2003.7159999999999</v>
          </cell>
          <cell r="DO460" t="str">
            <v>WA</v>
          </cell>
          <cell r="DS460">
            <v>1524.7619999999999</v>
          </cell>
          <cell r="DT460" t="str">
            <v>WA</v>
          </cell>
          <cell r="DU460" t="str">
            <v>32to46</v>
          </cell>
          <cell r="DX460" t="b">
            <v>0</v>
          </cell>
          <cell r="DY460">
            <v>2003.7159999999999</v>
          </cell>
          <cell r="DZ460" t="str">
            <v>WA</v>
          </cell>
          <cell r="EC460" t="str">
            <v>Laptop</v>
          </cell>
          <cell r="ED460">
            <v>2003.7159999999999</v>
          </cell>
          <cell r="EE460" t="str">
            <v>WA</v>
          </cell>
          <cell r="EH460" t="str">
            <v>le20</v>
          </cell>
          <cell r="EI460">
            <v>2003.7159999999999</v>
          </cell>
          <cell r="EJ460" t="str">
            <v>WA</v>
          </cell>
          <cell r="EO460">
            <v>2079.9929999999999</v>
          </cell>
          <cell r="EP460" t="str">
            <v>WA</v>
          </cell>
          <cell r="ES460">
            <v>4956.4930000000004</v>
          </cell>
          <cell r="ET460" t="str">
            <v>WA</v>
          </cell>
          <cell r="EZ460" t="str">
            <v>WA</v>
          </cell>
          <cell r="FA460" t="str">
            <v>Kitchen</v>
          </cell>
          <cell r="FB460">
            <v>350695.26</v>
          </cell>
          <cell r="FC460">
            <v>228714.3</v>
          </cell>
          <cell r="FI460" t="str">
            <v>OR</v>
          </cell>
          <cell r="FJ460" t="str">
            <v>Living Room/Family Room</v>
          </cell>
          <cell r="FK460" t="str">
            <v>EISAq</v>
          </cell>
          <cell r="FL460">
            <v>402741.15299999999</v>
          </cell>
          <cell r="FS460" t="str">
            <v>WA</v>
          </cell>
          <cell r="FT460" t="str">
            <v>EISAq</v>
          </cell>
          <cell r="FV460">
            <v>358665.16399999999</v>
          </cell>
          <cell r="GD460" t="str">
            <v>WA</v>
          </cell>
          <cell r="GE460">
            <v>1445474.3759999999</v>
          </cell>
          <cell r="GF460">
            <v>2412173.4839999997</v>
          </cell>
          <cell r="GI460">
            <v>1</v>
          </cell>
          <cell r="GJ460">
            <v>1</v>
          </cell>
          <cell r="GK460" t="str">
            <v>WA</v>
          </cell>
          <cell r="GL460">
            <v>1524.7619999999999</v>
          </cell>
          <cell r="GM460" t="str">
            <v>Pre 1980</v>
          </cell>
          <cell r="GN460">
            <v>-1</v>
          </cell>
          <cell r="GQ460">
            <v>7547541.4047599994</v>
          </cell>
          <cell r="GR460">
            <v>442748.95384500001</v>
          </cell>
          <cell r="GU460" t="str">
            <v>Heat Pump (Central System)</v>
          </cell>
          <cell r="GX460" t="str">
            <v>None</v>
          </cell>
          <cell r="GY460" t="str">
            <v>WA</v>
          </cell>
          <cell r="GZ460">
            <v>2003.71557617188</v>
          </cell>
        </row>
        <row r="461">
          <cell r="AD461" t="str">
            <v>WA</v>
          </cell>
          <cell r="AH461" t="str">
            <v>WA</v>
          </cell>
          <cell r="AI461" t="str">
            <v>Pre 1980</v>
          </cell>
          <cell r="AJ461">
            <v>2003.7159999999999</v>
          </cell>
          <cell r="AK461" t="b">
            <v>1</v>
          </cell>
          <cell r="AN461" t="str">
            <v>WA</v>
          </cell>
          <cell r="AO461" t="str">
            <v>Baseboard/Wall/Radiant</v>
          </cell>
          <cell r="AP461" t="str">
            <v>Pre 1980</v>
          </cell>
          <cell r="AQ461" t="str">
            <v>Basement</v>
          </cell>
          <cell r="AR461">
            <v>1524.76245117188</v>
          </cell>
          <cell r="AU461" t="str">
            <v>No</v>
          </cell>
          <cell r="AV461" t="b">
            <v>0</v>
          </cell>
          <cell r="AX461">
            <v>4138205.2924804823</v>
          </cell>
          <cell r="AY461" t="b">
            <v>0</v>
          </cell>
          <cell r="AZ461">
            <v>1358609.0868676803</v>
          </cell>
          <cell r="BA461" t="str">
            <v/>
          </cell>
          <cell r="BB461" t="str">
            <v/>
          </cell>
          <cell r="BC461">
            <v>1.0000002958965923</v>
          </cell>
          <cell r="BF461" t="str">
            <v>MT</v>
          </cell>
          <cell r="BG461" t="str">
            <v>Central Air Conditioning (Ducted System)</v>
          </cell>
          <cell r="BI461" t="str">
            <v>Basement</v>
          </cell>
          <cell r="BJ461">
            <v>2130.88647460938</v>
          </cell>
          <cell r="BM461" t="str">
            <v>No</v>
          </cell>
          <cell r="BN461">
            <v>4295867.1328125102</v>
          </cell>
          <cell r="BO461" t="b">
            <v>0</v>
          </cell>
          <cell r="BP461">
            <v>544420.18539795047</v>
          </cell>
          <cell r="BQ461">
            <v>1</v>
          </cell>
          <cell r="BR461">
            <v>2130.88647460938</v>
          </cell>
          <cell r="BU461" t="str">
            <v>WA</v>
          </cell>
          <cell r="BV461" t="str">
            <v>1980-1992</v>
          </cell>
          <cell r="BW461" t="str">
            <v>Gas Storage Outside Conditioned Space</v>
          </cell>
          <cell r="BY461">
            <v>4956.4930000000004</v>
          </cell>
          <cell r="BZ461" t="str">
            <v>le55</v>
          </cell>
          <cell r="CF461" t="str">
            <v>Conditioned</v>
          </cell>
          <cell r="CG461">
            <v>1524.7619999999999</v>
          </cell>
          <cell r="CH461" t="str">
            <v>WA</v>
          </cell>
          <cell r="CI461" t="str">
            <v>Bottom-Freezer (Including French Door) w/o TTD Ice</v>
          </cell>
          <cell r="CJ461">
            <v>42693.335999999996</v>
          </cell>
          <cell r="CK461" t="b">
            <v>0</v>
          </cell>
          <cell r="CQ461" t="str">
            <v>Conditioned</v>
          </cell>
          <cell r="CR461">
            <v>1192.4649999999999</v>
          </cell>
          <cell r="CS461" t="str">
            <v>ID</v>
          </cell>
          <cell r="CT461" t="str">
            <v>Upright</v>
          </cell>
          <cell r="CU461">
            <v>15502.044999999998</v>
          </cell>
          <cell r="CV461" t="b">
            <v>0</v>
          </cell>
          <cell r="CZ461">
            <v>1188.027</v>
          </cell>
          <cell r="DA461" t="str">
            <v>OR</v>
          </cell>
          <cell r="DC461" t="str">
            <v>Horizontal Axis</v>
          </cell>
          <cell r="DG461" t="str">
            <v>Electric</v>
          </cell>
          <cell r="DH461">
            <v>1524.7619999999999</v>
          </cell>
          <cell r="DI461" t="str">
            <v>WA</v>
          </cell>
          <cell r="DL461" t="str">
            <v>Electric</v>
          </cell>
          <cell r="DM461" t="str">
            <v>Electric</v>
          </cell>
          <cell r="DN461">
            <v>1524.7619999999999</v>
          </cell>
          <cell r="DO461" t="str">
            <v>WA</v>
          </cell>
          <cell r="DS461">
            <v>1524.7619999999999</v>
          </cell>
          <cell r="DT461" t="str">
            <v>WA</v>
          </cell>
          <cell r="DU461" t="str">
            <v>lt32</v>
          </cell>
          <cell r="DX461" t="b">
            <v>0</v>
          </cell>
          <cell r="DY461">
            <v>2003.7159999999999</v>
          </cell>
          <cell r="DZ461" t="str">
            <v>WA</v>
          </cell>
          <cell r="EC461" t="str">
            <v>Laptop</v>
          </cell>
          <cell r="ED461">
            <v>1464.694</v>
          </cell>
          <cell r="EE461" t="str">
            <v>WA</v>
          </cell>
          <cell r="EH461" t="str">
            <v>le20</v>
          </cell>
          <cell r="EI461">
            <v>1150.8789999999999</v>
          </cell>
          <cell r="EJ461" t="str">
            <v>WA</v>
          </cell>
          <cell r="EO461">
            <v>2079.9929999999999</v>
          </cell>
          <cell r="EP461" t="str">
            <v>WA</v>
          </cell>
          <cell r="ES461">
            <v>1464.694</v>
          </cell>
          <cell r="ET461" t="str">
            <v>WA</v>
          </cell>
          <cell r="EZ461" t="str">
            <v>WA</v>
          </cell>
          <cell r="FA461" t="str">
            <v>Living Room/Family Room</v>
          </cell>
          <cell r="FB461">
            <v>323249.54399999999</v>
          </cell>
          <cell r="FC461">
            <v>394913.35800000001</v>
          </cell>
          <cell r="FI461" t="str">
            <v>OR</v>
          </cell>
          <cell r="FJ461" t="str">
            <v>Living Room/Family Room</v>
          </cell>
          <cell r="FK461" t="str">
            <v>EISAx</v>
          </cell>
          <cell r="FL461">
            <v>344527.83</v>
          </cell>
          <cell r="FS461" t="str">
            <v>WA</v>
          </cell>
          <cell r="FT461" t="str">
            <v>EISAx</v>
          </cell>
          <cell r="FV461">
            <v>2037779.1719999998</v>
          </cell>
          <cell r="GD461" t="str">
            <v>WA</v>
          </cell>
          <cell r="GE461">
            <v>3869175.5959999999</v>
          </cell>
          <cell r="GF461">
            <v>5596378.7879999997</v>
          </cell>
          <cell r="GI461">
            <v>1</v>
          </cell>
          <cell r="GJ461">
            <v>1</v>
          </cell>
          <cell r="GK461" t="str">
            <v>WA</v>
          </cell>
          <cell r="GL461">
            <v>2003.7159999999999</v>
          </cell>
          <cell r="GM461" t="str">
            <v>Pre 1980</v>
          </cell>
          <cell r="GN461">
            <v>-1</v>
          </cell>
          <cell r="GQ461">
            <v>9918354.1256799977</v>
          </cell>
          <cell r="GR461">
            <v>581824.02420999995</v>
          </cell>
          <cell r="GU461" t="str">
            <v>Heat Pump (Central System)</v>
          </cell>
          <cell r="GX461" t="str">
            <v>None</v>
          </cell>
          <cell r="GY461" t="str">
            <v>WA</v>
          </cell>
          <cell r="GZ461">
            <v>1150.87915039063</v>
          </cell>
        </row>
        <row r="462">
          <cell r="AD462" t="str">
            <v>WA</v>
          </cell>
          <cell r="AH462" t="str">
            <v>WA</v>
          </cell>
          <cell r="AI462" t="str">
            <v>Pre 1980</v>
          </cell>
          <cell r="AJ462">
            <v>1464.694</v>
          </cell>
          <cell r="AK462" t="b">
            <v>1</v>
          </cell>
          <cell r="AN462" t="str">
            <v>OR</v>
          </cell>
          <cell r="AO462" t="str">
            <v>Heat Pump (Central System)</v>
          </cell>
          <cell r="AP462" t="str">
            <v>Pre 1980</v>
          </cell>
          <cell r="AQ462" t="str">
            <v>Basement</v>
          </cell>
          <cell r="AR462">
            <v>6932.73828125</v>
          </cell>
          <cell r="AU462" t="str">
            <v>No</v>
          </cell>
          <cell r="AV462" t="b">
            <v>1</v>
          </cell>
          <cell r="AX462">
            <v>31335977.03125</v>
          </cell>
          <cell r="AY462" t="b">
            <v>0</v>
          </cell>
          <cell r="AZ462">
            <v>7315286.7796093756</v>
          </cell>
          <cell r="BA462">
            <v>1</v>
          </cell>
          <cell r="BB462">
            <v>6932.73828125</v>
          </cell>
          <cell r="BC462">
            <v>1.0000000405683873</v>
          </cell>
          <cell r="BF462" t="str">
            <v>OR</v>
          </cell>
          <cell r="BG462" t="str">
            <v>PTAC</v>
          </cell>
          <cell r="BH462" t="str">
            <v>Pre 1980</v>
          </cell>
          <cell r="BI462" t="str">
            <v>Crawlspace</v>
          </cell>
          <cell r="BJ462">
            <v>8264.9453125</v>
          </cell>
          <cell r="BM462" t="str">
            <v>No</v>
          </cell>
          <cell r="BN462">
            <v>8364124.65625</v>
          </cell>
          <cell r="BO462" t="b">
            <v>0</v>
          </cell>
          <cell r="BP462">
            <v>2540904.5348398439</v>
          </cell>
          <cell r="BQ462">
            <v>1</v>
          </cell>
          <cell r="BR462">
            <v>8264.9453125</v>
          </cell>
          <cell r="BU462" t="str">
            <v>WA</v>
          </cell>
          <cell r="BV462" t="str">
            <v>Pre 1980</v>
          </cell>
          <cell r="BW462" t="str">
            <v>Electric Storage - Inside Conditioned Space</v>
          </cell>
          <cell r="BY462">
            <v>2003.7159999999999</v>
          </cell>
          <cell r="BZ462" t="str">
            <v>le55</v>
          </cell>
          <cell r="CF462" t="str">
            <v>Conditioned</v>
          </cell>
          <cell r="CG462">
            <v>4956.4930000000004</v>
          </cell>
          <cell r="CH462" t="str">
            <v>WA</v>
          </cell>
          <cell r="CI462" t="str">
            <v>Top-Freezer w/o TTD Ice</v>
          </cell>
          <cell r="CJ462">
            <v>104086.353</v>
          </cell>
          <cell r="CK462" t="b">
            <v>0</v>
          </cell>
          <cell r="CQ462" t="str">
            <v>Unconditioned</v>
          </cell>
          <cell r="CR462">
            <v>1192.4649999999999</v>
          </cell>
          <cell r="CS462" t="str">
            <v>ID</v>
          </cell>
          <cell r="CT462" t="str">
            <v>Chest</v>
          </cell>
          <cell r="CU462">
            <v>29811.624999999996</v>
          </cell>
          <cell r="CV462" t="b">
            <v>0</v>
          </cell>
          <cell r="CZ462">
            <v>4956.4930000000004</v>
          </cell>
          <cell r="DA462" t="str">
            <v>WA</v>
          </cell>
          <cell r="DC462" t="str">
            <v>Vertical Axis</v>
          </cell>
          <cell r="DG462" t="str">
            <v>Electric</v>
          </cell>
          <cell r="DH462">
            <v>1188.027</v>
          </cell>
          <cell r="DI462" t="str">
            <v>OR</v>
          </cell>
          <cell r="DL462" t="str">
            <v>Gas</v>
          </cell>
          <cell r="DM462" t="str">
            <v>Gas</v>
          </cell>
          <cell r="DN462">
            <v>1464.694</v>
          </cell>
          <cell r="DO462" t="str">
            <v>WA</v>
          </cell>
          <cell r="DS462">
            <v>1464.694</v>
          </cell>
          <cell r="DT462" t="str">
            <v>WA</v>
          </cell>
          <cell r="DU462" t="str">
            <v>32to46</v>
          </cell>
          <cell r="DX462" t="b">
            <v>0</v>
          </cell>
          <cell r="DY462">
            <v>2003.7159999999999</v>
          </cell>
          <cell r="DZ462" t="str">
            <v>WA</v>
          </cell>
          <cell r="EC462" t="str">
            <v>Desktop</v>
          </cell>
          <cell r="ED462">
            <v>1464.694</v>
          </cell>
          <cell r="EE462" t="str">
            <v>WA</v>
          </cell>
          <cell r="EH462" t="str">
            <v>le20</v>
          </cell>
          <cell r="EI462">
            <v>1150.8789999999999</v>
          </cell>
          <cell r="EJ462" t="str">
            <v>WA</v>
          </cell>
          <cell r="EO462">
            <v>3785.7640000000001</v>
          </cell>
          <cell r="EP462" t="str">
            <v>ID</v>
          </cell>
          <cell r="ES462">
            <v>4956.4930000000004</v>
          </cell>
          <cell r="ET462" t="str">
            <v>WA</v>
          </cell>
          <cell r="EZ462" t="str">
            <v>WA</v>
          </cell>
          <cell r="FA462" t="str">
            <v>Other</v>
          </cell>
          <cell r="FB462">
            <v>640400.03999999992</v>
          </cell>
          <cell r="FC462">
            <v>213466.68</v>
          </cell>
          <cell r="FI462" t="str">
            <v>OR</v>
          </cell>
          <cell r="FJ462" t="str">
            <v>Other</v>
          </cell>
          <cell r="FK462" t="str">
            <v>EISAnqnx</v>
          </cell>
          <cell r="FL462">
            <v>1300889.5649999999</v>
          </cell>
          <cell r="FS462" t="str">
            <v>WA</v>
          </cell>
          <cell r="FT462" t="str">
            <v>EISAnqnx</v>
          </cell>
          <cell r="FV462">
            <v>594779.16</v>
          </cell>
          <cell r="GD462" t="str">
            <v>WA</v>
          </cell>
          <cell r="GE462">
            <v>2451897.7560000001</v>
          </cell>
          <cell r="GF462">
            <v>3515265.6</v>
          </cell>
          <cell r="GI462">
            <v>1</v>
          </cell>
          <cell r="GJ462">
            <v>1</v>
          </cell>
          <cell r="GK462" t="str">
            <v>WA</v>
          </cell>
          <cell r="GL462">
            <v>1464.694</v>
          </cell>
          <cell r="GM462" t="str">
            <v>Pre 1980</v>
          </cell>
          <cell r="GN462">
            <v>0</v>
          </cell>
          <cell r="GQ462">
            <v>8632737.9961900003</v>
          </cell>
          <cell r="GR462">
            <v>524305.525975</v>
          </cell>
          <cell r="GU462" t="str">
            <v>Natural Gas FAF</v>
          </cell>
          <cell r="GX462" t="str">
            <v>Heat Pump (Central System)</v>
          </cell>
          <cell r="GY462" t="str">
            <v>WA</v>
          </cell>
          <cell r="GZ462">
            <v>4956.49267578125</v>
          </cell>
        </row>
        <row r="463">
          <cell r="AD463" t="str">
            <v>OR</v>
          </cell>
          <cell r="AH463" t="str">
            <v>OR</v>
          </cell>
          <cell r="AI463" t="str">
            <v>Pre 1980</v>
          </cell>
          <cell r="AJ463">
            <v>1188.027</v>
          </cell>
          <cell r="AK463" t="b">
            <v>1</v>
          </cell>
          <cell r="AN463" t="str">
            <v>OR</v>
          </cell>
          <cell r="AO463" t="str">
            <v>Wood</v>
          </cell>
          <cell r="AP463" t="str">
            <v>Pre 1980</v>
          </cell>
          <cell r="AQ463" t="str">
            <v>Basement</v>
          </cell>
          <cell r="AR463">
            <v>6932.73828125</v>
          </cell>
          <cell r="AU463" t="str">
            <v>No</v>
          </cell>
          <cell r="AV463" t="b">
            <v>0</v>
          </cell>
          <cell r="AX463">
            <v>31335977.03125</v>
          </cell>
          <cell r="AY463" t="b">
            <v>0</v>
          </cell>
          <cell r="AZ463">
            <v>7315286.7796093756</v>
          </cell>
          <cell r="BA463" t="str">
            <v/>
          </cell>
          <cell r="BB463" t="str">
            <v/>
          </cell>
          <cell r="BC463">
            <v>1.0000000405683873</v>
          </cell>
          <cell r="BF463" t="str">
            <v>WA</v>
          </cell>
          <cell r="BG463" t="str">
            <v>Heat Pump (Central System)</v>
          </cell>
          <cell r="BH463" t="str">
            <v>1993-2006</v>
          </cell>
          <cell r="BI463" t="str">
            <v>Basement</v>
          </cell>
          <cell r="BJ463">
            <v>1904.28771972656</v>
          </cell>
          <cell r="BM463" t="str">
            <v>No</v>
          </cell>
          <cell r="BN463">
            <v>6166083.636474601</v>
          </cell>
          <cell r="BO463" t="b">
            <v>0</v>
          </cell>
          <cell r="BP463">
            <v>1445592.4152374249</v>
          </cell>
          <cell r="BQ463">
            <v>1</v>
          </cell>
          <cell r="BR463">
            <v>1904.28771972656</v>
          </cell>
          <cell r="BU463" t="str">
            <v>WA</v>
          </cell>
          <cell r="BV463" t="str">
            <v>Pre 1980</v>
          </cell>
          <cell r="BW463" t="str">
            <v>Electric Storage - Inside Conditioned Space</v>
          </cell>
          <cell r="BY463">
            <v>1464.694</v>
          </cell>
          <cell r="BZ463" t="str">
            <v>gt55</v>
          </cell>
          <cell r="CF463" t="str">
            <v>Conditioned</v>
          </cell>
          <cell r="CG463">
            <v>1464.694</v>
          </cell>
          <cell r="CH463" t="str">
            <v>WA</v>
          </cell>
          <cell r="CI463" t="str">
            <v>Top-Freezer w/o TTD Ice</v>
          </cell>
          <cell r="CJ463">
            <v>26364.491999999998</v>
          </cell>
          <cell r="CK463" t="b">
            <v>0</v>
          </cell>
          <cell r="CQ463" t="str">
            <v>Conditioned</v>
          </cell>
          <cell r="CR463">
            <v>1612.692</v>
          </cell>
          <cell r="CS463" t="str">
            <v>OR</v>
          </cell>
          <cell r="CT463" t="str">
            <v>Upright</v>
          </cell>
          <cell r="CU463">
            <v>16126.92</v>
          </cell>
          <cell r="CV463" t="b">
            <v>0</v>
          </cell>
          <cell r="CZ463">
            <v>4956.4930000000004</v>
          </cell>
          <cell r="DA463" t="str">
            <v>WA</v>
          </cell>
          <cell r="DC463" t="str">
            <v>Horizontal Axis</v>
          </cell>
          <cell r="DG463" t="str">
            <v>Electric</v>
          </cell>
          <cell r="DH463">
            <v>1524.7619999999999</v>
          </cell>
          <cell r="DI463" t="str">
            <v>WA</v>
          </cell>
          <cell r="DL463" t="str">
            <v>Electric</v>
          </cell>
          <cell r="DM463" t="str">
            <v>Electric</v>
          </cell>
          <cell r="DN463">
            <v>2003.7159999999999</v>
          </cell>
          <cell r="DO463" t="str">
            <v>WA</v>
          </cell>
          <cell r="DS463">
            <v>1464.694</v>
          </cell>
          <cell r="DT463" t="str">
            <v>WA</v>
          </cell>
          <cell r="DU463" t="str">
            <v>lt32</v>
          </cell>
          <cell r="DX463" t="b">
            <v>0</v>
          </cell>
          <cell r="DY463">
            <v>2003.7159999999999</v>
          </cell>
          <cell r="DZ463" t="str">
            <v>WA</v>
          </cell>
          <cell r="EC463" t="str">
            <v>Desktop</v>
          </cell>
          <cell r="ED463">
            <v>4956.4930000000004</v>
          </cell>
          <cell r="EE463" t="str">
            <v>WA</v>
          </cell>
          <cell r="EH463" t="str">
            <v>gt20</v>
          </cell>
          <cell r="EI463">
            <v>6932.7380000000003</v>
          </cell>
          <cell r="EJ463" t="str">
            <v>OR</v>
          </cell>
          <cell r="EO463">
            <v>3785.7640000000001</v>
          </cell>
          <cell r="EP463" t="str">
            <v>ID</v>
          </cell>
          <cell r="ES463">
            <v>6932.7380000000003</v>
          </cell>
          <cell r="ET463" t="str">
            <v>OR</v>
          </cell>
          <cell r="EZ463" t="str">
            <v>WA</v>
          </cell>
          <cell r="FA463" t="str">
            <v>Bathroom</v>
          </cell>
          <cell r="FB463">
            <v>725023.53</v>
          </cell>
          <cell r="FC463">
            <v>153792.87</v>
          </cell>
          <cell r="FI463" t="str">
            <v>OR</v>
          </cell>
          <cell r="FJ463" t="str">
            <v>Other</v>
          </cell>
          <cell r="FK463" t="str">
            <v>EISAq</v>
          </cell>
          <cell r="FL463">
            <v>522731.88</v>
          </cell>
          <cell r="FS463" t="str">
            <v>WA</v>
          </cell>
          <cell r="FT463" t="str">
            <v>EISAq</v>
          </cell>
          <cell r="FV463">
            <v>2552593.895</v>
          </cell>
          <cell r="GD463" t="str">
            <v>OR</v>
          </cell>
          <cell r="GE463">
            <v>5713221.8430000003</v>
          </cell>
          <cell r="GF463">
            <v>2864333.0970000001</v>
          </cell>
          <cell r="GI463">
            <v>1</v>
          </cell>
          <cell r="GJ463">
            <v>2</v>
          </cell>
          <cell r="GK463" t="str">
            <v>OR</v>
          </cell>
          <cell r="GL463">
            <v>1188.027</v>
          </cell>
          <cell r="GM463" t="str">
            <v>Pre 1980</v>
          </cell>
          <cell r="GN463">
            <v>-1</v>
          </cell>
          <cell r="GQ463">
            <v>6222799.8880559998</v>
          </cell>
          <cell r="GR463">
            <v>684591.64854750002</v>
          </cell>
          <cell r="GU463" t="str">
            <v>Natural Gas FAF</v>
          </cell>
          <cell r="GX463" t="str">
            <v>Natural Gas Other</v>
          </cell>
          <cell r="GY463" t="str">
            <v>WA</v>
          </cell>
          <cell r="GZ463">
            <v>4956.49267578125</v>
          </cell>
        </row>
        <row r="464">
          <cell r="AD464" t="str">
            <v>WA</v>
          </cell>
          <cell r="AH464" t="str">
            <v>WA</v>
          </cell>
          <cell r="AI464" t="str">
            <v>Pre 1980</v>
          </cell>
          <cell r="AJ464">
            <v>4956.4930000000004</v>
          </cell>
          <cell r="AK464" t="b">
            <v>1</v>
          </cell>
          <cell r="AN464" t="str">
            <v>OR</v>
          </cell>
          <cell r="AO464" t="str">
            <v>Wood</v>
          </cell>
          <cell r="AP464" t="str">
            <v>Pre 1980</v>
          </cell>
          <cell r="AQ464" t="str">
            <v>Basement</v>
          </cell>
          <cell r="AR464">
            <v>6932.73828125</v>
          </cell>
          <cell r="AU464" t="str">
            <v>No</v>
          </cell>
          <cell r="AV464" t="b">
            <v>0</v>
          </cell>
          <cell r="AX464">
            <v>31335977.03125</v>
          </cell>
          <cell r="AY464" t="b">
            <v>0</v>
          </cell>
          <cell r="AZ464">
            <v>7315286.7796093756</v>
          </cell>
          <cell r="BA464" t="str">
            <v/>
          </cell>
          <cell r="BB464" t="str">
            <v/>
          </cell>
          <cell r="BC464">
            <v>1.0000000405683873</v>
          </cell>
          <cell r="BF464" t="str">
            <v>ID</v>
          </cell>
          <cell r="BG464" t="str">
            <v>Central Air Conditioning (Ducted System)</v>
          </cell>
          <cell r="BH464" t="str">
            <v>1993-2006</v>
          </cell>
          <cell r="BI464" t="str">
            <v>Crawlspace</v>
          </cell>
          <cell r="BJ464">
            <v>3785.76440429688</v>
          </cell>
          <cell r="BM464" t="str">
            <v>No</v>
          </cell>
          <cell r="BN464">
            <v>7030164.4987793062</v>
          </cell>
          <cell r="BO464" t="b">
            <v>0</v>
          </cell>
          <cell r="BP464">
            <v>1820770.5831989527</v>
          </cell>
          <cell r="BQ464">
            <v>1</v>
          </cell>
          <cell r="BR464">
            <v>3785.76440429688</v>
          </cell>
          <cell r="BU464" t="str">
            <v>WA</v>
          </cell>
          <cell r="BV464" t="str">
            <v>1993-2006</v>
          </cell>
          <cell r="BW464" t="str">
            <v>Gas Storage Inside Conditioned Space</v>
          </cell>
          <cell r="BY464">
            <v>4956.4930000000004</v>
          </cell>
          <cell r="BZ464" t="str">
            <v>le55</v>
          </cell>
          <cell r="CF464" t="str">
            <v>Unconditioned</v>
          </cell>
          <cell r="CG464">
            <v>1464.694</v>
          </cell>
          <cell r="CH464" t="str">
            <v>WA</v>
          </cell>
          <cell r="CI464" t="str">
            <v>Top-Freezer w/o TTD Ice</v>
          </cell>
          <cell r="CJ464">
            <v>29293.879999999997</v>
          </cell>
          <cell r="CK464" t="b">
            <v>0</v>
          </cell>
          <cell r="CQ464" t="str">
            <v>Unconditioned</v>
          </cell>
          <cell r="CR464">
            <v>3785.7640000000001</v>
          </cell>
          <cell r="CS464" t="str">
            <v>ID</v>
          </cell>
          <cell r="CT464" t="str">
            <v>Chest</v>
          </cell>
          <cell r="CU464">
            <v>26500.348000000002</v>
          </cell>
          <cell r="CV464" t="b">
            <v>0</v>
          </cell>
          <cell r="CZ464">
            <v>4956.4930000000004</v>
          </cell>
          <cell r="DA464" t="str">
            <v>WA</v>
          </cell>
          <cell r="DC464" t="str">
            <v>Horizontal Axis</v>
          </cell>
          <cell r="DG464" t="str">
            <v>Electric</v>
          </cell>
          <cell r="DH464">
            <v>2003.7159999999999</v>
          </cell>
          <cell r="DI464" t="str">
            <v>WA</v>
          </cell>
          <cell r="DL464" t="str">
            <v>Electric</v>
          </cell>
          <cell r="DM464" t="str">
            <v>Electric</v>
          </cell>
          <cell r="DN464">
            <v>2003.7159999999999</v>
          </cell>
          <cell r="DO464" t="str">
            <v>WA</v>
          </cell>
          <cell r="DS464">
            <v>4956.4930000000004</v>
          </cell>
          <cell r="DT464" t="str">
            <v>WA</v>
          </cell>
          <cell r="DU464" t="str">
            <v>32to46</v>
          </cell>
          <cell r="DX464" t="b">
            <v>0</v>
          </cell>
          <cell r="DY464">
            <v>2003.7159999999999</v>
          </cell>
          <cell r="DZ464" t="str">
            <v>WA</v>
          </cell>
          <cell r="EC464" t="str">
            <v>Desktop</v>
          </cell>
          <cell r="ED464">
            <v>4956.4930000000004</v>
          </cell>
          <cell r="EE464" t="str">
            <v>WA</v>
          </cell>
          <cell r="EH464" t="str">
            <v>le20</v>
          </cell>
          <cell r="EI464">
            <v>4956.4930000000004</v>
          </cell>
          <cell r="EJ464" t="str">
            <v>WA</v>
          </cell>
          <cell r="EO464">
            <v>3785.7640000000001</v>
          </cell>
          <cell r="EP464" t="str">
            <v>ID</v>
          </cell>
          <cell r="ES464">
            <v>1524.7619999999999</v>
          </cell>
          <cell r="ET464" t="str">
            <v>WA</v>
          </cell>
          <cell r="EZ464" t="str">
            <v>WA</v>
          </cell>
          <cell r="FA464" t="str">
            <v>Bedrooms</v>
          </cell>
          <cell r="FB464">
            <v>219704.1</v>
          </cell>
          <cell r="FC464">
            <v>664971.076</v>
          </cell>
          <cell r="FI464" t="str">
            <v>OR</v>
          </cell>
          <cell r="FJ464" t="str">
            <v>Other</v>
          </cell>
          <cell r="FK464" t="str">
            <v>EISAx</v>
          </cell>
          <cell r="FL464">
            <v>320767.29000000004</v>
          </cell>
          <cell r="FS464" t="str">
            <v>WA</v>
          </cell>
          <cell r="FT464" t="str">
            <v>EISAx</v>
          </cell>
          <cell r="FV464">
            <v>1189558.32</v>
          </cell>
          <cell r="GD464" t="str">
            <v>WA</v>
          </cell>
          <cell r="GE464">
            <v>6859786.3120000008</v>
          </cell>
          <cell r="GF464">
            <v>8326908.2400000002</v>
          </cell>
          <cell r="GI464">
            <v>1</v>
          </cell>
          <cell r="GJ464">
            <v>1</v>
          </cell>
          <cell r="GK464" t="str">
            <v>WA</v>
          </cell>
          <cell r="GL464">
            <v>4956.4930000000004</v>
          </cell>
          <cell r="GM464" t="str">
            <v>Pre 1980</v>
          </cell>
          <cell r="GN464">
            <v>0</v>
          </cell>
          <cell r="GQ464">
            <v>29317259.575560004</v>
          </cell>
          <cell r="GR464">
            <v>708976.75872000004</v>
          </cell>
          <cell r="GU464" t="str">
            <v>Natural Gas FAF</v>
          </cell>
          <cell r="GX464" t="str">
            <v>Wood</v>
          </cell>
          <cell r="GY464" t="str">
            <v>WA</v>
          </cell>
          <cell r="GZ464">
            <v>4956.49267578125</v>
          </cell>
        </row>
        <row r="465">
          <cell r="AD465" t="str">
            <v>WA</v>
          </cell>
          <cell r="AH465" t="str">
            <v>WA</v>
          </cell>
          <cell r="AI465" t="str">
            <v>1993-2006</v>
          </cell>
          <cell r="AJ465">
            <v>4956.4930000000004</v>
          </cell>
          <cell r="AK465" t="b">
            <v>1</v>
          </cell>
          <cell r="AN465" t="str">
            <v>OR</v>
          </cell>
          <cell r="AO465" t="str">
            <v>Baseboard/Wall/Radiant</v>
          </cell>
          <cell r="AP465" t="str">
            <v>Pre 1980</v>
          </cell>
          <cell r="AQ465" t="str">
            <v>Crawlspace</v>
          </cell>
          <cell r="AR465">
            <v>1386.54765625</v>
          </cell>
          <cell r="AU465" t="str">
            <v>No</v>
          </cell>
          <cell r="AV465" t="b">
            <v>0</v>
          </cell>
          <cell r="AX465">
            <v>3605023.90625</v>
          </cell>
          <cell r="AY465" t="b">
            <v>0</v>
          </cell>
          <cell r="AZ465">
            <v>1566185.9974984375</v>
          </cell>
          <cell r="BA465" t="str">
            <v/>
          </cell>
          <cell r="BB465" t="str">
            <v/>
          </cell>
          <cell r="BC465">
            <v>0.20000000811367746</v>
          </cell>
          <cell r="BF465" t="str">
            <v>MT</v>
          </cell>
          <cell r="BG465" t="str">
            <v>Central Air Conditioning (Ducted System)</v>
          </cell>
          <cell r="BH465" t="str">
            <v>1993-2006</v>
          </cell>
          <cell r="BI465" t="str">
            <v>Crawlspace</v>
          </cell>
          <cell r="BJ465">
            <v>2130.88647460938</v>
          </cell>
          <cell r="BM465" t="str">
            <v>No</v>
          </cell>
          <cell r="BN465">
            <v>3070607.4099121164</v>
          </cell>
          <cell r="BO465" t="b">
            <v>0</v>
          </cell>
          <cell r="BP465">
            <v>593848.86732893204</v>
          </cell>
          <cell r="BQ465">
            <v>1</v>
          </cell>
          <cell r="BR465">
            <v>2130.88647460938</v>
          </cell>
          <cell r="BU465" t="str">
            <v>OR</v>
          </cell>
          <cell r="BV465" t="str">
            <v>1993-2006</v>
          </cell>
          <cell r="BW465" t="str">
            <v>Gas Storage Outside Conditioned Space</v>
          </cell>
          <cell r="BY465">
            <v>1188.027</v>
          </cell>
          <cell r="BZ465" t="str">
            <v>le55</v>
          </cell>
          <cell r="CF465" t="str">
            <v>Conditioned</v>
          </cell>
          <cell r="CG465">
            <v>4956.4930000000004</v>
          </cell>
          <cell r="CH465" t="str">
            <v>WA</v>
          </cell>
          <cell r="CI465" t="str">
            <v>Top-Freezer w/o TTD Ice</v>
          </cell>
          <cell r="CJ465">
            <v>89216.874000000011</v>
          </cell>
          <cell r="CK465" t="b">
            <v>0</v>
          </cell>
          <cell r="CQ465" t="str">
            <v>Unconditioned</v>
          </cell>
          <cell r="CR465">
            <v>1612.692</v>
          </cell>
          <cell r="CS465" t="str">
            <v>OR</v>
          </cell>
          <cell r="CT465" t="str">
            <v>Upright</v>
          </cell>
          <cell r="CU465">
            <v>32253.84</v>
          </cell>
          <cell r="CV465" t="b">
            <v>0</v>
          </cell>
          <cell r="CZ465">
            <v>1524.7619999999999</v>
          </cell>
          <cell r="DA465" t="str">
            <v>WA</v>
          </cell>
          <cell r="DC465" t="str">
            <v>Horizontal Axis</v>
          </cell>
          <cell r="DG465" t="str">
            <v>Electric</v>
          </cell>
          <cell r="DH465">
            <v>1524.7619999999999</v>
          </cell>
          <cell r="DI465" t="str">
            <v>WA</v>
          </cell>
          <cell r="DL465" t="str">
            <v>Gas</v>
          </cell>
          <cell r="DM465" t="str">
            <v>Electric</v>
          </cell>
          <cell r="DN465">
            <v>6932.7380000000003</v>
          </cell>
          <cell r="DO465" t="str">
            <v>OR</v>
          </cell>
          <cell r="DS465">
            <v>4956.4930000000004</v>
          </cell>
          <cell r="DT465" t="str">
            <v>WA</v>
          </cell>
          <cell r="DU465" t="str">
            <v>32to46</v>
          </cell>
          <cell r="DX465" t="b">
            <v>0</v>
          </cell>
          <cell r="DY465">
            <v>4956.4930000000004</v>
          </cell>
          <cell r="DZ465" t="str">
            <v>WA</v>
          </cell>
          <cell r="EC465" t="str">
            <v>Desktop</v>
          </cell>
          <cell r="ED465">
            <v>4956.4930000000004</v>
          </cell>
          <cell r="EE465" t="str">
            <v>WA</v>
          </cell>
          <cell r="EH465" t="str">
            <v>gt20</v>
          </cell>
          <cell r="EI465">
            <v>4956.4930000000004</v>
          </cell>
          <cell r="EJ465" t="str">
            <v>WA</v>
          </cell>
          <cell r="EO465">
            <v>3785.7640000000001</v>
          </cell>
          <cell r="EP465" t="str">
            <v>ID</v>
          </cell>
          <cell r="ES465">
            <v>6932.7380000000003</v>
          </cell>
          <cell r="ET465" t="str">
            <v>OR</v>
          </cell>
          <cell r="EZ465" t="str">
            <v>WA</v>
          </cell>
          <cell r="FA465" t="str">
            <v>Exterior</v>
          </cell>
          <cell r="FB465">
            <v>43940.82</v>
          </cell>
          <cell r="FC465">
            <v>1783997.2919999999</v>
          </cell>
          <cell r="FI465" t="str">
            <v>WA</v>
          </cell>
          <cell r="FJ465" t="str">
            <v>Bathroom</v>
          </cell>
          <cell r="FK465" t="str">
            <v>EISAnqnx</v>
          </cell>
          <cell r="FL465">
            <v>91485.72</v>
          </cell>
          <cell r="FS465" t="str">
            <v>WA</v>
          </cell>
          <cell r="FT465" t="str">
            <v>EISAnqnx</v>
          </cell>
          <cell r="FV465">
            <v>2604830.7999999998</v>
          </cell>
          <cell r="GD465" t="str">
            <v>WA</v>
          </cell>
          <cell r="GE465">
            <v>8346734.2120000003</v>
          </cell>
          <cell r="GF465">
            <v>7796563.489000001</v>
          </cell>
          <cell r="GI465">
            <v>1</v>
          </cell>
          <cell r="GJ465">
            <v>1</v>
          </cell>
          <cell r="GK465" t="str">
            <v>WA</v>
          </cell>
          <cell r="GL465">
            <v>4956.4930000000004</v>
          </cell>
          <cell r="GM465" t="str">
            <v>1993-2006</v>
          </cell>
          <cell r="GN465">
            <v>0</v>
          </cell>
          <cell r="GQ465">
            <v>29317259.575560004</v>
          </cell>
          <cell r="GR465">
            <v>708976.75872000004</v>
          </cell>
          <cell r="GU465" t="str">
            <v>Baseboard/Wall/Radiant</v>
          </cell>
          <cell r="GX465" t="str">
            <v>None</v>
          </cell>
          <cell r="GY465" t="str">
            <v>WA</v>
          </cell>
          <cell r="GZ465">
            <v>1524.76245117188</v>
          </cell>
        </row>
        <row r="466">
          <cell r="AD466" t="str">
            <v>WA</v>
          </cell>
          <cell r="AH466" t="str">
            <v>WA</v>
          </cell>
          <cell r="AI466" t="str">
            <v>Pre 1980</v>
          </cell>
          <cell r="AJ466">
            <v>4956.4930000000004</v>
          </cell>
          <cell r="AK466" t="b">
            <v>1</v>
          </cell>
          <cell r="AN466" t="str">
            <v>OR</v>
          </cell>
          <cell r="AO466" t="str">
            <v>Baseboard/Wall/Radiant</v>
          </cell>
          <cell r="AP466" t="str">
            <v>Pre 1980</v>
          </cell>
          <cell r="AQ466" t="str">
            <v>Basement</v>
          </cell>
          <cell r="AR466">
            <v>5546.1906250000002</v>
          </cell>
          <cell r="AU466" t="str">
            <v>No</v>
          </cell>
          <cell r="AV466" t="b">
            <v>0</v>
          </cell>
          <cell r="AX466">
            <v>14420095.625</v>
          </cell>
          <cell r="AY466" t="b">
            <v>0</v>
          </cell>
          <cell r="AZ466">
            <v>6264743.9899937501</v>
          </cell>
          <cell r="BA466" t="str">
            <v/>
          </cell>
          <cell r="BB466" t="str">
            <v/>
          </cell>
          <cell r="BC466">
            <v>0.80000003245470985</v>
          </cell>
          <cell r="BF466" t="str">
            <v>WA</v>
          </cell>
          <cell r="BG466" t="str">
            <v>Heat Pump (Central System)</v>
          </cell>
          <cell r="BH466" t="str">
            <v>Pre 1980</v>
          </cell>
          <cell r="BI466" t="str">
            <v>Basement</v>
          </cell>
          <cell r="BJ466">
            <v>2079.99340820313</v>
          </cell>
          <cell r="BM466" t="str">
            <v>No</v>
          </cell>
          <cell r="BN466">
            <v>7250857.0209961114</v>
          </cell>
          <cell r="BO466" t="b">
            <v>0</v>
          </cell>
          <cell r="BP466">
            <v>1401894.7571948275</v>
          </cell>
          <cell r="BQ466">
            <v>1</v>
          </cell>
          <cell r="BR466">
            <v>2079.99340820313</v>
          </cell>
          <cell r="BU466" t="str">
            <v>WA</v>
          </cell>
          <cell r="BV466" t="str">
            <v>Pre 1980</v>
          </cell>
          <cell r="BW466" t="str">
            <v>Electric Storage - Outside Conditioned Space - Buffered</v>
          </cell>
          <cell r="BY466">
            <v>1524.7619999999999</v>
          </cell>
          <cell r="BZ466" t="str">
            <v>le55</v>
          </cell>
          <cell r="CF466" t="str">
            <v>Conditioned</v>
          </cell>
          <cell r="CG466">
            <v>2003.7159999999999</v>
          </cell>
          <cell r="CH466" t="str">
            <v>WA</v>
          </cell>
          <cell r="CI466" t="str">
            <v>Top-Freezer w/o TTD Ice</v>
          </cell>
          <cell r="CJ466">
            <v>38070.603999999999</v>
          </cell>
          <cell r="CK466" t="b">
            <v>0</v>
          </cell>
          <cell r="CQ466" t="str">
            <v>Unconditioned</v>
          </cell>
          <cell r="CR466">
            <v>3785.7640000000001</v>
          </cell>
          <cell r="CS466" t="str">
            <v>ID</v>
          </cell>
          <cell r="CT466" t="str">
            <v>Chest</v>
          </cell>
          <cell r="CU466">
            <v>37857.64</v>
          </cell>
          <cell r="CV466" t="b">
            <v>0</v>
          </cell>
          <cell r="CZ466">
            <v>4956.4930000000004</v>
          </cell>
          <cell r="DA466" t="str">
            <v>WA</v>
          </cell>
          <cell r="DC466" t="str">
            <v>Vertical Axis</v>
          </cell>
          <cell r="DG466" t="str">
            <v>Electric</v>
          </cell>
          <cell r="DH466">
            <v>6932.7380000000003</v>
          </cell>
          <cell r="DI466" t="str">
            <v>OR</v>
          </cell>
          <cell r="DL466" t="str">
            <v>Gas</v>
          </cell>
          <cell r="DM466" t="str">
            <v>Electric</v>
          </cell>
          <cell r="DN466">
            <v>4956.4930000000004</v>
          </cell>
          <cell r="DO466" t="str">
            <v>WA</v>
          </cell>
          <cell r="DS466">
            <v>4956.4930000000004</v>
          </cell>
          <cell r="DT466" t="str">
            <v>WA</v>
          </cell>
          <cell r="DU466" t="str">
            <v>32to46</v>
          </cell>
          <cell r="DX466" t="b">
            <v>1</v>
          </cell>
          <cell r="DY466">
            <v>4956.4930000000004</v>
          </cell>
          <cell r="DZ466" t="str">
            <v>WA</v>
          </cell>
          <cell r="EC466" t="str">
            <v>Desktop</v>
          </cell>
          <cell r="ED466">
            <v>4956.4930000000004</v>
          </cell>
          <cell r="EE466" t="str">
            <v>WA</v>
          </cell>
          <cell r="EH466" t="str">
            <v>gt20</v>
          </cell>
          <cell r="EI466">
            <v>4956.4930000000004</v>
          </cell>
          <cell r="EJ466" t="str">
            <v>WA</v>
          </cell>
          <cell r="EO466">
            <v>2079.9929999999999</v>
          </cell>
          <cell r="EP466" t="str">
            <v>WA</v>
          </cell>
          <cell r="ES466">
            <v>1188.027</v>
          </cell>
          <cell r="ET466" t="str">
            <v>OR</v>
          </cell>
          <cell r="EZ466" t="str">
            <v>WA</v>
          </cell>
          <cell r="FA466" t="str">
            <v>Kitchen</v>
          </cell>
          <cell r="FB466">
            <v>117175.51999999999</v>
          </cell>
          <cell r="FC466">
            <v>165510.42199999999</v>
          </cell>
          <cell r="FI466" t="str">
            <v>WA</v>
          </cell>
          <cell r="FJ466" t="str">
            <v>Bedrooms</v>
          </cell>
          <cell r="FK466" t="str">
            <v>EISAnqnx</v>
          </cell>
          <cell r="FL466">
            <v>182971.44</v>
          </cell>
          <cell r="FS466" t="str">
            <v>WA</v>
          </cell>
          <cell r="FT466" t="str">
            <v>EISAq</v>
          </cell>
          <cell r="FV466">
            <v>328609.424</v>
          </cell>
          <cell r="GD466" t="str">
            <v>WA</v>
          </cell>
          <cell r="GE466">
            <v>24757682.535</v>
          </cell>
          <cell r="GF466">
            <v>14373829.700000001</v>
          </cell>
          <cell r="GI466">
            <v>1</v>
          </cell>
          <cell r="GJ466">
            <v>2</v>
          </cell>
          <cell r="GK466" t="str">
            <v>WA</v>
          </cell>
          <cell r="GL466">
            <v>4956.4930000000004</v>
          </cell>
          <cell r="GM466" t="str">
            <v>Pre 1980</v>
          </cell>
          <cell r="GN466">
            <v>0</v>
          </cell>
          <cell r="GQ466">
            <v>27859232.812215004</v>
          </cell>
          <cell r="GR466">
            <v>1732926.2563575001</v>
          </cell>
          <cell r="GU466" t="str">
            <v>Natural Gas FAF</v>
          </cell>
          <cell r="GX466" t="str">
            <v>None</v>
          </cell>
          <cell r="GY466" t="str">
            <v>WA</v>
          </cell>
          <cell r="GZ466">
            <v>1524.76245117188</v>
          </cell>
        </row>
        <row r="467">
          <cell r="AD467" t="str">
            <v>WA</v>
          </cell>
          <cell r="AH467" t="str">
            <v>WA</v>
          </cell>
          <cell r="AI467" t="str">
            <v>Pre 1980</v>
          </cell>
          <cell r="AJ467">
            <v>1524.7619999999999</v>
          </cell>
          <cell r="AK467" t="b">
            <v>1</v>
          </cell>
          <cell r="AN467" t="str">
            <v>OR</v>
          </cell>
          <cell r="AO467" t="str">
            <v>Natural Gas FAF</v>
          </cell>
          <cell r="AP467" t="str">
            <v>Pre 1980</v>
          </cell>
          <cell r="AQ467" t="str">
            <v>Crawlspace</v>
          </cell>
          <cell r="AR467">
            <v>1386.54765625</v>
          </cell>
          <cell r="AU467" t="str">
            <v>No</v>
          </cell>
          <cell r="AV467" t="b">
            <v>1</v>
          </cell>
          <cell r="AX467">
            <v>3605023.90625</v>
          </cell>
          <cell r="AY467" t="b">
            <v>0</v>
          </cell>
          <cell r="AZ467">
            <v>1566185.9974984375</v>
          </cell>
          <cell r="BA467">
            <v>0.2</v>
          </cell>
          <cell r="BB467">
            <v>1386.54765625</v>
          </cell>
          <cell r="BC467">
            <v>0.20000000811367746</v>
          </cell>
          <cell r="BF467" t="str">
            <v>WA</v>
          </cell>
          <cell r="BG467" t="str">
            <v>Heat Pump (Central System)</v>
          </cell>
          <cell r="BH467" t="str">
            <v>1980-1992</v>
          </cell>
          <cell r="BI467" t="str">
            <v>Slab on Grade</v>
          </cell>
          <cell r="BJ467">
            <v>585.934682992788</v>
          </cell>
          <cell r="BM467" t="str">
            <v>No</v>
          </cell>
          <cell r="BN467">
            <v>1218744.1406249991</v>
          </cell>
          <cell r="BO467" t="b">
            <v>0</v>
          </cell>
          <cell r="BP467">
            <v>382937.61206993659</v>
          </cell>
          <cell r="BQ467">
            <v>0.33333333333333331</v>
          </cell>
          <cell r="BR467">
            <v>195.31156099759599</v>
          </cell>
          <cell r="BU467" t="str">
            <v>WA</v>
          </cell>
          <cell r="BV467" t="str">
            <v>Pre 1980</v>
          </cell>
          <cell r="BW467" t="str">
            <v>Gas Storage Inside Conditioned Space</v>
          </cell>
          <cell r="BY467">
            <v>1524.7619999999999</v>
          </cell>
          <cell r="BZ467" t="str">
            <v>le55</v>
          </cell>
          <cell r="CF467" t="str">
            <v>Conditioned</v>
          </cell>
          <cell r="CG467">
            <v>6932.7380000000003</v>
          </cell>
          <cell r="CH467" t="str">
            <v>OR</v>
          </cell>
          <cell r="CI467" t="str">
            <v>Bottom-Freezer (Including French Door) w/ TTD Ice</v>
          </cell>
          <cell r="CJ467">
            <v>180251.18799999999</v>
          </cell>
          <cell r="CK467" t="b">
            <v>0</v>
          </cell>
          <cell r="CQ467" t="str">
            <v>Unconditioned</v>
          </cell>
          <cell r="CR467">
            <v>1925.059</v>
          </cell>
          <cell r="CS467" t="str">
            <v>OR</v>
          </cell>
          <cell r="CT467" t="str">
            <v>Upright</v>
          </cell>
          <cell r="CU467">
            <v>23100.707999999999</v>
          </cell>
          <cell r="CV467" t="b">
            <v>0</v>
          </cell>
          <cell r="CZ467">
            <v>1524.7619999999999</v>
          </cell>
          <cell r="DA467" t="str">
            <v>WA</v>
          </cell>
          <cell r="DC467" t="str">
            <v>Vertical Axis</v>
          </cell>
          <cell r="DG467" t="str">
            <v>Electric</v>
          </cell>
          <cell r="DH467">
            <v>1524.7619999999999</v>
          </cell>
          <cell r="DI467" t="str">
            <v>WA</v>
          </cell>
          <cell r="DL467" t="str">
            <v>Electric</v>
          </cell>
          <cell r="DM467" t="str">
            <v>Electric</v>
          </cell>
          <cell r="DN467">
            <v>2003.7159999999999</v>
          </cell>
          <cell r="DO467" t="str">
            <v>WA</v>
          </cell>
          <cell r="DS467">
            <v>4956.4930000000004</v>
          </cell>
          <cell r="DT467" t="str">
            <v>WA</v>
          </cell>
          <cell r="DU467" t="str">
            <v>32to46</v>
          </cell>
          <cell r="DX467" t="b">
            <v>0</v>
          </cell>
          <cell r="DY467">
            <v>4956.4930000000004</v>
          </cell>
          <cell r="DZ467" t="str">
            <v>WA</v>
          </cell>
          <cell r="EC467" t="str">
            <v>Laptop</v>
          </cell>
          <cell r="ED467">
            <v>4956.4930000000004</v>
          </cell>
          <cell r="EE467" t="str">
            <v>WA</v>
          </cell>
          <cell r="EH467" t="str">
            <v>le20</v>
          </cell>
          <cell r="EI467">
            <v>2003.7159999999999</v>
          </cell>
          <cell r="EJ467" t="str">
            <v>WA</v>
          </cell>
          <cell r="EO467">
            <v>8264.9449999999997</v>
          </cell>
          <cell r="EP467" t="str">
            <v>OR</v>
          </cell>
          <cell r="ES467">
            <v>1524.7619999999999</v>
          </cell>
          <cell r="ET467" t="str">
            <v>WA</v>
          </cell>
          <cell r="EZ467" t="str">
            <v>WA</v>
          </cell>
          <cell r="FA467" t="str">
            <v>Other</v>
          </cell>
          <cell r="FB467">
            <v>446731.67</v>
          </cell>
          <cell r="FC467">
            <v>801187.61800000002</v>
          </cell>
          <cell r="FI467" t="str">
            <v>WA</v>
          </cell>
          <cell r="FJ467" t="str">
            <v>Exterior</v>
          </cell>
          <cell r="FK467" t="str">
            <v>EISAx</v>
          </cell>
          <cell r="FL467">
            <v>914857.2</v>
          </cell>
          <cell r="FS467" t="str">
            <v>WA</v>
          </cell>
          <cell r="FT467" t="str">
            <v>EISAx</v>
          </cell>
          <cell r="FV467">
            <v>551021.9</v>
          </cell>
          <cell r="GD467" t="str">
            <v>WA</v>
          </cell>
          <cell r="GE467">
            <v>1625396.2919999999</v>
          </cell>
          <cell r="GF467">
            <v>2653085.88</v>
          </cell>
          <cell r="GI467">
            <v>1</v>
          </cell>
          <cell r="GJ467">
            <v>1</v>
          </cell>
          <cell r="GK467" t="str">
            <v>WA</v>
          </cell>
          <cell r="GL467">
            <v>1524.7619999999999</v>
          </cell>
          <cell r="GM467" t="str">
            <v>Pre 1980</v>
          </cell>
          <cell r="GN467">
            <v>0</v>
          </cell>
          <cell r="GQ467">
            <v>7547541.4047599994</v>
          </cell>
          <cell r="GR467">
            <v>442748.95384500001</v>
          </cell>
          <cell r="GU467" t="str">
            <v>Other</v>
          </cell>
          <cell r="GX467" t="str">
            <v>Natural Gas FAF</v>
          </cell>
          <cell r="GY467" t="str">
            <v>OR</v>
          </cell>
          <cell r="GZ467">
            <v>6932.73828125</v>
          </cell>
        </row>
        <row r="468">
          <cell r="AD468" t="str">
            <v>WA</v>
          </cell>
          <cell r="AH468" t="str">
            <v>WA</v>
          </cell>
          <cell r="AI468" t="str">
            <v>Pre 1980</v>
          </cell>
          <cell r="AJ468">
            <v>4956.4930000000004</v>
          </cell>
          <cell r="AK468" t="b">
            <v>1</v>
          </cell>
          <cell r="AN468" t="str">
            <v>OR</v>
          </cell>
          <cell r="AO468" t="str">
            <v>Natural Gas FAF</v>
          </cell>
          <cell r="AP468" t="str">
            <v>Pre 1980</v>
          </cell>
          <cell r="AQ468" t="str">
            <v>Basement</v>
          </cell>
          <cell r="AR468">
            <v>5546.1906250000002</v>
          </cell>
          <cell r="AU468" t="str">
            <v>No</v>
          </cell>
          <cell r="AV468" t="b">
            <v>1</v>
          </cell>
          <cell r="AX468">
            <v>14420095.625</v>
          </cell>
          <cell r="AY468" t="b">
            <v>0</v>
          </cell>
          <cell r="AZ468">
            <v>6264743.9899937501</v>
          </cell>
          <cell r="BA468">
            <v>0.8</v>
          </cell>
          <cell r="BB468">
            <v>5546.1906250000002</v>
          </cell>
          <cell r="BC468">
            <v>0.80000003245470985</v>
          </cell>
          <cell r="BF468" t="str">
            <v>WA</v>
          </cell>
          <cell r="BG468" t="str">
            <v>Heat Pump (Central System)</v>
          </cell>
          <cell r="BH468" t="str">
            <v>1980-1992</v>
          </cell>
          <cell r="BI468" t="str">
            <v>Slab on Grade</v>
          </cell>
          <cell r="BJ468">
            <v>659.17651836688697</v>
          </cell>
          <cell r="BM468" t="str">
            <v>No</v>
          </cell>
          <cell r="BN468">
            <v>1371087.158203125</v>
          </cell>
          <cell r="BO468" t="b">
            <v>0</v>
          </cell>
          <cell r="BP468">
            <v>430804.81357867894</v>
          </cell>
          <cell r="BQ468">
            <v>0.33333333333333331</v>
          </cell>
          <cell r="BR468">
            <v>219.72550612229566</v>
          </cell>
          <cell r="BU468" t="str">
            <v>WA</v>
          </cell>
          <cell r="BV468" t="str">
            <v>Pre 1980</v>
          </cell>
          <cell r="BW468" t="str">
            <v>Gas Storage Inside Conditioned Space</v>
          </cell>
          <cell r="BY468">
            <v>1524.7619999999999</v>
          </cell>
          <cell r="BZ468" t="str">
            <v>le55</v>
          </cell>
          <cell r="CF468" t="str">
            <v>Conditioned</v>
          </cell>
          <cell r="CG468">
            <v>1524.7619999999999</v>
          </cell>
          <cell r="CH468" t="str">
            <v>WA</v>
          </cell>
          <cell r="CI468" t="str">
            <v>Top-Freezer w/o TTD Ice</v>
          </cell>
          <cell r="CJ468">
            <v>33544.763999999996</v>
          </cell>
          <cell r="CK468" t="b">
            <v>0</v>
          </cell>
          <cell r="CQ468" t="str">
            <v>Unconditioned</v>
          </cell>
          <cell r="CR468">
            <v>1612.692</v>
          </cell>
          <cell r="CS468" t="str">
            <v>OR</v>
          </cell>
          <cell r="CT468" t="str">
            <v>Upright</v>
          </cell>
          <cell r="CU468">
            <v>35479.224000000002</v>
          </cell>
          <cell r="CV468" t="b">
            <v>0</v>
          </cell>
          <cell r="CZ468">
            <v>4956.4930000000004</v>
          </cell>
          <cell r="DA468" t="str">
            <v>WA</v>
          </cell>
          <cell r="DC468" t="str">
            <v>Horizontal Axis</v>
          </cell>
          <cell r="DG468" t="str">
            <v>Electric</v>
          </cell>
          <cell r="DH468">
            <v>1464.694</v>
          </cell>
          <cell r="DI468" t="str">
            <v>WA</v>
          </cell>
          <cell r="DL468" t="str">
            <v>Electric</v>
          </cell>
          <cell r="DM468" t="str">
            <v>Electric</v>
          </cell>
          <cell r="DN468">
            <v>4956.4930000000004</v>
          </cell>
          <cell r="DO468" t="str">
            <v>WA</v>
          </cell>
          <cell r="DS468">
            <v>4956.4930000000004</v>
          </cell>
          <cell r="DT468" t="str">
            <v>WA</v>
          </cell>
          <cell r="DU468" t="str">
            <v>lt32</v>
          </cell>
          <cell r="DX468" t="b">
            <v>0</v>
          </cell>
          <cell r="DY468">
            <v>4956.4930000000004</v>
          </cell>
          <cell r="DZ468" t="str">
            <v>WA</v>
          </cell>
          <cell r="EC468" t="str">
            <v>Laptop</v>
          </cell>
          <cell r="ED468">
            <v>1464.694</v>
          </cell>
          <cell r="EE468" t="str">
            <v>WA</v>
          </cell>
          <cell r="EH468" t="str">
            <v>le20</v>
          </cell>
          <cell r="EI468">
            <v>1524.7619999999999</v>
          </cell>
          <cell r="EJ468" t="str">
            <v>WA</v>
          </cell>
          <cell r="EO468">
            <v>1192.4649999999999</v>
          </cell>
          <cell r="EP468" t="str">
            <v>ID</v>
          </cell>
          <cell r="ES468">
            <v>2003.7159999999999</v>
          </cell>
          <cell r="ET468" t="str">
            <v>WA</v>
          </cell>
          <cell r="EZ468" t="str">
            <v>WA</v>
          </cell>
          <cell r="FA468" t="str">
            <v>Bathroom</v>
          </cell>
          <cell r="FB468">
            <v>4748320.2940000007</v>
          </cell>
          <cell r="FC468">
            <v>1442339.4630000002</v>
          </cell>
          <cell r="FI468" t="str">
            <v>WA</v>
          </cell>
          <cell r="FJ468" t="str">
            <v>Kitchen</v>
          </cell>
          <cell r="FK468" t="str">
            <v>EISAx</v>
          </cell>
          <cell r="FL468">
            <v>297328.58999999997</v>
          </cell>
          <cell r="FS468" t="str">
            <v>WA</v>
          </cell>
          <cell r="FT468" t="str">
            <v>EISAnqnx</v>
          </cell>
          <cell r="FV468">
            <v>4299828.84</v>
          </cell>
          <cell r="GD468" t="str">
            <v>WA</v>
          </cell>
          <cell r="GE468">
            <v>18562066.285</v>
          </cell>
          <cell r="GF468">
            <v>8465690.0439999998</v>
          </cell>
          <cell r="GI468">
            <v>1</v>
          </cell>
          <cell r="GJ468">
            <v>1</v>
          </cell>
          <cell r="GK468" t="str">
            <v>WA</v>
          </cell>
          <cell r="GL468">
            <v>4956.4930000000004</v>
          </cell>
          <cell r="GM468" t="str">
            <v>Pre 1980</v>
          </cell>
          <cell r="GN468">
            <v>0</v>
          </cell>
          <cell r="GQ468">
            <v>23007510.161249001</v>
          </cell>
          <cell r="GR468">
            <v>1853220.3414675</v>
          </cell>
          <cell r="GU468" t="str">
            <v>Baseboard/Wall/Radiant</v>
          </cell>
          <cell r="GX468" t="str">
            <v>None</v>
          </cell>
          <cell r="GY468" t="str">
            <v>WA</v>
          </cell>
          <cell r="GZ468">
            <v>2003.71557617188</v>
          </cell>
        </row>
        <row r="469">
          <cell r="AD469" t="str">
            <v>WA</v>
          </cell>
          <cell r="AH469" t="str">
            <v>WA</v>
          </cell>
          <cell r="AI469" t="str">
            <v>Pre 1980</v>
          </cell>
          <cell r="AJ469">
            <v>1524.7619999999999</v>
          </cell>
          <cell r="AK469" t="b">
            <v>1</v>
          </cell>
          <cell r="AN469" t="str">
            <v>WA</v>
          </cell>
          <cell r="AO469" t="str">
            <v>Natural Gas FAF</v>
          </cell>
          <cell r="AP469" t="str">
            <v>Pre 1980</v>
          </cell>
          <cell r="AQ469" t="str">
            <v>Crawlspace</v>
          </cell>
          <cell r="AR469">
            <v>1524.76245117188</v>
          </cell>
          <cell r="AU469" t="str">
            <v>No</v>
          </cell>
          <cell r="AV469" t="b">
            <v>1</v>
          </cell>
          <cell r="AX469">
            <v>2496036.1325683678</v>
          </cell>
          <cell r="AY469" t="b">
            <v>0</v>
          </cell>
          <cell r="AZ469">
            <v>624228.44645881548</v>
          </cell>
          <cell r="BA469">
            <v>1</v>
          </cell>
          <cell r="BB469">
            <v>1524.76245117188</v>
          </cell>
          <cell r="BC469">
            <v>1.0000002958965923</v>
          </cell>
          <cell r="BF469" t="str">
            <v>WA</v>
          </cell>
          <cell r="BG469" t="str">
            <v>Heat Pump (Central System)</v>
          </cell>
          <cell r="BH469" t="str">
            <v>1980-1992</v>
          </cell>
          <cell r="BI469" t="str">
            <v>Basement</v>
          </cell>
          <cell r="BJ469">
            <v>659.17651836688697</v>
          </cell>
          <cell r="BM469" t="str">
            <v>No</v>
          </cell>
          <cell r="BN469">
            <v>1371087.158203125</v>
          </cell>
          <cell r="BO469" t="b">
            <v>0</v>
          </cell>
          <cell r="BP469">
            <v>430804.81357867894</v>
          </cell>
          <cell r="BQ469">
            <v>0.33333333333333331</v>
          </cell>
          <cell r="BR469">
            <v>219.72550612229566</v>
          </cell>
          <cell r="BU469" t="str">
            <v>WA</v>
          </cell>
          <cell r="BV469" t="str">
            <v>Pre 1980</v>
          </cell>
          <cell r="BW469" t="str">
            <v>Electric Storage - Inside Conditioned Space</v>
          </cell>
          <cell r="BY469">
            <v>1524.7619999999999</v>
          </cell>
          <cell r="BZ469" t="str">
            <v>le55</v>
          </cell>
          <cell r="CF469" t="str">
            <v>Conditioned</v>
          </cell>
          <cell r="CG469">
            <v>6932.7380000000003</v>
          </cell>
          <cell r="CH469" t="str">
            <v>OR</v>
          </cell>
          <cell r="CI469" t="str">
            <v>Top-Freezer w/o TTD Ice</v>
          </cell>
          <cell r="CJ469">
            <v>173318.45</v>
          </cell>
          <cell r="CK469" t="b">
            <v>0</v>
          </cell>
          <cell r="CQ469" t="str">
            <v>Conditioned</v>
          </cell>
          <cell r="CR469">
            <v>1612.692</v>
          </cell>
          <cell r="CS469" t="str">
            <v>OR</v>
          </cell>
          <cell r="CT469" t="str">
            <v>Upright</v>
          </cell>
          <cell r="CU469">
            <v>32253.84</v>
          </cell>
          <cell r="CV469" t="b">
            <v>0</v>
          </cell>
          <cell r="CZ469">
            <v>1524.7619999999999</v>
          </cell>
          <cell r="DA469" t="str">
            <v>WA</v>
          </cell>
          <cell r="DC469" t="str">
            <v>Vertical Axis</v>
          </cell>
          <cell r="DG469" t="str">
            <v>Electric</v>
          </cell>
          <cell r="DH469">
            <v>1188.027</v>
          </cell>
          <cell r="DI469" t="str">
            <v>OR</v>
          </cell>
          <cell r="DL469" t="str">
            <v>Electric</v>
          </cell>
          <cell r="DM469" t="str">
            <v>Electric</v>
          </cell>
          <cell r="DN469">
            <v>2003.7159999999999</v>
          </cell>
          <cell r="DO469" t="str">
            <v>WA</v>
          </cell>
          <cell r="DS469">
            <v>4956.4930000000004</v>
          </cell>
          <cell r="DT469" t="str">
            <v>WA</v>
          </cell>
          <cell r="DU469" t="str">
            <v>lt32</v>
          </cell>
          <cell r="DX469" t="b">
            <v>0</v>
          </cell>
          <cell r="DY469">
            <v>4956.4930000000004</v>
          </cell>
          <cell r="DZ469" t="str">
            <v>WA</v>
          </cell>
          <cell r="EC469" t="str">
            <v>Desktop</v>
          </cell>
          <cell r="ED469">
            <v>6932.7380000000003</v>
          </cell>
          <cell r="EE469" t="str">
            <v>OR</v>
          </cell>
          <cell r="EH469" t="str">
            <v>le20</v>
          </cell>
          <cell r="EI469">
            <v>1524.7619999999999</v>
          </cell>
          <cell r="EJ469" t="str">
            <v>WA</v>
          </cell>
          <cell r="EO469">
            <v>1192.4649999999999</v>
          </cell>
          <cell r="EP469" t="str">
            <v>ID</v>
          </cell>
          <cell r="ES469">
            <v>1188.027</v>
          </cell>
          <cell r="ET469" t="str">
            <v>OR</v>
          </cell>
          <cell r="EZ469" t="str">
            <v>WA</v>
          </cell>
          <cell r="FA469" t="str">
            <v>Bedrooms</v>
          </cell>
          <cell r="FB469">
            <v>3519110.0300000003</v>
          </cell>
          <cell r="FC469">
            <v>2701288.6850000001</v>
          </cell>
          <cell r="FI469" t="str">
            <v>WA</v>
          </cell>
          <cell r="FJ469" t="str">
            <v>Living Room/Family Room</v>
          </cell>
          <cell r="FK469" t="str">
            <v>EISAnqnx</v>
          </cell>
          <cell r="FL469">
            <v>548914.31999999995</v>
          </cell>
          <cell r="FS469" t="str">
            <v>WA</v>
          </cell>
          <cell r="FT469" t="str">
            <v>EISAq</v>
          </cell>
          <cell r="FV469">
            <v>89960.957999999999</v>
          </cell>
          <cell r="GD469" t="str">
            <v>WA</v>
          </cell>
          <cell r="GE469">
            <v>1039887.684</v>
          </cell>
          <cell r="GF469">
            <v>4356245.034</v>
          </cell>
          <cell r="GI469">
            <v>1</v>
          </cell>
          <cell r="GJ469">
            <v>1</v>
          </cell>
          <cell r="GK469" t="str">
            <v>WA</v>
          </cell>
          <cell r="GL469">
            <v>1524.7619999999999</v>
          </cell>
          <cell r="GM469" t="str">
            <v>Pre 1980</v>
          </cell>
          <cell r="GN469">
            <v>0</v>
          </cell>
          <cell r="GQ469">
            <v>7547541.4047599994</v>
          </cell>
          <cell r="GR469">
            <v>442748.95384500001</v>
          </cell>
          <cell r="GU469" t="str">
            <v>Natural Gas Other</v>
          </cell>
          <cell r="GX469" t="str">
            <v>Baseboard/Wall/Radiant</v>
          </cell>
          <cell r="GY469" t="str">
            <v>OR</v>
          </cell>
          <cell r="GZ469">
            <v>1188.02661132813</v>
          </cell>
        </row>
        <row r="470">
          <cell r="AD470" t="str">
            <v>WA</v>
          </cell>
          <cell r="AH470" t="str">
            <v>WA</v>
          </cell>
          <cell r="AI470" t="str">
            <v>Pre 1980</v>
          </cell>
          <cell r="AJ470">
            <v>4956.4930000000004</v>
          </cell>
          <cell r="AK470" t="b">
            <v>1</v>
          </cell>
          <cell r="AN470" t="str">
            <v>WA</v>
          </cell>
          <cell r="AO470" t="str">
            <v>Baseboard/Wall/Radiant</v>
          </cell>
          <cell r="AP470" t="str">
            <v>Pre 1980</v>
          </cell>
          <cell r="AQ470" t="str">
            <v>Basement</v>
          </cell>
          <cell r="AR470">
            <v>1524.76245117188</v>
          </cell>
          <cell r="AU470" t="str">
            <v>Yes</v>
          </cell>
          <cell r="AV470" t="b">
            <v>1</v>
          </cell>
          <cell r="AX470">
            <v>2442669.4467773517</v>
          </cell>
          <cell r="AY470" t="b">
            <v>0</v>
          </cell>
          <cell r="AZ470">
            <v>0</v>
          </cell>
          <cell r="BA470">
            <v>1</v>
          </cell>
          <cell r="BB470">
            <v>1524.76245117188</v>
          </cell>
          <cell r="BC470">
            <v>1.0000002958965923</v>
          </cell>
          <cell r="BF470" t="str">
            <v>MT</v>
          </cell>
          <cell r="BG470" t="str">
            <v>Heat Pump (Central System)</v>
          </cell>
          <cell r="BH470" t="str">
            <v>1993-2006</v>
          </cell>
          <cell r="BI470" t="str">
            <v>Basement</v>
          </cell>
          <cell r="BJ470">
            <v>1144.67944335938</v>
          </cell>
          <cell r="BM470" t="str">
            <v>No</v>
          </cell>
          <cell r="BN470">
            <v>7341973.9497070629</v>
          </cell>
          <cell r="BO470" t="b">
            <v>0</v>
          </cell>
          <cell r="BP470">
            <v>1165363.800900884</v>
          </cell>
          <cell r="BQ470">
            <v>1</v>
          </cell>
          <cell r="BR470">
            <v>1144.67944335938</v>
          </cell>
          <cell r="BU470" t="str">
            <v>WA</v>
          </cell>
          <cell r="BV470" t="str">
            <v>Pre 1980</v>
          </cell>
          <cell r="BW470" t="str">
            <v>Gas Storage Inside Conditioned Space</v>
          </cell>
          <cell r="BY470">
            <v>2003.7159999999999</v>
          </cell>
          <cell r="BZ470" t="str">
            <v>le55</v>
          </cell>
          <cell r="CF470" t="str">
            <v>Conditioned</v>
          </cell>
          <cell r="CG470">
            <v>1188.027</v>
          </cell>
          <cell r="CH470" t="str">
            <v>OR</v>
          </cell>
          <cell r="CI470" t="str">
            <v>Top-Freezer w/o TTD Ice</v>
          </cell>
          <cell r="CJ470">
            <v>23760.54</v>
          </cell>
          <cell r="CK470" t="b">
            <v>0</v>
          </cell>
          <cell r="CQ470" t="str">
            <v>Conditioned</v>
          </cell>
          <cell r="CR470">
            <v>1904.288</v>
          </cell>
          <cell r="CS470" t="str">
            <v>WA</v>
          </cell>
          <cell r="CT470" t="str">
            <v>Upright</v>
          </cell>
          <cell r="CU470">
            <v>26660.031999999999</v>
          </cell>
          <cell r="CV470" t="b">
            <v>0</v>
          </cell>
          <cell r="CZ470">
            <v>2003.7159999999999</v>
          </cell>
          <cell r="DA470" t="str">
            <v>WA</v>
          </cell>
          <cell r="DC470" t="str">
            <v>Vertical Axis</v>
          </cell>
          <cell r="DG470" t="str">
            <v>Electric</v>
          </cell>
          <cell r="DH470">
            <v>2003.7159999999999</v>
          </cell>
          <cell r="DI470" t="str">
            <v>WA</v>
          </cell>
          <cell r="DL470" t="str">
            <v>Gas</v>
          </cell>
          <cell r="DM470" t="str">
            <v>Electric</v>
          </cell>
          <cell r="DN470">
            <v>1524.7619999999999</v>
          </cell>
          <cell r="DO470" t="str">
            <v>WA</v>
          </cell>
          <cell r="DS470">
            <v>4956.4930000000004</v>
          </cell>
          <cell r="DT470" t="str">
            <v>WA</v>
          </cell>
          <cell r="DU470" t="str">
            <v>gt46</v>
          </cell>
          <cell r="DX470" t="b">
            <v>1</v>
          </cell>
          <cell r="DY470">
            <v>2003.7159999999999</v>
          </cell>
          <cell r="DZ470" t="str">
            <v>WA</v>
          </cell>
          <cell r="EC470" t="str">
            <v>Desktop</v>
          </cell>
          <cell r="ED470">
            <v>4956.4930000000004</v>
          </cell>
          <cell r="EE470" t="str">
            <v>WA</v>
          </cell>
          <cell r="EH470" t="str">
            <v>le20</v>
          </cell>
          <cell r="EI470">
            <v>1464.694</v>
          </cell>
          <cell r="EJ470" t="str">
            <v>WA</v>
          </cell>
          <cell r="EO470">
            <v>2130.886</v>
          </cell>
          <cell r="EP470" t="str">
            <v>MT</v>
          </cell>
          <cell r="ES470">
            <v>1524.7619999999999</v>
          </cell>
          <cell r="ET470" t="str">
            <v>WA</v>
          </cell>
          <cell r="EZ470" t="str">
            <v>WA</v>
          </cell>
          <cell r="FA470" t="str">
            <v>Garage</v>
          </cell>
          <cell r="FB470">
            <v>1189558.32</v>
          </cell>
          <cell r="FC470">
            <v>3058156.1810000003</v>
          </cell>
          <cell r="FI470" t="str">
            <v>WA</v>
          </cell>
          <cell r="FJ470" t="str">
            <v>Other</v>
          </cell>
          <cell r="FK470" t="str">
            <v>EISAnqnx</v>
          </cell>
          <cell r="FL470">
            <v>91485.72</v>
          </cell>
          <cell r="FS470" t="str">
            <v>WA</v>
          </cell>
          <cell r="FT470" t="str">
            <v>EISAx</v>
          </cell>
          <cell r="FV470">
            <v>564161.93999999994</v>
          </cell>
          <cell r="GD470" t="str">
            <v>WA</v>
          </cell>
          <cell r="GE470">
            <v>9105077.6410000008</v>
          </cell>
          <cell r="GF470">
            <v>9516466.5600000005</v>
          </cell>
          <cell r="GI470">
            <v>1</v>
          </cell>
          <cell r="GJ470">
            <v>1</v>
          </cell>
          <cell r="GK470" t="str">
            <v>WA</v>
          </cell>
          <cell r="GL470">
            <v>4956.4930000000004</v>
          </cell>
          <cell r="GM470" t="str">
            <v>Pre 1980</v>
          </cell>
          <cell r="GN470">
            <v>-1</v>
          </cell>
          <cell r="GQ470">
            <v>27922269.490189001</v>
          </cell>
          <cell r="GR470">
            <v>175893.54533749999</v>
          </cell>
          <cell r="GU470" t="str">
            <v>Natural Gas Other</v>
          </cell>
          <cell r="GX470" t="str">
            <v>Wood</v>
          </cell>
          <cell r="GY470" t="str">
            <v>OR</v>
          </cell>
          <cell r="GZ470">
            <v>1188.02661132813</v>
          </cell>
        </row>
        <row r="471">
          <cell r="AD471" t="str">
            <v>WA</v>
          </cell>
          <cell r="AH471" t="str">
            <v>WA</v>
          </cell>
          <cell r="AI471" t="str">
            <v>Pre 1980</v>
          </cell>
          <cell r="AJ471">
            <v>1524.7619999999999</v>
          </cell>
          <cell r="AK471" t="b">
            <v>1</v>
          </cell>
          <cell r="AN471" t="str">
            <v>WA</v>
          </cell>
          <cell r="AO471" t="str">
            <v>Baseboard/Wall/Radiant</v>
          </cell>
          <cell r="AP471" t="str">
            <v>Pre 1980</v>
          </cell>
          <cell r="AQ471" t="str">
            <v>Basement</v>
          </cell>
          <cell r="AR471">
            <v>1524.76245117188</v>
          </cell>
          <cell r="AU471" t="str">
            <v>No</v>
          </cell>
          <cell r="AV471" t="b">
            <v>0</v>
          </cell>
          <cell r="AX471">
            <v>4688644.5373535315</v>
          </cell>
          <cell r="AY471" t="b">
            <v>0</v>
          </cell>
          <cell r="AZ471">
            <v>2395973.596710213</v>
          </cell>
          <cell r="BA471" t="str">
            <v/>
          </cell>
          <cell r="BB471" t="str">
            <v/>
          </cell>
          <cell r="BC471">
            <v>1.0000002958965923</v>
          </cell>
          <cell r="BF471" t="str">
            <v>OR</v>
          </cell>
          <cell r="BG471" t="str">
            <v>Heat Pump (Central System)</v>
          </cell>
          <cell r="BH471" t="str">
            <v>1980-1992</v>
          </cell>
          <cell r="BI471" t="str">
            <v>Crawlspace</v>
          </cell>
          <cell r="BJ471">
            <v>1925.05932617188</v>
          </cell>
          <cell r="BM471" t="str">
            <v>No</v>
          </cell>
          <cell r="BN471">
            <v>4027224.1103515727</v>
          </cell>
          <cell r="BO471" t="b">
            <v>0</v>
          </cell>
          <cell r="BP471">
            <v>916938.86807607661</v>
          </cell>
          <cell r="BQ471">
            <v>1</v>
          </cell>
          <cell r="BR471">
            <v>1925.05932617188</v>
          </cell>
          <cell r="BU471" t="str">
            <v>WA</v>
          </cell>
          <cell r="BV471" t="str">
            <v>Pre 1980</v>
          </cell>
          <cell r="BW471" t="str">
            <v>Gas Storage Inside Conditioned Space</v>
          </cell>
          <cell r="BY471">
            <v>1464.694</v>
          </cell>
          <cell r="BZ471" t="str">
            <v>le55</v>
          </cell>
          <cell r="CF471" t="str">
            <v>Conditioned</v>
          </cell>
          <cell r="CG471">
            <v>1188.027</v>
          </cell>
          <cell r="CH471" t="str">
            <v>OR</v>
          </cell>
          <cell r="CI471" t="str">
            <v>Top-Freezer w/o TTD Ice</v>
          </cell>
          <cell r="CJ471">
            <v>23760.54</v>
          </cell>
          <cell r="CK471" t="b">
            <v>0</v>
          </cell>
          <cell r="CQ471" t="str">
            <v>Conditioned</v>
          </cell>
          <cell r="CR471">
            <v>3785.7640000000001</v>
          </cell>
          <cell r="CS471" t="str">
            <v>ID</v>
          </cell>
          <cell r="CT471" t="str">
            <v>Upright</v>
          </cell>
          <cell r="CU471">
            <v>79501.044000000009</v>
          </cell>
          <cell r="CV471" t="b">
            <v>0</v>
          </cell>
          <cell r="CZ471">
            <v>4956.4930000000004</v>
          </cell>
          <cell r="DA471" t="str">
            <v>WA</v>
          </cell>
          <cell r="DC471" t="str">
            <v>Horizontal Axis</v>
          </cell>
          <cell r="DG471" t="str">
            <v>Electric</v>
          </cell>
          <cell r="DH471">
            <v>4956.4930000000004</v>
          </cell>
          <cell r="DI471" t="str">
            <v>WA</v>
          </cell>
          <cell r="DL471" t="str">
            <v>Electric</v>
          </cell>
          <cell r="DM471" t="str">
            <v>Electric</v>
          </cell>
          <cell r="DN471">
            <v>6932.7380000000003</v>
          </cell>
          <cell r="DO471" t="str">
            <v>OR</v>
          </cell>
          <cell r="DS471">
            <v>4956.4930000000004</v>
          </cell>
          <cell r="DT471" t="str">
            <v>WA</v>
          </cell>
          <cell r="DU471" t="str">
            <v>32to46</v>
          </cell>
          <cell r="DX471" t="b">
            <v>1</v>
          </cell>
          <cell r="DY471">
            <v>2003.7159999999999</v>
          </cell>
          <cell r="DZ471" t="str">
            <v>WA</v>
          </cell>
          <cell r="EC471" t="str">
            <v>Laptop</v>
          </cell>
          <cell r="ED471">
            <v>1524.7619999999999</v>
          </cell>
          <cell r="EE471" t="str">
            <v>WA</v>
          </cell>
          <cell r="EH471" t="str">
            <v>le20</v>
          </cell>
          <cell r="EI471">
            <v>2003.7159999999999</v>
          </cell>
          <cell r="EJ471" t="str">
            <v>WA</v>
          </cell>
          <cell r="EO471">
            <v>2130.886</v>
          </cell>
          <cell r="EP471" t="str">
            <v>MT</v>
          </cell>
          <cell r="ES471">
            <v>1464.694</v>
          </cell>
          <cell r="ET471" t="str">
            <v>WA</v>
          </cell>
          <cell r="EZ471" t="str">
            <v>WA</v>
          </cell>
          <cell r="FA471" t="str">
            <v>Kitchen</v>
          </cell>
          <cell r="FB471">
            <v>2552593.895</v>
          </cell>
          <cell r="FC471">
            <v>1308514.152</v>
          </cell>
          <cell r="FI471" t="str">
            <v>WA</v>
          </cell>
          <cell r="FJ471" t="str">
            <v>Bathroom</v>
          </cell>
          <cell r="FK471" t="str">
            <v>EISAnqnx</v>
          </cell>
          <cell r="FL471">
            <v>961783.67999999993</v>
          </cell>
          <cell r="FS471" t="str">
            <v>OR</v>
          </cell>
          <cell r="FT471" t="str">
            <v>EISAnqnx</v>
          </cell>
          <cell r="FV471">
            <v>1490973.885</v>
          </cell>
          <cell r="GD471" t="str">
            <v>WA</v>
          </cell>
          <cell r="GE471">
            <v>1622346.7679999999</v>
          </cell>
          <cell r="GF471">
            <v>1753476.3</v>
          </cell>
          <cell r="GI471">
            <v>1</v>
          </cell>
          <cell r="GJ471">
            <v>1</v>
          </cell>
          <cell r="GK471" t="str">
            <v>WA</v>
          </cell>
          <cell r="GL471">
            <v>1524.7619999999999</v>
          </cell>
          <cell r="GM471" t="str">
            <v>Pre 1980</v>
          </cell>
          <cell r="GN471">
            <v>0</v>
          </cell>
          <cell r="GQ471">
            <v>7547541.4047599994</v>
          </cell>
          <cell r="GR471">
            <v>442748.95384500001</v>
          </cell>
          <cell r="GU471" t="str">
            <v>Heat Pump (Central System)</v>
          </cell>
          <cell r="GX471" t="str">
            <v>None</v>
          </cell>
          <cell r="GY471" t="str">
            <v>WA</v>
          </cell>
          <cell r="GZ471">
            <v>1150.87915039063</v>
          </cell>
        </row>
        <row r="472">
          <cell r="AD472" t="str">
            <v>WA</v>
          </cell>
          <cell r="AH472" t="str">
            <v>WA</v>
          </cell>
          <cell r="AI472" t="str">
            <v>1980-1992</v>
          </cell>
          <cell r="AJ472">
            <v>2003.7159999999999</v>
          </cell>
          <cell r="AK472" t="b">
            <v>1</v>
          </cell>
          <cell r="AN472" t="str">
            <v>WA</v>
          </cell>
          <cell r="AO472" t="str">
            <v>Natural Gas FAF</v>
          </cell>
          <cell r="AP472" t="str">
            <v>Pre 1980</v>
          </cell>
          <cell r="AQ472" t="str">
            <v>Basement</v>
          </cell>
          <cell r="AR472">
            <v>1524.76245117188</v>
          </cell>
          <cell r="AU472" t="str">
            <v>No</v>
          </cell>
          <cell r="AV472" t="b">
            <v>1</v>
          </cell>
          <cell r="AX472">
            <v>4688644.5373535315</v>
          </cell>
          <cell r="AY472" t="b">
            <v>0</v>
          </cell>
          <cell r="AZ472">
            <v>2395973.596710213</v>
          </cell>
          <cell r="BA472">
            <v>1</v>
          </cell>
          <cell r="BB472">
            <v>1524.76245117188</v>
          </cell>
          <cell r="BC472">
            <v>1.0000002958965923</v>
          </cell>
          <cell r="BF472" t="str">
            <v>WA</v>
          </cell>
          <cell r="BG472" t="str">
            <v>Heat Pump (Central System)</v>
          </cell>
          <cell r="BH472" t="str">
            <v>1980-1992</v>
          </cell>
          <cell r="BI472" t="str">
            <v>Crawlspace</v>
          </cell>
          <cell r="BJ472">
            <v>2079.99340820313</v>
          </cell>
          <cell r="BM472" t="str">
            <v>No</v>
          </cell>
          <cell r="BN472">
            <v>5574382.333984388</v>
          </cell>
          <cell r="BO472" t="b">
            <v>0</v>
          </cell>
          <cell r="BP472">
            <v>827792.86460591014</v>
          </cell>
          <cell r="BQ472">
            <v>1</v>
          </cell>
          <cell r="BR472">
            <v>2079.99340820313</v>
          </cell>
          <cell r="BU472" t="str">
            <v>OR</v>
          </cell>
          <cell r="BV472" t="str">
            <v>Pre 1980</v>
          </cell>
          <cell r="BW472" t="str">
            <v>Electric Storage - Inside Conditioned Space</v>
          </cell>
          <cell r="BY472">
            <v>1188.027</v>
          </cell>
          <cell r="BZ472" t="str">
            <v>le55</v>
          </cell>
          <cell r="CF472" t="str">
            <v>Conditioned</v>
          </cell>
          <cell r="CG472">
            <v>1188.027</v>
          </cell>
          <cell r="CH472" t="str">
            <v>OR</v>
          </cell>
          <cell r="CI472" t="str">
            <v>Top-Freezer w/o TTD Ice</v>
          </cell>
          <cell r="CJ472">
            <v>23760.54</v>
          </cell>
          <cell r="CK472" t="b">
            <v>0</v>
          </cell>
          <cell r="CQ472" t="str">
            <v>Conditioned</v>
          </cell>
          <cell r="CR472">
            <v>3785.7640000000001</v>
          </cell>
          <cell r="CS472" t="str">
            <v>ID</v>
          </cell>
          <cell r="CT472" t="str">
            <v>Chest</v>
          </cell>
          <cell r="CU472">
            <v>94644.1</v>
          </cell>
          <cell r="CV472" t="b">
            <v>0</v>
          </cell>
          <cell r="CZ472">
            <v>1524.7619999999999</v>
          </cell>
          <cell r="DA472" t="str">
            <v>WA</v>
          </cell>
          <cell r="DC472" t="str">
            <v>Horizontal Axis</v>
          </cell>
          <cell r="DG472" t="str">
            <v>Electric</v>
          </cell>
          <cell r="DH472">
            <v>1464.694</v>
          </cell>
          <cell r="DI472" t="str">
            <v>WA</v>
          </cell>
          <cell r="DL472" t="str">
            <v>Electric</v>
          </cell>
          <cell r="DM472" t="str">
            <v>Electric</v>
          </cell>
          <cell r="DN472">
            <v>6932.7380000000003</v>
          </cell>
          <cell r="DO472" t="str">
            <v>OR</v>
          </cell>
          <cell r="DS472">
            <v>4956.4930000000004</v>
          </cell>
          <cell r="DT472" t="str">
            <v>WA</v>
          </cell>
          <cell r="DU472" t="str">
            <v>lt32</v>
          </cell>
          <cell r="DX472" t="b">
            <v>1</v>
          </cell>
          <cell r="DY472">
            <v>2003.7159999999999</v>
          </cell>
          <cell r="DZ472" t="str">
            <v>WA</v>
          </cell>
          <cell r="EC472" t="str">
            <v>Desktop</v>
          </cell>
          <cell r="ED472">
            <v>1524.7619999999999</v>
          </cell>
          <cell r="EE472" t="str">
            <v>WA</v>
          </cell>
          <cell r="EH472" t="str">
            <v>le20</v>
          </cell>
          <cell r="EI472">
            <v>4956.4930000000004</v>
          </cell>
          <cell r="EJ472" t="str">
            <v>WA</v>
          </cell>
          <cell r="EO472">
            <v>1904.288</v>
          </cell>
          <cell r="EP472" t="str">
            <v>WA</v>
          </cell>
          <cell r="ES472">
            <v>4956.4930000000004</v>
          </cell>
          <cell r="ET472" t="str">
            <v>WA</v>
          </cell>
          <cell r="EZ472" t="str">
            <v>WA</v>
          </cell>
          <cell r="FA472" t="str">
            <v>Living Room/Family Room</v>
          </cell>
          <cell r="FB472">
            <v>2899548.4050000003</v>
          </cell>
          <cell r="FC472">
            <v>3930498.9490000005</v>
          </cell>
          <cell r="FI472" t="str">
            <v>WA</v>
          </cell>
          <cell r="FJ472" t="str">
            <v>Bathroom</v>
          </cell>
          <cell r="FK472" t="str">
            <v>EISAq</v>
          </cell>
          <cell r="FL472">
            <v>160297.28</v>
          </cell>
          <cell r="FS472" t="str">
            <v>OR</v>
          </cell>
          <cell r="FT472" t="str">
            <v>EISAq</v>
          </cell>
          <cell r="FV472">
            <v>567876.90600000008</v>
          </cell>
          <cell r="GD472" t="str">
            <v>WA</v>
          </cell>
          <cell r="GE472">
            <v>3211956.7479999997</v>
          </cell>
          <cell r="GF472">
            <v>3306131.4</v>
          </cell>
          <cell r="GI472">
            <v>1</v>
          </cell>
          <cell r="GJ472">
            <v>1</v>
          </cell>
          <cell r="GK472" t="str">
            <v>WA</v>
          </cell>
          <cell r="GL472">
            <v>2003.7159999999999</v>
          </cell>
          <cell r="GM472" t="str">
            <v>1980-1992</v>
          </cell>
          <cell r="GN472">
            <v>-1</v>
          </cell>
          <cell r="GQ472">
            <v>9918354.1256799977</v>
          </cell>
          <cell r="GR472">
            <v>581824.02420999995</v>
          </cell>
          <cell r="GU472" t="str">
            <v>Wood</v>
          </cell>
          <cell r="GX472" t="str">
            <v>None</v>
          </cell>
          <cell r="GY472" t="str">
            <v>WA</v>
          </cell>
          <cell r="GZ472">
            <v>1150.87915039063</v>
          </cell>
        </row>
        <row r="473">
          <cell r="AD473" t="str">
            <v>WA</v>
          </cell>
          <cell r="AH473" t="str">
            <v>WA</v>
          </cell>
          <cell r="AI473" t="str">
            <v>Pre 1980</v>
          </cell>
          <cell r="AJ473">
            <v>4956.4930000000004</v>
          </cell>
          <cell r="AK473" t="b">
            <v>1</v>
          </cell>
          <cell r="AN473" t="str">
            <v>OR</v>
          </cell>
          <cell r="AO473" t="str">
            <v>Natural Gas FAF</v>
          </cell>
          <cell r="AP473" t="str">
            <v>1980-1992</v>
          </cell>
          <cell r="AQ473" t="str">
            <v>Crawlspace</v>
          </cell>
          <cell r="AR473">
            <v>1188.02661132813</v>
          </cell>
          <cell r="AU473" t="str">
            <v>No</v>
          </cell>
          <cell r="AV473" t="b">
            <v>1</v>
          </cell>
          <cell r="AX473">
            <v>2128943.6875000088</v>
          </cell>
          <cell r="AY473" t="b">
            <v>0</v>
          </cell>
          <cell r="AZ473">
            <v>866734.91252063354</v>
          </cell>
          <cell r="BA473">
            <v>1</v>
          </cell>
          <cell r="BB473">
            <v>1188.02661132813</v>
          </cell>
          <cell r="BC473">
            <v>0.99999967284256164</v>
          </cell>
          <cell r="BF473" t="str">
            <v>ID</v>
          </cell>
          <cell r="BG473" t="str">
            <v>Window A/C</v>
          </cell>
          <cell r="BH473" t="str">
            <v>1993-2006</v>
          </cell>
          <cell r="BI473" t="str">
            <v>Basement</v>
          </cell>
          <cell r="BJ473">
            <v>1192.46508789063</v>
          </cell>
          <cell r="BM473" t="str">
            <v>No</v>
          </cell>
          <cell r="BN473">
            <v>3136183.1811523568</v>
          </cell>
          <cell r="BO473" t="b">
            <v>0</v>
          </cell>
          <cell r="BP473">
            <v>557537.05184326402</v>
          </cell>
          <cell r="BQ473">
            <v>1</v>
          </cell>
          <cell r="BR473">
            <v>1192.46508789063</v>
          </cell>
          <cell r="BU473" t="str">
            <v>WA</v>
          </cell>
          <cell r="BV473" t="str">
            <v>Pre 1980</v>
          </cell>
          <cell r="BW473" t="str">
            <v>Electric Storage - Inside Conditioned Space</v>
          </cell>
          <cell r="BY473">
            <v>4956.4930000000004</v>
          </cell>
          <cell r="BZ473" t="str">
            <v>le55</v>
          </cell>
          <cell r="CF473" t="str">
            <v>Conditioned</v>
          </cell>
          <cell r="CG473">
            <v>1524.7619999999999</v>
          </cell>
          <cell r="CH473" t="str">
            <v>WA</v>
          </cell>
          <cell r="CI473" t="str">
            <v>Top-Freezer w/o TTD Ice</v>
          </cell>
          <cell r="CJ473">
            <v>28970.477999999999</v>
          </cell>
          <cell r="CK473" t="b">
            <v>0</v>
          </cell>
          <cell r="CQ473" t="str">
            <v>Unconditioned</v>
          </cell>
          <cell r="CR473">
            <v>3785.7640000000001</v>
          </cell>
          <cell r="CS473" t="str">
            <v>ID</v>
          </cell>
          <cell r="CT473" t="str">
            <v>Chest</v>
          </cell>
          <cell r="CU473">
            <v>56786.46</v>
          </cell>
          <cell r="CV473" t="b">
            <v>0</v>
          </cell>
          <cell r="CZ473">
            <v>2003.7159999999999</v>
          </cell>
          <cell r="DA473" t="str">
            <v>WA</v>
          </cell>
          <cell r="DC473" t="str">
            <v>Vertical Axis</v>
          </cell>
          <cell r="DG473" t="str">
            <v>Gas</v>
          </cell>
          <cell r="DH473">
            <v>1524.7619999999999</v>
          </cell>
          <cell r="DI473" t="str">
            <v>WA</v>
          </cell>
          <cell r="DL473" t="str">
            <v>Gas</v>
          </cell>
          <cell r="DM473" t="str">
            <v>Gas</v>
          </cell>
          <cell r="DN473">
            <v>1524.7619999999999</v>
          </cell>
          <cell r="DO473" t="str">
            <v>WA</v>
          </cell>
          <cell r="DS473">
            <v>4956.4930000000004</v>
          </cell>
          <cell r="DT473" t="str">
            <v>WA</v>
          </cell>
          <cell r="DU473" t="str">
            <v>gt46</v>
          </cell>
          <cell r="DX473" t="b">
            <v>1</v>
          </cell>
          <cell r="DY473">
            <v>4956.4930000000004</v>
          </cell>
          <cell r="DZ473" t="str">
            <v>WA</v>
          </cell>
          <cell r="EC473" t="str">
            <v>Desktop</v>
          </cell>
          <cell r="ED473">
            <v>1150.8789999999999</v>
          </cell>
          <cell r="EE473" t="str">
            <v>WA</v>
          </cell>
          <cell r="EH473" t="str">
            <v>gt20</v>
          </cell>
          <cell r="EI473">
            <v>4956.4930000000004</v>
          </cell>
          <cell r="EJ473" t="str">
            <v>WA</v>
          </cell>
          <cell r="EO473">
            <v>8559.1039999999994</v>
          </cell>
          <cell r="EP473" t="str">
            <v>OR</v>
          </cell>
          <cell r="ES473">
            <v>1150.8789999999999</v>
          </cell>
          <cell r="ET473" t="str">
            <v>WA</v>
          </cell>
          <cell r="EZ473" t="str">
            <v>WA</v>
          </cell>
          <cell r="FA473" t="str">
            <v>Other</v>
          </cell>
          <cell r="FB473">
            <v>5927965.6280000005</v>
          </cell>
          <cell r="FC473">
            <v>2726071.1500000004</v>
          </cell>
          <cell r="FI473" t="str">
            <v>WA</v>
          </cell>
          <cell r="FJ473" t="str">
            <v>Bedrooms</v>
          </cell>
          <cell r="FK473" t="str">
            <v>EISAnqnx</v>
          </cell>
          <cell r="FL473">
            <v>400743.19999999995</v>
          </cell>
          <cell r="FS473" t="str">
            <v>OR</v>
          </cell>
          <cell r="FT473" t="str">
            <v>EISAx</v>
          </cell>
          <cell r="FV473">
            <v>2679000.8850000002</v>
          </cell>
          <cell r="GD473" t="str">
            <v>WA</v>
          </cell>
          <cell r="GE473">
            <v>10240114.538000001</v>
          </cell>
          <cell r="GF473">
            <v>11776627.368000001</v>
          </cell>
          <cell r="GI473">
            <v>1</v>
          </cell>
          <cell r="GJ473">
            <v>1</v>
          </cell>
          <cell r="GK473" t="str">
            <v>WA</v>
          </cell>
          <cell r="GL473">
            <v>4956.4930000000004</v>
          </cell>
          <cell r="GM473" t="str">
            <v>Pre 1980</v>
          </cell>
          <cell r="GN473">
            <v>0</v>
          </cell>
          <cell r="GQ473">
            <v>23007510.161249001</v>
          </cell>
          <cell r="GR473">
            <v>1853220.3414675</v>
          </cell>
          <cell r="GU473" t="str">
            <v>Heat Pump (Central System)</v>
          </cell>
          <cell r="GX473" t="str">
            <v>Propane/LP</v>
          </cell>
          <cell r="GY473" t="str">
            <v>WA</v>
          </cell>
          <cell r="GZ473">
            <v>4956.49267578125</v>
          </cell>
        </row>
        <row r="474">
          <cell r="AD474" t="str">
            <v>WA</v>
          </cell>
          <cell r="AH474" t="str">
            <v>WA</v>
          </cell>
          <cell r="AI474" t="str">
            <v>Post 2006</v>
          </cell>
          <cell r="AJ474">
            <v>1524.7619999999999</v>
          </cell>
          <cell r="AK474" t="b">
            <v>1</v>
          </cell>
          <cell r="AN474" t="str">
            <v>OR</v>
          </cell>
          <cell r="AO474" t="str">
            <v>Natural Gas Other</v>
          </cell>
          <cell r="AP474" t="str">
            <v>1980-1992</v>
          </cell>
          <cell r="AQ474" t="str">
            <v>Crawlspace</v>
          </cell>
          <cell r="AR474">
            <v>1188.02661132813</v>
          </cell>
          <cell r="AU474" t="str">
            <v>No</v>
          </cell>
          <cell r="AV474" t="b">
            <v>0</v>
          </cell>
          <cell r="AX474">
            <v>2128943.6875000088</v>
          </cell>
          <cell r="AY474" t="b">
            <v>0</v>
          </cell>
          <cell r="AZ474">
            <v>866734.91252063354</v>
          </cell>
          <cell r="BA474" t="str">
            <v/>
          </cell>
          <cell r="BB474" t="str">
            <v/>
          </cell>
          <cell r="BC474">
            <v>0.99999967284256164</v>
          </cell>
          <cell r="BF474" t="str">
            <v>OR</v>
          </cell>
          <cell r="BG474" t="str">
            <v>Heat Pump (Central System)</v>
          </cell>
          <cell r="BH474" t="str">
            <v>Pre 1980</v>
          </cell>
          <cell r="BI474" t="str">
            <v>Crawlspace</v>
          </cell>
          <cell r="BJ474">
            <v>1612.69177246094</v>
          </cell>
          <cell r="BM474" t="str">
            <v>No</v>
          </cell>
          <cell r="BN474">
            <v>2838337.5195312542</v>
          </cell>
          <cell r="BO474" t="b">
            <v>0</v>
          </cell>
          <cell r="BP474">
            <v>877725.72057889542</v>
          </cell>
          <cell r="BQ474">
            <v>1</v>
          </cell>
          <cell r="BR474">
            <v>1612.69177246094</v>
          </cell>
          <cell r="BU474" t="str">
            <v>WA</v>
          </cell>
          <cell r="BV474" t="str">
            <v>1993-2006</v>
          </cell>
          <cell r="BW474" t="str">
            <v>Gas Storage Inside Conditioned Space</v>
          </cell>
          <cell r="BY474">
            <v>4956.4930000000004</v>
          </cell>
          <cell r="BZ474" t="str">
            <v>le55</v>
          </cell>
          <cell r="CF474" t="str">
            <v>Conditioned</v>
          </cell>
          <cell r="CG474">
            <v>2003.7159999999999</v>
          </cell>
          <cell r="CH474" t="str">
            <v>WA</v>
          </cell>
          <cell r="CI474" t="str">
            <v>Top-Freezer w/ TTD Ice</v>
          </cell>
          <cell r="CJ474">
            <v>44081.752</v>
          </cell>
          <cell r="CK474" t="b">
            <v>0</v>
          </cell>
          <cell r="CQ474" t="str">
            <v>Unconditioned</v>
          </cell>
          <cell r="CR474">
            <v>3785.7640000000001</v>
          </cell>
          <cell r="CS474" t="str">
            <v>ID</v>
          </cell>
          <cell r="CT474" t="str">
            <v>Chest</v>
          </cell>
          <cell r="CU474">
            <v>56786.46</v>
          </cell>
          <cell r="CV474" t="b">
            <v>0</v>
          </cell>
          <cell r="CZ474">
            <v>6932.7380000000003</v>
          </cell>
          <cell r="DA474" t="str">
            <v>OR</v>
          </cell>
          <cell r="DC474" t="str">
            <v>Vertical Axis</v>
          </cell>
          <cell r="DG474" t="str">
            <v>Electric</v>
          </cell>
          <cell r="DH474">
            <v>1464.694</v>
          </cell>
          <cell r="DI474" t="str">
            <v>WA</v>
          </cell>
          <cell r="DL474" t="str">
            <v>Electric</v>
          </cell>
          <cell r="DM474" t="str">
            <v>Electric</v>
          </cell>
          <cell r="DN474">
            <v>1188.027</v>
          </cell>
          <cell r="DO474" t="str">
            <v>OR</v>
          </cell>
          <cell r="DS474">
            <v>6932.7380000000003</v>
          </cell>
          <cell r="DT474" t="str">
            <v>OR</v>
          </cell>
          <cell r="DU474" t="str">
            <v>gt46</v>
          </cell>
          <cell r="DX474" t="b">
            <v>0</v>
          </cell>
          <cell r="DY474">
            <v>1524.7619999999999</v>
          </cell>
          <cell r="DZ474" t="str">
            <v>WA</v>
          </cell>
          <cell r="EC474" t="str">
            <v>Desktop</v>
          </cell>
          <cell r="ED474">
            <v>4956.4930000000004</v>
          </cell>
          <cell r="EE474" t="str">
            <v>WA</v>
          </cell>
          <cell r="EH474" t="str">
            <v>gt20</v>
          </cell>
          <cell r="EI474">
            <v>6932.7380000000003</v>
          </cell>
          <cell r="EJ474" t="str">
            <v>OR</v>
          </cell>
          <cell r="EO474">
            <v>8559.1039999999994</v>
          </cell>
          <cell r="EP474" t="str">
            <v>OR</v>
          </cell>
          <cell r="ES474">
            <v>1524.7619999999999</v>
          </cell>
          <cell r="ET474" t="str">
            <v>WA</v>
          </cell>
          <cell r="EZ474" t="str">
            <v>WA</v>
          </cell>
          <cell r="FA474" t="str">
            <v>Bathroom</v>
          </cell>
          <cell r="FB474">
            <v>820228.64</v>
          </cell>
          <cell r="FC474">
            <v>140610.62400000001</v>
          </cell>
          <cell r="FI474" t="str">
            <v>WA</v>
          </cell>
          <cell r="FJ474" t="str">
            <v>Bedrooms</v>
          </cell>
          <cell r="FK474" t="str">
            <v>EISAx</v>
          </cell>
          <cell r="FL474">
            <v>180334.44</v>
          </cell>
          <cell r="FS474" t="str">
            <v>WA</v>
          </cell>
          <cell r="FT474" t="str">
            <v>EISAq</v>
          </cell>
          <cell r="FV474">
            <v>411579.01399999997</v>
          </cell>
          <cell r="GD474" t="str">
            <v>WA</v>
          </cell>
          <cell r="GE474">
            <v>2085874.416</v>
          </cell>
          <cell r="GF474">
            <v>2047755.3659999999</v>
          </cell>
          <cell r="GI474">
            <v>1</v>
          </cell>
          <cell r="GJ474">
            <v>1</v>
          </cell>
          <cell r="GK474" t="str">
            <v>WA</v>
          </cell>
          <cell r="GL474">
            <v>1524.7619999999999</v>
          </cell>
          <cell r="GM474" t="str">
            <v>Post 2006</v>
          </cell>
          <cell r="GN474">
            <v>0</v>
          </cell>
          <cell r="GQ474">
            <v>7547541.4047599994</v>
          </cell>
          <cell r="GR474">
            <v>442748.95384500001</v>
          </cell>
          <cell r="GU474" t="str">
            <v>Baseboard/Wall/Radiant</v>
          </cell>
          <cell r="GX474" t="str">
            <v>Wood</v>
          </cell>
          <cell r="GY474" t="str">
            <v>OR</v>
          </cell>
          <cell r="GZ474">
            <v>1188.02661132813</v>
          </cell>
        </row>
        <row r="475">
          <cell r="AD475" t="str">
            <v>WA</v>
          </cell>
          <cell r="AH475" t="str">
            <v>WA</v>
          </cell>
          <cell r="AI475" t="str">
            <v>Pre 1980</v>
          </cell>
          <cell r="AJ475">
            <v>2003.7159999999999</v>
          </cell>
          <cell r="AK475" t="b">
            <v>1</v>
          </cell>
          <cell r="AN475" t="str">
            <v>OR</v>
          </cell>
          <cell r="AO475" t="str">
            <v>Wood</v>
          </cell>
          <cell r="AP475" t="str">
            <v>Pre 1980</v>
          </cell>
          <cell r="AQ475" t="str">
            <v>Slab on Grade</v>
          </cell>
          <cell r="AR475">
            <v>1802.7179780367801</v>
          </cell>
          <cell r="AU475" t="str">
            <v>No</v>
          </cell>
          <cell r="AV475" t="b">
            <v>1</v>
          </cell>
          <cell r="AX475">
            <v>2426458.3984375061</v>
          </cell>
          <cell r="AY475" t="b">
            <v>0</v>
          </cell>
          <cell r="AZ475">
            <v>617535.28484852554</v>
          </cell>
          <cell r="BA475">
            <v>0.26002971768202143</v>
          </cell>
          <cell r="BB475">
            <v>1802.7179780367801</v>
          </cell>
          <cell r="BC475">
            <v>0.26002972823100773</v>
          </cell>
          <cell r="BF475" t="str">
            <v>OR</v>
          </cell>
          <cell r="BG475" t="str">
            <v>Heat Pump (Central System)</v>
          </cell>
          <cell r="BH475" t="str">
            <v>Pre 1980</v>
          </cell>
          <cell r="BI475" t="str">
            <v>Basement</v>
          </cell>
          <cell r="BJ475">
            <v>1925.05932617188</v>
          </cell>
          <cell r="BM475" t="str">
            <v>No</v>
          </cell>
          <cell r="BN475">
            <v>4558540.4843750121</v>
          </cell>
          <cell r="BO475" t="b">
            <v>0</v>
          </cell>
          <cell r="BP475">
            <v>1956591.7979345755</v>
          </cell>
          <cell r="BQ475">
            <v>1</v>
          </cell>
          <cell r="BR475">
            <v>1925.05932617188</v>
          </cell>
          <cell r="BU475" t="str">
            <v>WA</v>
          </cell>
          <cell r="BV475" t="str">
            <v>Pre 1980</v>
          </cell>
          <cell r="BW475" t="str">
            <v>Solar/Other</v>
          </cell>
          <cell r="BY475">
            <v>4956.4930000000004</v>
          </cell>
          <cell r="BZ475" t="str">
            <v>le55</v>
          </cell>
          <cell r="CF475" t="str">
            <v>Unconditioned</v>
          </cell>
          <cell r="CG475">
            <v>2003.7159999999999</v>
          </cell>
          <cell r="CH475" t="str">
            <v>WA</v>
          </cell>
          <cell r="CI475" t="str">
            <v>Top-Freezer w/o TTD Ice</v>
          </cell>
          <cell r="CJ475">
            <v>32059.455999999998</v>
          </cell>
          <cell r="CK475" t="b">
            <v>0</v>
          </cell>
          <cell r="CQ475" t="str">
            <v>Unconditioned</v>
          </cell>
          <cell r="CR475">
            <v>1904.288</v>
          </cell>
          <cell r="CS475" t="str">
            <v>WA</v>
          </cell>
          <cell r="CT475" t="str">
            <v>Chest</v>
          </cell>
          <cell r="CU475">
            <v>28564.32</v>
          </cell>
          <cell r="CV475" t="b">
            <v>0</v>
          </cell>
          <cell r="CZ475">
            <v>4956.4930000000004</v>
          </cell>
          <cell r="DA475" t="str">
            <v>WA</v>
          </cell>
          <cell r="DC475" t="str">
            <v>Horizontal Axis</v>
          </cell>
          <cell r="DG475" t="str">
            <v>Electric</v>
          </cell>
          <cell r="DH475">
            <v>6932.7380000000003</v>
          </cell>
          <cell r="DI475" t="str">
            <v>OR</v>
          </cell>
          <cell r="DL475" t="str">
            <v>Electric</v>
          </cell>
          <cell r="DM475" t="str">
            <v>Electric</v>
          </cell>
          <cell r="DN475">
            <v>1524.7619999999999</v>
          </cell>
          <cell r="DO475" t="str">
            <v>WA</v>
          </cell>
          <cell r="DS475">
            <v>6932.7380000000003</v>
          </cell>
          <cell r="DT475" t="str">
            <v>OR</v>
          </cell>
          <cell r="DU475" t="str">
            <v>lt32</v>
          </cell>
          <cell r="DX475" t="b">
            <v>0</v>
          </cell>
          <cell r="DY475">
            <v>1524.7619999999999</v>
          </cell>
          <cell r="DZ475" t="str">
            <v>WA</v>
          </cell>
          <cell r="EC475" t="str">
            <v>Desktop</v>
          </cell>
          <cell r="ED475">
            <v>1464.694</v>
          </cell>
          <cell r="EE475" t="str">
            <v>WA</v>
          </cell>
          <cell r="EH475" t="str">
            <v>le20</v>
          </cell>
          <cell r="EI475">
            <v>6932.7380000000003</v>
          </cell>
          <cell r="EJ475" t="str">
            <v>OR</v>
          </cell>
          <cell r="EO475">
            <v>3785.7640000000001</v>
          </cell>
          <cell r="EP475" t="str">
            <v>ID</v>
          </cell>
          <cell r="ES475">
            <v>4956.4930000000004</v>
          </cell>
          <cell r="ET475" t="str">
            <v>WA</v>
          </cell>
          <cell r="EZ475" t="str">
            <v>WA</v>
          </cell>
          <cell r="FA475" t="str">
            <v>Bedrooms</v>
          </cell>
          <cell r="FB475">
            <v>585877.6</v>
          </cell>
          <cell r="FC475">
            <v>456984.52799999999</v>
          </cell>
          <cell r="FI475" t="str">
            <v>WA</v>
          </cell>
          <cell r="FJ475" t="str">
            <v>Exterior</v>
          </cell>
          <cell r="FK475" t="str">
            <v>EISAx</v>
          </cell>
          <cell r="FL475">
            <v>901672.2</v>
          </cell>
          <cell r="FS475" t="str">
            <v>WA</v>
          </cell>
          <cell r="FT475" t="str">
            <v>EISAx</v>
          </cell>
          <cell r="FV475">
            <v>234351.03999999998</v>
          </cell>
          <cell r="GD475" t="str">
            <v>WA</v>
          </cell>
          <cell r="GE475">
            <v>10743925.192</v>
          </cell>
          <cell r="GF475">
            <v>5616415.9479999999</v>
          </cell>
          <cell r="GI475">
            <v>1</v>
          </cell>
          <cell r="GJ475">
            <v>1</v>
          </cell>
          <cell r="GK475" t="str">
            <v>WA</v>
          </cell>
          <cell r="GL475">
            <v>2003.7159999999999</v>
          </cell>
          <cell r="GM475" t="str">
            <v>Pre 1980</v>
          </cell>
          <cell r="GN475">
            <v>-1</v>
          </cell>
          <cell r="GQ475">
            <v>10718403.861307999</v>
          </cell>
          <cell r="GR475">
            <v>344634.14270999999</v>
          </cell>
          <cell r="GU475" t="str">
            <v>Natural Gas FAF</v>
          </cell>
          <cell r="GX475" t="str">
            <v>Wood</v>
          </cell>
          <cell r="GY475" t="str">
            <v>WA</v>
          </cell>
          <cell r="GZ475">
            <v>4956.49267578125</v>
          </cell>
        </row>
        <row r="476">
          <cell r="AD476" t="str">
            <v>OR</v>
          </cell>
          <cell r="AH476" t="str">
            <v>OR</v>
          </cell>
          <cell r="AI476" t="str">
            <v>Pre 1980</v>
          </cell>
          <cell r="AJ476">
            <v>6932.7380000000003</v>
          </cell>
          <cell r="AK476" t="b">
            <v>1</v>
          </cell>
          <cell r="AN476" t="str">
            <v>OR</v>
          </cell>
          <cell r="AO476" t="str">
            <v>Wood</v>
          </cell>
          <cell r="AP476" t="str">
            <v>Pre 1980</v>
          </cell>
          <cell r="AQ476" t="str">
            <v>Crawlspace</v>
          </cell>
          <cell r="AR476">
            <v>5130.0203032132204</v>
          </cell>
          <cell r="AU476" t="str">
            <v>No</v>
          </cell>
          <cell r="AV476" t="b">
            <v>1</v>
          </cell>
          <cell r="AX476">
            <v>6905007.3281249944</v>
          </cell>
          <cell r="AY476" t="b">
            <v>0</v>
          </cell>
          <cell r="AZ476">
            <v>1757328.9820260841</v>
          </cell>
          <cell r="BA476">
            <v>0.73997028231797857</v>
          </cell>
          <cell r="BB476">
            <v>5130.0203032132204</v>
          </cell>
          <cell r="BC476">
            <v>0.73997031233737953</v>
          </cell>
          <cell r="BF476" t="str">
            <v>WA</v>
          </cell>
          <cell r="BG476" t="str">
            <v>Heat Pump (Central System)</v>
          </cell>
          <cell r="BH476" t="str">
            <v>1993-2006</v>
          </cell>
          <cell r="BI476" t="str">
            <v>Crawlspace</v>
          </cell>
          <cell r="BJ476">
            <v>4360.1875</v>
          </cell>
          <cell r="BM476" t="str">
            <v>No</v>
          </cell>
          <cell r="BN476">
            <v>15544068.4375</v>
          </cell>
          <cell r="BO476" t="b">
            <v>0</v>
          </cell>
          <cell r="BP476">
            <v>3693647.3809500001</v>
          </cell>
          <cell r="BQ476">
            <v>1</v>
          </cell>
          <cell r="BR476">
            <v>4360.1875</v>
          </cell>
          <cell r="BU476" t="str">
            <v>WA</v>
          </cell>
          <cell r="BV476" t="str">
            <v>Pre 1980</v>
          </cell>
          <cell r="BW476" t="str">
            <v>Solar/Other</v>
          </cell>
          <cell r="BY476">
            <v>1524.7619999999999</v>
          </cell>
          <cell r="BZ476" t="str">
            <v>le55</v>
          </cell>
          <cell r="CF476" t="str">
            <v>Conditioned</v>
          </cell>
          <cell r="CG476">
            <v>1188.027</v>
          </cell>
          <cell r="CH476" t="str">
            <v>OR</v>
          </cell>
          <cell r="CI476" t="str">
            <v>Side-by-Side w/ TTD Ice</v>
          </cell>
          <cell r="CJ476">
            <v>26136.594000000001</v>
          </cell>
          <cell r="CK476" t="b">
            <v>0</v>
          </cell>
          <cell r="CQ476" t="str">
            <v>Conditioned</v>
          </cell>
          <cell r="CR476">
            <v>1904.288</v>
          </cell>
          <cell r="CS476" t="str">
            <v>WA</v>
          </cell>
          <cell r="CT476" t="str">
            <v>Upright</v>
          </cell>
          <cell r="CU476">
            <v>28564.32</v>
          </cell>
          <cell r="CV476" t="b">
            <v>0</v>
          </cell>
          <cell r="CZ476">
            <v>4956.4930000000004</v>
          </cell>
          <cell r="DA476" t="str">
            <v>WA</v>
          </cell>
          <cell r="DC476" t="str">
            <v>Horizontal Axis</v>
          </cell>
          <cell r="DG476" t="str">
            <v>Electric</v>
          </cell>
          <cell r="DH476">
            <v>1464.694</v>
          </cell>
          <cell r="DI476" t="str">
            <v>WA</v>
          </cell>
          <cell r="DL476" t="str">
            <v>Electric</v>
          </cell>
          <cell r="DM476" t="str">
            <v>Electric</v>
          </cell>
          <cell r="DN476">
            <v>1188.027</v>
          </cell>
          <cell r="DO476" t="str">
            <v>OR</v>
          </cell>
          <cell r="DS476">
            <v>6932.7380000000003</v>
          </cell>
          <cell r="DT476" t="str">
            <v>OR</v>
          </cell>
          <cell r="DU476" t="str">
            <v>lt32</v>
          </cell>
          <cell r="DX476" t="b">
            <v>0</v>
          </cell>
          <cell r="DY476">
            <v>2003.7159999999999</v>
          </cell>
          <cell r="DZ476" t="str">
            <v>WA</v>
          </cell>
          <cell r="EC476" t="str">
            <v>Desktop</v>
          </cell>
          <cell r="ED476">
            <v>1188.027</v>
          </cell>
          <cell r="EE476" t="str">
            <v>OR</v>
          </cell>
          <cell r="EH476" t="str">
            <v>le20</v>
          </cell>
          <cell r="EI476">
            <v>6932.7380000000003</v>
          </cell>
          <cell r="EJ476" t="str">
            <v>OR</v>
          </cell>
          <cell r="EO476">
            <v>2130.886</v>
          </cell>
          <cell r="EP476" t="str">
            <v>MT</v>
          </cell>
          <cell r="ES476">
            <v>2003.7159999999999</v>
          </cell>
          <cell r="ET476" t="str">
            <v>WA</v>
          </cell>
          <cell r="EZ476" t="str">
            <v>WA</v>
          </cell>
          <cell r="FA476" t="str">
            <v>Exterior</v>
          </cell>
          <cell r="FB476">
            <v>210915.93599999999</v>
          </cell>
          <cell r="FC476">
            <v>2736048.392</v>
          </cell>
          <cell r="FI476" t="str">
            <v>WA</v>
          </cell>
          <cell r="FJ476" t="str">
            <v>Kitchen</v>
          </cell>
          <cell r="FK476" t="str">
            <v>EISAx</v>
          </cell>
          <cell r="FL476">
            <v>901672.2</v>
          </cell>
          <cell r="FS476" t="str">
            <v>WA</v>
          </cell>
          <cell r="FT476" t="str">
            <v>EISAnqnx</v>
          </cell>
          <cell r="FV476">
            <v>673759.24</v>
          </cell>
          <cell r="GD476" t="str">
            <v>OR</v>
          </cell>
          <cell r="GE476">
            <v>23945677.052000001</v>
          </cell>
          <cell r="GF476">
            <v>8236092.7439999999</v>
          </cell>
          <cell r="GI476">
            <v>1</v>
          </cell>
          <cell r="GJ476">
            <v>2</v>
          </cell>
          <cell r="GK476" t="str">
            <v>OR</v>
          </cell>
          <cell r="GL476">
            <v>6932.7380000000003</v>
          </cell>
          <cell r="GM476" t="str">
            <v>Pre 1980</v>
          </cell>
          <cell r="GN476">
            <v>-1</v>
          </cell>
          <cell r="GQ476">
            <v>34321434.590415999</v>
          </cell>
          <cell r="GR476">
            <v>4227410.3139500003</v>
          </cell>
          <cell r="GU476" t="str">
            <v>Natural Gas FAF</v>
          </cell>
          <cell r="GX476" t="str">
            <v>None</v>
          </cell>
          <cell r="GY476" t="str">
            <v>WA</v>
          </cell>
          <cell r="GZ476">
            <v>4956.49267578125</v>
          </cell>
        </row>
        <row r="477">
          <cell r="AD477" t="str">
            <v>WA</v>
          </cell>
          <cell r="AH477" t="str">
            <v>WA</v>
          </cell>
          <cell r="AI477" t="str">
            <v>1980-1992</v>
          </cell>
          <cell r="AJ477">
            <v>4956.4930000000004</v>
          </cell>
          <cell r="AK477" t="b">
            <v>1</v>
          </cell>
          <cell r="AN477" t="str">
            <v>OR</v>
          </cell>
          <cell r="AO477" t="str">
            <v>Natural Gas Other</v>
          </cell>
          <cell r="AP477" t="str">
            <v>Pre 1980</v>
          </cell>
          <cell r="AQ477" t="str">
            <v>Slab on Grade</v>
          </cell>
          <cell r="AR477">
            <v>1802.7179780367801</v>
          </cell>
          <cell r="AU477" t="str">
            <v>No</v>
          </cell>
          <cell r="AV477" t="b">
            <v>0</v>
          </cell>
          <cell r="AX477">
            <v>2426458.3984375061</v>
          </cell>
          <cell r="AY477" t="b">
            <v>0</v>
          </cell>
          <cell r="AZ477">
            <v>617535.28484852554</v>
          </cell>
          <cell r="BA477" t="str">
            <v/>
          </cell>
          <cell r="BB477" t="str">
            <v/>
          </cell>
          <cell r="BC477">
            <v>0.26002972823100773</v>
          </cell>
          <cell r="BF477" t="str">
            <v>ID</v>
          </cell>
          <cell r="BG477" t="str">
            <v>Window A/C</v>
          </cell>
          <cell r="BH477" t="str">
            <v>1993-2006</v>
          </cell>
          <cell r="BI477" t="str">
            <v>Basement</v>
          </cell>
          <cell r="BJ477">
            <v>1192.46508789063</v>
          </cell>
          <cell r="BM477" t="str">
            <v>No</v>
          </cell>
          <cell r="BN477">
            <v>4288104.4560547052</v>
          </cell>
          <cell r="BO477" t="b">
            <v>0</v>
          </cell>
          <cell r="BP477">
            <v>624690.72326782485</v>
          </cell>
          <cell r="BQ477">
            <v>1</v>
          </cell>
          <cell r="BR477">
            <v>1192.46508789063</v>
          </cell>
          <cell r="BU477" t="str">
            <v>WA</v>
          </cell>
          <cell r="BV477" t="str">
            <v>Pre 1980</v>
          </cell>
          <cell r="BW477" t="str">
            <v>Gas Storage Inside Conditioned Space</v>
          </cell>
          <cell r="BY477">
            <v>4956.4930000000004</v>
          </cell>
          <cell r="BZ477" t="str">
            <v>le55</v>
          </cell>
          <cell r="CF477" t="str">
            <v>Conditioned</v>
          </cell>
          <cell r="CG477">
            <v>1524.7619999999999</v>
          </cell>
          <cell r="CH477" t="str">
            <v>WA</v>
          </cell>
          <cell r="CI477" t="str">
            <v>Top-Freezer w/o TTD Ice</v>
          </cell>
          <cell r="CJ477">
            <v>7623.8099999999995</v>
          </cell>
          <cell r="CK477" t="b">
            <v>0</v>
          </cell>
          <cell r="CQ477" t="str">
            <v>Conditioned</v>
          </cell>
          <cell r="CR477">
            <v>12271.31</v>
          </cell>
          <cell r="CS477" t="str">
            <v>WA</v>
          </cell>
          <cell r="CT477" t="str">
            <v>Chest</v>
          </cell>
          <cell r="CU477">
            <v>171798.34</v>
          </cell>
          <cell r="CV477" t="b">
            <v>0</v>
          </cell>
          <cell r="CZ477">
            <v>6932.7380000000003</v>
          </cell>
          <cell r="DA477" t="str">
            <v>OR</v>
          </cell>
          <cell r="DC477" t="str">
            <v>Vertical Axis</v>
          </cell>
          <cell r="DG477" t="str">
            <v>Electric</v>
          </cell>
          <cell r="DH477">
            <v>1524.7619999999999</v>
          </cell>
          <cell r="DI477" t="str">
            <v>WA</v>
          </cell>
          <cell r="DL477" t="str">
            <v>Gas</v>
          </cell>
          <cell r="DM477" t="str">
            <v>Gas</v>
          </cell>
          <cell r="DN477">
            <v>1524.7619999999999</v>
          </cell>
          <cell r="DO477" t="str">
            <v>WA</v>
          </cell>
          <cell r="DS477">
            <v>1524.7619999999999</v>
          </cell>
          <cell r="DT477" t="str">
            <v>WA</v>
          </cell>
          <cell r="DU477" t="str">
            <v>lt32</v>
          </cell>
          <cell r="DX477" t="b">
            <v>0</v>
          </cell>
          <cell r="DY477">
            <v>2003.7159999999999</v>
          </cell>
          <cell r="DZ477" t="str">
            <v>WA</v>
          </cell>
          <cell r="EC477" t="str">
            <v>Desktop</v>
          </cell>
          <cell r="ED477">
            <v>1188.027</v>
          </cell>
          <cell r="EE477" t="str">
            <v>OR</v>
          </cell>
          <cell r="EH477" t="str">
            <v>le20</v>
          </cell>
          <cell r="EI477">
            <v>6932.7380000000003</v>
          </cell>
          <cell r="EJ477" t="str">
            <v>OR</v>
          </cell>
          <cell r="EO477">
            <v>2079.9929999999999</v>
          </cell>
          <cell r="EP477" t="str">
            <v>WA</v>
          </cell>
          <cell r="ES477">
            <v>6932.7380000000003</v>
          </cell>
          <cell r="ET477" t="str">
            <v>OR</v>
          </cell>
          <cell r="EZ477" t="str">
            <v>WA</v>
          </cell>
          <cell r="FA477" t="str">
            <v>Garage</v>
          </cell>
          <cell r="FB477">
            <v>410114.32</v>
          </cell>
          <cell r="FC477">
            <v>878816.4</v>
          </cell>
          <cell r="FI477" t="str">
            <v>WA</v>
          </cell>
          <cell r="FJ477" t="str">
            <v>Living Room/Family Room</v>
          </cell>
          <cell r="FK477" t="str">
            <v>EISAq</v>
          </cell>
          <cell r="FL477">
            <v>180334.44</v>
          </cell>
          <cell r="FS477" t="str">
            <v>WA</v>
          </cell>
          <cell r="FT477" t="str">
            <v>EISAq</v>
          </cell>
          <cell r="FV477">
            <v>164045.728</v>
          </cell>
          <cell r="GD477" t="str">
            <v>WA</v>
          </cell>
          <cell r="GE477">
            <v>12222711.738000002</v>
          </cell>
          <cell r="GF477">
            <v>10706024.880000001</v>
          </cell>
          <cell r="GI477">
            <v>1</v>
          </cell>
          <cell r="GJ477">
            <v>1</v>
          </cell>
          <cell r="GK477" t="str">
            <v>WA</v>
          </cell>
          <cell r="GL477">
            <v>4956.4930000000004</v>
          </cell>
          <cell r="GM477" t="str">
            <v>1980-1992</v>
          </cell>
          <cell r="GN477">
            <v>-1</v>
          </cell>
          <cell r="GQ477">
            <v>28473342.294915002</v>
          </cell>
          <cell r="GR477">
            <v>1516352.2947225003</v>
          </cell>
          <cell r="GU477" t="str">
            <v>Natural Gas Other</v>
          </cell>
          <cell r="GX477" t="str">
            <v>Baseboard/Wall/Radiant</v>
          </cell>
          <cell r="GY477" t="str">
            <v>WA</v>
          </cell>
          <cell r="GZ477">
            <v>1524.76245117188</v>
          </cell>
        </row>
        <row r="478">
          <cell r="AD478" t="str">
            <v>WA</v>
          </cell>
          <cell r="AH478" t="str">
            <v>WA</v>
          </cell>
          <cell r="AI478" t="str">
            <v>Post 2006</v>
          </cell>
          <cell r="AJ478">
            <v>4956.4930000000004</v>
          </cell>
          <cell r="AK478" t="b">
            <v>1</v>
          </cell>
          <cell r="AN478" t="str">
            <v>OR</v>
          </cell>
          <cell r="AO478" t="str">
            <v>Natural Gas Other</v>
          </cell>
          <cell r="AP478" t="str">
            <v>Pre 1980</v>
          </cell>
          <cell r="AQ478" t="str">
            <v>Crawlspace</v>
          </cell>
          <cell r="AR478">
            <v>5130.0203032132204</v>
          </cell>
          <cell r="AU478" t="str">
            <v>No</v>
          </cell>
          <cell r="AV478" t="b">
            <v>0</v>
          </cell>
          <cell r="AX478">
            <v>6905007.3281249944</v>
          </cell>
          <cell r="AY478" t="b">
            <v>0</v>
          </cell>
          <cell r="AZ478">
            <v>1757328.9820260841</v>
          </cell>
          <cell r="BA478" t="str">
            <v/>
          </cell>
          <cell r="BB478" t="str">
            <v/>
          </cell>
          <cell r="BC478">
            <v>0.73997031233737953</v>
          </cell>
          <cell r="BF478" t="str">
            <v>ID</v>
          </cell>
          <cell r="BG478" t="str">
            <v>Central Air Conditioning (Ducted System)</v>
          </cell>
          <cell r="BH478" t="str">
            <v>Pre 1980</v>
          </cell>
          <cell r="BI478" t="str">
            <v>Basement</v>
          </cell>
          <cell r="BJ478">
            <v>1192.46508789063</v>
          </cell>
          <cell r="BM478" t="str">
            <v>No</v>
          </cell>
          <cell r="BN478">
            <v>3093254.4379882943</v>
          </cell>
          <cell r="BO478" t="b">
            <v>0</v>
          </cell>
          <cell r="BP478">
            <v>828023.90772949567</v>
          </cell>
          <cell r="BQ478">
            <v>1</v>
          </cell>
          <cell r="BR478">
            <v>1192.46508789063</v>
          </cell>
          <cell r="BU478" t="str">
            <v>WA</v>
          </cell>
          <cell r="BV478" t="str">
            <v>Pre 1980</v>
          </cell>
          <cell r="BW478" t="str">
            <v>Gas Storage Inside Conditioned Space</v>
          </cell>
          <cell r="BY478">
            <v>1524.7619999999999</v>
          </cell>
          <cell r="BZ478" t="str">
            <v>le55</v>
          </cell>
          <cell r="CF478" t="str">
            <v>Conditioned</v>
          </cell>
          <cell r="CG478">
            <v>1524.7619999999999</v>
          </cell>
          <cell r="CH478" t="str">
            <v>WA</v>
          </cell>
          <cell r="CI478" t="str">
            <v>Top-Freezer w/o TTD Ice</v>
          </cell>
          <cell r="CJ478">
            <v>39643.811999999998</v>
          </cell>
          <cell r="CK478" t="b">
            <v>0</v>
          </cell>
          <cell r="CQ478" t="str">
            <v>Unconditioned</v>
          </cell>
          <cell r="CR478">
            <v>2079.9929999999999</v>
          </cell>
          <cell r="CS478" t="str">
            <v>WA</v>
          </cell>
          <cell r="CT478" t="str">
            <v>Upright</v>
          </cell>
          <cell r="CU478">
            <v>45759.845999999998</v>
          </cell>
          <cell r="CV478" t="b">
            <v>0</v>
          </cell>
          <cell r="CZ478">
            <v>1464.694</v>
          </cell>
          <cell r="DA478" t="str">
            <v>WA</v>
          </cell>
          <cell r="DC478" t="str">
            <v>Vertical Axis</v>
          </cell>
          <cell r="DG478" t="str">
            <v>Electric</v>
          </cell>
          <cell r="DH478">
            <v>1464.694</v>
          </cell>
          <cell r="DI478" t="str">
            <v>WA</v>
          </cell>
          <cell r="DL478" t="str">
            <v>Electric</v>
          </cell>
          <cell r="DM478" t="str">
            <v>Electric</v>
          </cell>
          <cell r="DN478">
            <v>2003.7159999999999</v>
          </cell>
          <cell r="DO478" t="str">
            <v>WA</v>
          </cell>
          <cell r="DS478">
            <v>1524.7619999999999</v>
          </cell>
          <cell r="DT478" t="str">
            <v>WA</v>
          </cell>
          <cell r="DU478" t="str">
            <v>gt46</v>
          </cell>
          <cell r="DX478" t="b">
            <v>0</v>
          </cell>
          <cell r="DY478">
            <v>4956.4930000000004</v>
          </cell>
          <cell r="DZ478" t="str">
            <v>WA</v>
          </cell>
          <cell r="EC478" t="str">
            <v>Desktop</v>
          </cell>
          <cell r="ED478">
            <v>4956.4930000000004</v>
          </cell>
          <cell r="EE478" t="str">
            <v>WA</v>
          </cell>
          <cell r="EH478" t="str">
            <v>le20</v>
          </cell>
          <cell r="EI478">
            <v>1188.027</v>
          </cell>
          <cell r="EJ478" t="str">
            <v>OR</v>
          </cell>
          <cell r="EO478">
            <v>1904.288</v>
          </cell>
          <cell r="EP478" t="str">
            <v>WA</v>
          </cell>
          <cell r="ES478">
            <v>1464.694</v>
          </cell>
          <cell r="ET478" t="str">
            <v>WA</v>
          </cell>
          <cell r="EZ478" t="str">
            <v>WA</v>
          </cell>
          <cell r="FA478" t="str">
            <v>Kitchen</v>
          </cell>
          <cell r="FB478">
            <v>505319.43</v>
          </cell>
          <cell r="FC478">
            <v>244603.89799999999</v>
          </cell>
          <cell r="FI478" t="str">
            <v>WA</v>
          </cell>
          <cell r="FJ478" t="str">
            <v>Living Room/Family Room</v>
          </cell>
          <cell r="FK478" t="str">
            <v>EISAx</v>
          </cell>
          <cell r="FL478">
            <v>601114.79999999993</v>
          </cell>
          <cell r="FS478" t="str">
            <v>OR</v>
          </cell>
          <cell r="FT478" t="str">
            <v>EISAq</v>
          </cell>
          <cell r="FV478">
            <v>243545.535</v>
          </cell>
          <cell r="GD478" t="str">
            <v>WA</v>
          </cell>
          <cell r="GE478">
            <v>6418658.4350000005</v>
          </cell>
          <cell r="GF478">
            <v>10235158.045</v>
          </cell>
          <cell r="GI478">
            <v>1</v>
          </cell>
          <cell r="GJ478">
            <v>1</v>
          </cell>
          <cell r="GK478" t="str">
            <v>WA</v>
          </cell>
          <cell r="GL478">
            <v>4956.4930000000004</v>
          </cell>
          <cell r="GM478" t="str">
            <v>Post 2006</v>
          </cell>
          <cell r="GN478">
            <v>0</v>
          </cell>
          <cell r="GQ478">
            <v>23007510.161249001</v>
          </cell>
          <cell r="GR478">
            <v>1853220.3414675</v>
          </cell>
          <cell r="GU478" t="str">
            <v>Natural Gas Other</v>
          </cell>
          <cell r="GX478" t="str">
            <v>Wood</v>
          </cell>
          <cell r="GY478" t="str">
            <v>WA</v>
          </cell>
          <cell r="GZ478">
            <v>1524.76245117188</v>
          </cell>
        </row>
        <row r="479">
          <cell r="AD479" t="str">
            <v>OR</v>
          </cell>
          <cell r="AH479" t="str">
            <v>OR</v>
          </cell>
          <cell r="AI479" t="str">
            <v>Pre 1980</v>
          </cell>
          <cell r="AJ479">
            <v>6932.7380000000003</v>
          </cell>
          <cell r="AK479" t="b">
            <v>1</v>
          </cell>
          <cell r="AN479" t="str">
            <v>OR</v>
          </cell>
          <cell r="AO479" t="str">
            <v>Baseboard/Wall/Radiant</v>
          </cell>
          <cell r="AP479" t="str">
            <v>Pre 1980</v>
          </cell>
          <cell r="AQ479" t="str">
            <v>Crawlspace</v>
          </cell>
          <cell r="AR479">
            <v>5130.0203032132204</v>
          </cell>
          <cell r="AU479" t="str">
            <v>No</v>
          </cell>
          <cell r="AV479" t="b">
            <v>0</v>
          </cell>
          <cell r="AX479">
            <v>6905007.3281249944</v>
          </cell>
          <cell r="AY479" t="b">
            <v>0</v>
          </cell>
          <cell r="AZ479">
            <v>1757328.9820260841</v>
          </cell>
          <cell r="BA479" t="str">
            <v/>
          </cell>
          <cell r="BB479" t="str">
            <v/>
          </cell>
          <cell r="BC479">
            <v>0.73997031233737953</v>
          </cell>
          <cell r="BF479" t="str">
            <v>WA</v>
          </cell>
          <cell r="BG479" t="str">
            <v>Heat Pump (Central System)</v>
          </cell>
          <cell r="BH479" t="str">
            <v>Pre 1980</v>
          </cell>
          <cell r="BI479" t="str">
            <v>Crawlspace</v>
          </cell>
          <cell r="BJ479">
            <v>2079.99340820313</v>
          </cell>
          <cell r="BM479" t="str">
            <v>No</v>
          </cell>
          <cell r="BN479">
            <v>5056463.975341809</v>
          </cell>
          <cell r="BO479" t="b">
            <v>0</v>
          </cell>
          <cell r="BP479">
            <v>2567706.1025717836</v>
          </cell>
          <cell r="BQ479">
            <v>1</v>
          </cell>
          <cell r="BR479">
            <v>2079.99340820313</v>
          </cell>
          <cell r="BU479" t="str">
            <v>WA</v>
          </cell>
          <cell r="BV479" t="str">
            <v>Pre 1980</v>
          </cell>
          <cell r="BW479" t="str">
            <v>Electric Storage - Inside Conditioned Space</v>
          </cell>
          <cell r="BY479">
            <v>4956.4930000000004</v>
          </cell>
          <cell r="BZ479" t="str">
            <v>le55</v>
          </cell>
          <cell r="CF479" t="str">
            <v>Conditioned</v>
          </cell>
          <cell r="CG479">
            <v>1464.694</v>
          </cell>
          <cell r="CH479" t="str">
            <v>WA</v>
          </cell>
          <cell r="CI479" t="str">
            <v>Side-by-Side w/ TTD Ice</v>
          </cell>
          <cell r="CJ479">
            <v>33687.962</v>
          </cell>
          <cell r="CK479" t="b">
            <v>0</v>
          </cell>
          <cell r="CQ479" t="str">
            <v>Unconditioned</v>
          </cell>
          <cell r="CR479">
            <v>4360.1880000000001</v>
          </cell>
          <cell r="CS479" t="str">
            <v>WA</v>
          </cell>
          <cell r="CT479" t="str">
            <v>Upright</v>
          </cell>
          <cell r="CU479">
            <v>78483.384000000005</v>
          </cell>
          <cell r="CV479" t="b">
            <v>0</v>
          </cell>
          <cell r="CZ479">
            <v>1188.027</v>
          </cell>
          <cell r="DA479" t="str">
            <v>OR</v>
          </cell>
          <cell r="DC479" t="str">
            <v>Horizontal Axis</v>
          </cell>
          <cell r="DG479" t="str">
            <v>Electric</v>
          </cell>
          <cell r="DH479">
            <v>4956.4930000000004</v>
          </cell>
          <cell r="DI479" t="str">
            <v>WA</v>
          </cell>
          <cell r="DL479" t="str">
            <v>Electric</v>
          </cell>
          <cell r="DM479" t="str">
            <v>Electric</v>
          </cell>
          <cell r="DN479">
            <v>1524.7619999999999</v>
          </cell>
          <cell r="DO479" t="str">
            <v>WA</v>
          </cell>
          <cell r="DS479">
            <v>4956.4930000000004</v>
          </cell>
          <cell r="DT479" t="str">
            <v>WA</v>
          </cell>
          <cell r="DU479" t="str">
            <v>lt32</v>
          </cell>
          <cell r="DX479" t="b">
            <v>0</v>
          </cell>
          <cell r="DY479">
            <v>4956.4930000000004</v>
          </cell>
          <cell r="DZ479" t="str">
            <v>WA</v>
          </cell>
          <cell r="EC479" t="str">
            <v>Desktop</v>
          </cell>
          <cell r="ED479">
            <v>4956.4930000000004</v>
          </cell>
          <cell r="EE479" t="str">
            <v>WA</v>
          </cell>
          <cell r="EH479" t="str">
            <v>le20</v>
          </cell>
          <cell r="EI479">
            <v>1188.027</v>
          </cell>
          <cell r="EJ479" t="str">
            <v>OR</v>
          </cell>
          <cell r="EO479">
            <v>3785.7640000000001</v>
          </cell>
          <cell r="EP479" t="str">
            <v>ID</v>
          </cell>
          <cell r="ES479">
            <v>4956.4930000000004</v>
          </cell>
          <cell r="ET479" t="str">
            <v>WA</v>
          </cell>
          <cell r="EZ479" t="str">
            <v>WA</v>
          </cell>
          <cell r="FA479" t="str">
            <v>Living Room/Family Room</v>
          </cell>
          <cell r="FB479">
            <v>1340195.01</v>
          </cell>
          <cell r="FC479">
            <v>1179078.67</v>
          </cell>
          <cell r="FI479" t="str">
            <v>WA</v>
          </cell>
          <cell r="FJ479" t="str">
            <v>Other</v>
          </cell>
          <cell r="FK479" t="str">
            <v>EISAnqnx</v>
          </cell>
          <cell r="FL479">
            <v>400743.19999999995</v>
          </cell>
          <cell r="FS479" t="str">
            <v>WA</v>
          </cell>
          <cell r="FT479" t="str">
            <v>EISAnqnx</v>
          </cell>
          <cell r="FV479">
            <v>1524914.6749999998</v>
          </cell>
          <cell r="GD479" t="str">
            <v>OR</v>
          </cell>
          <cell r="GE479">
            <v>48778744.568000004</v>
          </cell>
          <cell r="GF479">
            <v>29949428.16</v>
          </cell>
          <cell r="GI479">
            <v>1</v>
          </cell>
          <cell r="GJ479">
            <v>2</v>
          </cell>
          <cell r="GK479" t="str">
            <v>OR</v>
          </cell>
          <cell r="GL479">
            <v>6932.7380000000003</v>
          </cell>
          <cell r="GM479" t="str">
            <v>Pre 1980</v>
          </cell>
          <cell r="GN479">
            <v>0</v>
          </cell>
          <cell r="GQ479">
            <v>31504247.176736001</v>
          </cell>
          <cell r="GR479">
            <v>3738166.9932900006</v>
          </cell>
          <cell r="GU479" t="str">
            <v>Baseboard/Wall/Radiant</v>
          </cell>
          <cell r="GX479" t="str">
            <v>Wood</v>
          </cell>
          <cell r="GY479" t="str">
            <v>WA</v>
          </cell>
          <cell r="GZ479">
            <v>1150.87915039063</v>
          </cell>
        </row>
        <row r="480">
          <cell r="AD480" t="str">
            <v>WA</v>
          </cell>
          <cell r="AH480" t="str">
            <v>WA</v>
          </cell>
          <cell r="AI480" t="str">
            <v>Pre 1980</v>
          </cell>
          <cell r="AJ480">
            <v>1464.694</v>
          </cell>
          <cell r="AK480" t="b">
            <v>1</v>
          </cell>
          <cell r="AN480" t="str">
            <v>OR</v>
          </cell>
          <cell r="AO480" t="str">
            <v>Baseboard/Wall/Radiant</v>
          </cell>
          <cell r="AP480" t="str">
            <v>Pre 1980</v>
          </cell>
          <cell r="AQ480" t="str">
            <v>Slab on Grade</v>
          </cell>
          <cell r="AR480">
            <v>1802.7179780367801</v>
          </cell>
          <cell r="AU480" t="str">
            <v>No</v>
          </cell>
          <cell r="AV480" t="b">
            <v>0</v>
          </cell>
          <cell r="AX480">
            <v>2426458.3984375061</v>
          </cell>
          <cell r="AY480" t="b">
            <v>0</v>
          </cell>
          <cell r="AZ480">
            <v>617535.28484852554</v>
          </cell>
          <cell r="BA480" t="str">
            <v/>
          </cell>
          <cell r="BB480" t="str">
            <v/>
          </cell>
          <cell r="BC480">
            <v>0.26002972823100773</v>
          </cell>
          <cell r="BF480" t="str">
            <v>MT</v>
          </cell>
          <cell r="BG480" t="str">
            <v>Central Air Conditioning (Ducted System)</v>
          </cell>
          <cell r="BH480" t="str">
            <v>1993-2006</v>
          </cell>
          <cell r="BI480" t="str">
            <v>Crawlspace</v>
          </cell>
          <cell r="BJ480">
            <v>1144.67944335938</v>
          </cell>
          <cell r="BM480" t="str">
            <v>No</v>
          </cell>
          <cell r="BN480">
            <v>1603695.9001464914</v>
          </cell>
          <cell r="BO480" t="b">
            <v>0</v>
          </cell>
          <cell r="BP480">
            <v>488754.08404614468</v>
          </cell>
          <cell r="BQ480">
            <v>1</v>
          </cell>
          <cell r="BR480">
            <v>1144.67944335938</v>
          </cell>
          <cell r="BU480" t="str">
            <v>WA</v>
          </cell>
          <cell r="BV480" t="str">
            <v>Pre 1980</v>
          </cell>
          <cell r="BW480" t="str">
            <v>Gas Storage Inside Conditioned Space</v>
          </cell>
          <cell r="BY480">
            <v>1524.7619999999999</v>
          </cell>
          <cell r="BZ480" t="str">
            <v>le55</v>
          </cell>
          <cell r="CF480" t="str">
            <v>Conditioned</v>
          </cell>
          <cell r="CG480">
            <v>1464.694</v>
          </cell>
          <cell r="CH480" t="str">
            <v>WA</v>
          </cell>
          <cell r="CI480" t="str">
            <v>Side-by-Side w/ TTD Ice</v>
          </cell>
          <cell r="CJ480">
            <v>32223.268</v>
          </cell>
          <cell r="CK480" t="b">
            <v>0</v>
          </cell>
          <cell r="CQ480" t="str">
            <v>Conditioned</v>
          </cell>
          <cell r="CR480">
            <v>1192.4649999999999</v>
          </cell>
          <cell r="CS480" t="str">
            <v>ID</v>
          </cell>
          <cell r="CT480" t="str">
            <v>Upright</v>
          </cell>
          <cell r="CU480">
            <v>15502.044999999998</v>
          </cell>
          <cell r="CV480" t="b">
            <v>0</v>
          </cell>
          <cell r="CZ480">
            <v>2003.7159999999999</v>
          </cell>
          <cell r="DA480" t="str">
            <v>WA</v>
          </cell>
          <cell r="DC480" t="str">
            <v>Horizontal Axis</v>
          </cell>
          <cell r="DG480" t="str">
            <v>Electric</v>
          </cell>
          <cell r="DH480">
            <v>4956.4930000000004</v>
          </cell>
          <cell r="DI480" t="str">
            <v>WA</v>
          </cell>
          <cell r="DL480" t="str">
            <v>Gas</v>
          </cell>
          <cell r="DM480" t="str">
            <v>Gas</v>
          </cell>
          <cell r="DN480">
            <v>6932.7380000000003</v>
          </cell>
          <cell r="DO480" t="str">
            <v>OR</v>
          </cell>
          <cell r="DS480">
            <v>4956.4930000000004</v>
          </cell>
          <cell r="DT480" t="str">
            <v>WA</v>
          </cell>
          <cell r="DU480" t="str">
            <v>lt32</v>
          </cell>
          <cell r="DX480" t="b">
            <v>0</v>
          </cell>
          <cell r="DY480">
            <v>2003.7159999999999</v>
          </cell>
          <cell r="DZ480" t="str">
            <v>WA</v>
          </cell>
          <cell r="EC480" t="str">
            <v>Laptop</v>
          </cell>
          <cell r="ED480">
            <v>4956.4930000000004</v>
          </cell>
          <cell r="EE480" t="str">
            <v>WA</v>
          </cell>
          <cell r="EH480" t="str">
            <v>gt20</v>
          </cell>
          <cell r="EI480">
            <v>2003.7159999999999</v>
          </cell>
          <cell r="EJ480" t="str">
            <v>WA</v>
          </cell>
          <cell r="EO480">
            <v>1612.692</v>
          </cell>
          <cell r="EP480" t="str">
            <v>OR</v>
          </cell>
          <cell r="ES480">
            <v>1524.7619999999999</v>
          </cell>
          <cell r="ET480" t="str">
            <v>WA</v>
          </cell>
          <cell r="EZ480" t="str">
            <v>WA</v>
          </cell>
          <cell r="FA480" t="str">
            <v>Other</v>
          </cell>
          <cell r="FB480">
            <v>1142461.32</v>
          </cell>
          <cell r="FC480">
            <v>458449.22200000001</v>
          </cell>
          <cell r="FI480" t="str">
            <v>WA</v>
          </cell>
          <cell r="FJ480" t="str">
            <v>Other</v>
          </cell>
          <cell r="FK480" t="str">
            <v>EISAq</v>
          </cell>
          <cell r="FL480">
            <v>180334.44</v>
          </cell>
          <cell r="FS480" t="str">
            <v>WA</v>
          </cell>
          <cell r="FT480" t="str">
            <v>EISAq</v>
          </cell>
          <cell r="FV480">
            <v>2389224.804</v>
          </cell>
          <cell r="GD480" t="str">
            <v>WA</v>
          </cell>
          <cell r="GE480">
            <v>3811133.7879999997</v>
          </cell>
          <cell r="GF480">
            <v>2658419.61</v>
          </cell>
          <cell r="GI480">
            <v>1</v>
          </cell>
          <cell r="GJ480">
            <v>1</v>
          </cell>
          <cell r="GK480" t="str">
            <v>WA</v>
          </cell>
          <cell r="GL480">
            <v>1464.694</v>
          </cell>
          <cell r="GM480" t="str">
            <v>Pre 1980</v>
          </cell>
          <cell r="GN480">
            <v>0</v>
          </cell>
          <cell r="GQ480">
            <v>8632737.9961900003</v>
          </cell>
          <cell r="GR480">
            <v>524305.525975</v>
          </cell>
          <cell r="GU480" t="str">
            <v>Natural Gas FAF</v>
          </cell>
          <cell r="GX480" t="str">
            <v>Wood</v>
          </cell>
          <cell r="GY480" t="str">
            <v>OR</v>
          </cell>
          <cell r="GZ480">
            <v>6932.73828125</v>
          </cell>
        </row>
        <row r="481">
          <cell r="AD481" t="str">
            <v>OR</v>
          </cell>
          <cell r="AH481" t="str">
            <v>OR</v>
          </cell>
          <cell r="AI481" t="str">
            <v>Pre 1980</v>
          </cell>
          <cell r="AJ481">
            <v>1188.027</v>
          </cell>
          <cell r="AK481" t="b">
            <v>1</v>
          </cell>
          <cell r="AN481" t="str">
            <v>WA</v>
          </cell>
          <cell r="AO481" t="str">
            <v>Baseboard/Wall/Radiant</v>
          </cell>
          <cell r="AP481" t="str">
            <v>Pre 1980</v>
          </cell>
          <cell r="AQ481" t="str">
            <v>Basement</v>
          </cell>
          <cell r="AR481">
            <v>2003.71557617188</v>
          </cell>
          <cell r="AU481" t="str">
            <v>No</v>
          </cell>
          <cell r="AV481" t="b">
            <v>0</v>
          </cell>
          <cell r="AX481">
            <v>4520382.3398437612</v>
          </cell>
          <cell r="AY481" t="b">
            <v>0</v>
          </cell>
          <cell r="AZ481">
            <v>1190347.3123364288</v>
          </cell>
          <cell r="BA481" t="str">
            <v/>
          </cell>
          <cell r="BB481" t="str">
            <v/>
          </cell>
          <cell r="BC481">
            <v>0.99999978847894622</v>
          </cell>
          <cell r="BF481" t="str">
            <v>WA</v>
          </cell>
          <cell r="BG481" t="str">
            <v>PTAC</v>
          </cell>
          <cell r="BH481" t="str">
            <v>Pre 1980</v>
          </cell>
          <cell r="BI481" t="str">
            <v>Crawlspace</v>
          </cell>
          <cell r="BJ481">
            <v>1904.28771972656</v>
          </cell>
          <cell r="BM481" t="str">
            <v>No</v>
          </cell>
          <cell r="BN481">
            <v>1312054.2388915999</v>
          </cell>
          <cell r="BO481" t="b">
            <v>0</v>
          </cell>
          <cell r="BP481">
            <v>431189.77266540471</v>
          </cell>
          <cell r="BQ481">
            <v>1</v>
          </cell>
          <cell r="BR481">
            <v>1904.28771972656</v>
          </cell>
          <cell r="BU481" t="str">
            <v>WA</v>
          </cell>
          <cell r="BV481" t="str">
            <v>1980-1992</v>
          </cell>
          <cell r="BW481" t="str">
            <v>Electric Storage - Inside Conditioned Space</v>
          </cell>
          <cell r="BY481">
            <v>2003.7159999999999</v>
          </cell>
          <cell r="BZ481" t="str">
            <v>le55</v>
          </cell>
          <cell r="CF481" t="str">
            <v>Conditioned</v>
          </cell>
          <cell r="CG481">
            <v>4956.4930000000004</v>
          </cell>
          <cell r="CH481" t="str">
            <v>WA</v>
          </cell>
          <cell r="CI481" t="str">
            <v>Top-Freezer w/o TTD Ice</v>
          </cell>
          <cell r="CJ481">
            <v>104086.353</v>
          </cell>
          <cell r="CK481" t="b">
            <v>0</v>
          </cell>
          <cell r="CQ481" t="str">
            <v>Conditioned</v>
          </cell>
          <cell r="CR481">
            <v>1925.059</v>
          </cell>
          <cell r="CS481" t="str">
            <v>OR</v>
          </cell>
          <cell r="CT481" t="str">
            <v>Upright</v>
          </cell>
          <cell r="CU481">
            <v>48126.474999999999</v>
          </cell>
          <cell r="CV481" t="b">
            <v>0</v>
          </cell>
          <cell r="CZ481">
            <v>6932.7380000000003</v>
          </cell>
          <cell r="DA481" t="str">
            <v>OR</v>
          </cell>
          <cell r="DC481" t="str">
            <v>Horizontal Axis</v>
          </cell>
          <cell r="DG481" t="str">
            <v>Electric</v>
          </cell>
          <cell r="DH481">
            <v>4956.4930000000004</v>
          </cell>
          <cell r="DI481" t="str">
            <v>WA</v>
          </cell>
          <cell r="DL481" t="str">
            <v>Electric</v>
          </cell>
          <cell r="DM481" t="str">
            <v>Electric</v>
          </cell>
          <cell r="DN481">
            <v>1524.7619999999999</v>
          </cell>
          <cell r="DO481" t="str">
            <v>WA</v>
          </cell>
          <cell r="DS481">
            <v>4956.4930000000004</v>
          </cell>
          <cell r="DT481" t="str">
            <v>WA</v>
          </cell>
          <cell r="DU481" t="str">
            <v>lt32</v>
          </cell>
          <cell r="DX481" t="b">
            <v>0</v>
          </cell>
          <cell r="DY481">
            <v>2003.7159999999999</v>
          </cell>
          <cell r="DZ481" t="str">
            <v>WA</v>
          </cell>
          <cell r="EC481" t="str">
            <v>Desktop</v>
          </cell>
          <cell r="ED481">
            <v>6932.7380000000003</v>
          </cell>
          <cell r="EE481" t="str">
            <v>OR</v>
          </cell>
          <cell r="EH481" t="str">
            <v>le20</v>
          </cell>
          <cell r="EI481">
            <v>1464.694</v>
          </cell>
          <cell r="EJ481" t="str">
            <v>WA</v>
          </cell>
          <cell r="EO481">
            <v>2079.9929999999999</v>
          </cell>
          <cell r="EP481" t="str">
            <v>WA</v>
          </cell>
          <cell r="ES481">
            <v>2003.7159999999999</v>
          </cell>
          <cell r="ET481" t="str">
            <v>WA</v>
          </cell>
          <cell r="EZ481" t="str">
            <v>WA</v>
          </cell>
          <cell r="FA481" t="str">
            <v>Bathroom</v>
          </cell>
          <cell r="FB481">
            <v>846242.90999999992</v>
          </cell>
          <cell r="FC481">
            <v>146377.152</v>
          </cell>
          <cell r="FI481" t="str">
            <v>WA</v>
          </cell>
          <cell r="FJ481" t="str">
            <v>Bathroom</v>
          </cell>
          <cell r="FK481" t="str">
            <v>EISAnqnx</v>
          </cell>
          <cell r="FL481">
            <v>571230.66</v>
          </cell>
          <cell r="FS481" t="str">
            <v>WA</v>
          </cell>
          <cell r="FT481" t="str">
            <v>EISAx</v>
          </cell>
          <cell r="FV481">
            <v>2485898.6399999997</v>
          </cell>
          <cell r="GD481" t="str">
            <v>OR</v>
          </cell>
          <cell r="GE481">
            <v>1751151.798</v>
          </cell>
          <cell r="GF481">
            <v>1824809.4720000001</v>
          </cell>
          <cell r="GI481">
            <v>1</v>
          </cell>
          <cell r="GJ481">
            <v>2</v>
          </cell>
          <cell r="GK481" t="str">
            <v>OR</v>
          </cell>
          <cell r="GL481">
            <v>1188.027</v>
          </cell>
          <cell r="GM481" t="str">
            <v>Pre 1980</v>
          </cell>
          <cell r="GN481">
            <v>-1</v>
          </cell>
          <cell r="GQ481">
            <v>6222799.8880559998</v>
          </cell>
          <cell r="GR481">
            <v>684591.64854750002</v>
          </cell>
          <cell r="GU481" t="str">
            <v>Natural Gas FAF</v>
          </cell>
          <cell r="GX481" t="str">
            <v>None</v>
          </cell>
          <cell r="GY481" t="str">
            <v>WA</v>
          </cell>
          <cell r="GZ481">
            <v>1524.76245117188</v>
          </cell>
        </row>
        <row r="482">
          <cell r="AD482" t="str">
            <v>WA</v>
          </cell>
          <cell r="AH482" t="str">
            <v>WA</v>
          </cell>
          <cell r="AI482" t="str">
            <v>Pre 1980</v>
          </cell>
          <cell r="AJ482">
            <v>2003.7159999999999</v>
          </cell>
          <cell r="AK482" t="b">
            <v>1</v>
          </cell>
          <cell r="AN482" t="str">
            <v>WA</v>
          </cell>
          <cell r="AO482" t="str">
            <v>Other</v>
          </cell>
          <cell r="AP482" t="str">
            <v>Pre 1980</v>
          </cell>
          <cell r="AQ482" t="str">
            <v>Basement</v>
          </cell>
          <cell r="AR482">
            <v>2003.71557617188</v>
          </cell>
          <cell r="AU482" t="str">
            <v>No</v>
          </cell>
          <cell r="AV482" t="b">
            <v>0</v>
          </cell>
          <cell r="AX482">
            <v>4520382.3398437612</v>
          </cell>
          <cell r="AY482" t="b">
            <v>0</v>
          </cell>
          <cell r="AZ482">
            <v>1190347.3123364288</v>
          </cell>
          <cell r="BA482" t="str">
            <v/>
          </cell>
          <cell r="BB482" t="str">
            <v/>
          </cell>
          <cell r="BC482">
            <v>0.99999978847894622</v>
          </cell>
          <cell r="BF482" t="str">
            <v>OR</v>
          </cell>
          <cell r="BG482" t="str">
            <v>Heat Pump (Central System)</v>
          </cell>
          <cell r="BH482" t="str">
            <v>Pre 1980</v>
          </cell>
          <cell r="BI482" t="str">
            <v>Crawlspace</v>
          </cell>
          <cell r="BJ482">
            <v>1254.0371481033701</v>
          </cell>
          <cell r="BM482" t="str">
            <v>No</v>
          </cell>
          <cell r="BN482">
            <v>1612691.772460934</v>
          </cell>
          <cell r="BO482" t="b">
            <v>0</v>
          </cell>
          <cell r="BP482">
            <v>489913.56401611032</v>
          </cell>
          <cell r="BQ482">
            <v>0.5</v>
          </cell>
          <cell r="BR482">
            <v>627.01857405168505</v>
          </cell>
          <cell r="BU482" t="str">
            <v>WA</v>
          </cell>
          <cell r="BV482" t="str">
            <v>Pre 1980</v>
          </cell>
          <cell r="BW482" t="str">
            <v>Electric Storage - Outside Conditioned Space - Buffered</v>
          </cell>
          <cell r="BY482">
            <v>4956.4930000000004</v>
          </cell>
          <cell r="BZ482" t="str">
            <v>le55</v>
          </cell>
          <cell r="CF482" t="str">
            <v>Unconditioned</v>
          </cell>
          <cell r="CG482">
            <v>1150.8789999999999</v>
          </cell>
          <cell r="CH482" t="str">
            <v>WA</v>
          </cell>
          <cell r="CI482" t="str">
            <v>Top-Freezer w/o TTD Ice</v>
          </cell>
          <cell r="CJ482">
            <v>20715.822</v>
          </cell>
          <cell r="CK482" t="b">
            <v>0</v>
          </cell>
          <cell r="CQ482" t="str">
            <v>Conditioned</v>
          </cell>
          <cell r="CR482">
            <v>2130.886</v>
          </cell>
          <cell r="CS482" t="str">
            <v>MT</v>
          </cell>
          <cell r="CT482" t="str">
            <v>Chest</v>
          </cell>
          <cell r="CU482">
            <v>34094.175999999999</v>
          </cell>
          <cell r="CV482" t="b">
            <v>0</v>
          </cell>
          <cell r="CZ482">
            <v>2003.7159999999999</v>
          </cell>
          <cell r="DA482" t="str">
            <v>WA</v>
          </cell>
          <cell r="DC482" t="str">
            <v>Horizontal Axis</v>
          </cell>
          <cell r="DG482" t="str">
            <v>Electric</v>
          </cell>
          <cell r="DH482">
            <v>1188.027</v>
          </cell>
          <cell r="DI482" t="str">
            <v>OR</v>
          </cell>
          <cell r="DL482" t="str">
            <v>Gas</v>
          </cell>
          <cell r="DM482" t="str">
            <v>Gas</v>
          </cell>
          <cell r="DN482">
            <v>1464.694</v>
          </cell>
          <cell r="DO482" t="str">
            <v>WA</v>
          </cell>
          <cell r="DS482">
            <v>1188.027</v>
          </cell>
          <cell r="DT482" t="str">
            <v>OR</v>
          </cell>
          <cell r="DU482" t="str">
            <v>lt32</v>
          </cell>
          <cell r="DX482" t="b">
            <v>0</v>
          </cell>
          <cell r="DY482">
            <v>1524.7619999999999</v>
          </cell>
          <cell r="DZ482" t="str">
            <v>WA</v>
          </cell>
          <cell r="EC482" t="str">
            <v>Desktop</v>
          </cell>
          <cell r="ED482">
            <v>4956.4930000000004</v>
          </cell>
          <cell r="EE482" t="str">
            <v>WA</v>
          </cell>
          <cell r="EH482" t="str">
            <v>le20</v>
          </cell>
          <cell r="EI482">
            <v>4956.4930000000004</v>
          </cell>
          <cell r="EJ482" t="str">
            <v>WA</v>
          </cell>
          <cell r="EO482">
            <v>2079.9929999999999</v>
          </cell>
          <cell r="EP482" t="str">
            <v>WA</v>
          </cell>
          <cell r="ES482">
            <v>1524.7619999999999</v>
          </cell>
          <cell r="ET482" t="str">
            <v>WA</v>
          </cell>
          <cell r="EZ482" t="str">
            <v>WA</v>
          </cell>
          <cell r="FA482" t="str">
            <v>Bedrooms</v>
          </cell>
          <cell r="FB482">
            <v>891985.77</v>
          </cell>
          <cell r="FC482">
            <v>716638.14</v>
          </cell>
          <cell r="FI482" t="str">
            <v>WA</v>
          </cell>
          <cell r="FJ482" t="str">
            <v>Bedrooms</v>
          </cell>
          <cell r="FK482" t="str">
            <v>EISAnqnx</v>
          </cell>
          <cell r="FL482">
            <v>790934.76</v>
          </cell>
          <cell r="FS482" t="str">
            <v>WA</v>
          </cell>
          <cell r="FT482" t="str">
            <v>EISAq</v>
          </cell>
          <cell r="FV482">
            <v>843193.38599999994</v>
          </cell>
          <cell r="GD482" t="str">
            <v>WA</v>
          </cell>
          <cell r="GE482">
            <v>4981237.9759999998</v>
          </cell>
          <cell r="GF482">
            <v>5626434.5279999999</v>
          </cell>
          <cell r="GI482">
            <v>1</v>
          </cell>
          <cell r="GJ482">
            <v>1</v>
          </cell>
          <cell r="GK482" t="str">
            <v>WA</v>
          </cell>
          <cell r="GL482">
            <v>2003.7159999999999</v>
          </cell>
          <cell r="GM482" t="str">
            <v>Pre 1980</v>
          </cell>
          <cell r="GN482">
            <v>0</v>
          </cell>
          <cell r="GQ482">
            <v>10718403.861307999</v>
          </cell>
          <cell r="GR482">
            <v>344634.14270999999</v>
          </cell>
          <cell r="GU482" t="str">
            <v>Baseboard/Wall/Radiant</v>
          </cell>
          <cell r="GX482" t="str">
            <v>Baseboard/Wall/Radiant</v>
          </cell>
          <cell r="GY482" t="str">
            <v>WA</v>
          </cell>
          <cell r="GZ482">
            <v>2003.71557617188</v>
          </cell>
        </row>
        <row r="483">
          <cell r="AD483" t="str">
            <v>OR</v>
          </cell>
          <cell r="AH483" t="str">
            <v>OR</v>
          </cell>
          <cell r="AI483" t="str">
            <v>Pre 1980</v>
          </cell>
          <cell r="AJ483">
            <v>6932.7380000000003</v>
          </cell>
          <cell r="AK483" t="b">
            <v>1</v>
          </cell>
          <cell r="AN483" t="str">
            <v>WA</v>
          </cell>
          <cell r="AO483" t="str">
            <v>Wood</v>
          </cell>
          <cell r="AP483" t="str">
            <v>Pre 1980</v>
          </cell>
          <cell r="AQ483" t="str">
            <v>Basement</v>
          </cell>
          <cell r="AR483">
            <v>2003.71557617188</v>
          </cell>
          <cell r="AU483" t="str">
            <v>No</v>
          </cell>
          <cell r="AV483" t="b">
            <v>0</v>
          </cell>
          <cell r="AX483">
            <v>4520382.3398437612</v>
          </cell>
          <cell r="AY483" t="b">
            <v>0</v>
          </cell>
          <cell r="AZ483">
            <v>1190347.3123364288</v>
          </cell>
          <cell r="BA483" t="str">
            <v/>
          </cell>
          <cell r="BB483" t="str">
            <v/>
          </cell>
          <cell r="BC483">
            <v>0.99999978847894622</v>
          </cell>
          <cell r="BF483" t="str">
            <v>OR</v>
          </cell>
          <cell r="BG483" t="str">
            <v>Heat Pump (Central System)</v>
          </cell>
          <cell r="BH483" t="str">
            <v>Pre 1980</v>
          </cell>
          <cell r="BI483" t="str">
            <v>Slab on Grade</v>
          </cell>
          <cell r="BJ483">
            <v>358.65462435756501</v>
          </cell>
          <cell r="BM483" t="str">
            <v>No</v>
          </cell>
          <cell r="BN483">
            <v>461229.84692382859</v>
          </cell>
          <cell r="BO483" t="b">
            <v>0</v>
          </cell>
          <cell r="BP483">
            <v>140115.27930860801</v>
          </cell>
          <cell r="BQ483">
            <v>0.5</v>
          </cell>
          <cell r="BR483">
            <v>179.32731217878251</v>
          </cell>
          <cell r="BU483" t="str">
            <v>WA</v>
          </cell>
          <cell r="BV483" t="str">
            <v>Post 2006</v>
          </cell>
          <cell r="BW483" t="str">
            <v>Gas Storage Outside Conditioned Space</v>
          </cell>
          <cell r="BY483">
            <v>1524.7619999999999</v>
          </cell>
          <cell r="BZ483" t="str">
            <v>le55</v>
          </cell>
          <cell r="CF483" t="str">
            <v>Conditioned</v>
          </cell>
          <cell r="CG483">
            <v>1524.7619999999999</v>
          </cell>
          <cell r="CH483" t="str">
            <v>WA</v>
          </cell>
          <cell r="CI483" t="str">
            <v>Side-by-Side w/ TTD Ice</v>
          </cell>
          <cell r="CJ483">
            <v>36594.288</v>
          </cell>
          <cell r="CK483" t="b">
            <v>0</v>
          </cell>
          <cell r="CQ483" t="str">
            <v>Conditioned</v>
          </cell>
          <cell r="CR483">
            <v>2130.886</v>
          </cell>
          <cell r="CS483" t="str">
            <v>MT</v>
          </cell>
          <cell r="CT483" t="str">
            <v>Chest</v>
          </cell>
          <cell r="CU483">
            <v>25570.631999999998</v>
          </cell>
          <cell r="CV483" t="b">
            <v>0</v>
          </cell>
          <cell r="CZ483">
            <v>4956.4930000000004</v>
          </cell>
          <cell r="DA483" t="str">
            <v>WA</v>
          </cell>
          <cell r="DC483" t="str">
            <v>Vertical Axis</v>
          </cell>
          <cell r="DG483" t="str">
            <v>Electric</v>
          </cell>
          <cell r="DH483">
            <v>4956.4930000000004</v>
          </cell>
          <cell r="DI483" t="str">
            <v>WA</v>
          </cell>
          <cell r="DL483" t="str">
            <v>Electric</v>
          </cell>
          <cell r="DM483" t="str">
            <v>Electric</v>
          </cell>
          <cell r="DN483">
            <v>1188.027</v>
          </cell>
          <cell r="DO483" t="str">
            <v>OR</v>
          </cell>
          <cell r="DS483">
            <v>1188.027</v>
          </cell>
          <cell r="DT483" t="str">
            <v>OR</v>
          </cell>
          <cell r="DU483" t="str">
            <v>32to46</v>
          </cell>
          <cell r="DX483" t="b">
            <v>0</v>
          </cell>
          <cell r="DY483">
            <v>1464.694</v>
          </cell>
          <cell r="DZ483" t="str">
            <v>WA</v>
          </cell>
          <cell r="EC483" t="str">
            <v>Desktop</v>
          </cell>
          <cell r="ED483">
            <v>1464.694</v>
          </cell>
          <cell r="EE483" t="str">
            <v>WA</v>
          </cell>
          <cell r="EH483" t="str">
            <v>le20</v>
          </cell>
          <cell r="EI483">
            <v>1188.027</v>
          </cell>
          <cell r="EJ483" t="str">
            <v>OR</v>
          </cell>
          <cell r="EO483">
            <v>2079.9929999999999</v>
          </cell>
          <cell r="EP483" t="str">
            <v>WA</v>
          </cell>
          <cell r="ES483">
            <v>2003.7159999999999</v>
          </cell>
          <cell r="ET483" t="str">
            <v>WA</v>
          </cell>
          <cell r="EZ483" t="str">
            <v>WA</v>
          </cell>
          <cell r="FA483" t="str">
            <v>Garage</v>
          </cell>
          <cell r="FB483">
            <v>396438.12</v>
          </cell>
          <cell r="FC483">
            <v>724261.95</v>
          </cell>
          <cell r="FI483" t="str">
            <v>WA</v>
          </cell>
          <cell r="FJ483" t="str">
            <v>Bedrooms</v>
          </cell>
          <cell r="FK483" t="str">
            <v>EISAx</v>
          </cell>
          <cell r="FL483">
            <v>234351.03999999998</v>
          </cell>
          <cell r="FS483" t="str">
            <v>WA</v>
          </cell>
          <cell r="FT483" t="str">
            <v>EISAx</v>
          </cell>
          <cell r="FV483">
            <v>1044461.97</v>
          </cell>
          <cell r="GD483" t="str">
            <v>OR</v>
          </cell>
          <cell r="GE483">
            <v>25741256.194000002</v>
          </cell>
          <cell r="GF483">
            <v>22025308.626000002</v>
          </cell>
          <cell r="GI483">
            <v>1</v>
          </cell>
          <cell r="GJ483">
            <v>2</v>
          </cell>
          <cell r="GK483" t="str">
            <v>OR</v>
          </cell>
          <cell r="GL483">
            <v>6932.7380000000003</v>
          </cell>
          <cell r="GM483" t="str">
            <v>Pre 1980</v>
          </cell>
          <cell r="GN483">
            <v>0</v>
          </cell>
          <cell r="GQ483">
            <v>31504247.176736001</v>
          </cell>
          <cell r="GR483">
            <v>3738166.9932900006</v>
          </cell>
          <cell r="GU483" t="str">
            <v>Heat Pump (Ductless System)</v>
          </cell>
          <cell r="GX483" t="str">
            <v>Baseboard/Wall/Radiant</v>
          </cell>
          <cell r="GY483" t="str">
            <v>WA</v>
          </cell>
          <cell r="GZ483">
            <v>1524.76245117188</v>
          </cell>
        </row>
        <row r="484">
          <cell r="AD484" t="str">
            <v>WA</v>
          </cell>
          <cell r="AH484" t="str">
            <v>WA</v>
          </cell>
          <cell r="AI484" t="str">
            <v>Pre 1980</v>
          </cell>
          <cell r="AJ484">
            <v>2003.7159999999999</v>
          </cell>
          <cell r="AK484" t="b">
            <v>1</v>
          </cell>
          <cell r="AN484" t="str">
            <v>WA</v>
          </cell>
          <cell r="AO484" t="str">
            <v>Heat Pump (Ductless System)</v>
          </cell>
          <cell r="AP484" t="str">
            <v>Pre 1980</v>
          </cell>
          <cell r="AQ484" t="str">
            <v>Basement</v>
          </cell>
          <cell r="AR484">
            <v>2003.71557617188</v>
          </cell>
          <cell r="AU484" t="str">
            <v>No</v>
          </cell>
          <cell r="AV484" t="b">
            <v>1</v>
          </cell>
          <cell r="AX484">
            <v>4520382.3398437612</v>
          </cell>
          <cell r="AY484" t="b">
            <v>0</v>
          </cell>
          <cell r="AZ484">
            <v>1190347.3123364288</v>
          </cell>
          <cell r="BA484">
            <v>1</v>
          </cell>
          <cell r="BB484">
            <v>2003.71557617188</v>
          </cell>
          <cell r="BC484">
            <v>0.99999978847894622</v>
          </cell>
          <cell r="BF484" t="str">
            <v>ID</v>
          </cell>
          <cell r="BG484" t="str">
            <v>Central Air Conditioning (Ducted System)</v>
          </cell>
          <cell r="BH484" t="str">
            <v>1993-2006</v>
          </cell>
          <cell r="BI484" t="str">
            <v>Basement</v>
          </cell>
          <cell r="BJ484">
            <v>3785.76440429688</v>
          </cell>
          <cell r="BM484" t="str">
            <v>No</v>
          </cell>
          <cell r="BN484">
            <v>9767272.1630859505</v>
          </cell>
          <cell r="BO484" t="b">
            <v>0</v>
          </cell>
          <cell r="BP484">
            <v>2122337.3826928739</v>
          </cell>
          <cell r="BQ484">
            <v>1</v>
          </cell>
          <cell r="BR484">
            <v>3785.76440429688</v>
          </cell>
          <cell r="BU484" t="str">
            <v>WA</v>
          </cell>
          <cell r="BV484" t="str">
            <v>Pre 1980</v>
          </cell>
          <cell r="BW484" t="str">
            <v>Electric Storage - Inside Conditioned Space</v>
          </cell>
          <cell r="BY484">
            <v>2003.7159999999999</v>
          </cell>
          <cell r="BZ484" t="str">
            <v>le55</v>
          </cell>
          <cell r="CF484" t="str">
            <v>Conditioned</v>
          </cell>
          <cell r="CG484">
            <v>4956.4930000000004</v>
          </cell>
          <cell r="CH484" t="str">
            <v>WA</v>
          </cell>
          <cell r="CI484" t="str">
            <v>Top-Freezer w/o TTD Ice</v>
          </cell>
          <cell r="CJ484">
            <v>109042.84600000001</v>
          </cell>
          <cell r="CK484" t="b">
            <v>0</v>
          </cell>
          <cell r="CQ484" t="str">
            <v>Conditioned</v>
          </cell>
          <cell r="CR484">
            <v>3785.7640000000001</v>
          </cell>
          <cell r="CS484" t="str">
            <v>ID</v>
          </cell>
          <cell r="CT484" t="str">
            <v>Chest</v>
          </cell>
          <cell r="CU484">
            <v>64357.988000000005</v>
          </cell>
          <cell r="CV484" t="b">
            <v>0</v>
          </cell>
          <cell r="CZ484">
            <v>1464.694</v>
          </cell>
          <cell r="DA484" t="str">
            <v>WA</v>
          </cell>
          <cell r="DC484" t="str">
            <v>Vertical Axis</v>
          </cell>
          <cell r="DG484" t="str">
            <v>Electric</v>
          </cell>
          <cell r="DH484">
            <v>1524.7619999999999</v>
          </cell>
          <cell r="DI484" t="str">
            <v>WA</v>
          </cell>
          <cell r="DL484" t="str">
            <v>Gas</v>
          </cell>
          <cell r="DM484" t="str">
            <v>Gas</v>
          </cell>
          <cell r="DN484">
            <v>2003.7159999999999</v>
          </cell>
          <cell r="DO484" t="str">
            <v>WA</v>
          </cell>
          <cell r="DS484">
            <v>1464.694</v>
          </cell>
          <cell r="DT484" t="str">
            <v>WA</v>
          </cell>
          <cell r="DU484" t="str">
            <v>32to46</v>
          </cell>
          <cell r="DX484" t="b">
            <v>0</v>
          </cell>
          <cell r="DY484">
            <v>1464.694</v>
          </cell>
          <cell r="DZ484" t="str">
            <v>WA</v>
          </cell>
          <cell r="EC484" t="str">
            <v>Desktop</v>
          </cell>
          <cell r="ED484">
            <v>1464.694</v>
          </cell>
          <cell r="EE484" t="str">
            <v>WA</v>
          </cell>
          <cell r="EH484" t="str">
            <v>gt20</v>
          </cell>
          <cell r="EI484">
            <v>1524.7619999999999</v>
          </cell>
          <cell r="EJ484" t="str">
            <v>WA</v>
          </cell>
          <cell r="EO484">
            <v>2079.9929999999999</v>
          </cell>
          <cell r="EP484" t="str">
            <v>WA</v>
          </cell>
          <cell r="ES484">
            <v>1524.7619999999999</v>
          </cell>
          <cell r="ET484" t="str">
            <v>WA</v>
          </cell>
          <cell r="EZ484" t="str">
            <v>WA</v>
          </cell>
          <cell r="FA484" t="str">
            <v>Kitchen</v>
          </cell>
          <cell r="FB484">
            <v>756281.95199999993</v>
          </cell>
          <cell r="FC484">
            <v>320200.01999999996</v>
          </cell>
          <cell r="FI484" t="str">
            <v>WA</v>
          </cell>
          <cell r="FJ484" t="str">
            <v>Exterior</v>
          </cell>
          <cell r="FK484" t="str">
            <v>EISAnqnx</v>
          </cell>
          <cell r="FL484">
            <v>234351.03999999998</v>
          </cell>
          <cell r="FS484" t="str">
            <v>WA</v>
          </cell>
          <cell r="FT484" t="str">
            <v>EISAnqnx</v>
          </cell>
          <cell r="FV484">
            <v>213466.68</v>
          </cell>
          <cell r="GD484" t="str">
            <v>WA</v>
          </cell>
          <cell r="GE484">
            <v>5349921.72</v>
          </cell>
          <cell r="GF484">
            <v>2352362.5839999998</v>
          </cell>
          <cell r="GI484">
            <v>1</v>
          </cell>
          <cell r="GJ484">
            <v>1</v>
          </cell>
          <cell r="GK484" t="str">
            <v>WA</v>
          </cell>
          <cell r="GL484">
            <v>2003.7159999999999</v>
          </cell>
          <cell r="GM484" t="str">
            <v>Pre 1980</v>
          </cell>
          <cell r="GN484">
            <v>-1</v>
          </cell>
          <cell r="GQ484">
            <v>10718403.861307999</v>
          </cell>
          <cell r="GR484">
            <v>344634.14270999999</v>
          </cell>
          <cell r="GU484" t="str">
            <v>Heat Pump (Central System)</v>
          </cell>
          <cell r="GX484" t="str">
            <v>Propane/LP</v>
          </cell>
          <cell r="GY484" t="str">
            <v>WA</v>
          </cell>
          <cell r="GZ484">
            <v>2003.71557617188</v>
          </cell>
        </row>
        <row r="485">
          <cell r="AD485" t="str">
            <v>WA</v>
          </cell>
          <cell r="AH485" t="str">
            <v>WA</v>
          </cell>
          <cell r="AI485" t="str">
            <v>Pre 1980</v>
          </cell>
          <cell r="AJ485">
            <v>4956.4930000000004</v>
          </cell>
          <cell r="AK485" t="b">
            <v>1</v>
          </cell>
          <cell r="AN485" t="str">
            <v>WA</v>
          </cell>
          <cell r="AO485" t="str">
            <v>Wood</v>
          </cell>
          <cell r="AP485" t="str">
            <v>Pre 1980</v>
          </cell>
          <cell r="AQ485" t="str">
            <v>Crawlspace</v>
          </cell>
          <cell r="AR485">
            <v>2003.71557617188</v>
          </cell>
          <cell r="AU485" t="str">
            <v>No</v>
          </cell>
          <cell r="AV485" t="b">
            <v>0</v>
          </cell>
          <cell r="AX485">
            <v>2484607.3144531311</v>
          </cell>
          <cell r="AY485" t="b">
            <v>0</v>
          </cell>
          <cell r="AZ485">
            <v>630485.53651020664</v>
          </cell>
          <cell r="BA485" t="str">
            <v/>
          </cell>
          <cell r="BB485" t="str">
            <v/>
          </cell>
          <cell r="BC485">
            <v>0.99999978847894622</v>
          </cell>
          <cell r="BF485" t="str">
            <v>MT</v>
          </cell>
          <cell r="BG485" t="str">
            <v>Central Air Conditioning (Ducted System)</v>
          </cell>
          <cell r="BH485" t="str">
            <v>Post 2006</v>
          </cell>
          <cell r="BI485" t="str">
            <v>Crawlspace</v>
          </cell>
          <cell r="BJ485">
            <v>1144.67944335938</v>
          </cell>
          <cell r="BM485" t="str">
            <v>No</v>
          </cell>
          <cell r="BN485">
            <v>4381832.9091797071</v>
          </cell>
          <cell r="BO485" t="b">
            <v>0</v>
          </cell>
          <cell r="BP485">
            <v>730007.29586828931</v>
          </cell>
          <cell r="BQ485">
            <v>1</v>
          </cell>
          <cell r="BR485">
            <v>1144.67944335938</v>
          </cell>
          <cell r="BU485" t="str">
            <v>OR</v>
          </cell>
          <cell r="BV485" t="str">
            <v>Pre 1980</v>
          </cell>
          <cell r="BW485" t="str">
            <v>Electric Storage - Outside Conditioned Space - Buffered</v>
          </cell>
          <cell r="BY485">
            <v>6932.7380000000003</v>
          </cell>
          <cell r="BZ485" t="str">
            <v>le55</v>
          </cell>
          <cell r="CF485" t="str">
            <v>Conditioned</v>
          </cell>
          <cell r="CG485">
            <v>2003.7159999999999</v>
          </cell>
          <cell r="CH485" t="str">
            <v>WA</v>
          </cell>
          <cell r="CI485" t="str">
            <v>Top-Freezer w/o TTD Ice</v>
          </cell>
          <cell r="CJ485">
            <v>38070.603999999999</v>
          </cell>
          <cell r="CK485" t="b">
            <v>0</v>
          </cell>
          <cell r="CQ485" t="str">
            <v>Unconditioned</v>
          </cell>
          <cell r="CR485">
            <v>3785.7640000000001</v>
          </cell>
          <cell r="CS485" t="str">
            <v>ID</v>
          </cell>
          <cell r="CT485" t="str">
            <v>Upright</v>
          </cell>
          <cell r="CU485">
            <v>68143.752000000008</v>
          </cell>
          <cell r="CV485" t="b">
            <v>0</v>
          </cell>
          <cell r="CZ485">
            <v>4956.4930000000004</v>
          </cell>
          <cell r="DA485" t="str">
            <v>WA</v>
          </cell>
          <cell r="DC485" t="str">
            <v>Vertical Axis</v>
          </cell>
          <cell r="DG485" t="str">
            <v>Electric</v>
          </cell>
          <cell r="DH485">
            <v>1464.694</v>
          </cell>
          <cell r="DI485" t="str">
            <v>WA</v>
          </cell>
          <cell r="DL485" t="str">
            <v>Electric</v>
          </cell>
          <cell r="DM485" t="str">
            <v>Electric</v>
          </cell>
          <cell r="DN485">
            <v>4956.4930000000004</v>
          </cell>
          <cell r="DO485" t="str">
            <v>WA</v>
          </cell>
          <cell r="DS485">
            <v>1464.694</v>
          </cell>
          <cell r="DT485" t="str">
            <v>WA</v>
          </cell>
          <cell r="DU485" t="str">
            <v>lt32</v>
          </cell>
          <cell r="DX485" t="b">
            <v>0</v>
          </cell>
          <cell r="DY485">
            <v>2003.7159999999999</v>
          </cell>
          <cell r="DZ485" t="str">
            <v>WA</v>
          </cell>
          <cell r="EC485" t="str">
            <v>Laptop</v>
          </cell>
          <cell r="ED485">
            <v>2003.7159999999999</v>
          </cell>
          <cell r="EE485" t="str">
            <v>WA</v>
          </cell>
          <cell r="EH485" t="str">
            <v>le20</v>
          </cell>
          <cell r="EI485">
            <v>2003.7159999999999</v>
          </cell>
          <cell r="EJ485" t="str">
            <v>WA</v>
          </cell>
          <cell r="EO485">
            <v>1192.4649999999999</v>
          </cell>
          <cell r="EP485" t="str">
            <v>ID</v>
          </cell>
          <cell r="ES485">
            <v>1524.7619999999999</v>
          </cell>
          <cell r="ET485" t="str">
            <v>WA</v>
          </cell>
          <cell r="EZ485" t="str">
            <v>WA</v>
          </cell>
          <cell r="FA485" t="str">
            <v>Living Room/Family Room</v>
          </cell>
          <cell r="FB485">
            <v>937728.63</v>
          </cell>
          <cell r="FC485">
            <v>940778.15399999998</v>
          </cell>
          <cell r="FI485" t="str">
            <v>WA</v>
          </cell>
          <cell r="FJ485" t="str">
            <v>Kitchen</v>
          </cell>
          <cell r="FK485" t="str">
            <v>EISAq</v>
          </cell>
          <cell r="FL485">
            <v>43940.82</v>
          </cell>
          <cell r="FS485" t="str">
            <v>WA</v>
          </cell>
          <cell r="FT485" t="str">
            <v>EISAq</v>
          </cell>
          <cell r="FV485">
            <v>205842.87</v>
          </cell>
          <cell r="GD485" t="str">
            <v>WA</v>
          </cell>
          <cell r="GE485">
            <v>31429122.113000002</v>
          </cell>
          <cell r="GF485">
            <v>14448177.095000001</v>
          </cell>
          <cell r="GI485">
            <v>1</v>
          </cell>
          <cell r="GJ485">
            <v>1</v>
          </cell>
          <cell r="GK485" t="str">
            <v>WA</v>
          </cell>
          <cell r="GL485">
            <v>4956.4930000000004</v>
          </cell>
          <cell r="GM485" t="str">
            <v>Pre 1980</v>
          </cell>
          <cell r="GN485">
            <v>0</v>
          </cell>
          <cell r="GQ485">
            <v>24534541.220139999</v>
          </cell>
          <cell r="GR485">
            <v>1439229.2636425002</v>
          </cell>
          <cell r="GU485" t="str">
            <v>Natural Gas FAF</v>
          </cell>
          <cell r="GX485" t="str">
            <v>None</v>
          </cell>
          <cell r="GY485" t="str">
            <v>WA</v>
          </cell>
          <cell r="GZ485">
            <v>1524.76245117188</v>
          </cell>
        </row>
        <row r="486">
          <cell r="AD486" t="str">
            <v>WA</v>
          </cell>
          <cell r="AH486" t="str">
            <v>WA</v>
          </cell>
          <cell r="AI486" t="str">
            <v>Pre 1980</v>
          </cell>
          <cell r="AJ486">
            <v>1464.694</v>
          </cell>
          <cell r="AK486" t="b">
            <v>1</v>
          </cell>
          <cell r="AN486" t="str">
            <v>WA</v>
          </cell>
          <cell r="AO486" t="str">
            <v>Baseboard/Wall/Radiant</v>
          </cell>
          <cell r="AP486" t="str">
            <v>Pre 1980</v>
          </cell>
          <cell r="AQ486" t="str">
            <v>Crawlspace</v>
          </cell>
          <cell r="AR486">
            <v>2003.71557617188</v>
          </cell>
          <cell r="AU486" t="str">
            <v>No</v>
          </cell>
          <cell r="AV486" t="b">
            <v>1</v>
          </cell>
          <cell r="AX486">
            <v>2484607.3144531311</v>
          </cell>
          <cell r="AY486" t="b">
            <v>0</v>
          </cell>
          <cell r="AZ486">
            <v>630485.53651020664</v>
          </cell>
          <cell r="BA486">
            <v>1</v>
          </cell>
          <cell r="BB486">
            <v>2003.71557617188</v>
          </cell>
          <cell r="BC486">
            <v>0.99999978847894622</v>
          </cell>
          <cell r="BF486" t="str">
            <v>WA</v>
          </cell>
          <cell r="BG486" t="str">
            <v>Central Air Conditioning (Ducted System)</v>
          </cell>
          <cell r="BH486" t="str">
            <v>1993-2006</v>
          </cell>
          <cell r="BI486" t="str">
            <v>Crawlspace</v>
          </cell>
          <cell r="BJ486">
            <v>2079.99340820313</v>
          </cell>
          <cell r="BM486" t="str">
            <v>No</v>
          </cell>
          <cell r="BN486">
            <v>4251506.5263671977</v>
          </cell>
          <cell r="BO486" t="b">
            <v>0</v>
          </cell>
          <cell r="BP486">
            <v>892286.38821670145</v>
          </cell>
          <cell r="BQ486">
            <v>1</v>
          </cell>
          <cell r="BR486">
            <v>2079.99340820313</v>
          </cell>
          <cell r="BU486" t="str">
            <v>WA</v>
          </cell>
          <cell r="BV486" t="str">
            <v>1980-1992</v>
          </cell>
          <cell r="BW486" t="str">
            <v>Electric Storage - Outside Conditioned Space - Buffered</v>
          </cell>
          <cell r="BY486">
            <v>4956.4930000000004</v>
          </cell>
          <cell r="BZ486" t="str">
            <v>gt55</v>
          </cell>
          <cell r="CF486" t="str">
            <v>Conditioned</v>
          </cell>
          <cell r="CG486">
            <v>6932.7380000000003</v>
          </cell>
          <cell r="CH486" t="str">
            <v>OR</v>
          </cell>
          <cell r="CI486" t="str">
            <v>Top-Freezer w/o TTD Ice</v>
          </cell>
          <cell r="CJ486">
            <v>138654.76</v>
          </cell>
          <cell r="CK486" t="b">
            <v>0</v>
          </cell>
          <cell r="CQ486" t="str">
            <v>Unconditioned</v>
          </cell>
          <cell r="CR486">
            <v>1144.6790000000001</v>
          </cell>
          <cell r="CS486" t="str">
            <v>MT</v>
          </cell>
          <cell r="CT486" t="str">
            <v>Upright</v>
          </cell>
          <cell r="CU486">
            <v>24038.259000000002</v>
          </cell>
          <cell r="CV486" t="b">
            <v>0</v>
          </cell>
          <cell r="CZ486">
            <v>4956.4930000000004</v>
          </cell>
          <cell r="DA486" t="str">
            <v>WA</v>
          </cell>
          <cell r="DC486" t="str">
            <v>Horizontal Axis</v>
          </cell>
          <cell r="DG486" t="str">
            <v>Electric</v>
          </cell>
          <cell r="DH486">
            <v>2003.7159999999999</v>
          </cell>
          <cell r="DI486" t="str">
            <v>WA</v>
          </cell>
          <cell r="DL486" t="str">
            <v>Electric</v>
          </cell>
          <cell r="DM486" t="str">
            <v>Electric</v>
          </cell>
          <cell r="DN486">
            <v>1464.694</v>
          </cell>
          <cell r="DO486" t="str">
            <v>WA</v>
          </cell>
          <cell r="DS486">
            <v>1464.694</v>
          </cell>
          <cell r="DT486" t="str">
            <v>WA</v>
          </cell>
          <cell r="DU486" t="str">
            <v>32to46</v>
          </cell>
          <cell r="DX486" t="b">
            <v>1</v>
          </cell>
          <cell r="DY486">
            <v>2003.7159999999999</v>
          </cell>
          <cell r="DZ486" t="str">
            <v>WA</v>
          </cell>
          <cell r="EC486" t="str">
            <v>Desktop</v>
          </cell>
          <cell r="ED486">
            <v>2003.7159999999999</v>
          </cell>
          <cell r="EE486" t="str">
            <v>WA</v>
          </cell>
          <cell r="EH486" t="str">
            <v>le20</v>
          </cell>
          <cell r="EI486">
            <v>1188.027</v>
          </cell>
          <cell r="EJ486" t="str">
            <v>OR</v>
          </cell>
          <cell r="EO486">
            <v>1904.288</v>
          </cell>
          <cell r="EP486" t="str">
            <v>WA</v>
          </cell>
          <cell r="ES486">
            <v>6932.7380000000003</v>
          </cell>
          <cell r="ET486" t="str">
            <v>OR</v>
          </cell>
          <cell r="EZ486" t="str">
            <v>WA</v>
          </cell>
          <cell r="FA486" t="str">
            <v>Other</v>
          </cell>
          <cell r="FB486">
            <v>1372285.8</v>
          </cell>
          <cell r="FC486">
            <v>1646742.96</v>
          </cell>
          <cell r="FI486" t="str">
            <v>WA</v>
          </cell>
          <cell r="FJ486" t="str">
            <v>Kitchen</v>
          </cell>
          <cell r="FK486" t="str">
            <v>EISAx</v>
          </cell>
          <cell r="FL486">
            <v>146469.4</v>
          </cell>
          <cell r="FS486" t="str">
            <v>WA</v>
          </cell>
          <cell r="FT486" t="str">
            <v>EISAx</v>
          </cell>
          <cell r="FV486">
            <v>243961.91999999998</v>
          </cell>
          <cell r="GD486" t="str">
            <v>WA</v>
          </cell>
          <cell r="GE486">
            <v>2131129.77</v>
          </cell>
          <cell r="GF486">
            <v>3497689.2719999999</v>
          </cell>
          <cell r="GI486">
            <v>1</v>
          </cell>
          <cell r="GJ486">
            <v>1</v>
          </cell>
          <cell r="GK486" t="str">
            <v>WA</v>
          </cell>
          <cell r="GL486">
            <v>1464.694</v>
          </cell>
          <cell r="GM486" t="str">
            <v>Pre 1980</v>
          </cell>
          <cell r="GN486">
            <v>0</v>
          </cell>
          <cell r="GQ486">
            <v>8632737.9961900003</v>
          </cell>
          <cell r="GR486">
            <v>524305.525975</v>
          </cell>
          <cell r="GU486" t="str">
            <v>Natural Gas FAF</v>
          </cell>
          <cell r="GX486" t="str">
            <v>Natural Gas Other</v>
          </cell>
          <cell r="GY486" t="str">
            <v>WA</v>
          </cell>
          <cell r="GZ486">
            <v>2003.71557617188</v>
          </cell>
        </row>
        <row r="487">
          <cell r="AD487" t="str">
            <v>WA</v>
          </cell>
          <cell r="AH487" t="str">
            <v>WA</v>
          </cell>
          <cell r="AI487" t="str">
            <v>Pre 1980</v>
          </cell>
          <cell r="AJ487">
            <v>4956.4930000000004</v>
          </cell>
          <cell r="AK487" t="b">
            <v>1</v>
          </cell>
          <cell r="AN487" t="str">
            <v>WA</v>
          </cell>
          <cell r="AO487" t="str">
            <v>Wood</v>
          </cell>
          <cell r="AP487" t="str">
            <v>Pre 1980</v>
          </cell>
          <cell r="AQ487" t="str">
            <v>Crawlspace</v>
          </cell>
          <cell r="AR487">
            <v>4956.49267578125</v>
          </cell>
          <cell r="AU487" t="str">
            <v>No</v>
          </cell>
          <cell r="AV487" t="b">
            <v>0</v>
          </cell>
          <cell r="AX487">
            <v>6572309.2880859375</v>
          </cell>
          <cell r="AY487" t="b">
            <v>0</v>
          </cell>
          <cell r="AZ487">
            <v>2058755.0672236816</v>
          </cell>
          <cell r="BA487" t="str">
            <v/>
          </cell>
          <cell r="BB487" t="str">
            <v/>
          </cell>
          <cell r="BC487">
            <v>0.99999993458706582</v>
          </cell>
          <cell r="BF487" t="str">
            <v>ID</v>
          </cell>
          <cell r="BG487" t="str">
            <v>Window A/C</v>
          </cell>
          <cell r="BH487" t="str">
            <v>1993-2006</v>
          </cell>
          <cell r="BI487" t="str">
            <v>Slab on Grade</v>
          </cell>
          <cell r="BJ487">
            <v>3785.76440429688</v>
          </cell>
          <cell r="BM487" t="str">
            <v>No</v>
          </cell>
          <cell r="BN487">
            <v>5708932.721679695</v>
          </cell>
          <cell r="BO487" t="b">
            <v>0</v>
          </cell>
          <cell r="BP487">
            <v>1197891.5728076189</v>
          </cell>
          <cell r="BQ487">
            <v>1</v>
          </cell>
          <cell r="BR487">
            <v>3785.76440429688</v>
          </cell>
          <cell r="BU487" t="str">
            <v>WA</v>
          </cell>
          <cell r="BV487" t="str">
            <v>Post 2006</v>
          </cell>
          <cell r="BW487" t="str">
            <v>Gas Storage Outside Conditioned Space</v>
          </cell>
          <cell r="BY487">
            <v>4956.4930000000004</v>
          </cell>
          <cell r="BZ487" t="str">
            <v>le55</v>
          </cell>
          <cell r="CF487" t="str">
            <v>Conditioned</v>
          </cell>
          <cell r="CG487">
            <v>1464.694</v>
          </cell>
          <cell r="CH487" t="str">
            <v>WA</v>
          </cell>
          <cell r="CI487" t="str">
            <v>Bottom-Freezer (Including French Door) w/o TTD Ice</v>
          </cell>
          <cell r="CJ487">
            <v>33687.962</v>
          </cell>
          <cell r="CK487" t="b">
            <v>0</v>
          </cell>
          <cell r="CQ487" t="str">
            <v>Unconditioned</v>
          </cell>
          <cell r="CR487">
            <v>1144.6790000000001</v>
          </cell>
          <cell r="CS487" t="str">
            <v>MT</v>
          </cell>
          <cell r="CT487" t="str">
            <v>Upright</v>
          </cell>
          <cell r="CU487">
            <v>13736.148000000001</v>
          </cell>
          <cell r="CV487" t="b">
            <v>0</v>
          </cell>
          <cell r="CZ487">
            <v>4956.4930000000004</v>
          </cell>
          <cell r="DA487" t="str">
            <v>WA</v>
          </cell>
          <cell r="DC487" t="str">
            <v>Horizontal Axis</v>
          </cell>
          <cell r="DG487" t="str">
            <v>Electric</v>
          </cell>
          <cell r="DH487">
            <v>4956.4930000000004</v>
          </cell>
          <cell r="DI487" t="str">
            <v>WA</v>
          </cell>
          <cell r="DL487" t="str">
            <v>Electric</v>
          </cell>
          <cell r="DN487">
            <v>1524.7619999999999</v>
          </cell>
          <cell r="DO487" t="str">
            <v>WA</v>
          </cell>
          <cell r="DS487">
            <v>4956.4930000000004</v>
          </cell>
          <cell r="DT487" t="str">
            <v>WA</v>
          </cell>
          <cell r="DU487" t="str">
            <v>lt32</v>
          </cell>
          <cell r="DX487" t="b">
            <v>0</v>
          </cell>
          <cell r="DY487">
            <v>2003.7159999999999</v>
          </cell>
          <cell r="DZ487" t="str">
            <v>WA</v>
          </cell>
          <cell r="EC487" t="str">
            <v>Desktop</v>
          </cell>
          <cell r="ED487">
            <v>2003.7159999999999</v>
          </cell>
          <cell r="EE487" t="str">
            <v>WA</v>
          </cell>
          <cell r="EH487" t="str">
            <v>gt20</v>
          </cell>
          <cell r="EI487">
            <v>4956.4930000000004</v>
          </cell>
          <cell r="EJ487" t="str">
            <v>WA</v>
          </cell>
          <cell r="EO487">
            <v>1904.288</v>
          </cell>
          <cell r="EP487" t="str">
            <v>WA</v>
          </cell>
          <cell r="ES487">
            <v>4956.4930000000004</v>
          </cell>
          <cell r="ET487" t="str">
            <v>WA</v>
          </cell>
          <cell r="EZ487" t="str">
            <v>WA</v>
          </cell>
          <cell r="FA487" t="str">
            <v>Bathroom</v>
          </cell>
          <cell r="FB487">
            <v>77762.861999999994</v>
          </cell>
          <cell r="FC487">
            <v>91485.72</v>
          </cell>
          <cell r="FI487" t="str">
            <v>WA</v>
          </cell>
          <cell r="FJ487" t="str">
            <v>Living Room/Family Room</v>
          </cell>
          <cell r="FK487" t="str">
            <v>EISAnqnx</v>
          </cell>
          <cell r="FL487">
            <v>527289.84</v>
          </cell>
          <cell r="FS487" t="str">
            <v>WA</v>
          </cell>
          <cell r="FT487" t="str">
            <v>EISAnqnx</v>
          </cell>
          <cell r="FV487">
            <v>2416745.1</v>
          </cell>
          <cell r="GD487" t="str">
            <v>WA</v>
          </cell>
          <cell r="GE487">
            <v>2641810.7690000003</v>
          </cell>
          <cell r="GF487">
            <v>8386386.1560000004</v>
          </cell>
          <cell r="GI487">
            <v>1</v>
          </cell>
          <cell r="GJ487">
            <v>1</v>
          </cell>
          <cell r="GK487" t="str">
            <v>WA</v>
          </cell>
          <cell r="GL487">
            <v>4956.4930000000004</v>
          </cell>
          <cell r="GM487" t="str">
            <v>Pre 1980</v>
          </cell>
          <cell r="GN487">
            <v>-1</v>
          </cell>
          <cell r="GQ487">
            <v>29317259.575560004</v>
          </cell>
          <cell r="GR487">
            <v>708976.75872000004</v>
          </cell>
          <cell r="GU487" t="str">
            <v>Wood</v>
          </cell>
          <cell r="GX487" t="str">
            <v>Baseboard/Wall/Radiant</v>
          </cell>
          <cell r="GY487" t="str">
            <v>WA</v>
          </cell>
          <cell r="GZ487">
            <v>4956.49267578125</v>
          </cell>
        </row>
        <row r="488">
          <cell r="AD488" t="str">
            <v>WA</v>
          </cell>
          <cell r="AH488" t="str">
            <v>WA</v>
          </cell>
          <cell r="AI488" t="str">
            <v>1993-2006</v>
          </cell>
          <cell r="AJ488">
            <v>4956.4930000000004</v>
          </cell>
          <cell r="AK488" t="b">
            <v>1</v>
          </cell>
          <cell r="AN488" t="str">
            <v>WA</v>
          </cell>
          <cell r="AO488" t="str">
            <v>Baseboard/Wall/Radiant</v>
          </cell>
          <cell r="AP488" t="str">
            <v>Pre 1980</v>
          </cell>
          <cell r="AQ488" t="str">
            <v>Crawlspace</v>
          </cell>
          <cell r="AR488">
            <v>4956.49267578125</v>
          </cell>
          <cell r="AU488" t="str">
            <v>No</v>
          </cell>
          <cell r="AV488" t="b">
            <v>1</v>
          </cell>
          <cell r="AX488">
            <v>6572309.2880859375</v>
          </cell>
          <cell r="AY488" t="b">
            <v>0</v>
          </cell>
          <cell r="AZ488">
            <v>2058755.0672236816</v>
          </cell>
          <cell r="BA488">
            <v>1</v>
          </cell>
          <cell r="BB488">
            <v>4956.49267578125</v>
          </cell>
          <cell r="BC488">
            <v>0.99999993458706582</v>
          </cell>
          <cell r="BF488" t="str">
            <v>OR</v>
          </cell>
          <cell r="BG488" t="str">
            <v>Central Air Conditioning (Ducted System)</v>
          </cell>
          <cell r="BH488" t="str">
            <v>1993-2006</v>
          </cell>
          <cell r="BI488" t="str">
            <v>Crawlspace</v>
          </cell>
          <cell r="BJ488">
            <v>1612.69177246094</v>
          </cell>
          <cell r="BM488" t="str">
            <v>No</v>
          </cell>
          <cell r="BN488">
            <v>2441615.3435058631</v>
          </cell>
          <cell r="BO488" t="b">
            <v>0</v>
          </cell>
          <cell r="BP488">
            <v>381834.12812038633</v>
          </cell>
          <cell r="BQ488">
            <v>1</v>
          </cell>
          <cell r="BR488">
            <v>1612.69177246094</v>
          </cell>
          <cell r="BU488" t="str">
            <v>OR</v>
          </cell>
          <cell r="BV488" t="str">
            <v>Pre 1980</v>
          </cell>
          <cell r="BW488" t="str">
            <v>Gas Storage Inside Conditioned Space</v>
          </cell>
          <cell r="BY488">
            <v>6932.7380000000003</v>
          </cell>
          <cell r="BZ488" t="str">
            <v>le55</v>
          </cell>
          <cell r="CF488" t="str">
            <v>Conditioned</v>
          </cell>
          <cell r="CG488">
            <v>4956.4930000000004</v>
          </cell>
          <cell r="CH488" t="str">
            <v>WA</v>
          </cell>
          <cell r="CI488" t="str">
            <v>Top-Freezer w/o TTD Ice</v>
          </cell>
          <cell r="CJ488">
            <v>123912.32500000001</v>
          </cell>
          <cell r="CK488" t="b">
            <v>0</v>
          </cell>
          <cell r="CQ488" t="str">
            <v>Unconditioned</v>
          </cell>
          <cell r="CR488">
            <v>2130.886</v>
          </cell>
          <cell r="CS488" t="str">
            <v>MT</v>
          </cell>
          <cell r="CT488" t="str">
            <v>Upright</v>
          </cell>
          <cell r="CU488">
            <v>40486.834000000003</v>
          </cell>
          <cell r="CV488" t="b">
            <v>0</v>
          </cell>
          <cell r="CZ488">
            <v>1464.694</v>
          </cell>
          <cell r="DA488" t="str">
            <v>WA</v>
          </cell>
          <cell r="DC488" t="str">
            <v>Vertical Axis</v>
          </cell>
          <cell r="DG488" t="str">
            <v>Electric</v>
          </cell>
          <cell r="DH488">
            <v>1524.7619999999999</v>
          </cell>
          <cell r="DI488" t="str">
            <v>WA</v>
          </cell>
          <cell r="DL488" t="str">
            <v>Gas</v>
          </cell>
          <cell r="DM488" t="str">
            <v>Gas</v>
          </cell>
          <cell r="DN488">
            <v>1524.7619999999999</v>
          </cell>
          <cell r="DO488" t="str">
            <v>WA</v>
          </cell>
          <cell r="DS488">
            <v>4956.4930000000004</v>
          </cell>
          <cell r="DT488" t="str">
            <v>WA</v>
          </cell>
          <cell r="DU488" t="str">
            <v>32to46</v>
          </cell>
          <cell r="DX488" t="b">
            <v>0</v>
          </cell>
          <cell r="DY488">
            <v>2003.7159999999999</v>
          </cell>
          <cell r="DZ488" t="str">
            <v>WA</v>
          </cell>
          <cell r="EC488" t="str">
            <v>Desktop</v>
          </cell>
          <cell r="ED488">
            <v>2003.7159999999999</v>
          </cell>
          <cell r="EE488" t="str">
            <v>WA</v>
          </cell>
          <cell r="EH488" t="str">
            <v>le20</v>
          </cell>
          <cell r="EI488">
            <v>4956.4930000000004</v>
          </cell>
          <cell r="EJ488" t="str">
            <v>WA</v>
          </cell>
          <cell r="EO488">
            <v>1904.288</v>
          </cell>
          <cell r="EP488" t="str">
            <v>WA</v>
          </cell>
          <cell r="ES488">
            <v>1188.027</v>
          </cell>
          <cell r="ET488" t="str">
            <v>OR</v>
          </cell>
          <cell r="EZ488" t="str">
            <v>WA</v>
          </cell>
          <cell r="FA488" t="str">
            <v>Bedrooms</v>
          </cell>
          <cell r="FB488">
            <v>1106977.2120000001</v>
          </cell>
          <cell r="FC488">
            <v>922481.01</v>
          </cell>
          <cell r="FI488" t="str">
            <v>WA</v>
          </cell>
          <cell r="FJ488" t="str">
            <v>Living Room/Family Room</v>
          </cell>
          <cell r="FK488" t="str">
            <v>EISAq</v>
          </cell>
          <cell r="FL488">
            <v>43940.82</v>
          </cell>
          <cell r="FS488" t="str">
            <v>WA</v>
          </cell>
          <cell r="FT488" t="str">
            <v>EISAq</v>
          </cell>
          <cell r="FV488">
            <v>64446.536</v>
          </cell>
          <cell r="GD488" t="str">
            <v>WA</v>
          </cell>
          <cell r="GE488">
            <v>15826082.149000002</v>
          </cell>
          <cell r="GF488">
            <v>13278444.747000001</v>
          </cell>
          <cell r="GI488">
            <v>1</v>
          </cell>
          <cell r="GJ488">
            <v>1</v>
          </cell>
          <cell r="GK488" t="str">
            <v>WA</v>
          </cell>
          <cell r="GL488">
            <v>4956.4930000000004</v>
          </cell>
          <cell r="GM488" t="str">
            <v>1993-2006</v>
          </cell>
          <cell r="GN488">
            <v>0</v>
          </cell>
          <cell r="GQ488">
            <v>29317259.575560004</v>
          </cell>
          <cell r="GR488">
            <v>708976.75872000004</v>
          </cell>
          <cell r="GU488" t="str">
            <v>Propane/LP</v>
          </cell>
          <cell r="GX488" t="str">
            <v>Baseboard/Wall/Radiant</v>
          </cell>
          <cell r="GY488" t="str">
            <v>WA</v>
          </cell>
          <cell r="GZ488">
            <v>4956.49267578125</v>
          </cell>
        </row>
        <row r="489">
          <cell r="AD489" t="str">
            <v>WA</v>
          </cell>
          <cell r="AH489" t="str">
            <v>WA</v>
          </cell>
          <cell r="AI489" t="str">
            <v>1993-2006</v>
          </cell>
          <cell r="AJ489">
            <v>4956.4930000000004</v>
          </cell>
          <cell r="AK489" t="b">
            <v>1</v>
          </cell>
          <cell r="AN489" t="str">
            <v>WA</v>
          </cell>
          <cell r="AO489" t="str">
            <v>Baseboard/Wall/Radiant</v>
          </cell>
          <cell r="AP489" t="str">
            <v>Pre 1980</v>
          </cell>
          <cell r="AQ489" t="str">
            <v>Crawlspace</v>
          </cell>
          <cell r="AR489">
            <v>1524.76245117188</v>
          </cell>
          <cell r="AU489" t="str">
            <v>No</v>
          </cell>
          <cell r="AV489" t="b">
            <v>0</v>
          </cell>
          <cell r="AX489">
            <v>0</v>
          </cell>
          <cell r="AY489" t="b">
            <v>1</v>
          </cell>
          <cell r="AZ489">
            <v>870631.73580688762</v>
          </cell>
          <cell r="BA489" t="str">
            <v/>
          </cell>
          <cell r="BB489" t="str">
            <v/>
          </cell>
          <cell r="BC489">
            <v>1.0000002958965923</v>
          </cell>
          <cell r="BF489" t="str">
            <v>ID</v>
          </cell>
          <cell r="BG489" t="str">
            <v>Window A/C</v>
          </cell>
          <cell r="BH489" t="str">
            <v>Pre 1980</v>
          </cell>
          <cell r="BI489" t="str">
            <v>Basement</v>
          </cell>
          <cell r="BJ489">
            <v>2766.8684820877902</v>
          </cell>
          <cell r="BM489" t="str">
            <v>No</v>
          </cell>
          <cell r="BN489">
            <v>4003658.6935810326</v>
          </cell>
          <cell r="BO489" t="b">
            <v>0</v>
          </cell>
          <cell r="BP489">
            <v>1199853.0706310666</v>
          </cell>
          <cell r="BQ489">
            <v>0.5</v>
          </cell>
          <cell r="BR489">
            <v>1383.4342410438951</v>
          </cell>
          <cell r="BU489" t="str">
            <v>WA</v>
          </cell>
          <cell r="BV489" t="str">
            <v>Pre 1980</v>
          </cell>
          <cell r="BW489" t="str">
            <v>Gas Storage Inside Conditioned Space</v>
          </cell>
          <cell r="BY489">
            <v>1464.694</v>
          </cell>
          <cell r="BZ489" t="str">
            <v>le55</v>
          </cell>
          <cell r="CF489" t="str">
            <v>Unconditioned</v>
          </cell>
          <cell r="CG489">
            <v>1524.7619999999999</v>
          </cell>
          <cell r="CH489" t="str">
            <v>WA</v>
          </cell>
          <cell r="CI489" t="str">
            <v>Refrigerator Only</v>
          </cell>
          <cell r="CJ489">
            <v>10673.333999999999</v>
          </cell>
          <cell r="CK489" t="b">
            <v>0</v>
          </cell>
          <cell r="CQ489" t="str">
            <v>Unconditioned</v>
          </cell>
          <cell r="CR489">
            <v>1612.692</v>
          </cell>
          <cell r="CS489" t="str">
            <v>OR</v>
          </cell>
          <cell r="CT489" t="str">
            <v>Upright</v>
          </cell>
          <cell r="CU489">
            <v>25803.072</v>
          </cell>
          <cell r="CV489" t="b">
            <v>0</v>
          </cell>
          <cell r="CZ489">
            <v>4956.4930000000004</v>
          </cell>
          <cell r="DA489" t="str">
            <v>WA</v>
          </cell>
          <cell r="DC489" t="str">
            <v>Vertical Axis</v>
          </cell>
          <cell r="DG489" t="str">
            <v>Electric</v>
          </cell>
          <cell r="DH489">
            <v>6932.7380000000003</v>
          </cell>
          <cell r="DI489" t="str">
            <v>OR</v>
          </cell>
          <cell r="DL489" t="str">
            <v>Electric</v>
          </cell>
          <cell r="DM489" t="str">
            <v>Electric</v>
          </cell>
          <cell r="DN489">
            <v>1464.694</v>
          </cell>
          <cell r="DO489" t="str">
            <v>WA</v>
          </cell>
          <cell r="DS489">
            <v>4956.4930000000004</v>
          </cell>
          <cell r="DT489" t="str">
            <v>WA</v>
          </cell>
          <cell r="DU489" t="str">
            <v>lt32</v>
          </cell>
          <cell r="DX489" t="b">
            <v>1</v>
          </cell>
          <cell r="DY489">
            <v>6932.7380000000003</v>
          </cell>
          <cell r="DZ489" t="str">
            <v>OR</v>
          </cell>
          <cell r="EC489" t="str">
            <v>Desktop</v>
          </cell>
          <cell r="ED489">
            <v>4956.4930000000004</v>
          </cell>
          <cell r="EE489" t="str">
            <v>WA</v>
          </cell>
          <cell r="EH489" t="str">
            <v>gt20</v>
          </cell>
          <cell r="EI489">
            <v>4956.4930000000004</v>
          </cell>
          <cell r="EJ489" t="str">
            <v>WA</v>
          </cell>
          <cell r="EO489">
            <v>1904.288</v>
          </cell>
          <cell r="EP489" t="str">
            <v>WA</v>
          </cell>
          <cell r="ES489">
            <v>6932.7380000000003</v>
          </cell>
          <cell r="ET489" t="str">
            <v>OR</v>
          </cell>
          <cell r="EZ489" t="str">
            <v>WA</v>
          </cell>
          <cell r="FA489" t="str">
            <v>Exterior</v>
          </cell>
          <cell r="FB489">
            <v>910282.91399999999</v>
          </cell>
          <cell r="FC489">
            <v>2668333.5</v>
          </cell>
          <cell r="FI489" t="str">
            <v>WA</v>
          </cell>
          <cell r="FJ489" t="str">
            <v>Other</v>
          </cell>
          <cell r="FK489" t="str">
            <v>EISAnqnx</v>
          </cell>
          <cell r="FL489">
            <v>175763.28</v>
          </cell>
          <cell r="FS489" t="str">
            <v>WA</v>
          </cell>
          <cell r="FT489" t="str">
            <v>EISAx</v>
          </cell>
          <cell r="FV489">
            <v>1435400.1199999999</v>
          </cell>
          <cell r="GD489" t="str">
            <v>WA</v>
          </cell>
          <cell r="GE489">
            <v>9665161.3500000015</v>
          </cell>
          <cell r="GF489">
            <v>11449498.83</v>
          </cell>
          <cell r="GI489">
            <v>1</v>
          </cell>
          <cell r="GJ489">
            <v>1</v>
          </cell>
          <cell r="GK489" t="str">
            <v>WA</v>
          </cell>
          <cell r="GL489">
            <v>4956.4930000000004</v>
          </cell>
          <cell r="GM489" t="str">
            <v>1993-2006</v>
          </cell>
          <cell r="GN489">
            <v>0</v>
          </cell>
          <cell r="GQ489">
            <v>24534541.220139999</v>
          </cell>
          <cell r="GR489">
            <v>1439229.2636425002</v>
          </cell>
          <cell r="GU489" t="str">
            <v>Wood</v>
          </cell>
          <cell r="GX489" t="str">
            <v>Baseboard/Wall/Radiant</v>
          </cell>
          <cell r="GY489" t="str">
            <v>WA</v>
          </cell>
          <cell r="GZ489">
            <v>2003.71557617188</v>
          </cell>
        </row>
        <row r="490">
          <cell r="AD490" t="str">
            <v>WA</v>
          </cell>
          <cell r="AH490" t="str">
            <v>WA</v>
          </cell>
          <cell r="AI490" t="str">
            <v>1980-1992</v>
          </cell>
          <cell r="AJ490">
            <v>1464.694</v>
          </cell>
          <cell r="AK490" t="b">
            <v>1</v>
          </cell>
          <cell r="AN490" t="str">
            <v>WA</v>
          </cell>
          <cell r="AO490" t="str">
            <v>Oil FAF</v>
          </cell>
          <cell r="AP490" t="str">
            <v>Pre 1980</v>
          </cell>
          <cell r="AQ490" t="str">
            <v>Crawlspace</v>
          </cell>
          <cell r="AR490">
            <v>1524.76245117188</v>
          </cell>
          <cell r="AU490" t="str">
            <v>No</v>
          </cell>
          <cell r="AV490" t="b">
            <v>1</v>
          </cell>
          <cell r="AX490">
            <v>0</v>
          </cell>
          <cell r="AY490" t="b">
            <v>1</v>
          </cell>
          <cell r="AZ490">
            <v>870631.73580688762</v>
          </cell>
          <cell r="BA490">
            <v>1</v>
          </cell>
          <cell r="BB490">
            <v>1524.76245117188</v>
          </cell>
          <cell r="BC490">
            <v>1.0000002958965923</v>
          </cell>
          <cell r="BF490" t="str">
            <v>ID</v>
          </cell>
          <cell r="BG490" t="str">
            <v>Window A/C</v>
          </cell>
          <cell r="BH490" t="str">
            <v>Pre 1980</v>
          </cell>
          <cell r="BI490" t="str">
            <v>Crawlspace</v>
          </cell>
          <cell r="BJ490">
            <v>1018.89592220909</v>
          </cell>
          <cell r="BM490" t="str">
            <v>No</v>
          </cell>
          <cell r="BN490">
            <v>1474342.3994365532</v>
          </cell>
          <cell r="BO490" t="b">
            <v>0</v>
          </cell>
          <cell r="BP490">
            <v>441844.42044515634</v>
          </cell>
          <cell r="BQ490">
            <v>0.5</v>
          </cell>
          <cell r="BR490">
            <v>509.44796110454502</v>
          </cell>
          <cell r="BU490" t="str">
            <v>OR</v>
          </cell>
          <cell r="BV490" t="str">
            <v>Pre 1980</v>
          </cell>
          <cell r="BW490" t="str">
            <v>Electric Storage - Inside Conditioned Space</v>
          </cell>
          <cell r="BY490">
            <v>1188.027</v>
          </cell>
          <cell r="BZ490" t="str">
            <v>le55</v>
          </cell>
          <cell r="CF490" t="str">
            <v>Conditioned</v>
          </cell>
          <cell r="CG490">
            <v>1524.7619999999999</v>
          </cell>
          <cell r="CH490" t="str">
            <v>WA</v>
          </cell>
          <cell r="CI490" t="str">
            <v>Side-by-Side w/o TTD Ice</v>
          </cell>
          <cell r="CJ490">
            <v>0</v>
          </cell>
          <cell r="CK490" t="b">
            <v>1</v>
          </cell>
          <cell r="CQ490" t="str">
            <v>Unconditioned</v>
          </cell>
          <cell r="CR490">
            <v>1612.692</v>
          </cell>
          <cell r="CS490" t="str">
            <v>OR</v>
          </cell>
          <cell r="CT490" t="str">
            <v>Upright</v>
          </cell>
          <cell r="CU490">
            <v>25803.072</v>
          </cell>
          <cell r="CV490" t="b">
            <v>0</v>
          </cell>
          <cell r="CZ490">
            <v>4956.4930000000004</v>
          </cell>
          <cell r="DA490" t="str">
            <v>WA</v>
          </cell>
          <cell r="DC490" t="str">
            <v>Horizontal Axis</v>
          </cell>
          <cell r="DG490" t="str">
            <v>Electric</v>
          </cell>
          <cell r="DH490">
            <v>1524.7619999999999</v>
          </cell>
          <cell r="DI490" t="str">
            <v>WA</v>
          </cell>
          <cell r="DL490" t="str">
            <v>Electric</v>
          </cell>
          <cell r="DM490" t="str">
            <v>Electric</v>
          </cell>
          <cell r="DN490">
            <v>6932.7380000000003</v>
          </cell>
          <cell r="DO490" t="str">
            <v>OR</v>
          </cell>
          <cell r="DS490">
            <v>4956.4930000000004</v>
          </cell>
          <cell r="DT490" t="str">
            <v>WA</v>
          </cell>
          <cell r="DU490" t="str">
            <v>32to46</v>
          </cell>
          <cell r="DX490" t="b">
            <v>1</v>
          </cell>
          <cell r="DY490">
            <v>6932.7380000000003</v>
          </cell>
          <cell r="DZ490" t="str">
            <v>OR</v>
          </cell>
          <cell r="EC490" t="str">
            <v>Desktop</v>
          </cell>
          <cell r="ED490">
            <v>4956.4930000000004</v>
          </cell>
          <cell r="EE490" t="str">
            <v>WA</v>
          </cell>
          <cell r="EH490" t="str">
            <v>gt20</v>
          </cell>
          <cell r="EI490">
            <v>1524.7619999999999</v>
          </cell>
          <cell r="EJ490" t="str">
            <v>WA</v>
          </cell>
          <cell r="EO490">
            <v>3785.7640000000001</v>
          </cell>
          <cell r="EP490" t="str">
            <v>ID</v>
          </cell>
          <cell r="ES490">
            <v>1524.7619999999999</v>
          </cell>
          <cell r="ET490" t="str">
            <v>WA</v>
          </cell>
          <cell r="EZ490" t="str">
            <v>WA</v>
          </cell>
          <cell r="FA490" t="str">
            <v>Kitchen</v>
          </cell>
          <cell r="FB490">
            <v>195169.53599999999</v>
          </cell>
          <cell r="FC490">
            <v>213466.68</v>
          </cell>
          <cell r="FI490" t="str">
            <v>WA</v>
          </cell>
          <cell r="FJ490" t="str">
            <v>Other</v>
          </cell>
          <cell r="FK490" t="str">
            <v>EISAq</v>
          </cell>
          <cell r="FL490">
            <v>351526.56</v>
          </cell>
          <cell r="FS490" t="str">
            <v>OR</v>
          </cell>
          <cell r="FT490" t="str">
            <v>EISAnqnx</v>
          </cell>
          <cell r="FV490">
            <v>4818252.91</v>
          </cell>
          <cell r="GD490" t="str">
            <v>WA</v>
          </cell>
          <cell r="GE490">
            <v>1734197.696</v>
          </cell>
          <cell r="GF490">
            <v>2006630.78</v>
          </cell>
          <cell r="GI490">
            <v>1</v>
          </cell>
          <cell r="GJ490">
            <v>1</v>
          </cell>
          <cell r="GK490" t="str">
            <v>WA</v>
          </cell>
          <cell r="GL490">
            <v>1464.694</v>
          </cell>
          <cell r="GM490" t="str">
            <v>1980-1992</v>
          </cell>
          <cell r="GN490">
            <v>0</v>
          </cell>
          <cell r="GQ490">
            <v>8632737.9961900003</v>
          </cell>
          <cell r="GR490">
            <v>524305.525975</v>
          </cell>
          <cell r="GU490" t="str">
            <v>Electric FAF</v>
          </cell>
          <cell r="GX490" t="str">
            <v>None</v>
          </cell>
          <cell r="GY490" t="str">
            <v>WA</v>
          </cell>
          <cell r="GZ490">
            <v>2003.71557617188</v>
          </cell>
        </row>
        <row r="491">
          <cell r="AD491" t="str">
            <v>WA</v>
          </cell>
          <cell r="AH491" t="str">
            <v>WA</v>
          </cell>
          <cell r="AI491" t="str">
            <v>1993-2006</v>
          </cell>
          <cell r="AJ491">
            <v>4956.4930000000004</v>
          </cell>
          <cell r="AK491" t="b">
            <v>1</v>
          </cell>
          <cell r="AN491" t="str">
            <v>WA</v>
          </cell>
          <cell r="AO491" t="str">
            <v>Wood</v>
          </cell>
          <cell r="AP491" t="str">
            <v>Pre 1980</v>
          </cell>
          <cell r="AQ491" t="str">
            <v>Slab on Grade</v>
          </cell>
          <cell r="AR491">
            <v>25.584169879230299</v>
          </cell>
          <cell r="AU491" t="str">
            <v>No</v>
          </cell>
          <cell r="AV491" t="b">
            <v>0</v>
          </cell>
          <cell r="AX491">
            <v>116152.13125170555</v>
          </cell>
          <cell r="AY491" t="b">
            <v>0</v>
          </cell>
          <cell r="AZ491">
            <v>27065.493315237734</v>
          </cell>
          <cell r="BA491" t="str">
            <v/>
          </cell>
          <cell r="BB491" t="str">
            <v/>
          </cell>
          <cell r="BC491">
            <v>1.7467245635764399E-2</v>
          </cell>
          <cell r="BF491" t="str">
            <v>WA</v>
          </cell>
          <cell r="BG491" t="str">
            <v>Heat Pump (Central System)</v>
          </cell>
          <cell r="BH491" t="str">
            <v>Pre 1980</v>
          </cell>
          <cell r="BI491" t="str">
            <v>Crawlspace</v>
          </cell>
          <cell r="BJ491">
            <v>2079.99340820313</v>
          </cell>
          <cell r="BM491" t="str">
            <v>No</v>
          </cell>
          <cell r="BN491">
            <v>2689431.4768066471</v>
          </cell>
          <cell r="BO491" t="b">
            <v>0</v>
          </cell>
          <cell r="BP491">
            <v>832701.6490492695</v>
          </cell>
          <cell r="BQ491">
            <v>1</v>
          </cell>
          <cell r="BR491">
            <v>2079.99340820313</v>
          </cell>
          <cell r="BU491" t="str">
            <v>WA</v>
          </cell>
          <cell r="BV491" t="str">
            <v>Pre 1980</v>
          </cell>
          <cell r="BW491" t="str">
            <v>Electric Storage - Outside Conditioned Space - Buffered</v>
          </cell>
          <cell r="BY491">
            <v>2003.7159999999999</v>
          </cell>
          <cell r="BZ491" t="str">
            <v>gt55</v>
          </cell>
          <cell r="CF491" t="str">
            <v>Conditioned</v>
          </cell>
          <cell r="CG491">
            <v>2003.7159999999999</v>
          </cell>
          <cell r="CH491" t="str">
            <v>WA</v>
          </cell>
          <cell r="CI491" t="str">
            <v>Bottom-Freezer (Including French Door) w/ TTD Ice</v>
          </cell>
          <cell r="CJ491">
            <v>34063.171999999999</v>
          </cell>
          <cell r="CK491" t="b">
            <v>0</v>
          </cell>
          <cell r="CQ491" t="str">
            <v>Unconditioned</v>
          </cell>
          <cell r="CR491">
            <v>2079.9929999999999</v>
          </cell>
          <cell r="CS491" t="str">
            <v>WA</v>
          </cell>
          <cell r="CT491" t="str">
            <v>Chest</v>
          </cell>
          <cell r="CU491">
            <v>49919.831999999995</v>
          </cell>
          <cell r="CV491" t="b">
            <v>0</v>
          </cell>
          <cell r="CZ491">
            <v>1464.694</v>
          </cell>
          <cell r="DA491" t="str">
            <v>WA</v>
          </cell>
          <cell r="DC491" t="str">
            <v>Horizontal Axis</v>
          </cell>
          <cell r="DG491" t="str">
            <v>Electric</v>
          </cell>
          <cell r="DH491">
            <v>1464.694</v>
          </cell>
          <cell r="DI491" t="str">
            <v>WA</v>
          </cell>
          <cell r="DL491" t="str">
            <v>Electric</v>
          </cell>
          <cell r="DM491" t="str">
            <v>Electric</v>
          </cell>
          <cell r="DN491">
            <v>1464.694</v>
          </cell>
          <cell r="DO491" t="str">
            <v>WA</v>
          </cell>
          <cell r="DS491">
            <v>2003.7159999999999</v>
          </cell>
          <cell r="DT491" t="str">
            <v>WA</v>
          </cell>
          <cell r="DU491" t="str">
            <v>32to46</v>
          </cell>
          <cell r="DX491" t="b">
            <v>1</v>
          </cell>
          <cell r="DY491">
            <v>6932.7380000000003</v>
          </cell>
          <cell r="DZ491" t="str">
            <v>OR</v>
          </cell>
          <cell r="EC491" t="str">
            <v>Laptop</v>
          </cell>
          <cell r="ED491">
            <v>4956.4930000000004</v>
          </cell>
          <cell r="EE491" t="str">
            <v>WA</v>
          </cell>
          <cell r="EH491" t="str">
            <v>le20</v>
          </cell>
          <cell r="EI491">
            <v>1524.7619999999999</v>
          </cell>
          <cell r="EJ491" t="str">
            <v>WA</v>
          </cell>
          <cell r="EO491">
            <v>3785.7640000000001</v>
          </cell>
          <cell r="EP491" t="str">
            <v>ID</v>
          </cell>
          <cell r="ES491">
            <v>1524.7619999999999</v>
          </cell>
          <cell r="ET491" t="str">
            <v>WA</v>
          </cell>
          <cell r="EZ491" t="str">
            <v>WA</v>
          </cell>
          <cell r="FA491" t="str">
            <v>Living Room/Family Room</v>
          </cell>
          <cell r="FB491">
            <v>68614.289999999994</v>
          </cell>
          <cell r="FC491">
            <v>266833.34999999998</v>
          </cell>
          <cell r="FI491" t="str">
            <v>WA</v>
          </cell>
          <cell r="FJ491" t="str">
            <v>Bathroom</v>
          </cell>
          <cell r="FK491" t="str">
            <v>EISAnqnx</v>
          </cell>
          <cell r="FL491">
            <v>207158.21999999997</v>
          </cell>
          <cell r="FS491" t="str">
            <v>OR</v>
          </cell>
          <cell r="FT491" t="str">
            <v>EISAq</v>
          </cell>
          <cell r="FV491">
            <v>2065955.9240000001</v>
          </cell>
          <cell r="GD491" t="str">
            <v>WA</v>
          </cell>
          <cell r="GE491">
            <v>11647758.550000001</v>
          </cell>
          <cell r="GF491">
            <v>7623086.2340000002</v>
          </cell>
          <cell r="GI491">
            <v>1</v>
          </cell>
          <cell r="GJ491">
            <v>1</v>
          </cell>
          <cell r="GK491" t="str">
            <v>WA</v>
          </cell>
          <cell r="GL491">
            <v>4956.4930000000004</v>
          </cell>
          <cell r="GM491" t="str">
            <v>1993-2006</v>
          </cell>
          <cell r="GN491">
            <v>0</v>
          </cell>
          <cell r="GQ491">
            <v>23007510.161249001</v>
          </cell>
          <cell r="GR491">
            <v>1853220.3414675</v>
          </cell>
          <cell r="GU491" t="str">
            <v>Electric FAF</v>
          </cell>
          <cell r="GX491" t="str">
            <v>None</v>
          </cell>
          <cell r="GY491" t="str">
            <v>OR</v>
          </cell>
          <cell r="GZ491">
            <v>3466.369140625</v>
          </cell>
        </row>
        <row r="492">
          <cell r="AD492" t="str">
            <v>WA</v>
          </cell>
          <cell r="AH492" t="str">
            <v>WA</v>
          </cell>
          <cell r="AI492" t="str">
            <v>Pre 1980</v>
          </cell>
          <cell r="AJ492">
            <v>4956.4930000000004</v>
          </cell>
          <cell r="AK492" t="b">
            <v>1</v>
          </cell>
          <cell r="AN492" t="str">
            <v>WA</v>
          </cell>
          <cell r="AO492" t="str">
            <v>Wood</v>
          </cell>
          <cell r="AP492" t="str">
            <v>Pre 1980</v>
          </cell>
          <cell r="AQ492" t="str">
            <v>Basement</v>
          </cell>
          <cell r="AR492">
            <v>1439.1095557067099</v>
          </cell>
          <cell r="AU492" t="str">
            <v>No</v>
          </cell>
          <cell r="AV492" t="b">
            <v>0</v>
          </cell>
          <cell r="AX492">
            <v>6533557.3829084625</v>
          </cell>
          <cell r="AY492" t="b">
            <v>0</v>
          </cell>
          <cell r="AZ492">
            <v>1522433.9989821285</v>
          </cell>
          <cell r="BA492" t="str">
            <v/>
          </cell>
          <cell r="BB492" t="str">
            <v/>
          </cell>
          <cell r="BC492">
            <v>0.98253256701175118</v>
          </cell>
          <cell r="BF492" t="str">
            <v>WA</v>
          </cell>
          <cell r="BG492" t="str">
            <v>Heat Pump (Central System)</v>
          </cell>
          <cell r="BH492" t="str">
            <v>Post 2006</v>
          </cell>
          <cell r="BI492" t="str">
            <v>Crawlspace</v>
          </cell>
          <cell r="BJ492">
            <v>1904.28771972656</v>
          </cell>
          <cell r="BM492" t="str">
            <v>No</v>
          </cell>
          <cell r="BN492">
            <v>4528396.19750976</v>
          </cell>
          <cell r="BO492" t="b">
            <v>0</v>
          </cell>
          <cell r="BP492">
            <v>760510.62590789702</v>
          </cell>
          <cell r="BQ492">
            <v>1</v>
          </cell>
          <cell r="BR492">
            <v>1904.28771972656</v>
          </cell>
          <cell r="BU492" t="str">
            <v>OR</v>
          </cell>
          <cell r="BV492" t="str">
            <v>Pre 1980</v>
          </cell>
          <cell r="BW492" t="str">
            <v>Gas Storage Inside Conditioned Space</v>
          </cell>
          <cell r="BY492">
            <v>6932.7380000000003</v>
          </cell>
          <cell r="BZ492" t="str">
            <v>le55</v>
          </cell>
          <cell r="CF492" t="str">
            <v>Conditioned</v>
          </cell>
          <cell r="CG492">
            <v>2003.7159999999999</v>
          </cell>
          <cell r="CH492" t="str">
            <v>WA</v>
          </cell>
          <cell r="CI492" t="str">
            <v>Refrigerator Only</v>
          </cell>
          <cell r="CJ492">
            <v>6011.1479999999992</v>
          </cell>
          <cell r="CK492" t="b">
            <v>0</v>
          </cell>
          <cell r="CQ492" t="str">
            <v>Conditioned</v>
          </cell>
          <cell r="CR492">
            <v>3785.7640000000001</v>
          </cell>
          <cell r="CS492" t="str">
            <v>ID</v>
          </cell>
          <cell r="CT492" t="str">
            <v>Chest</v>
          </cell>
          <cell r="CU492">
            <v>26500.348000000002</v>
          </cell>
          <cell r="CV492" t="b">
            <v>0</v>
          </cell>
          <cell r="CZ492">
            <v>4956.4930000000004</v>
          </cell>
          <cell r="DA492" t="str">
            <v>WA</v>
          </cell>
          <cell r="DC492" t="str">
            <v>Horizontal Axis</v>
          </cell>
          <cell r="DG492" t="str">
            <v>Electric</v>
          </cell>
          <cell r="DH492">
            <v>6932.7380000000003</v>
          </cell>
          <cell r="DI492" t="str">
            <v>OR</v>
          </cell>
          <cell r="DL492" t="str">
            <v>Electric</v>
          </cell>
          <cell r="DM492" t="str">
            <v>Electric</v>
          </cell>
          <cell r="DN492">
            <v>1524.7619999999999</v>
          </cell>
          <cell r="DO492" t="str">
            <v>WA</v>
          </cell>
          <cell r="DS492">
            <v>2003.7159999999999</v>
          </cell>
          <cell r="DT492" t="str">
            <v>WA</v>
          </cell>
          <cell r="DU492" t="str">
            <v>32to46</v>
          </cell>
          <cell r="DX492" t="b">
            <v>0</v>
          </cell>
          <cell r="DY492">
            <v>4956.4930000000004</v>
          </cell>
          <cell r="DZ492" t="str">
            <v>WA</v>
          </cell>
          <cell r="EC492" t="str">
            <v>Laptop</v>
          </cell>
          <cell r="ED492">
            <v>4956.4930000000004</v>
          </cell>
          <cell r="EE492" t="str">
            <v>WA</v>
          </cell>
          <cell r="EH492" t="str">
            <v>gt20</v>
          </cell>
          <cell r="EI492">
            <v>4956.4930000000004</v>
          </cell>
          <cell r="EJ492" t="str">
            <v>WA</v>
          </cell>
          <cell r="EO492">
            <v>1612.692</v>
          </cell>
          <cell r="EP492" t="str">
            <v>OR</v>
          </cell>
          <cell r="ES492">
            <v>2003.7159999999999</v>
          </cell>
          <cell r="ET492" t="str">
            <v>WA</v>
          </cell>
          <cell r="EZ492" t="str">
            <v>WA</v>
          </cell>
          <cell r="FA492" t="str">
            <v>Other</v>
          </cell>
          <cell r="FB492">
            <v>689192.424</v>
          </cell>
          <cell r="FC492">
            <v>1113076.26</v>
          </cell>
          <cell r="FI492" t="str">
            <v>WA</v>
          </cell>
          <cell r="FJ492" t="str">
            <v>Bathroom</v>
          </cell>
          <cell r="FK492" t="str">
            <v>EISAx</v>
          </cell>
          <cell r="FL492">
            <v>575439.5</v>
          </cell>
          <cell r="FS492" t="str">
            <v>OR</v>
          </cell>
          <cell r="FT492" t="str">
            <v>EISAx</v>
          </cell>
          <cell r="FV492">
            <v>1143901.77</v>
          </cell>
          <cell r="GD492" t="str">
            <v>WA</v>
          </cell>
          <cell r="GE492">
            <v>21342658.858000003</v>
          </cell>
          <cell r="GF492">
            <v>19161801.938000001</v>
          </cell>
          <cell r="GI492">
            <v>1</v>
          </cell>
          <cell r="GJ492">
            <v>1</v>
          </cell>
          <cell r="GK492" t="str">
            <v>WA</v>
          </cell>
          <cell r="GL492">
            <v>4956.4930000000004</v>
          </cell>
          <cell r="GM492" t="str">
            <v>Pre 1980</v>
          </cell>
          <cell r="GN492">
            <v>0</v>
          </cell>
          <cell r="GQ492">
            <v>23007510.161249001</v>
          </cell>
          <cell r="GR492">
            <v>1853220.3414675</v>
          </cell>
          <cell r="GU492" t="str">
            <v>Wood</v>
          </cell>
          <cell r="GX492" t="str">
            <v>None</v>
          </cell>
          <cell r="GY492" t="str">
            <v>OR</v>
          </cell>
          <cell r="GZ492">
            <v>3466.369140625</v>
          </cell>
        </row>
        <row r="493">
          <cell r="AD493" t="str">
            <v>WA</v>
          </cell>
          <cell r="AH493" t="str">
            <v>WA</v>
          </cell>
          <cell r="AI493" t="str">
            <v>Pre 1980</v>
          </cell>
          <cell r="AJ493">
            <v>1464.694</v>
          </cell>
          <cell r="AK493" t="b">
            <v>1</v>
          </cell>
          <cell r="AN493" t="str">
            <v>WA</v>
          </cell>
          <cell r="AO493" t="str">
            <v>Natural Gas FAF</v>
          </cell>
          <cell r="AP493" t="str">
            <v>Pre 1980</v>
          </cell>
          <cell r="AQ493" t="str">
            <v>Slab on Grade</v>
          </cell>
          <cell r="AR493">
            <v>25.584169879230299</v>
          </cell>
          <cell r="AU493" t="str">
            <v>No</v>
          </cell>
          <cell r="AV493" t="b">
            <v>1</v>
          </cell>
          <cell r="AX493">
            <v>116152.13125170555</v>
          </cell>
          <cell r="AY493" t="b">
            <v>0</v>
          </cell>
          <cell r="AZ493">
            <v>27065.493315237734</v>
          </cell>
          <cell r="BA493">
            <v>1.7467248908296876E-2</v>
          </cell>
          <cell r="BB493">
            <v>25.584169879230299</v>
          </cell>
          <cell r="BC493">
            <v>1.7467245635764399E-2</v>
          </cell>
          <cell r="BF493" t="str">
            <v>ID</v>
          </cell>
          <cell r="BG493" t="str">
            <v>Central Air Conditioning (Ducted System)</v>
          </cell>
          <cell r="BH493" t="str">
            <v>1993-2006</v>
          </cell>
          <cell r="BI493" t="str">
            <v>Slab on Grade</v>
          </cell>
          <cell r="BJ493">
            <v>381.51114151829</v>
          </cell>
          <cell r="BM493" t="str">
            <v>No</v>
          </cell>
          <cell r="BN493">
            <v>534115.59812560596</v>
          </cell>
          <cell r="BO493" t="b">
            <v>0</v>
          </cell>
          <cell r="BP493">
            <v>163559.77794269859</v>
          </cell>
          <cell r="BQ493">
            <v>0.5</v>
          </cell>
          <cell r="BR493">
            <v>190.755570759145</v>
          </cell>
          <cell r="BU493" t="str">
            <v>WA</v>
          </cell>
          <cell r="BV493" t="str">
            <v>Pre 1980</v>
          </cell>
          <cell r="BW493" t="str">
            <v>Electric Storage - Inside Conditioned Space</v>
          </cell>
          <cell r="BY493">
            <v>2003.7159999999999</v>
          </cell>
          <cell r="BZ493" t="str">
            <v>le55</v>
          </cell>
          <cell r="CF493" t="str">
            <v>Conditioned</v>
          </cell>
          <cell r="CG493">
            <v>2003.7159999999999</v>
          </cell>
          <cell r="CH493" t="str">
            <v>WA</v>
          </cell>
          <cell r="CI493" t="str">
            <v>Bottom-Freezer (Including French Door) w/o TTD Ice</v>
          </cell>
          <cell r="CJ493">
            <v>50092.899999999994</v>
          </cell>
          <cell r="CK493" t="b">
            <v>0</v>
          </cell>
          <cell r="CQ493" t="str">
            <v>Unconditioned</v>
          </cell>
          <cell r="CR493">
            <v>3785.7640000000001</v>
          </cell>
          <cell r="CS493" t="str">
            <v>ID</v>
          </cell>
          <cell r="CT493" t="str">
            <v>Chest</v>
          </cell>
          <cell r="CU493">
            <v>75715.28</v>
          </cell>
          <cell r="CV493" t="b">
            <v>0</v>
          </cell>
          <cell r="CZ493">
            <v>4956.4930000000004</v>
          </cell>
          <cell r="DA493" t="str">
            <v>WA</v>
          </cell>
          <cell r="DC493" t="str">
            <v>Vertical Axis</v>
          </cell>
          <cell r="DG493" t="str">
            <v>Electric</v>
          </cell>
          <cell r="DH493">
            <v>1524.7619999999999</v>
          </cell>
          <cell r="DI493" t="str">
            <v>WA</v>
          </cell>
          <cell r="DL493" t="str">
            <v>Gas</v>
          </cell>
          <cell r="DM493" t="str">
            <v>Gas</v>
          </cell>
          <cell r="DN493">
            <v>1464.694</v>
          </cell>
          <cell r="DO493" t="str">
            <v>WA</v>
          </cell>
          <cell r="DS493">
            <v>4956.4930000000004</v>
          </cell>
          <cell r="DT493" t="str">
            <v>WA</v>
          </cell>
          <cell r="DU493" t="str">
            <v>lt32</v>
          </cell>
          <cell r="DX493" t="b">
            <v>0</v>
          </cell>
          <cell r="DY493">
            <v>4956.4930000000004</v>
          </cell>
          <cell r="DZ493" t="str">
            <v>WA</v>
          </cell>
          <cell r="EC493" t="str">
            <v>Laptop</v>
          </cell>
          <cell r="ED493">
            <v>4956.4930000000004</v>
          </cell>
          <cell r="EE493" t="str">
            <v>WA</v>
          </cell>
          <cell r="EH493" t="str">
            <v>le20</v>
          </cell>
          <cell r="EI493">
            <v>2003.7159999999999</v>
          </cell>
          <cell r="EJ493" t="str">
            <v>WA</v>
          </cell>
          <cell r="EO493">
            <v>1904.288</v>
          </cell>
          <cell r="EP493" t="str">
            <v>WA</v>
          </cell>
          <cell r="ES493">
            <v>1150.8789999999999</v>
          </cell>
          <cell r="ET493" t="str">
            <v>WA</v>
          </cell>
          <cell r="EZ493" t="str">
            <v>WA</v>
          </cell>
          <cell r="FA493" t="str">
            <v>Bathroom</v>
          </cell>
          <cell r="FB493">
            <v>1074957.21</v>
          </cell>
          <cell r="FC493">
            <v>323249.54399999999</v>
          </cell>
          <cell r="FI493" t="str">
            <v>WA</v>
          </cell>
          <cell r="FJ493" t="str">
            <v>Bedrooms</v>
          </cell>
          <cell r="FK493" t="str">
            <v>EISAnqnx</v>
          </cell>
          <cell r="FL493">
            <v>207158.21999999997</v>
          </cell>
          <cell r="FS493" t="str">
            <v>WA</v>
          </cell>
          <cell r="FT493" t="str">
            <v>EISAnqnx</v>
          </cell>
          <cell r="FV493">
            <v>4007432</v>
          </cell>
          <cell r="GD493" t="str">
            <v>WA</v>
          </cell>
          <cell r="GE493">
            <v>3658805.6119999997</v>
          </cell>
          <cell r="GF493">
            <v>1939254.8559999999</v>
          </cell>
          <cell r="GI493">
            <v>1</v>
          </cell>
          <cell r="GJ493">
            <v>1</v>
          </cell>
          <cell r="GK493" t="str">
            <v>WA</v>
          </cell>
          <cell r="GL493">
            <v>1464.694</v>
          </cell>
          <cell r="GM493" t="str">
            <v>Pre 1980</v>
          </cell>
          <cell r="GN493">
            <v>0</v>
          </cell>
          <cell r="GQ493">
            <v>8632737.9961900003</v>
          </cell>
          <cell r="GR493">
            <v>524305.525975</v>
          </cell>
          <cell r="GU493" t="str">
            <v>Heat Pump (Central System)</v>
          </cell>
          <cell r="GX493" t="str">
            <v>Wood</v>
          </cell>
          <cell r="GY493" t="str">
            <v>WA</v>
          </cell>
          <cell r="GZ493">
            <v>2003.71557617188</v>
          </cell>
        </row>
        <row r="494">
          <cell r="AD494" t="str">
            <v>WA</v>
          </cell>
          <cell r="AH494" t="str">
            <v>WA</v>
          </cell>
          <cell r="AI494" t="str">
            <v>1980-1992</v>
          </cell>
          <cell r="AJ494">
            <v>4956.4930000000004</v>
          </cell>
          <cell r="AK494" t="b">
            <v>1</v>
          </cell>
          <cell r="AN494" t="str">
            <v>WA</v>
          </cell>
          <cell r="AO494" t="str">
            <v>Natural Gas FAF</v>
          </cell>
          <cell r="AP494" t="str">
            <v>Pre 1980</v>
          </cell>
          <cell r="AQ494" t="str">
            <v>Basement</v>
          </cell>
          <cell r="AR494">
            <v>1439.1095557067099</v>
          </cell>
          <cell r="AU494" t="str">
            <v>No</v>
          </cell>
          <cell r="AV494" t="b">
            <v>1</v>
          </cell>
          <cell r="AX494">
            <v>6533557.3829084625</v>
          </cell>
          <cell r="AY494" t="b">
            <v>0</v>
          </cell>
          <cell r="AZ494">
            <v>1522433.9989821285</v>
          </cell>
          <cell r="BA494">
            <v>0.98253275109170313</v>
          </cell>
          <cell r="BB494">
            <v>1439.1095557067099</v>
          </cell>
          <cell r="BC494">
            <v>0.98253256701175118</v>
          </cell>
          <cell r="BF494" t="str">
            <v>ID</v>
          </cell>
          <cell r="BG494" t="str">
            <v>Central Air Conditioning (Ducted System)</v>
          </cell>
          <cell r="BH494" t="str">
            <v>1993-2006</v>
          </cell>
          <cell r="BI494" t="str">
            <v>Crawlspace</v>
          </cell>
          <cell r="BJ494">
            <v>3404.2532627785899</v>
          </cell>
          <cell r="BM494" t="str">
            <v>No</v>
          </cell>
          <cell r="BN494">
            <v>4765954.5678900257</v>
          </cell>
          <cell r="BO494" t="b">
            <v>0</v>
          </cell>
          <cell r="BP494">
            <v>1459456.4801040809</v>
          </cell>
          <cell r="BQ494">
            <v>0.5</v>
          </cell>
          <cell r="BR494">
            <v>1702.126631389295</v>
          </cell>
          <cell r="BU494" t="str">
            <v>WA</v>
          </cell>
          <cell r="BV494" t="str">
            <v>Pre 1980</v>
          </cell>
          <cell r="BW494" t="str">
            <v>Electric Storage - Inside Conditioned Space</v>
          </cell>
          <cell r="BY494">
            <v>4956.4930000000004</v>
          </cell>
          <cell r="BZ494" t="str">
            <v>le55</v>
          </cell>
          <cell r="CF494" t="str">
            <v>Conditioned</v>
          </cell>
          <cell r="CG494">
            <v>2003.7159999999999</v>
          </cell>
          <cell r="CH494" t="str">
            <v>WA</v>
          </cell>
          <cell r="CI494" t="str">
            <v>Top-Freezer w/o TTD Ice</v>
          </cell>
          <cell r="CJ494">
            <v>36066.887999999999</v>
          </cell>
          <cell r="CK494" t="b">
            <v>0</v>
          </cell>
          <cell r="CQ494" t="str">
            <v>Conditioned</v>
          </cell>
          <cell r="CR494">
            <v>1925.059</v>
          </cell>
          <cell r="CS494" t="str">
            <v>OR</v>
          </cell>
          <cell r="CT494" t="str">
            <v>Upright</v>
          </cell>
          <cell r="CU494">
            <v>30800.944</v>
          </cell>
          <cell r="CV494" t="b">
            <v>0</v>
          </cell>
          <cell r="CZ494">
            <v>4956.4930000000004</v>
          </cell>
          <cell r="DA494" t="str">
            <v>WA</v>
          </cell>
          <cell r="DC494" t="str">
            <v>Horizontal Axis</v>
          </cell>
          <cell r="DG494" t="str">
            <v>Electric</v>
          </cell>
          <cell r="DH494">
            <v>1524.7619999999999</v>
          </cell>
          <cell r="DI494" t="str">
            <v>WA</v>
          </cell>
          <cell r="DL494" t="str">
            <v>Propane</v>
          </cell>
          <cell r="DM494" t="str">
            <v>Propane</v>
          </cell>
          <cell r="DN494">
            <v>4956.4930000000004</v>
          </cell>
          <cell r="DO494" t="str">
            <v>WA</v>
          </cell>
          <cell r="DS494">
            <v>4956.4930000000004</v>
          </cell>
          <cell r="DT494" t="str">
            <v>WA</v>
          </cell>
          <cell r="DU494" t="str">
            <v>32to46</v>
          </cell>
          <cell r="DX494" t="b">
            <v>0</v>
          </cell>
          <cell r="DY494">
            <v>2003.7159999999999</v>
          </cell>
          <cell r="DZ494" t="str">
            <v>WA</v>
          </cell>
          <cell r="EC494" t="str">
            <v>Laptop</v>
          </cell>
          <cell r="ED494">
            <v>2003.7159999999999</v>
          </cell>
          <cell r="EE494" t="str">
            <v>WA</v>
          </cell>
          <cell r="EH494" t="str">
            <v>le20</v>
          </cell>
          <cell r="EI494">
            <v>6932.7380000000003</v>
          </cell>
          <cell r="EJ494" t="str">
            <v>OR</v>
          </cell>
          <cell r="EO494">
            <v>4360.1880000000001</v>
          </cell>
          <cell r="EP494" t="str">
            <v>WA</v>
          </cell>
          <cell r="ES494">
            <v>4956.4930000000004</v>
          </cell>
          <cell r="ET494" t="str">
            <v>WA</v>
          </cell>
          <cell r="EZ494" t="str">
            <v>WA</v>
          </cell>
          <cell r="FA494" t="str">
            <v>Bedrooms</v>
          </cell>
          <cell r="FB494">
            <v>1128323.8799999999</v>
          </cell>
          <cell r="FC494">
            <v>766955.28599999996</v>
          </cell>
          <cell r="FI494" t="str">
            <v>WA</v>
          </cell>
          <cell r="FJ494" t="str">
            <v>Exterior</v>
          </cell>
          <cell r="FK494" t="str">
            <v>EISAnqnx</v>
          </cell>
          <cell r="FL494">
            <v>138105.47999999998</v>
          </cell>
          <cell r="FS494" t="str">
            <v>WA</v>
          </cell>
          <cell r="FT494" t="str">
            <v>EISAq</v>
          </cell>
          <cell r="FV494">
            <v>953768.81599999999</v>
          </cell>
          <cell r="GD494" t="str">
            <v>WA</v>
          </cell>
          <cell r="GE494">
            <v>14854609.521000002</v>
          </cell>
          <cell r="GF494">
            <v>11181848.208000001</v>
          </cell>
          <cell r="GI494">
            <v>1</v>
          </cell>
          <cell r="GJ494">
            <v>1</v>
          </cell>
          <cell r="GK494" t="str">
            <v>WA</v>
          </cell>
          <cell r="GL494">
            <v>4956.4930000000004</v>
          </cell>
          <cell r="GM494" t="str">
            <v>1980-1992</v>
          </cell>
          <cell r="GN494">
            <v>-1</v>
          </cell>
          <cell r="GQ494">
            <v>27922269.490189001</v>
          </cell>
          <cell r="GR494">
            <v>175893.54533749999</v>
          </cell>
          <cell r="GU494" t="str">
            <v>Natural Gas FAF</v>
          </cell>
          <cell r="GX494" t="str">
            <v>None</v>
          </cell>
          <cell r="GY494" t="str">
            <v>WA</v>
          </cell>
          <cell r="GZ494">
            <v>1524.76245117188</v>
          </cell>
        </row>
        <row r="495">
          <cell r="AD495" t="str">
            <v>WA</v>
          </cell>
          <cell r="AH495" t="str">
            <v>WA</v>
          </cell>
          <cell r="AI495" t="str">
            <v>Pre 1980</v>
          </cell>
          <cell r="AJ495">
            <v>4956.4930000000004</v>
          </cell>
          <cell r="AK495" t="b">
            <v>1</v>
          </cell>
          <cell r="AN495" t="str">
            <v>WA</v>
          </cell>
          <cell r="AO495" t="str">
            <v>Propane/LP</v>
          </cell>
          <cell r="AP495" t="str">
            <v>1980-1992</v>
          </cell>
          <cell r="AQ495" t="str">
            <v>Crawlspace</v>
          </cell>
          <cell r="AR495">
            <v>4956.49267578125</v>
          </cell>
          <cell r="AU495" t="str">
            <v>No</v>
          </cell>
          <cell r="AV495" t="b">
            <v>0</v>
          </cell>
          <cell r="AX495">
            <v>7831258.427734375</v>
          </cell>
          <cell r="AY495" t="b">
            <v>0</v>
          </cell>
          <cell r="AZ495">
            <v>2583554.459526611</v>
          </cell>
          <cell r="BA495" t="str">
            <v/>
          </cell>
          <cell r="BB495" t="str">
            <v/>
          </cell>
          <cell r="BC495">
            <v>0.99999993458706582</v>
          </cell>
          <cell r="BF495" t="str">
            <v>ID</v>
          </cell>
          <cell r="BG495" t="str">
            <v>Heat Pump (Central System)</v>
          </cell>
          <cell r="BH495" t="str">
            <v>1980-1992</v>
          </cell>
          <cell r="BI495" t="str">
            <v>Slab on Grade</v>
          </cell>
          <cell r="BJ495">
            <v>112.026991555487</v>
          </cell>
          <cell r="BM495" t="str">
            <v>No</v>
          </cell>
          <cell r="BN495">
            <v>488997.81813970074</v>
          </cell>
          <cell r="BO495" t="b">
            <v>0</v>
          </cell>
          <cell r="BP495">
            <v>96567.266720829793</v>
          </cell>
          <cell r="BQ495">
            <v>0.5</v>
          </cell>
          <cell r="BR495">
            <v>56.013495777743501</v>
          </cell>
          <cell r="BU495" t="str">
            <v>WA</v>
          </cell>
          <cell r="BV495" t="str">
            <v>Pre 1980</v>
          </cell>
          <cell r="BW495" t="str">
            <v>Electric Storage - Inside Conditioned Space</v>
          </cell>
          <cell r="BY495">
            <v>4956.4930000000004</v>
          </cell>
          <cell r="BZ495" t="str">
            <v>le55</v>
          </cell>
          <cell r="CF495" t="str">
            <v>Conditioned</v>
          </cell>
          <cell r="CG495">
            <v>1524.7619999999999</v>
          </cell>
          <cell r="CH495" t="str">
            <v>WA</v>
          </cell>
          <cell r="CI495" t="str">
            <v>Bottom-Freezer (Including French Door) w/o TTD Ice</v>
          </cell>
          <cell r="CJ495">
            <v>38119.049999999996</v>
          </cell>
          <cell r="CK495" t="b">
            <v>0</v>
          </cell>
          <cell r="CQ495" t="str">
            <v>Unconditioned</v>
          </cell>
          <cell r="CR495">
            <v>3785.7640000000001</v>
          </cell>
          <cell r="CS495" t="str">
            <v>ID</v>
          </cell>
          <cell r="CT495" t="str">
            <v>Upright</v>
          </cell>
          <cell r="CU495">
            <v>68143.752000000008</v>
          </cell>
          <cell r="CV495" t="b">
            <v>0</v>
          </cell>
          <cell r="CZ495">
            <v>1524.7619999999999</v>
          </cell>
          <cell r="DA495" t="str">
            <v>WA</v>
          </cell>
          <cell r="DC495" t="str">
            <v>Vertical Axis</v>
          </cell>
          <cell r="DG495" t="str">
            <v>Electric</v>
          </cell>
          <cell r="DH495">
            <v>1524.7619999999999</v>
          </cell>
          <cell r="DI495" t="str">
            <v>WA</v>
          </cell>
          <cell r="DL495" t="str">
            <v>Gas</v>
          </cell>
          <cell r="DM495" t="str">
            <v>Electric</v>
          </cell>
          <cell r="DN495">
            <v>4956.4930000000004</v>
          </cell>
          <cell r="DO495" t="str">
            <v>WA</v>
          </cell>
          <cell r="DS495">
            <v>6932.7380000000003</v>
          </cell>
          <cell r="DT495" t="str">
            <v>OR</v>
          </cell>
          <cell r="DU495" t="str">
            <v>32to46</v>
          </cell>
          <cell r="DX495" t="b">
            <v>0</v>
          </cell>
          <cell r="DY495">
            <v>2003.7159999999999</v>
          </cell>
          <cell r="DZ495" t="str">
            <v>WA</v>
          </cell>
          <cell r="EC495" t="str">
            <v>Desktop</v>
          </cell>
          <cell r="ED495">
            <v>2003.7159999999999</v>
          </cell>
          <cell r="EE495" t="str">
            <v>WA</v>
          </cell>
          <cell r="EH495" t="str">
            <v>le20</v>
          </cell>
          <cell r="EI495">
            <v>4956.4930000000004</v>
          </cell>
          <cell r="EJ495" t="str">
            <v>WA</v>
          </cell>
          <cell r="EO495">
            <v>3785.7640000000001</v>
          </cell>
          <cell r="EP495" t="str">
            <v>ID</v>
          </cell>
          <cell r="ES495">
            <v>1524.7619999999999</v>
          </cell>
          <cell r="ET495" t="str">
            <v>WA</v>
          </cell>
          <cell r="EZ495" t="str">
            <v>WA</v>
          </cell>
          <cell r="FA495" t="str">
            <v>Exterior</v>
          </cell>
          <cell r="FB495">
            <v>541290.51</v>
          </cell>
          <cell r="FC495">
            <v>3728043.09</v>
          </cell>
          <cell r="FI495" t="str">
            <v>WA</v>
          </cell>
          <cell r="FJ495" t="str">
            <v>Garage</v>
          </cell>
          <cell r="FK495" t="str">
            <v>EISAnqnx</v>
          </cell>
          <cell r="FL495">
            <v>276210.95999999996</v>
          </cell>
          <cell r="FS495" t="str">
            <v>WA</v>
          </cell>
          <cell r="FT495" t="str">
            <v>EISAx</v>
          </cell>
          <cell r="FV495">
            <v>2574775.06</v>
          </cell>
          <cell r="GD495" t="str">
            <v>WA</v>
          </cell>
          <cell r="GE495">
            <v>9214120.4870000016</v>
          </cell>
          <cell r="GF495">
            <v>7112567.455000001</v>
          </cell>
          <cell r="GI495">
            <v>1</v>
          </cell>
          <cell r="GJ495">
            <v>1</v>
          </cell>
          <cell r="GK495" t="str">
            <v>WA</v>
          </cell>
          <cell r="GL495">
            <v>4956.4930000000004</v>
          </cell>
          <cell r="GM495" t="str">
            <v>Pre 1980</v>
          </cell>
          <cell r="GN495">
            <v>0</v>
          </cell>
          <cell r="GQ495">
            <v>22581038.634050004</v>
          </cell>
          <cell r="GR495">
            <v>1463144.3423675001</v>
          </cell>
          <cell r="GU495" t="str">
            <v>Natural Gas FAF</v>
          </cell>
          <cell r="GX495" t="str">
            <v>None</v>
          </cell>
          <cell r="GY495" t="str">
            <v>WA</v>
          </cell>
          <cell r="GZ495">
            <v>1524.76245117188</v>
          </cell>
        </row>
        <row r="496">
          <cell r="AD496" t="str">
            <v>WA</v>
          </cell>
          <cell r="AH496" t="str">
            <v>WA</v>
          </cell>
          <cell r="AI496" t="str">
            <v>1980-1992</v>
          </cell>
          <cell r="AJ496">
            <v>4956.4930000000004</v>
          </cell>
          <cell r="AK496" t="b">
            <v>1</v>
          </cell>
          <cell r="AN496" t="str">
            <v>WA</v>
          </cell>
          <cell r="AO496" t="str">
            <v>Baseboard/Wall/Radiant</v>
          </cell>
          <cell r="AP496" t="str">
            <v>1980-1992</v>
          </cell>
          <cell r="AQ496" t="str">
            <v>Crawlspace</v>
          </cell>
          <cell r="AR496">
            <v>4956.49267578125</v>
          </cell>
          <cell r="AU496" t="str">
            <v>No</v>
          </cell>
          <cell r="AV496" t="b">
            <v>1</v>
          </cell>
          <cell r="AX496">
            <v>7831258.427734375</v>
          </cell>
          <cell r="AY496" t="b">
            <v>0</v>
          </cell>
          <cell r="AZ496">
            <v>2583554.459526611</v>
          </cell>
          <cell r="BA496">
            <v>1</v>
          </cell>
          <cell r="BB496">
            <v>4956.49267578125</v>
          </cell>
          <cell r="BC496">
            <v>0.99999993458706582</v>
          </cell>
          <cell r="BF496" t="str">
            <v>ID</v>
          </cell>
          <cell r="BG496" t="str">
            <v>Heat Pump (Central System)</v>
          </cell>
          <cell r="BH496" t="str">
            <v>1980-1992</v>
          </cell>
          <cell r="BI496" t="str">
            <v>Basement</v>
          </cell>
          <cell r="BJ496">
            <v>1080.43809633514</v>
          </cell>
          <cell r="BM496" t="str">
            <v>No</v>
          </cell>
          <cell r="BN496">
            <v>4716112.2905028863</v>
          </cell>
          <cell r="BO496" t="b">
            <v>0</v>
          </cell>
          <cell r="BP496">
            <v>931337.63904089073</v>
          </cell>
          <cell r="BQ496">
            <v>0.5</v>
          </cell>
          <cell r="BR496">
            <v>540.21904816757001</v>
          </cell>
          <cell r="BU496" t="str">
            <v>WA</v>
          </cell>
          <cell r="BV496" t="str">
            <v>Pre 1980</v>
          </cell>
          <cell r="BW496" t="str">
            <v>Gas Storage Inside Conditioned Space</v>
          </cell>
          <cell r="BY496">
            <v>1464.694</v>
          </cell>
          <cell r="BZ496" t="str">
            <v>le55</v>
          </cell>
          <cell r="CF496" t="str">
            <v>Unconditioned</v>
          </cell>
          <cell r="CG496">
            <v>2003.7159999999999</v>
          </cell>
          <cell r="CH496" t="str">
            <v>WA</v>
          </cell>
          <cell r="CI496" t="str">
            <v>Bottom-Freezer (Including French Door) w/o TTD Ice</v>
          </cell>
          <cell r="CJ496">
            <v>40074.32</v>
          </cell>
          <cell r="CK496" t="b">
            <v>0</v>
          </cell>
          <cell r="CQ496" t="str">
            <v>Unconditioned</v>
          </cell>
          <cell r="CR496">
            <v>3785.7640000000001</v>
          </cell>
          <cell r="CS496" t="str">
            <v>ID</v>
          </cell>
          <cell r="CT496" t="str">
            <v>Chest</v>
          </cell>
          <cell r="CU496">
            <v>113572.92</v>
          </cell>
          <cell r="CV496" t="b">
            <v>0</v>
          </cell>
          <cell r="CZ496">
            <v>1150.8789999999999</v>
          </cell>
          <cell r="DA496" t="str">
            <v>WA</v>
          </cell>
          <cell r="DC496" t="str">
            <v>Horizontal Axis</v>
          </cell>
          <cell r="DG496" t="str">
            <v>Electric</v>
          </cell>
          <cell r="DH496">
            <v>1524.7619999999999</v>
          </cell>
          <cell r="DI496" t="str">
            <v>WA</v>
          </cell>
          <cell r="DL496" t="str">
            <v>Gas</v>
          </cell>
          <cell r="DM496" t="str">
            <v>Gas</v>
          </cell>
          <cell r="DN496">
            <v>4956.4930000000004</v>
          </cell>
          <cell r="DO496" t="str">
            <v>WA</v>
          </cell>
          <cell r="DS496">
            <v>6932.7380000000003</v>
          </cell>
          <cell r="DT496" t="str">
            <v>OR</v>
          </cell>
          <cell r="DU496" t="str">
            <v>32to46</v>
          </cell>
          <cell r="DX496" t="b">
            <v>0</v>
          </cell>
          <cell r="DY496">
            <v>2003.7159999999999</v>
          </cell>
          <cell r="DZ496" t="str">
            <v>WA</v>
          </cell>
          <cell r="EC496" t="str">
            <v>Desktop</v>
          </cell>
          <cell r="ED496">
            <v>4956.4930000000004</v>
          </cell>
          <cell r="EE496" t="str">
            <v>WA</v>
          </cell>
          <cell r="EH496" t="str">
            <v>le20</v>
          </cell>
          <cell r="EI496">
            <v>4956.4930000000004</v>
          </cell>
          <cell r="EJ496" t="str">
            <v>WA</v>
          </cell>
          <cell r="EO496">
            <v>2079.9929999999999</v>
          </cell>
          <cell r="EP496" t="str">
            <v>WA</v>
          </cell>
          <cell r="ES496">
            <v>1524.7619999999999</v>
          </cell>
          <cell r="ET496" t="str">
            <v>WA</v>
          </cell>
          <cell r="EZ496" t="str">
            <v>WA</v>
          </cell>
          <cell r="FA496" t="str">
            <v>Garage</v>
          </cell>
          <cell r="FB496">
            <v>731885.76</v>
          </cell>
          <cell r="FC496">
            <v>495547.64999999997</v>
          </cell>
          <cell r="FI496" t="str">
            <v>WA</v>
          </cell>
          <cell r="FJ496" t="str">
            <v>Kitchen</v>
          </cell>
          <cell r="FK496" t="str">
            <v>EISAq</v>
          </cell>
          <cell r="FL496">
            <v>120842.29499999998</v>
          </cell>
          <cell r="FS496" t="str">
            <v>WA</v>
          </cell>
          <cell r="FT496" t="str">
            <v>EISAnqnx</v>
          </cell>
          <cell r="FV496">
            <v>9769508.9800000004</v>
          </cell>
          <cell r="GD496" t="str">
            <v>WA</v>
          </cell>
          <cell r="GE496">
            <v>14111135.571</v>
          </cell>
          <cell r="GF496">
            <v>11771670.875000002</v>
          </cell>
          <cell r="GI496">
            <v>1</v>
          </cell>
          <cell r="GJ496">
            <v>1</v>
          </cell>
          <cell r="GK496" t="str">
            <v>WA</v>
          </cell>
          <cell r="GL496">
            <v>4956.4930000000004</v>
          </cell>
          <cell r="GM496" t="str">
            <v>1980-1992</v>
          </cell>
          <cell r="GN496">
            <v>-1</v>
          </cell>
          <cell r="GQ496">
            <v>23007510.161249001</v>
          </cell>
          <cell r="GR496">
            <v>1853220.3414675</v>
          </cell>
          <cell r="GU496" t="str">
            <v>Baseboard/Wall/Radiant</v>
          </cell>
          <cell r="GX496" t="str">
            <v>Natural Gas FAF</v>
          </cell>
          <cell r="GY496" t="str">
            <v>WA</v>
          </cell>
          <cell r="GZ496">
            <v>2003.71557617188</v>
          </cell>
        </row>
        <row r="497">
          <cell r="AD497" t="str">
            <v>WA</v>
          </cell>
          <cell r="AH497" t="str">
            <v>WA</v>
          </cell>
          <cell r="AI497" t="str">
            <v>Pre 1980</v>
          </cell>
          <cell r="AJ497">
            <v>1524.7619999999999</v>
          </cell>
          <cell r="AK497" t="b">
            <v>1</v>
          </cell>
          <cell r="AN497" t="str">
            <v>WA</v>
          </cell>
          <cell r="AO497" t="str">
            <v>Natural Gas FAF</v>
          </cell>
          <cell r="AP497" t="str">
            <v>1993-2006</v>
          </cell>
          <cell r="AQ497" t="str">
            <v>Crawlspace</v>
          </cell>
          <cell r="AR497">
            <v>4956.49267578125</v>
          </cell>
          <cell r="AU497" t="str">
            <v>No</v>
          </cell>
          <cell r="AV497" t="b">
            <v>1</v>
          </cell>
          <cell r="AX497">
            <v>8029518.134765625</v>
          </cell>
          <cell r="AY497" t="b">
            <v>0</v>
          </cell>
          <cell r="AZ497">
            <v>1596860.0104168947</v>
          </cell>
          <cell r="BA497">
            <v>1</v>
          </cell>
          <cell r="BB497">
            <v>4956.49267578125</v>
          </cell>
          <cell r="BC497">
            <v>0.99999993458706582</v>
          </cell>
          <cell r="BF497" t="str">
            <v>WA</v>
          </cell>
          <cell r="BG497" t="str">
            <v>Central Air Conditioning (Ducted System)</v>
          </cell>
          <cell r="BH497" t="str">
            <v>Pre 1980</v>
          </cell>
          <cell r="BI497" t="str">
            <v>Basement</v>
          </cell>
          <cell r="BJ497">
            <v>12271.3056640625</v>
          </cell>
          <cell r="BM497" t="str">
            <v>No</v>
          </cell>
          <cell r="BN497">
            <v>23008698.120117187</v>
          </cell>
          <cell r="BO497" t="b">
            <v>0</v>
          </cell>
          <cell r="BP497">
            <v>6885920.4603320314</v>
          </cell>
          <cell r="BQ497">
            <v>1</v>
          </cell>
          <cell r="BR497">
            <v>12271.3056640625</v>
          </cell>
          <cell r="BU497" t="str">
            <v>WA</v>
          </cell>
          <cell r="BV497" t="str">
            <v>Pre 1980</v>
          </cell>
          <cell r="BW497" t="str">
            <v>Electric Storage - Inside Conditioned Space</v>
          </cell>
          <cell r="BY497">
            <v>4956.4930000000004</v>
          </cell>
          <cell r="BZ497" t="str">
            <v>le55</v>
          </cell>
          <cell r="CF497" t="str">
            <v>Conditioned</v>
          </cell>
          <cell r="CG497">
            <v>1464.694</v>
          </cell>
          <cell r="CH497" t="str">
            <v>WA</v>
          </cell>
          <cell r="CI497" t="str">
            <v>Top-Freezer w/o TTD Ice</v>
          </cell>
          <cell r="CJ497">
            <v>30758.574000000001</v>
          </cell>
          <cell r="CK497" t="b">
            <v>0</v>
          </cell>
          <cell r="CQ497" t="str">
            <v>Unconditioned</v>
          </cell>
          <cell r="CR497">
            <v>3785.7640000000001</v>
          </cell>
          <cell r="CS497" t="str">
            <v>ID</v>
          </cell>
          <cell r="CT497" t="str">
            <v>Upright</v>
          </cell>
          <cell r="CU497">
            <v>37857.64</v>
          </cell>
          <cell r="CV497" t="b">
            <v>0</v>
          </cell>
          <cell r="CZ497">
            <v>1524.7619999999999</v>
          </cell>
          <cell r="DA497" t="str">
            <v>WA</v>
          </cell>
          <cell r="DC497" t="str">
            <v>Vertical Axis</v>
          </cell>
          <cell r="DG497" t="str">
            <v>Electric</v>
          </cell>
          <cell r="DH497">
            <v>4956.4930000000004</v>
          </cell>
          <cell r="DI497" t="str">
            <v>WA</v>
          </cell>
          <cell r="DL497" t="str">
            <v>Gas</v>
          </cell>
          <cell r="DM497" t="str">
            <v>Electric</v>
          </cell>
          <cell r="DN497">
            <v>1188.027</v>
          </cell>
          <cell r="DO497" t="str">
            <v>OR</v>
          </cell>
          <cell r="DS497">
            <v>6932.7380000000003</v>
          </cell>
          <cell r="DT497" t="str">
            <v>OR</v>
          </cell>
          <cell r="DU497" t="str">
            <v>lt32</v>
          </cell>
          <cell r="DX497" t="b">
            <v>0</v>
          </cell>
          <cell r="DY497">
            <v>4956.4930000000004</v>
          </cell>
          <cell r="DZ497" t="str">
            <v>WA</v>
          </cell>
          <cell r="EC497" t="str">
            <v>Laptop</v>
          </cell>
          <cell r="ED497">
            <v>1524.7619999999999</v>
          </cell>
          <cell r="EE497" t="str">
            <v>WA</v>
          </cell>
          <cell r="EH497" t="str">
            <v>le20</v>
          </cell>
          <cell r="EI497">
            <v>4956.4930000000004</v>
          </cell>
          <cell r="EJ497" t="str">
            <v>WA</v>
          </cell>
          <cell r="EO497">
            <v>3785.7640000000001</v>
          </cell>
          <cell r="EP497" t="str">
            <v>ID</v>
          </cell>
          <cell r="ES497">
            <v>6932.7380000000003</v>
          </cell>
          <cell r="ET497" t="str">
            <v>OR</v>
          </cell>
          <cell r="EZ497" t="str">
            <v>WA</v>
          </cell>
          <cell r="FA497" t="str">
            <v>Kitchen</v>
          </cell>
          <cell r="FB497">
            <v>770004.80999999994</v>
          </cell>
          <cell r="FC497">
            <v>385764.78599999996</v>
          </cell>
          <cell r="FI497" t="str">
            <v>WA</v>
          </cell>
          <cell r="FJ497" t="str">
            <v>Kitchen</v>
          </cell>
          <cell r="FK497" t="str">
            <v>EISAx</v>
          </cell>
          <cell r="FL497">
            <v>143859.875</v>
          </cell>
          <cell r="FS497" t="str">
            <v>WA</v>
          </cell>
          <cell r="FT497" t="str">
            <v>EISAq</v>
          </cell>
          <cell r="FV497">
            <v>193339.60800000001</v>
          </cell>
          <cell r="GD497" t="str">
            <v>WA</v>
          </cell>
          <cell r="GE497">
            <v>2971761.1379999998</v>
          </cell>
          <cell r="GF497">
            <v>3653329.7519999999</v>
          </cell>
          <cell r="GI497">
            <v>1</v>
          </cell>
          <cell r="GJ497">
            <v>1</v>
          </cell>
          <cell r="GK497" t="str">
            <v>WA</v>
          </cell>
          <cell r="GL497">
            <v>1524.7619999999999</v>
          </cell>
          <cell r="GM497" t="str">
            <v>Pre 1980</v>
          </cell>
          <cell r="GN497">
            <v>0</v>
          </cell>
          <cell r="GQ497">
            <v>7547541.4047599994</v>
          </cell>
          <cell r="GR497">
            <v>442748.95384500001</v>
          </cell>
          <cell r="GU497" t="str">
            <v>Baseboard/Wall/Radiant</v>
          </cell>
          <cell r="GX497" t="str">
            <v>Wood</v>
          </cell>
          <cell r="GY497" t="str">
            <v>WA</v>
          </cell>
          <cell r="GZ497">
            <v>2003.71557617188</v>
          </cell>
        </row>
        <row r="498">
          <cell r="AD498" t="str">
            <v>WA</v>
          </cell>
          <cell r="AH498" t="str">
            <v>WA</v>
          </cell>
          <cell r="AI498" t="str">
            <v>1980-1992</v>
          </cell>
          <cell r="AJ498">
            <v>1150.8789999999999</v>
          </cell>
          <cell r="AK498" t="b">
            <v>1</v>
          </cell>
          <cell r="AN498" t="str">
            <v>WA</v>
          </cell>
          <cell r="AO498" t="str">
            <v>Electric FAF</v>
          </cell>
          <cell r="AP498" t="str">
            <v>1980-1992</v>
          </cell>
          <cell r="AQ498" t="str">
            <v>Crawlspace</v>
          </cell>
          <cell r="AR498">
            <v>4956.49267578125</v>
          </cell>
          <cell r="AU498" t="str">
            <v>No</v>
          </cell>
          <cell r="AV498" t="b">
            <v>1</v>
          </cell>
          <cell r="AX498">
            <v>6839959.892578125</v>
          </cell>
          <cell r="AY498" t="b">
            <v>0</v>
          </cell>
          <cell r="AZ498">
            <v>2337267.3297655759</v>
          </cell>
          <cell r="BA498">
            <v>1</v>
          </cell>
          <cell r="BB498">
            <v>4956.49267578125</v>
          </cell>
          <cell r="BC498">
            <v>0.99999993458706582</v>
          </cell>
          <cell r="BF498" t="str">
            <v>WA</v>
          </cell>
          <cell r="BG498" t="str">
            <v>Window A/C</v>
          </cell>
          <cell r="BH498" t="str">
            <v>Pre 1980</v>
          </cell>
          <cell r="BI498" t="str">
            <v>Crawlspace</v>
          </cell>
          <cell r="BJ498">
            <v>2079.99340820313</v>
          </cell>
          <cell r="BM498" t="str">
            <v>No</v>
          </cell>
          <cell r="BN498">
            <v>2267192.8149414118</v>
          </cell>
          <cell r="BO498" t="b">
            <v>0</v>
          </cell>
          <cell r="BP498">
            <v>896147.271981008</v>
          </cell>
          <cell r="BQ498">
            <v>0.5</v>
          </cell>
          <cell r="BR498">
            <v>1039.996704101565</v>
          </cell>
          <cell r="BU498" t="str">
            <v>WA</v>
          </cell>
          <cell r="BV498" t="str">
            <v>1993-2006</v>
          </cell>
          <cell r="BW498" t="str">
            <v>Gas Storage Outside Conditioned Space</v>
          </cell>
          <cell r="BY498">
            <v>4956.4930000000004</v>
          </cell>
          <cell r="BZ498" t="str">
            <v>le55</v>
          </cell>
          <cell r="CF498" t="str">
            <v>Conditioned</v>
          </cell>
          <cell r="CG498">
            <v>1524.7619999999999</v>
          </cell>
          <cell r="CH498" t="str">
            <v>WA</v>
          </cell>
          <cell r="CI498" t="str">
            <v>Top-Freezer w/o TTD Ice</v>
          </cell>
          <cell r="CJ498">
            <v>35069.525999999998</v>
          </cell>
          <cell r="CK498" t="b">
            <v>0</v>
          </cell>
          <cell r="CQ498" t="str">
            <v>Conditioned</v>
          </cell>
          <cell r="CR498">
            <v>2130.886</v>
          </cell>
          <cell r="CS498" t="str">
            <v>MT</v>
          </cell>
          <cell r="CT498" t="str">
            <v>Chest</v>
          </cell>
          <cell r="CU498">
            <v>25570.631999999998</v>
          </cell>
          <cell r="CV498" t="b">
            <v>0</v>
          </cell>
          <cell r="CZ498">
            <v>1524.7619999999999</v>
          </cell>
          <cell r="DA498" t="str">
            <v>WA</v>
          </cell>
          <cell r="DC498" t="str">
            <v>Vertical Axis</v>
          </cell>
          <cell r="DG498" t="str">
            <v>Electric</v>
          </cell>
          <cell r="DH498">
            <v>4956.4930000000004</v>
          </cell>
          <cell r="DI498" t="str">
            <v>WA</v>
          </cell>
          <cell r="DL498" t="str">
            <v>Electric</v>
          </cell>
          <cell r="DM498" t="str">
            <v>Electric</v>
          </cell>
          <cell r="DN498">
            <v>4956.4930000000004</v>
          </cell>
          <cell r="DO498" t="str">
            <v>WA</v>
          </cell>
          <cell r="DS498">
            <v>6932.7380000000003</v>
          </cell>
          <cell r="DT498" t="str">
            <v>OR</v>
          </cell>
          <cell r="DU498" t="str">
            <v>lt32</v>
          </cell>
          <cell r="DX498" t="b">
            <v>1</v>
          </cell>
          <cell r="DY498">
            <v>4956.4930000000004</v>
          </cell>
          <cell r="DZ498" t="str">
            <v>WA</v>
          </cell>
          <cell r="EC498" t="str">
            <v>Laptop</v>
          </cell>
          <cell r="ED498">
            <v>1524.7619999999999</v>
          </cell>
          <cell r="EE498" t="str">
            <v>WA</v>
          </cell>
          <cell r="EH498" t="str">
            <v>le20</v>
          </cell>
          <cell r="EI498">
            <v>6932.7380000000003</v>
          </cell>
          <cell r="EJ498" t="str">
            <v>OR</v>
          </cell>
          <cell r="EO498">
            <v>1192.4649999999999</v>
          </cell>
          <cell r="EP498" t="str">
            <v>ID</v>
          </cell>
          <cell r="ES498">
            <v>2003.7159999999999</v>
          </cell>
          <cell r="ET498" t="str">
            <v>WA</v>
          </cell>
          <cell r="EZ498" t="str">
            <v>WA</v>
          </cell>
          <cell r="FA498" t="str">
            <v>Living Room/Family Room</v>
          </cell>
          <cell r="FB498">
            <v>1265552.46</v>
          </cell>
          <cell r="FC498">
            <v>949926.72599999991</v>
          </cell>
          <cell r="FI498" t="str">
            <v>WA</v>
          </cell>
          <cell r="FJ498" t="str">
            <v>Living Room/Family Room</v>
          </cell>
          <cell r="FK498" t="str">
            <v>EISAnqnx</v>
          </cell>
          <cell r="FL498">
            <v>345263.69999999995</v>
          </cell>
          <cell r="FS498" t="str">
            <v>WA</v>
          </cell>
          <cell r="FT498" t="str">
            <v>EISAx</v>
          </cell>
          <cell r="FV498">
            <v>8004552.71</v>
          </cell>
          <cell r="GD498" t="str">
            <v>WA</v>
          </cell>
          <cell r="GE498">
            <v>4956835.8529999992</v>
          </cell>
          <cell r="GF498">
            <v>3507879.1919999998</v>
          </cell>
          <cell r="GI498">
            <v>1</v>
          </cell>
          <cell r="GJ498">
            <v>1</v>
          </cell>
          <cell r="GK498" t="str">
            <v>WA</v>
          </cell>
          <cell r="GL498">
            <v>1150.8789999999999</v>
          </cell>
          <cell r="GM498" t="str">
            <v>1980-1992</v>
          </cell>
          <cell r="GN498">
            <v>-1</v>
          </cell>
          <cell r="GQ498">
            <v>5802691.6372349998</v>
          </cell>
          <cell r="GR498">
            <v>402853.68515999999</v>
          </cell>
          <cell r="GU498" t="str">
            <v>Heat Pump (Central System)</v>
          </cell>
          <cell r="GX498" t="str">
            <v>None</v>
          </cell>
          <cell r="GY498" t="str">
            <v>WA</v>
          </cell>
          <cell r="GZ498">
            <v>2003.71557617188</v>
          </cell>
        </row>
        <row r="499">
          <cell r="AD499" t="str">
            <v>WA</v>
          </cell>
          <cell r="AH499" t="str">
            <v>WA</v>
          </cell>
          <cell r="AI499" t="str">
            <v>Pre 1980</v>
          </cell>
          <cell r="AJ499">
            <v>1524.7619999999999</v>
          </cell>
          <cell r="AK499" t="b">
            <v>1</v>
          </cell>
          <cell r="AN499" t="str">
            <v>WA</v>
          </cell>
          <cell r="AO499" t="str">
            <v>Wood</v>
          </cell>
          <cell r="AP499" t="str">
            <v>1980-1992</v>
          </cell>
          <cell r="AQ499" t="str">
            <v>Crawlspace</v>
          </cell>
          <cell r="AR499">
            <v>4956.49267578125</v>
          </cell>
          <cell r="AU499" t="str">
            <v>No</v>
          </cell>
          <cell r="AV499" t="b">
            <v>0</v>
          </cell>
          <cell r="AX499">
            <v>6839959.892578125</v>
          </cell>
          <cell r="AY499" t="b">
            <v>0</v>
          </cell>
          <cell r="AZ499">
            <v>2337267.3297655759</v>
          </cell>
          <cell r="BA499" t="str">
            <v/>
          </cell>
          <cell r="BB499" t="str">
            <v/>
          </cell>
          <cell r="BC499">
            <v>0.99999993458706582</v>
          </cell>
          <cell r="BF499" t="str">
            <v>WA</v>
          </cell>
          <cell r="BG499" t="str">
            <v>Heat Pump (Ductless System)</v>
          </cell>
          <cell r="BH499" t="str">
            <v>Pre 1980</v>
          </cell>
          <cell r="BI499" t="str">
            <v>Crawlspace</v>
          </cell>
          <cell r="BJ499">
            <v>2079.99340820313</v>
          </cell>
          <cell r="BM499" t="str">
            <v>No</v>
          </cell>
          <cell r="BN499">
            <v>2267192.8149414118</v>
          </cell>
          <cell r="BO499" t="b">
            <v>0</v>
          </cell>
          <cell r="BP499">
            <v>896147.271981008</v>
          </cell>
          <cell r="BQ499">
            <v>0.5</v>
          </cell>
          <cell r="BR499">
            <v>1039.996704101565</v>
          </cell>
          <cell r="BU499" t="str">
            <v>WA</v>
          </cell>
          <cell r="BV499" t="str">
            <v>1993-2006</v>
          </cell>
          <cell r="BW499" t="str">
            <v>Gas Storage Outside Conditioned Space</v>
          </cell>
          <cell r="BY499">
            <v>4956.4930000000004</v>
          </cell>
          <cell r="BZ499" t="str">
            <v>le55</v>
          </cell>
          <cell r="CF499" t="str">
            <v>Conditioned</v>
          </cell>
          <cell r="CG499">
            <v>1524.7619999999999</v>
          </cell>
          <cell r="CH499" t="str">
            <v>WA</v>
          </cell>
          <cell r="CI499" t="str">
            <v>Bottom-Freezer (Including French Door) w/ TTD Ice</v>
          </cell>
          <cell r="CJ499">
            <v>33544.763999999996</v>
          </cell>
          <cell r="CK499" t="b">
            <v>0</v>
          </cell>
          <cell r="CQ499" t="str">
            <v>Conditioned</v>
          </cell>
          <cell r="CR499">
            <v>1904.288</v>
          </cell>
          <cell r="CS499" t="str">
            <v>WA</v>
          </cell>
          <cell r="CT499" t="str">
            <v>Upright</v>
          </cell>
          <cell r="CU499">
            <v>38085.760000000002</v>
          </cell>
          <cell r="CV499" t="b">
            <v>0</v>
          </cell>
          <cell r="CZ499">
            <v>2003.7159999999999</v>
          </cell>
          <cell r="DA499" t="str">
            <v>WA</v>
          </cell>
          <cell r="DC499" t="str">
            <v>Horizontal Axis</v>
          </cell>
          <cell r="DG499" t="str">
            <v>Electric</v>
          </cell>
          <cell r="DH499">
            <v>4956.4930000000004</v>
          </cell>
          <cell r="DI499" t="str">
            <v>WA</v>
          </cell>
          <cell r="DL499" t="str">
            <v>Electric</v>
          </cell>
          <cell r="DM499" t="str">
            <v>Electric</v>
          </cell>
          <cell r="DN499">
            <v>1524.7619999999999</v>
          </cell>
          <cell r="DO499" t="str">
            <v>WA</v>
          </cell>
          <cell r="DS499">
            <v>6932.7380000000003</v>
          </cell>
          <cell r="DT499" t="str">
            <v>OR</v>
          </cell>
          <cell r="DU499" t="str">
            <v>lt32</v>
          </cell>
          <cell r="DX499" t="b">
            <v>0</v>
          </cell>
          <cell r="DY499">
            <v>4956.4930000000004</v>
          </cell>
          <cell r="DZ499" t="str">
            <v>WA</v>
          </cell>
          <cell r="EC499" t="str">
            <v>Laptop</v>
          </cell>
          <cell r="ED499">
            <v>1524.7619999999999</v>
          </cell>
          <cell r="EE499" t="str">
            <v>WA</v>
          </cell>
          <cell r="EH499" t="str">
            <v>gt20</v>
          </cell>
          <cell r="EI499">
            <v>1464.694</v>
          </cell>
          <cell r="EJ499" t="str">
            <v>WA</v>
          </cell>
          <cell r="EO499">
            <v>3785.7640000000001</v>
          </cell>
          <cell r="EP499" t="str">
            <v>ID</v>
          </cell>
          <cell r="ES499">
            <v>1188.027</v>
          </cell>
          <cell r="ET499" t="str">
            <v>OR</v>
          </cell>
          <cell r="EZ499" t="str">
            <v>WA</v>
          </cell>
          <cell r="FA499" t="str">
            <v>Other</v>
          </cell>
          <cell r="FB499">
            <v>2049280.128</v>
          </cell>
          <cell r="FC499">
            <v>945352.44</v>
          </cell>
          <cell r="FI499" t="str">
            <v>WA</v>
          </cell>
          <cell r="FJ499" t="str">
            <v>Living Room/Family Room</v>
          </cell>
          <cell r="FK499" t="str">
            <v>EISAx</v>
          </cell>
          <cell r="FL499">
            <v>276210.95999999996</v>
          </cell>
          <cell r="FS499" t="str">
            <v>OR</v>
          </cell>
          <cell r="FT499" t="str">
            <v>EISAnqnx</v>
          </cell>
          <cell r="FV499">
            <v>8561931.4299999997</v>
          </cell>
          <cell r="GD499" t="str">
            <v>WA</v>
          </cell>
          <cell r="GE499">
            <v>1113076.26</v>
          </cell>
          <cell r="GF499">
            <v>2354232.5279999999</v>
          </cell>
          <cell r="GI499">
            <v>1</v>
          </cell>
          <cell r="GJ499">
            <v>1</v>
          </cell>
          <cell r="GK499" t="str">
            <v>WA</v>
          </cell>
          <cell r="GL499">
            <v>1524.7619999999999</v>
          </cell>
          <cell r="GM499" t="str">
            <v>Pre 1980</v>
          </cell>
          <cell r="GN499">
            <v>0</v>
          </cell>
          <cell r="GQ499">
            <v>7547541.4047599994</v>
          </cell>
          <cell r="GR499">
            <v>442748.95384500001</v>
          </cell>
          <cell r="GU499" t="str">
            <v>Baseboard/Wall/Radiant</v>
          </cell>
          <cell r="GX499" t="str">
            <v>Baseboard/Wall/Radiant</v>
          </cell>
          <cell r="GY499" t="str">
            <v>WA</v>
          </cell>
          <cell r="GZ499">
            <v>2003.71557617188</v>
          </cell>
        </row>
        <row r="500">
          <cell r="AD500" t="str">
            <v>WA</v>
          </cell>
          <cell r="AH500" t="str">
            <v>WA</v>
          </cell>
          <cell r="AI500" t="str">
            <v>Pre 1980</v>
          </cell>
          <cell r="AJ500">
            <v>1524.7619999999999</v>
          </cell>
          <cell r="AK500" t="b">
            <v>1</v>
          </cell>
          <cell r="AN500" t="str">
            <v>WA</v>
          </cell>
          <cell r="AO500" t="str">
            <v>Propane/LP</v>
          </cell>
          <cell r="AP500" t="str">
            <v>1993-2006</v>
          </cell>
          <cell r="AQ500" t="str">
            <v>Crawlspace</v>
          </cell>
          <cell r="AR500">
            <v>4956.49267578125</v>
          </cell>
          <cell r="AU500" t="str">
            <v>No</v>
          </cell>
          <cell r="AV500" t="b">
            <v>0</v>
          </cell>
          <cell r="AX500">
            <v>8029518.134765625</v>
          </cell>
          <cell r="AY500" t="b">
            <v>0</v>
          </cell>
          <cell r="AZ500">
            <v>1324072.0012662597</v>
          </cell>
          <cell r="BA500" t="str">
            <v/>
          </cell>
          <cell r="BB500" t="str">
            <v/>
          </cell>
          <cell r="BC500">
            <v>0.99999993458706582</v>
          </cell>
          <cell r="BF500" t="str">
            <v>OR</v>
          </cell>
          <cell r="BG500" t="str">
            <v>Central Air Conditioning (Ducted System)</v>
          </cell>
          <cell r="BH500" t="str">
            <v>1993-2006</v>
          </cell>
          <cell r="BI500" t="str">
            <v>Crawlspace</v>
          </cell>
          <cell r="BJ500">
            <v>1612.69177246094</v>
          </cell>
          <cell r="BM500" t="str">
            <v>No</v>
          </cell>
          <cell r="BN500">
            <v>4289760.1147461003</v>
          </cell>
          <cell r="BO500" t="b">
            <v>0</v>
          </cell>
          <cell r="BP500">
            <v>480083.98770484695</v>
          </cell>
          <cell r="BQ500">
            <v>1</v>
          </cell>
          <cell r="BR500">
            <v>1612.69177246094</v>
          </cell>
          <cell r="BU500" t="str">
            <v>WA</v>
          </cell>
          <cell r="BV500" t="str">
            <v>1980-1992</v>
          </cell>
          <cell r="BW500" t="str">
            <v>Gas Storage Inside Conditioned Space</v>
          </cell>
          <cell r="BY500">
            <v>1464.694</v>
          </cell>
          <cell r="BZ500" t="str">
            <v>le55</v>
          </cell>
          <cell r="CF500" t="str">
            <v>Unconditioned</v>
          </cell>
          <cell r="CG500">
            <v>1524.7619999999999</v>
          </cell>
          <cell r="CH500" t="str">
            <v>WA</v>
          </cell>
          <cell r="CI500" t="str">
            <v>Side-by-Side w/ TTD Ice</v>
          </cell>
          <cell r="CJ500">
            <v>36594.288</v>
          </cell>
          <cell r="CK500" t="b">
            <v>0</v>
          </cell>
          <cell r="CQ500" t="str">
            <v>Conditioned</v>
          </cell>
          <cell r="CR500">
            <v>1925.059</v>
          </cell>
          <cell r="CS500" t="str">
            <v>OR</v>
          </cell>
          <cell r="CT500" t="str">
            <v>Upright</v>
          </cell>
          <cell r="CU500">
            <v>30800.944</v>
          </cell>
          <cell r="CV500" t="b">
            <v>0</v>
          </cell>
          <cell r="CZ500">
            <v>2003.7159999999999</v>
          </cell>
          <cell r="DA500" t="str">
            <v>WA</v>
          </cell>
          <cell r="DC500" t="str">
            <v>Horizontal Axis</v>
          </cell>
          <cell r="DG500" t="str">
            <v>Electric</v>
          </cell>
          <cell r="DH500">
            <v>1524.7619999999999</v>
          </cell>
          <cell r="DI500" t="str">
            <v>WA</v>
          </cell>
          <cell r="DL500" t="str">
            <v>Electric</v>
          </cell>
          <cell r="DM500" t="str">
            <v>Electric</v>
          </cell>
          <cell r="DN500">
            <v>1464.694</v>
          </cell>
          <cell r="DO500" t="str">
            <v>WA</v>
          </cell>
          <cell r="DS500">
            <v>1524.7619999999999</v>
          </cell>
          <cell r="DT500" t="str">
            <v>WA</v>
          </cell>
          <cell r="DU500" t="str">
            <v>32to46</v>
          </cell>
          <cell r="DX500" t="b">
            <v>0</v>
          </cell>
          <cell r="DY500">
            <v>2003.7159999999999</v>
          </cell>
          <cell r="DZ500" t="str">
            <v>WA</v>
          </cell>
          <cell r="EC500" t="str">
            <v>Desktop</v>
          </cell>
          <cell r="ED500">
            <v>2003.7159999999999</v>
          </cell>
          <cell r="EE500" t="str">
            <v>WA</v>
          </cell>
          <cell r="EH500" t="str">
            <v>le20</v>
          </cell>
          <cell r="EI500">
            <v>1464.694</v>
          </cell>
          <cell r="EJ500" t="str">
            <v>WA</v>
          </cell>
          <cell r="EO500">
            <v>3785.7640000000001</v>
          </cell>
          <cell r="EP500" t="str">
            <v>ID</v>
          </cell>
          <cell r="ES500">
            <v>1150.8789999999999</v>
          </cell>
          <cell r="ET500" t="str">
            <v>WA</v>
          </cell>
          <cell r="EZ500" t="str">
            <v>WA</v>
          </cell>
          <cell r="FA500" t="str">
            <v>Bathroom</v>
          </cell>
          <cell r="FB500">
            <v>292938.8</v>
          </cell>
          <cell r="FC500">
            <v>61517.148000000001</v>
          </cell>
          <cell r="FI500" t="str">
            <v>WA</v>
          </cell>
          <cell r="FJ500" t="str">
            <v>Other</v>
          </cell>
          <cell r="FK500" t="str">
            <v>EISAnqnx</v>
          </cell>
          <cell r="FL500">
            <v>69052.739999999991</v>
          </cell>
          <cell r="FS500" t="str">
            <v>OR</v>
          </cell>
          <cell r="FT500" t="str">
            <v>EISAq</v>
          </cell>
          <cell r="FV500">
            <v>1497471.4080000001</v>
          </cell>
          <cell r="GD500" t="str">
            <v>WA</v>
          </cell>
          <cell r="GE500">
            <v>867589.57799999998</v>
          </cell>
          <cell r="GF500">
            <v>1357038.18</v>
          </cell>
          <cell r="GI500">
            <v>1</v>
          </cell>
          <cell r="GJ500">
            <v>1</v>
          </cell>
          <cell r="GK500" t="str">
            <v>WA</v>
          </cell>
          <cell r="GL500">
            <v>1524.7619999999999</v>
          </cell>
          <cell r="GM500" t="str">
            <v>Pre 1980</v>
          </cell>
          <cell r="GN500">
            <v>0</v>
          </cell>
          <cell r="GQ500">
            <v>7547541.4047599994</v>
          </cell>
          <cell r="GR500">
            <v>442748.95384500001</v>
          </cell>
          <cell r="GU500" t="str">
            <v>Baseboard/Wall/Radiant</v>
          </cell>
          <cell r="GX500" t="str">
            <v>Baseboard/Wall/Radiant</v>
          </cell>
          <cell r="GY500" t="str">
            <v>WA</v>
          </cell>
          <cell r="GZ500">
            <v>1150.87915039063</v>
          </cell>
        </row>
        <row r="501">
          <cell r="AD501" t="str">
            <v>WA</v>
          </cell>
          <cell r="AH501" t="str">
            <v>WA</v>
          </cell>
          <cell r="AI501" t="str">
            <v>Pre 1980</v>
          </cell>
          <cell r="AJ501">
            <v>2003.7159999999999</v>
          </cell>
          <cell r="AK501" t="b">
            <v>1</v>
          </cell>
          <cell r="AN501" t="str">
            <v>WA</v>
          </cell>
          <cell r="AO501" t="str">
            <v>Natural Gas FAF</v>
          </cell>
          <cell r="AP501" t="str">
            <v>1993-2006</v>
          </cell>
          <cell r="AQ501" t="str">
            <v>Crawlspace</v>
          </cell>
          <cell r="AR501">
            <v>4956.49267578125</v>
          </cell>
          <cell r="AU501" t="str">
            <v>No</v>
          </cell>
          <cell r="AV501" t="b">
            <v>1</v>
          </cell>
          <cell r="AX501">
            <v>8029518.134765625</v>
          </cell>
          <cell r="AY501" t="b">
            <v>0</v>
          </cell>
          <cell r="AZ501">
            <v>1324072.0012662597</v>
          </cell>
          <cell r="BA501">
            <v>1</v>
          </cell>
          <cell r="BB501">
            <v>4956.49267578125</v>
          </cell>
          <cell r="BC501">
            <v>0.99999993458706582</v>
          </cell>
          <cell r="BF501" t="str">
            <v>OR</v>
          </cell>
          <cell r="BG501" t="str">
            <v>Central Air Conditioning (Ducted System)</v>
          </cell>
          <cell r="BH501" t="str">
            <v>1993-2006</v>
          </cell>
          <cell r="BI501" t="str">
            <v>Crawlspace</v>
          </cell>
          <cell r="BJ501">
            <v>1925.05932617188</v>
          </cell>
          <cell r="BM501" t="str">
            <v>No</v>
          </cell>
          <cell r="BN501">
            <v>5432517.4184570452</v>
          </cell>
          <cell r="BO501" t="b">
            <v>0</v>
          </cell>
          <cell r="BP501">
            <v>1097965.2869194364</v>
          </cell>
          <cell r="BQ501">
            <v>1</v>
          </cell>
          <cell r="BR501">
            <v>1925.05932617188</v>
          </cell>
          <cell r="BU501" t="str">
            <v>WA</v>
          </cell>
          <cell r="BV501" t="str">
            <v>1993-2006</v>
          </cell>
          <cell r="BW501" t="str">
            <v>Gas Storage Inside Conditioned Space</v>
          </cell>
          <cell r="BY501">
            <v>4956.4930000000004</v>
          </cell>
          <cell r="BZ501" t="str">
            <v>le55</v>
          </cell>
          <cell r="CF501" t="str">
            <v>Conditioned</v>
          </cell>
          <cell r="CG501">
            <v>6932.7380000000003</v>
          </cell>
          <cell r="CH501" t="str">
            <v>OR</v>
          </cell>
          <cell r="CI501" t="str">
            <v>Bottom-Freezer (Including French Door) w/o TTD Ice</v>
          </cell>
          <cell r="CJ501">
            <v>138654.76</v>
          </cell>
          <cell r="CK501" t="b">
            <v>0</v>
          </cell>
          <cell r="CQ501" t="str">
            <v>Unconditioned</v>
          </cell>
          <cell r="CR501">
            <v>2079.9929999999999</v>
          </cell>
          <cell r="CS501" t="str">
            <v>WA</v>
          </cell>
          <cell r="CT501" t="str">
            <v>Upright</v>
          </cell>
          <cell r="CU501">
            <v>24959.915999999997</v>
          </cell>
          <cell r="CV501" t="b">
            <v>0</v>
          </cell>
          <cell r="CZ501">
            <v>4956.4930000000004</v>
          </cell>
          <cell r="DA501" t="str">
            <v>WA</v>
          </cell>
          <cell r="DC501" t="str">
            <v>Horizontal Axis</v>
          </cell>
          <cell r="DG501" t="str">
            <v>Electric</v>
          </cell>
          <cell r="DH501">
            <v>2003.7159999999999</v>
          </cell>
          <cell r="DI501" t="str">
            <v>WA</v>
          </cell>
          <cell r="DL501" t="str">
            <v>Electric</v>
          </cell>
          <cell r="DM501" t="str">
            <v>Electric</v>
          </cell>
          <cell r="DN501">
            <v>2003.7159999999999</v>
          </cell>
          <cell r="DO501" t="str">
            <v>WA</v>
          </cell>
          <cell r="DS501">
            <v>1524.7619999999999</v>
          </cell>
          <cell r="DT501" t="str">
            <v>WA</v>
          </cell>
          <cell r="DU501" t="str">
            <v>lt32</v>
          </cell>
          <cell r="DX501" t="b">
            <v>0</v>
          </cell>
          <cell r="DY501">
            <v>1524.7619999999999</v>
          </cell>
          <cell r="DZ501" t="str">
            <v>WA</v>
          </cell>
          <cell r="EC501" t="str">
            <v>Desktop</v>
          </cell>
          <cell r="ED501">
            <v>2003.7159999999999</v>
          </cell>
          <cell r="EE501" t="str">
            <v>WA</v>
          </cell>
          <cell r="EH501" t="str">
            <v>le20</v>
          </cell>
          <cell r="EI501">
            <v>1464.694</v>
          </cell>
          <cell r="EJ501" t="str">
            <v>WA</v>
          </cell>
          <cell r="EO501">
            <v>3785.7640000000001</v>
          </cell>
          <cell r="EP501" t="str">
            <v>ID</v>
          </cell>
          <cell r="ES501">
            <v>1150.8789999999999</v>
          </cell>
          <cell r="ET501" t="str">
            <v>WA</v>
          </cell>
          <cell r="EZ501" t="str">
            <v>WA</v>
          </cell>
          <cell r="FA501" t="str">
            <v>Bedrooms</v>
          </cell>
          <cell r="FB501">
            <v>325162.06799999997</v>
          </cell>
          <cell r="FC501">
            <v>580018.82400000002</v>
          </cell>
          <cell r="FI501" t="str">
            <v>WA</v>
          </cell>
          <cell r="FJ501" t="str">
            <v>Other</v>
          </cell>
          <cell r="FK501" t="str">
            <v>EISAq</v>
          </cell>
          <cell r="FL501">
            <v>17263.184999999998</v>
          </cell>
          <cell r="FS501" t="str">
            <v>OR</v>
          </cell>
          <cell r="FT501" t="str">
            <v>EISAx</v>
          </cell>
          <cell r="FV501">
            <v>13137538.51</v>
          </cell>
          <cell r="GD501" t="str">
            <v>WA</v>
          </cell>
          <cell r="GE501">
            <v>5552297.0359999994</v>
          </cell>
          <cell r="GF501">
            <v>4311996.8319999995</v>
          </cell>
          <cell r="GI501">
            <v>1</v>
          </cell>
          <cell r="GJ501">
            <v>1</v>
          </cell>
          <cell r="GK501" t="str">
            <v>WA</v>
          </cell>
          <cell r="GL501">
            <v>2003.7159999999999</v>
          </cell>
          <cell r="GM501" t="str">
            <v>Pre 1980</v>
          </cell>
          <cell r="GN501">
            <v>-1</v>
          </cell>
          <cell r="GQ501">
            <v>9918354.1256799977</v>
          </cell>
          <cell r="GR501">
            <v>581824.02420999995</v>
          </cell>
          <cell r="GU501" t="str">
            <v>Natural Gas FAF</v>
          </cell>
          <cell r="GX501" t="str">
            <v>Baseboard/Wall/Radiant</v>
          </cell>
          <cell r="GY501" t="str">
            <v>OR</v>
          </cell>
          <cell r="GZ501">
            <v>6932.73828125</v>
          </cell>
        </row>
        <row r="502">
          <cell r="AD502" t="str">
            <v>WA</v>
          </cell>
          <cell r="AH502" t="str">
            <v>WA</v>
          </cell>
          <cell r="AI502" t="str">
            <v>Pre 1980</v>
          </cell>
          <cell r="AJ502">
            <v>2003.7159999999999</v>
          </cell>
          <cell r="AK502" t="b">
            <v>1</v>
          </cell>
          <cell r="AN502" t="str">
            <v>OR</v>
          </cell>
          <cell r="AO502" t="str">
            <v>Baseboard/Wall/Radiant</v>
          </cell>
          <cell r="AP502" t="str">
            <v>Pre 1980</v>
          </cell>
          <cell r="AQ502" t="str">
            <v>Crawlspace</v>
          </cell>
          <cell r="AR502">
            <v>6932.73828125</v>
          </cell>
          <cell r="AU502" t="str">
            <v>No</v>
          </cell>
          <cell r="AV502" t="b">
            <v>0</v>
          </cell>
          <cell r="AX502">
            <v>10246587.1796875</v>
          </cell>
          <cell r="AY502" t="b">
            <v>0</v>
          </cell>
          <cell r="AZ502">
            <v>8331674.740808594</v>
          </cell>
          <cell r="BA502" t="str">
            <v/>
          </cell>
          <cell r="BB502" t="str">
            <v/>
          </cell>
          <cell r="BC502">
            <v>1.0000000405683873</v>
          </cell>
          <cell r="BF502" t="str">
            <v>WA</v>
          </cell>
          <cell r="BG502" t="str">
            <v>Heat Pump (Central System)</v>
          </cell>
          <cell r="BH502" t="str">
            <v>1980-1992</v>
          </cell>
          <cell r="BI502" t="str">
            <v>Crawlspace</v>
          </cell>
          <cell r="BJ502">
            <v>1159.7769460730401</v>
          </cell>
          <cell r="BM502" t="str">
            <v>No</v>
          </cell>
          <cell r="BN502">
            <v>3320441.396607114</v>
          </cell>
          <cell r="BO502" t="b">
            <v>0</v>
          </cell>
          <cell r="BP502">
            <v>733348.99876395857</v>
          </cell>
          <cell r="BQ502">
            <v>0.5</v>
          </cell>
          <cell r="BR502">
            <v>579.88847303652005</v>
          </cell>
          <cell r="BU502" t="str">
            <v>WA</v>
          </cell>
          <cell r="BV502" t="str">
            <v>Pre 1980</v>
          </cell>
          <cell r="BW502" t="str">
            <v>Gas Storage Outside Conditioned Space</v>
          </cell>
          <cell r="BY502">
            <v>4956.4930000000004</v>
          </cell>
          <cell r="BZ502" t="str">
            <v>le55</v>
          </cell>
          <cell r="CF502" t="str">
            <v>Conditioned</v>
          </cell>
          <cell r="CG502">
            <v>4956.4930000000004</v>
          </cell>
          <cell r="CH502" t="str">
            <v>WA</v>
          </cell>
          <cell r="CI502" t="str">
            <v>Top-Freezer w/o TTD Ice</v>
          </cell>
          <cell r="CJ502">
            <v>89216.874000000011</v>
          </cell>
          <cell r="CK502" t="b">
            <v>0</v>
          </cell>
          <cell r="CQ502" t="str">
            <v>Unconditioned</v>
          </cell>
          <cell r="CR502">
            <v>3785.7640000000001</v>
          </cell>
          <cell r="CS502" t="str">
            <v>ID</v>
          </cell>
          <cell r="CT502" t="str">
            <v>Chest</v>
          </cell>
          <cell r="CU502">
            <v>49214.932000000001</v>
          </cell>
          <cell r="CV502" t="b">
            <v>0</v>
          </cell>
          <cell r="CZ502">
            <v>2003.7159999999999</v>
          </cell>
          <cell r="DA502" t="str">
            <v>WA</v>
          </cell>
          <cell r="DC502" t="str">
            <v>Vertical Axis</v>
          </cell>
          <cell r="DG502" t="str">
            <v>Electric</v>
          </cell>
          <cell r="DH502">
            <v>1524.7619999999999</v>
          </cell>
          <cell r="DI502" t="str">
            <v>WA</v>
          </cell>
          <cell r="DL502" t="str">
            <v>Electric</v>
          </cell>
          <cell r="DM502" t="str">
            <v>Electric</v>
          </cell>
          <cell r="DN502">
            <v>4956.4930000000004</v>
          </cell>
          <cell r="DO502" t="str">
            <v>WA</v>
          </cell>
          <cell r="DS502">
            <v>6932.7380000000003</v>
          </cell>
          <cell r="DT502" t="str">
            <v>OR</v>
          </cell>
          <cell r="DU502" t="str">
            <v>32to46</v>
          </cell>
          <cell r="DX502" t="b">
            <v>0</v>
          </cell>
          <cell r="DY502">
            <v>6932.7380000000003</v>
          </cell>
          <cell r="DZ502" t="str">
            <v>OR</v>
          </cell>
          <cell r="EC502" t="str">
            <v>Desktop</v>
          </cell>
          <cell r="ED502">
            <v>4956.4930000000004</v>
          </cell>
          <cell r="EE502" t="str">
            <v>WA</v>
          </cell>
          <cell r="EH502" t="str">
            <v>gt20</v>
          </cell>
          <cell r="EI502">
            <v>1464.694</v>
          </cell>
          <cell r="EJ502" t="str">
            <v>WA</v>
          </cell>
          <cell r="EO502">
            <v>1612.692</v>
          </cell>
          <cell r="EP502" t="str">
            <v>OR</v>
          </cell>
          <cell r="ES502">
            <v>4956.4930000000004</v>
          </cell>
          <cell r="ET502" t="str">
            <v>WA</v>
          </cell>
          <cell r="EZ502" t="str">
            <v>WA</v>
          </cell>
          <cell r="FA502" t="str">
            <v>Exterior</v>
          </cell>
          <cell r="FB502">
            <v>131822.46</v>
          </cell>
          <cell r="FC502">
            <v>1561363.804</v>
          </cell>
          <cell r="FI502" t="str">
            <v>WA</v>
          </cell>
          <cell r="FJ502" t="str">
            <v>Other</v>
          </cell>
          <cell r="FK502" t="str">
            <v>EISAx</v>
          </cell>
          <cell r="FL502">
            <v>46035.159999999996</v>
          </cell>
          <cell r="FS502" t="str">
            <v>WA</v>
          </cell>
          <cell r="FT502" t="str">
            <v>EISAnqnx</v>
          </cell>
          <cell r="FV502">
            <v>6361798.2999999998</v>
          </cell>
          <cell r="GD502" t="str">
            <v>WA</v>
          </cell>
          <cell r="GE502">
            <v>3420343.2119999998</v>
          </cell>
          <cell r="GF502">
            <v>6636307.392</v>
          </cell>
          <cell r="GI502">
            <v>1</v>
          </cell>
          <cell r="GJ502">
            <v>1</v>
          </cell>
          <cell r="GK502" t="str">
            <v>WA</v>
          </cell>
          <cell r="GL502">
            <v>2003.7159999999999</v>
          </cell>
          <cell r="GM502" t="str">
            <v>Pre 1980</v>
          </cell>
          <cell r="GN502">
            <v>0</v>
          </cell>
          <cell r="GQ502">
            <v>9918354.1256799977</v>
          </cell>
          <cell r="GR502">
            <v>581824.02420999995</v>
          </cell>
          <cell r="GU502" t="str">
            <v>Natural Gas FAF</v>
          </cell>
          <cell r="GX502" t="str">
            <v>Wood</v>
          </cell>
          <cell r="GY502" t="str">
            <v>OR</v>
          </cell>
          <cell r="GZ502">
            <v>6932.73828125</v>
          </cell>
        </row>
        <row r="503">
          <cell r="AD503" t="str">
            <v>WA</v>
          </cell>
          <cell r="AH503" t="str">
            <v>WA</v>
          </cell>
          <cell r="AI503" t="str">
            <v>Pre 1980</v>
          </cell>
          <cell r="AJ503">
            <v>4956.4930000000004</v>
          </cell>
          <cell r="AK503" t="b">
            <v>1</v>
          </cell>
          <cell r="AN503" t="str">
            <v>OR</v>
          </cell>
          <cell r="AO503" t="str">
            <v>Natural Gas Other</v>
          </cell>
          <cell r="AP503" t="str">
            <v>Pre 1980</v>
          </cell>
          <cell r="AQ503" t="str">
            <v>Crawlspace</v>
          </cell>
          <cell r="AR503">
            <v>6932.73828125</v>
          </cell>
          <cell r="AU503" t="str">
            <v>No</v>
          </cell>
          <cell r="AV503" t="b">
            <v>1</v>
          </cell>
          <cell r="AX503">
            <v>10246587.1796875</v>
          </cell>
          <cell r="AY503" t="b">
            <v>0</v>
          </cell>
          <cell r="AZ503">
            <v>8331674.740808594</v>
          </cell>
          <cell r="BA503">
            <v>1</v>
          </cell>
          <cell r="BB503">
            <v>6932.73828125</v>
          </cell>
          <cell r="BC503">
            <v>1.0000000405683873</v>
          </cell>
          <cell r="BF503" t="str">
            <v>WA</v>
          </cell>
          <cell r="BG503" t="str">
            <v>Heat Pump (Central System)</v>
          </cell>
          <cell r="BH503" t="str">
            <v>1980-1992</v>
          </cell>
          <cell r="BI503" t="str">
            <v>Slab on Grade</v>
          </cell>
          <cell r="BJ503">
            <v>920.21646213008501</v>
          </cell>
          <cell r="BM503" t="str">
            <v>No</v>
          </cell>
          <cell r="BN503">
            <v>2634579.7310784333</v>
          </cell>
          <cell r="BO503" t="b">
            <v>0</v>
          </cell>
          <cell r="BP503">
            <v>581870.35311763315</v>
          </cell>
          <cell r="BQ503">
            <v>0.5</v>
          </cell>
          <cell r="BR503">
            <v>460.1082310650425</v>
          </cell>
          <cell r="BU503" t="str">
            <v>WA</v>
          </cell>
          <cell r="BV503" t="str">
            <v>Pre 1980</v>
          </cell>
          <cell r="BW503" t="str">
            <v>Electric Storage - Outside Conditioned Space - Buffered</v>
          </cell>
          <cell r="BY503">
            <v>1464.694</v>
          </cell>
          <cell r="BZ503" t="str">
            <v>le55</v>
          </cell>
          <cell r="CF503" t="str">
            <v>Conditioned</v>
          </cell>
          <cell r="CG503">
            <v>1188.027</v>
          </cell>
          <cell r="CH503" t="str">
            <v>OR</v>
          </cell>
          <cell r="CI503" t="str">
            <v>Top-Freezer w/o TTD Ice</v>
          </cell>
          <cell r="CJ503">
            <v>17820.404999999999</v>
          </cell>
          <cell r="CK503" t="b">
            <v>0</v>
          </cell>
          <cell r="CQ503" t="str">
            <v>Conditioned</v>
          </cell>
          <cell r="CR503">
            <v>1144.6790000000001</v>
          </cell>
          <cell r="CS503" t="str">
            <v>MT</v>
          </cell>
          <cell r="CT503" t="str">
            <v>Chest</v>
          </cell>
          <cell r="CU503">
            <v>13736.148000000001</v>
          </cell>
          <cell r="CV503" t="b">
            <v>0</v>
          </cell>
          <cell r="CZ503">
            <v>1464.694</v>
          </cell>
          <cell r="DA503" t="str">
            <v>WA</v>
          </cell>
          <cell r="DC503" t="str">
            <v>Horizontal Axis</v>
          </cell>
          <cell r="DG503" t="str">
            <v>Electric</v>
          </cell>
          <cell r="DH503">
            <v>4956.4930000000004</v>
          </cell>
          <cell r="DI503" t="str">
            <v>WA</v>
          </cell>
          <cell r="DL503" t="str">
            <v>Gas</v>
          </cell>
          <cell r="DM503" t="str">
            <v>Gas</v>
          </cell>
          <cell r="DN503">
            <v>1524.7619999999999</v>
          </cell>
          <cell r="DO503" t="str">
            <v>WA</v>
          </cell>
          <cell r="DS503">
            <v>6932.7380000000003</v>
          </cell>
          <cell r="DT503" t="str">
            <v>OR</v>
          </cell>
          <cell r="DU503" t="str">
            <v>32to46</v>
          </cell>
          <cell r="DX503" t="b">
            <v>1</v>
          </cell>
          <cell r="DY503">
            <v>6932.7380000000003</v>
          </cell>
          <cell r="DZ503" t="str">
            <v>OR</v>
          </cell>
          <cell r="EC503" t="str">
            <v>Laptop</v>
          </cell>
          <cell r="ED503">
            <v>2003.7159999999999</v>
          </cell>
          <cell r="EE503" t="str">
            <v>WA</v>
          </cell>
          <cell r="EH503" t="str">
            <v>le20</v>
          </cell>
          <cell r="EI503">
            <v>1464.694</v>
          </cell>
          <cell r="EJ503" t="str">
            <v>WA</v>
          </cell>
          <cell r="EO503">
            <v>3785.7640000000001</v>
          </cell>
          <cell r="EP503" t="str">
            <v>ID</v>
          </cell>
          <cell r="ES503">
            <v>1188.027</v>
          </cell>
          <cell r="ET503" t="str">
            <v>OR</v>
          </cell>
          <cell r="EZ503" t="str">
            <v>WA</v>
          </cell>
          <cell r="FA503" t="str">
            <v>Kitchen</v>
          </cell>
          <cell r="FB503">
            <v>58587.759999999995</v>
          </cell>
          <cell r="FC503">
            <v>158186.95199999999</v>
          </cell>
          <cell r="FI503" t="str">
            <v>WA</v>
          </cell>
          <cell r="FJ503" t="str">
            <v>Bathroom</v>
          </cell>
          <cell r="FK503" t="str">
            <v>EISAq</v>
          </cell>
          <cell r="FL503">
            <v>114357.15</v>
          </cell>
          <cell r="FS503" t="str">
            <v>WA</v>
          </cell>
          <cell r="FT503" t="str">
            <v>EISAq</v>
          </cell>
          <cell r="FV503">
            <v>765419.51199999999</v>
          </cell>
          <cell r="GD503" t="str">
            <v>WA</v>
          </cell>
          <cell r="GE503">
            <v>6800308.3960000006</v>
          </cell>
          <cell r="GF503">
            <v>6344311.040000001</v>
          </cell>
          <cell r="GI503">
            <v>1</v>
          </cell>
          <cell r="GJ503">
            <v>1</v>
          </cell>
          <cell r="GK503" t="str">
            <v>WA</v>
          </cell>
          <cell r="GL503">
            <v>4956.4930000000004</v>
          </cell>
          <cell r="GM503" t="str">
            <v>Pre 1980</v>
          </cell>
          <cell r="GN503">
            <v>0</v>
          </cell>
          <cell r="GQ503">
            <v>23007510.161249001</v>
          </cell>
          <cell r="GR503">
            <v>1853220.3414675</v>
          </cell>
          <cell r="GU503" t="str">
            <v>Heat Pump (Central System)</v>
          </cell>
          <cell r="GX503" t="str">
            <v>Wood</v>
          </cell>
          <cell r="GY503" t="str">
            <v>WA</v>
          </cell>
          <cell r="GZ503">
            <v>4956.49267578125</v>
          </cell>
        </row>
        <row r="504">
          <cell r="AD504" t="str">
            <v>WA</v>
          </cell>
          <cell r="AH504" t="str">
            <v>WA</v>
          </cell>
          <cell r="AI504" t="str">
            <v>Pre 1980</v>
          </cell>
          <cell r="AJ504">
            <v>2003.7159999999999</v>
          </cell>
          <cell r="AK504" t="b">
            <v>1</v>
          </cell>
          <cell r="AN504" t="str">
            <v>WA</v>
          </cell>
          <cell r="AO504" t="str">
            <v>Natural Gas FAF</v>
          </cell>
          <cell r="AP504" t="str">
            <v>Pre 1980</v>
          </cell>
          <cell r="AQ504" t="str">
            <v>Crawlspace</v>
          </cell>
          <cell r="AR504">
            <v>481.50393194901301</v>
          </cell>
          <cell r="AU504" t="str">
            <v>No</v>
          </cell>
          <cell r="AV504" t="b">
            <v>1</v>
          </cell>
          <cell r="AX504">
            <v>1149349.8855622942</v>
          </cell>
          <cell r="AY504" t="b">
            <v>0</v>
          </cell>
          <cell r="AZ504">
            <v>285710.03625097906</v>
          </cell>
          <cell r="BA504">
            <v>0.31578947368421079</v>
          </cell>
          <cell r="BB504">
            <v>481.50393194901301</v>
          </cell>
          <cell r="BC504">
            <v>0.31578956712523859</v>
          </cell>
          <cell r="BF504" t="str">
            <v>OR</v>
          </cell>
          <cell r="BG504" t="str">
            <v>Central Air Conditioning (Ducted System)</v>
          </cell>
          <cell r="BH504" t="str">
            <v>1993-2006</v>
          </cell>
          <cell r="BI504" t="str">
            <v>Crawlspace</v>
          </cell>
          <cell r="BJ504">
            <v>6932.73828125</v>
          </cell>
          <cell r="BM504" t="str">
            <v>No</v>
          </cell>
          <cell r="BN504">
            <v>16638571.875</v>
          </cell>
          <cell r="BO504" t="b">
            <v>0</v>
          </cell>
          <cell r="BP504">
            <v>3204508.5233609378</v>
          </cell>
          <cell r="BQ504">
            <v>1</v>
          </cell>
          <cell r="BR504">
            <v>6932.73828125</v>
          </cell>
          <cell r="BU504" t="str">
            <v>WA</v>
          </cell>
          <cell r="BV504" t="str">
            <v>1980-1992</v>
          </cell>
          <cell r="BW504" t="str">
            <v>Electric Storage - Outside Conditioned Space - Buffered</v>
          </cell>
          <cell r="BY504">
            <v>4956.4930000000004</v>
          </cell>
          <cell r="BZ504" t="str">
            <v>gt55</v>
          </cell>
          <cell r="CF504" t="str">
            <v>Conditioned</v>
          </cell>
          <cell r="CG504">
            <v>6932.7380000000003</v>
          </cell>
          <cell r="CH504" t="str">
            <v>OR</v>
          </cell>
          <cell r="CI504" t="str">
            <v>Bottom-Freezer (Including French Door) w/o TTD Ice</v>
          </cell>
          <cell r="CJ504">
            <v>152520.236</v>
          </cell>
          <cell r="CK504" t="b">
            <v>0</v>
          </cell>
          <cell r="CQ504" t="str">
            <v>Conditioned</v>
          </cell>
          <cell r="CR504">
            <v>1925.059</v>
          </cell>
          <cell r="CS504" t="str">
            <v>OR</v>
          </cell>
          <cell r="CT504" t="str">
            <v>Chest</v>
          </cell>
          <cell r="CU504">
            <v>19250.59</v>
          </cell>
          <cell r="CV504" t="b">
            <v>0</v>
          </cell>
          <cell r="CZ504">
            <v>2003.7159999999999</v>
          </cell>
          <cell r="DA504" t="str">
            <v>WA</v>
          </cell>
          <cell r="DC504" t="str">
            <v>Vertical Axis</v>
          </cell>
          <cell r="DG504" t="str">
            <v>Electric</v>
          </cell>
          <cell r="DH504">
            <v>1464.694</v>
          </cell>
          <cell r="DI504" t="str">
            <v>WA</v>
          </cell>
          <cell r="DL504" t="str">
            <v>Gas</v>
          </cell>
          <cell r="DM504" t="str">
            <v>Gas</v>
          </cell>
          <cell r="DN504">
            <v>6932.7380000000003</v>
          </cell>
          <cell r="DO504" t="str">
            <v>OR</v>
          </cell>
          <cell r="DS504">
            <v>6932.7380000000003</v>
          </cell>
          <cell r="DT504" t="str">
            <v>OR</v>
          </cell>
          <cell r="DU504" t="str">
            <v>gt46</v>
          </cell>
          <cell r="DX504" t="b">
            <v>1</v>
          </cell>
          <cell r="DY504">
            <v>6932.7380000000003</v>
          </cell>
          <cell r="DZ504" t="str">
            <v>OR</v>
          </cell>
          <cell r="EC504" t="str">
            <v>Other</v>
          </cell>
          <cell r="ED504">
            <v>1524.7619999999999</v>
          </cell>
          <cell r="EE504" t="str">
            <v>WA</v>
          </cell>
          <cell r="EH504" t="str">
            <v>le20</v>
          </cell>
          <cell r="EI504">
            <v>1464.694</v>
          </cell>
          <cell r="EJ504" t="str">
            <v>WA</v>
          </cell>
          <cell r="EO504">
            <v>3785.7640000000001</v>
          </cell>
          <cell r="EP504" t="str">
            <v>ID</v>
          </cell>
          <cell r="ES504">
            <v>4956.4930000000004</v>
          </cell>
          <cell r="ET504" t="str">
            <v>WA</v>
          </cell>
          <cell r="EZ504" t="str">
            <v>WA</v>
          </cell>
          <cell r="FA504" t="str">
            <v>Living Room/Family Room</v>
          </cell>
          <cell r="FB504">
            <v>58587.759999999995</v>
          </cell>
          <cell r="FC504">
            <v>272433.08399999997</v>
          </cell>
          <cell r="FI504" t="str">
            <v>WA</v>
          </cell>
          <cell r="FJ504" t="str">
            <v>Bedrooms</v>
          </cell>
          <cell r="FK504" t="str">
            <v>EISAnqnx</v>
          </cell>
          <cell r="FL504">
            <v>91485.72</v>
          </cell>
          <cell r="FS504" t="str">
            <v>WA</v>
          </cell>
          <cell r="FT504" t="str">
            <v>EISAx</v>
          </cell>
          <cell r="FV504">
            <v>130241.54</v>
          </cell>
          <cell r="GD504" t="str">
            <v>WA</v>
          </cell>
          <cell r="GE504">
            <v>30837189.239999998</v>
          </cell>
          <cell r="GF504">
            <v>7357645.1519999998</v>
          </cell>
          <cell r="GI504">
            <v>1</v>
          </cell>
          <cell r="GJ504">
            <v>1</v>
          </cell>
          <cell r="GK504" t="str">
            <v>WA</v>
          </cell>
          <cell r="GL504">
            <v>2003.7159999999999</v>
          </cell>
          <cell r="GM504" t="str">
            <v>Pre 1980</v>
          </cell>
          <cell r="GN504">
            <v>-1</v>
          </cell>
          <cell r="GQ504">
            <v>9918354.1256799977</v>
          </cell>
          <cell r="GR504">
            <v>581824.02420999995</v>
          </cell>
          <cell r="GU504" t="str">
            <v>Other</v>
          </cell>
          <cell r="GX504" t="str">
            <v>Baseboard/Wall/Radiant</v>
          </cell>
          <cell r="GY504" t="str">
            <v>WA</v>
          </cell>
          <cell r="GZ504">
            <v>2003.71557617188</v>
          </cell>
        </row>
        <row r="505">
          <cell r="AD505" t="str">
            <v>WA</v>
          </cell>
          <cell r="AH505" t="str">
            <v>WA</v>
          </cell>
          <cell r="AI505" t="str">
            <v>1993-2006</v>
          </cell>
          <cell r="AJ505">
            <v>1464.694</v>
          </cell>
          <cell r="AK505" t="b">
            <v>1</v>
          </cell>
          <cell r="AN505" t="str">
            <v>WA</v>
          </cell>
          <cell r="AO505" t="str">
            <v>Natural Gas FAF</v>
          </cell>
          <cell r="AP505" t="str">
            <v>Pre 1980</v>
          </cell>
          <cell r="AQ505" t="str">
            <v>Basement</v>
          </cell>
          <cell r="AR505">
            <v>1043.2585192228601</v>
          </cell>
          <cell r="AU505" t="str">
            <v>No</v>
          </cell>
          <cell r="AV505" t="b">
            <v>1</v>
          </cell>
          <cell r="AX505">
            <v>2490258.0853849668</v>
          </cell>
          <cell r="AY505" t="b">
            <v>0</v>
          </cell>
          <cell r="AZ505">
            <v>619038.41187712038</v>
          </cell>
          <cell r="BA505">
            <v>0.68421052631578916</v>
          </cell>
          <cell r="BB505">
            <v>1043.2585192228601</v>
          </cell>
          <cell r="BC505">
            <v>0.68421072877134925</v>
          </cell>
          <cell r="BF505" t="str">
            <v>OR</v>
          </cell>
          <cell r="BG505" t="str">
            <v>PTAC</v>
          </cell>
          <cell r="BH505" t="str">
            <v>1980-1992</v>
          </cell>
          <cell r="BI505" t="str">
            <v>Slab on Grade</v>
          </cell>
          <cell r="BJ505">
            <v>8264.9453125</v>
          </cell>
          <cell r="BM505" t="str">
            <v>No</v>
          </cell>
          <cell r="BN505">
            <v>13025553.8125</v>
          </cell>
          <cell r="BO505" t="b">
            <v>0</v>
          </cell>
          <cell r="BP505">
            <v>3356228.9924999997</v>
          </cell>
          <cell r="BQ505">
            <v>0.5</v>
          </cell>
          <cell r="BR505">
            <v>4132.47265625</v>
          </cell>
          <cell r="BU505" t="str">
            <v>WA</v>
          </cell>
          <cell r="BV505" t="str">
            <v>Pre 1980</v>
          </cell>
          <cell r="BW505" t="str">
            <v>Gas Storage Inside Conditioned Space</v>
          </cell>
          <cell r="BY505">
            <v>4956.4930000000004</v>
          </cell>
          <cell r="BZ505" t="str">
            <v>le55</v>
          </cell>
          <cell r="CF505" t="str">
            <v>Conditioned</v>
          </cell>
          <cell r="CG505">
            <v>1524.7619999999999</v>
          </cell>
          <cell r="CH505" t="str">
            <v>WA</v>
          </cell>
          <cell r="CI505" t="str">
            <v>Bottom-Freezer (Including French Door) w/ TTD Ice</v>
          </cell>
          <cell r="CJ505">
            <v>35069.525999999998</v>
          </cell>
          <cell r="CK505" t="b">
            <v>0</v>
          </cell>
          <cell r="CQ505" t="str">
            <v>Unconditioned</v>
          </cell>
          <cell r="CR505">
            <v>1192.4649999999999</v>
          </cell>
          <cell r="CS505" t="str">
            <v>ID</v>
          </cell>
          <cell r="CT505" t="str">
            <v>Upright</v>
          </cell>
          <cell r="CU505">
            <v>29811.624999999996</v>
          </cell>
          <cell r="CV505" t="b">
            <v>0</v>
          </cell>
          <cell r="CZ505">
            <v>6932.7380000000003</v>
          </cell>
          <cell r="DA505" t="str">
            <v>OR</v>
          </cell>
          <cell r="DC505" t="str">
            <v>Vertical Axis</v>
          </cell>
          <cell r="DG505" t="str">
            <v>Electric</v>
          </cell>
          <cell r="DH505">
            <v>4956.4930000000004</v>
          </cell>
          <cell r="DI505" t="str">
            <v>WA</v>
          </cell>
          <cell r="DL505" t="str">
            <v>Electric</v>
          </cell>
          <cell r="DM505" t="str">
            <v>Electric</v>
          </cell>
          <cell r="DN505">
            <v>1524.7619999999999</v>
          </cell>
          <cell r="DO505" t="str">
            <v>WA</v>
          </cell>
          <cell r="DS505">
            <v>6932.7380000000003</v>
          </cell>
          <cell r="DT505" t="str">
            <v>OR</v>
          </cell>
          <cell r="DU505" t="str">
            <v>lt32</v>
          </cell>
          <cell r="DX505" t="b">
            <v>0</v>
          </cell>
          <cell r="DY505">
            <v>6932.7380000000003</v>
          </cell>
          <cell r="DZ505" t="str">
            <v>OR</v>
          </cell>
          <cell r="EC505" t="str">
            <v>Laptop</v>
          </cell>
          <cell r="ED505">
            <v>1524.7619999999999</v>
          </cell>
          <cell r="EE505" t="str">
            <v>WA</v>
          </cell>
          <cell r="EH505" t="str">
            <v>gt20</v>
          </cell>
          <cell r="EI505">
            <v>1188.027</v>
          </cell>
          <cell r="EJ505" t="str">
            <v>OR</v>
          </cell>
          <cell r="EO505">
            <v>1904.288</v>
          </cell>
          <cell r="EP505" t="str">
            <v>WA</v>
          </cell>
          <cell r="ES505">
            <v>4956.4930000000004</v>
          </cell>
          <cell r="ET505" t="str">
            <v>WA</v>
          </cell>
          <cell r="EZ505" t="str">
            <v>WA</v>
          </cell>
          <cell r="FA505" t="str">
            <v>Other</v>
          </cell>
          <cell r="FB505">
            <v>263644.92</v>
          </cell>
          <cell r="FC505">
            <v>295868.18799999997</v>
          </cell>
          <cell r="FI505" t="str">
            <v>WA</v>
          </cell>
          <cell r="FJ505" t="str">
            <v>Bedrooms</v>
          </cell>
          <cell r="FK505" t="str">
            <v>EISAq</v>
          </cell>
          <cell r="FL505">
            <v>53366.67</v>
          </cell>
          <cell r="FS505" t="str">
            <v>WA</v>
          </cell>
          <cell r="FT505" t="str">
            <v>EISAnqnx</v>
          </cell>
          <cell r="FV505">
            <v>9243859.4450000003</v>
          </cell>
          <cell r="GD505" t="str">
            <v>WA</v>
          </cell>
          <cell r="GE505">
            <v>3604611.9339999999</v>
          </cell>
          <cell r="GF505">
            <v>1628739.7279999999</v>
          </cell>
          <cell r="GI505">
            <v>1</v>
          </cell>
          <cell r="GJ505">
            <v>1</v>
          </cell>
          <cell r="GK505" t="str">
            <v>WA</v>
          </cell>
          <cell r="GL505">
            <v>1464.694</v>
          </cell>
          <cell r="GM505" t="str">
            <v>1993-2006</v>
          </cell>
          <cell r="GN505">
            <v>-1</v>
          </cell>
          <cell r="GQ505">
            <v>8632737.9961900003</v>
          </cell>
          <cell r="GR505">
            <v>524305.525975</v>
          </cell>
          <cell r="GU505" t="str">
            <v>Baseboard/Wall/Radiant</v>
          </cell>
          <cell r="GX505" t="str">
            <v>None</v>
          </cell>
          <cell r="GY505" t="str">
            <v>WA</v>
          </cell>
          <cell r="GZ505">
            <v>1524.76245117188</v>
          </cell>
        </row>
        <row r="506">
          <cell r="AD506" t="str">
            <v>WA</v>
          </cell>
          <cell r="AH506" t="str">
            <v>WA</v>
          </cell>
          <cell r="AI506" t="str">
            <v>Pre 1980</v>
          </cell>
          <cell r="AJ506">
            <v>2003.7159999999999</v>
          </cell>
          <cell r="AK506" t="b">
            <v>1</v>
          </cell>
          <cell r="AN506" t="str">
            <v>WA</v>
          </cell>
          <cell r="AO506" t="str">
            <v>Natural Gas Other</v>
          </cell>
          <cell r="AP506" t="str">
            <v>1993-2006</v>
          </cell>
          <cell r="AQ506" t="str">
            <v>Crawlspace</v>
          </cell>
          <cell r="AR506">
            <v>4956.49267578125</v>
          </cell>
          <cell r="AU506" t="str">
            <v>No</v>
          </cell>
          <cell r="AV506" t="b">
            <v>0</v>
          </cell>
          <cell r="AX506">
            <v>10071593.1171875</v>
          </cell>
          <cell r="AY506" t="b">
            <v>0</v>
          </cell>
          <cell r="AZ506">
            <v>3459573.4010817385</v>
          </cell>
          <cell r="BA506" t="str">
            <v/>
          </cell>
          <cell r="BB506" t="str">
            <v/>
          </cell>
          <cell r="BC506">
            <v>0.99999993458706582</v>
          </cell>
          <cell r="BF506" t="str">
            <v>OR</v>
          </cell>
          <cell r="BG506" t="str">
            <v>Heat Pump (Central System)</v>
          </cell>
          <cell r="BH506" t="str">
            <v>1980-1992</v>
          </cell>
          <cell r="BI506" t="str">
            <v>Slab on Grade</v>
          </cell>
          <cell r="BJ506">
            <v>8264.9453125</v>
          </cell>
          <cell r="BM506" t="str">
            <v>No</v>
          </cell>
          <cell r="BN506">
            <v>13025553.8125</v>
          </cell>
          <cell r="BO506" t="b">
            <v>0</v>
          </cell>
          <cell r="BP506">
            <v>3356228.9924999997</v>
          </cell>
          <cell r="BQ506">
            <v>0.5</v>
          </cell>
          <cell r="BR506">
            <v>4132.47265625</v>
          </cell>
          <cell r="BU506" t="str">
            <v>WA</v>
          </cell>
          <cell r="BV506" t="str">
            <v>1980-1992</v>
          </cell>
          <cell r="BW506" t="str">
            <v>Electric Storage - Inside Conditioned Space</v>
          </cell>
          <cell r="BY506">
            <v>4956.4930000000004</v>
          </cell>
          <cell r="BZ506" t="str">
            <v>gt55</v>
          </cell>
          <cell r="CF506" t="str">
            <v>Conditioned</v>
          </cell>
          <cell r="CG506">
            <v>1524.7619999999999</v>
          </cell>
          <cell r="CH506" t="str">
            <v>WA</v>
          </cell>
          <cell r="CI506" t="str">
            <v>Side-by-Side w/o TTD Ice</v>
          </cell>
          <cell r="CJ506">
            <v>30495.239999999998</v>
          </cell>
          <cell r="CK506" t="b">
            <v>0</v>
          </cell>
          <cell r="CQ506" t="str">
            <v>Conditioned</v>
          </cell>
          <cell r="CR506">
            <v>1192.4649999999999</v>
          </cell>
          <cell r="CS506" t="str">
            <v>ID</v>
          </cell>
          <cell r="CT506" t="str">
            <v>Upright</v>
          </cell>
          <cell r="CU506">
            <v>29811.624999999996</v>
          </cell>
          <cell r="CV506" t="b">
            <v>0</v>
          </cell>
          <cell r="CZ506">
            <v>2003.7159999999999</v>
          </cell>
          <cell r="DA506" t="str">
            <v>WA</v>
          </cell>
          <cell r="DC506" t="str">
            <v>Vertical Axis</v>
          </cell>
          <cell r="DG506" t="str">
            <v>Electric</v>
          </cell>
          <cell r="DH506">
            <v>2003.7159999999999</v>
          </cell>
          <cell r="DI506" t="str">
            <v>WA</v>
          </cell>
          <cell r="DL506" t="str">
            <v>Gas</v>
          </cell>
          <cell r="DM506" t="str">
            <v>Electric</v>
          </cell>
          <cell r="DN506">
            <v>1464.694</v>
          </cell>
          <cell r="DO506" t="str">
            <v>WA</v>
          </cell>
          <cell r="DS506">
            <v>1524.7619999999999</v>
          </cell>
          <cell r="DT506" t="str">
            <v>WA</v>
          </cell>
          <cell r="DU506" t="str">
            <v>lt32</v>
          </cell>
          <cell r="DX506" t="b">
            <v>0</v>
          </cell>
          <cell r="DY506">
            <v>6932.7380000000003</v>
          </cell>
          <cell r="DZ506" t="str">
            <v>OR</v>
          </cell>
          <cell r="EC506" t="str">
            <v>Laptop</v>
          </cell>
          <cell r="ED506">
            <v>1524.7619999999999</v>
          </cell>
          <cell r="EE506" t="str">
            <v>WA</v>
          </cell>
          <cell r="EH506" t="str">
            <v>le20</v>
          </cell>
          <cell r="EI506">
            <v>1188.027</v>
          </cell>
          <cell r="EJ506" t="str">
            <v>OR</v>
          </cell>
          <cell r="EO506">
            <v>2130.886</v>
          </cell>
          <cell r="EP506" t="str">
            <v>MT</v>
          </cell>
          <cell r="ES506">
            <v>1524.7619999999999</v>
          </cell>
          <cell r="ET506" t="str">
            <v>WA</v>
          </cell>
          <cell r="EZ506" t="str">
            <v>WA</v>
          </cell>
          <cell r="FA506" t="str">
            <v>Bathroom</v>
          </cell>
          <cell r="FB506">
            <v>2180856.9200000004</v>
          </cell>
          <cell r="FC506">
            <v>649300.5830000001</v>
          </cell>
          <cell r="FI506" t="str">
            <v>WA</v>
          </cell>
          <cell r="FJ506" t="str">
            <v>Bedrooms</v>
          </cell>
          <cell r="FK506" t="str">
            <v>EISAx</v>
          </cell>
          <cell r="FL506">
            <v>38119.049999999996</v>
          </cell>
          <cell r="FS506" t="str">
            <v>WA</v>
          </cell>
          <cell r="FT506" t="str">
            <v>EISAq</v>
          </cell>
          <cell r="FV506">
            <v>8921687.4000000004</v>
          </cell>
          <cell r="GD506" t="str">
            <v>WA</v>
          </cell>
          <cell r="GE506">
            <v>1272359.6599999999</v>
          </cell>
          <cell r="GF506">
            <v>2051805.1839999999</v>
          </cell>
          <cell r="GI506">
            <v>1</v>
          </cell>
          <cell r="GJ506">
            <v>1</v>
          </cell>
          <cell r="GK506" t="str">
            <v>WA</v>
          </cell>
          <cell r="GL506">
            <v>2003.7159999999999</v>
          </cell>
          <cell r="GM506" t="str">
            <v>Pre 1980</v>
          </cell>
          <cell r="GN506">
            <v>-1</v>
          </cell>
          <cell r="GQ506">
            <v>11287879.985668</v>
          </cell>
          <cell r="GR506">
            <v>71106.871549999996</v>
          </cell>
          <cell r="GU506" t="str">
            <v>Baseboard/Wall/Radiant</v>
          </cell>
          <cell r="GX506" t="str">
            <v>Baseboard/Wall/Radiant</v>
          </cell>
          <cell r="GY506" t="str">
            <v>WA</v>
          </cell>
          <cell r="GZ506">
            <v>2003.71557617188</v>
          </cell>
        </row>
        <row r="507">
          <cell r="AD507" t="str">
            <v>OR</v>
          </cell>
          <cell r="AH507" t="str">
            <v>OR</v>
          </cell>
          <cell r="AI507" t="str">
            <v>Pre 1980</v>
          </cell>
          <cell r="AJ507">
            <v>6932.7380000000003</v>
          </cell>
          <cell r="AK507" t="b">
            <v>1</v>
          </cell>
          <cell r="AN507" t="str">
            <v>WA</v>
          </cell>
          <cell r="AO507" t="str">
            <v>Natural Gas FAF</v>
          </cell>
          <cell r="AP507" t="str">
            <v>1993-2006</v>
          </cell>
          <cell r="AQ507" t="str">
            <v>Crawlspace</v>
          </cell>
          <cell r="AR507">
            <v>4956.49267578125</v>
          </cell>
          <cell r="AU507" t="str">
            <v>No</v>
          </cell>
          <cell r="AV507" t="b">
            <v>1</v>
          </cell>
          <cell r="AX507">
            <v>10071593.1171875</v>
          </cell>
          <cell r="AY507" t="b">
            <v>0</v>
          </cell>
          <cell r="AZ507">
            <v>3459573.4010817385</v>
          </cell>
          <cell r="BA507">
            <v>1</v>
          </cell>
          <cell r="BB507">
            <v>4956.49267578125</v>
          </cell>
          <cell r="BC507">
            <v>0.99999993458706582</v>
          </cell>
          <cell r="BF507" t="str">
            <v>OR</v>
          </cell>
          <cell r="BG507" t="str">
            <v>Heat Pump (Central System)</v>
          </cell>
          <cell r="BH507" t="str">
            <v>Pre 1980</v>
          </cell>
          <cell r="BI507" t="str">
            <v>Crawlspace</v>
          </cell>
          <cell r="BJ507">
            <v>1612.69177246094</v>
          </cell>
          <cell r="BM507" t="str">
            <v>No</v>
          </cell>
          <cell r="BN507">
            <v>2464193.0283203162</v>
          </cell>
          <cell r="BO507" t="b">
            <v>0</v>
          </cell>
          <cell r="BP507">
            <v>673927.44225534773</v>
          </cell>
          <cell r="BQ507">
            <v>1</v>
          </cell>
          <cell r="BR507">
            <v>1612.69177246094</v>
          </cell>
          <cell r="BU507" t="str">
            <v>WA</v>
          </cell>
          <cell r="BV507" t="str">
            <v>Pre 1980</v>
          </cell>
          <cell r="BW507" t="str">
            <v>Gas Storage Inside Conditioned Space</v>
          </cell>
          <cell r="BY507">
            <v>1524.7619999999999</v>
          </cell>
          <cell r="BZ507" t="str">
            <v>le55</v>
          </cell>
          <cell r="CF507" t="str">
            <v>Conditioned</v>
          </cell>
          <cell r="CG507">
            <v>2003.7159999999999</v>
          </cell>
          <cell r="CH507" t="str">
            <v>WA</v>
          </cell>
          <cell r="CI507" t="str">
            <v>Top-Freezer w/o TTD Ice</v>
          </cell>
          <cell r="CJ507">
            <v>42078.036</v>
          </cell>
          <cell r="CK507" t="b">
            <v>0</v>
          </cell>
          <cell r="CQ507" t="str">
            <v>Unconditioned</v>
          </cell>
          <cell r="CR507">
            <v>1904.288</v>
          </cell>
          <cell r="CS507" t="str">
            <v>WA</v>
          </cell>
          <cell r="CT507" t="str">
            <v>Upright</v>
          </cell>
          <cell r="CU507">
            <v>39990.048000000003</v>
          </cell>
          <cell r="CV507" t="b">
            <v>0</v>
          </cell>
          <cell r="CZ507">
            <v>4956.4930000000004</v>
          </cell>
          <cell r="DA507" t="str">
            <v>WA</v>
          </cell>
          <cell r="DC507" t="str">
            <v>Vertical Axis</v>
          </cell>
          <cell r="DG507" t="str">
            <v>Electric</v>
          </cell>
          <cell r="DH507">
            <v>6932.7380000000003</v>
          </cell>
          <cell r="DI507" t="str">
            <v>OR</v>
          </cell>
          <cell r="DL507" t="str">
            <v>Gas</v>
          </cell>
          <cell r="DM507" t="str">
            <v>Gas</v>
          </cell>
          <cell r="DN507">
            <v>6932.7380000000003</v>
          </cell>
          <cell r="DO507" t="str">
            <v>OR</v>
          </cell>
          <cell r="DS507">
            <v>1524.7619999999999</v>
          </cell>
          <cell r="DT507" t="str">
            <v>WA</v>
          </cell>
          <cell r="DU507" t="str">
            <v>32to46</v>
          </cell>
          <cell r="DX507" t="b">
            <v>0</v>
          </cell>
          <cell r="DY507">
            <v>6932.7380000000003</v>
          </cell>
          <cell r="DZ507" t="str">
            <v>OR</v>
          </cell>
          <cell r="EC507" t="str">
            <v>Laptop</v>
          </cell>
          <cell r="ED507">
            <v>1524.7619999999999</v>
          </cell>
          <cell r="EE507" t="str">
            <v>WA</v>
          </cell>
          <cell r="EH507" t="str">
            <v>le20</v>
          </cell>
          <cell r="EI507">
            <v>2003.7159999999999</v>
          </cell>
          <cell r="EJ507" t="str">
            <v>WA</v>
          </cell>
          <cell r="EO507">
            <v>3785.7640000000001</v>
          </cell>
          <cell r="EP507" t="str">
            <v>ID</v>
          </cell>
          <cell r="ES507">
            <v>1150.8789999999999</v>
          </cell>
          <cell r="ET507" t="str">
            <v>WA</v>
          </cell>
          <cell r="EZ507" t="str">
            <v>WA</v>
          </cell>
          <cell r="FA507" t="str">
            <v>Bedrooms</v>
          </cell>
          <cell r="FB507">
            <v>4966405.9860000005</v>
          </cell>
          <cell r="FC507">
            <v>2745897.1220000004</v>
          </cell>
          <cell r="FI507" t="str">
            <v>WA</v>
          </cell>
          <cell r="FJ507" t="str">
            <v>Garage</v>
          </cell>
          <cell r="FK507" t="str">
            <v>EISAq</v>
          </cell>
          <cell r="FL507">
            <v>365942.88</v>
          </cell>
          <cell r="FS507" t="str">
            <v>WA</v>
          </cell>
          <cell r="FT507" t="str">
            <v>EISAx</v>
          </cell>
          <cell r="FV507">
            <v>18859455.865000002</v>
          </cell>
          <cell r="GD507" t="str">
            <v>OR</v>
          </cell>
          <cell r="GE507">
            <v>12187753.404000001</v>
          </cell>
          <cell r="GF507">
            <v>20409980.672000002</v>
          </cell>
          <cell r="GI507">
            <v>1</v>
          </cell>
          <cell r="GJ507">
            <v>2</v>
          </cell>
          <cell r="GK507" t="str">
            <v>OR</v>
          </cell>
          <cell r="GL507">
            <v>6932.7380000000003</v>
          </cell>
          <cell r="GM507" t="str">
            <v>Pre 1980</v>
          </cell>
          <cell r="GN507">
            <v>0</v>
          </cell>
          <cell r="GQ507">
            <v>31504247.176736001</v>
          </cell>
          <cell r="GR507">
            <v>3738166.9932900006</v>
          </cell>
          <cell r="GU507" t="str">
            <v>Baseboard/Wall/Radiant</v>
          </cell>
          <cell r="GX507" t="str">
            <v>Wood</v>
          </cell>
          <cell r="GY507" t="str">
            <v>WA</v>
          </cell>
          <cell r="GZ507">
            <v>2003.71557617188</v>
          </cell>
        </row>
        <row r="508">
          <cell r="AD508" t="str">
            <v>WA</v>
          </cell>
          <cell r="AH508" t="str">
            <v>WA</v>
          </cell>
          <cell r="AI508" t="str">
            <v>1980-1992</v>
          </cell>
          <cell r="AJ508">
            <v>2003.7159999999999</v>
          </cell>
          <cell r="AK508" t="b">
            <v>1</v>
          </cell>
          <cell r="AN508" t="str">
            <v>OR</v>
          </cell>
          <cell r="AO508" t="str">
            <v>Heat Pump (Central System)</v>
          </cell>
          <cell r="AP508" t="str">
            <v>Post 2006</v>
          </cell>
          <cell r="AQ508" t="str">
            <v>Slab on Grade</v>
          </cell>
          <cell r="AR508">
            <v>1188.02661132813</v>
          </cell>
          <cell r="AU508" t="str">
            <v>No</v>
          </cell>
          <cell r="AV508" t="b">
            <v>1</v>
          </cell>
          <cell r="AX508">
            <v>1439888.2529296936</v>
          </cell>
          <cell r="AY508" t="b">
            <v>0</v>
          </cell>
          <cell r="AZ508">
            <v>313092.53314941539</v>
          </cell>
          <cell r="BA508">
            <v>1</v>
          </cell>
          <cell r="BB508">
            <v>1188.02661132813</v>
          </cell>
          <cell r="BC508">
            <v>0.99999967284256164</v>
          </cell>
          <cell r="BF508" t="str">
            <v>WA</v>
          </cell>
          <cell r="BG508" t="str">
            <v>Central Air Conditioning (Ducted System)</v>
          </cell>
          <cell r="BH508" t="str">
            <v>Pre 1980</v>
          </cell>
          <cell r="BI508" t="str">
            <v>Crawlspace</v>
          </cell>
          <cell r="BJ508">
            <v>2079.99340820313</v>
          </cell>
          <cell r="BM508" t="str">
            <v>No</v>
          </cell>
          <cell r="BN508">
            <v>1559995.0561523475</v>
          </cell>
          <cell r="BO508" t="b">
            <v>0</v>
          </cell>
          <cell r="BP508">
            <v>1022004.761120608</v>
          </cell>
          <cell r="BQ508">
            <v>1</v>
          </cell>
          <cell r="BR508">
            <v>2079.99340820313</v>
          </cell>
          <cell r="BU508" t="str">
            <v>WA</v>
          </cell>
          <cell r="BV508" t="str">
            <v>1980-1992</v>
          </cell>
          <cell r="BW508" t="str">
            <v>Electric Storage - Inside Conditioned Space</v>
          </cell>
          <cell r="BY508">
            <v>1150.8789999999999</v>
          </cell>
          <cell r="BZ508" t="str">
            <v>gt55</v>
          </cell>
          <cell r="CF508" t="str">
            <v>Conditioned</v>
          </cell>
          <cell r="CG508">
            <v>1150.8789999999999</v>
          </cell>
          <cell r="CH508" t="str">
            <v>WA</v>
          </cell>
          <cell r="CI508" t="str">
            <v>Top-Freezer w/o TTD Ice</v>
          </cell>
          <cell r="CJ508">
            <v>32224.611999999997</v>
          </cell>
          <cell r="CK508" t="b">
            <v>0</v>
          </cell>
          <cell r="CQ508" t="str">
            <v>Unconditioned</v>
          </cell>
          <cell r="CR508">
            <v>3785.7640000000001</v>
          </cell>
          <cell r="CS508" t="str">
            <v>ID</v>
          </cell>
          <cell r="CT508" t="str">
            <v>Upright</v>
          </cell>
          <cell r="CU508">
            <v>79501.044000000009</v>
          </cell>
          <cell r="CV508" t="b">
            <v>0</v>
          </cell>
          <cell r="CZ508">
            <v>2003.7159999999999</v>
          </cell>
          <cell r="DA508" t="str">
            <v>WA</v>
          </cell>
          <cell r="DC508" t="str">
            <v>Horizontal Axis</v>
          </cell>
          <cell r="DG508" t="str">
            <v>Electric</v>
          </cell>
          <cell r="DH508">
            <v>1524.7619999999999</v>
          </cell>
          <cell r="DI508" t="str">
            <v>WA</v>
          </cell>
          <cell r="DL508" t="str">
            <v>Electric</v>
          </cell>
          <cell r="DM508" t="str">
            <v>Electric</v>
          </cell>
          <cell r="DN508">
            <v>1524.7619999999999</v>
          </cell>
          <cell r="DO508" t="str">
            <v>WA</v>
          </cell>
          <cell r="DS508">
            <v>1524.7619999999999</v>
          </cell>
          <cell r="DT508" t="str">
            <v>WA</v>
          </cell>
          <cell r="DU508" t="str">
            <v>lt32</v>
          </cell>
          <cell r="DX508" t="b">
            <v>1</v>
          </cell>
          <cell r="DY508">
            <v>1524.7619999999999</v>
          </cell>
          <cell r="DZ508" t="str">
            <v>WA</v>
          </cell>
          <cell r="EC508" t="str">
            <v>Desktop</v>
          </cell>
          <cell r="ED508">
            <v>1524.7619999999999</v>
          </cell>
          <cell r="EE508" t="str">
            <v>WA</v>
          </cell>
          <cell r="EH508" t="str">
            <v>le20</v>
          </cell>
          <cell r="EI508">
            <v>6932.7380000000003</v>
          </cell>
          <cell r="EJ508" t="str">
            <v>OR</v>
          </cell>
          <cell r="EO508">
            <v>3785.7640000000001</v>
          </cell>
          <cell r="EP508" t="str">
            <v>ID</v>
          </cell>
          <cell r="ES508">
            <v>6932.7380000000003</v>
          </cell>
          <cell r="ET508" t="str">
            <v>OR</v>
          </cell>
          <cell r="EZ508" t="str">
            <v>WA</v>
          </cell>
          <cell r="FA508" t="str">
            <v>Exterior</v>
          </cell>
          <cell r="FB508">
            <v>1784337.4800000002</v>
          </cell>
          <cell r="FC508">
            <v>9972463.9160000011</v>
          </cell>
          <cell r="FI508" t="str">
            <v>WA</v>
          </cell>
          <cell r="FJ508" t="str">
            <v>Kitchen</v>
          </cell>
          <cell r="FK508" t="str">
            <v>EISAq</v>
          </cell>
          <cell r="FL508">
            <v>91485.72</v>
          </cell>
          <cell r="FS508" t="str">
            <v>WA</v>
          </cell>
          <cell r="FT508" t="str">
            <v>EISAnqnx</v>
          </cell>
          <cell r="FV508">
            <v>4678676.8599999994</v>
          </cell>
          <cell r="GD508" t="str">
            <v>WA</v>
          </cell>
          <cell r="GE508">
            <v>7151262.4039999992</v>
          </cell>
          <cell r="GF508">
            <v>2620860.5279999999</v>
          </cell>
          <cell r="GI508">
            <v>1</v>
          </cell>
          <cell r="GJ508">
            <v>1</v>
          </cell>
          <cell r="GK508" t="str">
            <v>WA</v>
          </cell>
          <cell r="GL508">
            <v>2003.7159999999999</v>
          </cell>
          <cell r="GM508" t="str">
            <v>1980-1992</v>
          </cell>
          <cell r="GN508">
            <v>-1</v>
          </cell>
          <cell r="GQ508">
            <v>11287879.985668</v>
          </cell>
          <cell r="GR508">
            <v>71106.871549999996</v>
          </cell>
          <cell r="GU508" t="str">
            <v>Natural Gas FAF</v>
          </cell>
          <cell r="GX508" t="str">
            <v>Baseboard/Wall/Radiant</v>
          </cell>
          <cell r="GY508" t="str">
            <v>WA</v>
          </cell>
          <cell r="GZ508">
            <v>4956.49267578125</v>
          </cell>
        </row>
        <row r="509">
          <cell r="AD509" t="str">
            <v>WA</v>
          </cell>
          <cell r="AH509" t="str">
            <v>WA</v>
          </cell>
          <cell r="AI509" t="str">
            <v>Pre 1980</v>
          </cell>
          <cell r="AJ509">
            <v>4956.4930000000004</v>
          </cell>
          <cell r="AK509" t="b">
            <v>1</v>
          </cell>
          <cell r="AN509" t="str">
            <v>WA</v>
          </cell>
          <cell r="AO509" t="str">
            <v>Wood</v>
          </cell>
          <cell r="AP509" t="str">
            <v>Pre 1980</v>
          </cell>
          <cell r="AQ509" t="str">
            <v>Basement</v>
          </cell>
          <cell r="AR509">
            <v>1464.69372558594</v>
          </cell>
          <cell r="AU509" t="str">
            <v>Yes</v>
          </cell>
          <cell r="AV509" t="b">
            <v>0</v>
          </cell>
          <cell r="AX509">
            <v>3071462.7425537161</v>
          </cell>
          <cell r="AY509" t="b">
            <v>0</v>
          </cell>
          <cell r="AZ509">
            <v>0</v>
          </cell>
          <cell r="BA509" t="str">
            <v/>
          </cell>
          <cell r="BB509" t="str">
            <v/>
          </cell>
          <cell r="BC509">
            <v>0.99999981264751547</v>
          </cell>
          <cell r="BF509" t="str">
            <v>WA</v>
          </cell>
          <cell r="BG509" t="str">
            <v>Heat Pump (Central System)</v>
          </cell>
          <cell r="BH509" t="str">
            <v>1980-1992</v>
          </cell>
          <cell r="BI509" t="str">
            <v>Basement</v>
          </cell>
          <cell r="BJ509">
            <v>12271.3056640625</v>
          </cell>
          <cell r="BM509" t="str">
            <v>No</v>
          </cell>
          <cell r="BN509">
            <v>37059343.10546875</v>
          </cell>
          <cell r="BO509" t="b">
            <v>0</v>
          </cell>
          <cell r="BP509">
            <v>6965806.6602050783</v>
          </cell>
          <cell r="BQ509">
            <v>1</v>
          </cell>
          <cell r="BR509">
            <v>12271.3056640625</v>
          </cell>
          <cell r="BU509" t="str">
            <v>WA</v>
          </cell>
          <cell r="BV509" t="str">
            <v>Pre 1980</v>
          </cell>
          <cell r="BW509" t="str">
            <v>Electric Storage - Outside Conditioned Space - Buffered</v>
          </cell>
          <cell r="BY509">
            <v>1524.7619999999999</v>
          </cell>
          <cell r="BZ509" t="str">
            <v>le55</v>
          </cell>
          <cell r="CF509" t="str">
            <v>Unconditioned</v>
          </cell>
          <cell r="CG509">
            <v>1150.8789999999999</v>
          </cell>
          <cell r="CH509" t="str">
            <v>WA</v>
          </cell>
          <cell r="CI509" t="str">
            <v>Top-Freezer w/o TTD Ice</v>
          </cell>
          <cell r="CJ509">
            <v>31073.732999999997</v>
          </cell>
          <cell r="CK509" t="b">
            <v>0</v>
          </cell>
          <cell r="CQ509" t="str">
            <v>Conditioned</v>
          </cell>
          <cell r="CR509">
            <v>2130.886</v>
          </cell>
          <cell r="CS509" t="str">
            <v>MT</v>
          </cell>
          <cell r="CT509" t="str">
            <v>Upright</v>
          </cell>
          <cell r="CU509">
            <v>27701.518</v>
          </cell>
          <cell r="CV509" t="b">
            <v>0</v>
          </cell>
          <cell r="CZ509">
            <v>2003.7159999999999</v>
          </cell>
          <cell r="DA509" t="str">
            <v>WA</v>
          </cell>
          <cell r="DC509" t="str">
            <v>Horizontal Axis</v>
          </cell>
          <cell r="DG509" t="str">
            <v>Electric</v>
          </cell>
          <cell r="DH509">
            <v>6932.7380000000003</v>
          </cell>
          <cell r="DI509" t="str">
            <v>OR</v>
          </cell>
          <cell r="DL509" t="str">
            <v>Electric</v>
          </cell>
          <cell r="DM509" t="str">
            <v>Electric</v>
          </cell>
          <cell r="DN509">
            <v>1524.7619999999999</v>
          </cell>
          <cell r="DO509" t="str">
            <v>WA</v>
          </cell>
          <cell r="DS509">
            <v>1524.7619999999999</v>
          </cell>
          <cell r="DT509" t="str">
            <v>WA</v>
          </cell>
          <cell r="DU509" t="str">
            <v>32to46</v>
          </cell>
          <cell r="DX509" t="b">
            <v>0</v>
          </cell>
          <cell r="DY509">
            <v>1524.7619999999999</v>
          </cell>
          <cell r="DZ509" t="str">
            <v>WA</v>
          </cell>
          <cell r="EC509" t="str">
            <v>Desktop</v>
          </cell>
          <cell r="ED509">
            <v>1464.694</v>
          </cell>
          <cell r="EE509" t="str">
            <v>WA</v>
          </cell>
          <cell r="EH509" t="str">
            <v>gt20</v>
          </cell>
          <cell r="EI509">
            <v>1464.694</v>
          </cell>
          <cell r="EJ509" t="str">
            <v>WA</v>
          </cell>
          <cell r="EO509">
            <v>4360.1880000000001</v>
          </cell>
          <cell r="EP509" t="str">
            <v>WA</v>
          </cell>
          <cell r="ES509">
            <v>1524.7619999999999</v>
          </cell>
          <cell r="ET509" t="str">
            <v>WA</v>
          </cell>
          <cell r="EZ509" t="str">
            <v>WA</v>
          </cell>
          <cell r="FA509" t="str">
            <v>Garage</v>
          </cell>
          <cell r="FB509">
            <v>1586077.7600000002</v>
          </cell>
          <cell r="FC509">
            <v>1967727.7210000001</v>
          </cell>
          <cell r="FI509" t="str">
            <v>WA</v>
          </cell>
          <cell r="FJ509" t="str">
            <v>Living Room/Family Room</v>
          </cell>
          <cell r="FK509" t="str">
            <v>EISAq</v>
          </cell>
          <cell r="FL509">
            <v>243961.91999999998</v>
          </cell>
          <cell r="FS509" t="str">
            <v>WA</v>
          </cell>
          <cell r="FT509" t="str">
            <v>EISAq</v>
          </cell>
          <cell r="FV509">
            <v>1290393.1039999998</v>
          </cell>
          <cell r="GD509" t="str">
            <v>WA</v>
          </cell>
          <cell r="GE509">
            <v>6240224.6870000008</v>
          </cell>
          <cell r="GF509">
            <v>3330763.2960000001</v>
          </cell>
          <cell r="GI509">
            <v>1</v>
          </cell>
          <cell r="GJ509">
            <v>1</v>
          </cell>
          <cell r="GK509" t="str">
            <v>WA</v>
          </cell>
          <cell r="GL509">
            <v>4956.4930000000004</v>
          </cell>
          <cell r="GM509" t="str">
            <v>Pre 1980</v>
          </cell>
          <cell r="GN509">
            <v>0</v>
          </cell>
          <cell r="GQ509">
            <v>29317259.575560004</v>
          </cell>
          <cell r="GR509">
            <v>708976.75872000004</v>
          </cell>
          <cell r="GU509" t="str">
            <v>Natural Gas FAF</v>
          </cell>
          <cell r="GX509" t="str">
            <v>Wood</v>
          </cell>
          <cell r="GY509" t="str">
            <v>WA</v>
          </cell>
          <cell r="GZ509">
            <v>4956.49267578125</v>
          </cell>
        </row>
        <row r="510">
          <cell r="AD510" t="str">
            <v>WA</v>
          </cell>
          <cell r="AH510" t="str">
            <v>WA</v>
          </cell>
          <cell r="AI510" t="str">
            <v>Pre 1980</v>
          </cell>
          <cell r="AJ510">
            <v>2003.7159999999999</v>
          </cell>
          <cell r="AK510" t="b">
            <v>1</v>
          </cell>
          <cell r="AN510" t="str">
            <v>WA</v>
          </cell>
          <cell r="AO510" t="str">
            <v>Natural Gas Other</v>
          </cell>
          <cell r="AP510" t="str">
            <v>Pre 1980</v>
          </cell>
          <cell r="AQ510" t="str">
            <v>Basement</v>
          </cell>
          <cell r="AR510">
            <v>1464.69372558594</v>
          </cell>
          <cell r="AU510" t="str">
            <v>Yes</v>
          </cell>
          <cell r="AV510" t="b">
            <v>0</v>
          </cell>
          <cell r="AX510">
            <v>3071462.7425537161</v>
          </cell>
          <cell r="AY510" t="b">
            <v>0</v>
          </cell>
          <cell r="AZ510">
            <v>0</v>
          </cell>
          <cell r="BA510" t="str">
            <v/>
          </cell>
          <cell r="BB510" t="str">
            <v/>
          </cell>
          <cell r="BC510">
            <v>0.99999981264751547</v>
          </cell>
          <cell r="BF510" t="str">
            <v>OR</v>
          </cell>
          <cell r="BG510" t="str">
            <v>Heat Pump (Central System)</v>
          </cell>
          <cell r="BH510" t="str">
            <v>Pre 1980</v>
          </cell>
          <cell r="BI510" t="str">
            <v>Crawlspace</v>
          </cell>
          <cell r="BJ510">
            <v>908.971726296165</v>
          </cell>
          <cell r="BM510" t="str">
            <v>No</v>
          </cell>
          <cell r="BN510">
            <v>2736004.8961514565</v>
          </cell>
          <cell r="BO510" t="b">
            <v>0</v>
          </cell>
          <cell r="BP510">
            <v>615233.33167361841</v>
          </cell>
          <cell r="BQ510">
            <v>0.5</v>
          </cell>
          <cell r="BR510">
            <v>454.4858631480825</v>
          </cell>
          <cell r="BU510" t="str">
            <v>WA</v>
          </cell>
          <cell r="BV510" t="str">
            <v>Pre 1980</v>
          </cell>
          <cell r="BW510" t="str">
            <v>Electric Storage - Inside Conditioned Space</v>
          </cell>
          <cell r="BY510">
            <v>1524.7619999999999</v>
          </cell>
          <cell r="BZ510" t="str">
            <v>le55</v>
          </cell>
          <cell r="CF510" t="str">
            <v>Conditioned</v>
          </cell>
          <cell r="CG510">
            <v>4956.4930000000004</v>
          </cell>
          <cell r="CH510" t="str">
            <v>WA</v>
          </cell>
          <cell r="CI510" t="str">
            <v>Top-Freezer w/o TTD Ice</v>
          </cell>
          <cell r="CJ510">
            <v>89216.874000000011</v>
          </cell>
          <cell r="CK510" t="b">
            <v>0</v>
          </cell>
          <cell r="CQ510" t="str">
            <v>Unconditioned</v>
          </cell>
          <cell r="CR510">
            <v>2079.9929999999999</v>
          </cell>
          <cell r="CS510" t="str">
            <v>WA</v>
          </cell>
          <cell r="CT510" t="str">
            <v>Upright</v>
          </cell>
          <cell r="CU510">
            <v>51999.824999999997</v>
          </cell>
          <cell r="CV510" t="b">
            <v>0</v>
          </cell>
          <cell r="CZ510">
            <v>2003.7159999999999</v>
          </cell>
          <cell r="DA510" t="str">
            <v>WA</v>
          </cell>
          <cell r="DC510" t="str">
            <v>Vertical Axis</v>
          </cell>
          <cell r="DG510" t="str">
            <v>Electric</v>
          </cell>
          <cell r="DH510">
            <v>1188.027</v>
          </cell>
          <cell r="DI510" t="str">
            <v>OR</v>
          </cell>
          <cell r="DL510" t="str">
            <v>Electric</v>
          </cell>
          <cell r="DM510" t="str">
            <v>Electric</v>
          </cell>
          <cell r="DN510">
            <v>1524.7619999999999</v>
          </cell>
          <cell r="DO510" t="str">
            <v>WA</v>
          </cell>
          <cell r="DS510">
            <v>6932.7380000000003</v>
          </cell>
          <cell r="DT510" t="str">
            <v>OR</v>
          </cell>
          <cell r="DU510" t="str">
            <v>lt32</v>
          </cell>
          <cell r="DX510" t="b">
            <v>0</v>
          </cell>
          <cell r="DY510">
            <v>1188.027</v>
          </cell>
          <cell r="DZ510" t="str">
            <v>OR</v>
          </cell>
          <cell r="EC510" t="str">
            <v>Desktop</v>
          </cell>
          <cell r="ED510">
            <v>1464.694</v>
          </cell>
          <cell r="EE510" t="str">
            <v>WA</v>
          </cell>
          <cell r="EH510" t="str">
            <v>gt20</v>
          </cell>
          <cell r="EI510">
            <v>1464.694</v>
          </cell>
          <cell r="EJ510" t="str">
            <v>WA</v>
          </cell>
          <cell r="EO510">
            <v>1192.4649999999999</v>
          </cell>
          <cell r="EP510" t="str">
            <v>ID</v>
          </cell>
          <cell r="ES510">
            <v>2003.7159999999999</v>
          </cell>
          <cell r="ET510" t="str">
            <v>WA</v>
          </cell>
          <cell r="EZ510" t="str">
            <v>WA</v>
          </cell>
          <cell r="FA510" t="str">
            <v>Kitchen</v>
          </cell>
          <cell r="FB510">
            <v>545214.2300000001</v>
          </cell>
          <cell r="FC510">
            <v>1040863.53</v>
          </cell>
          <cell r="FI510" t="str">
            <v>WA</v>
          </cell>
          <cell r="FJ510" t="str">
            <v>Other</v>
          </cell>
          <cell r="FK510" t="str">
            <v>EISAnqnx</v>
          </cell>
          <cell r="FL510">
            <v>457428.6</v>
          </cell>
          <cell r="FS510" t="str">
            <v>WA</v>
          </cell>
          <cell r="FT510" t="str">
            <v>EISAx</v>
          </cell>
          <cell r="FV510">
            <v>5880906.46</v>
          </cell>
          <cell r="GD510" t="str">
            <v>WA</v>
          </cell>
          <cell r="GE510">
            <v>2989544.2719999999</v>
          </cell>
          <cell r="GF510">
            <v>3229990.1919999998</v>
          </cell>
          <cell r="GI510">
            <v>1</v>
          </cell>
          <cell r="GJ510">
            <v>1</v>
          </cell>
          <cell r="GK510" t="str">
            <v>WA</v>
          </cell>
          <cell r="GL510">
            <v>2003.7159999999999</v>
          </cell>
          <cell r="GM510" t="str">
            <v>Pre 1980</v>
          </cell>
          <cell r="GN510">
            <v>0</v>
          </cell>
          <cell r="GQ510">
            <v>9918354.1256799977</v>
          </cell>
          <cell r="GR510">
            <v>581824.02420999995</v>
          </cell>
          <cell r="GU510" t="str">
            <v>Baseboard/Wall/Radiant</v>
          </cell>
          <cell r="GX510" t="str">
            <v>Wood</v>
          </cell>
          <cell r="GY510" t="str">
            <v>WA</v>
          </cell>
          <cell r="GZ510">
            <v>762.38122558593795</v>
          </cell>
        </row>
        <row r="511">
          <cell r="AD511" t="str">
            <v>WA</v>
          </cell>
          <cell r="AH511" t="str">
            <v>WA</v>
          </cell>
          <cell r="AI511" t="str">
            <v>Pre 1980</v>
          </cell>
          <cell r="AJ511">
            <v>2003.7159999999999</v>
          </cell>
          <cell r="AK511" t="b">
            <v>1</v>
          </cell>
          <cell r="AN511" t="str">
            <v>WA</v>
          </cell>
          <cell r="AO511" t="str">
            <v>Natural Gas FAF</v>
          </cell>
          <cell r="AP511" t="str">
            <v>Pre 1980</v>
          </cell>
          <cell r="AQ511" t="str">
            <v>Basement</v>
          </cell>
          <cell r="AR511">
            <v>1464.69372558594</v>
          </cell>
          <cell r="AU511" t="str">
            <v>Yes</v>
          </cell>
          <cell r="AV511" t="b">
            <v>1</v>
          </cell>
          <cell r="AX511">
            <v>3071462.7425537161</v>
          </cell>
          <cell r="AY511" t="b">
            <v>0</v>
          </cell>
          <cell r="AZ511">
            <v>0</v>
          </cell>
          <cell r="BA511">
            <v>1</v>
          </cell>
          <cell r="BB511">
            <v>1464.69372558594</v>
          </cell>
          <cell r="BC511">
            <v>0.99999981264751547</v>
          </cell>
          <cell r="BF511" t="str">
            <v>OR</v>
          </cell>
          <cell r="BG511" t="str">
            <v>Heat Pump (Central System)</v>
          </cell>
          <cell r="BH511" t="str">
            <v>Pre 1980</v>
          </cell>
          <cell r="BI511" t="str">
            <v>Slab on Grade</v>
          </cell>
          <cell r="BJ511">
            <v>703.72004616477295</v>
          </cell>
          <cell r="BM511" t="str">
            <v>No</v>
          </cell>
          <cell r="BN511">
            <v>2118197.3389559668</v>
          </cell>
          <cell r="BO511" t="b">
            <v>0</v>
          </cell>
          <cell r="BP511">
            <v>476309.67613441427</v>
          </cell>
          <cell r="BQ511">
            <v>0.5</v>
          </cell>
          <cell r="BR511">
            <v>351.86002308238648</v>
          </cell>
          <cell r="BU511" t="str">
            <v>WA</v>
          </cell>
          <cell r="BV511" t="str">
            <v>Pre 1980</v>
          </cell>
          <cell r="BW511" t="str">
            <v>Gas Storage Inside Conditioned Space</v>
          </cell>
          <cell r="BY511">
            <v>2003.7159999999999</v>
          </cell>
          <cell r="BZ511" t="str">
            <v>le55</v>
          </cell>
          <cell r="CF511" t="str">
            <v>Conditioned</v>
          </cell>
          <cell r="CG511">
            <v>1524.7619999999999</v>
          </cell>
          <cell r="CH511" t="str">
            <v>WA</v>
          </cell>
          <cell r="CI511" t="str">
            <v>Top-Freezer w/o TTD Ice</v>
          </cell>
          <cell r="CJ511">
            <v>25920.953999999998</v>
          </cell>
          <cell r="CK511" t="b">
            <v>0</v>
          </cell>
          <cell r="CQ511" t="str">
            <v>Unconditioned</v>
          </cell>
          <cell r="CR511">
            <v>1904.288</v>
          </cell>
          <cell r="CS511" t="str">
            <v>WA</v>
          </cell>
          <cell r="CT511" t="str">
            <v>Upright</v>
          </cell>
          <cell r="CU511">
            <v>28564.32</v>
          </cell>
          <cell r="CV511" t="b">
            <v>0</v>
          </cell>
          <cell r="CZ511">
            <v>2003.7159999999999</v>
          </cell>
          <cell r="DA511" t="str">
            <v>WA</v>
          </cell>
          <cell r="DC511" t="str">
            <v>Horizontal Axis</v>
          </cell>
          <cell r="DG511" t="str">
            <v>Electric</v>
          </cell>
          <cell r="DH511">
            <v>1188.027</v>
          </cell>
          <cell r="DI511" t="str">
            <v>OR</v>
          </cell>
          <cell r="DL511" t="str">
            <v>Gas</v>
          </cell>
          <cell r="DM511" t="str">
            <v>Gas</v>
          </cell>
          <cell r="DN511">
            <v>1524.7619999999999</v>
          </cell>
          <cell r="DO511" t="str">
            <v>WA</v>
          </cell>
          <cell r="DS511">
            <v>6932.7380000000003</v>
          </cell>
          <cell r="DT511" t="str">
            <v>OR</v>
          </cell>
          <cell r="DU511" t="str">
            <v>32to46</v>
          </cell>
          <cell r="DX511" t="b">
            <v>1</v>
          </cell>
          <cell r="DY511">
            <v>1188.027</v>
          </cell>
          <cell r="DZ511" t="str">
            <v>OR</v>
          </cell>
          <cell r="EC511" t="str">
            <v>Desktop</v>
          </cell>
          <cell r="ED511">
            <v>2003.7159999999999</v>
          </cell>
          <cell r="EE511" t="str">
            <v>WA</v>
          </cell>
          <cell r="EH511" t="str">
            <v>le20</v>
          </cell>
          <cell r="EI511">
            <v>4956.4930000000004</v>
          </cell>
          <cell r="EJ511" t="str">
            <v>WA</v>
          </cell>
          <cell r="EO511">
            <v>1925.059</v>
          </cell>
          <cell r="EP511" t="str">
            <v>OR</v>
          </cell>
          <cell r="ES511">
            <v>1524.7619999999999</v>
          </cell>
          <cell r="ET511" t="str">
            <v>WA</v>
          </cell>
          <cell r="EZ511" t="str">
            <v>WA</v>
          </cell>
          <cell r="FA511" t="str">
            <v>Living Room/Family Room</v>
          </cell>
          <cell r="FB511">
            <v>3915629.47</v>
          </cell>
          <cell r="FC511">
            <v>1705033.5920000002</v>
          </cell>
          <cell r="FI511" t="str">
            <v>WA</v>
          </cell>
          <cell r="FJ511" t="str">
            <v>Other</v>
          </cell>
          <cell r="FK511" t="str">
            <v>EISAq</v>
          </cell>
          <cell r="FL511">
            <v>274457.15999999997</v>
          </cell>
          <cell r="FS511" t="str">
            <v>WA</v>
          </cell>
          <cell r="FT511" t="str">
            <v>EISAnqnx</v>
          </cell>
          <cell r="FV511">
            <v>2439619.1999999997</v>
          </cell>
          <cell r="GD511" t="str">
            <v>WA</v>
          </cell>
          <cell r="GE511">
            <v>4153703.2679999997</v>
          </cell>
          <cell r="GF511">
            <v>2003716</v>
          </cell>
          <cell r="GI511">
            <v>1</v>
          </cell>
          <cell r="GJ511">
            <v>1</v>
          </cell>
          <cell r="GK511" t="str">
            <v>WA</v>
          </cell>
          <cell r="GL511">
            <v>2003.7159999999999</v>
          </cell>
          <cell r="GM511" t="str">
            <v>Pre 1980</v>
          </cell>
          <cell r="GN511">
            <v>0</v>
          </cell>
          <cell r="GQ511">
            <v>10718403.861307999</v>
          </cell>
          <cell r="GR511">
            <v>344634.14270999999</v>
          </cell>
          <cell r="GU511" t="str">
            <v>Oil FAF</v>
          </cell>
          <cell r="GX511" t="str">
            <v>Wood</v>
          </cell>
          <cell r="GY511" t="str">
            <v>WA</v>
          </cell>
          <cell r="GZ511">
            <v>762.38122558593795</v>
          </cell>
        </row>
        <row r="512">
          <cell r="AD512" t="str">
            <v>OR</v>
          </cell>
          <cell r="AH512" t="str">
            <v>OR</v>
          </cell>
          <cell r="AI512" t="str">
            <v>Pre 1980</v>
          </cell>
          <cell r="AJ512">
            <v>1188.027</v>
          </cell>
          <cell r="AK512" t="b">
            <v>1</v>
          </cell>
          <cell r="AN512" t="str">
            <v>WA</v>
          </cell>
          <cell r="AO512" t="str">
            <v>Natural Gas Other</v>
          </cell>
          <cell r="AP512" t="str">
            <v>Pre 1980</v>
          </cell>
          <cell r="AQ512" t="str">
            <v>Slab on Grade</v>
          </cell>
          <cell r="AR512">
            <v>4956.49267578125</v>
          </cell>
          <cell r="AU512" t="str">
            <v>No</v>
          </cell>
          <cell r="AV512" t="b">
            <v>0</v>
          </cell>
          <cell r="AX512">
            <v>10284722.302246094</v>
          </cell>
          <cell r="AY512" t="b">
            <v>0</v>
          </cell>
          <cell r="AZ512">
            <v>3872259.9029541016</v>
          </cell>
          <cell r="BA512" t="str">
            <v/>
          </cell>
          <cell r="BB512" t="str">
            <v/>
          </cell>
          <cell r="BC512">
            <v>0.99999993458706582</v>
          </cell>
          <cell r="BF512" t="str">
            <v>ID</v>
          </cell>
          <cell r="BG512" t="str">
            <v>Heat Pump (Central System)</v>
          </cell>
          <cell r="BH512" t="str">
            <v>Post 2006</v>
          </cell>
          <cell r="BI512" t="str">
            <v>Basement</v>
          </cell>
          <cell r="BJ512">
            <v>856.70955476387905</v>
          </cell>
          <cell r="BM512" t="str">
            <v>No</v>
          </cell>
          <cell r="BN512">
            <v>2518726.0910058045</v>
          </cell>
          <cell r="BO512" t="b">
            <v>0</v>
          </cell>
          <cell r="BP512">
            <v>824253.71297833777</v>
          </cell>
          <cell r="BQ512">
            <v>0.5</v>
          </cell>
          <cell r="BR512">
            <v>428.35477738193953</v>
          </cell>
          <cell r="BU512" t="str">
            <v>WA</v>
          </cell>
          <cell r="BV512" t="str">
            <v>Pre 1980</v>
          </cell>
          <cell r="BW512" t="str">
            <v>Gas Tankless</v>
          </cell>
          <cell r="BY512">
            <v>2003.7159999999999</v>
          </cell>
          <cell r="BZ512" t="str">
            <v/>
          </cell>
          <cell r="CF512" t="str">
            <v>Conditioned</v>
          </cell>
          <cell r="CG512">
            <v>1524.7619999999999</v>
          </cell>
          <cell r="CH512" t="str">
            <v>WA</v>
          </cell>
          <cell r="CI512" t="str">
            <v>Top-Freezer w/o TTD Ice</v>
          </cell>
          <cell r="CJ512">
            <v>27445.716</v>
          </cell>
          <cell r="CK512" t="b">
            <v>0</v>
          </cell>
          <cell r="CQ512" t="str">
            <v>Conditioned</v>
          </cell>
          <cell r="CR512">
            <v>1144.6790000000001</v>
          </cell>
          <cell r="CS512" t="str">
            <v>MT</v>
          </cell>
          <cell r="CT512" t="str">
            <v>Upright</v>
          </cell>
          <cell r="CU512">
            <v>22893.58</v>
          </cell>
          <cell r="CV512" t="b">
            <v>0</v>
          </cell>
          <cell r="CZ512">
            <v>4956.4930000000004</v>
          </cell>
          <cell r="DA512" t="str">
            <v>WA</v>
          </cell>
          <cell r="DC512" t="str">
            <v>Vertical Axis</v>
          </cell>
          <cell r="DG512" t="str">
            <v>Electric</v>
          </cell>
          <cell r="DH512">
            <v>1524.7619999999999</v>
          </cell>
          <cell r="DI512" t="str">
            <v>WA</v>
          </cell>
          <cell r="DL512" t="str">
            <v>Electric</v>
          </cell>
          <cell r="DM512" t="str">
            <v>Electric</v>
          </cell>
          <cell r="DN512">
            <v>4956.4930000000004</v>
          </cell>
          <cell r="DO512" t="str">
            <v>WA</v>
          </cell>
          <cell r="DS512">
            <v>6932.7380000000003</v>
          </cell>
          <cell r="DT512" t="str">
            <v>OR</v>
          </cell>
          <cell r="DU512" t="str">
            <v>32to46</v>
          </cell>
          <cell r="DX512" t="b">
            <v>1</v>
          </cell>
          <cell r="DY512">
            <v>1524.7619999999999</v>
          </cell>
          <cell r="DZ512" t="str">
            <v>WA</v>
          </cell>
          <cell r="EC512" t="str">
            <v>Desktop</v>
          </cell>
          <cell r="ED512">
            <v>6932.7380000000003</v>
          </cell>
          <cell r="EE512" t="str">
            <v>OR</v>
          </cell>
          <cell r="EH512" t="str">
            <v>le20</v>
          </cell>
          <cell r="EI512">
            <v>4956.4930000000004</v>
          </cell>
          <cell r="EJ512" t="str">
            <v>WA</v>
          </cell>
          <cell r="EO512">
            <v>1925.059</v>
          </cell>
          <cell r="EP512" t="str">
            <v>OR</v>
          </cell>
          <cell r="ES512">
            <v>2003.7159999999999</v>
          </cell>
          <cell r="ET512" t="str">
            <v>WA</v>
          </cell>
          <cell r="EZ512" t="str">
            <v>WA</v>
          </cell>
          <cell r="FA512" t="str">
            <v>Other</v>
          </cell>
          <cell r="FB512">
            <v>2552593.895</v>
          </cell>
          <cell r="FC512">
            <v>1586077.7600000002</v>
          </cell>
          <cell r="FI512" t="str">
            <v>WA</v>
          </cell>
          <cell r="FJ512" t="str">
            <v>Other</v>
          </cell>
          <cell r="FK512" t="str">
            <v>EISAx</v>
          </cell>
          <cell r="FL512">
            <v>228714.3</v>
          </cell>
          <cell r="FS512" t="str">
            <v>WA</v>
          </cell>
          <cell r="FT512" t="str">
            <v>EISAq</v>
          </cell>
          <cell r="FV512">
            <v>414735.26399999997</v>
          </cell>
          <cell r="GD512" t="str">
            <v>OR</v>
          </cell>
          <cell r="GE512">
            <v>2852452.827</v>
          </cell>
          <cell r="GF512">
            <v>1760656.014</v>
          </cell>
          <cell r="GI512">
            <v>1</v>
          </cell>
          <cell r="GJ512">
            <v>2</v>
          </cell>
          <cell r="GK512" t="str">
            <v>OR</v>
          </cell>
          <cell r="GL512">
            <v>1188.027</v>
          </cell>
          <cell r="GM512" t="str">
            <v>Pre 1980</v>
          </cell>
          <cell r="GN512">
            <v>0</v>
          </cell>
          <cell r="GQ512">
            <v>6222799.8880559998</v>
          </cell>
          <cell r="GR512">
            <v>684591.64854750002</v>
          </cell>
          <cell r="GU512" t="str">
            <v>Wood</v>
          </cell>
          <cell r="GX512" t="str">
            <v>Baseboard/Wall/Radiant</v>
          </cell>
          <cell r="GY512" t="str">
            <v>WA</v>
          </cell>
          <cell r="GZ512">
            <v>1464.69372558594</v>
          </cell>
        </row>
        <row r="513">
          <cell r="AD513" t="str">
            <v>WA</v>
          </cell>
          <cell r="AH513" t="str">
            <v>WA</v>
          </cell>
          <cell r="AI513" t="str">
            <v>Pre 1980</v>
          </cell>
          <cell r="AJ513">
            <v>2003.7159999999999</v>
          </cell>
          <cell r="AK513" t="b">
            <v>1</v>
          </cell>
          <cell r="AN513" t="str">
            <v>WA</v>
          </cell>
          <cell r="AO513" t="str">
            <v>Natural Gas FAF</v>
          </cell>
          <cell r="AP513" t="str">
            <v>Pre 1980</v>
          </cell>
          <cell r="AQ513" t="str">
            <v>Slab on Grade</v>
          </cell>
          <cell r="AR513">
            <v>4956.49267578125</v>
          </cell>
          <cell r="AU513" t="str">
            <v>No</v>
          </cell>
          <cell r="AV513" t="b">
            <v>1</v>
          </cell>
          <cell r="AX513">
            <v>10284722.302246094</v>
          </cell>
          <cell r="AY513" t="b">
            <v>0</v>
          </cell>
          <cell r="AZ513">
            <v>3872259.9029541016</v>
          </cell>
          <cell r="BA513">
            <v>1</v>
          </cell>
          <cell r="BB513">
            <v>4956.49267578125</v>
          </cell>
          <cell r="BC513">
            <v>0.99999993458706582</v>
          </cell>
          <cell r="BF513" t="str">
            <v>ID</v>
          </cell>
          <cell r="BG513" t="str">
            <v>Heat Pump (Central System)</v>
          </cell>
          <cell r="BH513" t="str">
            <v>Post 2006</v>
          </cell>
          <cell r="BI513" t="str">
            <v>Crawlspace</v>
          </cell>
          <cell r="BJ513">
            <v>335.755533126746</v>
          </cell>
          <cell r="BM513" t="str">
            <v>No</v>
          </cell>
          <cell r="BN513">
            <v>987121.26739263325</v>
          </cell>
          <cell r="BO513" t="b">
            <v>0</v>
          </cell>
          <cell r="BP513">
            <v>323035.66978311242</v>
          </cell>
          <cell r="BQ513">
            <v>0.5</v>
          </cell>
          <cell r="BR513">
            <v>167.877766563373</v>
          </cell>
          <cell r="BU513" t="str">
            <v>WA</v>
          </cell>
          <cell r="BV513" t="str">
            <v>Pre 1980</v>
          </cell>
          <cell r="BW513" t="str">
            <v>Gas Storage Inside Conditioned Space</v>
          </cell>
          <cell r="BY513">
            <v>4956.4930000000004</v>
          </cell>
          <cell r="BZ513" t="str">
            <v>le55</v>
          </cell>
          <cell r="CF513" t="str">
            <v>Unconditioned</v>
          </cell>
          <cell r="CG513">
            <v>6932.7380000000003</v>
          </cell>
          <cell r="CH513" t="str">
            <v>OR</v>
          </cell>
          <cell r="CI513" t="str">
            <v>Top-Freezer w/o TTD Ice</v>
          </cell>
          <cell r="CJ513">
            <v>152520.236</v>
          </cell>
          <cell r="CK513" t="b">
            <v>0</v>
          </cell>
          <cell r="CQ513" t="str">
            <v>Unconditioned</v>
          </cell>
          <cell r="CR513">
            <v>1925.059</v>
          </cell>
          <cell r="CS513" t="str">
            <v>OR</v>
          </cell>
          <cell r="CT513" t="str">
            <v>Upright</v>
          </cell>
          <cell r="CU513">
            <v>28875.884999999998</v>
          </cell>
          <cell r="CV513" t="b">
            <v>0</v>
          </cell>
          <cell r="CZ513">
            <v>1150.8789999999999</v>
          </cell>
          <cell r="DA513" t="str">
            <v>WA</v>
          </cell>
          <cell r="DC513" t="str">
            <v>Horizontal Axis</v>
          </cell>
          <cell r="DG513" t="str">
            <v>Electric</v>
          </cell>
          <cell r="DH513">
            <v>2003.7159999999999</v>
          </cell>
          <cell r="DI513" t="str">
            <v>WA</v>
          </cell>
          <cell r="DL513" t="str">
            <v>Electric</v>
          </cell>
          <cell r="DM513" t="str">
            <v>Electric</v>
          </cell>
          <cell r="DN513">
            <v>4956.4930000000004</v>
          </cell>
          <cell r="DO513" t="str">
            <v>WA</v>
          </cell>
          <cell r="DS513">
            <v>1524.7619999999999</v>
          </cell>
          <cell r="DT513" t="str">
            <v>WA</v>
          </cell>
          <cell r="DU513" t="str">
            <v>lt32</v>
          </cell>
          <cell r="DX513" t="b">
            <v>0</v>
          </cell>
          <cell r="DY513">
            <v>1524.7619999999999</v>
          </cell>
          <cell r="DZ513" t="str">
            <v>WA</v>
          </cell>
          <cell r="EC513" t="str">
            <v>Desktop</v>
          </cell>
          <cell r="ED513">
            <v>6932.7380000000003</v>
          </cell>
          <cell r="EE513" t="str">
            <v>OR</v>
          </cell>
          <cell r="EH513" t="str">
            <v>le20</v>
          </cell>
          <cell r="EI513">
            <v>4956.4930000000004</v>
          </cell>
          <cell r="EJ513" t="str">
            <v>WA</v>
          </cell>
          <cell r="EO513">
            <v>1925.059</v>
          </cell>
          <cell r="EP513" t="str">
            <v>OR</v>
          </cell>
          <cell r="ES513">
            <v>1524.7619999999999</v>
          </cell>
          <cell r="ET513" t="str">
            <v>WA</v>
          </cell>
          <cell r="EZ513" t="str">
            <v>OR</v>
          </cell>
          <cell r="FA513" t="str">
            <v>Bathroom</v>
          </cell>
          <cell r="FB513">
            <v>152520.236</v>
          </cell>
          <cell r="FC513">
            <v>332771.424</v>
          </cell>
          <cell r="FI513" t="str">
            <v>WA</v>
          </cell>
          <cell r="FJ513" t="str">
            <v>Bathroom</v>
          </cell>
          <cell r="FK513" t="str">
            <v>EISAx</v>
          </cell>
          <cell r="FL513">
            <v>152476.19999999998</v>
          </cell>
          <cell r="FS513" t="str">
            <v>WA</v>
          </cell>
          <cell r="FT513" t="str">
            <v>EISAx</v>
          </cell>
          <cell r="FV513">
            <v>907233.39</v>
          </cell>
          <cell r="GD513" t="str">
            <v>WA</v>
          </cell>
          <cell r="GE513">
            <v>945753.95199999993</v>
          </cell>
          <cell r="GF513">
            <v>2143976.12</v>
          </cell>
          <cell r="GI513">
            <v>1</v>
          </cell>
          <cell r="GJ513">
            <v>1</v>
          </cell>
          <cell r="GK513" t="str">
            <v>WA</v>
          </cell>
          <cell r="GL513">
            <v>2003.7159999999999</v>
          </cell>
          <cell r="GM513" t="str">
            <v>Pre 1980</v>
          </cell>
          <cell r="GN513">
            <v>0</v>
          </cell>
          <cell r="GQ513">
            <v>10718403.861307999</v>
          </cell>
          <cell r="GR513">
            <v>344634.14270999999</v>
          </cell>
          <cell r="GU513" t="str">
            <v>Natural Gas FAF</v>
          </cell>
          <cell r="GX513" t="str">
            <v>None</v>
          </cell>
          <cell r="GY513" t="str">
            <v>WA</v>
          </cell>
          <cell r="GZ513">
            <v>2003.71557617188</v>
          </cell>
        </row>
        <row r="514">
          <cell r="AD514" t="str">
            <v>WA</v>
          </cell>
          <cell r="AH514" t="str">
            <v>WA</v>
          </cell>
          <cell r="AI514" t="str">
            <v>Pre 1980</v>
          </cell>
          <cell r="AJ514">
            <v>2003.7159999999999</v>
          </cell>
          <cell r="AK514" t="b">
            <v>1</v>
          </cell>
          <cell r="AN514" t="str">
            <v>WA</v>
          </cell>
          <cell r="AO514" t="str">
            <v>Natural Gas Other</v>
          </cell>
          <cell r="AP514" t="str">
            <v>Post 2006</v>
          </cell>
          <cell r="AQ514" t="str">
            <v>Crawlspace</v>
          </cell>
          <cell r="AR514">
            <v>2003.71557617188</v>
          </cell>
          <cell r="AU514" t="str">
            <v>No</v>
          </cell>
          <cell r="AV514" t="b">
            <v>0</v>
          </cell>
          <cell r="AX514">
            <v>3887208.2177734473</v>
          </cell>
          <cell r="AY514" t="b">
            <v>0</v>
          </cell>
          <cell r="AZ514">
            <v>407094.292496168</v>
          </cell>
          <cell r="BA514" t="str">
            <v/>
          </cell>
          <cell r="BB514" t="str">
            <v/>
          </cell>
          <cell r="BC514">
            <v>0.99999978847894622</v>
          </cell>
          <cell r="BF514" t="str">
            <v>ID</v>
          </cell>
          <cell r="BG514" t="str">
            <v>Central Air Conditioning (Ducted System)</v>
          </cell>
          <cell r="BH514" t="str">
            <v>Pre 1980</v>
          </cell>
          <cell r="BI514" t="str">
            <v>Basement</v>
          </cell>
          <cell r="BJ514">
            <v>3785.76440429688</v>
          </cell>
          <cell r="BM514" t="str">
            <v>No</v>
          </cell>
          <cell r="BN514">
            <v>12265876.669921892</v>
          </cell>
          <cell r="BO514" t="b">
            <v>0</v>
          </cell>
          <cell r="BP514">
            <v>3487294.7386621139</v>
          </cell>
          <cell r="BQ514">
            <v>1</v>
          </cell>
          <cell r="BR514">
            <v>3785.76440429688</v>
          </cell>
          <cell r="BU514" t="str">
            <v>WA</v>
          </cell>
          <cell r="BV514" t="str">
            <v>Pre 1980</v>
          </cell>
          <cell r="BW514" t="str">
            <v>Electric Storage - Inside Conditioned Space</v>
          </cell>
          <cell r="BY514">
            <v>2003.7159999999999</v>
          </cell>
          <cell r="BZ514" t="str">
            <v>gt55</v>
          </cell>
          <cell r="CF514" t="str">
            <v>Conditioned</v>
          </cell>
          <cell r="CG514">
            <v>2003.7159999999999</v>
          </cell>
          <cell r="CH514" t="str">
            <v>WA</v>
          </cell>
          <cell r="CI514" t="str">
            <v>Top-Freezer w/o TTD Ice</v>
          </cell>
          <cell r="CJ514">
            <v>36066.887999999999</v>
          </cell>
          <cell r="CK514" t="b">
            <v>0</v>
          </cell>
          <cell r="CQ514" t="str">
            <v>Conditioned</v>
          </cell>
          <cell r="CR514">
            <v>2079.9929999999999</v>
          </cell>
          <cell r="CS514" t="str">
            <v>WA</v>
          </cell>
          <cell r="CT514" t="str">
            <v>Upright</v>
          </cell>
          <cell r="CU514">
            <v>37439.873999999996</v>
          </cell>
          <cell r="CV514" t="b">
            <v>0</v>
          </cell>
          <cell r="CZ514">
            <v>1524.7619999999999</v>
          </cell>
          <cell r="DA514" t="str">
            <v>WA</v>
          </cell>
          <cell r="DC514" t="str">
            <v>Horizontal Axis</v>
          </cell>
          <cell r="DG514" t="str">
            <v>Electric</v>
          </cell>
          <cell r="DH514">
            <v>1188.027</v>
          </cell>
          <cell r="DI514" t="str">
            <v>OR</v>
          </cell>
          <cell r="DL514" t="str">
            <v>Gas</v>
          </cell>
          <cell r="DM514" t="str">
            <v>Electric</v>
          </cell>
          <cell r="DN514">
            <v>4956.4930000000004</v>
          </cell>
          <cell r="DO514" t="str">
            <v>WA</v>
          </cell>
          <cell r="DS514">
            <v>1524.7619999999999</v>
          </cell>
          <cell r="DT514" t="str">
            <v>WA</v>
          </cell>
          <cell r="DU514" t="str">
            <v>32to46</v>
          </cell>
          <cell r="DX514" t="b">
            <v>0</v>
          </cell>
          <cell r="DY514">
            <v>1524.7619999999999</v>
          </cell>
          <cell r="DZ514" t="str">
            <v>WA</v>
          </cell>
          <cell r="EC514" t="str">
            <v>Desktop</v>
          </cell>
          <cell r="ED514">
            <v>4956.4930000000004</v>
          </cell>
          <cell r="EE514" t="str">
            <v>WA</v>
          </cell>
          <cell r="EH514" t="str">
            <v>le20</v>
          </cell>
          <cell r="EI514">
            <v>4956.4930000000004</v>
          </cell>
          <cell r="EJ514" t="str">
            <v>WA</v>
          </cell>
          <cell r="EO514">
            <v>1925.059</v>
          </cell>
          <cell r="EP514" t="str">
            <v>OR</v>
          </cell>
          <cell r="ES514">
            <v>2003.7159999999999</v>
          </cell>
          <cell r="ET514" t="str">
            <v>WA</v>
          </cell>
          <cell r="EZ514" t="str">
            <v>OR</v>
          </cell>
          <cell r="FA514" t="str">
            <v>Bedrooms</v>
          </cell>
          <cell r="FB514">
            <v>2773095.2</v>
          </cell>
          <cell r="FC514">
            <v>4228970.1800000006</v>
          </cell>
          <cell r="FI514" t="str">
            <v>WA</v>
          </cell>
          <cell r="FJ514" t="str">
            <v>Bedrooms</v>
          </cell>
          <cell r="FK514" t="str">
            <v>EISAq</v>
          </cell>
          <cell r="FL514">
            <v>134179.05599999998</v>
          </cell>
          <cell r="FS514" t="str">
            <v>OR</v>
          </cell>
          <cell r="FT514" t="str">
            <v>EISAnqnx</v>
          </cell>
          <cell r="FV514">
            <v>4241256.3900000006</v>
          </cell>
          <cell r="GD514" t="str">
            <v>WA</v>
          </cell>
          <cell r="GE514">
            <v>3418339.4959999998</v>
          </cell>
          <cell r="GF514">
            <v>1514809.2959999999</v>
          </cell>
          <cell r="GI514">
            <v>1</v>
          </cell>
          <cell r="GJ514">
            <v>1</v>
          </cell>
          <cell r="GK514" t="str">
            <v>WA</v>
          </cell>
          <cell r="GL514">
            <v>2003.7159999999999</v>
          </cell>
          <cell r="GM514" t="str">
            <v>Pre 1980</v>
          </cell>
          <cell r="GN514">
            <v>-1</v>
          </cell>
          <cell r="GQ514">
            <v>10718403.861307999</v>
          </cell>
          <cell r="GR514">
            <v>344634.14270999999</v>
          </cell>
          <cell r="GU514" t="str">
            <v>Natural Gas FAF</v>
          </cell>
          <cell r="GX514" t="str">
            <v>None</v>
          </cell>
          <cell r="GY514" t="str">
            <v>WA</v>
          </cell>
          <cell r="GZ514">
            <v>1524.76245117188</v>
          </cell>
        </row>
        <row r="515">
          <cell r="AD515" t="str">
            <v>WA</v>
          </cell>
          <cell r="AH515" t="str">
            <v>WA</v>
          </cell>
          <cell r="AI515" t="str">
            <v>1993-2006</v>
          </cell>
          <cell r="AJ515">
            <v>4956.4930000000004</v>
          </cell>
          <cell r="AK515" t="b">
            <v>1</v>
          </cell>
          <cell r="AN515" t="str">
            <v>WA</v>
          </cell>
          <cell r="AO515" t="str">
            <v>Natural Gas FAF</v>
          </cell>
          <cell r="AP515" t="str">
            <v>Post 2006</v>
          </cell>
          <cell r="AQ515" t="str">
            <v>Crawlspace</v>
          </cell>
          <cell r="AR515">
            <v>2003.71557617188</v>
          </cell>
          <cell r="AU515" t="str">
            <v>No</v>
          </cell>
          <cell r="AV515" t="b">
            <v>1</v>
          </cell>
          <cell r="AX515">
            <v>3887208.2177734473</v>
          </cell>
          <cell r="AY515" t="b">
            <v>0</v>
          </cell>
          <cell r="AZ515">
            <v>407094.292496168</v>
          </cell>
          <cell r="BA515">
            <v>1</v>
          </cell>
          <cell r="BB515">
            <v>2003.71557617188</v>
          </cell>
          <cell r="BC515">
            <v>0.99999978847894622</v>
          </cell>
          <cell r="BF515" t="str">
            <v>WA</v>
          </cell>
          <cell r="BG515" t="str">
            <v>Heat Pump (Central System)</v>
          </cell>
          <cell r="BH515" t="str">
            <v>Pre 1980</v>
          </cell>
          <cell r="BI515" t="str">
            <v>Crawlspace</v>
          </cell>
          <cell r="BJ515">
            <v>2079.99340820313</v>
          </cell>
          <cell r="BM515" t="str">
            <v>No</v>
          </cell>
          <cell r="BN515">
            <v>5459982.6965332162</v>
          </cell>
          <cell r="BO515" t="b">
            <v>0</v>
          </cell>
          <cell r="BP515">
            <v>1257572.1265739042</v>
          </cell>
          <cell r="BQ515">
            <v>1</v>
          </cell>
          <cell r="BR515">
            <v>2079.99340820313</v>
          </cell>
          <cell r="BU515" t="str">
            <v>WA</v>
          </cell>
          <cell r="BV515" t="str">
            <v>1993-2006</v>
          </cell>
          <cell r="BW515" t="str">
            <v>Electric Storage - Outside Conditioned Space - Buffered</v>
          </cell>
          <cell r="BY515">
            <v>1464.694</v>
          </cell>
          <cell r="BZ515" t="str">
            <v>le55</v>
          </cell>
          <cell r="CF515" t="str">
            <v>Conditioned</v>
          </cell>
          <cell r="CG515">
            <v>1188.027</v>
          </cell>
          <cell r="CH515" t="str">
            <v>OR</v>
          </cell>
          <cell r="CI515" t="str">
            <v>Side-by-Side w/ TTD Ice</v>
          </cell>
          <cell r="CJ515">
            <v>29700.675000000003</v>
          </cell>
          <cell r="CK515" t="b">
            <v>0</v>
          </cell>
          <cell r="CQ515" t="str">
            <v>Unconditioned</v>
          </cell>
          <cell r="CR515">
            <v>1925.059</v>
          </cell>
          <cell r="CS515" t="str">
            <v>OR</v>
          </cell>
          <cell r="CT515" t="str">
            <v>Chest</v>
          </cell>
          <cell r="CU515">
            <v>42351.298000000003</v>
          </cell>
          <cell r="CV515" t="b">
            <v>0</v>
          </cell>
          <cell r="CZ515">
            <v>1464.694</v>
          </cell>
          <cell r="DA515" t="str">
            <v>WA</v>
          </cell>
          <cell r="DC515" t="str">
            <v>Vertical Axis</v>
          </cell>
          <cell r="DG515" t="str">
            <v>Electric</v>
          </cell>
          <cell r="DH515">
            <v>1524.7619999999999</v>
          </cell>
          <cell r="DI515" t="str">
            <v>WA</v>
          </cell>
          <cell r="DL515" t="str">
            <v>Gas</v>
          </cell>
          <cell r="DM515" t="str">
            <v>Gas</v>
          </cell>
          <cell r="DN515">
            <v>1524.7619999999999</v>
          </cell>
          <cell r="DO515" t="str">
            <v>WA</v>
          </cell>
          <cell r="DS515">
            <v>2003.7159999999999</v>
          </cell>
          <cell r="DT515" t="str">
            <v>WA</v>
          </cell>
          <cell r="DU515" t="str">
            <v>32to46</v>
          </cell>
          <cell r="DX515" t="b">
            <v>1</v>
          </cell>
          <cell r="DY515">
            <v>1524.7619999999999</v>
          </cell>
          <cell r="DZ515" t="str">
            <v>WA</v>
          </cell>
          <cell r="EC515" t="str">
            <v>Desktop</v>
          </cell>
          <cell r="ED515">
            <v>2003.7159999999999</v>
          </cell>
          <cell r="EE515" t="str">
            <v>WA</v>
          </cell>
          <cell r="EH515" t="str">
            <v>le20</v>
          </cell>
          <cell r="EI515">
            <v>4956.4930000000004</v>
          </cell>
          <cell r="EJ515" t="str">
            <v>WA</v>
          </cell>
          <cell r="EO515">
            <v>1925.059</v>
          </cell>
          <cell r="EP515" t="str">
            <v>OR</v>
          </cell>
          <cell r="ES515">
            <v>4956.4930000000004</v>
          </cell>
          <cell r="ET515" t="str">
            <v>WA</v>
          </cell>
          <cell r="EZ515" t="str">
            <v>OR</v>
          </cell>
          <cell r="FA515" t="str">
            <v>Exterior</v>
          </cell>
          <cell r="FB515">
            <v>1733184.5</v>
          </cell>
          <cell r="FC515">
            <v>8319285.6000000006</v>
          </cell>
          <cell r="FI515" t="str">
            <v>WA</v>
          </cell>
          <cell r="FJ515" t="str">
            <v>Exterior</v>
          </cell>
          <cell r="FK515" t="str">
            <v>EISAq</v>
          </cell>
          <cell r="FL515">
            <v>100634.292</v>
          </cell>
          <cell r="FS515" t="str">
            <v>OR</v>
          </cell>
          <cell r="FT515" t="str">
            <v>EISAq</v>
          </cell>
          <cell r="FV515">
            <v>76033.728000000003</v>
          </cell>
          <cell r="GD515" t="str">
            <v>WA</v>
          </cell>
          <cell r="GE515">
            <v>3449719.1280000005</v>
          </cell>
          <cell r="GF515">
            <v>4510408.6300000008</v>
          </cell>
          <cell r="GI515">
            <v>1</v>
          </cell>
          <cell r="GJ515">
            <v>1</v>
          </cell>
          <cell r="GK515" t="str">
            <v>WA</v>
          </cell>
          <cell r="GL515">
            <v>4956.4930000000004</v>
          </cell>
          <cell r="GM515" t="str">
            <v>1993-2006</v>
          </cell>
          <cell r="GN515">
            <v>-1</v>
          </cell>
          <cell r="GQ515">
            <v>27922269.490189001</v>
          </cell>
          <cell r="GR515">
            <v>175893.54533749999</v>
          </cell>
          <cell r="GU515" t="str">
            <v>Heat Pump (Central System)</v>
          </cell>
          <cell r="GX515" t="str">
            <v>None</v>
          </cell>
          <cell r="GY515" t="str">
            <v>WA</v>
          </cell>
          <cell r="GZ515">
            <v>4956.49267578125</v>
          </cell>
        </row>
        <row r="516">
          <cell r="AD516" t="str">
            <v>WA</v>
          </cell>
          <cell r="AH516" t="str">
            <v>WA</v>
          </cell>
          <cell r="AI516" t="str">
            <v>Pre 1980</v>
          </cell>
          <cell r="AJ516">
            <v>1150.8789999999999</v>
          </cell>
          <cell r="AK516" t="b">
            <v>1</v>
          </cell>
          <cell r="AN516" t="str">
            <v>WA</v>
          </cell>
          <cell r="AO516" t="str">
            <v>Natural Gas Other</v>
          </cell>
          <cell r="AP516" t="str">
            <v>1980-1992</v>
          </cell>
          <cell r="AQ516" t="str">
            <v>Basement</v>
          </cell>
          <cell r="AR516">
            <v>4956.49267578125</v>
          </cell>
          <cell r="AU516" t="str">
            <v>No</v>
          </cell>
          <cell r="AV516" t="b">
            <v>0</v>
          </cell>
          <cell r="AX516">
            <v>6740830.0390625</v>
          </cell>
          <cell r="AY516" t="b">
            <v>0</v>
          </cell>
          <cell r="AZ516">
            <v>2008469.9620800782</v>
          </cell>
          <cell r="BA516" t="str">
            <v/>
          </cell>
          <cell r="BB516" t="str">
            <v/>
          </cell>
          <cell r="BC516">
            <v>0.99999993458706582</v>
          </cell>
          <cell r="BF516" t="str">
            <v>ID</v>
          </cell>
          <cell r="BG516" t="str">
            <v>Central Air Conditioning (Ducted System)</v>
          </cell>
          <cell r="BH516" t="str">
            <v>1993-2006</v>
          </cell>
          <cell r="BI516" t="str">
            <v>Crawlspace</v>
          </cell>
          <cell r="BJ516">
            <v>1192.46508789063</v>
          </cell>
          <cell r="BM516" t="str">
            <v>No</v>
          </cell>
          <cell r="BN516">
            <v>4431200.2666015811</v>
          </cell>
          <cell r="BO516" t="b">
            <v>0</v>
          </cell>
          <cell r="BP516">
            <v>686290.96553157037</v>
          </cell>
          <cell r="BQ516">
            <v>1</v>
          </cell>
          <cell r="BR516">
            <v>1192.46508789063</v>
          </cell>
          <cell r="BU516" t="str">
            <v>WA</v>
          </cell>
          <cell r="BV516" t="str">
            <v>Pre 1980</v>
          </cell>
          <cell r="BW516" t="str">
            <v>Electric Storage - Outside Conditioned Space - Buffered</v>
          </cell>
          <cell r="BY516">
            <v>2003.7159999999999</v>
          </cell>
          <cell r="BZ516" t="str">
            <v>le55</v>
          </cell>
          <cell r="CF516" t="str">
            <v>Unconditioned</v>
          </cell>
          <cell r="CG516">
            <v>1150.8789999999999</v>
          </cell>
          <cell r="CH516" t="str">
            <v>WA</v>
          </cell>
          <cell r="CI516" t="str">
            <v>Top-Freezer w/o TTD Ice</v>
          </cell>
          <cell r="CJ516">
            <v>20715.822</v>
          </cell>
          <cell r="CK516" t="b">
            <v>0</v>
          </cell>
          <cell r="CQ516" t="str">
            <v>Conditioned</v>
          </cell>
          <cell r="CR516">
            <v>1612.692</v>
          </cell>
          <cell r="CS516" t="str">
            <v>OR</v>
          </cell>
          <cell r="CT516" t="str">
            <v>Upright</v>
          </cell>
          <cell r="CU516">
            <v>16126.92</v>
          </cell>
          <cell r="CV516" t="b">
            <v>0</v>
          </cell>
          <cell r="CZ516">
            <v>2003.7159999999999</v>
          </cell>
          <cell r="DA516" t="str">
            <v>WA</v>
          </cell>
          <cell r="DC516" t="str">
            <v>Vertical Axis</v>
          </cell>
          <cell r="DG516" t="str">
            <v>Electric</v>
          </cell>
          <cell r="DH516">
            <v>1464.694</v>
          </cell>
          <cell r="DI516" t="str">
            <v>WA</v>
          </cell>
          <cell r="DL516" t="str">
            <v>Gas</v>
          </cell>
          <cell r="DM516" t="str">
            <v>Gas</v>
          </cell>
          <cell r="DN516">
            <v>2003.7159999999999</v>
          </cell>
          <cell r="DO516" t="str">
            <v>WA</v>
          </cell>
          <cell r="DS516">
            <v>2003.7159999999999</v>
          </cell>
          <cell r="DT516" t="str">
            <v>WA</v>
          </cell>
          <cell r="DU516" t="str">
            <v>lt32</v>
          </cell>
          <cell r="DX516" t="b">
            <v>0</v>
          </cell>
          <cell r="DY516">
            <v>1188.027</v>
          </cell>
          <cell r="DZ516" t="str">
            <v>OR</v>
          </cell>
          <cell r="EC516" t="str">
            <v>Desktop</v>
          </cell>
          <cell r="ED516">
            <v>2003.7159999999999</v>
          </cell>
          <cell r="EE516" t="str">
            <v>WA</v>
          </cell>
          <cell r="EH516" t="str">
            <v>gt20</v>
          </cell>
          <cell r="EI516">
            <v>4956.4930000000004</v>
          </cell>
          <cell r="EJ516" t="str">
            <v>WA</v>
          </cell>
          <cell r="EO516">
            <v>1925.059</v>
          </cell>
          <cell r="EP516" t="str">
            <v>OR</v>
          </cell>
          <cell r="ES516">
            <v>4956.4930000000004</v>
          </cell>
          <cell r="ET516" t="str">
            <v>WA</v>
          </cell>
          <cell r="EZ516" t="str">
            <v>OR</v>
          </cell>
          <cell r="FA516" t="str">
            <v>Kitchen</v>
          </cell>
          <cell r="FB516">
            <v>519955.35000000003</v>
          </cell>
          <cell r="FC516">
            <v>610080.94400000002</v>
          </cell>
          <cell r="FI516" t="str">
            <v>WA</v>
          </cell>
          <cell r="FJ516" t="str">
            <v>Exterior</v>
          </cell>
          <cell r="FK516" t="str">
            <v>EISAx</v>
          </cell>
          <cell r="FL516">
            <v>114357.15</v>
          </cell>
          <cell r="FS516" t="str">
            <v>OR</v>
          </cell>
          <cell r="FT516" t="str">
            <v>EISAx</v>
          </cell>
          <cell r="FV516">
            <v>475210.80000000005</v>
          </cell>
          <cell r="GD516" t="str">
            <v>WA</v>
          </cell>
          <cell r="GE516">
            <v>4199557.4709999999</v>
          </cell>
          <cell r="GF516">
            <v>2081940.1109999998</v>
          </cell>
          <cell r="GI516">
            <v>1</v>
          </cell>
          <cell r="GJ516">
            <v>1</v>
          </cell>
          <cell r="GK516" t="str">
            <v>WA</v>
          </cell>
          <cell r="GL516">
            <v>1150.8789999999999</v>
          </cell>
          <cell r="GM516" t="str">
            <v>Pre 1980</v>
          </cell>
          <cell r="GN516">
            <v>-1</v>
          </cell>
          <cell r="GQ516">
            <v>5802691.6372349998</v>
          </cell>
          <cell r="GR516">
            <v>402853.68515999999</v>
          </cell>
          <cell r="GU516" t="str">
            <v>Natural Gas FAF</v>
          </cell>
          <cell r="GX516" t="str">
            <v>Wood</v>
          </cell>
          <cell r="GY516" t="str">
            <v>WA</v>
          </cell>
          <cell r="GZ516">
            <v>4956.49267578125</v>
          </cell>
        </row>
        <row r="517">
          <cell r="AD517" t="str">
            <v>WA</v>
          </cell>
          <cell r="AH517" t="str">
            <v>WA</v>
          </cell>
          <cell r="AI517" t="str">
            <v>Pre 1980</v>
          </cell>
          <cell r="AJ517">
            <v>1524.7619999999999</v>
          </cell>
          <cell r="AK517" t="b">
            <v>1</v>
          </cell>
          <cell r="AN517" t="str">
            <v>WA</v>
          </cell>
          <cell r="AO517" t="str">
            <v>Electric FAF</v>
          </cell>
          <cell r="AP517" t="str">
            <v>1980-1992</v>
          </cell>
          <cell r="AQ517" t="str">
            <v>Basement</v>
          </cell>
          <cell r="AR517">
            <v>4956.49267578125</v>
          </cell>
          <cell r="AU517" t="str">
            <v>No</v>
          </cell>
          <cell r="AV517" t="b">
            <v>1</v>
          </cell>
          <cell r="AX517">
            <v>6740830.0390625</v>
          </cell>
          <cell r="AY517" t="b">
            <v>0</v>
          </cell>
          <cell r="AZ517">
            <v>2008469.9620800782</v>
          </cell>
          <cell r="BA517">
            <v>1</v>
          </cell>
          <cell r="BB517">
            <v>4956.49267578125</v>
          </cell>
          <cell r="BC517">
            <v>0.99999993458706582</v>
          </cell>
          <cell r="BF517" t="str">
            <v>WA</v>
          </cell>
          <cell r="BG517" t="str">
            <v>Heat Pump (Central System)</v>
          </cell>
          <cell r="BH517" t="str">
            <v>Post 2006</v>
          </cell>
          <cell r="BI517" t="str">
            <v>Slab on Grade</v>
          </cell>
          <cell r="BJ517">
            <v>1904.28771972656</v>
          </cell>
          <cell r="BM517" t="str">
            <v>No</v>
          </cell>
          <cell r="BN517">
            <v>5373899.9450683519</v>
          </cell>
          <cell r="BO517" t="b">
            <v>0</v>
          </cell>
          <cell r="BP517">
            <v>714488.75244140532</v>
          </cell>
          <cell r="BQ517">
            <v>1</v>
          </cell>
          <cell r="BR517">
            <v>1904.28771972656</v>
          </cell>
          <cell r="BU517" t="str">
            <v>OR</v>
          </cell>
          <cell r="BV517" t="str">
            <v>Pre 1980</v>
          </cell>
          <cell r="BW517" t="str">
            <v>Gas Storage Inside Conditioned Space</v>
          </cell>
          <cell r="BY517">
            <v>6932.7380000000003</v>
          </cell>
          <cell r="BZ517" t="str">
            <v>le55</v>
          </cell>
          <cell r="CF517" t="str">
            <v>Conditioned</v>
          </cell>
          <cell r="CG517">
            <v>1150.8789999999999</v>
          </cell>
          <cell r="CH517" t="str">
            <v>WA</v>
          </cell>
          <cell r="CI517" t="str">
            <v>Bottom-Freezer (Including French Door) w/o TTD Ice</v>
          </cell>
          <cell r="CJ517">
            <v>28771.974999999999</v>
          </cell>
          <cell r="CK517" t="b">
            <v>0</v>
          </cell>
          <cell r="CQ517" t="str">
            <v>Conditioned</v>
          </cell>
          <cell r="CR517">
            <v>1612.692</v>
          </cell>
          <cell r="CS517" t="str">
            <v>OR</v>
          </cell>
          <cell r="CT517" t="str">
            <v>Upright</v>
          </cell>
          <cell r="CU517">
            <v>24190.38</v>
          </cell>
          <cell r="CV517" t="b">
            <v>0</v>
          </cell>
          <cell r="CZ517">
            <v>6932.7380000000003</v>
          </cell>
          <cell r="DA517" t="str">
            <v>OR</v>
          </cell>
          <cell r="DC517" t="str">
            <v>Vertical Axis</v>
          </cell>
          <cell r="DG517" t="str">
            <v>Gas</v>
          </cell>
          <cell r="DH517">
            <v>4956.4930000000004</v>
          </cell>
          <cell r="DI517" t="str">
            <v>WA</v>
          </cell>
          <cell r="DL517" t="str">
            <v>Gas</v>
          </cell>
          <cell r="DM517" t="str">
            <v>Gas</v>
          </cell>
          <cell r="DN517">
            <v>1524.7619999999999</v>
          </cell>
          <cell r="DO517" t="str">
            <v>WA</v>
          </cell>
          <cell r="DS517">
            <v>2003.7159999999999</v>
          </cell>
          <cell r="DT517" t="str">
            <v>WA</v>
          </cell>
          <cell r="DU517" t="str">
            <v>lt32</v>
          </cell>
          <cell r="DX517" t="b">
            <v>1</v>
          </cell>
          <cell r="DY517">
            <v>1188.027</v>
          </cell>
          <cell r="DZ517" t="str">
            <v>OR</v>
          </cell>
          <cell r="EC517" t="str">
            <v>Desktop</v>
          </cell>
          <cell r="ED517">
            <v>4956.4930000000004</v>
          </cell>
          <cell r="EE517" t="str">
            <v>WA</v>
          </cell>
          <cell r="EH517" t="str">
            <v>le20</v>
          </cell>
          <cell r="EI517">
            <v>4956.4930000000004</v>
          </cell>
          <cell r="EJ517" t="str">
            <v>WA</v>
          </cell>
          <cell r="EO517">
            <v>1925.059</v>
          </cell>
          <cell r="EP517" t="str">
            <v>OR</v>
          </cell>
          <cell r="ES517">
            <v>2003.7159999999999</v>
          </cell>
          <cell r="ET517" t="str">
            <v>WA</v>
          </cell>
          <cell r="EZ517" t="str">
            <v>OR</v>
          </cell>
          <cell r="FA517" t="str">
            <v>Living Room/Family Room</v>
          </cell>
          <cell r="FB517">
            <v>1039910.7000000001</v>
          </cell>
          <cell r="FC517">
            <v>1213229.1500000001</v>
          </cell>
          <cell r="FI517" t="str">
            <v>WA</v>
          </cell>
          <cell r="FJ517" t="str">
            <v>Kitchen</v>
          </cell>
          <cell r="FK517" t="str">
            <v>EISAq</v>
          </cell>
          <cell r="FL517">
            <v>134179.05599999998</v>
          </cell>
          <cell r="FS517" t="str">
            <v>WA</v>
          </cell>
          <cell r="FT517" t="str">
            <v>EISAnqnx</v>
          </cell>
          <cell r="FV517">
            <v>1219931.74</v>
          </cell>
          <cell r="GD517" t="str">
            <v>WA</v>
          </cell>
          <cell r="GE517">
            <v>3040375.4279999998</v>
          </cell>
          <cell r="GF517">
            <v>3506952.6</v>
          </cell>
          <cell r="GI517">
            <v>1</v>
          </cell>
          <cell r="GJ517">
            <v>1</v>
          </cell>
          <cell r="GK517" t="str">
            <v>WA</v>
          </cell>
          <cell r="GL517">
            <v>1524.7619999999999</v>
          </cell>
          <cell r="GM517" t="str">
            <v>Pre 1980</v>
          </cell>
          <cell r="GN517">
            <v>0</v>
          </cell>
          <cell r="GQ517">
            <v>7547541.4047599994</v>
          </cell>
          <cell r="GR517">
            <v>442748.95384500001</v>
          </cell>
          <cell r="GU517" t="str">
            <v>Electric FAF</v>
          </cell>
          <cell r="GX517" t="str">
            <v>Baseboard/Wall/Radiant</v>
          </cell>
          <cell r="GY517" t="str">
            <v>WA</v>
          </cell>
          <cell r="GZ517">
            <v>2003.71557617188</v>
          </cell>
        </row>
        <row r="518">
          <cell r="AD518" t="str">
            <v>WA</v>
          </cell>
          <cell r="AH518" t="str">
            <v>WA</v>
          </cell>
          <cell r="AI518" t="str">
            <v>Pre 1980</v>
          </cell>
          <cell r="AJ518">
            <v>1464.694</v>
          </cell>
          <cell r="AK518" t="b">
            <v>1</v>
          </cell>
          <cell r="AN518" t="str">
            <v>OR</v>
          </cell>
          <cell r="AO518" t="str">
            <v>Heat Pump (Central System)</v>
          </cell>
          <cell r="AP518" t="str">
            <v>Post 2006</v>
          </cell>
          <cell r="AQ518" t="str">
            <v>Crawlspace</v>
          </cell>
          <cell r="AR518">
            <v>6932.73828125</v>
          </cell>
          <cell r="AU518" t="str">
            <v>No</v>
          </cell>
          <cell r="AV518" t="b">
            <v>1</v>
          </cell>
          <cell r="AX518">
            <v>9192810.9609375</v>
          </cell>
          <cell r="AY518" t="b">
            <v>0</v>
          </cell>
          <cell r="AZ518">
            <v>1772458.5326757813</v>
          </cell>
          <cell r="BA518">
            <v>1</v>
          </cell>
          <cell r="BB518">
            <v>6932.73828125</v>
          </cell>
          <cell r="BC518">
            <v>1.0000000405683873</v>
          </cell>
          <cell r="BF518" t="str">
            <v>MT</v>
          </cell>
          <cell r="BG518" t="str">
            <v>Central Air Conditioning (Ducted System)</v>
          </cell>
          <cell r="BH518" t="str">
            <v>1993-2006</v>
          </cell>
          <cell r="BI518" t="str">
            <v>Crawlspace</v>
          </cell>
          <cell r="BJ518">
            <v>1144.67944335938</v>
          </cell>
          <cell r="BM518" t="str">
            <v>No</v>
          </cell>
          <cell r="BN518">
            <v>2308818.4372558696</v>
          </cell>
          <cell r="BO518" t="b">
            <v>0</v>
          </cell>
          <cell r="BP518">
            <v>407556.47666733578</v>
          </cell>
          <cell r="BQ518">
            <v>1</v>
          </cell>
          <cell r="BR518">
            <v>1144.67944335938</v>
          </cell>
          <cell r="BU518" t="str">
            <v>WA</v>
          </cell>
          <cell r="BV518" t="str">
            <v>1980-1992</v>
          </cell>
          <cell r="BW518" t="str">
            <v>Electric Storage - Outside Conditioned Space - Buffered</v>
          </cell>
          <cell r="BY518">
            <v>2003.7159999999999</v>
          </cell>
          <cell r="BZ518" t="str">
            <v>le55</v>
          </cell>
          <cell r="CF518" t="str">
            <v>Conditioned</v>
          </cell>
          <cell r="CG518">
            <v>1150.8789999999999</v>
          </cell>
          <cell r="CH518" t="str">
            <v>WA</v>
          </cell>
          <cell r="CI518" t="str">
            <v>Side-by-Side w/ TTD Ice</v>
          </cell>
          <cell r="CJ518">
            <v>27621.095999999998</v>
          </cell>
          <cell r="CK518" t="b">
            <v>0</v>
          </cell>
          <cell r="CQ518" t="str">
            <v>Unconditioned</v>
          </cell>
          <cell r="CR518">
            <v>1925.059</v>
          </cell>
          <cell r="CS518" t="str">
            <v>OR</v>
          </cell>
          <cell r="CT518" t="str">
            <v>Chest</v>
          </cell>
          <cell r="CU518">
            <v>42351.298000000003</v>
          </cell>
          <cell r="CV518" t="b">
            <v>0</v>
          </cell>
          <cell r="CZ518">
            <v>2003.7159999999999</v>
          </cell>
          <cell r="DA518" t="str">
            <v>WA</v>
          </cell>
          <cell r="DC518" t="str">
            <v>Horizontal Axis</v>
          </cell>
          <cell r="DG518" t="str">
            <v>Electric</v>
          </cell>
          <cell r="DH518">
            <v>1150.8789999999999</v>
          </cell>
          <cell r="DI518" t="str">
            <v>WA</v>
          </cell>
          <cell r="DL518" t="str">
            <v>Electric</v>
          </cell>
          <cell r="DM518" t="str">
            <v>Electric</v>
          </cell>
          <cell r="DN518">
            <v>4956.4930000000004</v>
          </cell>
          <cell r="DO518" t="str">
            <v>WA</v>
          </cell>
          <cell r="DS518">
            <v>2003.7159999999999</v>
          </cell>
          <cell r="DT518" t="str">
            <v>WA</v>
          </cell>
          <cell r="DU518" t="str">
            <v>32to46</v>
          </cell>
          <cell r="DX518" t="b">
            <v>0</v>
          </cell>
          <cell r="DY518">
            <v>2003.7159999999999</v>
          </cell>
          <cell r="DZ518" t="str">
            <v>WA</v>
          </cell>
          <cell r="EC518" t="str">
            <v>Desktop</v>
          </cell>
          <cell r="ED518">
            <v>2003.7159999999999</v>
          </cell>
          <cell r="EE518" t="str">
            <v>WA</v>
          </cell>
          <cell r="EH518" t="str">
            <v>gt20</v>
          </cell>
          <cell r="EI518">
            <v>4956.4930000000004</v>
          </cell>
          <cell r="EJ518" t="str">
            <v>WA</v>
          </cell>
          <cell r="EO518">
            <v>1925.059</v>
          </cell>
          <cell r="EP518" t="str">
            <v>OR</v>
          </cell>
          <cell r="ES518">
            <v>6932.7380000000003</v>
          </cell>
          <cell r="ET518" t="str">
            <v>OR</v>
          </cell>
          <cell r="EZ518" t="str">
            <v>OR</v>
          </cell>
          <cell r="FA518" t="str">
            <v>Other</v>
          </cell>
          <cell r="FB518">
            <v>2017426.7580000001</v>
          </cell>
          <cell r="FC518">
            <v>3189059.48</v>
          </cell>
          <cell r="FI518" t="str">
            <v>WA</v>
          </cell>
          <cell r="FJ518" t="str">
            <v>Living Room/Family Room</v>
          </cell>
          <cell r="FK518" t="str">
            <v>EISAnqnx</v>
          </cell>
          <cell r="FL518">
            <v>548914.31999999995</v>
          </cell>
          <cell r="FS518" t="str">
            <v>WA</v>
          </cell>
          <cell r="FT518" t="str">
            <v>EISAq</v>
          </cell>
          <cell r="FV518">
            <v>719299.37499999988</v>
          </cell>
          <cell r="GD518" t="str">
            <v>WA</v>
          </cell>
          <cell r="GE518">
            <v>1407570.9339999999</v>
          </cell>
          <cell r="GF518">
            <v>1751774.024</v>
          </cell>
          <cell r="GI518">
            <v>1</v>
          </cell>
          <cell r="GJ518">
            <v>1</v>
          </cell>
          <cell r="GK518" t="str">
            <v>WA</v>
          </cell>
          <cell r="GL518">
            <v>1464.694</v>
          </cell>
          <cell r="GM518" t="str">
            <v>Pre 1980</v>
          </cell>
          <cell r="GN518">
            <v>0</v>
          </cell>
          <cell r="GQ518">
            <v>8632737.9961900003</v>
          </cell>
          <cell r="GR518">
            <v>524305.525975</v>
          </cell>
          <cell r="GU518" t="str">
            <v>Electric FAF</v>
          </cell>
          <cell r="GX518" t="str">
            <v>Wood</v>
          </cell>
          <cell r="GY518" t="str">
            <v>WA</v>
          </cell>
          <cell r="GZ518">
            <v>2003.71557617188</v>
          </cell>
        </row>
        <row r="519">
          <cell r="AD519" t="str">
            <v>WA</v>
          </cell>
          <cell r="AH519" t="str">
            <v>WA</v>
          </cell>
          <cell r="AI519" t="str">
            <v>Pre 1980</v>
          </cell>
          <cell r="AJ519">
            <v>2003.7159999999999</v>
          </cell>
          <cell r="AK519" t="b">
            <v>1</v>
          </cell>
          <cell r="AN519" t="str">
            <v>OR</v>
          </cell>
          <cell r="AO519" t="str">
            <v>Wood</v>
          </cell>
          <cell r="AP519" t="str">
            <v>Pre 1980</v>
          </cell>
          <cell r="AQ519" t="str">
            <v>Crawlspace</v>
          </cell>
          <cell r="AR519">
            <v>6932.73828125</v>
          </cell>
          <cell r="AU519" t="str">
            <v>No</v>
          </cell>
          <cell r="AV519" t="b">
            <v>0</v>
          </cell>
          <cell r="AX519">
            <v>12340274.140625</v>
          </cell>
          <cell r="AY519" t="b">
            <v>0</v>
          </cell>
          <cell r="AZ519">
            <v>7045942.9646445308</v>
          </cell>
          <cell r="BA519" t="str">
            <v/>
          </cell>
          <cell r="BB519" t="str">
            <v/>
          </cell>
          <cell r="BC519">
            <v>1.0000000405683873</v>
          </cell>
          <cell r="BF519" t="str">
            <v>OR</v>
          </cell>
          <cell r="BG519" t="str">
            <v>Heat Pump (Ductless System)</v>
          </cell>
          <cell r="BH519" t="str">
            <v>1993-2006</v>
          </cell>
          <cell r="BI519" t="str">
            <v>Basement</v>
          </cell>
          <cell r="BJ519">
            <v>1612.69177246094</v>
          </cell>
          <cell r="BM519" t="str">
            <v>No</v>
          </cell>
          <cell r="BN519">
            <v>5341235.1503906334</v>
          </cell>
          <cell r="BO519" t="b">
            <v>0</v>
          </cell>
          <cell r="BP519">
            <v>1070730.5754077167</v>
          </cell>
          <cell r="BQ519">
            <v>1</v>
          </cell>
          <cell r="BR519">
            <v>1612.69177246094</v>
          </cell>
          <cell r="BU519" t="str">
            <v>WA</v>
          </cell>
          <cell r="BV519" t="str">
            <v>Pre 1980</v>
          </cell>
          <cell r="BW519" t="str">
            <v>Electric Storage - Inside Conditioned Space</v>
          </cell>
          <cell r="BY519">
            <v>4956.4930000000004</v>
          </cell>
          <cell r="BZ519" t="str">
            <v>le55</v>
          </cell>
          <cell r="CF519" t="str">
            <v>Unconditioned</v>
          </cell>
          <cell r="CG519">
            <v>1150.8789999999999</v>
          </cell>
          <cell r="CH519" t="str">
            <v>WA</v>
          </cell>
          <cell r="CI519" t="str">
            <v>Top-Freezer w/o TTD Ice</v>
          </cell>
          <cell r="CJ519">
            <v>20715.822</v>
          </cell>
          <cell r="CK519" t="b">
            <v>0</v>
          </cell>
          <cell r="CQ519" t="str">
            <v>Unconditioned</v>
          </cell>
          <cell r="CR519">
            <v>2079.9929999999999</v>
          </cell>
          <cell r="CS519" t="str">
            <v>WA</v>
          </cell>
          <cell r="CT519" t="str">
            <v>Upright</v>
          </cell>
          <cell r="CU519">
            <v>33279.887999999999</v>
          </cell>
          <cell r="CV519" t="b">
            <v>0</v>
          </cell>
          <cell r="CZ519">
            <v>1150.8789999999999</v>
          </cell>
          <cell r="DA519" t="str">
            <v>WA</v>
          </cell>
          <cell r="DC519" t="str">
            <v>Vertical Axis</v>
          </cell>
          <cell r="DG519" t="str">
            <v>Electric</v>
          </cell>
          <cell r="DH519">
            <v>1524.7619999999999</v>
          </cell>
          <cell r="DI519" t="str">
            <v>WA</v>
          </cell>
          <cell r="DL519" t="str">
            <v>Electric</v>
          </cell>
          <cell r="DM519" t="str">
            <v>Electric</v>
          </cell>
          <cell r="DN519">
            <v>1464.694</v>
          </cell>
          <cell r="DO519" t="str">
            <v>WA</v>
          </cell>
          <cell r="DS519">
            <v>2003.7159999999999</v>
          </cell>
          <cell r="DT519" t="str">
            <v>WA</v>
          </cell>
          <cell r="DU519" t="str">
            <v>lt32</v>
          </cell>
          <cell r="DX519" t="b">
            <v>0</v>
          </cell>
          <cell r="DY519">
            <v>2003.7159999999999</v>
          </cell>
          <cell r="DZ519" t="str">
            <v>WA</v>
          </cell>
          <cell r="EC519" t="str">
            <v>Laptop</v>
          </cell>
          <cell r="ED519">
            <v>1524.7619999999999</v>
          </cell>
          <cell r="EE519" t="str">
            <v>WA</v>
          </cell>
          <cell r="EH519" t="str">
            <v>gt20</v>
          </cell>
          <cell r="EI519">
            <v>1464.694</v>
          </cell>
          <cell r="EJ519" t="str">
            <v>WA</v>
          </cell>
          <cell r="EO519">
            <v>1925.059</v>
          </cell>
          <cell r="EP519" t="str">
            <v>OR</v>
          </cell>
          <cell r="ES519">
            <v>2003.7159999999999</v>
          </cell>
          <cell r="ET519" t="str">
            <v>WA</v>
          </cell>
          <cell r="EZ519" t="str">
            <v>WA</v>
          </cell>
          <cell r="FA519" t="str">
            <v>Bathroom</v>
          </cell>
          <cell r="FB519">
            <v>1387818.04</v>
          </cell>
          <cell r="FC519">
            <v>371736.97500000003</v>
          </cell>
          <cell r="FI519" t="str">
            <v>WA</v>
          </cell>
          <cell r="FJ519" t="str">
            <v>Living Room/Family Room</v>
          </cell>
          <cell r="FK519" t="str">
            <v>EISAq</v>
          </cell>
          <cell r="FL519">
            <v>97584.767999999996</v>
          </cell>
          <cell r="FS519" t="str">
            <v>WA</v>
          </cell>
          <cell r="FT519" t="str">
            <v>EISAx</v>
          </cell>
          <cell r="FV519">
            <v>414316.43999999994</v>
          </cell>
          <cell r="GD519" t="str">
            <v>WA</v>
          </cell>
          <cell r="GE519">
            <v>5271776.7960000001</v>
          </cell>
          <cell r="GF519">
            <v>3534555.0239999997</v>
          </cell>
          <cell r="GI519">
            <v>1</v>
          </cell>
          <cell r="GJ519">
            <v>1</v>
          </cell>
          <cell r="GK519" t="str">
            <v>WA</v>
          </cell>
          <cell r="GL519">
            <v>2003.7159999999999</v>
          </cell>
          <cell r="GM519" t="str">
            <v>Pre 1980</v>
          </cell>
          <cell r="GN519">
            <v>0</v>
          </cell>
          <cell r="GQ519">
            <v>9918354.1256799977</v>
          </cell>
          <cell r="GR519">
            <v>581824.02420999995</v>
          </cell>
          <cell r="GU519" t="str">
            <v>Baseboard/Wall/Radiant</v>
          </cell>
          <cell r="GX519" t="str">
            <v>Baseboard/Wall/Radiant</v>
          </cell>
          <cell r="GY519" t="str">
            <v>WA</v>
          </cell>
          <cell r="GZ519">
            <v>1150.87915039063</v>
          </cell>
        </row>
        <row r="520">
          <cell r="AD520" t="str">
            <v>OR</v>
          </cell>
          <cell r="AH520" t="str">
            <v>OR</v>
          </cell>
          <cell r="AI520" t="str">
            <v>1993-2006</v>
          </cell>
          <cell r="AJ520">
            <v>6932.7380000000003</v>
          </cell>
          <cell r="AK520" t="b">
            <v>1</v>
          </cell>
          <cell r="AN520" t="str">
            <v>OR</v>
          </cell>
          <cell r="AO520" t="str">
            <v>Natural Gas FAF</v>
          </cell>
          <cell r="AP520" t="str">
            <v>Pre 1980</v>
          </cell>
          <cell r="AQ520" t="str">
            <v>Crawlspace</v>
          </cell>
          <cell r="AR520">
            <v>6932.73828125</v>
          </cell>
          <cell r="AU520" t="str">
            <v>No</v>
          </cell>
          <cell r="AV520" t="b">
            <v>1</v>
          </cell>
          <cell r="AX520">
            <v>12340274.140625</v>
          </cell>
          <cell r="AY520" t="b">
            <v>0</v>
          </cell>
          <cell r="AZ520">
            <v>7045942.9646445308</v>
          </cell>
          <cell r="BA520">
            <v>1</v>
          </cell>
          <cell r="BB520">
            <v>6932.73828125</v>
          </cell>
          <cell r="BC520">
            <v>1.0000000405683873</v>
          </cell>
          <cell r="BF520" t="str">
            <v>WA</v>
          </cell>
          <cell r="BG520" t="str">
            <v>PTAC</v>
          </cell>
          <cell r="BH520" t="str">
            <v>Pre 1980</v>
          </cell>
          <cell r="BI520" t="str">
            <v>Basement</v>
          </cell>
          <cell r="BJ520">
            <v>1904.28771972656</v>
          </cell>
          <cell r="BM520" t="str">
            <v>No</v>
          </cell>
          <cell r="BN520">
            <v>4806422.2045898372</v>
          </cell>
          <cell r="BO520" t="b">
            <v>0</v>
          </cell>
          <cell r="BP520">
            <v>1249745.9447021468</v>
          </cell>
          <cell r="BQ520">
            <v>1</v>
          </cell>
          <cell r="BR520">
            <v>1904.28771972656</v>
          </cell>
          <cell r="BU520" t="str">
            <v>WA</v>
          </cell>
          <cell r="BV520" t="str">
            <v>Pre 1980</v>
          </cell>
          <cell r="BW520" t="str">
            <v>Gas Storage Inside Conditioned Space</v>
          </cell>
          <cell r="BY520">
            <v>2003.7159999999999</v>
          </cell>
          <cell r="BZ520" t="str">
            <v>le55</v>
          </cell>
          <cell r="CF520" t="str">
            <v>Unconditioned</v>
          </cell>
          <cell r="CG520">
            <v>4956.4930000000004</v>
          </cell>
          <cell r="CH520" t="str">
            <v>WA</v>
          </cell>
          <cell r="CI520" t="str">
            <v>Bottom-Freezer (Including French Door) w/ TTD Ice</v>
          </cell>
          <cell r="CJ520">
            <v>123912.32500000001</v>
          </cell>
          <cell r="CK520" t="b">
            <v>0</v>
          </cell>
          <cell r="CQ520" t="str">
            <v>Conditioned</v>
          </cell>
          <cell r="CR520">
            <v>1144.6790000000001</v>
          </cell>
          <cell r="CS520" t="str">
            <v>MT</v>
          </cell>
          <cell r="CT520" t="str">
            <v>Upright</v>
          </cell>
          <cell r="CU520">
            <v>22893.58</v>
          </cell>
          <cell r="CV520" t="b">
            <v>0</v>
          </cell>
          <cell r="CZ520">
            <v>4956.4930000000004</v>
          </cell>
          <cell r="DA520" t="str">
            <v>WA</v>
          </cell>
          <cell r="DC520" t="str">
            <v>Vertical Axis</v>
          </cell>
          <cell r="DG520" t="str">
            <v>Electric</v>
          </cell>
          <cell r="DH520">
            <v>4956.4930000000004</v>
          </cell>
          <cell r="DI520" t="str">
            <v>WA</v>
          </cell>
          <cell r="DL520" t="str">
            <v>Electric</v>
          </cell>
          <cell r="DM520" t="str">
            <v>Electric</v>
          </cell>
          <cell r="DN520">
            <v>4956.4930000000004</v>
          </cell>
          <cell r="DO520" t="str">
            <v>WA</v>
          </cell>
          <cell r="DS520">
            <v>2003.7159999999999</v>
          </cell>
          <cell r="DT520" t="str">
            <v>WA</v>
          </cell>
          <cell r="DU520" t="str">
            <v>32to46</v>
          </cell>
          <cell r="DX520" t="b">
            <v>0</v>
          </cell>
          <cell r="DY520">
            <v>2003.7159999999999</v>
          </cell>
          <cell r="DZ520" t="str">
            <v>WA</v>
          </cell>
          <cell r="EC520" t="str">
            <v>Laptop</v>
          </cell>
          <cell r="ED520">
            <v>6932.7380000000003</v>
          </cell>
          <cell r="EE520" t="str">
            <v>OR</v>
          </cell>
          <cell r="EH520" t="str">
            <v>le20</v>
          </cell>
          <cell r="EI520">
            <v>4956.4930000000004</v>
          </cell>
          <cell r="EJ520" t="str">
            <v>WA</v>
          </cell>
          <cell r="EO520">
            <v>1925.059</v>
          </cell>
          <cell r="EP520" t="str">
            <v>OR</v>
          </cell>
          <cell r="ES520">
            <v>1524.7619999999999</v>
          </cell>
          <cell r="ET520" t="str">
            <v>WA</v>
          </cell>
          <cell r="EZ520" t="str">
            <v>WA</v>
          </cell>
          <cell r="FA520" t="str">
            <v>Bedrooms</v>
          </cell>
          <cell r="FB520">
            <v>1283731.6870000002</v>
          </cell>
          <cell r="FC520">
            <v>1501817.3790000002</v>
          </cell>
          <cell r="FI520" t="str">
            <v>WA</v>
          </cell>
          <cell r="FJ520" t="str">
            <v>Other</v>
          </cell>
          <cell r="FK520" t="str">
            <v>EISAq</v>
          </cell>
          <cell r="FL520">
            <v>181446.67799999999</v>
          </cell>
          <cell r="FS520" t="str">
            <v>WA</v>
          </cell>
          <cell r="FT520" t="str">
            <v>EISAnqnx</v>
          </cell>
          <cell r="FV520">
            <v>1202229.5999999999</v>
          </cell>
          <cell r="GD520" t="str">
            <v>OR</v>
          </cell>
          <cell r="GE520">
            <v>15612525.976</v>
          </cell>
          <cell r="GF520">
            <v>10641752.83</v>
          </cell>
          <cell r="GI520">
            <v>1</v>
          </cell>
          <cell r="GJ520">
            <v>1</v>
          </cell>
          <cell r="GK520" t="str">
            <v>OR</v>
          </cell>
          <cell r="GL520">
            <v>6932.7380000000003</v>
          </cell>
          <cell r="GM520" t="str">
            <v>1993-2006</v>
          </cell>
          <cell r="GN520">
            <v>0</v>
          </cell>
          <cell r="GQ520">
            <v>35357657.073800005</v>
          </cell>
          <cell r="GR520">
            <v>3733764.7046600003</v>
          </cell>
          <cell r="GU520" t="str">
            <v>Natural Gas FAF</v>
          </cell>
          <cell r="GX520" t="str">
            <v>Wood</v>
          </cell>
          <cell r="GY520" t="str">
            <v>OR</v>
          </cell>
          <cell r="GZ520">
            <v>6932.73828125</v>
          </cell>
        </row>
        <row r="521">
          <cell r="AD521" t="str">
            <v>WA</v>
          </cell>
          <cell r="AH521" t="str">
            <v>WA</v>
          </cell>
          <cell r="AI521" t="str">
            <v>Pre 1980</v>
          </cell>
          <cell r="AJ521">
            <v>2003.7159999999999</v>
          </cell>
          <cell r="AK521" t="b">
            <v>1</v>
          </cell>
          <cell r="AN521" t="str">
            <v>WA</v>
          </cell>
          <cell r="AO521" t="str">
            <v>Natural Gas FAF</v>
          </cell>
          <cell r="AP521" t="str">
            <v>Pre 1980</v>
          </cell>
          <cell r="AQ521" t="str">
            <v>Slab on Grade</v>
          </cell>
          <cell r="AR521">
            <v>135.27465338983799</v>
          </cell>
          <cell r="AU521" t="str">
            <v>No</v>
          </cell>
          <cell r="AV521" t="b">
            <v>1</v>
          </cell>
          <cell r="AX521">
            <v>307208.73784832208</v>
          </cell>
          <cell r="AY521" t="b">
            <v>0</v>
          </cell>
          <cell r="AZ521">
            <v>156744.77000260612</v>
          </cell>
          <cell r="BA521">
            <v>8.871851040525737E-2</v>
          </cell>
          <cell r="BB521">
            <v>135.27465338983799</v>
          </cell>
          <cell r="BC521">
            <v>8.8718536656762173E-2</v>
          </cell>
          <cell r="BF521" t="str">
            <v>ID</v>
          </cell>
          <cell r="BG521" t="str">
            <v>Central Air Conditioning (Ducted System)</v>
          </cell>
          <cell r="BH521" t="str">
            <v>Post 2006</v>
          </cell>
          <cell r="BI521" t="str">
            <v>Crawlspace</v>
          </cell>
          <cell r="BJ521">
            <v>3785.76440429688</v>
          </cell>
          <cell r="BM521" t="str">
            <v>No</v>
          </cell>
          <cell r="BN521">
            <v>10410852.111816419</v>
          </cell>
          <cell r="BO521" t="b">
            <v>0</v>
          </cell>
          <cell r="BP521">
            <v>2503480.1928122351</v>
          </cell>
          <cell r="BQ521">
            <v>1</v>
          </cell>
          <cell r="BR521">
            <v>3785.76440429688</v>
          </cell>
          <cell r="BU521" t="str">
            <v>WA</v>
          </cell>
          <cell r="BV521" t="str">
            <v>Pre 1980</v>
          </cell>
          <cell r="BW521" t="str">
            <v>Gas Storage Inside Conditioned Space</v>
          </cell>
          <cell r="BY521">
            <v>2003.7159999999999</v>
          </cell>
          <cell r="BZ521" t="str">
            <v>le55</v>
          </cell>
          <cell r="CF521" t="str">
            <v>Conditioned</v>
          </cell>
          <cell r="CG521">
            <v>4956.4930000000004</v>
          </cell>
          <cell r="CH521" t="str">
            <v>WA</v>
          </cell>
          <cell r="CI521" t="str">
            <v>Side-by-Side w/ TTD Ice</v>
          </cell>
          <cell r="CJ521">
            <v>109042.84600000001</v>
          </cell>
          <cell r="CK521" t="b">
            <v>0</v>
          </cell>
          <cell r="CQ521" t="str">
            <v>Conditioned</v>
          </cell>
          <cell r="CR521">
            <v>1144.6790000000001</v>
          </cell>
          <cell r="CS521" t="str">
            <v>MT</v>
          </cell>
          <cell r="CT521" t="str">
            <v>Upright</v>
          </cell>
          <cell r="CU521">
            <v>17170.185000000001</v>
          </cell>
          <cell r="CV521" t="b">
            <v>0</v>
          </cell>
          <cell r="CZ521">
            <v>6932.7380000000003</v>
          </cell>
          <cell r="DA521" t="str">
            <v>OR</v>
          </cell>
          <cell r="DC521" t="str">
            <v>Vertical Axis</v>
          </cell>
          <cell r="DG521" t="str">
            <v>Electric</v>
          </cell>
          <cell r="DH521">
            <v>2003.7159999999999</v>
          </cell>
          <cell r="DI521" t="str">
            <v>WA</v>
          </cell>
          <cell r="DL521" t="str">
            <v>Electric</v>
          </cell>
          <cell r="DM521" t="str">
            <v>Electric</v>
          </cell>
          <cell r="DN521">
            <v>2003.7159999999999</v>
          </cell>
          <cell r="DO521" t="str">
            <v>WA</v>
          </cell>
          <cell r="DS521">
            <v>1524.7619999999999</v>
          </cell>
          <cell r="DT521" t="str">
            <v>WA</v>
          </cell>
          <cell r="DU521" t="str">
            <v>32to46</v>
          </cell>
          <cell r="DX521" t="b">
            <v>0</v>
          </cell>
          <cell r="DY521">
            <v>1524.7619999999999</v>
          </cell>
          <cell r="DZ521" t="str">
            <v>WA</v>
          </cell>
          <cell r="EC521" t="str">
            <v>Desktop</v>
          </cell>
          <cell r="ED521">
            <v>6932.7380000000003</v>
          </cell>
          <cell r="EE521" t="str">
            <v>OR</v>
          </cell>
          <cell r="EH521" t="str">
            <v>le20</v>
          </cell>
          <cell r="EI521">
            <v>4956.4930000000004</v>
          </cell>
          <cell r="EJ521" t="str">
            <v>WA</v>
          </cell>
          <cell r="EO521">
            <v>2130.886</v>
          </cell>
          <cell r="EP521" t="str">
            <v>MT</v>
          </cell>
          <cell r="ES521">
            <v>1524.7619999999999</v>
          </cell>
          <cell r="ET521" t="str">
            <v>WA</v>
          </cell>
          <cell r="EZ521" t="str">
            <v>WA</v>
          </cell>
          <cell r="FA521" t="str">
            <v>Exterior</v>
          </cell>
          <cell r="FB521">
            <v>1040863.53</v>
          </cell>
          <cell r="FC521">
            <v>11875757.228</v>
          </cell>
          <cell r="FI521" t="str">
            <v>WA</v>
          </cell>
          <cell r="FJ521" t="str">
            <v>Bathroom</v>
          </cell>
          <cell r="FK521" t="str">
            <v>EISAnqnx</v>
          </cell>
          <cell r="FL521">
            <v>793038.88000000012</v>
          </cell>
          <cell r="FS521" t="str">
            <v>WA</v>
          </cell>
          <cell r="FT521" t="str">
            <v>EISAq</v>
          </cell>
          <cell r="FV521">
            <v>408758.06399999995</v>
          </cell>
          <cell r="GD521" t="str">
            <v>WA</v>
          </cell>
          <cell r="GE521">
            <v>10731902.896</v>
          </cell>
          <cell r="GF521">
            <v>4596524.5039999997</v>
          </cell>
          <cell r="GI521">
            <v>1</v>
          </cell>
          <cell r="GJ521">
            <v>1</v>
          </cell>
          <cell r="GK521" t="str">
            <v>WA</v>
          </cell>
          <cell r="GL521">
            <v>2003.7159999999999</v>
          </cell>
          <cell r="GM521" t="str">
            <v>Pre 1980</v>
          </cell>
          <cell r="GN521">
            <v>-1</v>
          </cell>
          <cell r="GQ521">
            <v>9918354.1256799977</v>
          </cell>
          <cell r="GR521">
            <v>581824.02420999995</v>
          </cell>
          <cell r="GU521" t="str">
            <v>Baseboard/Wall/Radiant</v>
          </cell>
          <cell r="GX521" t="str">
            <v>None</v>
          </cell>
          <cell r="GY521" t="str">
            <v>WA</v>
          </cell>
          <cell r="GZ521">
            <v>1464.69372558594</v>
          </cell>
        </row>
        <row r="522">
          <cell r="AD522" t="str">
            <v>WA</v>
          </cell>
          <cell r="AH522" t="str">
            <v>WA</v>
          </cell>
          <cell r="AI522" t="str">
            <v>1993-2006</v>
          </cell>
          <cell r="AJ522">
            <v>1150.8789999999999</v>
          </cell>
          <cell r="AK522" t="b">
            <v>1</v>
          </cell>
          <cell r="AN522" t="str">
            <v>WA</v>
          </cell>
          <cell r="AO522" t="str">
            <v>Natural Gas FAF</v>
          </cell>
          <cell r="AP522" t="str">
            <v>Pre 1980</v>
          </cell>
          <cell r="AQ522" t="str">
            <v>Basement</v>
          </cell>
          <cell r="AR522">
            <v>1389.4877977820399</v>
          </cell>
          <cell r="AU522" t="str">
            <v>No</v>
          </cell>
          <cell r="AV522" t="b">
            <v>1</v>
          </cell>
          <cell r="AX522">
            <v>3155526.7887630127</v>
          </cell>
          <cell r="AY522" t="b">
            <v>0</v>
          </cell>
          <cell r="AZ522">
            <v>1610020.3536070164</v>
          </cell>
          <cell r="BA522">
            <v>0.91128148959474264</v>
          </cell>
          <cell r="BB522">
            <v>1389.4877977820399</v>
          </cell>
          <cell r="BC522">
            <v>0.9112817592398289</v>
          </cell>
          <cell r="BF522" t="str">
            <v>WA</v>
          </cell>
          <cell r="BG522" t="str">
            <v>Central Air Conditioning (Ducted System)</v>
          </cell>
          <cell r="BH522" t="str">
            <v>1993-2006</v>
          </cell>
          <cell r="BI522" t="str">
            <v>Crawlspace</v>
          </cell>
          <cell r="BJ522">
            <v>12271.3056640625</v>
          </cell>
          <cell r="BM522" t="str">
            <v>No</v>
          </cell>
          <cell r="BN522">
            <v>28567599.5859375</v>
          </cell>
          <cell r="BO522" t="b">
            <v>0</v>
          </cell>
          <cell r="BP522">
            <v>5384929.9382903324</v>
          </cell>
          <cell r="BQ522">
            <v>1</v>
          </cell>
          <cell r="BR522">
            <v>12271.3056640625</v>
          </cell>
          <cell r="BU522" t="str">
            <v>OR</v>
          </cell>
          <cell r="BV522" t="str">
            <v>Pre 1980</v>
          </cell>
          <cell r="BW522" t="str">
            <v>Gas Storage Outside Conditioned Space</v>
          </cell>
          <cell r="BY522">
            <v>1188.027</v>
          </cell>
          <cell r="BZ522" t="str">
            <v>le55</v>
          </cell>
          <cell r="CF522" t="str">
            <v>Conditioned</v>
          </cell>
          <cell r="CG522">
            <v>1188.027</v>
          </cell>
          <cell r="CH522" t="str">
            <v>OR</v>
          </cell>
          <cell r="CI522" t="str">
            <v>Top-Freezer w/o TTD Ice</v>
          </cell>
          <cell r="CJ522">
            <v>26136.594000000001</v>
          </cell>
          <cell r="CK522" t="b">
            <v>0</v>
          </cell>
          <cell r="CQ522" t="str">
            <v>Conditioned</v>
          </cell>
          <cell r="CR522">
            <v>1144.6790000000001</v>
          </cell>
          <cell r="CS522" t="str">
            <v>MT</v>
          </cell>
          <cell r="CT522" t="str">
            <v>Upright</v>
          </cell>
          <cell r="CU522">
            <v>11446.79</v>
          </cell>
          <cell r="CV522" t="b">
            <v>0</v>
          </cell>
          <cell r="CZ522">
            <v>4956.4930000000004</v>
          </cell>
          <cell r="DA522" t="str">
            <v>WA</v>
          </cell>
          <cell r="DC522" t="str">
            <v>Horizontal Axis</v>
          </cell>
          <cell r="DG522" t="str">
            <v>Electric</v>
          </cell>
          <cell r="DH522">
            <v>6932.7380000000003</v>
          </cell>
          <cell r="DI522" t="str">
            <v>OR</v>
          </cell>
          <cell r="DL522" t="str">
            <v>Gas</v>
          </cell>
          <cell r="DM522" t="str">
            <v>Electric</v>
          </cell>
          <cell r="DN522">
            <v>6932.7380000000003</v>
          </cell>
          <cell r="DO522" t="str">
            <v>OR</v>
          </cell>
          <cell r="DS522">
            <v>1524.7619999999999</v>
          </cell>
          <cell r="DT522" t="str">
            <v>WA</v>
          </cell>
          <cell r="DU522" t="str">
            <v>32to46</v>
          </cell>
          <cell r="DX522" t="b">
            <v>0</v>
          </cell>
          <cell r="DY522">
            <v>6932.7380000000003</v>
          </cell>
          <cell r="DZ522" t="str">
            <v>OR</v>
          </cell>
          <cell r="EC522" t="str">
            <v>Laptop</v>
          </cell>
          <cell r="ED522">
            <v>6932.7380000000003</v>
          </cell>
          <cell r="EE522" t="str">
            <v>OR</v>
          </cell>
          <cell r="EH522" t="str">
            <v>gt20</v>
          </cell>
          <cell r="EI522">
            <v>4956.4930000000004</v>
          </cell>
          <cell r="EJ522" t="str">
            <v>WA</v>
          </cell>
          <cell r="EO522">
            <v>2079.9929999999999</v>
          </cell>
          <cell r="EP522" t="str">
            <v>WA</v>
          </cell>
          <cell r="ES522">
            <v>2003.7159999999999</v>
          </cell>
          <cell r="ET522" t="str">
            <v>WA</v>
          </cell>
          <cell r="EZ522" t="str">
            <v>WA</v>
          </cell>
          <cell r="FA522" t="str">
            <v>Kitchen</v>
          </cell>
          <cell r="FB522">
            <v>495649.30000000005</v>
          </cell>
          <cell r="FC522">
            <v>525388.25800000003</v>
          </cell>
          <cell r="FI522" t="str">
            <v>WA</v>
          </cell>
          <cell r="FJ522" t="str">
            <v>Bedrooms</v>
          </cell>
          <cell r="FK522" t="str">
            <v>EISAq</v>
          </cell>
          <cell r="FL522">
            <v>966516.13500000013</v>
          </cell>
          <cell r="FS522" t="str">
            <v>WA</v>
          </cell>
          <cell r="FT522" t="str">
            <v>EISAx</v>
          </cell>
          <cell r="FV522">
            <v>5971073.6799999997</v>
          </cell>
          <cell r="GD522" t="str">
            <v>WA</v>
          </cell>
          <cell r="GE522">
            <v>1951890.7839999998</v>
          </cell>
          <cell r="GF522">
            <v>1196914.1599999999</v>
          </cell>
          <cell r="GI522">
            <v>1</v>
          </cell>
          <cell r="GJ522">
            <v>1</v>
          </cell>
          <cell r="GK522" t="str">
            <v>WA</v>
          </cell>
          <cell r="GL522">
            <v>1150.8789999999999</v>
          </cell>
          <cell r="GM522" t="str">
            <v>1993-2006</v>
          </cell>
          <cell r="GN522">
            <v>-1</v>
          </cell>
          <cell r="GQ522">
            <v>5802691.6372349998</v>
          </cell>
          <cell r="GR522">
            <v>402853.68515999999</v>
          </cell>
          <cell r="GU522" t="str">
            <v>Baseboard/Wall/Radiant</v>
          </cell>
          <cell r="GX522" t="str">
            <v>None</v>
          </cell>
          <cell r="GY522" t="str">
            <v>OR</v>
          </cell>
          <cell r="GZ522">
            <v>1188.02661132813</v>
          </cell>
        </row>
        <row r="523">
          <cell r="AD523" t="str">
            <v>WA</v>
          </cell>
          <cell r="AH523" t="str">
            <v>WA</v>
          </cell>
          <cell r="AI523" t="str">
            <v>1993-2006</v>
          </cell>
          <cell r="AJ523">
            <v>4956.4930000000004</v>
          </cell>
          <cell r="AK523" t="b">
            <v>1</v>
          </cell>
          <cell r="AN523" t="str">
            <v>OR</v>
          </cell>
          <cell r="AO523" t="str">
            <v>Natural Gas FAF</v>
          </cell>
          <cell r="AP523" t="str">
            <v>1993-2006</v>
          </cell>
          <cell r="AQ523" t="str">
            <v>Crawlspace</v>
          </cell>
          <cell r="AR523">
            <v>6932.73828125</v>
          </cell>
          <cell r="AU523" t="str">
            <v>No</v>
          </cell>
          <cell r="AV523" t="b">
            <v>1</v>
          </cell>
          <cell r="AX523">
            <v>8714452.01953125</v>
          </cell>
          <cell r="AY523" t="b">
            <v>0</v>
          </cell>
          <cell r="AZ523">
            <v>1816005.8349156249</v>
          </cell>
          <cell r="BA523">
            <v>1</v>
          </cell>
          <cell r="BB523">
            <v>6932.73828125</v>
          </cell>
          <cell r="BC523">
            <v>1.0000000405683873</v>
          </cell>
          <cell r="BF523" t="str">
            <v>ID</v>
          </cell>
          <cell r="BG523" t="str">
            <v>Central Air Conditioning (Ducted System)</v>
          </cell>
          <cell r="BH523" t="str">
            <v>1993-2006</v>
          </cell>
          <cell r="BI523" t="str">
            <v>Crawlspace</v>
          </cell>
          <cell r="BJ523">
            <v>3785.76440429688</v>
          </cell>
          <cell r="BM523" t="str">
            <v>No</v>
          </cell>
          <cell r="BN523">
            <v>6984735.3259277437</v>
          </cell>
          <cell r="BO523" t="b">
            <v>0</v>
          </cell>
          <cell r="BP523">
            <v>2317408.3580352818</v>
          </cell>
          <cell r="BQ523">
            <v>1</v>
          </cell>
          <cell r="BR523">
            <v>3785.76440429688</v>
          </cell>
          <cell r="BU523" t="str">
            <v>WA</v>
          </cell>
          <cell r="BV523" t="str">
            <v>Pre 1980</v>
          </cell>
          <cell r="BW523" t="str">
            <v>Electric Storage - Outside Conditioned Space - Unbuffered</v>
          </cell>
          <cell r="BY523">
            <v>2003.7159999999999</v>
          </cell>
          <cell r="BZ523" t="str">
            <v>gt55</v>
          </cell>
          <cell r="CF523" t="str">
            <v>Conditioned</v>
          </cell>
          <cell r="CG523">
            <v>4956.4930000000004</v>
          </cell>
          <cell r="CH523" t="str">
            <v>WA</v>
          </cell>
          <cell r="CI523" t="str">
            <v>Side-by-Side w/ TTD Ice</v>
          </cell>
          <cell r="CJ523">
            <v>128868.81800000001</v>
          </cell>
          <cell r="CK523" t="b">
            <v>0</v>
          </cell>
          <cell r="CQ523" t="str">
            <v>Conditioned</v>
          </cell>
          <cell r="CR523">
            <v>3785.7640000000001</v>
          </cell>
          <cell r="CS523" t="str">
            <v>ID</v>
          </cell>
          <cell r="CT523" t="str">
            <v>Chest</v>
          </cell>
          <cell r="CU523">
            <v>30286.112000000001</v>
          </cell>
          <cell r="CV523" t="b">
            <v>0</v>
          </cell>
          <cell r="CZ523">
            <v>4956.4930000000004</v>
          </cell>
          <cell r="DA523" t="str">
            <v>WA</v>
          </cell>
          <cell r="DC523" t="str">
            <v>Vertical Axis</v>
          </cell>
          <cell r="DG523" t="str">
            <v>Electric</v>
          </cell>
          <cell r="DH523">
            <v>1464.694</v>
          </cell>
          <cell r="DI523" t="str">
            <v>WA</v>
          </cell>
          <cell r="DL523" t="str">
            <v>Electric</v>
          </cell>
          <cell r="DM523" t="str">
            <v>Electric</v>
          </cell>
          <cell r="DN523">
            <v>1524.7619999999999</v>
          </cell>
          <cell r="DO523" t="str">
            <v>WA</v>
          </cell>
          <cell r="DS523">
            <v>4956.4930000000004</v>
          </cell>
          <cell r="DT523" t="str">
            <v>WA</v>
          </cell>
          <cell r="DU523" t="str">
            <v>32to46</v>
          </cell>
          <cell r="DX523" t="b">
            <v>0</v>
          </cell>
          <cell r="DY523">
            <v>6932.7380000000003</v>
          </cell>
          <cell r="DZ523" t="str">
            <v>OR</v>
          </cell>
          <cell r="EC523" t="str">
            <v>Desktop</v>
          </cell>
          <cell r="ED523">
            <v>6932.7380000000003</v>
          </cell>
          <cell r="EE523" t="str">
            <v>OR</v>
          </cell>
          <cell r="EH523" t="str">
            <v>gt20</v>
          </cell>
          <cell r="EI523">
            <v>1524.7619999999999</v>
          </cell>
          <cell r="EJ523" t="str">
            <v>WA</v>
          </cell>
          <cell r="EO523">
            <v>2079.9929999999999</v>
          </cell>
          <cell r="EP523" t="str">
            <v>WA</v>
          </cell>
          <cell r="ES523">
            <v>2003.7159999999999</v>
          </cell>
          <cell r="ET523" t="str">
            <v>WA</v>
          </cell>
          <cell r="EZ523" t="str">
            <v>WA</v>
          </cell>
          <cell r="FA523" t="str">
            <v>Living Room/Family Room</v>
          </cell>
          <cell r="FB523">
            <v>218085.69200000001</v>
          </cell>
          <cell r="FC523">
            <v>1174688.841</v>
          </cell>
          <cell r="FI523" t="str">
            <v>WA</v>
          </cell>
          <cell r="FJ523" t="str">
            <v>Bedrooms</v>
          </cell>
          <cell r="FK523" t="str">
            <v>EISAx</v>
          </cell>
          <cell r="FL523">
            <v>123912.32500000001</v>
          </cell>
          <cell r="FS523" t="str">
            <v>WA</v>
          </cell>
          <cell r="FT523" t="str">
            <v>EISAnqnx</v>
          </cell>
          <cell r="FV523">
            <v>3781409.76</v>
          </cell>
          <cell r="GD523" t="str">
            <v>WA</v>
          </cell>
          <cell r="GE523">
            <v>15087564.692000002</v>
          </cell>
          <cell r="GF523">
            <v>8475603.0300000012</v>
          </cell>
          <cell r="GI523">
            <v>1</v>
          </cell>
          <cell r="GJ523">
            <v>1</v>
          </cell>
          <cell r="GK523" t="str">
            <v>WA</v>
          </cell>
          <cell r="GL523">
            <v>4956.4930000000004</v>
          </cell>
          <cell r="GM523" t="str">
            <v>1993-2006</v>
          </cell>
          <cell r="GN523">
            <v>0</v>
          </cell>
          <cell r="GQ523">
            <v>29317259.575560004</v>
          </cell>
          <cell r="GR523">
            <v>708976.75872000004</v>
          </cell>
          <cell r="GU523" t="str">
            <v>Propane/LP</v>
          </cell>
          <cell r="GX523" t="str">
            <v>Baseboard/Wall/Radiant</v>
          </cell>
          <cell r="GY523" t="str">
            <v>WA</v>
          </cell>
          <cell r="GZ523">
            <v>4956.49267578125</v>
          </cell>
        </row>
        <row r="524">
          <cell r="AD524" t="str">
            <v>OR</v>
          </cell>
          <cell r="AH524" t="str">
            <v>OR</v>
          </cell>
          <cell r="AI524" t="str">
            <v>Pre 1980</v>
          </cell>
          <cell r="AJ524">
            <v>6932.7380000000003</v>
          </cell>
          <cell r="AK524" t="b">
            <v>1</v>
          </cell>
          <cell r="AN524" t="str">
            <v>OR</v>
          </cell>
          <cell r="AO524" t="str">
            <v>Baseboard/Wall/Radiant</v>
          </cell>
          <cell r="AP524" t="str">
            <v>Pre 1980</v>
          </cell>
          <cell r="AQ524" t="str">
            <v>Crawlspace</v>
          </cell>
          <cell r="AR524">
            <v>1540.60850694444</v>
          </cell>
          <cell r="AU524" t="str">
            <v>No</v>
          </cell>
          <cell r="AV524" t="b">
            <v>0</v>
          </cell>
          <cell r="AX524">
            <v>6131621.8576388713</v>
          </cell>
          <cell r="AY524" t="b">
            <v>0</v>
          </cell>
          <cell r="AZ524">
            <v>3754757.1876484263</v>
          </cell>
          <cell r="BA524" t="str">
            <v/>
          </cell>
          <cell r="BB524" t="str">
            <v/>
          </cell>
          <cell r="BC524">
            <v>0.22222223123741874</v>
          </cell>
          <cell r="BF524" t="str">
            <v>MT</v>
          </cell>
          <cell r="BG524" t="str">
            <v>Heat Pump (Central System)</v>
          </cell>
          <cell r="BH524" t="str">
            <v>1993-2006</v>
          </cell>
          <cell r="BI524" t="str">
            <v>Basement</v>
          </cell>
          <cell r="BJ524">
            <v>1144.67944335938</v>
          </cell>
          <cell r="BM524" t="str">
            <v>No</v>
          </cell>
          <cell r="BN524">
            <v>4072769.4594726739</v>
          </cell>
          <cell r="BO524" t="b">
            <v>0</v>
          </cell>
          <cell r="BP524">
            <v>538960.86911133048</v>
          </cell>
          <cell r="BQ524">
            <v>1</v>
          </cell>
          <cell r="BR524">
            <v>1144.67944335938</v>
          </cell>
          <cell r="BU524" t="str">
            <v>WA</v>
          </cell>
          <cell r="BV524" t="str">
            <v>Pre 1980</v>
          </cell>
          <cell r="BW524" t="str">
            <v>Electric Storage - Inside Conditioned Space</v>
          </cell>
          <cell r="BY524">
            <v>2003.7159999999999</v>
          </cell>
          <cell r="BZ524" t="str">
            <v>le55</v>
          </cell>
          <cell r="CF524" t="str">
            <v>Unconditioned</v>
          </cell>
          <cell r="CG524">
            <v>4956.4930000000004</v>
          </cell>
          <cell r="CH524" t="str">
            <v>WA</v>
          </cell>
          <cell r="CI524" t="str">
            <v>Top-Freezer w/o TTD Ice</v>
          </cell>
          <cell r="CJ524">
            <v>123912.32500000001</v>
          </cell>
          <cell r="CK524" t="b">
            <v>0</v>
          </cell>
          <cell r="CQ524" t="str">
            <v>Conditioned</v>
          </cell>
          <cell r="CR524">
            <v>1192.4649999999999</v>
          </cell>
          <cell r="CS524" t="str">
            <v>ID</v>
          </cell>
          <cell r="CT524" t="str">
            <v>Upright</v>
          </cell>
          <cell r="CU524">
            <v>25041.764999999999</v>
          </cell>
          <cell r="CV524" t="b">
            <v>0</v>
          </cell>
          <cell r="CZ524">
            <v>1188.027</v>
          </cell>
          <cell r="DA524" t="str">
            <v>OR</v>
          </cell>
          <cell r="DC524" t="str">
            <v>Horizontal Axis</v>
          </cell>
          <cell r="DG524" t="str">
            <v>Electric</v>
          </cell>
          <cell r="DH524">
            <v>4956.4930000000004</v>
          </cell>
          <cell r="DI524" t="str">
            <v>WA</v>
          </cell>
          <cell r="DL524" t="str">
            <v>Electric</v>
          </cell>
          <cell r="DM524" t="str">
            <v>Electric</v>
          </cell>
          <cell r="DN524">
            <v>6932.7380000000003</v>
          </cell>
          <cell r="DO524" t="str">
            <v>OR</v>
          </cell>
          <cell r="DS524">
            <v>4956.4930000000004</v>
          </cell>
          <cell r="DT524" t="str">
            <v>WA</v>
          </cell>
          <cell r="DU524" t="str">
            <v>32to46</v>
          </cell>
          <cell r="DX524" t="b">
            <v>0</v>
          </cell>
          <cell r="DY524">
            <v>6932.7380000000003</v>
          </cell>
          <cell r="DZ524" t="str">
            <v>OR</v>
          </cell>
          <cell r="EC524" t="str">
            <v>Laptop</v>
          </cell>
          <cell r="ED524">
            <v>1524.7619999999999</v>
          </cell>
          <cell r="EE524" t="str">
            <v>WA</v>
          </cell>
          <cell r="EH524" t="str">
            <v>gt20</v>
          </cell>
          <cell r="EI524">
            <v>1524.7619999999999</v>
          </cell>
          <cell r="EJ524" t="str">
            <v>WA</v>
          </cell>
          <cell r="EO524">
            <v>2079.9929999999999</v>
          </cell>
          <cell r="EP524" t="str">
            <v>WA</v>
          </cell>
          <cell r="ES524">
            <v>2003.7159999999999</v>
          </cell>
          <cell r="ET524" t="str">
            <v>WA</v>
          </cell>
          <cell r="EZ524" t="str">
            <v>WA</v>
          </cell>
          <cell r="FA524" t="str">
            <v>Other</v>
          </cell>
          <cell r="FB524">
            <v>2304769.2450000001</v>
          </cell>
          <cell r="FC524">
            <v>7464478.4580000006</v>
          </cell>
          <cell r="FI524" t="str">
            <v>WA</v>
          </cell>
          <cell r="FJ524" t="str">
            <v>Exterior</v>
          </cell>
          <cell r="FK524" t="str">
            <v>EISAnqnx</v>
          </cell>
          <cell r="FL524">
            <v>495649.30000000005</v>
          </cell>
          <cell r="FS524" t="str">
            <v>WA</v>
          </cell>
          <cell r="FT524" t="str">
            <v>EISAq</v>
          </cell>
          <cell r="FV524">
            <v>1023115.3019999999</v>
          </cell>
          <cell r="GD524" t="str">
            <v>OR</v>
          </cell>
          <cell r="GE524">
            <v>33020631.094000001</v>
          </cell>
          <cell r="GF524">
            <v>15252023.600000001</v>
          </cell>
          <cell r="GI524">
            <v>1</v>
          </cell>
          <cell r="GJ524">
            <v>2</v>
          </cell>
          <cell r="GK524" t="str">
            <v>OR</v>
          </cell>
          <cell r="GL524">
            <v>6932.7380000000003</v>
          </cell>
          <cell r="GM524" t="str">
            <v>Pre 1980</v>
          </cell>
          <cell r="GN524">
            <v>0</v>
          </cell>
          <cell r="GQ524">
            <v>35357657.073800005</v>
          </cell>
          <cell r="GR524">
            <v>3733764.7046600003</v>
          </cell>
          <cell r="GU524" t="str">
            <v>Electric FAF</v>
          </cell>
          <cell r="GX524" t="str">
            <v>Wood</v>
          </cell>
          <cell r="GY524" t="str">
            <v>WA</v>
          </cell>
          <cell r="GZ524">
            <v>1524.76245117188</v>
          </cell>
        </row>
        <row r="525">
          <cell r="AD525" t="str">
            <v>WA</v>
          </cell>
          <cell r="AH525" t="str">
            <v>WA</v>
          </cell>
          <cell r="AI525" t="str">
            <v>Pre 1980</v>
          </cell>
          <cell r="AJ525">
            <v>4956.4930000000004</v>
          </cell>
          <cell r="AK525" t="b">
            <v>1</v>
          </cell>
          <cell r="AN525" t="str">
            <v>OR</v>
          </cell>
          <cell r="AO525" t="str">
            <v>Oil FAF</v>
          </cell>
          <cell r="AP525" t="str">
            <v>Pre 1980</v>
          </cell>
          <cell r="AQ525" t="str">
            <v>Basement</v>
          </cell>
          <cell r="AR525">
            <v>5392.1297743055602</v>
          </cell>
          <cell r="AU525" t="str">
            <v>No</v>
          </cell>
          <cell r="AV525" t="b">
            <v>1</v>
          </cell>
          <cell r="AX525">
            <v>21460676.501736131</v>
          </cell>
          <cell r="AY525" t="b">
            <v>0</v>
          </cell>
          <cell r="AZ525">
            <v>13141650.156769542</v>
          </cell>
          <cell r="BA525">
            <v>0.77777777777777846</v>
          </cell>
          <cell r="BB525">
            <v>5392.1297743055602</v>
          </cell>
          <cell r="BC525">
            <v>0.77777780933096852</v>
          </cell>
          <cell r="BF525" t="str">
            <v>WA</v>
          </cell>
          <cell r="BG525" t="str">
            <v>Central Air Conditioning (Ducted System)</v>
          </cell>
          <cell r="BH525" t="str">
            <v>1993-2006</v>
          </cell>
          <cell r="BI525" t="str">
            <v>Crawlspace</v>
          </cell>
          <cell r="BJ525">
            <v>1904.28771972656</v>
          </cell>
          <cell r="BM525" t="str">
            <v>No</v>
          </cell>
          <cell r="BN525">
            <v>5636691.6503906175</v>
          </cell>
          <cell r="BO525" t="b">
            <v>0</v>
          </cell>
          <cell r="BP525">
            <v>717675.38751159573</v>
          </cell>
          <cell r="BQ525">
            <v>1</v>
          </cell>
          <cell r="BR525">
            <v>1904.28771972656</v>
          </cell>
          <cell r="BU525" t="str">
            <v>WA</v>
          </cell>
          <cell r="BV525" t="str">
            <v>1993-2006</v>
          </cell>
          <cell r="BW525" t="str">
            <v>Electric Storage - Inside Conditioned Space</v>
          </cell>
          <cell r="BY525">
            <v>4956.4930000000004</v>
          </cell>
          <cell r="BZ525" t="str">
            <v>le55</v>
          </cell>
          <cell r="CF525" t="str">
            <v>Conditioned</v>
          </cell>
          <cell r="CG525">
            <v>4956.4930000000004</v>
          </cell>
          <cell r="CH525" t="str">
            <v>WA</v>
          </cell>
          <cell r="CI525" t="str">
            <v>Side-by-Side w/ TTD Ice</v>
          </cell>
          <cell r="CJ525">
            <v>99129.860000000015</v>
          </cell>
          <cell r="CK525" t="b">
            <v>0</v>
          </cell>
          <cell r="CQ525" t="str">
            <v>Conditioned</v>
          </cell>
          <cell r="CR525">
            <v>3785.7640000000001</v>
          </cell>
          <cell r="CS525" t="str">
            <v>ID</v>
          </cell>
          <cell r="CT525" t="str">
            <v>Chest</v>
          </cell>
          <cell r="CU525">
            <v>37857.64</v>
          </cell>
          <cell r="CV525" t="b">
            <v>0</v>
          </cell>
          <cell r="CZ525">
            <v>4956.4930000000004</v>
          </cell>
          <cell r="DA525" t="str">
            <v>WA</v>
          </cell>
          <cell r="DC525" t="str">
            <v>Horizontal Axis</v>
          </cell>
          <cell r="DG525" t="str">
            <v>Electric</v>
          </cell>
          <cell r="DH525">
            <v>1524.7619999999999</v>
          </cell>
          <cell r="DI525" t="str">
            <v>WA</v>
          </cell>
          <cell r="DL525" t="str">
            <v>Electric</v>
          </cell>
          <cell r="DM525" t="str">
            <v>Electric</v>
          </cell>
          <cell r="DN525">
            <v>1188.027</v>
          </cell>
          <cell r="DO525" t="str">
            <v>OR</v>
          </cell>
          <cell r="DS525">
            <v>1524.7619999999999</v>
          </cell>
          <cell r="DT525" t="str">
            <v>WA</v>
          </cell>
          <cell r="DU525" t="str">
            <v>32to46</v>
          </cell>
          <cell r="DX525" t="b">
            <v>0</v>
          </cell>
          <cell r="DY525">
            <v>6932.7380000000003</v>
          </cell>
          <cell r="DZ525" t="str">
            <v>OR</v>
          </cell>
          <cell r="EC525" t="str">
            <v>Laptop</v>
          </cell>
          <cell r="ED525">
            <v>1524.7619999999999</v>
          </cell>
          <cell r="EE525" t="str">
            <v>WA</v>
          </cell>
          <cell r="EH525" t="str">
            <v>le20</v>
          </cell>
          <cell r="EI525">
            <v>1150.8789999999999</v>
          </cell>
          <cell r="EJ525" t="str">
            <v>WA</v>
          </cell>
          <cell r="EO525">
            <v>1904.288</v>
          </cell>
          <cell r="EP525" t="str">
            <v>WA</v>
          </cell>
          <cell r="ES525">
            <v>6932.7380000000003</v>
          </cell>
          <cell r="ET525" t="str">
            <v>OR</v>
          </cell>
          <cell r="EZ525" t="str">
            <v>WA</v>
          </cell>
          <cell r="FA525" t="str">
            <v>Bathroom</v>
          </cell>
          <cell r="FB525">
            <v>38082.044000000002</v>
          </cell>
          <cell r="FC525">
            <v>61517.148000000001</v>
          </cell>
          <cell r="FI525" t="str">
            <v>WA</v>
          </cell>
          <cell r="FJ525" t="str">
            <v>Exterior</v>
          </cell>
          <cell r="FK525" t="str">
            <v>EISAx</v>
          </cell>
          <cell r="FL525">
            <v>2552593.895</v>
          </cell>
          <cell r="FS525" t="str">
            <v>WA</v>
          </cell>
          <cell r="FT525" t="str">
            <v>EISAx</v>
          </cell>
          <cell r="FV525">
            <v>724261.95</v>
          </cell>
          <cell r="GD525" t="str">
            <v>WA</v>
          </cell>
          <cell r="GE525">
            <v>14150787.515000001</v>
          </cell>
          <cell r="GF525">
            <v>5759444.8660000004</v>
          </cell>
          <cell r="GI525">
            <v>1</v>
          </cell>
          <cell r="GJ525">
            <v>1</v>
          </cell>
          <cell r="GK525" t="str">
            <v>WA</v>
          </cell>
          <cell r="GL525">
            <v>4956.4930000000004</v>
          </cell>
          <cell r="GM525" t="str">
            <v>Pre 1980</v>
          </cell>
          <cell r="GN525">
            <v>0</v>
          </cell>
          <cell r="GQ525">
            <v>29317259.575560004</v>
          </cell>
          <cell r="GR525">
            <v>708976.75872000004</v>
          </cell>
          <cell r="GU525" t="str">
            <v>Natural Gas Other</v>
          </cell>
          <cell r="GX525" t="str">
            <v>Natural Gas Other</v>
          </cell>
          <cell r="GY525" t="str">
            <v>WA</v>
          </cell>
          <cell r="GZ525">
            <v>1524.76245117188</v>
          </cell>
        </row>
        <row r="526">
          <cell r="AD526" t="str">
            <v>WA</v>
          </cell>
          <cell r="AH526" t="str">
            <v>WA</v>
          </cell>
          <cell r="AI526" t="str">
            <v>Pre 1980</v>
          </cell>
          <cell r="AJ526">
            <v>4956.4930000000004</v>
          </cell>
          <cell r="AK526" t="b">
            <v>1</v>
          </cell>
          <cell r="AN526" t="str">
            <v>OR</v>
          </cell>
          <cell r="AO526" t="str">
            <v>Baseboard/Wall/Radiant</v>
          </cell>
          <cell r="AP526" t="str">
            <v>Pre 1980</v>
          </cell>
          <cell r="AQ526" t="str">
            <v>Basement</v>
          </cell>
          <cell r="AR526">
            <v>5392.1297743055602</v>
          </cell>
          <cell r="AU526" t="str">
            <v>No</v>
          </cell>
          <cell r="AV526" t="b">
            <v>0</v>
          </cell>
          <cell r="AX526">
            <v>21460676.501736131</v>
          </cell>
          <cell r="AY526" t="b">
            <v>0</v>
          </cell>
          <cell r="AZ526">
            <v>13141650.156769542</v>
          </cell>
          <cell r="BA526" t="str">
            <v/>
          </cell>
          <cell r="BB526" t="str">
            <v/>
          </cell>
          <cell r="BC526">
            <v>0.77777780933096852</v>
          </cell>
          <cell r="BF526" t="str">
            <v>WA</v>
          </cell>
          <cell r="BG526" t="str">
            <v>Heat Pump (Central System)</v>
          </cell>
          <cell r="BH526" t="str">
            <v>1980-1992</v>
          </cell>
          <cell r="BI526" t="str">
            <v>Slab on Grade</v>
          </cell>
          <cell r="BJ526">
            <v>1904.28771972656</v>
          </cell>
          <cell r="BM526" t="str">
            <v>No</v>
          </cell>
          <cell r="BN526">
            <v>4417947.5097656194</v>
          </cell>
          <cell r="BO526" t="b">
            <v>0</v>
          </cell>
          <cell r="BP526">
            <v>980422.53250121942</v>
          </cell>
          <cell r="BQ526">
            <v>1</v>
          </cell>
          <cell r="BR526">
            <v>1904.28771972656</v>
          </cell>
          <cell r="BU526" t="str">
            <v>WA</v>
          </cell>
          <cell r="BV526" t="str">
            <v>Pre 1980</v>
          </cell>
          <cell r="BW526" t="str">
            <v>Electric Storage - Outside Conditioned Space - Buffered</v>
          </cell>
          <cell r="BY526">
            <v>1150.8789999999999</v>
          </cell>
          <cell r="BZ526" t="str">
            <v>le55</v>
          </cell>
          <cell r="CF526" t="str">
            <v>Conditioned</v>
          </cell>
          <cell r="CG526">
            <v>4956.4930000000004</v>
          </cell>
          <cell r="CH526" t="str">
            <v>WA</v>
          </cell>
          <cell r="CI526" t="str">
            <v>Top-Freezer w/o TTD Ice</v>
          </cell>
          <cell r="CJ526">
            <v>89216.874000000011</v>
          </cell>
          <cell r="CK526" t="b">
            <v>0</v>
          </cell>
          <cell r="CQ526" t="str">
            <v>Unconditioned</v>
          </cell>
          <cell r="CR526">
            <v>2079.9929999999999</v>
          </cell>
          <cell r="CS526" t="str">
            <v>WA</v>
          </cell>
          <cell r="CT526" t="str">
            <v>Chest</v>
          </cell>
          <cell r="CU526">
            <v>47839.839</v>
          </cell>
          <cell r="CV526" t="b">
            <v>0</v>
          </cell>
          <cell r="CZ526">
            <v>1464.694</v>
          </cell>
          <cell r="DA526" t="str">
            <v>WA</v>
          </cell>
          <cell r="DC526" t="str">
            <v>Horizontal Axis</v>
          </cell>
          <cell r="DG526" t="str">
            <v>Electric</v>
          </cell>
          <cell r="DH526">
            <v>2003.7159999999999</v>
          </cell>
          <cell r="DI526" t="str">
            <v>WA</v>
          </cell>
          <cell r="DL526" t="str">
            <v>Electric</v>
          </cell>
          <cell r="DM526" t="str">
            <v>Electric</v>
          </cell>
          <cell r="DN526">
            <v>1188.027</v>
          </cell>
          <cell r="DO526" t="str">
            <v>OR</v>
          </cell>
          <cell r="DS526">
            <v>1524.7619999999999</v>
          </cell>
          <cell r="DT526" t="str">
            <v>WA</v>
          </cell>
          <cell r="DU526" t="str">
            <v>gt46</v>
          </cell>
          <cell r="DX526" t="b">
            <v>0</v>
          </cell>
          <cell r="DY526">
            <v>1524.7619999999999</v>
          </cell>
          <cell r="DZ526" t="str">
            <v>WA</v>
          </cell>
          <cell r="EC526" t="str">
            <v>Desktop</v>
          </cell>
          <cell r="ED526">
            <v>1524.7619999999999</v>
          </cell>
          <cell r="EE526" t="str">
            <v>WA</v>
          </cell>
          <cell r="EH526" t="str">
            <v>le20</v>
          </cell>
          <cell r="EI526">
            <v>2003.7159999999999</v>
          </cell>
          <cell r="EJ526" t="str">
            <v>WA</v>
          </cell>
          <cell r="EO526">
            <v>1904.288</v>
          </cell>
          <cell r="EP526" t="str">
            <v>WA</v>
          </cell>
          <cell r="ES526">
            <v>4956.4930000000004</v>
          </cell>
          <cell r="ET526" t="str">
            <v>WA</v>
          </cell>
          <cell r="EZ526" t="str">
            <v>WA</v>
          </cell>
          <cell r="FA526" t="str">
            <v>Bedrooms</v>
          </cell>
          <cell r="FB526">
            <v>382285.13399999996</v>
          </cell>
          <cell r="FC526">
            <v>768964.35</v>
          </cell>
          <cell r="FI526" t="str">
            <v>WA</v>
          </cell>
          <cell r="FJ526" t="str">
            <v>Garage</v>
          </cell>
          <cell r="FK526" t="str">
            <v>EISAnqnx</v>
          </cell>
          <cell r="FL526">
            <v>1338253.1100000001</v>
          </cell>
          <cell r="FS526" t="str">
            <v>WA</v>
          </cell>
          <cell r="FT526" t="str">
            <v>EISAnqnx</v>
          </cell>
          <cell r="FV526">
            <v>6839960.3400000008</v>
          </cell>
          <cell r="GD526" t="str">
            <v>WA</v>
          </cell>
          <cell r="GE526">
            <v>5293534.5240000002</v>
          </cell>
          <cell r="GF526">
            <v>5848661.7400000002</v>
          </cell>
          <cell r="GI526">
            <v>1</v>
          </cell>
          <cell r="GJ526">
            <v>1</v>
          </cell>
          <cell r="GK526" t="str">
            <v>WA</v>
          </cell>
          <cell r="GL526">
            <v>4956.4930000000004</v>
          </cell>
          <cell r="GM526" t="str">
            <v>Pre 1980</v>
          </cell>
          <cell r="GN526">
            <v>0</v>
          </cell>
          <cell r="GQ526">
            <v>23007510.161249001</v>
          </cell>
          <cell r="GR526">
            <v>1853220.3414675</v>
          </cell>
          <cell r="GU526" t="str">
            <v>Natural Gas FAF</v>
          </cell>
          <cell r="GX526" t="str">
            <v>Natural Gas Other</v>
          </cell>
          <cell r="GY526" t="str">
            <v>WA</v>
          </cell>
          <cell r="GZ526">
            <v>4956.49267578125</v>
          </cell>
        </row>
        <row r="527">
          <cell r="AD527" t="str">
            <v>OR</v>
          </cell>
          <cell r="AH527" t="str">
            <v>OR</v>
          </cell>
          <cell r="AI527" t="str">
            <v>Pre 1980</v>
          </cell>
          <cell r="AJ527">
            <v>1188.027</v>
          </cell>
          <cell r="AK527" t="b">
            <v>1</v>
          </cell>
          <cell r="AN527" t="str">
            <v>OR</v>
          </cell>
          <cell r="AO527" t="str">
            <v>Oil FAF</v>
          </cell>
          <cell r="AP527" t="str">
            <v>Pre 1980</v>
          </cell>
          <cell r="AQ527" t="str">
            <v>Crawlspace</v>
          </cell>
          <cell r="AR527">
            <v>1540.60850694444</v>
          </cell>
          <cell r="AU527" t="str">
            <v>No</v>
          </cell>
          <cell r="AV527" t="b">
            <v>1</v>
          </cell>
          <cell r="AX527">
            <v>6131621.8576388713</v>
          </cell>
          <cell r="AY527" t="b">
            <v>0</v>
          </cell>
          <cell r="AZ527">
            <v>3754757.1876484263</v>
          </cell>
          <cell r="BA527">
            <v>0.22222222222222157</v>
          </cell>
          <cell r="BB527">
            <v>1540.60850694444</v>
          </cell>
          <cell r="BC527">
            <v>0.22222223123741874</v>
          </cell>
          <cell r="BF527" t="str">
            <v>WA</v>
          </cell>
          <cell r="BG527" t="str">
            <v>Heat Pump (Central System)</v>
          </cell>
          <cell r="BH527" t="str">
            <v>Pre 1980</v>
          </cell>
          <cell r="BI527" t="str">
            <v>Crawlspace</v>
          </cell>
          <cell r="BJ527">
            <v>2079.99340820313</v>
          </cell>
          <cell r="BM527" t="str">
            <v>No</v>
          </cell>
          <cell r="BN527">
            <v>3743988.1347656338</v>
          </cell>
          <cell r="BO527" t="b">
            <v>0</v>
          </cell>
          <cell r="BP527">
            <v>1310465.7349464875</v>
          </cell>
          <cell r="BQ527">
            <v>1</v>
          </cell>
          <cell r="BR527">
            <v>2079.99340820313</v>
          </cell>
          <cell r="BU527" t="str">
            <v>WA</v>
          </cell>
          <cell r="BV527" t="str">
            <v>Pre 1980</v>
          </cell>
          <cell r="BW527" t="str">
            <v>Gas Storage Inside Conditioned Space</v>
          </cell>
          <cell r="BY527">
            <v>1524.7619999999999</v>
          </cell>
          <cell r="BZ527" t="str">
            <v>le55</v>
          </cell>
          <cell r="CF527" t="str">
            <v>Conditioned</v>
          </cell>
          <cell r="CG527">
            <v>1524.7619999999999</v>
          </cell>
          <cell r="CH527" t="str">
            <v>WA</v>
          </cell>
          <cell r="CI527" t="str">
            <v>Side-by-Side w/o TTD Ice</v>
          </cell>
          <cell r="CJ527">
            <v>39643.811999999998</v>
          </cell>
          <cell r="CK527" t="b">
            <v>0</v>
          </cell>
          <cell r="CQ527" t="str">
            <v>Unconditioned</v>
          </cell>
          <cell r="CR527">
            <v>3785.7640000000001</v>
          </cell>
          <cell r="CS527" t="str">
            <v>ID</v>
          </cell>
          <cell r="CT527" t="str">
            <v>Chest</v>
          </cell>
          <cell r="CU527">
            <v>30286.112000000001</v>
          </cell>
          <cell r="CV527" t="b">
            <v>0</v>
          </cell>
          <cell r="CZ527">
            <v>4956.4930000000004</v>
          </cell>
          <cell r="DA527" t="str">
            <v>WA</v>
          </cell>
          <cell r="DC527" t="str">
            <v>Vertical Axis</v>
          </cell>
          <cell r="DG527" t="str">
            <v>Electric</v>
          </cell>
          <cell r="DH527">
            <v>2003.7159999999999</v>
          </cell>
          <cell r="DI527" t="str">
            <v>WA</v>
          </cell>
          <cell r="DL527" t="str">
            <v>Electric</v>
          </cell>
          <cell r="DM527" t="str">
            <v>Electric</v>
          </cell>
          <cell r="DN527">
            <v>1524.7619999999999</v>
          </cell>
          <cell r="DO527" t="str">
            <v>WA</v>
          </cell>
          <cell r="DS527">
            <v>6932.7380000000003</v>
          </cell>
          <cell r="DT527" t="str">
            <v>OR</v>
          </cell>
          <cell r="DU527" t="str">
            <v>32to46</v>
          </cell>
          <cell r="DX527" t="b">
            <v>0</v>
          </cell>
          <cell r="DY527">
            <v>1524.7619999999999</v>
          </cell>
          <cell r="DZ527" t="str">
            <v>WA</v>
          </cell>
          <cell r="EC527" t="str">
            <v>Laptop</v>
          </cell>
          <cell r="ED527">
            <v>1524.7619999999999</v>
          </cell>
          <cell r="EE527" t="str">
            <v>WA</v>
          </cell>
          <cell r="EH527" t="str">
            <v>gt20</v>
          </cell>
          <cell r="EI527">
            <v>2003.7159999999999</v>
          </cell>
          <cell r="EJ527" t="str">
            <v>WA</v>
          </cell>
          <cell r="EO527">
            <v>1925.059</v>
          </cell>
          <cell r="EP527" t="str">
            <v>OR</v>
          </cell>
          <cell r="ES527">
            <v>1524.7619999999999</v>
          </cell>
          <cell r="ET527" t="str">
            <v>WA</v>
          </cell>
          <cell r="EZ527" t="str">
            <v>WA</v>
          </cell>
          <cell r="FA527" t="str">
            <v>Exterior</v>
          </cell>
          <cell r="FB527">
            <v>43940.82</v>
          </cell>
          <cell r="FC527">
            <v>2219011.41</v>
          </cell>
          <cell r="FI527" t="str">
            <v>WA</v>
          </cell>
          <cell r="FJ527" t="str">
            <v>Garage</v>
          </cell>
          <cell r="FK527" t="str">
            <v>EISAq</v>
          </cell>
          <cell r="FL527">
            <v>1586077.7600000002</v>
          </cell>
          <cell r="FS527" t="str">
            <v>WA</v>
          </cell>
          <cell r="FT527" t="str">
            <v>EISAq</v>
          </cell>
          <cell r="FV527">
            <v>1556338.8020000001</v>
          </cell>
          <cell r="GD527" t="str">
            <v>OR</v>
          </cell>
          <cell r="GE527">
            <v>1659673.719</v>
          </cell>
          <cell r="GF527">
            <v>2732462.1</v>
          </cell>
          <cell r="GI527">
            <v>1</v>
          </cell>
          <cell r="GJ527">
            <v>2</v>
          </cell>
          <cell r="GK527" t="str">
            <v>OR</v>
          </cell>
          <cell r="GL527">
            <v>1188.027</v>
          </cell>
          <cell r="GM527" t="str">
            <v>Pre 1980</v>
          </cell>
          <cell r="GN527">
            <v>0</v>
          </cell>
          <cell r="GQ527">
            <v>6222799.8880559998</v>
          </cell>
          <cell r="GR527">
            <v>684591.64854750002</v>
          </cell>
          <cell r="GU527" t="str">
            <v>Baseboard/Wall/Radiant</v>
          </cell>
          <cell r="GX527" t="str">
            <v>None</v>
          </cell>
          <cell r="GY527" t="str">
            <v>WA</v>
          </cell>
          <cell r="GZ527">
            <v>2003.71557617188</v>
          </cell>
        </row>
        <row r="528">
          <cell r="AD528" t="str">
            <v>WA</v>
          </cell>
          <cell r="AH528" t="str">
            <v>WA</v>
          </cell>
          <cell r="AI528" t="str">
            <v>1993-2006</v>
          </cell>
          <cell r="AJ528">
            <v>4956.4930000000004</v>
          </cell>
          <cell r="AK528" t="b">
            <v>1</v>
          </cell>
          <cell r="AN528" t="str">
            <v>WA</v>
          </cell>
          <cell r="AO528" t="str">
            <v>Natural Gas FAF</v>
          </cell>
          <cell r="AP528" t="str">
            <v>Pre 1980</v>
          </cell>
          <cell r="AQ528" t="str">
            <v>Crawlspace</v>
          </cell>
          <cell r="AR528">
            <v>1130.3258325289601</v>
          </cell>
          <cell r="AU528" t="str">
            <v>Yes</v>
          </cell>
          <cell r="AV528" t="b">
            <v>1</v>
          </cell>
          <cell r="AX528">
            <v>2547754.4265202759</v>
          </cell>
          <cell r="AY528" t="b">
            <v>0</v>
          </cell>
          <cell r="AZ528">
            <v>0</v>
          </cell>
          <cell r="BA528">
            <v>0.74131274131274194</v>
          </cell>
          <cell r="BB528">
            <v>1130.3258325289601</v>
          </cell>
          <cell r="BC528">
            <v>0.74131296066465457</v>
          </cell>
          <cell r="BF528" t="str">
            <v>WA</v>
          </cell>
          <cell r="BG528" t="str">
            <v>PTAC</v>
          </cell>
          <cell r="BH528" t="str">
            <v>1993-2006</v>
          </cell>
          <cell r="BI528" t="str">
            <v>Slab on Grade</v>
          </cell>
          <cell r="BJ528">
            <v>1904.28771972656</v>
          </cell>
          <cell r="BM528" t="str">
            <v>No</v>
          </cell>
          <cell r="BN528">
            <v>2513659.7900390592</v>
          </cell>
          <cell r="BO528" t="b">
            <v>0</v>
          </cell>
          <cell r="BP528">
            <v>703805.6983337393</v>
          </cell>
          <cell r="BQ528">
            <v>1</v>
          </cell>
          <cell r="BR528">
            <v>1904.28771972656</v>
          </cell>
          <cell r="BU528" t="str">
            <v>WA</v>
          </cell>
          <cell r="BV528" t="str">
            <v>Pre 1980</v>
          </cell>
          <cell r="BW528" t="str">
            <v>Gas Storage Inside Conditioned Space</v>
          </cell>
          <cell r="BY528">
            <v>1464.694</v>
          </cell>
          <cell r="BZ528" t="str">
            <v>le55</v>
          </cell>
          <cell r="CF528" t="str">
            <v>Unconditioned</v>
          </cell>
          <cell r="CG528">
            <v>1524.7619999999999</v>
          </cell>
          <cell r="CH528" t="str">
            <v>WA</v>
          </cell>
          <cell r="CI528" t="str">
            <v>Top-Freezer w/o TTD Ice</v>
          </cell>
          <cell r="CJ528">
            <v>32020.002</v>
          </cell>
          <cell r="CK528" t="b">
            <v>0</v>
          </cell>
          <cell r="CQ528" t="str">
            <v>Unconditioned</v>
          </cell>
          <cell r="CR528">
            <v>3785.7640000000001</v>
          </cell>
          <cell r="CS528" t="str">
            <v>ID</v>
          </cell>
          <cell r="CT528" t="str">
            <v>Chest</v>
          </cell>
          <cell r="CU528">
            <v>68143.752000000008</v>
          </cell>
          <cell r="CV528" t="b">
            <v>0</v>
          </cell>
          <cell r="CZ528">
            <v>1150.8789999999999</v>
          </cell>
          <cell r="DA528" t="str">
            <v>WA</v>
          </cell>
          <cell r="DC528" t="str">
            <v>Vertical Axis</v>
          </cell>
          <cell r="DG528" t="str">
            <v>Electric</v>
          </cell>
          <cell r="DH528">
            <v>1524.7619999999999</v>
          </cell>
          <cell r="DI528" t="str">
            <v>WA</v>
          </cell>
          <cell r="DL528" t="str">
            <v>Electric</v>
          </cell>
          <cell r="DM528" t="str">
            <v>Electric</v>
          </cell>
          <cell r="DN528">
            <v>2003.7159999999999</v>
          </cell>
          <cell r="DO528" t="str">
            <v>WA</v>
          </cell>
          <cell r="DS528">
            <v>2003.7159999999999</v>
          </cell>
          <cell r="DT528" t="str">
            <v>WA</v>
          </cell>
          <cell r="DU528" t="str">
            <v>gt46</v>
          </cell>
          <cell r="DX528" t="b">
            <v>1</v>
          </cell>
          <cell r="DY528">
            <v>1464.694</v>
          </cell>
          <cell r="DZ528" t="str">
            <v>WA</v>
          </cell>
          <cell r="EC528" t="str">
            <v>Desktop</v>
          </cell>
          <cell r="ED528">
            <v>1524.7619999999999</v>
          </cell>
          <cell r="EE528" t="str">
            <v>WA</v>
          </cell>
          <cell r="EH528" t="str">
            <v>gt20</v>
          </cell>
          <cell r="EI528">
            <v>2003.7159999999999</v>
          </cell>
          <cell r="EJ528" t="str">
            <v>WA</v>
          </cell>
          <cell r="EO528">
            <v>2079.9929999999999</v>
          </cell>
          <cell r="EP528" t="str">
            <v>WA</v>
          </cell>
          <cell r="ES528">
            <v>2003.7159999999999</v>
          </cell>
          <cell r="ET528" t="str">
            <v>WA</v>
          </cell>
          <cell r="EZ528" t="str">
            <v>WA</v>
          </cell>
          <cell r="FA528" t="str">
            <v>Kitchen</v>
          </cell>
          <cell r="FB528">
            <v>101063.886</v>
          </cell>
          <cell r="FC528">
            <v>124498.98999999999</v>
          </cell>
          <cell r="FI528" t="str">
            <v>WA</v>
          </cell>
          <cell r="FJ528" t="str">
            <v>Kitchen</v>
          </cell>
          <cell r="FK528" t="str">
            <v>EISAq</v>
          </cell>
          <cell r="FL528">
            <v>941733.67</v>
          </cell>
          <cell r="FS528" t="str">
            <v>WA</v>
          </cell>
          <cell r="FT528" t="str">
            <v>EISAx</v>
          </cell>
          <cell r="FV528">
            <v>2651723.7550000004</v>
          </cell>
          <cell r="GD528" t="str">
            <v>WA</v>
          </cell>
          <cell r="GE528">
            <v>22770128.842</v>
          </cell>
          <cell r="GF528">
            <v>27696882.884000003</v>
          </cell>
          <cell r="GI528">
            <v>1</v>
          </cell>
          <cell r="GJ528">
            <v>1</v>
          </cell>
          <cell r="GK528" t="str">
            <v>WA</v>
          </cell>
          <cell r="GL528">
            <v>4956.4930000000004</v>
          </cell>
          <cell r="GM528" t="str">
            <v>1993-2006</v>
          </cell>
          <cell r="GN528">
            <v>0</v>
          </cell>
          <cell r="GQ528">
            <v>26513584.614659</v>
          </cell>
          <cell r="GR528">
            <v>852504.40476750012</v>
          </cell>
          <cell r="GU528" t="str">
            <v>Natural Gas FAF</v>
          </cell>
          <cell r="GX528" t="str">
            <v>Baseboard/Wall/Radiant</v>
          </cell>
          <cell r="GY528" t="str">
            <v>WA</v>
          </cell>
          <cell r="GZ528">
            <v>1464.69372558594</v>
          </cell>
        </row>
        <row r="529">
          <cell r="AD529" t="str">
            <v>WA</v>
          </cell>
          <cell r="AH529" t="str">
            <v>WA</v>
          </cell>
          <cell r="AI529" t="str">
            <v>Pre 1980</v>
          </cell>
          <cell r="AJ529">
            <v>1464.694</v>
          </cell>
          <cell r="AK529" t="b">
            <v>1</v>
          </cell>
          <cell r="AN529" t="str">
            <v>WA</v>
          </cell>
          <cell r="AO529" t="str">
            <v>Natural Gas FAF</v>
          </cell>
          <cell r="AP529" t="str">
            <v>Pre 1980</v>
          </cell>
          <cell r="AQ529" t="str">
            <v>Basement</v>
          </cell>
          <cell r="AR529">
            <v>394.43661864291698</v>
          </cell>
          <cell r="AU529" t="str">
            <v>Yes</v>
          </cell>
          <cell r="AV529" t="b">
            <v>1</v>
          </cell>
          <cell r="AX529">
            <v>889060.13842113491</v>
          </cell>
          <cell r="AY529" t="b">
            <v>0</v>
          </cell>
          <cell r="AZ529">
            <v>0</v>
          </cell>
          <cell r="BA529">
            <v>0.258687258687258</v>
          </cell>
          <cell r="BB529">
            <v>394.43661864291698</v>
          </cell>
          <cell r="BC529">
            <v>0.25868733523193588</v>
          </cell>
          <cell r="BF529" t="str">
            <v>OR</v>
          </cell>
          <cell r="BG529" t="str">
            <v>Central Air Conditioning (Ducted System)</v>
          </cell>
          <cell r="BH529" t="str">
            <v>Pre 1980</v>
          </cell>
          <cell r="BI529" t="str">
            <v>Crawlspace</v>
          </cell>
          <cell r="BJ529">
            <v>1612.69177246094</v>
          </cell>
          <cell r="BM529" t="str">
            <v>No</v>
          </cell>
          <cell r="BN529">
            <v>2615786.0549316448</v>
          </cell>
          <cell r="BO529" t="b">
            <v>0</v>
          </cell>
          <cell r="BP529">
            <v>1887642.8181313504</v>
          </cell>
          <cell r="BQ529">
            <v>1</v>
          </cell>
          <cell r="BR529">
            <v>1612.69177246094</v>
          </cell>
          <cell r="BU529" t="str">
            <v>WA</v>
          </cell>
          <cell r="BV529" t="str">
            <v>Pre 1980</v>
          </cell>
          <cell r="BW529" t="str">
            <v>Gas Storage Inside Conditioned Space</v>
          </cell>
          <cell r="BY529">
            <v>2003.7159999999999</v>
          </cell>
          <cell r="BZ529" t="str">
            <v>le55</v>
          </cell>
          <cell r="CF529" t="str">
            <v>Conditioned</v>
          </cell>
          <cell r="CG529">
            <v>1150.8789999999999</v>
          </cell>
          <cell r="CH529" t="str">
            <v>WA</v>
          </cell>
          <cell r="CI529" t="str">
            <v>Side-by-Side w/ TTD Ice</v>
          </cell>
          <cell r="CJ529">
            <v>28771.974999999999</v>
          </cell>
          <cell r="CK529" t="b">
            <v>0</v>
          </cell>
          <cell r="CQ529" t="str">
            <v>Conditioned</v>
          </cell>
          <cell r="CR529">
            <v>1612.692</v>
          </cell>
          <cell r="CS529" t="str">
            <v>OR</v>
          </cell>
          <cell r="CT529" t="str">
            <v>Upright</v>
          </cell>
          <cell r="CU529">
            <v>27415.763999999999</v>
          </cell>
          <cell r="CV529" t="b">
            <v>0</v>
          </cell>
          <cell r="CZ529">
            <v>4956.4930000000004</v>
          </cell>
          <cell r="DA529" t="str">
            <v>WA</v>
          </cell>
          <cell r="DC529" t="str">
            <v>Vertical Axis</v>
          </cell>
          <cell r="DG529" t="str">
            <v>Electric</v>
          </cell>
          <cell r="DH529">
            <v>2003.7159999999999</v>
          </cell>
          <cell r="DI529" t="str">
            <v>WA</v>
          </cell>
          <cell r="DL529" t="str">
            <v>Electric</v>
          </cell>
          <cell r="DM529" t="str">
            <v>Electric</v>
          </cell>
          <cell r="DN529">
            <v>1188.027</v>
          </cell>
          <cell r="DO529" t="str">
            <v>OR</v>
          </cell>
          <cell r="DS529">
            <v>2003.7159999999999</v>
          </cell>
          <cell r="DT529" t="str">
            <v>WA</v>
          </cell>
          <cell r="DU529" t="str">
            <v>lt32</v>
          </cell>
          <cell r="DX529" t="b">
            <v>0</v>
          </cell>
          <cell r="DY529">
            <v>1188.027</v>
          </cell>
          <cell r="DZ529" t="str">
            <v>OR</v>
          </cell>
          <cell r="EC529" t="str">
            <v>Desktop</v>
          </cell>
          <cell r="ED529">
            <v>1188.027</v>
          </cell>
          <cell r="EE529" t="str">
            <v>OR</v>
          </cell>
          <cell r="EH529" t="str">
            <v>gt20</v>
          </cell>
          <cell r="EI529">
            <v>4956.4930000000004</v>
          </cell>
          <cell r="EJ529" t="str">
            <v>WA</v>
          </cell>
          <cell r="EO529">
            <v>3785.7640000000001</v>
          </cell>
          <cell r="EP529" t="str">
            <v>ID</v>
          </cell>
          <cell r="ES529">
            <v>4956.4930000000004</v>
          </cell>
          <cell r="ET529" t="str">
            <v>WA</v>
          </cell>
          <cell r="EZ529" t="str">
            <v>WA</v>
          </cell>
          <cell r="FA529" t="str">
            <v>Living Room/Family Room</v>
          </cell>
          <cell r="FB529">
            <v>439408.2</v>
          </cell>
          <cell r="FC529">
            <v>328091.45600000001</v>
          </cell>
          <cell r="FI529" t="str">
            <v>WA</v>
          </cell>
          <cell r="FJ529" t="str">
            <v>Living Room/Family Room</v>
          </cell>
          <cell r="FK529" t="str">
            <v>EISAq</v>
          </cell>
          <cell r="FL529">
            <v>475823.32800000004</v>
          </cell>
          <cell r="FS529" t="str">
            <v>OR</v>
          </cell>
          <cell r="FT529" t="str">
            <v>EISAnqnx</v>
          </cell>
          <cell r="FV529">
            <v>6239464.2000000002</v>
          </cell>
          <cell r="GD529" t="str">
            <v>WA</v>
          </cell>
          <cell r="GE529">
            <v>2069612.622</v>
          </cell>
          <cell r="GF529">
            <v>3418595.7960000001</v>
          </cell>
          <cell r="GI529">
            <v>1</v>
          </cell>
          <cell r="GJ529">
            <v>1</v>
          </cell>
          <cell r="GK529" t="str">
            <v>WA</v>
          </cell>
          <cell r="GL529">
            <v>1464.694</v>
          </cell>
          <cell r="GM529" t="str">
            <v>Pre 1980</v>
          </cell>
          <cell r="GN529">
            <v>0</v>
          </cell>
          <cell r="GQ529">
            <v>8632737.9961900003</v>
          </cell>
          <cell r="GR529">
            <v>524305.525975</v>
          </cell>
          <cell r="GU529" t="str">
            <v>Natural Gas FAF</v>
          </cell>
          <cell r="GX529" t="str">
            <v>Natural Gas Other</v>
          </cell>
          <cell r="GY529" t="str">
            <v>WA</v>
          </cell>
          <cell r="GZ529">
            <v>4956.49267578125</v>
          </cell>
        </row>
        <row r="530">
          <cell r="AD530" t="str">
            <v>WA</v>
          </cell>
          <cell r="AH530" t="str">
            <v>WA</v>
          </cell>
          <cell r="AI530" t="str">
            <v>1993-2006</v>
          </cell>
          <cell r="AJ530">
            <v>4956.4930000000004</v>
          </cell>
          <cell r="AK530" t="b">
            <v>1</v>
          </cell>
          <cell r="AN530" t="str">
            <v>WA</v>
          </cell>
          <cell r="AO530" t="str">
            <v>Baseboard/Wall/Radiant</v>
          </cell>
          <cell r="AP530" t="str">
            <v>Pre 1980</v>
          </cell>
          <cell r="AQ530" t="str">
            <v>Crawlspace</v>
          </cell>
          <cell r="AR530">
            <v>594.17677180336705</v>
          </cell>
          <cell r="AU530" t="str">
            <v>No</v>
          </cell>
          <cell r="AV530" t="b">
            <v>0</v>
          </cell>
          <cell r="AX530">
            <v>1503861.409434322</v>
          </cell>
          <cell r="AY530" t="b">
            <v>0</v>
          </cell>
          <cell r="AZ530">
            <v>668125.63611492689</v>
          </cell>
          <cell r="BA530" t="str">
            <v/>
          </cell>
          <cell r="BB530" t="str">
            <v/>
          </cell>
          <cell r="BC530">
            <v>0.38968492905998908</v>
          </cell>
          <cell r="BF530" t="str">
            <v>OR</v>
          </cell>
          <cell r="BG530" t="str">
            <v>Central Air Conditioning (Ducted System)</v>
          </cell>
          <cell r="BH530" t="str">
            <v>1980-1992</v>
          </cell>
          <cell r="BI530" t="str">
            <v>Crawlspace</v>
          </cell>
          <cell r="BJ530">
            <v>1612.69177246094</v>
          </cell>
          <cell r="BM530" t="str">
            <v>No</v>
          </cell>
          <cell r="BN530">
            <v>1896525.5244140655</v>
          </cell>
          <cell r="BO530" t="b">
            <v>0</v>
          </cell>
          <cell r="BP530">
            <v>557236.45225279627</v>
          </cell>
          <cell r="BQ530">
            <v>1</v>
          </cell>
          <cell r="BR530">
            <v>1612.69177246094</v>
          </cell>
          <cell r="BU530" t="str">
            <v>OR</v>
          </cell>
          <cell r="BV530" t="str">
            <v>1993-2006</v>
          </cell>
          <cell r="BW530" t="str">
            <v>Gas Storage Outside Conditioned Space</v>
          </cell>
          <cell r="BY530">
            <v>6932.7380000000003</v>
          </cell>
          <cell r="BZ530" t="str">
            <v>le55</v>
          </cell>
          <cell r="CF530" t="str">
            <v>Conditioned</v>
          </cell>
          <cell r="CG530">
            <v>6932.7380000000003</v>
          </cell>
          <cell r="CH530" t="str">
            <v>OR</v>
          </cell>
          <cell r="CI530" t="str">
            <v>Bottom-Freezer (Including French Door) w/o TTD Ice</v>
          </cell>
          <cell r="CJ530">
            <v>180251.18799999999</v>
          </cell>
          <cell r="CK530" t="b">
            <v>0</v>
          </cell>
          <cell r="CQ530" t="str">
            <v>Unconditioned</v>
          </cell>
          <cell r="CR530">
            <v>1144.6790000000001</v>
          </cell>
          <cell r="CS530" t="str">
            <v>MT</v>
          </cell>
          <cell r="CT530" t="str">
            <v>Chest</v>
          </cell>
          <cell r="CU530">
            <v>34340.370000000003</v>
          </cell>
          <cell r="CV530" t="b">
            <v>0</v>
          </cell>
          <cell r="CZ530">
            <v>2003.7159999999999</v>
          </cell>
          <cell r="DA530" t="str">
            <v>WA</v>
          </cell>
          <cell r="DC530" t="str">
            <v>Vertical Axis</v>
          </cell>
          <cell r="DG530" t="str">
            <v>Gas</v>
          </cell>
          <cell r="DH530">
            <v>1464.694</v>
          </cell>
          <cell r="DI530" t="str">
            <v>WA</v>
          </cell>
          <cell r="DL530" t="str">
            <v>Electric</v>
          </cell>
          <cell r="DM530" t="str">
            <v>Electric</v>
          </cell>
          <cell r="DN530">
            <v>1524.7619999999999</v>
          </cell>
          <cell r="DO530" t="str">
            <v>WA</v>
          </cell>
          <cell r="DS530">
            <v>4956.4930000000004</v>
          </cell>
          <cell r="DT530" t="str">
            <v>WA</v>
          </cell>
          <cell r="DU530" t="str">
            <v>32to46</v>
          </cell>
          <cell r="DX530" t="b">
            <v>0</v>
          </cell>
          <cell r="DY530">
            <v>1188.027</v>
          </cell>
          <cell r="DZ530" t="str">
            <v>OR</v>
          </cell>
          <cell r="EC530" t="str">
            <v>Desktop</v>
          </cell>
          <cell r="ED530">
            <v>1188.027</v>
          </cell>
          <cell r="EE530" t="str">
            <v>OR</v>
          </cell>
          <cell r="EH530" t="str">
            <v>gt20</v>
          </cell>
          <cell r="EI530">
            <v>4956.4930000000004</v>
          </cell>
          <cell r="EJ530" t="str">
            <v>WA</v>
          </cell>
          <cell r="EO530">
            <v>3785.7640000000001</v>
          </cell>
          <cell r="EP530" t="str">
            <v>ID</v>
          </cell>
          <cell r="ES530">
            <v>4956.4930000000004</v>
          </cell>
          <cell r="ET530" t="str">
            <v>WA</v>
          </cell>
          <cell r="EZ530" t="str">
            <v>WA</v>
          </cell>
          <cell r="FA530" t="str">
            <v>Other</v>
          </cell>
          <cell r="FB530">
            <v>166975.11600000001</v>
          </cell>
          <cell r="FC530">
            <v>582948.21199999994</v>
          </cell>
          <cell r="FI530" t="str">
            <v>WA</v>
          </cell>
          <cell r="FJ530" t="str">
            <v>Other</v>
          </cell>
          <cell r="FK530" t="str">
            <v>EISAnqnx</v>
          </cell>
          <cell r="FL530">
            <v>495649.30000000005</v>
          </cell>
          <cell r="FS530" t="str">
            <v>OR</v>
          </cell>
          <cell r="FT530" t="str">
            <v>EISAq</v>
          </cell>
          <cell r="FV530">
            <v>2287803.54</v>
          </cell>
          <cell r="GD530" t="str">
            <v>WA</v>
          </cell>
          <cell r="GE530">
            <v>33233285.565000001</v>
          </cell>
          <cell r="GF530">
            <v>17050335.920000002</v>
          </cell>
          <cell r="GI530">
            <v>1</v>
          </cell>
          <cell r="GJ530">
            <v>1</v>
          </cell>
          <cell r="GK530" t="str">
            <v>WA</v>
          </cell>
          <cell r="GL530">
            <v>4956.4930000000004</v>
          </cell>
          <cell r="GM530" t="str">
            <v>1993-2006</v>
          </cell>
          <cell r="GN530">
            <v>-1</v>
          </cell>
          <cell r="GQ530">
            <v>28473342.294915002</v>
          </cell>
          <cell r="GR530">
            <v>1516352.2947225003</v>
          </cell>
          <cell r="GU530" t="str">
            <v>Heat Pump (Central System)</v>
          </cell>
          <cell r="GX530" t="str">
            <v>None</v>
          </cell>
          <cell r="GY530" t="str">
            <v>OR</v>
          </cell>
          <cell r="GZ530">
            <v>1188.02661132813</v>
          </cell>
        </row>
        <row r="531">
          <cell r="AD531" t="str">
            <v>WA</v>
          </cell>
          <cell r="AH531" t="str">
            <v>WA</v>
          </cell>
          <cell r="AI531" t="str">
            <v>Pre 1980</v>
          </cell>
          <cell r="AJ531">
            <v>1150.8789999999999</v>
          </cell>
          <cell r="AK531" t="b">
            <v>1</v>
          </cell>
          <cell r="AN531" t="str">
            <v>WA</v>
          </cell>
          <cell r="AO531" t="str">
            <v>Baseboard/Wall/Radiant</v>
          </cell>
          <cell r="AP531" t="str">
            <v>Pre 1980</v>
          </cell>
          <cell r="AQ531" t="str">
            <v>Basement</v>
          </cell>
          <cell r="AR531">
            <v>930.58567936850795</v>
          </cell>
          <cell r="AU531" t="str">
            <v>No</v>
          </cell>
          <cell r="AV531" t="b">
            <v>0</v>
          </cell>
          <cell r="AX531">
            <v>2355312.3544816938</v>
          </cell>
          <cell r="AY531" t="b">
            <v>0</v>
          </cell>
          <cell r="AZ531">
            <v>1046402.6506799948</v>
          </cell>
          <cell r="BA531" t="str">
            <v/>
          </cell>
          <cell r="BB531" t="str">
            <v/>
          </cell>
          <cell r="BC531">
            <v>0.61031536683660004</v>
          </cell>
          <cell r="BF531" t="str">
            <v>ID</v>
          </cell>
          <cell r="BG531" t="str">
            <v>Heat Pump (Central System)</v>
          </cell>
          <cell r="BH531" t="str">
            <v>Pre 1980</v>
          </cell>
          <cell r="BI531" t="str">
            <v>Basement</v>
          </cell>
          <cell r="BJ531">
            <v>3785.76440429688</v>
          </cell>
          <cell r="BM531" t="str">
            <v>No</v>
          </cell>
          <cell r="BN531">
            <v>11614725.192382827</v>
          </cell>
          <cell r="BO531" t="b">
            <v>0</v>
          </cell>
          <cell r="BP531">
            <v>2715528.807202152</v>
          </cell>
          <cell r="BQ531">
            <v>1</v>
          </cell>
          <cell r="BR531">
            <v>3785.76440429688</v>
          </cell>
          <cell r="BU531" t="str">
            <v>WA</v>
          </cell>
          <cell r="BV531" t="str">
            <v>Pre 1980</v>
          </cell>
          <cell r="BW531" t="str">
            <v>Electric Storage - Inside Conditioned Space</v>
          </cell>
          <cell r="BY531">
            <v>2003.7159999999999</v>
          </cell>
          <cell r="BZ531" t="str">
            <v>le55</v>
          </cell>
          <cell r="CF531" t="str">
            <v>Conditioned</v>
          </cell>
          <cell r="CG531">
            <v>1524.7619999999999</v>
          </cell>
          <cell r="CH531" t="str">
            <v>WA</v>
          </cell>
          <cell r="CI531" t="str">
            <v>Top-Freezer w/o TTD Ice</v>
          </cell>
          <cell r="CJ531">
            <v>30495.239999999998</v>
          </cell>
          <cell r="CK531" t="b">
            <v>0</v>
          </cell>
          <cell r="CQ531" t="str">
            <v>Unconditioned</v>
          </cell>
          <cell r="CR531">
            <v>2079.9929999999999</v>
          </cell>
          <cell r="CS531" t="str">
            <v>WA</v>
          </cell>
          <cell r="CT531" t="str">
            <v>Upright</v>
          </cell>
          <cell r="CU531">
            <v>41599.86</v>
          </cell>
          <cell r="CV531" t="b">
            <v>0</v>
          </cell>
          <cell r="CZ531">
            <v>1464.694</v>
          </cell>
          <cell r="DA531" t="str">
            <v>WA</v>
          </cell>
          <cell r="DC531" t="str">
            <v>Vertical Axis</v>
          </cell>
          <cell r="DG531" t="str">
            <v>Electric</v>
          </cell>
          <cell r="DH531">
            <v>1524.7619999999999</v>
          </cell>
          <cell r="DI531" t="str">
            <v>WA</v>
          </cell>
          <cell r="DL531" t="str">
            <v>Gas</v>
          </cell>
          <cell r="DM531" t="str">
            <v>Electric</v>
          </cell>
          <cell r="DN531">
            <v>1464.694</v>
          </cell>
          <cell r="DO531" t="str">
            <v>WA</v>
          </cell>
          <cell r="DS531">
            <v>4956.4930000000004</v>
          </cell>
          <cell r="DT531" t="str">
            <v>WA</v>
          </cell>
          <cell r="DU531" t="str">
            <v>lt32</v>
          </cell>
          <cell r="DX531" t="b">
            <v>1</v>
          </cell>
          <cell r="DY531">
            <v>1188.027</v>
          </cell>
          <cell r="DZ531" t="str">
            <v>OR</v>
          </cell>
          <cell r="EC531" t="str">
            <v>Laptop</v>
          </cell>
          <cell r="ED531">
            <v>1524.7619999999999</v>
          </cell>
          <cell r="EE531" t="str">
            <v>WA</v>
          </cell>
          <cell r="EH531" t="str">
            <v>le20</v>
          </cell>
          <cell r="EI531">
            <v>2003.7159999999999</v>
          </cell>
          <cell r="EJ531" t="str">
            <v>WA</v>
          </cell>
          <cell r="EO531">
            <v>3785.7640000000001</v>
          </cell>
          <cell r="EP531" t="str">
            <v>ID</v>
          </cell>
          <cell r="ES531">
            <v>1464.694</v>
          </cell>
          <cell r="ET531" t="str">
            <v>WA</v>
          </cell>
          <cell r="EZ531" t="str">
            <v>WA</v>
          </cell>
          <cell r="FA531" t="str">
            <v>Bathroom</v>
          </cell>
          <cell r="FB531">
            <v>297328.58999999997</v>
          </cell>
          <cell r="FC531">
            <v>208892.394</v>
          </cell>
          <cell r="FI531" t="str">
            <v>WA</v>
          </cell>
          <cell r="FJ531" t="str">
            <v>Other</v>
          </cell>
          <cell r="FK531" t="str">
            <v>EISAq</v>
          </cell>
          <cell r="FL531">
            <v>683996.0340000001</v>
          </cell>
          <cell r="FS531" t="str">
            <v>OR</v>
          </cell>
          <cell r="FT531" t="str">
            <v>EISAx</v>
          </cell>
          <cell r="FV531">
            <v>13484175.41</v>
          </cell>
          <cell r="GD531" t="str">
            <v>WA</v>
          </cell>
          <cell r="GE531">
            <v>2111862.9649999999</v>
          </cell>
          <cell r="GF531">
            <v>1314303.818</v>
          </cell>
          <cell r="GI531">
            <v>1</v>
          </cell>
          <cell r="GJ531">
            <v>1</v>
          </cell>
          <cell r="GK531" t="str">
            <v>WA</v>
          </cell>
          <cell r="GL531">
            <v>1150.8789999999999</v>
          </cell>
          <cell r="GM531" t="str">
            <v>Pre 1980</v>
          </cell>
          <cell r="GN531">
            <v>-1</v>
          </cell>
          <cell r="GQ531">
            <v>5802691.6372349998</v>
          </cell>
          <cell r="GR531">
            <v>402853.68515999999</v>
          </cell>
          <cell r="GU531" t="str">
            <v>Oil FAF</v>
          </cell>
          <cell r="GX531" t="str">
            <v>Baseboard/Wall/Radiant</v>
          </cell>
          <cell r="GY531" t="str">
            <v>WA</v>
          </cell>
          <cell r="GZ531">
            <v>1524.76245117188</v>
          </cell>
        </row>
        <row r="532">
          <cell r="AD532" t="str">
            <v>WA</v>
          </cell>
          <cell r="AH532" t="str">
            <v>WA</v>
          </cell>
          <cell r="AI532" t="str">
            <v>1993-2006</v>
          </cell>
          <cell r="AJ532">
            <v>4956.4930000000004</v>
          </cell>
          <cell r="AK532" t="b">
            <v>1</v>
          </cell>
          <cell r="AN532" t="str">
            <v>WA</v>
          </cell>
          <cell r="AO532" t="str">
            <v>Wood</v>
          </cell>
          <cell r="AP532" t="str">
            <v>Pre 1980</v>
          </cell>
          <cell r="AQ532" t="str">
            <v>Crawlspace</v>
          </cell>
          <cell r="AR532">
            <v>594.17677180336705</v>
          </cell>
          <cell r="AU532" t="str">
            <v>No</v>
          </cell>
          <cell r="AV532" t="b">
            <v>0</v>
          </cell>
          <cell r="AX532">
            <v>1503861.409434322</v>
          </cell>
          <cell r="AY532" t="b">
            <v>0</v>
          </cell>
          <cell r="AZ532">
            <v>668125.63611492689</v>
          </cell>
          <cell r="BA532" t="str">
            <v/>
          </cell>
          <cell r="BB532" t="str">
            <v/>
          </cell>
          <cell r="BC532">
            <v>0.38968492905998908</v>
          </cell>
          <cell r="BF532" t="str">
            <v>OR</v>
          </cell>
          <cell r="BG532" t="str">
            <v>Central Air Conditioning (Ducted System)</v>
          </cell>
          <cell r="BH532" t="str">
            <v>1993-2006</v>
          </cell>
          <cell r="BI532" t="str">
            <v>Crawlspace</v>
          </cell>
          <cell r="BJ532">
            <v>1925.05932617188</v>
          </cell>
          <cell r="BM532" t="str">
            <v>No</v>
          </cell>
          <cell r="BN532">
            <v>4098451.3054199326</v>
          </cell>
          <cell r="BO532" t="b">
            <v>0</v>
          </cell>
          <cell r="BP532">
            <v>698257.13377719908</v>
          </cell>
          <cell r="BQ532">
            <v>1</v>
          </cell>
          <cell r="BR532">
            <v>1925.05932617188</v>
          </cell>
          <cell r="BU532" t="str">
            <v>WA</v>
          </cell>
          <cell r="BV532" t="str">
            <v>1993-2006</v>
          </cell>
          <cell r="BW532" t="str">
            <v>Electric Storage - Outside Conditioned Space - Buffered</v>
          </cell>
          <cell r="BY532">
            <v>1150.8789999999999</v>
          </cell>
          <cell r="BZ532" t="str">
            <v>le55</v>
          </cell>
          <cell r="CF532" t="str">
            <v>Conditioned</v>
          </cell>
          <cell r="CG532">
            <v>2003.7159999999999</v>
          </cell>
          <cell r="CH532" t="str">
            <v>WA</v>
          </cell>
          <cell r="CI532" t="str">
            <v>Side-by-Side w/ TTD Ice</v>
          </cell>
          <cell r="CJ532">
            <v>50092.899999999994</v>
          </cell>
          <cell r="CK532" t="b">
            <v>0</v>
          </cell>
          <cell r="CQ532" t="str">
            <v>Unconditioned</v>
          </cell>
          <cell r="CR532">
            <v>2079.9929999999999</v>
          </cell>
          <cell r="CS532" t="str">
            <v>WA</v>
          </cell>
          <cell r="CT532" t="str">
            <v>Upright</v>
          </cell>
          <cell r="CU532">
            <v>37439.873999999996</v>
          </cell>
          <cell r="CV532" t="b">
            <v>0</v>
          </cell>
          <cell r="CZ532">
            <v>1524.7619999999999</v>
          </cell>
          <cell r="DA532" t="str">
            <v>WA</v>
          </cell>
          <cell r="DC532" t="str">
            <v>Horizontal Axis</v>
          </cell>
          <cell r="DG532" t="str">
            <v>Electric</v>
          </cell>
          <cell r="DH532">
            <v>1524.7619999999999</v>
          </cell>
          <cell r="DI532" t="str">
            <v>WA</v>
          </cell>
          <cell r="DL532" t="str">
            <v>Gas</v>
          </cell>
          <cell r="DM532" t="str">
            <v>Gas</v>
          </cell>
          <cell r="DN532">
            <v>4956.4930000000004</v>
          </cell>
          <cell r="DO532" t="str">
            <v>WA</v>
          </cell>
          <cell r="DS532">
            <v>2003.7159999999999</v>
          </cell>
          <cell r="DT532" t="str">
            <v>WA</v>
          </cell>
          <cell r="DU532" t="str">
            <v>lt32</v>
          </cell>
          <cell r="DX532" t="b">
            <v>0</v>
          </cell>
          <cell r="DY532">
            <v>2003.7159999999999</v>
          </cell>
          <cell r="DZ532" t="str">
            <v>WA</v>
          </cell>
          <cell r="EC532" t="str">
            <v>Laptop</v>
          </cell>
          <cell r="ED532">
            <v>1524.7619999999999</v>
          </cell>
          <cell r="EE532" t="str">
            <v>WA</v>
          </cell>
          <cell r="EH532" t="str">
            <v>gt20</v>
          </cell>
          <cell r="EI532">
            <v>2003.7159999999999</v>
          </cell>
          <cell r="EJ532" t="str">
            <v>WA</v>
          </cell>
          <cell r="EO532">
            <v>2130.886</v>
          </cell>
          <cell r="EP532" t="str">
            <v>MT</v>
          </cell>
          <cell r="ES532">
            <v>1188.027</v>
          </cell>
          <cell r="ET532" t="str">
            <v>OR</v>
          </cell>
          <cell r="EZ532" t="str">
            <v>WA</v>
          </cell>
          <cell r="FA532" t="str">
            <v>Bedrooms</v>
          </cell>
          <cell r="FB532">
            <v>583983.84600000002</v>
          </cell>
          <cell r="FC532">
            <v>608380.03799999994</v>
          </cell>
          <cell r="FI532" t="str">
            <v>WA</v>
          </cell>
          <cell r="FJ532" t="str">
            <v>Other</v>
          </cell>
          <cell r="FK532" t="str">
            <v>EISAx</v>
          </cell>
          <cell r="FL532">
            <v>322172.04500000004</v>
          </cell>
          <cell r="FS532" t="str">
            <v>WA</v>
          </cell>
          <cell r="FT532" t="str">
            <v>EISAnqnx</v>
          </cell>
          <cell r="FV532">
            <v>3444762.6350000002</v>
          </cell>
          <cell r="GD532" t="str">
            <v>WA</v>
          </cell>
          <cell r="GE532">
            <v>13199140.859000001</v>
          </cell>
          <cell r="GF532">
            <v>5303447.5100000007</v>
          </cell>
          <cell r="GI532">
            <v>1</v>
          </cell>
          <cell r="GJ532">
            <v>1</v>
          </cell>
          <cell r="GK532" t="str">
            <v>WA</v>
          </cell>
          <cell r="GL532">
            <v>4956.4930000000004</v>
          </cell>
          <cell r="GM532" t="str">
            <v>1993-2006</v>
          </cell>
          <cell r="GN532">
            <v>0</v>
          </cell>
          <cell r="GQ532">
            <v>26513584.614659</v>
          </cell>
          <cell r="GR532">
            <v>852504.40476750012</v>
          </cell>
          <cell r="GU532" t="str">
            <v>Natural Gas FAF</v>
          </cell>
          <cell r="GX532" t="str">
            <v>Wood</v>
          </cell>
          <cell r="GY532" t="str">
            <v>WA</v>
          </cell>
          <cell r="GZ532">
            <v>1524.76245117188</v>
          </cell>
        </row>
        <row r="533">
          <cell r="AD533" t="str">
            <v>WA</v>
          </cell>
          <cell r="AH533" t="str">
            <v>WA</v>
          </cell>
          <cell r="AI533" t="str">
            <v>Pre 1980</v>
          </cell>
          <cell r="AJ533">
            <v>2003.7159999999999</v>
          </cell>
          <cell r="AK533" t="b">
            <v>1</v>
          </cell>
          <cell r="AN533" t="str">
            <v>WA</v>
          </cell>
          <cell r="AO533" t="str">
            <v>Wood</v>
          </cell>
          <cell r="AP533" t="str">
            <v>Pre 1980</v>
          </cell>
          <cell r="AQ533" t="str">
            <v>Basement</v>
          </cell>
          <cell r="AR533">
            <v>930.58567936850795</v>
          </cell>
          <cell r="AU533" t="str">
            <v>No</v>
          </cell>
          <cell r="AV533" t="b">
            <v>0</v>
          </cell>
          <cell r="AX533">
            <v>2355312.3544816938</v>
          </cell>
          <cell r="AY533" t="b">
            <v>0</v>
          </cell>
          <cell r="AZ533">
            <v>1046402.6506799948</v>
          </cell>
          <cell r="BA533" t="str">
            <v/>
          </cell>
          <cell r="BB533" t="str">
            <v/>
          </cell>
          <cell r="BC533">
            <v>0.61031536683660004</v>
          </cell>
          <cell r="BF533" t="str">
            <v>ID</v>
          </cell>
          <cell r="BG533" t="str">
            <v>Central Air Conditioning (Ducted System)</v>
          </cell>
          <cell r="BH533" t="str">
            <v>Pre 1980</v>
          </cell>
          <cell r="BI533" t="str">
            <v>Crawlspace</v>
          </cell>
          <cell r="BJ533">
            <v>3785.76440429688</v>
          </cell>
          <cell r="BM533" t="str">
            <v>No</v>
          </cell>
          <cell r="BN533">
            <v>5504501.4438476637</v>
          </cell>
          <cell r="BO533" t="b">
            <v>0</v>
          </cell>
          <cell r="BP533">
            <v>2212498.0120162871</v>
          </cell>
          <cell r="BQ533">
            <v>1</v>
          </cell>
          <cell r="BR533">
            <v>3785.76440429688</v>
          </cell>
          <cell r="BU533" t="str">
            <v>WA</v>
          </cell>
          <cell r="BV533" t="str">
            <v>1993-2006</v>
          </cell>
          <cell r="BW533" t="str">
            <v>Gas Storage Outside Conditioned Space</v>
          </cell>
          <cell r="BY533">
            <v>4956.4930000000004</v>
          </cell>
          <cell r="BZ533" t="str">
            <v>le55</v>
          </cell>
          <cell r="CF533" t="str">
            <v>Conditioned</v>
          </cell>
          <cell r="CG533">
            <v>1524.7619999999999</v>
          </cell>
          <cell r="CH533" t="str">
            <v>WA</v>
          </cell>
          <cell r="CI533" t="str">
            <v>Bottom-Freezer (Including French Door) w/o TTD Ice</v>
          </cell>
          <cell r="CJ533">
            <v>28970.477999999999</v>
          </cell>
          <cell r="CK533" t="b">
            <v>0</v>
          </cell>
          <cell r="CQ533" t="str">
            <v>Conditioned</v>
          </cell>
          <cell r="CR533">
            <v>3785.7640000000001</v>
          </cell>
          <cell r="CS533" t="str">
            <v>ID</v>
          </cell>
          <cell r="CT533" t="str">
            <v>Chest</v>
          </cell>
          <cell r="CU533">
            <v>30286.112000000001</v>
          </cell>
          <cell r="CV533" t="b">
            <v>0</v>
          </cell>
          <cell r="CZ533">
            <v>1464.694</v>
          </cell>
          <cell r="DA533" t="str">
            <v>WA</v>
          </cell>
          <cell r="DC533" t="str">
            <v>Vertical Axis</v>
          </cell>
          <cell r="DG533" t="str">
            <v>Electric</v>
          </cell>
          <cell r="DH533">
            <v>6932.7380000000003</v>
          </cell>
          <cell r="DI533" t="str">
            <v>OR</v>
          </cell>
          <cell r="DL533" t="str">
            <v>Electric</v>
          </cell>
          <cell r="DM533" t="str">
            <v>Electric</v>
          </cell>
          <cell r="DN533">
            <v>1150.8789999999999</v>
          </cell>
          <cell r="DO533" t="str">
            <v>WA</v>
          </cell>
          <cell r="DS533">
            <v>4956.4930000000004</v>
          </cell>
          <cell r="DT533" t="str">
            <v>WA</v>
          </cell>
          <cell r="DU533" t="str">
            <v>32to46</v>
          </cell>
          <cell r="DX533" t="b">
            <v>1</v>
          </cell>
          <cell r="DY533">
            <v>4956.4930000000004</v>
          </cell>
          <cell r="DZ533" t="str">
            <v>WA</v>
          </cell>
          <cell r="EC533" t="str">
            <v>Laptop</v>
          </cell>
          <cell r="ED533">
            <v>1524.7619999999999</v>
          </cell>
          <cell r="EE533" t="str">
            <v>WA</v>
          </cell>
          <cell r="EH533" t="str">
            <v>le20</v>
          </cell>
          <cell r="EI533">
            <v>2003.7159999999999</v>
          </cell>
          <cell r="EJ533" t="str">
            <v>WA</v>
          </cell>
          <cell r="EO533">
            <v>1612.692</v>
          </cell>
          <cell r="EP533" t="str">
            <v>OR</v>
          </cell>
          <cell r="ES533">
            <v>2003.7159999999999</v>
          </cell>
          <cell r="ET533" t="str">
            <v>WA</v>
          </cell>
          <cell r="EZ533" t="str">
            <v>WA</v>
          </cell>
          <cell r="FA533" t="str">
            <v>Exterior</v>
          </cell>
          <cell r="FB533">
            <v>288180.01799999998</v>
          </cell>
          <cell r="FC533">
            <v>3696023.088</v>
          </cell>
          <cell r="FI533" t="str">
            <v>WA</v>
          </cell>
          <cell r="FJ533" t="str">
            <v>Bathroom</v>
          </cell>
          <cell r="FK533" t="str">
            <v>EISAnqnx</v>
          </cell>
          <cell r="FL533">
            <v>182971.44</v>
          </cell>
          <cell r="FS533" t="str">
            <v>WA</v>
          </cell>
          <cell r="FT533" t="str">
            <v>EISAq</v>
          </cell>
          <cell r="FV533">
            <v>1586077.7600000002</v>
          </cell>
          <cell r="GD533" t="str">
            <v>WA</v>
          </cell>
          <cell r="GE533">
            <v>8383547.7439999999</v>
          </cell>
          <cell r="GF533">
            <v>4947174.8039999995</v>
          </cell>
          <cell r="GI533">
            <v>1</v>
          </cell>
          <cell r="GJ533">
            <v>1</v>
          </cell>
          <cell r="GK533" t="str">
            <v>WA</v>
          </cell>
          <cell r="GL533">
            <v>2003.7159999999999</v>
          </cell>
          <cell r="GM533" t="str">
            <v>Pre 1980</v>
          </cell>
          <cell r="GN533">
            <v>0</v>
          </cell>
          <cell r="GQ533">
            <v>11287879.985668</v>
          </cell>
          <cell r="GR533">
            <v>71106.871549999996</v>
          </cell>
          <cell r="GU533" t="str">
            <v>Natural Gas FAF</v>
          </cell>
          <cell r="GX533" t="str">
            <v>Wood</v>
          </cell>
          <cell r="GY533" t="str">
            <v>WA</v>
          </cell>
          <cell r="GZ533">
            <v>1524.76245117188</v>
          </cell>
        </row>
        <row r="534">
          <cell r="AD534" t="str">
            <v>WA</v>
          </cell>
          <cell r="AH534" t="str">
            <v>WA</v>
          </cell>
          <cell r="AI534" t="str">
            <v>Pre 1980</v>
          </cell>
          <cell r="AJ534">
            <v>1464.694</v>
          </cell>
          <cell r="AK534" t="b">
            <v>1</v>
          </cell>
          <cell r="AN534" t="str">
            <v>WA</v>
          </cell>
          <cell r="AO534" t="str">
            <v>Natural Gas FAF</v>
          </cell>
          <cell r="AP534" t="str">
            <v>Pre 1980</v>
          </cell>
          <cell r="AQ534" t="str">
            <v>Crawlspace</v>
          </cell>
          <cell r="AR534">
            <v>594.17677180336705</v>
          </cell>
          <cell r="AU534" t="str">
            <v>No</v>
          </cell>
          <cell r="AV534" t="b">
            <v>1</v>
          </cell>
          <cell r="AX534">
            <v>1503861.409434322</v>
          </cell>
          <cell r="AY534" t="b">
            <v>0</v>
          </cell>
          <cell r="AZ534">
            <v>668125.63611492689</v>
          </cell>
          <cell r="BA534">
            <v>0.38968481375358183</v>
          </cell>
          <cell r="BB534">
            <v>594.17677180336705</v>
          </cell>
          <cell r="BC534">
            <v>0.38968492905998908</v>
          </cell>
          <cell r="BF534" t="str">
            <v>OR</v>
          </cell>
          <cell r="BG534" t="str">
            <v>Heat Pump (Central System)</v>
          </cell>
          <cell r="BH534" t="str">
            <v>Post 2006</v>
          </cell>
          <cell r="BI534" t="str">
            <v>Crawlspace</v>
          </cell>
          <cell r="BJ534">
            <v>1612.69177246094</v>
          </cell>
          <cell r="BM534" t="str">
            <v>No</v>
          </cell>
          <cell r="BN534">
            <v>2639976.4315185589</v>
          </cell>
          <cell r="BO534" t="b">
            <v>0</v>
          </cell>
          <cell r="BP534">
            <v>526992.03075206373</v>
          </cell>
          <cell r="BQ534">
            <v>1</v>
          </cell>
          <cell r="BR534">
            <v>1612.69177246094</v>
          </cell>
          <cell r="BU534" t="str">
            <v>OR</v>
          </cell>
          <cell r="BV534" t="str">
            <v>Pre 1980</v>
          </cell>
          <cell r="BW534" t="str">
            <v>Gas Storage Outside Conditioned Space</v>
          </cell>
          <cell r="BY534">
            <v>6932.7380000000003</v>
          </cell>
          <cell r="BZ534" t="str">
            <v>le55</v>
          </cell>
          <cell r="CF534" t="str">
            <v>Conditioned</v>
          </cell>
          <cell r="CG534">
            <v>2003.7159999999999</v>
          </cell>
          <cell r="CH534" t="str">
            <v>WA</v>
          </cell>
          <cell r="CI534" t="str">
            <v>Bottom-Freezer (Including French Door) w/ TTD Ice</v>
          </cell>
          <cell r="CJ534">
            <v>52096.615999999995</v>
          </cell>
          <cell r="CK534" t="b">
            <v>0</v>
          </cell>
          <cell r="CQ534" t="str">
            <v>Unconditioned</v>
          </cell>
          <cell r="CR534">
            <v>2079.9929999999999</v>
          </cell>
          <cell r="CS534" t="str">
            <v>WA</v>
          </cell>
          <cell r="CT534" t="str">
            <v>Chest</v>
          </cell>
          <cell r="CU534">
            <v>95679.678</v>
          </cell>
          <cell r="CV534" t="b">
            <v>0</v>
          </cell>
          <cell r="CZ534">
            <v>2003.7159999999999</v>
          </cell>
          <cell r="DA534" t="str">
            <v>WA</v>
          </cell>
          <cell r="DC534" t="str">
            <v>Vertical Axis</v>
          </cell>
          <cell r="DG534" t="str">
            <v>Electric</v>
          </cell>
          <cell r="DH534">
            <v>4956.4930000000004</v>
          </cell>
          <cell r="DI534" t="str">
            <v>WA</v>
          </cell>
          <cell r="DL534" t="str">
            <v>Electric</v>
          </cell>
          <cell r="DM534" t="str">
            <v>Electric</v>
          </cell>
          <cell r="DN534">
            <v>1524.7619999999999</v>
          </cell>
          <cell r="DO534" t="str">
            <v>WA</v>
          </cell>
          <cell r="DS534">
            <v>4956.4930000000004</v>
          </cell>
          <cell r="DT534" t="str">
            <v>WA</v>
          </cell>
          <cell r="DU534" t="str">
            <v>32to46</v>
          </cell>
          <cell r="DX534" t="b">
            <v>1</v>
          </cell>
          <cell r="DY534">
            <v>1464.694</v>
          </cell>
          <cell r="DZ534" t="str">
            <v>WA</v>
          </cell>
          <cell r="EC534" t="str">
            <v>Desktop</v>
          </cell>
          <cell r="ED534">
            <v>1524.7619999999999</v>
          </cell>
          <cell r="EE534" t="str">
            <v>WA</v>
          </cell>
          <cell r="EH534" t="str">
            <v>le20</v>
          </cell>
          <cell r="EI534">
            <v>2003.7159999999999</v>
          </cell>
          <cell r="EJ534" t="str">
            <v>WA</v>
          </cell>
          <cell r="EO534">
            <v>1192.4649999999999</v>
          </cell>
          <cell r="EP534" t="str">
            <v>ID</v>
          </cell>
          <cell r="ES534">
            <v>6932.7380000000003</v>
          </cell>
          <cell r="ET534" t="str">
            <v>OR</v>
          </cell>
          <cell r="EZ534" t="str">
            <v>WA</v>
          </cell>
          <cell r="FA534" t="str">
            <v>Garage</v>
          </cell>
          <cell r="FB534">
            <v>701390.52</v>
          </cell>
          <cell r="FC534">
            <v>1434801.0419999999</v>
          </cell>
          <cell r="FI534" t="str">
            <v>WA</v>
          </cell>
          <cell r="FJ534" t="str">
            <v>Bathroom</v>
          </cell>
          <cell r="FK534" t="str">
            <v>EISAq</v>
          </cell>
          <cell r="FL534">
            <v>22871.43</v>
          </cell>
          <cell r="FS534" t="str">
            <v>WA</v>
          </cell>
          <cell r="FT534" t="str">
            <v>EISAx</v>
          </cell>
          <cell r="FV534">
            <v>10453243.737000002</v>
          </cell>
          <cell r="GD534" t="str">
            <v>WA</v>
          </cell>
          <cell r="GE534">
            <v>1354841.95</v>
          </cell>
          <cell r="GF534">
            <v>1684398.0999999999</v>
          </cell>
          <cell r="GI534">
            <v>1</v>
          </cell>
          <cell r="GJ534">
            <v>1</v>
          </cell>
          <cell r="GK534" t="str">
            <v>WA</v>
          </cell>
          <cell r="GL534">
            <v>1464.694</v>
          </cell>
          <cell r="GM534" t="str">
            <v>Pre 1980</v>
          </cell>
          <cell r="GN534">
            <v>0</v>
          </cell>
          <cell r="GQ534">
            <v>8632737.9961900003</v>
          </cell>
          <cell r="GR534">
            <v>524305.525975</v>
          </cell>
          <cell r="GU534" t="str">
            <v>Baseboard/Wall/Radiant</v>
          </cell>
          <cell r="GX534" t="str">
            <v>None</v>
          </cell>
          <cell r="GY534" t="str">
            <v>WA</v>
          </cell>
          <cell r="GZ534">
            <v>1524.76245117188</v>
          </cell>
        </row>
        <row r="535">
          <cell r="AD535" t="str">
            <v>WA</v>
          </cell>
          <cell r="AH535" t="str">
            <v>WA</v>
          </cell>
          <cell r="AI535" t="str">
            <v>1980-1992</v>
          </cell>
          <cell r="AJ535">
            <v>1524.7619999999999</v>
          </cell>
          <cell r="AK535" t="b">
            <v>1</v>
          </cell>
          <cell r="AN535" t="str">
            <v>WA</v>
          </cell>
          <cell r="AO535" t="str">
            <v>Natural Gas FAF</v>
          </cell>
          <cell r="AP535" t="str">
            <v>Pre 1980</v>
          </cell>
          <cell r="AQ535" t="str">
            <v>Basement</v>
          </cell>
          <cell r="AR535">
            <v>930.58567936850795</v>
          </cell>
          <cell r="AU535" t="str">
            <v>No</v>
          </cell>
          <cell r="AV535" t="b">
            <v>1</v>
          </cell>
          <cell r="AX535">
            <v>2355312.3544816938</v>
          </cell>
          <cell r="AY535" t="b">
            <v>0</v>
          </cell>
          <cell r="AZ535">
            <v>1046402.6506799948</v>
          </cell>
          <cell r="BA535">
            <v>0.61031518624641812</v>
          </cell>
          <cell r="BB535">
            <v>930.58567936850795</v>
          </cell>
          <cell r="BC535">
            <v>0.61031536683660004</v>
          </cell>
          <cell r="BF535" t="str">
            <v>WA</v>
          </cell>
          <cell r="BG535" t="str">
            <v>Heat Pump (Central System)</v>
          </cell>
          <cell r="BH535" t="str">
            <v>1980-1992</v>
          </cell>
          <cell r="BI535" t="str">
            <v>Basement</v>
          </cell>
          <cell r="BJ535">
            <v>1729.0465185247299</v>
          </cell>
          <cell r="BM535" t="str">
            <v>No</v>
          </cell>
          <cell r="BN535">
            <v>8188764.3117331211</v>
          </cell>
          <cell r="BO535" t="b">
            <v>0</v>
          </cell>
          <cell r="BP535">
            <v>852754.6770386782</v>
          </cell>
          <cell r="BQ535">
            <v>0.5</v>
          </cell>
          <cell r="BR535">
            <v>864.52325926236495</v>
          </cell>
          <cell r="BU535" t="str">
            <v>WA</v>
          </cell>
          <cell r="BV535" t="str">
            <v>Pre 1980</v>
          </cell>
          <cell r="BW535" t="str">
            <v>Gas Tankless</v>
          </cell>
          <cell r="BY535">
            <v>4956.4930000000004</v>
          </cell>
          <cell r="BZ535" t="str">
            <v/>
          </cell>
          <cell r="CF535" t="str">
            <v>Conditioned</v>
          </cell>
          <cell r="CG535">
            <v>2003.7159999999999</v>
          </cell>
          <cell r="CH535" t="str">
            <v>WA</v>
          </cell>
          <cell r="CI535" t="str">
            <v>Top-Freezer w/o TTD Ice</v>
          </cell>
          <cell r="CJ535">
            <v>42078.036</v>
          </cell>
          <cell r="CK535" t="b">
            <v>0</v>
          </cell>
          <cell r="CQ535" t="str">
            <v>Unconditioned</v>
          </cell>
          <cell r="CR535">
            <v>2079.9929999999999</v>
          </cell>
          <cell r="CS535" t="str">
            <v>WA</v>
          </cell>
          <cell r="CT535" t="str">
            <v>Chest</v>
          </cell>
          <cell r="CU535">
            <v>31199.895</v>
          </cell>
          <cell r="CV535" t="b">
            <v>0</v>
          </cell>
          <cell r="CZ535">
            <v>1464.694</v>
          </cell>
          <cell r="DA535" t="str">
            <v>WA</v>
          </cell>
          <cell r="DC535" t="str">
            <v>Horizontal Axis</v>
          </cell>
          <cell r="DG535" t="str">
            <v>Electric</v>
          </cell>
          <cell r="DH535">
            <v>1188.027</v>
          </cell>
          <cell r="DI535" t="str">
            <v>OR</v>
          </cell>
          <cell r="DL535" t="str">
            <v>Electric</v>
          </cell>
          <cell r="DM535" t="str">
            <v>Electric</v>
          </cell>
          <cell r="DN535">
            <v>4956.4930000000004</v>
          </cell>
          <cell r="DO535" t="str">
            <v>WA</v>
          </cell>
          <cell r="DS535">
            <v>4956.4930000000004</v>
          </cell>
          <cell r="DT535" t="str">
            <v>WA</v>
          </cell>
          <cell r="DU535" t="str">
            <v>lt32</v>
          </cell>
          <cell r="DX535" t="b">
            <v>0</v>
          </cell>
          <cell r="DY535">
            <v>1464.694</v>
          </cell>
          <cell r="DZ535" t="str">
            <v>WA</v>
          </cell>
          <cell r="EC535" t="str">
            <v>Laptop</v>
          </cell>
          <cell r="ED535">
            <v>1188.027</v>
          </cell>
          <cell r="EE535" t="str">
            <v>OR</v>
          </cell>
          <cell r="EH535" t="str">
            <v>le20</v>
          </cell>
          <cell r="EI535">
            <v>2003.7159999999999</v>
          </cell>
          <cell r="EJ535" t="str">
            <v>WA</v>
          </cell>
          <cell r="EO535">
            <v>2079.9929999999999</v>
          </cell>
          <cell r="EP535" t="str">
            <v>WA</v>
          </cell>
          <cell r="ES535">
            <v>6932.7380000000003</v>
          </cell>
          <cell r="ET535" t="str">
            <v>OR</v>
          </cell>
          <cell r="EZ535" t="str">
            <v>WA</v>
          </cell>
          <cell r="FA535" t="str">
            <v>Kitchen</v>
          </cell>
          <cell r="FB535">
            <v>243961.91999999998</v>
          </cell>
          <cell r="FC535">
            <v>143327.628</v>
          </cell>
          <cell r="FI535" t="str">
            <v>WA</v>
          </cell>
          <cell r="FJ535" t="str">
            <v>Bedrooms</v>
          </cell>
          <cell r="FK535" t="str">
            <v>EISAnqnx</v>
          </cell>
          <cell r="FL535">
            <v>182971.44</v>
          </cell>
          <cell r="FS535" t="str">
            <v>WA</v>
          </cell>
          <cell r="FT535" t="str">
            <v>EISAnqnx</v>
          </cell>
          <cell r="FV535">
            <v>632776.23</v>
          </cell>
          <cell r="GD535" t="str">
            <v>WA</v>
          </cell>
          <cell r="GE535">
            <v>4167174.5459999996</v>
          </cell>
          <cell r="GF535">
            <v>2244449.6639999999</v>
          </cell>
          <cell r="GI535">
            <v>1</v>
          </cell>
          <cell r="GJ535">
            <v>1</v>
          </cell>
          <cell r="GK535" t="str">
            <v>WA</v>
          </cell>
          <cell r="GL535">
            <v>1524.7619999999999</v>
          </cell>
          <cell r="GM535" t="str">
            <v>1980-1992</v>
          </cell>
          <cell r="GN535">
            <v>0</v>
          </cell>
          <cell r="GQ535">
            <v>7547541.4047599994</v>
          </cell>
          <cell r="GR535">
            <v>442748.95384500001</v>
          </cell>
          <cell r="GU535" t="str">
            <v>Heat Pump (Central System)</v>
          </cell>
          <cell r="GX535" t="str">
            <v>Natural Gas Other</v>
          </cell>
          <cell r="GY535" t="str">
            <v>WA</v>
          </cell>
          <cell r="GZ535">
            <v>2003.71557617188</v>
          </cell>
        </row>
        <row r="536">
          <cell r="AD536" t="str">
            <v>WA</v>
          </cell>
          <cell r="AH536" t="str">
            <v>WA</v>
          </cell>
          <cell r="AI536" t="str">
            <v>Pre 1980</v>
          </cell>
          <cell r="AJ536">
            <v>1464.694</v>
          </cell>
          <cell r="AK536" t="b">
            <v>1</v>
          </cell>
          <cell r="AN536" t="str">
            <v>OR</v>
          </cell>
          <cell r="AO536" t="str">
            <v>Natural Gas FAF</v>
          </cell>
          <cell r="AP536" t="str">
            <v>Pre 1980</v>
          </cell>
          <cell r="AQ536" t="str">
            <v>Slab on Grade</v>
          </cell>
          <cell r="AR536">
            <v>5307.6678976171997</v>
          </cell>
          <cell r="AU536" t="str">
            <v>No</v>
          </cell>
          <cell r="AV536" t="b">
            <v>1</v>
          </cell>
          <cell r="AX536">
            <v>13699090.843749993</v>
          </cell>
          <cell r="AY536" t="b">
            <v>0</v>
          </cell>
          <cell r="AZ536">
            <v>3970198.2178988573</v>
          </cell>
          <cell r="BA536">
            <v>0.765594730724525</v>
          </cell>
          <cell r="BB536">
            <v>5307.6678976171997</v>
          </cell>
          <cell r="BC536">
            <v>0.76559476178346841</v>
          </cell>
          <cell r="BF536" t="str">
            <v>WA</v>
          </cell>
          <cell r="BG536" t="str">
            <v>Heat Pump (Central System)</v>
          </cell>
          <cell r="BH536" t="str">
            <v>1980-1992</v>
          </cell>
          <cell r="BI536" t="str">
            <v>Crawlspace</v>
          </cell>
          <cell r="BJ536">
            <v>175.24120120183099</v>
          </cell>
          <cell r="BM536" t="str">
            <v>No</v>
          </cell>
          <cell r="BN536">
            <v>829942.32889187161</v>
          </cell>
          <cell r="BO536" t="b">
            <v>0</v>
          </cell>
          <cell r="BP536">
            <v>86427.838889055347</v>
          </cell>
          <cell r="BQ536">
            <v>0.5</v>
          </cell>
          <cell r="BR536">
            <v>87.620600600915495</v>
          </cell>
          <cell r="BU536" t="str">
            <v>WA</v>
          </cell>
          <cell r="BV536" t="str">
            <v>Pre 1980</v>
          </cell>
          <cell r="BW536" t="str">
            <v>Solar/Other</v>
          </cell>
          <cell r="BY536">
            <v>4956.4930000000004</v>
          </cell>
          <cell r="BZ536" t="str">
            <v/>
          </cell>
          <cell r="CF536" t="str">
            <v>Conditioned</v>
          </cell>
          <cell r="CG536">
            <v>1524.7619999999999</v>
          </cell>
          <cell r="CH536" t="str">
            <v>WA</v>
          </cell>
          <cell r="CI536" t="str">
            <v>Top-Freezer w/o TTD Ice</v>
          </cell>
          <cell r="CJ536">
            <v>28970.477999999999</v>
          </cell>
          <cell r="CK536" t="b">
            <v>0</v>
          </cell>
          <cell r="CQ536" t="str">
            <v>Conditioned</v>
          </cell>
          <cell r="CR536">
            <v>2130.886</v>
          </cell>
          <cell r="CS536" t="str">
            <v>MT</v>
          </cell>
          <cell r="CT536" t="str">
            <v>Chest</v>
          </cell>
          <cell r="CU536">
            <v>55403.036</v>
          </cell>
          <cell r="CV536" t="b">
            <v>0</v>
          </cell>
          <cell r="CZ536">
            <v>1464.694</v>
          </cell>
          <cell r="DA536" t="str">
            <v>WA</v>
          </cell>
          <cell r="DC536" t="str">
            <v>Vertical Axis</v>
          </cell>
          <cell r="DG536" t="str">
            <v>Electric</v>
          </cell>
          <cell r="DH536">
            <v>6932.7380000000003</v>
          </cell>
          <cell r="DI536" t="str">
            <v>OR</v>
          </cell>
          <cell r="DL536" t="str">
            <v>Electric</v>
          </cell>
          <cell r="DM536" t="str">
            <v>Electric</v>
          </cell>
          <cell r="DN536">
            <v>2003.7159999999999</v>
          </cell>
          <cell r="DO536" t="str">
            <v>WA</v>
          </cell>
          <cell r="DS536">
            <v>4956.4930000000004</v>
          </cell>
          <cell r="DT536" t="str">
            <v>WA</v>
          </cell>
          <cell r="DU536" t="str">
            <v>gt46</v>
          </cell>
          <cell r="DX536" t="b">
            <v>0</v>
          </cell>
          <cell r="DY536">
            <v>1464.694</v>
          </cell>
          <cell r="DZ536" t="str">
            <v>WA</v>
          </cell>
          <cell r="EC536" t="str">
            <v>Desktop</v>
          </cell>
          <cell r="ED536">
            <v>1524.7619999999999</v>
          </cell>
          <cell r="EE536" t="str">
            <v>WA</v>
          </cell>
          <cell r="EH536" t="str">
            <v>gt20</v>
          </cell>
          <cell r="EI536">
            <v>2003.7159999999999</v>
          </cell>
          <cell r="EJ536" t="str">
            <v>WA</v>
          </cell>
          <cell r="EO536">
            <v>12271.31</v>
          </cell>
          <cell r="EP536" t="str">
            <v>WA</v>
          </cell>
          <cell r="ES536">
            <v>1464.694</v>
          </cell>
          <cell r="ET536" t="str">
            <v>WA</v>
          </cell>
          <cell r="EZ536" t="str">
            <v>WA</v>
          </cell>
          <cell r="FA536" t="str">
            <v>Living Room/Family Room</v>
          </cell>
          <cell r="FB536">
            <v>507745.74599999998</v>
          </cell>
          <cell r="FC536">
            <v>792876.24</v>
          </cell>
          <cell r="FI536" t="str">
            <v>WA</v>
          </cell>
          <cell r="FJ536" t="str">
            <v>Bedrooms</v>
          </cell>
          <cell r="FK536" t="str">
            <v>EISAq</v>
          </cell>
          <cell r="FL536">
            <v>67089.527999999991</v>
          </cell>
          <cell r="FS536" t="str">
            <v>WA</v>
          </cell>
          <cell r="FT536" t="str">
            <v>EISAq</v>
          </cell>
          <cell r="FV536">
            <v>340021.92599999998</v>
          </cell>
          <cell r="GD536" t="str">
            <v>WA</v>
          </cell>
          <cell r="GE536">
            <v>1470552.7760000001</v>
          </cell>
          <cell r="GF536">
            <v>2284922.64</v>
          </cell>
          <cell r="GI536">
            <v>1</v>
          </cell>
          <cell r="GJ536">
            <v>1</v>
          </cell>
          <cell r="GK536" t="str">
            <v>WA</v>
          </cell>
          <cell r="GL536">
            <v>1464.694</v>
          </cell>
          <cell r="GM536" t="str">
            <v>Pre 1980</v>
          </cell>
          <cell r="GN536">
            <v>-1</v>
          </cell>
          <cell r="GQ536">
            <v>8632737.9961900003</v>
          </cell>
          <cell r="GR536">
            <v>524305.525975</v>
          </cell>
          <cell r="GU536" t="str">
            <v>Natural Gas FAF</v>
          </cell>
          <cell r="GX536" t="str">
            <v>Wood</v>
          </cell>
          <cell r="GY536" t="str">
            <v>WA</v>
          </cell>
          <cell r="GZ536">
            <v>1464.69372558594</v>
          </cell>
        </row>
        <row r="537">
          <cell r="AD537" t="str">
            <v>WA</v>
          </cell>
          <cell r="AH537" t="str">
            <v>WA</v>
          </cell>
          <cell r="AI537" t="str">
            <v>Pre 1980</v>
          </cell>
          <cell r="AJ537">
            <v>2003.7159999999999</v>
          </cell>
          <cell r="AK537" t="b">
            <v>1</v>
          </cell>
          <cell r="AN537" t="str">
            <v>OR</v>
          </cell>
          <cell r="AO537" t="str">
            <v>Natural Gas FAF</v>
          </cell>
          <cell r="AP537" t="str">
            <v>Pre 1980</v>
          </cell>
          <cell r="AQ537" t="str">
            <v>Crawlspace</v>
          </cell>
          <cell r="AR537">
            <v>1625.0703836328</v>
          </cell>
          <cell r="AU537" t="str">
            <v>No</v>
          </cell>
          <cell r="AV537" t="b">
            <v>1</v>
          </cell>
          <cell r="AX537">
            <v>4194306.6601562565</v>
          </cell>
          <cell r="AY537" t="b">
            <v>0</v>
          </cell>
          <cell r="AZ537">
            <v>1215571.8227878613</v>
          </cell>
          <cell r="BA537">
            <v>0.234405269275475</v>
          </cell>
          <cell r="BB537">
            <v>1625.0703836328</v>
          </cell>
          <cell r="BC537">
            <v>0.23440527878491874</v>
          </cell>
          <cell r="BF537" t="str">
            <v>OR</v>
          </cell>
          <cell r="BG537" t="str">
            <v>Heat Pump (Central System)</v>
          </cell>
          <cell r="BH537" t="str">
            <v>Pre 1980</v>
          </cell>
          <cell r="BI537" t="str">
            <v>Crawlspace</v>
          </cell>
          <cell r="BJ537">
            <v>1925.05932617188</v>
          </cell>
          <cell r="BM537" t="str">
            <v>No</v>
          </cell>
          <cell r="BN537">
            <v>2577654.4377441471</v>
          </cell>
          <cell r="BO537" t="b">
            <v>0</v>
          </cell>
          <cell r="BP537">
            <v>1673547.2451126019</v>
          </cell>
          <cell r="BQ537">
            <v>1</v>
          </cell>
          <cell r="BR537">
            <v>1925.05932617188</v>
          </cell>
          <cell r="BU537" t="str">
            <v>OR</v>
          </cell>
          <cell r="BV537" t="str">
            <v>Pre 1980</v>
          </cell>
          <cell r="BW537" t="str">
            <v>Electric Storage - Inside Conditioned Space</v>
          </cell>
          <cell r="BY537">
            <v>1188.027</v>
          </cell>
          <cell r="BZ537" t="str">
            <v>le55</v>
          </cell>
          <cell r="CF537" t="str">
            <v>Conditioned</v>
          </cell>
          <cell r="CG537">
            <v>2003.7159999999999</v>
          </cell>
          <cell r="CH537" t="str">
            <v>WA</v>
          </cell>
          <cell r="CI537" t="str">
            <v>Bottom-Freezer (Including French Door) w/o TTD Ice</v>
          </cell>
          <cell r="CJ537">
            <v>50092.899999999994</v>
          </cell>
          <cell r="CK537" t="b">
            <v>0</v>
          </cell>
          <cell r="CQ537" t="str">
            <v>Unconditioned</v>
          </cell>
          <cell r="CR537">
            <v>3785.7640000000001</v>
          </cell>
          <cell r="CS537" t="str">
            <v>ID</v>
          </cell>
          <cell r="CT537" t="str">
            <v>Upright</v>
          </cell>
          <cell r="CU537">
            <v>68143.752000000008</v>
          </cell>
          <cell r="CV537" t="b">
            <v>0</v>
          </cell>
          <cell r="CZ537">
            <v>4956.4930000000004</v>
          </cell>
          <cell r="DA537" t="str">
            <v>WA</v>
          </cell>
          <cell r="DC537" t="str">
            <v>Vertical Axis</v>
          </cell>
          <cell r="DG537" t="str">
            <v>Electric</v>
          </cell>
          <cell r="DH537">
            <v>1524.7619999999999</v>
          </cell>
          <cell r="DI537" t="str">
            <v>WA</v>
          </cell>
          <cell r="DL537" t="str">
            <v>Gas</v>
          </cell>
          <cell r="DM537" t="str">
            <v>Electric</v>
          </cell>
          <cell r="DN537">
            <v>6932.7380000000003</v>
          </cell>
          <cell r="DO537" t="str">
            <v>OR</v>
          </cell>
          <cell r="DS537">
            <v>2003.7159999999999</v>
          </cell>
          <cell r="DT537" t="str">
            <v>WA</v>
          </cell>
          <cell r="DU537" t="str">
            <v>32to46</v>
          </cell>
          <cell r="DX537" t="b">
            <v>0</v>
          </cell>
          <cell r="DY537">
            <v>1524.7619999999999</v>
          </cell>
          <cell r="DZ537" t="str">
            <v>WA</v>
          </cell>
          <cell r="EC537" t="str">
            <v>Laptop</v>
          </cell>
          <cell r="ED537">
            <v>1524.7619999999999</v>
          </cell>
          <cell r="EE537" t="str">
            <v>WA</v>
          </cell>
          <cell r="EH537" t="str">
            <v>le20</v>
          </cell>
          <cell r="EI537">
            <v>1150.8789999999999</v>
          </cell>
          <cell r="EJ537" t="str">
            <v>WA</v>
          </cell>
          <cell r="EO537">
            <v>8264.9449999999997</v>
          </cell>
          <cell r="EP537" t="str">
            <v>OR</v>
          </cell>
          <cell r="ES537">
            <v>6932.7380000000003</v>
          </cell>
          <cell r="ET537" t="str">
            <v>OR</v>
          </cell>
          <cell r="EZ537" t="str">
            <v>WA</v>
          </cell>
          <cell r="FA537" t="str">
            <v>Other</v>
          </cell>
          <cell r="FB537">
            <v>1364661.99</v>
          </cell>
          <cell r="FC537">
            <v>837094.33799999999</v>
          </cell>
          <cell r="FI537" t="str">
            <v>WA</v>
          </cell>
          <cell r="FJ537" t="str">
            <v>Bedrooms</v>
          </cell>
          <cell r="FK537" t="str">
            <v>EISAx</v>
          </cell>
          <cell r="FL537">
            <v>91485.72</v>
          </cell>
          <cell r="FS537" t="str">
            <v>WA</v>
          </cell>
          <cell r="FT537" t="str">
            <v>EISAx</v>
          </cell>
          <cell r="FV537">
            <v>533666.69999999995</v>
          </cell>
          <cell r="GD537" t="str">
            <v>WA</v>
          </cell>
          <cell r="GE537">
            <v>5614412.2319999998</v>
          </cell>
          <cell r="GF537">
            <v>5389996.04</v>
          </cell>
          <cell r="GI537">
            <v>1</v>
          </cell>
          <cell r="GJ537">
            <v>1</v>
          </cell>
          <cell r="GK537" t="str">
            <v>WA</v>
          </cell>
          <cell r="GL537">
            <v>2003.7159999999999</v>
          </cell>
          <cell r="GM537" t="str">
            <v>Pre 1980</v>
          </cell>
          <cell r="GN537">
            <v>0</v>
          </cell>
          <cell r="GQ537">
            <v>10718403.861307999</v>
          </cell>
          <cell r="GR537">
            <v>344634.14270999999</v>
          </cell>
          <cell r="GU537" t="str">
            <v>Heat Pump (Central System)</v>
          </cell>
          <cell r="GX537" t="str">
            <v>Baseboard/Wall/Radiant</v>
          </cell>
          <cell r="GY537" t="str">
            <v>OR</v>
          </cell>
          <cell r="GZ537">
            <v>1188.02661132813</v>
          </cell>
        </row>
        <row r="538">
          <cell r="AD538" t="str">
            <v>WA</v>
          </cell>
          <cell r="AH538" t="str">
            <v>WA</v>
          </cell>
          <cell r="AI538" t="str">
            <v>Pre 1980</v>
          </cell>
          <cell r="AJ538">
            <v>1464.694</v>
          </cell>
          <cell r="AK538" t="b">
            <v>1</v>
          </cell>
          <cell r="AN538" t="str">
            <v>WA</v>
          </cell>
          <cell r="AO538" t="str">
            <v>Natural Gas FAF</v>
          </cell>
          <cell r="AP538" t="str">
            <v>1980-1992</v>
          </cell>
          <cell r="AQ538" t="str">
            <v>Basement</v>
          </cell>
          <cell r="AR538">
            <v>681.276839885306</v>
          </cell>
          <cell r="AU538" t="str">
            <v>No</v>
          </cell>
          <cell r="AV538" t="b">
            <v>1</v>
          </cell>
          <cell r="AX538">
            <v>1566936.7317362039</v>
          </cell>
          <cell r="AY538" t="b">
            <v>0</v>
          </cell>
          <cell r="AZ538">
            <v>401497.9019648672</v>
          </cell>
          <cell r="BA538">
            <v>0.44680851063829796</v>
          </cell>
          <cell r="BB538">
            <v>681.276839885306</v>
          </cell>
          <cell r="BC538">
            <v>0.44680864284741229</v>
          </cell>
          <cell r="BF538" t="str">
            <v>WA</v>
          </cell>
          <cell r="BG538" t="str">
            <v>Heat Pump (Central System)</v>
          </cell>
          <cell r="BH538" t="str">
            <v>1980-1992</v>
          </cell>
          <cell r="BI538" t="str">
            <v>Crawlspace</v>
          </cell>
          <cell r="BJ538">
            <v>2079.99340820313</v>
          </cell>
          <cell r="BM538" t="str">
            <v>No</v>
          </cell>
          <cell r="BN538">
            <v>5611822.2153320443</v>
          </cell>
          <cell r="BO538" t="b">
            <v>0</v>
          </cell>
          <cell r="BP538">
            <v>1096804.0280710231</v>
          </cell>
          <cell r="BQ538">
            <v>0.5</v>
          </cell>
          <cell r="BR538">
            <v>1039.996704101565</v>
          </cell>
          <cell r="BU538" t="str">
            <v>WA</v>
          </cell>
          <cell r="BV538" t="str">
            <v>1993-2006</v>
          </cell>
          <cell r="BW538" t="str">
            <v>Gas Storage Outside Conditioned Space</v>
          </cell>
          <cell r="BY538">
            <v>4956.4930000000004</v>
          </cell>
          <cell r="BZ538" t="str">
            <v>gt55</v>
          </cell>
          <cell r="CF538" t="str">
            <v>Conditioned</v>
          </cell>
          <cell r="CG538">
            <v>2003.7159999999999</v>
          </cell>
          <cell r="CH538" t="str">
            <v>WA</v>
          </cell>
          <cell r="CI538" t="str">
            <v>Bottom-Freezer (Including French Door) w/o TTD Ice</v>
          </cell>
          <cell r="CJ538">
            <v>48089.183999999994</v>
          </cell>
          <cell r="CK538" t="b">
            <v>0</v>
          </cell>
          <cell r="CQ538" t="str">
            <v>Unconditioned</v>
          </cell>
          <cell r="CR538">
            <v>2079.9929999999999</v>
          </cell>
          <cell r="CS538" t="str">
            <v>WA</v>
          </cell>
          <cell r="CT538" t="str">
            <v>Chest</v>
          </cell>
          <cell r="CU538">
            <v>20799.93</v>
          </cell>
          <cell r="CV538" t="b">
            <v>0</v>
          </cell>
          <cell r="CZ538">
            <v>4956.4930000000004</v>
          </cell>
          <cell r="DA538" t="str">
            <v>WA</v>
          </cell>
          <cell r="DC538" t="str">
            <v>Vertical Axis</v>
          </cell>
          <cell r="DG538" t="str">
            <v>Gas</v>
          </cell>
          <cell r="DH538">
            <v>1524.7619999999999</v>
          </cell>
          <cell r="DI538" t="str">
            <v>WA</v>
          </cell>
          <cell r="DL538" t="str">
            <v>Electric</v>
          </cell>
          <cell r="DM538" t="str">
            <v>Electric</v>
          </cell>
          <cell r="DN538">
            <v>1464.694</v>
          </cell>
          <cell r="DO538" t="str">
            <v>WA</v>
          </cell>
          <cell r="DS538">
            <v>2003.7159999999999</v>
          </cell>
          <cell r="DT538" t="str">
            <v>WA</v>
          </cell>
          <cell r="DU538" t="str">
            <v>lt32</v>
          </cell>
          <cell r="DX538" t="b">
            <v>0</v>
          </cell>
          <cell r="DY538">
            <v>1524.7619999999999</v>
          </cell>
          <cell r="DZ538" t="str">
            <v>WA</v>
          </cell>
          <cell r="EC538" t="str">
            <v>Laptop</v>
          </cell>
          <cell r="ED538">
            <v>1524.7619999999999</v>
          </cell>
          <cell r="EE538" t="str">
            <v>WA</v>
          </cell>
          <cell r="EH538" t="str">
            <v>le20</v>
          </cell>
          <cell r="EI538">
            <v>1524.7619999999999</v>
          </cell>
          <cell r="EJ538" t="str">
            <v>WA</v>
          </cell>
          <cell r="EO538">
            <v>1904.288</v>
          </cell>
          <cell r="EP538" t="str">
            <v>WA</v>
          </cell>
          <cell r="ES538">
            <v>1524.7619999999999</v>
          </cell>
          <cell r="ET538" t="str">
            <v>WA</v>
          </cell>
          <cell r="EZ538" t="str">
            <v>WA</v>
          </cell>
          <cell r="FA538" t="str">
            <v>Bathroom</v>
          </cell>
          <cell r="FB538">
            <v>34526.369999999995</v>
          </cell>
          <cell r="FC538">
            <v>73656.255999999994</v>
          </cell>
          <cell r="FI538" t="str">
            <v>WA</v>
          </cell>
          <cell r="FJ538" t="str">
            <v>Exterior</v>
          </cell>
          <cell r="FK538" t="str">
            <v>EISAnqnx</v>
          </cell>
          <cell r="FL538">
            <v>91485.72</v>
          </cell>
          <cell r="FS538" t="str">
            <v>WA</v>
          </cell>
          <cell r="FT538" t="str">
            <v>EISAnqnx</v>
          </cell>
          <cell r="FV538">
            <v>236338.11</v>
          </cell>
          <cell r="GD538" t="str">
            <v>WA</v>
          </cell>
          <cell r="GE538">
            <v>5236281.05</v>
          </cell>
          <cell r="GF538">
            <v>4830560.8119999999</v>
          </cell>
          <cell r="GI538">
            <v>1</v>
          </cell>
          <cell r="GJ538">
            <v>1</v>
          </cell>
          <cell r="GK538" t="str">
            <v>WA</v>
          </cell>
          <cell r="GL538">
            <v>1464.694</v>
          </cell>
          <cell r="GM538" t="str">
            <v>Pre 1980</v>
          </cell>
          <cell r="GN538">
            <v>0</v>
          </cell>
          <cell r="GQ538">
            <v>8632737.9961900003</v>
          </cell>
          <cell r="GR538">
            <v>524305.525975</v>
          </cell>
          <cell r="GU538" t="str">
            <v>Heat Pump (Central System)</v>
          </cell>
          <cell r="GX538" t="str">
            <v>Wood</v>
          </cell>
          <cell r="GY538" t="str">
            <v>OR</v>
          </cell>
          <cell r="GZ538">
            <v>1188.02661132813</v>
          </cell>
        </row>
        <row r="539">
          <cell r="AD539" t="str">
            <v>WA</v>
          </cell>
          <cell r="AH539" t="str">
            <v>WA</v>
          </cell>
          <cell r="AI539" t="str">
            <v>Pre 1980</v>
          </cell>
          <cell r="AJ539">
            <v>1464.694</v>
          </cell>
          <cell r="AK539" t="b">
            <v>1</v>
          </cell>
          <cell r="AN539" t="str">
            <v>WA</v>
          </cell>
          <cell r="AO539" t="str">
            <v>Natural Gas FAF</v>
          </cell>
          <cell r="AP539" t="str">
            <v>1980-1992</v>
          </cell>
          <cell r="AQ539" t="str">
            <v>Crawlspace</v>
          </cell>
          <cell r="AR539">
            <v>843.485611286569</v>
          </cell>
          <cell r="AU539" t="str">
            <v>No</v>
          </cell>
          <cell r="AV539" t="b">
            <v>1</v>
          </cell>
          <cell r="AX539">
            <v>1940016.9059591086</v>
          </cell>
          <cell r="AY539" t="b">
            <v>0</v>
          </cell>
          <cell r="AZ539">
            <v>497092.64052793063</v>
          </cell>
          <cell r="BA539">
            <v>0.55319148936170204</v>
          </cell>
          <cell r="BB539">
            <v>843.485611286569</v>
          </cell>
          <cell r="BC539">
            <v>0.55319165304917683</v>
          </cell>
          <cell r="BF539" t="str">
            <v>WA</v>
          </cell>
          <cell r="BG539" t="str">
            <v>Heat Pump (Central System)</v>
          </cell>
          <cell r="BH539" t="str">
            <v>1980-1992</v>
          </cell>
          <cell r="BI539" t="str">
            <v>Crawlspace</v>
          </cell>
          <cell r="BJ539">
            <v>2079.99340820313</v>
          </cell>
          <cell r="BM539" t="str">
            <v>No</v>
          </cell>
          <cell r="BN539">
            <v>5611822.2153320443</v>
          </cell>
          <cell r="BO539" t="b">
            <v>0</v>
          </cell>
          <cell r="BP539">
            <v>1096804.0280710231</v>
          </cell>
          <cell r="BQ539">
            <v>0.5</v>
          </cell>
          <cell r="BR539">
            <v>1039.996704101565</v>
          </cell>
          <cell r="BU539" t="str">
            <v>WA</v>
          </cell>
          <cell r="BV539" t="str">
            <v>Pre 1980</v>
          </cell>
          <cell r="BW539" t="str">
            <v>Gas Storage Inside Conditioned Space</v>
          </cell>
          <cell r="BY539">
            <v>1464.694</v>
          </cell>
          <cell r="BZ539" t="str">
            <v>le55</v>
          </cell>
          <cell r="CF539" t="str">
            <v>Conditioned</v>
          </cell>
          <cell r="CG539">
            <v>4956.4930000000004</v>
          </cell>
          <cell r="CH539" t="str">
            <v>WA</v>
          </cell>
          <cell r="CI539" t="str">
            <v>Bottom-Freezer (Including French Door) w/o TTD Ice</v>
          </cell>
          <cell r="CJ539">
            <v>128868.81800000001</v>
          </cell>
          <cell r="CK539" t="b">
            <v>0</v>
          </cell>
          <cell r="CQ539" t="str">
            <v>Unconditioned</v>
          </cell>
          <cell r="CR539">
            <v>2079.9929999999999</v>
          </cell>
          <cell r="CS539" t="str">
            <v>WA</v>
          </cell>
          <cell r="CT539" t="str">
            <v>Upright</v>
          </cell>
          <cell r="CU539">
            <v>24959.915999999997</v>
          </cell>
          <cell r="CV539" t="b">
            <v>0</v>
          </cell>
          <cell r="CZ539">
            <v>4956.4930000000004</v>
          </cell>
          <cell r="DA539" t="str">
            <v>WA</v>
          </cell>
          <cell r="DC539" t="str">
            <v>Horizontal Axis</v>
          </cell>
          <cell r="DG539" t="str">
            <v>Electric</v>
          </cell>
          <cell r="DH539">
            <v>2003.7159999999999</v>
          </cell>
          <cell r="DI539" t="str">
            <v>WA</v>
          </cell>
          <cell r="DL539" t="str">
            <v>Electric</v>
          </cell>
          <cell r="DM539" t="str">
            <v>Electric</v>
          </cell>
          <cell r="DN539">
            <v>4956.4930000000004</v>
          </cell>
          <cell r="DO539" t="str">
            <v>WA</v>
          </cell>
          <cell r="DS539">
            <v>1524.7619999999999</v>
          </cell>
          <cell r="DT539" t="str">
            <v>WA</v>
          </cell>
          <cell r="DU539" t="str">
            <v>lt32</v>
          </cell>
          <cell r="DX539" t="b">
            <v>0</v>
          </cell>
          <cell r="DY539">
            <v>1524.7619999999999</v>
          </cell>
          <cell r="DZ539" t="str">
            <v>WA</v>
          </cell>
          <cell r="EC539" t="str">
            <v>Desktop</v>
          </cell>
          <cell r="ED539">
            <v>2003.7159999999999</v>
          </cell>
          <cell r="EE539" t="str">
            <v>WA</v>
          </cell>
          <cell r="EH539" t="str">
            <v>le20</v>
          </cell>
          <cell r="EI539">
            <v>6932.7380000000003</v>
          </cell>
          <cell r="EJ539" t="str">
            <v>OR</v>
          </cell>
          <cell r="EO539">
            <v>1904.288</v>
          </cell>
          <cell r="EP539" t="str">
            <v>WA</v>
          </cell>
          <cell r="ES539">
            <v>1464.694</v>
          </cell>
          <cell r="ET539" t="str">
            <v>WA</v>
          </cell>
          <cell r="EZ539" t="str">
            <v>WA</v>
          </cell>
          <cell r="FA539" t="str">
            <v>Bedrooms</v>
          </cell>
          <cell r="FB539">
            <v>69052.739999999991</v>
          </cell>
          <cell r="FC539">
            <v>377488.31199999998</v>
          </cell>
          <cell r="FI539" t="str">
            <v>WA</v>
          </cell>
          <cell r="FJ539" t="str">
            <v>Kitchen</v>
          </cell>
          <cell r="FK539" t="str">
            <v>EISAnqnx</v>
          </cell>
          <cell r="FL539">
            <v>182971.44</v>
          </cell>
          <cell r="FS539" t="str">
            <v>WA</v>
          </cell>
          <cell r="FT539" t="str">
            <v>EISAq</v>
          </cell>
          <cell r="FV539">
            <v>526042.89</v>
          </cell>
          <cell r="GD539" t="str">
            <v>WA</v>
          </cell>
          <cell r="GE539">
            <v>1721015.45</v>
          </cell>
          <cell r="GF539">
            <v>1867484.8499999999</v>
          </cell>
          <cell r="GI539">
            <v>1</v>
          </cell>
          <cell r="GJ539">
            <v>1</v>
          </cell>
          <cell r="GK539" t="str">
            <v>WA</v>
          </cell>
          <cell r="GL539">
            <v>1464.694</v>
          </cell>
          <cell r="GM539" t="str">
            <v>Pre 1980</v>
          </cell>
          <cell r="GN539">
            <v>0</v>
          </cell>
          <cell r="GQ539">
            <v>8632737.9961900003</v>
          </cell>
          <cell r="GR539">
            <v>524305.525975</v>
          </cell>
          <cell r="GU539" t="str">
            <v>Propane/LP</v>
          </cell>
          <cell r="GX539" t="str">
            <v>Baseboard/Wall/Radiant</v>
          </cell>
          <cell r="GY539" t="str">
            <v>WA</v>
          </cell>
          <cell r="GZ539">
            <v>4956.49267578125</v>
          </cell>
        </row>
        <row r="540">
          <cell r="AD540" t="str">
            <v>WA</v>
          </cell>
          <cell r="AH540" t="str">
            <v>WA</v>
          </cell>
          <cell r="AI540" t="str">
            <v>Pre 1980</v>
          </cell>
          <cell r="AJ540">
            <v>4956.4930000000004</v>
          </cell>
          <cell r="AK540" t="b">
            <v>1</v>
          </cell>
          <cell r="AN540" t="str">
            <v>WA</v>
          </cell>
          <cell r="AO540" t="str">
            <v>Baseboard/Wall/Radiant</v>
          </cell>
          <cell r="AP540" t="str">
            <v>Pre 1980</v>
          </cell>
          <cell r="AQ540" t="str">
            <v>Basement</v>
          </cell>
          <cell r="AR540">
            <v>2003.71557617188</v>
          </cell>
          <cell r="AU540" t="str">
            <v>Yes</v>
          </cell>
          <cell r="AV540" t="b">
            <v>0</v>
          </cell>
          <cell r="AX540">
            <v>5119493.2971191537</v>
          </cell>
          <cell r="AY540" t="b">
            <v>0</v>
          </cell>
          <cell r="AZ540">
            <v>0</v>
          </cell>
          <cell r="BA540" t="str">
            <v/>
          </cell>
          <cell r="BB540" t="str">
            <v/>
          </cell>
          <cell r="BC540">
            <v>0.99999978847894622</v>
          </cell>
          <cell r="BF540" t="str">
            <v>ID</v>
          </cell>
          <cell r="BG540" t="str">
            <v>Window A/C</v>
          </cell>
          <cell r="BH540" t="str">
            <v>Pre 1980</v>
          </cell>
          <cell r="BI540" t="str">
            <v>Slab on Grade</v>
          </cell>
          <cell r="BJ540">
            <v>1192.46508789063</v>
          </cell>
          <cell r="BM540" t="str">
            <v>No</v>
          </cell>
          <cell r="BN540">
            <v>2461247.9414062602</v>
          </cell>
          <cell r="BO540" t="b">
            <v>0</v>
          </cell>
          <cell r="BP540">
            <v>648212.09712646762</v>
          </cell>
          <cell r="BQ540">
            <v>1</v>
          </cell>
          <cell r="BR540">
            <v>1192.46508789063</v>
          </cell>
          <cell r="BU540" t="str">
            <v>WA</v>
          </cell>
          <cell r="BV540" t="str">
            <v>1993-2006</v>
          </cell>
          <cell r="BW540" t="str">
            <v>Electric Storage - Outside Conditioned Space - Buffered</v>
          </cell>
          <cell r="BY540">
            <v>4956.4930000000004</v>
          </cell>
          <cell r="BZ540" t="str">
            <v>le55</v>
          </cell>
          <cell r="CF540" t="str">
            <v>Conditioned</v>
          </cell>
          <cell r="CG540">
            <v>4956.4930000000004</v>
          </cell>
          <cell r="CH540" t="str">
            <v>WA</v>
          </cell>
          <cell r="CI540" t="str">
            <v>Refrigerator Only</v>
          </cell>
          <cell r="CJ540">
            <v>19825.972000000002</v>
          </cell>
          <cell r="CK540" t="b">
            <v>0</v>
          </cell>
          <cell r="CQ540" t="str">
            <v>Unconditioned</v>
          </cell>
          <cell r="CR540">
            <v>1192.4649999999999</v>
          </cell>
          <cell r="CS540" t="str">
            <v>ID</v>
          </cell>
          <cell r="CT540" t="str">
            <v>Chest</v>
          </cell>
          <cell r="CU540">
            <v>17886.974999999999</v>
          </cell>
          <cell r="CV540" t="b">
            <v>0</v>
          </cell>
          <cell r="CZ540">
            <v>1464.694</v>
          </cell>
          <cell r="DA540" t="str">
            <v>WA</v>
          </cell>
          <cell r="DC540" t="str">
            <v>Vertical Axis</v>
          </cell>
          <cell r="DG540" t="str">
            <v>Electric</v>
          </cell>
          <cell r="DH540">
            <v>1150.8789999999999</v>
          </cell>
          <cell r="DI540" t="str">
            <v>WA</v>
          </cell>
          <cell r="DL540" t="str">
            <v>Electric</v>
          </cell>
          <cell r="DM540" t="str">
            <v>Electric</v>
          </cell>
          <cell r="DN540">
            <v>1524.7619999999999</v>
          </cell>
          <cell r="DO540" t="str">
            <v>WA</v>
          </cell>
          <cell r="DS540">
            <v>1524.7619999999999</v>
          </cell>
          <cell r="DT540" t="str">
            <v>WA</v>
          </cell>
          <cell r="DU540" t="str">
            <v>32to46</v>
          </cell>
          <cell r="DX540" t="b">
            <v>0</v>
          </cell>
          <cell r="DY540">
            <v>1524.7619999999999</v>
          </cell>
          <cell r="DZ540" t="str">
            <v>WA</v>
          </cell>
          <cell r="EC540" t="str">
            <v>Laptop</v>
          </cell>
          <cell r="ED540">
            <v>1524.7619999999999</v>
          </cell>
          <cell r="EE540" t="str">
            <v>WA</v>
          </cell>
          <cell r="EH540" t="str">
            <v>le20</v>
          </cell>
          <cell r="EI540">
            <v>2003.7159999999999</v>
          </cell>
          <cell r="EJ540" t="str">
            <v>WA</v>
          </cell>
          <cell r="EO540">
            <v>3785.7640000000001</v>
          </cell>
          <cell r="EP540" t="str">
            <v>ID</v>
          </cell>
          <cell r="ES540">
            <v>1524.7619999999999</v>
          </cell>
          <cell r="ET540" t="str">
            <v>WA</v>
          </cell>
          <cell r="EZ540" t="str">
            <v>WA</v>
          </cell>
          <cell r="FA540" t="str">
            <v>Exterior</v>
          </cell>
          <cell r="FB540">
            <v>75958.013999999996</v>
          </cell>
          <cell r="FC540">
            <v>1279777.4479999999</v>
          </cell>
          <cell r="FI540" t="str">
            <v>WA</v>
          </cell>
          <cell r="FJ540" t="str">
            <v>Living Room/Family Room</v>
          </cell>
          <cell r="FK540" t="str">
            <v>EISAq</v>
          </cell>
          <cell r="FL540">
            <v>32020.002</v>
          </cell>
          <cell r="FS540" t="str">
            <v>WA</v>
          </cell>
          <cell r="FT540" t="str">
            <v>EISAx</v>
          </cell>
          <cell r="FV540">
            <v>983471.49</v>
          </cell>
          <cell r="GD540" t="str">
            <v>WA</v>
          </cell>
          <cell r="GE540">
            <v>15067738.720000001</v>
          </cell>
          <cell r="GF540">
            <v>13580790.82</v>
          </cell>
          <cell r="GI540">
            <v>1</v>
          </cell>
          <cell r="GJ540">
            <v>1</v>
          </cell>
          <cell r="GK540" t="str">
            <v>WA</v>
          </cell>
          <cell r="GL540">
            <v>4956.4930000000004</v>
          </cell>
          <cell r="GM540" t="str">
            <v>Pre 1980</v>
          </cell>
          <cell r="GN540">
            <v>0</v>
          </cell>
          <cell r="GQ540">
            <v>29317259.575560004</v>
          </cell>
          <cell r="GR540">
            <v>708976.75872000004</v>
          </cell>
          <cell r="GU540" t="str">
            <v>Natural Gas FAF</v>
          </cell>
          <cell r="GX540" t="str">
            <v>Natural Gas Other</v>
          </cell>
          <cell r="GY540" t="str">
            <v>WA</v>
          </cell>
          <cell r="GZ540">
            <v>4956.49267578125</v>
          </cell>
        </row>
        <row r="541">
          <cell r="AD541" t="str">
            <v>WA</v>
          </cell>
          <cell r="AH541" t="str">
            <v>WA</v>
          </cell>
          <cell r="AI541" t="str">
            <v>Pre 1980</v>
          </cell>
          <cell r="AJ541">
            <v>4956.4930000000004</v>
          </cell>
          <cell r="AK541" t="b">
            <v>1</v>
          </cell>
          <cell r="AN541" t="str">
            <v>WA</v>
          </cell>
          <cell r="AO541" t="str">
            <v>Baseboard/Wall/Radiant</v>
          </cell>
          <cell r="AP541" t="str">
            <v>Pre 1980</v>
          </cell>
          <cell r="AQ541" t="str">
            <v>Basement</v>
          </cell>
          <cell r="AR541">
            <v>2003.71557617188</v>
          </cell>
          <cell r="AU541" t="str">
            <v>Yes</v>
          </cell>
          <cell r="AV541" t="b">
            <v>0</v>
          </cell>
          <cell r="AX541">
            <v>5119493.2971191537</v>
          </cell>
          <cell r="AY541" t="b">
            <v>0</v>
          </cell>
          <cell r="AZ541">
            <v>0</v>
          </cell>
          <cell r="BA541" t="str">
            <v/>
          </cell>
          <cell r="BB541" t="str">
            <v/>
          </cell>
          <cell r="BC541">
            <v>0.99999978847894622</v>
          </cell>
          <cell r="BF541" t="str">
            <v>OR</v>
          </cell>
          <cell r="BG541" t="str">
            <v>Central Air Conditioning (Ducted System)</v>
          </cell>
          <cell r="BH541" t="str">
            <v>1993-2006</v>
          </cell>
          <cell r="BI541" t="str">
            <v>Crawlspace</v>
          </cell>
          <cell r="BJ541">
            <v>1414.66187238458</v>
          </cell>
          <cell r="BM541" t="str">
            <v>No</v>
          </cell>
          <cell r="BN541">
            <v>2546391.370292244</v>
          </cell>
          <cell r="BO541" t="b">
            <v>0</v>
          </cell>
          <cell r="BP541">
            <v>672667.90073181235</v>
          </cell>
          <cell r="BQ541">
            <v>0.5</v>
          </cell>
          <cell r="BR541">
            <v>707.33093619228998</v>
          </cell>
          <cell r="BU541" t="str">
            <v>WA</v>
          </cell>
          <cell r="BV541" t="str">
            <v>Pre 1980</v>
          </cell>
          <cell r="BW541" t="str">
            <v>Electric Storage - Outside Conditioned Space - Buffered</v>
          </cell>
          <cell r="BY541">
            <v>1150.8789999999999</v>
          </cell>
          <cell r="BZ541" t="str">
            <v>le55</v>
          </cell>
          <cell r="CF541" t="str">
            <v>Conditioned</v>
          </cell>
          <cell r="CG541">
            <v>4956.4930000000004</v>
          </cell>
          <cell r="CH541" t="str">
            <v>WA</v>
          </cell>
          <cell r="CI541" t="str">
            <v>Side-by-Side w/ TTD Ice</v>
          </cell>
          <cell r="CJ541">
            <v>109042.84600000001</v>
          </cell>
          <cell r="CK541" t="b">
            <v>0</v>
          </cell>
          <cell r="CQ541" t="str">
            <v>Unconditioned</v>
          </cell>
          <cell r="CR541">
            <v>1192.4649999999999</v>
          </cell>
          <cell r="CS541" t="str">
            <v>ID</v>
          </cell>
          <cell r="CT541" t="str">
            <v>Chest</v>
          </cell>
          <cell r="CU541">
            <v>23849.3</v>
          </cell>
          <cell r="CV541" t="b">
            <v>0</v>
          </cell>
          <cell r="CZ541">
            <v>2003.7159999999999</v>
          </cell>
          <cell r="DA541" t="str">
            <v>WA</v>
          </cell>
          <cell r="DC541" t="str">
            <v>Horizontal Axis</v>
          </cell>
          <cell r="DG541" t="str">
            <v>Electric</v>
          </cell>
          <cell r="DH541">
            <v>4956.4930000000004</v>
          </cell>
          <cell r="DI541" t="str">
            <v>WA</v>
          </cell>
          <cell r="DL541" t="str">
            <v>Electric</v>
          </cell>
          <cell r="DM541" t="str">
            <v>Electric</v>
          </cell>
          <cell r="DN541">
            <v>2003.7159999999999</v>
          </cell>
          <cell r="DO541" t="str">
            <v>WA</v>
          </cell>
          <cell r="DS541">
            <v>1188.027</v>
          </cell>
          <cell r="DT541" t="str">
            <v>OR</v>
          </cell>
          <cell r="DU541" t="str">
            <v>lt32</v>
          </cell>
          <cell r="DX541" t="b">
            <v>0</v>
          </cell>
          <cell r="DY541">
            <v>1464.694</v>
          </cell>
          <cell r="DZ541" t="str">
            <v>WA</v>
          </cell>
          <cell r="EC541" t="str">
            <v>Desktop</v>
          </cell>
          <cell r="ED541">
            <v>1524.7619999999999</v>
          </cell>
          <cell r="EE541" t="str">
            <v>WA</v>
          </cell>
          <cell r="EH541" t="str">
            <v>gt20</v>
          </cell>
          <cell r="EI541">
            <v>4956.4930000000004</v>
          </cell>
          <cell r="EJ541" t="str">
            <v>WA</v>
          </cell>
          <cell r="EO541">
            <v>3785.7640000000001</v>
          </cell>
          <cell r="EP541" t="str">
            <v>ID</v>
          </cell>
          <cell r="ES541">
            <v>1524.7619999999999</v>
          </cell>
          <cell r="ET541" t="str">
            <v>WA</v>
          </cell>
          <cell r="EZ541" t="str">
            <v>WA</v>
          </cell>
          <cell r="FA541" t="str">
            <v>Kitchen</v>
          </cell>
          <cell r="FB541">
            <v>34526.369999999995</v>
          </cell>
          <cell r="FC541">
            <v>196800.30899999998</v>
          </cell>
          <cell r="FI541" t="str">
            <v>WA</v>
          </cell>
          <cell r="FJ541" t="str">
            <v>Other</v>
          </cell>
          <cell r="FK541" t="str">
            <v>EISAnqnx</v>
          </cell>
          <cell r="FL541">
            <v>426933.36</v>
          </cell>
          <cell r="FS541" t="str">
            <v>WA</v>
          </cell>
          <cell r="FT541" t="str">
            <v>EISAnqnx</v>
          </cell>
          <cell r="FV541">
            <v>8723427.6800000016</v>
          </cell>
          <cell r="GD541" t="str">
            <v>WA</v>
          </cell>
          <cell r="GE541">
            <v>5154752.7200000007</v>
          </cell>
          <cell r="GF541">
            <v>4758233.28</v>
          </cell>
          <cell r="GI541">
            <v>1</v>
          </cell>
          <cell r="GJ541">
            <v>1</v>
          </cell>
          <cell r="GK541" t="str">
            <v>WA</v>
          </cell>
          <cell r="GL541">
            <v>4956.4930000000004</v>
          </cell>
          <cell r="GM541" t="str">
            <v>Pre 1980</v>
          </cell>
          <cell r="GN541">
            <v>0</v>
          </cell>
          <cell r="GQ541">
            <v>23007510.161249001</v>
          </cell>
          <cell r="GR541">
            <v>1853220.3414675</v>
          </cell>
          <cell r="GU541" t="str">
            <v>Natural Gas FAF</v>
          </cell>
          <cell r="GX541" t="str">
            <v>Natural Gas Other</v>
          </cell>
          <cell r="GY541" t="str">
            <v>WA</v>
          </cell>
          <cell r="GZ541">
            <v>4956.49267578125</v>
          </cell>
        </row>
        <row r="542">
          <cell r="AD542" t="str">
            <v>WA</v>
          </cell>
          <cell r="AH542" t="str">
            <v>WA</v>
          </cell>
          <cell r="AI542" t="str">
            <v>Post 2006</v>
          </cell>
          <cell r="AJ542">
            <v>4956.4930000000004</v>
          </cell>
          <cell r="AK542" t="b">
            <v>1</v>
          </cell>
          <cell r="AN542" t="str">
            <v>WA</v>
          </cell>
          <cell r="AO542" t="str">
            <v>Wood</v>
          </cell>
          <cell r="AP542" t="str">
            <v>Pre 1980</v>
          </cell>
          <cell r="AQ542" t="str">
            <v>Basement</v>
          </cell>
          <cell r="AR542">
            <v>2003.71557617188</v>
          </cell>
          <cell r="AU542" t="str">
            <v>Yes</v>
          </cell>
          <cell r="AV542" t="b">
            <v>0</v>
          </cell>
          <cell r="AX542">
            <v>5119493.2971191537</v>
          </cell>
          <cell r="AY542" t="b">
            <v>0</v>
          </cell>
          <cell r="AZ542">
            <v>0</v>
          </cell>
          <cell r="BA542" t="str">
            <v/>
          </cell>
          <cell r="BB542" t="str">
            <v/>
          </cell>
          <cell r="BC542">
            <v>0.99999978847894622</v>
          </cell>
          <cell r="BF542" t="str">
            <v>OR</v>
          </cell>
          <cell r="BG542" t="str">
            <v>Central Air Conditioning (Ducted System)</v>
          </cell>
          <cell r="BH542" t="str">
            <v>1993-2006</v>
          </cell>
          <cell r="BI542" t="str">
            <v>Slab on Grade</v>
          </cell>
          <cell r="BJ542">
            <v>198.029900076361</v>
          </cell>
          <cell r="BM542" t="str">
            <v>No</v>
          </cell>
          <cell r="BN542">
            <v>356453.82013744983</v>
          </cell>
          <cell r="BO542" t="b">
            <v>0</v>
          </cell>
          <cell r="BP542">
            <v>94162.682805579447</v>
          </cell>
          <cell r="BQ542">
            <v>0.5</v>
          </cell>
          <cell r="BR542">
            <v>99.014950038180501</v>
          </cell>
          <cell r="BU542" t="str">
            <v>WA</v>
          </cell>
          <cell r="BV542" t="str">
            <v>1993-2006</v>
          </cell>
          <cell r="BW542" t="str">
            <v>Gas Storage Outside Conditioned Space</v>
          </cell>
          <cell r="BY542">
            <v>4956.4930000000004</v>
          </cell>
          <cell r="BZ542" t="str">
            <v>le55</v>
          </cell>
          <cell r="CF542" t="str">
            <v>Conditioned</v>
          </cell>
          <cell r="CG542">
            <v>2003.7159999999999</v>
          </cell>
          <cell r="CH542" t="str">
            <v>WA</v>
          </cell>
          <cell r="CI542" t="str">
            <v>Top-Freezer w/o TTD Ice</v>
          </cell>
          <cell r="CJ542">
            <v>44081.752</v>
          </cell>
          <cell r="CK542" t="b">
            <v>0</v>
          </cell>
          <cell r="CQ542" t="str">
            <v>Unconditioned</v>
          </cell>
          <cell r="CR542">
            <v>2079.9929999999999</v>
          </cell>
          <cell r="CS542" t="str">
            <v>WA</v>
          </cell>
          <cell r="CT542" t="str">
            <v>Chest</v>
          </cell>
          <cell r="CU542">
            <v>12479.957999999999</v>
          </cell>
          <cell r="CV542" t="b">
            <v>0</v>
          </cell>
          <cell r="CZ542">
            <v>1464.694</v>
          </cell>
          <cell r="DA542" t="str">
            <v>WA</v>
          </cell>
          <cell r="DC542" t="str">
            <v>Vertical Axis</v>
          </cell>
          <cell r="DG542" t="str">
            <v>Electric</v>
          </cell>
          <cell r="DH542">
            <v>1524.7619999999999</v>
          </cell>
          <cell r="DI542" t="str">
            <v>WA</v>
          </cell>
          <cell r="DL542" t="str">
            <v>Gas</v>
          </cell>
          <cell r="DM542" t="str">
            <v>Gas</v>
          </cell>
          <cell r="DN542">
            <v>2003.7159999999999</v>
          </cell>
          <cell r="DO542" t="str">
            <v>WA</v>
          </cell>
          <cell r="DS542">
            <v>1188.027</v>
          </cell>
          <cell r="DT542" t="str">
            <v>OR</v>
          </cell>
          <cell r="DU542" t="str">
            <v>32to46</v>
          </cell>
          <cell r="DX542" t="b">
            <v>1</v>
          </cell>
          <cell r="DY542">
            <v>1464.694</v>
          </cell>
          <cell r="DZ542" t="str">
            <v>WA</v>
          </cell>
          <cell r="EC542" t="str">
            <v>Desktop</v>
          </cell>
          <cell r="ED542">
            <v>1524.7619999999999</v>
          </cell>
          <cell r="EE542" t="str">
            <v>WA</v>
          </cell>
          <cell r="EH542" t="str">
            <v>le20</v>
          </cell>
          <cell r="EI542">
            <v>6932.7380000000003</v>
          </cell>
          <cell r="EJ542" t="str">
            <v>OR</v>
          </cell>
          <cell r="EO542">
            <v>3785.7640000000001</v>
          </cell>
          <cell r="EP542" t="str">
            <v>ID</v>
          </cell>
          <cell r="ES542">
            <v>4956.4930000000004</v>
          </cell>
          <cell r="ET542" t="str">
            <v>WA</v>
          </cell>
          <cell r="EZ542" t="str">
            <v>WA</v>
          </cell>
          <cell r="FA542" t="str">
            <v>Living Room/Family Room</v>
          </cell>
          <cell r="FB542">
            <v>17263.184999999998</v>
          </cell>
          <cell r="FC542">
            <v>224421.40499999997</v>
          </cell>
          <cell r="FI542" t="str">
            <v>WA</v>
          </cell>
          <cell r="FJ542" t="str">
            <v>Other</v>
          </cell>
          <cell r="FK542" t="str">
            <v>EISAq</v>
          </cell>
          <cell r="FL542">
            <v>22871.43</v>
          </cell>
          <cell r="FS542" t="str">
            <v>WA</v>
          </cell>
          <cell r="FT542" t="str">
            <v>EISAq</v>
          </cell>
          <cell r="FV542">
            <v>386606.45400000003</v>
          </cell>
          <cell r="GD542" t="str">
            <v>WA</v>
          </cell>
          <cell r="GE542">
            <v>9045599.7250000015</v>
          </cell>
          <cell r="GF542">
            <v>15370084.793000001</v>
          </cell>
          <cell r="GI542">
            <v>1</v>
          </cell>
          <cell r="GJ542">
            <v>1</v>
          </cell>
          <cell r="GK542" t="str">
            <v>WA</v>
          </cell>
          <cell r="GL542">
            <v>4956.4930000000004</v>
          </cell>
          <cell r="GM542" t="str">
            <v>Post 2006</v>
          </cell>
          <cell r="GN542">
            <v>0</v>
          </cell>
          <cell r="GQ542">
            <v>24534541.220139999</v>
          </cell>
          <cell r="GR542">
            <v>1439229.2636425002</v>
          </cell>
          <cell r="GU542" t="str">
            <v>Natural Gas FAF</v>
          </cell>
          <cell r="GX542" t="str">
            <v>Wood</v>
          </cell>
          <cell r="GY542" t="str">
            <v>WA</v>
          </cell>
          <cell r="GZ542">
            <v>4956.49267578125</v>
          </cell>
        </row>
        <row r="543">
          <cell r="AD543" t="str">
            <v>WA</v>
          </cell>
          <cell r="AH543" t="str">
            <v>WA</v>
          </cell>
          <cell r="AI543" t="str">
            <v>Pre 1980</v>
          </cell>
          <cell r="AJ543">
            <v>1464.694</v>
          </cell>
          <cell r="AK543" t="b">
            <v>1</v>
          </cell>
          <cell r="AN543" t="str">
            <v>WA</v>
          </cell>
          <cell r="AO543" t="str">
            <v>Wood</v>
          </cell>
          <cell r="AP543" t="str">
            <v>Pre 1980</v>
          </cell>
          <cell r="AQ543" t="str">
            <v>Basement</v>
          </cell>
          <cell r="AR543">
            <v>2003.71557617188</v>
          </cell>
          <cell r="AU543" t="str">
            <v>Yes</v>
          </cell>
          <cell r="AV543" t="b">
            <v>0</v>
          </cell>
          <cell r="AX543">
            <v>5119493.2971191537</v>
          </cell>
          <cell r="AY543" t="b">
            <v>0</v>
          </cell>
          <cell r="AZ543">
            <v>0</v>
          </cell>
          <cell r="BA543" t="str">
            <v/>
          </cell>
          <cell r="BB543" t="str">
            <v/>
          </cell>
          <cell r="BC543">
            <v>0.99999978847894622</v>
          </cell>
          <cell r="BF543" t="str">
            <v>WA</v>
          </cell>
          <cell r="BG543" t="str">
            <v>Heat Pump (Central System)</v>
          </cell>
          <cell r="BH543" t="str">
            <v>Pre 1980</v>
          </cell>
          <cell r="BI543" t="str">
            <v>Basement</v>
          </cell>
          <cell r="BJ543">
            <v>6135.65283203125</v>
          </cell>
          <cell r="BM543" t="str">
            <v>No</v>
          </cell>
          <cell r="BN543">
            <v>17590916.669433594</v>
          </cell>
          <cell r="BO543" t="b">
            <v>0</v>
          </cell>
          <cell r="BP543">
            <v>4598947.901984863</v>
          </cell>
          <cell r="BQ543">
            <v>0.5</v>
          </cell>
          <cell r="BR543">
            <v>3067.826416015625</v>
          </cell>
          <cell r="BU543" t="str">
            <v>WA</v>
          </cell>
          <cell r="BV543" t="str">
            <v>Pre 1980</v>
          </cell>
          <cell r="BW543" t="str">
            <v>Electric Storage - Inside Conditioned Space</v>
          </cell>
          <cell r="BY543">
            <v>2003.7159999999999</v>
          </cell>
          <cell r="BZ543" t="str">
            <v>le55</v>
          </cell>
          <cell r="CF543" t="str">
            <v>Conditioned</v>
          </cell>
          <cell r="CG543">
            <v>2003.7159999999999</v>
          </cell>
          <cell r="CH543" t="str">
            <v>WA</v>
          </cell>
          <cell r="CI543" t="str">
            <v>Top-Freezer w/o TTD Ice</v>
          </cell>
          <cell r="CJ543">
            <v>44081.752</v>
          </cell>
          <cell r="CK543" t="b">
            <v>0</v>
          </cell>
          <cell r="CQ543" t="str">
            <v>Unconditioned</v>
          </cell>
          <cell r="CR543">
            <v>2079.9929999999999</v>
          </cell>
          <cell r="CS543" t="str">
            <v>WA</v>
          </cell>
          <cell r="CT543" t="str">
            <v>Chest</v>
          </cell>
          <cell r="CU543">
            <v>12479.957999999999</v>
          </cell>
          <cell r="CV543" t="b">
            <v>0</v>
          </cell>
          <cell r="CZ543">
            <v>1524.7619999999999</v>
          </cell>
          <cell r="DA543" t="str">
            <v>WA</v>
          </cell>
          <cell r="DC543" t="str">
            <v>Horizontal Axis</v>
          </cell>
          <cell r="DG543" t="str">
            <v>Electric</v>
          </cell>
          <cell r="DH543">
            <v>1524.7619999999999</v>
          </cell>
          <cell r="DI543" t="str">
            <v>WA</v>
          </cell>
          <cell r="DL543" t="str">
            <v>Electric</v>
          </cell>
          <cell r="DM543" t="str">
            <v>Electric</v>
          </cell>
          <cell r="DN543">
            <v>1524.7619999999999</v>
          </cell>
          <cell r="DO543" t="str">
            <v>WA</v>
          </cell>
          <cell r="DS543">
            <v>2003.7159999999999</v>
          </cell>
          <cell r="DT543" t="str">
            <v>WA</v>
          </cell>
          <cell r="DU543" t="str">
            <v>32to46</v>
          </cell>
          <cell r="DX543" t="b">
            <v>1</v>
          </cell>
          <cell r="DY543">
            <v>1464.694</v>
          </cell>
          <cell r="DZ543" t="str">
            <v>WA</v>
          </cell>
          <cell r="EC543" t="str">
            <v>Laptop</v>
          </cell>
          <cell r="ED543">
            <v>1524.7619999999999</v>
          </cell>
          <cell r="EE543" t="str">
            <v>WA</v>
          </cell>
          <cell r="EH543" t="str">
            <v>le20</v>
          </cell>
          <cell r="EI543">
            <v>6932.7380000000003</v>
          </cell>
          <cell r="EJ543" t="str">
            <v>OR</v>
          </cell>
          <cell r="EO543">
            <v>2079.9929999999999</v>
          </cell>
          <cell r="EP543" t="str">
            <v>WA</v>
          </cell>
          <cell r="ES543">
            <v>4956.4930000000004</v>
          </cell>
          <cell r="ET543" t="str">
            <v>WA</v>
          </cell>
          <cell r="EZ543" t="str">
            <v>WA</v>
          </cell>
          <cell r="FA543" t="str">
            <v>Other</v>
          </cell>
          <cell r="FB543">
            <v>86315.924999999988</v>
          </cell>
          <cell r="FC543">
            <v>211761.73599999998</v>
          </cell>
          <cell r="FI543" t="str">
            <v>WA</v>
          </cell>
          <cell r="FJ543" t="str">
            <v>Other</v>
          </cell>
          <cell r="FK543" t="str">
            <v>EISAx</v>
          </cell>
          <cell r="FL543">
            <v>99109.53</v>
          </cell>
          <cell r="FS543" t="str">
            <v>WA</v>
          </cell>
          <cell r="FT543" t="str">
            <v>EISAx</v>
          </cell>
          <cell r="FV543">
            <v>3444762.6350000002</v>
          </cell>
          <cell r="GD543" t="str">
            <v>WA</v>
          </cell>
          <cell r="GE543">
            <v>2883982.486</v>
          </cell>
          <cell r="GF543">
            <v>4534692.6239999998</v>
          </cell>
          <cell r="GI543">
            <v>1</v>
          </cell>
          <cell r="GJ543">
            <v>1</v>
          </cell>
          <cell r="GK543" t="str">
            <v>WA</v>
          </cell>
          <cell r="GL543">
            <v>1464.694</v>
          </cell>
          <cell r="GM543" t="str">
            <v>Pre 1980</v>
          </cell>
          <cell r="GN543">
            <v>0</v>
          </cell>
          <cell r="GQ543">
            <v>8632737.9961900003</v>
          </cell>
          <cell r="GR543">
            <v>524305.525975</v>
          </cell>
          <cell r="GU543" t="str">
            <v>Natural Gas FAF</v>
          </cell>
          <cell r="GX543" t="str">
            <v>Wood</v>
          </cell>
          <cell r="GY543" t="str">
            <v>WA</v>
          </cell>
          <cell r="GZ543">
            <v>1524.76245117188</v>
          </cell>
        </row>
        <row r="544">
          <cell r="AD544" t="str">
            <v>WA</v>
          </cell>
          <cell r="AH544" t="str">
            <v>WA</v>
          </cell>
          <cell r="AI544" t="str">
            <v>Pre 1980</v>
          </cell>
          <cell r="AJ544">
            <v>2003.7159999999999</v>
          </cell>
          <cell r="AK544" t="b">
            <v>1</v>
          </cell>
          <cell r="AN544" t="str">
            <v>WA</v>
          </cell>
          <cell r="AO544" t="str">
            <v>Oil FAF</v>
          </cell>
          <cell r="AP544" t="str">
            <v>Pre 1980</v>
          </cell>
          <cell r="AQ544" t="str">
            <v>Basement</v>
          </cell>
          <cell r="AR544">
            <v>2003.71557617188</v>
          </cell>
          <cell r="AU544" t="str">
            <v>Yes</v>
          </cell>
          <cell r="AV544" t="b">
            <v>1</v>
          </cell>
          <cell r="AX544">
            <v>5119493.2971191537</v>
          </cell>
          <cell r="AY544" t="b">
            <v>0</v>
          </cell>
          <cell r="AZ544">
            <v>0</v>
          </cell>
          <cell r="BA544">
            <v>1</v>
          </cell>
          <cell r="BB544">
            <v>2003.71557617188</v>
          </cell>
          <cell r="BC544">
            <v>0.99999978847894622</v>
          </cell>
          <cell r="BF544" t="str">
            <v>WA</v>
          </cell>
          <cell r="BG544" t="str">
            <v>Heat Pump (Central System)</v>
          </cell>
          <cell r="BH544" t="str">
            <v>Pre 1980</v>
          </cell>
          <cell r="BI544" t="str">
            <v>Slab on Grade</v>
          </cell>
          <cell r="BJ544">
            <v>6135.65283203125</v>
          </cell>
          <cell r="BM544" t="str">
            <v>No</v>
          </cell>
          <cell r="BN544">
            <v>17590916.669433594</v>
          </cell>
          <cell r="BO544" t="b">
            <v>0</v>
          </cell>
          <cell r="BP544">
            <v>4598947.901984863</v>
          </cell>
          <cell r="BQ544">
            <v>0.5</v>
          </cell>
          <cell r="BR544">
            <v>3067.826416015625</v>
          </cell>
          <cell r="BU544" t="str">
            <v>WA</v>
          </cell>
          <cell r="BV544" t="str">
            <v>Pre 1980</v>
          </cell>
          <cell r="BW544" t="str">
            <v>Electric Storage - Inside Conditioned Space</v>
          </cell>
          <cell r="BY544">
            <v>1464.694</v>
          </cell>
          <cell r="BZ544" t="str">
            <v>le55</v>
          </cell>
          <cell r="CF544" t="str">
            <v>Conditioned</v>
          </cell>
          <cell r="CG544">
            <v>6932.7380000000003</v>
          </cell>
          <cell r="CH544" t="str">
            <v>OR</v>
          </cell>
          <cell r="CI544" t="str">
            <v>Top-Freezer w/o TTD Ice</v>
          </cell>
          <cell r="CJ544">
            <v>131722.022</v>
          </cell>
          <cell r="CK544" t="b">
            <v>0</v>
          </cell>
          <cell r="CQ544" t="str">
            <v>Unconditioned</v>
          </cell>
          <cell r="CR544">
            <v>1144.6790000000001</v>
          </cell>
          <cell r="CS544" t="str">
            <v>MT</v>
          </cell>
          <cell r="CT544" t="str">
            <v>Upright</v>
          </cell>
          <cell r="CU544">
            <v>25182.938000000002</v>
          </cell>
          <cell r="CV544" t="b">
            <v>0</v>
          </cell>
          <cell r="CZ544">
            <v>1188.027</v>
          </cell>
          <cell r="DA544" t="str">
            <v>OR</v>
          </cell>
          <cell r="DC544" t="str">
            <v>Horizontal Axis</v>
          </cell>
          <cell r="DG544" t="str">
            <v>Electric</v>
          </cell>
          <cell r="DH544">
            <v>6932.7380000000003</v>
          </cell>
          <cell r="DI544" t="str">
            <v>OR</v>
          </cell>
          <cell r="DL544" t="str">
            <v>Gas</v>
          </cell>
          <cell r="DM544" t="str">
            <v>Electric</v>
          </cell>
          <cell r="DN544">
            <v>2003.7159999999999</v>
          </cell>
          <cell r="DO544" t="str">
            <v>WA</v>
          </cell>
          <cell r="DS544">
            <v>2003.7159999999999</v>
          </cell>
          <cell r="DT544" t="str">
            <v>WA</v>
          </cell>
          <cell r="DU544" t="str">
            <v>lt32</v>
          </cell>
          <cell r="DX544" t="b">
            <v>1</v>
          </cell>
          <cell r="DY544">
            <v>6932.7380000000003</v>
          </cell>
          <cell r="DZ544" t="str">
            <v>OR</v>
          </cell>
          <cell r="EC544" t="str">
            <v>Laptop</v>
          </cell>
          <cell r="ED544">
            <v>1524.7619999999999</v>
          </cell>
          <cell r="EE544" t="str">
            <v>WA</v>
          </cell>
          <cell r="EH544" t="str">
            <v>le20</v>
          </cell>
          <cell r="EI544">
            <v>6932.7380000000003</v>
          </cell>
          <cell r="EJ544" t="str">
            <v>OR</v>
          </cell>
          <cell r="EO544">
            <v>2079.9929999999999</v>
          </cell>
          <cell r="EP544" t="str">
            <v>WA</v>
          </cell>
          <cell r="ES544">
            <v>4956.4930000000004</v>
          </cell>
          <cell r="ET544" t="str">
            <v>WA</v>
          </cell>
          <cell r="EZ544" t="str">
            <v>WA</v>
          </cell>
          <cell r="FA544" t="str">
            <v>Bathroom</v>
          </cell>
          <cell r="FB544">
            <v>462843.304</v>
          </cell>
          <cell r="FC544">
            <v>197733.69</v>
          </cell>
          <cell r="FI544" t="str">
            <v>WA</v>
          </cell>
          <cell r="FJ544" t="str">
            <v>Bathroom</v>
          </cell>
          <cell r="FK544" t="str">
            <v>EISAnqnx</v>
          </cell>
          <cell r="FL544">
            <v>2204087.6</v>
          </cell>
          <cell r="FS544" t="str">
            <v>WA</v>
          </cell>
          <cell r="FT544" t="str">
            <v>EISAnqnx</v>
          </cell>
          <cell r="FV544">
            <v>1814466.78</v>
          </cell>
          <cell r="GD544" t="str">
            <v>WA</v>
          </cell>
          <cell r="GE544">
            <v>3708878.3159999996</v>
          </cell>
          <cell r="GF544">
            <v>3736930.34</v>
          </cell>
          <cell r="GI544">
            <v>1</v>
          </cell>
          <cell r="GJ544">
            <v>1</v>
          </cell>
          <cell r="GK544" t="str">
            <v>WA</v>
          </cell>
          <cell r="GL544">
            <v>2003.7159999999999</v>
          </cell>
          <cell r="GM544" t="str">
            <v>Pre 1980</v>
          </cell>
          <cell r="GN544">
            <v>0</v>
          </cell>
          <cell r="GQ544">
            <v>10718403.861307999</v>
          </cell>
          <cell r="GR544">
            <v>344634.14270999999</v>
          </cell>
          <cell r="GU544" t="str">
            <v>Natural Gas FAF</v>
          </cell>
          <cell r="GX544" t="str">
            <v>Wood</v>
          </cell>
          <cell r="GY544" t="str">
            <v>WA</v>
          </cell>
          <cell r="GZ544">
            <v>4956.49267578125</v>
          </cell>
        </row>
        <row r="545">
          <cell r="AD545" t="str">
            <v>WA</v>
          </cell>
          <cell r="AH545" t="str">
            <v>WA</v>
          </cell>
          <cell r="AI545" t="str">
            <v>Pre 1980</v>
          </cell>
          <cell r="AJ545">
            <v>1464.694</v>
          </cell>
          <cell r="AK545" t="b">
            <v>1</v>
          </cell>
          <cell r="AN545" t="str">
            <v>WA</v>
          </cell>
          <cell r="AO545" t="str">
            <v>Natural Gas FAF</v>
          </cell>
          <cell r="AP545" t="str">
            <v>Pre 1980</v>
          </cell>
          <cell r="AQ545" t="str">
            <v>Basement</v>
          </cell>
          <cell r="AR545">
            <v>1524.76245117188</v>
          </cell>
          <cell r="AU545" t="str">
            <v>No</v>
          </cell>
          <cell r="AV545" t="b">
            <v>1</v>
          </cell>
          <cell r="AX545">
            <v>3038851.5651855567</v>
          </cell>
          <cell r="AY545" t="b">
            <v>0</v>
          </cell>
          <cell r="AZ545">
            <v>926529.52726684872</v>
          </cell>
          <cell r="BA545">
            <v>1</v>
          </cell>
          <cell r="BB545">
            <v>1524.76245117188</v>
          </cell>
          <cell r="BC545">
            <v>1.0000002958965923</v>
          </cell>
          <cell r="BF545" t="str">
            <v>WA</v>
          </cell>
          <cell r="BG545" t="str">
            <v>Central Air Conditioning (Ducted System)</v>
          </cell>
          <cell r="BH545" t="str">
            <v>1993-2006</v>
          </cell>
          <cell r="BI545" t="str">
            <v>Crawlspace</v>
          </cell>
          <cell r="BJ545">
            <v>2079.99340820313</v>
          </cell>
          <cell r="BM545" t="str">
            <v>No</v>
          </cell>
          <cell r="BN545">
            <v>4463665.8540039174</v>
          </cell>
          <cell r="BO545" t="b">
            <v>0</v>
          </cell>
          <cell r="BP545">
            <v>908226.8336991478</v>
          </cell>
          <cell r="BQ545">
            <v>1</v>
          </cell>
          <cell r="BR545">
            <v>2079.99340820313</v>
          </cell>
          <cell r="BU545" t="str">
            <v>WA</v>
          </cell>
          <cell r="BV545" t="str">
            <v>1980-1992</v>
          </cell>
          <cell r="BW545" t="str">
            <v>Gas Storage Outside Conditioned Space</v>
          </cell>
          <cell r="BY545">
            <v>1524.7619999999999</v>
          </cell>
          <cell r="BZ545" t="str">
            <v>le55</v>
          </cell>
          <cell r="CF545" t="str">
            <v>Conditioned</v>
          </cell>
          <cell r="CG545">
            <v>2003.7159999999999</v>
          </cell>
          <cell r="CH545" t="str">
            <v>WA</v>
          </cell>
          <cell r="CI545" t="str">
            <v>Side-by-Side w/ TTD Ice</v>
          </cell>
          <cell r="CJ545">
            <v>54100.331999999995</v>
          </cell>
          <cell r="CK545" t="b">
            <v>0</v>
          </cell>
          <cell r="CQ545" t="str">
            <v>Unconditioned</v>
          </cell>
          <cell r="CR545">
            <v>3785.7640000000001</v>
          </cell>
          <cell r="CS545" t="str">
            <v>ID</v>
          </cell>
          <cell r="CT545" t="str">
            <v>Upright</v>
          </cell>
          <cell r="CU545">
            <v>75715.28</v>
          </cell>
          <cell r="CV545" t="b">
            <v>0</v>
          </cell>
          <cell r="CZ545">
            <v>2003.7159999999999</v>
          </cell>
          <cell r="DA545" t="str">
            <v>WA</v>
          </cell>
          <cell r="DC545" t="str">
            <v>Vertical Axis</v>
          </cell>
          <cell r="DG545" t="str">
            <v>Electric</v>
          </cell>
          <cell r="DH545">
            <v>2003.7159999999999</v>
          </cell>
          <cell r="DI545" t="str">
            <v>WA</v>
          </cell>
          <cell r="DL545" t="str">
            <v>Electric</v>
          </cell>
          <cell r="DM545" t="str">
            <v>Electric</v>
          </cell>
          <cell r="DN545">
            <v>1464.694</v>
          </cell>
          <cell r="DO545" t="str">
            <v>WA</v>
          </cell>
          <cell r="DS545">
            <v>2003.7159999999999</v>
          </cell>
          <cell r="DT545" t="str">
            <v>WA</v>
          </cell>
          <cell r="DU545" t="str">
            <v>lt32</v>
          </cell>
          <cell r="DX545" t="b">
            <v>0</v>
          </cell>
          <cell r="DY545">
            <v>6932.7380000000003</v>
          </cell>
          <cell r="DZ545" t="str">
            <v>OR</v>
          </cell>
          <cell r="EC545" t="str">
            <v>Desktop</v>
          </cell>
          <cell r="ED545">
            <v>6932.7380000000003</v>
          </cell>
          <cell r="EE545" t="str">
            <v>OR</v>
          </cell>
          <cell r="EH545" t="str">
            <v>le20</v>
          </cell>
          <cell r="EI545">
            <v>4956.4930000000004</v>
          </cell>
          <cell r="EJ545" t="str">
            <v>WA</v>
          </cell>
          <cell r="EO545">
            <v>1904.288</v>
          </cell>
          <cell r="EP545" t="str">
            <v>WA</v>
          </cell>
          <cell r="ES545">
            <v>1524.7619999999999</v>
          </cell>
          <cell r="ET545" t="str">
            <v>WA</v>
          </cell>
          <cell r="EZ545" t="str">
            <v>WA</v>
          </cell>
          <cell r="FA545" t="str">
            <v>Bedrooms</v>
          </cell>
          <cell r="FB545">
            <v>657647.60600000003</v>
          </cell>
          <cell r="FC545">
            <v>603453.92799999996</v>
          </cell>
          <cell r="FI545" t="str">
            <v>WA</v>
          </cell>
          <cell r="FJ545" t="str">
            <v>Bathroom</v>
          </cell>
          <cell r="FK545" t="str">
            <v>EISAx</v>
          </cell>
          <cell r="FL545">
            <v>390724.62</v>
          </cell>
          <cell r="FS545" t="str">
            <v>WA</v>
          </cell>
          <cell r="FT545" t="str">
            <v>EISAq</v>
          </cell>
          <cell r="FV545">
            <v>382715.26199999999</v>
          </cell>
          <cell r="GD545" t="str">
            <v>WA</v>
          </cell>
          <cell r="GE545">
            <v>4095284.4240000001</v>
          </cell>
          <cell r="GF545">
            <v>2097441.8079999997</v>
          </cell>
          <cell r="GI545">
            <v>1</v>
          </cell>
          <cell r="GJ545">
            <v>1</v>
          </cell>
          <cell r="GK545" t="str">
            <v>WA</v>
          </cell>
          <cell r="GL545">
            <v>1464.694</v>
          </cell>
          <cell r="GM545" t="str">
            <v>Pre 1980</v>
          </cell>
          <cell r="GN545">
            <v>-1</v>
          </cell>
          <cell r="GQ545">
            <v>8632737.9961900003</v>
          </cell>
          <cell r="GR545">
            <v>524305.525975</v>
          </cell>
          <cell r="GU545" t="str">
            <v>Natural Gas FAF</v>
          </cell>
          <cell r="GX545" t="str">
            <v>Wood</v>
          </cell>
          <cell r="GY545" t="str">
            <v>WA</v>
          </cell>
          <cell r="GZ545">
            <v>1524.76245117188</v>
          </cell>
        </row>
        <row r="546">
          <cell r="AD546" t="str">
            <v>WA</v>
          </cell>
          <cell r="AH546" t="str">
            <v>WA</v>
          </cell>
          <cell r="AI546" t="str">
            <v>Pre 1980</v>
          </cell>
          <cell r="AJ546">
            <v>1524.7619999999999</v>
          </cell>
          <cell r="AK546" t="b">
            <v>1</v>
          </cell>
          <cell r="AN546" t="str">
            <v>WA</v>
          </cell>
          <cell r="AO546" t="str">
            <v>Natural Gas Other</v>
          </cell>
          <cell r="AP546" t="str">
            <v>1993-2006</v>
          </cell>
          <cell r="AQ546" t="str">
            <v>Crawlspace</v>
          </cell>
          <cell r="AR546">
            <v>4956.49267578125</v>
          </cell>
          <cell r="AU546" t="str">
            <v>No</v>
          </cell>
          <cell r="AV546" t="b">
            <v>0</v>
          </cell>
          <cell r="AX546">
            <v>9714725.64453125</v>
          </cell>
          <cell r="AY546" t="b">
            <v>0</v>
          </cell>
          <cell r="AZ546">
            <v>2453873.7764560059</v>
          </cell>
          <cell r="BA546" t="str">
            <v/>
          </cell>
          <cell r="BB546" t="str">
            <v/>
          </cell>
          <cell r="BC546">
            <v>0.99999993458706582</v>
          </cell>
          <cell r="BF546" t="str">
            <v>MT</v>
          </cell>
          <cell r="BG546" t="str">
            <v>Window A/C</v>
          </cell>
          <cell r="BH546" t="str">
            <v>1993-2006</v>
          </cell>
          <cell r="BI546" t="str">
            <v>Basement</v>
          </cell>
          <cell r="BJ546">
            <v>2130.88647460938</v>
          </cell>
          <cell r="BM546" t="str">
            <v>No</v>
          </cell>
          <cell r="BN546">
            <v>5114127.5390625121</v>
          </cell>
          <cell r="BO546" t="b">
            <v>0</v>
          </cell>
          <cell r="BP546">
            <v>742081.21478271659</v>
          </cell>
          <cell r="BQ546">
            <v>1</v>
          </cell>
          <cell r="BR546">
            <v>2130.88647460938</v>
          </cell>
          <cell r="BU546" t="str">
            <v>WA</v>
          </cell>
          <cell r="BV546" t="str">
            <v>Pre 1980</v>
          </cell>
          <cell r="BW546" t="str">
            <v>Electric Storage - Inside Conditioned Space</v>
          </cell>
          <cell r="BY546">
            <v>1464.694</v>
          </cell>
          <cell r="BZ546" t="str">
            <v>gt55</v>
          </cell>
          <cell r="CF546" t="str">
            <v>Conditioned</v>
          </cell>
          <cell r="CG546">
            <v>1524.7619999999999</v>
          </cell>
          <cell r="CH546" t="str">
            <v>WA</v>
          </cell>
          <cell r="CI546" t="str">
            <v>Bottom-Freezer (Including French Door) w/o TTD Ice</v>
          </cell>
          <cell r="CJ546">
            <v>41168.574000000001</v>
          </cell>
          <cell r="CK546" t="b">
            <v>0</v>
          </cell>
          <cell r="CQ546" t="str">
            <v>Unconditioned</v>
          </cell>
          <cell r="CR546">
            <v>1612.692</v>
          </cell>
          <cell r="CS546" t="str">
            <v>OR</v>
          </cell>
          <cell r="CT546" t="str">
            <v>Chest</v>
          </cell>
          <cell r="CU546">
            <v>29028.455999999998</v>
          </cell>
          <cell r="CV546" t="b">
            <v>0</v>
          </cell>
          <cell r="CZ546">
            <v>6932.7380000000003</v>
          </cell>
          <cell r="DA546" t="str">
            <v>OR</v>
          </cell>
          <cell r="DC546" t="str">
            <v>Horizontal Axis</v>
          </cell>
          <cell r="DG546" t="str">
            <v>Electric</v>
          </cell>
          <cell r="DH546">
            <v>1188.027</v>
          </cell>
          <cell r="DI546" t="str">
            <v>OR</v>
          </cell>
          <cell r="DL546" t="str">
            <v>Electric</v>
          </cell>
          <cell r="DM546" t="str">
            <v>Electric</v>
          </cell>
          <cell r="DN546">
            <v>1524.7619999999999</v>
          </cell>
          <cell r="DO546" t="str">
            <v>WA</v>
          </cell>
          <cell r="DS546">
            <v>4956.4930000000004</v>
          </cell>
          <cell r="DT546" t="str">
            <v>WA</v>
          </cell>
          <cell r="DU546" t="str">
            <v>lt32</v>
          </cell>
          <cell r="DX546" t="b">
            <v>0</v>
          </cell>
          <cell r="DY546">
            <v>6932.7380000000003</v>
          </cell>
          <cell r="DZ546" t="str">
            <v>OR</v>
          </cell>
          <cell r="EC546" t="str">
            <v>Desktop</v>
          </cell>
          <cell r="ED546">
            <v>1524.7619999999999</v>
          </cell>
          <cell r="EE546" t="str">
            <v>WA</v>
          </cell>
          <cell r="EH546" t="str">
            <v>gt20</v>
          </cell>
          <cell r="EI546">
            <v>1188.027</v>
          </cell>
          <cell r="EJ546" t="str">
            <v>OR</v>
          </cell>
          <cell r="EO546">
            <v>1144.6790000000001</v>
          </cell>
          <cell r="EP546" t="str">
            <v>MT</v>
          </cell>
          <cell r="ES546">
            <v>6932.7380000000003</v>
          </cell>
          <cell r="ET546" t="str">
            <v>OR</v>
          </cell>
          <cell r="EZ546" t="str">
            <v>WA</v>
          </cell>
          <cell r="FA546" t="str">
            <v>Exterior</v>
          </cell>
          <cell r="FB546">
            <v>768964.35</v>
          </cell>
          <cell r="FC546">
            <v>3034845.9679999999</v>
          </cell>
          <cell r="FI546" t="str">
            <v>WA</v>
          </cell>
          <cell r="FJ546" t="str">
            <v>Bedrooms</v>
          </cell>
          <cell r="FK546" t="str">
            <v>EISAnqnx</v>
          </cell>
          <cell r="FL546">
            <v>3215964.1799999997</v>
          </cell>
          <cell r="FS546" t="str">
            <v>WA</v>
          </cell>
          <cell r="FT546" t="str">
            <v>EISAnqnx</v>
          </cell>
          <cell r="FV546">
            <v>892168.74000000011</v>
          </cell>
          <cell r="GD546" t="str">
            <v>WA</v>
          </cell>
          <cell r="GE546">
            <v>2706452.55</v>
          </cell>
          <cell r="GF546">
            <v>2471639.202</v>
          </cell>
          <cell r="GI546">
            <v>1</v>
          </cell>
          <cell r="GJ546">
            <v>1</v>
          </cell>
          <cell r="GK546" t="str">
            <v>WA</v>
          </cell>
          <cell r="GL546">
            <v>1524.7619999999999</v>
          </cell>
          <cell r="GM546" t="str">
            <v>Pre 1980</v>
          </cell>
          <cell r="GN546">
            <v>0</v>
          </cell>
          <cell r="GQ546">
            <v>7547541.4047599994</v>
          </cell>
          <cell r="GR546">
            <v>442748.95384500001</v>
          </cell>
          <cell r="GU546" t="str">
            <v>Electric FAF</v>
          </cell>
          <cell r="GX546" t="str">
            <v>Wood</v>
          </cell>
          <cell r="GY546" t="str">
            <v>WA</v>
          </cell>
          <cell r="GZ546">
            <v>4956.49267578125</v>
          </cell>
        </row>
        <row r="547">
          <cell r="AD547" t="str">
            <v>OR</v>
          </cell>
          <cell r="AH547" t="str">
            <v>OR</v>
          </cell>
          <cell r="AI547" t="str">
            <v>Pre 1980</v>
          </cell>
          <cell r="AJ547">
            <v>1188.027</v>
          </cell>
          <cell r="AK547" t="b">
            <v>1</v>
          </cell>
          <cell r="AN547" t="str">
            <v>WA</v>
          </cell>
          <cell r="AO547" t="str">
            <v>Natural Gas FAF</v>
          </cell>
          <cell r="AP547" t="str">
            <v>1993-2006</v>
          </cell>
          <cell r="AQ547" t="str">
            <v>Crawlspace</v>
          </cell>
          <cell r="AR547">
            <v>4956.49267578125</v>
          </cell>
          <cell r="AU547" t="str">
            <v>No</v>
          </cell>
          <cell r="AV547" t="b">
            <v>1</v>
          </cell>
          <cell r="AX547">
            <v>9714725.64453125</v>
          </cell>
          <cell r="AY547" t="b">
            <v>0</v>
          </cell>
          <cell r="AZ547">
            <v>2453873.7764560059</v>
          </cell>
          <cell r="BA547">
            <v>1</v>
          </cell>
          <cell r="BB547">
            <v>4956.49267578125</v>
          </cell>
          <cell r="BC547">
            <v>0.99999993458706582</v>
          </cell>
          <cell r="BF547" t="str">
            <v>OR</v>
          </cell>
          <cell r="BG547" t="str">
            <v>Heat Pump (Central System)</v>
          </cell>
          <cell r="BH547" t="str">
            <v>1993-2006</v>
          </cell>
          <cell r="BI547" t="str">
            <v>Crawlspace</v>
          </cell>
          <cell r="BJ547">
            <v>1612.69177246094</v>
          </cell>
          <cell r="BM547" t="str">
            <v>No</v>
          </cell>
          <cell r="BN547">
            <v>2438389.9599609412</v>
          </cell>
          <cell r="BO547" t="b">
            <v>0</v>
          </cell>
          <cell r="BP547">
            <v>404004.44699311588</v>
          </cell>
          <cell r="BQ547">
            <v>1</v>
          </cell>
          <cell r="BR547">
            <v>1612.69177246094</v>
          </cell>
          <cell r="BU547" t="str">
            <v>WA</v>
          </cell>
          <cell r="BV547" t="str">
            <v>Pre 1980</v>
          </cell>
          <cell r="BW547" t="str">
            <v>Gas Storage Outside Conditioned Space</v>
          </cell>
          <cell r="BY547">
            <v>2003.7159999999999</v>
          </cell>
          <cell r="BZ547" t="str">
            <v>le55</v>
          </cell>
          <cell r="CF547" t="str">
            <v>Conditioned</v>
          </cell>
          <cell r="CG547">
            <v>1524.7619999999999</v>
          </cell>
          <cell r="CH547" t="str">
            <v>WA</v>
          </cell>
          <cell r="CI547" t="str">
            <v>Side-by-Side w/ TTD Ice</v>
          </cell>
          <cell r="CJ547">
            <v>39643.811999999998</v>
          </cell>
          <cell r="CK547" t="b">
            <v>0</v>
          </cell>
          <cell r="CQ547" t="str">
            <v>Conditioned</v>
          </cell>
          <cell r="CR547">
            <v>1925.059</v>
          </cell>
          <cell r="CS547" t="str">
            <v>OR</v>
          </cell>
          <cell r="CT547" t="str">
            <v>Upright</v>
          </cell>
          <cell r="CU547">
            <v>57751.77</v>
          </cell>
          <cell r="CV547" t="b">
            <v>0</v>
          </cell>
          <cell r="CZ547">
            <v>1150.8789999999999</v>
          </cell>
          <cell r="DA547" t="str">
            <v>WA</v>
          </cell>
          <cell r="DC547" t="str">
            <v>Horizontal Axis</v>
          </cell>
          <cell r="DG547" t="str">
            <v>Electric</v>
          </cell>
          <cell r="DH547">
            <v>1150.8789999999999</v>
          </cell>
          <cell r="DI547" t="str">
            <v>WA</v>
          </cell>
          <cell r="DL547" t="str">
            <v>Gas</v>
          </cell>
          <cell r="DM547" t="str">
            <v>Electric</v>
          </cell>
          <cell r="DN547">
            <v>1524.7619999999999</v>
          </cell>
          <cell r="DO547" t="str">
            <v>WA</v>
          </cell>
          <cell r="DS547">
            <v>4956.4930000000004</v>
          </cell>
          <cell r="DT547" t="str">
            <v>WA</v>
          </cell>
          <cell r="DU547" t="str">
            <v>32to46</v>
          </cell>
          <cell r="DX547" t="b">
            <v>1</v>
          </cell>
          <cell r="DY547">
            <v>1464.694</v>
          </cell>
          <cell r="DZ547" t="str">
            <v>WA</v>
          </cell>
          <cell r="EC547" t="str">
            <v>Desktop</v>
          </cell>
          <cell r="ED547">
            <v>1464.694</v>
          </cell>
          <cell r="EE547" t="str">
            <v>WA</v>
          </cell>
          <cell r="EH547" t="str">
            <v>gt20</v>
          </cell>
          <cell r="EI547">
            <v>4956.4930000000004</v>
          </cell>
          <cell r="EJ547" t="str">
            <v>WA</v>
          </cell>
          <cell r="EO547">
            <v>1144.6790000000001</v>
          </cell>
          <cell r="EP547" t="str">
            <v>MT</v>
          </cell>
          <cell r="ES547">
            <v>6932.7380000000003</v>
          </cell>
          <cell r="ET547" t="str">
            <v>OR</v>
          </cell>
          <cell r="EZ547" t="str">
            <v>WA</v>
          </cell>
          <cell r="FA547" t="str">
            <v>Garage</v>
          </cell>
          <cell r="FB547">
            <v>597595.152</v>
          </cell>
          <cell r="FC547">
            <v>701588.42599999998</v>
          </cell>
          <cell r="FI547" t="str">
            <v>WA</v>
          </cell>
          <cell r="FJ547" t="str">
            <v>Bedrooms</v>
          </cell>
          <cell r="FK547" t="str">
            <v>EISAq</v>
          </cell>
          <cell r="FL547">
            <v>44081.752</v>
          </cell>
          <cell r="FS547" t="str">
            <v>WA</v>
          </cell>
          <cell r="FT547" t="str">
            <v>EISAq</v>
          </cell>
          <cell r="FV547">
            <v>4138671.6550000003</v>
          </cell>
          <cell r="GD547" t="str">
            <v>OR</v>
          </cell>
          <cell r="GE547">
            <v>4919619.807</v>
          </cell>
          <cell r="GF547">
            <v>2613659.4</v>
          </cell>
          <cell r="GI547">
            <v>1</v>
          </cell>
          <cell r="GJ547">
            <v>2</v>
          </cell>
          <cell r="GK547" t="str">
            <v>OR</v>
          </cell>
          <cell r="GL547">
            <v>1188.027</v>
          </cell>
          <cell r="GM547" t="str">
            <v>Pre 1980</v>
          </cell>
          <cell r="GN547">
            <v>-1</v>
          </cell>
          <cell r="GQ547">
            <v>6222799.8880559998</v>
          </cell>
          <cell r="GR547">
            <v>684591.64854750002</v>
          </cell>
          <cell r="GU547" t="str">
            <v>Natural Gas FAF</v>
          </cell>
          <cell r="GX547" t="str">
            <v>None</v>
          </cell>
          <cell r="GY547" t="str">
            <v>WA</v>
          </cell>
          <cell r="GZ547">
            <v>1524.76245117188</v>
          </cell>
        </row>
        <row r="548">
          <cell r="AD548" t="str">
            <v>WA</v>
          </cell>
          <cell r="AH548" t="str">
            <v>WA</v>
          </cell>
          <cell r="AI548" t="str">
            <v>1980-1992</v>
          </cell>
          <cell r="AJ548">
            <v>2003.7159999999999</v>
          </cell>
          <cell r="AK548" t="b">
            <v>1</v>
          </cell>
          <cell r="AN548" t="str">
            <v>OR</v>
          </cell>
          <cell r="AO548" t="str">
            <v>Other</v>
          </cell>
          <cell r="AP548" t="str">
            <v>Pre 1980</v>
          </cell>
          <cell r="AQ548" t="str">
            <v>Crawlspace</v>
          </cell>
          <cell r="AR548">
            <v>1188.02661132813</v>
          </cell>
          <cell r="AU548" t="str">
            <v>No</v>
          </cell>
          <cell r="AV548" t="b">
            <v>1</v>
          </cell>
          <cell r="AX548">
            <v>1425631.9335937561</v>
          </cell>
          <cell r="AY548" t="b">
            <v>0</v>
          </cell>
          <cell r="AZ548">
            <v>415938.09604951349</v>
          </cell>
          <cell r="BA548">
            <v>1</v>
          </cell>
          <cell r="BB548">
            <v>1188.02661132813</v>
          </cell>
          <cell r="BC548">
            <v>0.99999967284256164</v>
          </cell>
          <cell r="BF548" t="str">
            <v>ID</v>
          </cell>
          <cell r="BG548" t="str">
            <v>Central Air Conditioning (Ducted System)</v>
          </cell>
          <cell r="BH548" t="str">
            <v>Pre 1980</v>
          </cell>
          <cell r="BI548" t="str">
            <v>Basement</v>
          </cell>
          <cell r="BJ548">
            <v>1706.6145386391499</v>
          </cell>
          <cell r="BM548" t="str">
            <v>No</v>
          </cell>
          <cell r="BN548">
            <v>1861916.4616553127</v>
          </cell>
          <cell r="BO548" t="b">
            <v>0</v>
          </cell>
          <cell r="BP548">
            <v>942463.20207843825</v>
          </cell>
          <cell r="BQ548">
            <v>0.5</v>
          </cell>
          <cell r="BR548">
            <v>853.30726931957497</v>
          </cell>
          <cell r="BU548" t="str">
            <v>WA</v>
          </cell>
          <cell r="BV548" t="str">
            <v>Pre 1980</v>
          </cell>
          <cell r="BW548" t="str">
            <v>Electric Storage - Inside Conditioned Space</v>
          </cell>
          <cell r="BY548">
            <v>1464.694</v>
          </cell>
          <cell r="BZ548" t="str">
            <v>gt55</v>
          </cell>
          <cell r="CF548" t="str">
            <v>Conditioned</v>
          </cell>
          <cell r="CG548">
            <v>2003.7159999999999</v>
          </cell>
          <cell r="CH548" t="str">
            <v>WA</v>
          </cell>
          <cell r="CI548" t="str">
            <v>Top-Freezer w/o TTD Ice</v>
          </cell>
          <cell r="CJ548">
            <v>20037.16</v>
          </cell>
          <cell r="CK548" t="b">
            <v>0</v>
          </cell>
          <cell r="CQ548" t="str">
            <v>Unconditioned</v>
          </cell>
          <cell r="CR548">
            <v>2079.9929999999999</v>
          </cell>
          <cell r="CS548" t="str">
            <v>WA</v>
          </cell>
          <cell r="CT548" t="str">
            <v>Chest</v>
          </cell>
          <cell r="CU548">
            <v>37439.873999999996</v>
          </cell>
          <cell r="CV548" t="b">
            <v>0</v>
          </cell>
          <cell r="CZ548">
            <v>1188.027</v>
          </cell>
          <cell r="DA548" t="str">
            <v>OR</v>
          </cell>
          <cell r="DC548" t="str">
            <v>Horizontal Axis</v>
          </cell>
          <cell r="DG548" t="str">
            <v>Electric</v>
          </cell>
          <cell r="DH548">
            <v>1150.8789999999999</v>
          </cell>
          <cell r="DI548" t="str">
            <v>WA</v>
          </cell>
          <cell r="DL548" t="str">
            <v>Electric</v>
          </cell>
          <cell r="DM548" t="str">
            <v>Electric</v>
          </cell>
          <cell r="DN548">
            <v>6932.7380000000003</v>
          </cell>
          <cell r="DO548" t="str">
            <v>OR</v>
          </cell>
          <cell r="DS548">
            <v>1524.7619999999999</v>
          </cell>
          <cell r="DT548" t="str">
            <v>WA</v>
          </cell>
          <cell r="DU548" t="str">
            <v>32to46</v>
          </cell>
          <cell r="DX548" t="b">
            <v>1</v>
          </cell>
          <cell r="DY548">
            <v>1524.7619999999999</v>
          </cell>
          <cell r="DZ548" t="str">
            <v>WA</v>
          </cell>
          <cell r="EC548" t="str">
            <v>Laptop</v>
          </cell>
          <cell r="ED548">
            <v>1188.027</v>
          </cell>
          <cell r="EE548" t="str">
            <v>OR</v>
          </cell>
          <cell r="EH548" t="str">
            <v>gt20</v>
          </cell>
          <cell r="EI548">
            <v>4956.4930000000004</v>
          </cell>
          <cell r="EJ548" t="str">
            <v>WA</v>
          </cell>
          <cell r="EO548">
            <v>1144.6790000000001</v>
          </cell>
          <cell r="EP548" t="str">
            <v>MT</v>
          </cell>
          <cell r="ES548">
            <v>4956.4930000000004</v>
          </cell>
          <cell r="ET548" t="str">
            <v>WA</v>
          </cell>
          <cell r="EZ548" t="str">
            <v>WA</v>
          </cell>
          <cell r="FA548" t="str">
            <v>Kitchen</v>
          </cell>
          <cell r="FB548">
            <v>540472.08600000001</v>
          </cell>
          <cell r="FC548">
            <v>248997.97999999998</v>
          </cell>
          <cell r="FI548" t="str">
            <v>WA</v>
          </cell>
          <cell r="FJ548" t="str">
            <v>Bedrooms</v>
          </cell>
          <cell r="FK548" t="str">
            <v>EISAx</v>
          </cell>
          <cell r="FL548">
            <v>1552879.9</v>
          </cell>
          <cell r="FS548" t="str">
            <v>WA</v>
          </cell>
          <cell r="FT548" t="str">
            <v>EISAnqnx</v>
          </cell>
          <cell r="FV548">
            <v>6304659.0960000008</v>
          </cell>
          <cell r="GD548" t="str">
            <v>WA</v>
          </cell>
          <cell r="GE548">
            <v>4107617.8</v>
          </cell>
          <cell r="GF548">
            <v>5578345.3439999996</v>
          </cell>
          <cell r="GI548">
            <v>1</v>
          </cell>
          <cell r="GJ548">
            <v>1</v>
          </cell>
          <cell r="GK548" t="str">
            <v>WA</v>
          </cell>
          <cell r="GL548">
            <v>2003.7159999999999</v>
          </cell>
          <cell r="GM548" t="str">
            <v>1980-1992</v>
          </cell>
          <cell r="GN548">
            <v>0</v>
          </cell>
          <cell r="GQ548">
            <v>10718403.861307999</v>
          </cell>
          <cell r="GR548">
            <v>344634.14270999999</v>
          </cell>
          <cell r="GU548" t="str">
            <v>Heat Pump (Ductless System)</v>
          </cell>
          <cell r="GX548" t="str">
            <v>Baseboard/Wall/Radiant</v>
          </cell>
          <cell r="GY548" t="str">
            <v>WA</v>
          </cell>
          <cell r="GZ548">
            <v>2003.71557617188</v>
          </cell>
        </row>
        <row r="549">
          <cell r="AD549" t="str">
            <v>OR</v>
          </cell>
          <cell r="AH549" t="str">
            <v>OR</v>
          </cell>
          <cell r="AI549" t="str">
            <v>1980-1992</v>
          </cell>
          <cell r="AJ549">
            <v>6932.7380000000003</v>
          </cell>
          <cell r="AK549" t="b">
            <v>1</v>
          </cell>
          <cell r="AN549" t="str">
            <v>WA</v>
          </cell>
          <cell r="AO549" t="str">
            <v>Baseboard/Wall/Radiant</v>
          </cell>
          <cell r="AP549" t="str">
            <v>Pre 1980</v>
          </cell>
          <cell r="AQ549" t="str">
            <v>Basement</v>
          </cell>
          <cell r="AR549">
            <v>1524.76245117188</v>
          </cell>
          <cell r="AU549" t="str">
            <v>No</v>
          </cell>
          <cell r="AV549" t="b">
            <v>0</v>
          </cell>
          <cell r="AX549">
            <v>2114845.5197753976</v>
          </cell>
          <cell r="AY549" t="b">
            <v>0</v>
          </cell>
          <cell r="AZ549">
            <v>1207779.5851977579</v>
          </cell>
          <cell r="BA549" t="str">
            <v/>
          </cell>
          <cell r="BB549" t="str">
            <v/>
          </cell>
          <cell r="BC549">
            <v>1.0000002958965923</v>
          </cell>
          <cell r="BF549" t="str">
            <v>ID</v>
          </cell>
          <cell r="BG549" t="str">
            <v>Central Air Conditioning (Ducted System)</v>
          </cell>
          <cell r="BH549" t="str">
            <v>Pre 1980</v>
          </cell>
          <cell r="BI549" t="str">
            <v>Crawlspace</v>
          </cell>
          <cell r="BJ549">
            <v>2079.1498656577301</v>
          </cell>
          <cell r="BM549" t="str">
            <v>No</v>
          </cell>
          <cell r="BN549">
            <v>2268352.5034325835</v>
          </cell>
          <cell r="BO549" t="b">
            <v>0</v>
          </cell>
          <cell r="BP549">
            <v>1148192.6326206368</v>
          </cell>
          <cell r="BQ549">
            <v>0.5</v>
          </cell>
          <cell r="BR549">
            <v>1039.574932828865</v>
          </cell>
          <cell r="BU549" t="str">
            <v>WA</v>
          </cell>
          <cell r="BV549" t="str">
            <v>Pre 1980</v>
          </cell>
          <cell r="BW549" t="str">
            <v>Gas Storage Inside Conditioned Space</v>
          </cell>
          <cell r="BY549">
            <v>1464.694</v>
          </cell>
          <cell r="BZ549" t="str">
            <v>le55</v>
          </cell>
          <cell r="CF549" t="str">
            <v>Conditioned</v>
          </cell>
          <cell r="CG549">
            <v>2003.7159999999999</v>
          </cell>
          <cell r="CH549" t="str">
            <v>WA</v>
          </cell>
          <cell r="CI549" t="str">
            <v>Top-Freezer w/o TTD Ice</v>
          </cell>
          <cell r="CJ549">
            <v>54100.331999999995</v>
          </cell>
          <cell r="CK549" t="b">
            <v>0</v>
          </cell>
          <cell r="CQ549" t="str">
            <v>Unconditioned</v>
          </cell>
          <cell r="CR549">
            <v>8264.9449999999997</v>
          </cell>
          <cell r="CS549" t="str">
            <v>OR</v>
          </cell>
          <cell r="CT549" t="str">
            <v>Upright</v>
          </cell>
          <cell r="CU549">
            <v>181828.78999999998</v>
          </cell>
          <cell r="CV549" t="b">
            <v>0</v>
          </cell>
          <cell r="CZ549">
            <v>2003.7159999999999</v>
          </cell>
          <cell r="DA549" t="str">
            <v>WA</v>
          </cell>
          <cell r="DC549" t="str">
            <v>Vertical Axis</v>
          </cell>
          <cell r="DG549" t="str">
            <v>Electric</v>
          </cell>
          <cell r="DH549">
            <v>4956.4930000000004</v>
          </cell>
          <cell r="DI549" t="str">
            <v>WA</v>
          </cell>
          <cell r="DL549" t="str">
            <v>Electric</v>
          </cell>
          <cell r="DM549" t="str">
            <v>Electric</v>
          </cell>
          <cell r="DN549">
            <v>4956.4930000000004</v>
          </cell>
          <cell r="DO549" t="str">
            <v>WA</v>
          </cell>
          <cell r="DS549">
            <v>1464.694</v>
          </cell>
          <cell r="DT549" t="str">
            <v>WA</v>
          </cell>
          <cell r="DU549" t="str">
            <v>32to46</v>
          </cell>
          <cell r="DX549" t="b">
            <v>0</v>
          </cell>
          <cell r="DY549">
            <v>1464.694</v>
          </cell>
          <cell r="DZ549" t="str">
            <v>WA</v>
          </cell>
          <cell r="EC549" t="str">
            <v>Desktop</v>
          </cell>
          <cell r="ED549">
            <v>2003.7159999999999</v>
          </cell>
          <cell r="EE549" t="str">
            <v>WA</v>
          </cell>
          <cell r="EH549" t="str">
            <v>le20</v>
          </cell>
          <cell r="EI549">
            <v>1464.694</v>
          </cell>
          <cell r="EJ549" t="str">
            <v>WA</v>
          </cell>
          <cell r="EO549">
            <v>1925.059</v>
          </cell>
          <cell r="EP549" t="str">
            <v>OR</v>
          </cell>
          <cell r="ES549">
            <v>1150.8789999999999</v>
          </cell>
          <cell r="ET549" t="str">
            <v>WA</v>
          </cell>
          <cell r="EZ549" t="str">
            <v>WA</v>
          </cell>
          <cell r="FA549" t="str">
            <v>Living Room/Family Room</v>
          </cell>
          <cell r="FB549">
            <v>1904102.2</v>
          </cell>
          <cell r="FC549">
            <v>732347</v>
          </cell>
          <cell r="FI549" t="str">
            <v>WA</v>
          </cell>
          <cell r="FJ549" t="str">
            <v>Exterior</v>
          </cell>
          <cell r="FK549" t="str">
            <v>EISAq</v>
          </cell>
          <cell r="FL549">
            <v>168312.144</v>
          </cell>
          <cell r="FS549" t="str">
            <v>WA</v>
          </cell>
          <cell r="FT549" t="str">
            <v>EISAq</v>
          </cell>
          <cell r="FV549">
            <v>3286154.8590000002</v>
          </cell>
          <cell r="GD549" t="str">
            <v>OR</v>
          </cell>
          <cell r="GE549">
            <v>55760011.734000005</v>
          </cell>
          <cell r="GF549">
            <v>35072721.542000003</v>
          </cell>
          <cell r="GI549">
            <v>1</v>
          </cell>
          <cell r="GJ549">
            <v>2</v>
          </cell>
          <cell r="GK549" t="str">
            <v>OR</v>
          </cell>
          <cell r="GL549">
            <v>6932.7380000000003</v>
          </cell>
          <cell r="GM549" t="str">
            <v>1980-1992</v>
          </cell>
          <cell r="GN549">
            <v>0</v>
          </cell>
          <cell r="GQ549">
            <v>35357657.073800005</v>
          </cell>
          <cell r="GR549">
            <v>3733764.7046600003</v>
          </cell>
          <cell r="GU549" t="str">
            <v>Natural Gas FAF</v>
          </cell>
          <cell r="GX549" t="str">
            <v>Wood</v>
          </cell>
          <cell r="GY549" t="str">
            <v>WA</v>
          </cell>
          <cell r="GZ549">
            <v>4956.49267578125</v>
          </cell>
        </row>
        <row r="550">
          <cell r="AD550" t="str">
            <v>WA</v>
          </cell>
          <cell r="AH550" t="str">
            <v>WA</v>
          </cell>
          <cell r="AI550" t="str">
            <v>Pre 1980</v>
          </cell>
          <cell r="AJ550">
            <v>1150.8789999999999</v>
          </cell>
          <cell r="AK550" t="b">
            <v>1</v>
          </cell>
          <cell r="AN550" t="str">
            <v>WA</v>
          </cell>
          <cell r="AO550" t="str">
            <v>Baseboard/Wall/Radiant</v>
          </cell>
          <cell r="AP550" t="str">
            <v>Pre 1980</v>
          </cell>
          <cell r="AQ550" t="str">
            <v>Basement</v>
          </cell>
          <cell r="AR550">
            <v>1524.76245117188</v>
          </cell>
          <cell r="AU550" t="str">
            <v>No</v>
          </cell>
          <cell r="AV550" t="b">
            <v>1</v>
          </cell>
          <cell r="AX550">
            <v>2114845.5197753976</v>
          </cell>
          <cell r="AY550" t="b">
            <v>0</v>
          </cell>
          <cell r="AZ550">
            <v>1207779.5851977579</v>
          </cell>
          <cell r="BA550">
            <v>1</v>
          </cell>
          <cell r="BB550">
            <v>1524.76245117188</v>
          </cell>
          <cell r="BC550">
            <v>1.0000002958965923</v>
          </cell>
          <cell r="BF550" t="str">
            <v>ID</v>
          </cell>
          <cell r="BG550" t="str">
            <v>Heat Pump (Central System)</v>
          </cell>
          <cell r="BH550" t="str">
            <v>Pre 1980</v>
          </cell>
          <cell r="BI550" t="str">
            <v>Crawlspace</v>
          </cell>
          <cell r="BJ550">
            <v>2139.7798806895398</v>
          </cell>
          <cell r="BM550" t="str">
            <v>No</v>
          </cell>
          <cell r="BN550">
            <v>3962872.3390370277</v>
          </cell>
          <cell r="BO550" t="b">
            <v>0</v>
          </cell>
          <cell r="BP550">
            <v>1369961.3299793033</v>
          </cell>
          <cell r="BQ550">
            <v>0.33333333333333331</v>
          </cell>
          <cell r="BR550">
            <v>713.25996022984657</v>
          </cell>
          <cell r="BU550" t="str">
            <v>WA</v>
          </cell>
          <cell r="BV550" t="str">
            <v>Pre 1980</v>
          </cell>
          <cell r="BW550" t="str">
            <v>Electric Storage - Inside Conditioned Space</v>
          </cell>
          <cell r="BY550">
            <v>4956.4930000000004</v>
          </cell>
          <cell r="BZ550" t="str">
            <v>le55</v>
          </cell>
          <cell r="CF550" t="str">
            <v>Conditioned</v>
          </cell>
          <cell r="CG550">
            <v>2003.7159999999999</v>
          </cell>
          <cell r="CH550" t="str">
            <v>WA</v>
          </cell>
          <cell r="CI550" t="str">
            <v>Bottom-Freezer (Including French Door) w/ TTD Ice</v>
          </cell>
          <cell r="CJ550">
            <v>40074.32</v>
          </cell>
          <cell r="CK550" t="b">
            <v>0</v>
          </cell>
          <cell r="CQ550" t="str">
            <v>Unconditioned</v>
          </cell>
          <cell r="CR550">
            <v>8264.9449999999997</v>
          </cell>
          <cell r="CS550" t="str">
            <v>OR</v>
          </cell>
          <cell r="CT550" t="str">
            <v>Chest</v>
          </cell>
          <cell r="CU550">
            <v>165298.9</v>
          </cell>
          <cell r="CV550" t="b">
            <v>0</v>
          </cell>
          <cell r="CZ550">
            <v>1188.027</v>
          </cell>
          <cell r="DA550" t="str">
            <v>OR</v>
          </cell>
          <cell r="DC550" t="str">
            <v>Horizontal Axis</v>
          </cell>
          <cell r="DG550" t="str">
            <v>Electric</v>
          </cell>
          <cell r="DH550">
            <v>1188.027</v>
          </cell>
          <cell r="DI550" t="str">
            <v>OR</v>
          </cell>
          <cell r="DL550" t="str">
            <v>Electric</v>
          </cell>
          <cell r="DM550" t="str">
            <v>Electric</v>
          </cell>
          <cell r="DN550">
            <v>1188.027</v>
          </cell>
          <cell r="DO550" t="str">
            <v>OR</v>
          </cell>
          <cell r="DS550">
            <v>1464.694</v>
          </cell>
          <cell r="DT550" t="str">
            <v>WA</v>
          </cell>
          <cell r="DU550" t="str">
            <v>lt32</v>
          </cell>
          <cell r="DX550" t="b">
            <v>0</v>
          </cell>
          <cell r="DY550">
            <v>1464.694</v>
          </cell>
          <cell r="DZ550" t="str">
            <v>WA</v>
          </cell>
          <cell r="EC550" t="str">
            <v>Desktop</v>
          </cell>
          <cell r="ED550">
            <v>4956.4930000000004</v>
          </cell>
          <cell r="EE550" t="str">
            <v>WA</v>
          </cell>
          <cell r="EH550" t="str">
            <v>le20</v>
          </cell>
          <cell r="EI550">
            <v>4956.4930000000004</v>
          </cell>
          <cell r="EJ550" t="str">
            <v>WA</v>
          </cell>
          <cell r="EO550">
            <v>1612.692</v>
          </cell>
          <cell r="EP550" t="str">
            <v>OR</v>
          </cell>
          <cell r="ES550">
            <v>4956.4930000000004</v>
          </cell>
          <cell r="ET550" t="str">
            <v>WA</v>
          </cell>
          <cell r="EZ550" t="str">
            <v>WA</v>
          </cell>
          <cell r="FA550" t="str">
            <v>Other</v>
          </cell>
          <cell r="FB550">
            <v>2920599.8360000001</v>
          </cell>
          <cell r="FC550">
            <v>1457370.53</v>
          </cell>
          <cell r="FI550" t="str">
            <v>WA</v>
          </cell>
          <cell r="FJ550" t="str">
            <v>Exterior</v>
          </cell>
          <cell r="FK550" t="str">
            <v>EISAx</v>
          </cell>
          <cell r="FL550">
            <v>1502787</v>
          </cell>
          <cell r="FS550" t="str">
            <v>WA</v>
          </cell>
          <cell r="FT550" t="str">
            <v>EISAx</v>
          </cell>
          <cell r="FV550">
            <v>2071814.0740000003</v>
          </cell>
          <cell r="GD550" t="str">
            <v>WA</v>
          </cell>
          <cell r="GE550">
            <v>3344454.3739999998</v>
          </cell>
          <cell r="GF550">
            <v>3185633.0719999997</v>
          </cell>
          <cell r="GI550">
            <v>1</v>
          </cell>
          <cell r="GJ550">
            <v>1</v>
          </cell>
          <cell r="GK550" t="str">
            <v>WA</v>
          </cell>
          <cell r="GL550">
            <v>1150.8789999999999</v>
          </cell>
          <cell r="GM550" t="str">
            <v>Pre 1980</v>
          </cell>
          <cell r="GN550">
            <v>0</v>
          </cell>
          <cell r="GQ550">
            <v>5802691.6372349998</v>
          </cell>
          <cell r="GR550">
            <v>402853.68515999999</v>
          </cell>
          <cell r="GU550" t="str">
            <v>Natural Gas Other</v>
          </cell>
          <cell r="GX550" t="str">
            <v>Natural Gas Other</v>
          </cell>
          <cell r="GY550" t="str">
            <v>WA</v>
          </cell>
          <cell r="GZ550">
            <v>1524.76245117188</v>
          </cell>
        </row>
        <row r="551">
          <cell r="AD551" t="str">
            <v>OR</v>
          </cell>
          <cell r="AH551" t="str">
            <v>OR</v>
          </cell>
          <cell r="AI551" t="str">
            <v>Pre 1980</v>
          </cell>
          <cell r="AJ551">
            <v>1188.027</v>
          </cell>
          <cell r="AK551" t="b">
            <v>1</v>
          </cell>
          <cell r="AN551" t="str">
            <v>OR</v>
          </cell>
          <cell r="AO551" t="str">
            <v>Propane/LP</v>
          </cell>
          <cell r="AP551" t="str">
            <v>1980-1992</v>
          </cell>
          <cell r="AQ551" t="str">
            <v>Crawlspace</v>
          </cell>
          <cell r="AR551">
            <v>6261.828125</v>
          </cell>
          <cell r="AU551" t="str">
            <v>No</v>
          </cell>
          <cell r="AV551" t="b">
            <v>0</v>
          </cell>
          <cell r="AX551">
            <v>12398419.6875</v>
          </cell>
          <cell r="AY551" t="b">
            <v>0</v>
          </cell>
          <cell r="AZ551">
            <v>4555622.1044359375</v>
          </cell>
          <cell r="BA551" t="str">
            <v/>
          </cell>
          <cell r="BB551" t="str">
            <v/>
          </cell>
          <cell r="BC551">
            <v>0.9032258430940272</v>
          </cell>
          <cell r="BF551" t="str">
            <v>ID</v>
          </cell>
          <cell r="BG551" t="str">
            <v>Heat Pump (Central System)</v>
          </cell>
          <cell r="BH551" t="str">
            <v>Pre 1980</v>
          </cell>
          <cell r="BI551" t="str">
            <v>Slab on Grade</v>
          </cell>
          <cell r="BJ551">
            <v>822.99226180366895</v>
          </cell>
          <cell r="BM551" t="str">
            <v>No</v>
          </cell>
          <cell r="BN551">
            <v>1524181.668860395</v>
          </cell>
          <cell r="BO551" t="b">
            <v>0</v>
          </cell>
          <cell r="BP551">
            <v>526908.20383819344</v>
          </cell>
          <cell r="BQ551">
            <v>0.33333333333333331</v>
          </cell>
          <cell r="BR551">
            <v>274.3307539345563</v>
          </cell>
          <cell r="BU551" t="str">
            <v>WA</v>
          </cell>
          <cell r="BV551" t="str">
            <v>Pre 1980</v>
          </cell>
          <cell r="BW551" t="str">
            <v>Gas Storage Outside Conditioned Space</v>
          </cell>
          <cell r="BY551">
            <v>4956.4930000000004</v>
          </cell>
          <cell r="BZ551" t="str">
            <v>le55</v>
          </cell>
          <cell r="CF551" t="str">
            <v>Conditioned</v>
          </cell>
          <cell r="CG551">
            <v>2003.7159999999999</v>
          </cell>
          <cell r="CH551" t="str">
            <v>WA</v>
          </cell>
          <cell r="CI551" t="str">
            <v>Bottom-Freezer (Including French Door) w/o TTD Ice</v>
          </cell>
          <cell r="CJ551">
            <v>46085.468000000001</v>
          </cell>
          <cell r="CK551" t="b">
            <v>0</v>
          </cell>
          <cell r="CQ551" t="str">
            <v>Unconditioned</v>
          </cell>
          <cell r="CR551">
            <v>2079.9929999999999</v>
          </cell>
          <cell r="CS551" t="str">
            <v>WA</v>
          </cell>
          <cell r="CT551" t="str">
            <v>Upright</v>
          </cell>
          <cell r="CU551">
            <v>37439.873999999996</v>
          </cell>
          <cell r="CV551" t="b">
            <v>0</v>
          </cell>
          <cell r="CZ551">
            <v>1150.8789999999999</v>
          </cell>
          <cell r="DA551" t="str">
            <v>WA</v>
          </cell>
          <cell r="DC551" t="str">
            <v>Vertical Axis</v>
          </cell>
          <cell r="DG551" t="str">
            <v>Electric</v>
          </cell>
          <cell r="DH551">
            <v>4956.4930000000004</v>
          </cell>
          <cell r="DI551" t="str">
            <v>WA</v>
          </cell>
          <cell r="DL551" t="str">
            <v>Electric</v>
          </cell>
          <cell r="DM551" t="str">
            <v>Electric</v>
          </cell>
          <cell r="DN551">
            <v>6932.7380000000003</v>
          </cell>
          <cell r="DO551" t="str">
            <v>OR</v>
          </cell>
          <cell r="DS551">
            <v>2003.7159999999999</v>
          </cell>
          <cell r="DT551" t="str">
            <v>WA</v>
          </cell>
          <cell r="DU551" t="str">
            <v>32to46</v>
          </cell>
          <cell r="DX551" t="b">
            <v>1</v>
          </cell>
          <cell r="DY551">
            <v>4956.4930000000004</v>
          </cell>
          <cell r="DZ551" t="str">
            <v>WA</v>
          </cell>
          <cell r="EC551" t="str">
            <v>Laptop</v>
          </cell>
          <cell r="ED551">
            <v>1464.694</v>
          </cell>
          <cell r="EE551" t="str">
            <v>WA</v>
          </cell>
          <cell r="EH551" t="str">
            <v>le20</v>
          </cell>
          <cell r="EI551">
            <v>1150.8789999999999</v>
          </cell>
          <cell r="EJ551" t="str">
            <v>WA</v>
          </cell>
          <cell r="EO551">
            <v>2079.9929999999999</v>
          </cell>
          <cell r="EP551" t="str">
            <v>WA</v>
          </cell>
          <cell r="ES551">
            <v>1188.027</v>
          </cell>
          <cell r="ET551" t="str">
            <v>OR</v>
          </cell>
          <cell r="EZ551" t="str">
            <v>WA</v>
          </cell>
          <cell r="FA551" t="str">
            <v>Bathroom</v>
          </cell>
          <cell r="FB551">
            <v>45742.86</v>
          </cell>
          <cell r="FC551">
            <v>68614.289999999994</v>
          </cell>
          <cell r="FI551" t="str">
            <v>WA</v>
          </cell>
          <cell r="FJ551" t="str">
            <v>Kitchen</v>
          </cell>
          <cell r="FK551" t="str">
            <v>EISAq</v>
          </cell>
          <cell r="FL551">
            <v>176327.008</v>
          </cell>
          <cell r="FS551" t="str">
            <v>OR</v>
          </cell>
          <cell r="FT551" t="str">
            <v>EISAnqnx</v>
          </cell>
          <cell r="FV551">
            <v>11196371.870000001</v>
          </cell>
          <cell r="GD551" t="str">
            <v>OR</v>
          </cell>
          <cell r="GE551">
            <v>856567.46700000006</v>
          </cell>
          <cell r="GF551">
            <v>1173770.676</v>
          </cell>
          <cell r="GI551">
            <v>1</v>
          </cell>
          <cell r="GJ551">
            <v>2</v>
          </cell>
          <cell r="GK551" t="str">
            <v>OR</v>
          </cell>
          <cell r="GL551">
            <v>1188.027</v>
          </cell>
          <cell r="GM551" t="str">
            <v>Pre 1980</v>
          </cell>
          <cell r="GN551">
            <v>-1</v>
          </cell>
          <cell r="GQ551">
            <v>6222799.8880559998</v>
          </cell>
          <cell r="GR551">
            <v>684591.64854750002</v>
          </cell>
          <cell r="GU551" t="str">
            <v>Heat Pump (Central System)</v>
          </cell>
          <cell r="GX551" t="str">
            <v>None</v>
          </cell>
          <cell r="GY551" t="str">
            <v>WA</v>
          </cell>
          <cell r="GZ551">
            <v>2003.71557617188</v>
          </cell>
        </row>
        <row r="552">
          <cell r="AD552" t="str">
            <v>WA</v>
          </cell>
          <cell r="AH552" t="str">
            <v>WA</v>
          </cell>
          <cell r="AI552" t="str">
            <v>Pre 1980</v>
          </cell>
          <cell r="AJ552">
            <v>2003.7159999999999</v>
          </cell>
          <cell r="AK552" t="b">
            <v>1</v>
          </cell>
          <cell r="AN552" t="str">
            <v>OR</v>
          </cell>
          <cell r="AO552" t="str">
            <v>Propane/LP</v>
          </cell>
          <cell r="AP552" t="str">
            <v>1980-1992</v>
          </cell>
          <cell r="AQ552" t="str">
            <v>Slab on Grade</v>
          </cell>
          <cell r="AR552">
            <v>670.91015625</v>
          </cell>
          <cell r="AU552" t="str">
            <v>No</v>
          </cell>
          <cell r="AV552" t="b">
            <v>0</v>
          </cell>
          <cell r="AX552">
            <v>1328402.109375</v>
          </cell>
          <cell r="AY552" t="b">
            <v>0</v>
          </cell>
          <cell r="AZ552">
            <v>488102.36833242187</v>
          </cell>
          <cell r="BA552" t="str">
            <v/>
          </cell>
          <cell r="BB552" t="str">
            <v/>
          </cell>
          <cell r="BC552">
            <v>9.6774197474360057E-2</v>
          </cell>
          <cell r="BF552" t="str">
            <v>ID</v>
          </cell>
          <cell r="BG552" t="str">
            <v>Heat Pump (Central System)</v>
          </cell>
          <cell r="BH552" t="str">
            <v>Pre 1980</v>
          </cell>
          <cell r="BI552" t="str">
            <v>Basement</v>
          </cell>
          <cell r="BJ552">
            <v>822.99226180366895</v>
          </cell>
          <cell r="BM552" t="str">
            <v>No</v>
          </cell>
          <cell r="BN552">
            <v>1524181.668860395</v>
          </cell>
          <cell r="BO552" t="b">
            <v>0</v>
          </cell>
          <cell r="BP552">
            <v>526908.20383819344</v>
          </cell>
          <cell r="BQ552">
            <v>0.33333333333333331</v>
          </cell>
          <cell r="BR552">
            <v>274.3307539345563</v>
          </cell>
          <cell r="BU552" t="str">
            <v>WA</v>
          </cell>
          <cell r="BV552" t="str">
            <v>Post 2006</v>
          </cell>
          <cell r="BW552" t="str">
            <v>Gas Storage Inside Conditioned Space</v>
          </cell>
          <cell r="BY552">
            <v>4956.4930000000004</v>
          </cell>
          <cell r="BZ552" t="str">
            <v>le55</v>
          </cell>
          <cell r="CF552" t="str">
            <v>Conditioned</v>
          </cell>
          <cell r="CG552">
            <v>1150.8789999999999</v>
          </cell>
          <cell r="CH552" t="str">
            <v>WA</v>
          </cell>
          <cell r="CI552" t="str">
            <v>Side-by-Side w/ TTD Ice</v>
          </cell>
          <cell r="CJ552">
            <v>25319.337999999996</v>
          </cell>
          <cell r="CK552" t="b">
            <v>0</v>
          </cell>
          <cell r="CQ552" t="str">
            <v>Conditioned</v>
          </cell>
          <cell r="CR552">
            <v>1144.6790000000001</v>
          </cell>
          <cell r="CS552" t="str">
            <v>MT</v>
          </cell>
          <cell r="CT552" t="str">
            <v>Upright</v>
          </cell>
          <cell r="CU552">
            <v>24038.259000000002</v>
          </cell>
          <cell r="CV552" t="b">
            <v>0</v>
          </cell>
          <cell r="CZ552">
            <v>2003.7159999999999</v>
          </cell>
          <cell r="DA552" t="str">
            <v>WA</v>
          </cell>
          <cell r="DC552" t="str">
            <v>Horizontal Axis</v>
          </cell>
          <cell r="DG552" t="str">
            <v>Electric</v>
          </cell>
          <cell r="DH552">
            <v>4956.4930000000004</v>
          </cell>
          <cell r="DI552" t="str">
            <v>WA</v>
          </cell>
          <cell r="DL552" t="str">
            <v>Electric</v>
          </cell>
          <cell r="DM552" t="str">
            <v>Electric</v>
          </cell>
          <cell r="DN552">
            <v>1524.7619999999999</v>
          </cell>
          <cell r="DO552" t="str">
            <v>WA</v>
          </cell>
          <cell r="DS552">
            <v>1524.7619999999999</v>
          </cell>
          <cell r="DT552" t="str">
            <v>WA</v>
          </cell>
          <cell r="DU552" t="str">
            <v>32to46</v>
          </cell>
          <cell r="DX552" t="b">
            <v>1</v>
          </cell>
          <cell r="DY552">
            <v>4956.4930000000004</v>
          </cell>
          <cell r="DZ552" t="str">
            <v>WA</v>
          </cell>
          <cell r="EC552" t="str">
            <v>Laptop</v>
          </cell>
          <cell r="ED552">
            <v>1524.7619999999999</v>
          </cell>
          <cell r="EE552" t="str">
            <v>WA</v>
          </cell>
          <cell r="EH552" t="str">
            <v>le20</v>
          </cell>
          <cell r="EI552">
            <v>2003.7159999999999</v>
          </cell>
          <cell r="EJ552" t="str">
            <v>WA</v>
          </cell>
          <cell r="EO552">
            <v>2079.9929999999999</v>
          </cell>
          <cell r="EP552" t="str">
            <v>WA</v>
          </cell>
          <cell r="ES552">
            <v>1188.027</v>
          </cell>
          <cell r="ET552" t="str">
            <v>OR</v>
          </cell>
          <cell r="EZ552" t="str">
            <v>WA</v>
          </cell>
          <cell r="FA552" t="str">
            <v>Bedrooms</v>
          </cell>
          <cell r="FB552">
            <v>404061.93</v>
          </cell>
          <cell r="FC552">
            <v>425408.598</v>
          </cell>
          <cell r="FI552" t="str">
            <v>WA</v>
          </cell>
          <cell r="FJ552" t="str">
            <v>Kitchen</v>
          </cell>
          <cell r="FK552" t="str">
            <v>EISAx</v>
          </cell>
          <cell r="FL552">
            <v>300557.39999999997</v>
          </cell>
          <cell r="FS552" t="str">
            <v>OR</v>
          </cell>
          <cell r="FT552" t="str">
            <v>EISAq</v>
          </cell>
          <cell r="FV552">
            <v>2370996.3960000002</v>
          </cell>
          <cell r="GD552" t="str">
            <v>WA</v>
          </cell>
          <cell r="GE552">
            <v>7183321.8599999994</v>
          </cell>
          <cell r="GF552">
            <v>5249735.92</v>
          </cell>
          <cell r="GI552">
            <v>1</v>
          </cell>
          <cell r="GJ552">
            <v>1</v>
          </cell>
          <cell r="GK552" t="str">
            <v>WA</v>
          </cell>
          <cell r="GL552">
            <v>2003.7159999999999</v>
          </cell>
          <cell r="GM552" t="str">
            <v>Pre 1980</v>
          </cell>
          <cell r="GN552">
            <v>-1</v>
          </cell>
          <cell r="GQ552">
            <v>10718403.861307999</v>
          </cell>
          <cell r="GR552">
            <v>344634.14270999999</v>
          </cell>
          <cell r="GU552" t="str">
            <v>Heat Pump (Central System)</v>
          </cell>
          <cell r="GX552" t="str">
            <v>Baseboard/Wall/Radiant</v>
          </cell>
          <cell r="GY552" t="str">
            <v>OR</v>
          </cell>
          <cell r="GZ552">
            <v>6932.73828125</v>
          </cell>
        </row>
        <row r="553">
          <cell r="AD553" t="str">
            <v>OR</v>
          </cell>
          <cell r="AH553" t="str">
            <v>OR</v>
          </cell>
          <cell r="AI553" t="str">
            <v>Pre 1980</v>
          </cell>
          <cell r="AJ553">
            <v>1188.027</v>
          </cell>
          <cell r="AK553" t="b">
            <v>1</v>
          </cell>
          <cell r="AN553" t="str">
            <v>OR</v>
          </cell>
          <cell r="AO553" t="str">
            <v>Propane/LP</v>
          </cell>
          <cell r="AP553" t="str">
            <v>1980-1992</v>
          </cell>
          <cell r="AQ553" t="str">
            <v>Crawlspace</v>
          </cell>
          <cell r="AR553">
            <v>6261.828125</v>
          </cell>
          <cell r="AU553" t="str">
            <v>No</v>
          </cell>
          <cell r="AV553" t="b">
            <v>0</v>
          </cell>
          <cell r="AX553">
            <v>12398419.6875</v>
          </cell>
          <cell r="AY553" t="b">
            <v>0</v>
          </cell>
          <cell r="AZ553">
            <v>4555622.1044359375</v>
          </cell>
          <cell r="BA553" t="str">
            <v/>
          </cell>
          <cell r="BB553" t="str">
            <v/>
          </cell>
          <cell r="BC553">
            <v>0.9032258430940272</v>
          </cell>
          <cell r="BF553" t="str">
            <v>ID</v>
          </cell>
          <cell r="BG553" t="str">
            <v>Central Air Conditioning (Ducted System)</v>
          </cell>
          <cell r="BH553" t="str">
            <v>1993-2006</v>
          </cell>
          <cell r="BI553" t="str">
            <v>Crawlspace</v>
          </cell>
          <cell r="BJ553">
            <v>3785.76440429688</v>
          </cell>
          <cell r="BM553" t="str">
            <v>No</v>
          </cell>
          <cell r="BN553">
            <v>5542359.0878906325</v>
          </cell>
          <cell r="BO553" t="b">
            <v>0</v>
          </cell>
          <cell r="BP553">
            <v>1875207.6038740992</v>
          </cell>
          <cell r="BQ553">
            <v>1</v>
          </cell>
          <cell r="BR553">
            <v>3785.76440429688</v>
          </cell>
          <cell r="BU553" t="str">
            <v>WA</v>
          </cell>
          <cell r="BV553" t="str">
            <v>Pre 1980</v>
          </cell>
          <cell r="BW553" t="str">
            <v>Electric Storage - Inside Conditioned Space</v>
          </cell>
          <cell r="BY553">
            <v>1464.694</v>
          </cell>
          <cell r="BZ553" t="str">
            <v>le55</v>
          </cell>
          <cell r="CF553" t="str">
            <v>Conditioned</v>
          </cell>
          <cell r="CG553">
            <v>6932.7380000000003</v>
          </cell>
          <cell r="CH553" t="str">
            <v>OR</v>
          </cell>
          <cell r="CI553" t="str">
            <v>Side-by-Side w/ TTD Ice</v>
          </cell>
          <cell r="CJ553">
            <v>152520.236</v>
          </cell>
          <cell r="CK553" t="b">
            <v>0</v>
          </cell>
          <cell r="CQ553" t="str">
            <v>Unconditioned</v>
          </cell>
          <cell r="CR553">
            <v>12271.31</v>
          </cell>
          <cell r="CS553" t="str">
            <v>WA</v>
          </cell>
          <cell r="CT553" t="str">
            <v>Upright</v>
          </cell>
          <cell r="CU553">
            <v>171798.34</v>
          </cell>
          <cell r="CV553" t="b">
            <v>0</v>
          </cell>
          <cell r="CZ553">
            <v>1188.027</v>
          </cell>
          <cell r="DA553" t="str">
            <v>OR</v>
          </cell>
          <cell r="DC553" t="str">
            <v>Horizontal Axis</v>
          </cell>
          <cell r="DG553" t="str">
            <v>Electric</v>
          </cell>
          <cell r="DH553">
            <v>1524.7619999999999</v>
          </cell>
          <cell r="DI553" t="str">
            <v>WA</v>
          </cell>
          <cell r="DL553" t="str">
            <v>Gas</v>
          </cell>
          <cell r="DM553" t="str">
            <v>Gas</v>
          </cell>
          <cell r="DN553">
            <v>1524.7619999999999</v>
          </cell>
          <cell r="DO553" t="str">
            <v>WA</v>
          </cell>
          <cell r="DS553">
            <v>1524.7619999999999</v>
          </cell>
          <cell r="DT553" t="str">
            <v>WA</v>
          </cell>
          <cell r="DU553" t="str">
            <v>lt32</v>
          </cell>
          <cell r="DX553" t="b">
            <v>0</v>
          </cell>
          <cell r="DY553">
            <v>4956.4930000000004</v>
          </cell>
          <cell r="DZ553" t="str">
            <v>WA</v>
          </cell>
          <cell r="EC553" t="str">
            <v>Desktop</v>
          </cell>
          <cell r="ED553">
            <v>1524.7619999999999</v>
          </cell>
          <cell r="EE553" t="str">
            <v>WA</v>
          </cell>
          <cell r="EH553" t="str">
            <v>le20</v>
          </cell>
          <cell r="EI553">
            <v>1524.7619999999999</v>
          </cell>
          <cell r="EJ553" t="str">
            <v>WA</v>
          </cell>
          <cell r="EO553">
            <v>1925.059</v>
          </cell>
          <cell r="EP553" t="str">
            <v>OR</v>
          </cell>
          <cell r="ES553">
            <v>6932.7380000000003</v>
          </cell>
          <cell r="ET553" t="str">
            <v>OR</v>
          </cell>
          <cell r="EZ553" t="str">
            <v>WA</v>
          </cell>
          <cell r="FA553" t="str">
            <v>Exterior</v>
          </cell>
          <cell r="FB553">
            <v>147901.91399999999</v>
          </cell>
          <cell r="FC553">
            <v>1605574.3859999999</v>
          </cell>
          <cell r="FI553" t="str">
            <v>WA</v>
          </cell>
          <cell r="FJ553" t="str">
            <v>Living Room/Family Room</v>
          </cell>
          <cell r="FK553" t="str">
            <v>EISAnqnx</v>
          </cell>
          <cell r="FL553">
            <v>1502787</v>
          </cell>
          <cell r="FS553" t="str">
            <v>OR</v>
          </cell>
          <cell r="FT553" t="str">
            <v>EISAx</v>
          </cell>
          <cell r="FV553">
            <v>1559866.05</v>
          </cell>
          <cell r="GD553" t="str">
            <v>OR</v>
          </cell>
          <cell r="GE553">
            <v>5095447.8030000003</v>
          </cell>
          <cell r="GF553">
            <v>3238561.602</v>
          </cell>
          <cell r="GI553">
            <v>1</v>
          </cell>
          <cell r="GJ553">
            <v>2</v>
          </cell>
          <cell r="GK553" t="str">
            <v>OR</v>
          </cell>
          <cell r="GL553">
            <v>1188.027</v>
          </cell>
          <cell r="GM553" t="str">
            <v>Pre 1980</v>
          </cell>
          <cell r="GN553">
            <v>-1</v>
          </cell>
          <cell r="GQ553">
            <v>6222799.8880559998</v>
          </cell>
          <cell r="GR553">
            <v>684591.64854750002</v>
          </cell>
          <cell r="GU553" t="str">
            <v>Heat Pump (Central System)</v>
          </cell>
          <cell r="GX553" t="str">
            <v>Wood</v>
          </cell>
          <cell r="GY553" t="str">
            <v>WA</v>
          </cell>
          <cell r="GZ553">
            <v>4956.49267578125</v>
          </cell>
        </row>
        <row r="554">
          <cell r="AD554" t="str">
            <v>WA</v>
          </cell>
          <cell r="AH554" t="str">
            <v>WA</v>
          </cell>
          <cell r="AI554" t="str">
            <v>Pre 1980</v>
          </cell>
          <cell r="AJ554">
            <v>1150.8789999999999</v>
          </cell>
          <cell r="AK554" t="b">
            <v>1</v>
          </cell>
          <cell r="AN554" t="str">
            <v>OR</v>
          </cell>
          <cell r="AO554" t="str">
            <v>Heat Pump (Ductless System)</v>
          </cell>
          <cell r="AP554" t="str">
            <v>1980-1992</v>
          </cell>
          <cell r="AQ554" t="str">
            <v>Slab on Grade</v>
          </cell>
          <cell r="AR554">
            <v>670.91015625</v>
          </cell>
          <cell r="AU554" t="str">
            <v>No</v>
          </cell>
          <cell r="AV554" t="b">
            <v>1</v>
          </cell>
          <cell r="AX554">
            <v>1328402.109375</v>
          </cell>
          <cell r="AY554" t="b">
            <v>0</v>
          </cell>
          <cell r="AZ554">
            <v>488102.36833242187</v>
          </cell>
          <cell r="BA554">
            <v>9.6774193548387094E-2</v>
          </cell>
          <cell r="BB554">
            <v>670.91015625</v>
          </cell>
          <cell r="BC554">
            <v>9.6774197474360057E-2</v>
          </cell>
          <cell r="BF554" t="str">
            <v>WA</v>
          </cell>
          <cell r="BG554" t="str">
            <v>Central Air Conditioning (Ducted System)</v>
          </cell>
          <cell r="BH554" t="str">
            <v>Pre 1980</v>
          </cell>
          <cell r="BI554" t="str">
            <v>Slab on Grade</v>
          </cell>
          <cell r="BJ554">
            <v>3457.10823131912</v>
          </cell>
          <cell r="BM554" t="str">
            <v>No</v>
          </cell>
          <cell r="BN554">
            <v>11277087.05056297</v>
          </cell>
          <cell r="BO554" t="b">
            <v>0</v>
          </cell>
          <cell r="BP554">
            <v>3400238.8009139202</v>
          </cell>
          <cell r="BQ554">
            <v>0.5</v>
          </cell>
          <cell r="BR554">
            <v>1728.55411565956</v>
          </cell>
          <cell r="BU554" t="str">
            <v>WA</v>
          </cell>
          <cell r="BV554" t="str">
            <v>Pre 1980</v>
          </cell>
          <cell r="BW554" t="str">
            <v>Electric Storage - Inside Conditioned Space</v>
          </cell>
          <cell r="BY554">
            <v>2003.7159999999999</v>
          </cell>
          <cell r="BZ554" t="str">
            <v>le55</v>
          </cell>
          <cell r="CF554" t="str">
            <v>Conditioned</v>
          </cell>
          <cell r="CG554">
            <v>2003.7159999999999</v>
          </cell>
          <cell r="CH554" t="str">
            <v>WA</v>
          </cell>
          <cell r="CI554" t="str">
            <v>Bottom-Freezer (Including French Door) w/o TTD Ice</v>
          </cell>
          <cell r="CJ554">
            <v>36066.887999999999</v>
          </cell>
          <cell r="CK554" t="b">
            <v>0</v>
          </cell>
          <cell r="CQ554" t="str">
            <v>Conditioned</v>
          </cell>
          <cell r="CR554">
            <v>1192.4649999999999</v>
          </cell>
          <cell r="CS554" t="str">
            <v>ID</v>
          </cell>
          <cell r="CT554" t="str">
            <v>Upright</v>
          </cell>
          <cell r="CU554">
            <v>23849.3</v>
          </cell>
          <cell r="CV554" t="b">
            <v>0</v>
          </cell>
          <cell r="CZ554">
            <v>1464.694</v>
          </cell>
          <cell r="DA554" t="str">
            <v>WA</v>
          </cell>
          <cell r="DC554" t="str">
            <v>Vertical Axis</v>
          </cell>
          <cell r="DG554" t="str">
            <v>Electric</v>
          </cell>
          <cell r="DH554">
            <v>1150.8789999999999</v>
          </cell>
          <cell r="DI554" t="str">
            <v>WA</v>
          </cell>
          <cell r="DL554" t="str">
            <v>Electric</v>
          </cell>
          <cell r="DM554" t="str">
            <v>Electric</v>
          </cell>
          <cell r="DN554">
            <v>2003.7159999999999</v>
          </cell>
          <cell r="DO554" t="str">
            <v>WA</v>
          </cell>
          <cell r="DS554">
            <v>1150.8789999999999</v>
          </cell>
          <cell r="DT554" t="str">
            <v>WA</v>
          </cell>
          <cell r="DU554" t="str">
            <v>32to46</v>
          </cell>
          <cell r="DX554" t="b">
            <v>1</v>
          </cell>
          <cell r="DY554">
            <v>4956.4930000000004</v>
          </cell>
          <cell r="DZ554" t="str">
            <v>WA</v>
          </cell>
          <cell r="EC554" t="str">
            <v>Laptop</v>
          </cell>
          <cell r="ED554">
            <v>1524.7619999999999</v>
          </cell>
          <cell r="EE554" t="str">
            <v>WA</v>
          </cell>
          <cell r="EH554" t="str">
            <v>le20</v>
          </cell>
          <cell r="EI554">
            <v>1464.694</v>
          </cell>
          <cell r="EJ554" t="str">
            <v>WA</v>
          </cell>
          <cell r="EO554">
            <v>2079.9929999999999</v>
          </cell>
          <cell r="EP554" t="str">
            <v>WA</v>
          </cell>
          <cell r="ES554">
            <v>6932.7380000000003</v>
          </cell>
          <cell r="ET554" t="str">
            <v>OR</v>
          </cell>
          <cell r="EZ554" t="str">
            <v>WA</v>
          </cell>
          <cell r="FA554" t="str">
            <v>Garage</v>
          </cell>
          <cell r="FB554">
            <v>182971.44</v>
          </cell>
          <cell r="FC554">
            <v>731885.76</v>
          </cell>
          <cell r="FI554" t="str">
            <v>WA</v>
          </cell>
          <cell r="FJ554" t="str">
            <v>Living Room/Family Room</v>
          </cell>
          <cell r="FK554" t="str">
            <v>EISAx</v>
          </cell>
          <cell r="FL554">
            <v>2664942.2799999998</v>
          </cell>
          <cell r="FS554" t="str">
            <v>WA</v>
          </cell>
          <cell r="FT554" t="str">
            <v>EISAnqnx</v>
          </cell>
          <cell r="FV554">
            <v>7286044.7100000009</v>
          </cell>
          <cell r="GD554" t="str">
            <v>WA</v>
          </cell>
          <cell r="GE554">
            <v>4337662.9509999994</v>
          </cell>
          <cell r="GF554">
            <v>2979625.7309999997</v>
          </cell>
          <cell r="GI554">
            <v>1</v>
          </cell>
          <cell r="GJ554">
            <v>1</v>
          </cell>
          <cell r="GK554" t="str">
            <v>WA</v>
          </cell>
          <cell r="GL554">
            <v>1150.8789999999999</v>
          </cell>
          <cell r="GM554" t="str">
            <v>Pre 1980</v>
          </cell>
          <cell r="GN554">
            <v>-1</v>
          </cell>
          <cell r="GQ554">
            <v>5802691.6372349998</v>
          </cell>
          <cell r="GR554">
            <v>402853.68515999999</v>
          </cell>
          <cell r="GU554" t="str">
            <v>Natural Gas FAF</v>
          </cell>
          <cell r="GX554" t="str">
            <v>None</v>
          </cell>
          <cell r="GY554" t="str">
            <v>WA</v>
          </cell>
          <cell r="GZ554">
            <v>4956.49267578125</v>
          </cell>
        </row>
        <row r="555">
          <cell r="AD555" t="str">
            <v>WA</v>
          </cell>
          <cell r="AH555" t="str">
            <v>WA</v>
          </cell>
          <cell r="AI555" t="str">
            <v>Pre 1980</v>
          </cell>
          <cell r="AJ555">
            <v>2003.7159999999999</v>
          </cell>
          <cell r="AK555" t="b">
            <v>1</v>
          </cell>
          <cell r="AN555" t="str">
            <v>OR</v>
          </cell>
          <cell r="AO555" t="str">
            <v>Heat Pump (Ductless System)</v>
          </cell>
          <cell r="AP555" t="str">
            <v>1980-1992</v>
          </cell>
          <cell r="AQ555" t="str">
            <v>Crawlspace</v>
          </cell>
          <cell r="AR555">
            <v>6261.828125</v>
          </cell>
          <cell r="AU555" t="str">
            <v>No</v>
          </cell>
          <cell r="AV555" t="b">
            <v>1</v>
          </cell>
          <cell r="AX555">
            <v>12398419.6875</v>
          </cell>
          <cell r="AY555" t="b">
            <v>0</v>
          </cell>
          <cell r="AZ555">
            <v>4555622.1044359375</v>
          </cell>
          <cell r="BA555">
            <v>0.90322580645161288</v>
          </cell>
          <cell r="BB555">
            <v>6261.828125</v>
          </cell>
          <cell r="BC555">
            <v>0.9032258430940272</v>
          </cell>
          <cell r="BF555" t="str">
            <v>WA</v>
          </cell>
          <cell r="BG555" t="str">
            <v>Central Air Conditioning (Ducted System)</v>
          </cell>
          <cell r="BH555" t="str">
            <v>Pre 1980</v>
          </cell>
          <cell r="BI555" t="str">
            <v>Basement</v>
          </cell>
          <cell r="BJ555">
            <v>8814.19743274338</v>
          </cell>
          <cell r="BM555" t="str">
            <v>No</v>
          </cell>
          <cell r="BN555">
            <v>28751912.025608905</v>
          </cell>
          <cell r="BO555" t="b">
            <v>0</v>
          </cell>
          <cell r="BP555">
            <v>8669203.8849747516</v>
          </cell>
          <cell r="BQ555">
            <v>0.5</v>
          </cell>
          <cell r="BR555">
            <v>4407.09871637169</v>
          </cell>
          <cell r="BU555" t="str">
            <v>WA</v>
          </cell>
          <cell r="BV555" t="str">
            <v>Pre 1980</v>
          </cell>
          <cell r="BW555" t="str">
            <v>Electric Storage - Inside Conditioned Space</v>
          </cell>
          <cell r="BY555">
            <v>2003.7159999999999</v>
          </cell>
          <cell r="BZ555" t="str">
            <v>le55</v>
          </cell>
          <cell r="CF555" t="str">
            <v>Conditioned</v>
          </cell>
          <cell r="CG555">
            <v>1524.7619999999999</v>
          </cell>
          <cell r="CH555" t="str">
            <v>WA</v>
          </cell>
          <cell r="CI555" t="str">
            <v>Top-Freezer w/o TTD Ice</v>
          </cell>
          <cell r="CJ555">
            <v>21346.667999999998</v>
          </cell>
          <cell r="CK555" t="b">
            <v>0</v>
          </cell>
          <cell r="CQ555" t="str">
            <v>Unconditioned</v>
          </cell>
          <cell r="CR555">
            <v>2079.9929999999999</v>
          </cell>
          <cell r="CS555" t="str">
            <v>WA</v>
          </cell>
          <cell r="CT555" t="str">
            <v>Upright</v>
          </cell>
          <cell r="CU555">
            <v>41599.86</v>
          </cell>
          <cell r="CV555" t="b">
            <v>0</v>
          </cell>
          <cell r="CZ555">
            <v>1464.694</v>
          </cell>
          <cell r="DA555" t="str">
            <v>WA</v>
          </cell>
          <cell r="DC555" t="str">
            <v>Vertical Axis</v>
          </cell>
          <cell r="DG555" t="str">
            <v>Electric</v>
          </cell>
          <cell r="DH555">
            <v>6932.7380000000003</v>
          </cell>
          <cell r="DI555" t="str">
            <v>OR</v>
          </cell>
          <cell r="DL555" t="str">
            <v>Electric</v>
          </cell>
          <cell r="DM555" t="str">
            <v>Electric</v>
          </cell>
          <cell r="DN555">
            <v>1150.8789999999999</v>
          </cell>
          <cell r="DO555" t="str">
            <v>WA</v>
          </cell>
          <cell r="DS555">
            <v>4956.4930000000004</v>
          </cell>
          <cell r="DT555" t="str">
            <v>WA</v>
          </cell>
          <cell r="DU555" t="str">
            <v>lt32</v>
          </cell>
          <cell r="DX555" t="b">
            <v>1</v>
          </cell>
          <cell r="DY555">
            <v>4956.4930000000004</v>
          </cell>
          <cell r="DZ555" t="str">
            <v>WA</v>
          </cell>
          <cell r="EC555" t="str">
            <v>Desktop</v>
          </cell>
          <cell r="ED555">
            <v>1464.694</v>
          </cell>
          <cell r="EE555" t="str">
            <v>WA</v>
          </cell>
          <cell r="EH555" t="str">
            <v>le20</v>
          </cell>
          <cell r="EI555">
            <v>2003.7159999999999</v>
          </cell>
          <cell r="EJ555" t="str">
            <v>WA</v>
          </cell>
          <cell r="EO555">
            <v>1925.059</v>
          </cell>
          <cell r="EP555" t="str">
            <v>OR</v>
          </cell>
          <cell r="ES555">
            <v>1188.027</v>
          </cell>
          <cell r="ET555" t="str">
            <v>OR</v>
          </cell>
          <cell r="EZ555" t="str">
            <v>WA</v>
          </cell>
          <cell r="FA555" t="str">
            <v>Kitchen</v>
          </cell>
          <cell r="FB555">
            <v>68614.289999999994</v>
          </cell>
          <cell r="FC555">
            <v>318675.25799999997</v>
          </cell>
          <cell r="FI555" t="str">
            <v>WA</v>
          </cell>
          <cell r="FJ555" t="str">
            <v>Other</v>
          </cell>
          <cell r="FK555" t="str">
            <v>EISAnqnx</v>
          </cell>
          <cell r="FL555">
            <v>510947.57999999996</v>
          </cell>
          <cell r="FS555" t="str">
            <v>WA</v>
          </cell>
          <cell r="FT555" t="str">
            <v>EISAq</v>
          </cell>
          <cell r="FV555">
            <v>2071814.0740000003</v>
          </cell>
          <cell r="GD555" t="str">
            <v>WA</v>
          </cell>
          <cell r="GE555">
            <v>7846551.8559999997</v>
          </cell>
          <cell r="GF555">
            <v>3927283.36</v>
          </cell>
          <cell r="GI555">
            <v>1</v>
          </cell>
          <cell r="GJ555">
            <v>1</v>
          </cell>
          <cell r="GK555" t="str">
            <v>WA</v>
          </cell>
          <cell r="GL555">
            <v>2003.7159999999999</v>
          </cell>
          <cell r="GM555" t="str">
            <v>Pre 1980</v>
          </cell>
          <cell r="GN555">
            <v>-1</v>
          </cell>
          <cell r="GQ555">
            <v>11287879.985668</v>
          </cell>
          <cell r="GR555">
            <v>71106.871549999996</v>
          </cell>
          <cell r="GU555" t="str">
            <v>Natural Gas FAF</v>
          </cell>
          <cell r="GX555" t="str">
            <v>Baseboard/Wall/Radiant</v>
          </cell>
          <cell r="GY555" t="str">
            <v>OR</v>
          </cell>
          <cell r="GZ555">
            <v>6932.73828125</v>
          </cell>
        </row>
        <row r="556">
          <cell r="AD556" t="str">
            <v>OR</v>
          </cell>
          <cell r="AH556" t="str">
            <v>OR</v>
          </cell>
          <cell r="AI556" t="str">
            <v>Pre 1980</v>
          </cell>
          <cell r="AJ556">
            <v>1188.027</v>
          </cell>
          <cell r="AK556" t="b">
            <v>1</v>
          </cell>
          <cell r="AN556" t="str">
            <v>OR</v>
          </cell>
          <cell r="AO556" t="str">
            <v>Propane/LP</v>
          </cell>
          <cell r="AP556" t="str">
            <v>1980-1992</v>
          </cell>
          <cell r="AQ556" t="str">
            <v>Slab on Grade</v>
          </cell>
          <cell r="AR556">
            <v>670.91015625</v>
          </cell>
          <cell r="AU556" t="str">
            <v>No</v>
          </cell>
          <cell r="AV556" t="b">
            <v>0</v>
          </cell>
          <cell r="AX556">
            <v>1328402.109375</v>
          </cell>
          <cell r="AY556" t="b">
            <v>0</v>
          </cell>
          <cell r="AZ556">
            <v>488102.36833242187</v>
          </cell>
          <cell r="BA556" t="str">
            <v/>
          </cell>
          <cell r="BB556" t="str">
            <v/>
          </cell>
          <cell r="BC556">
            <v>9.6774197474360057E-2</v>
          </cell>
          <cell r="BF556" t="str">
            <v>OR</v>
          </cell>
          <cell r="BG556" t="str">
            <v>Window A/C</v>
          </cell>
          <cell r="BH556" t="str">
            <v>Pre 1980</v>
          </cell>
          <cell r="BI556" t="str">
            <v>Crawlspace</v>
          </cell>
          <cell r="BJ556">
            <v>1363.10338514865</v>
          </cell>
          <cell r="BM556" t="str">
            <v>No</v>
          </cell>
          <cell r="BN556">
            <v>3110601.9249092191</v>
          </cell>
          <cell r="BO556" t="b">
            <v>0</v>
          </cell>
          <cell r="BP556">
            <v>1032987.2799540269</v>
          </cell>
          <cell r="BQ556">
            <v>0.5</v>
          </cell>
          <cell r="BR556">
            <v>681.55169257432499</v>
          </cell>
          <cell r="BU556" t="str">
            <v>WA</v>
          </cell>
          <cell r="BV556" t="str">
            <v>Pre 1980</v>
          </cell>
          <cell r="BW556" t="str">
            <v>Electric Storage - Inside Conditioned Space</v>
          </cell>
          <cell r="BY556">
            <v>1464.694</v>
          </cell>
          <cell r="BZ556" t="str">
            <v>le55</v>
          </cell>
          <cell r="CF556" t="str">
            <v>Conditioned</v>
          </cell>
          <cell r="CG556">
            <v>2003.7159999999999</v>
          </cell>
          <cell r="CH556" t="str">
            <v>WA</v>
          </cell>
          <cell r="CI556" t="str">
            <v>Top-Freezer w/o TTD Ice</v>
          </cell>
          <cell r="CJ556">
            <v>40074.32</v>
          </cell>
          <cell r="CK556" t="b">
            <v>0</v>
          </cell>
          <cell r="CQ556" t="str">
            <v>Unconditioned</v>
          </cell>
          <cell r="CR556">
            <v>1192.4649999999999</v>
          </cell>
          <cell r="CS556" t="str">
            <v>ID</v>
          </cell>
          <cell r="CT556" t="str">
            <v>Upright</v>
          </cell>
          <cell r="CU556">
            <v>17886.974999999999</v>
          </cell>
          <cell r="CV556" t="b">
            <v>0</v>
          </cell>
          <cell r="CZ556">
            <v>1464.694</v>
          </cell>
          <cell r="DA556" t="str">
            <v>WA</v>
          </cell>
          <cell r="DC556" t="str">
            <v>Horizontal Axis</v>
          </cell>
          <cell r="DG556" t="str">
            <v>Electric</v>
          </cell>
          <cell r="DH556">
            <v>1524.7619999999999</v>
          </cell>
          <cell r="DI556" t="str">
            <v>WA</v>
          </cell>
          <cell r="DL556" t="str">
            <v>Electric</v>
          </cell>
          <cell r="DM556" t="str">
            <v>Electric</v>
          </cell>
          <cell r="DN556">
            <v>4956.4930000000004</v>
          </cell>
          <cell r="DO556" t="str">
            <v>WA</v>
          </cell>
          <cell r="DS556">
            <v>4956.4930000000004</v>
          </cell>
          <cell r="DT556" t="str">
            <v>WA</v>
          </cell>
          <cell r="DU556" t="str">
            <v>lt32</v>
          </cell>
          <cell r="DX556" t="b">
            <v>0</v>
          </cell>
          <cell r="DY556">
            <v>4956.4930000000004</v>
          </cell>
          <cell r="DZ556" t="str">
            <v>WA</v>
          </cell>
          <cell r="EC556" t="str">
            <v>Laptop</v>
          </cell>
          <cell r="ED556">
            <v>1464.694</v>
          </cell>
          <cell r="EE556" t="str">
            <v>WA</v>
          </cell>
          <cell r="EH556" t="str">
            <v>le20</v>
          </cell>
          <cell r="EI556">
            <v>2003.7159999999999</v>
          </cell>
          <cell r="EJ556" t="str">
            <v>WA</v>
          </cell>
          <cell r="EO556">
            <v>1904.288</v>
          </cell>
          <cell r="EP556" t="str">
            <v>WA</v>
          </cell>
          <cell r="ES556">
            <v>6932.7380000000003</v>
          </cell>
          <cell r="ET556" t="str">
            <v>OR</v>
          </cell>
          <cell r="EZ556" t="str">
            <v>WA</v>
          </cell>
          <cell r="FA556" t="str">
            <v>Living Room/Family Room</v>
          </cell>
          <cell r="FB556">
            <v>219565.728</v>
          </cell>
          <cell r="FC556">
            <v>471151.45799999998</v>
          </cell>
          <cell r="FI556" t="str">
            <v>WA</v>
          </cell>
          <cell r="FJ556" t="str">
            <v>Other</v>
          </cell>
          <cell r="FK556" t="str">
            <v>EISAq</v>
          </cell>
          <cell r="FL556">
            <v>300557.39999999997</v>
          </cell>
          <cell r="FS556" t="str">
            <v>WA</v>
          </cell>
          <cell r="FT556" t="str">
            <v>EISAx</v>
          </cell>
          <cell r="FV556">
            <v>12069060.455</v>
          </cell>
          <cell r="GD556" t="str">
            <v>OR</v>
          </cell>
          <cell r="GE556">
            <v>3008084.3640000001</v>
          </cell>
          <cell r="GF556">
            <v>2474660.2409999999</v>
          </cell>
          <cell r="GI556">
            <v>1</v>
          </cell>
          <cell r="GJ556">
            <v>2</v>
          </cell>
          <cell r="GK556" t="str">
            <v>OR</v>
          </cell>
          <cell r="GL556">
            <v>1188.027</v>
          </cell>
          <cell r="GM556" t="str">
            <v>Pre 1980</v>
          </cell>
          <cell r="GN556">
            <v>-1</v>
          </cell>
          <cell r="GQ556">
            <v>6222799.8880559998</v>
          </cell>
          <cell r="GR556">
            <v>684591.64854750002</v>
          </cell>
          <cell r="GU556" t="str">
            <v>Natural Gas FAF</v>
          </cell>
          <cell r="GX556" t="str">
            <v>Wood</v>
          </cell>
          <cell r="GY556" t="str">
            <v>OR</v>
          </cell>
          <cell r="GZ556">
            <v>6932.73828125</v>
          </cell>
        </row>
        <row r="557">
          <cell r="AD557" t="str">
            <v>WA</v>
          </cell>
          <cell r="AH557" t="str">
            <v>WA</v>
          </cell>
          <cell r="AI557" t="str">
            <v>Pre 1980</v>
          </cell>
          <cell r="AJ557">
            <v>1464.694</v>
          </cell>
          <cell r="AK557" t="b">
            <v>1</v>
          </cell>
          <cell r="AN557" t="str">
            <v>WA</v>
          </cell>
          <cell r="AO557" t="str">
            <v>Natural Gas Other</v>
          </cell>
          <cell r="AP557" t="str">
            <v>Pre 1980</v>
          </cell>
          <cell r="AQ557" t="str">
            <v>Crawlspace</v>
          </cell>
          <cell r="AR557">
            <v>2003.71557617188</v>
          </cell>
          <cell r="AU557" t="str">
            <v>No</v>
          </cell>
          <cell r="AV557" t="b">
            <v>0</v>
          </cell>
          <cell r="AX557">
            <v>4099602.0688476665</v>
          </cell>
          <cell r="AY557" t="b">
            <v>0</v>
          </cell>
          <cell r="AZ557">
            <v>998853.61732258555</v>
          </cell>
          <cell r="BA557" t="str">
            <v/>
          </cell>
          <cell r="BB557" t="str">
            <v/>
          </cell>
          <cell r="BC557">
            <v>0.99999978847894622</v>
          </cell>
          <cell r="BF557" t="str">
            <v>OR</v>
          </cell>
          <cell r="BG557" t="str">
            <v>Window A/C</v>
          </cell>
          <cell r="BH557" t="str">
            <v>Pre 1980</v>
          </cell>
          <cell r="BI557" t="str">
            <v>Crawlspace</v>
          </cell>
          <cell r="BJ557">
            <v>561.95594102322696</v>
          </cell>
          <cell r="BM557" t="str">
            <v>No</v>
          </cell>
          <cell r="BN557">
            <v>1282383.457415004</v>
          </cell>
          <cell r="BO557" t="b">
            <v>0</v>
          </cell>
          <cell r="BP557">
            <v>425861.56361741008</v>
          </cell>
          <cell r="BQ557">
            <v>0.5</v>
          </cell>
          <cell r="BR557">
            <v>280.97797051161348</v>
          </cell>
          <cell r="BU557" t="str">
            <v>WA</v>
          </cell>
          <cell r="BV557" t="str">
            <v>Pre 1980</v>
          </cell>
          <cell r="BW557" t="str">
            <v>Electric Storage - Outside Conditioned Space - Buffered</v>
          </cell>
          <cell r="BY557">
            <v>1524.7619999999999</v>
          </cell>
          <cell r="BZ557" t="str">
            <v>le55</v>
          </cell>
          <cell r="CF557" t="str">
            <v>Conditioned</v>
          </cell>
          <cell r="CG557">
            <v>4956.4930000000004</v>
          </cell>
          <cell r="CH557" t="str">
            <v>WA</v>
          </cell>
          <cell r="CI557" t="str">
            <v>Bottom-Freezer (Including French Door) w/o TTD Ice</v>
          </cell>
          <cell r="CJ557">
            <v>109042.84600000001</v>
          </cell>
          <cell r="CK557" t="b">
            <v>0</v>
          </cell>
          <cell r="CQ557" t="str">
            <v>Conditioned</v>
          </cell>
          <cell r="CR557">
            <v>1904.288</v>
          </cell>
          <cell r="CS557" t="str">
            <v>WA</v>
          </cell>
          <cell r="CT557" t="str">
            <v>Upright</v>
          </cell>
          <cell r="CU557">
            <v>34277.184000000001</v>
          </cell>
          <cell r="CV557" t="b">
            <v>0</v>
          </cell>
          <cell r="CZ557">
            <v>1150.8789999999999</v>
          </cell>
          <cell r="DA557" t="str">
            <v>WA</v>
          </cell>
          <cell r="DC557" t="str">
            <v>Horizontal Axis</v>
          </cell>
          <cell r="DG557" t="str">
            <v>Electric</v>
          </cell>
          <cell r="DH557">
            <v>2003.7159999999999</v>
          </cell>
          <cell r="DI557" t="str">
            <v>WA</v>
          </cell>
          <cell r="DL557" t="str">
            <v>Electric</v>
          </cell>
          <cell r="DM557" t="str">
            <v>Electric</v>
          </cell>
          <cell r="DN557">
            <v>1524.7619999999999</v>
          </cell>
          <cell r="DO557" t="str">
            <v>WA</v>
          </cell>
          <cell r="DS557">
            <v>4956.4930000000004</v>
          </cell>
          <cell r="DT557" t="str">
            <v>WA</v>
          </cell>
          <cell r="DU557" t="str">
            <v>32to46</v>
          </cell>
          <cell r="DX557" t="b">
            <v>0</v>
          </cell>
          <cell r="DY557">
            <v>1188.027</v>
          </cell>
          <cell r="DZ557" t="str">
            <v>OR</v>
          </cell>
          <cell r="EC557" t="str">
            <v>Laptop</v>
          </cell>
          <cell r="ED557">
            <v>1464.694</v>
          </cell>
          <cell r="EE557" t="str">
            <v>WA</v>
          </cell>
          <cell r="EH557" t="str">
            <v>le20</v>
          </cell>
          <cell r="EI557">
            <v>1464.694</v>
          </cell>
          <cell r="EJ557" t="str">
            <v>WA</v>
          </cell>
          <cell r="EO557">
            <v>3785.7640000000001</v>
          </cell>
          <cell r="EP557" t="str">
            <v>ID</v>
          </cell>
          <cell r="ES557">
            <v>2079.9929999999999</v>
          </cell>
          <cell r="ET557" t="str">
            <v>WA</v>
          </cell>
          <cell r="EZ557" t="str">
            <v>WA</v>
          </cell>
          <cell r="FA557" t="str">
            <v>Other</v>
          </cell>
          <cell r="FB557">
            <v>114357.15</v>
          </cell>
          <cell r="FC557">
            <v>135703.818</v>
          </cell>
          <cell r="FI557" t="str">
            <v>WA</v>
          </cell>
          <cell r="FJ557" t="str">
            <v>Other</v>
          </cell>
          <cell r="FK557" t="str">
            <v>EISAx</v>
          </cell>
          <cell r="FL557">
            <v>2284236.2399999998</v>
          </cell>
          <cell r="FS557" t="str">
            <v>WA</v>
          </cell>
          <cell r="FT557" t="str">
            <v>EISAnqnx</v>
          </cell>
          <cell r="FV557">
            <v>10904284.600000001</v>
          </cell>
          <cell r="GD557" t="str">
            <v>WA</v>
          </cell>
          <cell r="GE557">
            <v>3150556.7939999998</v>
          </cell>
          <cell r="GF557">
            <v>3632441.12</v>
          </cell>
          <cell r="GI557">
            <v>1</v>
          </cell>
          <cell r="GJ557">
            <v>1</v>
          </cell>
          <cell r="GK557" t="str">
            <v>WA</v>
          </cell>
          <cell r="GL557">
            <v>1464.694</v>
          </cell>
          <cell r="GM557" t="str">
            <v>Pre 1980</v>
          </cell>
          <cell r="GN557">
            <v>0</v>
          </cell>
          <cell r="GQ557">
            <v>8632737.9961900003</v>
          </cell>
          <cell r="GR557">
            <v>524305.525975</v>
          </cell>
          <cell r="GU557" t="str">
            <v>Natural Gas FAF</v>
          </cell>
          <cell r="GX557" t="str">
            <v>None</v>
          </cell>
          <cell r="GY557" t="str">
            <v>WA</v>
          </cell>
          <cell r="GZ557">
            <v>1464.69372558594</v>
          </cell>
        </row>
        <row r="558">
          <cell r="AD558" t="str">
            <v>WA</v>
          </cell>
          <cell r="AH558" t="str">
            <v>WA</v>
          </cell>
          <cell r="AI558" t="str">
            <v>Pre 1980</v>
          </cell>
          <cell r="AJ558">
            <v>1464.694</v>
          </cell>
          <cell r="AK558" t="b">
            <v>1</v>
          </cell>
          <cell r="AN558" t="str">
            <v>WA</v>
          </cell>
          <cell r="AO558" t="str">
            <v>Baseboard/Wall/Radiant</v>
          </cell>
          <cell r="AP558" t="str">
            <v>Pre 1980</v>
          </cell>
          <cell r="AQ558" t="str">
            <v>Crawlspace</v>
          </cell>
          <cell r="AR558">
            <v>2003.71557617188</v>
          </cell>
          <cell r="AU558" t="str">
            <v>No</v>
          </cell>
          <cell r="AV558" t="b">
            <v>0</v>
          </cell>
          <cell r="AX558">
            <v>4099602.0688476665</v>
          </cell>
          <cell r="AY558" t="b">
            <v>0</v>
          </cell>
          <cell r="AZ558">
            <v>998853.61732258555</v>
          </cell>
          <cell r="BA558" t="str">
            <v/>
          </cell>
          <cell r="BB558" t="str">
            <v/>
          </cell>
          <cell r="BC558">
            <v>0.99999978847894622</v>
          </cell>
          <cell r="BF558" t="str">
            <v>WA</v>
          </cell>
          <cell r="BG558" t="str">
            <v>Central Air Conditioning (Ducted System)</v>
          </cell>
          <cell r="BH558" t="str">
            <v>1980-1992</v>
          </cell>
          <cell r="BI558" t="str">
            <v>Basement</v>
          </cell>
          <cell r="BJ558">
            <v>1394.6895975462101</v>
          </cell>
          <cell r="BM558" t="str">
            <v>No</v>
          </cell>
          <cell r="BN558">
            <v>2761485.4031414958</v>
          </cell>
          <cell r="BO558" t="b">
            <v>0</v>
          </cell>
          <cell r="BP558">
            <v>753806.1572195281</v>
          </cell>
          <cell r="BQ558">
            <v>0.25</v>
          </cell>
          <cell r="BR558">
            <v>348.67239938655251</v>
          </cell>
          <cell r="BU558" t="str">
            <v>OR</v>
          </cell>
          <cell r="BV558" t="str">
            <v>Pre 1980</v>
          </cell>
          <cell r="BW558" t="str">
            <v>Electric Storage - Inside Conditioned Space</v>
          </cell>
          <cell r="BY558">
            <v>1188.027</v>
          </cell>
          <cell r="BZ558" t="str">
            <v>le55</v>
          </cell>
          <cell r="CF558" t="str">
            <v>Conditioned</v>
          </cell>
          <cell r="CG558">
            <v>4956.4930000000004</v>
          </cell>
          <cell r="CH558" t="str">
            <v>WA</v>
          </cell>
          <cell r="CI558" t="str">
            <v>Top-Freezer w/o TTD Ice</v>
          </cell>
          <cell r="CJ558">
            <v>104086.353</v>
          </cell>
          <cell r="CK558" t="b">
            <v>0</v>
          </cell>
          <cell r="CQ558" t="str">
            <v>Conditioned</v>
          </cell>
          <cell r="CR558">
            <v>1612.692</v>
          </cell>
          <cell r="CS558" t="str">
            <v>OR</v>
          </cell>
          <cell r="CT558" t="str">
            <v>Chest</v>
          </cell>
          <cell r="CU558">
            <v>16126.92</v>
          </cell>
          <cell r="CV558" t="b">
            <v>0</v>
          </cell>
          <cell r="CZ558">
            <v>4956.4930000000004</v>
          </cell>
          <cell r="DA558" t="str">
            <v>WA</v>
          </cell>
          <cell r="DC558" t="str">
            <v>Vertical Axis</v>
          </cell>
          <cell r="DG558" t="str">
            <v>Electric</v>
          </cell>
          <cell r="DH558">
            <v>1524.7619999999999</v>
          </cell>
          <cell r="DI558" t="str">
            <v>WA</v>
          </cell>
          <cell r="DL558" t="str">
            <v>Gas</v>
          </cell>
          <cell r="DM558" t="str">
            <v>Gas</v>
          </cell>
          <cell r="DN558">
            <v>1524.7619999999999</v>
          </cell>
          <cell r="DO558" t="str">
            <v>WA</v>
          </cell>
          <cell r="DS558">
            <v>1464.694</v>
          </cell>
          <cell r="DT558" t="str">
            <v>WA</v>
          </cell>
          <cell r="DU558" t="str">
            <v>lt32</v>
          </cell>
          <cell r="DX558" t="b">
            <v>0</v>
          </cell>
          <cell r="DY558">
            <v>1188.027</v>
          </cell>
          <cell r="DZ558" t="str">
            <v>OR</v>
          </cell>
          <cell r="EC558" t="str">
            <v>Desktop</v>
          </cell>
          <cell r="ED558">
            <v>1464.694</v>
          </cell>
          <cell r="EE558" t="str">
            <v>WA</v>
          </cell>
          <cell r="EH558" t="str">
            <v>le20</v>
          </cell>
          <cell r="EI558">
            <v>1464.694</v>
          </cell>
          <cell r="EJ558" t="str">
            <v>WA</v>
          </cell>
          <cell r="EO558">
            <v>1904.288</v>
          </cell>
          <cell r="EP558" t="str">
            <v>WA</v>
          </cell>
          <cell r="ES558">
            <v>1904.288</v>
          </cell>
          <cell r="ET558" t="str">
            <v>WA</v>
          </cell>
          <cell r="EZ558" t="str">
            <v>OR</v>
          </cell>
          <cell r="FA558" t="str">
            <v>Bathroom</v>
          </cell>
          <cell r="FB558">
            <v>1802511.8800000001</v>
          </cell>
          <cell r="FC558">
            <v>443695.23200000002</v>
          </cell>
          <cell r="FI558" t="str">
            <v>WA</v>
          </cell>
          <cell r="FJ558" t="str">
            <v>Bathroom</v>
          </cell>
          <cell r="FK558" t="str">
            <v>EISAnqnx</v>
          </cell>
          <cell r="FL558">
            <v>360668.88</v>
          </cell>
          <cell r="FS558" t="str">
            <v>WA</v>
          </cell>
          <cell r="FT558" t="str">
            <v>EISAq</v>
          </cell>
          <cell r="FV558">
            <v>1070602.4880000001</v>
          </cell>
          <cell r="GD558" t="str">
            <v>WA</v>
          </cell>
          <cell r="GE558">
            <v>1224484.1839999999</v>
          </cell>
          <cell r="GF558">
            <v>1901172.8119999999</v>
          </cell>
          <cell r="GI558">
            <v>1</v>
          </cell>
          <cell r="GJ558">
            <v>1</v>
          </cell>
          <cell r="GK558" t="str">
            <v>WA</v>
          </cell>
          <cell r="GL558">
            <v>1464.694</v>
          </cell>
          <cell r="GM558" t="str">
            <v>Pre 1980</v>
          </cell>
          <cell r="GN558">
            <v>0</v>
          </cell>
          <cell r="GQ558">
            <v>8632737.9961900003</v>
          </cell>
          <cell r="GR558">
            <v>524305.525975</v>
          </cell>
          <cell r="GU558" t="str">
            <v>Baseboard/Wall/Radiant</v>
          </cell>
          <cell r="GX558" t="str">
            <v>None</v>
          </cell>
          <cell r="GY558" t="str">
            <v>OR</v>
          </cell>
          <cell r="GZ558">
            <v>1188.02661132813</v>
          </cell>
        </row>
        <row r="559">
          <cell r="AD559" t="str">
            <v>WA</v>
          </cell>
          <cell r="AH559" t="str">
            <v>WA</v>
          </cell>
          <cell r="AI559" t="str">
            <v>Pre 1980</v>
          </cell>
          <cell r="AJ559">
            <v>1464.694</v>
          </cell>
          <cell r="AK559" t="b">
            <v>1</v>
          </cell>
          <cell r="AN559" t="str">
            <v>WA</v>
          </cell>
          <cell r="AO559" t="str">
            <v>Natural Gas FAF</v>
          </cell>
          <cell r="AP559" t="str">
            <v>Pre 1980</v>
          </cell>
          <cell r="AQ559" t="str">
            <v>Crawlspace</v>
          </cell>
          <cell r="AR559">
            <v>2003.71557617188</v>
          </cell>
          <cell r="AU559" t="str">
            <v>No</v>
          </cell>
          <cell r="AV559" t="b">
            <v>1</v>
          </cell>
          <cell r="AX559">
            <v>4099602.0688476665</v>
          </cell>
          <cell r="AY559" t="b">
            <v>0</v>
          </cell>
          <cell r="AZ559">
            <v>998853.61732258555</v>
          </cell>
          <cell r="BA559">
            <v>1</v>
          </cell>
          <cell r="BB559">
            <v>2003.71557617188</v>
          </cell>
          <cell r="BC559">
            <v>0.99999978847894622</v>
          </cell>
          <cell r="BF559" t="str">
            <v>WA</v>
          </cell>
          <cell r="BG559" t="str">
            <v>Central Air Conditioning (Ducted System)</v>
          </cell>
          <cell r="BH559" t="str">
            <v>1980-1992</v>
          </cell>
          <cell r="BI559" t="str">
            <v>Crawlspace</v>
          </cell>
          <cell r="BJ559">
            <v>509.59812218034801</v>
          </cell>
          <cell r="BM559" t="str">
            <v>No</v>
          </cell>
          <cell r="BN559">
            <v>1009004.281917089</v>
          </cell>
          <cell r="BO559" t="b">
            <v>0</v>
          </cell>
          <cell r="BP559">
            <v>275429.17283021327</v>
          </cell>
          <cell r="BQ559">
            <v>0.25</v>
          </cell>
          <cell r="BR559">
            <v>127.399530545087</v>
          </cell>
          <cell r="BU559" t="str">
            <v>WA</v>
          </cell>
          <cell r="BV559" t="str">
            <v>1980-1992</v>
          </cell>
          <cell r="BW559" t="str">
            <v>Gas Storage Inside Conditioned Space</v>
          </cell>
          <cell r="BY559">
            <v>2003.7159999999999</v>
          </cell>
          <cell r="BZ559" t="str">
            <v>le55</v>
          </cell>
          <cell r="CF559" t="str">
            <v>Conditioned</v>
          </cell>
          <cell r="CG559">
            <v>1524.7619999999999</v>
          </cell>
          <cell r="CH559" t="str">
            <v>WA</v>
          </cell>
          <cell r="CI559" t="str">
            <v>Top-Freezer w/o TTD Ice</v>
          </cell>
          <cell r="CJ559">
            <v>22871.43</v>
          </cell>
          <cell r="CK559" t="b">
            <v>0</v>
          </cell>
          <cell r="CQ559" t="str">
            <v>Conditioned</v>
          </cell>
          <cell r="CR559">
            <v>1612.692</v>
          </cell>
          <cell r="CS559" t="str">
            <v>OR</v>
          </cell>
          <cell r="CT559" t="str">
            <v>Chest</v>
          </cell>
          <cell r="CU559">
            <v>32253.84</v>
          </cell>
          <cell r="CV559" t="b">
            <v>0</v>
          </cell>
          <cell r="CZ559">
            <v>1524.7619999999999</v>
          </cell>
          <cell r="DA559" t="str">
            <v>WA</v>
          </cell>
          <cell r="DC559" t="str">
            <v>Horizontal Axis</v>
          </cell>
          <cell r="DG559" t="str">
            <v>Electric</v>
          </cell>
          <cell r="DH559">
            <v>2003.7159999999999</v>
          </cell>
          <cell r="DI559" t="str">
            <v>WA</v>
          </cell>
          <cell r="DL559" t="str">
            <v>Gas</v>
          </cell>
          <cell r="DM559" t="str">
            <v>Gas</v>
          </cell>
          <cell r="DN559">
            <v>6932.7380000000003</v>
          </cell>
          <cell r="DO559" t="str">
            <v>OR</v>
          </cell>
          <cell r="DS559">
            <v>1464.694</v>
          </cell>
          <cell r="DT559" t="str">
            <v>WA</v>
          </cell>
          <cell r="DU559" t="str">
            <v>32to46</v>
          </cell>
          <cell r="DX559" t="b">
            <v>0</v>
          </cell>
          <cell r="DY559">
            <v>4956.4930000000004</v>
          </cell>
          <cell r="DZ559" t="str">
            <v>WA</v>
          </cell>
          <cell r="EC559" t="str">
            <v>Desktop</v>
          </cell>
          <cell r="ED559">
            <v>6932.7380000000003</v>
          </cell>
          <cell r="EE559" t="str">
            <v>OR</v>
          </cell>
          <cell r="EH559" t="str">
            <v>le20</v>
          </cell>
          <cell r="EI559">
            <v>1464.694</v>
          </cell>
          <cell r="EJ559" t="str">
            <v>WA</v>
          </cell>
          <cell r="EO559">
            <v>1144.6790000000001</v>
          </cell>
          <cell r="EP559" t="str">
            <v>MT</v>
          </cell>
          <cell r="ES559">
            <v>6932.7380000000003</v>
          </cell>
          <cell r="ET559" t="str">
            <v>OR</v>
          </cell>
          <cell r="EZ559" t="str">
            <v>OR</v>
          </cell>
          <cell r="FA559" t="str">
            <v>Bedrooms</v>
          </cell>
          <cell r="FB559">
            <v>2773095.2</v>
          </cell>
          <cell r="FC559">
            <v>3327714.24</v>
          </cell>
          <cell r="FI559" t="str">
            <v>WA</v>
          </cell>
          <cell r="FJ559" t="str">
            <v>Bathroom</v>
          </cell>
          <cell r="FK559" t="str">
            <v>EISAq</v>
          </cell>
          <cell r="FL559">
            <v>374694.89199999999</v>
          </cell>
          <cell r="FS559" t="str">
            <v>WA</v>
          </cell>
          <cell r="FT559" t="str">
            <v>EISAx</v>
          </cell>
          <cell r="FV559">
            <v>2949113.3350000004</v>
          </cell>
          <cell r="GD559" t="str">
            <v>WA</v>
          </cell>
          <cell r="GE559">
            <v>6268890.3199999994</v>
          </cell>
          <cell r="GF559">
            <v>3836033.5860000001</v>
          </cell>
          <cell r="GI559">
            <v>1</v>
          </cell>
          <cell r="GJ559">
            <v>1</v>
          </cell>
          <cell r="GK559" t="str">
            <v>WA</v>
          </cell>
          <cell r="GL559">
            <v>1464.694</v>
          </cell>
          <cell r="GM559" t="str">
            <v>Pre 1980</v>
          </cell>
          <cell r="GN559">
            <v>-1</v>
          </cell>
          <cell r="GQ559">
            <v>8632737.9961900003</v>
          </cell>
          <cell r="GR559">
            <v>524305.525975</v>
          </cell>
          <cell r="GU559" t="str">
            <v>Natural Gas Other</v>
          </cell>
          <cell r="GX559" t="str">
            <v>Wood</v>
          </cell>
          <cell r="GY559" t="str">
            <v>WA</v>
          </cell>
          <cell r="GZ559">
            <v>2003.71557617188</v>
          </cell>
        </row>
        <row r="560">
          <cell r="AD560" t="str">
            <v>WA</v>
          </cell>
          <cell r="AH560" t="str">
            <v>WA</v>
          </cell>
          <cell r="AI560" t="str">
            <v>Pre 1980</v>
          </cell>
          <cell r="AJ560">
            <v>1150.8789999999999</v>
          </cell>
          <cell r="AK560" t="b">
            <v>1</v>
          </cell>
          <cell r="AN560" t="str">
            <v>WA</v>
          </cell>
          <cell r="AO560" t="str">
            <v>Natural Gas Other</v>
          </cell>
          <cell r="AP560" t="str">
            <v>Pre 1980</v>
          </cell>
          <cell r="AQ560" t="str">
            <v>Slab on Grade</v>
          </cell>
          <cell r="AR560">
            <v>4956.49267578125</v>
          </cell>
          <cell r="AU560" t="str">
            <v>No</v>
          </cell>
          <cell r="AV560" t="b">
            <v>1</v>
          </cell>
          <cell r="AX560">
            <v>5219186.7875976562</v>
          </cell>
          <cell r="AY560" t="b">
            <v>0</v>
          </cell>
          <cell r="AZ560">
            <v>2029733.3156591796</v>
          </cell>
          <cell r="BA560">
            <v>1</v>
          </cell>
          <cell r="BB560">
            <v>4956.49267578125</v>
          </cell>
          <cell r="BC560">
            <v>0.99999993458706582</v>
          </cell>
          <cell r="BF560" t="str">
            <v>WA</v>
          </cell>
          <cell r="BG560" t="str">
            <v>PTAC</v>
          </cell>
          <cell r="BH560" t="str">
            <v>1980-1992</v>
          </cell>
          <cell r="BI560" t="str">
            <v>Basement</v>
          </cell>
          <cell r="BJ560">
            <v>1394.6895975462101</v>
          </cell>
          <cell r="BM560" t="str">
            <v>No</v>
          </cell>
          <cell r="BN560">
            <v>2761485.4031414958</v>
          </cell>
          <cell r="BO560" t="b">
            <v>0</v>
          </cell>
          <cell r="BP560">
            <v>753806.1572195281</v>
          </cell>
          <cell r="BQ560">
            <v>0.25</v>
          </cell>
          <cell r="BR560">
            <v>348.67239938655251</v>
          </cell>
          <cell r="BU560" t="str">
            <v>OR</v>
          </cell>
          <cell r="BV560" t="str">
            <v>1980-1992</v>
          </cell>
          <cell r="BW560" t="str">
            <v>Gas Storage Outside Conditioned Space</v>
          </cell>
          <cell r="BY560">
            <v>6932.7380000000003</v>
          </cell>
          <cell r="BZ560" t="str">
            <v>gt55</v>
          </cell>
          <cell r="CF560" t="str">
            <v>Conditioned</v>
          </cell>
          <cell r="CG560">
            <v>1464.694</v>
          </cell>
          <cell r="CH560" t="str">
            <v>WA</v>
          </cell>
          <cell r="CI560" t="str">
            <v>Side-by-Side w/ TTD Ice</v>
          </cell>
          <cell r="CJ560">
            <v>32223.268</v>
          </cell>
          <cell r="CK560" t="b">
            <v>0</v>
          </cell>
          <cell r="CQ560" t="str">
            <v>Unconditioned</v>
          </cell>
          <cell r="CR560">
            <v>2079.9929999999999</v>
          </cell>
          <cell r="CS560" t="str">
            <v>WA</v>
          </cell>
          <cell r="CT560" t="str">
            <v>Upright</v>
          </cell>
          <cell r="CU560">
            <v>37439.873999999996</v>
          </cell>
          <cell r="CV560" t="b">
            <v>0</v>
          </cell>
          <cell r="CZ560">
            <v>1188.027</v>
          </cell>
          <cell r="DA560" t="str">
            <v>OR</v>
          </cell>
          <cell r="DC560" t="str">
            <v>Horizontal Axis</v>
          </cell>
          <cell r="DG560" t="str">
            <v>Electric</v>
          </cell>
          <cell r="DH560">
            <v>1524.7619999999999</v>
          </cell>
          <cell r="DI560" t="str">
            <v>WA</v>
          </cell>
          <cell r="DL560" t="str">
            <v>Electric</v>
          </cell>
          <cell r="DM560" t="str">
            <v>Electric</v>
          </cell>
          <cell r="DN560">
            <v>2003.7159999999999</v>
          </cell>
          <cell r="DO560" t="str">
            <v>WA</v>
          </cell>
          <cell r="DS560">
            <v>1464.694</v>
          </cell>
          <cell r="DT560" t="str">
            <v>WA</v>
          </cell>
          <cell r="DU560" t="str">
            <v>gt46</v>
          </cell>
          <cell r="DX560" t="b">
            <v>0</v>
          </cell>
          <cell r="DY560">
            <v>4956.4930000000004</v>
          </cell>
          <cell r="DZ560" t="str">
            <v>WA</v>
          </cell>
          <cell r="EC560" t="str">
            <v>Desktop</v>
          </cell>
          <cell r="ED560">
            <v>1464.694</v>
          </cell>
          <cell r="EE560" t="str">
            <v>WA</v>
          </cell>
          <cell r="EH560" t="str">
            <v>le20</v>
          </cell>
          <cell r="EI560">
            <v>1464.694</v>
          </cell>
          <cell r="EJ560" t="str">
            <v>WA</v>
          </cell>
          <cell r="EO560">
            <v>2079.9929999999999</v>
          </cell>
          <cell r="EP560" t="str">
            <v>WA</v>
          </cell>
          <cell r="ES560">
            <v>3785.7640000000001</v>
          </cell>
          <cell r="ET560" t="str">
            <v>ID</v>
          </cell>
          <cell r="EZ560" t="str">
            <v>OR</v>
          </cell>
          <cell r="FA560" t="str">
            <v>Exterior</v>
          </cell>
          <cell r="FB560">
            <v>1247892.8400000001</v>
          </cell>
          <cell r="FC560">
            <v>7487357.04</v>
          </cell>
          <cell r="FI560" t="str">
            <v>WA</v>
          </cell>
          <cell r="FJ560" t="str">
            <v>Bedrooms</v>
          </cell>
          <cell r="FK560" t="str">
            <v>EISAnqnx</v>
          </cell>
          <cell r="FL560">
            <v>120222.95999999999</v>
          </cell>
          <cell r="FS560" t="str">
            <v>WA</v>
          </cell>
          <cell r="FT560" t="str">
            <v>EISAnqnx</v>
          </cell>
          <cell r="FV560">
            <v>12192972.780000001</v>
          </cell>
          <cell r="GD560" t="str">
            <v>WA</v>
          </cell>
          <cell r="GE560">
            <v>8289781.436999999</v>
          </cell>
          <cell r="GF560">
            <v>2614797.088</v>
          </cell>
          <cell r="GI560">
            <v>1</v>
          </cell>
          <cell r="GJ560">
            <v>1</v>
          </cell>
          <cell r="GK560" t="str">
            <v>WA</v>
          </cell>
          <cell r="GL560">
            <v>1150.8789999999999</v>
          </cell>
          <cell r="GM560" t="str">
            <v>Pre 1980</v>
          </cell>
          <cell r="GN560">
            <v>-1</v>
          </cell>
          <cell r="GQ560">
            <v>5802691.6372349998</v>
          </cell>
          <cell r="GR560">
            <v>402853.68515999999</v>
          </cell>
          <cell r="GU560" t="str">
            <v>Natural Gas FAF</v>
          </cell>
          <cell r="GX560" t="str">
            <v>Baseboard/Wall/Radiant</v>
          </cell>
          <cell r="GY560" t="str">
            <v>OR</v>
          </cell>
          <cell r="GZ560">
            <v>6932.73828125</v>
          </cell>
        </row>
        <row r="561">
          <cell r="AD561" t="str">
            <v>WA</v>
          </cell>
          <cell r="AH561" t="str">
            <v>WA</v>
          </cell>
          <cell r="AI561" t="str">
            <v>1993-2006</v>
          </cell>
          <cell r="AJ561">
            <v>4956.4930000000004</v>
          </cell>
          <cell r="AK561" t="b">
            <v>1</v>
          </cell>
          <cell r="AN561" t="str">
            <v>WA</v>
          </cell>
          <cell r="AO561" t="str">
            <v>Baseboard/Wall/Radiant</v>
          </cell>
          <cell r="AP561" t="str">
            <v>Pre 1980</v>
          </cell>
          <cell r="AQ561" t="str">
            <v>Slab on Grade</v>
          </cell>
          <cell r="AR561">
            <v>4956.49267578125</v>
          </cell>
          <cell r="AU561" t="str">
            <v>No</v>
          </cell>
          <cell r="AV561" t="b">
            <v>0</v>
          </cell>
          <cell r="AX561">
            <v>5219186.7875976562</v>
          </cell>
          <cell r="AY561" t="b">
            <v>0</v>
          </cell>
          <cell r="AZ561">
            <v>2029733.3156591796</v>
          </cell>
          <cell r="BA561" t="str">
            <v/>
          </cell>
          <cell r="BB561" t="str">
            <v/>
          </cell>
          <cell r="BC561">
            <v>0.99999993458706582</v>
          </cell>
          <cell r="BF561" t="str">
            <v>WA</v>
          </cell>
          <cell r="BG561" t="str">
            <v>PTAC</v>
          </cell>
          <cell r="BH561" t="str">
            <v>1980-1992</v>
          </cell>
          <cell r="BI561" t="str">
            <v>Crawlspace</v>
          </cell>
          <cell r="BJ561">
            <v>509.59812218034801</v>
          </cell>
          <cell r="BM561" t="str">
            <v>No</v>
          </cell>
          <cell r="BN561">
            <v>1009004.281917089</v>
          </cell>
          <cell r="BO561" t="b">
            <v>0</v>
          </cell>
          <cell r="BP561">
            <v>275429.17283021327</v>
          </cell>
          <cell r="BQ561">
            <v>0.25</v>
          </cell>
          <cell r="BR561">
            <v>127.399530545087</v>
          </cell>
          <cell r="BU561" t="str">
            <v>WA</v>
          </cell>
          <cell r="BV561" t="str">
            <v>Pre 1980</v>
          </cell>
          <cell r="BW561" t="str">
            <v>Electric Storage - Outside Conditioned Space - Buffered</v>
          </cell>
          <cell r="BY561">
            <v>1150.8789999999999</v>
          </cell>
          <cell r="BZ561" t="str">
            <v>le55</v>
          </cell>
          <cell r="CF561" t="str">
            <v>Conditioned</v>
          </cell>
          <cell r="CG561">
            <v>2003.7159999999999</v>
          </cell>
          <cell r="CH561" t="str">
            <v>WA</v>
          </cell>
          <cell r="CI561" t="str">
            <v>Top-Freezer w/o TTD Ice</v>
          </cell>
          <cell r="CJ561">
            <v>38070.603999999999</v>
          </cell>
          <cell r="CK561" t="b">
            <v>0</v>
          </cell>
          <cell r="CQ561" t="str">
            <v>Unconditioned</v>
          </cell>
          <cell r="CR561">
            <v>1904.288</v>
          </cell>
          <cell r="CS561" t="str">
            <v>WA</v>
          </cell>
          <cell r="CT561" t="str">
            <v>Chest</v>
          </cell>
          <cell r="CU561">
            <v>20947.168000000001</v>
          </cell>
          <cell r="CV561" t="b">
            <v>0</v>
          </cell>
          <cell r="CZ561">
            <v>6932.7380000000003</v>
          </cell>
          <cell r="DA561" t="str">
            <v>OR</v>
          </cell>
          <cell r="DC561" t="str">
            <v>Horizontal Axis</v>
          </cell>
          <cell r="DG561" t="str">
            <v>Electric</v>
          </cell>
          <cell r="DH561">
            <v>2003.7159999999999</v>
          </cell>
          <cell r="DI561" t="str">
            <v>WA</v>
          </cell>
          <cell r="DL561" t="str">
            <v>Electric</v>
          </cell>
          <cell r="DM561" t="str">
            <v>Electric</v>
          </cell>
          <cell r="DN561">
            <v>1188.027</v>
          </cell>
          <cell r="DO561" t="str">
            <v>OR</v>
          </cell>
          <cell r="DS561">
            <v>1524.7619999999999</v>
          </cell>
          <cell r="DT561" t="str">
            <v>WA</v>
          </cell>
          <cell r="DU561" t="str">
            <v>lt32</v>
          </cell>
          <cell r="DX561" t="b">
            <v>1</v>
          </cell>
          <cell r="DY561">
            <v>1524.7619999999999</v>
          </cell>
          <cell r="DZ561" t="str">
            <v>WA</v>
          </cell>
          <cell r="EC561" t="str">
            <v>Other</v>
          </cell>
          <cell r="ED561">
            <v>1464.694</v>
          </cell>
          <cell r="EE561" t="str">
            <v>WA</v>
          </cell>
          <cell r="EH561" t="str">
            <v>gt20</v>
          </cell>
          <cell r="EI561">
            <v>1524.7619999999999</v>
          </cell>
          <cell r="EJ561" t="str">
            <v>WA</v>
          </cell>
          <cell r="EO561">
            <v>3785.7640000000001</v>
          </cell>
          <cell r="EP561" t="str">
            <v>ID</v>
          </cell>
          <cell r="ES561">
            <v>1144.6790000000001</v>
          </cell>
          <cell r="ET561" t="str">
            <v>MT</v>
          </cell>
          <cell r="EZ561" t="str">
            <v>OR</v>
          </cell>
          <cell r="FA561" t="str">
            <v>Garage</v>
          </cell>
          <cell r="FB561">
            <v>1483605.932</v>
          </cell>
          <cell r="FC561">
            <v>3507965.4280000003</v>
          </cell>
          <cell r="FI561" t="str">
            <v>WA</v>
          </cell>
          <cell r="FJ561" t="str">
            <v>Bedrooms</v>
          </cell>
          <cell r="FK561" t="str">
            <v>EISAq</v>
          </cell>
          <cell r="FL561">
            <v>270501.65999999997</v>
          </cell>
          <cell r="FS561" t="str">
            <v>WA</v>
          </cell>
          <cell r="FT561" t="str">
            <v>EISAq</v>
          </cell>
          <cell r="FV561">
            <v>2250247.8220000002</v>
          </cell>
          <cell r="GD561" t="str">
            <v>WA</v>
          </cell>
          <cell r="GE561">
            <v>17575724.178000003</v>
          </cell>
          <cell r="GF561">
            <v>14116092.064000001</v>
          </cell>
          <cell r="GI561">
            <v>1</v>
          </cell>
          <cell r="GJ561">
            <v>2</v>
          </cell>
          <cell r="GK561" t="str">
            <v>WA</v>
          </cell>
          <cell r="GL561">
            <v>4956.4930000000004</v>
          </cell>
          <cell r="GM561" t="str">
            <v>1993-2006</v>
          </cell>
          <cell r="GN561">
            <v>0</v>
          </cell>
          <cell r="GQ561">
            <v>27859232.812215004</v>
          </cell>
          <cell r="GR561">
            <v>1732926.2563575001</v>
          </cell>
          <cell r="GU561" t="str">
            <v>Natural Gas FAF</v>
          </cell>
          <cell r="GX561" t="str">
            <v>Natural Gas Other</v>
          </cell>
          <cell r="GY561" t="str">
            <v>OR</v>
          </cell>
          <cell r="GZ561">
            <v>6932.73828125</v>
          </cell>
        </row>
        <row r="562">
          <cell r="AD562" t="str">
            <v>WA</v>
          </cell>
          <cell r="AH562" t="str">
            <v>WA</v>
          </cell>
          <cell r="AI562" t="str">
            <v>Pre 1980</v>
          </cell>
          <cell r="AJ562">
            <v>1524.7619999999999</v>
          </cell>
          <cell r="AK562" t="b">
            <v>1</v>
          </cell>
          <cell r="AN562" t="str">
            <v>WA</v>
          </cell>
          <cell r="AO562" t="str">
            <v>Wood</v>
          </cell>
          <cell r="AP562" t="str">
            <v>Pre 1980</v>
          </cell>
          <cell r="AQ562" t="str">
            <v>Slab on Grade</v>
          </cell>
          <cell r="AR562">
            <v>4956.49267578125</v>
          </cell>
          <cell r="AU562" t="str">
            <v>No</v>
          </cell>
          <cell r="AV562" t="b">
            <v>0</v>
          </cell>
          <cell r="AX562">
            <v>5219186.7875976562</v>
          </cell>
          <cell r="AY562" t="b">
            <v>0</v>
          </cell>
          <cell r="AZ562">
            <v>2029733.3156591796</v>
          </cell>
          <cell r="BA562" t="str">
            <v/>
          </cell>
          <cell r="BB562" t="str">
            <v/>
          </cell>
          <cell r="BC562">
            <v>0.99999993458706582</v>
          </cell>
          <cell r="BF562" t="str">
            <v>OR</v>
          </cell>
          <cell r="BG562" t="str">
            <v>Heat Pump (Central System)</v>
          </cell>
          <cell r="BH562" t="str">
            <v>1993-2006</v>
          </cell>
          <cell r="BI562" t="str">
            <v>Crawlspace</v>
          </cell>
          <cell r="BJ562">
            <v>1925.05932617188</v>
          </cell>
          <cell r="BM562" t="str">
            <v>No</v>
          </cell>
          <cell r="BN562">
            <v>3572910.1093750093</v>
          </cell>
          <cell r="BO562" t="b">
            <v>0</v>
          </cell>
          <cell r="BP562">
            <v>594813.49336755532</v>
          </cell>
          <cell r="BQ562">
            <v>1</v>
          </cell>
          <cell r="BR562">
            <v>1925.05932617188</v>
          </cell>
          <cell r="BU562" t="str">
            <v>OR</v>
          </cell>
          <cell r="BV562" t="str">
            <v>Pre 1980</v>
          </cell>
          <cell r="BW562" t="str">
            <v>Electric Storage - Outside Conditioned Space - Buffered</v>
          </cell>
          <cell r="BY562">
            <v>1188.027</v>
          </cell>
          <cell r="BZ562" t="str">
            <v>le55</v>
          </cell>
          <cell r="CF562" t="str">
            <v>Conditioned</v>
          </cell>
          <cell r="CG562">
            <v>2003.7159999999999</v>
          </cell>
          <cell r="CH562" t="str">
            <v>WA</v>
          </cell>
          <cell r="CI562" t="str">
            <v>Bottom-Freezer (Including French Door) w/o TTD Ice</v>
          </cell>
          <cell r="CJ562">
            <v>44081.752</v>
          </cell>
          <cell r="CK562" t="b">
            <v>0</v>
          </cell>
          <cell r="CQ562" t="str">
            <v>Unconditioned</v>
          </cell>
          <cell r="CR562">
            <v>3785.7640000000001</v>
          </cell>
          <cell r="CS562" t="str">
            <v>ID</v>
          </cell>
          <cell r="CT562" t="str">
            <v>Upright</v>
          </cell>
          <cell r="CU562">
            <v>56786.46</v>
          </cell>
          <cell r="CV562" t="b">
            <v>0</v>
          </cell>
          <cell r="CZ562">
            <v>2003.7159999999999</v>
          </cell>
          <cell r="DA562" t="str">
            <v>WA</v>
          </cell>
          <cell r="DC562" t="str">
            <v>Vertical Axis</v>
          </cell>
          <cell r="DG562" t="str">
            <v>Electric</v>
          </cell>
          <cell r="DH562">
            <v>4956.4930000000004</v>
          </cell>
          <cell r="DI562" t="str">
            <v>WA</v>
          </cell>
          <cell r="DL562" t="str">
            <v>Electric</v>
          </cell>
          <cell r="DM562" t="str">
            <v>Electric</v>
          </cell>
          <cell r="DN562">
            <v>1150.8789999999999</v>
          </cell>
          <cell r="DO562" t="str">
            <v>WA</v>
          </cell>
          <cell r="DS562">
            <v>1524.7619999999999</v>
          </cell>
          <cell r="DT562" t="str">
            <v>WA</v>
          </cell>
          <cell r="DU562" t="str">
            <v>lt32</v>
          </cell>
          <cell r="DX562" t="b">
            <v>1</v>
          </cell>
          <cell r="DY562">
            <v>1524.7619999999999</v>
          </cell>
          <cell r="DZ562" t="str">
            <v>WA</v>
          </cell>
          <cell r="EC562" t="str">
            <v>Other</v>
          </cell>
          <cell r="ED562">
            <v>1464.694</v>
          </cell>
          <cell r="EE562" t="str">
            <v>WA</v>
          </cell>
          <cell r="EH562" t="str">
            <v>le20</v>
          </cell>
          <cell r="EI562">
            <v>1188.027</v>
          </cell>
          <cell r="EJ562" t="str">
            <v>OR</v>
          </cell>
          <cell r="EO562">
            <v>3785.7640000000001</v>
          </cell>
          <cell r="EP562" t="str">
            <v>ID</v>
          </cell>
          <cell r="ES562">
            <v>2130.886</v>
          </cell>
          <cell r="ET562" t="str">
            <v>MT</v>
          </cell>
          <cell r="EZ562" t="str">
            <v>OR</v>
          </cell>
          <cell r="FA562" t="str">
            <v>Kitchen</v>
          </cell>
          <cell r="FB562">
            <v>346636.9</v>
          </cell>
          <cell r="FC562">
            <v>623946.42000000004</v>
          </cell>
          <cell r="FI562" t="str">
            <v>WA</v>
          </cell>
          <cell r="FJ562" t="str">
            <v>Exterior</v>
          </cell>
          <cell r="FK562" t="str">
            <v>EISAq</v>
          </cell>
          <cell r="FL562">
            <v>176327.008</v>
          </cell>
          <cell r="FS562" t="str">
            <v>WA</v>
          </cell>
          <cell r="FT562" t="str">
            <v>EISAx</v>
          </cell>
          <cell r="FV562">
            <v>6096486.3900000006</v>
          </cell>
          <cell r="GD562" t="str">
            <v>WA</v>
          </cell>
          <cell r="GE562">
            <v>1411929.612</v>
          </cell>
          <cell r="GF562">
            <v>1024640.064</v>
          </cell>
          <cell r="GI562">
            <v>1</v>
          </cell>
          <cell r="GJ562">
            <v>1</v>
          </cell>
          <cell r="GK562" t="str">
            <v>WA</v>
          </cell>
          <cell r="GL562">
            <v>1524.7619999999999</v>
          </cell>
          <cell r="GM562" t="str">
            <v>Pre 1980</v>
          </cell>
          <cell r="GN562">
            <v>0</v>
          </cell>
          <cell r="GQ562">
            <v>7547541.4047599994</v>
          </cell>
          <cell r="GR562">
            <v>442748.95384500001</v>
          </cell>
          <cell r="GU562" t="str">
            <v>Natural Gas FAF</v>
          </cell>
          <cell r="GX562" t="str">
            <v>Wood</v>
          </cell>
          <cell r="GY562" t="str">
            <v>OR</v>
          </cell>
          <cell r="GZ562">
            <v>6932.73828125</v>
          </cell>
        </row>
        <row r="563">
          <cell r="AD563" t="str">
            <v>OR</v>
          </cell>
          <cell r="AH563" t="str">
            <v>OR</v>
          </cell>
          <cell r="AI563" t="str">
            <v>Pre 1980</v>
          </cell>
          <cell r="AJ563">
            <v>1188.027</v>
          </cell>
          <cell r="AK563" t="b">
            <v>1</v>
          </cell>
          <cell r="AN563" t="str">
            <v>WA</v>
          </cell>
          <cell r="AO563" t="str">
            <v>Electric FAF</v>
          </cell>
          <cell r="AP563" t="str">
            <v>Pre 1980</v>
          </cell>
          <cell r="AQ563" t="str">
            <v>Crawlspace</v>
          </cell>
          <cell r="AR563">
            <v>2003.71557617188</v>
          </cell>
          <cell r="AU563" t="str">
            <v>No</v>
          </cell>
          <cell r="AV563" t="b">
            <v>1</v>
          </cell>
          <cell r="AX563">
            <v>1913548.3752441455</v>
          </cell>
          <cell r="AY563" t="b">
            <v>0</v>
          </cell>
          <cell r="AZ563">
            <v>1999144.9005710743</v>
          </cell>
          <cell r="BA563">
            <v>1</v>
          </cell>
          <cell r="BB563">
            <v>2003.71557617188</v>
          </cell>
          <cell r="BC563">
            <v>0.99999978847894622</v>
          </cell>
          <cell r="BF563" t="str">
            <v>OR</v>
          </cell>
          <cell r="BG563" t="str">
            <v>Heat Pump (Central System)</v>
          </cell>
          <cell r="BH563" t="str">
            <v>1980-1992</v>
          </cell>
          <cell r="BI563" t="str">
            <v>Crawlspace</v>
          </cell>
          <cell r="BJ563">
            <v>1612.69177246094</v>
          </cell>
          <cell r="BM563" t="str">
            <v>No</v>
          </cell>
          <cell r="BN563">
            <v>1767510.1826171903</v>
          </cell>
          <cell r="BO563" t="b">
            <v>0</v>
          </cell>
          <cell r="BP563">
            <v>557543.67003545002</v>
          </cell>
          <cell r="BQ563">
            <v>1</v>
          </cell>
          <cell r="BR563">
            <v>1612.69177246094</v>
          </cell>
          <cell r="BU563" t="str">
            <v>WA</v>
          </cell>
          <cell r="BV563" t="str">
            <v>Pre 1980</v>
          </cell>
          <cell r="BW563" t="str">
            <v>Electric Storage - Inside Conditioned Space</v>
          </cell>
          <cell r="BY563">
            <v>2003.7159999999999</v>
          </cell>
          <cell r="BZ563" t="str">
            <v>le55</v>
          </cell>
          <cell r="CF563" t="str">
            <v>Conditioned</v>
          </cell>
          <cell r="CG563">
            <v>1524.7619999999999</v>
          </cell>
          <cell r="CH563" t="str">
            <v>WA</v>
          </cell>
          <cell r="CI563" t="str">
            <v>Top-Freezer w/o TTD Ice</v>
          </cell>
          <cell r="CJ563">
            <v>30495.239999999998</v>
          </cell>
          <cell r="CK563" t="b">
            <v>0</v>
          </cell>
          <cell r="CQ563" t="str">
            <v>Unconditioned</v>
          </cell>
          <cell r="CR563">
            <v>3785.7640000000001</v>
          </cell>
          <cell r="CS563" t="str">
            <v>ID</v>
          </cell>
          <cell r="CT563" t="str">
            <v>Chest</v>
          </cell>
          <cell r="CU563">
            <v>37857.64</v>
          </cell>
          <cell r="CV563" t="b">
            <v>0</v>
          </cell>
          <cell r="CZ563">
            <v>1524.7619999999999</v>
          </cell>
          <cell r="DA563" t="str">
            <v>WA</v>
          </cell>
          <cell r="DC563" t="str">
            <v>Horizontal Axis</v>
          </cell>
          <cell r="DG563" t="str">
            <v>Electric</v>
          </cell>
          <cell r="DH563">
            <v>4956.4930000000004</v>
          </cell>
          <cell r="DI563" t="str">
            <v>WA</v>
          </cell>
          <cell r="DL563" t="str">
            <v>Electric</v>
          </cell>
          <cell r="DM563" t="str">
            <v>Electric</v>
          </cell>
          <cell r="DN563">
            <v>1150.8789999999999</v>
          </cell>
          <cell r="DO563" t="str">
            <v>WA</v>
          </cell>
          <cell r="DS563">
            <v>1524.7619999999999</v>
          </cell>
          <cell r="DT563" t="str">
            <v>WA</v>
          </cell>
          <cell r="DU563" t="str">
            <v>32to46</v>
          </cell>
          <cell r="DX563" t="b">
            <v>0</v>
          </cell>
          <cell r="DY563">
            <v>1524.7619999999999</v>
          </cell>
          <cell r="DZ563" t="str">
            <v>WA</v>
          </cell>
          <cell r="EC563" t="str">
            <v>Laptop</v>
          </cell>
          <cell r="ED563">
            <v>1524.7619999999999</v>
          </cell>
          <cell r="EE563" t="str">
            <v>WA</v>
          </cell>
          <cell r="EH563" t="str">
            <v>le20</v>
          </cell>
          <cell r="EI563">
            <v>1188.027</v>
          </cell>
          <cell r="EJ563" t="str">
            <v>OR</v>
          </cell>
          <cell r="EO563">
            <v>3785.7640000000001</v>
          </cell>
          <cell r="EP563" t="str">
            <v>ID</v>
          </cell>
          <cell r="ES563">
            <v>1144.6790000000001</v>
          </cell>
          <cell r="ET563" t="str">
            <v>MT</v>
          </cell>
          <cell r="EZ563" t="str">
            <v>OR</v>
          </cell>
          <cell r="FA563" t="str">
            <v>Living Room/Family Room</v>
          </cell>
          <cell r="FB563">
            <v>519955.35000000003</v>
          </cell>
          <cell r="FC563">
            <v>1663857.12</v>
          </cell>
          <cell r="FI563" t="str">
            <v>WA</v>
          </cell>
          <cell r="FJ563" t="str">
            <v>Garage</v>
          </cell>
          <cell r="FK563" t="str">
            <v>EISAq</v>
          </cell>
          <cell r="FL563">
            <v>384713.47199999995</v>
          </cell>
          <cell r="FS563" t="str">
            <v>WA</v>
          </cell>
          <cell r="FT563" t="str">
            <v>EISAnqnx</v>
          </cell>
          <cell r="FV563">
            <v>1585752.48</v>
          </cell>
          <cell r="GD563" t="str">
            <v>OR</v>
          </cell>
          <cell r="GE563">
            <v>3049665.3089999999</v>
          </cell>
          <cell r="GF563">
            <v>2333285.0279999999</v>
          </cell>
          <cell r="GI563">
            <v>1</v>
          </cell>
          <cell r="GJ563">
            <v>2</v>
          </cell>
          <cell r="GK563" t="str">
            <v>OR</v>
          </cell>
          <cell r="GL563">
            <v>1188.027</v>
          </cell>
          <cell r="GM563" t="str">
            <v>Pre 1980</v>
          </cell>
          <cell r="GN563">
            <v>0</v>
          </cell>
          <cell r="GQ563">
            <v>6222799.8880559998</v>
          </cell>
          <cell r="GR563">
            <v>684591.64854750002</v>
          </cell>
          <cell r="GU563" t="str">
            <v>Baseboard/Wall/Radiant</v>
          </cell>
          <cell r="GX563" t="str">
            <v>None</v>
          </cell>
          <cell r="GY563" t="str">
            <v>WA</v>
          </cell>
          <cell r="GZ563">
            <v>2003.71557617188</v>
          </cell>
        </row>
        <row r="564">
          <cell r="AD564" t="str">
            <v>OR</v>
          </cell>
          <cell r="AH564" t="str">
            <v>OR</v>
          </cell>
          <cell r="AI564" t="str">
            <v>1980-1992</v>
          </cell>
          <cell r="AJ564">
            <v>6932.7380000000003</v>
          </cell>
          <cell r="AK564" t="b">
            <v>1</v>
          </cell>
          <cell r="AN564" t="str">
            <v>WA</v>
          </cell>
          <cell r="AO564" t="str">
            <v>Wood</v>
          </cell>
          <cell r="AP564" t="str">
            <v>Pre 1980</v>
          </cell>
          <cell r="AQ564" t="str">
            <v>Crawlspace</v>
          </cell>
          <cell r="AR564">
            <v>2003.71557617188</v>
          </cell>
          <cell r="AU564" t="str">
            <v>No</v>
          </cell>
          <cell r="AV564" t="b">
            <v>0</v>
          </cell>
          <cell r="AX564">
            <v>1913548.3752441455</v>
          </cell>
          <cell r="AY564" t="b">
            <v>0</v>
          </cell>
          <cell r="AZ564">
            <v>1999144.9005710743</v>
          </cell>
          <cell r="BA564" t="str">
            <v/>
          </cell>
          <cell r="BB564" t="str">
            <v/>
          </cell>
          <cell r="BC564">
            <v>0.99999978847894622</v>
          </cell>
          <cell r="BF564" t="str">
            <v>OR</v>
          </cell>
          <cell r="BG564" t="str">
            <v>Heat Pump (Central System)</v>
          </cell>
          <cell r="BH564" t="str">
            <v>Pre 1980</v>
          </cell>
          <cell r="BI564" t="str">
            <v>Crawlspace</v>
          </cell>
          <cell r="BJ564">
            <v>1612.69177246094</v>
          </cell>
          <cell r="BM564" t="str">
            <v>Yes</v>
          </cell>
          <cell r="BN564">
            <v>1896525.5244140655</v>
          </cell>
          <cell r="BO564" t="b">
            <v>0</v>
          </cell>
          <cell r="BP564">
            <v>0</v>
          </cell>
          <cell r="BQ564">
            <v>1</v>
          </cell>
          <cell r="BR564">
            <v>1612.69177246094</v>
          </cell>
          <cell r="BU564" t="str">
            <v>OR</v>
          </cell>
          <cell r="BV564" t="str">
            <v>Pre 1980</v>
          </cell>
          <cell r="BW564" t="str">
            <v>Gas Storage Inside Conditioned Space</v>
          </cell>
          <cell r="BY564">
            <v>1188.027</v>
          </cell>
          <cell r="BZ564" t="str">
            <v>le55</v>
          </cell>
          <cell r="CF564" t="str">
            <v>Conditioned</v>
          </cell>
          <cell r="CG564">
            <v>4956.4930000000004</v>
          </cell>
          <cell r="CH564" t="str">
            <v>WA</v>
          </cell>
          <cell r="CI564" t="str">
            <v>Bottom-Freezer (Including French Door) w/ TTD Ice</v>
          </cell>
          <cell r="CJ564">
            <v>99129.860000000015</v>
          </cell>
          <cell r="CK564" t="b">
            <v>0</v>
          </cell>
          <cell r="CQ564" t="str">
            <v>Unconditioned</v>
          </cell>
          <cell r="CR564">
            <v>1144.6790000000001</v>
          </cell>
          <cell r="CS564" t="str">
            <v>MT</v>
          </cell>
          <cell r="CT564" t="str">
            <v>Chest</v>
          </cell>
          <cell r="CU564">
            <v>27472.296000000002</v>
          </cell>
          <cell r="CV564" t="b">
            <v>0</v>
          </cell>
          <cell r="CZ564">
            <v>1524.7619999999999</v>
          </cell>
          <cell r="DA564" t="str">
            <v>WA</v>
          </cell>
          <cell r="DC564" t="str">
            <v>Horizontal Axis</v>
          </cell>
          <cell r="DG564" t="str">
            <v>Electric</v>
          </cell>
          <cell r="DH564">
            <v>2003.7159999999999</v>
          </cell>
          <cell r="DI564" t="str">
            <v>WA</v>
          </cell>
          <cell r="DL564" t="str">
            <v>Propane</v>
          </cell>
          <cell r="DM564" t="str">
            <v>Electric</v>
          </cell>
          <cell r="DN564">
            <v>4956.4930000000004</v>
          </cell>
          <cell r="DO564" t="str">
            <v>WA</v>
          </cell>
          <cell r="DS564">
            <v>1524.7619999999999</v>
          </cell>
          <cell r="DT564" t="str">
            <v>WA</v>
          </cell>
          <cell r="DU564" t="str">
            <v>32to46</v>
          </cell>
          <cell r="DX564" t="b">
            <v>0</v>
          </cell>
          <cell r="DY564">
            <v>1524.7619999999999</v>
          </cell>
          <cell r="DZ564" t="str">
            <v>WA</v>
          </cell>
          <cell r="EC564" t="str">
            <v>Desktop</v>
          </cell>
          <cell r="ED564">
            <v>1464.694</v>
          </cell>
          <cell r="EE564" t="str">
            <v>WA</v>
          </cell>
          <cell r="EH564" t="str">
            <v>le20</v>
          </cell>
          <cell r="EI564">
            <v>1188.027</v>
          </cell>
          <cell r="EJ564" t="str">
            <v>OR</v>
          </cell>
          <cell r="EO564">
            <v>3785.7640000000001</v>
          </cell>
          <cell r="EP564" t="str">
            <v>ID</v>
          </cell>
          <cell r="ES564">
            <v>3785.7640000000001</v>
          </cell>
          <cell r="ET564" t="str">
            <v>ID</v>
          </cell>
          <cell r="EZ564" t="str">
            <v>OR</v>
          </cell>
          <cell r="FA564" t="str">
            <v>Other</v>
          </cell>
          <cell r="FB564">
            <v>1684655.334</v>
          </cell>
          <cell r="FC564">
            <v>873524.98800000001</v>
          </cell>
          <cell r="FI564" t="str">
            <v>WA</v>
          </cell>
          <cell r="FJ564" t="str">
            <v>Kitchen</v>
          </cell>
          <cell r="FK564" t="str">
            <v>EISAq</v>
          </cell>
          <cell r="FL564">
            <v>84156.072</v>
          </cell>
          <cell r="FS564" t="str">
            <v>WA</v>
          </cell>
          <cell r="FT564" t="str">
            <v>EISAq</v>
          </cell>
          <cell r="FV564">
            <v>652598.13599999994</v>
          </cell>
          <cell r="GD564" t="str">
            <v>OR</v>
          </cell>
          <cell r="GE564">
            <v>33270209.662</v>
          </cell>
          <cell r="GF564">
            <v>25886843.692000002</v>
          </cell>
          <cell r="GI564">
            <v>1</v>
          </cell>
          <cell r="GJ564">
            <v>2</v>
          </cell>
          <cell r="GK564" t="str">
            <v>OR</v>
          </cell>
          <cell r="GL564">
            <v>6932.7380000000003</v>
          </cell>
          <cell r="GM564" t="str">
            <v>1980-1992</v>
          </cell>
          <cell r="GN564">
            <v>0</v>
          </cell>
          <cell r="GQ564">
            <v>34321434.590415999</v>
          </cell>
          <cell r="GR564">
            <v>4227410.3139500003</v>
          </cell>
          <cell r="GU564" t="str">
            <v>Natural Gas FAF</v>
          </cell>
          <cell r="GX564" t="str">
            <v>None</v>
          </cell>
          <cell r="GY564" t="str">
            <v>WA</v>
          </cell>
          <cell r="GZ564">
            <v>4956.49267578125</v>
          </cell>
        </row>
        <row r="565">
          <cell r="AD565" t="str">
            <v>WA</v>
          </cell>
          <cell r="AH565" t="str">
            <v>WA</v>
          </cell>
          <cell r="AI565" t="str">
            <v>Pre 1980</v>
          </cell>
          <cell r="AJ565">
            <v>2003.7159999999999</v>
          </cell>
          <cell r="AK565" t="b">
            <v>1</v>
          </cell>
          <cell r="AN565" t="str">
            <v>WA</v>
          </cell>
          <cell r="AO565" t="str">
            <v>Baseboard/Wall/Radiant</v>
          </cell>
          <cell r="AP565" t="str">
            <v>Pre 1980</v>
          </cell>
          <cell r="AQ565" t="str">
            <v>Slab on Grade</v>
          </cell>
          <cell r="AR565">
            <v>4956.49267578125</v>
          </cell>
          <cell r="AU565" t="str">
            <v>No</v>
          </cell>
          <cell r="AV565" t="b">
            <v>1</v>
          </cell>
          <cell r="AX565">
            <v>5095274.470703125</v>
          </cell>
          <cell r="AY565" t="b">
            <v>0</v>
          </cell>
          <cell r="AZ565">
            <v>2145170.0300781252</v>
          </cell>
          <cell r="BA565">
            <v>1</v>
          </cell>
          <cell r="BB565">
            <v>4956.49267578125</v>
          </cell>
          <cell r="BC565">
            <v>0.99999993458706582</v>
          </cell>
          <cell r="BF565" t="str">
            <v>ID</v>
          </cell>
          <cell r="BG565" t="str">
            <v>Window A/C</v>
          </cell>
          <cell r="BH565" t="str">
            <v>1980-1992</v>
          </cell>
          <cell r="BI565" t="str">
            <v>Slab on Grade</v>
          </cell>
          <cell r="BJ565">
            <v>3785.76440429688</v>
          </cell>
          <cell r="BM565" t="str">
            <v>No</v>
          </cell>
          <cell r="BN565">
            <v>4240056.1328125056</v>
          </cell>
          <cell r="BO565" t="b">
            <v>0</v>
          </cell>
          <cell r="BP565">
            <v>1438211.8971923846</v>
          </cell>
          <cell r="BQ565">
            <v>1</v>
          </cell>
          <cell r="BR565">
            <v>3785.76440429688</v>
          </cell>
          <cell r="BU565" t="str">
            <v>WA</v>
          </cell>
          <cell r="BV565" t="str">
            <v>Pre 1980</v>
          </cell>
          <cell r="BW565" t="str">
            <v>Electric Storage - Inside Conditioned Space</v>
          </cell>
          <cell r="BY565">
            <v>1150.8789999999999</v>
          </cell>
          <cell r="BZ565" t="str">
            <v>gt55</v>
          </cell>
          <cell r="CF565" t="str">
            <v>Unconditioned</v>
          </cell>
          <cell r="CG565">
            <v>4956.4930000000004</v>
          </cell>
          <cell r="CH565" t="str">
            <v>WA</v>
          </cell>
          <cell r="CI565" t="str">
            <v>Bottom-Freezer (Including French Door) w/o TTD Ice</v>
          </cell>
          <cell r="CJ565">
            <v>99129.860000000015</v>
          </cell>
          <cell r="CK565" t="b">
            <v>0</v>
          </cell>
          <cell r="CQ565" t="str">
            <v>Conditioned</v>
          </cell>
          <cell r="CR565">
            <v>1904.288</v>
          </cell>
          <cell r="CS565" t="str">
            <v>WA</v>
          </cell>
          <cell r="CT565" t="str">
            <v>Chest</v>
          </cell>
          <cell r="CU565">
            <v>26660.031999999999</v>
          </cell>
          <cell r="CV565" t="b">
            <v>0</v>
          </cell>
          <cell r="CZ565">
            <v>1524.7619999999999</v>
          </cell>
          <cell r="DA565" t="str">
            <v>WA</v>
          </cell>
          <cell r="DC565" t="str">
            <v>Vertical Axis</v>
          </cell>
          <cell r="DG565" t="str">
            <v>Electric</v>
          </cell>
          <cell r="DH565">
            <v>2003.7159999999999</v>
          </cell>
          <cell r="DI565" t="str">
            <v>WA</v>
          </cell>
          <cell r="DL565" t="str">
            <v>Electric</v>
          </cell>
          <cell r="DM565" t="str">
            <v>Electric</v>
          </cell>
          <cell r="DN565">
            <v>1188.027</v>
          </cell>
          <cell r="DO565" t="str">
            <v>OR</v>
          </cell>
          <cell r="DS565">
            <v>1524.7619999999999</v>
          </cell>
          <cell r="DT565" t="str">
            <v>WA</v>
          </cell>
          <cell r="DU565" t="str">
            <v>lt32</v>
          </cell>
          <cell r="DX565" t="b">
            <v>1</v>
          </cell>
          <cell r="DY565">
            <v>1524.7619999999999</v>
          </cell>
          <cell r="DZ565" t="str">
            <v>WA</v>
          </cell>
          <cell r="EC565" t="str">
            <v>Laptop</v>
          </cell>
          <cell r="ED565">
            <v>4956.4930000000004</v>
          </cell>
          <cell r="EE565" t="str">
            <v>WA</v>
          </cell>
          <cell r="EH565" t="str">
            <v>le20</v>
          </cell>
          <cell r="EI565">
            <v>1188.027</v>
          </cell>
          <cell r="EJ565" t="str">
            <v>OR</v>
          </cell>
          <cell r="EO565">
            <v>3785.7640000000001</v>
          </cell>
          <cell r="EP565" t="str">
            <v>ID</v>
          </cell>
          <cell r="ES565">
            <v>3785.7640000000001</v>
          </cell>
          <cell r="ET565" t="str">
            <v>ID</v>
          </cell>
          <cell r="EZ565" t="str">
            <v>WA</v>
          </cell>
          <cell r="FA565" t="str">
            <v>Bathroom</v>
          </cell>
          <cell r="FB565">
            <v>1650512.1690000002</v>
          </cell>
          <cell r="FC565">
            <v>1665381.648</v>
          </cell>
          <cell r="FI565" t="str">
            <v>WA</v>
          </cell>
          <cell r="FJ565" t="str">
            <v>Living Room/Family Room</v>
          </cell>
          <cell r="FK565" t="str">
            <v>EISAq</v>
          </cell>
          <cell r="FL565">
            <v>132245.25599999999</v>
          </cell>
          <cell r="FS565" t="str">
            <v>WA</v>
          </cell>
          <cell r="FT565" t="str">
            <v>EISAx</v>
          </cell>
          <cell r="FV565">
            <v>1052085.78</v>
          </cell>
          <cell r="GD565" t="str">
            <v>WA</v>
          </cell>
          <cell r="GE565">
            <v>3238005.0559999999</v>
          </cell>
          <cell r="GF565">
            <v>2388429.4720000001</v>
          </cell>
          <cell r="GI565">
            <v>1</v>
          </cell>
          <cell r="GJ565">
            <v>1</v>
          </cell>
          <cell r="GK565" t="str">
            <v>WA</v>
          </cell>
          <cell r="GL565">
            <v>2003.7159999999999</v>
          </cell>
          <cell r="GM565" t="str">
            <v>Pre 1980</v>
          </cell>
          <cell r="GN565">
            <v>-1</v>
          </cell>
          <cell r="GQ565">
            <v>10718403.861307999</v>
          </cell>
          <cell r="GR565">
            <v>344634.14270999999</v>
          </cell>
          <cell r="GU565" t="str">
            <v>Natural Gas FAF</v>
          </cell>
          <cell r="GX565" t="str">
            <v>Baseboard/Wall/Radiant</v>
          </cell>
          <cell r="GY565" t="str">
            <v>WA</v>
          </cell>
          <cell r="GZ565">
            <v>1464.69372558594</v>
          </cell>
        </row>
        <row r="566">
          <cell r="AD566" t="str">
            <v>WA</v>
          </cell>
          <cell r="AH566" t="str">
            <v>WA</v>
          </cell>
          <cell r="AI566" t="str">
            <v>Pre 1980</v>
          </cell>
          <cell r="AJ566">
            <v>1524.7619999999999</v>
          </cell>
          <cell r="AK566" t="b">
            <v>1</v>
          </cell>
          <cell r="AN566" t="str">
            <v>WA</v>
          </cell>
          <cell r="AO566" t="str">
            <v>Natural Gas FAF</v>
          </cell>
          <cell r="AP566" t="str">
            <v>Pre 1980</v>
          </cell>
          <cell r="AQ566" t="str">
            <v>Slab on Grade</v>
          </cell>
          <cell r="AR566">
            <v>2003.71557617188</v>
          </cell>
          <cell r="AU566" t="str">
            <v>No</v>
          </cell>
          <cell r="AV566" t="b">
            <v>1</v>
          </cell>
          <cell r="AX566">
            <v>4428211.4233398549</v>
          </cell>
          <cell r="AY566" t="b">
            <v>0</v>
          </cell>
          <cell r="AZ566">
            <v>2813627.4306384348</v>
          </cell>
          <cell r="BA566">
            <v>1</v>
          </cell>
          <cell r="BB566">
            <v>2003.71557617188</v>
          </cell>
          <cell r="BC566">
            <v>0.99999978847894622</v>
          </cell>
          <cell r="BF566" t="str">
            <v>OR</v>
          </cell>
          <cell r="BG566" t="str">
            <v>Central Air Conditioning (Ducted System)</v>
          </cell>
          <cell r="BH566" t="str">
            <v>Pre 1980</v>
          </cell>
          <cell r="BI566" t="str">
            <v>Crawlspace</v>
          </cell>
          <cell r="BJ566">
            <v>1925.05932617188</v>
          </cell>
          <cell r="BM566" t="str">
            <v>No</v>
          </cell>
          <cell r="BN566">
            <v>5105257.3330078255</v>
          </cell>
          <cell r="BO566" t="b">
            <v>0</v>
          </cell>
          <cell r="BP566">
            <v>2219703.1314577693</v>
          </cell>
          <cell r="BQ566">
            <v>1</v>
          </cell>
          <cell r="BR566">
            <v>1925.05932617188</v>
          </cell>
          <cell r="BU566" t="str">
            <v>WA</v>
          </cell>
          <cell r="BV566" t="str">
            <v>Pre 1980</v>
          </cell>
          <cell r="BW566" t="str">
            <v>Electric Storage - Inside Conditioned Space</v>
          </cell>
          <cell r="BY566">
            <v>2003.7159999999999</v>
          </cell>
          <cell r="BZ566" t="str">
            <v>gt55</v>
          </cell>
          <cell r="CF566" t="str">
            <v>Conditioned</v>
          </cell>
          <cell r="CG566">
            <v>4956.4930000000004</v>
          </cell>
          <cell r="CH566" t="str">
            <v>WA</v>
          </cell>
          <cell r="CI566" t="str">
            <v>Bottom-Freezer (Including French Door) w/ TTD Ice</v>
          </cell>
          <cell r="CJ566">
            <v>128868.81800000001</v>
          </cell>
          <cell r="CK566" t="b">
            <v>0</v>
          </cell>
          <cell r="CQ566" t="str">
            <v>Conditioned</v>
          </cell>
          <cell r="CR566">
            <v>2079.9929999999999</v>
          </cell>
          <cell r="CS566" t="str">
            <v>WA</v>
          </cell>
          <cell r="CT566" t="str">
            <v>Upright</v>
          </cell>
          <cell r="CU566">
            <v>24959.915999999997</v>
          </cell>
          <cell r="CV566" t="b">
            <v>0</v>
          </cell>
          <cell r="CZ566">
            <v>2003.7159999999999</v>
          </cell>
          <cell r="DA566" t="str">
            <v>WA</v>
          </cell>
          <cell r="DC566" t="str">
            <v>Vertical Axis</v>
          </cell>
          <cell r="DG566" t="str">
            <v>Electric</v>
          </cell>
          <cell r="DH566">
            <v>6932.7380000000003</v>
          </cell>
          <cell r="DI566" t="str">
            <v>OR</v>
          </cell>
          <cell r="DL566" t="str">
            <v>Electric</v>
          </cell>
          <cell r="DM566" t="str">
            <v>Electric</v>
          </cell>
          <cell r="DN566">
            <v>4956.4930000000004</v>
          </cell>
          <cell r="DO566" t="str">
            <v>WA</v>
          </cell>
          <cell r="DS566">
            <v>6932.7380000000003</v>
          </cell>
          <cell r="DT566" t="str">
            <v>OR</v>
          </cell>
          <cell r="DU566" t="str">
            <v>lt32</v>
          </cell>
          <cell r="DX566" t="b">
            <v>0</v>
          </cell>
          <cell r="DY566">
            <v>1524.7619999999999</v>
          </cell>
          <cell r="DZ566" t="str">
            <v>WA</v>
          </cell>
          <cell r="EC566" t="str">
            <v>Laptop</v>
          </cell>
          <cell r="ED566">
            <v>4956.4930000000004</v>
          </cell>
          <cell r="EE566" t="str">
            <v>WA</v>
          </cell>
          <cell r="EH566" t="str">
            <v>le20</v>
          </cell>
          <cell r="EI566">
            <v>6932.7380000000003</v>
          </cell>
          <cell r="EJ566" t="str">
            <v>OR</v>
          </cell>
          <cell r="EO566">
            <v>2079.9929999999999</v>
          </cell>
          <cell r="EP566" t="str">
            <v>WA</v>
          </cell>
          <cell r="ES566">
            <v>2079.9929999999999</v>
          </cell>
          <cell r="ET566" t="str">
            <v>WA</v>
          </cell>
          <cell r="EZ566" t="str">
            <v>WA</v>
          </cell>
          <cell r="FA566" t="str">
            <v>Bedrooms</v>
          </cell>
          <cell r="FB566">
            <v>2359290.6680000001</v>
          </cell>
          <cell r="FC566">
            <v>3196937.9850000003</v>
          </cell>
          <cell r="FI566" t="str">
            <v>WA</v>
          </cell>
          <cell r="FJ566" t="str">
            <v>Other</v>
          </cell>
          <cell r="FK566" t="str">
            <v>EISAq</v>
          </cell>
          <cell r="FL566">
            <v>899668.48399999994</v>
          </cell>
          <cell r="FS566" t="str">
            <v>WA</v>
          </cell>
          <cell r="FT566" t="str">
            <v>EISAnqnx</v>
          </cell>
          <cell r="FV566">
            <v>2119419.1799999997</v>
          </cell>
          <cell r="GD566" t="str">
            <v>WA</v>
          </cell>
          <cell r="GE566">
            <v>4835020.3020000001</v>
          </cell>
          <cell r="GF566">
            <v>3212673.534</v>
          </cell>
          <cell r="GI566">
            <v>1</v>
          </cell>
          <cell r="GJ566">
            <v>1</v>
          </cell>
          <cell r="GK566" t="str">
            <v>WA</v>
          </cell>
          <cell r="GL566">
            <v>1524.7619999999999</v>
          </cell>
          <cell r="GM566" t="str">
            <v>Pre 1980</v>
          </cell>
          <cell r="GN566">
            <v>0</v>
          </cell>
          <cell r="GQ566">
            <v>7547541.4047599994</v>
          </cell>
          <cell r="GR566">
            <v>442748.95384500001</v>
          </cell>
          <cell r="GU566" t="str">
            <v>Baseboard/Wall/Radiant</v>
          </cell>
          <cell r="GX566" t="str">
            <v>None</v>
          </cell>
          <cell r="GY566" t="str">
            <v>WA</v>
          </cell>
          <cell r="GZ566">
            <v>4956.49267578125</v>
          </cell>
        </row>
        <row r="567">
          <cell r="AD567" t="str">
            <v>WA</v>
          </cell>
          <cell r="AH567" t="str">
            <v>WA</v>
          </cell>
          <cell r="AI567" t="str">
            <v>Pre 1980</v>
          </cell>
          <cell r="AJ567">
            <v>1524.7619999999999</v>
          </cell>
          <cell r="AK567" t="b">
            <v>1</v>
          </cell>
          <cell r="AN567" t="str">
            <v>WA</v>
          </cell>
          <cell r="AO567" t="str">
            <v>Natural Gas FAF</v>
          </cell>
          <cell r="AP567" t="str">
            <v>Pre 1980</v>
          </cell>
          <cell r="AQ567" t="str">
            <v>Basement</v>
          </cell>
          <cell r="AR567">
            <v>1524.76245117188</v>
          </cell>
          <cell r="AU567" t="str">
            <v>No</v>
          </cell>
          <cell r="AV567" t="b">
            <v>1</v>
          </cell>
          <cell r="AX567">
            <v>2887900.0825195406</v>
          </cell>
          <cell r="AY567" t="b">
            <v>0</v>
          </cell>
          <cell r="AZ567">
            <v>595221.51806396677</v>
          </cell>
          <cell r="BA567">
            <v>1</v>
          </cell>
          <cell r="BB567">
            <v>1524.76245117188</v>
          </cell>
          <cell r="BC567">
            <v>1.0000002958965923</v>
          </cell>
          <cell r="BF567" t="str">
            <v>ID</v>
          </cell>
          <cell r="BG567" t="str">
            <v>Central Air Conditioning (Ducted System)</v>
          </cell>
          <cell r="BH567" t="str">
            <v>Pre 1980</v>
          </cell>
          <cell r="BI567" t="str">
            <v>Basement</v>
          </cell>
          <cell r="BJ567">
            <v>1192.46508789063</v>
          </cell>
          <cell r="BM567" t="str">
            <v>Yes</v>
          </cell>
          <cell r="BN567">
            <v>3357981.687500014</v>
          </cell>
          <cell r="BO567" t="b">
            <v>0</v>
          </cell>
          <cell r="BP567">
            <v>0</v>
          </cell>
          <cell r="BQ567">
            <v>1</v>
          </cell>
          <cell r="BR567">
            <v>1192.46508789063</v>
          </cell>
          <cell r="BU567" t="str">
            <v>OR</v>
          </cell>
          <cell r="BV567" t="str">
            <v>Pre 1980</v>
          </cell>
          <cell r="BW567" t="str">
            <v>Gas Storage Outside Conditioned Space</v>
          </cell>
          <cell r="BY567">
            <v>1188.027</v>
          </cell>
          <cell r="BZ567" t="str">
            <v>le55</v>
          </cell>
          <cell r="CF567" t="str">
            <v>Unconditioned</v>
          </cell>
          <cell r="CG567">
            <v>4956.4930000000004</v>
          </cell>
          <cell r="CH567" t="str">
            <v>WA</v>
          </cell>
          <cell r="CI567" t="str">
            <v>Top-Freezer w/o TTD Ice</v>
          </cell>
          <cell r="CJ567">
            <v>109042.84600000001</v>
          </cell>
          <cell r="CK567" t="b">
            <v>0</v>
          </cell>
          <cell r="CQ567" t="str">
            <v>Conditioned</v>
          </cell>
          <cell r="CR567">
            <v>1904.288</v>
          </cell>
          <cell r="CS567" t="str">
            <v>WA</v>
          </cell>
          <cell r="CT567" t="str">
            <v>Upright</v>
          </cell>
          <cell r="CU567">
            <v>34277.184000000001</v>
          </cell>
          <cell r="CV567" t="b">
            <v>0</v>
          </cell>
          <cell r="CZ567">
            <v>4956.4930000000004</v>
          </cell>
          <cell r="DA567" t="str">
            <v>WA</v>
          </cell>
          <cell r="DC567" t="str">
            <v>Vertical Axis</v>
          </cell>
          <cell r="DG567" t="str">
            <v>Electric</v>
          </cell>
          <cell r="DH567">
            <v>2003.7159999999999</v>
          </cell>
          <cell r="DI567" t="str">
            <v>WA</v>
          </cell>
          <cell r="DL567" t="str">
            <v>Gas</v>
          </cell>
          <cell r="DM567" t="str">
            <v>Electric</v>
          </cell>
          <cell r="DN567">
            <v>4956.4930000000004</v>
          </cell>
          <cell r="DO567" t="str">
            <v>WA</v>
          </cell>
          <cell r="DS567">
            <v>6932.7380000000003</v>
          </cell>
          <cell r="DT567" t="str">
            <v>OR</v>
          </cell>
          <cell r="DU567" t="str">
            <v>32to46</v>
          </cell>
          <cell r="DX567" t="b">
            <v>0</v>
          </cell>
          <cell r="DY567">
            <v>1464.694</v>
          </cell>
          <cell r="DZ567" t="str">
            <v>WA</v>
          </cell>
          <cell r="EC567" t="str">
            <v>Laptop</v>
          </cell>
          <cell r="ED567">
            <v>4956.4930000000004</v>
          </cell>
          <cell r="EE567" t="str">
            <v>WA</v>
          </cell>
          <cell r="EH567" t="str">
            <v>gt20</v>
          </cell>
          <cell r="EI567">
            <v>6932.7380000000003</v>
          </cell>
          <cell r="EJ567" t="str">
            <v>OR</v>
          </cell>
          <cell r="EO567">
            <v>2130.886</v>
          </cell>
          <cell r="EP567" t="str">
            <v>MT</v>
          </cell>
          <cell r="ES567">
            <v>3785.7640000000001</v>
          </cell>
          <cell r="ET567" t="str">
            <v>ID</v>
          </cell>
          <cell r="EZ567" t="str">
            <v>WA</v>
          </cell>
          <cell r="FA567" t="str">
            <v>Exterior</v>
          </cell>
          <cell r="FB567">
            <v>1462165.4350000001</v>
          </cell>
          <cell r="FC567">
            <v>13283401.24</v>
          </cell>
          <cell r="FI567" t="str">
            <v>WA</v>
          </cell>
          <cell r="FJ567" t="str">
            <v>Other</v>
          </cell>
          <cell r="FK567" t="str">
            <v>EISAx</v>
          </cell>
          <cell r="FL567">
            <v>841560.72</v>
          </cell>
          <cell r="FS567" t="str">
            <v>WA</v>
          </cell>
          <cell r="FT567" t="str">
            <v>EISAq</v>
          </cell>
          <cell r="FV567">
            <v>1227433.4099999999</v>
          </cell>
          <cell r="GD567" t="str">
            <v>WA</v>
          </cell>
          <cell r="GE567">
            <v>3470358.3119999999</v>
          </cell>
          <cell r="GF567">
            <v>4961575.5479999995</v>
          </cell>
          <cell r="GI567">
            <v>1</v>
          </cell>
          <cell r="GJ567">
            <v>1</v>
          </cell>
          <cell r="GK567" t="str">
            <v>WA</v>
          </cell>
          <cell r="GL567">
            <v>1524.7619999999999</v>
          </cell>
          <cell r="GM567" t="str">
            <v>Pre 1980</v>
          </cell>
          <cell r="GN567">
            <v>0</v>
          </cell>
          <cell r="GQ567">
            <v>7547541.4047599994</v>
          </cell>
          <cell r="GR567">
            <v>442748.95384500001</v>
          </cell>
          <cell r="GU567" t="str">
            <v>Natural Gas FAF</v>
          </cell>
          <cell r="GX567" t="str">
            <v>Natural Gas Other</v>
          </cell>
          <cell r="GY567" t="str">
            <v>WA</v>
          </cell>
          <cell r="GZ567">
            <v>4956.49267578125</v>
          </cell>
        </row>
        <row r="568">
          <cell r="AD568" t="str">
            <v>WA</v>
          </cell>
          <cell r="AH568" t="str">
            <v>WA</v>
          </cell>
          <cell r="AI568" t="str">
            <v>Pre 1980</v>
          </cell>
          <cell r="AJ568">
            <v>1524.7619999999999</v>
          </cell>
          <cell r="AK568" t="b">
            <v>1</v>
          </cell>
          <cell r="AN568" t="str">
            <v>OR</v>
          </cell>
          <cell r="AO568" t="str">
            <v>Baseboard/Wall/Radiant</v>
          </cell>
          <cell r="AP568" t="str">
            <v>Pre 1980</v>
          </cell>
          <cell r="AQ568" t="str">
            <v>Crawlspace</v>
          </cell>
          <cell r="AR568">
            <v>1188.02661132813</v>
          </cell>
          <cell r="AU568" t="str">
            <v>No</v>
          </cell>
          <cell r="AV568" t="b">
            <v>0</v>
          </cell>
          <cell r="AX568">
            <v>1311581.3789062556</v>
          </cell>
          <cell r="AY568" t="b">
            <v>0</v>
          </cell>
          <cell r="AZ568">
            <v>256081.39332233992</v>
          </cell>
          <cell r="BA568" t="str">
            <v/>
          </cell>
          <cell r="BB568" t="str">
            <v/>
          </cell>
          <cell r="BC568">
            <v>0.99999967284256164</v>
          </cell>
          <cell r="BF568" t="str">
            <v>ID</v>
          </cell>
          <cell r="BG568" t="str">
            <v>Heat Pump (Central System)</v>
          </cell>
          <cell r="BH568" t="str">
            <v>Post 2006</v>
          </cell>
          <cell r="BI568" t="str">
            <v>Crawlspace</v>
          </cell>
          <cell r="BJ568">
            <v>1192.46508789063</v>
          </cell>
          <cell r="BM568" t="str">
            <v>No</v>
          </cell>
          <cell r="BN568">
            <v>2570954.7294921982</v>
          </cell>
          <cell r="BO568" t="b">
            <v>0</v>
          </cell>
          <cell r="BP568">
            <v>362958.4690708511</v>
          </cell>
          <cell r="BQ568">
            <v>1</v>
          </cell>
          <cell r="BR568">
            <v>1192.46508789063</v>
          </cell>
          <cell r="BU568" t="str">
            <v>WA</v>
          </cell>
          <cell r="BV568" t="str">
            <v>Pre 1980</v>
          </cell>
          <cell r="BW568" t="str">
            <v>Gas Storage Inside Conditioned Space</v>
          </cell>
          <cell r="BY568">
            <v>1464.694</v>
          </cell>
          <cell r="BZ568" t="str">
            <v>le55</v>
          </cell>
          <cell r="CF568" t="str">
            <v>Conditioned</v>
          </cell>
          <cell r="CG568">
            <v>2003.7159999999999</v>
          </cell>
          <cell r="CH568" t="str">
            <v>WA</v>
          </cell>
          <cell r="CI568" t="str">
            <v>Side-by-Side w/ TTD Ice</v>
          </cell>
          <cell r="CJ568">
            <v>70130.06</v>
          </cell>
          <cell r="CK568" t="b">
            <v>0</v>
          </cell>
          <cell r="CQ568" t="str">
            <v>Unconditioned</v>
          </cell>
          <cell r="CR568">
            <v>1612.692</v>
          </cell>
          <cell r="CS568" t="str">
            <v>OR</v>
          </cell>
          <cell r="CT568" t="str">
            <v>Upright</v>
          </cell>
          <cell r="CU568">
            <v>35479.224000000002</v>
          </cell>
          <cell r="CV568" t="b">
            <v>0</v>
          </cell>
          <cell r="CZ568">
            <v>1524.7619999999999</v>
          </cell>
          <cell r="DA568" t="str">
            <v>WA</v>
          </cell>
          <cell r="DC568" t="str">
            <v>Vertical Axis</v>
          </cell>
          <cell r="DG568" t="str">
            <v>Electric</v>
          </cell>
          <cell r="DH568">
            <v>1524.7619999999999</v>
          </cell>
          <cell r="DI568" t="str">
            <v>WA</v>
          </cell>
          <cell r="DL568" t="str">
            <v>Electric</v>
          </cell>
          <cell r="DM568" t="str">
            <v>Gas</v>
          </cell>
          <cell r="DN568">
            <v>4956.4930000000004</v>
          </cell>
          <cell r="DO568" t="str">
            <v>WA</v>
          </cell>
          <cell r="DS568">
            <v>1524.7619999999999</v>
          </cell>
          <cell r="DT568" t="str">
            <v>WA</v>
          </cell>
          <cell r="DU568" t="str">
            <v>32to46</v>
          </cell>
          <cell r="DX568" t="b">
            <v>0</v>
          </cell>
          <cell r="DY568">
            <v>1464.694</v>
          </cell>
          <cell r="DZ568" t="str">
            <v>WA</v>
          </cell>
          <cell r="EC568" t="str">
            <v>Laptop</v>
          </cell>
          <cell r="ED568">
            <v>4956.4930000000004</v>
          </cell>
          <cell r="EE568" t="str">
            <v>WA</v>
          </cell>
          <cell r="EH568" t="str">
            <v>le20</v>
          </cell>
          <cell r="EI568">
            <v>1150.8789999999999</v>
          </cell>
          <cell r="EJ568" t="str">
            <v>WA</v>
          </cell>
          <cell r="EO568">
            <v>1144.6790000000001</v>
          </cell>
          <cell r="EP568" t="str">
            <v>MT</v>
          </cell>
          <cell r="ES568">
            <v>1144.6790000000001</v>
          </cell>
          <cell r="ET568" t="str">
            <v>MT</v>
          </cell>
          <cell r="EZ568" t="str">
            <v>WA</v>
          </cell>
          <cell r="FA568" t="str">
            <v>Garage</v>
          </cell>
          <cell r="FB568">
            <v>2478246.5</v>
          </cell>
          <cell r="FC568">
            <v>1561295.2950000002</v>
          </cell>
          <cell r="FI568" t="str">
            <v>WA</v>
          </cell>
          <cell r="FJ568" t="str">
            <v>Bathroom</v>
          </cell>
          <cell r="FK568" t="str">
            <v>EISAnqnx</v>
          </cell>
          <cell r="FL568">
            <v>1189558.32</v>
          </cell>
          <cell r="FS568" t="str">
            <v>WA</v>
          </cell>
          <cell r="FT568" t="str">
            <v>EISAx</v>
          </cell>
          <cell r="FV568">
            <v>1654366.77</v>
          </cell>
          <cell r="GD568" t="str">
            <v>WA</v>
          </cell>
          <cell r="GE568">
            <v>4348621.2239999995</v>
          </cell>
          <cell r="GF568">
            <v>3760063.0919999997</v>
          </cell>
          <cell r="GI568">
            <v>1</v>
          </cell>
          <cell r="GJ568">
            <v>1</v>
          </cell>
          <cell r="GK568" t="str">
            <v>WA</v>
          </cell>
          <cell r="GL568">
            <v>1524.7619999999999</v>
          </cell>
          <cell r="GM568" t="str">
            <v>Pre 1980</v>
          </cell>
          <cell r="GN568">
            <v>0</v>
          </cell>
          <cell r="GQ568">
            <v>7547541.4047599994</v>
          </cell>
          <cell r="GR568">
            <v>442748.95384500001</v>
          </cell>
          <cell r="GU568" t="str">
            <v>Natural Gas FAF</v>
          </cell>
          <cell r="GX568" t="str">
            <v>None</v>
          </cell>
          <cell r="GY568" t="str">
            <v>WA</v>
          </cell>
          <cell r="GZ568">
            <v>4956.49267578125</v>
          </cell>
        </row>
        <row r="569">
          <cell r="AD569" t="str">
            <v>WA</v>
          </cell>
          <cell r="AH569" t="str">
            <v>WA</v>
          </cell>
          <cell r="AI569" t="str">
            <v>Pre 1980</v>
          </cell>
          <cell r="AJ569">
            <v>2003.7159999999999</v>
          </cell>
          <cell r="AK569" t="b">
            <v>1</v>
          </cell>
          <cell r="AN569" t="str">
            <v>OR</v>
          </cell>
          <cell r="AO569" t="str">
            <v>Other</v>
          </cell>
          <cell r="AP569" t="str">
            <v>Pre 1980</v>
          </cell>
          <cell r="AQ569" t="str">
            <v>Crawlspace</v>
          </cell>
          <cell r="AR569">
            <v>1188.02661132813</v>
          </cell>
          <cell r="AU569" t="str">
            <v>No</v>
          </cell>
          <cell r="AV569" t="b">
            <v>1</v>
          </cell>
          <cell r="AX569">
            <v>1311581.3789062556</v>
          </cell>
          <cell r="AY569" t="b">
            <v>0</v>
          </cell>
          <cell r="AZ569">
            <v>256081.39332233992</v>
          </cell>
          <cell r="BA569">
            <v>1</v>
          </cell>
          <cell r="BB569">
            <v>1188.02661132813</v>
          </cell>
          <cell r="BC569">
            <v>0.99999967284256164</v>
          </cell>
          <cell r="BF569" t="str">
            <v>OR</v>
          </cell>
          <cell r="BG569" t="str">
            <v>Window A/C</v>
          </cell>
          <cell r="BH569" t="str">
            <v>Pre 1980</v>
          </cell>
          <cell r="BI569" t="str">
            <v>Crawlspace</v>
          </cell>
          <cell r="BJ569">
            <v>8264.9453125</v>
          </cell>
          <cell r="BM569" t="str">
            <v>No</v>
          </cell>
          <cell r="BN569">
            <v>11380829.6953125</v>
          </cell>
          <cell r="BO569" t="b">
            <v>0</v>
          </cell>
          <cell r="BP569">
            <v>6068310.4626960941</v>
          </cell>
          <cell r="BQ569">
            <v>1</v>
          </cell>
          <cell r="BR569">
            <v>8264.9453125</v>
          </cell>
          <cell r="BU569" t="str">
            <v>WA</v>
          </cell>
          <cell r="BV569" t="str">
            <v>Pre 1980</v>
          </cell>
          <cell r="BW569" t="str">
            <v>Electric Storage - Inside Conditioned Space</v>
          </cell>
          <cell r="BY569">
            <v>1464.694</v>
          </cell>
          <cell r="BZ569" t="str">
            <v>le55</v>
          </cell>
          <cell r="CF569" t="str">
            <v>Conditioned</v>
          </cell>
          <cell r="CG569">
            <v>1150.8789999999999</v>
          </cell>
          <cell r="CH569" t="str">
            <v>WA</v>
          </cell>
          <cell r="CI569" t="str">
            <v>Top-Freezer w/o TTD Ice</v>
          </cell>
          <cell r="CJ569">
            <v>25319.337999999996</v>
          </cell>
          <cell r="CK569" t="b">
            <v>0</v>
          </cell>
          <cell r="CQ569" t="str">
            <v>Unconditioned</v>
          </cell>
          <cell r="CR569">
            <v>2079.9929999999999</v>
          </cell>
          <cell r="CS569" t="str">
            <v>WA</v>
          </cell>
          <cell r="CT569" t="str">
            <v>Chest</v>
          </cell>
          <cell r="CU569">
            <v>37439.873999999996</v>
          </cell>
          <cell r="CV569" t="b">
            <v>0</v>
          </cell>
          <cell r="CZ569">
            <v>2003.7159999999999</v>
          </cell>
          <cell r="DA569" t="str">
            <v>WA</v>
          </cell>
          <cell r="DC569" t="str">
            <v>Horizontal Axis</v>
          </cell>
          <cell r="DG569" t="str">
            <v>Gas</v>
          </cell>
          <cell r="DH569">
            <v>1524.7619999999999</v>
          </cell>
          <cell r="DI569" t="str">
            <v>WA</v>
          </cell>
          <cell r="DL569" t="str">
            <v>Gas</v>
          </cell>
          <cell r="DM569" t="str">
            <v>Electric</v>
          </cell>
          <cell r="DN569">
            <v>1524.7619999999999</v>
          </cell>
          <cell r="DO569" t="str">
            <v>WA</v>
          </cell>
          <cell r="DS569">
            <v>6932.7380000000003</v>
          </cell>
          <cell r="DT569" t="str">
            <v>OR</v>
          </cell>
          <cell r="DU569" t="str">
            <v>32to46</v>
          </cell>
          <cell r="DX569" t="b">
            <v>0</v>
          </cell>
          <cell r="DY569">
            <v>2003.7159999999999</v>
          </cell>
          <cell r="DZ569" t="str">
            <v>WA</v>
          </cell>
          <cell r="EC569" t="str">
            <v>Desktop</v>
          </cell>
          <cell r="ED569">
            <v>4956.4930000000004</v>
          </cell>
          <cell r="EE569" t="str">
            <v>WA</v>
          </cell>
          <cell r="EH569" t="str">
            <v>le20</v>
          </cell>
          <cell r="EI569">
            <v>1188.027</v>
          </cell>
          <cell r="EJ569" t="str">
            <v>OR</v>
          </cell>
          <cell r="EO569">
            <v>1144.6790000000001</v>
          </cell>
          <cell r="EP569" t="str">
            <v>MT</v>
          </cell>
          <cell r="ES569">
            <v>1904.288</v>
          </cell>
          <cell r="ET569" t="str">
            <v>WA</v>
          </cell>
          <cell r="EZ569" t="str">
            <v>WA</v>
          </cell>
          <cell r="FA569" t="str">
            <v>Kitchen</v>
          </cell>
          <cell r="FB569">
            <v>892168.74000000011</v>
          </cell>
          <cell r="FC569">
            <v>966516.13500000013</v>
          </cell>
          <cell r="FI569" t="str">
            <v>WA</v>
          </cell>
          <cell r="FJ569" t="str">
            <v>Bathroom</v>
          </cell>
          <cell r="FK569" t="str">
            <v>EISAq</v>
          </cell>
          <cell r="FL569">
            <v>574953.18800000008</v>
          </cell>
          <cell r="FS569" t="str">
            <v>OR</v>
          </cell>
          <cell r="FT569" t="str">
            <v>EISAnqnx</v>
          </cell>
          <cell r="FV569">
            <v>9983142.7200000007</v>
          </cell>
          <cell r="GD569" t="str">
            <v>WA</v>
          </cell>
          <cell r="GE569">
            <v>5762687.216</v>
          </cell>
          <cell r="GF569">
            <v>2484607.84</v>
          </cell>
          <cell r="GI569">
            <v>1</v>
          </cell>
          <cell r="GJ569">
            <v>1</v>
          </cell>
          <cell r="GK569" t="str">
            <v>WA</v>
          </cell>
          <cell r="GL569">
            <v>2003.7159999999999</v>
          </cell>
          <cell r="GM569" t="str">
            <v>Pre 1980</v>
          </cell>
          <cell r="GN569">
            <v>0</v>
          </cell>
          <cell r="GQ569">
            <v>9918354.1256799977</v>
          </cell>
          <cell r="GR569">
            <v>581824.02420999995</v>
          </cell>
          <cell r="GU569" t="str">
            <v>Natural Gas FAF</v>
          </cell>
          <cell r="GX569" t="str">
            <v>None</v>
          </cell>
          <cell r="GY569" t="str">
            <v>WA</v>
          </cell>
          <cell r="GZ569">
            <v>1464.69372558594</v>
          </cell>
        </row>
        <row r="570">
          <cell r="AD570" t="str">
            <v>WA</v>
          </cell>
          <cell r="AH570" t="str">
            <v>WA</v>
          </cell>
          <cell r="AI570" t="str">
            <v>1993-2006</v>
          </cell>
          <cell r="AJ570">
            <v>4956.4930000000004</v>
          </cell>
          <cell r="AK570" t="b">
            <v>1</v>
          </cell>
          <cell r="AN570" t="str">
            <v>WA</v>
          </cell>
          <cell r="AO570" t="str">
            <v>Baseboard/Wall/Radiant</v>
          </cell>
          <cell r="AP570" t="str">
            <v>Pre 1980</v>
          </cell>
          <cell r="AQ570" t="str">
            <v>Crawlspace</v>
          </cell>
          <cell r="AR570">
            <v>2003.71557617188</v>
          </cell>
          <cell r="AU570" t="str">
            <v>No</v>
          </cell>
          <cell r="AV570" t="b">
            <v>1</v>
          </cell>
          <cell r="AX570">
            <v>2091879.0615234426</v>
          </cell>
          <cell r="AY570" t="b">
            <v>0</v>
          </cell>
          <cell r="AZ570">
            <v>1129789.4172209012</v>
          </cell>
          <cell r="BA570">
            <v>1</v>
          </cell>
          <cell r="BB570">
            <v>2003.71557617188</v>
          </cell>
          <cell r="BC570">
            <v>0.99999978847894622</v>
          </cell>
          <cell r="BF570" t="str">
            <v>OR</v>
          </cell>
          <cell r="BG570" t="str">
            <v>Window A/C</v>
          </cell>
          <cell r="BH570" t="str">
            <v>Pre 1980</v>
          </cell>
          <cell r="BI570" t="str">
            <v>Crawlspace</v>
          </cell>
          <cell r="BJ570">
            <v>8264.9453125</v>
          </cell>
          <cell r="BM570" t="str">
            <v>No</v>
          </cell>
          <cell r="BN570">
            <v>11529598.7109375</v>
          </cell>
          <cell r="BO570" t="b">
            <v>0</v>
          </cell>
          <cell r="BP570">
            <v>6102047.1429671878</v>
          </cell>
          <cell r="BQ570">
            <v>1</v>
          </cell>
          <cell r="BR570">
            <v>8264.9453125</v>
          </cell>
          <cell r="BU570" t="str">
            <v>WA</v>
          </cell>
          <cell r="BV570" t="str">
            <v>Pre 1980</v>
          </cell>
          <cell r="BW570" t="str">
            <v>Gas Storage Inside Conditioned Space</v>
          </cell>
          <cell r="BY570">
            <v>1464.694</v>
          </cell>
          <cell r="BZ570" t="str">
            <v>le55</v>
          </cell>
          <cell r="CF570" t="str">
            <v>Conditioned</v>
          </cell>
          <cell r="CG570">
            <v>6932.7380000000003</v>
          </cell>
          <cell r="CH570" t="str">
            <v>OR</v>
          </cell>
          <cell r="CI570" t="str">
            <v>Bottom-Freezer (Including French Door) w/o TTD Ice</v>
          </cell>
          <cell r="CJ570">
            <v>180251.18799999999</v>
          </cell>
          <cell r="CK570" t="b">
            <v>0</v>
          </cell>
          <cell r="CQ570" t="str">
            <v>Unconditioned</v>
          </cell>
          <cell r="CR570">
            <v>2079.9929999999999</v>
          </cell>
          <cell r="CS570" t="str">
            <v>WA</v>
          </cell>
          <cell r="CT570" t="str">
            <v>Upright</v>
          </cell>
          <cell r="CU570">
            <v>37439.873999999996</v>
          </cell>
          <cell r="CV570" t="b">
            <v>0</v>
          </cell>
          <cell r="CZ570">
            <v>4956.4930000000004</v>
          </cell>
          <cell r="DA570" t="str">
            <v>WA</v>
          </cell>
          <cell r="DC570" t="str">
            <v>Horizontal Axis</v>
          </cell>
          <cell r="DG570" t="str">
            <v>Electric</v>
          </cell>
          <cell r="DH570">
            <v>2003.7159999999999</v>
          </cell>
          <cell r="DI570" t="str">
            <v>WA</v>
          </cell>
          <cell r="DL570" t="str">
            <v>Electric</v>
          </cell>
          <cell r="DM570" t="str">
            <v>Electric</v>
          </cell>
          <cell r="DN570">
            <v>1150.8789999999999</v>
          </cell>
          <cell r="DO570" t="str">
            <v>WA</v>
          </cell>
          <cell r="DS570">
            <v>6932.7380000000003</v>
          </cell>
          <cell r="DT570" t="str">
            <v>OR</v>
          </cell>
          <cell r="DU570" t="str">
            <v>lt32</v>
          </cell>
          <cell r="DX570" t="b">
            <v>0</v>
          </cell>
          <cell r="DY570">
            <v>2003.7159999999999</v>
          </cell>
          <cell r="DZ570" t="str">
            <v>WA</v>
          </cell>
          <cell r="EC570" t="str">
            <v>Laptop</v>
          </cell>
          <cell r="ED570">
            <v>4956.4930000000004</v>
          </cell>
          <cell r="EE570" t="str">
            <v>WA</v>
          </cell>
          <cell r="EH570" t="str">
            <v>le20</v>
          </cell>
          <cell r="EI570">
            <v>1188.027</v>
          </cell>
          <cell r="EJ570" t="str">
            <v>OR</v>
          </cell>
          <cell r="EO570">
            <v>1925.059</v>
          </cell>
          <cell r="EP570" t="str">
            <v>OR</v>
          </cell>
          <cell r="ES570">
            <v>2130.886</v>
          </cell>
          <cell r="ET570" t="str">
            <v>MT</v>
          </cell>
          <cell r="EZ570" t="str">
            <v>WA</v>
          </cell>
          <cell r="FA570" t="str">
            <v>Living Room/Family Room</v>
          </cell>
          <cell r="FB570">
            <v>991298.60000000009</v>
          </cell>
          <cell r="FC570">
            <v>2141204.9760000003</v>
          </cell>
          <cell r="FI570" t="str">
            <v>WA</v>
          </cell>
          <cell r="FJ570" t="str">
            <v>Bathroom</v>
          </cell>
          <cell r="FK570" t="str">
            <v>EISAx</v>
          </cell>
          <cell r="FL570">
            <v>3816499.6100000003</v>
          </cell>
          <cell r="FS570" t="str">
            <v>OR</v>
          </cell>
          <cell r="FT570" t="str">
            <v>EISAq</v>
          </cell>
          <cell r="FV570">
            <v>14378498.612</v>
          </cell>
          <cell r="GD570" t="str">
            <v>WA</v>
          </cell>
          <cell r="GE570">
            <v>21892829.581</v>
          </cell>
          <cell r="GF570">
            <v>7821345.9540000008</v>
          </cell>
          <cell r="GI570">
            <v>1</v>
          </cell>
          <cell r="GJ570">
            <v>1</v>
          </cell>
          <cell r="GK570" t="str">
            <v>WA</v>
          </cell>
          <cell r="GL570">
            <v>4956.4930000000004</v>
          </cell>
          <cell r="GM570" t="str">
            <v>1993-2006</v>
          </cell>
          <cell r="GN570">
            <v>0</v>
          </cell>
          <cell r="GQ570">
            <v>27922269.490189001</v>
          </cell>
          <cell r="GR570">
            <v>175893.54533749999</v>
          </cell>
          <cell r="GU570" t="str">
            <v>Natural Gas Other</v>
          </cell>
          <cell r="GX570" t="str">
            <v>None</v>
          </cell>
          <cell r="GY570" t="str">
            <v>WA</v>
          </cell>
          <cell r="GZ570">
            <v>4956.49267578125</v>
          </cell>
        </row>
        <row r="571">
          <cell r="AD571" t="str">
            <v>WA</v>
          </cell>
          <cell r="AH571" t="str">
            <v>WA</v>
          </cell>
          <cell r="AI571" t="str">
            <v>Pre 1980</v>
          </cell>
          <cell r="AJ571">
            <v>1524.7619999999999</v>
          </cell>
          <cell r="AK571" t="b">
            <v>1</v>
          </cell>
          <cell r="AN571" t="str">
            <v>WA</v>
          </cell>
          <cell r="AO571" t="str">
            <v>Wood</v>
          </cell>
          <cell r="AP571" t="str">
            <v>1980-1992</v>
          </cell>
          <cell r="AU571" t="str">
            <v>No</v>
          </cell>
          <cell r="AV571" t="b">
            <v>0</v>
          </cell>
          <cell r="AX571">
            <v>0</v>
          </cell>
          <cell r="AY571" t="b">
            <v>1</v>
          </cell>
          <cell r="AZ571">
            <v>0</v>
          </cell>
          <cell r="BA571" t="str">
            <v/>
          </cell>
          <cell r="BB571" t="str">
            <v/>
          </cell>
          <cell r="BC571">
            <v>0</v>
          </cell>
          <cell r="BF571" t="str">
            <v>MT</v>
          </cell>
          <cell r="BG571" t="str">
            <v>Central Air Conditioning (Ducted System)</v>
          </cell>
          <cell r="BH571" t="str">
            <v>1993-2006</v>
          </cell>
          <cell r="BI571" t="str">
            <v>Crawlspace</v>
          </cell>
          <cell r="BJ571">
            <v>1144.67944335938</v>
          </cell>
          <cell r="BM571" t="str">
            <v>No</v>
          </cell>
          <cell r="BN571">
            <v>2470218.238769542</v>
          </cell>
          <cell r="BO571" t="b">
            <v>0</v>
          </cell>
          <cell r="BP571">
            <v>553273.94087109622</v>
          </cell>
          <cell r="BQ571">
            <v>1</v>
          </cell>
          <cell r="BR571">
            <v>1144.67944335938</v>
          </cell>
          <cell r="BU571" t="str">
            <v>WA</v>
          </cell>
          <cell r="BV571" t="str">
            <v>Pre 1980</v>
          </cell>
          <cell r="BW571" t="str">
            <v>Solar/Other</v>
          </cell>
          <cell r="BY571">
            <v>1150.8789999999999</v>
          </cell>
          <cell r="BZ571" t="str">
            <v/>
          </cell>
          <cell r="CF571" t="str">
            <v>Conditioned</v>
          </cell>
          <cell r="CG571">
            <v>1464.694</v>
          </cell>
          <cell r="CH571" t="str">
            <v>WA</v>
          </cell>
          <cell r="CI571" t="str">
            <v>Top-Freezer w/o TTD Ice</v>
          </cell>
          <cell r="CJ571">
            <v>24899.797999999999</v>
          </cell>
          <cell r="CK571" t="b">
            <v>0</v>
          </cell>
          <cell r="CQ571" t="str">
            <v>Conditioned</v>
          </cell>
          <cell r="CR571">
            <v>8264.9449999999997</v>
          </cell>
          <cell r="CS571" t="str">
            <v>OR</v>
          </cell>
          <cell r="CT571" t="str">
            <v>Chest</v>
          </cell>
          <cell r="CU571">
            <v>82649.45</v>
          </cell>
          <cell r="CV571" t="b">
            <v>0</v>
          </cell>
          <cell r="CZ571">
            <v>1188.027</v>
          </cell>
          <cell r="DA571" t="str">
            <v>OR</v>
          </cell>
          <cell r="DC571" t="str">
            <v>Horizontal Axis</v>
          </cell>
          <cell r="DG571" t="str">
            <v>Electric</v>
          </cell>
          <cell r="DH571">
            <v>2003.7159999999999</v>
          </cell>
          <cell r="DI571" t="str">
            <v>WA</v>
          </cell>
          <cell r="DL571" t="str">
            <v>Gas</v>
          </cell>
          <cell r="DM571" t="str">
            <v>Gas</v>
          </cell>
          <cell r="DN571">
            <v>6932.7380000000003</v>
          </cell>
          <cell r="DO571" t="str">
            <v>OR</v>
          </cell>
          <cell r="DS571">
            <v>2003.7159999999999</v>
          </cell>
          <cell r="DT571" t="str">
            <v>WA</v>
          </cell>
          <cell r="DU571" t="str">
            <v>lt32</v>
          </cell>
          <cell r="DX571" t="b">
            <v>0</v>
          </cell>
          <cell r="DY571">
            <v>4956.4930000000004</v>
          </cell>
          <cell r="DZ571" t="str">
            <v>WA</v>
          </cell>
          <cell r="EC571" t="str">
            <v>Laptop</v>
          </cell>
          <cell r="ED571">
            <v>1188.027</v>
          </cell>
          <cell r="EE571" t="str">
            <v>OR</v>
          </cell>
          <cell r="EH571" t="str">
            <v>le20</v>
          </cell>
          <cell r="EI571">
            <v>1188.027</v>
          </cell>
          <cell r="EJ571" t="str">
            <v>OR</v>
          </cell>
          <cell r="EO571">
            <v>1612.692</v>
          </cell>
          <cell r="EP571" t="str">
            <v>OR</v>
          </cell>
          <cell r="ES571">
            <v>4360.1880000000001</v>
          </cell>
          <cell r="ET571" t="str">
            <v>WA</v>
          </cell>
          <cell r="EZ571" t="str">
            <v>WA</v>
          </cell>
          <cell r="FA571" t="str">
            <v>Other</v>
          </cell>
          <cell r="FB571">
            <v>9684987.3220000006</v>
          </cell>
          <cell r="FC571">
            <v>5169622.199</v>
          </cell>
          <cell r="FI571" t="str">
            <v>WA</v>
          </cell>
          <cell r="FJ571" t="str">
            <v>Bedrooms</v>
          </cell>
          <cell r="FK571" t="str">
            <v>EISAq</v>
          </cell>
          <cell r="FL571">
            <v>436171.38400000002</v>
          </cell>
          <cell r="FS571" t="str">
            <v>OR</v>
          </cell>
          <cell r="FT571" t="str">
            <v>EISAx</v>
          </cell>
          <cell r="FV571">
            <v>9220541.540000001</v>
          </cell>
          <cell r="GD571" t="str">
            <v>WA</v>
          </cell>
          <cell r="GE571">
            <v>5289399.3779999996</v>
          </cell>
          <cell r="GF571">
            <v>3458160.216</v>
          </cell>
          <cell r="GI571">
            <v>1</v>
          </cell>
          <cell r="GJ571">
            <v>1</v>
          </cell>
          <cell r="GK571" t="str">
            <v>WA</v>
          </cell>
          <cell r="GL571">
            <v>1524.7619999999999</v>
          </cell>
          <cell r="GM571" t="str">
            <v>Pre 1980</v>
          </cell>
          <cell r="GN571">
            <v>0</v>
          </cell>
          <cell r="GQ571">
            <v>7547541.4047599994</v>
          </cell>
          <cell r="GR571">
            <v>442748.95384500001</v>
          </cell>
          <cell r="GU571" t="str">
            <v>Natural Gas FAF</v>
          </cell>
          <cell r="GX571" t="str">
            <v>None</v>
          </cell>
          <cell r="GY571" t="str">
            <v>WA</v>
          </cell>
          <cell r="GZ571">
            <v>4956.49267578125</v>
          </cell>
        </row>
        <row r="572">
          <cell r="AD572" t="str">
            <v>WA</v>
          </cell>
          <cell r="AH572" t="str">
            <v>WA</v>
          </cell>
          <cell r="AI572" t="str">
            <v>1993-2006</v>
          </cell>
          <cell r="AJ572">
            <v>2003.7159999999999</v>
          </cell>
          <cell r="AK572" t="b">
            <v>1</v>
          </cell>
          <cell r="AN572" t="str">
            <v>WA</v>
          </cell>
          <cell r="AO572" t="str">
            <v>Baseboard/Wall/Radiant</v>
          </cell>
          <cell r="AP572" t="str">
            <v>1980-1992</v>
          </cell>
          <cell r="AU572" t="str">
            <v>No</v>
          </cell>
          <cell r="AV572" t="b">
            <v>1</v>
          </cell>
          <cell r="AX572">
            <v>0</v>
          </cell>
          <cell r="AY572" t="b">
            <v>1</v>
          </cell>
          <cell r="AZ572">
            <v>0</v>
          </cell>
          <cell r="BA572">
            <v>1</v>
          </cell>
          <cell r="BB572">
            <v>0</v>
          </cell>
          <cell r="BC572">
            <v>0</v>
          </cell>
          <cell r="BF572" t="str">
            <v>ID</v>
          </cell>
          <cell r="BG572" t="str">
            <v>Window A/C</v>
          </cell>
          <cell r="BH572" t="str">
            <v>Pre 1980</v>
          </cell>
          <cell r="BI572" t="str">
            <v>Crawlspace</v>
          </cell>
          <cell r="BJ572">
            <v>3785.76440429688</v>
          </cell>
          <cell r="BM572" t="str">
            <v>No</v>
          </cell>
          <cell r="BN572">
            <v>4527774.2275390681</v>
          </cell>
          <cell r="BO572" t="b">
            <v>0</v>
          </cell>
          <cell r="BP572">
            <v>970009.75594961061</v>
          </cell>
          <cell r="BQ572">
            <v>1</v>
          </cell>
          <cell r="BR572">
            <v>3785.76440429688</v>
          </cell>
          <cell r="BU572" t="str">
            <v>WA</v>
          </cell>
          <cell r="BV572" t="str">
            <v>1993-2006</v>
          </cell>
          <cell r="BW572" t="str">
            <v>Gas Storage Outside Conditioned Space</v>
          </cell>
          <cell r="BY572">
            <v>4956.4930000000004</v>
          </cell>
          <cell r="BZ572" t="str">
            <v>le55</v>
          </cell>
          <cell r="CF572" t="str">
            <v>Conditioned</v>
          </cell>
          <cell r="CG572">
            <v>1188.027</v>
          </cell>
          <cell r="CH572" t="str">
            <v>OR</v>
          </cell>
          <cell r="CI572" t="str">
            <v>Top-Freezer w/o TTD Ice</v>
          </cell>
          <cell r="CJ572">
            <v>21384.486000000001</v>
          </cell>
          <cell r="CK572" t="b">
            <v>0</v>
          </cell>
          <cell r="CQ572" t="str">
            <v>Conditioned</v>
          </cell>
          <cell r="CR572">
            <v>3785.7640000000001</v>
          </cell>
          <cell r="CS572" t="str">
            <v>ID</v>
          </cell>
          <cell r="CT572" t="str">
            <v>Chest</v>
          </cell>
          <cell r="CU572">
            <v>56786.46</v>
          </cell>
          <cell r="CV572" t="b">
            <v>0</v>
          </cell>
          <cell r="CZ572">
            <v>1524.7619999999999</v>
          </cell>
          <cell r="DA572" t="str">
            <v>WA</v>
          </cell>
          <cell r="DC572" t="str">
            <v>Horizontal Axis</v>
          </cell>
          <cell r="DG572" t="str">
            <v>Electric</v>
          </cell>
          <cell r="DH572">
            <v>2003.7159999999999</v>
          </cell>
          <cell r="DI572" t="str">
            <v>WA</v>
          </cell>
          <cell r="DL572" t="str">
            <v>Electric</v>
          </cell>
          <cell r="DM572" t="str">
            <v>Electric</v>
          </cell>
          <cell r="DN572">
            <v>1524.7619999999999</v>
          </cell>
          <cell r="DO572" t="str">
            <v>WA</v>
          </cell>
          <cell r="DS572">
            <v>2003.7159999999999</v>
          </cell>
          <cell r="DT572" t="str">
            <v>WA</v>
          </cell>
          <cell r="DU572" t="str">
            <v>32to46</v>
          </cell>
          <cell r="DX572" t="b">
            <v>0</v>
          </cell>
          <cell r="DY572">
            <v>1524.7619999999999</v>
          </cell>
          <cell r="DZ572" t="str">
            <v>WA</v>
          </cell>
          <cell r="EC572" t="str">
            <v>Desktop</v>
          </cell>
          <cell r="ED572">
            <v>1188.027</v>
          </cell>
          <cell r="EE572" t="str">
            <v>OR</v>
          </cell>
          <cell r="EH572" t="str">
            <v>le20</v>
          </cell>
          <cell r="EI572">
            <v>1150.8789999999999</v>
          </cell>
          <cell r="EJ572" t="str">
            <v>WA</v>
          </cell>
          <cell r="EO572">
            <v>12271.31</v>
          </cell>
          <cell r="EP572" t="str">
            <v>WA</v>
          </cell>
          <cell r="ES572">
            <v>3785.7640000000001</v>
          </cell>
          <cell r="ET572" t="str">
            <v>ID</v>
          </cell>
          <cell r="EZ572" t="str">
            <v>WA</v>
          </cell>
          <cell r="FA572" t="str">
            <v>Bathroom</v>
          </cell>
          <cell r="FB572">
            <v>301726.96399999998</v>
          </cell>
          <cell r="FC572">
            <v>99599.191999999995</v>
          </cell>
          <cell r="FI572" t="str">
            <v>WA</v>
          </cell>
          <cell r="FJ572" t="str">
            <v>Exterior</v>
          </cell>
          <cell r="FK572" t="str">
            <v>EISAq</v>
          </cell>
          <cell r="FL572">
            <v>436171.38400000002</v>
          </cell>
          <cell r="FS572" t="str">
            <v>OR</v>
          </cell>
          <cell r="FT572" t="str">
            <v>EISAnqnx</v>
          </cell>
          <cell r="FV572">
            <v>15771978.950000001</v>
          </cell>
          <cell r="GD572" t="str">
            <v>WA</v>
          </cell>
          <cell r="GE572">
            <v>3209953.0319999997</v>
          </cell>
          <cell r="GF572">
            <v>5169587.2799999993</v>
          </cell>
          <cell r="GI572">
            <v>1</v>
          </cell>
          <cell r="GJ572">
            <v>1</v>
          </cell>
          <cell r="GK572" t="str">
            <v>WA</v>
          </cell>
          <cell r="GL572">
            <v>2003.7159999999999</v>
          </cell>
          <cell r="GM572" t="str">
            <v>1993-2006</v>
          </cell>
          <cell r="GN572">
            <v>0</v>
          </cell>
          <cell r="GQ572">
            <v>10718403.861307999</v>
          </cell>
          <cell r="GR572">
            <v>344634.14270999999</v>
          </cell>
          <cell r="GU572" t="str">
            <v>Natural Gas Other</v>
          </cell>
          <cell r="GX572" t="str">
            <v>Baseboard/Wall/Radiant</v>
          </cell>
          <cell r="GY572" t="str">
            <v>WA</v>
          </cell>
          <cell r="GZ572">
            <v>1464.69372558594</v>
          </cell>
        </row>
        <row r="573">
          <cell r="AD573" t="str">
            <v>WA</v>
          </cell>
          <cell r="AH573" t="str">
            <v>WA</v>
          </cell>
          <cell r="AI573" t="str">
            <v>1993-2006</v>
          </cell>
          <cell r="AJ573">
            <v>4956.4930000000004</v>
          </cell>
          <cell r="AK573" t="b">
            <v>1</v>
          </cell>
          <cell r="AN573" t="str">
            <v>WA</v>
          </cell>
          <cell r="AO573" t="str">
            <v>Oil FAF</v>
          </cell>
          <cell r="AP573" t="str">
            <v>Pre 1980</v>
          </cell>
          <cell r="AQ573" t="str">
            <v>Crawlspace</v>
          </cell>
          <cell r="AR573">
            <v>1524.76245117188</v>
          </cell>
          <cell r="AU573" t="str">
            <v>No</v>
          </cell>
          <cell r="AV573" t="b">
            <v>1</v>
          </cell>
          <cell r="AX573">
            <v>1326543.3325195357</v>
          </cell>
          <cell r="AY573" t="b">
            <v>0</v>
          </cell>
          <cell r="AZ573">
            <v>943530.93354990543</v>
          </cell>
          <cell r="BA573">
            <v>1</v>
          </cell>
          <cell r="BB573">
            <v>1524.76245117188</v>
          </cell>
          <cell r="BC573">
            <v>1.0000002958965923</v>
          </cell>
          <cell r="BF573" t="str">
            <v>MT</v>
          </cell>
          <cell r="BG573" t="str">
            <v>Heat Pump (Central System)</v>
          </cell>
          <cell r="BH573" t="str">
            <v>1993-2006</v>
          </cell>
          <cell r="BI573" t="str">
            <v>Crawlspace</v>
          </cell>
          <cell r="BJ573">
            <v>767.53289522337695</v>
          </cell>
          <cell r="BM573" t="str">
            <v>No</v>
          </cell>
          <cell r="BN573">
            <v>1797562.0406131488</v>
          </cell>
          <cell r="BO573" t="b">
            <v>0</v>
          </cell>
          <cell r="BP573">
            <v>432002.97345147585</v>
          </cell>
          <cell r="BQ573">
            <v>0.5</v>
          </cell>
          <cell r="BR573">
            <v>383.76644761168848</v>
          </cell>
          <cell r="BU573" t="str">
            <v>WA</v>
          </cell>
          <cell r="BV573" t="str">
            <v>Pre 1980</v>
          </cell>
          <cell r="BW573" t="str">
            <v>Gas Storage Inside Conditioned Space</v>
          </cell>
          <cell r="BY573">
            <v>1524.7619999999999</v>
          </cell>
          <cell r="BZ573" t="str">
            <v>le55</v>
          </cell>
          <cell r="CF573" t="str">
            <v>Conditioned</v>
          </cell>
          <cell r="CG573">
            <v>4956.4930000000004</v>
          </cell>
          <cell r="CH573" t="str">
            <v>WA</v>
          </cell>
          <cell r="CI573" t="str">
            <v>Top-Freezer w/o TTD Ice</v>
          </cell>
          <cell r="CJ573">
            <v>128868.81800000001</v>
          </cell>
          <cell r="CK573" t="b">
            <v>0</v>
          </cell>
          <cell r="CQ573" t="str">
            <v>Conditioned</v>
          </cell>
          <cell r="CR573">
            <v>3785.7640000000001</v>
          </cell>
          <cell r="CS573" t="str">
            <v>ID</v>
          </cell>
          <cell r="CT573" t="str">
            <v>Upright</v>
          </cell>
          <cell r="CU573">
            <v>79501.044000000009</v>
          </cell>
          <cell r="CV573" t="b">
            <v>0</v>
          </cell>
          <cell r="CZ573">
            <v>1464.694</v>
          </cell>
          <cell r="DA573" t="str">
            <v>WA</v>
          </cell>
          <cell r="DC573" t="str">
            <v>Vertical Axis</v>
          </cell>
          <cell r="DG573" t="str">
            <v>Electric</v>
          </cell>
          <cell r="DH573">
            <v>1150.8789999999999</v>
          </cell>
          <cell r="DI573" t="str">
            <v>WA</v>
          </cell>
          <cell r="DL573" t="str">
            <v>Electric</v>
          </cell>
          <cell r="DM573" t="str">
            <v>Electric</v>
          </cell>
          <cell r="DN573">
            <v>2003.7159999999999</v>
          </cell>
          <cell r="DO573" t="str">
            <v>WA</v>
          </cell>
          <cell r="DS573">
            <v>2003.7159999999999</v>
          </cell>
          <cell r="DT573" t="str">
            <v>WA</v>
          </cell>
          <cell r="DU573" t="str">
            <v>32to46</v>
          </cell>
          <cell r="DX573" t="b">
            <v>1</v>
          </cell>
          <cell r="DY573">
            <v>6932.7380000000003</v>
          </cell>
          <cell r="DZ573" t="str">
            <v>OR</v>
          </cell>
          <cell r="EC573" t="str">
            <v>Desktop</v>
          </cell>
          <cell r="ED573">
            <v>4956.4930000000004</v>
          </cell>
          <cell r="EE573" t="str">
            <v>WA</v>
          </cell>
          <cell r="EH573" t="str">
            <v>le20</v>
          </cell>
          <cell r="EI573">
            <v>1150.8789999999999</v>
          </cell>
          <cell r="EJ573" t="str">
            <v>WA</v>
          </cell>
          <cell r="EO573">
            <v>12271.31</v>
          </cell>
          <cell r="EP573" t="str">
            <v>WA</v>
          </cell>
          <cell r="ES573">
            <v>1144.6790000000001</v>
          </cell>
          <cell r="ET573" t="str">
            <v>MT</v>
          </cell>
          <cell r="EZ573" t="str">
            <v>WA</v>
          </cell>
          <cell r="FA573" t="str">
            <v>Bedrooms</v>
          </cell>
          <cell r="FB573">
            <v>922757.22</v>
          </cell>
          <cell r="FC573">
            <v>492137.18400000001</v>
          </cell>
          <cell r="FI573" t="str">
            <v>WA</v>
          </cell>
          <cell r="FJ573" t="str">
            <v>Exterior</v>
          </cell>
          <cell r="FK573" t="str">
            <v>EISAx</v>
          </cell>
          <cell r="FL573">
            <v>495649.30000000005</v>
          </cell>
          <cell r="FS573" t="str">
            <v>OR</v>
          </cell>
          <cell r="FT573" t="str">
            <v>EISAq</v>
          </cell>
          <cell r="FV573">
            <v>1809444.618</v>
          </cell>
          <cell r="GD573" t="str">
            <v>WA</v>
          </cell>
          <cell r="GE573">
            <v>10978631.995000001</v>
          </cell>
          <cell r="GF573">
            <v>14715827.717000002</v>
          </cell>
          <cell r="GI573">
            <v>1</v>
          </cell>
          <cell r="GJ573">
            <v>1</v>
          </cell>
          <cell r="GK573" t="str">
            <v>WA</v>
          </cell>
          <cell r="GL573">
            <v>4956.4930000000004</v>
          </cell>
          <cell r="GM573" t="str">
            <v>1993-2006</v>
          </cell>
          <cell r="GN573">
            <v>0</v>
          </cell>
          <cell r="GQ573">
            <v>23007510.161249001</v>
          </cell>
          <cell r="GR573">
            <v>1853220.3414675</v>
          </cell>
          <cell r="GU573" t="str">
            <v>Baseboard/Wall/Radiant</v>
          </cell>
          <cell r="GX573" t="str">
            <v>Propane/LP</v>
          </cell>
          <cell r="GY573" t="str">
            <v>WA</v>
          </cell>
          <cell r="GZ573">
            <v>4956.49267578125</v>
          </cell>
        </row>
        <row r="574">
          <cell r="AD574" t="str">
            <v>OR</v>
          </cell>
          <cell r="AH574" t="str">
            <v>OR</v>
          </cell>
          <cell r="AI574" t="str">
            <v>1980-1992</v>
          </cell>
          <cell r="AJ574">
            <v>1188.027</v>
          </cell>
          <cell r="AK574" t="b">
            <v>1</v>
          </cell>
          <cell r="AN574" t="str">
            <v>WA</v>
          </cell>
          <cell r="AO574" t="str">
            <v>Wood</v>
          </cell>
          <cell r="AP574" t="str">
            <v>Pre 1980</v>
          </cell>
          <cell r="AQ574" t="str">
            <v>Crawlspace</v>
          </cell>
          <cell r="AR574">
            <v>1524.76245117188</v>
          </cell>
          <cell r="AU574" t="str">
            <v>No</v>
          </cell>
          <cell r="AV574" t="b">
            <v>0</v>
          </cell>
          <cell r="AX574">
            <v>1326543.3325195357</v>
          </cell>
          <cell r="AY574" t="b">
            <v>0</v>
          </cell>
          <cell r="AZ574">
            <v>943530.93354990543</v>
          </cell>
          <cell r="BA574" t="str">
            <v/>
          </cell>
          <cell r="BB574" t="str">
            <v/>
          </cell>
          <cell r="BC574">
            <v>1.0000002958965923</v>
          </cell>
          <cell r="BF574" t="str">
            <v>MT</v>
          </cell>
          <cell r="BG574" t="str">
            <v>Heat Pump (Central System)</v>
          </cell>
          <cell r="BH574" t="str">
            <v>1993-2006</v>
          </cell>
          <cell r="BI574" t="str">
            <v>Slab on Grade</v>
          </cell>
          <cell r="BJ574">
            <v>1363.3535793860001</v>
          </cell>
          <cell r="BM574" t="str">
            <v>No</v>
          </cell>
          <cell r="BN574">
            <v>3192974.0829220121</v>
          </cell>
          <cell r="BO574" t="b">
            <v>0</v>
          </cell>
          <cell r="BP574">
            <v>767358.38141380844</v>
          </cell>
          <cell r="BQ574">
            <v>0.5</v>
          </cell>
          <cell r="BR574">
            <v>681.67678969300005</v>
          </cell>
          <cell r="BU574" t="str">
            <v>OR</v>
          </cell>
          <cell r="BV574" t="str">
            <v>Pre 1980</v>
          </cell>
          <cell r="BW574" t="str">
            <v>Electric Storage - Outside Conditioned Space - Buffered</v>
          </cell>
          <cell r="BY574">
            <v>1188.027</v>
          </cell>
          <cell r="BZ574" t="str">
            <v>gt55</v>
          </cell>
          <cell r="CF574" t="str">
            <v>Conditioned</v>
          </cell>
          <cell r="CG574">
            <v>1524.7619999999999</v>
          </cell>
          <cell r="CH574" t="str">
            <v>WA</v>
          </cell>
          <cell r="CI574" t="str">
            <v>Top-Freezer w/o TTD Ice</v>
          </cell>
          <cell r="CJ574">
            <v>27445.716</v>
          </cell>
          <cell r="CK574" t="b">
            <v>0</v>
          </cell>
          <cell r="CQ574" t="str">
            <v>Unconditioned</v>
          </cell>
          <cell r="CR574">
            <v>1925.059</v>
          </cell>
          <cell r="CS574" t="str">
            <v>OR</v>
          </cell>
          <cell r="CT574" t="str">
            <v>Chest</v>
          </cell>
          <cell r="CU574">
            <v>38501.18</v>
          </cell>
          <cell r="CV574" t="b">
            <v>0</v>
          </cell>
          <cell r="CZ574">
            <v>1188.027</v>
          </cell>
          <cell r="DA574" t="str">
            <v>OR</v>
          </cell>
          <cell r="DC574" t="str">
            <v>Horizontal Axis</v>
          </cell>
          <cell r="DG574" t="str">
            <v>Electric</v>
          </cell>
          <cell r="DH574">
            <v>6932.7380000000003</v>
          </cell>
          <cell r="DI574" t="str">
            <v>OR</v>
          </cell>
          <cell r="DL574" t="str">
            <v>Electric</v>
          </cell>
          <cell r="DM574" t="str">
            <v>Electric</v>
          </cell>
          <cell r="DN574">
            <v>1524.7619999999999</v>
          </cell>
          <cell r="DO574" t="str">
            <v>WA</v>
          </cell>
          <cell r="DS574">
            <v>1464.694</v>
          </cell>
          <cell r="DT574" t="str">
            <v>WA</v>
          </cell>
          <cell r="DU574" t="str">
            <v>32to46</v>
          </cell>
          <cell r="DX574" t="b">
            <v>1</v>
          </cell>
          <cell r="DY574">
            <v>1524.7619999999999</v>
          </cell>
          <cell r="DZ574" t="str">
            <v>WA</v>
          </cell>
          <cell r="EC574" t="str">
            <v>Desktop</v>
          </cell>
          <cell r="ED574">
            <v>4956.4930000000004</v>
          </cell>
          <cell r="EE574" t="str">
            <v>WA</v>
          </cell>
          <cell r="EH574" t="str">
            <v>le20</v>
          </cell>
          <cell r="EI574">
            <v>2003.7159999999999</v>
          </cell>
          <cell r="EJ574" t="str">
            <v>WA</v>
          </cell>
          <cell r="EO574">
            <v>3785.7640000000001</v>
          </cell>
          <cell r="EP574" t="str">
            <v>ID</v>
          </cell>
          <cell r="ES574">
            <v>1904.288</v>
          </cell>
          <cell r="ET574" t="str">
            <v>WA</v>
          </cell>
          <cell r="EZ574" t="str">
            <v>WA</v>
          </cell>
          <cell r="FA574" t="str">
            <v>Exterior</v>
          </cell>
          <cell r="FB574">
            <v>307585.74</v>
          </cell>
          <cell r="FC574">
            <v>1634598.504</v>
          </cell>
          <cell r="FI574" t="str">
            <v>WA</v>
          </cell>
          <cell r="FJ574" t="str">
            <v>Garage</v>
          </cell>
          <cell r="FK574" t="str">
            <v>EISAnqnx</v>
          </cell>
          <cell r="FL574">
            <v>1784337.4800000002</v>
          </cell>
          <cell r="FS574" t="str">
            <v>OR</v>
          </cell>
          <cell r="FT574" t="str">
            <v>EISAx</v>
          </cell>
          <cell r="FV574">
            <v>17747809.280000001</v>
          </cell>
          <cell r="GD574" t="str">
            <v>OR</v>
          </cell>
          <cell r="GE574">
            <v>1905595.308</v>
          </cell>
          <cell r="GF574">
            <v>1435136.6160000002</v>
          </cell>
          <cell r="GI574">
            <v>1</v>
          </cell>
          <cell r="GJ574">
            <v>2</v>
          </cell>
          <cell r="GK574" t="str">
            <v>OR</v>
          </cell>
          <cell r="GL574">
            <v>1188.027</v>
          </cell>
          <cell r="GM574" t="str">
            <v>1980-1992</v>
          </cell>
          <cell r="GN574">
            <v>0</v>
          </cell>
          <cell r="GQ574">
            <v>6222799.8880559998</v>
          </cell>
          <cell r="GR574">
            <v>684591.64854750002</v>
          </cell>
          <cell r="GU574" t="str">
            <v>Natural Gas FAF</v>
          </cell>
          <cell r="GX574" t="str">
            <v>Wood</v>
          </cell>
          <cell r="GY574" t="str">
            <v>WA</v>
          </cell>
          <cell r="GZ574">
            <v>4956.49267578125</v>
          </cell>
        </row>
        <row r="575">
          <cell r="AD575" t="str">
            <v>WA</v>
          </cell>
          <cell r="AH575" t="str">
            <v>WA</v>
          </cell>
          <cell r="AI575" t="str">
            <v>Pre 1980</v>
          </cell>
          <cell r="AJ575">
            <v>1524.7619999999999</v>
          </cell>
          <cell r="AK575" t="b">
            <v>1</v>
          </cell>
          <cell r="AN575" t="str">
            <v>WA</v>
          </cell>
          <cell r="AO575" t="str">
            <v>Natural Gas FAF</v>
          </cell>
          <cell r="AP575" t="str">
            <v>Pre 1980</v>
          </cell>
          <cell r="AQ575" t="str">
            <v>Slab on Grade</v>
          </cell>
          <cell r="AR575">
            <v>271.71129981884098</v>
          </cell>
          <cell r="AU575" t="str">
            <v>No</v>
          </cell>
          <cell r="AV575" t="b">
            <v>1</v>
          </cell>
          <cell r="AX575">
            <v>374961.59375000058</v>
          </cell>
          <cell r="AY575" t="b">
            <v>0</v>
          </cell>
          <cell r="AZ575">
            <v>319297.73002391349</v>
          </cell>
          <cell r="BA575">
            <v>0.1855072463768114</v>
          </cell>
          <cell r="BB575">
            <v>271.71129981884104</v>
          </cell>
          <cell r="BC575">
            <v>0.18550721162156805</v>
          </cell>
          <cell r="BF575" t="str">
            <v>ID</v>
          </cell>
          <cell r="BG575" t="str">
            <v>Central Air Conditioning (Ducted System)</v>
          </cell>
          <cell r="BH575" t="str">
            <v>1993-2006</v>
          </cell>
          <cell r="BI575" t="str">
            <v>Crawlspace</v>
          </cell>
          <cell r="BJ575">
            <v>3785.76440429688</v>
          </cell>
          <cell r="BM575" t="str">
            <v>Yes</v>
          </cell>
          <cell r="BN575">
            <v>5247069.4643554753</v>
          </cell>
          <cell r="BO575" t="b">
            <v>0</v>
          </cell>
          <cell r="BP575">
            <v>0</v>
          </cell>
          <cell r="BQ575">
            <v>1</v>
          </cell>
          <cell r="BR575">
            <v>3785.76440429688</v>
          </cell>
          <cell r="BU575" t="str">
            <v>OR</v>
          </cell>
          <cell r="BV575" t="str">
            <v>1980-1992</v>
          </cell>
          <cell r="BW575" t="str">
            <v>Electric Storage - Inside Conditioned Space</v>
          </cell>
          <cell r="BY575">
            <v>6932.7380000000003</v>
          </cell>
          <cell r="BZ575" t="str">
            <v>le55</v>
          </cell>
          <cell r="CF575" t="str">
            <v>Conditioned</v>
          </cell>
          <cell r="CG575">
            <v>1524.7619999999999</v>
          </cell>
          <cell r="CH575" t="str">
            <v>WA</v>
          </cell>
          <cell r="CI575" t="str">
            <v>Bottom-Freezer (Including French Door) w/o TTD Ice</v>
          </cell>
          <cell r="CJ575">
            <v>33544.763999999996</v>
          </cell>
          <cell r="CK575" t="b">
            <v>0</v>
          </cell>
          <cell r="CQ575" t="str">
            <v>Conditioned</v>
          </cell>
          <cell r="CR575">
            <v>2130.886</v>
          </cell>
          <cell r="CS575" t="str">
            <v>MT</v>
          </cell>
          <cell r="CT575" t="str">
            <v>Upright</v>
          </cell>
          <cell r="CU575">
            <v>44748.606</v>
          </cell>
          <cell r="CV575" t="b">
            <v>0</v>
          </cell>
          <cell r="CZ575">
            <v>1188.027</v>
          </cell>
          <cell r="DA575" t="str">
            <v>OR</v>
          </cell>
          <cell r="DC575" t="str">
            <v>Horizontal Axis</v>
          </cell>
          <cell r="DG575" t="str">
            <v>Electric</v>
          </cell>
          <cell r="DH575">
            <v>4956.4930000000004</v>
          </cell>
          <cell r="DI575" t="str">
            <v>WA</v>
          </cell>
          <cell r="DL575" t="str">
            <v>Electric</v>
          </cell>
          <cell r="DM575" t="str">
            <v>Electric</v>
          </cell>
          <cell r="DN575">
            <v>2003.7159999999999</v>
          </cell>
          <cell r="DO575" t="str">
            <v>WA</v>
          </cell>
          <cell r="DS575">
            <v>1464.694</v>
          </cell>
          <cell r="DT575" t="str">
            <v>WA</v>
          </cell>
          <cell r="DU575" t="str">
            <v>32to46</v>
          </cell>
          <cell r="DX575" t="b">
            <v>0</v>
          </cell>
          <cell r="DY575">
            <v>1524.7619999999999</v>
          </cell>
          <cell r="DZ575" t="str">
            <v>WA</v>
          </cell>
          <cell r="EC575" t="str">
            <v>Desktop</v>
          </cell>
          <cell r="ED575">
            <v>4956.4930000000004</v>
          </cell>
          <cell r="EE575" t="str">
            <v>WA</v>
          </cell>
          <cell r="EH575" t="str">
            <v>le20</v>
          </cell>
          <cell r="EI575">
            <v>1464.694</v>
          </cell>
          <cell r="EJ575" t="str">
            <v>WA</v>
          </cell>
          <cell r="EO575">
            <v>1192.4649999999999</v>
          </cell>
          <cell r="EP575" t="str">
            <v>ID</v>
          </cell>
          <cell r="ES575">
            <v>2130.886</v>
          </cell>
          <cell r="ET575" t="str">
            <v>MT</v>
          </cell>
          <cell r="EZ575" t="str">
            <v>WA</v>
          </cell>
          <cell r="FA575" t="str">
            <v>Kitchen</v>
          </cell>
          <cell r="FB575">
            <v>171369.198</v>
          </cell>
          <cell r="FC575">
            <v>193339.60800000001</v>
          </cell>
          <cell r="FI575" t="str">
            <v>WA</v>
          </cell>
          <cell r="FJ575" t="str">
            <v>Kitchen</v>
          </cell>
          <cell r="FK575" t="str">
            <v>EISAq</v>
          </cell>
          <cell r="FL575">
            <v>1090428.4600000002</v>
          </cell>
          <cell r="FS575" t="str">
            <v>WA</v>
          </cell>
          <cell r="FT575" t="str">
            <v>EISAnqnx</v>
          </cell>
          <cell r="FV575">
            <v>907233.39</v>
          </cell>
          <cell r="GD575" t="str">
            <v>WA</v>
          </cell>
          <cell r="GE575">
            <v>6753170.898</v>
          </cell>
          <cell r="GF575">
            <v>2171261.088</v>
          </cell>
          <cell r="GI575">
            <v>1</v>
          </cell>
          <cell r="GJ575">
            <v>1</v>
          </cell>
          <cell r="GK575" t="str">
            <v>WA</v>
          </cell>
          <cell r="GL575">
            <v>1524.7619999999999</v>
          </cell>
          <cell r="GM575" t="str">
            <v>Pre 1980</v>
          </cell>
          <cell r="GN575">
            <v>0</v>
          </cell>
          <cell r="GQ575">
            <v>7547541.4047599994</v>
          </cell>
          <cell r="GR575">
            <v>442748.95384500001</v>
          </cell>
          <cell r="GU575" t="str">
            <v>Heat Pump (Central System)</v>
          </cell>
          <cell r="GX575" t="str">
            <v>None</v>
          </cell>
          <cell r="GY575" t="str">
            <v>WA</v>
          </cell>
          <cell r="GZ575">
            <v>4956.49267578125</v>
          </cell>
        </row>
        <row r="576">
          <cell r="AD576" t="str">
            <v>WA</v>
          </cell>
          <cell r="AH576" t="str">
            <v>WA</v>
          </cell>
          <cell r="AI576" t="str">
            <v>Pre 1980</v>
          </cell>
          <cell r="AJ576">
            <v>1464.694</v>
          </cell>
          <cell r="AK576" t="b">
            <v>1</v>
          </cell>
          <cell r="AN576" t="str">
            <v>WA</v>
          </cell>
          <cell r="AO576" t="str">
            <v>Natural Gas FAF</v>
          </cell>
          <cell r="AP576" t="str">
            <v>Pre 1980</v>
          </cell>
          <cell r="AQ576" t="str">
            <v>Crawlspace</v>
          </cell>
          <cell r="AR576">
            <v>1192.9824257671</v>
          </cell>
          <cell r="AU576" t="str">
            <v>No</v>
          </cell>
          <cell r="AV576" t="b">
            <v>1</v>
          </cell>
          <cell r="AX576">
            <v>1646315.7475585979</v>
          </cell>
          <cell r="AY576" t="b">
            <v>0</v>
          </cell>
          <cell r="AZ576">
            <v>1401916.5958862468</v>
          </cell>
          <cell r="BA576">
            <v>0.81449275362318851</v>
          </cell>
          <cell r="BB576">
            <v>1192.9824257671003</v>
          </cell>
          <cell r="BC576">
            <v>0.81449260102594812</v>
          </cell>
          <cell r="BF576" t="str">
            <v>OR</v>
          </cell>
          <cell r="BG576" t="str">
            <v>Window A/C</v>
          </cell>
          <cell r="BH576" t="str">
            <v>Pre 1980</v>
          </cell>
          <cell r="BI576" t="str">
            <v>Crawlspace</v>
          </cell>
          <cell r="BJ576">
            <v>1612.69177246094</v>
          </cell>
          <cell r="BM576" t="str">
            <v>No</v>
          </cell>
          <cell r="BN576">
            <v>1551409.4851074242</v>
          </cell>
          <cell r="BO576" t="b">
            <v>0</v>
          </cell>
          <cell r="BP576">
            <v>1245506.3687865254</v>
          </cell>
          <cell r="BQ576">
            <v>1</v>
          </cell>
          <cell r="BR576">
            <v>1612.69177246094</v>
          </cell>
          <cell r="BU576" t="str">
            <v>WA</v>
          </cell>
          <cell r="BV576" t="str">
            <v>Pre 1980</v>
          </cell>
          <cell r="BW576" t="str">
            <v>Electric Storage - Outside Conditioned Space - Buffered</v>
          </cell>
          <cell r="BY576">
            <v>2003.7159999999999</v>
          </cell>
          <cell r="BZ576" t="str">
            <v>le55</v>
          </cell>
          <cell r="CF576" t="str">
            <v>Conditioned</v>
          </cell>
          <cell r="CG576">
            <v>4956.4930000000004</v>
          </cell>
          <cell r="CH576" t="str">
            <v>WA</v>
          </cell>
          <cell r="CI576" t="str">
            <v>Top-Freezer w/o TTD Ice</v>
          </cell>
          <cell r="CJ576">
            <v>123912.32500000001</v>
          </cell>
          <cell r="CK576" t="b">
            <v>0</v>
          </cell>
          <cell r="CQ576" t="str">
            <v>Conditioned</v>
          </cell>
          <cell r="CR576">
            <v>1144.6790000000001</v>
          </cell>
          <cell r="CS576" t="str">
            <v>MT</v>
          </cell>
          <cell r="CT576" t="str">
            <v>Chest</v>
          </cell>
          <cell r="CU576">
            <v>17170.185000000001</v>
          </cell>
          <cell r="CV576" t="b">
            <v>0</v>
          </cell>
          <cell r="CZ576">
            <v>2003.7159999999999</v>
          </cell>
          <cell r="DA576" t="str">
            <v>WA</v>
          </cell>
          <cell r="DC576" t="str">
            <v>Horizontal Axis</v>
          </cell>
          <cell r="DG576" t="str">
            <v>Electric</v>
          </cell>
          <cell r="DH576">
            <v>2003.7159999999999</v>
          </cell>
          <cell r="DI576" t="str">
            <v>WA</v>
          </cell>
          <cell r="DL576" t="str">
            <v>Electric</v>
          </cell>
          <cell r="DM576" t="str">
            <v>Electric</v>
          </cell>
          <cell r="DN576">
            <v>2003.7159999999999</v>
          </cell>
          <cell r="DO576" t="str">
            <v>WA</v>
          </cell>
          <cell r="DS576">
            <v>1464.694</v>
          </cell>
          <cell r="DT576" t="str">
            <v>WA</v>
          </cell>
          <cell r="DU576" t="str">
            <v>32to46</v>
          </cell>
          <cell r="DX576" t="b">
            <v>0</v>
          </cell>
          <cell r="DY576">
            <v>1464.694</v>
          </cell>
          <cell r="DZ576" t="str">
            <v>WA</v>
          </cell>
          <cell r="EC576" t="str">
            <v>Desktop</v>
          </cell>
          <cell r="ED576">
            <v>4956.4930000000004</v>
          </cell>
          <cell r="EE576" t="str">
            <v>WA</v>
          </cell>
          <cell r="EH576" t="str">
            <v>gt20</v>
          </cell>
          <cell r="EI576">
            <v>1464.694</v>
          </cell>
          <cell r="EJ576" t="str">
            <v>WA</v>
          </cell>
          <cell r="EO576">
            <v>1192.4649999999999</v>
          </cell>
          <cell r="EP576" t="str">
            <v>ID</v>
          </cell>
          <cell r="ES576">
            <v>3785.7640000000001</v>
          </cell>
          <cell r="ET576" t="str">
            <v>ID</v>
          </cell>
          <cell r="EZ576" t="str">
            <v>WA</v>
          </cell>
          <cell r="FA576" t="str">
            <v>Living Room/Family Room</v>
          </cell>
          <cell r="FB576">
            <v>473096.16200000001</v>
          </cell>
          <cell r="FC576">
            <v>257786.144</v>
          </cell>
          <cell r="FI576" t="str">
            <v>WA</v>
          </cell>
          <cell r="FJ576" t="str">
            <v>Living Room/Family Room</v>
          </cell>
          <cell r="FK576" t="str">
            <v>EISAnqnx</v>
          </cell>
          <cell r="FL576">
            <v>297389.58</v>
          </cell>
          <cell r="FS576" t="str">
            <v>WA</v>
          </cell>
          <cell r="FT576" t="str">
            <v>EISAq</v>
          </cell>
          <cell r="FV576">
            <v>747133.38</v>
          </cell>
          <cell r="GD576" t="str">
            <v>WA</v>
          </cell>
          <cell r="GE576">
            <v>2533920.62</v>
          </cell>
          <cell r="GF576">
            <v>2290781.4159999997</v>
          </cell>
          <cell r="GI576">
            <v>1</v>
          </cell>
          <cell r="GJ576">
            <v>1</v>
          </cell>
          <cell r="GK576" t="str">
            <v>WA</v>
          </cell>
          <cell r="GL576">
            <v>1464.694</v>
          </cell>
          <cell r="GM576" t="str">
            <v>Pre 1980</v>
          </cell>
          <cell r="GN576">
            <v>-1</v>
          </cell>
          <cell r="GQ576">
            <v>8632737.9961900003</v>
          </cell>
          <cell r="GR576">
            <v>524305.525975</v>
          </cell>
          <cell r="GU576" t="str">
            <v>Natural Gas FAF</v>
          </cell>
          <cell r="GX576" t="str">
            <v>None</v>
          </cell>
          <cell r="GY576" t="str">
            <v>WA</v>
          </cell>
          <cell r="GZ576">
            <v>1524.76245117188</v>
          </cell>
        </row>
        <row r="577">
          <cell r="AD577" t="str">
            <v>OR</v>
          </cell>
          <cell r="AH577" t="str">
            <v>OR</v>
          </cell>
          <cell r="AI577" t="str">
            <v>Pre 1980</v>
          </cell>
          <cell r="AJ577">
            <v>1188.027</v>
          </cell>
          <cell r="AK577" t="b">
            <v>1</v>
          </cell>
          <cell r="AN577" t="str">
            <v>WA</v>
          </cell>
          <cell r="AO577" t="str">
            <v>Wood</v>
          </cell>
          <cell r="AP577" t="str">
            <v>Pre 1980</v>
          </cell>
          <cell r="AQ577" t="str">
            <v>Crawlspace</v>
          </cell>
          <cell r="AR577">
            <v>1192.9824257671</v>
          </cell>
          <cell r="AU577" t="str">
            <v>No</v>
          </cell>
          <cell r="AV577" t="b">
            <v>0</v>
          </cell>
          <cell r="AX577">
            <v>1646315.7475585979</v>
          </cell>
          <cell r="AY577" t="b">
            <v>0</v>
          </cell>
          <cell r="AZ577">
            <v>1401916.5958862468</v>
          </cell>
          <cell r="BA577" t="str">
            <v/>
          </cell>
          <cell r="BB577" t="str">
            <v/>
          </cell>
          <cell r="BC577">
            <v>0.81449260102594812</v>
          </cell>
          <cell r="BF577" t="str">
            <v>WA</v>
          </cell>
          <cell r="BG577" t="str">
            <v>Central Air Conditioning (Ducted System)</v>
          </cell>
          <cell r="BH577" t="str">
            <v>Pre 1980</v>
          </cell>
          <cell r="BI577" t="str">
            <v>Basement</v>
          </cell>
          <cell r="BJ577">
            <v>1698.4187770534199</v>
          </cell>
          <cell r="BM577" t="str">
            <v>No</v>
          </cell>
          <cell r="BN577">
            <v>4908430.2656843839</v>
          </cell>
          <cell r="BO577" t="b">
            <v>0</v>
          </cell>
          <cell r="BP577">
            <v>834169.89025590196</v>
          </cell>
          <cell r="BQ577">
            <v>0.5</v>
          </cell>
          <cell r="BR577">
            <v>849.20938852670997</v>
          </cell>
          <cell r="BU577" t="str">
            <v>WA</v>
          </cell>
          <cell r="BV577" t="str">
            <v>Pre 1980</v>
          </cell>
          <cell r="BW577" t="str">
            <v>Gas Storage Inside Conditioned Space</v>
          </cell>
          <cell r="BY577">
            <v>1524.7619999999999</v>
          </cell>
          <cell r="BZ577" t="str">
            <v>le55</v>
          </cell>
          <cell r="CF577" t="str">
            <v>Conditioned</v>
          </cell>
          <cell r="CG577">
            <v>2003.7159999999999</v>
          </cell>
          <cell r="CH577" t="str">
            <v>WA</v>
          </cell>
          <cell r="CI577" t="str">
            <v>Side-by-Side w/ TTD Ice</v>
          </cell>
          <cell r="CJ577">
            <v>52096.615999999995</v>
          </cell>
          <cell r="CK577" t="b">
            <v>0</v>
          </cell>
          <cell r="CQ577" t="str">
            <v>Unconditioned</v>
          </cell>
          <cell r="CR577">
            <v>1192.4649999999999</v>
          </cell>
          <cell r="CS577" t="str">
            <v>ID</v>
          </cell>
          <cell r="CT577" t="str">
            <v>Upright</v>
          </cell>
          <cell r="CU577">
            <v>19079.439999999999</v>
          </cell>
          <cell r="CV577" t="b">
            <v>0</v>
          </cell>
          <cell r="CZ577">
            <v>1150.8789999999999</v>
          </cell>
          <cell r="DA577" t="str">
            <v>WA</v>
          </cell>
          <cell r="DC577" t="str">
            <v>Horizontal Axis</v>
          </cell>
          <cell r="DG577" t="str">
            <v>Electric</v>
          </cell>
          <cell r="DH577">
            <v>1524.7619999999999</v>
          </cell>
          <cell r="DI577" t="str">
            <v>WA</v>
          </cell>
          <cell r="DL577" t="str">
            <v>Electric</v>
          </cell>
          <cell r="DM577" t="str">
            <v>Electric</v>
          </cell>
          <cell r="DN577">
            <v>1524.7619999999999</v>
          </cell>
          <cell r="DO577" t="str">
            <v>WA</v>
          </cell>
          <cell r="DS577">
            <v>2003.7159999999999</v>
          </cell>
          <cell r="DT577" t="str">
            <v>WA</v>
          </cell>
          <cell r="DU577" t="str">
            <v>32to46</v>
          </cell>
          <cell r="DX577" t="b">
            <v>0</v>
          </cell>
          <cell r="DY577">
            <v>1464.694</v>
          </cell>
          <cell r="DZ577" t="str">
            <v>WA</v>
          </cell>
          <cell r="EC577" t="str">
            <v>Laptop</v>
          </cell>
          <cell r="ED577">
            <v>4956.4930000000004</v>
          </cell>
          <cell r="EE577" t="str">
            <v>WA</v>
          </cell>
          <cell r="EH577" t="str">
            <v>le20</v>
          </cell>
          <cell r="EI577">
            <v>1464.694</v>
          </cell>
          <cell r="EJ577" t="str">
            <v>WA</v>
          </cell>
          <cell r="EO577">
            <v>2079.9929999999999</v>
          </cell>
          <cell r="EP577" t="str">
            <v>WA</v>
          </cell>
          <cell r="ES577">
            <v>3785.7640000000001</v>
          </cell>
          <cell r="ET577" t="str">
            <v>ID</v>
          </cell>
          <cell r="EZ577" t="str">
            <v>WA</v>
          </cell>
          <cell r="FA577" t="str">
            <v>Other</v>
          </cell>
          <cell r="FB577">
            <v>941798.24199999997</v>
          </cell>
          <cell r="FC577">
            <v>575624.74199999997</v>
          </cell>
          <cell r="FI577" t="str">
            <v>WA</v>
          </cell>
          <cell r="FJ577" t="str">
            <v>Living Room/Family Room</v>
          </cell>
          <cell r="FK577" t="str">
            <v>EISAq</v>
          </cell>
          <cell r="FL577">
            <v>1021037.5580000001</v>
          </cell>
          <cell r="FS577" t="str">
            <v>WA</v>
          </cell>
          <cell r="FT577" t="str">
            <v>EISAx</v>
          </cell>
          <cell r="FV577">
            <v>1265552.46</v>
          </cell>
          <cell r="GD577" t="str">
            <v>OR</v>
          </cell>
          <cell r="GE577">
            <v>2856016.9080000003</v>
          </cell>
          <cell r="GF577">
            <v>1596708.2880000002</v>
          </cell>
          <cell r="GI577">
            <v>1</v>
          </cell>
          <cell r="GJ577">
            <v>2</v>
          </cell>
          <cell r="GK577" t="str">
            <v>OR</v>
          </cell>
          <cell r="GL577">
            <v>1188.027</v>
          </cell>
          <cell r="GM577" t="str">
            <v>Pre 1980</v>
          </cell>
          <cell r="GN577">
            <v>-1</v>
          </cell>
          <cell r="GQ577">
            <v>6222799.8880559998</v>
          </cell>
          <cell r="GR577">
            <v>684591.64854750002</v>
          </cell>
          <cell r="GU577" t="str">
            <v>Heat Pump (Central System)</v>
          </cell>
          <cell r="GX577" t="str">
            <v>None</v>
          </cell>
          <cell r="GY577" t="str">
            <v>WA</v>
          </cell>
          <cell r="GZ577">
            <v>1150.87915039063</v>
          </cell>
        </row>
        <row r="578">
          <cell r="AD578" t="str">
            <v>OR</v>
          </cell>
          <cell r="AH578" t="str">
            <v>OR</v>
          </cell>
          <cell r="AI578" t="str">
            <v>Pre 1980</v>
          </cell>
          <cell r="AJ578">
            <v>1188.027</v>
          </cell>
          <cell r="AK578" t="b">
            <v>1</v>
          </cell>
          <cell r="AN578" t="str">
            <v>WA</v>
          </cell>
          <cell r="AO578" t="str">
            <v>Wood</v>
          </cell>
          <cell r="AP578" t="str">
            <v>Pre 1980</v>
          </cell>
          <cell r="AQ578" t="str">
            <v>Slab on Grade</v>
          </cell>
          <cell r="AR578">
            <v>271.71129981884098</v>
          </cell>
          <cell r="AU578" t="str">
            <v>No</v>
          </cell>
          <cell r="AV578" t="b">
            <v>0</v>
          </cell>
          <cell r="AX578">
            <v>374961.59375000058</v>
          </cell>
          <cell r="AY578" t="b">
            <v>0</v>
          </cell>
          <cell r="AZ578">
            <v>319297.73002391349</v>
          </cell>
          <cell r="BA578" t="str">
            <v/>
          </cell>
          <cell r="BB578" t="str">
            <v/>
          </cell>
          <cell r="BC578">
            <v>0.18550721162156805</v>
          </cell>
          <cell r="BF578" t="str">
            <v>WA</v>
          </cell>
          <cell r="BG578" t="str">
            <v>Central Air Conditioning (Ducted System)</v>
          </cell>
          <cell r="BH578" t="str">
            <v>Pre 1980</v>
          </cell>
          <cell r="BI578" t="str">
            <v>Slab on Grade</v>
          </cell>
          <cell r="BJ578">
            <v>205.86894267314199</v>
          </cell>
          <cell r="BM578" t="str">
            <v>No</v>
          </cell>
          <cell r="BN578">
            <v>594961.24432538031</v>
          </cell>
          <cell r="BO578" t="b">
            <v>0</v>
          </cell>
          <cell r="BP578">
            <v>101111.50184920031</v>
          </cell>
          <cell r="BQ578">
            <v>0.5</v>
          </cell>
          <cell r="BR578">
            <v>102.93447133657099</v>
          </cell>
          <cell r="BU578" t="str">
            <v>WA</v>
          </cell>
          <cell r="BV578" t="str">
            <v>Pre 1980</v>
          </cell>
          <cell r="BW578" t="str">
            <v>Gas Storage Inside Conditioned Space</v>
          </cell>
          <cell r="BY578">
            <v>1524.7619999999999</v>
          </cell>
          <cell r="BZ578" t="str">
            <v/>
          </cell>
          <cell r="CF578" t="str">
            <v>Conditioned</v>
          </cell>
          <cell r="CG578">
            <v>2003.7159999999999</v>
          </cell>
          <cell r="CH578" t="str">
            <v>WA</v>
          </cell>
          <cell r="CI578" t="str">
            <v>Top-Freezer w/o TTD Ice</v>
          </cell>
          <cell r="CJ578">
            <v>40074.32</v>
          </cell>
          <cell r="CK578" t="b">
            <v>0</v>
          </cell>
          <cell r="CQ578" t="str">
            <v>Conditioned</v>
          </cell>
          <cell r="CR578">
            <v>2079.9929999999999</v>
          </cell>
          <cell r="CS578" t="str">
            <v>WA</v>
          </cell>
          <cell r="CT578" t="str">
            <v>Upright</v>
          </cell>
          <cell r="CU578">
            <v>35359.881000000001</v>
          </cell>
          <cell r="CV578" t="b">
            <v>0</v>
          </cell>
          <cell r="CZ578">
            <v>4956.4930000000004</v>
          </cell>
          <cell r="DA578" t="str">
            <v>WA</v>
          </cell>
          <cell r="DC578" t="str">
            <v>Vertical Axis</v>
          </cell>
          <cell r="DG578" t="str">
            <v>Electric</v>
          </cell>
          <cell r="DH578">
            <v>2003.7159999999999</v>
          </cell>
          <cell r="DI578" t="str">
            <v>WA</v>
          </cell>
          <cell r="DL578" t="str">
            <v>Electric</v>
          </cell>
          <cell r="DM578" t="str">
            <v>Electric</v>
          </cell>
          <cell r="DN578">
            <v>2003.7159999999999</v>
          </cell>
          <cell r="DO578" t="str">
            <v>WA</v>
          </cell>
          <cell r="DS578">
            <v>2003.7159999999999</v>
          </cell>
          <cell r="DT578" t="str">
            <v>WA</v>
          </cell>
          <cell r="DU578" t="str">
            <v>lt32</v>
          </cell>
          <cell r="DX578" t="b">
            <v>1</v>
          </cell>
          <cell r="DY578">
            <v>1524.7619999999999</v>
          </cell>
          <cell r="DZ578" t="str">
            <v>WA</v>
          </cell>
          <cell r="EC578" t="str">
            <v>Desktop</v>
          </cell>
          <cell r="ED578">
            <v>1524.7619999999999</v>
          </cell>
          <cell r="EE578" t="str">
            <v>WA</v>
          </cell>
          <cell r="EH578" t="str">
            <v>le20</v>
          </cell>
          <cell r="EI578">
            <v>1464.694</v>
          </cell>
          <cell r="EJ578" t="str">
            <v>WA</v>
          </cell>
          <cell r="EO578">
            <v>2079.9929999999999</v>
          </cell>
          <cell r="EP578" t="str">
            <v>WA</v>
          </cell>
          <cell r="ES578">
            <v>3785.7640000000001</v>
          </cell>
          <cell r="ET578" t="str">
            <v>ID</v>
          </cell>
          <cell r="EZ578" t="str">
            <v>WA</v>
          </cell>
          <cell r="FA578" t="str">
            <v>Bathroom</v>
          </cell>
          <cell r="FB578">
            <v>1159819.3620000002</v>
          </cell>
          <cell r="FC578">
            <v>386606.45400000003</v>
          </cell>
          <cell r="FI578" t="str">
            <v>WA</v>
          </cell>
          <cell r="FJ578" t="str">
            <v>Other</v>
          </cell>
          <cell r="FK578" t="str">
            <v>EISAnqnx</v>
          </cell>
          <cell r="FL578">
            <v>793038.88000000012</v>
          </cell>
          <cell r="FS578" t="str">
            <v>WA</v>
          </cell>
          <cell r="FT578" t="str">
            <v>EISAnqnx</v>
          </cell>
          <cell r="FV578">
            <v>1006342.9199999999</v>
          </cell>
          <cell r="GD578" t="str">
            <v>OR</v>
          </cell>
          <cell r="GE578">
            <v>3362116.41</v>
          </cell>
          <cell r="GF578">
            <v>2349917.406</v>
          </cell>
          <cell r="GI578">
            <v>1</v>
          </cell>
          <cell r="GJ578">
            <v>2</v>
          </cell>
          <cell r="GK578" t="str">
            <v>OR</v>
          </cell>
          <cell r="GL578">
            <v>1188.027</v>
          </cell>
          <cell r="GM578" t="str">
            <v>Pre 1980</v>
          </cell>
          <cell r="GN578">
            <v>-1</v>
          </cell>
          <cell r="GQ578">
            <v>6222799.8880559998</v>
          </cell>
          <cell r="GR578">
            <v>684591.64854750002</v>
          </cell>
          <cell r="GU578" t="str">
            <v>Natural Gas FAF</v>
          </cell>
          <cell r="GX578" t="str">
            <v>None</v>
          </cell>
          <cell r="GY578" t="str">
            <v>WA</v>
          </cell>
          <cell r="GZ578">
            <v>1524.76245117188</v>
          </cell>
        </row>
        <row r="579">
          <cell r="AD579" t="str">
            <v>WA</v>
          </cell>
          <cell r="AH579" t="str">
            <v>WA</v>
          </cell>
          <cell r="AI579" t="str">
            <v>Pre 1980</v>
          </cell>
          <cell r="AJ579">
            <v>2003.7159999999999</v>
          </cell>
          <cell r="AK579" t="b">
            <v>1</v>
          </cell>
          <cell r="AN579" t="str">
            <v>WA</v>
          </cell>
          <cell r="AO579" t="str">
            <v>Baseboard/Wall/Radiant</v>
          </cell>
          <cell r="AP579" t="str">
            <v>Pre 1980</v>
          </cell>
          <cell r="AQ579" t="str">
            <v>Basement</v>
          </cell>
          <cell r="AR579">
            <v>2003.71557617188</v>
          </cell>
          <cell r="AU579" t="str">
            <v>No</v>
          </cell>
          <cell r="AV579" t="b">
            <v>1</v>
          </cell>
          <cell r="AX579">
            <v>4468285.7348632924</v>
          </cell>
          <cell r="AY579" t="b">
            <v>0</v>
          </cell>
          <cell r="AZ579">
            <v>1051129.1541040067</v>
          </cell>
          <cell r="BA579">
            <v>1</v>
          </cell>
          <cell r="BB579">
            <v>2003.71557617188</v>
          </cell>
          <cell r="BC579">
            <v>0.99999978847894622</v>
          </cell>
          <cell r="BF579" t="str">
            <v>OR</v>
          </cell>
          <cell r="BG579" t="str">
            <v>Heat Pump (Central System)</v>
          </cell>
          <cell r="BH579" t="str">
            <v>Post 2006</v>
          </cell>
          <cell r="BI579" t="str">
            <v>Crawlspace</v>
          </cell>
          <cell r="BJ579">
            <v>8264.9453125</v>
          </cell>
          <cell r="BM579" t="str">
            <v>No</v>
          </cell>
          <cell r="BN579">
            <v>13422271.1875</v>
          </cell>
          <cell r="BO579" t="b">
            <v>0</v>
          </cell>
          <cell r="BP579">
            <v>2366829.9096570313</v>
          </cell>
          <cell r="BQ579">
            <v>1</v>
          </cell>
          <cell r="BR579">
            <v>8264.9453125</v>
          </cell>
          <cell r="BU579" t="str">
            <v>WA</v>
          </cell>
          <cell r="BV579" t="str">
            <v>Pre 1980</v>
          </cell>
          <cell r="BW579" t="str">
            <v>Gas Storage Inside Conditioned Space</v>
          </cell>
          <cell r="BY579">
            <v>1524.7619999999999</v>
          </cell>
          <cell r="BZ579" t="str">
            <v>le55</v>
          </cell>
          <cell r="CF579" t="str">
            <v>Conditioned</v>
          </cell>
          <cell r="CG579">
            <v>1464.694</v>
          </cell>
          <cell r="CH579" t="str">
            <v>WA</v>
          </cell>
          <cell r="CI579" t="str">
            <v>Top-Freezer w/o TTD Ice</v>
          </cell>
          <cell r="CJ579">
            <v>32223.268</v>
          </cell>
          <cell r="CK579" t="b">
            <v>0</v>
          </cell>
          <cell r="CQ579" t="str">
            <v>Unconditioned</v>
          </cell>
          <cell r="CR579">
            <v>1192.4649999999999</v>
          </cell>
          <cell r="CS579" t="str">
            <v>ID</v>
          </cell>
          <cell r="CT579" t="str">
            <v>Chest</v>
          </cell>
          <cell r="CU579">
            <v>19079.439999999999</v>
          </cell>
          <cell r="CV579" t="b">
            <v>0</v>
          </cell>
          <cell r="CZ579">
            <v>1150.8789999999999</v>
          </cell>
          <cell r="DA579" t="str">
            <v>WA</v>
          </cell>
          <cell r="DC579" t="str">
            <v>Vertical Axis</v>
          </cell>
          <cell r="DG579" t="str">
            <v>Electric</v>
          </cell>
          <cell r="DH579">
            <v>4956.4930000000004</v>
          </cell>
          <cell r="DI579" t="str">
            <v>WA</v>
          </cell>
          <cell r="DL579" t="str">
            <v>Electric</v>
          </cell>
          <cell r="DM579" t="str">
            <v>Electric</v>
          </cell>
          <cell r="DN579">
            <v>4956.4930000000004</v>
          </cell>
          <cell r="DO579" t="str">
            <v>WA</v>
          </cell>
          <cell r="DS579">
            <v>6932.7380000000003</v>
          </cell>
          <cell r="DT579" t="str">
            <v>OR</v>
          </cell>
          <cell r="DU579" t="str">
            <v>32to46</v>
          </cell>
          <cell r="DX579" t="b">
            <v>0</v>
          </cell>
          <cell r="DY579">
            <v>1524.7619999999999</v>
          </cell>
          <cell r="DZ579" t="str">
            <v>WA</v>
          </cell>
          <cell r="EC579" t="str">
            <v>Laptop</v>
          </cell>
          <cell r="ED579">
            <v>1524.7619999999999</v>
          </cell>
          <cell r="EE579" t="str">
            <v>WA</v>
          </cell>
          <cell r="EH579" t="str">
            <v>le20</v>
          </cell>
          <cell r="EI579">
            <v>1150.8789999999999</v>
          </cell>
          <cell r="EJ579" t="str">
            <v>WA</v>
          </cell>
          <cell r="EO579">
            <v>12271.31</v>
          </cell>
          <cell r="EP579" t="str">
            <v>WA</v>
          </cell>
          <cell r="ES579">
            <v>3785.7640000000001</v>
          </cell>
          <cell r="ET579" t="str">
            <v>ID</v>
          </cell>
          <cell r="EZ579" t="str">
            <v>WA</v>
          </cell>
          <cell r="FA579" t="str">
            <v>Bedrooms</v>
          </cell>
          <cell r="FB579">
            <v>2086683.5530000001</v>
          </cell>
          <cell r="FC579">
            <v>2681462.713</v>
          </cell>
          <cell r="FI579" t="str">
            <v>WA</v>
          </cell>
          <cell r="FJ579" t="str">
            <v>Other</v>
          </cell>
          <cell r="FK579" t="str">
            <v>EISAq</v>
          </cell>
          <cell r="FL579">
            <v>1417556.9980000001</v>
          </cell>
          <cell r="FS579" t="str">
            <v>WA</v>
          </cell>
          <cell r="FT579" t="str">
            <v>EISAq</v>
          </cell>
          <cell r="FV579">
            <v>672420.04200000002</v>
          </cell>
          <cell r="GD579" t="str">
            <v>WA</v>
          </cell>
          <cell r="GE579">
            <v>8628001.095999999</v>
          </cell>
          <cell r="GF579">
            <v>5882910.176</v>
          </cell>
          <cell r="GI579">
            <v>1</v>
          </cell>
          <cell r="GJ579">
            <v>1</v>
          </cell>
          <cell r="GK579" t="str">
            <v>WA</v>
          </cell>
          <cell r="GL579">
            <v>2003.7159999999999</v>
          </cell>
          <cell r="GM579" t="str">
            <v>Pre 1980</v>
          </cell>
          <cell r="GN579">
            <v>0</v>
          </cell>
          <cell r="GQ579">
            <v>10718403.861307999</v>
          </cell>
          <cell r="GR579">
            <v>344634.14270999999</v>
          </cell>
          <cell r="GU579" t="str">
            <v>Natural Gas FAF</v>
          </cell>
          <cell r="GX579" t="str">
            <v>Wood</v>
          </cell>
          <cell r="GY579" t="str">
            <v>WA</v>
          </cell>
          <cell r="GZ579">
            <v>1524.76245117188</v>
          </cell>
        </row>
        <row r="580">
          <cell r="AD580" t="str">
            <v>WA</v>
          </cell>
          <cell r="AH580" t="str">
            <v>WA</v>
          </cell>
          <cell r="AI580" t="str">
            <v>Pre 1980</v>
          </cell>
          <cell r="AJ580">
            <v>1150.8789999999999</v>
          </cell>
          <cell r="AK580" t="b">
            <v>1</v>
          </cell>
          <cell r="AN580" t="str">
            <v>WA</v>
          </cell>
          <cell r="AO580" t="str">
            <v>Baseboard/Wall/Radiant</v>
          </cell>
          <cell r="AP580" t="str">
            <v>1980-1992</v>
          </cell>
          <cell r="AQ580" t="str">
            <v>Basement</v>
          </cell>
          <cell r="AR580">
            <v>4956.49267578125</v>
          </cell>
          <cell r="AU580" t="str">
            <v>No</v>
          </cell>
          <cell r="AV580" t="b">
            <v>0</v>
          </cell>
          <cell r="AX580">
            <v>15657560.362792969</v>
          </cell>
          <cell r="AY580" t="b">
            <v>0</v>
          </cell>
          <cell r="AZ580">
            <v>12246948.187661132</v>
          </cell>
          <cell r="BA580" t="str">
            <v/>
          </cell>
          <cell r="BB580" t="str">
            <v/>
          </cell>
          <cell r="BC580">
            <v>0.99999993458706582</v>
          </cell>
          <cell r="BF580" t="str">
            <v>ID</v>
          </cell>
          <cell r="BG580" t="str">
            <v>Central Air Conditioning (Ducted System)</v>
          </cell>
          <cell r="BH580" t="str">
            <v>1993-2006</v>
          </cell>
          <cell r="BI580" t="str">
            <v>Crawlspace</v>
          </cell>
          <cell r="BJ580">
            <v>3785.76440429688</v>
          </cell>
          <cell r="BM580" t="str">
            <v>No</v>
          </cell>
          <cell r="BN580">
            <v>7851675.374511729</v>
          </cell>
          <cell r="BO580" t="b">
            <v>0</v>
          </cell>
          <cell r="BP580">
            <v>2053370.598234036</v>
          </cell>
          <cell r="BQ580">
            <v>1</v>
          </cell>
          <cell r="BR580">
            <v>3785.76440429688</v>
          </cell>
          <cell r="BU580" t="str">
            <v>WA</v>
          </cell>
          <cell r="BV580" t="str">
            <v>Pre 1980</v>
          </cell>
          <cell r="BW580" t="str">
            <v>Gas Storage Outside Conditioned Space</v>
          </cell>
          <cell r="BY580">
            <v>2003.7159999999999</v>
          </cell>
          <cell r="BZ580" t="str">
            <v>le55</v>
          </cell>
          <cell r="CF580" t="str">
            <v>Conditioned</v>
          </cell>
          <cell r="CG580">
            <v>4956.4930000000004</v>
          </cell>
          <cell r="CH580" t="str">
            <v>WA</v>
          </cell>
          <cell r="CI580" t="str">
            <v>Top-Freezer w/o TTD Ice</v>
          </cell>
          <cell r="CJ580">
            <v>104086.353</v>
          </cell>
          <cell r="CK580" t="b">
            <v>0</v>
          </cell>
          <cell r="CQ580" t="str">
            <v>Conditioned</v>
          </cell>
          <cell r="CR580">
            <v>1192.4649999999999</v>
          </cell>
          <cell r="CS580" t="str">
            <v>ID</v>
          </cell>
          <cell r="CT580" t="str">
            <v>Upright</v>
          </cell>
          <cell r="CU580">
            <v>21464.37</v>
          </cell>
          <cell r="CV580" t="b">
            <v>0</v>
          </cell>
          <cell r="CZ580">
            <v>1464.694</v>
          </cell>
          <cell r="DA580" t="str">
            <v>WA</v>
          </cell>
          <cell r="DC580" t="str">
            <v>Vertical Axis</v>
          </cell>
          <cell r="DG580" t="str">
            <v>Gas</v>
          </cell>
          <cell r="DH580">
            <v>4956.4930000000004</v>
          </cell>
          <cell r="DI580" t="str">
            <v>WA</v>
          </cell>
          <cell r="DL580" t="str">
            <v>Propane</v>
          </cell>
          <cell r="DM580" t="str">
            <v>Propane</v>
          </cell>
          <cell r="DN580">
            <v>4956.4930000000004</v>
          </cell>
          <cell r="DO580" t="str">
            <v>WA</v>
          </cell>
          <cell r="DS580">
            <v>6932.7380000000003</v>
          </cell>
          <cell r="DT580" t="str">
            <v>OR</v>
          </cell>
          <cell r="DU580" t="str">
            <v>lt32</v>
          </cell>
          <cell r="DX580" t="b">
            <v>0</v>
          </cell>
          <cell r="DY580">
            <v>1524.7619999999999</v>
          </cell>
          <cell r="DZ580" t="str">
            <v>WA</v>
          </cell>
          <cell r="EC580" t="str">
            <v>Laptop</v>
          </cell>
          <cell r="ED580">
            <v>1524.7619999999999</v>
          </cell>
          <cell r="EE580" t="str">
            <v>WA</v>
          </cell>
          <cell r="EH580" t="str">
            <v>gt20</v>
          </cell>
          <cell r="EI580">
            <v>1150.8789999999999</v>
          </cell>
          <cell r="EJ580" t="str">
            <v>WA</v>
          </cell>
          <cell r="EO580">
            <v>12271.31</v>
          </cell>
          <cell r="EP580" t="str">
            <v>WA</v>
          </cell>
          <cell r="ES580">
            <v>3785.7640000000001</v>
          </cell>
          <cell r="ET580" t="str">
            <v>ID</v>
          </cell>
          <cell r="EZ580" t="str">
            <v>WA</v>
          </cell>
          <cell r="FA580" t="str">
            <v>Exterior</v>
          </cell>
          <cell r="FB580">
            <v>4460843.7</v>
          </cell>
          <cell r="FC580">
            <v>12207842.259000001</v>
          </cell>
          <cell r="FI580" t="str">
            <v>WA</v>
          </cell>
          <cell r="FJ580" t="str">
            <v>Other</v>
          </cell>
          <cell r="FK580" t="str">
            <v>EISAx</v>
          </cell>
          <cell r="FL580">
            <v>4584756.0250000004</v>
          </cell>
          <cell r="FS580" t="str">
            <v>WA</v>
          </cell>
          <cell r="FT580" t="str">
            <v>EISAx</v>
          </cell>
          <cell r="FV580">
            <v>3049524</v>
          </cell>
          <cell r="GD580" t="str">
            <v>WA</v>
          </cell>
          <cell r="GE580">
            <v>2482446.003</v>
          </cell>
          <cell r="GF580">
            <v>3265043.7229999998</v>
          </cell>
          <cell r="GI580">
            <v>1</v>
          </cell>
          <cell r="GJ580">
            <v>1</v>
          </cell>
          <cell r="GK580" t="str">
            <v>WA</v>
          </cell>
          <cell r="GL580">
            <v>1150.8789999999999</v>
          </cell>
          <cell r="GM580" t="str">
            <v>Pre 1980</v>
          </cell>
          <cell r="GN580">
            <v>-1</v>
          </cell>
          <cell r="GQ580">
            <v>5802691.6372349998</v>
          </cell>
          <cell r="GR580">
            <v>402853.68515999999</v>
          </cell>
          <cell r="GU580" t="str">
            <v>Heat Pump (Central System)</v>
          </cell>
          <cell r="GX580" t="str">
            <v>Natural Gas Other</v>
          </cell>
          <cell r="GY580" t="str">
            <v>WA</v>
          </cell>
          <cell r="GZ580">
            <v>2003.71557617188</v>
          </cell>
        </row>
        <row r="581">
          <cell r="AD581" t="str">
            <v>WA</v>
          </cell>
          <cell r="AH581" t="str">
            <v>WA</v>
          </cell>
          <cell r="AI581" t="str">
            <v>1993-2006</v>
          </cell>
          <cell r="AJ581">
            <v>4956.4930000000004</v>
          </cell>
          <cell r="AK581" t="b">
            <v>1</v>
          </cell>
          <cell r="AN581" t="str">
            <v>WA</v>
          </cell>
          <cell r="AO581" t="str">
            <v>Propane/LP</v>
          </cell>
          <cell r="AP581" t="str">
            <v>1980-1992</v>
          </cell>
          <cell r="AQ581" t="str">
            <v>Basement</v>
          </cell>
          <cell r="AR581">
            <v>4956.49267578125</v>
          </cell>
          <cell r="AU581" t="str">
            <v>No</v>
          </cell>
          <cell r="AV581" t="b">
            <v>1</v>
          </cell>
          <cell r="AX581">
            <v>15657560.362792969</v>
          </cell>
          <cell r="AY581" t="b">
            <v>0</v>
          </cell>
          <cell r="AZ581">
            <v>12246948.187661132</v>
          </cell>
          <cell r="BA581">
            <v>1</v>
          </cell>
          <cell r="BB581">
            <v>4956.49267578125</v>
          </cell>
          <cell r="BC581">
            <v>0.99999993458706582</v>
          </cell>
          <cell r="BF581" t="str">
            <v>OR</v>
          </cell>
          <cell r="BG581" t="str">
            <v>Central Air Conditioning (Ducted System)</v>
          </cell>
          <cell r="BH581" t="str">
            <v>Pre 1980</v>
          </cell>
          <cell r="BI581" t="str">
            <v>Crawlspace</v>
          </cell>
          <cell r="BJ581">
            <v>1612.69177246094</v>
          </cell>
          <cell r="BM581" t="str">
            <v>No</v>
          </cell>
          <cell r="BN581">
            <v>1915877.8256835968</v>
          </cell>
          <cell r="BO581" t="b">
            <v>0</v>
          </cell>
          <cell r="BP581">
            <v>943069.41089217679</v>
          </cell>
          <cell r="BQ581">
            <v>1</v>
          </cell>
          <cell r="BR581">
            <v>1612.69177246094</v>
          </cell>
          <cell r="BU581" t="str">
            <v>WA</v>
          </cell>
          <cell r="BV581" t="str">
            <v>1993-2006</v>
          </cell>
          <cell r="BW581" t="str">
            <v>Gas Storage Outside Conditioned Space</v>
          </cell>
          <cell r="BY581">
            <v>4956.4930000000004</v>
          </cell>
          <cell r="BZ581" t="str">
            <v>le55</v>
          </cell>
          <cell r="CF581" t="str">
            <v>Unconditioned</v>
          </cell>
          <cell r="CG581">
            <v>4956.4930000000004</v>
          </cell>
          <cell r="CH581" t="str">
            <v>WA</v>
          </cell>
          <cell r="CI581" t="str">
            <v>Top-Freezer w/o TTD Ice</v>
          </cell>
          <cell r="CJ581">
            <v>84260.381000000008</v>
          </cell>
          <cell r="CK581" t="b">
            <v>0</v>
          </cell>
          <cell r="CQ581" t="str">
            <v>Unconditioned</v>
          </cell>
          <cell r="CR581">
            <v>1925.059</v>
          </cell>
          <cell r="CS581" t="str">
            <v>OR</v>
          </cell>
          <cell r="CT581" t="str">
            <v>Upright</v>
          </cell>
          <cell r="CU581">
            <v>38501.18</v>
          </cell>
          <cell r="CV581" t="b">
            <v>0</v>
          </cell>
          <cell r="CZ581">
            <v>1188.027</v>
          </cell>
          <cell r="DA581" t="str">
            <v>OR</v>
          </cell>
          <cell r="DC581" t="str">
            <v>Vertical Axis</v>
          </cell>
          <cell r="DG581" t="str">
            <v>Electric</v>
          </cell>
          <cell r="DH581">
            <v>1150.8789999999999</v>
          </cell>
          <cell r="DI581" t="str">
            <v>WA</v>
          </cell>
          <cell r="DL581" t="str">
            <v>Electric</v>
          </cell>
          <cell r="DM581" t="str">
            <v>Electric</v>
          </cell>
          <cell r="DN581">
            <v>2003.7159999999999</v>
          </cell>
          <cell r="DO581" t="str">
            <v>WA</v>
          </cell>
          <cell r="DS581">
            <v>1524.7619999999999</v>
          </cell>
          <cell r="DT581" t="str">
            <v>WA</v>
          </cell>
          <cell r="DU581" t="str">
            <v>lt32</v>
          </cell>
          <cell r="DX581" t="b">
            <v>0</v>
          </cell>
          <cell r="DY581">
            <v>1524.7619999999999</v>
          </cell>
          <cell r="DZ581" t="str">
            <v>WA</v>
          </cell>
          <cell r="EC581" t="str">
            <v>Desktop</v>
          </cell>
          <cell r="ED581">
            <v>1464.694</v>
          </cell>
          <cell r="EE581" t="str">
            <v>WA</v>
          </cell>
          <cell r="EH581" t="str">
            <v>gt20</v>
          </cell>
          <cell r="EI581">
            <v>1150.8789999999999</v>
          </cell>
          <cell r="EJ581" t="str">
            <v>WA</v>
          </cell>
          <cell r="EO581">
            <v>3785.7640000000001</v>
          </cell>
          <cell r="EP581" t="str">
            <v>ID</v>
          </cell>
          <cell r="ES581">
            <v>1612.692</v>
          </cell>
          <cell r="ET581" t="str">
            <v>OR</v>
          </cell>
          <cell r="EZ581" t="str">
            <v>WA</v>
          </cell>
          <cell r="FA581" t="str">
            <v>Kitchen</v>
          </cell>
          <cell r="FB581">
            <v>2369203.6540000001</v>
          </cell>
          <cell r="FC581">
            <v>713734.99200000009</v>
          </cell>
          <cell r="FI581" t="str">
            <v>OR</v>
          </cell>
          <cell r="FJ581" t="str">
            <v>Bathroom</v>
          </cell>
          <cell r="FK581" t="str">
            <v>EISAnqnx</v>
          </cell>
          <cell r="FL581">
            <v>4436952.32</v>
          </cell>
          <cell r="FS581" t="str">
            <v>WA</v>
          </cell>
          <cell r="FT581" t="str">
            <v>EISAnqnx</v>
          </cell>
          <cell r="FV581">
            <v>2439619.1999999997</v>
          </cell>
          <cell r="GD581" t="str">
            <v>WA</v>
          </cell>
          <cell r="GE581">
            <v>31141645.519000001</v>
          </cell>
          <cell r="GF581">
            <v>13491573.946</v>
          </cell>
          <cell r="GI581">
            <v>1</v>
          </cell>
          <cell r="GJ581">
            <v>1</v>
          </cell>
          <cell r="GK581" t="str">
            <v>WA</v>
          </cell>
          <cell r="GL581">
            <v>4956.4930000000004</v>
          </cell>
          <cell r="GM581" t="str">
            <v>1993-2006</v>
          </cell>
          <cell r="GN581">
            <v>0</v>
          </cell>
          <cell r="GQ581">
            <v>29212999.745305002</v>
          </cell>
          <cell r="GR581">
            <v>1774238.6255125001</v>
          </cell>
          <cell r="GU581" t="str">
            <v>Natural Gas FAF</v>
          </cell>
          <cell r="GX581" t="str">
            <v>Wood</v>
          </cell>
          <cell r="GY581" t="str">
            <v>WA</v>
          </cell>
          <cell r="GZ581">
            <v>2003.71557617188</v>
          </cell>
        </row>
        <row r="582">
          <cell r="AD582" t="str">
            <v>WA</v>
          </cell>
          <cell r="AH582" t="str">
            <v>WA</v>
          </cell>
          <cell r="AI582" t="str">
            <v>Pre 1980</v>
          </cell>
          <cell r="AJ582">
            <v>1150.8789999999999</v>
          </cell>
          <cell r="AK582" t="b">
            <v>1</v>
          </cell>
          <cell r="AN582" t="str">
            <v>WA</v>
          </cell>
          <cell r="AO582" t="str">
            <v>Wood</v>
          </cell>
          <cell r="AP582" t="str">
            <v>Pre 1980</v>
          </cell>
          <cell r="AQ582" t="str">
            <v>Basement</v>
          </cell>
          <cell r="AR582">
            <v>1524.76245117188</v>
          </cell>
          <cell r="AU582" t="str">
            <v>No</v>
          </cell>
          <cell r="AV582" t="b">
            <v>0</v>
          </cell>
          <cell r="AX582">
            <v>3513052.6875000116</v>
          </cell>
          <cell r="AY582" t="b">
            <v>0</v>
          </cell>
          <cell r="AZ582">
            <v>939345.15566894831</v>
          </cell>
          <cell r="BA582" t="str">
            <v/>
          </cell>
          <cell r="BB582" t="str">
            <v/>
          </cell>
          <cell r="BC582">
            <v>1.0000002958965923</v>
          </cell>
          <cell r="BF582" t="str">
            <v>WA</v>
          </cell>
          <cell r="BG582" t="str">
            <v>Heat Pump (Central System)</v>
          </cell>
          <cell r="BH582" t="str">
            <v>Pre 1980</v>
          </cell>
          <cell r="BI582" t="str">
            <v>Crawlspace</v>
          </cell>
          <cell r="BJ582">
            <v>2079.99340820313</v>
          </cell>
          <cell r="BM582" t="str">
            <v>No</v>
          </cell>
          <cell r="BN582">
            <v>6402219.7104492346</v>
          </cell>
          <cell r="BO582" t="b">
            <v>0</v>
          </cell>
          <cell r="BP582">
            <v>2994027.7914973218</v>
          </cell>
          <cell r="BQ582">
            <v>1</v>
          </cell>
          <cell r="BR582">
            <v>2079.99340820313</v>
          </cell>
          <cell r="BU582" t="str">
            <v>WA</v>
          </cell>
          <cell r="BV582" t="str">
            <v>Pre 1980</v>
          </cell>
          <cell r="BW582" t="str">
            <v>Electric Storage - Inside Conditioned Space</v>
          </cell>
          <cell r="BY582">
            <v>1524.7619999999999</v>
          </cell>
          <cell r="BZ582" t="str">
            <v>le55</v>
          </cell>
          <cell r="CF582" t="str">
            <v>Conditioned</v>
          </cell>
          <cell r="CG582">
            <v>1188.027</v>
          </cell>
          <cell r="CH582" t="str">
            <v>OR</v>
          </cell>
          <cell r="CI582" t="str">
            <v>Side-by-Side w/ TTD Ice</v>
          </cell>
          <cell r="CJ582">
            <v>24948.567000000003</v>
          </cell>
          <cell r="CK582" t="b">
            <v>0</v>
          </cell>
          <cell r="CQ582" t="str">
            <v>Unconditioned</v>
          </cell>
          <cell r="CR582">
            <v>1612.692</v>
          </cell>
          <cell r="CS582" t="str">
            <v>OR</v>
          </cell>
          <cell r="CT582" t="str">
            <v>Chest</v>
          </cell>
          <cell r="CU582">
            <v>24190.38</v>
          </cell>
          <cell r="CV582" t="b">
            <v>0</v>
          </cell>
          <cell r="CZ582">
            <v>2003.7159999999999</v>
          </cell>
          <cell r="DA582" t="str">
            <v>WA</v>
          </cell>
          <cell r="DC582" t="str">
            <v>Vertical Axis</v>
          </cell>
          <cell r="DG582" t="str">
            <v>Electric</v>
          </cell>
          <cell r="DH582">
            <v>1464.694</v>
          </cell>
          <cell r="DI582" t="str">
            <v>WA</v>
          </cell>
          <cell r="DL582" t="str">
            <v>Electric</v>
          </cell>
          <cell r="DM582" t="str">
            <v>Electric</v>
          </cell>
          <cell r="DN582">
            <v>2003.7159999999999</v>
          </cell>
          <cell r="DO582" t="str">
            <v>WA</v>
          </cell>
          <cell r="DS582">
            <v>1524.7619999999999</v>
          </cell>
          <cell r="DT582" t="str">
            <v>WA</v>
          </cell>
          <cell r="DU582" t="str">
            <v>32to46</v>
          </cell>
          <cell r="DX582" t="b">
            <v>0</v>
          </cell>
          <cell r="DY582">
            <v>1524.7619999999999</v>
          </cell>
          <cell r="DZ582" t="str">
            <v>WA</v>
          </cell>
          <cell r="EC582" t="str">
            <v>Desktop</v>
          </cell>
          <cell r="ED582">
            <v>2003.7159999999999</v>
          </cell>
          <cell r="EE582" t="str">
            <v>WA</v>
          </cell>
          <cell r="EH582" t="str">
            <v>le20</v>
          </cell>
          <cell r="EI582">
            <v>1150.8789999999999</v>
          </cell>
          <cell r="EJ582" t="str">
            <v>WA</v>
          </cell>
          <cell r="EO582">
            <v>1144.6790000000001</v>
          </cell>
          <cell r="EP582" t="str">
            <v>MT</v>
          </cell>
          <cell r="ES582">
            <v>1612.692</v>
          </cell>
          <cell r="ET582" t="str">
            <v>OR</v>
          </cell>
          <cell r="EZ582" t="str">
            <v>WA</v>
          </cell>
          <cell r="FA582" t="str">
            <v>Living Room/Family Room</v>
          </cell>
          <cell r="FB582">
            <v>2909461.3910000003</v>
          </cell>
          <cell r="FC582">
            <v>3003634.7580000004</v>
          </cell>
          <cell r="FI582" t="str">
            <v>OR</v>
          </cell>
          <cell r="FJ582" t="str">
            <v>Bathroom</v>
          </cell>
          <cell r="FK582" t="str">
            <v>EISAq</v>
          </cell>
          <cell r="FL582">
            <v>194116.66400000002</v>
          </cell>
          <cell r="FS582" t="str">
            <v>WA</v>
          </cell>
          <cell r="FT582" t="str">
            <v>EISAq</v>
          </cell>
          <cell r="FV582">
            <v>962124.82199999993</v>
          </cell>
          <cell r="GD582" t="str">
            <v>WA</v>
          </cell>
          <cell r="GE582">
            <v>551271.04099999997</v>
          </cell>
          <cell r="GF582">
            <v>1042696.374</v>
          </cell>
          <cell r="GI582">
            <v>1</v>
          </cell>
          <cell r="GJ582">
            <v>1</v>
          </cell>
          <cell r="GK582" t="str">
            <v>WA</v>
          </cell>
          <cell r="GL582">
            <v>1150.8789999999999</v>
          </cell>
          <cell r="GM582" t="str">
            <v>Pre 1980</v>
          </cell>
          <cell r="GN582">
            <v>-1</v>
          </cell>
          <cell r="GQ582">
            <v>5802691.6372349998</v>
          </cell>
          <cell r="GR582">
            <v>402853.68515999999</v>
          </cell>
          <cell r="GU582" t="str">
            <v>Natural Gas FAF</v>
          </cell>
          <cell r="GX582" t="str">
            <v>None</v>
          </cell>
          <cell r="GY582" t="str">
            <v>WA</v>
          </cell>
          <cell r="GZ582">
            <v>4956.49267578125</v>
          </cell>
        </row>
        <row r="583">
          <cell r="AD583" t="str">
            <v>WA</v>
          </cell>
          <cell r="AH583" t="str">
            <v>WA</v>
          </cell>
          <cell r="AI583" t="str">
            <v>Pre 1980</v>
          </cell>
          <cell r="AJ583">
            <v>1464.694</v>
          </cell>
          <cell r="AK583" t="b">
            <v>1</v>
          </cell>
          <cell r="AN583" t="str">
            <v>WA</v>
          </cell>
          <cell r="AO583" t="str">
            <v>Natural Gas FAF</v>
          </cell>
          <cell r="AP583" t="str">
            <v>Pre 1980</v>
          </cell>
          <cell r="AQ583" t="str">
            <v>Basement</v>
          </cell>
          <cell r="AR583">
            <v>1524.76245117188</v>
          </cell>
          <cell r="AU583" t="str">
            <v>No</v>
          </cell>
          <cell r="AV583" t="b">
            <v>1</v>
          </cell>
          <cell r="AX583">
            <v>3513052.6875000116</v>
          </cell>
          <cell r="AY583" t="b">
            <v>0</v>
          </cell>
          <cell r="AZ583">
            <v>939345.15566894831</v>
          </cell>
          <cell r="BA583">
            <v>1</v>
          </cell>
          <cell r="BB583">
            <v>1524.76245117188</v>
          </cell>
          <cell r="BC583">
            <v>1.0000002958965923</v>
          </cell>
          <cell r="BF583" t="str">
            <v>WA</v>
          </cell>
          <cell r="BG583" t="str">
            <v>Central Air Conditioning (Ducted System)</v>
          </cell>
          <cell r="BH583" t="str">
            <v>1980-1992</v>
          </cell>
          <cell r="BI583" t="str">
            <v>Slab on Grade</v>
          </cell>
          <cell r="BJ583">
            <v>1904.28771972656</v>
          </cell>
          <cell r="BM583" t="str">
            <v>No</v>
          </cell>
          <cell r="BN583">
            <v>4189432.9833984319</v>
          </cell>
          <cell r="BO583" t="b">
            <v>0</v>
          </cell>
          <cell r="BP583">
            <v>1448001.339202879</v>
          </cell>
          <cell r="BQ583">
            <v>1</v>
          </cell>
          <cell r="BR583">
            <v>1904.28771972656</v>
          </cell>
          <cell r="BU583" t="str">
            <v>WA</v>
          </cell>
          <cell r="BV583" t="str">
            <v>1993-2006</v>
          </cell>
          <cell r="BW583" t="str">
            <v>Gas Storage Outside Conditioned Space</v>
          </cell>
          <cell r="BY583">
            <v>2003.7159999999999</v>
          </cell>
          <cell r="BZ583" t="str">
            <v>le55</v>
          </cell>
          <cell r="CF583" t="str">
            <v>Conditioned</v>
          </cell>
          <cell r="CG583">
            <v>1524.7619999999999</v>
          </cell>
          <cell r="CH583" t="str">
            <v>WA</v>
          </cell>
          <cell r="CI583" t="str">
            <v>Top-Freezer w/o TTD Ice</v>
          </cell>
          <cell r="CJ583">
            <v>24396.191999999999</v>
          </cell>
          <cell r="CK583" t="b">
            <v>0</v>
          </cell>
          <cell r="CQ583" t="str">
            <v>Conditioned</v>
          </cell>
          <cell r="CR583">
            <v>12271.31</v>
          </cell>
          <cell r="CS583" t="str">
            <v>WA</v>
          </cell>
          <cell r="CT583" t="str">
            <v>Chest</v>
          </cell>
          <cell r="CU583">
            <v>269968.82</v>
          </cell>
          <cell r="CV583" t="b">
            <v>0</v>
          </cell>
          <cell r="CZ583">
            <v>1464.694</v>
          </cell>
          <cell r="DA583" t="str">
            <v>WA</v>
          </cell>
          <cell r="DC583" t="str">
            <v>Vertical Axis</v>
          </cell>
          <cell r="DG583" t="str">
            <v>Electric</v>
          </cell>
          <cell r="DH583">
            <v>1188.027</v>
          </cell>
          <cell r="DI583" t="str">
            <v>OR</v>
          </cell>
          <cell r="DL583" t="str">
            <v>Electric</v>
          </cell>
          <cell r="DM583" t="str">
            <v>Electric</v>
          </cell>
          <cell r="DN583">
            <v>6932.7380000000003</v>
          </cell>
          <cell r="DO583" t="str">
            <v>OR</v>
          </cell>
          <cell r="DS583">
            <v>1524.7619999999999</v>
          </cell>
          <cell r="DT583" t="str">
            <v>WA</v>
          </cell>
          <cell r="DU583" t="str">
            <v>32to46</v>
          </cell>
          <cell r="DX583" t="b">
            <v>0</v>
          </cell>
          <cell r="DY583">
            <v>4956.4930000000004</v>
          </cell>
          <cell r="DZ583" t="str">
            <v>WA</v>
          </cell>
          <cell r="EC583" t="str">
            <v>Laptop</v>
          </cell>
          <cell r="ED583">
            <v>2003.7159999999999</v>
          </cell>
          <cell r="EE583" t="str">
            <v>WA</v>
          </cell>
          <cell r="EH583" t="str">
            <v>le20</v>
          </cell>
          <cell r="EI583">
            <v>1188.027</v>
          </cell>
          <cell r="EJ583" t="str">
            <v>OR</v>
          </cell>
          <cell r="EO583">
            <v>1904.288</v>
          </cell>
          <cell r="EP583" t="str">
            <v>WA</v>
          </cell>
          <cell r="ES583">
            <v>2079.9929999999999</v>
          </cell>
          <cell r="ET583" t="str">
            <v>WA</v>
          </cell>
          <cell r="EZ583" t="str">
            <v>WA</v>
          </cell>
          <cell r="FA583" t="str">
            <v>Other</v>
          </cell>
          <cell r="FB583">
            <v>3975107.3860000004</v>
          </cell>
          <cell r="FC583">
            <v>4807798.21</v>
          </cell>
          <cell r="FI583" t="str">
            <v>OR</v>
          </cell>
          <cell r="FJ583" t="str">
            <v>Bedrooms</v>
          </cell>
          <cell r="FK583" t="str">
            <v>EISAnqnx</v>
          </cell>
          <cell r="FL583">
            <v>2530449.37</v>
          </cell>
          <cell r="FS583" t="str">
            <v>WA</v>
          </cell>
          <cell r="FT583" t="str">
            <v>EISAx</v>
          </cell>
          <cell r="FV583">
            <v>2005062.03</v>
          </cell>
          <cell r="GD583" t="str">
            <v>WA</v>
          </cell>
          <cell r="GE583">
            <v>4093819.73</v>
          </cell>
          <cell r="GF583">
            <v>3351219.872</v>
          </cell>
          <cell r="GI583">
            <v>1</v>
          </cell>
          <cell r="GJ583">
            <v>1</v>
          </cell>
          <cell r="GK583" t="str">
            <v>WA</v>
          </cell>
          <cell r="GL583">
            <v>1464.694</v>
          </cell>
          <cell r="GM583" t="str">
            <v>Pre 1980</v>
          </cell>
          <cell r="GN583">
            <v>0</v>
          </cell>
          <cell r="GQ583">
            <v>8632737.9961900003</v>
          </cell>
          <cell r="GR583">
            <v>524305.525975</v>
          </cell>
          <cell r="GU583" t="str">
            <v>Electric Other</v>
          </cell>
          <cell r="GX583" t="str">
            <v>Natural Gas Other</v>
          </cell>
          <cell r="GY583" t="str">
            <v>WA</v>
          </cell>
          <cell r="GZ583">
            <v>2003.71557617188</v>
          </cell>
        </row>
        <row r="584">
          <cell r="AD584" t="str">
            <v>OR</v>
          </cell>
          <cell r="AH584" t="str">
            <v>OR</v>
          </cell>
          <cell r="AI584" t="str">
            <v>Pre 1980</v>
          </cell>
          <cell r="AJ584">
            <v>1188.027</v>
          </cell>
          <cell r="AK584" t="b">
            <v>1</v>
          </cell>
          <cell r="AN584" t="str">
            <v>WA</v>
          </cell>
          <cell r="AO584" t="str">
            <v>Baseboard/Wall/Radiant</v>
          </cell>
          <cell r="AP584" t="str">
            <v>Pre 1980</v>
          </cell>
          <cell r="AQ584" t="str">
            <v>Crawlspace</v>
          </cell>
          <cell r="AR584">
            <v>1150.87915039063</v>
          </cell>
          <cell r="AU584" t="str">
            <v>No</v>
          </cell>
          <cell r="AV584" t="b">
            <v>1</v>
          </cell>
          <cell r="AX584">
            <v>1675680.0429687572</v>
          </cell>
          <cell r="AY584" t="b">
            <v>0</v>
          </cell>
          <cell r="AZ584">
            <v>498750.8580969504</v>
          </cell>
          <cell r="BA584">
            <v>1</v>
          </cell>
          <cell r="BB584">
            <v>1150.87915039063</v>
          </cell>
          <cell r="BC584">
            <v>1.00000013067458</v>
          </cell>
          <cell r="BF584" t="str">
            <v>ID</v>
          </cell>
          <cell r="BG584" t="str">
            <v>Central Air Conditioning (Ducted System)</v>
          </cell>
          <cell r="BH584" t="str">
            <v>1993-2006</v>
          </cell>
          <cell r="BI584" t="str">
            <v>Crawlspace</v>
          </cell>
          <cell r="BJ584">
            <v>3785.76440429688</v>
          </cell>
          <cell r="BM584" t="str">
            <v>No</v>
          </cell>
          <cell r="BN584">
            <v>15006770.098632833</v>
          </cell>
          <cell r="BO584" t="b">
            <v>0</v>
          </cell>
          <cell r="BP584">
            <v>2986563.7953518592</v>
          </cell>
          <cell r="BQ584">
            <v>1</v>
          </cell>
          <cell r="BR584">
            <v>3785.76440429688</v>
          </cell>
          <cell r="BU584" t="str">
            <v>WA</v>
          </cell>
          <cell r="BV584" t="str">
            <v>1993-2006</v>
          </cell>
          <cell r="BW584" t="str">
            <v>Gas Storage Outside Conditioned Space</v>
          </cell>
          <cell r="BY584">
            <v>4956.4930000000004</v>
          </cell>
          <cell r="BZ584" t="str">
            <v>le55</v>
          </cell>
          <cell r="CF584" t="str">
            <v>Conditioned</v>
          </cell>
          <cell r="CG584">
            <v>1524.7619999999999</v>
          </cell>
          <cell r="CH584" t="str">
            <v>WA</v>
          </cell>
          <cell r="CI584" t="str">
            <v>Bottom-Freezer (Including French Door) w/o TTD Ice</v>
          </cell>
          <cell r="CJ584">
            <v>30495.239999999998</v>
          </cell>
          <cell r="CK584" t="b">
            <v>0</v>
          </cell>
          <cell r="CQ584" t="str">
            <v>Conditioned</v>
          </cell>
          <cell r="CR584">
            <v>3785.7640000000001</v>
          </cell>
          <cell r="CS584" t="str">
            <v>ID</v>
          </cell>
          <cell r="CT584" t="str">
            <v>Upright</v>
          </cell>
          <cell r="CU584">
            <v>56786.46</v>
          </cell>
          <cell r="CV584" t="b">
            <v>0</v>
          </cell>
          <cell r="CZ584">
            <v>6932.7380000000003</v>
          </cell>
          <cell r="DA584" t="str">
            <v>OR</v>
          </cell>
          <cell r="DC584" t="str">
            <v>Horizontal Axis</v>
          </cell>
          <cell r="DG584" t="str">
            <v>Electric</v>
          </cell>
          <cell r="DH584">
            <v>2003.7159999999999</v>
          </cell>
          <cell r="DI584" t="str">
            <v>WA</v>
          </cell>
          <cell r="DL584" t="str">
            <v>Electric</v>
          </cell>
          <cell r="DM584" t="str">
            <v>Electric</v>
          </cell>
          <cell r="DN584">
            <v>2003.7159999999999</v>
          </cell>
          <cell r="DO584" t="str">
            <v>WA</v>
          </cell>
          <cell r="DS584">
            <v>6932.7380000000003</v>
          </cell>
          <cell r="DT584" t="str">
            <v>OR</v>
          </cell>
          <cell r="DU584" t="str">
            <v>32to46</v>
          </cell>
          <cell r="DX584" t="b">
            <v>0</v>
          </cell>
          <cell r="DY584">
            <v>4956.4930000000004</v>
          </cell>
          <cell r="DZ584" t="str">
            <v>WA</v>
          </cell>
          <cell r="EC584" t="str">
            <v>Laptop</v>
          </cell>
          <cell r="ED584">
            <v>2003.7159999999999</v>
          </cell>
          <cell r="EE584" t="str">
            <v>WA</v>
          </cell>
          <cell r="EH584" t="str">
            <v>gt20</v>
          </cell>
          <cell r="EI584">
            <v>1188.027</v>
          </cell>
          <cell r="EJ584" t="str">
            <v>OR</v>
          </cell>
          <cell r="EO584">
            <v>2130.886</v>
          </cell>
          <cell r="EP584" t="str">
            <v>MT</v>
          </cell>
          <cell r="ES584">
            <v>2079.9929999999999</v>
          </cell>
          <cell r="ET584" t="str">
            <v>WA</v>
          </cell>
          <cell r="EZ584" t="str">
            <v>OR</v>
          </cell>
          <cell r="FA584" t="str">
            <v>Bathroom</v>
          </cell>
          <cell r="FB584">
            <v>4124979.1100000003</v>
          </cell>
          <cell r="FC584">
            <v>1462807.7180000001</v>
          </cell>
          <cell r="FI584" t="str">
            <v>OR</v>
          </cell>
          <cell r="FJ584" t="str">
            <v>Bedrooms</v>
          </cell>
          <cell r="FK584" t="str">
            <v>EISAq</v>
          </cell>
          <cell r="FL584">
            <v>1150834.5080000001</v>
          </cell>
          <cell r="FS584" t="str">
            <v>OR</v>
          </cell>
          <cell r="FT584" t="str">
            <v>EISAnqnx</v>
          </cell>
          <cell r="FV584">
            <v>1710758.8800000001</v>
          </cell>
          <cell r="GD584" t="str">
            <v>OR</v>
          </cell>
          <cell r="GE584">
            <v>1011010.9770000001</v>
          </cell>
          <cell r="GF584">
            <v>926661.06</v>
          </cell>
          <cell r="GI584">
            <v>1</v>
          </cell>
          <cell r="GJ584">
            <v>2</v>
          </cell>
          <cell r="GK584" t="str">
            <v>OR</v>
          </cell>
          <cell r="GL584">
            <v>1188.027</v>
          </cell>
          <cell r="GM584" t="str">
            <v>Pre 1980</v>
          </cell>
          <cell r="GN584">
            <v>-1</v>
          </cell>
          <cell r="GQ584">
            <v>6222799.8880559998</v>
          </cell>
          <cell r="GR584">
            <v>684591.64854750002</v>
          </cell>
          <cell r="GU584" t="str">
            <v>Heat Pump (Central System)</v>
          </cell>
          <cell r="GX584" t="str">
            <v>Baseboard/Wall/Radiant</v>
          </cell>
          <cell r="GY584" t="str">
            <v>WA</v>
          </cell>
          <cell r="GZ584">
            <v>1464.69372558594</v>
          </cell>
        </row>
        <row r="585">
          <cell r="AD585" t="str">
            <v>WA</v>
          </cell>
          <cell r="AH585" t="str">
            <v>WA</v>
          </cell>
          <cell r="AI585" t="str">
            <v>1980-1992</v>
          </cell>
          <cell r="AJ585">
            <v>2003.7159999999999</v>
          </cell>
          <cell r="AK585" t="b">
            <v>1</v>
          </cell>
          <cell r="AN585" t="str">
            <v>WA</v>
          </cell>
          <cell r="AO585" t="str">
            <v>Wood</v>
          </cell>
          <cell r="AP585" t="str">
            <v>Pre 1980</v>
          </cell>
          <cell r="AQ585" t="str">
            <v>Crawlspace</v>
          </cell>
          <cell r="AR585">
            <v>4956.49267578125</v>
          </cell>
          <cell r="AU585" t="str">
            <v>No</v>
          </cell>
          <cell r="AV585" t="b">
            <v>0</v>
          </cell>
          <cell r="AX585">
            <v>10364026.185058594</v>
          </cell>
          <cell r="AY585" t="b">
            <v>0</v>
          </cell>
          <cell r="AZ585">
            <v>2475932.1514603025</v>
          </cell>
          <cell r="BA585" t="str">
            <v/>
          </cell>
          <cell r="BB585" t="str">
            <v/>
          </cell>
          <cell r="BC585">
            <v>0.99999993458706582</v>
          </cell>
          <cell r="BF585" t="str">
            <v>OR</v>
          </cell>
          <cell r="BG585" t="str">
            <v>Heat Pump (Central System)</v>
          </cell>
          <cell r="BH585" t="str">
            <v>Pre 1980</v>
          </cell>
          <cell r="BI585" t="str">
            <v>Crawlspace</v>
          </cell>
          <cell r="BJ585">
            <v>6259.2656615249798</v>
          </cell>
          <cell r="BM585" t="str">
            <v>No</v>
          </cell>
          <cell r="BN585">
            <v>8068193.4377056994</v>
          </cell>
          <cell r="BO585" t="b">
            <v>0</v>
          </cell>
          <cell r="BP585">
            <v>3286681.5617695483</v>
          </cell>
          <cell r="BQ585">
            <v>0.5</v>
          </cell>
          <cell r="BR585">
            <v>3129.6328307624899</v>
          </cell>
          <cell r="BU585" t="str">
            <v>OR</v>
          </cell>
          <cell r="BV585" t="str">
            <v>1980-1992</v>
          </cell>
          <cell r="BW585" t="str">
            <v>Solar/Other</v>
          </cell>
          <cell r="BY585">
            <v>1188.027</v>
          </cell>
          <cell r="BZ585" t="str">
            <v>le55</v>
          </cell>
          <cell r="CF585" t="str">
            <v>Conditioned</v>
          </cell>
          <cell r="CG585">
            <v>1524.7619999999999</v>
          </cell>
          <cell r="CH585" t="str">
            <v>WA</v>
          </cell>
          <cell r="CI585" t="str">
            <v>Side-by-Side w/o TTD Ice</v>
          </cell>
          <cell r="CJ585">
            <v>33544.763999999996</v>
          </cell>
          <cell r="CK585" t="b">
            <v>0</v>
          </cell>
          <cell r="CQ585" t="str">
            <v>Conditioned</v>
          </cell>
          <cell r="CR585">
            <v>3785.7640000000001</v>
          </cell>
          <cell r="CS585" t="str">
            <v>ID</v>
          </cell>
          <cell r="CT585" t="str">
            <v>Chest</v>
          </cell>
          <cell r="CU585">
            <v>87072.572</v>
          </cell>
          <cell r="CV585" t="b">
            <v>0</v>
          </cell>
          <cell r="CZ585">
            <v>6932.7380000000003</v>
          </cell>
          <cell r="DA585" t="str">
            <v>OR</v>
          </cell>
          <cell r="DC585" t="str">
            <v>Horizontal Axis</v>
          </cell>
          <cell r="DG585" t="str">
            <v>Electric</v>
          </cell>
          <cell r="DH585">
            <v>1464.694</v>
          </cell>
          <cell r="DI585" t="str">
            <v>WA</v>
          </cell>
          <cell r="DL585" t="str">
            <v>Gas</v>
          </cell>
          <cell r="DM585" t="str">
            <v>Electric</v>
          </cell>
          <cell r="DN585">
            <v>1524.7619999999999</v>
          </cell>
          <cell r="DO585" t="str">
            <v>WA</v>
          </cell>
          <cell r="DS585">
            <v>6932.7380000000003</v>
          </cell>
          <cell r="DT585" t="str">
            <v>OR</v>
          </cell>
          <cell r="DU585" t="str">
            <v>lt32</v>
          </cell>
          <cell r="DX585" t="b">
            <v>1</v>
          </cell>
          <cell r="DY585">
            <v>4956.4930000000004</v>
          </cell>
          <cell r="DZ585" t="str">
            <v>WA</v>
          </cell>
          <cell r="EC585" t="str">
            <v>Laptop</v>
          </cell>
          <cell r="ED585">
            <v>4956.4930000000004</v>
          </cell>
          <cell r="EE585" t="str">
            <v>WA</v>
          </cell>
          <cell r="EH585" t="str">
            <v>le20</v>
          </cell>
          <cell r="EI585">
            <v>1188.027</v>
          </cell>
          <cell r="EJ585" t="str">
            <v>OR</v>
          </cell>
          <cell r="EO585">
            <v>1612.692</v>
          </cell>
          <cell r="EP585" t="str">
            <v>OR</v>
          </cell>
          <cell r="ES585">
            <v>1612.692</v>
          </cell>
          <cell r="ET585" t="str">
            <v>OR</v>
          </cell>
          <cell r="EZ585" t="str">
            <v>OR</v>
          </cell>
          <cell r="FA585" t="str">
            <v>Bedrooms</v>
          </cell>
          <cell r="FB585">
            <v>1455874.98</v>
          </cell>
          <cell r="FC585">
            <v>2911749.96</v>
          </cell>
          <cell r="FI585" t="str">
            <v>OR</v>
          </cell>
          <cell r="FJ585" t="str">
            <v>Exterior</v>
          </cell>
          <cell r="FK585" t="str">
            <v>EISAq</v>
          </cell>
          <cell r="FL585">
            <v>194116.66400000002</v>
          </cell>
          <cell r="FS585" t="str">
            <v>OR</v>
          </cell>
          <cell r="FT585" t="str">
            <v>EISAq</v>
          </cell>
          <cell r="FV585">
            <v>617774.04</v>
          </cell>
          <cell r="GD585" t="str">
            <v>WA</v>
          </cell>
          <cell r="GE585">
            <v>10856133.287999999</v>
          </cell>
          <cell r="GF585">
            <v>5824802.4119999995</v>
          </cell>
          <cell r="GI585">
            <v>1</v>
          </cell>
          <cell r="GJ585">
            <v>1</v>
          </cell>
          <cell r="GK585" t="str">
            <v>WA</v>
          </cell>
          <cell r="GL585">
            <v>2003.7159999999999</v>
          </cell>
          <cell r="GM585" t="str">
            <v>1980-1992</v>
          </cell>
          <cell r="GN585">
            <v>-1</v>
          </cell>
          <cell r="GQ585">
            <v>9918354.1256799977</v>
          </cell>
          <cell r="GR585">
            <v>581824.02420999995</v>
          </cell>
          <cell r="GU585" t="str">
            <v>Heat Pump (Central System)</v>
          </cell>
          <cell r="GX585" t="str">
            <v>Wood</v>
          </cell>
          <cell r="GY585" t="str">
            <v>WA</v>
          </cell>
          <cell r="GZ585">
            <v>1464.69372558594</v>
          </cell>
        </row>
        <row r="586">
          <cell r="AD586" t="str">
            <v>WA</v>
          </cell>
          <cell r="AH586" t="str">
            <v>WA</v>
          </cell>
          <cell r="AI586" t="str">
            <v>Pre 1980</v>
          </cell>
          <cell r="AJ586">
            <v>1464.694</v>
          </cell>
          <cell r="AK586" t="b">
            <v>1</v>
          </cell>
          <cell r="AN586" t="str">
            <v>WA</v>
          </cell>
          <cell r="AO586" t="str">
            <v>Natural Gas FAF</v>
          </cell>
          <cell r="AP586" t="str">
            <v>Pre 1980</v>
          </cell>
          <cell r="AQ586" t="str">
            <v>Crawlspace</v>
          </cell>
          <cell r="AR586">
            <v>4956.49267578125</v>
          </cell>
          <cell r="AU586" t="str">
            <v>No</v>
          </cell>
          <cell r="AV586" t="b">
            <v>1</v>
          </cell>
          <cell r="AX586">
            <v>10364026.185058594</v>
          </cell>
          <cell r="AY586" t="b">
            <v>0</v>
          </cell>
          <cell r="AZ586">
            <v>2475932.1514603025</v>
          </cell>
          <cell r="BA586">
            <v>1</v>
          </cell>
          <cell r="BB586">
            <v>4956.49267578125</v>
          </cell>
          <cell r="BC586">
            <v>0.99999993458706582</v>
          </cell>
          <cell r="BF586" t="str">
            <v>OR</v>
          </cell>
          <cell r="BG586" t="str">
            <v>Heat Pump (Central System)</v>
          </cell>
          <cell r="BH586" t="str">
            <v>Pre 1980</v>
          </cell>
          <cell r="BI586" t="str">
            <v>Basement</v>
          </cell>
          <cell r="BJ586">
            <v>2299.8378541000202</v>
          </cell>
          <cell r="BM586" t="str">
            <v>No</v>
          </cell>
          <cell r="BN586">
            <v>2964490.9939349261</v>
          </cell>
          <cell r="BO586" t="b">
            <v>0</v>
          </cell>
          <cell r="BP586">
            <v>1207623.2387120922</v>
          </cell>
          <cell r="BQ586">
            <v>0.5</v>
          </cell>
          <cell r="BR586">
            <v>1149.9189270500101</v>
          </cell>
          <cell r="BU586" t="str">
            <v>WA</v>
          </cell>
          <cell r="BV586" t="str">
            <v>Pre 1980</v>
          </cell>
          <cell r="BW586" t="str">
            <v>Gas Storage Outside Conditioned Space</v>
          </cell>
          <cell r="BY586">
            <v>1524.7619999999999</v>
          </cell>
          <cell r="BZ586" t="str">
            <v>le55</v>
          </cell>
          <cell r="CF586" t="str">
            <v>Conditioned</v>
          </cell>
          <cell r="CG586">
            <v>1524.7619999999999</v>
          </cell>
          <cell r="CH586" t="str">
            <v>WA</v>
          </cell>
          <cell r="CI586" t="str">
            <v>Side-by-Side w/ TTD Ice</v>
          </cell>
          <cell r="CJ586">
            <v>32020.002</v>
          </cell>
          <cell r="CK586" t="b">
            <v>0</v>
          </cell>
          <cell r="CQ586" t="str">
            <v>Unconditioned</v>
          </cell>
          <cell r="CR586">
            <v>3785.7640000000001</v>
          </cell>
          <cell r="CS586" t="str">
            <v>ID</v>
          </cell>
          <cell r="CT586" t="str">
            <v>Chest</v>
          </cell>
          <cell r="CU586">
            <v>56786.46</v>
          </cell>
          <cell r="CV586" t="b">
            <v>0</v>
          </cell>
          <cell r="CZ586">
            <v>1464.694</v>
          </cell>
          <cell r="DA586" t="str">
            <v>WA</v>
          </cell>
          <cell r="DC586" t="str">
            <v>Vertical Axis</v>
          </cell>
          <cell r="DG586" t="str">
            <v>Electric</v>
          </cell>
          <cell r="DH586">
            <v>6932.7380000000003</v>
          </cell>
          <cell r="DI586" t="str">
            <v>OR</v>
          </cell>
          <cell r="DL586" t="str">
            <v>Gas</v>
          </cell>
          <cell r="DM586" t="str">
            <v>Gas</v>
          </cell>
          <cell r="DN586">
            <v>1524.7619999999999</v>
          </cell>
          <cell r="DO586" t="str">
            <v>WA</v>
          </cell>
          <cell r="DS586">
            <v>4956.4930000000004</v>
          </cell>
          <cell r="DT586" t="str">
            <v>WA</v>
          </cell>
          <cell r="DU586" t="str">
            <v>gt46</v>
          </cell>
          <cell r="DX586" t="b">
            <v>1</v>
          </cell>
          <cell r="DY586">
            <v>4956.4930000000004</v>
          </cell>
          <cell r="DZ586" t="str">
            <v>WA</v>
          </cell>
          <cell r="EC586" t="str">
            <v>Desktop</v>
          </cell>
          <cell r="ED586">
            <v>1524.7619999999999</v>
          </cell>
          <cell r="EE586" t="str">
            <v>WA</v>
          </cell>
          <cell r="EH586" t="str">
            <v>le20</v>
          </cell>
          <cell r="EI586">
            <v>6932.7380000000003</v>
          </cell>
          <cell r="EJ586" t="str">
            <v>OR</v>
          </cell>
          <cell r="EO586">
            <v>1904.288</v>
          </cell>
          <cell r="EP586" t="str">
            <v>WA</v>
          </cell>
          <cell r="ES586">
            <v>1612.692</v>
          </cell>
          <cell r="ET586" t="str">
            <v>OR</v>
          </cell>
          <cell r="EZ586" t="str">
            <v>OR</v>
          </cell>
          <cell r="FA586" t="str">
            <v>Exterior</v>
          </cell>
          <cell r="FB586">
            <v>623946.42000000004</v>
          </cell>
          <cell r="FC586">
            <v>14558749.800000001</v>
          </cell>
          <cell r="FI586" t="str">
            <v>OR</v>
          </cell>
          <cell r="FJ586" t="str">
            <v>Exterior</v>
          </cell>
          <cell r="FK586" t="str">
            <v>EISAx</v>
          </cell>
          <cell r="FL586">
            <v>277309.52</v>
          </cell>
          <cell r="FS586" t="str">
            <v>OR</v>
          </cell>
          <cell r="FT586" t="str">
            <v>EISAx</v>
          </cell>
          <cell r="FV586">
            <v>2536437.645</v>
          </cell>
          <cell r="GD586" t="str">
            <v>WA</v>
          </cell>
          <cell r="GE586">
            <v>1325548.07</v>
          </cell>
          <cell r="GF586">
            <v>1687327.4879999999</v>
          </cell>
          <cell r="GI586">
            <v>1</v>
          </cell>
          <cell r="GJ586">
            <v>1</v>
          </cell>
          <cell r="GK586" t="str">
            <v>WA</v>
          </cell>
          <cell r="GL586">
            <v>1464.694</v>
          </cell>
          <cell r="GM586" t="str">
            <v>Pre 1980</v>
          </cell>
          <cell r="GN586">
            <v>0</v>
          </cell>
          <cell r="GQ586">
            <v>8632737.9961900003</v>
          </cell>
          <cell r="GR586">
            <v>524305.525975</v>
          </cell>
          <cell r="GU586" t="str">
            <v>Baseboard/Wall/Radiant</v>
          </cell>
          <cell r="GX586" t="str">
            <v>None</v>
          </cell>
          <cell r="GY586" t="str">
            <v>WA</v>
          </cell>
          <cell r="GZ586">
            <v>2003.71557617188</v>
          </cell>
        </row>
        <row r="587">
          <cell r="AD587" t="str">
            <v>OR</v>
          </cell>
          <cell r="AH587" t="str">
            <v>OR</v>
          </cell>
          <cell r="AI587" t="str">
            <v>Pre 1980</v>
          </cell>
          <cell r="AJ587">
            <v>6932.7380000000003</v>
          </cell>
          <cell r="AK587" t="b">
            <v>1</v>
          </cell>
          <cell r="AN587" t="str">
            <v>WA</v>
          </cell>
          <cell r="AO587" t="str">
            <v>Wood</v>
          </cell>
          <cell r="AP587" t="str">
            <v>Pre 1980</v>
          </cell>
          <cell r="AQ587" t="str">
            <v>Basement</v>
          </cell>
          <cell r="AR587">
            <v>1464.69372558594</v>
          </cell>
          <cell r="AU587" t="str">
            <v>No</v>
          </cell>
          <cell r="AV587" t="b">
            <v>0</v>
          </cell>
          <cell r="AX587">
            <v>4193418.136352546</v>
          </cell>
          <cell r="AY587" t="b">
            <v>0</v>
          </cell>
          <cell r="AZ587">
            <v>1146181.4280200214</v>
          </cell>
          <cell r="BA587" t="str">
            <v/>
          </cell>
          <cell r="BB587" t="str">
            <v/>
          </cell>
          <cell r="BC587">
            <v>0.99999981264751547</v>
          </cell>
          <cell r="BF587" t="str">
            <v>WA</v>
          </cell>
          <cell r="BG587" t="str">
            <v>Heat Pump (Central System)</v>
          </cell>
          <cell r="BH587" t="str">
            <v>Pre 1980</v>
          </cell>
          <cell r="BI587" t="str">
            <v>Crawlspace</v>
          </cell>
          <cell r="BJ587">
            <v>625.28850498484098</v>
          </cell>
          <cell r="BM587" t="str">
            <v>No</v>
          </cell>
          <cell r="BN587">
            <v>1050484.6883745329</v>
          </cell>
          <cell r="BO587" t="b">
            <v>0</v>
          </cell>
          <cell r="BP587">
            <v>331019.79337496147</v>
          </cell>
          <cell r="BQ587">
            <v>0.5</v>
          </cell>
          <cell r="BR587">
            <v>312.64425249242049</v>
          </cell>
          <cell r="BU587" t="str">
            <v>WA</v>
          </cell>
          <cell r="BV587" t="str">
            <v>Pre 1980</v>
          </cell>
          <cell r="BW587" t="str">
            <v>Electric Storage - Inside Conditioned Space</v>
          </cell>
          <cell r="BY587">
            <v>1464.694</v>
          </cell>
          <cell r="BZ587" t="str">
            <v>le55</v>
          </cell>
          <cell r="CF587" t="str">
            <v>Conditioned</v>
          </cell>
          <cell r="CG587">
            <v>2003.7159999999999</v>
          </cell>
          <cell r="CH587" t="str">
            <v>WA</v>
          </cell>
          <cell r="CI587" t="str">
            <v>Side-by-Side w/ TTD Ice</v>
          </cell>
          <cell r="CJ587">
            <v>50092.899999999994</v>
          </cell>
          <cell r="CK587" t="b">
            <v>0</v>
          </cell>
          <cell r="CQ587" t="str">
            <v>Conditioned</v>
          </cell>
          <cell r="CR587">
            <v>3785.7640000000001</v>
          </cell>
          <cell r="CS587" t="str">
            <v>ID</v>
          </cell>
          <cell r="CT587" t="str">
            <v>Chest</v>
          </cell>
          <cell r="CU587">
            <v>68143.752000000008</v>
          </cell>
          <cell r="CV587" t="b">
            <v>0</v>
          </cell>
          <cell r="CZ587">
            <v>6932.7380000000003</v>
          </cell>
          <cell r="DA587" t="str">
            <v>OR</v>
          </cell>
          <cell r="DC587" t="str">
            <v>Vertical Axis</v>
          </cell>
          <cell r="DG587" t="str">
            <v>Electric</v>
          </cell>
          <cell r="DH587">
            <v>6932.7380000000003</v>
          </cell>
          <cell r="DI587" t="str">
            <v>OR</v>
          </cell>
          <cell r="DL587" t="str">
            <v>Electric</v>
          </cell>
          <cell r="DM587" t="str">
            <v>Electric</v>
          </cell>
          <cell r="DN587">
            <v>2003.7159999999999</v>
          </cell>
          <cell r="DO587" t="str">
            <v>WA</v>
          </cell>
          <cell r="DS587">
            <v>4956.4930000000004</v>
          </cell>
          <cell r="DT587" t="str">
            <v>WA</v>
          </cell>
          <cell r="DU587" t="str">
            <v>gt46</v>
          </cell>
          <cell r="DX587" t="b">
            <v>0</v>
          </cell>
          <cell r="DY587">
            <v>4956.4930000000004</v>
          </cell>
          <cell r="DZ587" t="str">
            <v>WA</v>
          </cell>
          <cell r="EC587" t="str">
            <v>Desktop</v>
          </cell>
          <cell r="ED587">
            <v>6932.7380000000003</v>
          </cell>
          <cell r="EE587" t="str">
            <v>OR</v>
          </cell>
          <cell r="EH587" t="str">
            <v>le20</v>
          </cell>
          <cell r="EI587">
            <v>6932.7380000000003</v>
          </cell>
          <cell r="EJ587" t="str">
            <v>OR</v>
          </cell>
          <cell r="EO587">
            <v>1925.059</v>
          </cell>
          <cell r="EP587" t="str">
            <v>OR</v>
          </cell>
          <cell r="ES587">
            <v>8559.1039999999994</v>
          </cell>
          <cell r="ET587" t="str">
            <v>OR</v>
          </cell>
          <cell r="EZ587" t="str">
            <v>OR</v>
          </cell>
          <cell r="FA587" t="str">
            <v>Garage</v>
          </cell>
          <cell r="FB587">
            <v>693273.8</v>
          </cell>
          <cell r="FC587">
            <v>3050404.72</v>
          </cell>
          <cell r="FI587" t="str">
            <v>OR</v>
          </cell>
          <cell r="FJ587" t="str">
            <v>Garage</v>
          </cell>
          <cell r="FK587" t="str">
            <v>EISAq</v>
          </cell>
          <cell r="FL587">
            <v>3605023.7600000002</v>
          </cell>
          <cell r="FS587" t="str">
            <v>OR</v>
          </cell>
          <cell r="FT587" t="str">
            <v>EISAnqnx</v>
          </cell>
          <cell r="FV587">
            <v>8319285.6000000006</v>
          </cell>
          <cell r="GD587" t="str">
            <v>OR</v>
          </cell>
          <cell r="GE587">
            <v>18094446.18</v>
          </cell>
          <cell r="GF587">
            <v>6918872.5240000002</v>
          </cell>
          <cell r="GI587">
            <v>1</v>
          </cell>
          <cell r="GJ587">
            <v>2</v>
          </cell>
          <cell r="GK587" t="str">
            <v>OR</v>
          </cell>
          <cell r="GL587">
            <v>6932.7380000000003</v>
          </cell>
          <cell r="GM587" t="str">
            <v>Pre 1980</v>
          </cell>
          <cell r="GN587">
            <v>0</v>
          </cell>
          <cell r="GQ587">
            <v>34321434.590415999</v>
          </cell>
          <cell r="GR587">
            <v>4227410.3139500003</v>
          </cell>
          <cell r="GU587" t="str">
            <v>Natural Gas FAF</v>
          </cell>
          <cell r="GX587" t="str">
            <v>None</v>
          </cell>
          <cell r="GY587" t="str">
            <v>OR</v>
          </cell>
          <cell r="GZ587">
            <v>6932.73828125</v>
          </cell>
        </row>
        <row r="588">
          <cell r="AD588" t="str">
            <v>OR</v>
          </cell>
          <cell r="AH588" t="str">
            <v>OR</v>
          </cell>
          <cell r="AI588" t="str">
            <v>Pre 1980</v>
          </cell>
          <cell r="AJ588">
            <v>6932.7380000000003</v>
          </cell>
          <cell r="AK588" t="b">
            <v>1</v>
          </cell>
          <cell r="AN588" t="str">
            <v>WA</v>
          </cell>
          <cell r="AO588" t="str">
            <v>Natural Gas Other</v>
          </cell>
          <cell r="AP588" t="str">
            <v>Pre 1980</v>
          </cell>
          <cell r="AQ588" t="str">
            <v>Basement</v>
          </cell>
          <cell r="AR588">
            <v>1464.69372558594</v>
          </cell>
          <cell r="AU588" t="str">
            <v>No</v>
          </cell>
          <cell r="AV588" t="b">
            <v>0</v>
          </cell>
          <cell r="AX588">
            <v>4193418.136352546</v>
          </cell>
          <cell r="AY588" t="b">
            <v>0</v>
          </cell>
          <cell r="AZ588">
            <v>1146181.4280200214</v>
          </cell>
          <cell r="BA588" t="str">
            <v/>
          </cell>
          <cell r="BB588" t="str">
            <v/>
          </cell>
          <cell r="BC588">
            <v>0.99999981264751547</v>
          </cell>
          <cell r="BF588" t="str">
            <v>WA</v>
          </cell>
          <cell r="BG588" t="str">
            <v>Heat Pump (Central System)</v>
          </cell>
          <cell r="BH588" t="str">
            <v>Pre 1980</v>
          </cell>
          <cell r="BI588" t="str">
            <v>Basement</v>
          </cell>
          <cell r="BJ588">
            <v>1278.9992147417199</v>
          </cell>
          <cell r="BM588" t="str">
            <v>No</v>
          </cell>
          <cell r="BN588">
            <v>2148718.6807660894</v>
          </cell>
          <cell r="BO588" t="b">
            <v>0</v>
          </cell>
          <cell r="BP588">
            <v>677085.9409942393</v>
          </cell>
          <cell r="BQ588">
            <v>0.5</v>
          </cell>
          <cell r="BR588">
            <v>639.49960737085996</v>
          </cell>
          <cell r="BU588" t="str">
            <v>OR</v>
          </cell>
          <cell r="BV588" t="str">
            <v>Pre 1980</v>
          </cell>
          <cell r="BW588" t="str">
            <v>Electric Storage - Inside Conditioned Space</v>
          </cell>
          <cell r="BY588">
            <v>1188.027</v>
          </cell>
          <cell r="BZ588" t="str">
            <v>gt55</v>
          </cell>
          <cell r="CF588" t="str">
            <v>Conditioned</v>
          </cell>
          <cell r="CG588">
            <v>1464.694</v>
          </cell>
          <cell r="CH588" t="str">
            <v>WA</v>
          </cell>
          <cell r="CI588" t="str">
            <v>Side-by-Side w/ TTD Ice</v>
          </cell>
          <cell r="CJ588">
            <v>29293.879999999997</v>
          </cell>
          <cell r="CK588" t="b">
            <v>0</v>
          </cell>
          <cell r="CQ588" t="str">
            <v>Unconditioned</v>
          </cell>
          <cell r="CR588">
            <v>12271.31</v>
          </cell>
          <cell r="CS588" t="str">
            <v>WA</v>
          </cell>
          <cell r="CT588" t="str">
            <v>Upright</v>
          </cell>
          <cell r="CU588">
            <v>61356.549999999996</v>
          </cell>
          <cell r="CV588" t="b">
            <v>0</v>
          </cell>
          <cell r="CZ588">
            <v>1524.7619999999999</v>
          </cell>
          <cell r="DA588" t="str">
            <v>WA</v>
          </cell>
          <cell r="DC588" t="str">
            <v>Horizontal Axis</v>
          </cell>
          <cell r="DG588" t="str">
            <v>Electric</v>
          </cell>
          <cell r="DH588">
            <v>1464.694</v>
          </cell>
          <cell r="DI588" t="str">
            <v>WA</v>
          </cell>
          <cell r="DL588" t="str">
            <v>Electric</v>
          </cell>
          <cell r="DM588" t="str">
            <v>Electric</v>
          </cell>
          <cell r="DN588">
            <v>2003.7159999999999</v>
          </cell>
          <cell r="DO588" t="str">
            <v>WA</v>
          </cell>
          <cell r="DS588">
            <v>4956.4930000000004</v>
          </cell>
          <cell r="DT588" t="str">
            <v>WA</v>
          </cell>
          <cell r="DU588" t="str">
            <v>lt32</v>
          </cell>
          <cell r="DX588" t="b">
            <v>0</v>
          </cell>
          <cell r="DY588">
            <v>4956.4930000000004</v>
          </cell>
          <cell r="DZ588" t="str">
            <v>WA</v>
          </cell>
          <cell r="EC588" t="str">
            <v>Laptop</v>
          </cell>
          <cell r="ED588">
            <v>1524.7619999999999</v>
          </cell>
          <cell r="EE588" t="str">
            <v>WA</v>
          </cell>
          <cell r="EH588" t="str">
            <v>le20</v>
          </cell>
          <cell r="EI588">
            <v>6932.7380000000003</v>
          </cell>
          <cell r="EJ588" t="str">
            <v>OR</v>
          </cell>
          <cell r="EO588">
            <v>1144.6790000000001</v>
          </cell>
          <cell r="EP588" t="str">
            <v>MT</v>
          </cell>
          <cell r="ES588">
            <v>1904.288</v>
          </cell>
          <cell r="ET588" t="str">
            <v>WA</v>
          </cell>
          <cell r="EZ588" t="str">
            <v>OR</v>
          </cell>
          <cell r="FA588" t="str">
            <v>Kitchen</v>
          </cell>
          <cell r="FB588">
            <v>1559866.05</v>
          </cell>
          <cell r="FC588">
            <v>1649991.6440000001</v>
          </cell>
          <cell r="FI588" t="str">
            <v>OR</v>
          </cell>
          <cell r="FJ588" t="str">
            <v>Kitchen</v>
          </cell>
          <cell r="FK588" t="str">
            <v>EISAq</v>
          </cell>
          <cell r="FL588">
            <v>554619.04</v>
          </cell>
          <cell r="FS588" t="str">
            <v>OR</v>
          </cell>
          <cell r="FT588" t="str">
            <v>EISAq</v>
          </cell>
          <cell r="FV588">
            <v>1511336.8840000001</v>
          </cell>
          <cell r="GD588" t="str">
            <v>OR</v>
          </cell>
          <cell r="GE588">
            <v>16278068.824000001</v>
          </cell>
          <cell r="GF588">
            <v>10530829.022</v>
          </cell>
          <cell r="GI588">
            <v>1</v>
          </cell>
          <cell r="GJ588">
            <v>2</v>
          </cell>
          <cell r="GK588" t="str">
            <v>OR</v>
          </cell>
          <cell r="GL588">
            <v>6932.7380000000003</v>
          </cell>
          <cell r="GM588" t="str">
            <v>Pre 1980</v>
          </cell>
          <cell r="GN588">
            <v>0</v>
          </cell>
          <cell r="GQ588">
            <v>35357657.073800005</v>
          </cell>
          <cell r="GR588">
            <v>3733764.7046600003</v>
          </cell>
          <cell r="GU588" t="str">
            <v>Baseboard/Wall/Radiant</v>
          </cell>
          <cell r="GX588" t="str">
            <v>Wood</v>
          </cell>
          <cell r="GY588" t="str">
            <v>WA</v>
          </cell>
          <cell r="GZ588">
            <v>1001.85778808594</v>
          </cell>
        </row>
        <row r="589">
          <cell r="AD589" t="str">
            <v>WA</v>
          </cell>
          <cell r="AH589" t="str">
            <v>WA</v>
          </cell>
          <cell r="AI589" t="str">
            <v>Pre 1980</v>
          </cell>
          <cell r="AJ589">
            <v>1464.694</v>
          </cell>
          <cell r="AK589" t="b">
            <v>1</v>
          </cell>
          <cell r="AN589" t="str">
            <v>WA</v>
          </cell>
          <cell r="AO589" t="str">
            <v>Baseboard/Wall/Radiant</v>
          </cell>
          <cell r="AP589" t="str">
            <v>Pre 1980</v>
          </cell>
          <cell r="AQ589" t="str">
            <v>Basement</v>
          </cell>
          <cell r="AR589">
            <v>1464.69372558594</v>
          </cell>
          <cell r="AU589" t="str">
            <v>No</v>
          </cell>
          <cell r="AV589" t="b">
            <v>1</v>
          </cell>
          <cell r="AX589">
            <v>4193418.136352546</v>
          </cell>
          <cell r="AY589" t="b">
            <v>0</v>
          </cell>
          <cell r="AZ589">
            <v>1146181.4280200214</v>
          </cell>
          <cell r="BA589">
            <v>1</v>
          </cell>
          <cell r="BB589">
            <v>1464.69372558594</v>
          </cell>
          <cell r="BC589">
            <v>0.99999981264751547</v>
          </cell>
          <cell r="BF589" t="str">
            <v>OR</v>
          </cell>
          <cell r="BG589" t="str">
            <v>Heat Pump (Central System)</v>
          </cell>
          <cell r="BH589" t="str">
            <v>Pre 1980</v>
          </cell>
          <cell r="BI589" t="str">
            <v>Crawlspace</v>
          </cell>
          <cell r="BJ589">
            <v>8264.9453125</v>
          </cell>
          <cell r="BM589" t="str">
            <v>No</v>
          </cell>
          <cell r="BN589">
            <v>8463304</v>
          </cell>
          <cell r="BO589" t="b">
            <v>0</v>
          </cell>
          <cell r="BP589">
            <v>3189688.6914640623</v>
          </cell>
          <cell r="BQ589">
            <v>1</v>
          </cell>
          <cell r="BR589">
            <v>8264.9453125</v>
          </cell>
          <cell r="BU589" t="str">
            <v>OR</v>
          </cell>
          <cell r="BV589" t="str">
            <v>Pre 1980</v>
          </cell>
          <cell r="BW589" t="str">
            <v>Electric Storage - Inside Conditioned Space</v>
          </cell>
          <cell r="BY589">
            <v>1188.027</v>
          </cell>
          <cell r="BZ589" t="str">
            <v>le55</v>
          </cell>
          <cell r="CF589" t="str">
            <v>Conditioned</v>
          </cell>
          <cell r="CG589">
            <v>1188.027</v>
          </cell>
          <cell r="CH589" t="str">
            <v>OR</v>
          </cell>
          <cell r="CI589" t="str">
            <v>Top-Freezer w/o TTD Ice</v>
          </cell>
          <cell r="CJ589">
            <v>35640.81</v>
          </cell>
          <cell r="CK589" t="b">
            <v>0</v>
          </cell>
          <cell r="CQ589" t="str">
            <v>Unconditioned</v>
          </cell>
          <cell r="CR589">
            <v>1925.059</v>
          </cell>
          <cell r="CS589" t="str">
            <v>OR</v>
          </cell>
          <cell r="CT589" t="str">
            <v>Chest</v>
          </cell>
          <cell r="CU589">
            <v>42351.298000000003</v>
          </cell>
          <cell r="CV589" t="b">
            <v>0</v>
          </cell>
          <cell r="CZ589">
            <v>1464.694</v>
          </cell>
          <cell r="DA589" t="str">
            <v>WA</v>
          </cell>
          <cell r="DC589" t="str">
            <v>Horizontal Axis</v>
          </cell>
          <cell r="DG589" t="str">
            <v>Electric</v>
          </cell>
          <cell r="DH589">
            <v>6932.7380000000003</v>
          </cell>
          <cell r="DI589" t="str">
            <v>OR</v>
          </cell>
          <cell r="DL589" t="str">
            <v>Electric</v>
          </cell>
          <cell r="DM589" t="str">
            <v>Electric</v>
          </cell>
          <cell r="DN589">
            <v>2003.7159999999999</v>
          </cell>
          <cell r="DO589" t="str">
            <v>WA</v>
          </cell>
          <cell r="DS589">
            <v>1524.7619999999999</v>
          </cell>
          <cell r="DT589" t="str">
            <v>WA</v>
          </cell>
          <cell r="DU589" t="str">
            <v>gt46</v>
          </cell>
          <cell r="DY589">
            <v>2003.7159999999999</v>
          </cell>
          <cell r="DZ589" t="str">
            <v>WA</v>
          </cell>
          <cell r="EC589" t="str">
            <v>Desktop</v>
          </cell>
          <cell r="ED589">
            <v>6932.7380000000003</v>
          </cell>
          <cell r="EE589" t="str">
            <v>OR</v>
          </cell>
          <cell r="EH589" t="str">
            <v>gt20</v>
          </cell>
          <cell r="EI589">
            <v>2003.7159999999999</v>
          </cell>
          <cell r="EJ589" t="str">
            <v>WA</v>
          </cell>
          <cell r="EO589">
            <v>12271.31</v>
          </cell>
          <cell r="EP589" t="str">
            <v>WA</v>
          </cell>
          <cell r="ES589">
            <v>1612.692</v>
          </cell>
          <cell r="ET589" t="str">
            <v>OR</v>
          </cell>
          <cell r="EZ589" t="str">
            <v>OR</v>
          </cell>
          <cell r="FA589" t="str">
            <v>Living Room/Family Room</v>
          </cell>
          <cell r="FB589">
            <v>1400413.0760000001</v>
          </cell>
          <cell r="FC589">
            <v>3126664.838</v>
          </cell>
          <cell r="FI589" t="str">
            <v>OR</v>
          </cell>
          <cell r="FJ589" t="str">
            <v>Living Room/Family Room</v>
          </cell>
          <cell r="FK589" t="str">
            <v>EISAnqnx</v>
          </cell>
          <cell r="FL589">
            <v>1109238.08</v>
          </cell>
          <cell r="FS589" t="str">
            <v>OR</v>
          </cell>
          <cell r="FT589" t="str">
            <v>EISAx</v>
          </cell>
          <cell r="FV589">
            <v>3951660.66</v>
          </cell>
          <cell r="GD589" t="str">
            <v>WA</v>
          </cell>
          <cell r="GE589">
            <v>4058667.074</v>
          </cell>
          <cell r="GF589">
            <v>3808204.4</v>
          </cell>
          <cell r="GI589">
            <v>1</v>
          </cell>
          <cell r="GJ589">
            <v>1</v>
          </cell>
          <cell r="GK589" t="str">
            <v>WA</v>
          </cell>
          <cell r="GL589">
            <v>1464.694</v>
          </cell>
          <cell r="GM589" t="str">
            <v>Pre 1980</v>
          </cell>
          <cell r="GN589">
            <v>-1</v>
          </cell>
          <cell r="GQ589">
            <v>8632737.9961900003</v>
          </cell>
          <cell r="GR589">
            <v>524305.525975</v>
          </cell>
          <cell r="GU589" t="str">
            <v>Baseboard/Wall/Radiant</v>
          </cell>
          <cell r="GX589" t="str">
            <v>Wood</v>
          </cell>
          <cell r="GY589" t="str">
            <v>WA</v>
          </cell>
          <cell r="GZ589">
            <v>1001.85778808594</v>
          </cell>
        </row>
        <row r="590">
          <cell r="AD590" t="str">
            <v>OR</v>
          </cell>
          <cell r="AH590" t="str">
            <v>OR</v>
          </cell>
          <cell r="AI590" t="str">
            <v>Pre 1980</v>
          </cell>
          <cell r="AJ590">
            <v>6932.7380000000003</v>
          </cell>
          <cell r="AK590" t="b">
            <v>1</v>
          </cell>
          <cell r="AN590" t="str">
            <v>WA</v>
          </cell>
          <cell r="AO590" t="str">
            <v>Wood</v>
          </cell>
          <cell r="AP590" t="str">
            <v>Pre 1980</v>
          </cell>
          <cell r="AQ590" t="str">
            <v>Crawlspace</v>
          </cell>
          <cell r="AR590">
            <v>953.10213722338494</v>
          </cell>
          <cell r="AU590" t="str">
            <v>No</v>
          </cell>
          <cell r="AV590" t="b">
            <v>0</v>
          </cell>
          <cell r="AX590">
            <v>2859306.4116701549</v>
          </cell>
          <cell r="AY590" t="b">
            <v>0</v>
          </cell>
          <cell r="AZ590">
            <v>986524.56986939744</v>
          </cell>
          <cell r="BA590" t="str">
            <v/>
          </cell>
          <cell r="BB590" t="str">
            <v/>
          </cell>
          <cell r="BC590">
            <v>0.65071758143570257</v>
          </cell>
          <cell r="BF590" t="str">
            <v>WA</v>
          </cell>
          <cell r="BG590" t="str">
            <v>Heat Pump (Central System)</v>
          </cell>
          <cell r="BH590" t="str">
            <v>Pre 1980</v>
          </cell>
          <cell r="BI590" t="str">
            <v>Crawlspace</v>
          </cell>
          <cell r="BJ590">
            <v>1904.28771972656</v>
          </cell>
          <cell r="BM590" t="str">
            <v>Yes</v>
          </cell>
          <cell r="BN590">
            <v>4010429.9377441355</v>
          </cell>
          <cell r="BO590" t="b">
            <v>0</v>
          </cell>
          <cell r="BP590">
            <v>0</v>
          </cell>
          <cell r="BQ590">
            <v>1</v>
          </cell>
          <cell r="BR590">
            <v>1904.28771972656</v>
          </cell>
          <cell r="BU590" t="str">
            <v>OR</v>
          </cell>
          <cell r="BV590" t="str">
            <v>Pre 1980</v>
          </cell>
          <cell r="BW590" t="str">
            <v>Electric Storage - Outside Conditioned Space - Buffered</v>
          </cell>
          <cell r="BY590">
            <v>1188.027</v>
          </cell>
          <cell r="BZ590" t="str">
            <v>le55</v>
          </cell>
          <cell r="CF590" t="str">
            <v>Conditioned</v>
          </cell>
          <cell r="CG590">
            <v>4956.4930000000004</v>
          </cell>
          <cell r="CH590" t="str">
            <v>WA</v>
          </cell>
          <cell r="CI590" t="str">
            <v>Side-by-Side w/ TTD Ice</v>
          </cell>
          <cell r="CJ590">
            <v>123912.32500000001</v>
          </cell>
          <cell r="CK590" t="b">
            <v>0</v>
          </cell>
          <cell r="CQ590" t="str">
            <v>Unconditioned</v>
          </cell>
          <cell r="CR590">
            <v>2079.9929999999999</v>
          </cell>
          <cell r="CS590" t="str">
            <v>WA</v>
          </cell>
          <cell r="CT590" t="str">
            <v>Upright</v>
          </cell>
          <cell r="CU590">
            <v>43679.852999999996</v>
          </cell>
          <cell r="CV590" t="b">
            <v>0</v>
          </cell>
          <cell r="CZ590">
            <v>1524.7619999999999</v>
          </cell>
          <cell r="DA590" t="str">
            <v>WA</v>
          </cell>
          <cell r="DC590" t="str">
            <v>Horizontal Axis</v>
          </cell>
          <cell r="DG590" t="str">
            <v>Electric</v>
          </cell>
          <cell r="DH590">
            <v>1524.7619999999999</v>
          </cell>
          <cell r="DI590" t="str">
            <v>WA</v>
          </cell>
          <cell r="DL590" t="str">
            <v>Electric</v>
          </cell>
          <cell r="DM590" t="str">
            <v>Electric</v>
          </cell>
          <cell r="DN590">
            <v>1150.8789999999999</v>
          </cell>
          <cell r="DO590" t="str">
            <v>WA</v>
          </cell>
          <cell r="DS590">
            <v>1524.7619999999999</v>
          </cell>
          <cell r="DT590" t="str">
            <v>WA</v>
          </cell>
          <cell r="DU590" t="str">
            <v>32to46</v>
          </cell>
          <cell r="DY590">
            <v>2003.7159999999999</v>
          </cell>
          <cell r="DZ590" t="str">
            <v>WA</v>
          </cell>
          <cell r="EC590" t="str">
            <v>Laptop</v>
          </cell>
          <cell r="ED590">
            <v>1524.7619999999999</v>
          </cell>
          <cell r="EE590" t="str">
            <v>WA</v>
          </cell>
          <cell r="EH590" t="str">
            <v>gt20</v>
          </cell>
          <cell r="EI590">
            <v>1524.7619999999999</v>
          </cell>
          <cell r="EJ590" t="str">
            <v>WA</v>
          </cell>
          <cell r="EO590">
            <v>2079.9929999999999</v>
          </cell>
          <cell r="EP590" t="str">
            <v>WA</v>
          </cell>
          <cell r="ES590">
            <v>1925.059</v>
          </cell>
          <cell r="ET590" t="str">
            <v>OR</v>
          </cell>
          <cell r="EZ590" t="str">
            <v>OR</v>
          </cell>
          <cell r="FA590" t="str">
            <v>Other</v>
          </cell>
          <cell r="FB590">
            <v>2981077.3400000003</v>
          </cell>
          <cell r="FC590">
            <v>4118046.372</v>
          </cell>
          <cell r="FI590" t="str">
            <v>OR</v>
          </cell>
          <cell r="FJ590" t="str">
            <v>Living Room/Family Room</v>
          </cell>
          <cell r="FK590" t="str">
            <v>EISAq</v>
          </cell>
          <cell r="FL590">
            <v>194116.66400000002</v>
          </cell>
          <cell r="FS590" t="str">
            <v>WA</v>
          </cell>
          <cell r="FT590" t="str">
            <v>EISAnqnx</v>
          </cell>
          <cell r="FV590">
            <v>2524682.1599999997</v>
          </cell>
          <cell r="GD590" t="str">
            <v>OR</v>
          </cell>
          <cell r="GE590">
            <v>23293999.68</v>
          </cell>
          <cell r="GF590">
            <v>14239843.852</v>
          </cell>
          <cell r="GI590">
            <v>1</v>
          </cell>
          <cell r="GJ590">
            <v>1</v>
          </cell>
          <cell r="GK590" t="str">
            <v>OR</v>
          </cell>
          <cell r="GL590">
            <v>6932.7380000000003</v>
          </cell>
          <cell r="GM590" t="str">
            <v>Pre 1980</v>
          </cell>
          <cell r="GN590">
            <v>-1</v>
          </cell>
          <cell r="GQ590">
            <v>35357657.073800005</v>
          </cell>
          <cell r="GR590">
            <v>3733764.7046600003</v>
          </cell>
          <cell r="GU590" t="str">
            <v>Natural Gas FAF</v>
          </cell>
          <cell r="GX590" t="str">
            <v>Baseboard/Wall/Radiant</v>
          </cell>
          <cell r="GY590" t="str">
            <v>WA</v>
          </cell>
          <cell r="GZ590">
            <v>4956.49267578125</v>
          </cell>
        </row>
        <row r="591">
          <cell r="AD591" t="str">
            <v>WA</v>
          </cell>
          <cell r="AH591" t="str">
            <v>WA</v>
          </cell>
          <cell r="AI591" t="str">
            <v>Pre 1980</v>
          </cell>
          <cell r="AJ591">
            <v>1524.7619999999999</v>
          </cell>
          <cell r="AK591" t="b">
            <v>1</v>
          </cell>
          <cell r="AN591" t="str">
            <v>WA</v>
          </cell>
          <cell r="AO591" t="str">
            <v>Wood</v>
          </cell>
          <cell r="AP591" t="str">
            <v>Pre 1980</v>
          </cell>
          <cell r="AQ591" t="str">
            <v>Basement</v>
          </cell>
          <cell r="AR591">
            <v>511.59158836255199</v>
          </cell>
          <cell r="AU591" t="str">
            <v>No</v>
          </cell>
          <cell r="AV591" t="b">
            <v>0</v>
          </cell>
          <cell r="AX591">
            <v>1534774.765087656</v>
          </cell>
          <cell r="AY591" t="b">
            <v>0</v>
          </cell>
          <cell r="AZ591">
            <v>529531.57059166161</v>
          </cell>
          <cell r="BA591" t="str">
            <v/>
          </cell>
          <cell r="BB591" t="str">
            <v/>
          </cell>
          <cell r="BC591">
            <v>0.34928223121181079</v>
          </cell>
          <cell r="BF591" t="str">
            <v>WA</v>
          </cell>
          <cell r="BG591" t="str">
            <v>Heat Pump (Central System)</v>
          </cell>
          <cell r="BH591" t="str">
            <v>Pre 1980</v>
          </cell>
          <cell r="BI591" t="str">
            <v>Slab on Grade</v>
          </cell>
          <cell r="BJ591">
            <v>1904.28771972656</v>
          </cell>
          <cell r="BM591" t="str">
            <v>No</v>
          </cell>
          <cell r="BN591">
            <v>5903291.9311523363</v>
          </cell>
          <cell r="BO591" t="b">
            <v>0</v>
          </cell>
          <cell r="BP591">
            <v>2558753.3232421842</v>
          </cell>
          <cell r="BQ591">
            <v>1</v>
          </cell>
          <cell r="BR591">
            <v>1904.28771972656</v>
          </cell>
          <cell r="BU591" t="str">
            <v>WA</v>
          </cell>
          <cell r="BV591" t="str">
            <v>Pre 1980</v>
          </cell>
          <cell r="BW591" t="str">
            <v>Gas Storage Inside Conditioned Space</v>
          </cell>
          <cell r="BY591">
            <v>2003.7159999999999</v>
          </cell>
          <cell r="BZ591" t="str">
            <v>le55</v>
          </cell>
          <cell r="CF591" t="str">
            <v>Conditioned</v>
          </cell>
          <cell r="CG591">
            <v>4956.4930000000004</v>
          </cell>
          <cell r="CH591" t="str">
            <v>WA</v>
          </cell>
          <cell r="CI591" t="str">
            <v>Side-by-Side w/ TTD Ice</v>
          </cell>
          <cell r="CJ591">
            <v>104086.353</v>
          </cell>
          <cell r="CK591" t="b">
            <v>0</v>
          </cell>
          <cell r="CQ591" t="str">
            <v>Unconditioned</v>
          </cell>
          <cell r="CR591">
            <v>8264.9449999999997</v>
          </cell>
          <cell r="CS591" t="str">
            <v>OR</v>
          </cell>
          <cell r="CT591" t="str">
            <v>Chest</v>
          </cell>
          <cell r="CU591">
            <v>82649.45</v>
          </cell>
          <cell r="CV591" t="b">
            <v>0</v>
          </cell>
          <cell r="CZ591">
            <v>1524.7619999999999</v>
          </cell>
          <cell r="DA591" t="str">
            <v>WA</v>
          </cell>
          <cell r="DC591" t="str">
            <v>Vertical Axis</v>
          </cell>
          <cell r="DG591" t="str">
            <v>Electric</v>
          </cell>
          <cell r="DH591">
            <v>1464.694</v>
          </cell>
          <cell r="DI591" t="str">
            <v>WA</v>
          </cell>
          <cell r="DL591" t="str">
            <v>Gas</v>
          </cell>
          <cell r="DM591" t="str">
            <v>Electric</v>
          </cell>
          <cell r="DN591">
            <v>6932.7380000000003</v>
          </cell>
          <cell r="DO591" t="str">
            <v>OR</v>
          </cell>
          <cell r="DS591">
            <v>1464.694</v>
          </cell>
          <cell r="DT591" t="str">
            <v>WA</v>
          </cell>
          <cell r="DU591" t="str">
            <v>32to46</v>
          </cell>
          <cell r="DX591" t="b">
            <v>0</v>
          </cell>
          <cell r="DY591">
            <v>1524.7619999999999</v>
          </cell>
          <cell r="DZ591" t="str">
            <v>WA</v>
          </cell>
          <cell r="EC591" t="str">
            <v>Desktop</v>
          </cell>
          <cell r="ED591">
            <v>1524.7619999999999</v>
          </cell>
          <cell r="EE591" t="str">
            <v>WA</v>
          </cell>
          <cell r="EH591" t="str">
            <v>le20</v>
          </cell>
          <cell r="EI591">
            <v>1524.7619999999999</v>
          </cell>
          <cell r="EJ591" t="str">
            <v>WA</v>
          </cell>
          <cell r="EO591">
            <v>1612.692</v>
          </cell>
          <cell r="EP591" t="str">
            <v>OR</v>
          </cell>
          <cell r="ES591">
            <v>1612.692</v>
          </cell>
          <cell r="ET591" t="str">
            <v>OR</v>
          </cell>
          <cell r="EZ591" t="str">
            <v>WA</v>
          </cell>
          <cell r="FA591" t="str">
            <v>Bathroom</v>
          </cell>
          <cell r="FB591">
            <v>640400.03999999992</v>
          </cell>
          <cell r="FC591">
            <v>283605.73200000002</v>
          </cell>
          <cell r="FI591" t="str">
            <v>OR</v>
          </cell>
          <cell r="FJ591" t="str">
            <v>Other</v>
          </cell>
          <cell r="FK591" t="str">
            <v>EISAnqnx</v>
          </cell>
          <cell r="FL591">
            <v>1663857.12</v>
          </cell>
          <cell r="FS591" t="str">
            <v>WA</v>
          </cell>
          <cell r="FT591" t="str">
            <v>EISAq</v>
          </cell>
          <cell r="FV591">
            <v>1542861.3199999998</v>
          </cell>
          <cell r="GD591" t="str">
            <v>WA</v>
          </cell>
          <cell r="GE591">
            <v>2200231.5660000001</v>
          </cell>
          <cell r="GF591">
            <v>3128811.6239999998</v>
          </cell>
          <cell r="GI591">
            <v>1</v>
          </cell>
          <cell r="GJ591">
            <v>1</v>
          </cell>
          <cell r="GK591" t="str">
            <v>WA</v>
          </cell>
          <cell r="GL591">
            <v>1524.7619999999999</v>
          </cell>
          <cell r="GM591" t="str">
            <v>Pre 1980</v>
          </cell>
          <cell r="GN591">
            <v>0</v>
          </cell>
          <cell r="GQ591">
            <v>7547541.4047599994</v>
          </cell>
          <cell r="GR591">
            <v>442748.95384500001</v>
          </cell>
          <cell r="GU591" t="str">
            <v>Natural Gas FAF</v>
          </cell>
          <cell r="GX591" t="str">
            <v>None</v>
          </cell>
          <cell r="GY591" t="str">
            <v>WA</v>
          </cell>
          <cell r="GZ591">
            <v>2003.71557617188</v>
          </cell>
        </row>
        <row r="592">
          <cell r="AD592" t="str">
            <v>WA</v>
          </cell>
          <cell r="AH592" t="str">
            <v>WA</v>
          </cell>
          <cell r="AI592" t="str">
            <v>Pre 1980</v>
          </cell>
          <cell r="AJ592">
            <v>1464.694</v>
          </cell>
          <cell r="AK592" t="b">
            <v>1</v>
          </cell>
          <cell r="AN592" t="str">
            <v>WA</v>
          </cell>
          <cell r="AO592" t="str">
            <v>Wood</v>
          </cell>
          <cell r="AP592" t="str">
            <v>Pre 1980</v>
          </cell>
          <cell r="AQ592" t="str">
            <v>Crawlspace</v>
          </cell>
          <cell r="AR592">
            <v>953.10213722338494</v>
          </cell>
          <cell r="AU592" t="str">
            <v>No</v>
          </cell>
          <cell r="AV592" t="b">
            <v>0</v>
          </cell>
          <cell r="AX592">
            <v>2859306.4116701549</v>
          </cell>
          <cell r="AY592" t="b">
            <v>0</v>
          </cell>
          <cell r="AZ592">
            <v>986524.56986939744</v>
          </cell>
          <cell r="BA592" t="str">
            <v/>
          </cell>
          <cell r="BB592" t="str">
            <v/>
          </cell>
          <cell r="BC592">
            <v>0.65071758143570257</v>
          </cell>
          <cell r="BF592" t="str">
            <v>OR</v>
          </cell>
          <cell r="BG592" t="str">
            <v>Heat Pump (Central System)</v>
          </cell>
          <cell r="BH592" t="str">
            <v>1993-2006</v>
          </cell>
          <cell r="BI592" t="str">
            <v>Crawlspace</v>
          </cell>
          <cell r="BJ592">
            <v>1657.3181125179301</v>
          </cell>
          <cell r="BM592" t="str">
            <v>No</v>
          </cell>
          <cell r="BN592">
            <v>5353137.5034329146</v>
          </cell>
          <cell r="BO592" t="b">
            <v>0</v>
          </cell>
          <cell r="BP592">
            <v>951225.68580660608</v>
          </cell>
          <cell r="BQ592">
            <v>0.25</v>
          </cell>
          <cell r="BR592">
            <v>414.32952812948253</v>
          </cell>
          <cell r="BU592" t="str">
            <v>WA</v>
          </cell>
          <cell r="BV592" t="str">
            <v>Pre 1980</v>
          </cell>
          <cell r="BW592" t="str">
            <v>Electric Storage - Outside Conditioned Space - Buffered</v>
          </cell>
          <cell r="BY592">
            <v>1150.8789999999999</v>
          </cell>
          <cell r="BZ592" t="str">
            <v>le55</v>
          </cell>
          <cell r="CF592" t="str">
            <v>Conditioned</v>
          </cell>
          <cell r="CG592">
            <v>4956.4930000000004</v>
          </cell>
          <cell r="CH592" t="str">
            <v>WA</v>
          </cell>
          <cell r="CI592" t="str">
            <v>Side-by-Side w/ TTD Ice</v>
          </cell>
          <cell r="CJ592">
            <v>123912.32500000001</v>
          </cell>
          <cell r="CK592" t="b">
            <v>0</v>
          </cell>
          <cell r="CQ592" t="str">
            <v>Conditioned</v>
          </cell>
          <cell r="CR592">
            <v>1612.692</v>
          </cell>
          <cell r="CS592" t="str">
            <v>OR</v>
          </cell>
          <cell r="CT592" t="str">
            <v>Upright</v>
          </cell>
          <cell r="CU592">
            <v>35479.224000000002</v>
          </cell>
          <cell r="CV592" t="b">
            <v>0</v>
          </cell>
          <cell r="CZ592">
            <v>4956.4930000000004</v>
          </cell>
          <cell r="DA592" t="str">
            <v>WA</v>
          </cell>
          <cell r="DC592" t="str">
            <v>Vertical Axis</v>
          </cell>
          <cell r="DG592" t="str">
            <v>Electric</v>
          </cell>
          <cell r="DH592">
            <v>1524.7619999999999</v>
          </cell>
          <cell r="DI592" t="str">
            <v>WA</v>
          </cell>
          <cell r="DL592" t="str">
            <v>Electric</v>
          </cell>
          <cell r="DM592" t="str">
            <v>Electric</v>
          </cell>
          <cell r="DN592">
            <v>4956.4930000000004</v>
          </cell>
          <cell r="DO592" t="str">
            <v>WA</v>
          </cell>
          <cell r="DS592">
            <v>2003.7159999999999</v>
          </cell>
          <cell r="DT592" t="str">
            <v>WA</v>
          </cell>
          <cell r="DU592" t="str">
            <v>lt32</v>
          </cell>
          <cell r="DX592" t="b">
            <v>0</v>
          </cell>
          <cell r="DY592">
            <v>4956.4930000000004</v>
          </cell>
          <cell r="DZ592" t="str">
            <v>WA</v>
          </cell>
          <cell r="EC592" t="str">
            <v>Desktop</v>
          </cell>
          <cell r="ED592">
            <v>1524.7619999999999</v>
          </cell>
          <cell r="EE592" t="str">
            <v>WA</v>
          </cell>
          <cell r="EH592" t="str">
            <v>gt20</v>
          </cell>
          <cell r="EI592">
            <v>2003.7159999999999</v>
          </cell>
          <cell r="EJ592" t="str">
            <v>WA</v>
          </cell>
          <cell r="EO592">
            <v>12271.31</v>
          </cell>
          <cell r="EP592" t="str">
            <v>WA</v>
          </cell>
          <cell r="ES592">
            <v>1144.6790000000001</v>
          </cell>
          <cell r="ET592" t="str">
            <v>MT</v>
          </cell>
          <cell r="EZ592" t="str">
            <v>WA</v>
          </cell>
          <cell r="FA592" t="str">
            <v>Bedrooms</v>
          </cell>
          <cell r="FB592">
            <v>228714.3</v>
          </cell>
          <cell r="FC592">
            <v>693766.71</v>
          </cell>
          <cell r="FI592" t="str">
            <v>OR</v>
          </cell>
          <cell r="FJ592" t="str">
            <v>Other</v>
          </cell>
          <cell r="FK592" t="str">
            <v>EISAq</v>
          </cell>
          <cell r="FL592">
            <v>776466.65600000008</v>
          </cell>
          <cell r="FS592" t="str">
            <v>WA</v>
          </cell>
          <cell r="FT592" t="str">
            <v>EISAx</v>
          </cell>
          <cell r="FV592">
            <v>2508652.432</v>
          </cell>
          <cell r="GD592" t="str">
            <v>WA</v>
          </cell>
          <cell r="GE592">
            <v>2109159.36</v>
          </cell>
          <cell r="GF592">
            <v>3111010.0559999999</v>
          </cell>
          <cell r="GI592">
            <v>1</v>
          </cell>
          <cell r="GJ592">
            <v>1</v>
          </cell>
          <cell r="GK592" t="str">
            <v>WA</v>
          </cell>
          <cell r="GL592">
            <v>1464.694</v>
          </cell>
          <cell r="GM592" t="str">
            <v>Pre 1980</v>
          </cell>
          <cell r="GN592">
            <v>0</v>
          </cell>
          <cell r="GQ592">
            <v>8632737.9961900003</v>
          </cell>
          <cell r="GR592">
            <v>524305.525975</v>
          </cell>
          <cell r="GU592" t="str">
            <v>Natural Gas Other</v>
          </cell>
          <cell r="GX592" t="str">
            <v>Baseboard/Wall/Radiant</v>
          </cell>
          <cell r="GY592" t="str">
            <v>WA</v>
          </cell>
          <cell r="GZ592">
            <v>2003.71557617188</v>
          </cell>
        </row>
        <row r="593">
          <cell r="AD593" t="str">
            <v>WA</v>
          </cell>
          <cell r="AH593" t="str">
            <v>WA</v>
          </cell>
          <cell r="AI593" t="str">
            <v>Pre 1980</v>
          </cell>
          <cell r="AJ593">
            <v>1524.7619999999999</v>
          </cell>
          <cell r="AK593" t="b">
            <v>1</v>
          </cell>
          <cell r="AN593" t="str">
            <v>WA</v>
          </cell>
          <cell r="AO593" t="str">
            <v>Wood</v>
          </cell>
          <cell r="AP593" t="str">
            <v>Pre 1980</v>
          </cell>
          <cell r="AQ593" t="str">
            <v>Basement</v>
          </cell>
          <cell r="AR593">
            <v>511.59158836255199</v>
          </cell>
          <cell r="AU593" t="str">
            <v>No</v>
          </cell>
          <cell r="AV593" t="b">
            <v>0</v>
          </cell>
          <cell r="AX593">
            <v>1534774.765087656</v>
          </cell>
          <cell r="AY593" t="b">
            <v>0</v>
          </cell>
          <cell r="AZ593">
            <v>529531.57059166161</v>
          </cell>
          <cell r="BA593" t="str">
            <v/>
          </cell>
          <cell r="BB593" t="str">
            <v/>
          </cell>
          <cell r="BC593">
            <v>0.34928223121181079</v>
          </cell>
          <cell r="BF593" t="str">
            <v>OR</v>
          </cell>
          <cell r="BG593" t="str">
            <v>Heat Pump (Central System)</v>
          </cell>
          <cell r="BH593" t="str">
            <v>1993-2006</v>
          </cell>
          <cell r="BI593" t="str">
            <v>Slab on Grade</v>
          </cell>
          <cell r="BJ593">
            <v>267.74121365394598</v>
          </cell>
          <cell r="BM593" t="str">
            <v>No</v>
          </cell>
          <cell r="BN593">
            <v>864804.12010224548</v>
          </cell>
          <cell r="BO593" t="b">
            <v>0</v>
          </cell>
          <cell r="BP593">
            <v>153671.35473450783</v>
          </cell>
          <cell r="BQ593">
            <v>0.25</v>
          </cell>
          <cell r="BR593">
            <v>66.935303413486494</v>
          </cell>
          <cell r="BU593" t="str">
            <v>WA</v>
          </cell>
          <cell r="BV593" t="str">
            <v>1993-2006</v>
          </cell>
          <cell r="BW593" t="str">
            <v>Gas Storage Outside Conditioned Space</v>
          </cell>
          <cell r="BY593">
            <v>4956.4930000000004</v>
          </cell>
          <cell r="BZ593" t="str">
            <v>le55</v>
          </cell>
          <cell r="CF593" t="str">
            <v>Conditioned</v>
          </cell>
          <cell r="CG593">
            <v>1524.7619999999999</v>
          </cell>
          <cell r="CH593" t="str">
            <v>WA</v>
          </cell>
          <cell r="CI593" t="str">
            <v>Top-Freezer w/o TTD Ice</v>
          </cell>
          <cell r="CJ593">
            <v>27445.716</v>
          </cell>
          <cell r="CK593" t="b">
            <v>0</v>
          </cell>
          <cell r="CQ593" t="str">
            <v>Conditioned</v>
          </cell>
          <cell r="CR593">
            <v>3785.7640000000001</v>
          </cell>
          <cell r="CS593" t="str">
            <v>ID</v>
          </cell>
          <cell r="CT593" t="str">
            <v>Upright</v>
          </cell>
          <cell r="CU593">
            <v>49214.932000000001</v>
          </cell>
          <cell r="CV593" t="b">
            <v>0</v>
          </cell>
          <cell r="CZ593">
            <v>4956.4930000000004</v>
          </cell>
          <cell r="DA593" t="str">
            <v>WA</v>
          </cell>
          <cell r="DC593" t="str">
            <v>Horizontal Axis</v>
          </cell>
          <cell r="DG593" t="str">
            <v>Electric</v>
          </cell>
          <cell r="DH593">
            <v>1524.7619999999999</v>
          </cell>
          <cell r="DI593" t="str">
            <v>WA</v>
          </cell>
          <cell r="DL593" t="str">
            <v>Electric</v>
          </cell>
          <cell r="DM593" t="str">
            <v>Electric</v>
          </cell>
          <cell r="DN593">
            <v>2003.7159999999999</v>
          </cell>
          <cell r="DO593" t="str">
            <v>WA</v>
          </cell>
          <cell r="DS593">
            <v>2003.7159999999999</v>
          </cell>
          <cell r="DT593" t="str">
            <v>WA</v>
          </cell>
          <cell r="DU593" t="str">
            <v>lt32</v>
          </cell>
          <cell r="DX593" t="b">
            <v>0</v>
          </cell>
          <cell r="DY593">
            <v>4956.4930000000004</v>
          </cell>
          <cell r="DZ593" t="str">
            <v>WA</v>
          </cell>
          <cell r="EC593" t="str">
            <v>Laptop</v>
          </cell>
          <cell r="ED593">
            <v>1524.7619999999999</v>
          </cell>
          <cell r="EE593" t="str">
            <v>WA</v>
          </cell>
          <cell r="EH593" t="str">
            <v>gt20</v>
          </cell>
          <cell r="EI593">
            <v>4956.4930000000004</v>
          </cell>
          <cell r="EJ593" t="str">
            <v>WA</v>
          </cell>
          <cell r="EO593">
            <v>2079.9929999999999</v>
          </cell>
          <cell r="EP593" t="str">
            <v>WA</v>
          </cell>
          <cell r="ES593">
            <v>12271.31</v>
          </cell>
          <cell r="ET593" t="str">
            <v>WA</v>
          </cell>
          <cell r="EZ593" t="str">
            <v>WA</v>
          </cell>
          <cell r="FA593" t="str">
            <v>Exterior</v>
          </cell>
          <cell r="FB593">
            <v>160100.00999999998</v>
          </cell>
          <cell r="FC593">
            <v>3468833.55</v>
          </cell>
          <cell r="FI593" t="str">
            <v>OR</v>
          </cell>
          <cell r="FJ593" t="str">
            <v>Bathroom</v>
          </cell>
          <cell r="FK593" t="str">
            <v>EISAnqnx</v>
          </cell>
          <cell r="FL593">
            <v>213844.86000000002</v>
          </cell>
          <cell r="FS593" t="str">
            <v>WA</v>
          </cell>
          <cell r="FT593" t="str">
            <v>EISAnqnx</v>
          </cell>
          <cell r="FV593">
            <v>3005574</v>
          </cell>
          <cell r="GD593" t="str">
            <v>WA</v>
          </cell>
          <cell r="GE593">
            <v>5078982.2220000001</v>
          </cell>
          <cell r="GF593">
            <v>4069589.7779999999</v>
          </cell>
          <cell r="GI593">
            <v>1</v>
          </cell>
          <cell r="GJ593">
            <v>1</v>
          </cell>
          <cell r="GK593" t="str">
            <v>WA</v>
          </cell>
          <cell r="GL593">
            <v>1524.7619999999999</v>
          </cell>
          <cell r="GM593" t="str">
            <v>Pre 1980</v>
          </cell>
          <cell r="GN593">
            <v>0</v>
          </cell>
          <cell r="GQ593">
            <v>7547541.4047599994</v>
          </cell>
          <cell r="GR593">
            <v>442748.95384500001</v>
          </cell>
          <cell r="GU593" t="str">
            <v>Natural Gas FAF</v>
          </cell>
          <cell r="GX593" t="str">
            <v>Wood</v>
          </cell>
          <cell r="GY593" t="str">
            <v>OR</v>
          </cell>
          <cell r="GZ593">
            <v>1188.02661132813</v>
          </cell>
        </row>
        <row r="594">
          <cell r="AD594" t="str">
            <v>WA</v>
          </cell>
          <cell r="AH594" t="str">
            <v>WA</v>
          </cell>
          <cell r="AI594" t="str">
            <v>Pre 1980</v>
          </cell>
          <cell r="AJ594">
            <v>1524.7619999999999</v>
          </cell>
          <cell r="AK594" t="b">
            <v>1</v>
          </cell>
          <cell r="AN594" t="str">
            <v>WA</v>
          </cell>
          <cell r="AO594" t="str">
            <v>Oil FAF</v>
          </cell>
          <cell r="AP594" t="str">
            <v>Pre 1980</v>
          </cell>
          <cell r="AQ594" t="str">
            <v>Crawlspace</v>
          </cell>
          <cell r="AR594">
            <v>953.10213722338494</v>
          </cell>
          <cell r="AU594" t="str">
            <v>No</v>
          </cell>
          <cell r="AV594" t="b">
            <v>1</v>
          </cell>
          <cell r="AX594">
            <v>2859306.4116701549</v>
          </cell>
          <cell r="AY594" t="b">
            <v>0</v>
          </cell>
          <cell r="AZ594">
            <v>986524.56986939744</v>
          </cell>
          <cell r="BA594">
            <v>0.65071770334928236</v>
          </cell>
          <cell r="BB594">
            <v>953.10213722338494</v>
          </cell>
          <cell r="BC594">
            <v>0.65071758143570257</v>
          </cell>
          <cell r="BF594" t="str">
            <v>OR</v>
          </cell>
          <cell r="BG594" t="str">
            <v>Heat Pump (Central System)</v>
          </cell>
          <cell r="BH594" t="str">
            <v>1993-2006</v>
          </cell>
          <cell r="BI594" t="str">
            <v>Crawlspace</v>
          </cell>
          <cell r="BJ594">
            <v>1657.3181125179301</v>
          </cell>
          <cell r="BM594" t="str">
            <v>No</v>
          </cell>
          <cell r="BN594">
            <v>5353137.5034329146</v>
          </cell>
          <cell r="BO594" t="b">
            <v>0</v>
          </cell>
          <cell r="BP594">
            <v>951225.68580660608</v>
          </cell>
          <cell r="BQ594">
            <v>0.25</v>
          </cell>
          <cell r="BR594">
            <v>414.32952812948253</v>
          </cell>
          <cell r="BU594" t="str">
            <v>WA</v>
          </cell>
          <cell r="BV594" t="str">
            <v>Pre 1980</v>
          </cell>
          <cell r="BW594" t="str">
            <v>Electric Storage - Inside Conditioned Space</v>
          </cell>
          <cell r="BY594">
            <v>1150.8789999999999</v>
          </cell>
          <cell r="BZ594" t="str">
            <v>le55</v>
          </cell>
          <cell r="CF594" t="str">
            <v>Conditioned</v>
          </cell>
          <cell r="CG594">
            <v>1524.7619999999999</v>
          </cell>
          <cell r="CH594" t="str">
            <v>WA</v>
          </cell>
          <cell r="CI594" t="str">
            <v>Top-Freezer w/o TTD Ice</v>
          </cell>
          <cell r="CJ594">
            <v>21346.667999999998</v>
          </cell>
          <cell r="CK594" t="b">
            <v>0</v>
          </cell>
          <cell r="CQ594" t="str">
            <v>Unconditioned</v>
          </cell>
          <cell r="CR594">
            <v>1612.692</v>
          </cell>
          <cell r="CS594" t="str">
            <v>OR</v>
          </cell>
          <cell r="CT594" t="str">
            <v>Upright</v>
          </cell>
          <cell r="CU594">
            <v>32253.84</v>
          </cell>
          <cell r="CV594" t="b">
            <v>0</v>
          </cell>
          <cell r="CZ594">
            <v>4956.4930000000004</v>
          </cell>
          <cell r="DA594" t="str">
            <v>WA</v>
          </cell>
          <cell r="DC594" t="str">
            <v>Horizontal Axis</v>
          </cell>
          <cell r="DG594" t="str">
            <v>Electric</v>
          </cell>
          <cell r="DH594">
            <v>4956.4930000000004</v>
          </cell>
          <cell r="DI594" t="str">
            <v>WA</v>
          </cell>
          <cell r="DL594" t="str">
            <v>Electric</v>
          </cell>
          <cell r="DM594" t="str">
            <v>Electric</v>
          </cell>
          <cell r="DN594">
            <v>1524.7619999999999</v>
          </cell>
          <cell r="DO594" t="str">
            <v>WA</v>
          </cell>
          <cell r="DS594">
            <v>2003.7159999999999</v>
          </cell>
          <cell r="DT594" t="str">
            <v>WA</v>
          </cell>
          <cell r="DU594" t="str">
            <v>32to46</v>
          </cell>
          <cell r="DX594" t="b">
            <v>1</v>
          </cell>
          <cell r="DY594">
            <v>1464.694</v>
          </cell>
          <cell r="DZ594" t="str">
            <v>WA</v>
          </cell>
          <cell r="EC594" t="str">
            <v>Laptop</v>
          </cell>
          <cell r="ED594">
            <v>1524.7619999999999</v>
          </cell>
          <cell r="EE594" t="str">
            <v>WA</v>
          </cell>
          <cell r="EH594" t="str">
            <v>le20</v>
          </cell>
          <cell r="EI594">
            <v>4956.4930000000004</v>
          </cell>
          <cell r="EJ594" t="str">
            <v>WA</v>
          </cell>
          <cell r="EO594">
            <v>2079.9929999999999</v>
          </cell>
          <cell r="EP594" t="str">
            <v>WA</v>
          </cell>
          <cell r="ES594">
            <v>1192.4649999999999</v>
          </cell>
          <cell r="ET594" t="str">
            <v>ID</v>
          </cell>
          <cell r="EZ594" t="str">
            <v>WA</v>
          </cell>
          <cell r="FA594" t="str">
            <v>Kitchen</v>
          </cell>
          <cell r="FB594">
            <v>472676.22</v>
          </cell>
          <cell r="FC594">
            <v>457428.6</v>
          </cell>
          <cell r="FI594" t="str">
            <v>OR</v>
          </cell>
          <cell r="FJ594" t="str">
            <v>Bathroom</v>
          </cell>
          <cell r="FK594" t="str">
            <v>EISAq</v>
          </cell>
          <cell r="FL594">
            <v>277998.31800000003</v>
          </cell>
          <cell r="FS594" t="str">
            <v>WA</v>
          </cell>
          <cell r="FT594" t="str">
            <v>EISAq</v>
          </cell>
          <cell r="FV594">
            <v>1490764.7039999999</v>
          </cell>
          <cell r="GD594" t="str">
            <v>WA</v>
          </cell>
          <cell r="GE594">
            <v>3821053.5719999997</v>
          </cell>
          <cell r="GF594">
            <v>3842400.2399999998</v>
          </cell>
          <cell r="GI594">
            <v>1</v>
          </cell>
          <cell r="GJ594">
            <v>1</v>
          </cell>
          <cell r="GK594" t="str">
            <v>WA</v>
          </cell>
          <cell r="GL594">
            <v>1524.7619999999999</v>
          </cell>
          <cell r="GM594" t="str">
            <v>Pre 1980</v>
          </cell>
          <cell r="GN594">
            <v>0</v>
          </cell>
          <cell r="GQ594">
            <v>7547541.4047599994</v>
          </cell>
          <cell r="GR594">
            <v>442748.95384500001</v>
          </cell>
          <cell r="GU594" t="str">
            <v>Natural Gas FAF</v>
          </cell>
          <cell r="GX594" t="str">
            <v>None</v>
          </cell>
          <cell r="GY594" t="str">
            <v>WA</v>
          </cell>
          <cell r="GZ594">
            <v>2003.71557617188</v>
          </cell>
        </row>
        <row r="595">
          <cell r="AD595" t="str">
            <v>WA</v>
          </cell>
          <cell r="AH595" t="str">
            <v>WA</v>
          </cell>
          <cell r="AI595" t="str">
            <v>Pre 1980</v>
          </cell>
          <cell r="AJ595">
            <v>4956.4930000000004</v>
          </cell>
          <cell r="AK595" t="b">
            <v>1</v>
          </cell>
          <cell r="AN595" t="str">
            <v>WA</v>
          </cell>
          <cell r="AO595" t="str">
            <v>Oil FAF</v>
          </cell>
          <cell r="AP595" t="str">
            <v>Pre 1980</v>
          </cell>
          <cell r="AQ595" t="str">
            <v>Basement</v>
          </cell>
          <cell r="AR595">
            <v>511.59158836255199</v>
          </cell>
          <cell r="AU595" t="str">
            <v>No</v>
          </cell>
          <cell r="AV595" t="b">
            <v>1</v>
          </cell>
          <cell r="AX595">
            <v>1534774.765087656</v>
          </cell>
          <cell r="AY595" t="b">
            <v>0</v>
          </cell>
          <cell r="AZ595">
            <v>529531.57059166161</v>
          </cell>
          <cell r="BA595">
            <v>0.34928229665071758</v>
          </cell>
          <cell r="BB595">
            <v>511.59158836255199</v>
          </cell>
          <cell r="BC595">
            <v>0.34928223121181079</v>
          </cell>
          <cell r="BF595" t="str">
            <v>OR</v>
          </cell>
          <cell r="BG595" t="str">
            <v>Heat Pump (Central System)</v>
          </cell>
          <cell r="BH595" t="str">
            <v>1993-2006</v>
          </cell>
          <cell r="BI595" t="str">
            <v>Slab on Grade</v>
          </cell>
          <cell r="BJ595">
            <v>267.74121365394598</v>
          </cell>
          <cell r="BM595" t="str">
            <v>No</v>
          </cell>
          <cell r="BN595">
            <v>864804.12010224548</v>
          </cell>
          <cell r="BO595" t="b">
            <v>0</v>
          </cell>
          <cell r="BP595">
            <v>153671.35473450783</v>
          </cell>
          <cell r="BQ595">
            <v>0.25</v>
          </cell>
          <cell r="BR595">
            <v>66.935303413486494</v>
          </cell>
          <cell r="BU595" t="str">
            <v>WA</v>
          </cell>
          <cell r="BV595" t="str">
            <v>Pre 1980</v>
          </cell>
          <cell r="BW595" t="str">
            <v>Electric Storage - Inside Conditioned Space</v>
          </cell>
          <cell r="BY595">
            <v>1464.694</v>
          </cell>
          <cell r="BZ595" t="str">
            <v>le55</v>
          </cell>
          <cell r="CF595" t="str">
            <v>Conditioned</v>
          </cell>
          <cell r="CG595">
            <v>4956.4930000000004</v>
          </cell>
          <cell r="CH595" t="str">
            <v>WA</v>
          </cell>
          <cell r="CI595" t="str">
            <v>Bottom-Freezer (Including French Door) w/o TTD Ice</v>
          </cell>
          <cell r="CJ595">
            <v>89216.874000000011</v>
          </cell>
          <cell r="CK595" t="b">
            <v>0</v>
          </cell>
          <cell r="CQ595" t="str">
            <v>Unconditioned</v>
          </cell>
          <cell r="CR595">
            <v>1612.692</v>
          </cell>
          <cell r="CS595" t="str">
            <v>OR</v>
          </cell>
          <cell r="CT595" t="str">
            <v>Upright</v>
          </cell>
          <cell r="CU595">
            <v>25803.072</v>
          </cell>
          <cell r="CV595" t="b">
            <v>0</v>
          </cell>
          <cell r="CZ595">
            <v>1524.7619999999999</v>
          </cell>
          <cell r="DA595" t="str">
            <v>WA</v>
          </cell>
          <cell r="DC595" t="str">
            <v>Vertical Axis</v>
          </cell>
          <cell r="DG595" t="str">
            <v>Electric</v>
          </cell>
          <cell r="DH595">
            <v>4956.4930000000004</v>
          </cell>
          <cell r="DI595" t="str">
            <v>WA</v>
          </cell>
          <cell r="DL595" t="str">
            <v>Electric</v>
          </cell>
          <cell r="DM595" t="str">
            <v>Electric</v>
          </cell>
          <cell r="DN595">
            <v>2003.7159999999999</v>
          </cell>
          <cell r="DO595" t="str">
            <v>WA</v>
          </cell>
          <cell r="DS595">
            <v>1464.694</v>
          </cell>
          <cell r="DT595" t="str">
            <v>WA</v>
          </cell>
          <cell r="DU595" t="str">
            <v>lt32</v>
          </cell>
          <cell r="DX595" t="b">
            <v>0</v>
          </cell>
          <cell r="DY595">
            <v>1464.694</v>
          </cell>
          <cell r="DZ595" t="str">
            <v>WA</v>
          </cell>
          <cell r="EC595" t="str">
            <v>Laptop</v>
          </cell>
          <cell r="ED595">
            <v>1524.7619999999999</v>
          </cell>
          <cell r="EE595" t="str">
            <v>WA</v>
          </cell>
          <cell r="EH595" t="str">
            <v>gt20</v>
          </cell>
          <cell r="EI595">
            <v>1524.7619999999999</v>
          </cell>
          <cell r="EJ595" t="str">
            <v>WA</v>
          </cell>
          <cell r="EO595">
            <v>2079.9929999999999</v>
          </cell>
          <cell r="EP595" t="str">
            <v>WA</v>
          </cell>
          <cell r="ES595">
            <v>1925.059</v>
          </cell>
          <cell r="ET595" t="str">
            <v>OR</v>
          </cell>
          <cell r="EZ595" t="str">
            <v>WA</v>
          </cell>
          <cell r="FA595" t="str">
            <v>Living Room/Family Room</v>
          </cell>
          <cell r="FB595">
            <v>1183215.3119999999</v>
          </cell>
          <cell r="FC595">
            <v>956025.77399999998</v>
          </cell>
          <cell r="FI595" t="str">
            <v>OR</v>
          </cell>
          <cell r="FJ595" t="str">
            <v>Bedrooms</v>
          </cell>
          <cell r="FK595" t="str">
            <v>EISAnqnx</v>
          </cell>
          <cell r="FL595">
            <v>427689.72000000003</v>
          </cell>
          <cell r="FS595" t="str">
            <v>WA</v>
          </cell>
          <cell r="FT595" t="str">
            <v>EISAx</v>
          </cell>
          <cell r="FV595">
            <v>14026.011999999999</v>
          </cell>
          <cell r="GD595" t="str">
            <v>WA</v>
          </cell>
          <cell r="GE595">
            <v>20752836.191000003</v>
          </cell>
          <cell r="GF595">
            <v>9714726.2800000012</v>
          </cell>
          <cell r="GI595">
            <v>1</v>
          </cell>
          <cell r="GJ595">
            <v>1</v>
          </cell>
          <cell r="GK595" t="str">
            <v>WA</v>
          </cell>
          <cell r="GL595">
            <v>4956.4930000000004</v>
          </cell>
          <cell r="GM595" t="str">
            <v>Pre 1980</v>
          </cell>
          <cell r="GN595">
            <v>0</v>
          </cell>
          <cell r="GQ595">
            <v>23007510.161249001</v>
          </cell>
          <cell r="GR595">
            <v>1853220.3414675</v>
          </cell>
          <cell r="GU595" t="str">
            <v>Baseboard/Wall/Radiant</v>
          </cell>
          <cell r="GX595" t="str">
            <v>None</v>
          </cell>
          <cell r="GY595" t="str">
            <v>WA</v>
          </cell>
          <cell r="GZ595">
            <v>2003.71557617188</v>
          </cell>
        </row>
        <row r="596">
          <cell r="AD596" t="str">
            <v>WA</v>
          </cell>
          <cell r="AH596" t="str">
            <v>WA</v>
          </cell>
          <cell r="AI596" t="str">
            <v>1993-2006</v>
          </cell>
          <cell r="AJ596">
            <v>4956.4930000000004</v>
          </cell>
          <cell r="AK596" t="b">
            <v>1</v>
          </cell>
          <cell r="AN596" t="str">
            <v>WA</v>
          </cell>
          <cell r="AO596" t="str">
            <v>Oil Other</v>
          </cell>
          <cell r="AP596" t="str">
            <v>Pre 1980</v>
          </cell>
          <cell r="AQ596" t="str">
            <v>Basement</v>
          </cell>
          <cell r="AR596">
            <v>1524.76245117188</v>
          </cell>
          <cell r="AU596" t="str">
            <v>No</v>
          </cell>
          <cell r="AV596" t="b">
            <v>1</v>
          </cell>
          <cell r="AX596">
            <v>4244938.664062514</v>
          </cell>
          <cell r="AY596" t="b">
            <v>0</v>
          </cell>
          <cell r="AZ596">
            <v>1205736.4035131875</v>
          </cell>
          <cell r="BA596">
            <v>1</v>
          </cell>
          <cell r="BB596">
            <v>1524.76245117188</v>
          </cell>
          <cell r="BC596">
            <v>1.0000002958965923</v>
          </cell>
          <cell r="BF596" t="str">
            <v>WA</v>
          </cell>
          <cell r="BG596" t="str">
            <v>Central Air Conditioning (Ducted System)</v>
          </cell>
          <cell r="BH596" t="str">
            <v>Post 2006</v>
          </cell>
          <cell r="BI596" t="str">
            <v>Crawlspace</v>
          </cell>
          <cell r="BJ596">
            <v>2079.99340820313</v>
          </cell>
          <cell r="BM596" t="str">
            <v>No</v>
          </cell>
          <cell r="BN596">
            <v>4351346.2099609477</v>
          </cell>
          <cell r="BO596" t="b">
            <v>0</v>
          </cell>
          <cell r="BP596">
            <v>847392.22649272671</v>
          </cell>
          <cell r="BQ596">
            <v>1</v>
          </cell>
          <cell r="BR596">
            <v>2079.99340820313</v>
          </cell>
          <cell r="BU596" t="str">
            <v>OR</v>
          </cell>
          <cell r="BV596" t="str">
            <v>Pre 1980</v>
          </cell>
          <cell r="BW596" t="str">
            <v>Electric Storage - Outside Conditioned Space - Buffered</v>
          </cell>
          <cell r="BY596">
            <v>1188.027</v>
          </cell>
          <cell r="BZ596" t="str">
            <v>le55</v>
          </cell>
          <cell r="CF596" t="str">
            <v>Conditioned</v>
          </cell>
          <cell r="CG596">
            <v>1524.7619999999999</v>
          </cell>
          <cell r="CH596" t="str">
            <v>WA</v>
          </cell>
          <cell r="CI596" t="str">
            <v>Top-Freezer w/o TTD Ice</v>
          </cell>
          <cell r="CJ596">
            <v>28970.477999999999</v>
          </cell>
          <cell r="CK596" t="b">
            <v>0</v>
          </cell>
          <cell r="CQ596" t="str">
            <v>Unconditioned</v>
          </cell>
          <cell r="CR596">
            <v>3785.7640000000001</v>
          </cell>
          <cell r="CS596" t="str">
            <v>ID</v>
          </cell>
          <cell r="CT596" t="str">
            <v>Upright</v>
          </cell>
          <cell r="CU596">
            <v>79501.044000000009</v>
          </cell>
          <cell r="CV596" t="b">
            <v>0</v>
          </cell>
          <cell r="CZ596">
            <v>1524.7619999999999</v>
          </cell>
          <cell r="DA596" t="str">
            <v>WA</v>
          </cell>
          <cell r="DC596" t="str">
            <v>Vertical Axis</v>
          </cell>
          <cell r="DG596" t="str">
            <v>Electric</v>
          </cell>
          <cell r="DH596">
            <v>4956.4930000000004</v>
          </cell>
          <cell r="DI596" t="str">
            <v>WA</v>
          </cell>
          <cell r="DL596" t="str">
            <v>Electric</v>
          </cell>
          <cell r="DM596" t="str">
            <v>Electric</v>
          </cell>
          <cell r="DN596">
            <v>4956.4930000000004</v>
          </cell>
          <cell r="DO596" t="str">
            <v>WA</v>
          </cell>
          <cell r="DS596">
            <v>1464.694</v>
          </cell>
          <cell r="DT596" t="str">
            <v>WA</v>
          </cell>
          <cell r="DU596" t="str">
            <v>32to46</v>
          </cell>
          <cell r="DX596" t="b">
            <v>1</v>
          </cell>
          <cell r="DY596">
            <v>1464.694</v>
          </cell>
          <cell r="DZ596" t="str">
            <v>WA</v>
          </cell>
          <cell r="EC596" t="str">
            <v>Laptop</v>
          </cell>
          <cell r="ED596">
            <v>1524.7619999999999</v>
          </cell>
          <cell r="EE596" t="str">
            <v>WA</v>
          </cell>
          <cell r="EH596" t="str">
            <v>le20</v>
          </cell>
          <cell r="EI596">
            <v>2003.7159999999999</v>
          </cell>
          <cell r="EJ596" t="str">
            <v>WA</v>
          </cell>
          <cell r="EO596">
            <v>8264.9449999999997</v>
          </cell>
          <cell r="EP596" t="str">
            <v>OR</v>
          </cell>
          <cell r="ES596">
            <v>1925.059</v>
          </cell>
          <cell r="ET596" t="str">
            <v>OR</v>
          </cell>
          <cell r="EZ596" t="str">
            <v>WA</v>
          </cell>
          <cell r="FA596" t="str">
            <v>Other</v>
          </cell>
          <cell r="FB596">
            <v>1547633.43</v>
          </cell>
          <cell r="FC596">
            <v>879787.674</v>
          </cell>
          <cell r="FI596" t="str">
            <v>OR</v>
          </cell>
          <cell r="FJ596" t="str">
            <v>Bedrooms</v>
          </cell>
          <cell r="FK596" t="str">
            <v>EISAq</v>
          </cell>
          <cell r="FL596">
            <v>35640.81</v>
          </cell>
          <cell r="FS596" t="str">
            <v>WA</v>
          </cell>
          <cell r="FT596" t="str">
            <v>EISAnqnx</v>
          </cell>
          <cell r="FV596">
            <v>3667804.8200000003</v>
          </cell>
          <cell r="GD596" t="str">
            <v>WA</v>
          </cell>
          <cell r="GE596">
            <v>11191761.194</v>
          </cell>
          <cell r="GF596">
            <v>9387597.7420000006</v>
          </cell>
          <cell r="GI596">
            <v>1</v>
          </cell>
          <cell r="GJ596">
            <v>1</v>
          </cell>
          <cell r="GK596" t="str">
            <v>WA</v>
          </cell>
          <cell r="GL596">
            <v>4956.4930000000004</v>
          </cell>
          <cell r="GM596" t="str">
            <v>1993-2006</v>
          </cell>
          <cell r="GN596">
            <v>0</v>
          </cell>
          <cell r="GQ596">
            <v>23007510.161249001</v>
          </cell>
          <cell r="GR596">
            <v>1853220.3414675</v>
          </cell>
          <cell r="GU596" t="str">
            <v>Baseboard/Wall/Radiant</v>
          </cell>
          <cell r="GX596" t="str">
            <v>Propane/LP</v>
          </cell>
          <cell r="GY596" t="str">
            <v>WA</v>
          </cell>
          <cell r="GZ596">
            <v>4956.49267578125</v>
          </cell>
        </row>
        <row r="597">
          <cell r="AD597" t="str">
            <v>WA</v>
          </cell>
          <cell r="AH597" t="str">
            <v>WA</v>
          </cell>
          <cell r="AI597" t="str">
            <v>1980-1992</v>
          </cell>
          <cell r="AJ597">
            <v>4956.4930000000004</v>
          </cell>
          <cell r="AK597" t="b">
            <v>1</v>
          </cell>
          <cell r="AN597" t="str">
            <v>WA</v>
          </cell>
          <cell r="AO597" t="str">
            <v>Wood</v>
          </cell>
          <cell r="AP597" t="str">
            <v>1980-1992</v>
          </cell>
          <cell r="AQ597" t="str">
            <v>Crawlspace</v>
          </cell>
          <cell r="AR597">
            <v>1524.76245117188</v>
          </cell>
          <cell r="AU597" t="str">
            <v>No</v>
          </cell>
          <cell r="AV597" t="b">
            <v>0</v>
          </cell>
          <cell r="AX597">
            <v>4284582.4877929827</v>
          </cell>
          <cell r="AY597" t="b">
            <v>0</v>
          </cell>
          <cell r="AZ597">
            <v>1069932.6734183386</v>
          </cell>
          <cell r="BA597" t="str">
            <v/>
          </cell>
          <cell r="BB597" t="str">
            <v/>
          </cell>
          <cell r="BC597">
            <v>1.0000002958965923</v>
          </cell>
          <cell r="BF597" t="str">
            <v>OR</v>
          </cell>
          <cell r="BG597" t="str">
            <v>Heat Pump (Central System)</v>
          </cell>
          <cell r="BH597" t="str">
            <v>1993-2006</v>
          </cell>
          <cell r="BI597" t="str">
            <v>Crawlspace</v>
          </cell>
          <cell r="BJ597">
            <v>1612.69177246094</v>
          </cell>
          <cell r="BM597" t="str">
            <v>No</v>
          </cell>
          <cell r="BN597">
            <v>3212482.0107421926</v>
          </cell>
          <cell r="BO597" t="b">
            <v>0</v>
          </cell>
          <cell r="BP597">
            <v>667658.74806661485</v>
          </cell>
          <cell r="BQ597">
            <v>1</v>
          </cell>
          <cell r="BR597">
            <v>1612.69177246094</v>
          </cell>
          <cell r="BU597" t="str">
            <v>WA</v>
          </cell>
          <cell r="BV597" t="str">
            <v>1980-1992</v>
          </cell>
          <cell r="BW597" t="str">
            <v>Electric Storage - Inside Conditioned Space</v>
          </cell>
          <cell r="BY597">
            <v>2003.7159999999999</v>
          </cell>
          <cell r="BZ597" t="str">
            <v>gt55</v>
          </cell>
          <cell r="CF597" t="str">
            <v>Conditioned</v>
          </cell>
          <cell r="CG597">
            <v>1524.7619999999999</v>
          </cell>
          <cell r="CH597" t="str">
            <v>WA</v>
          </cell>
          <cell r="CI597" t="str">
            <v>Refrigerator Only</v>
          </cell>
          <cell r="CJ597">
            <v>15247.619999999999</v>
          </cell>
          <cell r="CK597" t="b">
            <v>0</v>
          </cell>
          <cell r="CQ597" t="str">
            <v>Unconditioned</v>
          </cell>
          <cell r="CR597">
            <v>1925.059</v>
          </cell>
          <cell r="CS597" t="str">
            <v>OR</v>
          </cell>
          <cell r="CT597" t="str">
            <v>Upright</v>
          </cell>
          <cell r="CU597">
            <v>11550.353999999999</v>
          </cell>
          <cell r="CV597" t="b">
            <v>0</v>
          </cell>
          <cell r="CZ597">
            <v>4956.4930000000004</v>
          </cell>
          <cell r="DA597" t="str">
            <v>WA</v>
          </cell>
          <cell r="DC597" t="str">
            <v>Vertical Axis</v>
          </cell>
          <cell r="DG597" t="str">
            <v>Electric</v>
          </cell>
          <cell r="DH597">
            <v>1524.7619999999999</v>
          </cell>
          <cell r="DI597" t="str">
            <v>WA</v>
          </cell>
          <cell r="DL597" t="str">
            <v>Gas</v>
          </cell>
          <cell r="DM597" t="str">
            <v>Gas</v>
          </cell>
          <cell r="DN597">
            <v>4956.4930000000004</v>
          </cell>
          <cell r="DO597" t="str">
            <v>WA</v>
          </cell>
          <cell r="DS597">
            <v>1464.694</v>
          </cell>
          <cell r="DT597" t="str">
            <v>WA</v>
          </cell>
          <cell r="DU597" t="str">
            <v>lt32</v>
          </cell>
          <cell r="DX597" t="b">
            <v>0</v>
          </cell>
          <cell r="DY597">
            <v>4956.4930000000004</v>
          </cell>
          <cell r="DZ597" t="str">
            <v>WA</v>
          </cell>
          <cell r="EC597" t="str">
            <v>Laptop</v>
          </cell>
          <cell r="ED597">
            <v>4956.4930000000004</v>
          </cell>
          <cell r="EE597" t="str">
            <v>WA</v>
          </cell>
          <cell r="EH597" t="str">
            <v>le20</v>
          </cell>
          <cell r="EI597">
            <v>4956.4930000000004</v>
          </cell>
          <cell r="EJ597" t="str">
            <v>WA</v>
          </cell>
          <cell r="EO597">
            <v>1612.692</v>
          </cell>
          <cell r="EP597" t="str">
            <v>OR</v>
          </cell>
          <cell r="ES597">
            <v>1612.692</v>
          </cell>
          <cell r="ET597" t="str">
            <v>OR</v>
          </cell>
          <cell r="EZ597" t="str">
            <v>WA</v>
          </cell>
          <cell r="FA597" t="str">
            <v>Bathroom</v>
          </cell>
          <cell r="FB597">
            <v>244603.89799999999</v>
          </cell>
          <cell r="FC597">
            <v>146469.4</v>
          </cell>
          <cell r="FI597" t="str">
            <v>OR</v>
          </cell>
          <cell r="FJ597" t="str">
            <v>Exterior</v>
          </cell>
          <cell r="FK597" t="str">
            <v>EISAnqnx</v>
          </cell>
          <cell r="FL597">
            <v>142563.24</v>
          </cell>
          <cell r="FS597" t="str">
            <v>WA</v>
          </cell>
          <cell r="FT597" t="str">
            <v>EISAq</v>
          </cell>
          <cell r="FV597">
            <v>996255.09300000011</v>
          </cell>
          <cell r="GD597" t="str">
            <v>WA</v>
          </cell>
          <cell r="GE597">
            <v>12425927.951000001</v>
          </cell>
          <cell r="GF597">
            <v>8678819.2430000007</v>
          </cell>
          <cell r="GI597">
            <v>1</v>
          </cell>
          <cell r="GJ597">
            <v>1</v>
          </cell>
          <cell r="GK597" t="str">
            <v>WA</v>
          </cell>
          <cell r="GL597">
            <v>4956.4930000000004</v>
          </cell>
          <cell r="GM597" t="str">
            <v>1980-1992</v>
          </cell>
          <cell r="GN597">
            <v>0</v>
          </cell>
          <cell r="GQ597">
            <v>24534541.220139999</v>
          </cell>
          <cell r="GR597">
            <v>1439229.2636425002</v>
          </cell>
          <cell r="GU597" t="str">
            <v>Electric FAF</v>
          </cell>
          <cell r="GX597" t="str">
            <v>Baseboard/Wall/Radiant</v>
          </cell>
          <cell r="GY597" t="str">
            <v>WA</v>
          </cell>
          <cell r="GZ597">
            <v>1150.87915039063</v>
          </cell>
        </row>
        <row r="598">
          <cell r="AD598" t="str">
            <v>WA</v>
          </cell>
          <cell r="AH598" t="str">
            <v>WA</v>
          </cell>
          <cell r="AI598" t="str">
            <v>Pre 1980</v>
          </cell>
          <cell r="AJ598">
            <v>1524.7619999999999</v>
          </cell>
          <cell r="AK598" t="b">
            <v>1</v>
          </cell>
          <cell r="AN598" t="str">
            <v>WA</v>
          </cell>
          <cell r="AO598" t="str">
            <v>Natural Gas Other</v>
          </cell>
          <cell r="AP598" t="str">
            <v>1980-1992</v>
          </cell>
          <cell r="AQ598" t="str">
            <v>Crawlspace</v>
          </cell>
          <cell r="AR598">
            <v>1524.76245117188</v>
          </cell>
          <cell r="AU598" t="str">
            <v>No</v>
          </cell>
          <cell r="AV598" t="b">
            <v>0</v>
          </cell>
          <cell r="AX598">
            <v>4284582.4877929827</v>
          </cell>
          <cell r="AY598" t="b">
            <v>0</v>
          </cell>
          <cell r="AZ598">
            <v>1069932.6734183386</v>
          </cell>
          <cell r="BA598" t="str">
            <v/>
          </cell>
          <cell r="BB598" t="str">
            <v/>
          </cell>
          <cell r="BC598">
            <v>1.0000002958965923</v>
          </cell>
          <cell r="BF598" t="str">
            <v>ID</v>
          </cell>
          <cell r="BG598" t="str">
            <v>Central Air Conditioning (Ducted System)</v>
          </cell>
          <cell r="BH598" t="str">
            <v>1993-2006</v>
          </cell>
          <cell r="BI598" t="str">
            <v>Basement</v>
          </cell>
          <cell r="BJ598">
            <v>3785.76440429688</v>
          </cell>
          <cell r="BM598" t="str">
            <v>Yes</v>
          </cell>
          <cell r="BN598">
            <v>14647122.480224628</v>
          </cell>
          <cell r="BO598" t="b">
            <v>0</v>
          </cell>
          <cell r="BP598">
            <v>0</v>
          </cell>
          <cell r="BQ598">
            <v>1</v>
          </cell>
          <cell r="BR598">
            <v>3785.76440429688</v>
          </cell>
          <cell r="BU598" t="str">
            <v>WA</v>
          </cell>
          <cell r="BV598" t="str">
            <v>Pre 1980</v>
          </cell>
          <cell r="BW598" t="str">
            <v>Electric Storage - Outside Conditioned Space - Buffered</v>
          </cell>
          <cell r="BY598">
            <v>1464.694</v>
          </cell>
          <cell r="BZ598" t="str">
            <v>le55</v>
          </cell>
          <cell r="CF598" t="str">
            <v>Conditioned</v>
          </cell>
          <cell r="CG598">
            <v>4956.4930000000004</v>
          </cell>
          <cell r="CH598" t="str">
            <v>WA</v>
          </cell>
          <cell r="CI598" t="str">
            <v>Top-Freezer w/o TTD Ice</v>
          </cell>
          <cell r="CJ598">
            <v>89216.874000000011</v>
          </cell>
          <cell r="CK598" t="b">
            <v>0</v>
          </cell>
          <cell r="CQ598" t="str">
            <v>Conditioned</v>
          </cell>
          <cell r="CR598">
            <v>2079.9929999999999</v>
          </cell>
          <cell r="CS598" t="str">
            <v>WA</v>
          </cell>
          <cell r="CT598" t="str">
            <v>Chest</v>
          </cell>
          <cell r="CU598">
            <v>20799.93</v>
          </cell>
          <cell r="CV598" t="b">
            <v>0</v>
          </cell>
          <cell r="CZ598">
            <v>6932.7380000000003</v>
          </cell>
          <cell r="DA598" t="str">
            <v>OR</v>
          </cell>
          <cell r="DC598" t="str">
            <v>Horizontal Axis</v>
          </cell>
          <cell r="DG598" t="str">
            <v>Electric</v>
          </cell>
          <cell r="DH598">
            <v>1524.7619999999999</v>
          </cell>
          <cell r="DI598" t="str">
            <v>WA</v>
          </cell>
          <cell r="DL598" t="str">
            <v>Electric</v>
          </cell>
          <cell r="DM598" t="str">
            <v>Electric</v>
          </cell>
          <cell r="DN598">
            <v>1150.8789999999999</v>
          </cell>
          <cell r="DO598" t="str">
            <v>WA</v>
          </cell>
          <cell r="DS598">
            <v>4956.4930000000004</v>
          </cell>
          <cell r="DT598" t="str">
            <v>WA</v>
          </cell>
          <cell r="DU598" t="str">
            <v>32to46</v>
          </cell>
          <cell r="DX598" t="b">
            <v>0</v>
          </cell>
          <cell r="DY598">
            <v>4956.4930000000004</v>
          </cell>
          <cell r="DZ598" t="str">
            <v>WA</v>
          </cell>
          <cell r="EC598" t="str">
            <v>Laptop</v>
          </cell>
          <cell r="ED598">
            <v>4956.4930000000004</v>
          </cell>
          <cell r="EE598" t="str">
            <v>WA</v>
          </cell>
          <cell r="EH598" t="str">
            <v>le20</v>
          </cell>
          <cell r="EI598">
            <v>1188.027</v>
          </cell>
          <cell r="EJ598" t="str">
            <v>OR</v>
          </cell>
          <cell r="EO598">
            <v>1612.692</v>
          </cell>
          <cell r="EP598" t="str">
            <v>OR</v>
          </cell>
          <cell r="ES598">
            <v>2079.9929999999999</v>
          </cell>
          <cell r="ET598" t="str">
            <v>WA</v>
          </cell>
          <cell r="EZ598" t="str">
            <v>WA</v>
          </cell>
          <cell r="FA598" t="str">
            <v>Bedrooms</v>
          </cell>
          <cell r="FB598">
            <v>1252313.3699999999</v>
          </cell>
          <cell r="FC598">
            <v>834875.58</v>
          </cell>
          <cell r="FI598" t="str">
            <v>OR</v>
          </cell>
          <cell r="FJ598" t="str">
            <v>Exterior</v>
          </cell>
          <cell r="FK598" t="str">
            <v>EISAq</v>
          </cell>
          <cell r="FL598">
            <v>53461.215000000004</v>
          </cell>
          <cell r="FS598" t="str">
            <v>WA</v>
          </cell>
          <cell r="FT598" t="str">
            <v>EISAx</v>
          </cell>
          <cell r="FV598">
            <v>3543892.4950000001</v>
          </cell>
          <cell r="GD598" t="str">
            <v>WA</v>
          </cell>
          <cell r="GE598">
            <v>4519394.568</v>
          </cell>
          <cell r="GF598">
            <v>4670346.0060000001</v>
          </cell>
          <cell r="GI598">
            <v>1</v>
          </cell>
          <cell r="GJ598">
            <v>1</v>
          </cell>
          <cell r="GK598" t="str">
            <v>WA</v>
          </cell>
          <cell r="GL598">
            <v>1524.7619999999999</v>
          </cell>
          <cell r="GM598" t="str">
            <v>Pre 1980</v>
          </cell>
          <cell r="GN598">
            <v>0</v>
          </cell>
          <cell r="GQ598">
            <v>7547541.4047599994</v>
          </cell>
          <cell r="GR598">
            <v>442748.95384500001</v>
          </cell>
          <cell r="GU598" t="str">
            <v>Natural Gas FAF</v>
          </cell>
          <cell r="GX598" t="str">
            <v>Baseboard/Wall/Radiant</v>
          </cell>
          <cell r="GY598" t="str">
            <v>WA</v>
          </cell>
          <cell r="GZ598">
            <v>1524.76245117188</v>
          </cell>
        </row>
        <row r="599">
          <cell r="AD599" t="str">
            <v>WA</v>
          </cell>
          <cell r="AH599" t="str">
            <v>WA</v>
          </cell>
          <cell r="AI599" t="str">
            <v>Pre 1980</v>
          </cell>
          <cell r="AJ599">
            <v>1524.7619999999999</v>
          </cell>
          <cell r="AK599" t="b">
            <v>1</v>
          </cell>
          <cell r="AN599" t="str">
            <v>WA</v>
          </cell>
          <cell r="AO599" t="str">
            <v>Natural Gas FAF</v>
          </cell>
          <cell r="AP599" t="str">
            <v>1980-1992</v>
          </cell>
          <cell r="AQ599" t="str">
            <v>Crawlspace</v>
          </cell>
          <cell r="AR599">
            <v>1524.76245117188</v>
          </cell>
          <cell r="AU599" t="str">
            <v>No</v>
          </cell>
          <cell r="AV599" t="b">
            <v>1</v>
          </cell>
          <cell r="AX599">
            <v>4284582.4877929827</v>
          </cell>
          <cell r="AY599" t="b">
            <v>0</v>
          </cell>
          <cell r="AZ599">
            <v>1069932.6734183386</v>
          </cell>
          <cell r="BA599">
            <v>1</v>
          </cell>
          <cell r="BB599">
            <v>1524.76245117188</v>
          </cell>
          <cell r="BC599">
            <v>1.0000002958965923</v>
          </cell>
          <cell r="BF599" t="str">
            <v>MT</v>
          </cell>
          <cell r="BG599" t="str">
            <v>Window A/C</v>
          </cell>
          <cell r="BH599" t="str">
            <v>1993-2006</v>
          </cell>
          <cell r="BI599" t="str">
            <v>Basement</v>
          </cell>
          <cell r="BJ599">
            <v>249.74824218750001</v>
          </cell>
          <cell r="BM599" t="str">
            <v>No</v>
          </cell>
          <cell r="BN599">
            <v>591903.333984375</v>
          </cell>
          <cell r="BO599" t="b">
            <v>0</v>
          </cell>
          <cell r="BP599">
            <v>106257.88712109375</v>
          </cell>
          <cell r="BQ599">
            <v>0.5</v>
          </cell>
          <cell r="BR599">
            <v>124.87412109375001</v>
          </cell>
          <cell r="BU599" t="str">
            <v>OR</v>
          </cell>
          <cell r="BV599" t="str">
            <v>Pre 1980</v>
          </cell>
          <cell r="BW599" t="str">
            <v>Electric Storage - Outside Conditioned Space - Buffered</v>
          </cell>
          <cell r="BY599">
            <v>6932.7380000000003</v>
          </cell>
          <cell r="BZ599" t="str">
            <v>le55</v>
          </cell>
          <cell r="CF599" t="str">
            <v>Conditioned</v>
          </cell>
          <cell r="CG599">
            <v>1524.7619999999999</v>
          </cell>
          <cell r="CH599" t="str">
            <v>WA</v>
          </cell>
          <cell r="CI599" t="str">
            <v>Top-Freezer w/o TTD Ice</v>
          </cell>
          <cell r="CJ599">
            <v>27445.716</v>
          </cell>
          <cell r="CK599" t="b">
            <v>0</v>
          </cell>
          <cell r="CQ599" t="str">
            <v>Conditioned</v>
          </cell>
          <cell r="CR599">
            <v>1192.4649999999999</v>
          </cell>
          <cell r="CS599" t="str">
            <v>ID</v>
          </cell>
          <cell r="CT599" t="str">
            <v>Chest</v>
          </cell>
          <cell r="CU599">
            <v>21464.37</v>
          </cell>
          <cell r="CV599" t="b">
            <v>0</v>
          </cell>
          <cell r="CZ599">
            <v>6932.7380000000003</v>
          </cell>
          <cell r="DA599" t="str">
            <v>OR</v>
          </cell>
          <cell r="DC599" t="str">
            <v>Horizontal Axis</v>
          </cell>
          <cell r="DG599" t="str">
            <v>Electric</v>
          </cell>
          <cell r="DH599">
            <v>4956.4930000000004</v>
          </cell>
          <cell r="DI599" t="str">
            <v>WA</v>
          </cell>
          <cell r="DL599" t="str">
            <v>Electric</v>
          </cell>
          <cell r="DM599" t="str">
            <v>Electric</v>
          </cell>
          <cell r="DN599">
            <v>1464.694</v>
          </cell>
          <cell r="DO599" t="str">
            <v>WA</v>
          </cell>
          <cell r="DS599">
            <v>4956.4930000000004</v>
          </cell>
          <cell r="DT599" t="str">
            <v>WA</v>
          </cell>
          <cell r="DU599" t="str">
            <v>lt32</v>
          </cell>
          <cell r="DX599" t="b">
            <v>0</v>
          </cell>
          <cell r="DY599">
            <v>4956.4930000000004</v>
          </cell>
          <cell r="DZ599" t="str">
            <v>WA</v>
          </cell>
          <cell r="EC599" t="str">
            <v>Desktop</v>
          </cell>
          <cell r="ED599">
            <v>4956.4930000000004</v>
          </cell>
          <cell r="EE599" t="str">
            <v>WA</v>
          </cell>
          <cell r="EH599" t="str">
            <v>le20</v>
          </cell>
          <cell r="EI599">
            <v>1188.027</v>
          </cell>
          <cell r="EJ599" t="str">
            <v>OR</v>
          </cell>
          <cell r="EO599">
            <v>3785.7640000000001</v>
          </cell>
          <cell r="EP599" t="str">
            <v>ID</v>
          </cell>
          <cell r="ES599">
            <v>1144.6790000000001</v>
          </cell>
          <cell r="ET599" t="str">
            <v>MT</v>
          </cell>
          <cell r="EZ599" t="str">
            <v>WA</v>
          </cell>
          <cell r="FA599" t="str">
            <v>Exterior</v>
          </cell>
          <cell r="FB599">
            <v>351526.56</v>
          </cell>
          <cell r="FC599">
            <v>4167054.4299999997</v>
          </cell>
          <cell r="FI599" t="str">
            <v>OR</v>
          </cell>
          <cell r="FJ599" t="str">
            <v>Exterior</v>
          </cell>
          <cell r="FK599" t="str">
            <v>EISAx</v>
          </cell>
          <cell r="FL599">
            <v>142563.24</v>
          </cell>
          <cell r="FS599" t="str">
            <v>WA</v>
          </cell>
          <cell r="FT599" t="str">
            <v>EISAnqnx</v>
          </cell>
          <cell r="FV599">
            <v>0</v>
          </cell>
          <cell r="GD599" t="str">
            <v>WA</v>
          </cell>
          <cell r="GE599">
            <v>5254329.852</v>
          </cell>
          <cell r="GF599">
            <v>3592339.2719999999</v>
          </cell>
          <cell r="GI599">
            <v>1</v>
          </cell>
          <cell r="GJ599">
            <v>1</v>
          </cell>
          <cell r="GK599" t="str">
            <v>WA</v>
          </cell>
          <cell r="GL599">
            <v>1524.7619999999999</v>
          </cell>
          <cell r="GM599" t="str">
            <v>Pre 1980</v>
          </cell>
          <cell r="GN599">
            <v>-1</v>
          </cell>
          <cell r="GQ599">
            <v>7547541.4047599994</v>
          </cell>
          <cell r="GR599">
            <v>442748.95384500001</v>
          </cell>
          <cell r="GU599" t="str">
            <v>Natural Gas FAF</v>
          </cell>
          <cell r="GX599" t="str">
            <v>None</v>
          </cell>
          <cell r="GY599" t="str">
            <v>WA</v>
          </cell>
          <cell r="GZ599">
            <v>1464.69372558594</v>
          </cell>
        </row>
        <row r="600">
          <cell r="AD600" t="str">
            <v>WA</v>
          </cell>
          <cell r="AH600" t="str">
            <v>WA</v>
          </cell>
          <cell r="AI600" t="str">
            <v>Pre 1980</v>
          </cell>
          <cell r="AJ600">
            <v>4956.4930000000004</v>
          </cell>
          <cell r="AK600" t="b">
            <v>1</v>
          </cell>
          <cell r="AN600" t="str">
            <v>WA</v>
          </cell>
          <cell r="AO600" t="str">
            <v>Baseboard/Wall/Radiant</v>
          </cell>
          <cell r="AP600" t="str">
            <v>Pre 1980</v>
          </cell>
          <cell r="AQ600" t="str">
            <v>Crawlspace</v>
          </cell>
          <cell r="AR600">
            <v>1524.76245117188</v>
          </cell>
          <cell r="AU600" t="str">
            <v>Yes</v>
          </cell>
          <cell r="AV600" t="b">
            <v>1</v>
          </cell>
          <cell r="AX600">
            <v>1366187.1562500044</v>
          </cell>
          <cell r="AY600" t="b">
            <v>0</v>
          </cell>
          <cell r="AZ600">
            <v>0</v>
          </cell>
          <cell r="BA600">
            <v>1</v>
          </cell>
          <cell r="BB600">
            <v>1524.76245117188</v>
          </cell>
          <cell r="BC600">
            <v>1.0000002958965923</v>
          </cell>
          <cell r="BF600" t="str">
            <v>MT</v>
          </cell>
          <cell r="BG600" t="str">
            <v>Window A/C</v>
          </cell>
          <cell r="BH600" t="str">
            <v>1993-2006</v>
          </cell>
          <cell r="BI600" t="str">
            <v>Slab on Grade</v>
          </cell>
          <cell r="BJ600">
            <v>894.93120117187505</v>
          </cell>
          <cell r="BM600" t="str">
            <v>No</v>
          </cell>
          <cell r="BN600">
            <v>2120986.9467773438</v>
          </cell>
          <cell r="BO600" t="b">
            <v>0</v>
          </cell>
          <cell r="BP600">
            <v>380757.42885058594</v>
          </cell>
          <cell r="BQ600">
            <v>0.5</v>
          </cell>
          <cell r="BR600">
            <v>447.46560058593752</v>
          </cell>
          <cell r="BU600" t="str">
            <v>OR</v>
          </cell>
          <cell r="BV600" t="str">
            <v>Pre 1980</v>
          </cell>
          <cell r="BW600" t="str">
            <v>Electric Storage - Outside Conditioned Space - Buffered</v>
          </cell>
          <cell r="BY600">
            <v>6932.7380000000003</v>
          </cell>
          <cell r="BZ600" t="str">
            <v>le55</v>
          </cell>
          <cell r="CF600" t="str">
            <v>Conditioned</v>
          </cell>
          <cell r="CG600">
            <v>2003.7159999999999</v>
          </cell>
          <cell r="CH600" t="str">
            <v>WA</v>
          </cell>
          <cell r="CI600" t="str">
            <v>Top-Freezer w/o TTD Ice</v>
          </cell>
          <cell r="CJ600">
            <v>36066.887999999999</v>
          </cell>
          <cell r="CK600" t="b">
            <v>0</v>
          </cell>
          <cell r="CQ600" t="str">
            <v>Conditioned</v>
          </cell>
          <cell r="CR600">
            <v>1612.692</v>
          </cell>
          <cell r="CS600" t="str">
            <v>OR</v>
          </cell>
          <cell r="CT600" t="str">
            <v>Chest</v>
          </cell>
          <cell r="CU600">
            <v>16126.92</v>
          </cell>
          <cell r="CV600" t="b">
            <v>0</v>
          </cell>
          <cell r="CZ600">
            <v>4956.4930000000004</v>
          </cell>
          <cell r="DA600" t="str">
            <v>WA</v>
          </cell>
          <cell r="DC600" t="str">
            <v>Vertical Axis</v>
          </cell>
          <cell r="DG600" t="str">
            <v>Electric</v>
          </cell>
          <cell r="DH600">
            <v>6932.7380000000003</v>
          </cell>
          <cell r="DI600" t="str">
            <v>OR</v>
          </cell>
          <cell r="DL600" t="str">
            <v>Electric</v>
          </cell>
          <cell r="DM600" t="str">
            <v>Electric</v>
          </cell>
          <cell r="DN600">
            <v>1188.027</v>
          </cell>
          <cell r="DO600" t="str">
            <v>OR</v>
          </cell>
          <cell r="DS600">
            <v>4956.4930000000004</v>
          </cell>
          <cell r="DT600" t="str">
            <v>WA</v>
          </cell>
          <cell r="DU600" t="str">
            <v>32to46</v>
          </cell>
          <cell r="DX600" t="b">
            <v>1</v>
          </cell>
          <cell r="DY600">
            <v>2003.7159999999999</v>
          </cell>
          <cell r="DZ600" t="str">
            <v>WA</v>
          </cell>
          <cell r="EC600" t="str">
            <v>Laptop</v>
          </cell>
          <cell r="ED600">
            <v>4956.4930000000004</v>
          </cell>
          <cell r="EE600" t="str">
            <v>WA</v>
          </cell>
          <cell r="EH600" t="str">
            <v>le20</v>
          </cell>
          <cell r="EI600">
            <v>1188.027</v>
          </cell>
          <cell r="EJ600" t="str">
            <v>OR</v>
          </cell>
          <cell r="EO600">
            <v>3785.7640000000001</v>
          </cell>
          <cell r="EP600" t="str">
            <v>ID</v>
          </cell>
          <cell r="ES600">
            <v>1144.6790000000001</v>
          </cell>
          <cell r="ET600" t="str">
            <v>MT</v>
          </cell>
          <cell r="EZ600" t="str">
            <v>WA</v>
          </cell>
          <cell r="FA600" t="str">
            <v>Kitchen</v>
          </cell>
          <cell r="FB600">
            <v>140610.62400000001</v>
          </cell>
          <cell r="FC600">
            <v>202127.772</v>
          </cell>
          <cell r="FI600" t="str">
            <v>OR</v>
          </cell>
          <cell r="FJ600" t="str">
            <v>Garage</v>
          </cell>
          <cell r="FK600" t="str">
            <v>EISAnqnx</v>
          </cell>
          <cell r="FL600">
            <v>285126.48</v>
          </cell>
          <cell r="FS600" t="str">
            <v>WA</v>
          </cell>
          <cell r="FT600" t="str">
            <v>EISAq</v>
          </cell>
          <cell r="FV600">
            <v>0</v>
          </cell>
          <cell r="GD600" t="str">
            <v>WA</v>
          </cell>
          <cell r="GE600">
            <v>10190549.608000001</v>
          </cell>
          <cell r="GF600">
            <v>6146051.3200000003</v>
          </cell>
          <cell r="GI600">
            <v>1</v>
          </cell>
          <cell r="GJ600">
            <v>1</v>
          </cell>
          <cell r="GK600" t="str">
            <v>WA</v>
          </cell>
          <cell r="GL600">
            <v>4956.4930000000004</v>
          </cell>
          <cell r="GM600" t="str">
            <v>Pre 1980</v>
          </cell>
          <cell r="GN600">
            <v>-1</v>
          </cell>
          <cell r="GQ600">
            <v>29317259.575560004</v>
          </cell>
          <cell r="GR600">
            <v>708976.75872000004</v>
          </cell>
          <cell r="GU600" t="str">
            <v>Natural Gas FAF</v>
          </cell>
          <cell r="GX600" t="str">
            <v>Natural Gas Other</v>
          </cell>
          <cell r="GY600" t="str">
            <v>WA</v>
          </cell>
          <cell r="GZ600">
            <v>2003.71557617188</v>
          </cell>
        </row>
        <row r="601">
          <cell r="AD601" t="str">
            <v>OR</v>
          </cell>
          <cell r="AH601" t="str">
            <v>OR</v>
          </cell>
          <cell r="AI601" t="str">
            <v>Pre 1980</v>
          </cell>
          <cell r="AJ601">
            <v>6932.7380000000003</v>
          </cell>
          <cell r="AK601" t="b">
            <v>1</v>
          </cell>
          <cell r="AN601" t="str">
            <v>OR</v>
          </cell>
          <cell r="AO601" t="str">
            <v>Natural Gas FAF</v>
          </cell>
          <cell r="AP601" t="str">
            <v>Pre 1980</v>
          </cell>
          <cell r="AQ601" t="str">
            <v>Crawlspace</v>
          </cell>
          <cell r="AR601">
            <v>6932.73828125</v>
          </cell>
          <cell r="AU601" t="str">
            <v>No</v>
          </cell>
          <cell r="AV601" t="b">
            <v>1</v>
          </cell>
          <cell r="AX601">
            <v>11244901.4921875</v>
          </cell>
          <cell r="AY601" t="b">
            <v>0</v>
          </cell>
          <cell r="AZ601">
            <v>3473699.1248097657</v>
          </cell>
          <cell r="BA601">
            <v>1</v>
          </cell>
          <cell r="BB601">
            <v>6932.73828125</v>
          </cell>
          <cell r="BC601">
            <v>1.0000000405683873</v>
          </cell>
          <cell r="BF601" t="str">
            <v>ID</v>
          </cell>
          <cell r="BG601" t="str">
            <v>Central Air Conditioning (Ducted System)</v>
          </cell>
          <cell r="BH601" t="str">
            <v>1993-2006</v>
          </cell>
          <cell r="BI601" t="str">
            <v>Crawlspace</v>
          </cell>
          <cell r="BJ601">
            <v>3785.76440429688</v>
          </cell>
          <cell r="BM601" t="str">
            <v>No</v>
          </cell>
          <cell r="BN601">
            <v>3952338.0380859426</v>
          </cell>
          <cell r="BO601" t="b">
            <v>0</v>
          </cell>
          <cell r="BP601">
            <v>799835.10305918078</v>
          </cell>
          <cell r="BQ601">
            <v>1</v>
          </cell>
          <cell r="BR601">
            <v>3785.76440429688</v>
          </cell>
          <cell r="BU601" t="str">
            <v>WA</v>
          </cell>
          <cell r="BV601" t="str">
            <v>Pre 1980</v>
          </cell>
          <cell r="BW601" t="str">
            <v>Electric Storage - Inside Conditioned Space</v>
          </cell>
          <cell r="BY601">
            <v>1464.694</v>
          </cell>
          <cell r="BZ601" t="str">
            <v>gt55</v>
          </cell>
          <cell r="CF601" t="str">
            <v>Conditioned</v>
          </cell>
          <cell r="CG601">
            <v>4956.4930000000004</v>
          </cell>
          <cell r="CH601" t="str">
            <v>WA</v>
          </cell>
          <cell r="CI601" t="str">
            <v>Top-Freezer w/o TTD Ice</v>
          </cell>
          <cell r="CJ601">
            <v>89216.874000000011</v>
          </cell>
          <cell r="CK601" t="b">
            <v>0</v>
          </cell>
          <cell r="CQ601" t="str">
            <v>Conditioned</v>
          </cell>
          <cell r="CR601">
            <v>2130.886</v>
          </cell>
          <cell r="CS601" t="str">
            <v>MT</v>
          </cell>
          <cell r="CT601" t="str">
            <v>Chest</v>
          </cell>
          <cell r="CU601">
            <v>42617.72</v>
          </cell>
          <cell r="CV601" t="b">
            <v>0</v>
          </cell>
          <cell r="CZ601">
            <v>1150.8789999999999</v>
          </cell>
          <cell r="DA601" t="str">
            <v>WA</v>
          </cell>
          <cell r="DC601" t="str">
            <v>Vertical Axis</v>
          </cell>
          <cell r="DG601" t="str">
            <v>Electric</v>
          </cell>
          <cell r="DH601">
            <v>6932.7380000000003</v>
          </cell>
          <cell r="DI601" t="str">
            <v>OR</v>
          </cell>
          <cell r="DL601" t="str">
            <v>Electric</v>
          </cell>
          <cell r="DM601" t="str">
            <v>Electric</v>
          </cell>
          <cell r="DN601">
            <v>2003.7159999999999</v>
          </cell>
          <cell r="DO601" t="str">
            <v>WA</v>
          </cell>
          <cell r="DS601">
            <v>4956.4930000000004</v>
          </cell>
          <cell r="DT601" t="str">
            <v>WA</v>
          </cell>
          <cell r="DU601" t="str">
            <v>gt46</v>
          </cell>
          <cell r="DX601" t="b">
            <v>0</v>
          </cell>
          <cell r="DY601">
            <v>2003.7159999999999</v>
          </cell>
          <cell r="DZ601" t="str">
            <v>WA</v>
          </cell>
          <cell r="EC601" t="str">
            <v>Desktop</v>
          </cell>
          <cell r="ED601">
            <v>4956.4930000000004</v>
          </cell>
          <cell r="EE601" t="str">
            <v>WA</v>
          </cell>
          <cell r="EH601" t="str">
            <v>le20</v>
          </cell>
          <cell r="EI601">
            <v>1188.027</v>
          </cell>
          <cell r="EJ601" t="str">
            <v>OR</v>
          </cell>
          <cell r="EO601">
            <v>3785.7640000000001</v>
          </cell>
          <cell r="EP601" t="str">
            <v>ID</v>
          </cell>
          <cell r="ES601">
            <v>2079.9929999999999</v>
          </cell>
          <cell r="ET601" t="str">
            <v>WA</v>
          </cell>
          <cell r="EZ601" t="str">
            <v>WA</v>
          </cell>
          <cell r="FA601" t="str">
            <v>Living Room/Family Room</v>
          </cell>
          <cell r="FB601">
            <v>688406.17999999993</v>
          </cell>
          <cell r="FC601">
            <v>234351.03999999998</v>
          </cell>
          <cell r="FI601" t="str">
            <v>OR</v>
          </cell>
          <cell r="FJ601" t="str">
            <v>Garage</v>
          </cell>
          <cell r="FK601" t="str">
            <v>EISAq</v>
          </cell>
          <cell r="FL601">
            <v>356408.10000000003</v>
          </cell>
          <cell r="FS601" t="str">
            <v>WA</v>
          </cell>
          <cell r="FT601" t="str">
            <v>EISAx</v>
          </cell>
          <cell r="FV601">
            <v>0</v>
          </cell>
          <cell r="GD601" t="str">
            <v>OR</v>
          </cell>
          <cell r="GE601">
            <v>22635389.57</v>
          </cell>
          <cell r="GF601">
            <v>13539637.314000001</v>
          </cell>
          <cell r="GI601">
            <v>1</v>
          </cell>
          <cell r="GJ601">
            <v>1</v>
          </cell>
          <cell r="GK601" t="str">
            <v>OR</v>
          </cell>
          <cell r="GL601">
            <v>6932.7380000000003</v>
          </cell>
          <cell r="GM601" t="str">
            <v>Pre 1980</v>
          </cell>
          <cell r="GN601">
            <v>0</v>
          </cell>
          <cell r="GQ601">
            <v>35357657.073800005</v>
          </cell>
          <cell r="GR601">
            <v>3733764.7046600003</v>
          </cell>
          <cell r="GU601" t="str">
            <v>Natural Gas FAF</v>
          </cell>
          <cell r="GX601" t="str">
            <v>Wood</v>
          </cell>
          <cell r="GY601" t="str">
            <v>WA</v>
          </cell>
          <cell r="GZ601">
            <v>2003.71557617188</v>
          </cell>
        </row>
        <row r="602">
          <cell r="AD602" t="str">
            <v>OR</v>
          </cell>
          <cell r="AH602" t="str">
            <v>OR</v>
          </cell>
          <cell r="AI602" t="str">
            <v>Pre 1980</v>
          </cell>
          <cell r="AJ602">
            <v>6932.7380000000003</v>
          </cell>
          <cell r="AK602" t="b">
            <v>1</v>
          </cell>
          <cell r="AN602" t="str">
            <v>OR</v>
          </cell>
          <cell r="AO602" t="str">
            <v>Wood</v>
          </cell>
          <cell r="AP602" t="str">
            <v>Pre 1980</v>
          </cell>
          <cell r="AQ602" t="str">
            <v>Crawlspace</v>
          </cell>
          <cell r="AR602">
            <v>6932.73828125</v>
          </cell>
          <cell r="AU602" t="str">
            <v>No</v>
          </cell>
          <cell r="AV602" t="b">
            <v>0</v>
          </cell>
          <cell r="AX602">
            <v>11244901.4921875</v>
          </cell>
          <cell r="AY602" t="b">
            <v>0</v>
          </cell>
          <cell r="AZ602">
            <v>3473699.1248097657</v>
          </cell>
          <cell r="BA602" t="str">
            <v/>
          </cell>
          <cell r="BB602" t="str">
            <v/>
          </cell>
          <cell r="BC602">
            <v>1.0000000405683873</v>
          </cell>
          <cell r="BF602" t="str">
            <v>MT</v>
          </cell>
          <cell r="BG602" t="str">
            <v>Window A/C</v>
          </cell>
          <cell r="BH602" t="str">
            <v>1993-2006</v>
          </cell>
          <cell r="BI602" t="str">
            <v>Crawlspace</v>
          </cell>
          <cell r="BJ602">
            <v>1144.67944335938</v>
          </cell>
          <cell r="BM602" t="str">
            <v>No</v>
          </cell>
          <cell r="BN602">
            <v>4124280.0344238463</v>
          </cell>
          <cell r="BO602" t="b">
            <v>0</v>
          </cell>
          <cell r="BP602">
            <v>692336.58219499816</v>
          </cell>
          <cell r="BQ602">
            <v>1</v>
          </cell>
          <cell r="BR602">
            <v>1144.67944335938</v>
          </cell>
          <cell r="BU602" t="str">
            <v>OR</v>
          </cell>
          <cell r="BV602" t="str">
            <v>Pre 1980</v>
          </cell>
          <cell r="BW602" t="str">
            <v>Gas Storage Outside Conditioned Space</v>
          </cell>
          <cell r="BY602">
            <v>6932.7380000000003</v>
          </cell>
          <cell r="BZ602" t="str">
            <v>le55</v>
          </cell>
          <cell r="CF602" t="str">
            <v>Conditioned</v>
          </cell>
          <cell r="CG602">
            <v>1524.7619999999999</v>
          </cell>
          <cell r="CH602" t="str">
            <v>WA</v>
          </cell>
          <cell r="CI602" t="str">
            <v>Top-Freezer w/o TTD Ice</v>
          </cell>
          <cell r="CJ602">
            <v>32020.002</v>
          </cell>
          <cell r="CK602" t="b">
            <v>0</v>
          </cell>
          <cell r="CQ602" t="str">
            <v>Conditioned</v>
          </cell>
          <cell r="CR602">
            <v>1192.4649999999999</v>
          </cell>
          <cell r="CS602" t="str">
            <v>ID</v>
          </cell>
          <cell r="CT602" t="str">
            <v>Upright</v>
          </cell>
          <cell r="CU602">
            <v>27426.695</v>
          </cell>
          <cell r="CV602" t="b">
            <v>0</v>
          </cell>
          <cell r="CZ602">
            <v>4956.4930000000004</v>
          </cell>
          <cell r="DA602" t="str">
            <v>WA</v>
          </cell>
          <cell r="DC602" t="str">
            <v>Vertical Axis</v>
          </cell>
          <cell r="DG602" t="str">
            <v>Electric</v>
          </cell>
          <cell r="DH602">
            <v>4956.4930000000004</v>
          </cell>
          <cell r="DI602" t="str">
            <v>WA</v>
          </cell>
          <cell r="DL602" t="str">
            <v>Electric</v>
          </cell>
          <cell r="DM602" t="str">
            <v>Electric</v>
          </cell>
          <cell r="DN602">
            <v>2003.7159999999999</v>
          </cell>
          <cell r="DO602" t="str">
            <v>WA</v>
          </cell>
          <cell r="DS602">
            <v>4956.4930000000004</v>
          </cell>
          <cell r="DT602" t="str">
            <v>WA</v>
          </cell>
          <cell r="DU602" t="str">
            <v>32to46</v>
          </cell>
          <cell r="DX602" t="b">
            <v>1</v>
          </cell>
          <cell r="DY602">
            <v>6932.7380000000003</v>
          </cell>
          <cell r="DZ602" t="str">
            <v>OR</v>
          </cell>
          <cell r="EC602" t="str">
            <v>Laptop</v>
          </cell>
          <cell r="ED602">
            <v>1524.7619999999999</v>
          </cell>
          <cell r="EE602" t="str">
            <v>WA</v>
          </cell>
          <cell r="EH602" t="str">
            <v>le20</v>
          </cell>
          <cell r="EI602">
            <v>1188.027</v>
          </cell>
          <cell r="EJ602" t="str">
            <v>OR</v>
          </cell>
          <cell r="EO602">
            <v>3785.7640000000001</v>
          </cell>
          <cell r="EP602" t="str">
            <v>ID</v>
          </cell>
          <cell r="ES602">
            <v>1612.692</v>
          </cell>
          <cell r="ET602" t="str">
            <v>OR</v>
          </cell>
          <cell r="EZ602" t="str">
            <v>WA</v>
          </cell>
          <cell r="FA602" t="str">
            <v>Other</v>
          </cell>
          <cell r="FB602">
            <v>1665357.078</v>
          </cell>
          <cell r="FC602">
            <v>2346439.7879999997</v>
          </cell>
          <cell r="FI602" t="str">
            <v>OR</v>
          </cell>
          <cell r="FJ602" t="str">
            <v>Kitchen</v>
          </cell>
          <cell r="FK602" t="str">
            <v>EISAnqnx</v>
          </cell>
          <cell r="FL602">
            <v>95042.16</v>
          </cell>
          <cell r="FS602" t="str">
            <v>WA</v>
          </cell>
          <cell r="FT602" t="str">
            <v>EISAnqnx</v>
          </cell>
          <cell r="FV602">
            <v>4364788.12</v>
          </cell>
          <cell r="GD602" t="str">
            <v>OR</v>
          </cell>
          <cell r="GE602">
            <v>28777795.438000001</v>
          </cell>
          <cell r="GF602">
            <v>13116740.296</v>
          </cell>
          <cell r="GI602">
            <v>1</v>
          </cell>
          <cell r="GJ602">
            <v>1</v>
          </cell>
          <cell r="GK602" t="str">
            <v>OR</v>
          </cell>
          <cell r="GL602">
            <v>6932.7380000000003</v>
          </cell>
          <cell r="GM602" t="str">
            <v>Pre 1980</v>
          </cell>
          <cell r="GN602">
            <v>-1</v>
          </cell>
          <cell r="GQ602">
            <v>35357657.073800005</v>
          </cell>
          <cell r="GR602">
            <v>3733764.7046600003</v>
          </cell>
          <cell r="GU602" t="str">
            <v>Natural Gas FAF</v>
          </cell>
          <cell r="GX602" t="str">
            <v>None</v>
          </cell>
          <cell r="GY602" t="str">
            <v>OR</v>
          </cell>
          <cell r="GZ602">
            <v>6932.73828125</v>
          </cell>
        </row>
        <row r="603">
          <cell r="AD603" t="str">
            <v>WA</v>
          </cell>
          <cell r="AH603" t="str">
            <v>WA</v>
          </cell>
          <cell r="AI603" t="str">
            <v>1980-1992</v>
          </cell>
          <cell r="AJ603">
            <v>4956.4930000000004</v>
          </cell>
          <cell r="AK603" t="b">
            <v>1</v>
          </cell>
          <cell r="AN603" t="str">
            <v>OR</v>
          </cell>
          <cell r="AO603" t="str">
            <v>Natural Gas Other</v>
          </cell>
          <cell r="AP603" t="str">
            <v>Pre 1980</v>
          </cell>
          <cell r="AQ603" t="str">
            <v>Crawlspace</v>
          </cell>
          <cell r="AR603">
            <v>6932.73828125</v>
          </cell>
          <cell r="AU603" t="str">
            <v>No</v>
          </cell>
          <cell r="AV603" t="b">
            <v>0</v>
          </cell>
          <cell r="AX603">
            <v>11244901.4921875</v>
          </cell>
          <cell r="AY603" t="b">
            <v>0</v>
          </cell>
          <cell r="AZ603">
            <v>3473699.1248097657</v>
          </cell>
          <cell r="BA603" t="str">
            <v/>
          </cell>
          <cell r="BB603" t="str">
            <v/>
          </cell>
          <cell r="BC603">
            <v>1.0000000405683873</v>
          </cell>
          <cell r="BF603" t="str">
            <v>ID</v>
          </cell>
          <cell r="BG603" t="str">
            <v>Central Air Conditioning (Ducted System)</v>
          </cell>
          <cell r="BH603" t="str">
            <v>1993-2006</v>
          </cell>
          <cell r="BI603" t="str">
            <v>Crawlspace</v>
          </cell>
          <cell r="BJ603">
            <v>3785.76440429688</v>
          </cell>
          <cell r="BM603" t="str">
            <v>No</v>
          </cell>
          <cell r="BN603">
            <v>7874389.9609375102</v>
          </cell>
          <cell r="BO603" t="b">
            <v>0</v>
          </cell>
          <cell r="BP603">
            <v>2159418.9450329617</v>
          </cell>
          <cell r="BQ603">
            <v>1</v>
          </cell>
          <cell r="BR603">
            <v>3785.76440429688</v>
          </cell>
          <cell r="BU603" t="str">
            <v>WA</v>
          </cell>
          <cell r="BV603" t="str">
            <v>Pre 1980</v>
          </cell>
          <cell r="BW603" t="str">
            <v>Electric Storage - Inside Conditioned Space</v>
          </cell>
          <cell r="BY603">
            <v>1524.7619999999999</v>
          </cell>
          <cell r="BZ603" t="str">
            <v>le55</v>
          </cell>
          <cell r="CF603" t="str">
            <v>Conditioned</v>
          </cell>
          <cell r="CG603">
            <v>2003.7159999999999</v>
          </cell>
          <cell r="CH603" t="str">
            <v>WA</v>
          </cell>
          <cell r="CI603" t="str">
            <v>Side-by-Side w/ TTD Ice</v>
          </cell>
          <cell r="CJ603">
            <v>44081.752</v>
          </cell>
          <cell r="CK603" t="b">
            <v>0</v>
          </cell>
          <cell r="CQ603" t="str">
            <v>Conditioned</v>
          </cell>
          <cell r="CR603">
            <v>8264.9449999999997</v>
          </cell>
          <cell r="CS603" t="str">
            <v>OR</v>
          </cell>
          <cell r="CT603" t="str">
            <v>Upright</v>
          </cell>
          <cell r="CU603">
            <v>148769.01</v>
          </cell>
          <cell r="CV603" t="b">
            <v>0</v>
          </cell>
          <cell r="CZ603">
            <v>1188.027</v>
          </cell>
          <cell r="DA603" t="str">
            <v>OR</v>
          </cell>
          <cell r="DC603" t="str">
            <v>Vertical Axis</v>
          </cell>
          <cell r="DG603" t="str">
            <v>Electric</v>
          </cell>
          <cell r="DH603">
            <v>1150.8789999999999</v>
          </cell>
          <cell r="DI603" t="str">
            <v>WA</v>
          </cell>
          <cell r="DL603" t="str">
            <v>Electric</v>
          </cell>
          <cell r="DM603" t="str">
            <v>Electric</v>
          </cell>
          <cell r="DN603">
            <v>1464.694</v>
          </cell>
          <cell r="DO603" t="str">
            <v>WA</v>
          </cell>
          <cell r="DS603">
            <v>1464.694</v>
          </cell>
          <cell r="DT603" t="str">
            <v>WA</v>
          </cell>
          <cell r="DU603" t="str">
            <v>32to46</v>
          </cell>
          <cell r="DX603" t="b">
            <v>1</v>
          </cell>
          <cell r="DY603">
            <v>6932.7380000000003</v>
          </cell>
          <cell r="DZ603" t="str">
            <v>OR</v>
          </cell>
          <cell r="EC603" t="str">
            <v>Laptop</v>
          </cell>
          <cell r="ED603">
            <v>2003.7159999999999</v>
          </cell>
          <cell r="EE603" t="str">
            <v>WA</v>
          </cell>
          <cell r="EH603" t="str">
            <v>gt20</v>
          </cell>
          <cell r="EI603">
            <v>2003.7159999999999</v>
          </cell>
          <cell r="EJ603" t="str">
            <v>WA</v>
          </cell>
          <cell r="EO603">
            <v>3785.7640000000001</v>
          </cell>
          <cell r="EP603" t="str">
            <v>ID</v>
          </cell>
          <cell r="ES603">
            <v>2130.886</v>
          </cell>
          <cell r="ET603" t="str">
            <v>MT</v>
          </cell>
          <cell r="EZ603" t="str">
            <v>WA</v>
          </cell>
          <cell r="FA603" t="str">
            <v>Bathroom</v>
          </cell>
          <cell r="FB603">
            <v>121980.95999999999</v>
          </cell>
          <cell r="FC603">
            <v>114357.15</v>
          </cell>
          <cell r="FI603" t="str">
            <v>OR</v>
          </cell>
          <cell r="FJ603" t="str">
            <v>Kitchen</v>
          </cell>
          <cell r="FK603" t="str">
            <v>EISAx</v>
          </cell>
          <cell r="FL603">
            <v>475210.80000000005</v>
          </cell>
          <cell r="FS603" t="str">
            <v>WA</v>
          </cell>
          <cell r="FT603" t="str">
            <v>EISAq</v>
          </cell>
          <cell r="FV603">
            <v>1001850.696</v>
          </cell>
          <cell r="GD603" t="str">
            <v>WA</v>
          </cell>
          <cell r="GE603">
            <v>8009692.688000001</v>
          </cell>
          <cell r="GF603">
            <v>6269963.6450000005</v>
          </cell>
          <cell r="GI603">
            <v>1</v>
          </cell>
          <cell r="GJ603">
            <v>1</v>
          </cell>
          <cell r="GK603" t="str">
            <v>WA</v>
          </cell>
          <cell r="GL603">
            <v>4956.4930000000004</v>
          </cell>
          <cell r="GM603" t="str">
            <v>1980-1992</v>
          </cell>
          <cell r="GN603">
            <v>0</v>
          </cell>
          <cell r="GQ603">
            <v>27922269.490189001</v>
          </cell>
          <cell r="GR603">
            <v>175893.54533749999</v>
          </cell>
          <cell r="GU603" t="str">
            <v>Electric Other</v>
          </cell>
          <cell r="GX603" t="str">
            <v>Propane/LP</v>
          </cell>
          <cell r="GY603" t="str">
            <v>WA</v>
          </cell>
          <cell r="GZ603">
            <v>2003.71557617188</v>
          </cell>
        </row>
        <row r="604">
          <cell r="AD604" t="str">
            <v>WA</v>
          </cell>
          <cell r="AH604" t="str">
            <v>WA</v>
          </cell>
          <cell r="AI604" t="str">
            <v>Pre 1980</v>
          </cell>
          <cell r="AJ604">
            <v>1150.8789999999999</v>
          </cell>
          <cell r="AK604" t="b">
            <v>1</v>
          </cell>
          <cell r="AN604" t="str">
            <v>WA</v>
          </cell>
          <cell r="AO604" t="str">
            <v>Baseboard/Wall/Radiant</v>
          </cell>
          <cell r="AP604" t="str">
            <v>Pre 1980</v>
          </cell>
          <cell r="AQ604" t="str">
            <v>Crawlspace</v>
          </cell>
          <cell r="AR604">
            <v>629.40775600699499</v>
          </cell>
          <cell r="AU604" t="str">
            <v>Yes</v>
          </cell>
          <cell r="AV604" t="b">
            <v>0</v>
          </cell>
          <cell r="AX604">
            <v>1030969.9043394577</v>
          </cell>
          <cell r="AY604" t="b">
            <v>0</v>
          </cell>
          <cell r="AZ604">
            <v>0</v>
          </cell>
          <cell r="BA604" t="str">
            <v/>
          </cell>
          <cell r="BB604" t="str">
            <v/>
          </cell>
          <cell r="BC604">
            <v>0.4127908198177781</v>
          </cell>
          <cell r="BF604" t="str">
            <v>ID</v>
          </cell>
          <cell r="BG604" t="str">
            <v>PTAC</v>
          </cell>
          <cell r="BI604" t="str">
            <v>Slab on Grade</v>
          </cell>
          <cell r="BJ604">
            <v>1244.9449461065999</v>
          </cell>
          <cell r="BM604" t="str">
            <v>No</v>
          </cell>
          <cell r="BN604">
            <v>1665736.3378906306</v>
          </cell>
          <cell r="BO604" t="b">
            <v>0</v>
          </cell>
          <cell r="BP604">
            <v>598750.17159973329</v>
          </cell>
          <cell r="BQ604">
            <v>0.5</v>
          </cell>
          <cell r="BR604">
            <v>622.47247305329995</v>
          </cell>
          <cell r="BU604" t="str">
            <v>WA</v>
          </cell>
          <cell r="BV604" t="str">
            <v>Pre 1980</v>
          </cell>
          <cell r="BW604" t="str">
            <v>Gas Storage Inside Conditioned Space</v>
          </cell>
          <cell r="BY604">
            <v>1464.694</v>
          </cell>
          <cell r="BZ604" t="str">
            <v>le55</v>
          </cell>
          <cell r="CF604" t="str">
            <v>Conditioned</v>
          </cell>
          <cell r="CG604">
            <v>2003.7159999999999</v>
          </cell>
          <cell r="CH604" t="str">
            <v>WA</v>
          </cell>
          <cell r="CI604" t="str">
            <v>Side-by-Side w/ TTD Ice</v>
          </cell>
          <cell r="CJ604">
            <v>44081.752</v>
          </cell>
          <cell r="CK604" t="b">
            <v>0</v>
          </cell>
          <cell r="CQ604" t="str">
            <v>Unconditioned</v>
          </cell>
          <cell r="CR604">
            <v>8264.9449999999997</v>
          </cell>
          <cell r="CS604" t="str">
            <v>OR</v>
          </cell>
          <cell r="CT604" t="str">
            <v>Chest</v>
          </cell>
          <cell r="CU604">
            <v>181828.78999999998</v>
          </cell>
          <cell r="CV604" t="b">
            <v>0</v>
          </cell>
          <cell r="CZ604">
            <v>1188.027</v>
          </cell>
          <cell r="DA604" t="str">
            <v>OR</v>
          </cell>
          <cell r="DC604" t="str">
            <v>Vertical Axis</v>
          </cell>
          <cell r="DG604" t="str">
            <v>Electric</v>
          </cell>
          <cell r="DH604">
            <v>4956.4930000000004</v>
          </cell>
          <cell r="DI604" t="str">
            <v>WA</v>
          </cell>
          <cell r="DL604" t="str">
            <v>Electric</v>
          </cell>
          <cell r="DM604" t="str">
            <v>Electric</v>
          </cell>
          <cell r="DN604">
            <v>6932.7380000000003</v>
          </cell>
          <cell r="DO604" t="str">
            <v>OR</v>
          </cell>
          <cell r="DS604">
            <v>6932.7380000000003</v>
          </cell>
          <cell r="DT604" t="str">
            <v>OR</v>
          </cell>
          <cell r="DU604" t="str">
            <v>lt32</v>
          </cell>
          <cell r="DX604" t="b">
            <v>1</v>
          </cell>
          <cell r="DY604">
            <v>6932.7380000000003</v>
          </cell>
          <cell r="DZ604" t="str">
            <v>OR</v>
          </cell>
          <cell r="EC604" t="str">
            <v>Laptop</v>
          </cell>
          <cell r="ED604">
            <v>2003.7159999999999</v>
          </cell>
          <cell r="EE604" t="str">
            <v>WA</v>
          </cell>
          <cell r="EH604" t="str">
            <v>le20</v>
          </cell>
          <cell r="EI604">
            <v>2003.7159999999999</v>
          </cell>
          <cell r="EJ604" t="str">
            <v>WA</v>
          </cell>
          <cell r="EO604">
            <v>1192.4649999999999</v>
          </cell>
          <cell r="EP604" t="str">
            <v>ID</v>
          </cell>
          <cell r="ES604">
            <v>1192.4649999999999</v>
          </cell>
          <cell r="ET604" t="str">
            <v>ID</v>
          </cell>
          <cell r="EZ604" t="str">
            <v>WA</v>
          </cell>
          <cell r="FA604" t="str">
            <v>Bedrooms</v>
          </cell>
          <cell r="FB604">
            <v>327823.83</v>
          </cell>
          <cell r="FC604">
            <v>268358.11199999996</v>
          </cell>
          <cell r="FI604" t="str">
            <v>OR</v>
          </cell>
          <cell r="FJ604" t="str">
            <v>Living Room/Family Room</v>
          </cell>
          <cell r="FK604" t="str">
            <v>EISAnqnx</v>
          </cell>
          <cell r="FL604">
            <v>285126.48</v>
          </cell>
          <cell r="FS604" t="str">
            <v>WA</v>
          </cell>
          <cell r="FT604" t="str">
            <v>EISAx</v>
          </cell>
          <cell r="FV604">
            <v>1647780.75</v>
          </cell>
          <cell r="GD604" t="str">
            <v>WA</v>
          </cell>
          <cell r="GE604">
            <v>2848425.5249999999</v>
          </cell>
          <cell r="GF604">
            <v>1750486.9589999998</v>
          </cell>
          <cell r="GI604">
            <v>1</v>
          </cell>
          <cell r="GJ604">
            <v>1</v>
          </cell>
          <cell r="GK604" t="str">
            <v>WA</v>
          </cell>
          <cell r="GL604">
            <v>1150.8789999999999</v>
          </cell>
          <cell r="GM604" t="str">
            <v>Pre 1980</v>
          </cell>
          <cell r="GN604">
            <v>-1</v>
          </cell>
          <cell r="GQ604">
            <v>5802691.6372349998</v>
          </cell>
          <cell r="GR604">
            <v>402853.68515999999</v>
          </cell>
          <cell r="GU604" t="str">
            <v>Baseboard/Wall/Radiant</v>
          </cell>
          <cell r="GX604" t="str">
            <v>None</v>
          </cell>
          <cell r="GY604" t="str">
            <v>WA</v>
          </cell>
          <cell r="GZ604">
            <v>1150.87915039063</v>
          </cell>
        </row>
        <row r="605">
          <cell r="AD605" t="str">
            <v>WA</v>
          </cell>
          <cell r="AH605" t="str">
            <v>WA</v>
          </cell>
          <cell r="AI605" t="str">
            <v>Pre 1980</v>
          </cell>
          <cell r="AJ605">
            <v>4956.4930000000004</v>
          </cell>
          <cell r="AK605" t="b">
            <v>1</v>
          </cell>
          <cell r="AN605" t="str">
            <v>WA</v>
          </cell>
          <cell r="AO605" t="str">
            <v>Baseboard/Wall/Radiant</v>
          </cell>
          <cell r="AP605" t="str">
            <v>Pre 1980</v>
          </cell>
          <cell r="AQ605" t="str">
            <v>Basement</v>
          </cell>
          <cell r="AR605">
            <v>895.35469516488001</v>
          </cell>
          <cell r="AU605" t="str">
            <v>Yes</v>
          </cell>
          <cell r="AV605" t="b">
            <v>0</v>
          </cell>
          <cell r="AX605">
            <v>1466590.9906800734</v>
          </cell>
          <cell r="AY605" t="b">
            <v>0</v>
          </cell>
          <cell r="AZ605">
            <v>0</v>
          </cell>
          <cell r="BA605" t="str">
            <v/>
          </cell>
          <cell r="BB605" t="str">
            <v/>
          </cell>
          <cell r="BC605">
            <v>0.58720947607881102</v>
          </cell>
          <cell r="BF605" t="str">
            <v>ID</v>
          </cell>
          <cell r="BG605" t="str">
            <v>PTAC</v>
          </cell>
          <cell r="BI605" t="str">
            <v>Crawlspace</v>
          </cell>
          <cell r="BJ605">
            <v>2540.8194581902799</v>
          </cell>
          <cell r="BM605" t="str">
            <v>No</v>
          </cell>
          <cell r="BN605">
            <v>3399616.4350585947</v>
          </cell>
          <cell r="BO605" t="b">
            <v>0</v>
          </cell>
          <cell r="BP605">
            <v>1221994.6684012699</v>
          </cell>
          <cell r="BQ605">
            <v>0.5</v>
          </cell>
          <cell r="BR605">
            <v>1270.4097290951399</v>
          </cell>
          <cell r="BU605" t="str">
            <v>WA</v>
          </cell>
          <cell r="BV605" t="str">
            <v>Pre 1980</v>
          </cell>
          <cell r="BW605" t="str">
            <v>Electric Storage - Inside Conditioned Space</v>
          </cell>
          <cell r="BY605">
            <v>1524.7619999999999</v>
          </cell>
          <cell r="BZ605" t="str">
            <v>le55</v>
          </cell>
          <cell r="CF605" t="str">
            <v>Conditioned</v>
          </cell>
          <cell r="CG605">
            <v>6932.7380000000003</v>
          </cell>
          <cell r="CH605" t="str">
            <v>OR</v>
          </cell>
          <cell r="CI605" t="str">
            <v>Side-by-Side w/ TTD Ice</v>
          </cell>
          <cell r="CJ605">
            <v>180251.18799999999</v>
          </cell>
          <cell r="CK605" t="b">
            <v>0</v>
          </cell>
          <cell r="CQ605" t="str">
            <v>Unconditioned</v>
          </cell>
          <cell r="CR605">
            <v>8264.9449999999997</v>
          </cell>
          <cell r="CS605" t="str">
            <v>OR</v>
          </cell>
          <cell r="CT605" t="str">
            <v>Upright</v>
          </cell>
          <cell r="CU605">
            <v>148769.01</v>
          </cell>
          <cell r="CV605" t="b">
            <v>0</v>
          </cell>
          <cell r="CZ605">
            <v>6932.7380000000003</v>
          </cell>
          <cell r="DA605" t="str">
            <v>OR</v>
          </cell>
          <cell r="DC605" t="str">
            <v>Horizontal Axis</v>
          </cell>
          <cell r="DG605" t="str">
            <v>Electric</v>
          </cell>
          <cell r="DH605">
            <v>1188.027</v>
          </cell>
          <cell r="DI605" t="str">
            <v>OR</v>
          </cell>
          <cell r="DL605" t="str">
            <v>Electric</v>
          </cell>
          <cell r="DM605" t="str">
            <v>Electric</v>
          </cell>
          <cell r="DN605">
            <v>6932.7380000000003</v>
          </cell>
          <cell r="DO605" t="str">
            <v>OR</v>
          </cell>
          <cell r="DS605">
            <v>6932.7380000000003</v>
          </cell>
          <cell r="DT605" t="str">
            <v>OR</v>
          </cell>
          <cell r="DU605" t="str">
            <v>lt32</v>
          </cell>
          <cell r="DX605" t="b">
            <v>0</v>
          </cell>
          <cell r="DY605">
            <v>1524.7619999999999</v>
          </cell>
          <cell r="DZ605" t="str">
            <v>WA</v>
          </cell>
          <cell r="EC605" t="str">
            <v>Laptop</v>
          </cell>
          <cell r="ED605">
            <v>2003.7159999999999</v>
          </cell>
          <cell r="EE605" t="str">
            <v>WA</v>
          </cell>
          <cell r="EH605" t="str">
            <v>gt20</v>
          </cell>
          <cell r="EI605">
            <v>1150.8789999999999</v>
          </cell>
          <cell r="EJ605" t="str">
            <v>WA</v>
          </cell>
          <cell r="EO605">
            <v>1192.4649999999999</v>
          </cell>
          <cell r="EP605" t="str">
            <v>ID</v>
          </cell>
          <cell r="ES605">
            <v>1612.692</v>
          </cell>
          <cell r="ET605" t="str">
            <v>OR</v>
          </cell>
          <cell r="EZ605" t="str">
            <v>WA</v>
          </cell>
          <cell r="FA605" t="str">
            <v>Exterior</v>
          </cell>
          <cell r="FB605">
            <v>243961.91999999998</v>
          </cell>
          <cell r="FC605">
            <v>3622834.5119999996</v>
          </cell>
          <cell r="FI605" t="str">
            <v>OR</v>
          </cell>
          <cell r="FJ605" t="str">
            <v>Living Room/Family Room</v>
          </cell>
          <cell r="FK605" t="str">
            <v>EISAx</v>
          </cell>
          <cell r="FL605">
            <v>178204.05000000002</v>
          </cell>
          <cell r="FS605" t="str">
            <v>WA</v>
          </cell>
          <cell r="FT605" t="str">
            <v>EISAnqnx</v>
          </cell>
          <cell r="FV605">
            <v>892168.74000000011</v>
          </cell>
          <cell r="GD605" t="str">
            <v>WA</v>
          </cell>
          <cell r="GE605">
            <v>35632228.177000001</v>
          </cell>
          <cell r="GF605">
            <v>17382420.951000001</v>
          </cell>
          <cell r="GI605">
            <v>1</v>
          </cell>
          <cell r="GJ605">
            <v>1</v>
          </cell>
          <cell r="GK605" t="str">
            <v>WA</v>
          </cell>
          <cell r="GL605">
            <v>4956.4930000000004</v>
          </cell>
          <cell r="GM605" t="str">
            <v>Pre 1980</v>
          </cell>
          <cell r="GN605">
            <v>-1</v>
          </cell>
          <cell r="GQ605">
            <v>29212999.745305002</v>
          </cell>
          <cell r="GR605">
            <v>1774238.6255125001</v>
          </cell>
          <cell r="GU605" t="str">
            <v>Natural Gas FAF</v>
          </cell>
          <cell r="GX605" t="str">
            <v>None</v>
          </cell>
          <cell r="GY605" t="str">
            <v>WA</v>
          </cell>
          <cell r="GZ605">
            <v>4956.49267578125</v>
          </cell>
        </row>
        <row r="606">
          <cell r="AD606" t="str">
            <v>OR</v>
          </cell>
          <cell r="AH606" t="str">
            <v>OR</v>
          </cell>
          <cell r="AI606" t="str">
            <v>1980-1992</v>
          </cell>
          <cell r="AJ606">
            <v>1188.027</v>
          </cell>
          <cell r="AK606" t="b">
            <v>1</v>
          </cell>
          <cell r="AN606" t="str">
            <v>WA</v>
          </cell>
          <cell r="AO606" t="str">
            <v>Baseboard/Wall/Radiant</v>
          </cell>
          <cell r="AP606" t="str">
            <v>Pre 1980</v>
          </cell>
          <cell r="AQ606" t="str">
            <v>Crawlspace</v>
          </cell>
          <cell r="AR606">
            <v>629.40775600699499</v>
          </cell>
          <cell r="AU606" t="str">
            <v>Yes</v>
          </cell>
          <cell r="AV606" t="b">
            <v>0</v>
          </cell>
          <cell r="AX606">
            <v>1030969.9043394577</v>
          </cell>
          <cell r="AY606" t="b">
            <v>0</v>
          </cell>
          <cell r="AZ606">
            <v>0</v>
          </cell>
          <cell r="BA606" t="str">
            <v/>
          </cell>
          <cell r="BB606" t="str">
            <v/>
          </cell>
          <cell r="BC606">
            <v>0.4127908198177781</v>
          </cell>
          <cell r="BF606" t="str">
            <v>WA</v>
          </cell>
          <cell r="BG606" t="str">
            <v>Window A/C</v>
          </cell>
          <cell r="BH606" t="str">
            <v>1993-2006</v>
          </cell>
          <cell r="BI606" t="str">
            <v>Crawlspace</v>
          </cell>
          <cell r="BJ606">
            <v>2079.99340820313</v>
          </cell>
          <cell r="BM606" t="str">
            <v>No</v>
          </cell>
          <cell r="BN606">
            <v>3194869.8750000075</v>
          </cell>
          <cell r="BO606" t="b">
            <v>0</v>
          </cell>
          <cell r="BP606">
            <v>654830.38874875649</v>
          </cell>
          <cell r="BQ606">
            <v>1</v>
          </cell>
          <cell r="BR606">
            <v>2079.99340820313</v>
          </cell>
          <cell r="BU606" t="str">
            <v>WA</v>
          </cell>
          <cell r="BV606" t="str">
            <v>Pre 1980</v>
          </cell>
          <cell r="BW606" t="str">
            <v>Electric Storage - Outside Conditioned Space - Buffered</v>
          </cell>
          <cell r="BY606">
            <v>1524.7619999999999</v>
          </cell>
          <cell r="BZ606" t="str">
            <v>gt55</v>
          </cell>
          <cell r="CF606" t="str">
            <v>Unconditioned</v>
          </cell>
          <cell r="CG606">
            <v>6932.7380000000003</v>
          </cell>
          <cell r="CH606" t="str">
            <v>OR</v>
          </cell>
          <cell r="CI606" t="str">
            <v>Refrigerator Only</v>
          </cell>
          <cell r="CJ606">
            <v>13865.476000000001</v>
          </cell>
          <cell r="CK606" t="b">
            <v>0</v>
          </cell>
          <cell r="CQ606" t="str">
            <v>Conditioned</v>
          </cell>
          <cell r="CR606">
            <v>1144.6790000000001</v>
          </cell>
          <cell r="CS606" t="str">
            <v>MT</v>
          </cell>
          <cell r="CT606" t="str">
            <v>Chest</v>
          </cell>
          <cell r="CU606">
            <v>17170.185000000001</v>
          </cell>
          <cell r="CV606" t="b">
            <v>0</v>
          </cell>
          <cell r="CZ606">
            <v>6932.7380000000003</v>
          </cell>
          <cell r="DA606" t="str">
            <v>OR</v>
          </cell>
          <cell r="DC606" t="str">
            <v>Vertical Axis</v>
          </cell>
          <cell r="DG606" t="str">
            <v>Electric</v>
          </cell>
          <cell r="DH606">
            <v>1188.027</v>
          </cell>
          <cell r="DI606" t="str">
            <v>OR</v>
          </cell>
          <cell r="DL606" t="str">
            <v>Electric</v>
          </cell>
          <cell r="DM606" t="str">
            <v>Electric</v>
          </cell>
          <cell r="DN606">
            <v>1464.694</v>
          </cell>
          <cell r="DO606" t="str">
            <v>WA</v>
          </cell>
          <cell r="DS606">
            <v>6932.7380000000003</v>
          </cell>
          <cell r="DT606" t="str">
            <v>OR</v>
          </cell>
          <cell r="DU606" t="str">
            <v>lt32</v>
          </cell>
          <cell r="DX606" t="b">
            <v>0</v>
          </cell>
          <cell r="DY606">
            <v>1524.7619999999999</v>
          </cell>
          <cell r="DZ606" t="str">
            <v>WA</v>
          </cell>
          <cell r="EC606" t="str">
            <v>Desktop</v>
          </cell>
          <cell r="ED606">
            <v>1524.7619999999999</v>
          </cell>
          <cell r="EE606" t="str">
            <v>WA</v>
          </cell>
          <cell r="EH606" t="str">
            <v>le20</v>
          </cell>
          <cell r="EI606">
            <v>1150.8789999999999</v>
          </cell>
          <cell r="EJ606" t="str">
            <v>WA</v>
          </cell>
          <cell r="EO606">
            <v>1192.4649999999999</v>
          </cell>
          <cell r="EP606" t="str">
            <v>ID</v>
          </cell>
          <cell r="ES606">
            <v>1925.059</v>
          </cell>
          <cell r="ET606" t="str">
            <v>OR</v>
          </cell>
          <cell r="EZ606" t="str">
            <v>WA</v>
          </cell>
          <cell r="FA606" t="str">
            <v>Garage</v>
          </cell>
          <cell r="FB606">
            <v>94535.243999999992</v>
          </cell>
          <cell r="FC606">
            <v>701390.52</v>
          </cell>
          <cell r="FI606" t="str">
            <v>OR</v>
          </cell>
          <cell r="FJ606" t="str">
            <v>Other</v>
          </cell>
          <cell r="FK606" t="str">
            <v>EISAnqnx</v>
          </cell>
          <cell r="FL606">
            <v>308887.02</v>
          </cell>
          <cell r="FS606" t="str">
            <v>WA</v>
          </cell>
          <cell r="FT606" t="str">
            <v>EISAq</v>
          </cell>
          <cell r="FV606">
            <v>3801630.1310000005</v>
          </cell>
          <cell r="GD606" t="str">
            <v>OR</v>
          </cell>
          <cell r="GE606">
            <v>6828779.1960000005</v>
          </cell>
          <cell r="GF606">
            <v>4086812.8800000004</v>
          </cell>
          <cell r="GI606">
            <v>1</v>
          </cell>
          <cell r="GJ606">
            <v>2</v>
          </cell>
          <cell r="GK606" t="str">
            <v>OR</v>
          </cell>
          <cell r="GL606">
            <v>1188.027</v>
          </cell>
          <cell r="GM606" t="str">
            <v>1980-1992</v>
          </cell>
          <cell r="GN606">
            <v>-1</v>
          </cell>
          <cell r="GQ606">
            <v>6222799.8880559998</v>
          </cell>
          <cell r="GR606">
            <v>684591.64854750002</v>
          </cell>
          <cell r="GU606" t="str">
            <v>Natural Gas FAF</v>
          </cell>
          <cell r="GX606" t="str">
            <v>None</v>
          </cell>
          <cell r="GY606" t="str">
            <v>OR</v>
          </cell>
          <cell r="GZ606">
            <v>6932.73828125</v>
          </cell>
        </row>
        <row r="607">
          <cell r="AD607" t="str">
            <v>OR</v>
          </cell>
          <cell r="AH607" t="str">
            <v>OR</v>
          </cell>
          <cell r="AI607" t="str">
            <v>Pre 1980</v>
          </cell>
          <cell r="AJ607">
            <v>1188.027</v>
          </cell>
          <cell r="AK607" t="b">
            <v>1</v>
          </cell>
          <cell r="AN607" t="str">
            <v>WA</v>
          </cell>
          <cell r="AO607" t="str">
            <v>Baseboard/Wall/Radiant</v>
          </cell>
          <cell r="AP607" t="str">
            <v>Pre 1980</v>
          </cell>
          <cell r="AQ607" t="str">
            <v>Basement</v>
          </cell>
          <cell r="AR607">
            <v>895.35469516488001</v>
          </cell>
          <cell r="AU607" t="str">
            <v>Yes</v>
          </cell>
          <cell r="AV607" t="b">
            <v>0</v>
          </cell>
          <cell r="AX607">
            <v>1466590.9906800734</v>
          </cell>
          <cell r="AY607" t="b">
            <v>0</v>
          </cell>
          <cell r="AZ607">
            <v>0</v>
          </cell>
          <cell r="BA607" t="str">
            <v/>
          </cell>
          <cell r="BB607" t="str">
            <v/>
          </cell>
          <cell r="BC607">
            <v>0.58720947607881102</v>
          </cell>
          <cell r="BF607" t="str">
            <v>OR</v>
          </cell>
          <cell r="BG607" t="str">
            <v>Heat Pump (Ductless System)</v>
          </cell>
          <cell r="BH607" t="str">
            <v>Pre 1980</v>
          </cell>
          <cell r="BI607" t="str">
            <v>Slab on Grade</v>
          </cell>
          <cell r="BJ607">
            <v>392.75888185395502</v>
          </cell>
          <cell r="BM607" t="str">
            <v>No</v>
          </cell>
          <cell r="BN607">
            <v>851501.25585937453</v>
          </cell>
          <cell r="BO607" t="b">
            <v>0</v>
          </cell>
          <cell r="BP607">
            <v>313229.48935034132</v>
          </cell>
          <cell r="BQ607">
            <v>0.5</v>
          </cell>
          <cell r="BR607">
            <v>196.37944092697751</v>
          </cell>
          <cell r="BU607" t="str">
            <v>WA</v>
          </cell>
          <cell r="BV607" t="str">
            <v>Pre 1980</v>
          </cell>
          <cell r="BW607" t="str">
            <v>Gas Storage Inside Conditioned Space</v>
          </cell>
          <cell r="BY607">
            <v>4956.4930000000004</v>
          </cell>
          <cell r="BZ607" t="str">
            <v>le55</v>
          </cell>
          <cell r="CF607" t="str">
            <v>Conditioned</v>
          </cell>
          <cell r="CG607">
            <v>4956.4930000000004</v>
          </cell>
          <cell r="CH607" t="str">
            <v>WA</v>
          </cell>
          <cell r="CI607" t="str">
            <v>Bottom-Freezer (Including French Door) w/o TTD Ice</v>
          </cell>
          <cell r="CJ607">
            <v>109042.84600000001</v>
          </cell>
          <cell r="CK607" t="b">
            <v>0</v>
          </cell>
          <cell r="CQ607" t="str">
            <v>Conditioned</v>
          </cell>
          <cell r="CR607">
            <v>1144.6790000000001</v>
          </cell>
          <cell r="CS607" t="str">
            <v>MT</v>
          </cell>
          <cell r="CT607" t="str">
            <v>Chest</v>
          </cell>
          <cell r="CU607">
            <v>17170.185000000001</v>
          </cell>
          <cell r="CV607" t="b">
            <v>0</v>
          </cell>
          <cell r="CZ607">
            <v>1188.027</v>
          </cell>
          <cell r="DA607" t="str">
            <v>OR</v>
          </cell>
          <cell r="DC607" t="str">
            <v>Horizontal Axis</v>
          </cell>
          <cell r="DG607" t="str">
            <v>Gas</v>
          </cell>
          <cell r="DH607">
            <v>6932.7380000000003</v>
          </cell>
          <cell r="DI607" t="str">
            <v>OR</v>
          </cell>
          <cell r="DL607" t="str">
            <v>Electric</v>
          </cell>
          <cell r="DM607" t="str">
            <v>Electric</v>
          </cell>
          <cell r="DN607">
            <v>6932.7380000000003</v>
          </cell>
          <cell r="DO607" t="str">
            <v>OR</v>
          </cell>
          <cell r="DS607">
            <v>6932.7380000000003</v>
          </cell>
          <cell r="DT607" t="str">
            <v>OR</v>
          </cell>
          <cell r="DU607" t="str">
            <v>32to46</v>
          </cell>
          <cell r="DX607" t="b">
            <v>0</v>
          </cell>
          <cell r="DY607">
            <v>6932.7380000000003</v>
          </cell>
          <cell r="DZ607" t="str">
            <v>OR</v>
          </cell>
          <cell r="EC607" t="str">
            <v>Laptop</v>
          </cell>
          <cell r="ED607">
            <v>4956.4930000000004</v>
          </cell>
          <cell r="EE607" t="str">
            <v>WA</v>
          </cell>
          <cell r="EH607" t="str">
            <v>le20</v>
          </cell>
          <cell r="EI607">
            <v>1150.8789999999999</v>
          </cell>
          <cell r="EJ607" t="str">
            <v>WA</v>
          </cell>
          <cell r="EO607">
            <v>1612.692</v>
          </cell>
          <cell r="EP607" t="str">
            <v>OR</v>
          </cell>
          <cell r="ES607">
            <v>1925.059</v>
          </cell>
          <cell r="ET607" t="str">
            <v>OR</v>
          </cell>
          <cell r="EZ607" t="str">
            <v>WA</v>
          </cell>
          <cell r="FA607" t="str">
            <v>Kitchen</v>
          </cell>
          <cell r="FB607">
            <v>777628.62</v>
          </cell>
          <cell r="FC607">
            <v>271407.636</v>
          </cell>
          <cell r="FI607" t="str">
            <v>OR</v>
          </cell>
          <cell r="FJ607" t="str">
            <v>Other</v>
          </cell>
          <cell r="FK607" t="str">
            <v>EISAq</v>
          </cell>
          <cell r="FL607">
            <v>106922.43000000001</v>
          </cell>
          <cell r="FS607" t="str">
            <v>WA</v>
          </cell>
          <cell r="FT607" t="str">
            <v>EISAx</v>
          </cell>
          <cell r="FV607">
            <v>4163454.12</v>
          </cell>
          <cell r="GD607" t="str">
            <v>OR</v>
          </cell>
          <cell r="GE607">
            <v>2134884.5189999999</v>
          </cell>
          <cell r="GF607">
            <v>1544435.1</v>
          </cell>
          <cell r="GI607">
            <v>1</v>
          </cell>
          <cell r="GJ607">
            <v>2</v>
          </cell>
          <cell r="GK607" t="str">
            <v>OR</v>
          </cell>
          <cell r="GL607">
            <v>1188.027</v>
          </cell>
          <cell r="GM607" t="str">
            <v>Pre 1980</v>
          </cell>
          <cell r="GN607">
            <v>0</v>
          </cell>
          <cell r="GQ607">
            <v>6222799.8880559998</v>
          </cell>
          <cell r="GR607">
            <v>684591.64854750002</v>
          </cell>
          <cell r="GU607" t="str">
            <v>Natural Gas FAF</v>
          </cell>
          <cell r="GX607" t="str">
            <v>None</v>
          </cell>
          <cell r="GY607" t="str">
            <v>WA</v>
          </cell>
          <cell r="GZ607">
            <v>4956.49267578125</v>
          </cell>
        </row>
        <row r="608">
          <cell r="AD608" t="str">
            <v>OR</v>
          </cell>
          <cell r="AH608" t="str">
            <v>OR</v>
          </cell>
          <cell r="AI608" t="str">
            <v>Post 2006</v>
          </cell>
          <cell r="AJ608">
            <v>6932.7380000000003</v>
          </cell>
          <cell r="AK608" t="b">
            <v>1</v>
          </cell>
          <cell r="AN608" t="str">
            <v>WA</v>
          </cell>
          <cell r="AO608" t="str">
            <v>Wood</v>
          </cell>
          <cell r="AP608" t="str">
            <v>Pre 1980</v>
          </cell>
          <cell r="AQ608" t="str">
            <v>Crawlspace</v>
          </cell>
          <cell r="AR608">
            <v>629.40775600699499</v>
          </cell>
          <cell r="AU608" t="str">
            <v>Yes</v>
          </cell>
          <cell r="AV608" t="b">
            <v>0</v>
          </cell>
          <cell r="AX608">
            <v>1030969.9043394577</v>
          </cell>
          <cell r="AY608" t="b">
            <v>0</v>
          </cell>
          <cell r="AZ608">
            <v>0</v>
          </cell>
          <cell r="BA608" t="str">
            <v/>
          </cell>
          <cell r="BB608" t="str">
            <v/>
          </cell>
          <cell r="BC608">
            <v>0.4127908198177781</v>
          </cell>
          <cell r="BF608" t="str">
            <v>OR</v>
          </cell>
          <cell r="BG608" t="str">
            <v>Heat Pump (Ductless System)</v>
          </cell>
          <cell r="BH608" t="str">
            <v>Pre 1980</v>
          </cell>
          <cell r="BI608" t="str">
            <v>Crawlspace</v>
          </cell>
          <cell r="BJ608">
            <v>1219.93289060698</v>
          </cell>
          <cell r="BM608" t="str">
            <v>No</v>
          </cell>
          <cell r="BN608">
            <v>2644814.5068359324</v>
          </cell>
          <cell r="BO608" t="b">
            <v>0</v>
          </cell>
          <cell r="BP608">
            <v>972909.7775275741</v>
          </cell>
          <cell r="BQ608">
            <v>0.5</v>
          </cell>
          <cell r="BR608">
            <v>609.96644530348999</v>
          </cell>
          <cell r="BU608" t="str">
            <v>WA</v>
          </cell>
          <cell r="BV608" t="str">
            <v>1993-2006</v>
          </cell>
          <cell r="BW608" t="str">
            <v>Gas Storage Outside Conditioned Space</v>
          </cell>
          <cell r="BY608">
            <v>4956.4930000000004</v>
          </cell>
          <cell r="BZ608" t="str">
            <v>le55</v>
          </cell>
          <cell r="CF608" t="str">
            <v>Conditioned</v>
          </cell>
          <cell r="CG608">
            <v>4956.4930000000004</v>
          </cell>
          <cell r="CH608" t="str">
            <v>WA</v>
          </cell>
          <cell r="CI608" t="str">
            <v>Bottom-Freezer (Including French Door) w/o TTD Ice</v>
          </cell>
          <cell r="CJ608">
            <v>123912.32500000001</v>
          </cell>
          <cell r="CK608" t="b">
            <v>0</v>
          </cell>
          <cell r="CQ608" t="str">
            <v>Unconditioned</v>
          </cell>
          <cell r="CR608">
            <v>1144.6790000000001</v>
          </cell>
          <cell r="CS608" t="str">
            <v>MT</v>
          </cell>
          <cell r="CT608" t="str">
            <v>Chest</v>
          </cell>
          <cell r="CU608">
            <v>11446.79</v>
          </cell>
          <cell r="CV608" t="b">
            <v>0</v>
          </cell>
          <cell r="CZ608">
            <v>6932.7380000000003</v>
          </cell>
          <cell r="DA608" t="str">
            <v>OR</v>
          </cell>
          <cell r="DC608" t="str">
            <v>Vertical Axis</v>
          </cell>
          <cell r="DG608" t="str">
            <v>Electric</v>
          </cell>
          <cell r="DH608">
            <v>6932.7380000000003</v>
          </cell>
          <cell r="DI608" t="str">
            <v>OR</v>
          </cell>
          <cell r="DL608" t="str">
            <v>Electric</v>
          </cell>
          <cell r="DM608" t="str">
            <v>Electric</v>
          </cell>
          <cell r="DN608">
            <v>1524.7619999999999</v>
          </cell>
          <cell r="DO608" t="str">
            <v>WA</v>
          </cell>
          <cell r="DS608">
            <v>4956.4930000000004</v>
          </cell>
          <cell r="DT608" t="str">
            <v>WA</v>
          </cell>
          <cell r="DU608" t="str">
            <v>32to46</v>
          </cell>
          <cell r="DX608" t="b">
            <v>0</v>
          </cell>
          <cell r="DY608">
            <v>6932.7380000000003</v>
          </cell>
          <cell r="DZ608" t="str">
            <v>OR</v>
          </cell>
          <cell r="EC608" t="str">
            <v>Desktop</v>
          </cell>
          <cell r="ED608">
            <v>4956.4930000000004</v>
          </cell>
          <cell r="EE608" t="str">
            <v>WA</v>
          </cell>
          <cell r="EH608" t="str">
            <v>le20</v>
          </cell>
          <cell r="EI608">
            <v>1150.8789999999999</v>
          </cell>
          <cell r="EJ608" t="str">
            <v>WA</v>
          </cell>
          <cell r="EO608">
            <v>1192.4649999999999</v>
          </cell>
          <cell r="EP608" t="str">
            <v>ID</v>
          </cell>
          <cell r="ES608">
            <v>1612.692</v>
          </cell>
          <cell r="ET608" t="str">
            <v>OR</v>
          </cell>
          <cell r="EZ608" t="str">
            <v>WA</v>
          </cell>
          <cell r="FA608" t="str">
            <v>Living Room/Family Room</v>
          </cell>
          <cell r="FB608">
            <v>442180.98</v>
          </cell>
          <cell r="FC608">
            <v>590082.89399999997</v>
          </cell>
          <cell r="FI608" t="str">
            <v>OR</v>
          </cell>
          <cell r="FJ608" t="str">
            <v>Other</v>
          </cell>
          <cell r="FK608" t="str">
            <v>EISAx</v>
          </cell>
          <cell r="FL608">
            <v>427689.72000000003</v>
          </cell>
          <cell r="FS608" t="str">
            <v>WA</v>
          </cell>
          <cell r="FT608" t="str">
            <v>EISAnqnx</v>
          </cell>
          <cell r="FV608">
            <v>793038.88000000012</v>
          </cell>
          <cell r="GD608" t="str">
            <v>OR</v>
          </cell>
          <cell r="GE608">
            <v>22378878.264000002</v>
          </cell>
          <cell r="GF608">
            <v>15501602.168000001</v>
          </cell>
          <cell r="GI608">
            <v>1</v>
          </cell>
          <cell r="GJ608">
            <v>1</v>
          </cell>
          <cell r="GK608" t="str">
            <v>OR</v>
          </cell>
          <cell r="GL608">
            <v>6932.7380000000003</v>
          </cell>
          <cell r="GM608" t="str">
            <v>Post 2006</v>
          </cell>
          <cell r="GN608">
            <v>0</v>
          </cell>
          <cell r="GQ608">
            <v>35357657.073800005</v>
          </cell>
          <cell r="GR608">
            <v>3733764.7046600003</v>
          </cell>
          <cell r="GU608" t="str">
            <v>Natural Gas FAF</v>
          </cell>
          <cell r="GX608" t="str">
            <v>Wood</v>
          </cell>
          <cell r="GY608" t="str">
            <v>WA</v>
          </cell>
          <cell r="GZ608">
            <v>4956.49267578125</v>
          </cell>
        </row>
        <row r="609">
          <cell r="AD609" t="str">
            <v>OR</v>
          </cell>
          <cell r="AH609" t="str">
            <v>OR</v>
          </cell>
          <cell r="AI609" t="str">
            <v>Pre 1980</v>
          </cell>
          <cell r="AJ609">
            <v>6932.7380000000003</v>
          </cell>
          <cell r="AK609" t="b">
            <v>1</v>
          </cell>
          <cell r="AN609" t="str">
            <v>WA</v>
          </cell>
          <cell r="AO609" t="str">
            <v>Wood</v>
          </cell>
          <cell r="AP609" t="str">
            <v>Pre 1980</v>
          </cell>
          <cell r="AQ609" t="str">
            <v>Basement</v>
          </cell>
          <cell r="AR609">
            <v>895.35469516488001</v>
          </cell>
          <cell r="AU609" t="str">
            <v>Yes</v>
          </cell>
          <cell r="AV609" t="b">
            <v>0</v>
          </cell>
          <cell r="AX609">
            <v>1466590.9906800734</v>
          </cell>
          <cell r="AY609" t="b">
            <v>0</v>
          </cell>
          <cell r="AZ609">
            <v>0</v>
          </cell>
          <cell r="BA609" t="str">
            <v/>
          </cell>
          <cell r="BB609" t="str">
            <v/>
          </cell>
          <cell r="BC609">
            <v>0.58720947607881102</v>
          </cell>
          <cell r="BF609" t="str">
            <v>ID</v>
          </cell>
          <cell r="BG609" t="str">
            <v>Heat Pump (Central System)</v>
          </cell>
          <cell r="BH609" t="str">
            <v>1993-2006</v>
          </cell>
          <cell r="BI609" t="str">
            <v>Slab on Grade</v>
          </cell>
          <cell r="BJ609">
            <v>1192.46508789063</v>
          </cell>
          <cell r="BM609" t="str">
            <v>No</v>
          </cell>
          <cell r="BN609">
            <v>2709280.6796875112</v>
          </cell>
          <cell r="BO609" t="b">
            <v>0</v>
          </cell>
          <cell r="BP609">
            <v>461483.9890136738</v>
          </cell>
          <cell r="BQ609">
            <v>1</v>
          </cell>
          <cell r="BR609">
            <v>1192.46508789063</v>
          </cell>
          <cell r="BU609" t="str">
            <v>WA</v>
          </cell>
          <cell r="BV609" t="str">
            <v>1980-1992</v>
          </cell>
          <cell r="BW609" t="str">
            <v>Gas Storage Outside Conditioned Space</v>
          </cell>
          <cell r="BY609">
            <v>4956.4930000000004</v>
          </cell>
          <cell r="BZ609" t="str">
            <v>le55</v>
          </cell>
          <cell r="CF609" t="str">
            <v>Conditioned</v>
          </cell>
          <cell r="CG609">
            <v>6932.7380000000003</v>
          </cell>
          <cell r="CH609" t="str">
            <v>OR</v>
          </cell>
          <cell r="CI609" t="str">
            <v>Side-by-Side w/ TTD Ice</v>
          </cell>
          <cell r="CJ609">
            <v>138654.76</v>
          </cell>
          <cell r="CK609" t="b">
            <v>0</v>
          </cell>
          <cell r="CQ609" t="str">
            <v>Unconditioned</v>
          </cell>
          <cell r="CR609">
            <v>1612.692</v>
          </cell>
          <cell r="CS609" t="str">
            <v>OR</v>
          </cell>
          <cell r="CT609" t="str">
            <v>Chest</v>
          </cell>
          <cell r="CU609">
            <v>9676.152</v>
          </cell>
          <cell r="CV609" t="b">
            <v>0</v>
          </cell>
          <cell r="CZ609">
            <v>2079.9929999999999</v>
          </cell>
          <cell r="DA609" t="str">
            <v>WA</v>
          </cell>
          <cell r="DC609" t="str">
            <v>Vertical Axis</v>
          </cell>
          <cell r="DG609" t="str">
            <v>Electric</v>
          </cell>
          <cell r="DH609">
            <v>1188.027</v>
          </cell>
          <cell r="DI609" t="str">
            <v>OR</v>
          </cell>
          <cell r="DL609" t="str">
            <v>Electric</v>
          </cell>
          <cell r="DM609" t="str">
            <v>Electric</v>
          </cell>
          <cell r="DN609">
            <v>1464.694</v>
          </cell>
          <cell r="DO609" t="str">
            <v>WA</v>
          </cell>
          <cell r="DS609">
            <v>4956.4930000000004</v>
          </cell>
          <cell r="DT609" t="str">
            <v>WA</v>
          </cell>
          <cell r="DU609" t="str">
            <v>lt32</v>
          </cell>
          <cell r="DX609" t="b">
            <v>0</v>
          </cell>
          <cell r="DY609">
            <v>6932.7380000000003</v>
          </cell>
          <cell r="DZ609" t="str">
            <v>OR</v>
          </cell>
          <cell r="EC609" t="str">
            <v>Desktop</v>
          </cell>
          <cell r="ED609">
            <v>1464.694</v>
          </cell>
          <cell r="EE609" t="str">
            <v>WA</v>
          </cell>
          <cell r="EH609" t="str">
            <v>le20</v>
          </cell>
          <cell r="EI609">
            <v>1150.8789999999999</v>
          </cell>
          <cell r="EJ609" t="str">
            <v>WA</v>
          </cell>
          <cell r="EO609">
            <v>2079.9929999999999</v>
          </cell>
          <cell r="EP609" t="str">
            <v>WA</v>
          </cell>
          <cell r="ES609">
            <v>1144.6790000000001</v>
          </cell>
          <cell r="ET609" t="str">
            <v>MT</v>
          </cell>
          <cell r="EZ609" t="str">
            <v>WA</v>
          </cell>
          <cell r="FA609" t="str">
            <v>Other</v>
          </cell>
          <cell r="FB609">
            <v>885886.72199999995</v>
          </cell>
          <cell r="FC609">
            <v>1872407.736</v>
          </cell>
          <cell r="FI609" t="str">
            <v>WA</v>
          </cell>
          <cell r="FJ609" t="str">
            <v>Bathroom</v>
          </cell>
          <cell r="FK609" t="str">
            <v>EISAnqnx</v>
          </cell>
          <cell r="FL609">
            <v>320200.01999999996</v>
          </cell>
          <cell r="FS609" t="str">
            <v>WA</v>
          </cell>
          <cell r="FT609" t="str">
            <v>EISAq</v>
          </cell>
          <cell r="FV609">
            <v>3330763.2960000001</v>
          </cell>
          <cell r="GD609" t="str">
            <v>OR</v>
          </cell>
          <cell r="GE609">
            <v>14121987.306</v>
          </cell>
          <cell r="GF609">
            <v>16652436.676000001</v>
          </cell>
          <cell r="GI609">
            <v>1</v>
          </cell>
          <cell r="GJ609">
            <v>2</v>
          </cell>
          <cell r="GK609" t="str">
            <v>OR</v>
          </cell>
          <cell r="GL609">
            <v>6932.7380000000003</v>
          </cell>
          <cell r="GM609" t="str">
            <v>Pre 1980</v>
          </cell>
          <cell r="GN609">
            <v>0</v>
          </cell>
          <cell r="GQ609">
            <v>31504247.176736001</v>
          </cell>
          <cell r="GR609">
            <v>3738166.9932900006</v>
          </cell>
          <cell r="GU609" t="str">
            <v>Natural Gas FAF</v>
          </cell>
          <cell r="GX609" t="str">
            <v>None</v>
          </cell>
          <cell r="GY609" t="str">
            <v>OR</v>
          </cell>
          <cell r="GZ609">
            <v>1188.02661132813</v>
          </cell>
        </row>
        <row r="610">
          <cell r="AD610" t="str">
            <v>OR</v>
          </cell>
          <cell r="AH610" t="str">
            <v>OR</v>
          </cell>
          <cell r="AI610" t="str">
            <v>Pre 1980</v>
          </cell>
          <cell r="AJ610">
            <v>1188.027</v>
          </cell>
          <cell r="AK610" t="b">
            <v>1</v>
          </cell>
          <cell r="AN610" t="str">
            <v>WA</v>
          </cell>
          <cell r="AO610" t="str">
            <v>Natural Gas FAF</v>
          </cell>
          <cell r="AP610" t="str">
            <v>Pre 1980</v>
          </cell>
          <cell r="AQ610" t="str">
            <v>Crawlspace</v>
          </cell>
          <cell r="AR610">
            <v>629.40775600699499</v>
          </cell>
          <cell r="AU610" t="str">
            <v>Yes</v>
          </cell>
          <cell r="AV610" t="b">
            <v>1</v>
          </cell>
          <cell r="AX610">
            <v>1030969.9043394577</v>
          </cell>
          <cell r="AY610" t="b">
            <v>0</v>
          </cell>
          <cell r="AZ610">
            <v>0</v>
          </cell>
          <cell r="BA610">
            <v>0.41279069767441867</v>
          </cell>
          <cell r="BB610">
            <v>629.40775600699499</v>
          </cell>
          <cell r="BC610">
            <v>0.4127908198177781</v>
          </cell>
          <cell r="BF610" t="str">
            <v>WA</v>
          </cell>
          <cell r="BG610" t="str">
            <v>Heat Pump (Central System)</v>
          </cell>
          <cell r="BH610" t="str">
            <v>1980-1992</v>
          </cell>
          <cell r="BI610" t="str">
            <v>Basement</v>
          </cell>
          <cell r="BJ610">
            <v>1904.28771972656</v>
          </cell>
          <cell r="BM610" t="str">
            <v>No</v>
          </cell>
          <cell r="BN610">
            <v>5573850.155639641</v>
          </cell>
          <cell r="BO610" t="b">
            <v>0</v>
          </cell>
          <cell r="BP610">
            <v>1159815.9571380599</v>
          </cell>
          <cell r="BQ610">
            <v>1</v>
          </cell>
          <cell r="BR610">
            <v>1904.28771972656</v>
          </cell>
          <cell r="BU610" t="str">
            <v>WA</v>
          </cell>
          <cell r="BV610" t="str">
            <v>Pre 1980</v>
          </cell>
          <cell r="BW610" t="str">
            <v>Electric Storage - Inside Conditioned Space</v>
          </cell>
          <cell r="BY610">
            <v>1524.7619999999999</v>
          </cell>
          <cell r="BZ610" t="str">
            <v>le55</v>
          </cell>
          <cell r="CF610" t="str">
            <v>Unconditioned</v>
          </cell>
          <cell r="CG610">
            <v>6932.7380000000003</v>
          </cell>
          <cell r="CH610" t="str">
            <v>OR</v>
          </cell>
          <cell r="CI610" t="str">
            <v>Top-Freezer w/o TTD Ice</v>
          </cell>
          <cell r="CJ610">
            <v>138654.76</v>
          </cell>
          <cell r="CK610" t="b">
            <v>0</v>
          </cell>
          <cell r="CQ610" t="str">
            <v>Unconditioned</v>
          </cell>
          <cell r="CR610">
            <v>1144.6790000000001</v>
          </cell>
          <cell r="CS610" t="str">
            <v>MT</v>
          </cell>
          <cell r="CT610" t="str">
            <v>Chest</v>
          </cell>
          <cell r="CU610">
            <v>28616.975000000002</v>
          </cell>
          <cell r="CV610" t="b">
            <v>0</v>
          </cell>
          <cell r="CZ610">
            <v>12271.31</v>
          </cell>
          <cell r="DA610" t="str">
            <v>WA</v>
          </cell>
          <cell r="DC610" t="str">
            <v>Vertical Axis</v>
          </cell>
          <cell r="DG610" t="str">
            <v>Electric</v>
          </cell>
          <cell r="DH610">
            <v>6932.7380000000003</v>
          </cell>
          <cell r="DI610" t="str">
            <v>OR</v>
          </cell>
          <cell r="DL610" t="str">
            <v>Electric</v>
          </cell>
          <cell r="DM610" t="str">
            <v>Electric</v>
          </cell>
          <cell r="DN610">
            <v>1524.7619999999999</v>
          </cell>
          <cell r="DO610" t="str">
            <v>WA</v>
          </cell>
          <cell r="DS610">
            <v>1524.7619999999999</v>
          </cell>
          <cell r="DT610" t="str">
            <v>WA</v>
          </cell>
          <cell r="DU610" t="str">
            <v>32to46</v>
          </cell>
          <cell r="DX610" t="b">
            <v>0</v>
          </cell>
          <cell r="DY610">
            <v>2003.7159999999999</v>
          </cell>
          <cell r="DZ610" t="str">
            <v>WA</v>
          </cell>
          <cell r="EC610" t="str">
            <v>Desktop</v>
          </cell>
          <cell r="ED610">
            <v>4956.4930000000004</v>
          </cell>
          <cell r="EE610" t="str">
            <v>WA</v>
          </cell>
          <cell r="EH610" t="str">
            <v>le20</v>
          </cell>
          <cell r="EI610">
            <v>1150.8789999999999</v>
          </cell>
          <cell r="EJ610" t="str">
            <v>WA</v>
          </cell>
          <cell r="EO610">
            <v>2079.9929999999999</v>
          </cell>
          <cell r="EP610" t="str">
            <v>WA</v>
          </cell>
          <cell r="ES610">
            <v>2130.886</v>
          </cell>
          <cell r="ET610" t="str">
            <v>MT</v>
          </cell>
          <cell r="EZ610" t="str">
            <v>WA</v>
          </cell>
          <cell r="FA610" t="str">
            <v>Bathroom</v>
          </cell>
          <cell r="FB610">
            <v>60111.479999999996</v>
          </cell>
          <cell r="FC610">
            <v>100185.79999999999</v>
          </cell>
          <cell r="FI610" t="str">
            <v>WA</v>
          </cell>
          <cell r="FJ610" t="str">
            <v>Bathroom</v>
          </cell>
          <cell r="FK610" t="str">
            <v>EISAq</v>
          </cell>
          <cell r="FL610">
            <v>77762.861999999994</v>
          </cell>
          <cell r="FS610" t="str">
            <v>WA</v>
          </cell>
          <cell r="FT610" t="str">
            <v>EISAx</v>
          </cell>
          <cell r="FV610">
            <v>520431.76500000001</v>
          </cell>
          <cell r="GD610" t="str">
            <v>OR</v>
          </cell>
          <cell r="GE610">
            <v>1523050.6140000001</v>
          </cell>
          <cell r="GF610">
            <v>1336530.375</v>
          </cell>
          <cell r="GI610">
            <v>1</v>
          </cell>
          <cell r="GJ610">
            <v>2</v>
          </cell>
          <cell r="GK610" t="str">
            <v>OR</v>
          </cell>
          <cell r="GL610">
            <v>1188.027</v>
          </cell>
          <cell r="GM610" t="str">
            <v>Pre 1980</v>
          </cell>
          <cell r="GN610">
            <v>-1</v>
          </cell>
          <cell r="GQ610">
            <v>6222799.8880559998</v>
          </cell>
          <cell r="GR610">
            <v>684591.64854750002</v>
          </cell>
          <cell r="GU610" t="str">
            <v>Natural Gas Other</v>
          </cell>
          <cell r="GX610" t="str">
            <v>Baseboard/Wall/Radiant</v>
          </cell>
          <cell r="GY610" t="str">
            <v>WA</v>
          </cell>
          <cell r="GZ610">
            <v>4956.49267578125</v>
          </cell>
        </row>
        <row r="611">
          <cell r="AD611" t="str">
            <v>OR</v>
          </cell>
          <cell r="AH611" t="str">
            <v>OR</v>
          </cell>
          <cell r="AI611" t="str">
            <v>Pre 1980</v>
          </cell>
          <cell r="AJ611">
            <v>6932.7380000000003</v>
          </cell>
          <cell r="AK611" t="b">
            <v>1</v>
          </cell>
          <cell r="AN611" t="str">
            <v>WA</v>
          </cell>
          <cell r="AO611" t="str">
            <v>Natural Gas FAF</v>
          </cell>
          <cell r="AP611" t="str">
            <v>Pre 1980</v>
          </cell>
          <cell r="AQ611" t="str">
            <v>Basement</v>
          </cell>
          <cell r="AR611">
            <v>895.35469516488001</v>
          </cell>
          <cell r="AU611" t="str">
            <v>Yes</v>
          </cell>
          <cell r="AV611" t="b">
            <v>1</v>
          </cell>
          <cell r="AX611">
            <v>1466590.9906800734</v>
          </cell>
          <cell r="AY611" t="b">
            <v>0</v>
          </cell>
          <cell r="AZ611">
            <v>0</v>
          </cell>
          <cell r="BA611">
            <v>0.58720930232558133</v>
          </cell>
          <cell r="BB611">
            <v>895.35469516488001</v>
          </cell>
          <cell r="BC611">
            <v>0.58720947607881102</v>
          </cell>
          <cell r="BF611" t="str">
            <v>WA</v>
          </cell>
          <cell r="BG611" t="str">
            <v>Central Air Conditioning (Ducted System)</v>
          </cell>
          <cell r="BH611" t="str">
            <v>Pre 1980</v>
          </cell>
          <cell r="BI611" t="str">
            <v>Basement</v>
          </cell>
          <cell r="BJ611">
            <v>12271.3056640625</v>
          </cell>
          <cell r="BM611" t="str">
            <v>No</v>
          </cell>
          <cell r="BN611">
            <v>26334221.955078125</v>
          </cell>
          <cell r="BO611" t="b">
            <v>0</v>
          </cell>
          <cell r="BP611">
            <v>5801934.6744970707</v>
          </cell>
          <cell r="BQ611">
            <v>1</v>
          </cell>
          <cell r="BR611">
            <v>12271.3056640625</v>
          </cell>
          <cell r="BU611" t="str">
            <v>WA</v>
          </cell>
          <cell r="BV611" t="str">
            <v>Pre 1980</v>
          </cell>
          <cell r="BW611" t="str">
            <v>Electric Storage - Inside Conditioned Space</v>
          </cell>
          <cell r="BY611">
            <v>1524.7619999999999</v>
          </cell>
          <cell r="BZ611" t="str">
            <v>le55</v>
          </cell>
          <cell r="CF611" t="str">
            <v>Conditioned</v>
          </cell>
          <cell r="CG611">
            <v>1464.694</v>
          </cell>
          <cell r="CH611" t="str">
            <v>WA</v>
          </cell>
          <cell r="CI611" t="str">
            <v>Bottom-Freezer (Including French Door) w/o TTD Ice</v>
          </cell>
          <cell r="CJ611">
            <v>30758.574000000001</v>
          </cell>
          <cell r="CK611" t="b">
            <v>0</v>
          </cell>
          <cell r="CQ611" t="str">
            <v>Unconditioned</v>
          </cell>
          <cell r="CR611">
            <v>1144.6790000000001</v>
          </cell>
          <cell r="CS611" t="str">
            <v>MT</v>
          </cell>
          <cell r="CT611" t="str">
            <v>Chest</v>
          </cell>
          <cell r="CU611">
            <v>28616.975000000002</v>
          </cell>
          <cell r="CV611" t="b">
            <v>0</v>
          </cell>
          <cell r="CZ611">
            <v>1904.288</v>
          </cell>
          <cell r="DA611" t="str">
            <v>WA</v>
          </cell>
          <cell r="DC611" t="str">
            <v>Horizontal Axis</v>
          </cell>
          <cell r="DG611" t="str">
            <v>Electric</v>
          </cell>
          <cell r="DH611">
            <v>2079.9929999999999</v>
          </cell>
          <cell r="DI611" t="str">
            <v>WA</v>
          </cell>
          <cell r="DL611" t="str">
            <v>Electric</v>
          </cell>
          <cell r="DM611" t="str">
            <v>Electric</v>
          </cell>
          <cell r="DN611">
            <v>1524.7619999999999</v>
          </cell>
          <cell r="DO611" t="str">
            <v>WA</v>
          </cell>
          <cell r="DS611">
            <v>1150.8789999999999</v>
          </cell>
          <cell r="DT611" t="str">
            <v>WA</v>
          </cell>
          <cell r="DU611" t="str">
            <v>lt32</v>
          </cell>
          <cell r="DX611" t="b">
            <v>0</v>
          </cell>
          <cell r="DY611">
            <v>2003.7159999999999</v>
          </cell>
          <cell r="DZ611" t="str">
            <v>WA</v>
          </cell>
          <cell r="EC611" t="str">
            <v>Laptop</v>
          </cell>
          <cell r="ED611">
            <v>6932.7380000000003</v>
          </cell>
          <cell r="EE611" t="str">
            <v>OR</v>
          </cell>
          <cell r="EH611" t="str">
            <v>le20</v>
          </cell>
          <cell r="EI611">
            <v>4956.4930000000004</v>
          </cell>
          <cell r="EJ611" t="str">
            <v>WA</v>
          </cell>
          <cell r="EO611">
            <v>2079.9929999999999</v>
          </cell>
          <cell r="EP611" t="str">
            <v>WA</v>
          </cell>
          <cell r="ES611">
            <v>1612.692</v>
          </cell>
          <cell r="ET611" t="str">
            <v>OR</v>
          </cell>
          <cell r="EZ611" t="str">
            <v>WA</v>
          </cell>
          <cell r="FA611" t="str">
            <v>Bedrooms</v>
          </cell>
          <cell r="FB611">
            <v>60111.479999999996</v>
          </cell>
          <cell r="FC611">
            <v>520966.16</v>
          </cell>
          <cell r="FI611" t="str">
            <v>WA</v>
          </cell>
          <cell r="FJ611" t="str">
            <v>Bedrooms</v>
          </cell>
          <cell r="FK611" t="str">
            <v>EISAq</v>
          </cell>
          <cell r="FL611">
            <v>33544.763999999996</v>
          </cell>
          <cell r="FS611" t="str">
            <v>WA</v>
          </cell>
          <cell r="FT611" t="str">
            <v>EISAnqnx</v>
          </cell>
          <cell r="FV611">
            <v>4262583.9800000004</v>
          </cell>
          <cell r="GD611" t="str">
            <v>OR</v>
          </cell>
          <cell r="GE611">
            <v>20604097.335999999</v>
          </cell>
          <cell r="GF611">
            <v>9567178.4399999995</v>
          </cell>
          <cell r="GI611">
            <v>1</v>
          </cell>
          <cell r="GJ611">
            <v>1</v>
          </cell>
          <cell r="GK611" t="str">
            <v>OR</v>
          </cell>
          <cell r="GL611">
            <v>6932.7380000000003</v>
          </cell>
          <cell r="GM611" t="str">
            <v>Pre 1980</v>
          </cell>
          <cell r="GN611">
            <v>0</v>
          </cell>
          <cell r="GQ611">
            <v>35357657.073800005</v>
          </cell>
          <cell r="GR611">
            <v>3733764.7046600003</v>
          </cell>
          <cell r="GU611" t="str">
            <v>Natural Gas Other</v>
          </cell>
          <cell r="GX611" t="str">
            <v>Wood</v>
          </cell>
          <cell r="GY611" t="str">
            <v>WA</v>
          </cell>
          <cell r="GZ611">
            <v>4956.49267578125</v>
          </cell>
        </row>
        <row r="612">
          <cell r="AD612" t="str">
            <v>WA</v>
          </cell>
          <cell r="AH612" t="str">
            <v>WA</v>
          </cell>
          <cell r="AI612" t="str">
            <v>1980-1992</v>
          </cell>
          <cell r="AJ612">
            <v>2079.9929999999999</v>
          </cell>
          <cell r="AK612" t="b">
            <v>1</v>
          </cell>
          <cell r="AN612" t="str">
            <v>OR</v>
          </cell>
          <cell r="AO612" t="str">
            <v>Natural Gas FAF</v>
          </cell>
          <cell r="AP612" t="str">
            <v>1980-1992</v>
          </cell>
          <cell r="AQ612" t="str">
            <v>Basement</v>
          </cell>
          <cell r="AR612">
            <v>2892.1852952454001</v>
          </cell>
          <cell r="AU612" t="str">
            <v>No</v>
          </cell>
          <cell r="AV612" t="b">
            <v>1</v>
          </cell>
          <cell r="AX612">
            <v>9307052.2800996974</v>
          </cell>
          <cell r="AY612" t="b">
            <v>0</v>
          </cell>
          <cell r="AZ612">
            <v>2110147.3571854592</v>
          </cell>
          <cell r="BA612">
            <v>0.41717791411042965</v>
          </cell>
          <cell r="BB612">
            <v>2892.1852952454001</v>
          </cell>
          <cell r="BC612">
            <v>0.41717793103466477</v>
          </cell>
          <cell r="BF612" t="str">
            <v>OR</v>
          </cell>
          <cell r="BG612" t="str">
            <v>Window A/C</v>
          </cell>
          <cell r="BH612" t="str">
            <v>Pre 1980</v>
          </cell>
          <cell r="BI612" t="str">
            <v>Crawlspace</v>
          </cell>
          <cell r="BJ612">
            <v>952.687846489967</v>
          </cell>
          <cell r="BM612" t="str">
            <v>No</v>
          </cell>
          <cell r="BN612">
            <v>1476666.1620594489</v>
          </cell>
          <cell r="BO612" t="b">
            <v>0</v>
          </cell>
          <cell r="BP612">
            <v>364229.14048164332</v>
          </cell>
          <cell r="BQ612">
            <v>0.5</v>
          </cell>
          <cell r="BR612">
            <v>476.3439232449835</v>
          </cell>
          <cell r="BU612" t="str">
            <v>WA</v>
          </cell>
          <cell r="BV612" t="str">
            <v>Pre 1980</v>
          </cell>
          <cell r="BW612" t="str">
            <v>Electric Storage - Inside Conditioned Space</v>
          </cell>
          <cell r="BY612">
            <v>4956.4930000000004</v>
          </cell>
          <cell r="BZ612" t="str">
            <v>le55</v>
          </cell>
          <cell r="CF612" t="str">
            <v>Unconditioned</v>
          </cell>
          <cell r="CG612">
            <v>1464.694</v>
          </cell>
          <cell r="CH612" t="str">
            <v>WA</v>
          </cell>
          <cell r="CI612" t="str">
            <v>Top-Freezer w/o TTD Ice</v>
          </cell>
          <cell r="CJ612">
            <v>26364.491999999998</v>
          </cell>
          <cell r="CK612" t="b">
            <v>0</v>
          </cell>
          <cell r="CQ612" t="str">
            <v>Unconditioned</v>
          </cell>
          <cell r="CR612">
            <v>3785.7640000000001</v>
          </cell>
          <cell r="CS612" t="str">
            <v>ID</v>
          </cell>
          <cell r="CT612" t="str">
            <v>Upright</v>
          </cell>
          <cell r="CU612">
            <v>94644.1</v>
          </cell>
          <cell r="CV612" t="b">
            <v>0</v>
          </cell>
          <cell r="CZ612">
            <v>6932.7380000000003</v>
          </cell>
          <cell r="DA612" t="str">
            <v>OR</v>
          </cell>
          <cell r="DC612" t="str">
            <v>Horizontal Axis</v>
          </cell>
          <cell r="DG612" t="str">
            <v>Electric</v>
          </cell>
          <cell r="DH612">
            <v>12271.31</v>
          </cell>
          <cell r="DI612" t="str">
            <v>WA</v>
          </cell>
          <cell r="DL612" t="str">
            <v>Electric</v>
          </cell>
          <cell r="DM612" t="str">
            <v>Electric</v>
          </cell>
          <cell r="DN612">
            <v>4956.4930000000004</v>
          </cell>
          <cell r="DO612" t="str">
            <v>WA</v>
          </cell>
          <cell r="DS612">
            <v>1150.8789999999999</v>
          </cell>
          <cell r="DT612" t="str">
            <v>WA</v>
          </cell>
          <cell r="DU612" t="str">
            <v>lt32</v>
          </cell>
          <cell r="DX612" t="b">
            <v>0</v>
          </cell>
          <cell r="DY612">
            <v>2003.7159999999999</v>
          </cell>
          <cell r="DZ612" t="str">
            <v>WA</v>
          </cell>
          <cell r="EC612" t="str">
            <v>Desktop</v>
          </cell>
          <cell r="ED612">
            <v>6932.7380000000003</v>
          </cell>
          <cell r="EE612" t="str">
            <v>OR</v>
          </cell>
          <cell r="EH612" t="str">
            <v>gt20</v>
          </cell>
          <cell r="EI612">
            <v>4956.4930000000004</v>
          </cell>
          <cell r="EJ612" t="str">
            <v>WA</v>
          </cell>
          <cell r="EO612">
            <v>2079.9929999999999</v>
          </cell>
          <cell r="EP612" t="str">
            <v>WA</v>
          </cell>
          <cell r="ES612">
            <v>1904.288</v>
          </cell>
          <cell r="ET612" t="str">
            <v>WA</v>
          </cell>
          <cell r="EZ612" t="str">
            <v>WA</v>
          </cell>
          <cell r="FA612" t="str">
            <v>Exterior</v>
          </cell>
          <cell r="FB612">
            <v>240445.91999999998</v>
          </cell>
          <cell r="FC612">
            <v>1883493.0399999998</v>
          </cell>
          <cell r="FI612" t="str">
            <v>WA</v>
          </cell>
          <cell r="FJ612" t="str">
            <v>Bedrooms</v>
          </cell>
          <cell r="FK612" t="str">
            <v>EISAx</v>
          </cell>
          <cell r="FL612">
            <v>640400.03999999992</v>
          </cell>
          <cell r="FS612" t="str">
            <v>WA</v>
          </cell>
          <cell r="FT612" t="str">
            <v>EISAq</v>
          </cell>
          <cell r="FV612">
            <v>5164665.7060000002</v>
          </cell>
          <cell r="GD612" t="str">
            <v>WA</v>
          </cell>
          <cell r="GE612">
            <v>0</v>
          </cell>
          <cell r="GF612">
            <v>0</v>
          </cell>
          <cell r="GI612">
            <v>1</v>
          </cell>
          <cell r="GJ612">
            <v>1</v>
          </cell>
          <cell r="GK612" t="str">
            <v>WA</v>
          </cell>
          <cell r="GL612">
            <v>2079.9929999999999</v>
          </cell>
          <cell r="GM612" t="str">
            <v>1980-1992</v>
          </cell>
          <cell r="GN612">
            <v>-1</v>
          </cell>
          <cell r="GQ612">
            <v>10608172.2993</v>
          </cell>
          <cell r="GR612">
            <v>1120221.8300100002</v>
          </cell>
          <cell r="GU612" t="str">
            <v>Natural Gas FAF</v>
          </cell>
          <cell r="GX612" t="str">
            <v>None</v>
          </cell>
          <cell r="GY612" t="str">
            <v>WA</v>
          </cell>
          <cell r="GZ612">
            <v>1464.69372558594</v>
          </cell>
        </row>
        <row r="613">
          <cell r="AD613" t="str">
            <v>WA</v>
          </cell>
          <cell r="AH613" t="str">
            <v>WA</v>
          </cell>
          <cell r="AI613" t="str">
            <v>Pre 1980</v>
          </cell>
          <cell r="AJ613">
            <v>12271.31</v>
          </cell>
          <cell r="AK613" t="b">
            <v>1</v>
          </cell>
          <cell r="AN613" t="str">
            <v>OR</v>
          </cell>
          <cell r="AO613" t="str">
            <v>Natural Gas FAF</v>
          </cell>
          <cell r="AP613" t="str">
            <v>1980-1992</v>
          </cell>
          <cell r="AQ613" t="str">
            <v>Crawlspace</v>
          </cell>
          <cell r="AR613">
            <v>4040.5529860045999</v>
          </cell>
          <cell r="AU613" t="str">
            <v>No</v>
          </cell>
          <cell r="AV613" t="b">
            <v>1</v>
          </cell>
          <cell r="AX613">
            <v>13002499.508962803</v>
          </cell>
          <cell r="AY613" t="b">
            <v>0</v>
          </cell>
          <cell r="AZ613">
            <v>2947999.9843032127</v>
          </cell>
          <cell r="BA613">
            <v>0.58282208588957041</v>
          </cell>
          <cell r="BB613">
            <v>4040.5529860045999</v>
          </cell>
          <cell r="BC613">
            <v>0.58282210953372238</v>
          </cell>
          <cell r="BF613" t="str">
            <v>OR</v>
          </cell>
          <cell r="BG613" t="str">
            <v>Window A/C</v>
          </cell>
          <cell r="BH613" t="str">
            <v>Pre 1980</v>
          </cell>
          <cell r="BI613" t="str">
            <v>Basement</v>
          </cell>
          <cell r="BJ613">
            <v>972.371479681908</v>
          </cell>
          <cell r="BM613" t="str">
            <v>No</v>
          </cell>
          <cell r="BN613">
            <v>1507175.7935069574</v>
          </cell>
          <cell r="BO613" t="b">
            <v>0</v>
          </cell>
          <cell r="BP613">
            <v>371754.53594613989</v>
          </cell>
          <cell r="BQ613">
            <v>0.5</v>
          </cell>
          <cell r="BR613">
            <v>486.185739840954</v>
          </cell>
          <cell r="BU613" t="str">
            <v>OR</v>
          </cell>
          <cell r="BV613" t="str">
            <v>Pre 1980</v>
          </cell>
          <cell r="BW613" t="str">
            <v>Electric Storage - Outside Conditioned Space - Buffered</v>
          </cell>
          <cell r="BY613">
            <v>6932.7380000000003</v>
          </cell>
          <cell r="BZ613" t="str">
            <v>le55</v>
          </cell>
          <cell r="CF613" t="str">
            <v>Conditioned</v>
          </cell>
          <cell r="CG613">
            <v>1188.027</v>
          </cell>
          <cell r="CH613" t="str">
            <v>OR</v>
          </cell>
          <cell r="CI613" t="str">
            <v>Bottom-Freezer (Including French Door) w/ TTD Ice</v>
          </cell>
          <cell r="CJ613">
            <v>26136.594000000001</v>
          </cell>
          <cell r="CK613" t="b">
            <v>0</v>
          </cell>
          <cell r="CQ613" t="str">
            <v>Conditioned</v>
          </cell>
          <cell r="CR613">
            <v>1192.4649999999999</v>
          </cell>
          <cell r="CS613" t="str">
            <v>ID</v>
          </cell>
          <cell r="CT613" t="str">
            <v>Chest</v>
          </cell>
          <cell r="CU613">
            <v>20271.904999999999</v>
          </cell>
          <cell r="CV613" t="b">
            <v>0</v>
          </cell>
          <cell r="CZ613">
            <v>3785.7640000000001</v>
          </cell>
          <cell r="DA613" t="str">
            <v>ID</v>
          </cell>
          <cell r="DC613" t="str">
            <v>Vertical Axis</v>
          </cell>
          <cell r="DG613" t="str">
            <v>Electric</v>
          </cell>
          <cell r="DH613">
            <v>1904.288</v>
          </cell>
          <cell r="DI613" t="str">
            <v>WA</v>
          </cell>
          <cell r="DL613" t="str">
            <v>Electric</v>
          </cell>
          <cell r="DM613" t="str">
            <v>Electric</v>
          </cell>
          <cell r="DN613">
            <v>4956.4930000000004</v>
          </cell>
          <cell r="DO613" t="str">
            <v>WA</v>
          </cell>
          <cell r="DS613">
            <v>1150.8789999999999</v>
          </cell>
          <cell r="DT613" t="str">
            <v>WA</v>
          </cell>
          <cell r="DU613" t="str">
            <v>32to46</v>
          </cell>
          <cell r="DX613" t="b">
            <v>0</v>
          </cell>
          <cell r="DY613">
            <v>2003.7159999999999</v>
          </cell>
          <cell r="DZ613" t="str">
            <v>WA</v>
          </cell>
          <cell r="EC613" t="str">
            <v>Laptop</v>
          </cell>
          <cell r="ED613">
            <v>1524.7619999999999</v>
          </cell>
          <cell r="EE613" t="str">
            <v>WA</v>
          </cell>
          <cell r="EH613" t="str">
            <v>gt20</v>
          </cell>
          <cell r="EI613">
            <v>4956.4930000000004</v>
          </cell>
          <cell r="EJ613" t="str">
            <v>WA</v>
          </cell>
          <cell r="EO613">
            <v>2079.9929999999999</v>
          </cell>
          <cell r="EP613" t="str">
            <v>WA</v>
          </cell>
          <cell r="ES613">
            <v>2130.886</v>
          </cell>
          <cell r="ET613" t="str">
            <v>MT</v>
          </cell>
          <cell r="EZ613" t="str">
            <v>WA</v>
          </cell>
          <cell r="FA613" t="str">
            <v>Living Room/Family Room</v>
          </cell>
          <cell r="FB613">
            <v>60111.479999999996</v>
          </cell>
          <cell r="FC613">
            <v>520966.16</v>
          </cell>
          <cell r="FI613" t="str">
            <v>WA</v>
          </cell>
          <cell r="FJ613" t="str">
            <v>Exterior</v>
          </cell>
          <cell r="FK613" t="str">
            <v>EISAx</v>
          </cell>
          <cell r="FL613">
            <v>686142.9</v>
          </cell>
          <cell r="FS613" t="str">
            <v>WA</v>
          </cell>
          <cell r="FT613" t="str">
            <v>EISAx</v>
          </cell>
          <cell r="FV613">
            <v>4133715.1620000005</v>
          </cell>
          <cell r="GD613" t="str">
            <v>WA</v>
          </cell>
          <cell r="GE613">
            <v>12259038.689999999</v>
          </cell>
          <cell r="GF613">
            <v>9571621.7999999989</v>
          </cell>
          <cell r="GI613">
            <v>2</v>
          </cell>
          <cell r="GJ613">
            <v>2</v>
          </cell>
          <cell r="GK613" t="str">
            <v>WA</v>
          </cell>
          <cell r="GL613">
            <v>12271.31</v>
          </cell>
          <cell r="GM613" t="str">
            <v>Pre 1980</v>
          </cell>
          <cell r="GN613">
            <v>-1</v>
          </cell>
          <cell r="GQ613">
            <v>92695720.942670003</v>
          </cell>
          <cell r="GR613">
            <v>7766910.9165749997</v>
          </cell>
          <cell r="GU613" t="str">
            <v>Heat Pump (Central System)</v>
          </cell>
          <cell r="GX613" t="str">
            <v>Baseboard/Wall/Radiant</v>
          </cell>
          <cell r="GY613" t="str">
            <v>WA</v>
          </cell>
          <cell r="GZ613">
            <v>4956.49267578125</v>
          </cell>
        </row>
        <row r="614">
          <cell r="AD614" t="str">
            <v>WA</v>
          </cell>
          <cell r="AH614" t="str">
            <v>WA</v>
          </cell>
          <cell r="AI614" t="str">
            <v>1993-2006</v>
          </cell>
          <cell r="AJ614">
            <v>1904.288</v>
          </cell>
          <cell r="AK614" t="b">
            <v>1</v>
          </cell>
          <cell r="AN614" t="str">
            <v>OR</v>
          </cell>
          <cell r="AO614" t="str">
            <v>Natural Gas Other</v>
          </cell>
          <cell r="AP614" t="str">
            <v>1980-1992</v>
          </cell>
          <cell r="AQ614" t="str">
            <v>Basement</v>
          </cell>
          <cell r="AR614">
            <v>2892.1852952454001</v>
          </cell>
          <cell r="AU614" t="str">
            <v>No</v>
          </cell>
          <cell r="AV614" t="b">
            <v>0</v>
          </cell>
          <cell r="AX614">
            <v>9307052.2800996974</v>
          </cell>
          <cell r="AY614" t="b">
            <v>0</v>
          </cell>
          <cell r="AZ614">
            <v>2110147.3571854592</v>
          </cell>
          <cell r="BA614" t="str">
            <v/>
          </cell>
          <cell r="BB614" t="str">
            <v/>
          </cell>
          <cell r="BC614">
            <v>0.41717793103466477</v>
          </cell>
          <cell r="BF614" t="str">
            <v>ID</v>
          </cell>
          <cell r="BG614" t="str">
            <v>Central Air Conditioning (Ducted System)</v>
          </cell>
          <cell r="BH614" t="str">
            <v>1980-1992</v>
          </cell>
          <cell r="BI614" t="str">
            <v>Basement</v>
          </cell>
          <cell r="BJ614">
            <v>3785.76440429688</v>
          </cell>
          <cell r="BM614" t="str">
            <v>No</v>
          </cell>
          <cell r="BN614">
            <v>12087945.742919939</v>
          </cell>
          <cell r="BO614" t="b">
            <v>0</v>
          </cell>
          <cell r="BP614">
            <v>2405398.9872021517</v>
          </cell>
          <cell r="BQ614">
            <v>1</v>
          </cell>
          <cell r="BR614">
            <v>3785.76440429688</v>
          </cell>
          <cell r="BU614" t="str">
            <v>OR</v>
          </cell>
          <cell r="BV614" t="str">
            <v>Pre 1980</v>
          </cell>
          <cell r="BW614" t="str">
            <v>Electric Storage - Inside Conditioned Space</v>
          </cell>
          <cell r="BY614">
            <v>6932.7380000000003</v>
          </cell>
          <cell r="BZ614" t="str">
            <v>le55</v>
          </cell>
          <cell r="CF614" t="str">
            <v>Unconditioned</v>
          </cell>
          <cell r="CG614">
            <v>1188.027</v>
          </cell>
          <cell r="CH614" t="str">
            <v>OR</v>
          </cell>
          <cell r="CI614" t="str">
            <v>Top-Freezer w/o TTD Ice</v>
          </cell>
          <cell r="CJ614">
            <v>26136.594000000001</v>
          </cell>
          <cell r="CK614" t="b">
            <v>0</v>
          </cell>
          <cell r="CQ614" t="str">
            <v>Conditioned</v>
          </cell>
          <cell r="CR614">
            <v>2130.886</v>
          </cell>
          <cell r="CS614" t="str">
            <v>MT</v>
          </cell>
          <cell r="CT614" t="str">
            <v>Upright</v>
          </cell>
          <cell r="CU614">
            <v>42617.72</v>
          </cell>
          <cell r="CV614" t="b">
            <v>0</v>
          </cell>
          <cell r="CZ614">
            <v>1144.6790000000001</v>
          </cell>
          <cell r="DA614" t="str">
            <v>MT</v>
          </cell>
          <cell r="DC614" t="str">
            <v>Horizontal Axis</v>
          </cell>
          <cell r="DG614" t="str">
            <v>Electric</v>
          </cell>
          <cell r="DH614">
            <v>6932.7380000000003</v>
          </cell>
          <cell r="DI614" t="str">
            <v>OR</v>
          </cell>
          <cell r="DL614" t="str">
            <v>Electric</v>
          </cell>
          <cell r="DM614" t="str">
            <v>Electric</v>
          </cell>
          <cell r="DN614">
            <v>4956.4930000000004</v>
          </cell>
          <cell r="DO614" t="str">
            <v>WA</v>
          </cell>
          <cell r="DS614">
            <v>1150.8789999999999</v>
          </cell>
          <cell r="DT614" t="str">
            <v>WA</v>
          </cell>
          <cell r="DU614" t="str">
            <v>32to46</v>
          </cell>
          <cell r="DX614" t="b">
            <v>0</v>
          </cell>
          <cell r="DY614">
            <v>1188.027</v>
          </cell>
          <cell r="DZ614" t="str">
            <v>OR</v>
          </cell>
          <cell r="EC614" t="str">
            <v>Laptop</v>
          </cell>
          <cell r="ED614">
            <v>1524.7619999999999</v>
          </cell>
          <cell r="EE614" t="str">
            <v>WA</v>
          </cell>
          <cell r="EH614" t="str">
            <v>le20</v>
          </cell>
          <cell r="EI614">
            <v>1150.8789999999999</v>
          </cell>
          <cell r="EJ614" t="str">
            <v>WA</v>
          </cell>
          <cell r="EO614">
            <v>2079.9929999999999</v>
          </cell>
          <cell r="EP614" t="str">
            <v>WA</v>
          </cell>
          <cell r="ES614">
            <v>8264.9449999999997</v>
          </cell>
          <cell r="ET614" t="str">
            <v>OR</v>
          </cell>
          <cell r="EZ614" t="str">
            <v>WA</v>
          </cell>
          <cell r="FA614" t="str">
            <v>Other</v>
          </cell>
          <cell r="FB614">
            <v>450836.1</v>
          </cell>
          <cell r="FC614">
            <v>538999.60399999993</v>
          </cell>
          <cell r="FI614" t="str">
            <v>WA</v>
          </cell>
          <cell r="FJ614" t="str">
            <v>Garage</v>
          </cell>
          <cell r="FK614" t="str">
            <v>EISAnqnx</v>
          </cell>
          <cell r="FL614">
            <v>91485.72</v>
          </cell>
          <cell r="FS614" t="str">
            <v>WA</v>
          </cell>
          <cell r="FT614" t="str">
            <v>EISAnqnx</v>
          </cell>
          <cell r="FV614">
            <v>9020817.2600000016</v>
          </cell>
          <cell r="GD614" t="str">
            <v>WA</v>
          </cell>
          <cell r="GE614">
            <v>5257739.1679999996</v>
          </cell>
          <cell r="GF614">
            <v>3858087.4879999999</v>
          </cell>
          <cell r="GI614">
            <v>2</v>
          </cell>
          <cell r="GJ614">
            <v>1</v>
          </cell>
          <cell r="GK614" t="str">
            <v>WA</v>
          </cell>
          <cell r="GL614">
            <v>1904.288</v>
          </cell>
          <cell r="GM614" t="str">
            <v>1993-2006</v>
          </cell>
          <cell r="GN614">
            <v>-1</v>
          </cell>
          <cell r="GQ614">
            <v>13246783.380096002</v>
          </cell>
          <cell r="GR614">
            <v>1195726.2387999999</v>
          </cell>
          <cell r="GU614" t="str">
            <v>Heat Pump (Central System)</v>
          </cell>
          <cell r="GX614" t="str">
            <v>Propane/LP</v>
          </cell>
          <cell r="GY614" t="str">
            <v>WA</v>
          </cell>
          <cell r="GZ614">
            <v>4956.49267578125</v>
          </cell>
        </row>
        <row r="615">
          <cell r="AD615" t="str">
            <v>OR</v>
          </cell>
          <cell r="AH615" t="str">
            <v>OR</v>
          </cell>
          <cell r="AI615" t="str">
            <v>1993-2006</v>
          </cell>
          <cell r="AJ615">
            <v>6932.7380000000003</v>
          </cell>
          <cell r="AK615" t="b">
            <v>1</v>
          </cell>
          <cell r="AN615" t="str">
            <v>OR</v>
          </cell>
          <cell r="AO615" t="str">
            <v>Natural Gas Other</v>
          </cell>
          <cell r="AP615" t="str">
            <v>1980-1992</v>
          </cell>
          <cell r="AQ615" t="str">
            <v>Crawlspace</v>
          </cell>
          <cell r="AR615">
            <v>4040.5529860045999</v>
          </cell>
          <cell r="AU615" t="str">
            <v>No</v>
          </cell>
          <cell r="AV615" t="b">
            <v>0</v>
          </cell>
          <cell r="AX615">
            <v>13002499.508962803</v>
          </cell>
          <cell r="AY615" t="b">
            <v>0</v>
          </cell>
          <cell r="AZ615">
            <v>2947999.9843032127</v>
          </cell>
          <cell r="BA615" t="str">
            <v/>
          </cell>
          <cell r="BB615" t="str">
            <v/>
          </cell>
          <cell r="BC615">
            <v>0.58282210953372238</v>
          </cell>
          <cell r="BF615" t="str">
            <v>WA</v>
          </cell>
          <cell r="BG615" t="str">
            <v>Window A/C</v>
          </cell>
          <cell r="BH615" t="str">
            <v>Pre 1980</v>
          </cell>
          <cell r="BI615" t="str">
            <v>Slab on Grade</v>
          </cell>
          <cell r="BJ615">
            <v>1904.28771972656</v>
          </cell>
          <cell r="BM615" t="str">
            <v>No</v>
          </cell>
          <cell r="BN615">
            <v>2445105.432128903</v>
          </cell>
          <cell r="BO615" t="b">
            <v>0</v>
          </cell>
          <cell r="BP615">
            <v>1401860.4477539044</v>
          </cell>
          <cell r="BQ615">
            <v>1</v>
          </cell>
          <cell r="BR615">
            <v>1904.28771972656</v>
          </cell>
          <cell r="BU615" t="str">
            <v>WA</v>
          </cell>
          <cell r="BV615" t="str">
            <v>1980-1992</v>
          </cell>
          <cell r="BW615" t="str">
            <v>Gas Storage Inside Conditioned Space</v>
          </cell>
          <cell r="BY615">
            <v>4956.4930000000004</v>
          </cell>
          <cell r="BZ615" t="str">
            <v>le55</v>
          </cell>
          <cell r="CF615" t="str">
            <v>Conditioned</v>
          </cell>
          <cell r="CG615">
            <v>2003.7159999999999</v>
          </cell>
          <cell r="CH615" t="str">
            <v>WA</v>
          </cell>
          <cell r="CI615" t="str">
            <v>Bottom-Freezer (Including French Door) w/o TTD Ice</v>
          </cell>
          <cell r="CJ615">
            <v>42078.036</v>
          </cell>
          <cell r="CK615" t="b">
            <v>0</v>
          </cell>
          <cell r="CQ615" t="str">
            <v>Conditioned</v>
          </cell>
          <cell r="CR615">
            <v>2130.886</v>
          </cell>
          <cell r="CS615" t="str">
            <v>MT</v>
          </cell>
          <cell r="CT615" t="str">
            <v>Upright</v>
          </cell>
          <cell r="CU615">
            <v>42617.72</v>
          </cell>
          <cell r="CV615" t="b">
            <v>0</v>
          </cell>
          <cell r="CZ615">
            <v>2130.886</v>
          </cell>
          <cell r="DA615" t="str">
            <v>MT</v>
          </cell>
          <cell r="DC615" t="str">
            <v>Vertical Axis</v>
          </cell>
          <cell r="DG615" t="str">
            <v>Electric</v>
          </cell>
          <cell r="DH615">
            <v>3785.7640000000001</v>
          </cell>
          <cell r="DI615" t="str">
            <v>ID</v>
          </cell>
          <cell r="DL615" t="str">
            <v>Electric</v>
          </cell>
          <cell r="DM615" t="str">
            <v>Electric</v>
          </cell>
          <cell r="DN615">
            <v>1524.7619999999999</v>
          </cell>
          <cell r="DO615" t="str">
            <v>WA</v>
          </cell>
          <cell r="DS615">
            <v>4956.4930000000004</v>
          </cell>
          <cell r="DT615" t="str">
            <v>WA</v>
          </cell>
          <cell r="DU615" t="str">
            <v>lt32</v>
          </cell>
          <cell r="DX615" t="b">
            <v>0</v>
          </cell>
          <cell r="DY615">
            <v>1188.027</v>
          </cell>
          <cell r="DZ615" t="str">
            <v>OR</v>
          </cell>
          <cell r="EC615" t="str">
            <v>Other</v>
          </cell>
          <cell r="ED615">
            <v>6932.7380000000003</v>
          </cell>
          <cell r="EE615" t="str">
            <v>OR</v>
          </cell>
          <cell r="EH615" t="str">
            <v>le20</v>
          </cell>
          <cell r="EI615">
            <v>1188.027</v>
          </cell>
          <cell r="EJ615" t="str">
            <v>OR</v>
          </cell>
          <cell r="EO615">
            <v>2130.886</v>
          </cell>
          <cell r="EP615" t="str">
            <v>MT</v>
          </cell>
          <cell r="ES615">
            <v>1192.4649999999999</v>
          </cell>
          <cell r="ET615" t="str">
            <v>ID</v>
          </cell>
          <cell r="EZ615" t="str">
            <v>WA</v>
          </cell>
          <cell r="FA615" t="str">
            <v>Bathroom</v>
          </cell>
          <cell r="FB615">
            <v>456847.24799999996</v>
          </cell>
          <cell r="FC615">
            <v>298553.68400000001</v>
          </cell>
          <cell r="FI615" t="str">
            <v>WA</v>
          </cell>
          <cell r="FJ615" t="str">
            <v>Garage</v>
          </cell>
          <cell r="FK615" t="str">
            <v>EISAx</v>
          </cell>
          <cell r="FL615">
            <v>152476.19999999998</v>
          </cell>
          <cell r="FS615" t="str">
            <v>WA</v>
          </cell>
          <cell r="FT615" t="str">
            <v>EISAq</v>
          </cell>
          <cell r="FV615">
            <v>2899548.4050000003</v>
          </cell>
          <cell r="GD615" t="str">
            <v>OR</v>
          </cell>
          <cell r="GE615">
            <v>18316293.796</v>
          </cell>
          <cell r="GF615">
            <v>11938174.836000001</v>
          </cell>
          <cell r="GI615">
            <v>1</v>
          </cell>
          <cell r="GJ615">
            <v>2</v>
          </cell>
          <cell r="GK615" t="str">
            <v>OR</v>
          </cell>
          <cell r="GL615">
            <v>6932.7380000000003</v>
          </cell>
          <cell r="GM615" t="str">
            <v>1993-2006</v>
          </cell>
          <cell r="GN615">
            <v>0</v>
          </cell>
          <cell r="GQ615">
            <v>34321434.590415999</v>
          </cell>
          <cell r="GR615">
            <v>4227410.3139500003</v>
          </cell>
          <cell r="GU615" t="str">
            <v>Heat Pump (Ductless System)</v>
          </cell>
          <cell r="GX615" t="str">
            <v>None</v>
          </cell>
          <cell r="GY615" t="str">
            <v>WA</v>
          </cell>
          <cell r="GZ615">
            <v>1150.87915039063</v>
          </cell>
        </row>
        <row r="616">
          <cell r="AD616" t="str">
            <v>ID</v>
          </cell>
          <cell r="AH616" t="str">
            <v>ID</v>
          </cell>
          <cell r="AI616" t="str">
            <v>Pre 1980</v>
          </cell>
          <cell r="AJ616">
            <v>3785.7640000000001</v>
          </cell>
          <cell r="AK616" t="b">
            <v>1</v>
          </cell>
          <cell r="AN616" t="str">
            <v>WA</v>
          </cell>
          <cell r="AO616" t="str">
            <v>Baseboard/Wall/Radiant</v>
          </cell>
          <cell r="AP616" t="str">
            <v>1980-1992</v>
          </cell>
          <cell r="AQ616" t="str">
            <v>Crawlspace</v>
          </cell>
          <cell r="AR616">
            <v>2003.71557617188</v>
          </cell>
          <cell r="AU616" t="str">
            <v>No</v>
          </cell>
          <cell r="AV616" t="b">
            <v>1</v>
          </cell>
          <cell r="AX616">
            <v>2672956.5786132878</v>
          </cell>
          <cell r="AY616" t="b">
            <v>0</v>
          </cell>
          <cell r="AZ616">
            <v>935161.30993125227</v>
          </cell>
          <cell r="BA616">
            <v>1</v>
          </cell>
          <cell r="BB616">
            <v>2003.71557617188</v>
          </cell>
          <cell r="BC616">
            <v>0.99999978847894622</v>
          </cell>
          <cell r="BF616" t="str">
            <v>ID</v>
          </cell>
          <cell r="BG616" t="str">
            <v>Central Air Conditioning (Ducted System)</v>
          </cell>
          <cell r="BH616" t="str">
            <v>Post 2006</v>
          </cell>
          <cell r="BI616" t="str">
            <v>Basement</v>
          </cell>
          <cell r="BJ616">
            <v>1192.46508789063</v>
          </cell>
          <cell r="BM616" t="str">
            <v>No</v>
          </cell>
          <cell r="BN616">
            <v>3939904.6503906413</v>
          </cell>
          <cell r="BO616" t="b">
            <v>0</v>
          </cell>
          <cell r="BP616">
            <v>729460.70588989567</v>
          </cell>
          <cell r="BQ616">
            <v>1</v>
          </cell>
          <cell r="BR616">
            <v>1192.46508789063</v>
          </cell>
          <cell r="BU616" t="str">
            <v>WA</v>
          </cell>
          <cell r="BV616" t="str">
            <v>Pre 1980</v>
          </cell>
          <cell r="BW616" t="str">
            <v>Electric Storage - Inside Conditioned Space</v>
          </cell>
          <cell r="BY616">
            <v>1150.8789999999999</v>
          </cell>
          <cell r="BZ616" t="str">
            <v>le55</v>
          </cell>
          <cell r="CF616" t="str">
            <v>Conditioned</v>
          </cell>
          <cell r="CG616">
            <v>2003.7159999999999</v>
          </cell>
          <cell r="CH616" t="str">
            <v>WA</v>
          </cell>
          <cell r="CI616" t="str">
            <v>Top-Freezer w/o TTD Ice</v>
          </cell>
          <cell r="CJ616">
            <v>38070.603999999999</v>
          </cell>
          <cell r="CK616" t="b">
            <v>0</v>
          </cell>
          <cell r="CQ616" t="str">
            <v>Conditioned</v>
          </cell>
          <cell r="CR616">
            <v>1612.692</v>
          </cell>
          <cell r="CS616" t="str">
            <v>OR</v>
          </cell>
          <cell r="CT616" t="str">
            <v>Chest</v>
          </cell>
          <cell r="CU616">
            <v>16126.92</v>
          </cell>
          <cell r="CV616" t="b">
            <v>0</v>
          </cell>
          <cell r="CZ616">
            <v>1904.288</v>
          </cell>
          <cell r="DA616" t="str">
            <v>WA</v>
          </cell>
          <cell r="DC616" t="str">
            <v>Vertical Axis</v>
          </cell>
          <cell r="DG616" t="str">
            <v>Electric</v>
          </cell>
          <cell r="DH616">
            <v>1144.6790000000001</v>
          </cell>
          <cell r="DI616" t="str">
            <v>MT</v>
          </cell>
          <cell r="DL616" t="str">
            <v>Electric</v>
          </cell>
          <cell r="DM616" t="str">
            <v>Electric</v>
          </cell>
          <cell r="DN616">
            <v>1524.7619999999999</v>
          </cell>
          <cell r="DO616" t="str">
            <v>WA</v>
          </cell>
          <cell r="DS616">
            <v>4956.4930000000004</v>
          </cell>
          <cell r="DT616" t="str">
            <v>WA</v>
          </cell>
          <cell r="DU616" t="str">
            <v>32to46</v>
          </cell>
          <cell r="DX616" t="b">
            <v>0</v>
          </cell>
          <cell r="DY616">
            <v>1188.027</v>
          </cell>
          <cell r="DZ616" t="str">
            <v>OR</v>
          </cell>
          <cell r="EC616" t="str">
            <v>Laptop</v>
          </cell>
          <cell r="ED616">
            <v>6932.7380000000003</v>
          </cell>
          <cell r="EE616" t="str">
            <v>OR</v>
          </cell>
          <cell r="EH616" t="str">
            <v>le20</v>
          </cell>
          <cell r="EI616">
            <v>2003.7159999999999</v>
          </cell>
          <cell r="EJ616" t="str">
            <v>WA</v>
          </cell>
          <cell r="EO616">
            <v>3785.7640000000001</v>
          </cell>
          <cell r="EP616" t="str">
            <v>ID</v>
          </cell>
          <cell r="ES616">
            <v>1904.288</v>
          </cell>
          <cell r="ET616" t="str">
            <v>WA</v>
          </cell>
          <cell r="EZ616" t="str">
            <v>WA</v>
          </cell>
          <cell r="FA616" t="str">
            <v>Bedrooms</v>
          </cell>
          <cell r="FB616">
            <v>717330.32799999998</v>
          </cell>
          <cell r="FC616">
            <v>1069984.344</v>
          </cell>
          <cell r="FI616" t="str">
            <v>WA</v>
          </cell>
          <cell r="FJ616" t="str">
            <v>Kitchen</v>
          </cell>
          <cell r="FK616" t="str">
            <v>EISAnqnx</v>
          </cell>
          <cell r="FL616">
            <v>457428.6</v>
          </cell>
          <cell r="FS616" t="str">
            <v>WA</v>
          </cell>
          <cell r="FT616" t="str">
            <v>EISAx</v>
          </cell>
          <cell r="FV616">
            <v>1610860.2250000001</v>
          </cell>
          <cell r="GD616" t="str">
            <v>ID</v>
          </cell>
          <cell r="GE616">
            <v>5496929.3279999997</v>
          </cell>
          <cell r="GF616">
            <v>3259542.804</v>
          </cell>
          <cell r="GI616">
            <v>1</v>
          </cell>
          <cell r="GJ616">
            <v>3</v>
          </cell>
          <cell r="GK616" t="str">
            <v>ID</v>
          </cell>
          <cell r="GL616">
            <v>3785.7640000000001</v>
          </cell>
          <cell r="GM616" t="str">
            <v>Pre 1980</v>
          </cell>
          <cell r="GN616">
            <v>0</v>
          </cell>
          <cell r="GQ616">
            <v>23468935.33464</v>
          </cell>
          <cell r="GR616">
            <v>3838397.4768920001</v>
          </cell>
          <cell r="GU616" t="str">
            <v>Natural Gas FAF</v>
          </cell>
          <cell r="GX616" t="str">
            <v>None</v>
          </cell>
          <cell r="GY616" t="str">
            <v>WA</v>
          </cell>
          <cell r="GZ616">
            <v>4956.49267578125</v>
          </cell>
        </row>
        <row r="617">
          <cell r="AD617" t="str">
            <v>MT</v>
          </cell>
          <cell r="AH617" t="str">
            <v>MT</v>
          </cell>
          <cell r="AI617" t="str">
            <v>Pre 1980</v>
          </cell>
          <cell r="AJ617">
            <v>1144.6790000000001</v>
          </cell>
          <cell r="AK617" t="b">
            <v>1</v>
          </cell>
          <cell r="AN617" t="str">
            <v>WA</v>
          </cell>
          <cell r="AO617" t="str">
            <v>Wood</v>
          </cell>
          <cell r="AP617" t="str">
            <v>1980-1992</v>
          </cell>
          <cell r="AQ617" t="str">
            <v>Crawlspace</v>
          </cell>
          <cell r="AR617">
            <v>2003.71557617188</v>
          </cell>
          <cell r="AU617" t="str">
            <v>No</v>
          </cell>
          <cell r="AV617" t="b">
            <v>0</v>
          </cell>
          <cell r="AX617">
            <v>2672956.5786132878</v>
          </cell>
          <cell r="AY617" t="b">
            <v>0</v>
          </cell>
          <cell r="AZ617">
            <v>935161.30993125227</v>
          </cell>
          <cell r="BA617" t="str">
            <v/>
          </cell>
          <cell r="BB617" t="str">
            <v/>
          </cell>
          <cell r="BC617">
            <v>0.99999978847894622</v>
          </cell>
          <cell r="BF617" t="str">
            <v>OR</v>
          </cell>
          <cell r="BG617" t="str">
            <v>Window A/C</v>
          </cell>
          <cell r="BH617" t="str">
            <v>Pre 1980</v>
          </cell>
          <cell r="BI617" t="str">
            <v>Crawlspace</v>
          </cell>
          <cell r="BJ617">
            <v>1925.05932617188</v>
          </cell>
          <cell r="BM617" t="str">
            <v>No</v>
          </cell>
          <cell r="BN617">
            <v>2344722.2592773498</v>
          </cell>
          <cell r="BO617" t="b">
            <v>0</v>
          </cell>
          <cell r="BP617">
            <v>663339.83020129567</v>
          </cell>
          <cell r="BQ617">
            <v>1</v>
          </cell>
          <cell r="BR617">
            <v>1925.05932617188</v>
          </cell>
          <cell r="BU617" t="str">
            <v>WA</v>
          </cell>
          <cell r="BV617" t="str">
            <v>Pre 1980</v>
          </cell>
          <cell r="BW617" t="str">
            <v>Electric Storage - Inside Conditioned Space</v>
          </cell>
          <cell r="BY617">
            <v>4956.4930000000004</v>
          </cell>
          <cell r="BZ617" t="str">
            <v>gt55</v>
          </cell>
          <cell r="CF617" t="str">
            <v>Conditioned</v>
          </cell>
          <cell r="CG617">
            <v>6932.7380000000003</v>
          </cell>
          <cell r="CH617" t="str">
            <v>OR</v>
          </cell>
          <cell r="CI617" t="str">
            <v>Top-Freezer w/o TTD Ice</v>
          </cell>
          <cell r="CJ617">
            <v>138654.76</v>
          </cell>
          <cell r="CK617" t="b">
            <v>0</v>
          </cell>
          <cell r="CQ617" t="str">
            <v>Conditioned</v>
          </cell>
          <cell r="CR617">
            <v>1612.692</v>
          </cell>
          <cell r="CS617" t="str">
            <v>OR</v>
          </cell>
          <cell r="CT617" t="str">
            <v>Upright</v>
          </cell>
          <cell r="CU617">
            <v>29028.455999999998</v>
          </cell>
          <cell r="CV617" t="b">
            <v>0</v>
          </cell>
          <cell r="CZ617">
            <v>1144.6790000000001</v>
          </cell>
          <cell r="DA617" t="str">
            <v>MT</v>
          </cell>
          <cell r="DC617" t="str">
            <v>Horizontal Axis</v>
          </cell>
          <cell r="DG617" t="str">
            <v>Electric</v>
          </cell>
          <cell r="DH617">
            <v>2130.886</v>
          </cell>
          <cell r="DI617" t="str">
            <v>MT</v>
          </cell>
          <cell r="DL617" t="str">
            <v>Electric</v>
          </cell>
          <cell r="DM617" t="str">
            <v>Electric</v>
          </cell>
          <cell r="DN617">
            <v>4956.4930000000004</v>
          </cell>
          <cell r="DO617" t="str">
            <v>WA</v>
          </cell>
          <cell r="DS617">
            <v>1464.694</v>
          </cell>
          <cell r="DT617" t="str">
            <v>WA</v>
          </cell>
          <cell r="DU617" t="str">
            <v>lt32</v>
          </cell>
          <cell r="DX617" t="b">
            <v>0</v>
          </cell>
          <cell r="DY617">
            <v>1188.027</v>
          </cell>
          <cell r="DZ617" t="str">
            <v>OR</v>
          </cell>
          <cell r="EC617" t="str">
            <v>Desktop</v>
          </cell>
          <cell r="ED617">
            <v>6932.7380000000003</v>
          </cell>
          <cell r="EE617" t="str">
            <v>OR</v>
          </cell>
          <cell r="EH617" t="str">
            <v>le20</v>
          </cell>
          <cell r="EI617">
            <v>2003.7159999999999</v>
          </cell>
          <cell r="EJ617" t="str">
            <v>WA</v>
          </cell>
          <cell r="EO617">
            <v>3785.7640000000001</v>
          </cell>
          <cell r="EP617" t="str">
            <v>ID</v>
          </cell>
          <cell r="ES617">
            <v>8264.9449999999997</v>
          </cell>
          <cell r="ET617" t="str">
            <v>OR</v>
          </cell>
          <cell r="EZ617" t="str">
            <v>WA</v>
          </cell>
          <cell r="FA617" t="str">
            <v>Exterior</v>
          </cell>
          <cell r="FB617">
            <v>474880.69199999998</v>
          </cell>
          <cell r="FC617">
            <v>4626580.2439999999</v>
          </cell>
          <cell r="FI617" t="str">
            <v>WA</v>
          </cell>
          <cell r="FJ617" t="str">
            <v>Kitchen</v>
          </cell>
          <cell r="FK617" t="str">
            <v>EISAx</v>
          </cell>
          <cell r="FL617">
            <v>182971.44</v>
          </cell>
          <cell r="FS617" t="str">
            <v>OR</v>
          </cell>
          <cell r="FT617" t="str">
            <v>EISAnqnx</v>
          </cell>
          <cell r="FV617">
            <v>7452693.3500000006</v>
          </cell>
          <cell r="GD617" t="str">
            <v>MT</v>
          </cell>
          <cell r="GE617">
            <v>7491924.0550000006</v>
          </cell>
          <cell r="GF617">
            <v>2841093.2780000004</v>
          </cell>
          <cell r="GI617">
            <v>2</v>
          </cell>
          <cell r="GJ617">
            <v>1</v>
          </cell>
          <cell r="GK617" t="str">
            <v>MT</v>
          </cell>
          <cell r="GL617">
            <v>1144.6790000000001</v>
          </cell>
          <cell r="GM617" t="str">
            <v>Pre 1980</v>
          </cell>
          <cell r="GN617">
            <v>-1</v>
          </cell>
          <cell r="GQ617">
            <v>8808043.9181880001</v>
          </cell>
          <cell r="GR617">
            <v>675807.03480999998</v>
          </cell>
          <cell r="GU617" t="str">
            <v>Wood</v>
          </cell>
          <cell r="GX617" t="str">
            <v>Baseboard/Wall/Radiant</v>
          </cell>
          <cell r="GY617" t="str">
            <v>WA</v>
          </cell>
          <cell r="GZ617">
            <v>2003.71557617188</v>
          </cell>
        </row>
        <row r="618">
          <cell r="AD618" t="str">
            <v>MT</v>
          </cell>
          <cell r="AH618" t="str">
            <v>MT</v>
          </cell>
          <cell r="AI618" t="str">
            <v>Pre 1980</v>
          </cell>
          <cell r="AJ618">
            <v>2130.886</v>
          </cell>
          <cell r="AK618" t="b">
            <v>1</v>
          </cell>
          <cell r="AN618" t="str">
            <v>WA</v>
          </cell>
          <cell r="AO618" t="str">
            <v>Baseboard/Wall/Radiant</v>
          </cell>
          <cell r="AP618" t="str">
            <v>Pre 1980</v>
          </cell>
          <cell r="AQ618" t="str">
            <v>Crawlspace</v>
          </cell>
          <cell r="AR618">
            <v>2003.71557617188</v>
          </cell>
          <cell r="AU618" t="str">
            <v>No</v>
          </cell>
          <cell r="AV618" t="b">
            <v>1</v>
          </cell>
          <cell r="AX618">
            <v>1482749.5263671912</v>
          </cell>
          <cell r="AY618" t="b">
            <v>0</v>
          </cell>
          <cell r="AZ618">
            <v>778309.85351384466</v>
          </cell>
          <cell r="BA618">
            <v>1</v>
          </cell>
          <cell r="BB618">
            <v>2003.71557617188</v>
          </cell>
          <cell r="BC618">
            <v>0.99999978847894622</v>
          </cell>
          <cell r="BF618" t="str">
            <v>MT</v>
          </cell>
          <cell r="BG618" t="str">
            <v>Central Air Conditioning (Ducted System)</v>
          </cell>
          <cell r="BH618" t="str">
            <v>Pre 1980</v>
          </cell>
          <cell r="BI618" t="str">
            <v>Crawlspace</v>
          </cell>
          <cell r="BJ618">
            <v>1144.67944335938</v>
          </cell>
          <cell r="BM618" t="str">
            <v>No</v>
          </cell>
          <cell r="BN618">
            <v>3333306.5390625144</v>
          </cell>
          <cell r="BO618" t="b">
            <v>0</v>
          </cell>
          <cell r="BP618">
            <v>812835.84251799679</v>
          </cell>
          <cell r="BQ618">
            <v>1</v>
          </cell>
          <cell r="BR618">
            <v>1144.67944335938</v>
          </cell>
          <cell r="BU618" t="str">
            <v>OR</v>
          </cell>
          <cell r="BV618" t="str">
            <v>1980-1992</v>
          </cell>
          <cell r="BW618" t="str">
            <v>Electric Storage - Inside Conditioned Space</v>
          </cell>
          <cell r="BY618">
            <v>1188.027</v>
          </cell>
          <cell r="BZ618" t="str">
            <v>le55</v>
          </cell>
          <cell r="CF618" t="str">
            <v>Conditioned</v>
          </cell>
          <cell r="CG618">
            <v>6932.7380000000003</v>
          </cell>
          <cell r="CH618" t="str">
            <v>OR</v>
          </cell>
          <cell r="CI618" t="str">
            <v>Side-by-Side w/ TTD Ice</v>
          </cell>
          <cell r="CJ618">
            <v>173318.45</v>
          </cell>
          <cell r="CK618" t="b">
            <v>0</v>
          </cell>
          <cell r="CQ618" t="str">
            <v>Conditioned</v>
          </cell>
          <cell r="CR618">
            <v>1904.288</v>
          </cell>
          <cell r="CS618" t="str">
            <v>WA</v>
          </cell>
          <cell r="CT618" t="str">
            <v>Upright</v>
          </cell>
          <cell r="CU618">
            <v>39990.048000000003</v>
          </cell>
          <cell r="CV618" t="b">
            <v>0</v>
          </cell>
          <cell r="CZ618">
            <v>3785.7640000000001</v>
          </cell>
          <cell r="DA618" t="str">
            <v>ID</v>
          </cell>
          <cell r="DC618" t="str">
            <v>Vertical Axis</v>
          </cell>
          <cell r="DG618" t="str">
            <v>Electric</v>
          </cell>
          <cell r="DH618">
            <v>1904.288</v>
          </cell>
          <cell r="DI618" t="str">
            <v>WA</v>
          </cell>
          <cell r="DL618" t="str">
            <v>Gas</v>
          </cell>
          <cell r="DM618" t="str">
            <v>Electric</v>
          </cell>
          <cell r="DN618">
            <v>6932.7380000000003</v>
          </cell>
          <cell r="DO618" t="str">
            <v>OR</v>
          </cell>
          <cell r="DS618">
            <v>1188.027</v>
          </cell>
          <cell r="DT618" t="str">
            <v>OR</v>
          </cell>
          <cell r="DU618" t="str">
            <v>lt32</v>
          </cell>
          <cell r="DX618" t="b">
            <v>0</v>
          </cell>
          <cell r="DY618">
            <v>1524.7619999999999</v>
          </cell>
          <cell r="DZ618" t="str">
            <v>WA</v>
          </cell>
          <cell r="EC618" t="str">
            <v>Laptop</v>
          </cell>
          <cell r="ED618">
            <v>6932.7380000000003</v>
          </cell>
          <cell r="EE618" t="str">
            <v>OR</v>
          </cell>
          <cell r="EH618" t="str">
            <v>le20</v>
          </cell>
          <cell r="EI618">
            <v>2003.7159999999999</v>
          </cell>
          <cell r="EJ618" t="str">
            <v>WA</v>
          </cell>
          <cell r="EO618">
            <v>1192.4649999999999</v>
          </cell>
          <cell r="EP618" t="str">
            <v>ID</v>
          </cell>
          <cell r="ES618">
            <v>2079.9929999999999</v>
          </cell>
          <cell r="ET618" t="str">
            <v>WA</v>
          </cell>
          <cell r="EZ618" t="str">
            <v>WA</v>
          </cell>
          <cell r="FA618" t="str">
            <v>Garage</v>
          </cell>
          <cell r="FB618">
            <v>208386.46399999998</v>
          </cell>
          <cell r="FC618">
            <v>805493.83199999994</v>
          </cell>
          <cell r="FI618" t="str">
            <v>WA</v>
          </cell>
          <cell r="FJ618" t="str">
            <v>Living Room/Family Room</v>
          </cell>
          <cell r="FK618" t="str">
            <v>EISAnqnx</v>
          </cell>
          <cell r="FL618">
            <v>335447.64</v>
          </cell>
          <cell r="FS618" t="str">
            <v>OR</v>
          </cell>
          <cell r="FT618" t="str">
            <v>EISAq</v>
          </cell>
          <cell r="FV618">
            <v>1511336.8840000001</v>
          </cell>
          <cell r="GD618" t="str">
            <v>MT</v>
          </cell>
          <cell r="GE618">
            <v>7828875.1639999999</v>
          </cell>
          <cell r="GF618">
            <v>5859936.5</v>
          </cell>
          <cell r="GI618">
            <v>3</v>
          </cell>
          <cell r="GJ618">
            <v>3</v>
          </cell>
          <cell r="GK618" t="str">
            <v>MT</v>
          </cell>
          <cell r="GL618">
            <v>2130.886</v>
          </cell>
          <cell r="GM618" t="str">
            <v>Pre 1980</v>
          </cell>
          <cell r="GN618">
            <v>0</v>
          </cell>
          <cell r="GQ618">
            <v>17093963.230227999</v>
          </cell>
          <cell r="GR618">
            <v>1328692.6564399998</v>
          </cell>
          <cell r="GU618" t="str">
            <v>Wood</v>
          </cell>
          <cell r="GX618" t="str">
            <v>Wood</v>
          </cell>
          <cell r="GY618" t="str">
            <v>WA</v>
          </cell>
          <cell r="GZ618">
            <v>2003.71557617188</v>
          </cell>
        </row>
        <row r="619">
          <cell r="AD619" t="str">
            <v>WA</v>
          </cell>
          <cell r="AH619" t="str">
            <v>WA</v>
          </cell>
          <cell r="AI619" t="str">
            <v>Pre 1980</v>
          </cell>
          <cell r="AJ619">
            <v>1904.288</v>
          </cell>
          <cell r="AK619" t="b">
            <v>1</v>
          </cell>
          <cell r="AN619" t="str">
            <v>WA</v>
          </cell>
          <cell r="AO619" t="str">
            <v>Baseboard/Wall/Radiant</v>
          </cell>
          <cell r="AP619" t="str">
            <v>1980-1992</v>
          </cell>
          <cell r="AQ619" t="str">
            <v>Slab on Grade</v>
          </cell>
          <cell r="AR619">
            <v>1464.69372558594</v>
          </cell>
          <cell r="AU619" t="str">
            <v>No</v>
          </cell>
          <cell r="AV619" t="b">
            <v>0</v>
          </cell>
          <cell r="AX619">
            <v>1754703.0832519562</v>
          </cell>
          <cell r="AY619" t="b">
            <v>0</v>
          </cell>
          <cell r="AZ619">
            <v>731936.74854980595</v>
          </cell>
          <cell r="BA619" t="str">
            <v/>
          </cell>
          <cell r="BB619" t="str">
            <v/>
          </cell>
          <cell r="BC619">
            <v>0.99999981264751547</v>
          </cell>
          <cell r="BF619" t="str">
            <v>WA</v>
          </cell>
          <cell r="BG619" t="str">
            <v>Heat Pump (Central System)</v>
          </cell>
          <cell r="BH619" t="str">
            <v>1993-2006</v>
          </cell>
          <cell r="BI619" t="str">
            <v>Crawlspace</v>
          </cell>
          <cell r="BJ619">
            <v>1904.28771972656</v>
          </cell>
          <cell r="BM619" t="str">
            <v>No</v>
          </cell>
          <cell r="BN619">
            <v>3839044.0429687449</v>
          </cell>
          <cell r="BO619" t="b">
            <v>0</v>
          </cell>
          <cell r="BP619">
            <v>492873.84134033136</v>
          </cell>
          <cell r="BQ619">
            <v>1</v>
          </cell>
          <cell r="BR619">
            <v>1904.28771972656</v>
          </cell>
          <cell r="BU619" t="str">
            <v>OR</v>
          </cell>
          <cell r="BV619" t="str">
            <v>1980-1992</v>
          </cell>
          <cell r="BW619" t="str">
            <v>Electric Storage - Inside Conditioned Space</v>
          </cell>
          <cell r="BY619">
            <v>1188.027</v>
          </cell>
          <cell r="BZ619" t="str">
            <v>le55</v>
          </cell>
          <cell r="CF619" t="str">
            <v>Conditioned</v>
          </cell>
          <cell r="CG619">
            <v>2003.7159999999999</v>
          </cell>
          <cell r="CH619" t="str">
            <v>WA</v>
          </cell>
          <cell r="CI619" t="str">
            <v>Bottom-Freezer (Including French Door) w/ TTD Ice</v>
          </cell>
          <cell r="CJ619">
            <v>62115.195999999996</v>
          </cell>
          <cell r="CK619" t="b">
            <v>0</v>
          </cell>
          <cell r="CQ619" t="str">
            <v>Unconditioned</v>
          </cell>
          <cell r="CR619">
            <v>2079.9929999999999</v>
          </cell>
          <cell r="CS619" t="str">
            <v>WA</v>
          </cell>
          <cell r="CT619" t="str">
            <v>Upright</v>
          </cell>
          <cell r="CU619">
            <v>31199.895</v>
          </cell>
          <cell r="CV619" t="b">
            <v>0</v>
          </cell>
          <cell r="CZ619">
            <v>3785.7640000000001</v>
          </cell>
          <cell r="DA619" t="str">
            <v>ID</v>
          </cell>
          <cell r="DC619" t="str">
            <v>Horizontal Axis</v>
          </cell>
          <cell r="DG619" t="str">
            <v>Electric</v>
          </cell>
          <cell r="DH619">
            <v>1144.6790000000001</v>
          </cell>
          <cell r="DI619" t="str">
            <v>MT</v>
          </cell>
          <cell r="DL619" t="str">
            <v>Electric</v>
          </cell>
          <cell r="DM619" t="str">
            <v>Electric</v>
          </cell>
          <cell r="DN619">
            <v>6932.7380000000003</v>
          </cell>
          <cell r="DO619" t="str">
            <v>OR</v>
          </cell>
          <cell r="DS619">
            <v>4956.4930000000004</v>
          </cell>
          <cell r="DT619" t="str">
            <v>WA</v>
          </cell>
          <cell r="DU619" t="str">
            <v>lt32</v>
          </cell>
          <cell r="DX619" t="b">
            <v>0</v>
          </cell>
          <cell r="DY619">
            <v>1524.7619999999999</v>
          </cell>
          <cell r="DZ619" t="str">
            <v>WA</v>
          </cell>
          <cell r="EC619" t="str">
            <v>Laptop</v>
          </cell>
          <cell r="ED619">
            <v>1188.027</v>
          </cell>
          <cell r="EE619" t="str">
            <v>OR</v>
          </cell>
          <cell r="EH619" t="str">
            <v>le20</v>
          </cell>
          <cell r="EI619">
            <v>2003.7159999999999</v>
          </cell>
          <cell r="EJ619" t="str">
            <v>WA</v>
          </cell>
          <cell r="EO619">
            <v>1904.288</v>
          </cell>
          <cell r="EP619" t="str">
            <v>WA</v>
          </cell>
          <cell r="ES619">
            <v>3785.7640000000001</v>
          </cell>
          <cell r="ET619" t="str">
            <v>ID</v>
          </cell>
          <cell r="EZ619" t="str">
            <v>WA</v>
          </cell>
          <cell r="FA619" t="str">
            <v>Kitchen</v>
          </cell>
          <cell r="FB619">
            <v>130241.54</v>
          </cell>
          <cell r="FC619">
            <v>428795.22399999999</v>
          </cell>
          <cell r="FI619" t="str">
            <v>WA</v>
          </cell>
          <cell r="FJ619" t="str">
            <v>Living Room/Family Room</v>
          </cell>
          <cell r="FK619" t="str">
            <v>EISAq</v>
          </cell>
          <cell r="FL619">
            <v>79287.623999999996</v>
          </cell>
          <cell r="FS619" t="str">
            <v>OR</v>
          </cell>
          <cell r="FT619" t="str">
            <v>EISAx</v>
          </cell>
          <cell r="FV619">
            <v>9636505.8200000003</v>
          </cell>
          <cell r="GD619" t="str">
            <v>WA</v>
          </cell>
          <cell r="GE619">
            <v>1932852.32</v>
          </cell>
          <cell r="GF619">
            <v>1972842.368</v>
          </cell>
          <cell r="GI619">
            <v>2</v>
          </cell>
          <cell r="GJ619">
            <v>3</v>
          </cell>
          <cell r="GK619" t="str">
            <v>WA</v>
          </cell>
          <cell r="GL619">
            <v>1904.288</v>
          </cell>
          <cell r="GM619" t="str">
            <v>Pre 1980</v>
          </cell>
          <cell r="GN619">
            <v>0</v>
          </cell>
          <cell r="GQ619">
            <v>12424170.954144001</v>
          </cell>
          <cell r="GR619">
            <v>1518641.11568</v>
          </cell>
          <cell r="GU619" t="str">
            <v>Natural Gas FAF</v>
          </cell>
          <cell r="GX619" t="str">
            <v>Wood</v>
          </cell>
          <cell r="GY619" t="str">
            <v>WA</v>
          </cell>
          <cell r="GZ619">
            <v>1464.69372558594</v>
          </cell>
        </row>
        <row r="620">
          <cell r="AD620" t="str">
            <v>MT</v>
          </cell>
          <cell r="AH620" t="str">
            <v>MT</v>
          </cell>
          <cell r="AI620" t="str">
            <v>Pre 1980</v>
          </cell>
          <cell r="AJ620">
            <v>1144.6790000000001</v>
          </cell>
          <cell r="AK620" t="b">
            <v>1</v>
          </cell>
          <cell r="AN620" t="str">
            <v>WA</v>
          </cell>
          <cell r="AO620" t="str">
            <v>Natural Gas FAF</v>
          </cell>
          <cell r="AP620" t="str">
            <v>1980-1992</v>
          </cell>
          <cell r="AQ620" t="str">
            <v>Slab on Grade</v>
          </cell>
          <cell r="AR620">
            <v>1464.69372558594</v>
          </cell>
          <cell r="AU620" t="str">
            <v>No</v>
          </cell>
          <cell r="AV620" t="b">
            <v>1</v>
          </cell>
          <cell r="AX620">
            <v>1754703.0832519562</v>
          </cell>
          <cell r="AY620" t="b">
            <v>0</v>
          </cell>
          <cell r="AZ620">
            <v>731936.74854980595</v>
          </cell>
          <cell r="BA620">
            <v>1</v>
          </cell>
          <cell r="BB620">
            <v>1464.69372558594</v>
          </cell>
          <cell r="BC620">
            <v>0.99999981264751547</v>
          </cell>
          <cell r="BF620" t="str">
            <v>ID</v>
          </cell>
          <cell r="BG620" t="str">
            <v>Heat Pump (Central System)</v>
          </cell>
          <cell r="BH620" t="str">
            <v>Post 2006</v>
          </cell>
          <cell r="BI620" t="str">
            <v>Basement</v>
          </cell>
          <cell r="BJ620">
            <v>1192.46508789063</v>
          </cell>
          <cell r="BM620" t="str">
            <v>No</v>
          </cell>
          <cell r="BN620">
            <v>3837352.6528320475</v>
          </cell>
          <cell r="BO620" t="b">
            <v>0</v>
          </cell>
          <cell r="BP620">
            <v>1056178.25299561</v>
          </cell>
          <cell r="BQ620">
            <v>1</v>
          </cell>
          <cell r="BR620">
            <v>1192.46508789063</v>
          </cell>
          <cell r="BU620" t="str">
            <v>OR</v>
          </cell>
          <cell r="BV620" t="str">
            <v>Pre 1980</v>
          </cell>
          <cell r="BW620" t="str">
            <v>Electric Storage - Inside Conditioned Space</v>
          </cell>
          <cell r="BY620">
            <v>1188.027</v>
          </cell>
          <cell r="BZ620" t="str">
            <v>le55</v>
          </cell>
          <cell r="CF620" t="str">
            <v>Conditioned</v>
          </cell>
          <cell r="CG620">
            <v>4956.4930000000004</v>
          </cell>
          <cell r="CH620" t="str">
            <v>WA</v>
          </cell>
          <cell r="CI620" t="str">
            <v>Bottom-Freezer (Including French Door) w/o TTD Ice</v>
          </cell>
          <cell r="CJ620">
            <v>104086.353</v>
          </cell>
          <cell r="CK620" t="b">
            <v>0</v>
          </cell>
          <cell r="CQ620" t="str">
            <v>Unconditioned</v>
          </cell>
          <cell r="CR620">
            <v>3785.7640000000001</v>
          </cell>
          <cell r="CS620" t="str">
            <v>ID</v>
          </cell>
          <cell r="CT620" t="str">
            <v>Chest</v>
          </cell>
          <cell r="CU620">
            <v>56786.46</v>
          </cell>
          <cell r="CV620" t="b">
            <v>0</v>
          </cell>
          <cell r="CZ620">
            <v>2079.9929999999999</v>
          </cell>
          <cell r="DA620" t="str">
            <v>WA</v>
          </cell>
          <cell r="DC620" t="str">
            <v>Vertical Axis</v>
          </cell>
          <cell r="DG620" t="str">
            <v>Electric</v>
          </cell>
          <cell r="DH620">
            <v>3785.7640000000001</v>
          </cell>
          <cell r="DI620" t="str">
            <v>ID</v>
          </cell>
          <cell r="DL620" t="str">
            <v>Electric</v>
          </cell>
          <cell r="DM620" t="str">
            <v>Electric</v>
          </cell>
          <cell r="DN620">
            <v>4956.4930000000004</v>
          </cell>
          <cell r="DO620" t="str">
            <v>WA</v>
          </cell>
          <cell r="DS620">
            <v>4956.4930000000004</v>
          </cell>
          <cell r="DT620" t="str">
            <v>WA</v>
          </cell>
          <cell r="DU620" t="str">
            <v>gt46</v>
          </cell>
          <cell r="DX620" t="b">
            <v>0</v>
          </cell>
          <cell r="DY620">
            <v>1464.694</v>
          </cell>
          <cell r="DZ620" t="str">
            <v>WA</v>
          </cell>
          <cell r="EC620" t="str">
            <v>Laptop</v>
          </cell>
          <cell r="ED620">
            <v>1188.027</v>
          </cell>
          <cell r="EE620" t="str">
            <v>OR</v>
          </cell>
          <cell r="EH620" t="str">
            <v>le20</v>
          </cell>
          <cell r="EI620">
            <v>2003.7159999999999</v>
          </cell>
          <cell r="EJ620" t="str">
            <v>WA</v>
          </cell>
          <cell r="EO620">
            <v>8264.9449999999997</v>
          </cell>
          <cell r="EP620" t="str">
            <v>OR</v>
          </cell>
          <cell r="ES620">
            <v>2079.9929999999999</v>
          </cell>
          <cell r="ET620" t="str">
            <v>WA</v>
          </cell>
          <cell r="EZ620" t="str">
            <v>WA</v>
          </cell>
          <cell r="FA620" t="str">
            <v>Living Room/Family Room</v>
          </cell>
          <cell r="FB620">
            <v>663229.99599999993</v>
          </cell>
          <cell r="FC620">
            <v>1376552.892</v>
          </cell>
          <cell r="FI620" t="str">
            <v>WA</v>
          </cell>
          <cell r="FJ620" t="str">
            <v>Living Room/Family Room</v>
          </cell>
          <cell r="FK620" t="str">
            <v>EISAx</v>
          </cell>
          <cell r="FL620">
            <v>2005062.03</v>
          </cell>
          <cell r="FS620" t="str">
            <v>WA</v>
          </cell>
          <cell r="FT620" t="str">
            <v>EISAnqnx</v>
          </cell>
          <cell r="FV620">
            <v>1448523.9</v>
          </cell>
          <cell r="GD620" t="str">
            <v>MT</v>
          </cell>
          <cell r="GE620">
            <v>1259146.9000000001</v>
          </cell>
          <cell r="GF620">
            <v>929479.34800000011</v>
          </cell>
          <cell r="GI620">
            <v>3</v>
          </cell>
          <cell r="GJ620">
            <v>2</v>
          </cell>
          <cell r="GK620" t="str">
            <v>MT</v>
          </cell>
          <cell r="GL620">
            <v>1144.6790000000001</v>
          </cell>
          <cell r="GM620" t="str">
            <v>Pre 1980</v>
          </cell>
          <cell r="GN620">
            <v>0</v>
          </cell>
          <cell r="GQ620">
            <v>9416870.0613130014</v>
          </cell>
          <cell r="GR620">
            <v>572173.52154500003</v>
          </cell>
          <cell r="GU620" t="str">
            <v>Natural Gas FAF</v>
          </cell>
          <cell r="GX620" t="str">
            <v>Wood</v>
          </cell>
          <cell r="GY620" t="str">
            <v>WA</v>
          </cell>
          <cell r="GZ620">
            <v>1524.76245117188</v>
          </cell>
        </row>
        <row r="621">
          <cell r="AD621" t="str">
            <v>ID</v>
          </cell>
          <cell r="AH621" t="str">
            <v>ID</v>
          </cell>
          <cell r="AI621" t="str">
            <v>Pre 1980</v>
          </cell>
          <cell r="AJ621">
            <v>3785.7640000000001</v>
          </cell>
          <cell r="AK621" t="b">
            <v>1</v>
          </cell>
          <cell r="AN621" t="str">
            <v>WA</v>
          </cell>
          <cell r="AO621" t="str">
            <v>Baseboard/Wall/Radiant</v>
          </cell>
          <cell r="AP621" t="str">
            <v>Pre 1980</v>
          </cell>
          <cell r="AQ621" t="str">
            <v>Crawlspace</v>
          </cell>
          <cell r="AR621">
            <v>2003.71557617188</v>
          </cell>
          <cell r="AU621" t="str">
            <v>No</v>
          </cell>
          <cell r="AV621" t="b">
            <v>1</v>
          </cell>
          <cell r="AX621">
            <v>3684832.9445800874</v>
          </cell>
          <cell r="AY621" t="b">
            <v>0</v>
          </cell>
          <cell r="AZ621">
            <v>1399610.7585659947</v>
          </cell>
          <cell r="BA621">
            <v>1</v>
          </cell>
          <cell r="BB621">
            <v>2003.71557617188</v>
          </cell>
          <cell r="BC621">
            <v>0.99999978847894622</v>
          </cell>
          <cell r="BF621" t="str">
            <v>WA</v>
          </cell>
          <cell r="BG621" t="str">
            <v>Central Air Conditioning (Ducted System)</v>
          </cell>
          <cell r="BH621" t="str">
            <v>1993-2006</v>
          </cell>
          <cell r="BI621" t="str">
            <v>Slab on Grade</v>
          </cell>
          <cell r="BJ621">
            <v>1904.28771972656</v>
          </cell>
          <cell r="BM621" t="str">
            <v>No</v>
          </cell>
          <cell r="BN621">
            <v>3244906.2744140583</v>
          </cell>
          <cell r="BO621" t="b">
            <v>0</v>
          </cell>
          <cell r="BP621">
            <v>756716.33262634173</v>
          </cell>
          <cell r="BQ621">
            <v>1</v>
          </cell>
          <cell r="BR621">
            <v>1904.28771972656</v>
          </cell>
          <cell r="BU621" t="str">
            <v>OR</v>
          </cell>
          <cell r="BV621" t="str">
            <v>Post 2006</v>
          </cell>
          <cell r="BW621" t="str">
            <v>Gas Storage Outside Conditioned Space</v>
          </cell>
          <cell r="BY621">
            <v>6932.7380000000003</v>
          </cell>
          <cell r="BZ621" t="str">
            <v>le55</v>
          </cell>
          <cell r="CF621" t="str">
            <v>Conditioned</v>
          </cell>
          <cell r="CG621">
            <v>4956.4930000000004</v>
          </cell>
          <cell r="CH621" t="str">
            <v>WA</v>
          </cell>
          <cell r="CI621" t="str">
            <v>Refrigerator Only</v>
          </cell>
          <cell r="CJ621">
            <v>59477.916000000005</v>
          </cell>
          <cell r="CK621" t="b">
            <v>0</v>
          </cell>
          <cell r="CQ621" t="str">
            <v>Unconditioned</v>
          </cell>
          <cell r="CR621">
            <v>1612.692</v>
          </cell>
          <cell r="CS621" t="str">
            <v>OR</v>
          </cell>
          <cell r="CT621" t="str">
            <v>Chest</v>
          </cell>
          <cell r="CU621">
            <v>29028.455999999998</v>
          </cell>
          <cell r="CV621" t="b">
            <v>0</v>
          </cell>
          <cell r="CZ621">
            <v>3785.7640000000001</v>
          </cell>
          <cell r="DA621" t="str">
            <v>ID</v>
          </cell>
          <cell r="DC621" t="str">
            <v>Horizontal Axis</v>
          </cell>
          <cell r="DG621" t="str">
            <v>Electric</v>
          </cell>
          <cell r="DH621">
            <v>3785.7640000000001</v>
          </cell>
          <cell r="DI621" t="str">
            <v>ID</v>
          </cell>
          <cell r="DL621" t="str">
            <v>Electric</v>
          </cell>
          <cell r="DM621" t="str">
            <v>Electric</v>
          </cell>
          <cell r="DN621">
            <v>1150.8789999999999</v>
          </cell>
          <cell r="DO621" t="str">
            <v>WA</v>
          </cell>
          <cell r="DS621">
            <v>4956.4930000000004</v>
          </cell>
          <cell r="DT621" t="str">
            <v>WA</v>
          </cell>
          <cell r="DU621" t="str">
            <v>lt32</v>
          </cell>
          <cell r="DX621" t="b">
            <v>0</v>
          </cell>
          <cell r="DY621">
            <v>1464.694</v>
          </cell>
          <cell r="DZ621" t="str">
            <v>WA</v>
          </cell>
          <cell r="EC621" t="str">
            <v>Desktop</v>
          </cell>
          <cell r="ED621">
            <v>1188.027</v>
          </cell>
          <cell r="EE621" t="str">
            <v>OR</v>
          </cell>
          <cell r="EH621" t="str">
            <v>le20</v>
          </cell>
          <cell r="EI621">
            <v>2003.7159999999999</v>
          </cell>
          <cell r="EJ621" t="str">
            <v>WA</v>
          </cell>
          <cell r="EO621">
            <v>2079.9929999999999</v>
          </cell>
          <cell r="EP621" t="str">
            <v>WA</v>
          </cell>
          <cell r="ES621">
            <v>2079.9929999999999</v>
          </cell>
          <cell r="ET621" t="str">
            <v>WA</v>
          </cell>
          <cell r="EZ621" t="str">
            <v>WA</v>
          </cell>
          <cell r="FA621" t="str">
            <v>Other</v>
          </cell>
          <cell r="FB621">
            <v>725345.19199999992</v>
          </cell>
          <cell r="FC621">
            <v>1011876.58</v>
          </cell>
          <cell r="FI621" t="str">
            <v>WA</v>
          </cell>
          <cell r="FJ621" t="str">
            <v>Other</v>
          </cell>
          <cell r="FK621" t="str">
            <v>EISAnqnx</v>
          </cell>
          <cell r="FL621">
            <v>343071.45</v>
          </cell>
          <cell r="FS621" t="str">
            <v>WA</v>
          </cell>
          <cell r="FT621" t="str">
            <v>EISAq</v>
          </cell>
          <cell r="FV621">
            <v>704440.04399999999</v>
          </cell>
          <cell r="GD621" t="str">
            <v>ID</v>
          </cell>
          <cell r="GE621">
            <v>6397941.1600000001</v>
          </cell>
          <cell r="GF621">
            <v>4088625.12</v>
          </cell>
          <cell r="GI621">
            <v>1</v>
          </cell>
          <cell r="GJ621">
            <v>3</v>
          </cell>
          <cell r="GK621" t="str">
            <v>ID</v>
          </cell>
          <cell r="GL621">
            <v>3785.7640000000001</v>
          </cell>
          <cell r="GM621" t="str">
            <v>Pre 1980</v>
          </cell>
          <cell r="GN621">
            <v>-1</v>
          </cell>
          <cell r="GQ621">
            <v>21698113.937528003</v>
          </cell>
          <cell r="GR621">
            <v>3948116.4891400002</v>
          </cell>
          <cell r="GU621" t="str">
            <v>Heat Pump (Central System)</v>
          </cell>
          <cell r="GX621" t="str">
            <v>None</v>
          </cell>
          <cell r="GY621" t="str">
            <v>WA</v>
          </cell>
          <cell r="GZ621">
            <v>1464.69372558594</v>
          </cell>
        </row>
        <row r="622">
          <cell r="AD622" t="str">
            <v>ID</v>
          </cell>
          <cell r="AH622" t="str">
            <v>ID</v>
          </cell>
          <cell r="AI622" t="str">
            <v>Pre 1980</v>
          </cell>
          <cell r="AJ622">
            <v>3785.7640000000001</v>
          </cell>
          <cell r="AK622" t="b">
            <v>1</v>
          </cell>
          <cell r="AN622" t="str">
            <v>OR</v>
          </cell>
          <cell r="AO622" t="str">
            <v>Baseboard/Wall/Radiant</v>
          </cell>
          <cell r="AP622" t="str">
            <v>Pre 1980</v>
          </cell>
          <cell r="AQ622" t="str">
            <v>Crawlspace</v>
          </cell>
          <cell r="AR622">
            <v>6932.73828125</v>
          </cell>
          <cell r="AU622" t="str">
            <v>No</v>
          </cell>
          <cell r="AV622" t="b">
            <v>0</v>
          </cell>
          <cell r="AX622">
            <v>10399107.421875</v>
          </cell>
          <cell r="AY622" t="b">
            <v>0</v>
          </cell>
          <cell r="AZ622">
            <v>7352127.3508359371</v>
          </cell>
          <cell r="BA622" t="str">
            <v/>
          </cell>
          <cell r="BB622" t="str">
            <v/>
          </cell>
          <cell r="BC622">
            <v>1.0000000405683873</v>
          </cell>
          <cell r="BF622" t="str">
            <v>OR</v>
          </cell>
          <cell r="BG622" t="str">
            <v>Heat Pump (Central System)</v>
          </cell>
          <cell r="BH622" t="str">
            <v>Pre 1980</v>
          </cell>
          <cell r="BI622" t="str">
            <v>Crawlspace</v>
          </cell>
          <cell r="BJ622">
            <v>1612.69177246094</v>
          </cell>
          <cell r="BM622" t="str">
            <v>No</v>
          </cell>
          <cell r="BN622">
            <v>2818985.2182617229</v>
          </cell>
          <cell r="BO622" t="b">
            <v>0</v>
          </cell>
          <cell r="BP622">
            <v>990813.79589259182</v>
          </cell>
          <cell r="BQ622">
            <v>1</v>
          </cell>
          <cell r="BR622">
            <v>1612.69177246094</v>
          </cell>
          <cell r="BU622" t="str">
            <v>OR</v>
          </cell>
          <cell r="BV622" t="str">
            <v>Pre 1980</v>
          </cell>
          <cell r="BW622" t="str">
            <v>Electric Storage - Inside Conditioned Space</v>
          </cell>
          <cell r="BY622">
            <v>6932.7380000000003</v>
          </cell>
          <cell r="BZ622" t="str">
            <v>le55</v>
          </cell>
          <cell r="CF622" t="str">
            <v>Unconditioned</v>
          </cell>
          <cell r="CG622">
            <v>4956.4930000000004</v>
          </cell>
          <cell r="CH622" t="str">
            <v>WA</v>
          </cell>
          <cell r="CI622" t="str">
            <v>Bottom-Freezer (Including French Door) w/o TTD Ice</v>
          </cell>
          <cell r="CJ622">
            <v>99129.860000000015</v>
          </cell>
          <cell r="CK622" t="b">
            <v>0</v>
          </cell>
          <cell r="CQ622" t="str">
            <v>Unconditioned</v>
          </cell>
          <cell r="CR622">
            <v>1612.692</v>
          </cell>
          <cell r="CS622" t="str">
            <v>OR</v>
          </cell>
          <cell r="CT622" t="str">
            <v>Upright</v>
          </cell>
          <cell r="CU622">
            <v>40317.300000000003</v>
          </cell>
          <cell r="CV622" t="b">
            <v>0</v>
          </cell>
          <cell r="CZ622">
            <v>1144.6790000000001</v>
          </cell>
          <cell r="DA622" t="str">
            <v>MT</v>
          </cell>
          <cell r="DC622" t="str">
            <v>Horizontal Axis</v>
          </cell>
          <cell r="DG622" t="str">
            <v>Electric</v>
          </cell>
          <cell r="DH622">
            <v>2079.9929999999999</v>
          </cell>
          <cell r="DI622" t="str">
            <v>WA</v>
          </cell>
          <cell r="DL622" t="str">
            <v>Electric</v>
          </cell>
          <cell r="DM622" t="str">
            <v>Electric</v>
          </cell>
          <cell r="DN622">
            <v>4956.4930000000004</v>
          </cell>
          <cell r="DO622" t="str">
            <v>WA</v>
          </cell>
          <cell r="DS622">
            <v>4956.4930000000004</v>
          </cell>
          <cell r="DT622" t="str">
            <v>WA</v>
          </cell>
          <cell r="DU622" t="str">
            <v>lt32</v>
          </cell>
          <cell r="DX622" t="b">
            <v>0</v>
          </cell>
          <cell r="DY622">
            <v>1150.8789999999999</v>
          </cell>
          <cell r="DZ622" t="str">
            <v>WA</v>
          </cell>
          <cell r="EC622" t="str">
            <v>Desktop</v>
          </cell>
          <cell r="ED622">
            <v>1188.027</v>
          </cell>
          <cell r="EE622" t="str">
            <v>OR</v>
          </cell>
          <cell r="EH622" t="str">
            <v>le20</v>
          </cell>
          <cell r="EI622">
            <v>2003.7159999999999</v>
          </cell>
          <cell r="EJ622" t="str">
            <v>WA</v>
          </cell>
          <cell r="EO622">
            <v>2079.9929999999999</v>
          </cell>
          <cell r="EP622" t="str">
            <v>WA</v>
          </cell>
          <cell r="ES622">
            <v>1612.692</v>
          </cell>
          <cell r="ET622" t="str">
            <v>OR</v>
          </cell>
          <cell r="EZ622" t="str">
            <v>WA</v>
          </cell>
          <cell r="FA622" t="str">
            <v>Bathroom</v>
          </cell>
          <cell r="FB622">
            <v>1082006.6399999999</v>
          </cell>
          <cell r="FC622">
            <v>180334.44</v>
          </cell>
          <cell r="FI622" t="str">
            <v>WA</v>
          </cell>
          <cell r="FJ622" t="str">
            <v>Other</v>
          </cell>
          <cell r="FK622" t="str">
            <v>EISAx</v>
          </cell>
          <cell r="FL622">
            <v>457428.6</v>
          </cell>
          <cell r="FS622" t="str">
            <v>WA</v>
          </cell>
          <cell r="FT622" t="str">
            <v>EISAx</v>
          </cell>
          <cell r="FV622">
            <v>2256647.7599999998</v>
          </cell>
          <cell r="GD622" t="str">
            <v>ID</v>
          </cell>
          <cell r="GE622">
            <v>2502390.0040000002</v>
          </cell>
          <cell r="GF622">
            <v>4690561.5959999999</v>
          </cell>
          <cell r="GI622">
            <v>2</v>
          </cell>
          <cell r="GJ622">
            <v>2</v>
          </cell>
          <cell r="GK622" t="str">
            <v>ID</v>
          </cell>
          <cell r="GL622">
            <v>3785.7640000000001</v>
          </cell>
          <cell r="GM622" t="str">
            <v>Pre 1980</v>
          </cell>
          <cell r="GN622">
            <v>0</v>
          </cell>
          <cell r="GQ622">
            <v>28630124.182300001</v>
          </cell>
          <cell r="GR622">
            <v>2568375.8705199999</v>
          </cell>
          <cell r="GU622" t="str">
            <v>Natural Gas FAF</v>
          </cell>
          <cell r="GX622" t="str">
            <v>Baseboard/Wall/Radiant</v>
          </cell>
          <cell r="GY622" t="str">
            <v>WA</v>
          </cell>
          <cell r="GZ622">
            <v>2003.71557617188</v>
          </cell>
        </row>
        <row r="623">
          <cell r="AD623" t="str">
            <v>WA</v>
          </cell>
          <cell r="AH623" t="str">
            <v>WA</v>
          </cell>
          <cell r="AI623" t="str">
            <v>1980-1992</v>
          </cell>
          <cell r="AJ623">
            <v>2079.9929999999999</v>
          </cell>
          <cell r="AK623" t="b">
            <v>1</v>
          </cell>
          <cell r="AN623" t="str">
            <v>OR</v>
          </cell>
          <cell r="AO623" t="str">
            <v>Natural Gas FAF</v>
          </cell>
          <cell r="AP623" t="str">
            <v>Pre 1980</v>
          </cell>
          <cell r="AQ623" t="str">
            <v>Crawlspace</v>
          </cell>
          <cell r="AR623">
            <v>6932.73828125</v>
          </cell>
          <cell r="AU623" t="str">
            <v>No</v>
          </cell>
          <cell r="AV623" t="b">
            <v>1</v>
          </cell>
          <cell r="AX623">
            <v>10399107.421875</v>
          </cell>
          <cell r="AY623" t="b">
            <v>0</v>
          </cell>
          <cell r="AZ623">
            <v>7352127.3508359371</v>
          </cell>
          <cell r="BA623">
            <v>1</v>
          </cell>
          <cell r="BB623">
            <v>6932.73828125</v>
          </cell>
          <cell r="BC623">
            <v>1.0000000405683873</v>
          </cell>
          <cell r="BF623" t="str">
            <v>WA</v>
          </cell>
          <cell r="BG623" t="str">
            <v>Heat Pump (Central System)</v>
          </cell>
          <cell r="BH623" t="str">
            <v>Pre 1980</v>
          </cell>
          <cell r="BI623" t="str">
            <v>Basement</v>
          </cell>
          <cell r="BJ623">
            <v>1904.28771972656</v>
          </cell>
          <cell r="BM623" t="str">
            <v>No</v>
          </cell>
          <cell r="BN623">
            <v>5411985.6994628832</v>
          </cell>
          <cell r="BO623" t="b">
            <v>0</v>
          </cell>
          <cell r="BP623">
            <v>956380.90003967169</v>
          </cell>
          <cell r="BQ623">
            <v>1</v>
          </cell>
          <cell r="BR623">
            <v>1904.28771972656</v>
          </cell>
          <cell r="BU623" t="str">
            <v>OR</v>
          </cell>
          <cell r="BV623" t="str">
            <v>Pre 1980</v>
          </cell>
          <cell r="BW623" t="str">
            <v>Electric Storage - Outside Conditioned Space - Unbuffered</v>
          </cell>
          <cell r="BY623">
            <v>1188.027</v>
          </cell>
          <cell r="BZ623" t="str">
            <v>le55</v>
          </cell>
          <cell r="CF623" t="str">
            <v>Conditioned</v>
          </cell>
          <cell r="CG623">
            <v>1464.694</v>
          </cell>
          <cell r="CH623" t="str">
            <v>WA</v>
          </cell>
          <cell r="CI623" t="str">
            <v>Bottom-Freezer (Including French Door) w/o TTD Ice</v>
          </cell>
          <cell r="CJ623">
            <v>32223.268</v>
          </cell>
          <cell r="CK623" t="b">
            <v>0</v>
          </cell>
          <cell r="CQ623" t="str">
            <v>Unconditioned</v>
          </cell>
          <cell r="CR623">
            <v>2079.9929999999999</v>
          </cell>
          <cell r="CS623" t="str">
            <v>WA</v>
          </cell>
          <cell r="CT623" t="str">
            <v>Upright</v>
          </cell>
          <cell r="CU623">
            <v>43679.852999999996</v>
          </cell>
          <cell r="CV623" t="b">
            <v>0</v>
          </cell>
          <cell r="CZ623">
            <v>1904.288</v>
          </cell>
          <cell r="DA623" t="str">
            <v>WA</v>
          </cell>
          <cell r="DC623" t="str">
            <v>Vertical Axis</v>
          </cell>
          <cell r="DG623" t="str">
            <v>Electric</v>
          </cell>
          <cell r="DH623">
            <v>3785.7640000000001</v>
          </cell>
          <cell r="DI623" t="str">
            <v>ID</v>
          </cell>
          <cell r="DL623" t="str">
            <v>Electric</v>
          </cell>
          <cell r="DM623" t="str">
            <v>Electric</v>
          </cell>
          <cell r="DN623">
            <v>1188.027</v>
          </cell>
          <cell r="DO623" t="str">
            <v>OR</v>
          </cell>
          <cell r="DS623">
            <v>6932.7380000000003</v>
          </cell>
          <cell r="DT623" t="str">
            <v>OR</v>
          </cell>
          <cell r="DU623" t="str">
            <v>32to46</v>
          </cell>
          <cell r="DX623" t="b">
            <v>0</v>
          </cell>
          <cell r="DY623">
            <v>1150.8789999999999</v>
          </cell>
          <cell r="DZ623" t="str">
            <v>WA</v>
          </cell>
          <cell r="EC623" t="str">
            <v>Laptop</v>
          </cell>
          <cell r="ED623">
            <v>1188.027</v>
          </cell>
          <cell r="EE623" t="str">
            <v>OR</v>
          </cell>
          <cell r="EH623" t="str">
            <v>gt20</v>
          </cell>
          <cell r="EI623">
            <v>2003.7159999999999</v>
          </cell>
          <cell r="EJ623" t="str">
            <v>WA</v>
          </cell>
          <cell r="EO623">
            <v>1904.288</v>
          </cell>
          <cell r="EP623" t="str">
            <v>WA</v>
          </cell>
          <cell r="ES623">
            <v>1925.059</v>
          </cell>
          <cell r="ET623" t="str">
            <v>OR</v>
          </cell>
          <cell r="EZ623" t="str">
            <v>WA</v>
          </cell>
          <cell r="FA623" t="str">
            <v>Bedrooms</v>
          </cell>
          <cell r="FB623">
            <v>771430.65999999992</v>
          </cell>
          <cell r="FC623">
            <v>2001712.284</v>
          </cell>
          <cell r="FI623" t="str">
            <v>WA</v>
          </cell>
          <cell r="FJ623" t="str">
            <v>Bathroom</v>
          </cell>
          <cell r="FK623" t="str">
            <v>EISAq</v>
          </cell>
          <cell r="FL623">
            <v>64118.911999999997</v>
          </cell>
          <cell r="FS623" t="str">
            <v>WA</v>
          </cell>
          <cell r="FT623" t="str">
            <v>EISAnqnx</v>
          </cell>
          <cell r="FV623">
            <v>6542570.7600000007</v>
          </cell>
          <cell r="GD623" t="str">
            <v>WA</v>
          </cell>
          <cell r="GE623">
            <v>5955019.9589999998</v>
          </cell>
          <cell r="GF623">
            <v>4783983.8999999994</v>
          </cell>
          <cell r="GI623">
            <v>1</v>
          </cell>
          <cell r="GJ623">
            <v>1</v>
          </cell>
          <cell r="GK623" t="str">
            <v>WA</v>
          </cell>
          <cell r="GL623">
            <v>2079.9929999999999</v>
          </cell>
          <cell r="GM623" t="str">
            <v>1980-1992</v>
          </cell>
          <cell r="GN623">
            <v>-1</v>
          </cell>
          <cell r="GQ623">
            <v>12583805.810510999</v>
          </cell>
          <cell r="GR623">
            <v>180694.19189250001</v>
          </cell>
          <cell r="GU623" t="str">
            <v>Natural Gas FAF</v>
          </cell>
          <cell r="GX623" t="str">
            <v>Wood</v>
          </cell>
          <cell r="GY623" t="str">
            <v>WA</v>
          </cell>
          <cell r="GZ623">
            <v>1464.69372558594</v>
          </cell>
        </row>
        <row r="624">
          <cell r="AD624" t="str">
            <v>ID</v>
          </cell>
          <cell r="AH624" t="str">
            <v>ID</v>
          </cell>
          <cell r="AI624" t="str">
            <v>Post 2006</v>
          </cell>
          <cell r="AJ624">
            <v>3785.7640000000001</v>
          </cell>
          <cell r="AK624" t="b">
            <v>1</v>
          </cell>
          <cell r="AN624" t="str">
            <v>WA</v>
          </cell>
          <cell r="AO624" t="str">
            <v>Baseboard/Wall/Radiant</v>
          </cell>
          <cell r="AP624" t="str">
            <v>Pre 1980</v>
          </cell>
          <cell r="AQ624" t="str">
            <v>Basement</v>
          </cell>
          <cell r="AR624">
            <v>1524.76245117188</v>
          </cell>
          <cell r="AU624" t="str">
            <v>Yes</v>
          </cell>
          <cell r="AV624" t="b">
            <v>0</v>
          </cell>
          <cell r="AX624">
            <v>4229691.0395507952</v>
          </cell>
          <cell r="AY624" t="b">
            <v>0</v>
          </cell>
          <cell r="AZ624">
            <v>0</v>
          </cell>
          <cell r="BA624" t="str">
            <v/>
          </cell>
          <cell r="BB624" t="str">
            <v/>
          </cell>
          <cell r="BC624">
            <v>1.0000002958965923</v>
          </cell>
          <cell r="BF624" t="str">
            <v>OR</v>
          </cell>
          <cell r="BG624" t="str">
            <v>Central Air Conditioning (Ducted System)</v>
          </cell>
          <cell r="BH624" t="str">
            <v>Pre 1980</v>
          </cell>
          <cell r="BI624" t="str">
            <v>Slab on Grade</v>
          </cell>
          <cell r="BJ624">
            <v>8264.9453125</v>
          </cell>
          <cell r="BM624" t="str">
            <v>No</v>
          </cell>
          <cell r="BN624">
            <v>0</v>
          </cell>
          <cell r="BO624" t="b">
            <v>1</v>
          </cell>
          <cell r="BP624">
            <v>3911798.6164062503</v>
          </cell>
          <cell r="BQ624">
            <v>1</v>
          </cell>
          <cell r="BR624">
            <v>8264.9453125</v>
          </cell>
          <cell r="BU624" t="str">
            <v>OR</v>
          </cell>
          <cell r="BV624" t="str">
            <v>Pre 1980</v>
          </cell>
          <cell r="BW624" t="str">
            <v>Gas Storage Inside Conditioned Space</v>
          </cell>
          <cell r="BY624">
            <v>6932.7380000000003</v>
          </cell>
          <cell r="BZ624" t="str">
            <v>le55</v>
          </cell>
          <cell r="CF624" t="str">
            <v>Conditioned</v>
          </cell>
          <cell r="CG624">
            <v>4956.4930000000004</v>
          </cell>
          <cell r="CH624" t="str">
            <v>WA</v>
          </cell>
          <cell r="CI624" t="str">
            <v>Side-by-Side w/o TTD Ice</v>
          </cell>
          <cell r="CJ624">
            <v>104086.353</v>
          </cell>
          <cell r="CK624" t="b">
            <v>0</v>
          </cell>
          <cell r="CQ624" t="str">
            <v>Conditioned</v>
          </cell>
          <cell r="CR624">
            <v>1904.288</v>
          </cell>
          <cell r="CS624" t="str">
            <v>WA</v>
          </cell>
          <cell r="CT624" t="str">
            <v>Upright</v>
          </cell>
          <cell r="CU624">
            <v>30468.608</v>
          </cell>
          <cell r="CV624" t="b">
            <v>0</v>
          </cell>
          <cell r="CZ624">
            <v>2130.886</v>
          </cell>
          <cell r="DA624" t="str">
            <v>MT</v>
          </cell>
          <cell r="DC624" t="str">
            <v>Vertical Axis</v>
          </cell>
          <cell r="DG624" t="str">
            <v>Electric</v>
          </cell>
          <cell r="DH624">
            <v>1144.6790000000001</v>
          </cell>
          <cell r="DI624" t="str">
            <v>MT</v>
          </cell>
          <cell r="DL624" t="str">
            <v>Electric</v>
          </cell>
          <cell r="DM624" t="str">
            <v>Electric</v>
          </cell>
          <cell r="DN624">
            <v>1188.027</v>
          </cell>
          <cell r="DO624" t="str">
            <v>OR</v>
          </cell>
          <cell r="DS624">
            <v>6932.7380000000003</v>
          </cell>
          <cell r="DT624" t="str">
            <v>OR</v>
          </cell>
          <cell r="DU624" t="str">
            <v>lt32</v>
          </cell>
          <cell r="DX624" t="b">
            <v>0</v>
          </cell>
          <cell r="DY624">
            <v>1524.7619999999999</v>
          </cell>
          <cell r="DZ624" t="str">
            <v>WA</v>
          </cell>
          <cell r="EC624" t="str">
            <v>Desktop</v>
          </cell>
          <cell r="ED624">
            <v>1524.7619999999999</v>
          </cell>
          <cell r="EE624" t="str">
            <v>WA</v>
          </cell>
          <cell r="EH624" t="str">
            <v>le20</v>
          </cell>
          <cell r="EI624">
            <v>2003.7159999999999</v>
          </cell>
          <cell r="EJ624" t="str">
            <v>WA</v>
          </cell>
          <cell r="EO624">
            <v>2079.9929999999999</v>
          </cell>
          <cell r="EP624" t="str">
            <v>WA</v>
          </cell>
          <cell r="ES624">
            <v>1144.6790000000001</v>
          </cell>
          <cell r="ET624" t="str">
            <v>MT</v>
          </cell>
          <cell r="EZ624" t="str">
            <v>WA</v>
          </cell>
          <cell r="FA624" t="str">
            <v>Exterior</v>
          </cell>
          <cell r="FB624">
            <v>270501.65999999997</v>
          </cell>
          <cell r="FC624">
            <v>4077562.0599999996</v>
          </cell>
          <cell r="FI624" t="str">
            <v>WA</v>
          </cell>
          <cell r="FJ624" t="str">
            <v>Bathroom</v>
          </cell>
          <cell r="FK624" t="str">
            <v>EISAx</v>
          </cell>
          <cell r="FL624">
            <v>711319.17999999993</v>
          </cell>
          <cell r="FS624" t="str">
            <v>WA</v>
          </cell>
          <cell r="FT624" t="str">
            <v>EISAq</v>
          </cell>
          <cell r="FV624">
            <v>6493005.8300000001</v>
          </cell>
          <cell r="GD624" t="str">
            <v>ID</v>
          </cell>
          <cell r="GE624">
            <v>5118352.9280000003</v>
          </cell>
          <cell r="GF624">
            <v>13219887.888</v>
          </cell>
          <cell r="GI624">
            <v>1</v>
          </cell>
          <cell r="GJ624">
            <v>3</v>
          </cell>
          <cell r="GK624" t="str">
            <v>ID</v>
          </cell>
          <cell r="GL624">
            <v>3785.7640000000001</v>
          </cell>
          <cell r="GM624" t="str">
            <v>Post 2006</v>
          </cell>
          <cell r="GN624">
            <v>-1</v>
          </cell>
          <cell r="GQ624">
            <v>23468935.33464</v>
          </cell>
          <cell r="GR624">
            <v>3838397.4768920001</v>
          </cell>
          <cell r="GU624" t="str">
            <v>Natural Gas FAF</v>
          </cell>
          <cell r="GX624" t="str">
            <v>None</v>
          </cell>
          <cell r="GY624" t="str">
            <v>WA</v>
          </cell>
          <cell r="GZ624">
            <v>1464.69372558594</v>
          </cell>
        </row>
        <row r="625">
          <cell r="AD625" t="str">
            <v>MT</v>
          </cell>
          <cell r="AH625" t="str">
            <v>MT</v>
          </cell>
          <cell r="AI625" t="str">
            <v>Pre 1980</v>
          </cell>
          <cell r="AJ625">
            <v>1144.6790000000001</v>
          </cell>
          <cell r="AK625" t="b">
            <v>1</v>
          </cell>
          <cell r="AN625" t="str">
            <v>WA</v>
          </cell>
          <cell r="AO625" t="str">
            <v>Natural Gas FAF</v>
          </cell>
          <cell r="AP625" t="str">
            <v>Pre 1980</v>
          </cell>
          <cell r="AQ625" t="str">
            <v>Basement</v>
          </cell>
          <cell r="AR625">
            <v>1524.76245117188</v>
          </cell>
          <cell r="AU625" t="str">
            <v>Yes</v>
          </cell>
          <cell r="AV625" t="b">
            <v>1</v>
          </cell>
          <cell r="AX625">
            <v>4229691.0395507952</v>
          </cell>
          <cell r="AY625" t="b">
            <v>0</v>
          </cell>
          <cell r="AZ625">
            <v>0</v>
          </cell>
          <cell r="BA625">
            <v>1</v>
          </cell>
          <cell r="BB625">
            <v>1524.76245117188</v>
          </cell>
          <cell r="BC625">
            <v>1.0000002958965923</v>
          </cell>
          <cell r="BF625" t="str">
            <v>ID</v>
          </cell>
          <cell r="BG625" t="str">
            <v>Central Air Conditioning (Ducted System)</v>
          </cell>
          <cell r="BH625" t="str">
            <v>Pre 1980</v>
          </cell>
          <cell r="BI625" t="str">
            <v>Basement</v>
          </cell>
          <cell r="BJ625">
            <v>3785.76440429688</v>
          </cell>
          <cell r="BM625" t="str">
            <v>No</v>
          </cell>
          <cell r="BN625">
            <v>12265876.669921892</v>
          </cell>
          <cell r="BO625" t="b">
            <v>0</v>
          </cell>
          <cell r="BP625">
            <v>4254404.1799047906</v>
          </cell>
          <cell r="BQ625">
            <v>1</v>
          </cell>
          <cell r="BR625">
            <v>3785.76440429688</v>
          </cell>
          <cell r="BU625" t="str">
            <v>WA</v>
          </cell>
          <cell r="BV625" t="str">
            <v>1980-1992</v>
          </cell>
          <cell r="BW625" t="str">
            <v>Electric Storage - Outside Conditioned Space - Buffered</v>
          </cell>
          <cell r="BY625">
            <v>2079.9929999999999</v>
          </cell>
          <cell r="BZ625" t="str">
            <v>le55</v>
          </cell>
          <cell r="CF625" t="str">
            <v>Conditioned</v>
          </cell>
          <cell r="CG625">
            <v>4956.4930000000004</v>
          </cell>
          <cell r="CH625" t="str">
            <v>WA</v>
          </cell>
          <cell r="CI625" t="str">
            <v>Side-by-Side w/ TTD Ice</v>
          </cell>
          <cell r="CJ625">
            <v>128868.81800000001</v>
          </cell>
          <cell r="CK625" t="b">
            <v>0</v>
          </cell>
          <cell r="CQ625" t="str">
            <v>Conditioned</v>
          </cell>
          <cell r="CR625">
            <v>1904.288</v>
          </cell>
          <cell r="CS625" t="str">
            <v>WA</v>
          </cell>
          <cell r="CT625" t="str">
            <v>Chest</v>
          </cell>
          <cell r="CU625">
            <v>53320.063999999998</v>
          </cell>
          <cell r="CV625" t="b">
            <v>0</v>
          </cell>
          <cell r="CZ625">
            <v>4360.1880000000001</v>
          </cell>
          <cell r="DA625" t="str">
            <v>WA</v>
          </cell>
          <cell r="DC625" t="str">
            <v>Unknown</v>
          </cell>
          <cell r="DG625" t="str">
            <v>Electric</v>
          </cell>
          <cell r="DH625">
            <v>1904.288</v>
          </cell>
          <cell r="DI625" t="str">
            <v>WA</v>
          </cell>
          <cell r="DL625" t="str">
            <v>Gas</v>
          </cell>
          <cell r="DM625" t="str">
            <v>Electric</v>
          </cell>
          <cell r="DN625">
            <v>6932.7380000000003</v>
          </cell>
          <cell r="DO625" t="str">
            <v>OR</v>
          </cell>
          <cell r="DS625">
            <v>6932.7380000000003</v>
          </cell>
          <cell r="DT625" t="str">
            <v>OR</v>
          </cell>
          <cell r="DU625" t="str">
            <v>lt32</v>
          </cell>
          <cell r="DX625" t="b">
            <v>0</v>
          </cell>
          <cell r="DY625">
            <v>1524.7619999999999</v>
          </cell>
          <cell r="DZ625" t="str">
            <v>WA</v>
          </cell>
          <cell r="EC625" t="str">
            <v>Desktop</v>
          </cell>
          <cell r="ED625">
            <v>1524.7619999999999</v>
          </cell>
          <cell r="EE625" t="str">
            <v>WA</v>
          </cell>
          <cell r="EH625" t="str">
            <v>le20</v>
          </cell>
          <cell r="EI625">
            <v>2003.7159999999999</v>
          </cell>
          <cell r="EJ625" t="str">
            <v>WA</v>
          </cell>
          <cell r="EO625">
            <v>2079.9929999999999</v>
          </cell>
          <cell r="EP625" t="str">
            <v>WA</v>
          </cell>
          <cell r="ES625">
            <v>1612.692</v>
          </cell>
          <cell r="ET625" t="str">
            <v>OR</v>
          </cell>
          <cell r="EZ625" t="str">
            <v>WA</v>
          </cell>
          <cell r="FA625" t="str">
            <v>Garage</v>
          </cell>
          <cell r="FB625">
            <v>56104.047999999995</v>
          </cell>
          <cell r="FC625">
            <v>921709.36</v>
          </cell>
          <cell r="FI625" t="str">
            <v>WA</v>
          </cell>
          <cell r="FJ625" t="str">
            <v>Bedrooms</v>
          </cell>
          <cell r="FK625" t="str">
            <v>EISAnqnx</v>
          </cell>
          <cell r="FL625">
            <v>240445.91999999998</v>
          </cell>
          <cell r="FS625" t="str">
            <v>WA</v>
          </cell>
          <cell r="FT625" t="str">
            <v>EISAx</v>
          </cell>
          <cell r="FV625">
            <v>2379116.64</v>
          </cell>
          <cell r="GD625" t="str">
            <v>MT</v>
          </cell>
          <cell r="GE625">
            <v>2358038.7400000002</v>
          </cell>
          <cell r="GF625">
            <v>2946403.7460000003</v>
          </cell>
          <cell r="GI625">
            <v>3</v>
          </cell>
          <cell r="GJ625">
            <v>2</v>
          </cell>
          <cell r="GK625" t="str">
            <v>MT</v>
          </cell>
          <cell r="GL625">
            <v>1144.6790000000001</v>
          </cell>
          <cell r="GM625" t="str">
            <v>Pre 1980</v>
          </cell>
          <cell r="GN625">
            <v>0</v>
          </cell>
          <cell r="GQ625">
            <v>9416870.0613130014</v>
          </cell>
          <cell r="GR625">
            <v>572173.52154500003</v>
          </cell>
          <cell r="GU625" t="str">
            <v>Oil FAF</v>
          </cell>
          <cell r="GX625" t="str">
            <v>Baseboard/Wall/Radiant</v>
          </cell>
          <cell r="GY625" t="str">
            <v>WA</v>
          </cell>
          <cell r="GZ625">
            <v>4956.49267578125</v>
          </cell>
        </row>
        <row r="626">
          <cell r="AD626" t="str">
            <v>WA</v>
          </cell>
          <cell r="AH626" t="str">
            <v>WA</v>
          </cell>
          <cell r="AI626" t="str">
            <v>1980-1992</v>
          </cell>
          <cell r="AJ626">
            <v>1904.288</v>
          </cell>
          <cell r="AK626" t="b">
            <v>1</v>
          </cell>
          <cell r="AN626" t="str">
            <v>WA</v>
          </cell>
          <cell r="AO626" t="str">
            <v>Wood</v>
          </cell>
          <cell r="AP626" t="str">
            <v>Pre 1980</v>
          </cell>
          <cell r="AQ626" t="str">
            <v>Basement</v>
          </cell>
          <cell r="AR626">
            <v>1524.76245117188</v>
          </cell>
          <cell r="AU626" t="str">
            <v>Yes</v>
          </cell>
          <cell r="AV626" t="b">
            <v>0</v>
          </cell>
          <cell r="AX626">
            <v>4229691.0395507952</v>
          </cell>
          <cell r="AY626" t="b">
            <v>0</v>
          </cell>
          <cell r="AZ626">
            <v>0</v>
          </cell>
          <cell r="BA626" t="str">
            <v/>
          </cell>
          <cell r="BB626" t="str">
            <v/>
          </cell>
          <cell r="BC626">
            <v>1.0000002958965923</v>
          </cell>
          <cell r="BF626" t="str">
            <v>WA</v>
          </cell>
          <cell r="BG626" t="str">
            <v>Heat Pump (Central System)</v>
          </cell>
          <cell r="BH626" t="str">
            <v>1993-2006</v>
          </cell>
          <cell r="BI626" t="str">
            <v>Crawlspace</v>
          </cell>
          <cell r="BJ626">
            <v>1904.28771972656</v>
          </cell>
          <cell r="BM626" t="str">
            <v>No</v>
          </cell>
          <cell r="BN626">
            <v>2745982.8918456994</v>
          </cell>
          <cell r="BO626" t="b">
            <v>0</v>
          </cell>
          <cell r="BP626">
            <v>472287.34851745539</v>
          </cell>
          <cell r="BQ626">
            <v>1</v>
          </cell>
          <cell r="BR626">
            <v>1904.28771972656</v>
          </cell>
          <cell r="BU626" t="str">
            <v>WA</v>
          </cell>
          <cell r="BV626" t="str">
            <v>Pre 1980</v>
          </cell>
          <cell r="BW626" t="str">
            <v>Electric Storage - Outside Conditioned Space - Buffered</v>
          </cell>
          <cell r="BY626">
            <v>12271.31</v>
          </cell>
          <cell r="BZ626" t="str">
            <v>le55</v>
          </cell>
          <cell r="CF626" t="str">
            <v>Conditioned</v>
          </cell>
          <cell r="CG626">
            <v>4956.4930000000004</v>
          </cell>
          <cell r="CH626" t="str">
            <v>WA</v>
          </cell>
          <cell r="CI626" t="str">
            <v>Bottom-Freezer (Including French Door) w/o TTD Ice</v>
          </cell>
          <cell r="CJ626">
            <v>109042.84600000001</v>
          </cell>
          <cell r="CK626" t="b">
            <v>0</v>
          </cell>
          <cell r="CQ626" t="str">
            <v>Conditioned</v>
          </cell>
          <cell r="CR626">
            <v>1904.288</v>
          </cell>
          <cell r="CS626" t="str">
            <v>WA</v>
          </cell>
          <cell r="CT626" t="str">
            <v>Upright</v>
          </cell>
          <cell r="CU626">
            <v>39990.048000000003</v>
          </cell>
          <cell r="CV626" t="b">
            <v>0</v>
          </cell>
          <cell r="CZ626">
            <v>3785.7640000000001</v>
          </cell>
          <cell r="DA626" t="str">
            <v>ID</v>
          </cell>
          <cell r="DC626" t="str">
            <v>Vertical Axis</v>
          </cell>
          <cell r="DG626" t="str">
            <v>Electric</v>
          </cell>
          <cell r="DH626">
            <v>2130.886</v>
          </cell>
          <cell r="DI626" t="str">
            <v>MT</v>
          </cell>
          <cell r="DL626" t="str">
            <v>Electric</v>
          </cell>
          <cell r="DM626" t="str">
            <v>Electric</v>
          </cell>
          <cell r="DN626">
            <v>6932.7380000000003</v>
          </cell>
          <cell r="DO626" t="str">
            <v>OR</v>
          </cell>
          <cell r="DS626">
            <v>4956.4930000000004</v>
          </cell>
          <cell r="DT626" t="str">
            <v>WA</v>
          </cell>
          <cell r="DU626" t="str">
            <v>gt46</v>
          </cell>
          <cell r="DX626" t="b">
            <v>0</v>
          </cell>
          <cell r="DY626">
            <v>1524.7619999999999</v>
          </cell>
          <cell r="DZ626" t="str">
            <v>WA</v>
          </cell>
          <cell r="EC626" t="str">
            <v>Desktop</v>
          </cell>
          <cell r="ED626">
            <v>1524.7619999999999</v>
          </cell>
          <cell r="EE626" t="str">
            <v>WA</v>
          </cell>
          <cell r="EH626" t="str">
            <v>le20</v>
          </cell>
          <cell r="EI626">
            <v>2003.7159999999999</v>
          </cell>
          <cell r="EJ626" t="str">
            <v>WA</v>
          </cell>
          <cell r="EO626">
            <v>1904.288</v>
          </cell>
          <cell r="EP626" t="str">
            <v>WA</v>
          </cell>
          <cell r="ES626">
            <v>1612.692</v>
          </cell>
          <cell r="ET626" t="str">
            <v>OR</v>
          </cell>
          <cell r="EZ626" t="str">
            <v>WA</v>
          </cell>
          <cell r="FA626" t="str">
            <v>Kitchen</v>
          </cell>
          <cell r="FB626">
            <v>180334.44</v>
          </cell>
          <cell r="FC626">
            <v>430798.94</v>
          </cell>
          <cell r="FI626" t="str">
            <v>WA</v>
          </cell>
          <cell r="FJ626" t="str">
            <v>Bedrooms</v>
          </cell>
          <cell r="FK626" t="str">
            <v>EISAq</v>
          </cell>
          <cell r="FL626">
            <v>240445.91999999998</v>
          </cell>
          <cell r="FS626" t="str">
            <v>OR</v>
          </cell>
          <cell r="FT626" t="str">
            <v>EISAnqnx</v>
          </cell>
          <cell r="FV626">
            <v>1354350.78</v>
          </cell>
          <cell r="GD626" t="str">
            <v>WA</v>
          </cell>
          <cell r="GE626">
            <v>6320331.8720000004</v>
          </cell>
          <cell r="GF626">
            <v>4436991.04</v>
          </cell>
          <cell r="GI626">
            <v>2</v>
          </cell>
          <cell r="GJ626">
            <v>2</v>
          </cell>
          <cell r="GK626" t="str">
            <v>WA</v>
          </cell>
          <cell r="GL626">
            <v>1904.288</v>
          </cell>
          <cell r="GM626" t="str">
            <v>1980-1992</v>
          </cell>
          <cell r="GN626">
            <v>-1</v>
          </cell>
          <cell r="GQ626">
            <v>10888684.506816</v>
          </cell>
          <cell r="GR626">
            <v>2250750.3501440003</v>
          </cell>
          <cell r="GU626" t="str">
            <v>Oil FAF</v>
          </cell>
          <cell r="GX626" t="str">
            <v>Wood</v>
          </cell>
          <cell r="GY626" t="str">
            <v>WA</v>
          </cell>
          <cell r="GZ626">
            <v>4956.49267578125</v>
          </cell>
        </row>
        <row r="627">
          <cell r="AD627" t="str">
            <v>MT</v>
          </cell>
          <cell r="AH627" t="str">
            <v>MT</v>
          </cell>
          <cell r="AI627" t="str">
            <v>1980-1992</v>
          </cell>
          <cell r="AJ627">
            <v>2130.886</v>
          </cell>
          <cell r="AK627" t="b">
            <v>1</v>
          </cell>
          <cell r="AN627" t="str">
            <v>OR</v>
          </cell>
          <cell r="AO627" t="str">
            <v>Natural Gas FAF</v>
          </cell>
          <cell r="AP627" t="str">
            <v>1980-1992</v>
          </cell>
          <cell r="AQ627" t="str">
            <v>Crawlspace</v>
          </cell>
          <cell r="AR627">
            <v>6932.73828125</v>
          </cell>
          <cell r="AU627" t="str">
            <v>No</v>
          </cell>
          <cell r="AV627" t="b">
            <v>1</v>
          </cell>
          <cell r="AX627">
            <v>8818443.09375</v>
          </cell>
          <cell r="AY627" t="b">
            <v>0</v>
          </cell>
          <cell r="AZ627">
            <v>2070584.3038890625</v>
          </cell>
          <cell r="BA627">
            <v>1</v>
          </cell>
          <cell r="BB627">
            <v>6932.73828125</v>
          </cell>
          <cell r="BC627">
            <v>1.0000000405683873</v>
          </cell>
          <cell r="BF627" t="str">
            <v>OR</v>
          </cell>
          <cell r="BG627" t="str">
            <v>Heat Pump (Central System)</v>
          </cell>
          <cell r="BH627" t="str">
            <v>Pre 1980</v>
          </cell>
          <cell r="BI627" t="str">
            <v>Crawlspace</v>
          </cell>
          <cell r="BJ627">
            <v>8264.9453125</v>
          </cell>
          <cell r="BM627" t="str">
            <v>No</v>
          </cell>
          <cell r="BN627">
            <v>13025553.8125</v>
          </cell>
          <cell r="BO627" t="b">
            <v>0</v>
          </cell>
          <cell r="BP627">
            <v>3978828.9758796874</v>
          </cell>
          <cell r="BQ627">
            <v>1</v>
          </cell>
          <cell r="BR627">
            <v>8264.9453125</v>
          </cell>
          <cell r="BU627" t="str">
            <v>WA</v>
          </cell>
          <cell r="BV627" t="str">
            <v>1993-2006</v>
          </cell>
          <cell r="BW627" t="str">
            <v>Electric Storage - Inside Conditioned Space</v>
          </cell>
          <cell r="BY627">
            <v>1904.288</v>
          </cell>
          <cell r="BZ627" t="str">
            <v>le55</v>
          </cell>
          <cell r="CF627" t="str">
            <v>Conditioned</v>
          </cell>
          <cell r="CG627">
            <v>4956.4930000000004</v>
          </cell>
          <cell r="CH627" t="str">
            <v>WA</v>
          </cell>
          <cell r="CI627" t="str">
            <v>Side-by-Side w/o TTD Ice</v>
          </cell>
          <cell r="CJ627">
            <v>89216.874000000011</v>
          </cell>
          <cell r="CK627" t="b">
            <v>0</v>
          </cell>
          <cell r="CQ627" t="str">
            <v>Unconditioned</v>
          </cell>
          <cell r="CR627">
            <v>2079.9929999999999</v>
          </cell>
          <cell r="CS627" t="str">
            <v>WA</v>
          </cell>
          <cell r="CT627" t="str">
            <v>Upright</v>
          </cell>
          <cell r="CU627">
            <v>33279.887999999999</v>
          </cell>
          <cell r="CV627" t="b">
            <v>0</v>
          </cell>
          <cell r="CZ627">
            <v>1144.6790000000001</v>
          </cell>
          <cell r="DA627" t="str">
            <v>MT</v>
          </cell>
          <cell r="DC627" t="str">
            <v>Vertical Axis</v>
          </cell>
          <cell r="DG627" t="str">
            <v>Electric</v>
          </cell>
          <cell r="DH627">
            <v>4360.1880000000001</v>
          </cell>
          <cell r="DI627" t="str">
            <v>WA</v>
          </cell>
          <cell r="DL627" t="str">
            <v>Electric</v>
          </cell>
          <cell r="DM627" t="str">
            <v>Electric</v>
          </cell>
          <cell r="DN627">
            <v>1188.027</v>
          </cell>
          <cell r="DO627" t="str">
            <v>OR</v>
          </cell>
          <cell r="DS627">
            <v>1464.694</v>
          </cell>
          <cell r="DT627" t="str">
            <v>WA</v>
          </cell>
          <cell r="DU627" t="str">
            <v>32to46</v>
          </cell>
          <cell r="DX627" t="b">
            <v>1</v>
          </cell>
          <cell r="DY627">
            <v>4956.4930000000004</v>
          </cell>
          <cell r="DZ627" t="str">
            <v>WA</v>
          </cell>
          <cell r="EC627" t="str">
            <v>Laptop</v>
          </cell>
          <cell r="ED627">
            <v>1524.7619999999999</v>
          </cell>
          <cell r="EE627" t="str">
            <v>WA</v>
          </cell>
          <cell r="EH627" t="str">
            <v>le20</v>
          </cell>
          <cell r="EI627">
            <v>1464.694</v>
          </cell>
          <cell r="EJ627" t="str">
            <v>WA</v>
          </cell>
          <cell r="EO627">
            <v>2079.9929999999999</v>
          </cell>
          <cell r="EP627" t="str">
            <v>WA</v>
          </cell>
          <cell r="ES627">
            <v>1612.692</v>
          </cell>
          <cell r="ET627" t="str">
            <v>OR</v>
          </cell>
          <cell r="EZ627" t="str">
            <v>WA</v>
          </cell>
          <cell r="FA627" t="str">
            <v>Living Room/Family Room</v>
          </cell>
          <cell r="FB627">
            <v>240445.91999999998</v>
          </cell>
          <cell r="FC627">
            <v>931727.94</v>
          </cell>
          <cell r="FI627" t="str">
            <v>WA</v>
          </cell>
          <cell r="FJ627" t="str">
            <v>Exterior</v>
          </cell>
          <cell r="FK627" t="str">
            <v>EISAq</v>
          </cell>
          <cell r="FL627">
            <v>150278.69999999998</v>
          </cell>
          <cell r="FS627" t="str">
            <v>OR</v>
          </cell>
          <cell r="FT627" t="str">
            <v>EISAq</v>
          </cell>
          <cell r="FV627">
            <v>258989.886</v>
          </cell>
          <cell r="GD627" t="str">
            <v>MT</v>
          </cell>
          <cell r="GE627">
            <v>14916202</v>
          </cell>
          <cell r="GF627">
            <v>5915339.5360000003</v>
          </cell>
          <cell r="GI627">
            <v>3</v>
          </cell>
          <cell r="GJ627">
            <v>1</v>
          </cell>
          <cell r="GK627" t="str">
            <v>MT</v>
          </cell>
          <cell r="GL627">
            <v>2130.886</v>
          </cell>
          <cell r="GM627" t="str">
            <v>1980-1992</v>
          </cell>
          <cell r="GN627">
            <v>0</v>
          </cell>
          <cell r="GQ627">
            <v>18386984.855028</v>
          </cell>
          <cell r="GR627">
            <v>1376328.6129699999</v>
          </cell>
          <cell r="GU627" t="str">
            <v>Natural Gas FAF</v>
          </cell>
          <cell r="GX627" t="str">
            <v>Wood</v>
          </cell>
          <cell r="GY627" t="str">
            <v>WA</v>
          </cell>
          <cell r="GZ627">
            <v>4956.49267578125</v>
          </cell>
        </row>
        <row r="628">
          <cell r="AD628" t="str">
            <v>WA</v>
          </cell>
          <cell r="AH628" t="str">
            <v>WA</v>
          </cell>
          <cell r="AI628" t="str">
            <v>Pre 1980</v>
          </cell>
          <cell r="AJ628">
            <v>4360.1880000000001</v>
          </cell>
          <cell r="AK628" t="b">
            <v>1</v>
          </cell>
          <cell r="AN628" t="str">
            <v>WA</v>
          </cell>
          <cell r="AO628" t="str">
            <v>Wood</v>
          </cell>
          <cell r="AP628" t="str">
            <v>Pre 1980</v>
          </cell>
          <cell r="AQ628" t="str">
            <v>Basement</v>
          </cell>
          <cell r="AR628">
            <v>4956.49267578125</v>
          </cell>
          <cell r="AU628" t="str">
            <v>No</v>
          </cell>
          <cell r="AV628" t="b">
            <v>0</v>
          </cell>
          <cell r="AX628">
            <v>13779049.638671875</v>
          </cell>
          <cell r="AY628" t="b">
            <v>0</v>
          </cell>
          <cell r="AZ628">
            <v>2449746.5050048828</v>
          </cell>
          <cell r="BA628" t="str">
            <v/>
          </cell>
          <cell r="BB628" t="str">
            <v/>
          </cell>
          <cell r="BC628">
            <v>0.99999993458706582</v>
          </cell>
          <cell r="BF628" t="str">
            <v>MT</v>
          </cell>
          <cell r="BG628" t="str">
            <v>Heat Pump (Central System)</v>
          </cell>
          <cell r="BH628" t="str">
            <v>Pre 1980</v>
          </cell>
          <cell r="BI628" t="str">
            <v>Basement</v>
          </cell>
          <cell r="BJ628">
            <v>1144.67944335938</v>
          </cell>
          <cell r="BM628" t="str">
            <v>No</v>
          </cell>
          <cell r="BN628">
            <v>3846122.9296875168</v>
          </cell>
          <cell r="BO628" t="b">
            <v>0</v>
          </cell>
          <cell r="BP628">
            <v>585640.89681152604</v>
          </cell>
          <cell r="BQ628">
            <v>1</v>
          </cell>
          <cell r="BR628">
            <v>1144.67944335938</v>
          </cell>
          <cell r="BU628" t="str">
            <v>WA</v>
          </cell>
          <cell r="BV628" t="str">
            <v>1993-2006</v>
          </cell>
          <cell r="BW628" t="str">
            <v>Electric Storage - Outside Conditioned Space - Buffered</v>
          </cell>
          <cell r="BY628">
            <v>1904.288</v>
          </cell>
          <cell r="BZ628" t="str">
            <v>le55</v>
          </cell>
          <cell r="CF628" t="str">
            <v>Unconditioned</v>
          </cell>
          <cell r="CG628">
            <v>4956.4930000000004</v>
          </cell>
          <cell r="CH628" t="str">
            <v>WA</v>
          </cell>
          <cell r="CI628" t="str">
            <v>Top-Freezer w/o TTD Ice</v>
          </cell>
          <cell r="CJ628">
            <v>89216.874000000011</v>
          </cell>
          <cell r="CK628" t="b">
            <v>0</v>
          </cell>
          <cell r="CQ628" t="str">
            <v>Unconditioned</v>
          </cell>
          <cell r="CR628">
            <v>3785.7640000000001</v>
          </cell>
          <cell r="CS628" t="str">
            <v>ID</v>
          </cell>
          <cell r="CT628" t="str">
            <v>Chest</v>
          </cell>
          <cell r="CU628">
            <v>56786.46</v>
          </cell>
          <cell r="CV628" t="b">
            <v>0</v>
          </cell>
          <cell r="CZ628">
            <v>1904.288</v>
          </cell>
          <cell r="DA628" t="str">
            <v>WA</v>
          </cell>
          <cell r="DC628" t="str">
            <v>Horizontal Axis</v>
          </cell>
          <cell r="DG628" t="str">
            <v>Electric</v>
          </cell>
          <cell r="DH628">
            <v>3785.7640000000001</v>
          </cell>
          <cell r="DI628" t="str">
            <v>ID</v>
          </cell>
          <cell r="DL628" t="str">
            <v>Gas</v>
          </cell>
          <cell r="DM628" t="str">
            <v>Electric</v>
          </cell>
          <cell r="DN628">
            <v>6932.7380000000003</v>
          </cell>
          <cell r="DO628" t="str">
            <v>OR</v>
          </cell>
          <cell r="DS628">
            <v>2003.7159999999999</v>
          </cell>
          <cell r="DT628" t="str">
            <v>WA</v>
          </cell>
          <cell r="DU628" t="str">
            <v>32to46</v>
          </cell>
          <cell r="DX628" t="b">
            <v>0</v>
          </cell>
          <cell r="DY628">
            <v>2003.7159999999999</v>
          </cell>
          <cell r="DZ628" t="str">
            <v>WA</v>
          </cell>
          <cell r="EC628" t="str">
            <v>Laptop</v>
          </cell>
          <cell r="ED628">
            <v>1524.7619999999999</v>
          </cell>
          <cell r="EE628" t="str">
            <v>WA</v>
          </cell>
          <cell r="EH628" t="str">
            <v>le20</v>
          </cell>
          <cell r="EI628">
            <v>6932.7380000000003</v>
          </cell>
          <cell r="EJ628" t="str">
            <v>OR</v>
          </cell>
          <cell r="EO628">
            <v>1904.288</v>
          </cell>
          <cell r="EP628" t="str">
            <v>WA</v>
          </cell>
          <cell r="ES628">
            <v>2130.886</v>
          </cell>
          <cell r="ET628" t="str">
            <v>MT</v>
          </cell>
          <cell r="EZ628" t="str">
            <v>WA</v>
          </cell>
          <cell r="FA628" t="str">
            <v>Other</v>
          </cell>
          <cell r="FB628">
            <v>150278.69999999998</v>
          </cell>
          <cell r="FC628">
            <v>330613.13999999996</v>
          </cell>
          <cell r="FI628" t="str">
            <v>WA</v>
          </cell>
          <cell r="FJ628" t="str">
            <v>Garage</v>
          </cell>
          <cell r="FK628" t="str">
            <v>EISAnqnx</v>
          </cell>
          <cell r="FL628">
            <v>240445.91999999998</v>
          </cell>
          <cell r="FS628" t="str">
            <v>WA</v>
          </cell>
          <cell r="FT628" t="str">
            <v>EISAnqnx</v>
          </cell>
          <cell r="FV628">
            <v>1171755.2</v>
          </cell>
          <cell r="GD628" t="str">
            <v>WA</v>
          </cell>
          <cell r="GE628">
            <v>4172699.9160000002</v>
          </cell>
          <cell r="GF628">
            <v>9574972.8479999993</v>
          </cell>
          <cell r="GI628">
            <v>1</v>
          </cell>
          <cell r="GJ628">
            <v>1</v>
          </cell>
          <cell r="GK628" t="str">
            <v>WA</v>
          </cell>
          <cell r="GL628">
            <v>4360.1880000000001</v>
          </cell>
          <cell r="GM628" t="str">
            <v>Pre 1980</v>
          </cell>
          <cell r="GN628">
            <v>0</v>
          </cell>
          <cell r="GQ628">
            <v>25790163.20496</v>
          </cell>
          <cell r="GR628">
            <v>623681.29151999997</v>
          </cell>
          <cell r="GU628" t="str">
            <v>Natural Gas FAF</v>
          </cell>
          <cell r="GX628" t="str">
            <v>Baseboard/Wall/Radiant</v>
          </cell>
          <cell r="GY628" t="str">
            <v>WA</v>
          </cell>
          <cell r="GZ628">
            <v>4956.49267578125</v>
          </cell>
        </row>
        <row r="629">
          <cell r="AD629" t="str">
            <v>ID</v>
          </cell>
          <cell r="AH629" t="str">
            <v>ID</v>
          </cell>
          <cell r="AJ629">
            <v>3785.7640000000001</v>
          </cell>
          <cell r="AK629" t="b">
            <v>0</v>
          </cell>
          <cell r="AN629" t="str">
            <v>WA</v>
          </cell>
          <cell r="AO629" t="str">
            <v>Wood</v>
          </cell>
          <cell r="AP629" t="str">
            <v>Pre 1980</v>
          </cell>
          <cell r="AQ629" t="str">
            <v>Basement</v>
          </cell>
          <cell r="AR629">
            <v>4956.49267578125</v>
          </cell>
          <cell r="AU629" t="str">
            <v>No</v>
          </cell>
          <cell r="AV629" t="b">
            <v>0</v>
          </cell>
          <cell r="AX629">
            <v>13779049.638671875</v>
          </cell>
          <cell r="AY629" t="b">
            <v>0</v>
          </cell>
          <cell r="AZ629">
            <v>2449746.5050048828</v>
          </cell>
          <cell r="BA629" t="str">
            <v/>
          </cell>
          <cell r="BB629" t="str">
            <v/>
          </cell>
          <cell r="BC629">
            <v>0.99999993458706582</v>
          </cell>
          <cell r="BF629" t="str">
            <v>MT</v>
          </cell>
          <cell r="BG629" t="str">
            <v>Window A/C</v>
          </cell>
          <cell r="BH629" t="str">
            <v>Pre 1980</v>
          </cell>
          <cell r="BI629" t="str">
            <v>Crawlspace</v>
          </cell>
          <cell r="BJ629">
            <v>1611.15806616806</v>
          </cell>
          <cell r="BM629" t="str">
            <v>No</v>
          </cell>
          <cell r="BN629">
            <v>2054226.5343642766</v>
          </cell>
          <cell r="BO629" t="b">
            <v>0</v>
          </cell>
          <cell r="BP629">
            <v>1160402.9239539623</v>
          </cell>
          <cell r="BQ629">
            <v>0.5</v>
          </cell>
          <cell r="BR629">
            <v>805.57903308403002</v>
          </cell>
          <cell r="BU629" t="str">
            <v>OR</v>
          </cell>
          <cell r="BV629" t="str">
            <v>1993-2006</v>
          </cell>
          <cell r="BW629" t="str">
            <v>Gas Storage Outside Conditioned Space</v>
          </cell>
          <cell r="BY629">
            <v>6932.7380000000003</v>
          </cell>
          <cell r="BZ629" t="str">
            <v>le55</v>
          </cell>
          <cell r="CF629" t="str">
            <v>Conditioned</v>
          </cell>
          <cell r="CG629">
            <v>1464.694</v>
          </cell>
          <cell r="CH629" t="str">
            <v>WA</v>
          </cell>
          <cell r="CI629" t="str">
            <v>Side-by-Side w/ TTD Ice</v>
          </cell>
          <cell r="CJ629">
            <v>32223.268</v>
          </cell>
          <cell r="CK629" t="b">
            <v>0</v>
          </cell>
          <cell r="CQ629" t="str">
            <v>Conditioned</v>
          </cell>
          <cell r="CR629">
            <v>1904.288</v>
          </cell>
          <cell r="CS629" t="str">
            <v>WA</v>
          </cell>
          <cell r="CT629" t="str">
            <v>Upright</v>
          </cell>
          <cell r="CU629">
            <v>30468.608</v>
          </cell>
          <cell r="CV629" t="b">
            <v>0</v>
          </cell>
          <cell r="CZ629">
            <v>2130.886</v>
          </cell>
          <cell r="DA629" t="str">
            <v>MT</v>
          </cell>
          <cell r="DC629" t="str">
            <v>Vertical Axis</v>
          </cell>
          <cell r="DG629" t="str">
            <v>Electric</v>
          </cell>
          <cell r="DH629">
            <v>1144.6790000000001</v>
          </cell>
          <cell r="DI629" t="str">
            <v>MT</v>
          </cell>
          <cell r="DL629" t="str">
            <v>Electric</v>
          </cell>
          <cell r="DM629" t="str">
            <v>Electric</v>
          </cell>
          <cell r="DN629">
            <v>2079.9929999999999</v>
          </cell>
          <cell r="DO629" t="str">
            <v>WA</v>
          </cell>
          <cell r="DS629">
            <v>2003.7159999999999</v>
          </cell>
          <cell r="DT629" t="str">
            <v>WA</v>
          </cell>
          <cell r="DU629" t="str">
            <v>32to46</v>
          </cell>
          <cell r="DX629" t="b">
            <v>0</v>
          </cell>
          <cell r="DY629">
            <v>2003.7159999999999</v>
          </cell>
          <cell r="DZ629" t="str">
            <v>WA</v>
          </cell>
          <cell r="EC629" t="str">
            <v>Laptop</v>
          </cell>
          <cell r="ED629">
            <v>2003.7159999999999</v>
          </cell>
          <cell r="EE629" t="str">
            <v>WA</v>
          </cell>
          <cell r="EH629" t="str">
            <v>le20</v>
          </cell>
          <cell r="EI629">
            <v>6932.7380000000003</v>
          </cell>
          <cell r="EJ629" t="str">
            <v>OR</v>
          </cell>
          <cell r="EO629">
            <v>1144.6790000000001</v>
          </cell>
          <cell r="EP629" t="str">
            <v>MT</v>
          </cell>
          <cell r="ES629">
            <v>1904.288</v>
          </cell>
          <cell r="ET629" t="str">
            <v>WA</v>
          </cell>
          <cell r="EZ629" t="str">
            <v>OR</v>
          </cell>
          <cell r="FA629" t="str">
            <v>Bathroom</v>
          </cell>
          <cell r="FB629">
            <v>1539067.8360000001</v>
          </cell>
          <cell r="FC629">
            <v>1039910.7000000001</v>
          </cell>
          <cell r="FI629" t="str">
            <v>WA</v>
          </cell>
          <cell r="FJ629" t="str">
            <v>Kitchen</v>
          </cell>
          <cell r="FK629" t="str">
            <v>EISAx</v>
          </cell>
          <cell r="FL629">
            <v>1502787</v>
          </cell>
          <cell r="FS629" t="str">
            <v>WA</v>
          </cell>
          <cell r="FT629" t="str">
            <v>EISAq</v>
          </cell>
          <cell r="FV629">
            <v>789470.06599999999</v>
          </cell>
          <cell r="GD629" t="str">
            <v>ID</v>
          </cell>
          <cell r="GE629">
            <v>16119783.112</v>
          </cell>
          <cell r="GF629">
            <v>7874389.1200000001</v>
          </cell>
          <cell r="GI629">
            <v>1</v>
          </cell>
          <cell r="GJ629">
            <v>3</v>
          </cell>
          <cell r="GK629" t="str">
            <v>ID</v>
          </cell>
          <cell r="GL629">
            <v>3785.7640000000001</v>
          </cell>
          <cell r="GN629">
            <v>0</v>
          </cell>
          <cell r="GQ629">
            <v>21698113.937528003</v>
          </cell>
          <cell r="GR629">
            <v>3948116.4891400002</v>
          </cell>
          <cell r="GU629" t="str">
            <v>Oil FAF</v>
          </cell>
          <cell r="GX629" t="str">
            <v>None</v>
          </cell>
          <cell r="GY629" t="str">
            <v>WA</v>
          </cell>
          <cell r="GZ629">
            <v>1464.69372558594</v>
          </cell>
        </row>
        <row r="630">
          <cell r="AD630" t="str">
            <v>MT</v>
          </cell>
          <cell r="AH630" t="str">
            <v>MT</v>
          </cell>
          <cell r="AI630" t="str">
            <v>1993-2006</v>
          </cell>
          <cell r="AJ630">
            <v>1144.6790000000001</v>
          </cell>
          <cell r="AK630" t="b">
            <v>1</v>
          </cell>
          <cell r="AN630" t="str">
            <v>WA</v>
          </cell>
          <cell r="AO630" t="str">
            <v>Natural Gas FAF</v>
          </cell>
          <cell r="AP630" t="str">
            <v>Pre 1980</v>
          </cell>
          <cell r="AQ630" t="str">
            <v>Basement</v>
          </cell>
          <cell r="AR630">
            <v>4956.49267578125</v>
          </cell>
          <cell r="AU630" t="str">
            <v>No</v>
          </cell>
          <cell r="AV630" t="b">
            <v>1</v>
          </cell>
          <cell r="AX630">
            <v>13779049.638671875</v>
          </cell>
          <cell r="AY630" t="b">
            <v>0</v>
          </cell>
          <cell r="AZ630">
            <v>2449746.5050048828</v>
          </cell>
          <cell r="BA630">
            <v>1</v>
          </cell>
          <cell r="BB630">
            <v>4956.49267578125</v>
          </cell>
          <cell r="BC630">
            <v>0.99999993458706582</v>
          </cell>
          <cell r="BF630" t="str">
            <v>MT</v>
          </cell>
          <cell r="BG630" t="str">
            <v>Window A/C</v>
          </cell>
          <cell r="BH630" t="str">
            <v>Pre 1980</v>
          </cell>
          <cell r="BI630" t="str">
            <v>Basement</v>
          </cell>
          <cell r="BJ630">
            <v>519.72840844131099</v>
          </cell>
          <cell r="BM630" t="str">
            <v>No</v>
          </cell>
          <cell r="BN630">
            <v>662653.72076267155</v>
          </cell>
          <cell r="BO630" t="b">
            <v>0</v>
          </cell>
          <cell r="BP630">
            <v>374323.5238561178</v>
          </cell>
          <cell r="BQ630">
            <v>0.5</v>
          </cell>
          <cell r="BR630">
            <v>259.86420422065549</v>
          </cell>
          <cell r="BU630" t="str">
            <v>ID</v>
          </cell>
          <cell r="BV630" t="str">
            <v>Pre 1980</v>
          </cell>
          <cell r="BW630" t="str">
            <v>Electric Storage - Inside Conditioned Space</v>
          </cell>
          <cell r="BY630">
            <v>3785.7640000000001</v>
          </cell>
          <cell r="BZ630" t="str">
            <v>le55</v>
          </cell>
          <cell r="CF630" t="str">
            <v>Conditioned</v>
          </cell>
          <cell r="CG630">
            <v>4956.4930000000004</v>
          </cell>
          <cell r="CH630" t="str">
            <v>WA</v>
          </cell>
          <cell r="CI630" t="str">
            <v>Side-by-Side w/ TTD Ice</v>
          </cell>
          <cell r="CJ630">
            <v>109042.84600000001</v>
          </cell>
          <cell r="CK630" t="b">
            <v>0</v>
          </cell>
          <cell r="CQ630" t="str">
            <v>Conditioned</v>
          </cell>
          <cell r="CR630">
            <v>1904.288</v>
          </cell>
          <cell r="CS630" t="str">
            <v>WA</v>
          </cell>
          <cell r="CT630" t="str">
            <v>Chest</v>
          </cell>
          <cell r="CU630">
            <v>47607.199999999997</v>
          </cell>
          <cell r="CV630" t="b">
            <v>0</v>
          </cell>
          <cell r="CZ630">
            <v>3785.7640000000001</v>
          </cell>
          <cell r="DA630" t="str">
            <v>ID</v>
          </cell>
          <cell r="DC630" t="str">
            <v>Vertical Axis</v>
          </cell>
          <cell r="DG630" t="str">
            <v>Electric</v>
          </cell>
          <cell r="DH630">
            <v>1904.288</v>
          </cell>
          <cell r="DI630" t="str">
            <v>WA</v>
          </cell>
          <cell r="DL630" t="str">
            <v>Electric</v>
          </cell>
          <cell r="DM630" t="str">
            <v>Electric</v>
          </cell>
          <cell r="DN630">
            <v>12271.31</v>
          </cell>
          <cell r="DO630" t="str">
            <v>WA</v>
          </cell>
          <cell r="DS630">
            <v>2003.7159999999999</v>
          </cell>
          <cell r="DT630" t="str">
            <v>WA</v>
          </cell>
          <cell r="DU630" t="str">
            <v>lt32</v>
          </cell>
          <cell r="DX630" t="b">
            <v>0</v>
          </cell>
          <cell r="DY630">
            <v>2003.7159999999999</v>
          </cell>
          <cell r="DZ630" t="str">
            <v>WA</v>
          </cell>
          <cell r="EC630" t="str">
            <v>Desktop</v>
          </cell>
          <cell r="ED630">
            <v>2003.7159999999999</v>
          </cell>
          <cell r="EE630" t="str">
            <v>WA</v>
          </cell>
          <cell r="EH630" t="str">
            <v>gt20</v>
          </cell>
          <cell r="EI630">
            <v>1524.7619999999999</v>
          </cell>
          <cell r="EJ630" t="str">
            <v>WA</v>
          </cell>
          <cell r="EO630">
            <v>1144.6790000000001</v>
          </cell>
          <cell r="EP630" t="str">
            <v>MT</v>
          </cell>
          <cell r="ES630">
            <v>1612.692</v>
          </cell>
          <cell r="ET630" t="str">
            <v>OR</v>
          </cell>
          <cell r="EZ630" t="str">
            <v>OR</v>
          </cell>
          <cell r="FA630" t="str">
            <v>Bedrooms</v>
          </cell>
          <cell r="FB630">
            <v>2287803.54</v>
          </cell>
          <cell r="FC630">
            <v>1733184.5</v>
          </cell>
          <cell r="FI630" t="str">
            <v>WA</v>
          </cell>
          <cell r="FJ630" t="str">
            <v>Living Room/Family Room</v>
          </cell>
          <cell r="FK630" t="str">
            <v>EISAnqnx</v>
          </cell>
          <cell r="FL630">
            <v>120222.95999999999</v>
          </cell>
          <cell r="FS630" t="str">
            <v>WA</v>
          </cell>
          <cell r="FT630" t="str">
            <v>EISAx</v>
          </cell>
          <cell r="FV630">
            <v>1098520.5</v>
          </cell>
          <cell r="GD630" t="str">
            <v>MT</v>
          </cell>
          <cell r="GE630">
            <v>2781569.97</v>
          </cell>
          <cell r="GF630">
            <v>2509136.3680000002</v>
          </cell>
          <cell r="GI630">
            <v>3</v>
          </cell>
          <cell r="GJ630">
            <v>2</v>
          </cell>
          <cell r="GK630" t="str">
            <v>MT</v>
          </cell>
          <cell r="GL630">
            <v>1144.6790000000001</v>
          </cell>
          <cell r="GM630" t="str">
            <v>1993-2006</v>
          </cell>
          <cell r="GN630">
            <v>0</v>
          </cell>
          <cell r="GQ630">
            <v>9416870.0613130014</v>
          </cell>
          <cell r="GR630">
            <v>572173.52154500003</v>
          </cell>
          <cell r="GU630" t="str">
            <v>Other</v>
          </cell>
          <cell r="GX630" t="str">
            <v>Baseboard/Wall/Radiant</v>
          </cell>
          <cell r="GY630" t="str">
            <v>WA</v>
          </cell>
          <cell r="GZ630">
            <v>2003.71557617188</v>
          </cell>
        </row>
        <row r="631">
          <cell r="AD631" t="str">
            <v>WA</v>
          </cell>
          <cell r="AH631" t="str">
            <v>WA</v>
          </cell>
          <cell r="AI631" t="str">
            <v>1993-2006</v>
          </cell>
          <cell r="AJ631">
            <v>1904.288</v>
          </cell>
          <cell r="AK631" t="b">
            <v>1</v>
          </cell>
          <cell r="AN631" t="str">
            <v>WA</v>
          </cell>
          <cell r="AO631" t="str">
            <v>Natural Gas FAF</v>
          </cell>
          <cell r="AP631" t="str">
            <v>Pre 1980</v>
          </cell>
          <cell r="AQ631" t="str">
            <v>Basement</v>
          </cell>
          <cell r="AR631">
            <v>1524.76245117188</v>
          </cell>
          <cell r="AU631" t="str">
            <v>No</v>
          </cell>
          <cell r="AV631" t="b">
            <v>1</v>
          </cell>
          <cell r="AX631">
            <v>3000732.5039062598</v>
          </cell>
          <cell r="AY631" t="b">
            <v>0</v>
          </cell>
          <cell r="AZ631">
            <v>920117.90115967102</v>
          </cell>
          <cell r="BA631">
            <v>1</v>
          </cell>
          <cell r="BB631">
            <v>1524.76245117188</v>
          </cell>
          <cell r="BC631">
            <v>1.0000002958965923</v>
          </cell>
          <cell r="BF631" t="str">
            <v>WA</v>
          </cell>
          <cell r="BG631" t="str">
            <v>PTAC</v>
          </cell>
          <cell r="BH631" t="str">
            <v>1993-2006</v>
          </cell>
          <cell r="BI631" t="str">
            <v>Crawlspace</v>
          </cell>
          <cell r="BJ631">
            <v>1904.28771972656</v>
          </cell>
          <cell r="BM631" t="str">
            <v>No</v>
          </cell>
          <cell r="BN631">
            <v>3601008.078002925</v>
          </cell>
          <cell r="BO631" t="b">
            <v>0</v>
          </cell>
          <cell r="BP631">
            <v>901448.1026174915</v>
          </cell>
          <cell r="BQ631">
            <v>0.5</v>
          </cell>
          <cell r="BR631">
            <v>952.14385986328</v>
          </cell>
          <cell r="BU631" t="str">
            <v>MT</v>
          </cell>
          <cell r="BV631" t="str">
            <v>Pre 1980</v>
          </cell>
          <cell r="BW631" t="str">
            <v>Electric Storage - Inside Conditioned Space</v>
          </cell>
          <cell r="BY631">
            <v>1144.6790000000001</v>
          </cell>
          <cell r="BZ631" t="str">
            <v>le55</v>
          </cell>
          <cell r="CF631" t="str">
            <v>Conditioned</v>
          </cell>
          <cell r="CG631">
            <v>4956.4930000000004</v>
          </cell>
          <cell r="CH631" t="str">
            <v>WA</v>
          </cell>
          <cell r="CI631" t="str">
            <v>Side-by-Side w/ TTD Ice</v>
          </cell>
          <cell r="CJ631">
            <v>109042.84600000001</v>
          </cell>
          <cell r="CK631" t="b">
            <v>0</v>
          </cell>
          <cell r="CQ631" t="str">
            <v>Conditioned</v>
          </cell>
          <cell r="CR631">
            <v>8264.9449999999997</v>
          </cell>
          <cell r="CS631" t="str">
            <v>OR</v>
          </cell>
          <cell r="CT631" t="str">
            <v>Chest</v>
          </cell>
          <cell r="CU631">
            <v>82649.45</v>
          </cell>
          <cell r="CV631" t="b">
            <v>0</v>
          </cell>
          <cell r="CZ631">
            <v>3785.7640000000001</v>
          </cell>
          <cell r="DA631" t="str">
            <v>ID</v>
          </cell>
          <cell r="DC631" t="str">
            <v>Vertical Axis</v>
          </cell>
          <cell r="DG631" t="str">
            <v>Electric</v>
          </cell>
          <cell r="DH631">
            <v>2130.886</v>
          </cell>
          <cell r="DI631" t="str">
            <v>MT</v>
          </cell>
          <cell r="DL631" t="str">
            <v>Propane</v>
          </cell>
          <cell r="DM631" t="str">
            <v>Electric</v>
          </cell>
          <cell r="DN631">
            <v>1904.288</v>
          </cell>
          <cell r="DO631" t="str">
            <v>WA</v>
          </cell>
          <cell r="DS631">
            <v>2003.7159999999999</v>
          </cell>
          <cell r="DT631" t="str">
            <v>WA</v>
          </cell>
          <cell r="DU631" t="str">
            <v>lt32</v>
          </cell>
          <cell r="DX631" t="b">
            <v>0</v>
          </cell>
          <cell r="DY631">
            <v>2003.7159999999999</v>
          </cell>
          <cell r="DZ631" t="str">
            <v>WA</v>
          </cell>
          <cell r="EC631" t="str">
            <v>Desktop</v>
          </cell>
          <cell r="ED631">
            <v>1188.027</v>
          </cell>
          <cell r="EE631" t="str">
            <v>OR</v>
          </cell>
          <cell r="EH631" t="str">
            <v>le20</v>
          </cell>
          <cell r="EI631">
            <v>1524.7619999999999</v>
          </cell>
          <cell r="EJ631" t="str">
            <v>WA</v>
          </cell>
          <cell r="EO631">
            <v>2130.886</v>
          </cell>
          <cell r="EP631" t="str">
            <v>MT</v>
          </cell>
          <cell r="ES631">
            <v>1612.692</v>
          </cell>
          <cell r="ET631" t="str">
            <v>OR</v>
          </cell>
          <cell r="EZ631" t="str">
            <v>OR</v>
          </cell>
          <cell r="FA631" t="str">
            <v>Exterior</v>
          </cell>
          <cell r="FB631">
            <v>1622260.692</v>
          </cell>
          <cell r="FC631">
            <v>11092380.800000001</v>
          </cell>
          <cell r="FI631" t="str">
            <v>WA</v>
          </cell>
          <cell r="FJ631" t="str">
            <v>Living Room/Family Room</v>
          </cell>
          <cell r="FK631" t="str">
            <v>EISAq</v>
          </cell>
          <cell r="FL631">
            <v>44081.752</v>
          </cell>
          <cell r="FS631" t="str">
            <v>WA</v>
          </cell>
          <cell r="FT631" t="str">
            <v>EISAnqnx</v>
          </cell>
          <cell r="FV631">
            <v>16777728.805</v>
          </cell>
          <cell r="GD631" t="str">
            <v>WA</v>
          </cell>
          <cell r="GE631">
            <v>6312714.7199999997</v>
          </cell>
          <cell r="GF631">
            <v>4749294.2719999999</v>
          </cell>
          <cell r="GI631">
            <v>1</v>
          </cell>
          <cell r="GJ631">
            <v>2</v>
          </cell>
          <cell r="GK631" t="str">
            <v>WA</v>
          </cell>
          <cell r="GL631">
            <v>1904.288</v>
          </cell>
          <cell r="GM631" t="str">
            <v>1993-2006</v>
          </cell>
          <cell r="GN631">
            <v>0</v>
          </cell>
          <cell r="GQ631">
            <v>9728559.8843200002</v>
          </cell>
          <cell r="GR631">
            <v>1945782.4355200001</v>
          </cell>
          <cell r="GU631" t="str">
            <v>Other</v>
          </cell>
          <cell r="GX631" t="str">
            <v>Wood</v>
          </cell>
          <cell r="GY631" t="str">
            <v>WA</v>
          </cell>
          <cell r="GZ631">
            <v>2003.71557617188</v>
          </cell>
        </row>
        <row r="632">
          <cell r="AD632" t="str">
            <v>MT</v>
          </cell>
          <cell r="AH632" t="str">
            <v>MT</v>
          </cell>
          <cell r="AI632" t="str">
            <v>Pre 1980</v>
          </cell>
          <cell r="AJ632">
            <v>2130.886</v>
          </cell>
          <cell r="AK632" t="b">
            <v>1</v>
          </cell>
          <cell r="AN632" t="str">
            <v>WA</v>
          </cell>
          <cell r="AO632" t="str">
            <v>Natural Gas FAF</v>
          </cell>
          <cell r="AP632" t="str">
            <v>Pre 1980</v>
          </cell>
          <cell r="AQ632" t="str">
            <v>Crawlspace</v>
          </cell>
          <cell r="AR632">
            <v>1524.76245117188</v>
          </cell>
          <cell r="AU632" t="str">
            <v>No</v>
          </cell>
          <cell r="AV632" t="b">
            <v>1</v>
          </cell>
          <cell r="AX632">
            <v>2445718.9716796954</v>
          </cell>
          <cell r="AY632" t="b">
            <v>0</v>
          </cell>
          <cell r="AZ632">
            <v>1387076.4018310593</v>
          </cell>
          <cell r="BA632">
            <v>1</v>
          </cell>
          <cell r="BB632">
            <v>1524.76245117188</v>
          </cell>
          <cell r="BC632">
            <v>1.0000002958965923</v>
          </cell>
          <cell r="BF632" t="str">
            <v>WA</v>
          </cell>
          <cell r="BG632" t="str">
            <v>Central Air Conditioning (Ducted System)</v>
          </cell>
          <cell r="BH632" t="str">
            <v>1993-2006</v>
          </cell>
          <cell r="BI632" t="str">
            <v>Crawlspace</v>
          </cell>
          <cell r="BJ632">
            <v>1904.28771972656</v>
          </cell>
          <cell r="BM632" t="str">
            <v>No</v>
          </cell>
          <cell r="BN632">
            <v>3601008.078002925</v>
          </cell>
          <cell r="BO632" t="b">
            <v>0</v>
          </cell>
          <cell r="BP632">
            <v>901448.1026174915</v>
          </cell>
          <cell r="BQ632">
            <v>0.5</v>
          </cell>
          <cell r="BR632">
            <v>952.14385986328</v>
          </cell>
          <cell r="BU632" t="str">
            <v>MT</v>
          </cell>
          <cell r="BV632" t="str">
            <v>Pre 1980</v>
          </cell>
          <cell r="BW632" t="str">
            <v>Gas Storage Inside Conditioned Space</v>
          </cell>
          <cell r="BY632">
            <v>2130.886</v>
          </cell>
          <cell r="BZ632" t="str">
            <v>gt55</v>
          </cell>
          <cell r="CF632" t="str">
            <v>Unconditioned</v>
          </cell>
          <cell r="CG632">
            <v>4956.4930000000004</v>
          </cell>
          <cell r="CH632" t="str">
            <v>WA</v>
          </cell>
          <cell r="CI632" t="str">
            <v>Top-Freezer w/o TTD Ice</v>
          </cell>
          <cell r="CJ632">
            <v>104086.353</v>
          </cell>
          <cell r="CK632" t="b">
            <v>0</v>
          </cell>
          <cell r="CQ632" t="str">
            <v>Conditioned</v>
          </cell>
          <cell r="CR632">
            <v>2079.9929999999999</v>
          </cell>
          <cell r="CS632" t="str">
            <v>WA</v>
          </cell>
          <cell r="CT632" t="str">
            <v>Chest</v>
          </cell>
          <cell r="CU632">
            <v>41599.86</v>
          </cell>
          <cell r="CV632" t="b">
            <v>0</v>
          </cell>
          <cell r="CZ632">
            <v>1612.692</v>
          </cell>
          <cell r="DA632" t="str">
            <v>OR</v>
          </cell>
          <cell r="DC632" t="str">
            <v>Vertical Axis</v>
          </cell>
          <cell r="DG632" t="str">
            <v>Electric</v>
          </cell>
          <cell r="DH632">
            <v>3785.7640000000001</v>
          </cell>
          <cell r="DI632" t="str">
            <v>ID</v>
          </cell>
          <cell r="DL632" t="str">
            <v>Electric</v>
          </cell>
          <cell r="DM632" t="str">
            <v>Electric</v>
          </cell>
          <cell r="DN632">
            <v>6932.7380000000003</v>
          </cell>
          <cell r="DO632" t="str">
            <v>OR</v>
          </cell>
          <cell r="DS632">
            <v>2003.7159999999999</v>
          </cell>
          <cell r="DT632" t="str">
            <v>WA</v>
          </cell>
          <cell r="DU632" t="str">
            <v>32to46</v>
          </cell>
          <cell r="DX632" t="b">
            <v>1</v>
          </cell>
          <cell r="DY632">
            <v>6932.7380000000003</v>
          </cell>
          <cell r="DZ632" t="str">
            <v>OR</v>
          </cell>
          <cell r="EC632" t="str">
            <v>Desktop</v>
          </cell>
          <cell r="ED632">
            <v>1188.027</v>
          </cell>
          <cell r="EE632" t="str">
            <v>OR</v>
          </cell>
          <cell r="EH632" t="str">
            <v>gt20</v>
          </cell>
          <cell r="EI632">
            <v>1524.7619999999999</v>
          </cell>
          <cell r="EJ632" t="str">
            <v>WA</v>
          </cell>
          <cell r="EO632">
            <v>2130.886</v>
          </cell>
          <cell r="EP632" t="str">
            <v>MT</v>
          </cell>
          <cell r="ES632">
            <v>1904.288</v>
          </cell>
          <cell r="ET632" t="str">
            <v>WA</v>
          </cell>
          <cell r="EZ632" t="str">
            <v>OR</v>
          </cell>
          <cell r="FA632" t="str">
            <v>Garage</v>
          </cell>
          <cell r="FB632">
            <v>1261758.3160000001</v>
          </cell>
          <cell r="FC632">
            <v>3050404.72</v>
          </cell>
          <cell r="FI632" t="str">
            <v>WA</v>
          </cell>
          <cell r="FJ632" t="str">
            <v>Living Room/Family Room</v>
          </cell>
          <cell r="FK632" t="str">
            <v>EISAx</v>
          </cell>
          <cell r="FL632">
            <v>1422638.3599999999</v>
          </cell>
          <cell r="FS632" t="str">
            <v>WA</v>
          </cell>
          <cell r="FT632" t="str">
            <v>EISAq</v>
          </cell>
          <cell r="FV632">
            <v>3112677.6040000003</v>
          </cell>
          <cell r="GD632" t="str">
            <v>MT</v>
          </cell>
          <cell r="GE632">
            <v>1459656.91</v>
          </cell>
          <cell r="GF632">
            <v>3528747.216</v>
          </cell>
          <cell r="GI632">
            <v>2</v>
          </cell>
          <cell r="GJ632">
            <v>1</v>
          </cell>
          <cell r="GK632" t="str">
            <v>MT</v>
          </cell>
          <cell r="GL632">
            <v>2130.886</v>
          </cell>
          <cell r="GM632" t="str">
            <v>Pre 1980</v>
          </cell>
          <cell r="GN632">
            <v>0</v>
          </cell>
          <cell r="GQ632">
            <v>16396681.927991999</v>
          </cell>
          <cell r="GR632">
            <v>1258053.7855399998</v>
          </cell>
          <cell r="GU632" t="str">
            <v>Baseboard/Wall/Radiant</v>
          </cell>
          <cell r="GX632" t="str">
            <v>Baseboard/Wall/Radiant</v>
          </cell>
          <cell r="GY632" t="str">
            <v>WA</v>
          </cell>
          <cell r="GZ632">
            <v>1464.69372558594</v>
          </cell>
        </row>
        <row r="633">
          <cell r="AD633" t="str">
            <v>ID</v>
          </cell>
          <cell r="AH633" t="str">
            <v>ID</v>
          </cell>
          <cell r="AI633" t="str">
            <v>Pre 1980</v>
          </cell>
          <cell r="AJ633">
            <v>3785.7640000000001</v>
          </cell>
          <cell r="AK633" t="b">
            <v>1</v>
          </cell>
          <cell r="AN633" t="str">
            <v>WA</v>
          </cell>
          <cell r="AO633" t="str">
            <v>Heat Pump (Central System)</v>
          </cell>
          <cell r="AP633" t="str">
            <v>Pre 1980</v>
          </cell>
          <cell r="AQ633" t="str">
            <v>Crawlspace</v>
          </cell>
          <cell r="AR633">
            <v>1464.69372558594</v>
          </cell>
          <cell r="AU633" t="str">
            <v>No</v>
          </cell>
          <cell r="AV633" t="b">
            <v>0</v>
          </cell>
          <cell r="AX633">
            <v>1442723.319702151</v>
          </cell>
          <cell r="AY633" t="b">
            <v>0</v>
          </cell>
          <cell r="AZ633">
            <v>410991.00882819889</v>
          </cell>
          <cell r="BA633" t="str">
            <v/>
          </cell>
          <cell r="BB633" t="str">
            <v/>
          </cell>
          <cell r="BC633">
            <v>0.99999981264751547</v>
          </cell>
          <cell r="BF633" t="str">
            <v>ID</v>
          </cell>
          <cell r="BG633" t="str">
            <v>Central Air Conditioning (Ducted System)</v>
          </cell>
          <cell r="BH633" t="str">
            <v>Pre 1980</v>
          </cell>
          <cell r="BI633" t="str">
            <v>Basement</v>
          </cell>
          <cell r="BJ633">
            <v>3785.76440429688</v>
          </cell>
          <cell r="BM633" t="str">
            <v>No</v>
          </cell>
          <cell r="BN633">
            <v>10622854.918457046</v>
          </cell>
          <cell r="BO633" t="b">
            <v>0</v>
          </cell>
          <cell r="BP633">
            <v>2536537.8661669954</v>
          </cell>
          <cell r="BQ633">
            <v>1</v>
          </cell>
          <cell r="BR633">
            <v>3785.76440429688</v>
          </cell>
          <cell r="BU633" t="str">
            <v>WA</v>
          </cell>
          <cell r="BV633" t="str">
            <v>Pre 1980</v>
          </cell>
          <cell r="BW633" t="str">
            <v>Electric Storage - Outside Conditioned Space - Buffered</v>
          </cell>
          <cell r="BY633">
            <v>1904.288</v>
          </cell>
          <cell r="BZ633" t="str">
            <v>le55</v>
          </cell>
          <cell r="CF633" t="str">
            <v>Conditioned</v>
          </cell>
          <cell r="CG633">
            <v>1464.694</v>
          </cell>
          <cell r="CH633" t="str">
            <v>WA</v>
          </cell>
          <cell r="CI633" t="str">
            <v>Top-Freezer w/o TTD Ice</v>
          </cell>
          <cell r="CJ633">
            <v>32223.268</v>
          </cell>
          <cell r="CK633" t="b">
            <v>0</v>
          </cell>
          <cell r="CQ633" t="str">
            <v>Conditioned</v>
          </cell>
          <cell r="CR633">
            <v>1144.6790000000001</v>
          </cell>
          <cell r="CS633" t="str">
            <v>MT</v>
          </cell>
          <cell r="CT633" t="str">
            <v>Chest</v>
          </cell>
          <cell r="CU633">
            <v>27472.296000000002</v>
          </cell>
          <cell r="CV633" t="b">
            <v>0</v>
          </cell>
          <cell r="CZ633">
            <v>2130.886</v>
          </cell>
          <cell r="DA633" t="str">
            <v>MT</v>
          </cell>
          <cell r="DC633" t="str">
            <v>Vertical Axis</v>
          </cell>
          <cell r="DG633" t="str">
            <v>Electric</v>
          </cell>
          <cell r="DH633">
            <v>3785.7640000000001</v>
          </cell>
          <cell r="DI633" t="str">
            <v>ID</v>
          </cell>
          <cell r="DL633" t="str">
            <v>Electric</v>
          </cell>
          <cell r="DM633" t="str">
            <v>Electric</v>
          </cell>
          <cell r="DN633">
            <v>3785.7640000000001</v>
          </cell>
          <cell r="DO633" t="str">
            <v>ID</v>
          </cell>
          <cell r="DS633">
            <v>4956.4930000000004</v>
          </cell>
          <cell r="DT633" t="str">
            <v>WA</v>
          </cell>
          <cell r="DU633" t="str">
            <v>lt32</v>
          </cell>
          <cell r="DX633" t="b">
            <v>1</v>
          </cell>
          <cell r="DY633">
            <v>6932.7380000000003</v>
          </cell>
          <cell r="DZ633" t="str">
            <v>OR</v>
          </cell>
          <cell r="EC633" t="str">
            <v>Desktop</v>
          </cell>
          <cell r="ED633">
            <v>1524.7619999999999</v>
          </cell>
          <cell r="EE633" t="str">
            <v>WA</v>
          </cell>
          <cell r="EH633" t="str">
            <v>le20</v>
          </cell>
          <cell r="EI633">
            <v>1524.7619999999999</v>
          </cell>
          <cell r="EJ633" t="str">
            <v>WA</v>
          </cell>
          <cell r="EO633">
            <v>2130.886</v>
          </cell>
          <cell r="EP633" t="str">
            <v>MT</v>
          </cell>
          <cell r="ES633">
            <v>3785.7640000000001</v>
          </cell>
          <cell r="ET633" t="str">
            <v>ID</v>
          </cell>
          <cell r="EZ633" t="str">
            <v>OR</v>
          </cell>
          <cell r="FA633" t="str">
            <v>Kitchen</v>
          </cell>
          <cell r="FB633">
            <v>2495785.6800000002</v>
          </cell>
          <cell r="FC633">
            <v>970583.32000000007</v>
          </cell>
          <cell r="FI633" t="str">
            <v>WA</v>
          </cell>
          <cell r="FJ633" t="str">
            <v>Other</v>
          </cell>
          <cell r="FK633" t="str">
            <v>EISAnqnx</v>
          </cell>
          <cell r="FL633">
            <v>480891.83999999997</v>
          </cell>
          <cell r="FS633" t="str">
            <v>WA</v>
          </cell>
          <cell r="FT633" t="str">
            <v>EISAx</v>
          </cell>
          <cell r="FV633">
            <v>7013437.5950000007</v>
          </cell>
          <cell r="GD633" t="str">
            <v>ID</v>
          </cell>
          <cell r="GE633">
            <v>5784647.392</v>
          </cell>
          <cell r="GF633">
            <v>3816050.1120000002</v>
          </cell>
          <cell r="GI633">
            <v>1</v>
          </cell>
          <cell r="GJ633">
            <v>3</v>
          </cell>
          <cell r="GK633" t="str">
            <v>ID</v>
          </cell>
          <cell r="GL633">
            <v>3785.7640000000001</v>
          </cell>
          <cell r="GM633" t="str">
            <v>Pre 1980</v>
          </cell>
          <cell r="GN633">
            <v>0</v>
          </cell>
          <cell r="GQ633">
            <v>21698113.937528003</v>
          </cell>
          <cell r="GR633">
            <v>3948116.4891400002</v>
          </cell>
          <cell r="GU633" t="str">
            <v>Natural Gas FAF</v>
          </cell>
          <cell r="GX633" t="str">
            <v>Baseboard/Wall/Radiant</v>
          </cell>
          <cell r="GY633" t="str">
            <v>WA</v>
          </cell>
          <cell r="GZ633">
            <v>1524.76245117188</v>
          </cell>
        </row>
        <row r="634">
          <cell r="AD634" t="str">
            <v>ID</v>
          </cell>
          <cell r="AH634" t="str">
            <v>ID</v>
          </cell>
          <cell r="AI634" t="str">
            <v>1993-2006</v>
          </cell>
          <cell r="AJ634">
            <v>3785.7640000000001</v>
          </cell>
          <cell r="AK634" t="b">
            <v>1</v>
          </cell>
          <cell r="AN634" t="str">
            <v>WA</v>
          </cell>
          <cell r="AO634" t="str">
            <v>Wood</v>
          </cell>
          <cell r="AP634" t="str">
            <v>Pre 1980</v>
          </cell>
          <cell r="AQ634" t="str">
            <v>Crawlspace</v>
          </cell>
          <cell r="AR634">
            <v>1464.69372558594</v>
          </cell>
          <cell r="AU634" t="str">
            <v>No</v>
          </cell>
          <cell r="AV634" t="b">
            <v>1</v>
          </cell>
          <cell r="AX634">
            <v>1442723.319702151</v>
          </cell>
          <cell r="AY634" t="b">
            <v>0</v>
          </cell>
          <cell r="AZ634">
            <v>410991.00882819889</v>
          </cell>
          <cell r="BA634">
            <v>1</v>
          </cell>
          <cell r="BB634">
            <v>1464.69372558594</v>
          </cell>
          <cell r="BC634">
            <v>0.99999981264751547</v>
          </cell>
          <cell r="BF634" t="str">
            <v>WA</v>
          </cell>
          <cell r="BG634" t="str">
            <v>Central Air Conditioning (Ducted System)</v>
          </cell>
          <cell r="BH634" t="str">
            <v>Pre 1980</v>
          </cell>
          <cell r="BI634" t="str">
            <v>Slab on Grade</v>
          </cell>
          <cell r="BJ634">
            <v>6135.65283203125</v>
          </cell>
          <cell r="BM634" t="str">
            <v>No</v>
          </cell>
          <cell r="BN634">
            <v>18235160.216796875</v>
          </cell>
          <cell r="BO634" t="b">
            <v>0</v>
          </cell>
          <cell r="BP634">
            <v>4163347.2291748044</v>
          </cell>
          <cell r="BQ634">
            <v>0.5</v>
          </cell>
          <cell r="BR634">
            <v>3067.826416015625</v>
          </cell>
          <cell r="BU634" t="str">
            <v>MT</v>
          </cell>
          <cell r="BV634" t="str">
            <v>Pre 1980</v>
          </cell>
          <cell r="BW634" t="str">
            <v>Electric Storage - Inside Conditioned Space</v>
          </cell>
          <cell r="BY634">
            <v>1144.6790000000001</v>
          </cell>
          <cell r="BZ634" t="str">
            <v>le55</v>
          </cell>
          <cell r="CF634" t="str">
            <v>Conditioned</v>
          </cell>
          <cell r="CG634">
            <v>4956.4930000000004</v>
          </cell>
          <cell r="CH634" t="str">
            <v>WA</v>
          </cell>
          <cell r="CI634" t="str">
            <v>Bottom-Freezer (Including French Door) w/o TTD Ice</v>
          </cell>
          <cell r="CJ634">
            <v>118955.83200000001</v>
          </cell>
          <cell r="CK634" t="b">
            <v>0</v>
          </cell>
          <cell r="CQ634" t="str">
            <v>Conditioned</v>
          </cell>
          <cell r="CR634">
            <v>1192.4649999999999</v>
          </cell>
          <cell r="CS634" t="str">
            <v>ID</v>
          </cell>
          <cell r="CT634" t="str">
            <v>Chest</v>
          </cell>
          <cell r="CU634">
            <v>14309.579999999998</v>
          </cell>
          <cell r="CV634" t="b">
            <v>0</v>
          </cell>
          <cell r="CZ634">
            <v>3785.7640000000001</v>
          </cell>
          <cell r="DA634" t="str">
            <v>ID</v>
          </cell>
          <cell r="DC634" t="str">
            <v>Vertical Axis</v>
          </cell>
          <cell r="DG634" t="str">
            <v>Electric</v>
          </cell>
          <cell r="DH634">
            <v>1612.692</v>
          </cell>
          <cell r="DI634" t="str">
            <v>OR</v>
          </cell>
          <cell r="DL634" t="str">
            <v>Electric</v>
          </cell>
          <cell r="DM634" t="str">
            <v>Electric</v>
          </cell>
          <cell r="DN634">
            <v>1144.6790000000001</v>
          </cell>
          <cell r="DO634" t="str">
            <v>MT</v>
          </cell>
          <cell r="DS634">
            <v>4956.4930000000004</v>
          </cell>
          <cell r="DT634" t="str">
            <v>WA</v>
          </cell>
          <cell r="DU634" t="str">
            <v>32to46</v>
          </cell>
          <cell r="DX634" t="b">
            <v>0</v>
          </cell>
          <cell r="DY634">
            <v>1464.694</v>
          </cell>
          <cell r="DZ634" t="str">
            <v>WA</v>
          </cell>
          <cell r="EC634" t="str">
            <v>Desktop</v>
          </cell>
          <cell r="ED634">
            <v>1464.694</v>
          </cell>
          <cell r="EE634" t="str">
            <v>WA</v>
          </cell>
          <cell r="EH634" t="str">
            <v>le20</v>
          </cell>
          <cell r="EI634">
            <v>4956.4930000000004</v>
          </cell>
          <cell r="EJ634" t="str">
            <v>WA</v>
          </cell>
          <cell r="EO634">
            <v>2130.886</v>
          </cell>
          <cell r="EP634" t="str">
            <v>MT</v>
          </cell>
          <cell r="ES634">
            <v>1192.4649999999999</v>
          </cell>
          <cell r="ET634" t="str">
            <v>ID</v>
          </cell>
          <cell r="EZ634" t="str">
            <v>OR</v>
          </cell>
          <cell r="FA634" t="str">
            <v>Living Room/Family Room</v>
          </cell>
          <cell r="FB634">
            <v>3605023.7600000002</v>
          </cell>
          <cell r="FC634">
            <v>2911749.96</v>
          </cell>
          <cell r="FI634" t="str">
            <v>WA</v>
          </cell>
          <cell r="FJ634" t="str">
            <v>Other</v>
          </cell>
          <cell r="FK634" t="str">
            <v>EISAq</v>
          </cell>
          <cell r="FL634">
            <v>220408.75999999998</v>
          </cell>
          <cell r="FS634" t="str">
            <v>WA</v>
          </cell>
          <cell r="FT634" t="str">
            <v>EISAnqnx</v>
          </cell>
          <cell r="FV634">
            <v>3346205.7199999997</v>
          </cell>
          <cell r="GD634" t="str">
            <v>ID</v>
          </cell>
          <cell r="GE634">
            <v>12095515.98</v>
          </cell>
          <cell r="GF634">
            <v>6416869.9800000004</v>
          </cell>
          <cell r="GI634">
            <v>2</v>
          </cell>
          <cell r="GJ634">
            <v>2</v>
          </cell>
          <cell r="GK634" t="str">
            <v>ID</v>
          </cell>
          <cell r="GL634">
            <v>3785.7640000000001</v>
          </cell>
          <cell r="GM634" t="str">
            <v>1993-2006</v>
          </cell>
          <cell r="GN634">
            <v>0</v>
          </cell>
          <cell r="GQ634">
            <v>24471159.56718</v>
          </cell>
          <cell r="GR634">
            <v>3727747.1666999999</v>
          </cell>
          <cell r="GU634" t="str">
            <v>Natural Gas FAF</v>
          </cell>
          <cell r="GX634" t="str">
            <v>Wood</v>
          </cell>
          <cell r="GY634" t="str">
            <v>WA</v>
          </cell>
          <cell r="GZ634">
            <v>1524.76245117188</v>
          </cell>
        </row>
        <row r="635">
          <cell r="AD635" t="str">
            <v>OR</v>
          </cell>
          <cell r="AH635" t="str">
            <v>OR</v>
          </cell>
          <cell r="AI635" t="str">
            <v>Pre 1980</v>
          </cell>
          <cell r="AJ635">
            <v>1612.692</v>
          </cell>
          <cell r="AK635" t="b">
            <v>1</v>
          </cell>
          <cell r="AN635" t="str">
            <v>WA</v>
          </cell>
          <cell r="AO635" t="str">
            <v>Oil FAF</v>
          </cell>
          <cell r="AP635" t="str">
            <v>Pre 1980</v>
          </cell>
          <cell r="AQ635" t="str">
            <v>Crawlspace</v>
          </cell>
          <cell r="AR635">
            <v>2003.71557617188</v>
          </cell>
          <cell r="AU635" t="str">
            <v>No</v>
          </cell>
          <cell r="AV635" t="b">
            <v>1</v>
          </cell>
          <cell r="AX635">
            <v>2484607.3144531311</v>
          </cell>
          <cell r="AY635" t="b">
            <v>0</v>
          </cell>
          <cell r="AZ635">
            <v>1071385.9170928739</v>
          </cell>
          <cell r="BA635">
            <v>1</v>
          </cell>
          <cell r="BB635">
            <v>2003.71557617188</v>
          </cell>
          <cell r="BC635">
            <v>0.99999978847894622</v>
          </cell>
          <cell r="BF635" t="str">
            <v>WA</v>
          </cell>
          <cell r="BG635" t="str">
            <v>Central Air Conditioning (Ducted System)</v>
          </cell>
          <cell r="BH635" t="str">
            <v>Pre 1980</v>
          </cell>
          <cell r="BI635" t="str">
            <v>Basement</v>
          </cell>
          <cell r="BJ635">
            <v>6135.65283203125</v>
          </cell>
          <cell r="BM635" t="str">
            <v>No</v>
          </cell>
          <cell r="BN635">
            <v>18235160.216796875</v>
          </cell>
          <cell r="BO635" t="b">
            <v>0</v>
          </cell>
          <cell r="BP635">
            <v>4163347.2291748044</v>
          </cell>
          <cell r="BQ635">
            <v>0.5</v>
          </cell>
          <cell r="BR635">
            <v>3067.826416015625</v>
          </cell>
          <cell r="BU635" t="str">
            <v>ID</v>
          </cell>
          <cell r="BV635" t="str">
            <v>Pre 1980</v>
          </cell>
          <cell r="BW635" t="str">
            <v>Electric Storage - Outside Conditioned Space - Buffered</v>
          </cell>
          <cell r="BY635">
            <v>3785.7640000000001</v>
          </cell>
          <cell r="BZ635" t="str">
            <v>le55</v>
          </cell>
          <cell r="CF635" t="str">
            <v>Conditioned</v>
          </cell>
          <cell r="CG635">
            <v>4956.4930000000004</v>
          </cell>
          <cell r="CH635" t="str">
            <v>WA</v>
          </cell>
          <cell r="CI635" t="str">
            <v>Top-Freezer w/o TTD Ice</v>
          </cell>
          <cell r="CJ635">
            <v>94173.367000000013</v>
          </cell>
          <cell r="CK635" t="b">
            <v>0</v>
          </cell>
          <cell r="CQ635" t="str">
            <v>Conditioned</v>
          </cell>
          <cell r="CR635">
            <v>1904.288</v>
          </cell>
          <cell r="CS635" t="str">
            <v>WA</v>
          </cell>
          <cell r="CT635" t="str">
            <v>Chest</v>
          </cell>
          <cell r="CU635">
            <v>34277.184000000001</v>
          </cell>
          <cell r="CV635" t="b">
            <v>0</v>
          </cell>
          <cell r="CZ635">
            <v>3785.7640000000001</v>
          </cell>
          <cell r="DA635" t="str">
            <v>ID</v>
          </cell>
          <cell r="DC635" t="str">
            <v>Horizontal Axis</v>
          </cell>
          <cell r="DH635">
            <v>2079.9929999999999</v>
          </cell>
          <cell r="DI635" t="str">
            <v>WA</v>
          </cell>
          <cell r="DL635" t="str">
            <v>Electric</v>
          </cell>
          <cell r="DM635" t="str">
            <v>Electric</v>
          </cell>
          <cell r="DN635">
            <v>2130.886</v>
          </cell>
          <cell r="DO635" t="str">
            <v>MT</v>
          </cell>
          <cell r="DS635">
            <v>4956.4930000000004</v>
          </cell>
          <cell r="DT635" t="str">
            <v>WA</v>
          </cell>
          <cell r="DU635" t="str">
            <v>32to46</v>
          </cell>
          <cell r="DX635" t="b">
            <v>0</v>
          </cell>
          <cell r="DY635">
            <v>1464.694</v>
          </cell>
          <cell r="DZ635" t="str">
            <v>WA</v>
          </cell>
          <cell r="EC635" t="str">
            <v>Desktop</v>
          </cell>
          <cell r="ED635">
            <v>1150.8789999999999</v>
          </cell>
          <cell r="EE635" t="str">
            <v>WA</v>
          </cell>
          <cell r="EH635" t="str">
            <v>le20</v>
          </cell>
          <cell r="EI635">
            <v>4956.4930000000004</v>
          </cell>
          <cell r="EJ635" t="str">
            <v>WA</v>
          </cell>
          <cell r="EO635">
            <v>1144.6790000000001</v>
          </cell>
          <cell r="EP635" t="str">
            <v>MT</v>
          </cell>
          <cell r="ES635">
            <v>1612.692</v>
          </cell>
          <cell r="ET635" t="str">
            <v>OR</v>
          </cell>
          <cell r="EZ635" t="str">
            <v>OR</v>
          </cell>
          <cell r="FA635" t="str">
            <v>Other</v>
          </cell>
          <cell r="FB635">
            <v>1996628.544</v>
          </cell>
          <cell r="FC635">
            <v>3189059.48</v>
          </cell>
          <cell r="FI635" t="str">
            <v>WA</v>
          </cell>
          <cell r="FJ635" t="str">
            <v>Other</v>
          </cell>
          <cell r="FK635" t="str">
            <v>EISAx</v>
          </cell>
          <cell r="FL635">
            <v>2334329.1399999997</v>
          </cell>
          <cell r="FS635" t="str">
            <v>WA</v>
          </cell>
          <cell r="FT635" t="str">
            <v>EISAq</v>
          </cell>
          <cell r="FV635">
            <v>1140114.4039999999</v>
          </cell>
          <cell r="GD635" t="str">
            <v>OR</v>
          </cell>
          <cell r="GE635">
            <v>825698.304</v>
          </cell>
          <cell r="GF635">
            <v>1682037.7560000001</v>
          </cell>
          <cell r="GI635">
            <v>1</v>
          </cell>
          <cell r="GJ635">
            <v>1</v>
          </cell>
          <cell r="GK635" t="str">
            <v>OR</v>
          </cell>
          <cell r="GL635">
            <v>1612.692</v>
          </cell>
          <cell r="GM635" t="str">
            <v>Pre 1980</v>
          </cell>
          <cell r="GN635">
            <v>0</v>
          </cell>
          <cell r="GQ635">
            <v>8121234.6908999998</v>
          </cell>
          <cell r="GR635">
            <v>167534.50842</v>
          </cell>
          <cell r="GU635" t="str">
            <v>Baseboard/Wall/Radiant</v>
          </cell>
          <cell r="GX635" t="str">
            <v>Baseboard/Wall/Radiant</v>
          </cell>
          <cell r="GY635" t="str">
            <v>OR</v>
          </cell>
          <cell r="GZ635">
            <v>1188.02661132813</v>
          </cell>
        </row>
        <row r="636">
          <cell r="AD636" t="str">
            <v>WA</v>
          </cell>
          <cell r="AH636" t="str">
            <v>WA</v>
          </cell>
          <cell r="AI636" t="str">
            <v>Pre 1980</v>
          </cell>
          <cell r="AJ636">
            <v>2079.9929999999999</v>
          </cell>
          <cell r="AK636" t="b">
            <v>1</v>
          </cell>
          <cell r="AN636" t="str">
            <v>WA</v>
          </cell>
          <cell r="AO636" t="str">
            <v>Natural Gas Other</v>
          </cell>
          <cell r="AP636" t="str">
            <v>1993-2006</v>
          </cell>
          <cell r="AQ636" t="str">
            <v>Crawlspace</v>
          </cell>
          <cell r="AR636">
            <v>1065.6464862037701</v>
          </cell>
          <cell r="AU636" t="str">
            <v>No</v>
          </cell>
          <cell r="AV636" t="b">
            <v>0</v>
          </cell>
          <cell r="AX636">
            <v>5861055.6741207354</v>
          </cell>
          <cell r="AY636" t="b">
            <v>0</v>
          </cell>
          <cell r="AZ636">
            <v>1074208.9557204174</v>
          </cell>
          <cell r="BA636" t="str">
            <v/>
          </cell>
          <cell r="BB636" t="str">
            <v/>
          </cell>
          <cell r="BC636">
            <v>0.53183509349816549</v>
          </cell>
          <cell r="BF636" t="str">
            <v>WA</v>
          </cell>
          <cell r="BG636" t="str">
            <v>Central Air Conditioning (Ducted System)</v>
          </cell>
          <cell r="BH636" t="str">
            <v>Pre 1980</v>
          </cell>
          <cell r="BI636" t="str">
            <v>Basement</v>
          </cell>
          <cell r="BJ636">
            <v>12271.3056640625</v>
          </cell>
          <cell r="BM636" t="str">
            <v>No</v>
          </cell>
          <cell r="BN636">
            <v>27610437.744140625</v>
          </cell>
          <cell r="BO636" t="b">
            <v>0</v>
          </cell>
          <cell r="BP636">
            <v>6448080.2742382819</v>
          </cell>
          <cell r="BQ636">
            <v>1</v>
          </cell>
          <cell r="BR636">
            <v>12271.3056640625</v>
          </cell>
          <cell r="BU636" t="str">
            <v>ID</v>
          </cell>
          <cell r="BV636" t="str">
            <v>Pre 1980</v>
          </cell>
          <cell r="BW636" t="str">
            <v>Electric Storage - Inside Conditioned Space</v>
          </cell>
          <cell r="BY636">
            <v>3785.7640000000001</v>
          </cell>
          <cell r="BZ636" t="str">
            <v>le55</v>
          </cell>
          <cell r="CF636" t="str">
            <v>Conditioned</v>
          </cell>
          <cell r="CG636">
            <v>4956.4930000000004</v>
          </cell>
          <cell r="CH636" t="str">
            <v>WA</v>
          </cell>
          <cell r="CI636" t="str">
            <v>Bottom-Freezer (Including French Door) w/o TTD Ice</v>
          </cell>
          <cell r="CJ636">
            <v>99129.860000000015</v>
          </cell>
          <cell r="CK636" t="b">
            <v>0</v>
          </cell>
          <cell r="CQ636" t="str">
            <v>Unconditioned</v>
          </cell>
          <cell r="CR636">
            <v>1904.288</v>
          </cell>
          <cell r="CS636" t="str">
            <v>WA</v>
          </cell>
          <cell r="CT636" t="str">
            <v>Chest</v>
          </cell>
          <cell r="CU636">
            <v>34277.184000000001</v>
          </cell>
          <cell r="CV636" t="b">
            <v>0</v>
          </cell>
          <cell r="CZ636">
            <v>3785.7640000000001</v>
          </cell>
          <cell r="DA636" t="str">
            <v>ID</v>
          </cell>
          <cell r="DC636" t="str">
            <v>Horizontal Axis</v>
          </cell>
          <cell r="DG636" t="str">
            <v>Electric</v>
          </cell>
          <cell r="DH636">
            <v>2130.886</v>
          </cell>
          <cell r="DI636" t="str">
            <v>MT</v>
          </cell>
          <cell r="DL636" t="str">
            <v>Electric</v>
          </cell>
          <cell r="DM636" t="str">
            <v>Electric</v>
          </cell>
          <cell r="DN636">
            <v>1904.288</v>
          </cell>
          <cell r="DO636" t="str">
            <v>WA</v>
          </cell>
          <cell r="DS636">
            <v>4956.4930000000004</v>
          </cell>
          <cell r="DT636" t="str">
            <v>WA</v>
          </cell>
          <cell r="DU636" t="str">
            <v>lt32</v>
          </cell>
          <cell r="DX636" t="b">
            <v>0</v>
          </cell>
          <cell r="DY636">
            <v>1464.694</v>
          </cell>
          <cell r="DZ636" t="str">
            <v>WA</v>
          </cell>
          <cell r="EC636" t="str">
            <v>Laptop</v>
          </cell>
          <cell r="ED636">
            <v>1524.7619999999999</v>
          </cell>
          <cell r="EE636" t="str">
            <v>WA</v>
          </cell>
          <cell r="EH636" t="str">
            <v>le20</v>
          </cell>
          <cell r="EI636">
            <v>4956.4930000000004</v>
          </cell>
          <cell r="EJ636" t="str">
            <v>WA</v>
          </cell>
          <cell r="EO636">
            <v>3785.7640000000001</v>
          </cell>
          <cell r="EP636" t="str">
            <v>ID</v>
          </cell>
          <cell r="ES636">
            <v>2079.9929999999999</v>
          </cell>
          <cell r="ET636" t="str">
            <v>WA</v>
          </cell>
          <cell r="EZ636" t="str">
            <v>WA</v>
          </cell>
          <cell r="FA636" t="str">
            <v>Bathroom</v>
          </cell>
          <cell r="FB636">
            <v>114357.15</v>
          </cell>
          <cell r="FC636">
            <v>170773.34399999998</v>
          </cell>
          <cell r="FI636" t="str">
            <v>WA</v>
          </cell>
          <cell r="FJ636" t="str">
            <v>Bathroom</v>
          </cell>
          <cell r="FK636" t="str">
            <v>EISAq</v>
          </cell>
          <cell r="FL636">
            <v>624518.11800000002</v>
          </cell>
          <cell r="FS636" t="str">
            <v>WA</v>
          </cell>
          <cell r="FT636" t="str">
            <v>EISAx</v>
          </cell>
          <cell r="FV636">
            <v>781449.24</v>
          </cell>
          <cell r="GD636" t="str">
            <v>WA</v>
          </cell>
          <cell r="GE636">
            <v>1239675.828</v>
          </cell>
          <cell r="GF636">
            <v>1597434.6239999998</v>
          </cell>
          <cell r="GI636">
            <v>1</v>
          </cell>
          <cell r="GJ636">
            <v>1</v>
          </cell>
          <cell r="GK636" t="str">
            <v>WA</v>
          </cell>
          <cell r="GL636">
            <v>2079.9929999999999</v>
          </cell>
          <cell r="GM636" t="str">
            <v>Pre 1980</v>
          </cell>
          <cell r="GN636">
            <v>0</v>
          </cell>
          <cell r="GQ636">
            <v>12583805.810510999</v>
          </cell>
          <cell r="GR636">
            <v>180694.19189250001</v>
          </cell>
          <cell r="GU636" t="str">
            <v>Natural Gas FAF</v>
          </cell>
          <cell r="GX636" t="str">
            <v>None</v>
          </cell>
          <cell r="GY636" t="str">
            <v>WA</v>
          </cell>
          <cell r="GZ636">
            <v>2003.71557617188</v>
          </cell>
        </row>
        <row r="637">
          <cell r="AD637" t="str">
            <v>MT</v>
          </cell>
          <cell r="AH637" t="str">
            <v>MT</v>
          </cell>
          <cell r="AJ637">
            <v>2130.886</v>
          </cell>
          <cell r="AK637" t="b">
            <v>0</v>
          </cell>
          <cell r="AN637" t="str">
            <v>WA</v>
          </cell>
          <cell r="AO637" t="str">
            <v>Natural Gas Other</v>
          </cell>
          <cell r="AP637" t="str">
            <v>1993-2006</v>
          </cell>
          <cell r="AQ637" t="str">
            <v>Basement</v>
          </cell>
          <cell r="AR637">
            <v>938.06908996810603</v>
          </cell>
          <cell r="AU637" t="str">
            <v>No</v>
          </cell>
          <cell r="AV637" t="b">
            <v>0</v>
          </cell>
          <cell r="AX637">
            <v>5159379.9948245827</v>
          </cell>
          <cell r="AY637" t="b">
            <v>0</v>
          </cell>
          <cell r="AZ637">
            <v>945606.47510599974</v>
          </cell>
          <cell r="BA637" t="str">
            <v/>
          </cell>
          <cell r="BB637" t="str">
            <v/>
          </cell>
          <cell r="BC637">
            <v>0.46816469498077873</v>
          </cell>
          <cell r="BF637" t="str">
            <v>OR</v>
          </cell>
          <cell r="BG637" t="str">
            <v>Heat Pump (Central System)</v>
          </cell>
          <cell r="BH637" t="str">
            <v>Pre 1980</v>
          </cell>
          <cell r="BI637" t="str">
            <v>Basement</v>
          </cell>
          <cell r="BJ637">
            <v>1612.69177246094</v>
          </cell>
          <cell r="BM637" t="str">
            <v>No</v>
          </cell>
          <cell r="BN637">
            <v>3560823.4335937556</v>
          </cell>
          <cell r="BO637" t="b">
            <v>0</v>
          </cell>
          <cell r="BP637">
            <v>1402542.0688607323</v>
          </cell>
          <cell r="BQ637">
            <v>1</v>
          </cell>
          <cell r="BR637">
            <v>1612.69177246094</v>
          </cell>
          <cell r="BU637" t="str">
            <v>WA</v>
          </cell>
          <cell r="BV637" t="str">
            <v>1980-1992</v>
          </cell>
          <cell r="BW637" t="str">
            <v>Electric Storage - Inside Conditioned Space</v>
          </cell>
          <cell r="BY637">
            <v>2079.9929999999999</v>
          </cell>
          <cell r="BZ637" t="str">
            <v>le55</v>
          </cell>
          <cell r="CF637" t="str">
            <v>Unconditioned</v>
          </cell>
          <cell r="CG637">
            <v>4956.4930000000004</v>
          </cell>
          <cell r="CH637" t="str">
            <v>WA</v>
          </cell>
          <cell r="CI637" t="str">
            <v>Side-by-Side w/ TTD Ice</v>
          </cell>
          <cell r="CJ637">
            <v>128868.81800000001</v>
          </cell>
          <cell r="CK637" t="b">
            <v>0</v>
          </cell>
          <cell r="CQ637" t="str">
            <v>Conditioned</v>
          </cell>
          <cell r="CR637">
            <v>1612.692</v>
          </cell>
          <cell r="CS637" t="str">
            <v>OR</v>
          </cell>
          <cell r="CT637" t="str">
            <v>Upright</v>
          </cell>
          <cell r="CU637">
            <v>29028.455999999998</v>
          </cell>
          <cell r="CV637" t="b">
            <v>0</v>
          </cell>
          <cell r="CZ637">
            <v>1612.692</v>
          </cell>
          <cell r="DA637" t="str">
            <v>OR</v>
          </cell>
          <cell r="DC637" t="str">
            <v>Horizontal Axis</v>
          </cell>
          <cell r="DG637" t="str">
            <v>Electric</v>
          </cell>
          <cell r="DH637">
            <v>3785.7640000000001</v>
          </cell>
          <cell r="DI637" t="str">
            <v>ID</v>
          </cell>
          <cell r="DL637" t="str">
            <v>Electric</v>
          </cell>
          <cell r="DM637" t="str">
            <v>Electric</v>
          </cell>
          <cell r="DN637">
            <v>1144.6790000000001</v>
          </cell>
          <cell r="DO637" t="str">
            <v>MT</v>
          </cell>
          <cell r="DS637">
            <v>4956.4930000000004</v>
          </cell>
          <cell r="DT637" t="str">
            <v>WA</v>
          </cell>
          <cell r="DU637" t="str">
            <v>32to46</v>
          </cell>
          <cell r="DX637" t="b">
            <v>0</v>
          </cell>
          <cell r="DY637">
            <v>4956.4930000000004</v>
          </cell>
          <cell r="DZ637" t="str">
            <v>WA</v>
          </cell>
          <cell r="EC637" t="str">
            <v>Desktop</v>
          </cell>
          <cell r="ED637">
            <v>1524.7619999999999</v>
          </cell>
          <cell r="EE637" t="str">
            <v>WA</v>
          </cell>
          <cell r="EH637" t="str">
            <v>le20</v>
          </cell>
          <cell r="EI637">
            <v>4956.4930000000004</v>
          </cell>
          <cell r="EJ637" t="str">
            <v>WA</v>
          </cell>
          <cell r="EO637">
            <v>2079.9929999999999</v>
          </cell>
          <cell r="EP637" t="str">
            <v>WA</v>
          </cell>
          <cell r="ES637">
            <v>1904.288</v>
          </cell>
          <cell r="ET637" t="str">
            <v>WA</v>
          </cell>
          <cell r="EZ637" t="str">
            <v>WA</v>
          </cell>
          <cell r="FA637" t="str">
            <v>Bedrooms</v>
          </cell>
          <cell r="FB637">
            <v>396438.12</v>
          </cell>
          <cell r="FC637">
            <v>452854.31399999995</v>
          </cell>
          <cell r="FI637" t="str">
            <v>WA</v>
          </cell>
          <cell r="FJ637" t="str">
            <v>Bathroom</v>
          </cell>
          <cell r="FK637" t="str">
            <v>EISAx</v>
          </cell>
          <cell r="FL637">
            <v>594779.16</v>
          </cell>
          <cell r="FS637" t="str">
            <v>WA</v>
          </cell>
          <cell r="FT637" t="str">
            <v>EISAnqnx</v>
          </cell>
          <cell r="FV637">
            <v>7632999.2200000007</v>
          </cell>
          <cell r="GD637" t="str">
            <v>MT</v>
          </cell>
          <cell r="GE637">
            <v>1655698.422</v>
          </cell>
          <cell r="GF637">
            <v>1662091.08</v>
          </cell>
          <cell r="GI637">
            <v>3</v>
          </cell>
          <cell r="GJ637">
            <v>2</v>
          </cell>
          <cell r="GK637" t="str">
            <v>MT</v>
          </cell>
          <cell r="GL637">
            <v>2130.886</v>
          </cell>
          <cell r="GN637">
            <v>0</v>
          </cell>
          <cell r="GQ637">
            <v>16829716.319139998</v>
          </cell>
          <cell r="GR637">
            <v>1190557.9714900001</v>
          </cell>
          <cell r="GU637" t="str">
            <v>Natural Gas FAF</v>
          </cell>
          <cell r="GX637" t="str">
            <v>None</v>
          </cell>
          <cell r="GY637" t="str">
            <v>OR</v>
          </cell>
          <cell r="GZ637">
            <v>6932.73828125</v>
          </cell>
        </row>
        <row r="638">
          <cell r="AD638" t="str">
            <v>ID</v>
          </cell>
          <cell r="AH638" t="str">
            <v>ID</v>
          </cell>
          <cell r="AI638" t="str">
            <v>Pre 1980</v>
          </cell>
          <cell r="AJ638">
            <v>3785.7640000000001</v>
          </cell>
          <cell r="AK638" t="b">
            <v>1</v>
          </cell>
          <cell r="AN638" t="str">
            <v>WA</v>
          </cell>
          <cell r="AO638" t="str">
            <v>Natural Gas FAF</v>
          </cell>
          <cell r="AP638" t="str">
            <v>1993-2006</v>
          </cell>
          <cell r="AQ638" t="str">
            <v>Basement</v>
          </cell>
          <cell r="AR638">
            <v>938.06908996810603</v>
          </cell>
          <cell r="AU638" t="str">
            <v>No</v>
          </cell>
          <cell r="AV638" t="b">
            <v>1</v>
          </cell>
          <cell r="AX638">
            <v>5159379.9948245827</v>
          </cell>
          <cell r="AY638" t="b">
            <v>0</v>
          </cell>
          <cell r="AZ638">
            <v>945606.47510599974</v>
          </cell>
          <cell r="BA638">
            <v>0.46816479400749023</v>
          </cell>
          <cell r="BB638">
            <v>938.06908996810603</v>
          </cell>
          <cell r="BC638">
            <v>0.46816469498077873</v>
          </cell>
          <cell r="BF638" t="str">
            <v>OR</v>
          </cell>
          <cell r="BG638" t="str">
            <v>Central Air Conditioning (Ducted System)</v>
          </cell>
          <cell r="BH638" t="str">
            <v>1993-2006</v>
          </cell>
          <cell r="BI638" t="str">
            <v>Basement</v>
          </cell>
          <cell r="BJ638">
            <v>1612.69177246094</v>
          </cell>
          <cell r="BM638" t="str">
            <v>No</v>
          </cell>
          <cell r="BN638">
            <v>6176609.4885253999</v>
          </cell>
          <cell r="BO638" t="b">
            <v>0</v>
          </cell>
          <cell r="BP638">
            <v>1049410.790175783</v>
          </cell>
          <cell r="BQ638">
            <v>1</v>
          </cell>
          <cell r="BR638">
            <v>1612.69177246094</v>
          </cell>
          <cell r="BU638" t="str">
            <v>ID</v>
          </cell>
          <cell r="BV638" t="str">
            <v>Post 2006</v>
          </cell>
          <cell r="BW638" t="str">
            <v>Electric Storage - Outside Conditioned Space - Buffered</v>
          </cell>
          <cell r="BY638">
            <v>3785.7640000000001</v>
          </cell>
          <cell r="BZ638" t="str">
            <v>gt55</v>
          </cell>
          <cell r="CF638" t="str">
            <v>Conditioned</v>
          </cell>
          <cell r="CG638">
            <v>1524.7619999999999</v>
          </cell>
          <cell r="CH638" t="str">
            <v>WA</v>
          </cell>
          <cell r="CI638" t="str">
            <v>Side-by-Side w/ TTD Ice</v>
          </cell>
          <cell r="CJ638">
            <v>30495.239999999998</v>
          </cell>
          <cell r="CK638" t="b">
            <v>0</v>
          </cell>
          <cell r="CQ638" t="str">
            <v>Conditioned</v>
          </cell>
          <cell r="CR638">
            <v>1612.692</v>
          </cell>
          <cell r="CS638" t="str">
            <v>OR</v>
          </cell>
          <cell r="CT638" t="str">
            <v>Chest</v>
          </cell>
          <cell r="CU638">
            <v>37091.915999999997</v>
          </cell>
          <cell r="CV638" t="b">
            <v>0</v>
          </cell>
          <cell r="CZ638">
            <v>1612.692</v>
          </cell>
          <cell r="DA638" t="str">
            <v>OR</v>
          </cell>
          <cell r="DC638" t="str">
            <v>Horizontal Axis</v>
          </cell>
          <cell r="DG638" t="str">
            <v>Electric</v>
          </cell>
          <cell r="DH638">
            <v>3785.7640000000001</v>
          </cell>
          <cell r="DI638" t="str">
            <v>ID</v>
          </cell>
          <cell r="DL638" t="str">
            <v>Electric</v>
          </cell>
          <cell r="DM638" t="str">
            <v>Electric</v>
          </cell>
          <cell r="DN638">
            <v>3785.7640000000001</v>
          </cell>
          <cell r="DO638" t="str">
            <v>ID</v>
          </cell>
          <cell r="DS638">
            <v>4956.4930000000004</v>
          </cell>
          <cell r="DT638" t="str">
            <v>WA</v>
          </cell>
          <cell r="DU638" t="str">
            <v>32to46</v>
          </cell>
          <cell r="DX638" t="b">
            <v>0</v>
          </cell>
          <cell r="DY638">
            <v>4956.4930000000004</v>
          </cell>
          <cell r="DZ638" t="str">
            <v>WA</v>
          </cell>
          <cell r="EC638" t="str">
            <v>Laptop</v>
          </cell>
          <cell r="ED638">
            <v>1524.7619999999999</v>
          </cell>
          <cell r="EE638" t="str">
            <v>WA</v>
          </cell>
          <cell r="EH638" t="str">
            <v>le20</v>
          </cell>
          <cell r="EI638">
            <v>4956.4930000000004</v>
          </cell>
          <cell r="EJ638" t="str">
            <v>WA</v>
          </cell>
          <cell r="EO638">
            <v>1144.6790000000001</v>
          </cell>
          <cell r="EP638" t="str">
            <v>MT</v>
          </cell>
          <cell r="ES638">
            <v>2079.9929999999999</v>
          </cell>
          <cell r="ET638" t="str">
            <v>WA</v>
          </cell>
          <cell r="EZ638" t="str">
            <v>WA</v>
          </cell>
          <cell r="FA638" t="str">
            <v>Exterior</v>
          </cell>
          <cell r="FB638">
            <v>152476.19999999998</v>
          </cell>
          <cell r="FC638">
            <v>2553976.35</v>
          </cell>
          <cell r="FI638" t="str">
            <v>WA</v>
          </cell>
          <cell r="FJ638" t="str">
            <v>Bedrooms</v>
          </cell>
          <cell r="FK638" t="str">
            <v>EISAnqnx</v>
          </cell>
          <cell r="FL638">
            <v>2081727.06</v>
          </cell>
          <cell r="FS638" t="str">
            <v>WA</v>
          </cell>
          <cell r="FT638" t="str">
            <v>EISAq</v>
          </cell>
          <cell r="FV638">
            <v>1283731.6870000002</v>
          </cell>
          <cell r="GD638" t="str">
            <v>ID</v>
          </cell>
          <cell r="GE638">
            <v>7124807.8480000002</v>
          </cell>
          <cell r="GF638">
            <v>4664061.2480000006</v>
          </cell>
          <cell r="GI638">
            <v>1</v>
          </cell>
          <cell r="GJ638">
            <v>3</v>
          </cell>
          <cell r="GK638" t="str">
            <v>ID</v>
          </cell>
          <cell r="GL638">
            <v>3785.7640000000001</v>
          </cell>
          <cell r="GM638" t="str">
            <v>Pre 1980</v>
          </cell>
          <cell r="GN638">
            <v>0</v>
          </cell>
          <cell r="GQ638">
            <v>21698113.937528003</v>
          </cell>
          <cell r="GR638">
            <v>3948116.4891400002</v>
          </cell>
          <cell r="GU638" t="str">
            <v>Natural Gas Other</v>
          </cell>
          <cell r="GX638" t="str">
            <v>None</v>
          </cell>
          <cell r="GY638" t="str">
            <v>WA</v>
          </cell>
          <cell r="GZ638">
            <v>1150.87915039063</v>
          </cell>
        </row>
        <row r="639">
          <cell r="AD639" t="str">
            <v>ID</v>
          </cell>
          <cell r="AH639" t="str">
            <v>ID</v>
          </cell>
          <cell r="AI639" t="str">
            <v>1980-1992</v>
          </cell>
          <cell r="AJ639">
            <v>3785.7640000000001</v>
          </cell>
          <cell r="AK639" t="b">
            <v>1</v>
          </cell>
          <cell r="AN639" t="str">
            <v>WA</v>
          </cell>
          <cell r="AO639" t="str">
            <v>Natural Gas Other</v>
          </cell>
          <cell r="AP639" t="str">
            <v>1993-2006</v>
          </cell>
          <cell r="AQ639" t="str">
            <v>Basement</v>
          </cell>
          <cell r="AR639">
            <v>938.06908996810603</v>
          </cell>
          <cell r="AU639" t="str">
            <v>No</v>
          </cell>
          <cell r="AV639" t="b">
            <v>0</v>
          </cell>
          <cell r="AX639">
            <v>5159379.9948245827</v>
          </cell>
          <cell r="AY639" t="b">
            <v>0</v>
          </cell>
          <cell r="AZ639">
            <v>945606.47510599974</v>
          </cell>
          <cell r="BA639" t="str">
            <v/>
          </cell>
          <cell r="BB639" t="str">
            <v/>
          </cell>
          <cell r="BC639">
            <v>0.46816469498077873</v>
          </cell>
          <cell r="BF639" t="str">
            <v>MT</v>
          </cell>
          <cell r="BG639" t="str">
            <v>Central Air Conditioning (Ducted System)</v>
          </cell>
          <cell r="BH639" t="str">
            <v>1993-2006</v>
          </cell>
          <cell r="BI639" t="str">
            <v>Crawlspace</v>
          </cell>
          <cell r="BJ639">
            <v>530.46120545922304</v>
          </cell>
          <cell r="BM639" t="str">
            <v>No</v>
          </cell>
          <cell r="BN639">
            <v>1708085.0815786982</v>
          </cell>
          <cell r="BO639" t="b">
            <v>0</v>
          </cell>
          <cell r="BP639">
            <v>328421.05118425383</v>
          </cell>
          <cell r="BQ639">
            <v>0.5</v>
          </cell>
          <cell r="BR639">
            <v>265.23060272961152</v>
          </cell>
          <cell r="BU639" t="str">
            <v>WA</v>
          </cell>
          <cell r="BV639" t="str">
            <v>1980-1992</v>
          </cell>
          <cell r="BW639" t="str">
            <v>Electric Storage - Inside Conditioned Space</v>
          </cell>
          <cell r="BY639">
            <v>1904.288</v>
          </cell>
          <cell r="BZ639" t="str">
            <v>le55</v>
          </cell>
          <cell r="CF639" t="str">
            <v>Conditioned</v>
          </cell>
          <cell r="CG639">
            <v>1150.8789999999999</v>
          </cell>
          <cell r="CH639" t="str">
            <v>WA</v>
          </cell>
          <cell r="CI639" t="str">
            <v>Bottom-Freezer (Including French Door) w/o TTD Ice</v>
          </cell>
          <cell r="CJ639">
            <v>34526.369999999995</v>
          </cell>
          <cell r="CK639" t="b">
            <v>0</v>
          </cell>
          <cell r="CQ639" t="str">
            <v>Conditioned</v>
          </cell>
          <cell r="CR639">
            <v>8264.9449999999997</v>
          </cell>
          <cell r="CS639" t="str">
            <v>OR</v>
          </cell>
          <cell r="CT639" t="str">
            <v>Upright</v>
          </cell>
          <cell r="CU639">
            <v>123974.17499999999</v>
          </cell>
          <cell r="CV639" t="b">
            <v>0</v>
          </cell>
          <cell r="CZ639">
            <v>2079.9929999999999</v>
          </cell>
          <cell r="DA639" t="str">
            <v>WA</v>
          </cell>
          <cell r="DC639" t="str">
            <v>Vertical Axis</v>
          </cell>
          <cell r="DG639" t="str">
            <v>Electric</v>
          </cell>
          <cell r="DH639">
            <v>3785.7640000000001</v>
          </cell>
          <cell r="DI639" t="str">
            <v>ID</v>
          </cell>
          <cell r="DL639" t="str">
            <v>Electric</v>
          </cell>
          <cell r="DM639" t="str">
            <v>Electric</v>
          </cell>
          <cell r="DN639">
            <v>3785.7640000000001</v>
          </cell>
          <cell r="DO639" t="str">
            <v>ID</v>
          </cell>
          <cell r="DS639">
            <v>2003.7159999999999</v>
          </cell>
          <cell r="DT639" t="str">
            <v>WA</v>
          </cell>
          <cell r="DU639" t="str">
            <v>lt32</v>
          </cell>
          <cell r="DX639" t="b">
            <v>0</v>
          </cell>
          <cell r="DY639">
            <v>4956.4930000000004</v>
          </cell>
          <cell r="DZ639" t="str">
            <v>WA</v>
          </cell>
          <cell r="EC639" t="str">
            <v>Laptop</v>
          </cell>
          <cell r="ED639">
            <v>2003.7159999999999</v>
          </cell>
          <cell r="EE639" t="str">
            <v>WA</v>
          </cell>
          <cell r="EH639" t="str">
            <v>gt20</v>
          </cell>
          <cell r="EI639">
            <v>1524.7619999999999</v>
          </cell>
          <cell r="EJ639" t="str">
            <v>WA</v>
          </cell>
          <cell r="EO639">
            <v>3785.7640000000001</v>
          </cell>
          <cell r="EP639" t="str">
            <v>ID</v>
          </cell>
          <cell r="ES639">
            <v>1192.4649999999999</v>
          </cell>
          <cell r="ET639" t="str">
            <v>ID</v>
          </cell>
          <cell r="EZ639" t="str">
            <v>WA</v>
          </cell>
          <cell r="FA639" t="str">
            <v>Garage</v>
          </cell>
          <cell r="FB639">
            <v>67089.527999999991</v>
          </cell>
          <cell r="FC639">
            <v>304952.39999999997</v>
          </cell>
          <cell r="FI639" t="str">
            <v>WA</v>
          </cell>
          <cell r="FJ639" t="str">
            <v>Bedrooms</v>
          </cell>
          <cell r="FK639" t="str">
            <v>EISAx</v>
          </cell>
          <cell r="FL639">
            <v>1933032.2700000003</v>
          </cell>
          <cell r="FS639" t="str">
            <v>WA</v>
          </cell>
          <cell r="FT639" t="str">
            <v>EISAx</v>
          </cell>
          <cell r="FV639">
            <v>2329551.71</v>
          </cell>
          <cell r="GD639" t="str">
            <v>ID</v>
          </cell>
          <cell r="GE639">
            <v>16774720.284</v>
          </cell>
          <cell r="GF639">
            <v>10812141.984000001</v>
          </cell>
          <cell r="GI639">
            <v>3</v>
          </cell>
          <cell r="GJ639">
            <v>2</v>
          </cell>
          <cell r="GK639" t="str">
            <v>ID</v>
          </cell>
          <cell r="GL639">
            <v>3785.7640000000001</v>
          </cell>
          <cell r="GM639" t="str">
            <v>1980-1992</v>
          </cell>
          <cell r="GN639">
            <v>-1</v>
          </cell>
          <cell r="GQ639">
            <v>30978762.952968001</v>
          </cell>
          <cell r="GR639">
            <v>2650299.8034800002</v>
          </cell>
          <cell r="GU639" t="str">
            <v>Baseboard/Wall/Radiant</v>
          </cell>
          <cell r="GX639" t="str">
            <v>None</v>
          </cell>
          <cell r="GY639" t="str">
            <v>OR</v>
          </cell>
          <cell r="GZ639">
            <v>1188.02661132813</v>
          </cell>
        </row>
        <row r="640">
          <cell r="AD640" t="str">
            <v>ID</v>
          </cell>
          <cell r="AH640" t="str">
            <v>ID</v>
          </cell>
          <cell r="AI640" t="str">
            <v>1993-2006</v>
          </cell>
          <cell r="AJ640">
            <v>3785.7640000000001</v>
          </cell>
          <cell r="AK640" t="b">
            <v>1</v>
          </cell>
          <cell r="AN640" t="str">
            <v>WA</v>
          </cell>
          <cell r="AO640" t="str">
            <v>Natural Gas Other</v>
          </cell>
          <cell r="AP640" t="str">
            <v>1993-2006</v>
          </cell>
          <cell r="AQ640" t="str">
            <v>Crawlspace</v>
          </cell>
          <cell r="AR640">
            <v>1065.6464862037701</v>
          </cell>
          <cell r="AU640" t="str">
            <v>No</v>
          </cell>
          <cell r="AV640" t="b">
            <v>0</v>
          </cell>
          <cell r="AX640">
            <v>5861055.6741207354</v>
          </cell>
          <cell r="AY640" t="b">
            <v>0</v>
          </cell>
          <cell r="AZ640">
            <v>1074208.9557204174</v>
          </cell>
          <cell r="BA640" t="str">
            <v/>
          </cell>
          <cell r="BB640" t="str">
            <v/>
          </cell>
          <cell r="BC640">
            <v>0.53183509349816549</v>
          </cell>
          <cell r="BF640" t="str">
            <v>MT</v>
          </cell>
          <cell r="BG640" t="str">
            <v>Central Air Conditioning (Ducted System)</v>
          </cell>
          <cell r="BH640" t="str">
            <v>1993-2006</v>
          </cell>
          <cell r="BI640" t="str">
            <v>Basement</v>
          </cell>
          <cell r="BJ640">
            <v>614.21823790015299</v>
          </cell>
          <cell r="BM640" t="str">
            <v>No</v>
          </cell>
          <cell r="BN640">
            <v>1977782.7260384925</v>
          </cell>
          <cell r="BO640" t="b">
            <v>0</v>
          </cell>
          <cell r="BP640">
            <v>380277.00663439918</v>
          </cell>
          <cell r="BQ640">
            <v>0.5</v>
          </cell>
          <cell r="BR640">
            <v>307.10911895007649</v>
          </cell>
          <cell r="BU640" t="str">
            <v>MT</v>
          </cell>
          <cell r="BV640" t="str">
            <v>1980-1992</v>
          </cell>
          <cell r="BW640" t="str">
            <v>Electric Storage - Inside Conditioned Space</v>
          </cell>
          <cell r="BY640">
            <v>2130.886</v>
          </cell>
          <cell r="BZ640" t="str">
            <v>le55</v>
          </cell>
          <cell r="CF640" t="str">
            <v>Conditioned</v>
          </cell>
          <cell r="CG640">
            <v>1150.8789999999999</v>
          </cell>
          <cell r="CH640" t="str">
            <v>WA</v>
          </cell>
          <cell r="CI640" t="str">
            <v>Refrigerator Only</v>
          </cell>
          <cell r="CJ640">
            <v>11508.789999999999</v>
          </cell>
          <cell r="CK640" t="b">
            <v>0</v>
          </cell>
          <cell r="CQ640" t="str">
            <v>Unconditioned</v>
          </cell>
          <cell r="CR640">
            <v>2079.9929999999999</v>
          </cell>
          <cell r="CS640" t="str">
            <v>WA</v>
          </cell>
          <cell r="CT640" t="str">
            <v>Upright</v>
          </cell>
          <cell r="CU640">
            <v>29119.901999999998</v>
          </cell>
          <cell r="CV640" t="b">
            <v>0</v>
          </cell>
          <cell r="CZ640">
            <v>2079.9929999999999</v>
          </cell>
          <cell r="DA640" t="str">
            <v>WA</v>
          </cell>
          <cell r="DC640" t="str">
            <v>Horizontal Axis</v>
          </cell>
          <cell r="DG640" t="str">
            <v>Electric</v>
          </cell>
          <cell r="DH640">
            <v>1612.692</v>
          </cell>
          <cell r="DI640" t="str">
            <v>OR</v>
          </cell>
          <cell r="DL640" t="str">
            <v>Electric</v>
          </cell>
          <cell r="DM640" t="str">
            <v>Electric</v>
          </cell>
          <cell r="DN640">
            <v>2079.9929999999999</v>
          </cell>
          <cell r="DO640" t="str">
            <v>WA</v>
          </cell>
          <cell r="DS640">
            <v>2003.7159999999999</v>
          </cell>
          <cell r="DT640" t="str">
            <v>WA</v>
          </cell>
          <cell r="DU640" t="str">
            <v>32to46</v>
          </cell>
          <cell r="DX640" t="b">
            <v>0</v>
          </cell>
          <cell r="DY640">
            <v>1524.7619999999999</v>
          </cell>
          <cell r="DZ640" t="str">
            <v>WA</v>
          </cell>
          <cell r="EC640" t="str">
            <v>Desktop</v>
          </cell>
          <cell r="ED640">
            <v>2003.7159999999999</v>
          </cell>
          <cell r="EE640" t="str">
            <v>WA</v>
          </cell>
          <cell r="EH640" t="str">
            <v>gt20</v>
          </cell>
          <cell r="EI640">
            <v>1524.7619999999999</v>
          </cell>
          <cell r="EJ640" t="str">
            <v>WA</v>
          </cell>
          <cell r="EO640">
            <v>3785.7640000000001</v>
          </cell>
          <cell r="EP640" t="str">
            <v>ID</v>
          </cell>
          <cell r="ES640">
            <v>2079.9929999999999</v>
          </cell>
          <cell r="ET640" t="str">
            <v>WA</v>
          </cell>
          <cell r="EZ640" t="str">
            <v>WA</v>
          </cell>
          <cell r="FA640" t="str">
            <v>Kitchen</v>
          </cell>
          <cell r="FB640">
            <v>164674.296</v>
          </cell>
          <cell r="FC640">
            <v>243961.91999999998</v>
          </cell>
          <cell r="FI640" t="str">
            <v>WA</v>
          </cell>
          <cell r="FJ640" t="str">
            <v>Exterior</v>
          </cell>
          <cell r="FK640" t="str">
            <v>EISAq</v>
          </cell>
          <cell r="FL640">
            <v>892168.74000000011</v>
          </cell>
          <cell r="FS640" t="str">
            <v>OR</v>
          </cell>
          <cell r="FT640" t="str">
            <v>EISAnqnx</v>
          </cell>
          <cell r="FV640">
            <v>3535696.3800000004</v>
          </cell>
          <cell r="GD640" t="str">
            <v>ID</v>
          </cell>
          <cell r="GE640">
            <v>15442131.356000001</v>
          </cell>
          <cell r="GF640">
            <v>11849441.32</v>
          </cell>
          <cell r="GI640">
            <v>2</v>
          </cell>
          <cell r="GJ640">
            <v>3</v>
          </cell>
          <cell r="GK640" t="str">
            <v>ID</v>
          </cell>
          <cell r="GL640">
            <v>3785.7640000000001</v>
          </cell>
          <cell r="GM640" t="str">
            <v>1993-2006</v>
          </cell>
          <cell r="GN640">
            <v>0</v>
          </cell>
          <cell r="GQ640">
            <v>28970661.225628</v>
          </cell>
          <cell r="GR640">
            <v>3612555.8325899998</v>
          </cell>
          <cell r="GU640" t="str">
            <v>Baseboard/Wall/Radiant</v>
          </cell>
          <cell r="GX640" t="str">
            <v>Wood</v>
          </cell>
          <cell r="GY640" t="str">
            <v>WA</v>
          </cell>
          <cell r="GZ640">
            <v>2003.71557617188</v>
          </cell>
        </row>
        <row r="641">
          <cell r="AD641" t="str">
            <v>OR</v>
          </cell>
          <cell r="AH641" t="str">
            <v>OR</v>
          </cell>
          <cell r="AI641" t="str">
            <v>1980-1992</v>
          </cell>
          <cell r="AJ641">
            <v>1612.692</v>
          </cell>
          <cell r="AK641" t="b">
            <v>1</v>
          </cell>
          <cell r="AN641" t="str">
            <v>WA</v>
          </cell>
          <cell r="AO641" t="str">
            <v>Natural Gas FAF</v>
          </cell>
          <cell r="AP641" t="str">
            <v>1993-2006</v>
          </cell>
          <cell r="AQ641" t="str">
            <v>Crawlspace</v>
          </cell>
          <cell r="AR641">
            <v>1065.6464862037701</v>
          </cell>
          <cell r="AU641" t="str">
            <v>No</v>
          </cell>
          <cell r="AV641" t="b">
            <v>1</v>
          </cell>
          <cell r="AX641">
            <v>5861055.6741207354</v>
          </cell>
          <cell r="AY641" t="b">
            <v>0</v>
          </cell>
          <cell r="AZ641">
            <v>1074208.9557204174</v>
          </cell>
          <cell r="BA641">
            <v>0.53183520599250977</v>
          </cell>
          <cell r="BB641">
            <v>1065.6464862037701</v>
          </cell>
          <cell r="BC641">
            <v>0.53183509349816549</v>
          </cell>
          <cell r="BF641" t="str">
            <v>OR</v>
          </cell>
          <cell r="BG641" t="str">
            <v>Heat Pump (Central System)</v>
          </cell>
          <cell r="BH641" t="str">
            <v>Pre 1980</v>
          </cell>
          <cell r="BI641" t="str">
            <v>Crawlspace</v>
          </cell>
          <cell r="BJ641">
            <v>1612.69177246094</v>
          </cell>
          <cell r="BM641" t="str">
            <v>No</v>
          </cell>
          <cell r="BN641">
            <v>2419037.65869141</v>
          </cell>
          <cell r="BO641" t="b">
            <v>0</v>
          </cell>
          <cell r="BP641">
            <v>909503.48941688368</v>
          </cell>
          <cell r="BQ641">
            <v>1</v>
          </cell>
          <cell r="BR641">
            <v>1612.69177246094</v>
          </cell>
          <cell r="BU641" t="str">
            <v>WA</v>
          </cell>
          <cell r="BV641" t="str">
            <v>Pre 1980</v>
          </cell>
          <cell r="BW641" t="str">
            <v>Electric Storage - Outside Conditioned Space - Unbuffered</v>
          </cell>
          <cell r="BY641">
            <v>4360.1880000000001</v>
          </cell>
          <cell r="BZ641" t="str">
            <v>le55</v>
          </cell>
          <cell r="CF641" t="str">
            <v>Conditioned</v>
          </cell>
          <cell r="CG641">
            <v>1524.7619999999999</v>
          </cell>
          <cell r="CH641" t="str">
            <v>WA</v>
          </cell>
          <cell r="CI641" t="str">
            <v>Top-Freezer w/o TTD Ice</v>
          </cell>
          <cell r="CJ641">
            <v>27445.716</v>
          </cell>
          <cell r="CK641" t="b">
            <v>0</v>
          </cell>
          <cell r="CQ641" t="str">
            <v>Conditioned</v>
          </cell>
          <cell r="CR641">
            <v>1144.6790000000001</v>
          </cell>
          <cell r="CS641" t="str">
            <v>MT</v>
          </cell>
          <cell r="CT641" t="str">
            <v>Upright</v>
          </cell>
          <cell r="CU641">
            <v>20604.222000000002</v>
          </cell>
          <cell r="CV641" t="b">
            <v>0</v>
          </cell>
          <cell r="CZ641">
            <v>1612.692</v>
          </cell>
          <cell r="DA641" t="str">
            <v>OR</v>
          </cell>
          <cell r="DC641" t="str">
            <v>Horizontal Axis</v>
          </cell>
          <cell r="DG641" t="str">
            <v>Electric</v>
          </cell>
          <cell r="DH641">
            <v>1612.692</v>
          </cell>
          <cell r="DI641" t="str">
            <v>OR</v>
          </cell>
          <cell r="DL641" t="str">
            <v>Electric</v>
          </cell>
          <cell r="DM641" t="str">
            <v>Electric</v>
          </cell>
          <cell r="DN641">
            <v>3785.7640000000001</v>
          </cell>
          <cell r="DO641" t="str">
            <v>ID</v>
          </cell>
          <cell r="DS641">
            <v>2003.7159999999999</v>
          </cell>
          <cell r="DT641" t="str">
            <v>WA</v>
          </cell>
          <cell r="DU641" t="str">
            <v>lt32</v>
          </cell>
          <cell r="DX641" t="b">
            <v>0</v>
          </cell>
          <cell r="DY641">
            <v>1524.7619999999999</v>
          </cell>
          <cell r="DZ641" t="str">
            <v>WA</v>
          </cell>
          <cell r="EC641" t="str">
            <v>Desktop</v>
          </cell>
          <cell r="ED641">
            <v>2003.7159999999999</v>
          </cell>
          <cell r="EE641" t="str">
            <v>WA</v>
          </cell>
          <cell r="EH641" t="str">
            <v>le20</v>
          </cell>
          <cell r="EI641">
            <v>1524.7619999999999</v>
          </cell>
          <cell r="EJ641" t="str">
            <v>WA</v>
          </cell>
          <cell r="EO641">
            <v>2079.9929999999999</v>
          </cell>
          <cell r="EP641" t="str">
            <v>WA</v>
          </cell>
          <cell r="ES641">
            <v>1192.4649999999999</v>
          </cell>
          <cell r="ET641" t="str">
            <v>ID</v>
          </cell>
          <cell r="EZ641" t="str">
            <v>WA</v>
          </cell>
          <cell r="FA641" t="str">
            <v>Living Room/Family Room</v>
          </cell>
          <cell r="FB641">
            <v>289704.77999999997</v>
          </cell>
          <cell r="FC641">
            <v>365942.88</v>
          </cell>
          <cell r="FI641" t="str">
            <v>WA</v>
          </cell>
          <cell r="FJ641" t="str">
            <v>Garage</v>
          </cell>
          <cell r="FK641" t="str">
            <v>EISAnqnx</v>
          </cell>
          <cell r="FL641">
            <v>1189558.32</v>
          </cell>
          <cell r="FS641" t="str">
            <v>OR</v>
          </cell>
          <cell r="FT641" t="str">
            <v>EISAq</v>
          </cell>
          <cell r="FV641">
            <v>2114485.0900000003</v>
          </cell>
          <cell r="GD641" t="str">
            <v>OR</v>
          </cell>
          <cell r="GE641">
            <v>9081068.6520000007</v>
          </cell>
          <cell r="GF641">
            <v>3476963.952</v>
          </cell>
          <cell r="GI641">
            <v>1</v>
          </cell>
          <cell r="GJ641">
            <v>3</v>
          </cell>
          <cell r="GK641" t="str">
            <v>OR</v>
          </cell>
          <cell r="GL641">
            <v>1612.692</v>
          </cell>
          <cell r="GM641" t="str">
            <v>1980-1992</v>
          </cell>
          <cell r="GN641">
            <v>0</v>
          </cell>
          <cell r="GQ641">
            <v>8207994.2951159989</v>
          </cell>
          <cell r="GR641">
            <v>1459941.84549</v>
          </cell>
          <cell r="GU641" t="str">
            <v>Baseboard/Wall/Radiant</v>
          </cell>
          <cell r="GX641" t="str">
            <v>Natural Gas Other</v>
          </cell>
          <cell r="GY641" t="str">
            <v>OR</v>
          </cell>
          <cell r="GZ641">
            <v>594.01330566406295</v>
          </cell>
        </row>
        <row r="642">
          <cell r="AD642" t="str">
            <v>OR</v>
          </cell>
          <cell r="AH642" t="str">
            <v>OR</v>
          </cell>
          <cell r="AI642" t="str">
            <v>Pre 1980</v>
          </cell>
          <cell r="AJ642">
            <v>1612.692</v>
          </cell>
          <cell r="AK642" t="b">
            <v>1</v>
          </cell>
          <cell r="AN642" t="str">
            <v>WA</v>
          </cell>
          <cell r="AO642" t="str">
            <v>Heat Pump (Central System)</v>
          </cell>
          <cell r="AP642" t="str">
            <v>Pre 1980</v>
          </cell>
          <cell r="AQ642" t="str">
            <v>Crawlspace</v>
          </cell>
          <cell r="AR642">
            <v>1464.69372558594</v>
          </cell>
          <cell r="AU642" t="str">
            <v>Yes</v>
          </cell>
          <cell r="AV642" t="b">
            <v>1</v>
          </cell>
          <cell r="AX642">
            <v>2366945.0605468792</v>
          </cell>
          <cell r="AY642" t="b">
            <v>0</v>
          </cell>
          <cell r="AZ642">
            <v>0</v>
          </cell>
          <cell r="BA642">
            <v>1</v>
          </cell>
          <cell r="BB642">
            <v>1464.69372558594</v>
          </cell>
          <cell r="BC642">
            <v>0.99999981264751547</v>
          </cell>
          <cell r="BF642" t="str">
            <v>WA</v>
          </cell>
          <cell r="BG642" t="str">
            <v>Heat Pump (Central System)</v>
          </cell>
          <cell r="BH642" t="str">
            <v>1980-1992</v>
          </cell>
          <cell r="BI642" t="str">
            <v>Crawlspace</v>
          </cell>
          <cell r="BJ642">
            <v>2079.99340820313</v>
          </cell>
          <cell r="BM642" t="str">
            <v>No</v>
          </cell>
          <cell r="BN642">
            <v>3535988.7939453209</v>
          </cell>
          <cell r="BO642" t="b">
            <v>0</v>
          </cell>
          <cell r="BP642">
            <v>949525.10281902086</v>
          </cell>
          <cell r="BQ642">
            <v>1</v>
          </cell>
          <cell r="BR642">
            <v>2079.99340820313</v>
          </cell>
          <cell r="BU642" t="str">
            <v>ID</v>
          </cell>
          <cell r="BV642"/>
          <cell r="BW642" t="str">
            <v>Electric Storage - Inside Conditioned Space</v>
          </cell>
          <cell r="BY642">
            <v>3785.7640000000001</v>
          </cell>
          <cell r="BZ642" t="str">
            <v>le55</v>
          </cell>
          <cell r="CF642" t="str">
            <v>Conditioned</v>
          </cell>
          <cell r="CG642">
            <v>1524.7619999999999</v>
          </cell>
          <cell r="CH642" t="str">
            <v>WA</v>
          </cell>
          <cell r="CI642" t="str">
            <v>Bottom-Freezer (Including French Door) w/o TTD Ice</v>
          </cell>
          <cell r="CJ642">
            <v>28970.477999999999</v>
          </cell>
          <cell r="CK642" t="b">
            <v>0</v>
          </cell>
          <cell r="CQ642" t="str">
            <v>Conditioned</v>
          </cell>
          <cell r="CR642">
            <v>1144.6790000000001</v>
          </cell>
          <cell r="CS642" t="str">
            <v>MT</v>
          </cell>
          <cell r="CT642" t="str">
            <v>Upright</v>
          </cell>
          <cell r="CU642">
            <v>25182.938000000002</v>
          </cell>
          <cell r="CV642" t="b">
            <v>0</v>
          </cell>
          <cell r="CZ642">
            <v>1612.692</v>
          </cell>
          <cell r="DA642" t="str">
            <v>OR</v>
          </cell>
          <cell r="DC642" t="str">
            <v>Horizontal Axis</v>
          </cell>
          <cell r="DG642" t="str">
            <v>Electric</v>
          </cell>
          <cell r="DH642">
            <v>2079.9929999999999</v>
          </cell>
          <cell r="DI642" t="str">
            <v>WA</v>
          </cell>
          <cell r="DL642" t="str">
            <v>Electric</v>
          </cell>
          <cell r="DM642" t="str">
            <v>Electric</v>
          </cell>
          <cell r="DN642">
            <v>1144.6790000000001</v>
          </cell>
          <cell r="DO642" t="str">
            <v>MT</v>
          </cell>
          <cell r="DS642">
            <v>2003.7159999999999</v>
          </cell>
          <cell r="DT642" t="str">
            <v>WA</v>
          </cell>
          <cell r="DU642" t="str">
            <v>32to46</v>
          </cell>
          <cell r="DX642" t="b">
            <v>0</v>
          </cell>
          <cell r="DY642">
            <v>2003.7159999999999</v>
          </cell>
          <cell r="DZ642" t="str">
            <v>WA</v>
          </cell>
          <cell r="EC642" t="str">
            <v>Desktop</v>
          </cell>
          <cell r="ED642">
            <v>6932.7380000000003</v>
          </cell>
          <cell r="EE642" t="str">
            <v>OR</v>
          </cell>
          <cell r="EH642" t="str">
            <v>le20</v>
          </cell>
          <cell r="EI642">
            <v>6932.7380000000003</v>
          </cell>
          <cell r="EJ642" t="str">
            <v>OR</v>
          </cell>
          <cell r="EO642">
            <v>2079.9929999999999</v>
          </cell>
          <cell r="EP642" t="str">
            <v>WA</v>
          </cell>
          <cell r="ES642">
            <v>2130.886</v>
          </cell>
          <cell r="ET642" t="str">
            <v>MT</v>
          </cell>
          <cell r="EZ642" t="str">
            <v>WA</v>
          </cell>
          <cell r="FA642" t="str">
            <v>Other</v>
          </cell>
          <cell r="FB642">
            <v>533666.69999999995</v>
          </cell>
          <cell r="FC642">
            <v>1238106.7439999999</v>
          </cell>
          <cell r="FI642" t="str">
            <v>WA</v>
          </cell>
          <cell r="FJ642" t="str">
            <v>Kitchen</v>
          </cell>
          <cell r="FK642" t="str">
            <v>EISAnqnx</v>
          </cell>
          <cell r="FL642">
            <v>916951.20500000007</v>
          </cell>
          <cell r="FS642" t="str">
            <v>OR</v>
          </cell>
          <cell r="FT642" t="str">
            <v>EISAx</v>
          </cell>
          <cell r="FV642">
            <v>1698520.81</v>
          </cell>
          <cell r="GD642" t="str">
            <v>OR</v>
          </cell>
          <cell r="GE642">
            <v>4115589.9840000002</v>
          </cell>
          <cell r="GF642">
            <v>1656234.6839999999</v>
          </cell>
          <cell r="GI642">
            <v>1</v>
          </cell>
          <cell r="GJ642">
            <v>1</v>
          </cell>
          <cell r="GK642" t="str">
            <v>OR</v>
          </cell>
          <cell r="GL642">
            <v>1612.692</v>
          </cell>
          <cell r="GM642" t="str">
            <v>Pre 1980</v>
          </cell>
          <cell r="GN642">
            <v>0</v>
          </cell>
          <cell r="GQ642">
            <v>7491022.0730640003</v>
          </cell>
          <cell r="GR642">
            <v>1139040.3278699999</v>
          </cell>
          <cell r="GU642" t="str">
            <v>Baseboard/Wall/Radiant</v>
          </cell>
          <cell r="GX642" t="str">
            <v>Wood</v>
          </cell>
          <cell r="GY642" t="str">
            <v>OR</v>
          </cell>
          <cell r="GZ642">
            <v>594.01330566406295</v>
          </cell>
        </row>
        <row r="643">
          <cell r="AD643" t="str">
            <v>WA</v>
          </cell>
          <cell r="AH643" t="str">
            <v>WA</v>
          </cell>
          <cell r="AI643" t="str">
            <v>Pre 1980</v>
          </cell>
          <cell r="AJ643">
            <v>2079.9929999999999</v>
          </cell>
          <cell r="AK643" t="b">
            <v>1</v>
          </cell>
          <cell r="AN643" t="str">
            <v>WA</v>
          </cell>
          <cell r="AO643" t="str">
            <v>Natural Gas Other</v>
          </cell>
          <cell r="AP643" t="str">
            <v>Pre 1980</v>
          </cell>
          <cell r="AQ643" t="str">
            <v>Crawlspace</v>
          </cell>
          <cell r="AR643">
            <v>4956.49267578125</v>
          </cell>
          <cell r="AU643" t="str">
            <v>No</v>
          </cell>
          <cell r="AV643" t="b">
            <v>0</v>
          </cell>
          <cell r="AX643">
            <v>10448286.560546875</v>
          </cell>
          <cell r="AY643" t="b">
            <v>0</v>
          </cell>
          <cell r="AZ643">
            <v>3302284.062508496</v>
          </cell>
          <cell r="BA643" t="str">
            <v/>
          </cell>
          <cell r="BB643" t="str">
            <v/>
          </cell>
          <cell r="BC643">
            <v>0.99999993458706582</v>
          </cell>
          <cell r="BF643" t="str">
            <v>WA</v>
          </cell>
          <cell r="BG643" t="str">
            <v>Central Air Conditioning (Ducted System)</v>
          </cell>
          <cell r="BH643" t="str">
            <v>Pre 1980</v>
          </cell>
          <cell r="BI643" t="str">
            <v>Basement</v>
          </cell>
          <cell r="BJ643">
            <v>1904.28771972656</v>
          </cell>
          <cell r="BM643" t="str">
            <v>No</v>
          </cell>
          <cell r="BN643">
            <v>4113261.4746093694</v>
          </cell>
          <cell r="BO643" t="b">
            <v>0</v>
          </cell>
          <cell r="BP643">
            <v>1102163.6464233384</v>
          </cell>
          <cell r="BQ643">
            <v>1</v>
          </cell>
          <cell r="BR643">
            <v>1904.28771972656</v>
          </cell>
          <cell r="BU643" t="str">
            <v>MT</v>
          </cell>
          <cell r="BV643" t="str">
            <v>1993-2006</v>
          </cell>
          <cell r="BW643" t="str">
            <v>Gas Storage Inside Conditioned Space</v>
          </cell>
          <cell r="BY643">
            <v>1144.6790000000001</v>
          </cell>
          <cell r="BZ643" t="str">
            <v>le55</v>
          </cell>
          <cell r="CF643" t="str">
            <v>Conditioned</v>
          </cell>
          <cell r="CG643">
            <v>2003.7159999999999</v>
          </cell>
          <cell r="CH643" t="str">
            <v>WA</v>
          </cell>
          <cell r="CI643" t="str">
            <v>Refrigerator Only</v>
          </cell>
          <cell r="CJ643">
            <v>22040.876</v>
          </cell>
          <cell r="CK643" t="b">
            <v>0</v>
          </cell>
          <cell r="CQ643" t="str">
            <v>Unconditioned</v>
          </cell>
          <cell r="CR643">
            <v>1925.059</v>
          </cell>
          <cell r="CS643" t="str">
            <v>OR</v>
          </cell>
          <cell r="CT643" t="str">
            <v>Upright</v>
          </cell>
          <cell r="CU643">
            <v>42351.298000000003</v>
          </cell>
          <cell r="CV643" t="b">
            <v>0</v>
          </cell>
          <cell r="CZ643">
            <v>8559.1039999999994</v>
          </cell>
          <cell r="DA643" t="str">
            <v>OR</v>
          </cell>
          <cell r="DC643" t="str">
            <v>Vertical Axis</v>
          </cell>
          <cell r="DG643" t="str">
            <v>Electric</v>
          </cell>
          <cell r="DH643">
            <v>2079.9929999999999</v>
          </cell>
          <cell r="DI643" t="str">
            <v>WA</v>
          </cell>
          <cell r="DL643" t="str">
            <v>Electric</v>
          </cell>
          <cell r="DM643" t="str">
            <v>Electric</v>
          </cell>
          <cell r="DN643">
            <v>1904.288</v>
          </cell>
          <cell r="DO643" t="str">
            <v>WA</v>
          </cell>
          <cell r="DS643">
            <v>2003.7159999999999</v>
          </cell>
          <cell r="DT643" t="str">
            <v>WA</v>
          </cell>
          <cell r="DU643" t="str">
            <v>32to46</v>
          </cell>
          <cell r="DX643" t="b">
            <v>0</v>
          </cell>
          <cell r="DY643">
            <v>1524.7619999999999</v>
          </cell>
          <cell r="DZ643" t="str">
            <v>WA</v>
          </cell>
          <cell r="EC643" t="str">
            <v>Desktop</v>
          </cell>
          <cell r="ED643">
            <v>6932.7380000000003</v>
          </cell>
          <cell r="EE643" t="str">
            <v>OR</v>
          </cell>
          <cell r="EH643" t="str">
            <v>le20</v>
          </cell>
          <cell r="EI643">
            <v>6932.7380000000003</v>
          </cell>
          <cell r="EJ643" t="str">
            <v>OR</v>
          </cell>
          <cell r="EO643">
            <v>2079.9929999999999</v>
          </cell>
          <cell r="EP643" t="str">
            <v>WA</v>
          </cell>
          <cell r="ES643">
            <v>1192.4649999999999</v>
          </cell>
          <cell r="ET643" t="str">
            <v>ID</v>
          </cell>
          <cell r="EZ643" t="str">
            <v>WA</v>
          </cell>
          <cell r="FA643" t="str">
            <v>Bathroom</v>
          </cell>
          <cell r="FB643">
            <v>2434514.94</v>
          </cell>
          <cell r="FC643">
            <v>162300.99599999998</v>
          </cell>
          <cell r="FI643" t="str">
            <v>WA</v>
          </cell>
          <cell r="FJ643" t="str">
            <v>Kitchen</v>
          </cell>
          <cell r="FK643" t="str">
            <v>EISAx</v>
          </cell>
          <cell r="FL643">
            <v>1610860.2250000001</v>
          </cell>
          <cell r="FS643" t="str">
            <v>OR</v>
          </cell>
          <cell r="FT643" t="str">
            <v>EISAnqnx</v>
          </cell>
          <cell r="FV643">
            <v>21179514.59</v>
          </cell>
          <cell r="GD643" t="str">
            <v>WA</v>
          </cell>
          <cell r="GE643">
            <v>6861896.9069999997</v>
          </cell>
          <cell r="GF643">
            <v>2177752.6710000001</v>
          </cell>
          <cell r="GI643">
            <v>1</v>
          </cell>
          <cell r="GJ643">
            <v>1</v>
          </cell>
          <cell r="GK643" t="str">
            <v>WA</v>
          </cell>
          <cell r="GL643">
            <v>2079.9929999999999</v>
          </cell>
          <cell r="GM643" t="str">
            <v>Pre 1980</v>
          </cell>
          <cell r="GN643">
            <v>-1</v>
          </cell>
          <cell r="GQ643">
            <v>10474480.749225</v>
          </cell>
          <cell r="GR643">
            <v>216080.072805</v>
          </cell>
          <cell r="GU643" t="str">
            <v>Heat Pump (Ductless System)</v>
          </cell>
          <cell r="GX643" t="str">
            <v>Natural Gas Other</v>
          </cell>
          <cell r="GY643" t="str">
            <v>OR</v>
          </cell>
          <cell r="GZ643">
            <v>594.01330566406295</v>
          </cell>
        </row>
        <row r="644">
          <cell r="AD644" t="str">
            <v>WA</v>
          </cell>
          <cell r="AH644" t="str">
            <v>WA</v>
          </cell>
          <cell r="AI644" t="str">
            <v>1993-2006</v>
          </cell>
          <cell r="AJ644">
            <v>2079.9929999999999</v>
          </cell>
          <cell r="AK644" t="b">
            <v>1</v>
          </cell>
          <cell r="AN644" t="str">
            <v>WA</v>
          </cell>
          <cell r="AO644" t="str">
            <v>Natural Gas FAF</v>
          </cell>
          <cell r="AP644" t="str">
            <v>Pre 1980</v>
          </cell>
          <cell r="AQ644" t="str">
            <v>Crawlspace</v>
          </cell>
          <cell r="AR644">
            <v>4956.49267578125</v>
          </cell>
          <cell r="AU644" t="str">
            <v>No</v>
          </cell>
          <cell r="AV644" t="b">
            <v>1</v>
          </cell>
          <cell r="AX644">
            <v>10448286.560546875</v>
          </cell>
          <cell r="AY644" t="b">
            <v>0</v>
          </cell>
          <cell r="AZ644">
            <v>3302284.062508496</v>
          </cell>
          <cell r="BA644">
            <v>1</v>
          </cell>
          <cell r="BB644">
            <v>4956.49267578125</v>
          </cell>
          <cell r="BC644">
            <v>0.99999993458706582</v>
          </cell>
          <cell r="BF644" t="str">
            <v>WA</v>
          </cell>
          <cell r="BG644" t="str">
            <v>Heat Pump (Central System)</v>
          </cell>
          <cell r="BH644" t="str">
            <v>Pre 1980</v>
          </cell>
          <cell r="BI644" t="str">
            <v>Crawlspace</v>
          </cell>
          <cell r="BJ644">
            <v>2079.99340820313</v>
          </cell>
          <cell r="BM644" t="str">
            <v>No</v>
          </cell>
          <cell r="BN644">
            <v>2537591.9580078186</v>
          </cell>
          <cell r="BO644" t="b">
            <v>0</v>
          </cell>
          <cell r="BP644">
            <v>1085009.2174504665</v>
          </cell>
          <cell r="BQ644">
            <v>1</v>
          </cell>
          <cell r="BR644">
            <v>2079.99340820313</v>
          </cell>
          <cell r="BU644" t="str">
            <v>WA</v>
          </cell>
          <cell r="BV644" t="str">
            <v>1993-2006</v>
          </cell>
          <cell r="BW644" t="str">
            <v>Electric Storage - Inside Conditioned Space</v>
          </cell>
          <cell r="BY644">
            <v>1904.288</v>
          </cell>
          <cell r="BZ644" t="str">
            <v>le55</v>
          </cell>
          <cell r="CF644" t="str">
            <v>Conditioned</v>
          </cell>
          <cell r="CG644">
            <v>2003.7159999999999</v>
          </cell>
          <cell r="CH644" t="str">
            <v>WA</v>
          </cell>
          <cell r="CI644" t="str">
            <v>Top-Freezer w/o TTD Ice</v>
          </cell>
          <cell r="CJ644">
            <v>40074.32</v>
          </cell>
          <cell r="CK644" t="b">
            <v>0</v>
          </cell>
          <cell r="CQ644" t="str">
            <v>Conditioned</v>
          </cell>
          <cell r="CR644">
            <v>2130.886</v>
          </cell>
          <cell r="CS644" t="str">
            <v>MT</v>
          </cell>
          <cell r="CT644" t="str">
            <v>Chest</v>
          </cell>
          <cell r="CU644">
            <v>42617.72</v>
          </cell>
          <cell r="CV644" t="b">
            <v>0</v>
          </cell>
          <cell r="CZ644">
            <v>1612.692</v>
          </cell>
          <cell r="DA644" t="str">
            <v>OR</v>
          </cell>
          <cell r="DC644" t="str">
            <v>Vertical Axis</v>
          </cell>
          <cell r="DG644" t="str">
            <v>Electric</v>
          </cell>
          <cell r="DH644">
            <v>1612.692</v>
          </cell>
          <cell r="DI644" t="str">
            <v>OR</v>
          </cell>
          <cell r="DL644" t="str">
            <v>Electric</v>
          </cell>
          <cell r="DM644" t="str">
            <v>Propane</v>
          </cell>
          <cell r="DN644">
            <v>2130.886</v>
          </cell>
          <cell r="DO644" t="str">
            <v>MT</v>
          </cell>
          <cell r="DS644">
            <v>4956.4930000000004</v>
          </cell>
          <cell r="DT644" t="str">
            <v>WA</v>
          </cell>
          <cell r="DU644" t="str">
            <v>gt46</v>
          </cell>
          <cell r="DX644" t="b">
            <v>0</v>
          </cell>
          <cell r="DY644">
            <v>2003.7159999999999</v>
          </cell>
          <cell r="DZ644" t="str">
            <v>WA</v>
          </cell>
          <cell r="EC644" t="str">
            <v>Laptop</v>
          </cell>
          <cell r="ED644">
            <v>6932.7380000000003</v>
          </cell>
          <cell r="EE644" t="str">
            <v>OR</v>
          </cell>
          <cell r="EH644" t="str">
            <v>le20</v>
          </cell>
          <cell r="EI644">
            <v>4956.4930000000004</v>
          </cell>
          <cell r="EJ644" t="str">
            <v>WA</v>
          </cell>
          <cell r="EO644">
            <v>1612.692</v>
          </cell>
          <cell r="EP644" t="str">
            <v>OR</v>
          </cell>
          <cell r="ES644">
            <v>1192.4649999999999</v>
          </cell>
          <cell r="ET644" t="str">
            <v>ID</v>
          </cell>
          <cell r="EZ644" t="str">
            <v>WA</v>
          </cell>
          <cell r="FA644" t="str">
            <v>Bedrooms</v>
          </cell>
          <cell r="FB644">
            <v>1592954.22</v>
          </cell>
          <cell r="FC644">
            <v>571059.05999999994</v>
          </cell>
          <cell r="FI644" t="str">
            <v>WA</v>
          </cell>
          <cell r="FJ644" t="str">
            <v>Living Room/Family Room</v>
          </cell>
          <cell r="FK644" t="str">
            <v>EISAx</v>
          </cell>
          <cell r="FL644">
            <v>1363035.5750000002</v>
          </cell>
          <cell r="FS644" t="str">
            <v>OR</v>
          </cell>
          <cell r="FT644" t="str">
            <v>EISAq</v>
          </cell>
          <cell r="FV644">
            <v>381300.59</v>
          </cell>
          <cell r="GD644" t="str">
            <v>WA</v>
          </cell>
          <cell r="GE644">
            <v>9682367.4149999991</v>
          </cell>
          <cell r="GF644">
            <v>3833427.0989999999</v>
          </cell>
          <cell r="GI644">
            <v>1</v>
          </cell>
          <cell r="GJ644">
            <v>1</v>
          </cell>
          <cell r="GK644" t="str">
            <v>WA</v>
          </cell>
          <cell r="GL644">
            <v>2079.9929999999999</v>
          </cell>
          <cell r="GM644" t="str">
            <v>1993-2006</v>
          </cell>
          <cell r="GN644">
            <v>-1</v>
          </cell>
          <cell r="GQ644">
            <v>12583805.810510999</v>
          </cell>
          <cell r="GR644">
            <v>180694.19189250001</v>
          </cell>
          <cell r="GU644" t="str">
            <v>Heat Pump (Ductless System)</v>
          </cell>
          <cell r="GX644" t="str">
            <v>Wood</v>
          </cell>
          <cell r="GY644" t="str">
            <v>OR</v>
          </cell>
          <cell r="GZ644">
            <v>594.01330566406295</v>
          </cell>
        </row>
        <row r="645">
          <cell r="AD645" t="str">
            <v>OR</v>
          </cell>
          <cell r="AH645" t="str">
            <v>OR</v>
          </cell>
          <cell r="AI645" t="str">
            <v>1993-2006</v>
          </cell>
          <cell r="AJ645">
            <v>1612.692</v>
          </cell>
          <cell r="AK645" t="b">
            <v>1</v>
          </cell>
          <cell r="AN645" t="str">
            <v>WA</v>
          </cell>
          <cell r="AO645" t="str">
            <v>Natural Gas Other</v>
          </cell>
          <cell r="AP645" t="str">
            <v>Pre 1980</v>
          </cell>
          <cell r="AQ645" t="str">
            <v>Slab on Grade</v>
          </cell>
          <cell r="AR645">
            <v>4956.49267578125</v>
          </cell>
          <cell r="AU645" t="str">
            <v>No</v>
          </cell>
          <cell r="AV645" t="b">
            <v>0</v>
          </cell>
          <cell r="AX645">
            <v>11647757.788085937</v>
          </cell>
          <cell r="AY645" t="b">
            <v>0</v>
          </cell>
          <cell r="AZ645">
            <v>3216515.9219482425</v>
          </cell>
          <cell r="BA645" t="str">
            <v/>
          </cell>
          <cell r="BB645" t="str">
            <v/>
          </cell>
          <cell r="BC645">
            <v>0.99999993458706582</v>
          </cell>
          <cell r="BF645" t="str">
            <v>MT</v>
          </cell>
          <cell r="BG645" t="str">
            <v>Central Air Conditioning (Ducted System)</v>
          </cell>
          <cell r="BH645" t="str">
            <v>1993-2006</v>
          </cell>
          <cell r="BI645" t="str">
            <v>Crawlspace</v>
          </cell>
          <cell r="BJ645">
            <v>2130.88647460938</v>
          </cell>
          <cell r="BM645" t="str">
            <v>No</v>
          </cell>
          <cell r="BN645">
            <v>3034382.339843757</v>
          </cell>
          <cell r="BO645" t="b">
            <v>0</v>
          </cell>
          <cell r="BP645">
            <v>862551.52089070028</v>
          </cell>
          <cell r="BQ645">
            <v>1</v>
          </cell>
          <cell r="BR645">
            <v>2130.88647460938</v>
          </cell>
          <cell r="BU645" t="str">
            <v>MT</v>
          </cell>
          <cell r="BV645" t="str">
            <v>Pre 1980</v>
          </cell>
          <cell r="BW645" t="str">
            <v>Gas Storage Inside Conditioned Space</v>
          </cell>
          <cell r="BY645">
            <v>2130.886</v>
          </cell>
          <cell r="BZ645" t="str">
            <v>le55</v>
          </cell>
          <cell r="CF645" t="str">
            <v>Conditioned</v>
          </cell>
          <cell r="CG645">
            <v>2003.7159999999999</v>
          </cell>
          <cell r="CH645" t="str">
            <v>WA</v>
          </cell>
          <cell r="CI645" t="str">
            <v>Side-by-Side w/ TTD Ice</v>
          </cell>
          <cell r="CJ645">
            <v>48089.183999999994</v>
          </cell>
          <cell r="CK645" t="b">
            <v>0</v>
          </cell>
          <cell r="CQ645" t="str">
            <v>Unconditioned</v>
          </cell>
          <cell r="CR645">
            <v>1612.692</v>
          </cell>
          <cell r="CS645" t="str">
            <v>OR</v>
          </cell>
          <cell r="CT645" t="str">
            <v>Upright</v>
          </cell>
          <cell r="CU645">
            <v>16126.92</v>
          </cell>
          <cell r="CV645" t="b">
            <v>0</v>
          </cell>
          <cell r="CZ645">
            <v>1904.288</v>
          </cell>
          <cell r="DA645" t="str">
            <v>WA</v>
          </cell>
          <cell r="DC645" t="str">
            <v>Vertical Axis</v>
          </cell>
          <cell r="DG645" t="str">
            <v>Electric</v>
          </cell>
          <cell r="DH645">
            <v>1612.692</v>
          </cell>
          <cell r="DI645" t="str">
            <v>OR</v>
          </cell>
          <cell r="DL645" t="str">
            <v>Propane</v>
          </cell>
          <cell r="DM645" t="str">
            <v>Propane</v>
          </cell>
          <cell r="DN645">
            <v>4360.1880000000001</v>
          </cell>
          <cell r="DO645" t="str">
            <v>WA</v>
          </cell>
          <cell r="DS645">
            <v>1524.7619999999999</v>
          </cell>
          <cell r="DT645" t="str">
            <v>WA</v>
          </cell>
          <cell r="DU645" t="str">
            <v>lt32</v>
          </cell>
          <cell r="DX645" t="b">
            <v>0</v>
          </cell>
          <cell r="DY645">
            <v>2003.7159999999999</v>
          </cell>
          <cell r="DZ645" t="str">
            <v>WA</v>
          </cell>
          <cell r="EC645" t="str">
            <v>Desktop</v>
          </cell>
          <cell r="ED645">
            <v>1464.694</v>
          </cell>
          <cell r="EE645" t="str">
            <v>WA</v>
          </cell>
          <cell r="EH645" t="str">
            <v>le20</v>
          </cell>
          <cell r="EI645">
            <v>1188.027</v>
          </cell>
          <cell r="EJ645" t="str">
            <v>OR</v>
          </cell>
          <cell r="EO645">
            <v>2079.9929999999999</v>
          </cell>
          <cell r="EP645" t="str">
            <v>WA</v>
          </cell>
          <cell r="ES645">
            <v>1612.692</v>
          </cell>
          <cell r="ET645" t="str">
            <v>OR</v>
          </cell>
          <cell r="EZ645" t="str">
            <v>WA</v>
          </cell>
          <cell r="FA645" t="str">
            <v>Exterior</v>
          </cell>
          <cell r="FB645">
            <v>891653.62</v>
          </cell>
          <cell r="FC645">
            <v>3159860.1319999998</v>
          </cell>
          <cell r="FI645" t="str">
            <v>WA</v>
          </cell>
          <cell r="FJ645" t="str">
            <v>Other</v>
          </cell>
          <cell r="FK645" t="str">
            <v>EISAnqnx</v>
          </cell>
          <cell r="FL645">
            <v>4460843.7</v>
          </cell>
          <cell r="FS645" t="str">
            <v>OR</v>
          </cell>
          <cell r="FT645" t="str">
            <v>EISAx</v>
          </cell>
          <cell r="FV645">
            <v>2218476.16</v>
          </cell>
          <cell r="GD645" t="str">
            <v>OR</v>
          </cell>
          <cell r="GE645">
            <v>3757572.36</v>
          </cell>
          <cell r="GF645">
            <v>2765766.78</v>
          </cell>
          <cell r="GI645">
            <v>1</v>
          </cell>
          <cell r="GJ645">
            <v>1</v>
          </cell>
          <cell r="GK645" t="str">
            <v>OR</v>
          </cell>
          <cell r="GL645">
            <v>1612.692</v>
          </cell>
          <cell r="GM645" t="str">
            <v>1993-2006</v>
          </cell>
          <cell r="GN645">
            <v>-1</v>
          </cell>
          <cell r="GQ645">
            <v>8121234.6908999998</v>
          </cell>
          <cell r="GR645">
            <v>167534.50842</v>
          </cell>
          <cell r="GU645" t="str">
            <v>Heat Pump (Central System)</v>
          </cell>
          <cell r="GX645" t="str">
            <v>None</v>
          </cell>
          <cell r="GY645" t="str">
            <v>WA</v>
          </cell>
          <cell r="GZ645">
            <v>1150.87915039063</v>
          </cell>
        </row>
        <row r="646">
          <cell r="AD646" t="str">
            <v>OR</v>
          </cell>
          <cell r="AH646" t="str">
            <v>OR</v>
          </cell>
          <cell r="AI646" t="str">
            <v>Pre 1980</v>
          </cell>
          <cell r="AJ646">
            <v>1612.692</v>
          </cell>
          <cell r="AK646" t="b">
            <v>1</v>
          </cell>
          <cell r="AN646" t="str">
            <v>WA</v>
          </cell>
          <cell r="AO646" t="str">
            <v>Natural Gas FAF</v>
          </cell>
          <cell r="AP646" t="str">
            <v>Pre 1980</v>
          </cell>
          <cell r="AQ646" t="str">
            <v>Slab on Grade</v>
          </cell>
          <cell r="AR646">
            <v>4956.49267578125</v>
          </cell>
          <cell r="AU646" t="str">
            <v>No</v>
          </cell>
          <cell r="AV646" t="b">
            <v>1</v>
          </cell>
          <cell r="AX646">
            <v>11647757.788085937</v>
          </cell>
          <cell r="AY646" t="b">
            <v>0</v>
          </cell>
          <cell r="AZ646">
            <v>3216515.9219482425</v>
          </cell>
          <cell r="BA646">
            <v>1</v>
          </cell>
          <cell r="BB646">
            <v>4956.49267578125</v>
          </cell>
          <cell r="BC646">
            <v>0.99999993458706582</v>
          </cell>
          <cell r="BF646" t="str">
            <v>ID</v>
          </cell>
          <cell r="BG646" t="str">
            <v>Window A/C</v>
          </cell>
          <cell r="BH646" t="str">
            <v>Pre 1980</v>
          </cell>
          <cell r="BI646" t="str">
            <v>Crawlspace</v>
          </cell>
          <cell r="BJ646">
            <v>1975.8371990553401</v>
          </cell>
          <cell r="BM646" t="str">
            <v>No</v>
          </cell>
          <cell r="BN646">
            <v>2947949.1009905674</v>
          </cell>
          <cell r="BO646" t="b">
            <v>0</v>
          </cell>
          <cell r="BP646">
            <v>1004763.4019844964</v>
          </cell>
          <cell r="BQ646">
            <v>0.5</v>
          </cell>
          <cell r="BR646">
            <v>987.91859952767004</v>
          </cell>
          <cell r="BU646" t="str">
            <v>ID</v>
          </cell>
          <cell r="BV646" t="str">
            <v>Pre 1980</v>
          </cell>
          <cell r="BW646" t="str">
            <v>Electric Storage - Inside Conditioned Space</v>
          </cell>
          <cell r="BY646">
            <v>3785.7640000000001</v>
          </cell>
          <cell r="BZ646" t="str">
            <v>le55</v>
          </cell>
          <cell r="CF646" t="str">
            <v>Conditioned</v>
          </cell>
          <cell r="CG646">
            <v>4956.4930000000004</v>
          </cell>
          <cell r="CH646" t="str">
            <v>WA</v>
          </cell>
          <cell r="CI646" t="str">
            <v>Top-Freezer w/o TTD Ice</v>
          </cell>
          <cell r="CJ646">
            <v>104086.353</v>
          </cell>
          <cell r="CK646" t="b">
            <v>0</v>
          </cell>
          <cell r="CQ646" t="str">
            <v>Conditioned</v>
          </cell>
          <cell r="CR646">
            <v>2079.9929999999999</v>
          </cell>
          <cell r="CS646" t="str">
            <v>WA</v>
          </cell>
          <cell r="CT646" t="str">
            <v>Upright</v>
          </cell>
          <cell r="CU646">
            <v>41599.86</v>
          </cell>
          <cell r="CV646" t="b">
            <v>0</v>
          </cell>
          <cell r="CZ646">
            <v>1612.692</v>
          </cell>
          <cell r="DA646" t="str">
            <v>OR</v>
          </cell>
          <cell r="DC646" t="str">
            <v>Vertical Axis</v>
          </cell>
          <cell r="DG646" t="str">
            <v>Electric</v>
          </cell>
          <cell r="DH646">
            <v>8559.1039999999994</v>
          </cell>
          <cell r="DI646" t="str">
            <v>OR</v>
          </cell>
          <cell r="DL646" t="str">
            <v>Electric</v>
          </cell>
          <cell r="DM646" t="str">
            <v>Electric</v>
          </cell>
          <cell r="DN646">
            <v>3785.7640000000001</v>
          </cell>
          <cell r="DO646" t="str">
            <v>ID</v>
          </cell>
          <cell r="DS646">
            <v>1524.7619999999999</v>
          </cell>
          <cell r="DT646" t="str">
            <v>WA</v>
          </cell>
          <cell r="DU646" t="str">
            <v>lt32</v>
          </cell>
          <cell r="DX646" t="b">
            <v>0</v>
          </cell>
          <cell r="DY646">
            <v>2003.7159999999999</v>
          </cell>
          <cell r="DZ646" t="str">
            <v>WA</v>
          </cell>
          <cell r="EC646" t="str">
            <v>Laptop</v>
          </cell>
          <cell r="ED646">
            <v>4956.4930000000004</v>
          </cell>
          <cell r="EE646" t="str">
            <v>WA</v>
          </cell>
          <cell r="EH646" t="str">
            <v>le20</v>
          </cell>
          <cell r="EI646">
            <v>1188.027</v>
          </cell>
          <cell r="EJ646" t="str">
            <v>OR</v>
          </cell>
          <cell r="EO646">
            <v>2079.9929999999999</v>
          </cell>
          <cell r="EP646" t="str">
            <v>WA</v>
          </cell>
          <cell r="ES646">
            <v>1904.288</v>
          </cell>
          <cell r="ET646" t="str">
            <v>WA</v>
          </cell>
          <cell r="EZ646" t="str">
            <v>WA</v>
          </cell>
          <cell r="FA646" t="str">
            <v>Garage</v>
          </cell>
          <cell r="FB646">
            <v>801486.39999999991</v>
          </cell>
          <cell r="FC646">
            <v>969798.54399999999</v>
          </cell>
          <cell r="FI646" t="str">
            <v>WA</v>
          </cell>
          <cell r="FJ646" t="str">
            <v>Other</v>
          </cell>
          <cell r="FK646" t="str">
            <v>EISAx</v>
          </cell>
          <cell r="FL646">
            <v>743473.95000000007</v>
          </cell>
          <cell r="FS646" t="str">
            <v>WA</v>
          </cell>
          <cell r="FT646" t="str">
            <v>EISAnqnx</v>
          </cell>
          <cell r="FV646">
            <v>2226152.52</v>
          </cell>
          <cell r="GD646" t="str">
            <v>OR</v>
          </cell>
          <cell r="GE646">
            <v>4052694.9959999998</v>
          </cell>
          <cell r="GF646">
            <v>5025148.2719999999</v>
          </cell>
          <cell r="GI646">
            <v>1</v>
          </cell>
          <cell r="GJ646">
            <v>2</v>
          </cell>
          <cell r="GK646" t="str">
            <v>OR</v>
          </cell>
          <cell r="GL646">
            <v>1612.692</v>
          </cell>
          <cell r="GM646" t="str">
            <v>Pre 1980</v>
          </cell>
          <cell r="GN646">
            <v>-1</v>
          </cell>
          <cell r="GQ646">
            <v>8447164.5821759999</v>
          </cell>
          <cell r="GR646">
            <v>929301.66980999988</v>
          </cell>
          <cell r="GU646" t="str">
            <v>Baseboard/Wall/Radiant</v>
          </cell>
          <cell r="GX646" t="str">
            <v>Baseboard/Wall/Radiant</v>
          </cell>
          <cell r="GY646" t="str">
            <v>WA</v>
          </cell>
          <cell r="GZ646">
            <v>2003.71557617188</v>
          </cell>
        </row>
        <row r="647">
          <cell r="AD647" t="str">
            <v>OR</v>
          </cell>
          <cell r="AH647" t="str">
            <v>OR</v>
          </cell>
          <cell r="AI647" t="str">
            <v>1980-1992</v>
          </cell>
          <cell r="AJ647">
            <v>8559.1039999999994</v>
          </cell>
          <cell r="AK647" t="b">
            <v>1</v>
          </cell>
          <cell r="AN647" t="str">
            <v>WA</v>
          </cell>
          <cell r="AO647" t="str">
            <v>Natural Gas Other</v>
          </cell>
          <cell r="AQ647" t="str">
            <v>Crawlspace</v>
          </cell>
          <cell r="AR647">
            <v>1412.38323538644</v>
          </cell>
          <cell r="AU647" t="str">
            <v>Yes</v>
          </cell>
          <cell r="AV647" t="b">
            <v>1</v>
          </cell>
          <cell r="AX647">
            <v>2406701.0330984937</v>
          </cell>
          <cell r="AY647" t="b">
            <v>0</v>
          </cell>
          <cell r="AZ647">
            <v>0</v>
          </cell>
          <cell r="BA647">
            <v>0.9642857142857143</v>
          </cell>
          <cell r="BB647">
            <v>1412.38323538644</v>
          </cell>
          <cell r="BC647">
            <v>0.96428553362438851</v>
          </cell>
          <cell r="BF647" t="str">
            <v>ID</v>
          </cell>
          <cell r="BG647" t="str">
            <v>Window A/C</v>
          </cell>
          <cell r="BH647" t="str">
            <v>Pre 1980</v>
          </cell>
          <cell r="BI647" t="str">
            <v>Basement</v>
          </cell>
          <cell r="BJ647">
            <v>1809.9272052415299</v>
          </cell>
          <cell r="BM647" t="str">
            <v>No</v>
          </cell>
          <cell r="BN647">
            <v>2700411.3902203627</v>
          </cell>
          <cell r="BO647" t="b">
            <v>0</v>
          </cell>
          <cell r="BP647">
            <v>920393.9560163311</v>
          </cell>
          <cell r="BQ647">
            <v>0.5</v>
          </cell>
          <cell r="BR647">
            <v>904.96360262076496</v>
          </cell>
          <cell r="BU647" t="str">
            <v>ID</v>
          </cell>
          <cell r="BV647" t="str">
            <v>1993-2006</v>
          </cell>
          <cell r="BW647" t="str">
            <v>Gas Storage Outside Conditioned Space</v>
          </cell>
          <cell r="BY647">
            <v>3785.7640000000001</v>
          </cell>
          <cell r="BZ647" t="str">
            <v>le55</v>
          </cell>
          <cell r="CF647" t="str">
            <v>Conditioned</v>
          </cell>
          <cell r="CG647">
            <v>2003.7159999999999</v>
          </cell>
          <cell r="CH647" t="str">
            <v>WA</v>
          </cell>
          <cell r="CI647" t="str">
            <v>Top-Freezer w/o TTD Ice</v>
          </cell>
          <cell r="CJ647">
            <v>14026.011999999999</v>
          </cell>
          <cell r="CK647" t="b">
            <v>0</v>
          </cell>
          <cell r="CQ647" t="str">
            <v>Unconditioned</v>
          </cell>
          <cell r="CR647">
            <v>3785.7640000000001</v>
          </cell>
          <cell r="CS647" t="str">
            <v>ID</v>
          </cell>
          <cell r="CT647" t="str">
            <v>Chest</v>
          </cell>
          <cell r="CU647">
            <v>94644.1</v>
          </cell>
          <cell r="CV647" t="b">
            <v>0</v>
          </cell>
          <cell r="CZ647">
            <v>1925.059</v>
          </cell>
          <cell r="DA647" t="str">
            <v>OR</v>
          </cell>
          <cell r="DC647" t="str">
            <v>Vertical Axis</v>
          </cell>
          <cell r="DG647" t="str">
            <v>Electric</v>
          </cell>
          <cell r="DH647">
            <v>1612.692</v>
          </cell>
          <cell r="DI647" t="str">
            <v>OR</v>
          </cell>
          <cell r="DL647" t="str">
            <v>Electric</v>
          </cell>
          <cell r="DM647" t="str">
            <v>Electric</v>
          </cell>
          <cell r="DN647">
            <v>1144.6790000000001</v>
          </cell>
          <cell r="DO647" t="str">
            <v>MT</v>
          </cell>
          <cell r="DS647">
            <v>1524.7619999999999</v>
          </cell>
          <cell r="DT647" t="str">
            <v>WA</v>
          </cell>
          <cell r="DU647" t="str">
            <v>lt32</v>
          </cell>
          <cell r="DX647" t="b">
            <v>0</v>
          </cell>
          <cell r="DY647">
            <v>1464.694</v>
          </cell>
          <cell r="DZ647" t="str">
            <v>WA</v>
          </cell>
          <cell r="EC647" t="str">
            <v>Desktop</v>
          </cell>
          <cell r="ED647">
            <v>4956.4930000000004</v>
          </cell>
          <cell r="EE647" t="str">
            <v>WA</v>
          </cell>
          <cell r="EH647" t="str">
            <v>le20</v>
          </cell>
          <cell r="EI647">
            <v>6932.7380000000003</v>
          </cell>
          <cell r="EJ647" t="str">
            <v>OR</v>
          </cell>
          <cell r="EO647">
            <v>2079.9929999999999</v>
          </cell>
          <cell r="EP647" t="str">
            <v>WA</v>
          </cell>
          <cell r="ES647">
            <v>1612.692</v>
          </cell>
          <cell r="ET647" t="str">
            <v>OR</v>
          </cell>
          <cell r="EZ647" t="str">
            <v>WA</v>
          </cell>
          <cell r="FA647" t="str">
            <v>Kitchen</v>
          </cell>
          <cell r="FB647">
            <v>751393.5</v>
          </cell>
          <cell r="FC647">
            <v>226419.908</v>
          </cell>
          <cell r="FI647" t="str">
            <v>WA</v>
          </cell>
          <cell r="FJ647" t="str">
            <v>Bathroom</v>
          </cell>
          <cell r="FK647" t="str">
            <v>EISAnqnx</v>
          </cell>
          <cell r="FL647">
            <v>1090428.4600000002</v>
          </cell>
          <cell r="FS647" t="str">
            <v>WA</v>
          </cell>
          <cell r="FT647" t="str">
            <v>EISAq</v>
          </cell>
          <cell r="FV647">
            <v>155525.72399999999</v>
          </cell>
          <cell r="GD647" t="str">
            <v>OR</v>
          </cell>
          <cell r="GE647">
            <v>31754275.839999996</v>
          </cell>
          <cell r="GF647">
            <v>10955653.119999999</v>
          </cell>
          <cell r="GI647">
            <v>2</v>
          </cell>
          <cell r="GJ647">
            <v>2</v>
          </cell>
          <cell r="GK647" t="str">
            <v>OR</v>
          </cell>
          <cell r="GL647">
            <v>8559.1039999999994</v>
          </cell>
          <cell r="GM647" t="str">
            <v>1980-1992</v>
          </cell>
          <cell r="GN647">
            <v>0</v>
          </cell>
          <cell r="GQ647">
            <v>59211282.334720001</v>
          </cell>
          <cell r="GR647">
            <v>5342528.5235199993</v>
          </cell>
          <cell r="GU647" t="str">
            <v>Baseboard/Wall/Radiant</v>
          </cell>
          <cell r="GX647" t="str">
            <v>Wood</v>
          </cell>
          <cell r="GY647" t="str">
            <v>WA</v>
          </cell>
          <cell r="GZ647">
            <v>2003.71557617188</v>
          </cell>
        </row>
        <row r="648">
          <cell r="AD648" t="str">
            <v>OR</v>
          </cell>
          <cell r="AH648" t="str">
            <v>OR</v>
          </cell>
          <cell r="AI648" t="str">
            <v>Pre 1980</v>
          </cell>
          <cell r="AJ648">
            <v>1612.692</v>
          </cell>
          <cell r="AK648" t="b">
            <v>1</v>
          </cell>
          <cell r="AN648" t="str">
            <v>WA</v>
          </cell>
          <cell r="AO648" t="str">
            <v>Natural Gas Other</v>
          </cell>
          <cell r="AQ648" t="str">
            <v>Slab on Grade</v>
          </cell>
          <cell r="AR648">
            <v>52.310490199497799</v>
          </cell>
          <cell r="AU648" t="str">
            <v>Yes</v>
          </cell>
          <cell r="AV648" t="b">
            <v>1</v>
          </cell>
          <cell r="AX648">
            <v>89137.075299944248</v>
          </cell>
          <cell r="AY648" t="b">
            <v>0</v>
          </cell>
          <cell r="AZ648">
            <v>0</v>
          </cell>
          <cell r="BA648">
            <v>3.5714285714285733E-2</v>
          </cell>
          <cell r="BB648">
            <v>52.310490199497799</v>
          </cell>
          <cell r="BC648">
            <v>3.571427902312551E-2</v>
          </cell>
          <cell r="BF648" t="str">
            <v>OR</v>
          </cell>
          <cell r="BG648" t="str">
            <v>Central Air Conditioning (Ducted System)</v>
          </cell>
          <cell r="BH648" t="str">
            <v>1980-1992</v>
          </cell>
          <cell r="BI648" t="str">
            <v>Crawlspace</v>
          </cell>
          <cell r="BJ648">
            <v>1612.69177246094</v>
          </cell>
          <cell r="BM648" t="str">
            <v>No</v>
          </cell>
          <cell r="BN648">
            <v>4354267.7856445378</v>
          </cell>
          <cell r="BO648" t="b">
            <v>0</v>
          </cell>
          <cell r="BP648">
            <v>1263218.2399851093</v>
          </cell>
          <cell r="BQ648">
            <v>1</v>
          </cell>
          <cell r="BR648">
            <v>1612.69177246094</v>
          </cell>
          <cell r="BU648" t="str">
            <v>OR</v>
          </cell>
          <cell r="BV648" t="str">
            <v>Pre 1980</v>
          </cell>
          <cell r="BW648" t="str">
            <v>Gas Storage Outside Conditioned Space</v>
          </cell>
          <cell r="BY648">
            <v>1612.692</v>
          </cell>
          <cell r="BZ648" t="str">
            <v/>
          </cell>
          <cell r="CF648" t="str">
            <v>Conditioned</v>
          </cell>
          <cell r="CG648">
            <v>2003.7159999999999</v>
          </cell>
          <cell r="CH648" t="str">
            <v>WA</v>
          </cell>
          <cell r="CI648" t="str">
            <v>Bottom-Freezer (Including French Door) w/o TTD Ice</v>
          </cell>
          <cell r="CJ648">
            <v>50092.899999999994</v>
          </cell>
          <cell r="CK648" t="b">
            <v>0</v>
          </cell>
          <cell r="CQ648" t="str">
            <v>Unconditioned</v>
          </cell>
          <cell r="CR648">
            <v>3785.7640000000001</v>
          </cell>
          <cell r="CS648" t="str">
            <v>ID</v>
          </cell>
          <cell r="CT648" t="str">
            <v>Upright</v>
          </cell>
          <cell r="CU648">
            <v>79501.044000000009</v>
          </cell>
          <cell r="CV648" t="b">
            <v>0</v>
          </cell>
          <cell r="CZ648">
            <v>1612.692</v>
          </cell>
          <cell r="DA648" t="str">
            <v>OR</v>
          </cell>
          <cell r="DC648" t="str">
            <v>Horizontal Axis</v>
          </cell>
          <cell r="DG648" t="str">
            <v>Electric</v>
          </cell>
          <cell r="DH648">
            <v>1904.288</v>
          </cell>
          <cell r="DI648" t="str">
            <v>WA</v>
          </cell>
          <cell r="DL648" t="str">
            <v>Propane</v>
          </cell>
          <cell r="DM648" t="str">
            <v>Propane</v>
          </cell>
          <cell r="DN648">
            <v>1904.288</v>
          </cell>
          <cell r="DO648" t="str">
            <v>WA</v>
          </cell>
          <cell r="DS648">
            <v>2003.7159999999999</v>
          </cell>
          <cell r="DT648" t="str">
            <v>WA</v>
          </cell>
          <cell r="DU648" t="str">
            <v>lt32</v>
          </cell>
          <cell r="DX648" t="b">
            <v>1</v>
          </cell>
          <cell r="DY648">
            <v>1464.694</v>
          </cell>
          <cell r="DZ648" t="str">
            <v>WA</v>
          </cell>
          <cell r="EC648" t="str">
            <v>Desktop</v>
          </cell>
          <cell r="ED648">
            <v>4956.4930000000004</v>
          </cell>
          <cell r="EE648" t="str">
            <v>WA</v>
          </cell>
          <cell r="EH648" t="str">
            <v>le20</v>
          </cell>
          <cell r="EI648">
            <v>1188.027</v>
          </cell>
          <cell r="EJ648" t="str">
            <v>OR</v>
          </cell>
          <cell r="EO648">
            <v>2079.9929999999999</v>
          </cell>
          <cell r="EP648" t="str">
            <v>WA</v>
          </cell>
          <cell r="ES648">
            <v>2079.9929999999999</v>
          </cell>
          <cell r="ET648" t="str">
            <v>WA</v>
          </cell>
          <cell r="EZ648" t="str">
            <v>WA</v>
          </cell>
          <cell r="FA648" t="str">
            <v>Living Room/Family Room</v>
          </cell>
          <cell r="FB648">
            <v>1043936.036</v>
          </cell>
          <cell r="FC648">
            <v>875623.89199999999</v>
          </cell>
          <cell r="FI648" t="str">
            <v>WA</v>
          </cell>
          <cell r="FJ648" t="str">
            <v>Bathroom</v>
          </cell>
          <cell r="FK648" t="str">
            <v>EISAq</v>
          </cell>
          <cell r="FL648">
            <v>525388.25800000003</v>
          </cell>
          <cell r="FS648" t="str">
            <v>WA</v>
          </cell>
          <cell r="FT648" t="str">
            <v>EISAx</v>
          </cell>
          <cell r="FV648">
            <v>5313795.5699999994</v>
          </cell>
          <cell r="GD648" t="str">
            <v>OR</v>
          </cell>
          <cell r="GE648">
            <v>2586757.9679999999</v>
          </cell>
          <cell r="GF648">
            <v>2314213.02</v>
          </cell>
          <cell r="GI648">
            <v>1</v>
          </cell>
          <cell r="GJ648">
            <v>1</v>
          </cell>
          <cell r="GK648" t="str">
            <v>OR</v>
          </cell>
          <cell r="GL648">
            <v>1612.692</v>
          </cell>
          <cell r="GM648" t="str">
            <v>Pre 1980</v>
          </cell>
          <cell r="GN648">
            <v>0</v>
          </cell>
          <cell r="GQ648">
            <v>7491022.0730640003</v>
          </cell>
          <cell r="GR648">
            <v>1139040.3278699999</v>
          </cell>
          <cell r="GU648" t="str">
            <v>Heat Pump (Central System)</v>
          </cell>
          <cell r="GX648" t="str">
            <v>Natural Gas Other</v>
          </cell>
          <cell r="GY648" t="str">
            <v>OR</v>
          </cell>
          <cell r="GZ648">
            <v>1188.02661132813</v>
          </cell>
        </row>
        <row r="649">
          <cell r="AD649" t="str">
            <v>WA</v>
          </cell>
          <cell r="AH649" t="str">
            <v>WA</v>
          </cell>
          <cell r="AI649" t="str">
            <v>Pre 1980</v>
          </cell>
          <cell r="AJ649">
            <v>1904.288</v>
          </cell>
          <cell r="AK649" t="b">
            <v>1</v>
          </cell>
          <cell r="AN649" t="str">
            <v>OR</v>
          </cell>
          <cell r="AO649" t="str">
            <v>Natural Gas FAF</v>
          </cell>
          <cell r="AP649" t="str">
            <v>Pre 1980</v>
          </cell>
          <cell r="AQ649" t="str">
            <v>Basement</v>
          </cell>
          <cell r="AR649">
            <v>3511.38692167208</v>
          </cell>
          <cell r="AU649" t="str">
            <v>No</v>
          </cell>
          <cell r="AV649" t="b">
            <v>1</v>
          </cell>
          <cell r="AX649">
            <v>7373912.535511368</v>
          </cell>
          <cell r="AY649" t="b">
            <v>0</v>
          </cell>
          <cell r="AZ649">
            <v>1919733.5191010258</v>
          </cell>
          <cell r="BA649">
            <v>0.50649350649350677</v>
          </cell>
          <cell r="BB649">
            <v>3511.38692167208</v>
          </cell>
          <cell r="BC649">
            <v>0.50649352704113149</v>
          </cell>
          <cell r="BF649" t="str">
            <v>WA</v>
          </cell>
          <cell r="BG649" t="str">
            <v>Heat Pump (Central System)</v>
          </cell>
          <cell r="BH649" t="str">
            <v>Post 2006</v>
          </cell>
          <cell r="BI649" t="str">
            <v>Crawlspace</v>
          </cell>
          <cell r="BJ649">
            <v>2079.99340820313</v>
          </cell>
          <cell r="BM649" t="str">
            <v>No</v>
          </cell>
          <cell r="BN649">
            <v>0</v>
          </cell>
          <cell r="BO649" t="b">
            <v>1</v>
          </cell>
          <cell r="BP649">
            <v>1137295.675747195</v>
          </cell>
          <cell r="BQ649">
            <v>1</v>
          </cell>
          <cell r="BR649">
            <v>2079.99340820313</v>
          </cell>
          <cell r="BU649" t="str">
            <v>WA</v>
          </cell>
          <cell r="BV649" t="str">
            <v>Pre 1980</v>
          </cell>
          <cell r="BW649" t="str">
            <v>Electric Storage - Inside Conditioned Space</v>
          </cell>
          <cell r="BY649">
            <v>2079.9929999999999</v>
          </cell>
          <cell r="BZ649" t="str">
            <v>le55</v>
          </cell>
          <cell r="CF649" t="str">
            <v>Conditioned</v>
          </cell>
          <cell r="CG649">
            <v>2003.7159999999999</v>
          </cell>
          <cell r="CH649" t="str">
            <v>WA</v>
          </cell>
          <cell r="CI649" t="str">
            <v>Bottom-Freezer (Including French Door) w/o TTD Ice</v>
          </cell>
          <cell r="CJ649">
            <v>40074.32</v>
          </cell>
          <cell r="CK649" t="b">
            <v>0</v>
          </cell>
          <cell r="CQ649" t="str">
            <v>Unconditioned</v>
          </cell>
          <cell r="CR649">
            <v>3785.7640000000001</v>
          </cell>
          <cell r="CS649" t="str">
            <v>ID</v>
          </cell>
          <cell r="CT649" t="str">
            <v>Chest</v>
          </cell>
          <cell r="CU649">
            <v>68143.752000000008</v>
          </cell>
          <cell r="CV649" t="b">
            <v>0</v>
          </cell>
          <cell r="CZ649">
            <v>1612.692</v>
          </cell>
          <cell r="DA649" t="str">
            <v>OR</v>
          </cell>
          <cell r="DC649" t="str">
            <v>Vertical Axis</v>
          </cell>
          <cell r="DG649" t="str">
            <v>Electric</v>
          </cell>
          <cell r="DH649">
            <v>1612.692</v>
          </cell>
          <cell r="DI649" t="str">
            <v>OR</v>
          </cell>
          <cell r="DL649" t="str">
            <v>Electric</v>
          </cell>
          <cell r="DM649" t="str">
            <v>Electric</v>
          </cell>
          <cell r="DN649">
            <v>2130.886</v>
          </cell>
          <cell r="DO649" t="str">
            <v>MT</v>
          </cell>
          <cell r="DS649">
            <v>2003.7159999999999</v>
          </cell>
          <cell r="DT649" t="str">
            <v>WA</v>
          </cell>
          <cell r="DU649" t="str">
            <v>lt32</v>
          </cell>
          <cell r="DX649" t="b">
            <v>0</v>
          </cell>
          <cell r="DY649">
            <v>1524.7619999999999</v>
          </cell>
          <cell r="DZ649" t="str">
            <v>WA</v>
          </cell>
          <cell r="EC649" t="str">
            <v>Desktop</v>
          </cell>
          <cell r="ED649">
            <v>2003.7159999999999</v>
          </cell>
          <cell r="EE649" t="str">
            <v>WA</v>
          </cell>
          <cell r="EH649" t="str">
            <v>le20</v>
          </cell>
          <cell r="EI649">
            <v>12271.31</v>
          </cell>
          <cell r="EJ649" t="str">
            <v>WA</v>
          </cell>
          <cell r="EO649">
            <v>1904.288</v>
          </cell>
          <cell r="EP649" t="str">
            <v>WA</v>
          </cell>
          <cell r="ES649">
            <v>1904.288</v>
          </cell>
          <cell r="ET649" t="str">
            <v>WA</v>
          </cell>
          <cell r="EZ649" t="str">
            <v>WA</v>
          </cell>
          <cell r="FA649" t="str">
            <v>Other</v>
          </cell>
          <cell r="FB649">
            <v>1985682.5559999999</v>
          </cell>
          <cell r="FC649">
            <v>967794.82799999998</v>
          </cell>
          <cell r="FI649" t="str">
            <v>WA</v>
          </cell>
          <cell r="FJ649" t="str">
            <v>Bedrooms</v>
          </cell>
          <cell r="FK649" t="str">
            <v>EISAnqnx</v>
          </cell>
          <cell r="FL649">
            <v>297389.58</v>
          </cell>
          <cell r="FS649" t="str">
            <v>OR</v>
          </cell>
          <cell r="FT649" t="str">
            <v>EISAnqnx</v>
          </cell>
          <cell r="FV649">
            <v>9671169.5099999998</v>
          </cell>
          <cell r="GD649" t="str">
            <v>WA</v>
          </cell>
          <cell r="GE649">
            <v>2426062.912</v>
          </cell>
          <cell r="GF649">
            <v>3062095.1039999998</v>
          </cell>
          <cell r="GI649">
            <v>1</v>
          </cell>
          <cell r="GJ649">
            <v>3</v>
          </cell>
          <cell r="GK649" t="str">
            <v>WA</v>
          </cell>
          <cell r="GL649">
            <v>1904.288</v>
          </cell>
          <cell r="GM649" t="str">
            <v>Pre 1980</v>
          </cell>
          <cell r="GN649">
            <v>0</v>
          </cell>
          <cell r="GQ649">
            <v>11185448.748736</v>
          </cell>
          <cell r="GR649">
            <v>2427085.5146560003</v>
          </cell>
          <cell r="GU649" t="str">
            <v>Natural Gas FAF</v>
          </cell>
          <cell r="GX649" t="str">
            <v>None</v>
          </cell>
          <cell r="GY649" t="str">
            <v>WA</v>
          </cell>
          <cell r="GZ649">
            <v>1464.69372558594</v>
          </cell>
        </row>
        <row r="650">
          <cell r="AD650" t="str">
            <v>OR</v>
          </cell>
          <cell r="AH650" t="str">
            <v>OR</v>
          </cell>
          <cell r="AI650" t="str">
            <v>Pre 1980</v>
          </cell>
          <cell r="AJ650">
            <v>1612.692</v>
          </cell>
          <cell r="AK650" t="b">
            <v>1</v>
          </cell>
          <cell r="AN650" t="str">
            <v>OR</v>
          </cell>
          <cell r="AO650" t="str">
            <v>Natural Gas FAF</v>
          </cell>
          <cell r="AP650" t="str">
            <v>Pre 1980</v>
          </cell>
          <cell r="AQ650" t="str">
            <v>Crawlspace</v>
          </cell>
          <cell r="AR650">
            <v>3421.35135957792</v>
          </cell>
          <cell r="AU650" t="str">
            <v>No</v>
          </cell>
          <cell r="AV650" t="b">
            <v>1</v>
          </cell>
          <cell r="AX650">
            <v>7184837.855113632</v>
          </cell>
          <cell r="AY650" t="b">
            <v>0</v>
          </cell>
          <cell r="AZ650">
            <v>1870509.5827138177</v>
          </cell>
          <cell r="BA650">
            <v>0.49350649350649323</v>
          </cell>
          <cell r="BB650">
            <v>3421.35135957792</v>
          </cell>
          <cell r="BC650">
            <v>0.49350651352725572</v>
          </cell>
          <cell r="BF650" t="str">
            <v>WA</v>
          </cell>
          <cell r="BG650" t="str">
            <v>Heat Pump (Ductless System)</v>
          </cell>
          <cell r="BH650" t="str">
            <v>Pre 1980</v>
          </cell>
          <cell r="BI650" t="str">
            <v>Crawlspace</v>
          </cell>
          <cell r="BJ650">
            <v>4360.1875</v>
          </cell>
          <cell r="BM650" t="str">
            <v>No</v>
          </cell>
          <cell r="BN650">
            <v>10442649.0625</v>
          </cell>
          <cell r="BO650" t="b">
            <v>0</v>
          </cell>
          <cell r="BP650">
            <v>3324543.556475</v>
          </cell>
          <cell r="BQ650">
            <v>1</v>
          </cell>
          <cell r="BR650">
            <v>4360.1875</v>
          </cell>
          <cell r="BU650" t="str">
            <v>MT</v>
          </cell>
          <cell r="BW650" t="str">
            <v>Gas Storage Inside Conditioned Space</v>
          </cell>
          <cell r="BY650">
            <v>2130.886</v>
          </cell>
          <cell r="BZ650" t="str">
            <v>le55</v>
          </cell>
          <cell r="CF650" t="str">
            <v>Unconditioned</v>
          </cell>
          <cell r="CG650">
            <v>2003.7159999999999</v>
          </cell>
          <cell r="CH650" t="str">
            <v>WA</v>
          </cell>
          <cell r="CI650" t="str">
            <v>Top-Freezer w/o TTD Ice</v>
          </cell>
          <cell r="CJ650">
            <v>30055.739999999998</v>
          </cell>
          <cell r="CK650" t="b">
            <v>0</v>
          </cell>
          <cell r="CQ650" t="str">
            <v>Conditioned</v>
          </cell>
          <cell r="CR650">
            <v>3785.7640000000001</v>
          </cell>
          <cell r="CS650" t="str">
            <v>ID</v>
          </cell>
          <cell r="CT650" t="str">
            <v>Upright</v>
          </cell>
          <cell r="CU650">
            <v>113572.92</v>
          </cell>
          <cell r="CV650" t="b">
            <v>0</v>
          </cell>
          <cell r="CZ650">
            <v>1144.6790000000001</v>
          </cell>
          <cell r="DA650" t="str">
            <v>MT</v>
          </cell>
          <cell r="DC650" t="str">
            <v>Vertical Axis</v>
          </cell>
          <cell r="DG650" t="str">
            <v>Electric</v>
          </cell>
          <cell r="DH650">
            <v>1925.059</v>
          </cell>
          <cell r="DI650" t="str">
            <v>OR</v>
          </cell>
          <cell r="DL650" t="str">
            <v>Electric</v>
          </cell>
          <cell r="DM650" t="str">
            <v>Electric</v>
          </cell>
          <cell r="DN650">
            <v>3785.7640000000001</v>
          </cell>
          <cell r="DO650" t="str">
            <v>ID</v>
          </cell>
          <cell r="DS650">
            <v>4956.4930000000004</v>
          </cell>
          <cell r="DT650" t="str">
            <v>WA</v>
          </cell>
          <cell r="DU650" t="str">
            <v>gt46</v>
          </cell>
          <cell r="DX650" t="b">
            <v>0</v>
          </cell>
          <cell r="DY650">
            <v>1524.7619999999999</v>
          </cell>
          <cell r="DZ650" t="str">
            <v>WA</v>
          </cell>
          <cell r="EC650" t="str">
            <v>Laptop</v>
          </cell>
          <cell r="ED650">
            <v>2003.7159999999999</v>
          </cell>
          <cell r="EE650" t="str">
            <v>WA</v>
          </cell>
          <cell r="EH650" t="str">
            <v>le20</v>
          </cell>
          <cell r="EI650">
            <v>1904.288</v>
          </cell>
          <cell r="EJ650" t="str">
            <v>WA</v>
          </cell>
          <cell r="EO650">
            <v>2079.9929999999999</v>
          </cell>
          <cell r="EP650" t="str">
            <v>WA</v>
          </cell>
          <cell r="ES650">
            <v>1192.4649999999999</v>
          </cell>
          <cell r="ET650" t="str">
            <v>ID</v>
          </cell>
          <cell r="EZ650" t="str">
            <v>WA</v>
          </cell>
          <cell r="FA650" t="str">
            <v>Bathroom</v>
          </cell>
          <cell r="FB650">
            <v>548914.31999999995</v>
          </cell>
          <cell r="FC650">
            <v>125030.484</v>
          </cell>
          <cell r="FI650" t="str">
            <v>WA</v>
          </cell>
          <cell r="FJ650" t="str">
            <v>Bedrooms</v>
          </cell>
          <cell r="FK650" t="str">
            <v>EISAq</v>
          </cell>
          <cell r="FL650">
            <v>619561.625</v>
          </cell>
          <cell r="FS650" t="str">
            <v>OR</v>
          </cell>
          <cell r="FT650" t="str">
            <v>EISAq</v>
          </cell>
          <cell r="FV650">
            <v>1649991.6440000001</v>
          </cell>
          <cell r="GD650" t="str">
            <v>OR</v>
          </cell>
          <cell r="GE650">
            <v>1952970.0120000001</v>
          </cell>
          <cell r="GF650">
            <v>2104563.06</v>
          </cell>
          <cell r="GI650">
            <v>1</v>
          </cell>
          <cell r="GJ650">
            <v>1</v>
          </cell>
          <cell r="GK650" t="str">
            <v>OR</v>
          </cell>
          <cell r="GL650">
            <v>1612.692</v>
          </cell>
          <cell r="GM650" t="str">
            <v>Pre 1980</v>
          </cell>
          <cell r="GN650">
            <v>0</v>
          </cell>
          <cell r="GQ650">
            <v>7491022.0730640003</v>
          </cell>
          <cell r="GR650">
            <v>1139040.3278699999</v>
          </cell>
          <cell r="GU650" t="str">
            <v>Oil FAF</v>
          </cell>
          <cell r="GX650" t="str">
            <v>None</v>
          </cell>
          <cell r="GY650" t="str">
            <v>WA</v>
          </cell>
          <cell r="GZ650">
            <v>1464.69372558594</v>
          </cell>
        </row>
        <row r="651">
          <cell r="AD651" t="str">
            <v>OR</v>
          </cell>
          <cell r="AH651" t="str">
            <v>OR</v>
          </cell>
          <cell r="AI651" t="str">
            <v>1993-2006</v>
          </cell>
          <cell r="AJ651">
            <v>1925.059</v>
          </cell>
          <cell r="AK651" t="b">
            <v>1</v>
          </cell>
          <cell r="AN651" t="str">
            <v>WA</v>
          </cell>
          <cell r="AO651" t="str">
            <v>Heat Pump (Central System)</v>
          </cell>
          <cell r="AP651" t="str">
            <v>Pre 1980</v>
          </cell>
          <cell r="AQ651" t="str">
            <v>Crawlspace</v>
          </cell>
          <cell r="AR651">
            <v>4956.49267578125</v>
          </cell>
          <cell r="AU651" t="str">
            <v>No</v>
          </cell>
          <cell r="AV651" t="b">
            <v>1</v>
          </cell>
          <cell r="AX651">
            <v>6532657.3466796875</v>
          </cell>
          <cell r="AY651" t="b">
            <v>0</v>
          </cell>
          <cell r="AZ651">
            <v>2661917.1043799804</v>
          </cell>
          <cell r="BA651">
            <v>1</v>
          </cell>
          <cell r="BB651">
            <v>4956.49267578125</v>
          </cell>
          <cell r="BC651">
            <v>0.99999993458706582</v>
          </cell>
          <cell r="BF651" t="str">
            <v>WA</v>
          </cell>
          <cell r="BG651" t="str">
            <v>Heat Pump (Central System)</v>
          </cell>
          <cell r="BH651" t="str">
            <v>1993-2006</v>
          </cell>
          <cell r="BI651" t="str">
            <v>Slab on Grade</v>
          </cell>
          <cell r="BJ651">
            <v>1904.28771972656</v>
          </cell>
          <cell r="BM651" t="str">
            <v>No</v>
          </cell>
          <cell r="BN651">
            <v>4905445.1660156185</v>
          </cell>
          <cell r="BO651" t="b">
            <v>0</v>
          </cell>
          <cell r="BP651">
            <v>1046863.1310424791</v>
          </cell>
          <cell r="BQ651">
            <v>1</v>
          </cell>
          <cell r="BR651">
            <v>1904.28771972656</v>
          </cell>
          <cell r="BU651" t="str">
            <v>ID</v>
          </cell>
          <cell r="BV651" t="str">
            <v>Pre 1980</v>
          </cell>
          <cell r="BW651" t="str">
            <v>Gas Storage Inside Conditioned Space</v>
          </cell>
          <cell r="BY651">
            <v>3785.7640000000001</v>
          </cell>
          <cell r="BZ651" t="str">
            <v>le55</v>
          </cell>
          <cell r="CF651" t="str">
            <v>Unconditioned</v>
          </cell>
          <cell r="CG651">
            <v>1464.694</v>
          </cell>
          <cell r="CH651" t="str">
            <v>WA</v>
          </cell>
          <cell r="CI651" t="str">
            <v>Top-Freezer w/o TTD Ice</v>
          </cell>
          <cell r="CJ651">
            <v>27829.185999999998</v>
          </cell>
          <cell r="CK651" t="b">
            <v>0</v>
          </cell>
          <cell r="CQ651" t="str">
            <v>Conditioned</v>
          </cell>
          <cell r="CR651">
            <v>3785.7640000000001</v>
          </cell>
          <cell r="CS651" t="str">
            <v>ID</v>
          </cell>
          <cell r="CT651" t="str">
            <v>Chest</v>
          </cell>
          <cell r="CU651">
            <v>53000.696000000004</v>
          </cell>
          <cell r="CV651" t="b">
            <v>0</v>
          </cell>
          <cell r="CZ651">
            <v>2079.9929999999999</v>
          </cell>
          <cell r="DA651" t="str">
            <v>WA</v>
          </cell>
          <cell r="DC651" t="str">
            <v>Vertical Axis</v>
          </cell>
          <cell r="DG651" t="str">
            <v>Electric</v>
          </cell>
          <cell r="DH651">
            <v>1612.692</v>
          </cell>
          <cell r="DI651" t="str">
            <v>OR</v>
          </cell>
          <cell r="DL651" t="str">
            <v>Electric</v>
          </cell>
          <cell r="DM651" t="str">
            <v>Electric</v>
          </cell>
          <cell r="DN651">
            <v>3785.7640000000001</v>
          </cell>
          <cell r="DO651" t="str">
            <v>ID</v>
          </cell>
          <cell r="DS651">
            <v>4956.4930000000004</v>
          </cell>
          <cell r="DT651" t="str">
            <v>WA</v>
          </cell>
          <cell r="DU651" t="str">
            <v>lt32</v>
          </cell>
          <cell r="DX651" t="b">
            <v>0</v>
          </cell>
          <cell r="DY651">
            <v>1524.7619999999999</v>
          </cell>
          <cell r="DZ651" t="str">
            <v>WA</v>
          </cell>
          <cell r="EC651" t="str">
            <v>Desktop</v>
          </cell>
          <cell r="ED651">
            <v>2003.7159999999999</v>
          </cell>
          <cell r="EE651" t="str">
            <v>WA</v>
          </cell>
          <cell r="EH651" t="str">
            <v>le20</v>
          </cell>
          <cell r="EI651">
            <v>6932.7380000000003</v>
          </cell>
          <cell r="EJ651" t="str">
            <v>OR</v>
          </cell>
          <cell r="EO651">
            <v>2130.886</v>
          </cell>
          <cell r="EP651" t="str">
            <v>MT</v>
          </cell>
          <cell r="ES651">
            <v>2130.886</v>
          </cell>
          <cell r="ET651" t="str">
            <v>MT</v>
          </cell>
          <cell r="EZ651" t="str">
            <v>WA</v>
          </cell>
          <cell r="FA651" t="str">
            <v>Bedrooms</v>
          </cell>
          <cell r="FB651">
            <v>205842.87</v>
          </cell>
          <cell r="FC651">
            <v>213466.68</v>
          </cell>
          <cell r="FI651" t="str">
            <v>WA</v>
          </cell>
          <cell r="FJ651" t="str">
            <v>Exterior</v>
          </cell>
          <cell r="FK651" t="str">
            <v>EISAnqnx</v>
          </cell>
          <cell r="FL651">
            <v>1387818.04</v>
          </cell>
          <cell r="FS651" t="str">
            <v>OR</v>
          </cell>
          <cell r="FT651" t="str">
            <v>EISAx</v>
          </cell>
          <cell r="FV651">
            <v>5754172.54</v>
          </cell>
          <cell r="GD651" t="str">
            <v>OR</v>
          </cell>
          <cell r="GE651">
            <v>1975110.534</v>
          </cell>
          <cell r="GF651">
            <v>2502576.7000000002</v>
          </cell>
          <cell r="GI651">
            <v>2</v>
          </cell>
          <cell r="GJ651">
            <v>2</v>
          </cell>
          <cell r="GK651" t="str">
            <v>OR</v>
          </cell>
          <cell r="GL651">
            <v>1925.059</v>
          </cell>
          <cell r="GM651" t="str">
            <v>1993-2006</v>
          </cell>
          <cell r="GN651">
            <v>0</v>
          </cell>
          <cell r="GQ651">
            <v>13317423.40787</v>
          </cell>
          <cell r="GR651">
            <v>1201607.3898574999</v>
          </cell>
          <cell r="GU651" t="str">
            <v>Heat Pump (Central System)</v>
          </cell>
          <cell r="GX651" t="str">
            <v>None</v>
          </cell>
          <cell r="GY651" t="str">
            <v>WA</v>
          </cell>
          <cell r="GZ651">
            <v>1464.69372558594</v>
          </cell>
        </row>
        <row r="652">
          <cell r="AD652" t="str">
            <v>OR</v>
          </cell>
          <cell r="AH652" t="str">
            <v>OR</v>
          </cell>
          <cell r="AI652" t="str">
            <v>Pre 1980</v>
          </cell>
          <cell r="AJ652">
            <v>1612.692</v>
          </cell>
          <cell r="AK652" t="b">
            <v>1</v>
          </cell>
          <cell r="AN652" t="str">
            <v>WA</v>
          </cell>
          <cell r="AO652" t="str">
            <v>Baseboard/Wall/Radiant</v>
          </cell>
          <cell r="AP652" t="str">
            <v>Pre 1980</v>
          </cell>
          <cell r="AQ652" t="str">
            <v>Crawlspace</v>
          </cell>
          <cell r="AR652">
            <v>4956.49267578125</v>
          </cell>
          <cell r="AU652" t="str">
            <v>No</v>
          </cell>
          <cell r="AV652" t="b">
            <v>0</v>
          </cell>
          <cell r="AX652">
            <v>6532657.3466796875</v>
          </cell>
          <cell r="AY652" t="b">
            <v>0</v>
          </cell>
          <cell r="AZ652">
            <v>2661917.1043799804</v>
          </cell>
          <cell r="BA652" t="str">
            <v/>
          </cell>
          <cell r="BB652" t="str">
            <v/>
          </cell>
          <cell r="BC652">
            <v>0.99999993458706582</v>
          </cell>
          <cell r="BF652" t="str">
            <v>OR</v>
          </cell>
          <cell r="BG652" t="str">
            <v>Window A/C</v>
          </cell>
          <cell r="BH652" t="str">
            <v>Pre 1980</v>
          </cell>
          <cell r="BI652" t="str">
            <v>Crawlspace</v>
          </cell>
          <cell r="BJ652">
            <v>1201.3739214039799</v>
          </cell>
          <cell r="BM652" t="str">
            <v>No</v>
          </cell>
          <cell r="BN652">
            <v>2378720.36437988</v>
          </cell>
          <cell r="BO652" t="b">
            <v>0</v>
          </cell>
          <cell r="BP652">
            <v>915830.64694032911</v>
          </cell>
          <cell r="BQ652">
            <v>0.5</v>
          </cell>
          <cell r="BR652">
            <v>600.68696070198996</v>
          </cell>
          <cell r="BU652" t="str">
            <v>ID</v>
          </cell>
          <cell r="BV652" t="str">
            <v>1980-1992</v>
          </cell>
          <cell r="BW652" t="str">
            <v>Electric Storage - Inside Conditioned Space</v>
          </cell>
          <cell r="BY652">
            <v>3785.7640000000001</v>
          </cell>
          <cell r="BZ652" t="str">
            <v>le55</v>
          </cell>
          <cell r="CF652" t="str">
            <v>Conditioned</v>
          </cell>
          <cell r="CG652">
            <v>1464.694</v>
          </cell>
          <cell r="CH652" t="str">
            <v>WA</v>
          </cell>
          <cell r="CI652" t="str">
            <v>Side-by-Side w/o TTD Ice</v>
          </cell>
          <cell r="CJ652">
            <v>39546.737999999998</v>
          </cell>
          <cell r="CK652" t="b">
            <v>0</v>
          </cell>
          <cell r="CQ652" t="str">
            <v>Unconditioned</v>
          </cell>
          <cell r="CR652">
            <v>2079.9929999999999</v>
          </cell>
          <cell r="CS652" t="str">
            <v>WA</v>
          </cell>
          <cell r="CT652" t="str">
            <v>Chest</v>
          </cell>
          <cell r="CU652">
            <v>20799.93</v>
          </cell>
          <cell r="CV652" t="b">
            <v>0</v>
          </cell>
          <cell r="CZ652">
            <v>12271.31</v>
          </cell>
          <cell r="DA652" t="str">
            <v>WA</v>
          </cell>
          <cell r="DC652" t="str">
            <v>Vertical Axis</v>
          </cell>
          <cell r="DG652" t="str">
            <v>Electric</v>
          </cell>
          <cell r="DH652">
            <v>1612.692</v>
          </cell>
          <cell r="DI652" t="str">
            <v>OR</v>
          </cell>
          <cell r="DL652" t="str">
            <v>Electric</v>
          </cell>
          <cell r="DM652" t="str">
            <v>Electric</v>
          </cell>
          <cell r="DN652">
            <v>1612.692</v>
          </cell>
          <cell r="DO652" t="str">
            <v>OR</v>
          </cell>
          <cell r="DS652">
            <v>2003.7159999999999</v>
          </cell>
          <cell r="DT652" t="str">
            <v>WA</v>
          </cell>
          <cell r="DU652" t="str">
            <v>lt32</v>
          </cell>
          <cell r="DX652" t="b">
            <v>0</v>
          </cell>
          <cell r="DY652">
            <v>1524.7619999999999</v>
          </cell>
          <cell r="DZ652" t="str">
            <v>WA</v>
          </cell>
          <cell r="EC652" t="str">
            <v>Desktop</v>
          </cell>
          <cell r="ED652">
            <v>1524.7619999999999</v>
          </cell>
          <cell r="EE652" t="str">
            <v>WA</v>
          </cell>
          <cell r="EH652" t="str">
            <v>le20</v>
          </cell>
          <cell r="EI652">
            <v>6932.7380000000003</v>
          </cell>
          <cell r="EJ652" t="str">
            <v>OR</v>
          </cell>
          <cell r="EO652">
            <v>2079.9929999999999</v>
          </cell>
          <cell r="EP652" t="str">
            <v>WA</v>
          </cell>
          <cell r="ES652">
            <v>1925.059</v>
          </cell>
          <cell r="ET652" t="str">
            <v>OR</v>
          </cell>
          <cell r="EZ652" t="str">
            <v>WA</v>
          </cell>
          <cell r="FA652" t="str">
            <v>Exterior</v>
          </cell>
          <cell r="FB652">
            <v>22871.43</v>
          </cell>
          <cell r="FC652">
            <v>2378628.7199999997</v>
          </cell>
          <cell r="FI652" t="str">
            <v>WA</v>
          </cell>
          <cell r="FJ652" t="str">
            <v>Exterior</v>
          </cell>
          <cell r="FK652" t="str">
            <v>EISAq</v>
          </cell>
          <cell r="FL652">
            <v>74347.395000000004</v>
          </cell>
          <cell r="FS652" t="str">
            <v>OR</v>
          </cell>
          <cell r="FT652" t="str">
            <v>EISAnqnx</v>
          </cell>
          <cell r="FV652">
            <v>27453642.48</v>
          </cell>
          <cell r="GD652" t="str">
            <v>OR</v>
          </cell>
          <cell r="GE652">
            <v>2725449.48</v>
          </cell>
          <cell r="GF652">
            <v>2419038</v>
          </cell>
          <cell r="GI652">
            <v>1</v>
          </cell>
          <cell r="GJ652">
            <v>3</v>
          </cell>
          <cell r="GK652" t="str">
            <v>OR</v>
          </cell>
          <cell r="GL652">
            <v>1612.692</v>
          </cell>
          <cell r="GM652" t="str">
            <v>Pre 1980</v>
          </cell>
          <cell r="GN652">
            <v>0</v>
          </cell>
          <cell r="GQ652">
            <v>8207994.2951159989</v>
          </cell>
          <cell r="GR652">
            <v>1459941.84549</v>
          </cell>
          <cell r="GU652" t="str">
            <v>Heat Pump (Central System)</v>
          </cell>
          <cell r="GX652" t="str">
            <v>Other</v>
          </cell>
          <cell r="GY652" t="str">
            <v>WA</v>
          </cell>
          <cell r="GZ652">
            <v>1150.87915039063</v>
          </cell>
        </row>
        <row r="653">
          <cell r="AD653" t="str">
            <v>OR</v>
          </cell>
          <cell r="AH653" t="str">
            <v>OR</v>
          </cell>
          <cell r="AI653" t="str">
            <v>Pre 1980</v>
          </cell>
          <cell r="AJ653">
            <v>1612.692</v>
          </cell>
          <cell r="AK653" t="b">
            <v>1</v>
          </cell>
          <cell r="AN653" t="str">
            <v>WA</v>
          </cell>
          <cell r="AO653" t="str">
            <v>Wood</v>
          </cell>
          <cell r="AP653" t="str">
            <v>Pre 1980</v>
          </cell>
          <cell r="AQ653" t="str">
            <v>Crawlspace</v>
          </cell>
          <cell r="AR653">
            <v>4956.49267578125</v>
          </cell>
          <cell r="AU653" t="str">
            <v>No</v>
          </cell>
          <cell r="AV653" t="b">
            <v>0</v>
          </cell>
          <cell r="AX653">
            <v>6532657.3466796875</v>
          </cell>
          <cell r="AY653" t="b">
            <v>0</v>
          </cell>
          <cell r="AZ653">
            <v>2661917.1043799804</v>
          </cell>
          <cell r="BA653" t="str">
            <v/>
          </cell>
          <cell r="BB653" t="str">
            <v/>
          </cell>
          <cell r="BC653">
            <v>0.99999993458706582</v>
          </cell>
          <cell r="BF653" t="str">
            <v>OR</v>
          </cell>
          <cell r="BG653" t="str">
            <v>Window A/C</v>
          </cell>
          <cell r="BH653" t="str">
            <v>Pre 1980</v>
          </cell>
          <cell r="BI653" t="str">
            <v>Slab on Grade</v>
          </cell>
          <cell r="BJ653">
            <v>411.31785105695599</v>
          </cell>
          <cell r="BM653" t="str">
            <v>No</v>
          </cell>
          <cell r="BN653">
            <v>814409.34509277286</v>
          </cell>
          <cell r="BO653" t="b">
            <v>0</v>
          </cell>
          <cell r="BP653">
            <v>313555.57742702804</v>
          </cell>
          <cell r="BQ653">
            <v>0.5</v>
          </cell>
          <cell r="BR653">
            <v>205.65892552847799</v>
          </cell>
          <cell r="BU653" t="str">
            <v>ID</v>
          </cell>
          <cell r="BV653" t="str">
            <v>1993-2006</v>
          </cell>
          <cell r="BW653" t="str">
            <v>Gas Storage Outside Conditioned Space</v>
          </cell>
          <cell r="BY653">
            <v>3785.7640000000001</v>
          </cell>
          <cell r="BZ653" t="str">
            <v>le55</v>
          </cell>
          <cell r="CF653" t="str">
            <v>Conditioned</v>
          </cell>
          <cell r="CG653">
            <v>2003.7159999999999</v>
          </cell>
          <cell r="CH653" t="str">
            <v>WA</v>
          </cell>
          <cell r="CI653" t="str">
            <v>Top-Freezer w/o TTD Ice</v>
          </cell>
          <cell r="CJ653">
            <v>36066.887999999999</v>
          </cell>
          <cell r="CK653" t="b">
            <v>0</v>
          </cell>
          <cell r="CQ653" t="str">
            <v>Conditioned</v>
          </cell>
          <cell r="CR653">
            <v>1612.692</v>
          </cell>
          <cell r="CS653" t="str">
            <v>OR</v>
          </cell>
          <cell r="CT653" t="str">
            <v>Upright</v>
          </cell>
          <cell r="CU653">
            <v>38704.608</v>
          </cell>
          <cell r="CV653" t="b">
            <v>0</v>
          </cell>
          <cell r="CZ653">
            <v>1192.4649999999999</v>
          </cell>
          <cell r="DA653" t="str">
            <v>ID</v>
          </cell>
          <cell r="DC653" t="str">
            <v>Horizontal Axis</v>
          </cell>
          <cell r="DG653" t="str">
            <v>Electric</v>
          </cell>
          <cell r="DH653">
            <v>1144.6790000000001</v>
          </cell>
          <cell r="DI653" t="str">
            <v>MT</v>
          </cell>
          <cell r="DL653" t="str">
            <v>Electric</v>
          </cell>
          <cell r="DM653" t="str">
            <v>Electric</v>
          </cell>
          <cell r="DN653">
            <v>2079.9929999999999</v>
          </cell>
          <cell r="DO653" t="str">
            <v>WA</v>
          </cell>
          <cell r="DS653">
            <v>2003.7159999999999</v>
          </cell>
          <cell r="DT653" t="str">
            <v>WA</v>
          </cell>
          <cell r="DU653" t="str">
            <v>32to46</v>
          </cell>
          <cell r="DX653" t="b">
            <v>0</v>
          </cell>
          <cell r="DY653">
            <v>1524.7619999999999</v>
          </cell>
          <cell r="DZ653" t="str">
            <v>WA</v>
          </cell>
          <cell r="EC653" t="str">
            <v>Laptop</v>
          </cell>
          <cell r="ED653">
            <v>1524.7619999999999</v>
          </cell>
          <cell r="EE653" t="str">
            <v>WA</v>
          </cell>
          <cell r="EH653" t="str">
            <v>le20</v>
          </cell>
          <cell r="EI653">
            <v>6932.7380000000003</v>
          </cell>
          <cell r="EJ653" t="str">
            <v>OR</v>
          </cell>
          <cell r="EO653">
            <v>2079.9929999999999</v>
          </cell>
          <cell r="EP653" t="str">
            <v>WA</v>
          </cell>
          <cell r="ES653">
            <v>3785.7640000000001</v>
          </cell>
          <cell r="ET653" t="str">
            <v>ID</v>
          </cell>
          <cell r="EZ653" t="str">
            <v>WA</v>
          </cell>
          <cell r="FA653" t="str">
            <v>Garage</v>
          </cell>
          <cell r="FB653">
            <v>853866.72</v>
          </cell>
          <cell r="FC653">
            <v>609904.79999999993</v>
          </cell>
          <cell r="FI653" t="str">
            <v>WA</v>
          </cell>
          <cell r="FJ653" t="str">
            <v>Garage</v>
          </cell>
          <cell r="FK653" t="str">
            <v>EISAnqnx</v>
          </cell>
          <cell r="FL653">
            <v>297389.58</v>
          </cell>
          <cell r="FS653" t="str">
            <v>OR</v>
          </cell>
          <cell r="FT653" t="str">
            <v>EISAq</v>
          </cell>
          <cell r="FV653">
            <v>2308601.7540000002</v>
          </cell>
          <cell r="GD653" t="str">
            <v>OR</v>
          </cell>
          <cell r="GE653">
            <v>10014817.32</v>
          </cell>
          <cell r="GF653">
            <v>4899358.2960000001</v>
          </cell>
          <cell r="GI653">
            <v>1</v>
          </cell>
          <cell r="GJ653">
            <v>1</v>
          </cell>
          <cell r="GK653" t="str">
            <v>OR</v>
          </cell>
          <cell r="GL653">
            <v>1612.692</v>
          </cell>
          <cell r="GM653" t="str">
            <v>Pre 1980</v>
          </cell>
          <cell r="GN653">
            <v>-1</v>
          </cell>
          <cell r="GQ653">
            <v>7491022.0730640003</v>
          </cell>
          <cell r="GR653">
            <v>1139040.3278699999</v>
          </cell>
          <cell r="GU653" t="str">
            <v>Natural Gas FAF</v>
          </cell>
          <cell r="GX653" t="str">
            <v>Baseboard/Wall/Radiant</v>
          </cell>
          <cell r="GY653" t="str">
            <v>WA</v>
          </cell>
          <cell r="GZ653">
            <v>4956.49267578125</v>
          </cell>
        </row>
        <row r="654">
          <cell r="AD654" t="str">
            <v>MT</v>
          </cell>
          <cell r="AH654" t="str">
            <v>MT</v>
          </cell>
          <cell r="AI654" t="str">
            <v>Pre 1980</v>
          </cell>
          <cell r="AJ654">
            <v>1144.6790000000001</v>
          </cell>
          <cell r="AK654" t="b">
            <v>1</v>
          </cell>
          <cell r="AN654" t="str">
            <v>WA</v>
          </cell>
          <cell r="AO654" t="str">
            <v>Wood</v>
          </cell>
          <cell r="AP654" t="str">
            <v>Pre 1980</v>
          </cell>
          <cell r="AQ654" t="str">
            <v>Crawlspace</v>
          </cell>
          <cell r="AR654">
            <v>4956.49267578125</v>
          </cell>
          <cell r="AU654" t="str">
            <v>No</v>
          </cell>
          <cell r="AV654" t="b">
            <v>0</v>
          </cell>
          <cell r="AX654">
            <v>6532657.3466796875</v>
          </cell>
          <cell r="AY654" t="b">
            <v>0</v>
          </cell>
          <cell r="AZ654">
            <v>2661917.1043799804</v>
          </cell>
          <cell r="BA654" t="str">
            <v/>
          </cell>
          <cell r="BB654" t="str">
            <v/>
          </cell>
          <cell r="BC654">
            <v>0.99999993458706582</v>
          </cell>
          <cell r="BF654" t="str">
            <v>MT</v>
          </cell>
          <cell r="BG654" t="str">
            <v>Central Air Conditioning (Ducted System)</v>
          </cell>
          <cell r="BH654" t="str">
            <v>Pre 1980</v>
          </cell>
          <cell r="BI654" t="str">
            <v>Basement</v>
          </cell>
          <cell r="BJ654">
            <v>2130.88647460938</v>
          </cell>
          <cell r="BM654" t="str">
            <v>No</v>
          </cell>
          <cell r="BN654">
            <v>8438310.4394531455</v>
          </cell>
          <cell r="BO654" t="b">
            <v>0</v>
          </cell>
          <cell r="BP654">
            <v>1823293.011999516</v>
          </cell>
          <cell r="BQ654">
            <v>1</v>
          </cell>
          <cell r="BR654">
            <v>2130.88647460938</v>
          </cell>
          <cell r="BU654" t="str">
            <v>OR</v>
          </cell>
          <cell r="BV654" t="str">
            <v>1980-1992</v>
          </cell>
          <cell r="BW654" t="str">
            <v>Gas Storage Inside Conditioned Space</v>
          </cell>
          <cell r="BY654">
            <v>1612.692</v>
          </cell>
          <cell r="BZ654" t="str">
            <v>le55</v>
          </cell>
          <cell r="CF654" t="str">
            <v>Conditioned</v>
          </cell>
          <cell r="CG654">
            <v>6932.7380000000003</v>
          </cell>
          <cell r="CH654" t="str">
            <v>OR</v>
          </cell>
          <cell r="CI654" t="str">
            <v>Side-by-Side w/ TTD Ice</v>
          </cell>
          <cell r="CJ654">
            <v>138654.76</v>
          </cell>
          <cell r="CK654" t="b">
            <v>0</v>
          </cell>
          <cell r="CQ654" t="str">
            <v>Conditioned</v>
          </cell>
          <cell r="CR654">
            <v>1612.692</v>
          </cell>
          <cell r="CS654" t="str">
            <v>OR</v>
          </cell>
          <cell r="CT654" t="str">
            <v>Upright</v>
          </cell>
          <cell r="CU654">
            <v>35479.224000000002</v>
          </cell>
          <cell r="CV654" t="b">
            <v>0</v>
          </cell>
          <cell r="CZ654">
            <v>1925.059</v>
          </cell>
          <cell r="DA654" t="str">
            <v>OR</v>
          </cell>
          <cell r="DC654" t="str">
            <v>Vertical Axis</v>
          </cell>
          <cell r="DG654" t="str">
            <v>Electric</v>
          </cell>
          <cell r="DH654">
            <v>2079.9929999999999</v>
          </cell>
          <cell r="DI654" t="str">
            <v>WA</v>
          </cell>
          <cell r="DL654" t="str">
            <v>Gas</v>
          </cell>
          <cell r="DM654" t="str">
            <v>Gas</v>
          </cell>
          <cell r="DN654">
            <v>2130.886</v>
          </cell>
          <cell r="DO654" t="str">
            <v>MT</v>
          </cell>
          <cell r="DS654">
            <v>1524.7619999999999</v>
          </cell>
          <cell r="DT654" t="str">
            <v>WA</v>
          </cell>
          <cell r="DU654" t="str">
            <v>gt46</v>
          </cell>
          <cell r="DX654" t="b">
            <v>0</v>
          </cell>
          <cell r="DY654">
            <v>1524.7619999999999</v>
          </cell>
          <cell r="DZ654" t="str">
            <v>WA</v>
          </cell>
          <cell r="EC654" t="str">
            <v>Desktop</v>
          </cell>
          <cell r="ED654">
            <v>2003.7159999999999</v>
          </cell>
          <cell r="EE654" t="str">
            <v>WA</v>
          </cell>
          <cell r="EH654" t="str">
            <v>le20</v>
          </cell>
          <cell r="EI654">
            <v>3785.7640000000001</v>
          </cell>
          <cell r="EJ654" t="str">
            <v>ID</v>
          </cell>
          <cell r="EO654">
            <v>2079.9929999999999</v>
          </cell>
          <cell r="EP654" t="str">
            <v>WA</v>
          </cell>
          <cell r="ES654">
            <v>3785.7640000000001</v>
          </cell>
          <cell r="ET654" t="str">
            <v>ID</v>
          </cell>
          <cell r="EZ654" t="str">
            <v>WA</v>
          </cell>
          <cell r="FA654" t="str">
            <v>Kitchen</v>
          </cell>
          <cell r="FB654">
            <v>301902.87599999999</v>
          </cell>
          <cell r="FC654">
            <v>182971.44</v>
          </cell>
          <cell r="FI654" t="str">
            <v>WA</v>
          </cell>
          <cell r="FJ654" t="str">
            <v>Garage</v>
          </cell>
          <cell r="FK654" t="str">
            <v>EISAq</v>
          </cell>
          <cell r="FL654">
            <v>1982597.2000000002</v>
          </cell>
          <cell r="FS654" t="str">
            <v>OR</v>
          </cell>
          <cell r="FT654" t="str">
            <v>EISAx</v>
          </cell>
          <cell r="FV654">
            <v>9775160.5800000001</v>
          </cell>
          <cell r="GD654" t="str">
            <v>MT</v>
          </cell>
          <cell r="GE654">
            <v>2798740.1550000003</v>
          </cell>
          <cell r="GF654">
            <v>2836514.5620000004</v>
          </cell>
          <cell r="GI654">
            <v>2</v>
          </cell>
          <cell r="GJ654">
            <v>1</v>
          </cell>
          <cell r="GK654" t="str">
            <v>MT</v>
          </cell>
          <cell r="GL654">
            <v>1144.6790000000001</v>
          </cell>
          <cell r="GM654" t="str">
            <v>Pre 1980</v>
          </cell>
          <cell r="GN654">
            <v>-1</v>
          </cell>
          <cell r="GQ654">
            <v>8808043.9181880001</v>
          </cell>
          <cell r="GR654">
            <v>675807.03480999998</v>
          </cell>
          <cell r="GU654" t="str">
            <v>Natural Gas Other</v>
          </cell>
          <cell r="GX654" t="str">
            <v>Baseboard/Wall/Radiant</v>
          </cell>
          <cell r="GY654" t="str">
            <v>WA</v>
          </cell>
          <cell r="GZ654">
            <v>1524.76245117188</v>
          </cell>
        </row>
        <row r="655">
          <cell r="AD655" t="str">
            <v>WA</v>
          </cell>
          <cell r="AH655" t="str">
            <v>WA</v>
          </cell>
          <cell r="AI655" t="str">
            <v>Pre 1980</v>
          </cell>
          <cell r="AJ655">
            <v>2079.9929999999999</v>
          </cell>
          <cell r="AK655" t="b">
            <v>1</v>
          </cell>
          <cell r="AN655" t="str">
            <v>WA</v>
          </cell>
          <cell r="AO655" t="str">
            <v>Baseboard/Wall/Radiant</v>
          </cell>
          <cell r="AP655" t="str">
            <v>Pre 1980</v>
          </cell>
          <cell r="AQ655" t="str">
            <v>Crawlspace</v>
          </cell>
          <cell r="AR655">
            <v>1524.76245117188</v>
          </cell>
          <cell r="AU655" t="str">
            <v>No</v>
          </cell>
          <cell r="AV655" t="b">
            <v>1</v>
          </cell>
          <cell r="AX655">
            <v>1601000.5737304741</v>
          </cell>
          <cell r="AY655" t="b">
            <v>0</v>
          </cell>
          <cell r="AZ655">
            <v>1219540.3829361368</v>
          </cell>
          <cell r="BA655">
            <v>1</v>
          </cell>
          <cell r="BB655">
            <v>1524.76245117188</v>
          </cell>
          <cell r="BC655">
            <v>1.0000002958965923</v>
          </cell>
          <cell r="BF655" t="str">
            <v>OR</v>
          </cell>
          <cell r="BG655" t="str">
            <v>PTAC</v>
          </cell>
          <cell r="BH655" t="str">
            <v>Pre 1980</v>
          </cell>
          <cell r="BI655" t="str">
            <v>Crawlspace</v>
          </cell>
          <cell r="BJ655">
            <v>1925.05932617188</v>
          </cell>
          <cell r="BM655" t="str">
            <v>No</v>
          </cell>
          <cell r="BN655">
            <v>3707664.262207041</v>
          </cell>
          <cell r="BO655" t="b">
            <v>0</v>
          </cell>
          <cell r="BP655">
            <v>1174510.0733644806</v>
          </cell>
          <cell r="BQ655">
            <v>1</v>
          </cell>
          <cell r="BR655">
            <v>1925.05932617188</v>
          </cell>
          <cell r="BU655" t="str">
            <v>OR</v>
          </cell>
          <cell r="BV655" t="str">
            <v>Pre 1980</v>
          </cell>
          <cell r="BW655" t="str">
            <v>Electric Storage - Inside Conditioned Space</v>
          </cell>
          <cell r="BY655">
            <v>1612.692</v>
          </cell>
          <cell r="BZ655" t="str">
            <v>le55</v>
          </cell>
          <cell r="CF655" t="str">
            <v>Conditioned</v>
          </cell>
          <cell r="CG655">
            <v>6932.7380000000003</v>
          </cell>
          <cell r="CH655" t="str">
            <v>OR</v>
          </cell>
          <cell r="CI655" t="str">
            <v>Top-Freezer w/o TTD Ice</v>
          </cell>
          <cell r="CJ655">
            <v>138654.76</v>
          </cell>
          <cell r="CK655" t="b">
            <v>0</v>
          </cell>
          <cell r="CQ655" t="str">
            <v>Conditioned</v>
          </cell>
          <cell r="CR655">
            <v>2130.886</v>
          </cell>
          <cell r="CS655" t="str">
            <v>MT</v>
          </cell>
          <cell r="CT655" t="str">
            <v>Chest</v>
          </cell>
          <cell r="CU655">
            <v>63926.58</v>
          </cell>
          <cell r="CV655" t="b">
            <v>0</v>
          </cell>
          <cell r="CZ655">
            <v>1925.059</v>
          </cell>
          <cell r="DA655" t="str">
            <v>OR</v>
          </cell>
          <cell r="DC655" t="str">
            <v>Horizontal Axis</v>
          </cell>
          <cell r="DG655" t="str">
            <v>Electric</v>
          </cell>
          <cell r="DH655">
            <v>12271.31</v>
          </cell>
          <cell r="DI655" t="str">
            <v>WA</v>
          </cell>
          <cell r="DL655" t="str">
            <v>Electric</v>
          </cell>
          <cell r="DM655" t="str">
            <v>Electric</v>
          </cell>
          <cell r="DN655">
            <v>3785.7640000000001</v>
          </cell>
          <cell r="DO655" t="str">
            <v>ID</v>
          </cell>
          <cell r="DS655">
            <v>1464.694</v>
          </cell>
          <cell r="DT655" t="str">
            <v>WA</v>
          </cell>
          <cell r="DU655" t="str">
            <v>32to46</v>
          </cell>
          <cell r="DX655" t="b">
            <v>0</v>
          </cell>
          <cell r="DY655">
            <v>6932.7380000000003</v>
          </cell>
          <cell r="DZ655" t="str">
            <v>OR</v>
          </cell>
          <cell r="EC655" t="str">
            <v>Desktop</v>
          </cell>
          <cell r="ED655">
            <v>2003.7159999999999</v>
          </cell>
          <cell r="EE655" t="str">
            <v>WA</v>
          </cell>
          <cell r="EH655" t="str">
            <v>gt20</v>
          </cell>
          <cell r="EI655">
            <v>1144.6790000000001</v>
          </cell>
          <cell r="EJ655" t="str">
            <v>MT</v>
          </cell>
          <cell r="EO655">
            <v>2079.9929999999999</v>
          </cell>
          <cell r="EP655" t="str">
            <v>WA</v>
          </cell>
          <cell r="ES655">
            <v>2130.886</v>
          </cell>
          <cell r="ET655" t="str">
            <v>MT</v>
          </cell>
          <cell r="EZ655" t="str">
            <v>WA</v>
          </cell>
          <cell r="FA655" t="str">
            <v>Living Room/Family Room</v>
          </cell>
          <cell r="FB655">
            <v>533666.69999999995</v>
          </cell>
          <cell r="FC655">
            <v>980421.96600000001</v>
          </cell>
          <cell r="FI655" t="str">
            <v>WA</v>
          </cell>
          <cell r="FJ655" t="str">
            <v>Kitchen</v>
          </cell>
          <cell r="FK655" t="str">
            <v>EISAq</v>
          </cell>
          <cell r="FL655">
            <v>991298.60000000009</v>
          </cell>
          <cell r="FS655" t="str">
            <v>WA</v>
          </cell>
          <cell r="FT655" t="str">
            <v>EISAnqnx</v>
          </cell>
          <cell r="FV655">
            <v>365942.88</v>
          </cell>
          <cell r="GD655" t="str">
            <v>WA</v>
          </cell>
          <cell r="GE655">
            <v>6271178.8949999996</v>
          </cell>
          <cell r="GF655">
            <v>3502708.2119999998</v>
          </cell>
          <cell r="GI655">
            <v>1</v>
          </cell>
          <cell r="GJ655">
            <v>1</v>
          </cell>
          <cell r="GK655" t="str">
            <v>WA</v>
          </cell>
          <cell r="GL655">
            <v>2079.9929999999999</v>
          </cell>
          <cell r="GM655" t="str">
            <v>Pre 1980</v>
          </cell>
          <cell r="GN655">
            <v>-1</v>
          </cell>
          <cell r="GQ655">
            <v>12063872.040293999</v>
          </cell>
          <cell r="GR655">
            <v>170252.62703250002</v>
          </cell>
          <cell r="GU655" t="str">
            <v>Natural Gas FAF</v>
          </cell>
          <cell r="GX655" t="str">
            <v>None</v>
          </cell>
          <cell r="GY655" t="str">
            <v>OR</v>
          </cell>
          <cell r="GZ655">
            <v>1188.02661132813</v>
          </cell>
        </row>
        <row r="656">
          <cell r="AD656" t="str">
            <v>WA</v>
          </cell>
          <cell r="AH656" t="str">
            <v>WA</v>
          </cell>
          <cell r="AI656" t="str">
            <v>Pre 1980</v>
          </cell>
          <cell r="AJ656">
            <v>2079.9929999999999</v>
          </cell>
          <cell r="AK656" t="b">
            <v>1</v>
          </cell>
          <cell r="AN656" t="str">
            <v>WA</v>
          </cell>
          <cell r="AO656" t="str">
            <v>Heat Pump (Central System)</v>
          </cell>
          <cell r="AP656" t="str">
            <v>1993-2006</v>
          </cell>
          <cell r="AQ656" t="str">
            <v>Crawlspace</v>
          </cell>
          <cell r="AR656">
            <v>1150.87915039063</v>
          </cell>
          <cell r="AU656" t="str">
            <v>No</v>
          </cell>
          <cell r="AV656" t="b">
            <v>1</v>
          </cell>
          <cell r="AX656">
            <v>2691906.3327636835</v>
          </cell>
          <cell r="AY656" t="b">
            <v>0</v>
          </cell>
          <cell r="AZ656">
            <v>482343.46457732143</v>
          </cell>
          <cell r="BA656">
            <v>1</v>
          </cell>
          <cell r="BB656">
            <v>1150.87915039063</v>
          </cell>
          <cell r="BC656">
            <v>1.00000013067458</v>
          </cell>
          <cell r="BF656" t="str">
            <v>ID</v>
          </cell>
          <cell r="BG656" t="str">
            <v>Central Air Conditioning (Ducted System)</v>
          </cell>
          <cell r="BH656" t="str">
            <v>1980-1992</v>
          </cell>
          <cell r="BI656" t="str">
            <v>Crawlspace</v>
          </cell>
          <cell r="BJ656">
            <v>3785.76440429688</v>
          </cell>
          <cell r="BM656" t="str">
            <v>Yes</v>
          </cell>
          <cell r="BN656">
            <v>5345499.338867195</v>
          </cell>
          <cell r="BO656" t="b">
            <v>0</v>
          </cell>
          <cell r="BP656">
            <v>0</v>
          </cell>
          <cell r="BQ656">
            <v>1</v>
          </cell>
          <cell r="BR656">
            <v>3785.76440429688</v>
          </cell>
          <cell r="BU656" t="str">
            <v>WA</v>
          </cell>
          <cell r="BV656" t="str">
            <v>Pre 1980</v>
          </cell>
          <cell r="BW656" t="str">
            <v>Electric Storage - Outside Conditioned Space - Buffered</v>
          </cell>
          <cell r="BY656">
            <v>2079.9929999999999</v>
          </cell>
          <cell r="BZ656" t="str">
            <v>le55</v>
          </cell>
          <cell r="CF656" t="str">
            <v>Conditioned</v>
          </cell>
          <cell r="CG656">
            <v>2003.7159999999999</v>
          </cell>
          <cell r="CH656" t="str">
            <v>WA</v>
          </cell>
          <cell r="CI656" t="str">
            <v>Side-by-Side w/ TTD Ice</v>
          </cell>
          <cell r="CJ656">
            <v>44081.752</v>
          </cell>
          <cell r="CK656" t="b">
            <v>0</v>
          </cell>
          <cell r="CQ656" t="str">
            <v>Unconditioned</v>
          </cell>
          <cell r="CR656">
            <v>1192.4649999999999</v>
          </cell>
          <cell r="CS656" t="str">
            <v>ID</v>
          </cell>
          <cell r="CT656" t="str">
            <v>Upright</v>
          </cell>
          <cell r="CU656">
            <v>25041.764999999999</v>
          </cell>
          <cell r="CV656" t="b">
            <v>0</v>
          </cell>
          <cell r="CZ656">
            <v>1612.692</v>
          </cell>
          <cell r="DA656" t="str">
            <v>OR</v>
          </cell>
          <cell r="DC656" t="str">
            <v>Horizontal Axis</v>
          </cell>
          <cell r="DG656" t="str">
            <v>Electric</v>
          </cell>
          <cell r="DH656">
            <v>1192.4649999999999</v>
          </cell>
          <cell r="DI656" t="str">
            <v>ID</v>
          </cell>
          <cell r="DL656" t="str">
            <v>Electric</v>
          </cell>
          <cell r="DM656" t="str">
            <v>Electric</v>
          </cell>
          <cell r="DN656">
            <v>3785.7640000000001</v>
          </cell>
          <cell r="DO656" t="str">
            <v>ID</v>
          </cell>
          <cell r="DS656">
            <v>1464.694</v>
          </cell>
          <cell r="DT656" t="str">
            <v>WA</v>
          </cell>
          <cell r="DU656" t="str">
            <v>32to46</v>
          </cell>
          <cell r="DX656" t="b">
            <v>1</v>
          </cell>
          <cell r="DY656">
            <v>6932.7380000000003</v>
          </cell>
          <cell r="DZ656" t="str">
            <v>OR</v>
          </cell>
          <cell r="EC656" t="str">
            <v>Desktop</v>
          </cell>
          <cell r="ED656">
            <v>1464.694</v>
          </cell>
          <cell r="EE656" t="str">
            <v>WA</v>
          </cell>
          <cell r="EH656" t="str">
            <v>le20</v>
          </cell>
          <cell r="EI656">
            <v>2130.886</v>
          </cell>
          <cell r="EJ656" t="str">
            <v>MT</v>
          </cell>
          <cell r="EO656">
            <v>2079.9929999999999</v>
          </cell>
          <cell r="EP656" t="str">
            <v>WA</v>
          </cell>
          <cell r="ES656">
            <v>3785.7640000000001</v>
          </cell>
          <cell r="ET656" t="str">
            <v>ID</v>
          </cell>
          <cell r="EZ656" t="str">
            <v>WA</v>
          </cell>
          <cell r="FA656" t="str">
            <v>Other</v>
          </cell>
          <cell r="FB656">
            <v>1402781.04</v>
          </cell>
          <cell r="FC656">
            <v>762381</v>
          </cell>
          <cell r="FI656" t="str">
            <v>WA</v>
          </cell>
          <cell r="FJ656" t="str">
            <v>Living Room/Family Room</v>
          </cell>
          <cell r="FK656" t="str">
            <v>EISAq</v>
          </cell>
          <cell r="FL656">
            <v>287476.59400000004</v>
          </cell>
          <cell r="FS656" t="str">
            <v>WA</v>
          </cell>
          <cell r="FT656" t="str">
            <v>EISAq</v>
          </cell>
          <cell r="FV656">
            <v>1175591.5019999999</v>
          </cell>
          <cell r="GD656" t="str">
            <v>WA</v>
          </cell>
          <cell r="GE656">
            <v>305758.97100000002</v>
          </cell>
          <cell r="GF656">
            <v>740477.50800000003</v>
          </cell>
          <cell r="GI656">
            <v>1</v>
          </cell>
          <cell r="GJ656">
            <v>1</v>
          </cell>
          <cell r="GK656" t="str">
            <v>WA</v>
          </cell>
          <cell r="GL656">
            <v>2079.9929999999999</v>
          </cell>
          <cell r="GM656" t="str">
            <v>Pre 1980</v>
          </cell>
          <cell r="GN656">
            <v>-1</v>
          </cell>
          <cell r="GQ656">
            <v>10608172.2993</v>
          </cell>
          <cell r="GR656">
            <v>1120221.8300100002</v>
          </cell>
          <cell r="GU656" t="str">
            <v>Natural Gas FAF</v>
          </cell>
          <cell r="GX656" t="str">
            <v>Baseboard/Wall/Radiant</v>
          </cell>
          <cell r="GY656" t="str">
            <v>OR</v>
          </cell>
          <cell r="GZ656">
            <v>6932.73828125</v>
          </cell>
        </row>
        <row r="657">
          <cell r="AD657" t="str">
            <v>WA</v>
          </cell>
          <cell r="AH657" t="str">
            <v>WA</v>
          </cell>
          <cell r="AI657" t="str">
            <v>Pre 1980</v>
          </cell>
          <cell r="AJ657">
            <v>12271.31</v>
          </cell>
          <cell r="AK657" t="b">
            <v>1</v>
          </cell>
          <cell r="AN657" t="str">
            <v>WA</v>
          </cell>
          <cell r="AO657" t="str">
            <v>Natural Gas Other</v>
          </cell>
          <cell r="AP657" t="str">
            <v>Post 2006</v>
          </cell>
          <cell r="AQ657" t="str">
            <v>Crawlspace</v>
          </cell>
          <cell r="AR657">
            <v>4956.49267578125</v>
          </cell>
          <cell r="AU657" t="str">
            <v>No</v>
          </cell>
          <cell r="AV657" t="b">
            <v>0</v>
          </cell>
          <cell r="AX657">
            <v>13580789.931640625</v>
          </cell>
          <cell r="AY657" t="b">
            <v>0</v>
          </cell>
          <cell r="AZ657">
            <v>3185059.0455321288</v>
          </cell>
          <cell r="BA657" t="str">
            <v/>
          </cell>
          <cell r="BB657" t="str">
            <v/>
          </cell>
          <cell r="BC657">
            <v>0.99999993458706582</v>
          </cell>
          <cell r="BF657" t="str">
            <v>OR</v>
          </cell>
          <cell r="BG657" t="str">
            <v>Heat Pump (Ductless System)</v>
          </cell>
          <cell r="BH657" t="str">
            <v>Pre 1980</v>
          </cell>
          <cell r="BI657" t="str">
            <v>Basement</v>
          </cell>
          <cell r="BJ657">
            <v>1433.50379774306</v>
          </cell>
          <cell r="BM657" t="str">
            <v>No</v>
          </cell>
          <cell r="BN657">
            <v>3010357.9752604258</v>
          </cell>
          <cell r="BO657" t="b">
            <v>0</v>
          </cell>
          <cell r="BP657">
            <v>1634653.0506423661</v>
          </cell>
          <cell r="BQ657">
            <v>0.5</v>
          </cell>
          <cell r="BR657">
            <v>716.75189887152999</v>
          </cell>
          <cell r="BU657" t="str">
            <v>WA</v>
          </cell>
          <cell r="BV657" t="str">
            <v>1993-2006</v>
          </cell>
          <cell r="BW657" t="str">
            <v>Electric Storage - Outside Conditioned Space - Buffered</v>
          </cell>
          <cell r="BY657">
            <v>2079.9929999999999</v>
          </cell>
          <cell r="BZ657" t="str">
            <v>le55</v>
          </cell>
          <cell r="CF657" t="str">
            <v>Conditioned</v>
          </cell>
          <cell r="CG657">
            <v>4956.4930000000004</v>
          </cell>
          <cell r="CH657" t="str">
            <v>WA</v>
          </cell>
          <cell r="CI657" t="str">
            <v>Top-Freezer w/o TTD Ice</v>
          </cell>
          <cell r="CJ657">
            <v>89216.874000000011</v>
          </cell>
          <cell r="CK657" t="b">
            <v>0</v>
          </cell>
          <cell r="CQ657" t="str">
            <v>Conditioned</v>
          </cell>
          <cell r="CR657">
            <v>2130.886</v>
          </cell>
          <cell r="CS657" t="str">
            <v>MT</v>
          </cell>
          <cell r="CT657" t="str">
            <v>Upright</v>
          </cell>
          <cell r="CU657">
            <v>44748.606</v>
          </cell>
          <cell r="CV657" t="b">
            <v>0</v>
          </cell>
          <cell r="CZ657">
            <v>2079.9929999999999</v>
          </cell>
          <cell r="DA657" t="str">
            <v>WA</v>
          </cell>
          <cell r="DC657" t="str">
            <v>Vertical Axis</v>
          </cell>
          <cell r="DG657" t="str">
            <v>Electric</v>
          </cell>
          <cell r="DH657">
            <v>1925.059</v>
          </cell>
          <cell r="DI657" t="str">
            <v>OR</v>
          </cell>
          <cell r="DL657" t="str">
            <v>Electric</v>
          </cell>
          <cell r="DM657" t="str">
            <v>Electric</v>
          </cell>
          <cell r="DN657">
            <v>3785.7640000000001</v>
          </cell>
          <cell r="DO657" t="str">
            <v>ID</v>
          </cell>
          <cell r="DS657">
            <v>2003.7159999999999</v>
          </cell>
          <cell r="DT657" t="str">
            <v>WA</v>
          </cell>
          <cell r="DU657" t="str">
            <v>gt46</v>
          </cell>
          <cell r="DX657" t="b">
            <v>0</v>
          </cell>
          <cell r="DY657">
            <v>6932.7380000000003</v>
          </cell>
          <cell r="DZ657" t="str">
            <v>OR</v>
          </cell>
          <cell r="EC657" t="str">
            <v>Desktop</v>
          </cell>
          <cell r="ED657">
            <v>1464.694</v>
          </cell>
          <cell r="EE657" t="str">
            <v>WA</v>
          </cell>
          <cell r="EH657" t="str">
            <v>le20</v>
          </cell>
          <cell r="EI657">
            <v>1904.288</v>
          </cell>
          <cell r="EJ657" t="str">
            <v>WA</v>
          </cell>
          <cell r="EO657">
            <v>1904.288</v>
          </cell>
          <cell r="EP657" t="str">
            <v>WA</v>
          </cell>
          <cell r="ES657">
            <v>2079.9929999999999</v>
          </cell>
          <cell r="ET657" t="str">
            <v>WA</v>
          </cell>
          <cell r="EZ657" t="str">
            <v>WA</v>
          </cell>
          <cell r="FA657" t="str">
            <v>Bathroom</v>
          </cell>
          <cell r="FB657">
            <v>771430.65999999992</v>
          </cell>
          <cell r="FC657">
            <v>240445.91999999998</v>
          </cell>
          <cell r="FI657" t="str">
            <v>WA</v>
          </cell>
          <cell r="FJ657" t="str">
            <v>Other</v>
          </cell>
          <cell r="FK657" t="str">
            <v>EISAnqnx</v>
          </cell>
          <cell r="FL657">
            <v>594779.16</v>
          </cell>
          <cell r="FS657" t="str">
            <v>WA</v>
          </cell>
          <cell r="FT657" t="str">
            <v>EISAx</v>
          </cell>
          <cell r="FV657">
            <v>2515857.2999999998</v>
          </cell>
          <cell r="GD657" t="str">
            <v>WA</v>
          </cell>
          <cell r="GE657">
            <v>43931289.799999997</v>
          </cell>
          <cell r="GF657">
            <v>27450920.469999999</v>
          </cell>
          <cell r="GI657">
            <v>2</v>
          </cell>
          <cell r="GJ657">
            <v>3</v>
          </cell>
          <cell r="GK657" t="str">
            <v>WA</v>
          </cell>
          <cell r="GL657">
            <v>12271.31</v>
          </cell>
          <cell r="GM657" t="str">
            <v>Pre 1980</v>
          </cell>
          <cell r="GN657">
            <v>0</v>
          </cell>
          <cell r="GQ657">
            <v>85362815.582520008</v>
          </cell>
          <cell r="GR657">
            <v>7705308.9403750002</v>
          </cell>
          <cell r="GU657" t="str">
            <v>Natural Gas FAF</v>
          </cell>
          <cell r="GX657" t="str">
            <v>Wood</v>
          </cell>
          <cell r="GY657" t="str">
            <v>OR</v>
          </cell>
          <cell r="GZ657">
            <v>6932.73828125</v>
          </cell>
        </row>
        <row r="658">
          <cell r="AD658" t="str">
            <v>ID</v>
          </cell>
          <cell r="AH658" t="str">
            <v>ID</v>
          </cell>
          <cell r="AI658" t="str">
            <v>Post 2006</v>
          </cell>
          <cell r="AJ658">
            <v>1192.4649999999999</v>
          </cell>
          <cell r="AK658" t="b">
            <v>1</v>
          </cell>
          <cell r="AN658" t="str">
            <v>WA</v>
          </cell>
          <cell r="AO658" t="str">
            <v>Natural Gas Other</v>
          </cell>
          <cell r="AP658" t="str">
            <v>Post 2006</v>
          </cell>
          <cell r="AQ658" t="str">
            <v>Crawlspace</v>
          </cell>
          <cell r="AR658">
            <v>4956.49267578125</v>
          </cell>
          <cell r="AU658" t="str">
            <v>No</v>
          </cell>
          <cell r="AV658" t="b">
            <v>0</v>
          </cell>
          <cell r="AX658">
            <v>13580789.931640625</v>
          </cell>
          <cell r="AY658" t="b">
            <v>0</v>
          </cell>
          <cell r="AZ658">
            <v>3185059.0455321288</v>
          </cell>
          <cell r="BA658" t="str">
            <v/>
          </cell>
          <cell r="BB658" t="str">
            <v/>
          </cell>
          <cell r="BC658">
            <v>0.99999993458706582</v>
          </cell>
          <cell r="BF658" t="str">
            <v>OR</v>
          </cell>
          <cell r="BG658" t="str">
            <v>Heat Pump (Ductless System)</v>
          </cell>
          <cell r="BH658" t="str">
            <v>Pre 1980</v>
          </cell>
          <cell r="BI658" t="str">
            <v>Crawlspace</v>
          </cell>
          <cell r="BJ658">
            <v>179.18797471788201</v>
          </cell>
          <cell r="BM658" t="str">
            <v>No</v>
          </cell>
          <cell r="BN658">
            <v>376294.74690755224</v>
          </cell>
          <cell r="BO658" t="b">
            <v>0</v>
          </cell>
          <cell r="BP658">
            <v>204331.6313302952</v>
          </cell>
          <cell r="BQ658">
            <v>0.5</v>
          </cell>
          <cell r="BR658">
            <v>89.593987358941007</v>
          </cell>
          <cell r="BU658" t="str">
            <v>OR</v>
          </cell>
          <cell r="BV658" t="str">
            <v>1993-2006</v>
          </cell>
          <cell r="BW658" t="str">
            <v>Electric Storage - Outside Conditioned Space - Buffered</v>
          </cell>
          <cell r="BY658">
            <v>1612.692</v>
          </cell>
          <cell r="BZ658" t="str">
            <v>gt55</v>
          </cell>
          <cell r="CF658" t="str">
            <v>Conditioned</v>
          </cell>
          <cell r="CG658">
            <v>2003.7159999999999</v>
          </cell>
          <cell r="CH658" t="str">
            <v>WA</v>
          </cell>
          <cell r="CI658" t="str">
            <v>Bottom-Freezer (Including French Door) w/o TTD Ice</v>
          </cell>
          <cell r="CJ658">
            <v>50092.899999999994</v>
          </cell>
          <cell r="CK658" t="b">
            <v>0</v>
          </cell>
          <cell r="CQ658" t="str">
            <v>Conditioned</v>
          </cell>
          <cell r="CR658">
            <v>2130.886</v>
          </cell>
          <cell r="CS658" t="str">
            <v>MT</v>
          </cell>
          <cell r="CT658" t="str">
            <v>Upright</v>
          </cell>
          <cell r="CU658">
            <v>25570.631999999998</v>
          </cell>
          <cell r="CV658" t="b">
            <v>0</v>
          </cell>
          <cell r="CZ658">
            <v>1144.6790000000001</v>
          </cell>
          <cell r="DA658" t="str">
            <v>MT</v>
          </cell>
          <cell r="DC658" t="str">
            <v>Horizontal Axis</v>
          </cell>
          <cell r="DG658" t="str">
            <v>Electric</v>
          </cell>
          <cell r="DH658">
            <v>1925.059</v>
          </cell>
          <cell r="DI658" t="str">
            <v>OR</v>
          </cell>
          <cell r="DL658" t="str">
            <v>Gas</v>
          </cell>
          <cell r="DM658" t="str">
            <v>Gas</v>
          </cell>
          <cell r="DN658">
            <v>1612.692</v>
          </cell>
          <cell r="DO658" t="str">
            <v>OR</v>
          </cell>
          <cell r="DS658">
            <v>2003.7159999999999</v>
          </cell>
          <cell r="DT658" t="str">
            <v>WA</v>
          </cell>
          <cell r="DU658" t="str">
            <v>lt32</v>
          </cell>
          <cell r="DX658" t="b">
            <v>1</v>
          </cell>
          <cell r="DY658">
            <v>6932.7380000000003</v>
          </cell>
          <cell r="DZ658" t="str">
            <v>OR</v>
          </cell>
          <cell r="EC658" t="str">
            <v>Laptop</v>
          </cell>
          <cell r="ED658">
            <v>1464.694</v>
          </cell>
          <cell r="EE658" t="str">
            <v>WA</v>
          </cell>
          <cell r="EH658" t="str">
            <v>gt20</v>
          </cell>
          <cell r="EI658">
            <v>1144.6790000000001</v>
          </cell>
          <cell r="EJ658" t="str">
            <v>MT</v>
          </cell>
          <cell r="EO658">
            <v>1904.288</v>
          </cell>
          <cell r="EP658" t="str">
            <v>WA</v>
          </cell>
          <cell r="ES658">
            <v>2130.886</v>
          </cell>
          <cell r="ET658" t="str">
            <v>MT</v>
          </cell>
          <cell r="EZ658" t="str">
            <v>WA</v>
          </cell>
          <cell r="FA658" t="str">
            <v>Bedrooms</v>
          </cell>
          <cell r="FB658">
            <v>1172173.8599999999</v>
          </cell>
          <cell r="FC658">
            <v>811504.98</v>
          </cell>
          <cell r="FI658" t="str">
            <v>WA</v>
          </cell>
          <cell r="FJ658" t="str">
            <v>Other</v>
          </cell>
          <cell r="FK658" t="str">
            <v>EISAq</v>
          </cell>
          <cell r="FL658">
            <v>2443551.0490000001</v>
          </cell>
          <cell r="FS658" t="str">
            <v>WA</v>
          </cell>
          <cell r="FT658" t="str">
            <v>EISAnqnx</v>
          </cell>
          <cell r="FV658">
            <v>3583190.6999999997</v>
          </cell>
          <cell r="GD658" t="str">
            <v>ID</v>
          </cell>
          <cell r="GE658">
            <v>3906515.34</v>
          </cell>
          <cell r="GF658">
            <v>4824713.3899999997</v>
          </cell>
          <cell r="GI658">
            <v>2</v>
          </cell>
          <cell r="GJ658">
            <v>2</v>
          </cell>
          <cell r="GK658" t="str">
            <v>ID</v>
          </cell>
          <cell r="GL658">
            <v>1192.4649999999999</v>
          </cell>
          <cell r="GM658" t="str">
            <v>Post 2006</v>
          </cell>
          <cell r="GN658">
            <v>0</v>
          </cell>
          <cell r="GQ658">
            <v>8532965.9217050001</v>
          </cell>
          <cell r="GR658">
            <v>735443.84526249988</v>
          </cell>
          <cell r="GU658" t="str">
            <v>Baseboard/Wall/Radiant</v>
          </cell>
          <cell r="GX658" t="str">
            <v>None</v>
          </cell>
          <cell r="GY658" t="str">
            <v>WA</v>
          </cell>
          <cell r="GZ658">
            <v>1001.85778808594</v>
          </cell>
        </row>
        <row r="659">
          <cell r="AD659" t="str">
            <v>OR</v>
          </cell>
          <cell r="AH659" t="str">
            <v>OR</v>
          </cell>
          <cell r="AI659" t="str">
            <v>Pre 1980</v>
          </cell>
          <cell r="AJ659">
            <v>1925.059</v>
          </cell>
          <cell r="AK659" t="b">
            <v>1</v>
          </cell>
          <cell r="AN659" t="str">
            <v>WA</v>
          </cell>
          <cell r="AO659" t="str">
            <v>Natural Gas Other</v>
          </cell>
          <cell r="AP659" t="str">
            <v>Post 2006</v>
          </cell>
          <cell r="AQ659" t="str">
            <v>Crawlspace</v>
          </cell>
          <cell r="AR659">
            <v>4956.49267578125</v>
          </cell>
          <cell r="AU659" t="str">
            <v>No</v>
          </cell>
          <cell r="AV659" t="b">
            <v>0</v>
          </cell>
          <cell r="AX659">
            <v>13580789.931640625</v>
          </cell>
          <cell r="AY659" t="b">
            <v>0</v>
          </cell>
          <cell r="AZ659">
            <v>3185059.0455321288</v>
          </cell>
          <cell r="BA659" t="str">
            <v/>
          </cell>
          <cell r="BB659" t="str">
            <v/>
          </cell>
          <cell r="BC659">
            <v>0.99999993458706582</v>
          </cell>
          <cell r="BF659" t="str">
            <v>ID</v>
          </cell>
          <cell r="BG659" t="str">
            <v>PTAC</v>
          </cell>
          <cell r="BH659" t="str">
            <v>Pre 1980</v>
          </cell>
          <cell r="BI659" t="str">
            <v>Crawlspace</v>
          </cell>
          <cell r="BJ659">
            <v>143.416743118889</v>
          </cell>
          <cell r="BM659" t="str">
            <v>Yes</v>
          </cell>
          <cell r="BN659">
            <v>170522.50756835903</v>
          </cell>
          <cell r="BO659" t="b">
            <v>0</v>
          </cell>
          <cell r="BP659">
            <v>0</v>
          </cell>
          <cell r="BQ659">
            <v>0.5</v>
          </cell>
          <cell r="BR659">
            <v>71.708371559444501</v>
          </cell>
          <cell r="BU659" t="str">
            <v>OR</v>
          </cell>
          <cell r="BV659" t="str">
            <v>Pre 1980</v>
          </cell>
          <cell r="BW659" t="str">
            <v>Electric Storage - Inside Conditioned Space</v>
          </cell>
          <cell r="BY659">
            <v>1612.692</v>
          </cell>
          <cell r="BZ659" t="str">
            <v>gt55</v>
          </cell>
          <cell r="CF659" t="str">
            <v>Conditioned</v>
          </cell>
          <cell r="CG659">
            <v>2003.7159999999999</v>
          </cell>
          <cell r="CH659" t="str">
            <v>WA</v>
          </cell>
          <cell r="CI659" t="str">
            <v>Top-Freezer w/o TTD Ice</v>
          </cell>
          <cell r="CJ659">
            <v>36066.887999999999</v>
          </cell>
          <cell r="CK659" t="b">
            <v>0</v>
          </cell>
          <cell r="CQ659" t="str">
            <v>Conditioned</v>
          </cell>
          <cell r="CR659">
            <v>1925.059</v>
          </cell>
          <cell r="CS659" t="str">
            <v>OR</v>
          </cell>
          <cell r="CT659" t="str">
            <v>Chest</v>
          </cell>
          <cell r="CU659">
            <v>30800.944</v>
          </cell>
          <cell r="CV659" t="b">
            <v>0</v>
          </cell>
          <cell r="CZ659">
            <v>1144.6790000000001</v>
          </cell>
          <cell r="DA659" t="str">
            <v>MT</v>
          </cell>
          <cell r="DC659" t="str">
            <v>Horizontal Axis</v>
          </cell>
          <cell r="DG659" t="str">
            <v>Electric</v>
          </cell>
          <cell r="DH659">
            <v>1612.692</v>
          </cell>
          <cell r="DI659" t="str">
            <v>OR</v>
          </cell>
          <cell r="DL659" t="str">
            <v>Propane</v>
          </cell>
          <cell r="DM659" t="str">
            <v>Electric</v>
          </cell>
          <cell r="DN659">
            <v>1612.692</v>
          </cell>
          <cell r="DO659" t="str">
            <v>OR</v>
          </cell>
          <cell r="DS659">
            <v>2003.7159999999999</v>
          </cell>
          <cell r="DT659" t="str">
            <v>WA</v>
          </cell>
          <cell r="DU659" t="str">
            <v>lt32</v>
          </cell>
          <cell r="DX659" t="b">
            <v>0</v>
          </cell>
          <cell r="DY659">
            <v>4956.4930000000004</v>
          </cell>
          <cell r="DZ659" t="str">
            <v>WA</v>
          </cell>
          <cell r="EC659" t="str">
            <v>Laptop</v>
          </cell>
          <cell r="ED659">
            <v>1524.7619999999999</v>
          </cell>
          <cell r="EE659" t="str">
            <v>WA</v>
          </cell>
          <cell r="EH659" t="str">
            <v>le20</v>
          </cell>
          <cell r="EI659">
            <v>2079.9929999999999</v>
          </cell>
          <cell r="EJ659" t="str">
            <v>WA</v>
          </cell>
          <cell r="EO659">
            <v>1904.288</v>
          </cell>
          <cell r="EP659" t="str">
            <v>WA</v>
          </cell>
          <cell r="ES659">
            <v>1192.4649999999999</v>
          </cell>
          <cell r="ET659" t="str">
            <v>ID</v>
          </cell>
          <cell r="EZ659" t="str">
            <v>WA</v>
          </cell>
          <cell r="FA659" t="str">
            <v>Exterior</v>
          </cell>
          <cell r="FB659">
            <v>210390.18</v>
          </cell>
          <cell r="FC659">
            <v>4738788.34</v>
          </cell>
          <cell r="FI659" t="str">
            <v>WA</v>
          </cell>
          <cell r="FJ659" t="str">
            <v>Other</v>
          </cell>
          <cell r="FK659" t="str">
            <v>EISAx</v>
          </cell>
          <cell r="FL659">
            <v>867386.27500000002</v>
          </cell>
          <cell r="FS659" t="str">
            <v>WA</v>
          </cell>
          <cell r="FT659" t="str">
            <v>EISAq</v>
          </cell>
          <cell r="FV659">
            <v>596181.94199999992</v>
          </cell>
          <cell r="GD659" t="str">
            <v>OR</v>
          </cell>
          <cell r="GE659">
            <v>0</v>
          </cell>
          <cell r="GF659">
            <v>0</v>
          </cell>
          <cell r="GI659">
            <v>2</v>
          </cell>
          <cell r="GJ659">
            <v>1</v>
          </cell>
          <cell r="GK659" t="str">
            <v>OR</v>
          </cell>
          <cell r="GL659">
            <v>1925.059</v>
          </cell>
          <cell r="GM659" t="str">
            <v>Pre 1980</v>
          </cell>
          <cell r="GN659">
            <v>0</v>
          </cell>
          <cell r="GQ659">
            <v>9160210.3708950002</v>
          </cell>
          <cell r="GR659">
            <v>2078153.1670930001</v>
          </cell>
          <cell r="GU659" t="str">
            <v>Wood</v>
          </cell>
          <cell r="GX659" t="str">
            <v>None</v>
          </cell>
          <cell r="GY659" t="str">
            <v>WA</v>
          </cell>
          <cell r="GZ659">
            <v>1001.85778808594</v>
          </cell>
        </row>
        <row r="660">
          <cell r="AD660" t="str">
            <v>OR</v>
          </cell>
          <cell r="AH660" t="str">
            <v>OR</v>
          </cell>
          <cell r="AI660" t="str">
            <v>1993-2006</v>
          </cell>
          <cell r="AJ660">
            <v>1925.059</v>
          </cell>
          <cell r="AK660" t="b">
            <v>1</v>
          </cell>
          <cell r="AN660" t="str">
            <v>WA</v>
          </cell>
          <cell r="AO660" t="str">
            <v>Natural Gas FAF</v>
          </cell>
          <cell r="AP660" t="str">
            <v>Post 2006</v>
          </cell>
          <cell r="AQ660" t="str">
            <v>Crawlspace</v>
          </cell>
          <cell r="AR660">
            <v>4956.49267578125</v>
          </cell>
          <cell r="AU660" t="str">
            <v>No</v>
          </cell>
          <cell r="AV660" t="b">
            <v>1</v>
          </cell>
          <cell r="AX660">
            <v>13580789.931640625</v>
          </cell>
          <cell r="AY660" t="b">
            <v>0</v>
          </cell>
          <cell r="AZ660">
            <v>3185059.0455321288</v>
          </cell>
          <cell r="BA660">
            <v>1</v>
          </cell>
          <cell r="BB660">
            <v>4956.49267578125</v>
          </cell>
          <cell r="BC660">
            <v>0.99999993458706582</v>
          </cell>
          <cell r="BF660" t="str">
            <v>ID</v>
          </cell>
          <cell r="BG660" t="str">
            <v>PTAC</v>
          </cell>
          <cell r="BH660" t="str">
            <v>Pre 1980</v>
          </cell>
          <cell r="BI660" t="str">
            <v>Crawlspace</v>
          </cell>
          <cell r="BJ660">
            <v>1049.0483447717399</v>
          </cell>
          <cell r="BM660" t="str">
            <v>Yes</v>
          </cell>
          <cell r="BN660">
            <v>1247318.4819335989</v>
          </cell>
          <cell r="BO660" t="b">
            <v>0</v>
          </cell>
          <cell r="BP660">
            <v>0</v>
          </cell>
          <cell r="BQ660">
            <v>0.5</v>
          </cell>
          <cell r="BR660">
            <v>524.52417238586997</v>
          </cell>
          <cell r="BU660" t="str">
            <v>OR</v>
          </cell>
          <cell r="BV660" t="str">
            <v>1980-1992</v>
          </cell>
          <cell r="BW660" t="str">
            <v>Gas Storage Outside Conditioned Space</v>
          </cell>
          <cell r="BY660">
            <v>8559.1039999999994</v>
          </cell>
          <cell r="BZ660" t="str">
            <v>le55</v>
          </cell>
          <cell r="CF660" t="str">
            <v>Conditioned</v>
          </cell>
          <cell r="CG660">
            <v>1188.027</v>
          </cell>
          <cell r="CH660" t="str">
            <v>OR</v>
          </cell>
          <cell r="CI660" t="str">
            <v>Side-by-Side w/ TTD Ice</v>
          </cell>
          <cell r="CJ660">
            <v>35640.81</v>
          </cell>
          <cell r="CK660" t="b">
            <v>0</v>
          </cell>
          <cell r="CQ660" t="str">
            <v>Unconditioned</v>
          </cell>
          <cell r="CR660">
            <v>1925.059</v>
          </cell>
          <cell r="CS660" t="str">
            <v>OR</v>
          </cell>
          <cell r="CT660" t="str">
            <v>Chest</v>
          </cell>
          <cell r="CU660">
            <v>42351.298000000003</v>
          </cell>
          <cell r="CV660" t="b">
            <v>0</v>
          </cell>
          <cell r="CZ660">
            <v>2079.9929999999999</v>
          </cell>
          <cell r="DA660" t="str">
            <v>WA</v>
          </cell>
          <cell r="DC660" t="str">
            <v>Vertical Axis</v>
          </cell>
          <cell r="DG660" t="str">
            <v>Electric</v>
          </cell>
          <cell r="DH660">
            <v>2079.9929999999999</v>
          </cell>
          <cell r="DI660" t="str">
            <v>WA</v>
          </cell>
          <cell r="DL660" t="str">
            <v>Electric</v>
          </cell>
          <cell r="DM660" t="str">
            <v>Electric</v>
          </cell>
          <cell r="DN660">
            <v>2079.9929999999999</v>
          </cell>
          <cell r="DO660" t="str">
            <v>WA</v>
          </cell>
          <cell r="DS660">
            <v>2003.7159999999999</v>
          </cell>
          <cell r="DT660" t="str">
            <v>WA</v>
          </cell>
          <cell r="DU660" t="str">
            <v>32to46</v>
          </cell>
          <cell r="DX660" t="b">
            <v>0</v>
          </cell>
          <cell r="DY660">
            <v>1188.027</v>
          </cell>
          <cell r="DZ660" t="str">
            <v>OR</v>
          </cell>
          <cell r="EC660" t="str">
            <v>Laptop</v>
          </cell>
          <cell r="ED660">
            <v>1524.7619999999999</v>
          </cell>
          <cell r="EE660" t="str">
            <v>WA</v>
          </cell>
          <cell r="EH660" t="str">
            <v>gt20</v>
          </cell>
          <cell r="EI660">
            <v>2079.9929999999999</v>
          </cell>
          <cell r="EJ660" t="str">
            <v>WA</v>
          </cell>
          <cell r="EO660">
            <v>2130.886</v>
          </cell>
          <cell r="EP660" t="str">
            <v>MT</v>
          </cell>
          <cell r="ES660">
            <v>3785.7640000000001</v>
          </cell>
          <cell r="ET660" t="str">
            <v>ID</v>
          </cell>
          <cell r="EZ660" t="str">
            <v>WA</v>
          </cell>
          <cell r="FA660" t="str">
            <v>Kitchen</v>
          </cell>
          <cell r="FB660">
            <v>120222.95999999999</v>
          </cell>
          <cell r="FC660">
            <v>300557.39999999997</v>
          </cell>
          <cell r="FI660" t="str">
            <v>WA</v>
          </cell>
          <cell r="FJ660" t="str">
            <v>Bathroom</v>
          </cell>
          <cell r="FK660" t="str">
            <v>EISAnqnx</v>
          </cell>
          <cell r="FL660">
            <v>812905.16999999993</v>
          </cell>
          <cell r="FS660" t="str">
            <v>WA</v>
          </cell>
          <cell r="FT660" t="str">
            <v>EISAx</v>
          </cell>
          <cell r="FV660">
            <v>7562819.5199999996</v>
          </cell>
          <cell r="GD660" t="str">
            <v>OR</v>
          </cell>
          <cell r="GE660">
            <v>12824743.058</v>
          </cell>
          <cell r="GF660">
            <v>6206390.216</v>
          </cell>
          <cell r="GI660">
            <v>2</v>
          </cell>
          <cell r="GJ660">
            <v>2</v>
          </cell>
          <cell r="GK660" t="str">
            <v>OR</v>
          </cell>
          <cell r="GL660">
            <v>1925.059</v>
          </cell>
          <cell r="GM660" t="str">
            <v>1993-2006</v>
          </cell>
          <cell r="GN660">
            <v>0</v>
          </cell>
          <cell r="GQ660">
            <v>13317423.40787</v>
          </cell>
          <cell r="GR660">
            <v>1201607.3898574999</v>
          </cell>
          <cell r="GU660" t="str">
            <v>Natural Gas FAF</v>
          </cell>
          <cell r="GX660" t="str">
            <v>Baseboard/Wall/Radiant</v>
          </cell>
          <cell r="GY660" t="str">
            <v>WA</v>
          </cell>
          <cell r="GZ660">
            <v>1524.76245117188</v>
          </cell>
        </row>
        <row r="661">
          <cell r="AD661" t="str">
            <v>OR</v>
          </cell>
          <cell r="AH661" t="str">
            <v>OR</v>
          </cell>
          <cell r="AI661" t="str">
            <v>1993-2006</v>
          </cell>
          <cell r="AJ661">
            <v>1612.692</v>
          </cell>
          <cell r="AK661" t="b">
            <v>1</v>
          </cell>
          <cell r="AN661" t="str">
            <v>WA</v>
          </cell>
          <cell r="AO661" t="str">
            <v>Baseboard/Wall/Radiant</v>
          </cell>
          <cell r="AP661" t="str">
            <v>Pre 1980</v>
          </cell>
          <cell r="AQ661" t="str">
            <v>Crawlspace</v>
          </cell>
          <cell r="AR661">
            <v>1464.69372558594</v>
          </cell>
          <cell r="AU661" t="str">
            <v>No</v>
          </cell>
          <cell r="AV661" t="b">
            <v>1</v>
          </cell>
          <cell r="AX661">
            <v>1025285.607910158</v>
          </cell>
          <cell r="AY661" t="b">
            <v>0</v>
          </cell>
          <cell r="AZ661">
            <v>606421.72383756202</v>
          </cell>
          <cell r="BA661">
            <v>1</v>
          </cell>
          <cell r="BB661">
            <v>1464.69372558594</v>
          </cell>
          <cell r="BC661">
            <v>0.99999981264751547</v>
          </cell>
          <cell r="BF661" t="str">
            <v>WA</v>
          </cell>
          <cell r="BG661" t="str">
            <v>Central Air Conditioning (Ducted System)</v>
          </cell>
          <cell r="BH661" t="str">
            <v>1993-2006</v>
          </cell>
          <cell r="BI661" t="str">
            <v>Crawlspace</v>
          </cell>
          <cell r="BJ661">
            <v>2079.99340820313</v>
          </cell>
          <cell r="BM661" t="str">
            <v>No</v>
          </cell>
          <cell r="BN661">
            <v>3261429.6640625079</v>
          </cell>
          <cell r="BO661" t="b">
            <v>0</v>
          </cell>
          <cell r="BP661">
            <v>855637.52836218465</v>
          </cell>
          <cell r="BQ661">
            <v>1</v>
          </cell>
          <cell r="BR661">
            <v>2079.99340820313</v>
          </cell>
          <cell r="BU661" t="str">
            <v>OR</v>
          </cell>
          <cell r="BV661" t="str">
            <v>Pre 1980</v>
          </cell>
          <cell r="BW661" t="str">
            <v>Electric Storage - Inside Conditioned Space</v>
          </cell>
          <cell r="BY661">
            <v>1612.692</v>
          </cell>
          <cell r="BZ661" t="str">
            <v>le55</v>
          </cell>
          <cell r="CF661" t="str">
            <v>Conditioned</v>
          </cell>
          <cell r="CG661">
            <v>2003.7159999999999</v>
          </cell>
          <cell r="CH661" t="str">
            <v>WA</v>
          </cell>
          <cell r="CI661" t="str">
            <v>Top-Freezer w/o TTD Ice</v>
          </cell>
          <cell r="CJ661">
            <v>34063.171999999999</v>
          </cell>
          <cell r="CK661" t="b">
            <v>0</v>
          </cell>
          <cell r="CQ661" t="str">
            <v>Conditioned</v>
          </cell>
          <cell r="CR661">
            <v>2079.9929999999999</v>
          </cell>
          <cell r="CS661" t="str">
            <v>WA</v>
          </cell>
          <cell r="CT661" t="str">
            <v>Upright</v>
          </cell>
          <cell r="CU661">
            <v>33279.887999999999</v>
          </cell>
          <cell r="CV661" t="b">
            <v>0</v>
          </cell>
          <cell r="CZ661">
            <v>1612.692</v>
          </cell>
          <cell r="DA661" t="str">
            <v>OR</v>
          </cell>
          <cell r="DC661" t="str">
            <v>Vertical Axis</v>
          </cell>
          <cell r="DG661" t="str">
            <v>Electric</v>
          </cell>
          <cell r="DH661">
            <v>1144.6790000000001</v>
          </cell>
          <cell r="DI661" t="str">
            <v>MT</v>
          </cell>
          <cell r="DL661" t="str">
            <v>Electric</v>
          </cell>
          <cell r="DM661" t="str">
            <v>Electric</v>
          </cell>
          <cell r="DN661">
            <v>2079.9929999999999</v>
          </cell>
          <cell r="DO661" t="str">
            <v>WA</v>
          </cell>
          <cell r="DS661">
            <v>6932.7380000000003</v>
          </cell>
          <cell r="DT661" t="str">
            <v>OR</v>
          </cell>
          <cell r="DU661" t="str">
            <v>gt46</v>
          </cell>
          <cell r="DX661" t="b">
            <v>1</v>
          </cell>
          <cell r="DY661">
            <v>6932.7380000000003</v>
          </cell>
          <cell r="DZ661" t="str">
            <v>OR</v>
          </cell>
          <cell r="EC661" t="str">
            <v>Desktop</v>
          </cell>
          <cell r="ED661">
            <v>1524.7619999999999</v>
          </cell>
          <cell r="EE661" t="str">
            <v>WA</v>
          </cell>
          <cell r="EH661" t="str">
            <v>le20</v>
          </cell>
          <cell r="EI661">
            <v>2079.9929999999999</v>
          </cell>
          <cell r="EJ661" t="str">
            <v>WA</v>
          </cell>
          <cell r="EO661">
            <v>1144.6790000000001</v>
          </cell>
          <cell r="EP661" t="str">
            <v>MT</v>
          </cell>
          <cell r="ES661">
            <v>1904.288</v>
          </cell>
          <cell r="ET661" t="str">
            <v>WA</v>
          </cell>
          <cell r="EZ661" t="str">
            <v>WA</v>
          </cell>
          <cell r="FA661" t="str">
            <v>Living Room/Family Room</v>
          </cell>
          <cell r="FB661">
            <v>420780.36</v>
          </cell>
          <cell r="FC661">
            <v>991839.41999999993</v>
          </cell>
          <cell r="FI661" t="str">
            <v>WA</v>
          </cell>
          <cell r="FJ661" t="str">
            <v>Bathroom</v>
          </cell>
          <cell r="FK661" t="str">
            <v>EISAq</v>
          </cell>
          <cell r="FL661">
            <v>14646.939999999999</v>
          </cell>
          <cell r="FS661" t="str">
            <v>OR</v>
          </cell>
          <cell r="FT661" t="str">
            <v>EISAnqnx</v>
          </cell>
          <cell r="FV661">
            <v>13033547.440000001</v>
          </cell>
          <cell r="GD661" t="str">
            <v>OR</v>
          </cell>
          <cell r="GE661">
            <v>2061020.3759999999</v>
          </cell>
          <cell r="GF661">
            <v>2709322.56</v>
          </cell>
          <cell r="GI661">
            <v>1</v>
          </cell>
          <cell r="GJ661">
            <v>1</v>
          </cell>
          <cell r="GK661" t="str">
            <v>OR</v>
          </cell>
          <cell r="GL661">
            <v>1612.692</v>
          </cell>
          <cell r="GM661" t="str">
            <v>1993-2006</v>
          </cell>
          <cell r="GN661">
            <v>0</v>
          </cell>
          <cell r="GQ661">
            <v>7491022.0730640003</v>
          </cell>
          <cell r="GR661">
            <v>1139040.3278699999</v>
          </cell>
          <cell r="GU661" t="str">
            <v>Natural Gas FAF</v>
          </cell>
          <cell r="GX661" t="str">
            <v>Natural Gas Other</v>
          </cell>
          <cell r="GY661" t="str">
            <v>WA</v>
          </cell>
          <cell r="GZ661">
            <v>1524.76245117188</v>
          </cell>
        </row>
        <row r="662">
          <cell r="AD662" t="str">
            <v>WA</v>
          </cell>
          <cell r="AH662" t="str">
            <v>WA</v>
          </cell>
          <cell r="AI662" t="str">
            <v>Post 2006</v>
          </cell>
          <cell r="AJ662">
            <v>2079.9929999999999</v>
          </cell>
          <cell r="AK662" t="b">
            <v>1</v>
          </cell>
          <cell r="AN662" t="str">
            <v>OR</v>
          </cell>
          <cell r="AO662" t="str">
            <v>Baseboard/Wall/Radiant</v>
          </cell>
          <cell r="AP662" t="str">
            <v>Pre 1980</v>
          </cell>
          <cell r="AQ662" t="str">
            <v>Crawlspace</v>
          </cell>
          <cell r="AR662">
            <v>1188.02661132813</v>
          </cell>
          <cell r="AU662" t="str">
            <v>No</v>
          </cell>
          <cell r="AV662" t="b">
            <v>1</v>
          </cell>
          <cell r="AX662">
            <v>1686997.7880859447</v>
          </cell>
          <cell r="AY662" t="b">
            <v>0</v>
          </cell>
          <cell r="AZ662">
            <v>481157.54933957721</v>
          </cell>
          <cell r="BA662">
            <v>1</v>
          </cell>
          <cell r="BB662">
            <v>1188.02661132813</v>
          </cell>
          <cell r="BC662">
            <v>0.99999967284256164</v>
          </cell>
          <cell r="BF662" t="str">
            <v>OR</v>
          </cell>
          <cell r="BG662" t="str">
            <v>Heat Pump (Central System)</v>
          </cell>
          <cell r="BH662" t="str">
            <v>Pre 1980</v>
          </cell>
          <cell r="BI662" t="str">
            <v>Slab on Grade</v>
          </cell>
          <cell r="BJ662">
            <v>1612.69177246094</v>
          </cell>
          <cell r="BM662" t="str">
            <v>No</v>
          </cell>
          <cell r="BN662">
            <v>4867103.7692871168</v>
          </cell>
          <cell r="BO662" t="b">
            <v>0</v>
          </cell>
          <cell r="BP662">
            <v>1402179.0519427513</v>
          </cell>
          <cell r="BQ662">
            <v>1</v>
          </cell>
          <cell r="BR662">
            <v>1612.69177246094</v>
          </cell>
          <cell r="BU662" t="str">
            <v>WA</v>
          </cell>
          <cell r="BV662" t="str">
            <v>Pre 1980</v>
          </cell>
          <cell r="BW662" t="str">
            <v>Electric Storage - Inside Conditioned Space</v>
          </cell>
          <cell r="BY662">
            <v>1904.288</v>
          </cell>
          <cell r="BZ662" t="str">
            <v>le55</v>
          </cell>
          <cell r="CF662" t="str">
            <v>Unconditioned</v>
          </cell>
          <cell r="CG662">
            <v>2003.7159999999999</v>
          </cell>
          <cell r="CH662" t="str">
            <v>WA</v>
          </cell>
          <cell r="CI662" t="str">
            <v>Top-Freezer w/o TTD Ice</v>
          </cell>
          <cell r="CJ662">
            <v>28052.023999999998</v>
          </cell>
          <cell r="CK662" t="b">
            <v>0</v>
          </cell>
          <cell r="CQ662" t="str">
            <v>Unconditioned</v>
          </cell>
          <cell r="CR662">
            <v>1192.4649999999999</v>
          </cell>
          <cell r="CS662" t="str">
            <v>ID</v>
          </cell>
          <cell r="CT662" t="str">
            <v>Upright</v>
          </cell>
          <cell r="CU662">
            <v>17886.974999999999</v>
          </cell>
          <cell r="CV662" t="b">
            <v>0</v>
          </cell>
          <cell r="CZ662">
            <v>2130.886</v>
          </cell>
          <cell r="DA662" t="str">
            <v>MT</v>
          </cell>
          <cell r="DC662" t="str">
            <v>Vertical Axis</v>
          </cell>
          <cell r="DG662" t="str">
            <v>Electric</v>
          </cell>
          <cell r="DH662">
            <v>2079.9929999999999</v>
          </cell>
          <cell r="DI662" t="str">
            <v>WA</v>
          </cell>
          <cell r="DL662" t="str">
            <v>Electric</v>
          </cell>
          <cell r="DM662" t="str">
            <v>Electric</v>
          </cell>
          <cell r="DN662">
            <v>1612.692</v>
          </cell>
          <cell r="DO662" t="str">
            <v>OR</v>
          </cell>
          <cell r="DS662">
            <v>6932.7380000000003</v>
          </cell>
          <cell r="DT662" t="str">
            <v>OR</v>
          </cell>
          <cell r="DU662" t="str">
            <v>gt46</v>
          </cell>
          <cell r="DX662" t="b">
            <v>0</v>
          </cell>
          <cell r="DY662">
            <v>1524.7619999999999</v>
          </cell>
          <cell r="DZ662" t="str">
            <v>WA</v>
          </cell>
          <cell r="EC662" t="str">
            <v>Desktop</v>
          </cell>
          <cell r="ED662">
            <v>1524.7619999999999</v>
          </cell>
          <cell r="EE662" t="str">
            <v>WA</v>
          </cell>
          <cell r="EH662" t="str">
            <v>gt20</v>
          </cell>
          <cell r="EI662">
            <v>3785.7640000000001</v>
          </cell>
          <cell r="EJ662" t="str">
            <v>ID</v>
          </cell>
          <cell r="EO662">
            <v>12271.31</v>
          </cell>
          <cell r="EP662" t="str">
            <v>WA</v>
          </cell>
          <cell r="ES662">
            <v>2079.9929999999999</v>
          </cell>
          <cell r="ET662" t="str">
            <v>WA</v>
          </cell>
          <cell r="EZ662" t="str">
            <v>WA</v>
          </cell>
          <cell r="FA662" t="str">
            <v>Other</v>
          </cell>
          <cell r="FB662">
            <v>971802.25999999989</v>
          </cell>
          <cell r="FC662">
            <v>2354366.2999999998</v>
          </cell>
          <cell r="FI662" t="str">
            <v>WA</v>
          </cell>
          <cell r="FJ662" t="str">
            <v>Bathroom</v>
          </cell>
          <cell r="FK662" t="str">
            <v>EISAx</v>
          </cell>
          <cell r="FL662">
            <v>410114.32</v>
          </cell>
          <cell r="FS662" t="str">
            <v>OR</v>
          </cell>
          <cell r="FT662" t="str">
            <v>EISAq</v>
          </cell>
          <cell r="FV662">
            <v>2745364.2480000001</v>
          </cell>
          <cell r="GD662" t="str">
            <v>WA</v>
          </cell>
          <cell r="GE662">
            <v>4363825.3140000002</v>
          </cell>
          <cell r="GF662">
            <v>5659660.9529999997</v>
          </cell>
          <cell r="GI662">
            <v>1</v>
          </cell>
          <cell r="GJ662">
            <v>1</v>
          </cell>
          <cell r="GK662" t="str">
            <v>WA</v>
          </cell>
          <cell r="GL662">
            <v>2079.9929999999999</v>
          </cell>
          <cell r="GM662" t="str">
            <v>Post 2006</v>
          </cell>
          <cell r="GN662">
            <v>-1</v>
          </cell>
          <cell r="GQ662">
            <v>11111224.846329</v>
          </cell>
          <cell r="GR662">
            <v>193803.347775</v>
          </cell>
          <cell r="GU662" t="str">
            <v>Natural Gas Other</v>
          </cell>
          <cell r="GX662" t="str">
            <v>Baseboard/Wall/Radiant</v>
          </cell>
          <cell r="GY662" t="str">
            <v>WA</v>
          </cell>
          <cell r="GZ662">
            <v>1524.76245117188</v>
          </cell>
        </row>
        <row r="663">
          <cell r="AD663" t="str">
            <v>MT</v>
          </cell>
          <cell r="AH663" t="str">
            <v>MT</v>
          </cell>
          <cell r="AI663" t="str">
            <v>1993-2006</v>
          </cell>
          <cell r="AJ663">
            <v>1144.6790000000001</v>
          </cell>
          <cell r="AK663" t="b">
            <v>1</v>
          </cell>
          <cell r="AN663" t="str">
            <v>WA</v>
          </cell>
          <cell r="AO663" t="str">
            <v>Wood</v>
          </cell>
          <cell r="AP663" t="str">
            <v>Pre 1980</v>
          </cell>
          <cell r="AQ663" t="str">
            <v>Crawlspace</v>
          </cell>
          <cell r="AR663">
            <v>4956.49267578125</v>
          </cell>
          <cell r="AU663" t="str">
            <v>No</v>
          </cell>
          <cell r="AV663" t="b">
            <v>0</v>
          </cell>
          <cell r="AX663">
            <v>10051767.146484375</v>
          </cell>
          <cell r="AY663" t="b">
            <v>0</v>
          </cell>
          <cell r="AZ663">
            <v>2763796.3243828616</v>
          </cell>
          <cell r="BA663" t="str">
            <v/>
          </cell>
          <cell r="BB663" t="str">
            <v/>
          </cell>
          <cell r="BC663">
            <v>0.99999993458706582</v>
          </cell>
          <cell r="BF663" t="str">
            <v>ID</v>
          </cell>
          <cell r="BG663" t="str">
            <v>Central Air Conditioning (Ducted System)</v>
          </cell>
          <cell r="BH663" t="str">
            <v>Post 2006</v>
          </cell>
          <cell r="BI663" t="str">
            <v>Crawlspace</v>
          </cell>
          <cell r="BJ663">
            <v>145.287011129814</v>
          </cell>
          <cell r="BM663" t="str">
            <v>No</v>
          </cell>
          <cell r="BN663">
            <v>519836.92582247453</v>
          </cell>
          <cell r="BO663" t="b">
            <v>0</v>
          </cell>
          <cell r="BP663">
            <v>92998.956787950709</v>
          </cell>
          <cell r="BQ663">
            <v>0.5</v>
          </cell>
          <cell r="BR663">
            <v>72.643505564907002</v>
          </cell>
          <cell r="BU663" t="str">
            <v>OR</v>
          </cell>
          <cell r="BV663" t="str">
            <v>Pre 1980</v>
          </cell>
          <cell r="BW663" t="str">
            <v>Gas Storage Outside Conditioned Space</v>
          </cell>
          <cell r="BY663">
            <v>1612.692</v>
          </cell>
          <cell r="BZ663" t="str">
            <v>le55</v>
          </cell>
          <cell r="CF663" t="str">
            <v>Conditioned</v>
          </cell>
          <cell r="CG663">
            <v>2003.7159999999999</v>
          </cell>
          <cell r="CH663" t="str">
            <v>WA</v>
          </cell>
          <cell r="CI663" t="str">
            <v>Top-Freezer w/o TTD Ice</v>
          </cell>
          <cell r="CJ663">
            <v>44081.752</v>
          </cell>
          <cell r="CK663" t="b">
            <v>0</v>
          </cell>
          <cell r="CQ663" t="str">
            <v>Unconditioned</v>
          </cell>
          <cell r="CR663">
            <v>2079.9929999999999</v>
          </cell>
          <cell r="CS663" t="str">
            <v>WA</v>
          </cell>
          <cell r="CT663" t="str">
            <v>Upright</v>
          </cell>
          <cell r="CU663">
            <v>41599.86</v>
          </cell>
          <cell r="CV663" t="b">
            <v>0</v>
          </cell>
          <cell r="CZ663">
            <v>1192.4649999999999</v>
          </cell>
          <cell r="DA663" t="str">
            <v>ID</v>
          </cell>
          <cell r="DC663" t="str">
            <v>Vertical Axis</v>
          </cell>
          <cell r="DG663" t="str">
            <v>Electric</v>
          </cell>
          <cell r="DH663">
            <v>1612.692</v>
          </cell>
          <cell r="DI663" t="str">
            <v>OR</v>
          </cell>
          <cell r="DL663" t="str">
            <v>Electric</v>
          </cell>
          <cell r="DM663" t="str">
            <v>Electric</v>
          </cell>
          <cell r="DN663">
            <v>1612.692</v>
          </cell>
          <cell r="DO663" t="str">
            <v>OR</v>
          </cell>
          <cell r="DS663">
            <v>6932.7380000000003</v>
          </cell>
          <cell r="DT663" t="str">
            <v>OR</v>
          </cell>
          <cell r="DU663" t="str">
            <v>gt46</v>
          </cell>
          <cell r="DX663" t="b">
            <v>0</v>
          </cell>
          <cell r="DY663">
            <v>2003.7159999999999</v>
          </cell>
          <cell r="DZ663" t="str">
            <v>WA</v>
          </cell>
          <cell r="EC663" t="str">
            <v>Desktop</v>
          </cell>
          <cell r="ED663">
            <v>1524.7619999999999</v>
          </cell>
          <cell r="EE663" t="str">
            <v>WA</v>
          </cell>
          <cell r="EH663" t="str">
            <v>le20</v>
          </cell>
          <cell r="EI663">
            <v>1144.6790000000001</v>
          </cell>
          <cell r="EJ663" t="str">
            <v>MT</v>
          </cell>
          <cell r="EO663">
            <v>1612.692</v>
          </cell>
          <cell r="EP663" t="str">
            <v>OR</v>
          </cell>
          <cell r="ES663">
            <v>2130.886</v>
          </cell>
          <cell r="ET663" t="str">
            <v>MT</v>
          </cell>
          <cell r="EZ663" t="str">
            <v>OR</v>
          </cell>
          <cell r="FA663" t="str">
            <v>Bathroom</v>
          </cell>
          <cell r="FB663">
            <v>277309.52</v>
          </cell>
          <cell r="FC663">
            <v>346636.9</v>
          </cell>
          <cell r="FI663" t="str">
            <v>WA</v>
          </cell>
          <cell r="FJ663" t="str">
            <v>Bedrooms</v>
          </cell>
          <cell r="FK663" t="str">
            <v>EISAq</v>
          </cell>
          <cell r="FL663">
            <v>43940.82</v>
          </cell>
          <cell r="FS663" t="str">
            <v>OR</v>
          </cell>
          <cell r="FT663" t="str">
            <v>EISAx</v>
          </cell>
          <cell r="FV663">
            <v>12707708.754000001</v>
          </cell>
          <cell r="GD663" t="str">
            <v>MT</v>
          </cell>
          <cell r="GE663">
            <v>2169166.7050000001</v>
          </cell>
          <cell r="GF663">
            <v>3502717.74</v>
          </cell>
          <cell r="GI663">
            <v>2</v>
          </cell>
          <cell r="GJ663">
            <v>1</v>
          </cell>
          <cell r="GK663" t="str">
            <v>MT</v>
          </cell>
          <cell r="GL663">
            <v>1144.6790000000001</v>
          </cell>
          <cell r="GM663" t="str">
            <v>1993-2006</v>
          </cell>
          <cell r="GN663">
            <v>-1</v>
          </cell>
          <cell r="GQ663">
            <v>8808043.9181880001</v>
          </cell>
          <cell r="GR663">
            <v>675807.03480999998</v>
          </cell>
          <cell r="GU663" t="str">
            <v>Natural Gas Other</v>
          </cell>
          <cell r="GX663" t="str">
            <v>Wood</v>
          </cell>
          <cell r="GY663" t="str">
            <v>WA</v>
          </cell>
          <cell r="GZ663">
            <v>1524.76245117188</v>
          </cell>
        </row>
        <row r="664">
          <cell r="AD664" t="str">
            <v>MT</v>
          </cell>
          <cell r="AH664" t="str">
            <v>MT</v>
          </cell>
          <cell r="AI664" t="str">
            <v>1980-1992</v>
          </cell>
          <cell r="AJ664">
            <v>1144.6790000000001</v>
          </cell>
          <cell r="AK664" t="b">
            <v>1</v>
          </cell>
          <cell r="AN664" t="str">
            <v>WA</v>
          </cell>
          <cell r="AO664" t="str">
            <v>Wood</v>
          </cell>
          <cell r="AP664" t="str">
            <v>Pre 1980</v>
          </cell>
          <cell r="AQ664" t="str">
            <v>Crawlspace</v>
          </cell>
          <cell r="AR664">
            <v>4956.49267578125</v>
          </cell>
          <cell r="AU664" t="str">
            <v>No</v>
          </cell>
          <cell r="AV664" t="b">
            <v>1</v>
          </cell>
          <cell r="AX664">
            <v>10051767.146484375</v>
          </cell>
          <cell r="AY664" t="b">
            <v>0</v>
          </cell>
          <cell r="AZ664">
            <v>2763796.3243828616</v>
          </cell>
          <cell r="BA664">
            <v>1</v>
          </cell>
          <cell r="BB664">
            <v>2478.246337890625</v>
          </cell>
          <cell r="BC664">
            <v>0.99999993458706582</v>
          </cell>
          <cell r="BF664" t="str">
            <v>ID</v>
          </cell>
          <cell r="BG664" t="str">
            <v>Central Air Conditioning (Ducted System)</v>
          </cell>
          <cell r="BH664" t="str">
            <v>Post 2006</v>
          </cell>
          <cell r="BI664" t="str">
            <v>Basement</v>
          </cell>
          <cell r="BJ664">
            <v>3640.4773931670602</v>
          </cell>
          <cell r="BM664" t="str">
            <v>No</v>
          </cell>
          <cell r="BN664">
            <v>13025628.112751741</v>
          </cell>
          <cell r="BO664" t="b">
            <v>0</v>
          </cell>
          <cell r="BP664">
            <v>2330288.1458009402</v>
          </cell>
          <cell r="BQ664">
            <v>0.5</v>
          </cell>
          <cell r="BR664">
            <v>1820.2386965835301</v>
          </cell>
          <cell r="BU664" t="str">
            <v>OR</v>
          </cell>
          <cell r="BV664" t="str">
            <v>1993-2006</v>
          </cell>
          <cell r="BW664" t="str">
            <v>Gas Storage Inside Conditioned Space</v>
          </cell>
          <cell r="BY664">
            <v>1925.059</v>
          </cell>
          <cell r="BZ664" t="str">
            <v>le55</v>
          </cell>
          <cell r="CF664" t="str">
            <v>Conditioned</v>
          </cell>
          <cell r="CG664">
            <v>4956.4930000000004</v>
          </cell>
          <cell r="CH664" t="str">
            <v>WA</v>
          </cell>
          <cell r="CI664" t="str">
            <v>Top-Freezer w/o TTD Ice</v>
          </cell>
          <cell r="CJ664">
            <v>89216.874000000011</v>
          </cell>
          <cell r="CK664" t="b">
            <v>0</v>
          </cell>
          <cell r="CQ664" t="str">
            <v>Unconditioned</v>
          </cell>
          <cell r="CR664">
            <v>2079.9929999999999</v>
          </cell>
          <cell r="CS664" t="str">
            <v>WA</v>
          </cell>
          <cell r="CT664" t="str">
            <v>Chest</v>
          </cell>
          <cell r="CU664">
            <v>24959.915999999997</v>
          </cell>
          <cell r="CV664" t="b">
            <v>0</v>
          </cell>
          <cell r="CZ664">
            <v>1612.692</v>
          </cell>
          <cell r="DA664" t="str">
            <v>OR</v>
          </cell>
          <cell r="DC664" t="str">
            <v>Vertical Axis</v>
          </cell>
          <cell r="DG664" t="str">
            <v>Electric</v>
          </cell>
          <cell r="DH664">
            <v>2130.886</v>
          </cell>
          <cell r="DI664" t="str">
            <v>MT</v>
          </cell>
          <cell r="DL664" t="str">
            <v>Electric</v>
          </cell>
          <cell r="DM664" t="str">
            <v>Electric</v>
          </cell>
          <cell r="DN664">
            <v>8559.1039999999994</v>
          </cell>
          <cell r="DO664" t="str">
            <v>OR</v>
          </cell>
          <cell r="DS664">
            <v>4956.4930000000004</v>
          </cell>
          <cell r="DT664" t="str">
            <v>WA</v>
          </cell>
          <cell r="DU664" t="str">
            <v>gt46</v>
          </cell>
          <cell r="DX664" t="b">
            <v>0</v>
          </cell>
          <cell r="DY664">
            <v>2003.7159999999999</v>
          </cell>
          <cell r="DZ664" t="str">
            <v>WA</v>
          </cell>
          <cell r="EC664" t="str">
            <v>Desktop</v>
          </cell>
          <cell r="ED664">
            <v>1524.7619999999999</v>
          </cell>
          <cell r="EE664" t="str">
            <v>WA</v>
          </cell>
          <cell r="EH664" t="str">
            <v>le20</v>
          </cell>
          <cell r="EI664">
            <v>1144.6790000000001</v>
          </cell>
          <cell r="EJ664" t="str">
            <v>MT</v>
          </cell>
          <cell r="EO664">
            <v>1612.692</v>
          </cell>
          <cell r="EP664" t="str">
            <v>OR</v>
          </cell>
          <cell r="ES664">
            <v>2079.9929999999999</v>
          </cell>
          <cell r="ET664" t="str">
            <v>WA</v>
          </cell>
          <cell r="EZ664" t="str">
            <v>OR</v>
          </cell>
          <cell r="FA664" t="str">
            <v>Bedrooms</v>
          </cell>
          <cell r="FB664">
            <v>2911749.96</v>
          </cell>
          <cell r="FC664">
            <v>2807758.89</v>
          </cell>
          <cell r="FI664" t="str">
            <v>WA</v>
          </cell>
          <cell r="FJ664" t="str">
            <v>Bedrooms</v>
          </cell>
          <cell r="FK664" t="str">
            <v>EISAx</v>
          </cell>
          <cell r="FL664">
            <v>805581.7</v>
          </cell>
          <cell r="FS664" t="str">
            <v>WA</v>
          </cell>
          <cell r="FT664" t="str">
            <v>EISAnqnx</v>
          </cell>
          <cell r="FV664">
            <v>2355757.29</v>
          </cell>
          <cell r="GD664" t="str">
            <v>MT</v>
          </cell>
          <cell r="GE664">
            <v>2220677.2600000002</v>
          </cell>
          <cell r="GF664">
            <v>2117656.1500000004</v>
          </cell>
          <cell r="GI664">
            <v>3</v>
          </cell>
          <cell r="GJ664">
            <v>2</v>
          </cell>
          <cell r="GK664" t="str">
            <v>MT</v>
          </cell>
          <cell r="GL664">
            <v>1144.6790000000001</v>
          </cell>
          <cell r="GM664" t="str">
            <v>1980-1992</v>
          </cell>
          <cell r="GN664">
            <v>0</v>
          </cell>
          <cell r="GQ664">
            <v>8808043.9181880001</v>
          </cell>
          <cell r="GR664">
            <v>675807.03480999998</v>
          </cell>
          <cell r="GU664" t="str">
            <v>Natural Gas FAF</v>
          </cell>
          <cell r="GX664" t="str">
            <v>Baseboard/Wall/Radiant</v>
          </cell>
          <cell r="GY664" t="str">
            <v>WA</v>
          </cell>
          <cell r="GZ664">
            <v>1524.76245117188</v>
          </cell>
        </row>
        <row r="665">
          <cell r="AD665" t="str">
            <v>WA</v>
          </cell>
          <cell r="AH665" t="str">
            <v>WA</v>
          </cell>
          <cell r="AI665" t="str">
            <v>1993-2006</v>
          </cell>
          <cell r="AJ665">
            <v>2079.9929999999999</v>
          </cell>
          <cell r="AK665" t="b">
            <v>1</v>
          </cell>
          <cell r="AN665" t="str">
            <v>WA</v>
          </cell>
          <cell r="AO665" t="str">
            <v>Electric FAF</v>
          </cell>
          <cell r="AP665" t="str">
            <v>Pre 1980</v>
          </cell>
          <cell r="AQ665" t="str">
            <v>Crawlspace</v>
          </cell>
          <cell r="AR665">
            <v>4956.49267578125</v>
          </cell>
          <cell r="AU665" t="str">
            <v>No</v>
          </cell>
          <cell r="AV665" t="b">
            <v>1</v>
          </cell>
          <cell r="AX665">
            <v>10051767.146484375</v>
          </cell>
          <cell r="AY665" t="b">
            <v>0</v>
          </cell>
          <cell r="AZ665">
            <v>2763796.3243828616</v>
          </cell>
          <cell r="BA665">
            <v>1</v>
          </cell>
          <cell r="BB665">
            <v>2478.246337890625</v>
          </cell>
          <cell r="BC665">
            <v>0.99999993458706582</v>
          </cell>
          <cell r="BF665" t="str">
            <v>WA</v>
          </cell>
          <cell r="BG665" t="str">
            <v>Window A/C</v>
          </cell>
          <cell r="BH665" t="str">
            <v>Pre 1980</v>
          </cell>
          <cell r="BI665" t="str">
            <v>Crawlspace</v>
          </cell>
          <cell r="BJ665">
            <v>1248.92813083345</v>
          </cell>
          <cell r="BM665" t="str">
            <v>No</v>
          </cell>
          <cell r="BN665">
            <v>2540319.8181152372</v>
          </cell>
          <cell r="BO665" t="b">
            <v>0</v>
          </cell>
          <cell r="BP665">
            <v>813697.90901621699</v>
          </cell>
          <cell r="BQ665">
            <v>0.5</v>
          </cell>
          <cell r="BR665">
            <v>624.46406541672502</v>
          </cell>
          <cell r="BU665" t="str">
            <v>OR</v>
          </cell>
          <cell r="BV665" t="str">
            <v>Pre 1980</v>
          </cell>
          <cell r="BW665" t="str">
            <v>Electric Storage - Inside Conditioned Space</v>
          </cell>
          <cell r="BY665">
            <v>1612.692</v>
          </cell>
          <cell r="BZ665" t="str">
            <v>le55</v>
          </cell>
          <cell r="CF665" t="str">
            <v>Conditioned</v>
          </cell>
          <cell r="CG665">
            <v>1150.8789999999999</v>
          </cell>
          <cell r="CH665" t="str">
            <v>WA</v>
          </cell>
          <cell r="CI665" t="str">
            <v>Bottom-Freezer (Including French Door) w/o TTD Ice</v>
          </cell>
          <cell r="CJ665">
            <v>23017.579999999998</v>
          </cell>
          <cell r="CK665" t="b">
            <v>0</v>
          </cell>
          <cell r="CQ665" t="str">
            <v>Conditioned</v>
          </cell>
          <cell r="CR665">
            <v>2130.886</v>
          </cell>
          <cell r="CS665" t="str">
            <v>MT</v>
          </cell>
          <cell r="CT665" t="str">
            <v>Upright</v>
          </cell>
          <cell r="CU665">
            <v>40486.834000000003</v>
          </cell>
          <cell r="CV665" t="b">
            <v>0</v>
          </cell>
          <cell r="CZ665">
            <v>1925.059</v>
          </cell>
          <cell r="DA665" t="str">
            <v>OR</v>
          </cell>
          <cell r="DC665" t="str">
            <v>Vertical Axis</v>
          </cell>
          <cell r="DG665" t="str">
            <v>Electric</v>
          </cell>
          <cell r="DH665">
            <v>1192.4649999999999</v>
          </cell>
          <cell r="DI665" t="str">
            <v>ID</v>
          </cell>
          <cell r="DL665" t="str">
            <v>Electric</v>
          </cell>
          <cell r="DM665" t="str">
            <v>Electric</v>
          </cell>
          <cell r="DN665">
            <v>1612.692</v>
          </cell>
          <cell r="DO665" t="str">
            <v>OR</v>
          </cell>
          <cell r="DS665">
            <v>4956.4930000000004</v>
          </cell>
          <cell r="DT665" t="str">
            <v>WA</v>
          </cell>
          <cell r="DU665" t="str">
            <v>32to46</v>
          </cell>
          <cell r="DX665" t="b">
            <v>0</v>
          </cell>
          <cell r="DY665">
            <v>2003.7159999999999</v>
          </cell>
          <cell r="DZ665" t="str">
            <v>WA</v>
          </cell>
          <cell r="EC665" t="str">
            <v>Desktop</v>
          </cell>
          <cell r="ED665">
            <v>1524.7619999999999</v>
          </cell>
          <cell r="EE665" t="str">
            <v>WA</v>
          </cell>
          <cell r="EH665" t="str">
            <v>le20</v>
          </cell>
          <cell r="EI665">
            <v>2130.886</v>
          </cell>
          <cell r="EJ665" t="str">
            <v>MT</v>
          </cell>
          <cell r="EO665">
            <v>1904.288</v>
          </cell>
          <cell r="EP665" t="str">
            <v>WA</v>
          </cell>
          <cell r="ES665">
            <v>2079.9929999999999</v>
          </cell>
          <cell r="ET665" t="str">
            <v>WA</v>
          </cell>
          <cell r="EZ665" t="str">
            <v>OR</v>
          </cell>
          <cell r="FA665" t="str">
            <v>Exterior</v>
          </cell>
          <cell r="FB665">
            <v>693273.8</v>
          </cell>
          <cell r="FC665">
            <v>12118426.024</v>
          </cell>
          <cell r="FI665" t="str">
            <v>WA</v>
          </cell>
          <cell r="FJ665" t="str">
            <v>Exterior</v>
          </cell>
          <cell r="FK665" t="str">
            <v>EISAnqnx</v>
          </cell>
          <cell r="FL665">
            <v>175763.28</v>
          </cell>
          <cell r="FS665" t="str">
            <v>WA</v>
          </cell>
          <cell r="FT665" t="str">
            <v>EISAq</v>
          </cell>
          <cell r="FV665">
            <v>410160.978</v>
          </cell>
          <cell r="GD665" t="str">
            <v>WA</v>
          </cell>
          <cell r="GE665">
            <v>14014992.833999999</v>
          </cell>
          <cell r="GF665">
            <v>8222212.3289999999</v>
          </cell>
          <cell r="GI665">
            <v>1</v>
          </cell>
          <cell r="GJ665">
            <v>1</v>
          </cell>
          <cell r="GK665" t="str">
            <v>WA</v>
          </cell>
          <cell r="GL665">
            <v>2079.9929999999999</v>
          </cell>
          <cell r="GM665" t="str">
            <v>1993-2006</v>
          </cell>
          <cell r="GN665">
            <v>-1</v>
          </cell>
          <cell r="GQ665">
            <v>9703547.9837190006</v>
          </cell>
          <cell r="GR665">
            <v>1246035.4065975</v>
          </cell>
          <cell r="GU665" t="str">
            <v>Natural Gas FAF</v>
          </cell>
          <cell r="GX665" t="str">
            <v>Wood</v>
          </cell>
          <cell r="GY665" t="str">
            <v>WA</v>
          </cell>
          <cell r="GZ665">
            <v>1524.76245117188</v>
          </cell>
        </row>
        <row r="666">
          <cell r="AD666" t="str">
            <v>OR</v>
          </cell>
          <cell r="AH666" t="str">
            <v>OR</v>
          </cell>
          <cell r="AI666" t="str">
            <v>Pre 1980</v>
          </cell>
          <cell r="AJ666">
            <v>1612.692</v>
          </cell>
          <cell r="AK666" t="b">
            <v>1</v>
          </cell>
          <cell r="AN666" t="str">
            <v>OR</v>
          </cell>
          <cell r="AO666" t="str">
            <v>Baseboard/Wall/Radiant</v>
          </cell>
          <cell r="AP666" t="str">
            <v>Pre 1980</v>
          </cell>
          <cell r="AQ666" t="str">
            <v>Crawlspace</v>
          </cell>
          <cell r="AR666">
            <v>6932.73828125</v>
          </cell>
          <cell r="AU666" t="str">
            <v>No</v>
          </cell>
          <cell r="AV666" t="b">
            <v>0</v>
          </cell>
          <cell r="AX666">
            <v>10676416.953125</v>
          </cell>
          <cell r="AY666" t="b">
            <v>0</v>
          </cell>
          <cell r="AZ666">
            <v>2771557.6311492189</v>
          </cell>
          <cell r="BA666" t="str">
            <v/>
          </cell>
          <cell r="BB666" t="str">
            <v/>
          </cell>
          <cell r="BC666">
            <v>1.0000000405683873</v>
          </cell>
          <cell r="BF666" t="str">
            <v>WA</v>
          </cell>
          <cell r="BG666" t="str">
            <v>Window A/C</v>
          </cell>
          <cell r="BH666" t="str">
            <v>Pre 1980</v>
          </cell>
          <cell r="BI666" t="str">
            <v>Crawlspace</v>
          </cell>
          <cell r="BJ666">
            <v>655.35958889311405</v>
          </cell>
          <cell r="BM666" t="str">
            <v>No</v>
          </cell>
          <cell r="BN666">
            <v>1333001.403808594</v>
          </cell>
          <cell r="BO666" t="b">
            <v>0</v>
          </cell>
          <cell r="BP666">
            <v>426977.91327687504</v>
          </cell>
          <cell r="BQ666">
            <v>0.5</v>
          </cell>
          <cell r="BR666">
            <v>327.67979444655703</v>
          </cell>
          <cell r="BU666" t="str">
            <v>OR</v>
          </cell>
          <cell r="BV666" t="str">
            <v>Pre 1980</v>
          </cell>
          <cell r="BW666" t="str">
            <v>Electric Storage - Outside Conditioned Space - Buffered</v>
          </cell>
          <cell r="BY666">
            <v>1612.692</v>
          </cell>
          <cell r="BZ666" t="str">
            <v>le55</v>
          </cell>
          <cell r="CF666" t="str">
            <v>Unconditioned</v>
          </cell>
          <cell r="CG666">
            <v>1150.8789999999999</v>
          </cell>
          <cell r="CH666" t="str">
            <v>WA</v>
          </cell>
          <cell r="CI666" t="str">
            <v>Top-Freezer w/o TTD Ice</v>
          </cell>
          <cell r="CJ666">
            <v>19564.942999999999</v>
          </cell>
          <cell r="CK666" t="b">
            <v>0</v>
          </cell>
          <cell r="CQ666" t="str">
            <v>Conditioned</v>
          </cell>
          <cell r="CR666">
            <v>1144.6790000000001</v>
          </cell>
          <cell r="CS666" t="str">
            <v>MT</v>
          </cell>
          <cell r="CT666" t="str">
            <v>Upright</v>
          </cell>
          <cell r="CU666">
            <v>20604.222000000002</v>
          </cell>
          <cell r="CV666" t="b">
            <v>0</v>
          </cell>
          <cell r="CZ666">
            <v>1925.059</v>
          </cell>
          <cell r="DA666" t="str">
            <v>OR</v>
          </cell>
          <cell r="DC666" t="str">
            <v>Horizontal Axis</v>
          </cell>
          <cell r="DG666" t="str">
            <v>Electric</v>
          </cell>
          <cell r="DH666">
            <v>1612.692</v>
          </cell>
          <cell r="DI666" t="str">
            <v>OR</v>
          </cell>
          <cell r="DL666" t="str">
            <v>Electric</v>
          </cell>
          <cell r="DM666" t="str">
            <v>Electric</v>
          </cell>
          <cell r="DN666">
            <v>1904.288</v>
          </cell>
          <cell r="DO666" t="str">
            <v>WA</v>
          </cell>
          <cell r="DS666">
            <v>2003.7159999999999</v>
          </cell>
          <cell r="DT666" t="str">
            <v>WA</v>
          </cell>
          <cell r="DU666" t="str">
            <v>lt32</v>
          </cell>
          <cell r="DX666" t="b">
            <v>0</v>
          </cell>
          <cell r="DY666">
            <v>1150.8789999999999</v>
          </cell>
          <cell r="DZ666" t="str">
            <v>WA</v>
          </cell>
          <cell r="EC666" t="str">
            <v>Laptop</v>
          </cell>
          <cell r="ED666">
            <v>6932.7380000000003</v>
          </cell>
          <cell r="EE666" t="str">
            <v>OR</v>
          </cell>
          <cell r="EH666" t="str">
            <v>gt20</v>
          </cell>
          <cell r="EI666">
            <v>4360.1880000000001</v>
          </cell>
          <cell r="EJ666" t="str">
            <v>WA</v>
          </cell>
          <cell r="EO666">
            <v>2079.9929999999999</v>
          </cell>
          <cell r="EP666" t="str">
            <v>WA</v>
          </cell>
          <cell r="ES666">
            <v>1192.4649999999999</v>
          </cell>
          <cell r="ET666" t="str">
            <v>ID</v>
          </cell>
          <cell r="EZ666" t="str">
            <v>OR</v>
          </cell>
          <cell r="FA666" t="str">
            <v>Garage</v>
          </cell>
          <cell r="FB666">
            <v>311973.21000000002</v>
          </cell>
          <cell r="FC666">
            <v>4575607.08</v>
          </cell>
          <cell r="FI666" t="str">
            <v>WA</v>
          </cell>
          <cell r="FJ666" t="str">
            <v>Exterior</v>
          </cell>
          <cell r="FK666" t="str">
            <v>EISAq</v>
          </cell>
          <cell r="FL666">
            <v>96669.804000000004</v>
          </cell>
          <cell r="FS666" t="str">
            <v>WA</v>
          </cell>
          <cell r="FT666" t="str">
            <v>EISAx</v>
          </cell>
          <cell r="FV666">
            <v>808123.86</v>
          </cell>
          <cell r="GD666" t="str">
            <v>OR</v>
          </cell>
          <cell r="GE666">
            <v>2278733.7960000001</v>
          </cell>
          <cell r="GF666">
            <v>1548184.32</v>
          </cell>
          <cell r="GI666">
            <v>1</v>
          </cell>
          <cell r="GJ666">
            <v>1</v>
          </cell>
          <cell r="GK666" t="str">
            <v>OR</v>
          </cell>
          <cell r="GL666">
            <v>1612.692</v>
          </cell>
          <cell r="GM666" t="str">
            <v>Pre 1980</v>
          </cell>
          <cell r="GN666">
            <v>0</v>
          </cell>
          <cell r="GQ666">
            <v>8121234.6908999998</v>
          </cell>
          <cell r="GR666">
            <v>167534.50842</v>
          </cell>
          <cell r="GU666" t="str">
            <v>Natural Gas FAF</v>
          </cell>
          <cell r="GX666" t="str">
            <v>Baseboard/Wall/Radiant</v>
          </cell>
          <cell r="GY666" t="str">
            <v>WA</v>
          </cell>
          <cell r="GZ666">
            <v>2003.71557617188</v>
          </cell>
        </row>
        <row r="667">
          <cell r="AD667" t="str">
            <v>MT</v>
          </cell>
          <cell r="AH667" t="str">
            <v>MT</v>
          </cell>
          <cell r="AI667" t="str">
            <v>Pre 1980</v>
          </cell>
          <cell r="AJ667">
            <v>2130.886</v>
          </cell>
          <cell r="AK667" t="b">
            <v>1</v>
          </cell>
          <cell r="AN667" t="str">
            <v>OR</v>
          </cell>
          <cell r="AO667" t="str">
            <v>Baseboard/Wall/Radiant</v>
          </cell>
          <cell r="AP667" t="str">
            <v>Pre 1980</v>
          </cell>
          <cell r="AQ667" t="str">
            <v>Crawlspace</v>
          </cell>
          <cell r="AR667">
            <v>6932.73828125</v>
          </cell>
          <cell r="AU667" t="str">
            <v>No</v>
          </cell>
          <cell r="AV667" t="b">
            <v>0</v>
          </cell>
          <cell r="AX667">
            <v>10676416.953125</v>
          </cell>
          <cell r="AY667" t="b">
            <v>0</v>
          </cell>
          <cell r="AZ667">
            <v>2771557.6311492189</v>
          </cell>
          <cell r="BA667" t="str">
            <v/>
          </cell>
          <cell r="BB667" t="str">
            <v/>
          </cell>
          <cell r="BC667">
            <v>1.0000000405683873</v>
          </cell>
          <cell r="BF667" t="str">
            <v>WA</v>
          </cell>
          <cell r="BG667" t="str">
            <v>Central Air Conditioning (Ducted System)</v>
          </cell>
          <cell r="BH667" t="str">
            <v>1993-2006</v>
          </cell>
          <cell r="BI667" t="str">
            <v>Crawlspace</v>
          </cell>
          <cell r="BJ667">
            <v>1904.28771972656</v>
          </cell>
          <cell r="BM667" t="str">
            <v>No</v>
          </cell>
          <cell r="BN667">
            <v>5888057.6293945238</v>
          </cell>
          <cell r="BO667" t="b">
            <v>0</v>
          </cell>
          <cell r="BP667">
            <v>765988.69039123436</v>
          </cell>
          <cell r="BQ667">
            <v>1</v>
          </cell>
          <cell r="BR667">
            <v>1904.28771972656</v>
          </cell>
          <cell r="BU667" t="str">
            <v>MT</v>
          </cell>
          <cell r="BV667" t="str">
            <v>Pre 1980</v>
          </cell>
          <cell r="BW667" t="str">
            <v>Electric Storage - Inside Conditioned Space</v>
          </cell>
          <cell r="BY667">
            <v>1144.6790000000001</v>
          </cell>
          <cell r="BZ667" t="str">
            <v>le55</v>
          </cell>
          <cell r="CF667" t="str">
            <v>Conditioned</v>
          </cell>
          <cell r="CG667">
            <v>1524.7619999999999</v>
          </cell>
          <cell r="CH667" t="str">
            <v>WA</v>
          </cell>
          <cell r="CI667" t="str">
            <v>Bottom-Freezer (Including French Door) w/o TTD Ice</v>
          </cell>
          <cell r="CJ667">
            <v>42693.335999999996</v>
          </cell>
          <cell r="CK667" t="b">
            <v>0</v>
          </cell>
          <cell r="CQ667" t="str">
            <v>Unconditioned</v>
          </cell>
          <cell r="CR667">
            <v>2079.9929999999999</v>
          </cell>
          <cell r="CS667" t="str">
            <v>WA</v>
          </cell>
          <cell r="CT667" t="str">
            <v>Upright</v>
          </cell>
          <cell r="CU667">
            <v>20799.93</v>
          </cell>
          <cell r="CV667" t="b">
            <v>0</v>
          </cell>
          <cell r="CZ667">
            <v>1192.4649999999999</v>
          </cell>
          <cell r="DA667" t="str">
            <v>ID</v>
          </cell>
          <cell r="DC667" t="str">
            <v>Horizontal Axis</v>
          </cell>
          <cell r="DG667" t="str">
            <v>Electric</v>
          </cell>
          <cell r="DH667">
            <v>1925.059</v>
          </cell>
          <cell r="DI667" t="str">
            <v>OR</v>
          </cell>
          <cell r="DL667" t="str">
            <v>Electric</v>
          </cell>
          <cell r="DM667" t="str">
            <v>Electric</v>
          </cell>
          <cell r="DN667">
            <v>1612.692</v>
          </cell>
          <cell r="DO667" t="str">
            <v>OR</v>
          </cell>
          <cell r="DS667">
            <v>2003.7159999999999</v>
          </cell>
          <cell r="DT667" t="str">
            <v>WA</v>
          </cell>
          <cell r="DU667" t="str">
            <v>32to46</v>
          </cell>
          <cell r="DX667" t="b">
            <v>0</v>
          </cell>
          <cell r="DY667">
            <v>1150.8789999999999</v>
          </cell>
          <cell r="DZ667" t="str">
            <v>WA</v>
          </cell>
          <cell r="EC667" t="str">
            <v>Laptop</v>
          </cell>
          <cell r="ED667">
            <v>1188.027</v>
          </cell>
          <cell r="EE667" t="str">
            <v>OR</v>
          </cell>
          <cell r="EH667" t="str">
            <v>le20</v>
          </cell>
          <cell r="EI667">
            <v>4360.1880000000001</v>
          </cell>
          <cell r="EJ667" t="str">
            <v>WA</v>
          </cell>
          <cell r="EO667">
            <v>1904.288</v>
          </cell>
          <cell r="EP667" t="str">
            <v>WA</v>
          </cell>
          <cell r="ES667">
            <v>12271.31</v>
          </cell>
          <cell r="ET667" t="str">
            <v>WA</v>
          </cell>
          <cell r="EZ667" t="str">
            <v>OR</v>
          </cell>
          <cell r="FA667" t="str">
            <v>Kitchen</v>
          </cell>
          <cell r="FB667">
            <v>1767848.1900000002</v>
          </cell>
          <cell r="FC667">
            <v>1039910.7000000001</v>
          </cell>
          <cell r="FI667" t="str">
            <v>WA</v>
          </cell>
          <cell r="FJ667" t="str">
            <v>Exterior</v>
          </cell>
          <cell r="FK667" t="str">
            <v>EISAx</v>
          </cell>
          <cell r="FL667">
            <v>878816.4</v>
          </cell>
          <cell r="FS667" t="str">
            <v>WA</v>
          </cell>
          <cell r="FT667" t="str">
            <v>EISAnqnx</v>
          </cell>
          <cell r="FV667">
            <v>561040.48</v>
          </cell>
          <cell r="GD667" t="str">
            <v>MT</v>
          </cell>
          <cell r="GE667">
            <v>5378356.2639999995</v>
          </cell>
          <cell r="GF667">
            <v>6499202.2999999998</v>
          </cell>
          <cell r="GI667">
            <v>2</v>
          </cell>
          <cell r="GJ667">
            <v>2</v>
          </cell>
          <cell r="GK667" t="str">
            <v>MT</v>
          </cell>
          <cell r="GL667">
            <v>2130.886</v>
          </cell>
          <cell r="GM667" t="str">
            <v>Pre 1980</v>
          </cell>
          <cell r="GN667">
            <v>0</v>
          </cell>
          <cell r="GQ667">
            <v>15683529.786828</v>
          </cell>
          <cell r="GR667">
            <v>1614870.6462400001</v>
          </cell>
          <cell r="GU667" t="str">
            <v>Natural Gas FAF</v>
          </cell>
          <cell r="GX667" t="str">
            <v>Wood</v>
          </cell>
          <cell r="GY667" t="str">
            <v>WA</v>
          </cell>
          <cell r="GZ667">
            <v>2003.71557617188</v>
          </cell>
        </row>
        <row r="668">
          <cell r="AD668" t="str">
            <v>ID</v>
          </cell>
          <cell r="AH668" t="str">
            <v>ID</v>
          </cell>
          <cell r="AI668" t="str">
            <v>1993-2006</v>
          </cell>
          <cell r="AJ668">
            <v>1192.4649999999999</v>
          </cell>
          <cell r="AK668" t="b">
            <v>1</v>
          </cell>
          <cell r="AN668" t="str">
            <v>OR</v>
          </cell>
          <cell r="AO668" t="str">
            <v>Propane/LP</v>
          </cell>
          <cell r="AP668" t="str">
            <v>Pre 1980</v>
          </cell>
          <cell r="AQ668" t="str">
            <v>Crawlspace</v>
          </cell>
          <cell r="AR668">
            <v>6932.73828125</v>
          </cell>
          <cell r="AU668" t="str">
            <v>No</v>
          </cell>
          <cell r="AV668" t="b">
            <v>0</v>
          </cell>
          <cell r="AX668">
            <v>10676416.953125</v>
          </cell>
          <cell r="AY668" t="b">
            <v>0</v>
          </cell>
          <cell r="AZ668">
            <v>2771557.6311492189</v>
          </cell>
          <cell r="BA668" t="str">
            <v/>
          </cell>
          <cell r="BB668" t="str">
            <v/>
          </cell>
          <cell r="BC668">
            <v>1.0000000405683873</v>
          </cell>
          <cell r="BF668" t="str">
            <v>MT</v>
          </cell>
          <cell r="BG668" t="str">
            <v>Window A/C</v>
          </cell>
          <cell r="BH668" t="str">
            <v>Pre 1980</v>
          </cell>
          <cell r="BI668" t="str">
            <v>Basement</v>
          </cell>
          <cell r="BJ668">
            <v>1144.67944335938</v>
          </cell>
          <cell r="BM668" t="str">
            <v>No</v>
          </cell>
          <cell r="BN668">
            <v>1510976.8652343815</v>
          </cell>
          <cell r="BO668" t="b">
            <v>0</v>
          </cell>
          <cell r="BP668">
            <v>694614.37981933902</v>
          </cell>
          <cell r="BQ668">
            <v>1</v>
          </cell>
          <cell r="BR668">
            <v>1144.67944335938</v>
          </cell>
          <cell r="BU668" t="str">
            <v>WA</v>
          </cell>
          <cell r="BV668" t="str">
            <v>Pre 1980</v>
          </cell>
          <cell r="BW668" t="str">
            <v>Electric Storage - Inside Conditioned Space</v>
          </cell>
          <cell r="BY668">
            <v>2079.9929999999999</v>
          </cell>
          <cell r="BZ668" t="str">
            <v>le55</v>
          </cell>
          <cell r="CF668" t="str">
            <v>Conditioned</v>
          </cell>
          <cell r="CG668">
            <v>1464.694</v>
          </cell>
          <cell r="CH668" t="str">
            <v>WA</v>
          </cell>
          <cell r="CI668" t="str">
            <v>Top-Freezer w/o TTD Ice</v>
          </cell>
          <cell r="CJ668">
            <v>32223.268</v>
          </cell>
          <cell r="CK668" t="b">
            <v>0</v>
          </cell>
          <cell r="CQ668" t="str">
            <v>Unconditioned</v>
          </cell>
          <cell r="CR668">
            <v>2079.9929999999999</v>
          </cell>
          <cell r="CS668" t="str">
            <v>WA</v>
          </cell>
          <cell r="CT668" t="str">
            <v>Upright</v>
          </cell>
          <cell r="CU668">
            <v>29119.901999999998</v>
          </cell>
          <cell r="CV668" t="b">
            <v>0</v>
          </cell>
          <cell r="CZ668">
            <v>1612.692</v>
          </cell>
          <cell r="DA668" t="str">
            <v>OR</v>
          </cell>
          <cell r="DC668" t="str">
            <v>Horizontal Axis</v>
          </cell>
          <cell r="DG668" t="str">
            <v>Electric</v>
          </cell>
          <cell r="DH668">
            <v>1925.059</v>
          </cell>
          <cell r="DI668" t="str">
            <v>OR</v>
          </cell>
          <cell r="DL668" t="str">
            <v>Electric</v>
          </cell>
          <cell r="DM668" t="str">
            <v>Electric</v>
          </cell>
          <cell r="DN668">
            <v>1925.059</v>
          </cell>
          <cell r="DO668" t="str">
            <v>OR</v>
          </cell>
          <cell r="DS668">
            <v>2003.7159999999999</v>
          </cell>
          <cell r="DT668" t="str">
            <v>WA</v>
          </cell>
          <cell r="DU668" t="str">
            <v>32to46</v>
          </cell>
          <cell r="DX668" t="b">
            <v>0</v>
          </cell>
          <cell r="DY668">
            <v>1150.8789999999999</v>
          </cell>
          <cell r="DZ668" t="str">
            <v>WA</v>
          </cell>
          <cell r="EC668" t="str">
            <v>Desktop</v>
          </cell>
          <cell r="ED668">
            <v>1188.027</v>
          </cell>
          <cell r="EE668" t="str">
            <v>OR</v>
          </cell>
          <cell r="EH668" t="str">
            <v>le20</v>
          </cell>
          <cell r="EI668">
            <v>3785.7640000000001</v>
          </cell>
          <cell r="EJ668" t="str">
            <v>ID</v>
          </cell>
          <cell r="EO668">
            <v>2079.9929999999999</v>
          </cell>
          <cell r="EP668" t="str">
            <v>WA</v>
          </cell>
          <cell r="ES668">
            <v>1192.4649999999999</v>
          </cell>
          <cell r="ET668" t="str">
            <v>ID</v>
          </cell>
          <cell r="EZ668" t="str">
            <v>OR</v>
          </cell>
          <cell r="FA668" t="str">
            <v>Living Room/Family Room</v>
          </cell>
          <cell r="FB668">
            <v>1851041.0460000001</v>
          </cell>
          <cell r="FC668">
            <v>3050404.72</v>
          </cell>
          <cell r="FI668" t="str">
            <v>WA</v>
          </cell>
          <cell r="FJ668" t="str">
            <v>Kitchen</v>
          </cell>
          <cell r="FK668" t="str">
            <v>EISAnqnx</v>
          </cell>
          <cell r="FL668">
            <v>219704.1</v>
          </cell>
          <cell r="FS668" t="str">
            <v>WA</v>
          </cell>
          <cell r="FT668" t="str">
            <v>EISAq</v>
          </cell>
          <cell r="FV668">
            <v>1077999.2079999999</v>
          </cell>
          <cell r="GD668" t="str">
            <v>ID</v>
          </cell>
          <cell r="GE668">
            <v>5424523.2849999992</v>
          </cell>
          <cell r="GF668">
            <v>3239927.4049999998</v>
          </cell>
          <cell r="GI668">
            <v>2</v>
          </cell>
          <cell r="GJ668">
            <v>1</v>
          </cell>
          <cell r="GK668" t="str">
            <v>ID</v>
          </cell>
          <cell r="GL668">
            <v>1192.4649999999999</v>
          </cell>
          <cell r="GM668" t="str">
            <v>1993-2006</v>
          </cell>
          <cell r="GN668">
            <v>0</v>
          </cell>
          <cell r="GQ668">
            <v>8532965.9217050001</v>
          </cell>
          <cell r="GR668">
            <v>735443.84526249988</v>
          </cell>
          <cell r="GU668" t="str">
            <v>Natural Gas FAF</v>
          </cell>
          <cell r="GX668" t="str">
            <v>Natural Gas Other</v>
          </cell>
          <cell r="GY668" t="str">
            <v>WA</v>
          </cell>
          <cell r="GZ668">
            <v>4956.49267578125</v>
          </cell>
        </row>
        <row r="669">
          <cell r="AD669" t="str">
            <v>OR</v>
          </cell>
          <cell r="AH669" t="str">
            <v>OR</v>
          </cell>
          <cell r="AI669" t="str">
            <v>1993-2006</v>
          </cell>
          <cell r="AJ669">
            <v>1612.692</v>
          </cell>
          <cell r="AK669" t="b">
            <v>1</v>
          </cell>
          <cell r="AN669" t="str">
            <v>OR</v>
          </cell>
          <cell r="AO669" t="str">
            <v>Wood</v>
          </cell>
          <cell r="AP669" t="str">
            <v>Pre 1980</v>
          </cell>
          <cell r="AQ669" t="str">
            <v>Crawlspace</v>
          </cell>
          <cell r="AR669">
            <v>6932.73828125</v>
          </cell>
          <cell r="AU669" t="str">
            <v>No</v>
          </cell>
          <cell r="AV669" t="b">
            <v>0</v>
          </cell>
          <cell r="AX669">
            <v>10676416.953125</v>
          </cell>
          <cell r="AY669" t="b">
            <v>0</v>
          </cell>
          <cell r="AZ669">
            <v>2771557.6311492189</v>
          </cell>
          <cell r="BA669" t="str">
            <v/>
          </cell>
          <cell r="BB669" t="str">
            <v/>
          </cell>
          <cell r="BC669">
            <v>1.0000000405683873</v>
          </cell>
          <cell r="BF669" t="str">
            <v>OR</v>
          </cell>
          <cell r="BG669" t="str">
            <v>Window A/C</v>
          </cell>
          <cell r="BH669" t="str">
            <v>Pre 1980</v>
          </cell>
          <cell r="BI669" t="str">
            <v>Crawlspace</v>
          </cell>
          <cell r="BJ669">
            <v>1612.69177246094</v>
          </cell>
          <cell r="BM669" t="str">
            <v>No</v>
          </cell>
          <cell r="BN669">
            <v>1751383.2648925809</v>
          </cell>
          <cell r="BO669" t="b">
            <v>0</v>
          </cell>
          <cell r="BP669">
            <v>367030.58526425838</v>
          </cell>
          <cell r="BQ669">
            <v>1</v>
          </cell>
          <cell r="BR669">
            <v>1612.69177246094</v>
          </cell>
          <cell r="BU669" t="str">
            <v>WA</v>
          </cell>
          <cell r="BV669" t="str">
            <v>Pre 1980</v>
          </cell>
          <cell r="BW669" t="str">
            <v>Electric Storage - Inside Conditioned Space</v>
          </cell>
          <cell r="BY669">
            <v>2079.9929999999999</v>
          </cell>
          <cell r="BZ669" t="str">
            <v>le55</v>
          </cell>
          <cell r="CF669" t="str">
            <v>Conditioned</v>
          </cell>
          <cell r="CG669">
            <v>1464.694</v>
          </cell>
          <cell r="CH669" t="str">
            <v>WA</v>
          </cell>
          <cell r="CI669" t="str">
            <v>Top-Freezer w/o TTD Ice</v>
          </cell>
          <cell r="CJ669">
            <v>26364.491999999998</v>
          </cell>
          <cell r="CK669" t="b">
            <v>0</v>
          </cell>
          <cell r="CQ669" t="str">
            <v>Unconditioned</v>
          </cell>
          <cell r="CR669">
            <v>4360.1880000000001</v>
          </cell>
          <cell r="CS669" t="str">
            <v>WA</v>
          </cell>
          <cell r="CT669" t="str">
            <v>Upright</v>
          </cell>
          <cell r="CU669">
            <v>69763.008000000002</v>
          </cell>
          <cell r="CV669" t="b">
            <v>0</v>
          </cell>
          <cell r="CZ669">
            <v>1144.6790000000001</v>
          </cell>
          <cell r="DA669" t="str">
            <v>MT</v>
          </cell>
          <cell r="DC669" t="str">
            <v>Horizontal Axis</v>
          </cell>
          <cell r="DG669" t="str">
            <v>Electric</v>
          </cell>
          <cell r="DH669">
            <v>1192.4649999999999</v>
          </cell>
          <cell r="DI669" t="str">
            <v>ID</v>
          </cell>
          <cell r="DL669" t="str">
            <v>Gas</v>
          </cell>
          <cell r="DM669" t="str">
            <v>Gas</v>
          </cell>
          <cell r="DN669">
            <v>1612.692</v>
          </cell>
          <cell r="DO669" t="str">
            <v>OR</v>
          </cell>
          <cell r="DS669">
            <v>4956.4930000000004</v>
          </cell>
          <cell r="DT669" t="str">
            <v>WA</v>
          </cell>
          <cell r="DU669" t="str">
            <v>gt46</v>
          </cell>
          <cell r="DX669" t="b">
            <v>0</v>
          </cell>
          <cell r="DY669">
            <v>4956.4930000000004</v>
          </cell>
          <cell r="DZ669" t="str">
            <v>WA</v>
          </cell>
          <cell r="EC669" t="str">
            <v>Desktop</v>
          </cell>
          <cell r="ED669">
            <v>6932.7380000000003</v>
          </cell>
          <cell r="EE669" t="str">
            <v>OR</v>
          </cell>
          <cell r="EH669" t="str">
            <v>le20</v>
          </cell>
          <cell r="EI669">
            <v>1144.6790000000001</v>
          </cell>
          <cell r="EJ669" t="str">
            <v>MT</v>
          </cell>
          <cell r="EO669">
            <v>8264.9449999999997</v>
          </cell>
          <cell r="EP669" t="str">
            <v>OR</v>
          </cell>
          <cell r="ES669">
            <v>2079.9929999999999</v>
          </cell>
          <cell r="ET669" t="str">
            <v>WA</v>
          </cell>
          <cell r="EZ669" t="str">
            <v>OR</v>
          </cell>
          <cell r="FA669" t="str">
            <v>Other</v>
          </cell>
          <cell r="FB669">
            <v>3015741.0300000003</v>
          </cell>
          <cell r="FC669">
            <v>3535696.3800000004</v>
          </cell>
          <cell r="FI669" t="str">
            <v>WA</v>
          </cell>
          <cell r="FJ669" t="str">
            <v>Kitchen</v>
          </cell>
          <cell r="FK669" t="str">
            <v>EISAx</v>
          </cell>
          <cell r="FL669">
            <v>131822.46</v>
          </cell>
          <cell r="FS669" t="str">
            <v>WA</v>
          </cell>
          <cell r="FT669" t="str">
            <v>EISAx</v>
          </cell>
          <cell r="FV669">
            <v>530984.74</v>
          </cell>
          <cell r="GD669" t="str">
            <v>OR</v>
          </cell>
          <cell r="GE669">
            <v>3378589.74</v>
          </cell>
          <cell r="GF669">
            <v>2062633.068</v>
          </cell>
          <cell r="GI669">
            <v>1</v>
          </cell>
          <cell r="GJ669">
            <v>1</v>
          </cell>
          <cell r="GK669" t="str">
            <v>OR</v>
          </cell>
          <cell r="GL669">
            <v>1612.692</v>
          </cell>
          <cell r="GM669" t="str">
            <v>1993-2006</v>
          </cell>
          <cell r="GN669">
            <v>-1</v>
          </cell>
          <cell r="GQ669">
            <v>7983844.6213439992</v>
          </cell>
          <cell r="GR669">
            <v>983379.26429999992</v>
          </cell>
          <cell r="GU669" t="str">
            <v>Natural Gas FAF</v>
          </cell>
          <cell r="GX669" t="str">
            <v>Baseboard/Wall/Radiant</v>
          </cell>
          <cell r="GY669" t="str">
            <v>WA</v>
          </cell>
          <cell r="GZ669">
            <v>1524.76245117188</v>
          </cell>
        </row>
        <row r="670">
          <cell r="AD670" t="str">
            <v>OR</v>
          </cell>
          <cell r="AH670" t="str">
            <v>OR</v>
          </cell>
          <cell r="AI670" t="str">
            <v>Pre 1980</v>
          </cell>
          <cell r="AJ670">
            <v>1925.059</v>
          </cell>
          <cell r="AK670" t="b">
            <v>1</v>
          </cell>
          <cell r="AN670" t="str">
            <v>OR</v>
          </cell>
          <cell r="AO670" t="str">
            <v>Natural Gas Other</v>
          </cell>
          <cell r="AP670" t="str">
            <v>Pre 1980</v>
          </cell>
          <cell r="AQ670" t="str">
            <v>Crawlspace</v>
          </cell>
          <cell r="AR670">
            <v>6932.73828125</v>
          </cell>
          <cell r="AU670" t="str">
            <v>No</v>
          </cell>
          <cell r="AV670" t="b">
            <v>1</v>
          </cell>
          <cell r="AX670">
            <v>10676416.953125</v>
          </cell>
          <cell r="AY670" t="b">
            <v>0</v>
          </cell>
          <cell r="AZ670">
            <v>2771557.6311492189</v>
          </cell>
          <cell r="BA670">
            <v>1</v>
          </cell>
          <cell r="BB670">
            <v>6932.73828125</v>
          </cell>
          <cell r="BC670">
            <v>1.0000000405683873</v>
          </cell>
          <cell r="BF670" t="str">
            <v>OR</v>
          </cell>
          <cell r="BG670" t="str">
            <v>Central Air Conditioning (Ducted System)</v>
          </cell>
          <cell r="BH670" t="str">
            <v>Pre 1980</v>
          </cell>
          <cell r="BI670" t="str">
            <v>Slab on Grade</v>
          </cell>
          <cell r="BJ670">
            <v>168.713064540906</v>
          </cell>
          <cell r="BM670" t="str">
            <v>No</v>
          </cell>
          <cell r="BN670">
            <v>300309.25488281267</v>
          </cell>
          <cell r="BO670" t="b">
            <v>0</v>
          </cell>
          <cell r="BP670">
            <v>179100.3904985605</v>
          </cell>
          <cell r="BQ670">
            <v>0.5</v>
          </cell>
          <cell r="BR670">
            <v>84.356532270453002</v>
          </cell>
          <cell r="BU670" t="str">
            <v>WA</v>
          </cell>
          <cell r="BV670" t="str">
            <v>Pre 1980</v>
          </cell>
          <cell r="BW670" t="str">
            <v>Gas Storage Inside Conditioned Space</v>
          </cell>
          <cell r="BY670">
            <v>12271.31</v>
          </cell>
          <cell r="BZ670" t="str">
            <v>le55</v>
          </cell>
          <cell r="CF670" t="str">
            <v>Conditioned</v>
          </cell>
          <cell r="CG670">
            <v>2003.7159999999999</v>
          </cell>
          <cell r="CH670" t="str">
            <v>WA</v>
          </cell>
          <cell r="CI670" t="str">
            <v>Side-by-Side w/ TTD Ice</v>
          </cell>
          <cell r="CJ670">
            <v>52096.615999999995</v>
          </cell>
          <cell r="CK670" t="b">
            <v>0</v>
          </cell>
          <cell r="CQ670" t="str">
            <v>Unconditioned</v>
          </cell>
          <cell r="CR670">
            <v>1904.288</v>
          </cell>
          <cell r="CS670" t="str">
            <v>WA</v>
          </cell>
          <cell r="CT670" t="str">
            <v>Upright</v>
          </cell>
          <cell r="CU670">
            <v>38085.760000000002</v>
          </cell>
          <cell r="CV670" t="b">
            <v>0</v>
          </cell>
          <cell r="CZ670">
            <v>2130.886</v>
          </cell>
          <cell r="DA670" t="str">
            <v>MT</v>
          </cell>
          <cell r="DC670" t="str">
            <v>Vertical Axis</v>
          </cell>
          <cell r="DG670" t="str">
            <v>Electric</v>
          </cell>
          <cell r="DH670">
            <v>1612.692</v>
          </cell>
          <cell r="DI670" t="str">
            <v>OR</v>
          </cell>
          <cell r="DL670" t="str">
            <v>Electric</v>
          </cell>
          <cell r="DM670" t="str">
            <v>Electric</v>
          </cell>
          <cell r="DN670">
            <v>1612.692</v>
          </cell>
          <cell r="DO670" t="str">
            <v>OR</v>
          </cell>
          <cell r="DS670">
            <v>4956.4930000000004</v>
          </cell>
          <cell r="DT670" t="str">
            <v>WA</v>
          </cell>
          <cell r="DU670" t="str">
            <v>32to46</v>
          </cell>
          <cell r="DX670" t="b">
            <v>0</v>
          </cell>
          <cell r="DY670">
            <v>1524.7619999999999</v>
          </cell>
          <cell r="DZ670" t="str">
            <v>WA</v>
          </cell>
          <cell r="EC670" t="str">
            <v>Laptop</v>
          </cell>
          <cell r="ED670">
            <v>6932.7380000000003</v>
          </cell>
          <cell r="EE670" t="str">
            <v>OR</v>
          </cell>
          <cell r="EH670" t="str">
            <v>le20</v>
          </cell>
          <cell r="EI670">
            <v>1904.288</v>
          </cell>
          <cell r="EJ670" t="str">
            <v>WA</v>
          </cell>
          <cell r="EO670">
            <v>2079.9929999999999</v>
          </cell>
          <cell r="EP670" t="str">
            <v>WA</v>
          </cell>
          <cell r="ES670">
            <v>2079.9929999999999</v>
          </cell>
          <cell r="ET670" t="str">
            <v>WA</v>
          </cell>
          <cell r="EZ670" t="str">
            <v>OR</v>
          </cell>
          <cell r="FA670" t="str">
            <v>Bathroom</v>
          </cell>
          <cell r="FB670">
            <v>7279374.9000000004</v>
          </cell>
          <cell r="FC670">
            <v>1171632.7220000001</v>
          </cell>
          <cell r="FI670" t="str">
            <v>WA</v>
          </cell>
          <cell r="FJ670" t="str">
            <v>Living Room/Family Room</v>
          </cell>
          <cell r="FK670" t="str">
            <v>EISAnqnx</v>
          </cell>
          <cell r="FL670">
            <v>1244989.8999999999</v>
          </cell>
          <cell r="FS670" t="str">
            <v>WA</v>
          </cell>
          <cell r="FT670" t="str">
            <v>EISAnqnx</v>
          </cell>
          <cell r="FV670">
            <v>1867833.45</v>
          </cell>
          <cell r="GD670" t="str">
            <v>OR</v>
          </cell>
          <cell r="GE670">
            <v>8726292.4470000006</v>
          </cell>
          <cell r="GF670">
            <v>3118595.58</v>
          </cell>
          <cell r="GI670">
            <v>1</v>
          </cell>
          <cell r="GJ670">
            <v>3</v>
          </cell>
          <cell r="GK670" t="str">
            <v>OR</v>
          </cell>
          <cell r="GL670">
            <v>1925.059</v>
          </cell>
          <cell r="GM670" t="str">
            <v>Pre 1980</v>
          </cell>
          <cell r="GN670">
            <v>-1</v>
          </cell>
          <cell r="GQ670">
            <v>10603113.318577999</v>
          </cell>
          <cell r="GR670">
            <v>1600623.9940825</v>
          </cell>
          <cell r="GU670" t="str">
            <v>Natural Gas FAF</v>
          </cell>
          <cell r="GX670" t="str">
            <v>Baseboard/Wall/Radiant</v>
          </cell>
          <cell r="GY670" t="str">
            <v>WA</v>
          </cell>
          <cell r="GZ670">
            <v>2003.71557617188</v>
          </cell>
        </row>
        <row r="671">
          <cell r="AD671" t="str">
            <v>OR</v>
          </cell>
          <cell r="AH671" t="str">
            <v>OR</v>
          </cell>
          <cell r="AI671" t="str">
            <v>Pre 1980</v>
          </cell>
          <cell r="AJ671">
            <v>1925.059</v>
          </cell>
          <cell r="AK671" t="b">
            <v>1</v>
          </cell>
          <cell r="AN671" t="str">
            <v>WA</v>
          </cell>
          <cell r="AO671" t="str">
            <v>Wood</v>
          </cell>
          <cell r="AP671" t="str">
            <v>Pre 1980</v>
          </cell>
          <cell r="AQ671" t="str">
            <v>Crawlspace</v>
          </cell>
          <cell r="AR671">
            <v>1095.4773016847701</v>
          </cell>
          <cell r="AU671" t="str">
            <v>No</v>
          </cell>
          <cell r="AV671" t="b">
            <v>0</v>
          </cell>
          <cell r="AX671">
            <v>1581869.2236328078</v>
          </cell>
          <cell r="AY671" t="b">
            <v>0</v>
          </cell>
          <cell r="AZ671">
            <v>957903.86615956144</v>
          </cell>
          <cell r="BA671" t="str">
            <v/>
          </cell>
          <cell r="BB671" t="str">
            <v/>
          </cell>
          <cell r="BC671">
            <v>0.74792229754799988</v>
          </cell>
          <cell r="BF671" t="str">
            <v>OR</v>
          </cell>
          <cell r="BG671" t="str">
            <v>Central Air Conditioning (Ducted System)</v>
          </cell>
          <cell r="BH671" t="str">
            <v>Pre 1980</v>
          </cell>
          <cell r="BI671" t="str">
            <v>Crawlspace</v>
          </cell>
          <cell r="BJ671">
            <v>1756.34626163097</v>
          </cell>
          <cell r="BM671" t="str">
            <v>No</v>
          </cell>
          <cell r="BN671">
            <v>3126296.3457031269</v>
          </cell>
          <cell r="BO671" t="b">
            <v>0</v>
          </cell>
          <cell r="BP671">
            <v>1864480.9882670655</v>
          </cell>
          <cell r="BQ671">
            <v>0.5</v>
          </cell>
          <cell r="BR671">
            <v>878.17313081548502</v>
          </cell>
          <cell r="BU671" t="str">
            <v>ID</v>
          </cell>
          <cell r="BV671" t="str">
            <v>Post 2006</v>
          </cell>
          <cell r="BW671" t="str">
            <v>Electric Storage - Inside Conditioned Space</v>
          </cell>
          <cell r="BY671">
            <v>1192.4649999999999</v>
          </cell>
          <cell r="BZ671" t="str">
            <v>le55</v>
          </cell>
          <cell r="CF671" t="str">
            <v>Conditioned</v>
          </cell>
          <cell r="CG671">
            <v>2003.7159999999999</v>
          </cell>
          <cell r="CH671" t="str">
            <v>WA</v>
          </cell>
          <cell r="CI671" t="str">
            <v>Top-Freezer w/o TTD Ice</v>
          </cell>
          <cell r="CJ671">
            <v>36066.887999999999</v>
          </cell>
          <cell r="CK671" t="b">
            <v>0</v>
          </cell>
          <cell r="CQ671" t="str">
            <v>Conditioned</v>
          </cell>
          <cell r="CR671">
            <v>1925.059</v>
          </cell>
          <cell r="CS671" t="str">
            <v>OR</v>
          </cell>
          <cell r="CT671" t="str">
            <v>Chest</v>
          </cell>
          <cell r="CU671">
            <v>19250.59</v>
          </cell>
          <cell r="CV671" t="b">
            <v>0</v>
          </cell>
          <cell r="CZ671">
            <v>1612.692</v>
          </cell>
          <cell r="DA671" t="str">
            <v>OR</v>
          </cell>
          <cell r="DC671" t="str">
            <v>Vertical Axis</v>
          </cell>
          <cell r="DG671" t="str">
            <v>Electric</v>
          </cell>
          <cell r="DH671">
            <v>1144.6790000000001</v>
          </cell>
          <cell r="DI671" t="str">
            <v>MT</v>
          </cell>
          <cell r="DL671" t="str">
            <v>Electric</v>
          </cell>
          <cell r="DM671" t="str">
            <v>Electric</v>
          </cell>
          <cell r="DN671">
            <v>1144.6790000000001</v>
          </cell>
          <cell r="DO671" t="str">
            <v>MT</v>
          </cell>
          <cell r="DS671">
            <v>4956.4930000000004</v>
          </cell>
          <cell r="DT671" t="str">
            <v>WA</v>
          </cell>
          <cell r="DU671" t="str">
            <v>32to46</v>
          </cell>
          <cell r="DX671" t="b">
            <v>1</v>
          </cell>
          <cell r="DY671">
            <v>1524.7619999999999</v>
          </cell>
          <cell r="DZ671" t="str">
            <v>WA</v>
          </cell>
          <cell r="EC671" t="str">
            <v>Laptop</v>
          </cell>
          <cell r="ED671">
            <v>1524.7619999999999</v>
          </cell>
          <cell r="EE671" t="str">
            <v>WA</v>
          </cell>
          <cell r="EH671" t="str">
            <v>le20</v>
          </cell>
          <cell r="EI671">
            <v>1904.288</v>
          </cell>
          <cell r="EJ671" t="str">
            <v>WA</v>
          </cell>
          <cell r="EO671">
            <v>1612.692</v>
          </cell>
          <cell r="EP671" t="str">
            <v>OR</v>
          </cell>
          <cell r="ES671">
            <v>1192.4649999999999</v>
          </cell>
          <cell r="ET671" t="str">
            <v>ID</v>
          </cell>
          <cell r="EZ671" t="str">
            <v>OR</v>
          </cell>
          <cell r="FA671" t="str">
            <v>Bedrooms</v>
          </cell>
          <cell r="FB671">
            <v>3625821.9739999999</v>
          </cell>
          <cell r="FC671">
            <v>2939480.912</v>
          </cell>
          <cell r="FI671" t="str">
            <v>WA</v>
          </cell>
          <cell r="FJ671" t="str">
            <v>Living Room/Family Room</v>
          </cell>
          <cell r="FK671" t="str">
            <v>EISAq</v>
          </cell>
          <cell r="FL671">
            <v>32223.268</v>
          </cell>
          <cell r="FS671" t="str">
            <v>WA</v>
          </cell>
          <cell r="FT671" t="str">
            <v>EISAq</v>
          </cell>
          <cell r="FV671">
            <v>617528.61</v>
          </cell>
          <cell r="GD671" t="str">
            <v>OR</v>
          </cell>
          <cell r="GE671">
            <v>11588855.18</v>
          </cell>
          <cell r="GF671">
            <v>3671087.5129999998</v>
          </cell>
          <cell r="GI671">
            <v>2</v>
          </cell>
          <cell r="GJ671">
            <v>2</v>
          </cell>
          <cell r="GK671" t="str">
            <v>OR</v>
          </cell>
          <cell r="GL671">
            <v>1925.059</v>
          </cell>
          <cell r="GM671" t="str">
            <v>Pre 1980</v>
          </cell>
          <cell r="GN671">
            <v>-1</v>
          </cell>
          <cell r="GQ671">
            <v>13317423.40787</v>
          </cell>
          <cell r="GR671">
            <v>1201607.3898574999</v>
          </cell>
          <cell r="GU671" t="str">
            <v>Natural Gas FAF</v>
          </cell>
          <cell r="GX671" t="str">
            <v>Natural Gas Other</v>
          </cell>
          <cell r="GY671" t="str">
            <v>WA</v>
          </cell>
          <cell r="GZ671">
            <v>2003.71557617188</v>
          </cell>
        </row>
        <row r="672">
          <cell r="AD672" t="str">
            <v>ID</v>
          </cell>
          <cell r="AH672" t="str">
            <v>ID</v>
          </cell>
          <cell r="AI672" t="str">
            <v>1980-1992</v>
          </cell>
          <cell r="AJ672">
            <v>1192.4649999999999</v>
          </cell>
          <cell r="AK672" t="b">
            <v>1</v>
          </cell>
          <cell r="AN672" t="str">
            <v>WA</v>
          </cell>
          <cell r="AO672" t="str">
            <v>Baseboard/Wall/Radiant</v>
          </cell>
          <cell r="AP672" t="str">
            <v>Pre 1980</v>
          </cell>
          <cell r="AQ672" t="str">
            <v>Slab on Grade</v>
          </cell>
          <cell r="AR672">
            <v>369.21642390116398</v>
          </cell>
          <cell r="AU672" t="str">
            <v>No</v>
          </cell>
          <cell r="AV672" t="b">
            <v>1</v>
          </cell>
          <cell r="AX672">
            <v>533148.51611328078</v>
          </cell>
          <cell r="AY672" t="b">
            <v>0</v>
          </cell>
          <cell r="AZ672">
            <v>322849.08081674174</v>
          </cell>
          <cell r="BA672">
            <v>0.25207756232687017</v>
          </cell>
          <cell r="BB672">
            <v>369.21642390116398</v>
          </cell>
          <cell r="BC672">
            <v>0.25207751509951154</v>
          </cell>
          <cell r="BF672" t="str">
            <v>ID</v>
          </cell>
          <cell r="BG672" t="str">
            <v>Central Air Conditioning (Ducted System)</v>
          </cell>
          <cell r="BH672" t="str">
            <v>Post 2006</v>
          </cell>
          <cell r="BI672" t="str">
            <v>Crawlspace</v>
          </cell>
          <cell r="BJ672">
            <v>3785.76440429688</v>
          </cell>
          <cell r="BM672" t="str">
            <v>No</v>
          </cell>
          <cell r="BN672">
            <v>6935520.3886718843</v>
          </cell>
          <cell r="BO672" t="b">
            <v>0</v>
          </cell>
          <cell r="BP672">
            <v>1787409.6701154076</v>
          </cell>
          <cell r="BQ672">
            <v>1</v>
          </cell>
          <cell r="BR672">
            <v>3785.76440429688</v>
          </cell>
          <cell r="BU672" t="str">
            <v>ID</v>
          </cell>
          <cell r="BV672" t="str">
            <v>Post 2006</v>
          </cell>
          <cell r="BW672" t="str">
            <v>Gas Storage Inside Conditioned Space</v>
          </cell>
          <cell r="BY672">
            <v>1192.4649999999999</v>
          </cell>
          <cell r="BZ672" t="str">
            <v>le55</v>
          </cell>
          <cell r="CF672" t="str">
            <v>Conditioned</v>
          </cell>
          <cell r="CG672">
            <v>6932.7380000000003</v>
          </cell>
          <cell r="CH672" t="str">
            <v>OR</v>
          </cell>
          <cell r="CI672" t="str">
            <v>Top-Freezer w/o TTD Ice</v>
          </cell>
          <cell r="CJ672">
            <v>138654.76</v>
          </cell>
          <cell r="CK672" t="b">
            <v>0</v>
          </cell>
          <cell r="CQ672" t="str">
            <v>Conditioned</v>
          </cell>
          <cell r="CR672">
            <v>1904.288</v>
          </cell>
          <cell r="CS672" t="str">
            <v>WA</v>
          </cell>
          <cell r="CT672" t="str">
            <v>Upright</v>
          </cell>
          <cell r="CU672">
            <v>39990.048000000003</v>
          </cell>
          <cell r="CV672" t="b">
            <v>0</v>
          </cell>
          <cell r="CZ672">
            <v>1904.288</v>
          </cell>
          <cell r="DA672" t="str">
            <v>WA</v>
          </cell>
          <cell r="DC672" t="str">
            <v>Vertical Axis</v>
          </cell>
          <cell r="DH672">
            <v>2130.886</v>
          </cell>
          <cell r="DI672" t="str">
            <v>MT</v>
          </cell>
          <cell r="DL672" t="str">
            <v>Electric</v>
          </cell>
          <cell r="DM672" t="str">
            <v>Electric</v>
          </cell>
          <cell r="DN672">
            <v>2079.9929999999999</v>
          </cell>
          <cell r="DO672" t="str">
            <v>WA</v>
          </cell>
          <cell r="DS672">
            <v>2003.7159999999999</v>
          </cell>
          <cell r="DT672" t="str">
            <v>WA</v>
          </cell>
          <cell r="DU672" t="str">
            <v>lt32</v>
          </cell>
          <cell r="DX672" t="b">
            <v>0</v>
          </cell>
          <cell r="DY672">
            <v>1524.7619999999999</v>
          </cell>
          <cell r="DZ672" t="str">
            <v>WA</v>
          </cell>
          <cell r="EC672" t="str">
            <v>Laptop</v>
          </cell>
          <cell r="ED672">
            <v>1524.7619999999999</v>
          </cell>
          <cell r="EE672" t="str">
            <v>WA</v>
          </cell>
          <cell r="EH672" t="str">
            <v>le20</v>
          </cell>
          <cell r="EI672">
            <v>3785.7640000000001</v>
          </cell>
          <cell r="EJ672" t="str">
            <v>ID</v>
          </cell>
          <cell r="EO672">
            <v>2130.886</v>
          </cell>
          <cell r="EP672" t="str">
            <v>MT</v>
          </cell>
          <cell r="ES672">
            <v>2079.9929999999999</v>
          </cell>
          <cell r="ET672" t="str">
            <v>WA</v>
          </cell>
          <cell r="EZ672" t="str">
            <v>OR</v>
          </cell>
          <cell r="FA672" t="str">
            <v>Exterior</v>
          </cell>
          <cell r="FB672">
            <v>7071392.7600000007</v>
          </cell>
          <cell r="FC672">
            <v>19155155.094000001</v>
          </cell>
          <cell r="FI672" t="str">
            <v>WA</v>
          </cell>
          <cell r="FJ672" t="str">
            <v>Living Room/Family Room</v>
          </cell>
          <cell r="FK672" t="str">
            <v>EISAx</v>
          </cell>
          <cell r="FL672">
            <v>703053.12</v>
          </cell>
          <cell r="FS672" t="str">
            <v>WA</v>
          </cell>
          <cell r="FT672" t="str">
            <v>EISAx</v>
          </cell>
          <cell r="FV672">
            <v>45742.86</v>
          </cell>
          <cell r="GD672" t="str">
            <v>ID</v>
          </cell>
          <cell r="GE672">
            <v>1397568.98</v>
          </cell>
          <cell r="GF672">
            <v>1663488.6749999998</v>
          </cell>
          <cell r="GI672">
            <v>2</v>
          </cell>
          <cell r="GJ672">
            <v>2</v>
          </cell>
          <cell r="GK672" t="str">
            <v>ID</v>
          </cell>
          <cell r="GL672">
            <v>1192.4649999999999</v>
          </cell>
          <cell r="GM672" t="str">
            <v>1980-1992</v>
          </cell>
          <cell r="GN672">
            <v>0</v>
          </cell>
          <cell r="GQ672">
            <v>8532965.9217050001</v>
          </cell>
          <cell r="GR672">
            <v>735443.84526249988</v>
          </cell>
          <cell r="GU672" t="str">
            <v>Natural Gas FAF</v>
          </cell>
          <cell r="GX672" t="str">
            <v>Natural Gas Other</v>
          </cell>
          <cell r="GY672" t="str">
            <v>WA</v>
          </cell>
          <cell r="GZ672">
            <v>4956.49267578125</v>
          </cell>
        </row>
        <row r="673">
          <cell r="AD673" t="str">
            <v>OR</v>
          </cell>
          <cell r="AH673" t="str">
            <v>OR</v>
          </cell>
          <cell r="AI673" t="str">
            <v>Pre 1980</v>
          </cell>
          <cell r="AJ673">
            <v>1612.692</v>
          </cell>
          <cell r="AK673" t="b">
            <v>1</v>
          </cell>
          <cell r="AN673" t="str">
            <v>WA</v>
          </cell>
          <cell r="AO673" t="str">
            <v>Wood</v>
          </cell>
          <cell r="AP673" t="str">
            <v>Pre 1980</v>
          </cell>
          <cell r="AQ673" t="str">
            <v>Slab on Grade</v>
          </cell>
          <cell r="AR673">
            <v>369.21642390116398</v>
          </cell>
          <cell r="AU673" t="str">
            <v>No</v>
          </cell>
          <cell r="AV673" t="b">
            <v>0</v>
          </cell>
          <cell r="AX673">
            <v>533148.51611328078</v>
          </cell>
          <cell r="AY673" t="b">
            <v>0</v>
          </cell>
          <cell r="AZ673">
            <v>322849.08081674174</v>
          </cell>
          <cell r="BA673" t="str">
            <v/>
          </cell>
          <cell r="BB673" t="str">
            <v/>
          </cell>
          <cell r="BC673">
            <v>0.25207751509951154</v>
          </cell>
          <cell r="BF673" t="str">
            <v>WA</v>
          </cell>
          <cell r="BG673" t="str">
            <v>Heat Pump (Central System)</v>
          </cell>
          <cell r="BH673" t="str">
            <v>1993-2006</v>
          </cell>
          <cell r="BI673" t="str">
            <v>Crawlspace</v>
          </cell>
          <cell r="BJ673">
            <v>2079.99340820313</v>
          </cell>
          <cell r="BM673" t="str">
            <v>No</v>
          </cell>
          <cell r="BN673">
            <v>5982061.0419922015</v>
          </cell>
          <cell r="BO673" t="b">
            <v>0</v>
          </cell>
          <cell r="BP673">
            <v>1422934.5145168249</v>
          </cell>
          <cell r="BQ673">
            <v>1</v>
          </cell>
          <cell r="BR673">
            <v>2079.99340820313</v>
          </cell>
          <cell r="BU673" t="str">
            <v>OR</v>
          </cell>
          <cell r="BV673" t="str">
            <v>Pre 1980</v>
          </cell>
          <cell r="BW673" t="str">
            <v>Solar/Other</v>
          </cell>
          <cell r="BY673">
            <v>1925.059</v>
          </cell>
          <cell r="BZ673" t="str">
            <v>le55</v>
          </cell>
          <cell r="CF673" t="str">
            <v>Conditioned</v>
          </cell>
          <cell r="CG673">
            <v>2003.7159999999999</v>
          </cell>
          <cell r="CH673" t="str">
            <v>WA</v>
          </cell>
          <cell r="CI673" t="str">
            <v>Bottom-Freezer (Including French Door) w/o TTD Ice</v>
          </cell>
          <cell r="CJ673">
            <v>40074.32</v>
          </cell>
          <cell r="CK673" t="b">
            <v>0</v>
          </cell>
          <cell r="CQ673" t="str">
            <v>Conditioned</v>
          </cell>
          <cell r="CR673">
            <v>1904.288</v>
          </cell>
          <cell r="CS673" t="str">
            <v>WA</v>
          </cell>
          <cell r="CT673" t="str">
            <v>Upright</v>
          </cell>
          <cell r="CU673">
            <v>39990.048000000003</v>
          </cell>
          <cell r="CV673" t="b">
            <v>0</v>
          </cell>
          <cell r="CZ673">
            <v>2130.886</v>
          </cell>
          <cell r="DA673" t="str">
            <v>MT</v>
          </cell>
          <cell r="DC673" t="str">
            <v>Horizontal Axis</v>
          </cell>
          <cell r="DG673" t="str">
            <v>Electric</v>
          </cell>
          <cell r="DH673">
            <v>1612.692</v>
          </cell>
          <cell r="DI673" t="str">
            <v>OR</v>
          </cell>
          <cell r="DL673" t="str">
            <v>Electric</v>
          </cell>
          <cell r="DM673" t="str">
            <v>Electric</v>
          </cell>
          <cell r="DN673">
            <v>2079.9929999999999</v>
          </cell>
          <cell r="DO673" t="str">
            <v>WA</v>
          </cell>
          <cell r="DS673">
            <v>1524.7619999999999</v>
          </cell>
          <cell r="DT673" t="str">
            <v>WA</v>
          </cell>
          <cell r="DU673" t="str">
            <v>lt32</v>
          </cell>
          <cell r="DY673">
            <v>1524.7619999999999</v>
          </cell>
          <cell r="DZ673" t="str">
            <v>WA</v>
          </cell>
          <cell r="EC673" t="str">
            <v>Laptop</v>
          </cell>
          <cell r="ED673">
            <v>1524.7619999999999</v>
          </cell>
          <cell r="EE673" t="str">
            <v>WA</v>
          </cell>
          <cell r="EH673" t="str">
            <v>le20</v>
          </cell>
          <cell r="EI673">
            <v>1612.692</v>
          </cell>
          <cell r="EJ673" t="str">
            <v>OR</v>
          </cell>
          <cell r="EO673">
            <v>2130.886</v>
          </cell>
          <cell r="EP673" t="str">
            <v>MT</v>
          </cell>
          <cell r="ES673">
            <v>1904.288</v>
          </cell>
          <cell r="ET673" t="str">
            <v>WA</v>
          </cell>
          <cell r="EZ673" t="str">
            <v>OR</v>
          </cell>
          <cell r="FA673" t="str">
            <v>Garage</v>
          </cell>
          <cell r="FB673">
            <v>1684655.334</v>
          </cell>
          <cell r="FC673">
            <v>3667418.4020000002</v>
          </cell>
          <cell r="FI673" t="str">
            <v>WA</v>
          </cell>
          <cell r="FJ673" t="str">
            <v>Other</v>
          </cell>
          <cell r="FK673" t="str">
            <v>EISAnqnx</v>
          </cell>
          <cell r="FL673">
            <v>2416745.1</v>
          </cell>
          <cell r="FS673" t="str">
            <v>WA</v>
          </cell>
          <cell r="FT673" t="str">
            <v>EISAnqnx</v>
          </cell>
          <cell r="FV673">
            <v>7335609.6400000006</v>
          </cell>
          <cell r="GD673" t="str">
            <v>OR</v>
          </cell>
          <cell r="GE673">
            <v>4072047.3</v>
          </cell>
          <cell r="GF673">
            <v>2631913.344</v>
          </cell>
          <cell r="GI673">
            <v>1</v>
          </cell>
          <cell r="GJ673">
            <v>2</v>
          </cell>
          <cell r="GK673" t="str">
            <v>OR</v>
          </cell>
          <cell r="GL673">
            <v>1612.692</v>
          </cell>
          <cell r="GM673" t="str">
            <v>Pre 1980</v>
          </cell>
          <cell r="GN673">
            <v>0</v>
          </cell>
          <cell r="GQ673">
            <v>8447164.5821759999</v>
          </cell>
          <cell r="GR673">
            <v>929301.66980999988</v>
          </cell>
          <cell r="GU673" t="str">
            <v>Wood</v>
          </cell>
          <cell r="GX673" t="str">
            <v>Baseboard/Wall/Radiant</v>
          </cell>
          <cell r="GY673" t="str">
            <v>OR</v>
          </cell>
          <cell r="GZ673">
            <v>1188.02661132813</v>
          </cell>
        </row>
        <row r="674">
          <cell r="AD674" t="str">
            <v>MT</v>
          </cell>
          <cell r="AH674" t="str">
            <v>MT</v>
          </cell>
          <cell r="AI674" t="str">
            <v>1993-2006</v>
          </cell>
          <cell r="AJ674">
            <v>1144.6790000000001</v>
          </cell>
          <cell r="AK674" t="b">
            <v>1</v>
          </cell>
          <cell r="AN674" t="str">
            <v>WA</v>
          </cell>
          <cell r="AO674" t="str">
            <v>Baseboard/Wall/Radiant</v>
          </cell>
          <cell r="AP674" t="str">
            <v>Pre 1980</v>
          </cell>
          <cell r="AQ674" t="str">
            <v>Slab on Grade</v>
          </cell>
          <cell r="AR674">
            <v>369.21642390116398</v>
          </cell>
          <cell r="AU674" t="str">
            <v>No</v>
          </cell>
          <cell r="AV674" t="b">
            <v>0</v>
          </cell>
          <cell r="AX674">
            <v>533148.51611328078</v>
          </cell>
          <cell r="AY674" t="b">
            <v>0</v>
          </cell>
          <cell r="AZ674">
            <v>322849.08081674174</v>
          </cell>
          <cell r="BA674" t="str">
            <v/>
          </cell>
          <cell r="BB674" t="str">
            <v/>
          </cell>
          <cell r="BC674">
            <v>0.25207751509951154</v>
          </cell>
          <cell r="BF674" t="str">
            <v>WA</v>
          </cell>
          <cell r="BG674" t="str">
            <v>Central Air Conditioning (Ducted System)</v>
          </cell>
          <cell r="BH674" t="str">
            <v>1980-1992</v>
          </cell>
          <cell r="BI674" t="str">
            <v>Crawlspace</v>
          </cell>
          <cell r="BJ674">
            <v>2079.99340820313</v>
          </cell>
          <cell r="BM674" t="str">
            <v>No</v>
          </cell>
          <cell r="BN674">
            <v>7383976.5991211114</v>
          </cell>
          <cell r="BO674" t="b">
            <v>0</v>
          </cell>
          <cell r="BP674">
            <v>1644832.579290092</v>
          </cell>
          <cell r="BQ674">
            <v>1</v>
          </cell>
          <cell r="BR674">
            <v>2079.99340820313</v>
          </cell>
          <cell r="BU674" t="str">
            <v>OR</v>
          </cell>
          <cell r="BV674" t="str">
            <v>1993-2006</v>
          </cell>
          <cell r="BW674" t="str">
            <v>Solar/Other</v>
          </cell>
          <cell r="BY674">
            <v>1925.059</v>
          </cell>
          <cell r="BZ674" t="str">
            <v>gt55</v>
          </cell>
          <cell r="CF674" t="str">
            <v>Conditioned</v>
          </cell>
          <cell r="CG674">
            <v>1150.8789999999999</v>
          </cell>
          <cell r="CH674" t="str">
            <v>WA</v>
          </cell>
          <cell r="CI674" t="str">
            <v>Side-by-Side w/ TTD Ice</v>
          </cell>
          <cell r="CJ674">
            <v>25319.337999999996</v>
          </cell>
          <cell r="CK674" t="b">
            <v>0</v>
          </cell>
          <cell r="CQ674" t="str">
            <v>Conditioned</v>
          </cell>
          <cell r="CR674">
            <v>1192.4649999999999</v>
          </cell>
          <cell r="CS674" t="str">
            <v>ID</v>
          </cell>
          <cell r="CT674" t="str">
            <v>Chest</v>
          </cell>
          <cell r="CU674">
            <v>27426.695</v>
          </cell>
          <cell r="CV674" t="b">
            <v>0</v>
          </cell>
          <cell r="CZ674">
            <v>1925.059</v>
          </cell>
          <cell r="DA674" t="str">
            <v>OR</v>
          </cell>
          <cell r="DC674" t="str">
            <v>Horizontal Axis</v>
          </cell>
          <cell r="DG674" t="str">
            <v>Electric</v>
          </cell>
          <cell r="DH674">
            <v>1904.288</v>
          </cell>
          <cell r="DI674" t="str">
            <v>WA</v>
          </cell>
          <cell r="DL674" t="str">
            <v>Electric</v>
          </cell>
          <cell r="DM674" t="str">
            <v>Electric</v>
          </cell>
          <cell r="DN674">
            <v>12271.31</v>
          </cell>
          <cell r="DO674" t="str">
            <v>WA</v>
          </cell>
          <cell r="DS674">
            <v>6932.7380000000003</v>
          </cell>
          <cell r="DT674" t="str">
            <v>OR</v>
          </cell>
          <cell r="DU674" t="str">
            <v>lt32</v>
          </cell>
          <cell r="DX674" t="b">
            <v>1</v>
          </cell>
          <cell r="DY674">
            <v>6932.7380000000003</v>
          </cell>
          <cell r="DZ674" t="str">
            <v>OR</v>
          </cell>
          <cell r="EC674" t="str">
            <v>Desktop</v>
          </cell>
          <cell r="ED674">
            <v>1524.7619999999999</v>
          </cell>
          <cell r="EE674" t="str">
            <v>WA</v>
          </cell>
          <cell r="EH674" t="str">
            <v>gt20</v>
          </cell>
          <cell r="EI674">
            <v>2079.9929999999999</v>
          </cell>
          <cell r="EJ674" t="str">
            <v>WA</v>
          </cell>
          <cell r="EO674">
            <v>2130.886</v>
          </cell>
          <cell r="EP674" t="str">
            <v>MT</v>
          </cell>
          <cell r="ES674">
            <v>1612.692</v>
          </cell>
          <cell r="ET674" t="str">
            <v>OR</v>
          </cell>
          <cell r="EZ674" t="str">
            <v>OR</v>
          </cell>
          <cell r="FA674" t="str">
            <v>Kitchen</v>
          </cell>
          <cell r="FB674">
            <v>1663857.12</v>
          </cell>
          <cell r="FC674">
            <v>859659.51199999999</v>
          </cell>
          <cell r="FI674" t="str">
            <v>WA</v>
          </cell>
          <cell r="FJ674" t="str">
            <v>Other</v>
          </cell>
          <cell r="FK674" t="str">
            <v>EISAq</v>
          </cell>
          <cell r="FL674">
            <v>342738.39600000001</v>
          </cell>
          <cell r="FS674" t="str">
            <v>WA</v>
          </cell>
          <cell r="FT674" t="str">
            <v>EISAx</v>
          </cell>
          <cell r="FV674">
            <v>11399933.9</v>
          </cell>
          <cell r="GD674" t="str">
            <v>MT</v>
          </cell>
          <cell r="GE674">
            <v>3645802.6150000002</v>
          </cell>
          <cell r="GF674">
            <v>1565920.8720000002</v>
          </cell>
          <cell r="GI674">
            <v>3</v>
          </cell>
          <cell r="GJ674">
            <v>2</v>
          </cell>
          <cell r="GK674" t="str">
            <v>MT</v>
          </cell>
          <cell r="GL674">
            <v>1144.6790000000001</v>
          </cell>
          <cell r="GM674" t="str">
            <v>1993-2006</v>
          </cell>
          <cell r="GN674">
            <v>0</v>
          </cell>
          <cell r="GQ674">
            <v>9416870.0613130014</v>
          </cell>
          <cell r="GR674">
            <v>572173.52154500003</v>
          </cell>
          <cell r="GU674" t="str">
            <v>Natural Gas FAF</v>
          </cell>
          <cell r="GX674" t="str">
            <v>Baseboard/Wall/Radiant</v>
          </cell>
          <cell r="GY674" t="str">
            <v>WA</v>
          </cell>
          <cell r="GZ674">
            <v>1524.76245117188</v>
          </cell>
        </row>
        <row r="675">
          <cell r="AD675" t="str">
            <v>MT</v>
          </cell>
          <cell r="AH675" t="str">
            <v>MT</v>
          </cell>
          <cell r="AJ675">
            <v>2130.886</v>
          </cell>
          <cell r="AK675" t="b">
            <v>0</v>
          </cell>
          <cell r="AN675" t="str">
            <v>WA</v>
          </cell>
          <cell r="AO675" t="str">
            <v>Baseboard/Wall/Radiant</v>
          </cell>
          <cell r="AP675" t="str">
            <v>Pre 1980</v>
          </cell>
          <cell r="AQ675" t="str">
            <v>Crawlspace</v>
          </cell>
          <cell r="AR675">
            <v>1095.4773016847701</v>
          </cell>
          <cell r="AU675" t="str">
            <v>No</v>
          </cell>
          <cell r="AV675" t="b">
            <v>0</v>
          </cell>
          <cell r="AX675">
            <v>1581869.2236328078</v>
          </cell>
          <cell r="AY675" t="b">
            <v>0</v>
          </cell>
          <cell r="AZ675">
            <v>957903.86615956144</v>
          </cell>
          <cell r="BA675" t="str">
            <v/>
          </cell>
          <cell r="BB675" t="str">
            <v/>
          </cell>
          <cell r="BC675">
            <v>0.74792229754799988</v>
          </cell>
          <cell r="BF675" t="str">
            <v>WA</v>
          </cell>
          <cell r="BG675" t="str">
            <v>Central Air Conditioning (Ducted System)</v>
          </cell>
          <cell r="BH675" t="str">
            <v>Pre 1980</v>
          </cell>
          <cell r="BI675" t="str">
            <v>Slab on Grade</v>
          </cell>
          <cell r="BJ675">
            <v>367.959521844287</v>
          </cell>
          <cell r="BM675" t="str">
            <v>No</v>
          </cell>
          <cell r="BN675">
            <v>748797.62695312407</v>
          </cell>
          <cell r="BO675" t="b">
            <v>0</v>
          </cell>
          <cell r="BP675">
            <v>260050.93975323552</v>
          </cell>
          <cell r="BQ675">
            <v>0.5</v>
          </cell>
          <cell r="BR675">
            <v>183.9797609221435</v>
          </cell>
          <cell r="BU675" t="str">
            <v>OR</v>
          </cell>
          <cell r="BV675" t="str">
            <v>1993-2006</v>
          </cell>
          <cell r="BW675" t="str">
            <v>Gas Storage Outside Conditioned Space</v>
          </cell>
          <cell r="BY675">
            <v>1612.692</v>
          </cell>
          <cell r="BZ675" t="str">
            <v>le55</v>
          </cell>
          <cell r="CF675" t="str">
            <v>Conditioned</v>
          </cell>
          <cell r="CG675">
            <v>4956.4930000000004</v>
          </cell>
          <cell r="CH675" t="str">
            <v>WA</v>
          </cell>
          <cell r="CI675" t="str">
            <v>Top-Freezer w/o TTD Ice</v>
          </cell>
          <cell r="CJ675">
            <v>104086.353</v>
          </cell>
          <cell r="CK675" t="b">
            <v>0</v>
          </cell>
          <cell r="CQ675" t="str">
            <v>Conditioned</v>
          </cell>
          <cell r="CR675">
            <v>2130.886</v>
          </cell>
          <cell r="CS675" t="str">
            <v>MT</v>
          </cell>
          <cell r="CT675" t="str">
            <v>Chest</v>
          </cell>
          <cell r="CU675">
            <v>34094.175999999999</v>
          </cell>
          <cell r="CV675" t="b">
            <v>0</v>
          </cell>
          <cell r="CZ675">
            <v>8264.9449999999997</v>
          </cell>
          <cell r="DA675" t="str">
            <v>OR</v>
          </cell>
          <cell r="DC675" t="str">
            <v>Vertical Axis</v>
          </cell>
          <cell r="DG675" t="str">
            <v>Electric</v>
          </cell>
          <cell r="DH675">
            <v>2130.886</v>
          </cell>
          <cell r="DI675" t="str">
            <v>MT</v>
          </cell>
          <cell r="DL675" t="str">
            <v>Gas</v>
          </cell>
          <cell r="DM675" t="str">
            <v>Gas</v>
          </cell>
          <cell r="DN675">
            <v>1192.4649999999999</v>
          </cell>
          <cell r="DO675" t="str">
            <v>ID</v>
          </cell>
          <cell r="DS675">
            <v>6932.7380000000003</v>
          </cell>
          <cell r="DT675" t="str">
            <v>OR</v>
          </cell>
          <cell r="DU675" t="str">
            <v>lt32</v>
          </cell>
          <cell r="DX675" t="b">
            <v>1</v>
          </cell>
          <cell r="DY675">
            <v>6932.7380000000003</v>
          </cell>
          <cell r="DZ675" t="str">
            <v>OR</v>
          </cell>
          <cell r="EC675" t="str">
            <v>Laptop</v>
          </cell>
          <cell r="ED675">
            <v>1524.7619999999999</v>
          </cell>
          <cell r="EE675" t="str">
            <v>WA</v>
          </cell>
          <cell r="EH675" t="str">
            <v>gt20</v>
          </cell>
          <cell r="EI675">
            <v>3785.7640000000001</v>
          </cell>
          <cell r="EJ675" t="str">
            <v>ID</v>
          </cell>
          <cell r="EO675">
            <v>1925.059</v>
          </cell>
          <cell r="EP675" t="str">
            <v>OR</v>
          </cell>
          <cell r="ES675">
            <v>2079.9929999999999</v>
          </cell>
          <cell r="ET675" t="str">
            <v>WA</v>
          </cell>
          <cell r="EZ675" t="str">
            <v>OR</v>
          </cell>
          <cell r="FA675" t="str">
            <v>Living Room/Family Room</v>
          </cell>
          <cell r="FB675">
            <v>6655428.4800000004</v>
          </cell>
          <cell r="FC675">
            <v>3133597.5760000004</v>
          </cell>
          <cell r="FI675" t="str">
            <v>WA</v>
          </cell>
          <cell r="FJ675" t="str">
            <v>Other</v>
          </cell>
          <cell r="FK675" t="str">
            <v>EISAx</v>
          </cell>
          <cell r="FL675">
            <v>351526.56</v>
          </cell>
          <cell r="FS675" t="str">
            <v>OR</v>
          </cell>
          <cell r="FT675" t="str">
            <v>EISAnqnx</v>
          </cell>
          <cell r="FV675">
            <v>760337.28</v>
          </cell>
          <cell r="GD675" t="str">
            <v>MT</v>
          </cell>
          <cell r="GE675">
            <v>1540630.578</v>
          </cell>
          <cell r="GF675">
            <v>1551285.0079999999</v>
          </cell>
          <cell r="GI675">
            <v>3</v>
          </cell>
          <cell r="GJ675">
            <v>2</v>
          </cell>
          <cell r="GK675" t="str">
            <v>MT</v>
          </cell>
          <cell r="GL675">
            <v>2130.886</v>
          </cell>
          <cell r="GN675">
            <v>0</v>
          </cell>
          <cell r="GQ675">
            <v>16829716.319139998</v>
          </cell>
          <cell r="GR675">
            <v>1190557.9714900001</v>
          </cell>
          <cell r="GU675" t="str">
            <v>Natural Gas FAF</v>
          </cell>
          <cell r="GX675" t="str">
            <v>Wood</v>
          </cell>
          <cell r="GY675" t="str">
            <v>WA</v>
          </cell>
          <cell r="GZ675">
            <v>1524.76245117188</v>
          </cell>
        </row>
        <row r="676">
          <cell r="AD676" t="str">
            <v>OR</v>
          </cell>
          <cell r="AH676" t="str">
            <v>OR</v>
          </cell>
          <cell r="AI676" t="str">
            <v>Pre 1980</v>
          </cell>
          <cell r="AJ676">
            <v>1612.692</v>
          </cell>
          <cell r="AK676" t="b">
            <v>1</v>
          </cell>
          <cell r="AN676" t="str">
            <v>WA</v>
          </cell>
          <cell r="AO676" t="str">
            <v>Baseboard/Wall/Radiant</v>
          </cell>
          <cell r="AP676" t="str">
            <v>Pre 1980</v>
          </cell>
          <cell r="AQ676" t="str">
            <v>Slab on Grade</v>
          </cell>
          <cell r="AR676">
            <v>369.21642390116398</v>
          </cell>
          <cell r="AU676" t="str">
            <v>No</v>
          </cell>
          <cell r="AV676" t="b">
            <v>0</v>
          </cell>
          <cell r="AX676">
            <v>533148.51611328078</v>
          </cell>
          <cell r="AY676" t="b">
            <v>0</v>
          </cell>
          <cell r="AZ676">
            <v>322849.08081674174</v>
          </cell>
          <cell r="BA676" t="str">
            <v/>
          </cell>
          <cell r="BB676" t="str">
            <v/>
          </cell>
          <cell r="BC676">
            <v>0.25207751509951154</v>
          </cell>
          <cell r="BF676" t="str">
            <v>WA</v>
          </cell>
          <cell r="BG676" t="str">
            <v>Central Air Conditioning (Ducted System)</v>
          </cell>
          <cell r="BH676" t="str">
            <v>Pre 1980</v>
          </cell>
          <cell r="BI676" t="str">
            <v>Crawlspace</v>
          </cell>
          <cell r="BJ676">
            <v>1712.0338863588399</v>
          </cell>
          <cell r="BM676" t="str">
            <v>No</v>
          </cell>
          <cell r="BN676">
            <v>3483988.9587402395</v>
          </cell>
          <cell r="BO676" t="b">
            <v>0</v>
          </cell>
          <cell r="BP676">
            <v>1209959.2335740852</v>
          </cell>
          <cell r="BQ676">
            <v>0.5</v>
          </cell>
          <cell r="BR676">
            <v>856.01694317941997</v>
          </cell>
          <cell r="BU676" t="str">
            <v>WA</v>
          </cell>
          <cell r="BV676" t="str">
            <v>Post 2006</v>
          </cell>
          <cell r="BW676" t="str">
            <v>Electric Storage - Inside Conditioned Space</v>
          </cell>
          <cell r="BY676">
            <v>2079.9929999999999</v>
          </cell>
          <cell r="BZ676" t="str">
            <v/>
          </cell>
          <cell r="CF676" t="str">
            <v>Conditioned</v>
          </cell>
          <cell r="CG676">
            <v>6932.7380000000003</v>
          </cell>
          <cell r="CH676" t="str">
            <v>OR</v>
          </cell>
          <cell r="CI676" t="str">
            <v>Side-by-Side w/ TTD Ice</v>
          </cell>
          <cell r="CJ676">
            <v>138654.76</v>
          </cell>
          <cell r="CK676" t="b">
            <v>0</v>
          </cell>
          <cell r="CQ676" t="str">
            <v>Unconditioned</v>
          </cell>
          <cell r="CR676">
            <v>3785.7640000000001</v>
          </cell>
          <cell r="CS676" t="str">
            <v>ID</v>
          </cell>
          <cell r="CT676" t="str">
            <v>Chest</v>
          </cell>
          <cell r="CU676">
            <v>75715.28</v>
          </cell>
          <cell r="CV676" t="b">
            <v>0</v>
          </cell>
          <cell r="CZ676">
            <v>1192.4649999999999</v>
          </cell>
          <cell r="DA676" t="str">
            <v>ID</v>
          </cell>
          <cell r="DC676" t="str">
            <v>Vertical Axis</v>
          </cell>
          <cell r="DG676" t="str">
            <v>Electric</v>
          </cell>
          <cell r="DH676">
            <v>1925.059</v>
          </cell>
          <cell r="DI676" t="str">
            <v>OR</v>
          </cell>
          <cell r="DL676" t="str">
            <v>Electric</v>
          </cell>
          <cell r="DM676" t="str">
            <v>Electric</v>
          </cell>
          <cell r="DN676">
            <v>1925.059</v>
          </cell>
          <cell r="DO676" t="str">
            <v>OR</v>
          </cell>
          <cell r="DS676">
            <v>6932.7380000000003</v>
          </cell>
          <cell r="DT676" t="str">
            <v>OR</v>
          </cell>
          <cell r="DU676" t="str">
            <v>32to46</v>
          </cell>
          <cell r="DX676" t="b">
            <v>1</v>
          </cell>
          <cell r="DY676">
            <v>2003.7159999999999</v>
          </cell>
          <cell r="DZ676" t="str">
            <v>WA</v>
          </cell>
          <cell r="EC676" t="str">
            <v>Laptop</v>
          </cell>
          <cell r="ED676">
            <v>1524.7619999999999</v>
          </cell>
          <cell r="EE676" t="str">
            <v>WA</v>
          </cell>
          <cell r="EH676" t="str">
            <v>le20</v>
          </cell>
          <cell r="EI676">
            <v>3785.7640000000001</v>
          </cell>
          <cell r="EJ676" t="str">
            <v>ID</v>
          </cell>
          <cell r="EO676">
            <v>1925.059</v>
          </cell>
          <cell r="EP676" t="str">
            <v>OR</v>
          </cell>
          <cell r="ES676">
            <v>2130.886</v>
          </cell>
          <cell r="ET676" t="str">
            <v>MT</v>
          </cell>
          <cell r="EZ676" t="str">
            <v>OR</v>
          </cell>
          <cell r="FA676" t="str">
            <v>Other</v>
          </cell>
          <cell r="FB676">
            <v>13726821.24</v>
          </cell>
          <cell r="FC676">
            <v>9560245.7019999996</v>
          </cell>
          <cell r="FI676" t="str">
            <v>WA</v>
          </cell>
          <cell r="FJ676" t="str">
            <v>Bathroom</v>
          </cell>
          <cell r="FK676" t="str">
            <v>EISAnqnx</v>
          </cell>
          <cell r="FL676">
            <v>2973895.8000000003</v>
          </cell>
          <cell r="FS676" t="str">
            <v>OR</v>
          </cell>
          <cell r="FT676" t="str">
            <v>EISAq</v>
          </cell>
          <cell r="FV676">
            <v>105734.40300000001</v>
          </cell>
          <cell r="GD676" t="str">
            <v>OR</v>
          </cell>
          <cell r="GE676">
            <v>2560954.8960000002</v>
          </cell>
          <cell r="GF676">
            <v>1757834.28</v>
          </cell>
          <cell r="GI676">
            <v>1</v>
          </cell>
          <cell r="GJ676">
            <v>2</v>
          </cell>
          <cell r="GK676" t="str">
            <v>OR</v>
          </cell>
          <cell r="GL676">
            <v>1612.692</v>
          </cell>
          <cell r="GM676" t="str">
            <v>Pre 1980</v>
          </cell>
          <cell r="GN676">
            <v>0</v>
          </cell>
          <cell r="GQ676">
            <v>8447164.5821759999</v>
          </cell>
          <cell r="GR676">
            <v>929301.66980999988</v>
          </cell>
          <cell r="GU676" t="str">
            <v>Baseboard/Wall/Radiant</v>
          </cell>
          <cell r="GX676" t="str">
            <v>Heat Pump (Central System)</v>
          </cell>
          <cell r="GY676" t="str">
            <v>WA</v>
          </cell>
          <cell r="GZ676">
            <v>1464.69372558594</v>
          </cell>
        </row>
        <row r="677">
          <cell r="AD677" t="str">
            <v>WA</v>
          </cell>
          <cell r="AH677" t="str">
            <v>WA</v>
          </cell>
          <cell r="AI677" t="str">
            <v>Pre 1980</v>
          </cell>
          <cell r="AJ677">
            <v>1904.288</v>
          </cell>
          <cell r="AK677" t="b">
            <v>1</v>
          </cell>
          <cell r="AN677" t="str">
            <v>WA</v>
          </cell>
          <cell r="AO677" t="str">
            <v>Baseboard/Wall/Radiant</v>
          </cell>
          <cell r="AP677" t="str">
            <v>Pre 1980</v>
          </cell>
          <cell r="AQ677" t="str">
            <v>Crawlspace</v>
          </cell>
          <cell r="AR677">
            <v>1095.4773016847701</v>
          </cell>
          <cell r="AU677" t="str">
            <v>No</v>
          </cell>
          <cell r="AV677" t="b">
            <v>0</v>
          </cell>
          <cell r="AX677">
            <v>1581869.2236328078</v>
          </cell>
          <cell r="AY677" t="b">
            <v>0</v>
          </cell>
          <cell r="AZ677">
            <v>957903.86615956144</v>
          </cell>
          <cell r="BA677" t="str">
            <v/>
          </cell>
          <cell r="BB677" t="str">
            <v/>
          </cell>
          <cell r="BC677">
            <v>0.74792229754799988</v>
          </cell>
          <cell r="BF677" t="str">
            <v>WA</v>
          </cell>
          <cell r="BG677" t="str">
            <v>Heat Pump (Central System)</v>
          </cell>
          <cell r="BH677" t="str">
            <v>1980-1992</v>
          </cell>
          <cell r="BI677" t="str">
            <v>Crawlspace</v>
          </cell>
          <cell r="BJ677">
            <v>1463.1326180252399</v>
          </cell>
          <cell r="BM677" t="str">
            <v>No</v>
          </cell>
          <cell r="BN677">
            <v>2990643.0712435902</v>
          </cell>
          <cell r="BO677" t="b">
            <v>0</v>
          </cell>
          <cell r="BP677">
            <v>700395.2927784248</v>
          </cell>
          <cell r="BQ677">
            <v>0.5</v>
          </cell>
          <cell r="BR677">
            <v>731.56630901261997</v>
          </cell>
          <cell r="BU677" t="str">
            <v>MT</v>
          </cell>
          <cell r="BV677" t="str">
            <v>1993-2006</v>
          </cell>
          <cell r="BW677" t="str">
            <v>Electric Storage - Inside Conditioned Space</v>
          </cell>
          <cell r="BY677">
            <v>1144.6790000000001</v>
          </cell>
          <cell r="BZ677" t="str">
            <v>le55</v>
          </cell>
          <cell r="CF677" t="str">
            <v>Conditioned</v>
          </cell>
          <cell r="CG677">
            <v>4956.4930000000004</v>
          </cell>
          <cell r="CH677" t="str">
            <v>WA</v>
          </cell>
          <cell r="CI677" t="str">
            <v>Side-by-Side w/ TTD Ice</v>
          </cell>
          <cell r="CJ677">
            <v>133825.31100000002</v>
          </cell>
          <cell r="CK677" t="b">
            <v>0</v>
          </cell>
          <cell r="CQ677" t="str">
            <v>Unconditioned</v>
          </cell>
          <cell r="CR677">
            <v>3785.7640000000001</v>
          </cell>
          <cell r="CS677" t="str">
            <v>ID</v>
          </cell>
          <cell r="CT677" t="str">
            <v>Upright</v>
          </cell>
          <cell r="CU677">
            <v>75715.28</v>
          </cell>
          <cell r="CV677" t="b">
            <v>0</v>
          </cell>
          <cell r="CZ677">
            <v>2130.886</v>
          </cell>
          <cell r="DA677" t="str">
            <v>MT</v>
          </cell>
          <cell r="DC677" t="str">
            <v>Vertical Axis</v>
          </cell>
          <cell r="DG677" t="str">
            <v>Electric</v>
          </cell>
          <cell r="DH677">
            <v>8264.9449999999997</v>
          </cell>
          <cell r="DI677" t="str">
            <v>OR</v>
          </cell>
          <cell r="DL677" t="str">
            <v>Gas</v>
          </cell>
          <cell r="DM677" t="str">
            <v>Electric</v>
          </cell>
          <cell r="DN677">
            <v>1925.059</v>
          </cell>
          <cell r="DO677" t="str">
            <v>OR</v>
          </cell>
          <cell r="DS677">
            <v>6932.7380000000003</v>
          </cell>
          <cell r="DT677" t="str">
            <v>OR</v>
          </cell>
          <cell r="DU677" t="str">
            <v>32to46</v>
          </cell>
          <cell r="DX677" t="b">
            <v>0</v>
          </cell>
          <cell r="DY677">
            <v>1188.027</v>
          </cell>
          <cell r="DZ677" t="str">
            <v>OR</v>
          </cell>
          <cell r="EC677" t="str">
            <v>Desktop</v>
          </cell>
          <cell r="ED677">
            <v>1524.7619999999999</v>
          </cell>
          <cell r="EE677" t="str">
            <v>WA</v>
          </cell>
          <cell r="EH677" t="str">
            <v>le20</v>
          </cell>
          <cell r="EI677">
            <v>3785.7640000000001</v>
          </cell>
          <cell r="EJ677" t="str">
            <v>ID</v>
          </cell>
          <cell r="EO677">
            <v>1925.059</v>
          </cell>
          <cell r="EP677" t="str">
            <v>OR</v>
          </cell>
          <cell r="ES677">
            <v>8559.1039999999994</v>
          </cell>
          <cell r="ET677" t="str">
            <v>OR</v>
          </cell>
          <cell r="EZ677" t="str">
            <v>WA</v>
          </cell>
          <cell r="FA677" t="str">
            <v>Bathroom</v>
          </cell>
          <cell r="FB677">
            <v>3568674.9600000004</v>
          </cell>
          <cell r="FC677">
            <v>594779.16</v>
          </cell>
          <cell r="FI677" t="str">
            <v>WA</v>
          </cell>
          <cell r="FJ677" t="str">
            <v>Bathroom</v>
          </cell>
          <cell r="FK677" t="str">
            <v>EISAx</v>
          </cell>
          <cell r="FL677">
            <v>743473.95000000007</v>
          </cell>
          <cell r="FS677" t="str">
            <v>OR</v>
          </cell>
          <cell r="FT677" t="str">
            <v>EISAx</v>
          </cell>
          <cell r="FV677">
            <v>47521.08</v>
          </cell>
          <cell r="GD677" t="str">
            <v>WA</v>
          </cell>
          <cell r="GE677">
            <v>7036344.1600000001</v>
          </cell>
          <cell r="GF677">
            <v>3839044.608</v>
          </cell>
          <cell r="GI677">
            <v>2</v>
          </cell>
          <cell r="GJ677">
            <v>3</v>
          </cell>
          <cell r="GK677" t="str">
            <v>WA</v>
          </cell>
          <cell r="GL677">
            <v>1904.288</v>
          </cell>
          <cell r="GM677" t="str">
            <v>Pre 1980</v>
          </cell>
          <cell r="GN677">
            <v>0</v>
          </cell>
          <cell r="GQ677">
            <v>12424170.954144001</v>
          </cell>
          <cell r="GR677">
            <v>1518641.11568</v>
          </cell>
          <cell r="GU677" t="str">
            <v>Baseboard/Wall/Radiant</v>
          </cell>
          <cell r="GX677" t="str">
            <v>Wood</v>
          </cell>
          <cell r="GY677" t="str">
            <v>OR</v>
          </cell>
          <cell r="GZ677">
            <v>1188.02661132813</v>
          </cell>
        </row>
        <row r="678">
          <cell r="AD678" t="str">
            <v>MT</v>
          </cell>
          <cell r="AH678" t="str">
            <v>MT</v>
          </cell>
          <cell r="AI678" t="str">
            <v>1993-2006</v>
          </cell>
          <cell r="AJ678">
            <v>2130.886</v>
          </cell>
          <cell r="AK678" t="b">
            <v>1</v>
          </cell>
          <cell r="AN678" t="str">
            <v>WA</v>
          </cell>
          <cell r="AO678" t="str">
            <v>Baseboard/Wall/Radiant</v>
          </cell>
          <cell r="AP678" t="str">
            <v>Pre 1980</v>
          </cell>
          <cell r="AQ678" t="str">
            <v>Crawlspace</v>
          </cell>
          <cell r="AR678">
            <v>1095.4773016847701</v>
          </cell>
          <cell r="AU678" t="str">
            <v>No</v>
          </cell>
          <cell r="AV678" t="b">
            <v>1</v>
          </cell>
          <cell r="AX678">
            <v>1581869.2236328078</v>
          </cell>
          <cell r="AY678" t="b">
            <v>0</v>
          </cell>
          <cell r="AZ678">
            <v>957903.86615956144</v>
          </cell>
          <cell r="BA678">
            <v>0.74792243767312983</v>
          </cell>
          <cell r="BB678">
            <v>1095.4773016847701</v>
          </cell>
          <cell r="BC678">
            <v>0.74792229754799988</v>
          </cell>
          <cell r="BF678" t="str">
            <v>WA</v>
          </cell>
          <cell r="BG678" t="str">
            <v>Heat Pump (Central System)</v>
          </cell>
          <cell r="BH678" t="str">
            <v>1980-1992</v>
          </cell>
          <cell r="BI678" t="str">
            <v>Slab on Grade</v>
          </cell>
          <cell r="BJ678">
            <v>616.86079017788802</v>
          </cell>
          <cell r="BM678" t="str">
            <v>No</v>
          </cell>
          <cell r="BN678">
            <v>1260863.4551236031</v>
          </cell>
          <cell r="BO678" t="b">
            <v>0</v>
          </cell>
          <cell r="BP678">
            <v>295288.60775675724</v>
          </cell>
          <cell r="BQ678">
            <v>0.5</v>
          </cell>
          <cell r="BR678">
            <v>308.43039508894401</v>
          </cell>
          <cell r="BU678" t="str">
            <v>MT</v>
          </cell>
          <cell r="BV678" t="str">
            <v>1980-1992</v>
          </cell>
          <cell r="BW678" t="str">
            <v>Electric Storage - Inside Conditioned Space</v>
          </cell>
          <cell r="BY678">
            <v>1144.6790000000001</v>
          </cell>
          <cell r="BZ678" t="str">
            <v>le55</v>
          </cell>
          <cell r="CF678" t="str">
            <v>Conditioned</v>
          </cell>
          <cell r="CG678">
            <v>4956.4930000000004</v>
          </cell>
          <cell r="CH678" t="str">
            <v>WA</v>
          </cell>
          <cell r="CI678" t="str">
            <v>Bottom-Freezer (Including French Door) w/o TTD Ice</v>
          </cell>
          <cell r="CJ678">
            <v>123912.32500000001</v>
          </cell>
          <cell r="CK678" t="b">
            <v>0</v>
          </cell>
          <cell r="CQ678" t="str">
            <v>Unconditioned</v>
          </cell>
          <cell r="CR678">
            <v>3785.7640000000001</v>
          </cell>
          <cell r="CS678" t="str">
            <v>ID</v>
          </cell>
          <cell r="CT678" t="str">
            <v>Chest</v>
          </cell>
          <cell r="CU678">
            <v>56786.46</v>
          </cell>
          <cell r="CV678" t="b">
            <v>0</v>
          </cell>
          <cell r="CZ678">
            <v>8264.9449999999997</v>
          </cell>
          <cell r="DA678" t="str">
            <v>OR</v>
          </cell>
          <cell r="DC678" t="str">
            <v>Horizontal Axis</v>
          </cell>
          <cell r="DG678" t="str">
            <v>Electric</v>
          </cell>
          <cell r="DH678">
            <v>1192.4649999999999</v>
          </cell>
          <cell r="DI678" t="str">
            <v>ID</v>
          </cell>
          <cell r="DL678" t="str">
            <v>Gas</v>
          </cell>
          <cell r="DM678" t="str">
            <v>Gas</v>
          </cell>
          <cell r="DN678">
            <v>1612.692</v>
          </cell>
          <cell r="DO678" t="str">
            <v>OR</v>
          </cell>
          <cell r="DS678">
            <v>6932.7380000000003</v>
          </cell>
          <cell r="DT678" t="str">
            <v>OR</v>
          </cell>
          <cell r="DU678" t="str">
            <v>lt32</v>
          </cell>
          <cell r="DX678" t="b">
            <v>0</v>
          </cell>
          <cell r="DY678">
            <v>1188.027</v>
          </cell>
          <cell r="DZ678" t="str">
            <v>OR</v>
          </cell>
          <cell r="EC678" t="str">
            <v>Desktop</v>
          </cell>
          <cell r="ED678">
            <v>1524.7619999999999</v>
          </cell>
          <cell r="EE678" t="str">
            <v>WA</v>
          </cell>
          <cell r="EH678" t="str">
            <v>le20</v>
          </cell>
          <cell r="EI678">
            <v>1612.692</v>
          </cell>
          <cell r="EJ678" t="str">
            <v>OR</v>
          </cell>
          <cell r="EO678">
            <v>1925.059</v>
          </cell>
          <cell r="EP678" t="str">
            <v>OR</v>
          </cell>
          <cell r="ES678">
            <v>1904.288</v>
          </cell>
          <cell r="ET678" t="str">
            <v>WA</v>
          </cell>
          <cell r="EZ678" t="str">
            <v>WA</v>
          </cell>
          <cell r="FA678" t="str">
            <v>Bedrooms</v>
          </cell>
          <cell r="FB678">
            <v>1164775.855</v>
          </cell>
          <cell r="FC678">
            <v>2106509.5250000004</v>
          </cell>
          <cell r="FI678" t="str">
            <v>WA</v>
          </cell>
          <cell r="FJ678" t="str">
            <v>Bedrooms</v>
          </cell>
          <cell r="FK678" t="str">
            <v>EISAnqnx</v>
          </cell>
          <cell r="FL678">
            <v>2081727.06</v>
          </cell>
          <cell r="FS678" t="str">
            <v>WA</v>
          </cell>
          <cell r="FT678" t="str">
            <v>EISAq</v>
          </cell>
          <cell r="FV678">
            <v>1163393.406</v>
          </cell>
          <cell r="GD678" t="str">
            <v>MT</v>
          </cell>
          <cell r="GE678">
            <v>4760399.324</v>
          </cell>
          <cell r="GF678">
            <v>3822809.4840000002</v>
          </cell>
          <cell r="GI678">
            <v>2</v>
          </cell>
          <cell r="GJ678">
            <v>1</v>
          </cell>
          <cell r="GK678" t="str">
            <v>MT</v>
          </cell>
          <cell r="GL678">
            <v>2130.886</v>
          </cell>
          <cell r="GM678" t="str">
            <v>1993-2006</v>
          </cell>
          <cell r="GN678">
            <v>0</v>
          </cell>
          <cell r="GQ678">
            <v>16396681.927991999</v>
          </cell>
          <cell r="GR678">
            <v>1258053.7855399998</v>
          </cell>
          <cell r="GU678" t="str">
            <v>Heat Pump (Central System)</v>
          </cell>
          <cell r="GX678" t="str">
            <v>None</v>
          </cell>
          <cell r="GY678" t="str">
            <v>OR</v>
          </cell>
          <cell r="GZ678">
            <v>1188.02661132813</v>
          </cell>
        </row>
        <row r="679">
          <cell r="AD679" t="str">
            <v>OR</v>
          </cell>
          <cell r="AH679" t="str">
            <v>OR</v>
          </cell>
          <cell r="AI679" t="str">
            <v>Pre 1980</v>
          </cell>
          <cell r="AJ679">
            <v>1925.059</v>
          </cell>
          <cell r="AK679" t="b">
            <v>1</v>
          </cell>
          <cell r="AN679" t="str">
            <v>WA</v>
          </cell>
          <cell r="AO679" t="str">
            <v>Natural Gas Other</v>
          </cell>
          <cell r="AP679" t="str">
            <v>Post 2006</v>
          </cell>
          <cell r="AQ679" t="str">
            <v>Basement</v>
          </cell>
          <cell r="AR679">
            <v>1663.00697653366</v>
          </cell>
          <cell r="AU679" t="str">
            <v>Yes</v>
          </cell>
          <cell r="AV679" t="b">
            <v>0</v>
          </cell>
          <cell r="AX679">
            <v>8351621.0361520406</v>
          </cell>
          <cell r="AY679" t="b">
            <v>0</v>
          </cell>
          <cell r="AZ679">
            <v>0</v>
          </cell>
          <cell r="BA679" t="str">
            <v/>
          </cell>
          <cell r="BB679" t="str">
            <v/>
          </cell>
          <cell r="BC679">
            <v>0.33552089683848235</v>
          </cell>
          <cell r="BF679" t="str">
            <v>ID</v>
          </cell>
          <cell r="BG679" t="str">
            <v>Central Air Conditioning (Ducted System)</v>
          </cell>
          <cell r="BH679" t="str">
            <v>1980-1992</v>
          </cell>
          <cell r="BI679" t="str">
            <v>Crawlspace</v>
          </cell>
          <cell r="BJ679">
            <v>3785.76440429688</v>
          </cell>
          <cell r="BM679" t="str">
            <v>No</v>
          </cell>
          <cell r="BN679">
            <v>4686776.3325195378</v>
          </cell>
          <cell r="BO679" t="b">
            <v>0</v>
          </cell>
          <cell r="BP679">
            <v>817816.72682671004</v>
          </cell>
          <cell r="BQ679">
            <v>1</v>
          </cell>
          <cell r="BR679">
            <v>3785.76440429688</v>
          </cell>
          <cell r="BU679" t="str">
            <v>WA</v>
          </cell>
          <cell r="BV679" t="str">
            <v>1993-2006</v>
          </cell>
          <cell r="BW679" t="str">
            <v>Electric Storage - Inside Conditioned Space</v>
          </cell>
          <cell r="BY679">
            <v>2079.9929999999999</v>
          </cell>
          <cell r="BZ679" t="str">
            <v>le55</v>
          </cell>
          <cell r="CF679" t="str">
            <v>Conditioned</v>
          </cell>
          <cell r="CG679">
            <v>1188.027</v>
          </cell>
          <cell r="CH679" t="str">
            <v>OR</v>
          </cell>
          <cell r="CI679" t="str">
            <v>Side-by-Side w/ TTD Ice</v>
          </cell>
          <cell r="CJ679">
            <v>28512.648000000001</v>
          </cell>
          <cell r="CK679" t="b">
            <v>0</v>
          </cell>
          <cell r="CQ679" t="str">
            <v>Unconditioned</v>
          </cell>
          <cell r="CR679">
            <v>1904.288</v>
          </cell>
          <cell r="CS679" t="str">
            <v>WA</v>
          </cell>
          <cell r="CT679" t="str">
            <v>Chest</v>
          </cell>
          <cell r="CU679">
            <v>28564.32</v>
          </cell>
          <cell r="CV679" t="b">
            <v>0</v>
          </cell>
          <cell r="CZ679">
            <v>1904.288</v>
          </cell>
          <cell r="DA679" t="str">
            <v>WA</v>
          </cell>
          <cell r="DC679" t="str">
            <v>Horizontal Axis</v>
          </cell>
          <cell r="DG679" t="str">
            <v>Electric</v>
          </cell>
          <cell r="DH679">
            <v>2130.886</v>
          </cell>
          <cell r="DI679" t="str">
            <v>MT</v>
          </cell>
          <cell r="DL679" t="str">
            <v>Electric</v>
          </cell>
          <cell r="DM679" t="str">
            <v>Electric</v>
          </cell>
          <cell r="DN679">
            <v>2079.9929999999999</v>
          </cell>
          <cell r="DO679" t="str">
            <v>WA</v>
          </cell>
          <cell r="DS679">
            <v>6932.7380000000003</v>
          </cell>
          <cell r="DT679" t="str">
            <v>OR</v>
          </cell>
          <cell r="DU679" t="str">
            <v>lt32</v>
          </cell>
          <cell r="DX679" t="b">
            <v>0</v>
          </cell>
          <cell r="DY679">
            <v>1150.8789999999999</v>
          </cell>
          <cell r="DZ679" t="str">
            <v>WA</v>
          </cell>
          <cell r="EC679" t="str">
            <v>Laptop</v>
          </cell>
          <cell r="ED679">
            <v>2003.7159999999999</v>
          </cell>
          <cell r="EE679" t="str">
            <v>WA</v>
          </cell>
          <cell r="EH679" t="str">
            <v>le20</v>
          </cell>
          <cell r="EI679">
            <v>1612.692</v>
          </cell>
          <cell r="EJ679" t="str">
            <v>OR</v>
          </cell>
          <cell r="EO679">
            <v>1925.059</v>
          </cell>
          <cell r="EP679" t="str">
            <v>OR</v>
          </cell>
          <cell r="ES679">
            <v>1612.692</v>
          </cell>
          <cell r="ET679" t="str">
            <v>OR</v>
          </cell>
          <cell r="EZ679" t="str">
            <v>WA</v>
          </cell>
          <cell r="FA679" t="str">
            <v>Exterior</v>
          </cell>
          <cell r="FB679">
            <v>1586077.7600000002</v>
          </cell>
          <cell r="FC679">
            <v>9367771.7700000014</v>
          </cell>
          <cell r="FI679" t="str">
            <v>WA</v>
          </cell>
          <cell r="FJ679" t="str">
            <v>Bedrooms</v>
          </cell>
          <cell r="FK679" t="str">
            <v>EISAq</v>
          </cell>
          <cell r="FL679">
            <v>446084.37000000005</v>
          </cell>
          <cell r="FS679" t="str">
            <v>WA</v>
          </cell>
          <cell r="FT679" t="str">
            <v>EISAx</v>
          </cell>
          <cell r="FV679">
            <v>899609.58</v>
          </cell>
          <cell r="GD679" t="str">
            <v>OR</v>
          </cell>
          <cell r="GE679">
            <v>2918389.4440000001</v>
          </cell>
          <cell r="GF679">
            <v>2558403.4109999998</v>
          </cell>
          <cell r="GI679">
            <v>3</v>
          </cell>
          <cell r="GJ679">
            <v>2</v>
          </cell>
          <cell r="GK679" t="str">
            <v>OR</v>
          </cell>
          <cell r="GL679">
            <v>1925.059</v>
          </cell>
          <cell r="GM679" t="str">
            <v>Pre 1980</v>
          </cell>
          <cell r="GN679">
            <v>0</v>
          </cell>
          <cell r="GQ679">
            <v>14755644.612064999</v>
          </cell>
          <cell r="GR679">
            <v>1274518.9994824999</v>
          </cell>
          <cell r="GU679" t="str">
            <v>Natural Gas FAF</v>
          </cell>
          <cell r="GX679" t="str">
            <v>Baseboard/Wall/Radiant</v>
          </cell>
          <cell r="GY679" t="str">
            <v>WA</v>
          </cell>
          <cell r="GZ679">
            <v>2003.71557617188</v>
          </cell>
        </row>
        <row r="680">
          <cell r="AD680" t="str">
            <v>OR</v>
          </cell>
          <cell r="AH680" t="str">
            <v>OR</v>
          </cell>
          <cell r="AI680" t="str">
            <v>1993-2006</v>
          </cell>
          <cell r="AJ680">
            <v>8264.9449999999997</v>
          </cell>
          <cell r="AK680" t="b">
            <v>1</v>
          </cell>
          <cell r="AN680" t="str">
            <v>WA</v>
          </cell>
          <cell r="AO680" t="str">
            <v>Natural Gas Other</v>
          </cell>
          <cell r="AP680" t="str">
            <v>Post 2006</v>
          </cell>
          <cell r="AQ680" t="str">
            <v>Slab on Grade</v>
          </cell>
          <cell r="AR680">
            <v>3293.4856992475902</v>
          </cell>
          <cell r="AU680" t="str">
            <v>Yes</v>
          </cell>
          <cell r="AV680" t="b">
            <v>0</v>
          </cell>
          <cell r="AX680">
            <v>16539885.181621399</v>
          </cell>
          <cell r="AY680" t="b">
            <v>0</v>
          </cell>
          <cell r="AZ680">
            <v>0</v>
          </cell>
          <cell r="BA680" t="str">
            <v/>
          </cell>
          <cell r="BB680" t="str">
            <v/>
          </cell>
          <cell r="BC680">
            <v>0.66447903774858352</v>
          </cell>
          <cell r="BF680" t="str">
            <v>WA</v>
          </cell>
          <cell r="BG680" t="str">
            <v>Heat Pump (Central System)</v>
          </cell>
          <cell r="BH680" t="str">
            <v>Pre 1980</v>
          </cell>
          <cell r="BI680" t="str">
            <v>Crawlspace</v>
          </cell>
          <cell r="BJ680">
            <v>2079.99340820313</v>
          </cell>
          <cell r="BM680" t="str">
            <v>No</v>
          </cell>
          <cell r="BN680">
            <v>3639988.4643554776</v>
          </cell>
          <cell r="BO680" t="b">
            <v>0</v>
          </cell>
          <cell r="BP680">
            <v>959707.50254953839</v>
          </cell>
          <cell r="BQ680">
            <v>1</v>
          </cell>
          <cell r="BR680">
            <v>2079.99340820313</v>
          </cell>
          <cell r="BU680" t="str">
            <v>WA</v>
          </cell>
          <cell r="BV680" t="str">
            <v>1993-2006</v>
          </cell>
          <cell r="BW680" t="str">
            <v>Electric Storage - Inside Conditioned Space</v>
          </cell>
          <cell r="BY680">
            <v>2079.9929999999999</v>
          </cell>
          <cell r="BZ680" t="str">
            <v>gt55</v>
          </cell>
          <cell r="CF680" t="str">
            <v>Conditioned</v>
          </cell>
          <cell r="CG680">
            <v>4956.4930000000004</v>
          </cell>
          <cell r="CH680" t="str">
            <v>WA</v>
          </cell>
          <cell r="CI680" t="str">
            <v>Side-by-Side w/ TTD Ice</v>
          </cell>
          <cell r="CJ680">
            <v>148694.79</v>
          </cell>
          <cell r="CK680" t="b">
            <v>0</v>
          </cell>
          <cell r="CQ680" t="str">
            <v>Conditioned</v>
          </cell>
          <cell r="CR680">
            <v>2079.9929999999999</v>
          </cell>
          <cell r="CS680" t="str">
            <v>WA</v>
          </cell>
          <cell r="CT680" t="str">
            <v>Chest</v>
          </cell>
          <cell r="CU680">
            <v>49919.831999999995</v>
          </cell>
          <cell r="CV680" t="b">
            <v>0</v>
          </cell>
          <cell r="CZ680">
            <v>8264.9449999999997</v>
          </cell>
          <cell r="DA680" t="str">
            <v>OR</v>
          </cell>
          <cell r="DC680" t="str">
            <v>Horizontal Axis</v>
          </cell>
          <cell r="DH680">
            <v>8264.9449999999997</v>
          </cell>
          <cell r="DI680" t="str">
            <v>OR</v>
          </cell>
          <cell r="DL680" t="str">
            <v>Electric</v>
          </cell>
          <cell r="DM680" t="str">
            <v>Electric</v>
          </cell>
          <cell r="DN680">
            <v>1144.6790000000001</v>
          </cell>
          <cell r="DO680" t="str">
            <v>MT</v>
          </cell>
          <cell r="DS680">
            <v>1524.7619999999999</v>
          </cell>
          <cell r="DT680" t="str">
            <v>WA</v>
          </cell>
          <cell r="DU680" t="str">
            <v>32to46</v>
          </cell>
          <cell r="DX680" t="b">
            <v>0</v>
          </cell>
          <cell r="DY680">
            <v>1150.8789999999999</v>
          </cell>
          <cell r="DZ680" t="str">
            <v>WA</v>
          </cell>
          <cell r="EC680" t="str">
            <v>Desktop</v>
          </cell>
          <cell r="ED680">
            <v>2003.7159999999999</v>
          </cell>
          <cell r="EE680" t="str">
            <v>WA</v>
          </cell>
          <cell r="EH680" t="str">
            <v>le20</v>
          </cell>
          <cell r="EI680">
            <v>1612.692</v>
          </cell>
          <cell r="EJ680" t="str">
            <v>OR</v>
          </cell>
          <cell r="EO680">
            <v>2079.9929999999999</v>
          </cell>
          <cell r="EP680" t="str">
            <v>WA</v>
          </cell>
          <cell r="ES680">
            <v>2130.886</v>
          </cell>
          <cell r="ET680" t="str">
            <v>MT</v>
          </cell>
          <cell r="EZ680" t="str">
            <v>WA</v>
          </cell>
          <cell r="FA680" t="str">
            <v>Garage</v>
          </cell>
          <cell r="FB680">
            <v>109042.84600000001</v>
          </cell>
          <cell r="FC680">
            <v>401475.93300000002</v>
          </cell>
          <cell r="FI680" t="str">
            <v>WA</v>
          </cell>
          <cell r="FJ680" t="str">
            <v>Bedrooms</v>
          </cell>
          <cell r="FK680" t="str">
            <v>EISAx</v>
          </cell>
          <cell r="FL680">
            <v>1982597.2000000002</v>
          </cell>
          <cell r="FS680" t="str">
            <v>OR</v>
          </cell>
          <cell r="FT680" t="str">
            <v>EISAnqnx</v>
          </cell>
          <cell r="FV680">
            <v>13449511.720000001</v>
          </cell>
          <cell r="GD680" t="str">
            <v>OR</v>
          </cell>
          <cell r="GE680">
            <v>30307553.314999998</v>
          </cell>
          <cell r="GF680">
            <v>13141262.549999999</v>
          </cell>
          <cell r="GI680">
            <v>1</v>
          </cell>
          <cell r="GJ680">
            <v>1</v>
          </cell>
          <cell r="GK680" t="str">
            <v>OR</v>
          </cell>
          <cell r="GL680">
            <v>8264.9449999999997</v>
          </cell>
          <cell r="GM680" t="str">
            <v>1993-2006</v>
          </cell>
          <cell r="GN680">
            <v>0</v>
          </cell>
          <cell r="GQ680">
            <v>38391016.652690001</v>
          </cell>
          <cell r="GR680">
            <v>5837509.9911374999</v>
          </cell>
          <cell r="GU680" t="str">
            <v>Natural Gas FAF</v>
          </cell>
          <cell r="GX680" t="str">
            <v>Wood</v>
          </cell>
          <cell r="GY680" t="str">
            <v>WA</v>
          </cell>
          <cell r="GZ680">
            <v>2003.71557617188</v>
          </cell>
        </row>
        <row r="681">
          <cell r="AD681" t="str">
            <v>ID</v>
          </cell>
          <cell r="AH681" t="str">
            <v>ID</v>
          </cell>
          <cell r="AI681" t="str">
            <v>Pre 1980</v>
          </cell>
          <cell r="AJ681">
            <v>1192.4649999999999</v>
          </cell>
          <cell r="AK681" t="b">
            <v>1</v>
          </cell>
          <cell r="AN681" t="str">
            <v>WA</v>
          </cell>
          <cell r="AO681" t="str">
            <v>Natural Gas Other</v>
          </cell>
          <cell r="AP681" t="str">
            <v>Post 2006</v>
          </cell>
          <cell r="AQ681" t="str">
            <v>Basement</v>
          </cell>
          <cell r="AR681">
            <v>1663.00697653366</v>
          </cell>
          <cell r="AU681" t="str">
            <v>Yes</v>
          </cell>
          <cell r="AV681" t="b">
            <v>1</v>
          </cell>
          <cell r="AX681">
            <v>8351621.0361520406</v>
          </cell>
          <cell r="AY681" t="b">
            <v>0</v>
          </cell>
          <cell r="AZ681">
            <v>0</v>
          </cell>
          <cell r="BA681">
            <v>0.33552091878589013</v>
          </cell>
          <cell r="BB681">
            <v>1663.00697653366</v>
          </cell>
          <cell r="BC681">
            <v>0.33552089683848235</v>
          </cell>
          <cell r="BF681" t="str">
            <v>ID</v>
          </cell>
          <cell r="BG681" t="str">
            <v>PTAC</v>
          </cell>
          <cell r="BI681" t="str">
            <v>Crawlspace</v>
          </cell>
          <cell r="BJ681">
            <v>3785.76440429688</v>
          </cell>
          <cell r="BM681" t="str">
            <v>No</v>
          </cell>
          <cell r="BN681">
            <v>2805251.4235839881</v>
          </cell>
          <cell r="BO681" t="b">
            <v>0</v>
          </cell>
          <cell r="BP681">
            <v>706241.16399751068</v>
          </cell>
          <cell r="BQ681">
            <v>1</v>
          </cell>
          <cell r="BR681">
            <v>3785.76440429688</v>
          </cell>
          <cell r="BU681" t="str">
            <v>OR</v>
          </cell>
          <cell r="BV681" t="str">
            <v>Pre 1980</v>
          </cell>
          <cell r="BW681" t="str">
            <v>Electric Storage - Outside Conditioned Space - Buffered</v>
          </cell>
          <cell r="BY681">
            <v>1612.692</v>
          </cell>
          <cell r="BZ681" t="str">
            <v>le55</v>
          </cell>
          <cell r="CF681" t="str">
            <v>Conditioned</v>
          </cell>
          <cell r="CG681">
            <v>1464.694</v>
          </cell>
          <cell r="CH681" t="str">
            <v>WA</v>
          </cell>
          <cell r="CI681" t="str">
            <v>Top-Freezer w/o TTD Ice</v>
          </cell>
          <cell r="CJ681">
            <v>30758.574000000001</v>
          </cell>
          <cell r="CK681" t="b">
            <v>0</v>
          </cell>
          <cell r="CQ681" t="str">
            <v>Conditioned</v>
          </cell>
          <cell r="CR681">
            <v>1144.6790000000001</v>
          </cell>
          <cell r="CS681" t="str">
            <v>MT</v>
          </cell>
          <cell r="CT681" t="str">
            <v>Upright</v>
          </cell>
          <cell r="CU681">
            <v>22893.58</v>
          </cell>
          <cell r="CV681" t="b">
            <v>0</v>
          </cell>
          <cell r="CZ681">
            <v>2079.9929999999999</v>
          </cell>
          <cell r="DA681" t="str">
            <v>WA</v>
          </cell>
          <cell r="DC681" t="str">
            <v>Vertical Axis</v>
          </cell>
          <cell r="DG681" t="str">
            <v>Electric</v>
          </cell>
          <cell r="DH681">
            <v>1904.288</v>
          </cell>
          <cell r="DI681" t="str">
            <v>WA</v>
          </cell>
          <cell r="DL681" t="str">
            <v>Electric</v>
          </cell>
          <cell r="DM681" t="str">
            <v>Electric</v>
          </cell>
          <cell r="DN681">
            <v>1144.6790000000001</v>
          </cell>
          <cell r="DO681" t="str">
            <v>MT</v>
          </cell>
          <cell r="DS681">
            <v>1524.7619999999999</v>
          </cell>
          <cell r="DT681" t="str">
            <v>WA</v>
          </cell>
          <cell r="DU681" t="str">
            <v>32to46</v>
          </cell>
          <cell r="DX681" t="b">
            <v>0</v>
          </cell>
          <cell r="DY681">
            <v>1150.8789999999999</v>
          </cell>
          <cell r="DZ681" t="str">
            <v>WA</v>
          </cell>
          <cell r="EC681" t="str">
            <v>Desktop</v>
          </cell>
          <cell r="ED681">
            <v>1150.8789999999999</v>
          </cell>
          <cell r="EE681" t="str">
            <v>WA</v>
          </cell>
          <cell r="EH681" t="str">
            <v>le20</v>
          </cell>
          <cell r="EI681">
            <v>2079.9929999999999</v>
          </cell>
          <cell r="EJ681" t="str">
            <v>WA</v>
          </cell>
          <cell r="EO681">
            <v>1612.692</v>
          </cell>
          <cell r="EP681" t="str">
            <v>OR</v>
          </cell>
          <cell r="ES681">
            <v>2079.9929999999999</v>
          </cell>
          <cell r="ET681" t="str">
            <v>WA</v>
          </cell>
          <cell r="EZ681" t="str">
            <v>WA</v>
          </cell>
          <cell r="FA681" t="str">
            <v>Kitchen</v>
          </cell>
          <cell r="FB681">
            <v>297389.58</v>
          </cell>
          <cell r="FC681">
            <v>797995.37300000002</v>
          </cell>
          <cell r="FI681" t="str">
            <v>WA</v>
          </cell>
          <cell r="FJ681" t="str">
            <v>Exterior</v>
          </cell>
          <cell r="FK681" t="str">
            <v>EISAnqnx</v>
          </cell>
          <cell r="FL681">
            <v>594779.16</v>
          </cell>
          <cell r="FS681" t="str">
            <v>OR</v>
          </cell>
          <cell r="FT681" t="str">
            <v>EISAq</v>
          </cell>
          <cell r="FV681">
            <v>3722880.3060000003</v>
          </cell>
          <cell r="GD681" t="str">
            <v>ID</v>
          </cell>
          <cell r="GE681">
            <v>6019563.3199999994</v>
          </cell>
          <cell r="GF681">
            <v>2832104.375</v>
          </cell>
          <cell r="GI681">
            <v>3</v>
          </cell>
          <cell r="GJ681">
            <v>2</v>
          </cell>
          <cell r="GK681" t="str">
            <v>ID</v>
          </cell>
          <cell r="GL681">
            <v>1192.4649999999999</v>
          </cell>
          <cell r="GM681" t="str">
            <v>Pre 1980</v>
          </cell>
          <cell r="GN681">
            <v>0</v>
          </cell>
          <cell r="GQ681">
            <v>9757895.7813300006</v>
          </cell>
          <cell r="GR681">
            <v>834808.97254999995</v>
          </cell>
          <cell r="GU681" t="str">
            <v>Baseboard/Wall/Radiant</v>
          </cell>
          <cell r="GX681" t="str">
            <v>None</v>
          </cell>
          <cell r="GY681" t="str">
            <v>WA</v>
          </cell>
          <cell r="GZ681">
            <v>1150.87915039063</v>
          </cell>
        </row>
        <row r="682">
          <cell r="AD682" t="str">
            <v>MT</v>
          </cell>
          <cell r="AH682" t="str">
            <v>MT</v>
          </cell>
          <cell r="AI682" t="str">
            <v>Pre 1980</v>
          </cell>
          <cell r="AJ682">
            <v>2130.886</v>
          </cell>
          <cell r="AK682" t="b">
            <v>1</v>
          </cell>
          <cell r="AN682" t="str">
            <v>WA</v>
          </cell>
          <cell r="AO682" t="str">
            <v>Natural Gas Other</v>
          </cell>
          <cell r="AP682" t="str">
            <v>Post 2006</v>
          </cell>
          <cell r="AQ682" t="str">
            <v>Slab on Grade</v>
          </cell>
          <cell r="AR682">
            <v>3293.4856992475902</v>
          </cell>
          <cell r="AU682" t="str">
            <v>Yes</v>
          </cell>
          <cell r="AV682" t="b">
            <v>1</v>
          </cell>
          <cell r="AX682">
            <v>16539885.181621399</v>
          </cell>
          <cell r="AY682" t="b">
            <v>0</v>
          </cell>
          <cell r="AZ682">
            <v>0</v>
          </cell>
          <cell r="BA682">
            <v>0.66447908121410992</v>
          </cell>
          <cell r="BB682">
            <v>3293.4856992475902</v>
          </cell>
          <cell r="BC682">
            <v>0.66447903774858352</v>
          </cell>
          <cell r="BF682" t="str">
            <v>ID</v>
          </cell>
          <cell r="BG682" t="str">
            <v>Central Air Conditioning (Ducted System)</v>
          </cell>
          <cell r="BH682" t="str">
            <v>Pre 1980</v>
          </cell>
          <cell r="BI682" t="str">
            <v>Basement</v>
          </cell>
          <cell r="BJ682">
            <v>3225.3458641162802</v>
          </cell>
          <cell r="BM682" t="str">
            <v>No</v>
          </cell>
          <cell r="BN682">
            <v>6595832.2921177931</v>
          </cell>
          <cell r="BO682" t="b">
            <v>0</v>
          </cell>
          <cell r="BP682">
            <v>4383970.7321534501</v>
          </cell>
          <cell r="BQ682">
            <v>0.25</v>
          </cell>
          <cell r="BR682">
            <v>806.33646602907004</v>
          </cell>
          <cell r="BU682" t="str">
            <v>MT</v>
          </cell>
          <cell r="BV682" t="str">
            <v>Pre 1980</v>
          </cell>
          <cell r="BW682" t="str">
            <v>Gas Storage Inside Conditioned Space</v>
          </cell>
          <cell r="BY682">
            <v>2130.886</v>
          </cell>
          <cell r="BZ682" t="str">
            <v/>
          </cell>
          <cell r="CF682" t="str">
            <v>Conditioned</v>
          </cell>
          <cell r="CG682">
            <v>4956.4930000000004</v>
          </cell>
          <cell r="CH682" t="str">
            <v>WA</v>
          </cell>
          <cell r="CI682" t="str">
            <v>Side-by-Side w/ TTD Ice</v>
          </cell>
          <cell r="CJ682">
            <v>158607.77600000001</v>
          </cell>
          <cell r="CK682" t="b">
            <v>0</v>
          </cell>
          <cell r="CQ682" t="str">
            <v>Conditioned</v>
          </cell>
          <cell r="CR682">
            <v>1144.6790000000001</v>
          </cell>
          <cell r="CS682" t="str">
            <v>MT</v>
          </cell>
          <cell r="CT682" t="str">
            <v>Chest</v>
          </cell>
          <cell r="CU682">
            <v>24038.259000000002</v>
          </cell>
          <cell r="CV682" t="b">
            <v>0</v>
          </cell>
          <cell r="CZ682">
            <v>3785.7640000000001</v>
          </cell>
          <cell r="DA682" t="str">
            <v>ID</v>
          </cell>
          <cell r="DC682" t="str">
            <v>Horizontal Axis</v>
          </cell>
          <cell r="DG682" t="str">
            <v>Electric</v>
          </cell>
          <cell r="DH682">
            <v>8264.9449999999997</v>
          </cell>
          <cell r="DI682" t="str">
            <v>OR</v>
          </cell>
          <cell r="DL682" t="str">
            <v>Electric</v>
          </cell>
          <cell r="DM682" t="str">
            <v>Electric</v>
          </cell>
          <cell r="DN682">
            <v>2079.9929999999999</v>
          </cell>
          <cell r="DO682" t="str">
            <v>WA</v>
          </cell>
          <cell r="DS682">
            <v>1188.027</v>
          </cell>
          <cell r="DT682" t="str">
            <v>OR</v>
          </cell>
          <cell r="DU682" t="str">
            <v>lt32</v>
          </cell>
          <cell r="DX682" t="b">
            <v>1</v>
          </cell>
          <cell r="DY682">
            <v>1150.8789999999999</v>
          </cell>
          <cell r="DZ682" t="str">
            <v>WA</v>
          </cell>
          <cell r="EC682" t="str">
            <v>Laptop</v>
          </cell>
          <cell r="ED682">
            <v>4956.4930000000004</v>
          </cell>
          <cell r="EE682" t="str">
            <v>WA</v>
          </cell>
          <cell r="EH682" t="str">
            <v>le20</v>
          </cell>
          <cell r="EI682">
            <v>2079.9929999999999</v>
          </cell>
          <cell r="EJ682" t="str">
            <v>WA</v>
          </cell>
          <cell r="EO682">
            <v>1904.288</v>
          </cell>
          <cell r="EP682" t="str">
            <v>WA</v>
          </cell>
          <cell r="ES682">
            <v>1904.288</v>
          </cell>
          <cell r="ET682" t="str">
            <v>WA</v>
          </cell>
          <cell r="EZ682" t="str">
            <v>WA</v>
          </cell>
          <cell r="FA682" t="str">
            <v>Living Room/Family Room</v>
          </cell>
          <cell r="FB682">
            <v>411388.91900000005</v>
          </cell>
          <cell r="FC682">
            <v>1759555.0150000001</v>
          </cell>
          <cell r="FI682" t="str">
            <v>WA</v>
          </cell>
          <cell r="FJ682" t="str">
            <v>Exterior</v>
          </cell>
          <cell r="FK682" t="str">
            <v>EISAq</v>
          </cell>
          <cell r="FL682">
            <v>5501707.2300000004</v>
          </cell>
          <cell r="FS682" t="str">
            <v>OR</v>
          </cell>
          <cell r="FT682" t="str">
            <v>EISAx</v>
          </cell>
          <cell r="FV682">
            <v>3397041.62</v>
          </cell>
          <cell r="GD682" t="str">
            <v>MT</v>
          </cell>
          <cell r="GE682">
            <v>2868172.5559999999</v>
          </cell>
          <cell r="GF682">
            <v>2454780.6719999998</v>
          </cell>
          <cell r="GI682">
            <v>3</v>
          </cell>
          <cell r="GJ682">
            <v>1</v>
          </cell>
          <cell r="GK682" t="str">
            <v>MT</v>
          </cell>
          <cell r="GL682">
            <v>2130.886</v>
          </cell>
          <cell r="GM682" t="str">
            <v>Pre 1980</v>
          </cell>
          <cell r="GN682">
            <v>0</v>
          </cell>
          <cell r="GQ682">
            <v>16829716.319139998</v>
          </cell>
          <cell r="GR682">
            <v>1190557.9714900001</v>
          </cell>
          <cell r="GU682" t="str">
            <v>Natural Gas FAF</v>
          </cell>
          <cell r="GX682" t="str">
            <v>None</v>
          </cell>
          <cell r="GY682" t="str">
            <v>WA</v>
          </cell>
          <cell r="GZ682">
            <v>4956.49267578125</v>
          </cell>
        </row>
        <row r="683">
          <cell r="AD683" t="str">
            <v>OR</v>
          </cell>
          <cell r="AH683" t="str">
            <v>OR</v>
          </cell>
          <cell r="AI683" t="str">
            <v>Pre 1980</v>
          </cell>
          <cell r="AJ683">
            <v>8264.9449999999997</v>
          </cell>
          <cell r="AK683" t="b">
            <v>1</v>
          </cell>
          <cell r="AN683" t="str">
            <v>WA</v>
          </cell>
          <cell r="AO683" t="str">
            <v>Baseboard/Wall/Radiant</v>
          </cell>
          <cell r="AP683" t="str">
            <v>Pre 1980</v>
          </cell>
          <cell r="AQ683" t="str">
            <v>Crawlspace</v>
          </cell>
          <cell r="AR683">
            <v>1464.69372558594</v>
          </cell>
          <cell r="AU683" t="str">
            <v>No</v>
          </cell>
          <cell r="AV683" t="b">
            <v>0</v>
          </cell>
          <cell r="AX683">
            <v>2264416.4997558631</v>
          </cell>
          <cell r="AY683" t="b">
            <v>0</v>
          </cell>
          <cell r="AZ683">
            <v>547571.35522912687</v>
          </cell>
          <cell r="BA683" t="str">
            <v/>
          </cell>
          <cell r="BB683" t="str">
            <v/>
          </cell>
          <cell r="BC683">
            <v>0.99999981264751547</v>
          </cell>
          <cell r="BF683" t="str">
            <v>ID</v>
          </cell>
          <cell r="BG683" t="str">
            <v>Window A/C</v>
          </cell>
          <cell r="BH683" t="str">
            <v>Pre 1980</v>
          </cell>
          <cell r="BI683" t="str">
            <v>Crawlspace</v>
          </cell>
          <cell r="BJ683">
            <v>560.41854018059303</v>
          </cell>
          <cell r="BM683" t="str">
            <v>No</v>
          </cell>
          <cell r="BN683">
            <v>1146055.9146693128</v>
          </cell>
          <cell r="BO683" t="b">
            <v>0</v>
          </cell>
          <cell r="BP683">
            <v>761734.8902769665</v>
          </cell>
          <cell r="BQ683">
            <v>0.25</v>
          </cell>
          <cell r="BR683">
            <v>140.10463504514826</v>
          </cell>
          <cell r="BU683" t="str">
            <v>ID</v>
          </cell>
          <cell r="BV683" t="str">
            <v>1993-2006</v>
          </cell>
          <cell r="BW683" t="str">
            <v>Gas Storage Inside Conditioned Space</v>
          </cell>
          <cell r="BY683">
            <v>1192.4649999999999</v>
          </cell>
          <cell r="BZ683" t="str">
            <v>le55</v>
          </cell>
          <cell r="CF683" t="str">
            <v>Conditioned</v>
          </cell>
          <cell r="CG683">
            <v>1150.8789999999999</v>
          </cell>
          <cell r="CH683" t="str">
            <v>WA</v>
          </cell>
          <cell r="CI683" t="str">
            <v>Bottom-Freezer (Including French Door) w/o TTD Ice</v>
          </cell>
          <cell r="CJ683">
            <v>20715.822</v>
          </cell>
          <cell r="CK683" t="b">
            <v>0</v>
          </cell>
          <cell r="CQ683" t="str">
            <v>Unconditioned</v>
          </cell>
          <cell r="CR683">
            <v>1904.288</v>
          </cell>
          <cell r="CS683" t="str">
            <v>WA</v>
          </cell>
          <cell r="CT683" t="str">
            <v>Upright</v>
          </cell>
          <cell r="CU683">
            <v>28564.32</v>
          </cell>
          <cell r="CV683" t="b">
            <v>0</v>
          </cell>
          <cell r="CZ683">
            <v>2079.9929999999999</v>
          </cell>
          <cell r="DA683" t="str">
            <v>WA</v>
          </cell>
          <cell r="DC683" t="str">
            <v>Horizontal Axis</v>
          </cell>
          <cell r="DG683" t="str">
            <v>Electric</v>
          </cell>
          <cell r="DH683">
            <v>2079.9929999999999</v>
          </cell>
          <cell r="DI683" t="str">
            <v>WA</v>
          </cell>
          <cell r="DL683" t="str">
            <v>Electric</v>
          </cell>
          <cell r="DM683" t="str">
            <v>Electric</v>
          </cell>
          <cell r="DN683">
            <v>1612.692</v>
          </cell>
          <cell r="DO683" t="str">
            <v>OR</v>
          </cell>
          <cell r="DS683">
            <v>1188.027</v>
          </cell>
          <cell r="DT683" t="str">
            <v>OR</v>
          </cell>
          <cell r="DU683" t="str">
            <v>32to46</v>
          </cell>
          <cell r="DX683" t="b">
            <v>0</v>
          </cell>
          <cell r="DY683">
            <v>1150.8789999999999</v>
          </cell>
          <cell r="DZ683" t="str">
            <v>WA</v>
          </cell>
          <cell r="EC683" t="str">
            <v>Desktop</v>
          </cell>
          <cell r="ED683">
            <v>4956.4930000000004</v>
          </cell>
          <cell r="EE683" t="str">
            <v>WA</v>
          </cell>
          <cell r="EH683" t="str">
            <v>le20</v>
          </cell>
          <cell r="EI683">
            <v>1612.692</v>
          </cell>
          <cell r="EJ683" t="str">
            <v>OR</v>
          </cell>
          <cell r="EO683">
            <v>1904.288</v>
          </cell>
          <cell r="EP683" t="str">
            <v>WA</v>
          </cell>
          <cell r="ES683">
            <v>1904.288</v>
          </cell>
          <cell r="ET683" t="str">
            <v>WA</v>
          </cell>
          <cell r="EZ683" t="str">
            <v>WA</v>
          </cell>
          <cell r="FA683" t="str">
            <v>Other</v>
          </cell>
          <cell r="FB683">
            <v>2393986.1190000004</v>
          </cell>
          <cell r="FC683">
            <v>2934243.8560000001</v>
          </cell>
          <cell r="FI683" t="str">
            <v>WA</v>
          </cell>
          <cell r="FJ683" t="str">
            <v>Exterior</v>
          </cell>
          <cell r="FK683" t="str">
            <v>EISAx</v>
          </cell>
          <cell r="FL683">
            <v>1288688.1800000002</v>
          </cell>
          <cell r="FS683" t="str">
            <v>WA</v>
          </cell>
          <cell r="FT683" t="str">
            <v>EISAnqnx</v>
          </cell>
          <cell r="FV683">
            <v>2204087.6</v>
          </cell>
          <cell r="GD683" t="str">
            <v>OR</v>
          </cell>
          <cell r="GE683">
            <v>3000175.0349999997</v>
          </cell>
          <cell r="GF683">
            <v>7025203.25</v>
          </cell>
          <cell r="GI683">
            <v>1</v>
          </cell>
          <cell r="GJ683">
            <v>3</v>
          </cell>
          <cell r="GK683" t="str">
            <v>OR</v>
          </cell>
          <cell r="GL683">
            <v>8264.9449999999997</v>
          </cell>
          <cell r="GM683" t="str">
            <v>Pre 1980</v>
          </cell>
          <cell r="GN683">
            <v>0</v>
          </cell>
          <cell r="GQ683">
            <v>42065454.165734991</v>
          </cell>
          <cell r="GR683">
            <v>7482110.0719625</v>
          </cell>
          <cell r="GU683" t="str">
            <v>Baseboard/Wall/Radiant</v>
          </cell>
          <cell r="GX683" t="str">
            <v>None</v>
          </cell>
          <cell r="GY683" t="str">
            <v>WA</v>
          </cell>
          <cell r="GZ683">
            <v>1150.87915039063</v>
          </cell>
        </row>
        <row r="684">
          <cell r="AD684" t="str">
            <v>WA</v>
          </cell>
          <cell r="AH684" t="str">
            <v>WA</v>
          </cell>
          <cell r="AI684" t="str">
            <v>Post 2006</v>
          </cell>
          <cell r="AJ684">
            <v>1904.288</v>
          </cell>
          <cell r="AK684" t="b">
            <v>1</v>
          </cell>
          <cell r="AN684" t="str">
            <v>WA</v>
          </cell>
          <cell r="AO684" t="str">
            <v>Wood</v>
          </cell>
          <cell r="AP684" t="str">
            <v>Pre 1980</v>
          </cell>
          <cell r="AQ684" t="str">
            <v>Crawlspace</v>
          </cell>
          <cell r="AR684">
            <v>1464.69372558594</v>
          </cell>
          <cell r="AU684" t="str">
            <v>No</v>
          </cell>
          <cell r="AV684" t="b">
            <v>1</v>
          </cell>
          <cell r="AX684">
            <v>2264416.4997558631</v>
          </cell>
          <cell r="AY684" t="b">
            <v>0</v>
          </cell>
          <cell r="AZ684">
            <v>547571.35522912687</v>
          </cell>
          <cell r="BA684">
            <v>1</v>
          </cell>
          <cell r="BB684">
            <v>1464.69372558594</v>
          </cell>
          <cell r="BC684">
            <v>0.99999981264751547</v>
          </cell>
          <cell r="BF684" t="str">
            <v>ID</v>
          </cell>
          <cell r="BG684" t="str">
            <v>Window A/C</v>
          </cell>
          <cell r="BH684" t="str">
            <v>Pre 1980</v>
          </cell>
          <cell r="BI684" t="str">
            <v>Basement</v>
          </cell>
          <cell r="BJ684">
            <v>3225.3458641162802</v>
          </cell>
          <cell r="BM684" t="str">
            <v>No</v>
          </cell>
          <cell r="BN684">
            <v>6595832.2921177931</v>
          </cell>
          <cell r="BO684" t="b">
            <v>0</v>
          </cell>
          <cell r="BP684">
            <v>4383970.7321534501</v>
          </cell>
          <cell r="BQ684">
            <v>0.25</v>
          </cell>
          <cell r="BR684">
            <v>806.33646602907004</v>
          </cell>
          <cell r="BU684" t="str">
            <v>OR</v>
          </cell>
          <cell r="BV684" t="str">
            <v>1993-2006</v>
          </cell>
          <cell r="BW684" t="str">
            <v>Electric Storage - Outside Conditioned Space - Buffered</v>
          </cell>
          <cell r="BY684">
            <v>1612.692</v>
          </cell>
          <cell r="BZ684" t="str">
            <v>le55</v>
          </cell>
          <cell r="CF684" t="str">
            <v>Conditioned</v>
          </cell>
          <cell r="CG684">
            <v>4956.4930000000004</v>
          </cell>
          <cell r="CH684" t="str">
            <v>WA</v>
          </cell>
          <cell r="CI684" t="str">
            <v>Top-Freezer w/o TTD Ice</v>
          </cell>
          <cell r="CJ684">
            <v>89216.874000000011</v>
          </cell>
          <cell r="CK684" t="b">
            <v>0</v>
          </cell>
          <cell r="CQ684" t="str">
            <v>Conditioned</v>
          </cell>
          <cell r="CR684">
            <v>2130.886</v>
          </cell>
          <cell r="CS684" t="str">
            <v>MT</v>
          </cell>
          <cell r="CT684" t="str">
            <v>Upright</v>
          </cell>
          <cell r="CU684">
            <v>31963.29</v>
          </cell>
          <cell r="CV684" t="b">
            <v>0</v>
          </cell>
          <cell r="CZ684">
            <v>1904.288</v>
          </cell>
          <cell r="DA684" t="str">
            <v>WA</v>
          </cell>
          <cell r="DC684" t="str">
            <v>Vertical Axis</v>
          </cell>
          <cell r="DG684" t="str">
            <v>Electric</v>
          </cell>
          <cell r="DH684">
            <v>3785.7640000000001</v>
          </cell>
          <cell r="DI684" t="str">
            <v>ID</v>
          </cell>
          <cell r="DL684" t="str">
            <v>Electric</v>
          </cell>
          <cell r="DM684" t="str">
            <v>Electric</v>
          </cell>
          <cell r="DN684">
            <v>2130.886</v>
          </cell>
          <cell r="DO684" t="str">
            <v>MT</v>
          </cell>
          <cell r="DS684">
            <v>1188.027</v>
          </cell>
          <cell r="DT684" t="str">
            <v>OR</v>
          </cell>
          <cell r="DU684" t="str">
            <v>32to46</v>
          </cell>
          <cell r="DX684" t="b">
            <v>0</v>
          </cell>
          <cell r="DY684">
            <v>4956.4930000000004</v>
          </cell>
          <cell r="DZ684" t="str">
            <v>WA</v>
          </cell>
          <cell r="EC684" t="str">
            <v>Laptop</v>
          </cell>
          <cell r="ED684">
            <v>4956.4930000000004</v>
          </cell>
          <cell r="EE684" t="str">
            <v>WA</v>
          </cell>
          <cell r="EH684" t="str">
            <v>gt20</v>
          </cell>
          <cell r="EI684">
            <v>1612.692</v>
          </cell>
          <cell r="EJ684" t="str">
            <v>OR</v>
          </cell>
          <cell r="EO684">
            <v>1904.288</v>
          </cell>
          <cell r="EP684" t="str">
            <v>WA</v>
          </cell>
          <cell r="ES684">
            <v>3785.7640000000001</v>
          </cell>
          <cell r="ET684" t="str">
            <v>ID</v>
          </cell>
          <cell r="EZ684" t="str">
            <v>WA</v>
          </cell>
          <cell r="FA684" t="str">
            <v>Bathroom</v>
          </cell>
          <cell r="FB684">
            <v>2299812.7520000003</v>
          </cell>
          <cell r="FC684">
            <v>911994.71200000006</v>
          </cell>
          <cell r="FI684" t="str">
            <v>WA</v>
          </cell>
          <cell r="FJ684" t="str">
            <v>Kitchen</v>
          </cell>
          <cell r="FK684" t="str">
            <v>EISAq</v>
          </cell>
          <cell r="FL684">
            <v>1080515.4740000002</v>
          </cell>
          <cell r="FS684" t="str">
            <v>WA</v>
          </cell>
          <cell r="FT684" t="str">
            <v>EISAq</v>
          </cell>
          <cell r="FV684">
            <v>410761.77999999997</v>
          </cell>
          <cell r="GD684" t="str">
            <v>WA</v>
          </cell>
          <cell r="GE684">
            <v>13042468.512</v>
          </cell>
          <cell r="GF684">
            <v>6554559.2960000001</v>
          </cell>
          <cell r="GI684">
            <v>1</v>
          </cell>
          <cell r="GJ684">
            <v>3</v>
          </cell>
          <cell r="GK684" t="str">
            <v>WA</v>
          </cell>
          <cell r="GL684">
            <v>1904.288</v>
          </cell>
          <cell r="GM684" t="str">
            <v>Post 2006</v>
          </cell>
          <cell r="GN684">
            <v>-1</v>
          </cell>
          <cell r="GQ684">
            <v>11185448.748736</v>
          </cell>
          <cell r="GR684">
            <v>2427085.5146560003</v>
          </cell>
          <cell r="GU684" t="str">
            <v>Oil Other</v>
          </cell>
          <cell r="GX684" t="str">
            <v>Wood</v>
          </cell>
          <cell r="GY684" t="str">
            <v>WA</v>
          </cell>
          <cell r="GZ684">
            <v>1464.69372558594</v>
          </cell>
        </row>
        <row r="685">
          <cell r="AD685" t="str">
            <v>OR</v>
          </cell>
          <cell r="AH685" t="str">
            <v>OR</v>
          </cell>
          <cell r="AI685" t="str">
            <v>Pre 1980</v>
          </cell>
          <cell r="AJ685">
            <v>8264.9449999999997</v>
          </cell>
          <cell r="AK685" t="b">
            <v>1</v>
          </cell>
          <cell r="AN685" t="str">
            <v>WA</v>
          </cell>
          <cell r="AO685" t="str">
            <v>Oil FAF</v>
          </cell>
          <cell r="AP685" t="str">
            <v>Pre 1980</v>
          </cell>
          <cell r="AQ685" t="str">
            <v>Crawlspace</v>
          </cell>
          <cell r="AR685">
            <v>2003.71557617188</v>
          </cell>
          <cell r="AU685" t="str">
            <v>No</v>
          </cell>
          <cell r="AV685" t="b">
            <v>1</v>
          </cell>
          <cell r="AX685">
            <v>2484607.3144531311</v>
          </cell>
          <cell r="AY685" t="b">
            <v>0</v>
          </cell>
          <cell r="AZ685">
            <v>1827030.3411237351</v>
          </cell>
          <cell r="BA685">
            <v>1</v>
          </cell>
          <cell r="BB685">
            <v>2003.71557617188</v>
          </cell>
          <cell r="BC685">
            <v>0.99999978847894622</v>
          </cell>
          <cell r="BF685" t="str">
            <v>ID</v>
          </cell>
          <cell r="BG685" t="str">
            <v>Central Air Conditioning (Ducted System)</v>
          </cell>
          <cell r="BH685" t="str">
            <v>Pre 1980</v>
          </cell>
          <cell r="BI685" t="str">
            <v>Crawlspace</v>
          </cell>
          <cell r="BJ685">
            <v>560.41854018059303</v>
          </cell>
          <cell r="BM685" t="str">
            <v>No</v>
          </cell>
          <cell r="BN685">
            <v>1146055.9146693128</v>
          </cell>
          <cell r="BO685" t="b">
            <v>0</v>
          </cell>
          <cell r="BP685">
            <v>761734.8902769665</v>
          </cell>
          <cell r="BQ685">
            <v>0.25</v>
          </cell>
          <cell r="BR685">
            <v>140.10463504514826</v>
          </cell>
          <cell r="BU685" t="str">
            <v>OR</v>
          </cell>
          <cell r="BV685" t="str">
            <v>Pre 1980</v>
          </cell>
          <cell r="BW685" t="str">
            <v>Electric Storage - Inside Conditioned Space</v>
          </cell>
          <cell r="BY685">
            <v>1925.059</v>
          </cell>
          <cell r="BZ685" t="str">
            <v>le55</v>
          </cell>
          <cell r="CF685" t="str">
            <v>Conditioned</v>
          </cell>
          <cell r="CG685">
            <v>2003.7159999999999</v>
          </cell>
          <cell r="CH685" t="str">
            <v>WA</v>
          </cell>
          <cell r="CI685" t="str">
            <v>Bottom-Freezer (Including French Door) w/o TTD Ice</v>
          </cell>
          <cell r="CJ685">
            <v>42078.036</v>
          </cell>
          <cell r="CK685" t="b">
            <v>0</v>
          </cell>
          <cell r="CQ685" t="str">
            <v>Unconditioned</v>
          </cell>
          <cell r="CR685">
            <v>2130.886</v>
          </cell>
          <cell r="CS685" t="str">
            <v>MT</v>
          </cell>
          <cell r="CT685" t="str">
            <v>Chest</v>
          </cell>
          <cell r="CU685">
            <v>42617.72</v>
          </cell>
          <cell r="CV685" t="b">
            <v>0</v>
          </cell>
          <cell r="CZ685">
            <v>2079.9929999999999</v>
          </cell>
          <cell r="DA685" t="str">
            <v>WA</v>
          </cell>
          <cell r="DC685" t="str">
            <v>Vertical Axis</v>
          </cell>
          <cell r="DG685" t="str">
            <v>Electric</v>
          </cell>
          <cell r="DH685">
            <v>2079.9929999999999</v>
          </cell>
          <cell r="DI685" t="str">
            <v>WA</v>
          </cell>
          <cell r="DL685" t="str">
            <v>Gas</v>
          </cell>
          <cell r="DM685" t="str">
            <v>Gas</v>
          </cell>
          <cell r="DN685">
            <v>1192.4649999999999</v>
          </cell>
          <cell r="DO685" t="str">
            <v>ID</v>
          </cell>
          <cell r="DS685">
            <v>1524.7619999999999</v>
          </cell>
          <cell r="DT685" t="str">
            <v>WA</v>
          </cell>
          <cell r="DU685" t="str">
            <v>32to46</v>
          </cell>
          <cell r="DX685" t="b">
            <v>0</v>
          </cell>
          <cell r="DY685">
            <v>4956.4930000000004</v>
          </cell>
          <cell r="DZ685" t="str">
            <v>WA</v>
          </cell>
          <cell r="EC685" t="str">
            <v>Desktop</v>
          </cell>
          <cell r="ED685">
            <v>1524.7619999999999</v>
          </cell>
          <cell r="EE685" t="str">
            <v>WA</v>
          </cell>
          <cell r="EH685" t="str">
            <v>le20</v>
          </cell>
          <cell r="EI685">
            <v>1612.692</v>
          </cell>
          <cell r="EJ685" t="str">
            <v>OR</v>
          </cell>
          <cell r="EO685">
            <v>1904.288</v>
          </cell>
          <cell r="EP685" t="str">
            <v>WA</v>
          </cell>
          <cell r="ES685">
            <v>2130.886</v>
          </cell>
          <cell r="ET685" t="str">
            <v>MT</v>
          </cell>
          <cell r="EZ685" t="str">
            <v>WA</v>
          </cell>
          <cell r="FA685" t="str">
            <v>Bedrooms</v>
          </cell>
          <cell r="FB685">
            <v>1784337.4800000002</v>
          </cell>
          <cell r="FC685">
            <v>2929287.3630000004</v>
          </cell>
          <cell r="FI685" t="str">
            <v>WA</v>
          </cell>
          <cell r="FJ685" t="str">
            <v>Living Room/Family Room</v>
          </cell>
          <cell r="FK685" t="str">
            <v>EISAnqnx</v>
          </cell>
          <cell r="FL685">
            <v>10904284.600000001</v>
          </cell>
          <cell r="FS685" t="str">
            <v>WA</v>
          </cell>
          <cell r="FT685" t="str">
            <v>EISAx</v>
          </cell>
          <cell r="FV685">
            <v>2382418.324</v>
          </cell>
          <cell r="GD685" t="str">
            <v>OR</v>
          </cell>
          <cell r="GE685">
            <v>8669927.3049999997</v>
          </cell>
          <cell r="GF685">
            <v>12240383.545</v>
          </cell>
          <cell r="GI685">
            <v>1</v>
          </cell>
          <cell r="GJ685">
            <v>2</v>
          </cell>
          <cell r="GK685" t="str">
            <v>OR</v>
          </cell>
          <cell r="GL685">
            <v>8264.9449999999997</v>
          </cell>
          <cell r="GM685" t="str">
            <v>Pre 1980</v>
          </cell>
          <cell r="GN685">
            <v>0</v>
          </cell>
          <cell r="GQ685">
            <v>37558158.145039998</v>
          </cell>
          <cell r="GR685">
            <v>4456499.6687249998</v>
          </cell>
          <cell r="GU685" t="str">
            <v>Baseboard/Wall/Radiant</v>
          </cell>
          <cell r="GX685" t="str">
            <v>None</v>
          </cell>
          <cell r="GY685" t="str">
            <v>OR</v>
          </cell>
          <cell r="GZ685">
            <v>1188.02661132813</v>
          </cell>
        </row>
        <row r="686">
          <cell r="AD686" t="str">
            <v>WA</v>
          </cell>
          <cell r="AH686" t="str">
            <v>WA</v>
          </cell>
          <cell r="AI686" t="str">
            <v>Pre 1980</v>
          </cell>
          <cell r="AJ686">
            <v>2079.9929999999999</v>
          </cell>
          <cell r="AK686" t="b">
            <v>1</v>
          </cell>
          <cell r="AN686" t="str">
            <v>WA</v>
          </cell>
          <cell r="AO686" t="str">
            <v>Other</v>
          </cell>
          <cell r="AP686" t="str">
            <v>Pre 1980</v>
          </cell>
          <cell r="AQ686" t="str">
            <v>Crawlspace</v>
          </cell>
          <cell r="AR686">
            <v>1602.9724609375</v>
          </cell>
          <cell r="AU686" t="str">
            <v>No</v>
          </cell>
          <cell r="AV686" t="b">
            <v>1</v>
          </cell>
          <cell r="AX686">
            <v>3205944.921875</v>
          </cell>
          <cell r="AY686" t="b">
            <v>0</v>
          </cell>
          <cell r="AZ686">
            <v>827832.04464773438</v>
          </cell>
          <cell r="BA686">
            <v>0.8</v>
          </cell>
          <cell r="BB686">
            <v>1602.9724609375</v>
          </cell>
          <cell r="BC686">
            <v>0.79999983078315495</v>
          </cell>
          <cell r="BU686" t="str">
            <v>OR</v>
          </cell>
          <cell r="BV686" t="str">
            <v>Pre 1980</v>
          </cell>
          <cell r="BW686" t="str">
            <v>Electric Storage - Outside Conditioned Space - Buffered</v>
          </cell>
          <cell r="BY686">
            <v>1925.059</v>
          </cell>
          <cell r="BZ686" t="str">
            <v>gt55</v>
          </cell>
          <cell r="CF686" t="str">
            <v>Conditioned</v>
          </cell>
          <cell r="CG686">
            <v>1464.694</v>
          </cell>
          <cell r="CH686" t="str">
            <v>WA</v>
          </cell>
          <cell r="CI686" t="str">
            <v>Top-Freezer w/o TTD Ice</v>
          </cell>
          <cell r="CJ686">
            <v>26364.491999999998</v>
          </cell>
          <cell r="CK686" t="b">
            <v>0</v>
          </cell>
          <cell r="CQ686" t="str">
            <v>Unconditioned</v>
          </cell>
          <cell r="CR686">
            <v>1904.288</v>
          </cell>
          <cell r="CS686" t="str">
            <v>WA</v>
          </cell>
          <cell r="CT686" t="str">
            <v>Upright</v>
          </cell>
          <cell r="CU686">
            <v>32372.896000000001</v>
          </cell>
          <cell r="CV686" t="b">
            <v>0</v>
          </cell>
          <cell r="CZ686">
            <v>1612.692</v>
          </cell>
          <cell r="DA686" t="str">
            <v>OR</v>
          </cell>
          <cell r="DC686" t="str">
            <v>Vertical Axis</v>
          </cell>
          <cell r="DG686" t="str">
            <v>Electric</v>
          </cell>
          <cell r="DH686">
            <v>1904.288</v>
          </cell>
          <cell r="DI686" t="str">
            <v>WA</v>
          </cell>
          <cell r="DL686" t="str">
            <v>Electric</v>
          </cell>
          <cell r="DM686" t="str">
            <v>Electric</v>
          </cell>
          <cell r="DN686">
            <v>1612.692</v>
          </cell>
          <cell r="DO686" t="str">
            <v>OR</v>
          </cell>
          <cell r="DS686">
            <v>1524.7619999999999</v>
          </cell>
          <cell r="DT686" t="str">
            <v>WA</v>
          </cell>
          <cell r="DU686" t="str">
            <v>lt32</v>
          </cell>
          <cell r="DX686" t="b">
            <v>1</v>
          </cell>
          <cell r="DY686">
            <v>4956.4930000000004</v>
          </cell>
          <cell r="DZ686" t="str">
            <v>WA</v>
          </cell>
          <cell r="EC686" t="str">
            <v>Laptop</v>
          </cell>
          <cell r="ED686">
            <v>1524.7619999999999</v>
          </cell>
          <cell r="EE686" t="str">
            <v>WA</v>
          </cell>
          <cell r="EH686" t="str">
            <v>gt20</v>
          </cell>
          <cell r="EI686">
            <v>1904.288</v>
          </cell>
          <cell r="EJ686" t="str">
            <v>WA</v>
          </cell>
          <cell r="EO686">
            <v>1144.6790000000001</v>
          </cell>
          <cell r="EP686" t="str">
            <v>MT</v>
          </cell>
          <cell r="ES686">
            <v>1192.4649999999999</v>
          </cell>
          <cell r="ET686" t="str">
            <v>ID</v>
          </cell>
          <cell r="EZ686" t="str">
            <v>WA</v>
          </cell>
          <cell r="FA686" t="str">
            <v>Exterior</v>
          </cell>
          <cell r="FB686">
            <v>9541249.0250000004</v>
          </cell>
          <cell r="FC686">
            <v>13337922.663000001</v>
          </cell>
          <cell r="FI686" t="str">
            <v>WA</v>
          </cell>
          <cell r="FJ686" t="str">
            <v>Living Room/Family Room</v>
          </cell>
          <cell r="FK686" t="str">
            <v>EISAx</v>
          </cell>
          <cell r="FL686">
            <v>2279986.7800000003</v>
          </cell>
          <cell r="FS686" t="str">
            <v>WA</v>
          </cell>
          <cell r="FT686" t="str">
            <v>EISAnqnx</v>
          </cell>
          <cell r="FV686">
            <v>3271285.3800000004</v>
          </cell>
          <cell r="GD686" t="str">
            <v>WA</v>
          </cell>
          <cell r="GE686">
            <v>5530701.3870000001</v>
          </cell>
          <cell r="GF686">
            <v>2235992.4750000001</v>
          </cell>
          <cell r="GI686">
            <v>1</v>
          </cell>
          <cell r="GJ686">
            <v>1</v>
          </cell>
          <cell r="GK686" t="str">
            <v>WA</v>
          </cell>
          <cell r="GL686">
            <v>2079.9929999999999</v>
          </cell>
          <cell r="GM686" t="str">
            <v>Pre 1980</v>
          </cell>
          <cell r="GN686">
            <v>-1</v>
          </cell>
          <cell r="GQ686">
            <v>9452053.950096</v>
          </cell>
          <cell r="GR686">
            <v>1121542.6255650001</v>
          </cell>
          <cell r="GU686" t="str">
            <v>Baseboard/Wall/Radiant</v>
          </cell>
          <cell r="GX686" t="str">
            <v>Baseboard/Wall/Radiant</v>
          </cell>
          <cell r="GY686" t="str">
            <v>WA</v>
          </cell>
          <cell r="GZ686">
            <v>2003.71557617188</v>
          </cell>
        </row>
        <row r="687">
          <cell r="AD687" t="str">
            <v>ID</v>
          </cell>
          <cell r="AH687" t="str">
            <v>ID</v>
          </cell>
          <cell r="AI687" t="str">
            <v>1993-2006</v>
          </cell>
          <cell r="AJ687">
            <v>3785.7640000000001</v>
          </cell>
          <cell r="AK687" t="b">
            <v>1</v>
          </cell>
          <cell r="AN687" t="str">
            <v>WA</v>
          </cell>
          <cell r="AO687" t="str">
            <v>Other</v>
          </cell>
          <cell r="AP687" t="str">
            <v>Pre 1980</v>
          </cell>
          <cell r="AQ687" t="str">
            <v>Slab on Grade</v>
          </cell>
          <cell r="AR687">
            <v>400.74311523437501</v>
          </cell>
          <cell r="AU687" t="str">
            <v>No</v>
          </cell>
          <cell r="AV687" t="b">
            <v>1</v>
          </cell>
          <cell r="AX687">
            <v>801486.23046875</v>
          </cell>
          <cell r="AY687" t="b">
            <v>0</v>
          </cell>
          <cell r="AZ687">
            <v>206958.01116193359</v>
          </cell>
          <cell r="BA687">
            <v>0.2</v>
          </cell>
          <cell r="BB687">
            <v>400.74311523437501</v>
          </cell>
          <cell r="BC687">
            <v>0.19999995769578874</v>
          </cell>
          <cell r="BU687" t="str">
            <v>ID</v>
          </cell>
          <cell r="BV687" t="str">
            <v>1980-1992</v>
          </cell>
          <cell r="BW687" t="str">
            <v>Electric Storage - Inside Conditioned Space</v>
          </cell>
          <cell r="BY687">
            <v>1192.4649999999999</v>
          </cell>
          <cell r="BZ687" t="str">
            <v>gt55</v>
          </cell>
          <cell r="CF687" t="str">
            <v>Conditioned</v>
          </cell>
          <cell r="CG687">
            <v>1524.7619999999999</v>
          </cell>
          <cell r="CH687" t="str">
            <v>WA</v>
          </cell>
          <cell r="CI687" t="str">
            <v>Bottom-Freezer (Including French Door) w/o TTD Ice</v>
          </cell>
          <cell r="CJ687">
            <v>38119.049999999996</v>
          </cell>
          <cell r="CK687" t="b">
            <v>0</v>
          </cell>
          <cell r="CQ687" t="str">
            <v>Conditioned</v>
          </cell>
          <cell r="CR687">
            <v>8559.1039999999994</v>
          </cell>
          <cell r="CS687" t="str">
            <v>OR</v>
          </cell>
          <cell r="CT687" t="str">
            <v>Upright</v>
          </cell>
          <cell r="CU687">
            <v>196859.39199999999</v>
          </cell>
          <cell r="CV687" t="b">
            <v>0</v>
          </cell>
          <cell r="CZ687">
            <v>1925.059</v>
          </cell>
          <cell r="DA687" t="str">
            <v>OR</v>
          </cell>
          <cell r="DC687" t="str">
            <v>Horizontal Axis</v>
          </cell>
          <cell r="DG687" t="str">
            <v>Electric</v>
          </cell>
          <cell r="DH687">
            <v>2079.9929999999999</v>
          </cell>
          <cell r="DI687" t="str">
            <v>WA</v>
          </cell>
          <cell r="DL687" t="str">
            <v>Electric</v>
          </cell>
          <cell r="DM687" t="str">
            <v>Electric</v>
          </cell>
          <cell r="DN687">
            <v>1925.059</v>
          </cell>
          <cell r="DO687" t="str">
            <v>OR</v>
          </cell>
          <cell r="DS687">
            <v>1524.7619999999999</v>
          </cell>
          <cell r="DT687" t="str">
            <v>WA</v>
          </cell>
          <cell r="DU687" t="str">
            <v>lt32</v>
          </cell>
          <cell r="DX687" t="b">
            <v>0</v>
          </cell>
          <cell r="DY687">
            <v>4956.4930000000004</v>
          </cell>
          <cell r="DZ687" t="str">
            <v>WA</v>
          </cell>
          <cell r="EC687" t="str">
            <v>Laptop</v>
          </cell>
          <cell r="ED687">
            <v>1524.7619999999999</v>
          </cell>
          <cell r="EE687" t="str">
            <v>WA</v>
          </cell>
          <cell r="EH687" t="str">
            <v>gt20</v>
          </cell>
          <cell r="EI687">
            <v>1925.059</v>
          </cell>
          <cell r="EJ687" t="str">
            <v>OR</v>
          </cell>
          <cell r="EO687">
            <v>1612.692</v>
          </cell>
          <cell r="EP687" t="str">
            <v>OR</v>
          </cell>
          <cell r="ES687">
            <v>3785.7640000000001</v>
          </cell>
          <cell r="ET687" t="str">
            <v>ID</v>
          </cell>
          <cell r="EZ687" t="str">
            <v>WA</v>
          </cell>
          <cell r="FA687" t="str">
            <v>Kitchen</v>
          </cell>
          <cell r="FB687">
            <v>2602158.8250000002</v>
          </cell>
          <cell r="FC687">
            <v>1164775.855</v>
          </cell>
          <cell r="FI687" t="str">
            <v>WA</v>
          </cell>
          <cell r="FJ687" t="str">
            <v>Other</v>
          </cell>
          <cell r="FK687" t="str">
            <v>EISAnqnx</v>
          </cell>
          <cell r="FL687">
            <v>991298.60000000009</v>
          </cell>
          <cell r="FS687" t="str">
            <v>WA</v>
          </cell>
          <cell r="FT687" t="str">
            <v>EISAq</v>
          </cell>
          <cell r="FV687">
            <v>594779.16</v>
          </cell>
          <cell r="GD687" t="str">
            <v>ID</v>
          </cell>
          <cell r="GE687">
            <v>5072923.76</v>
          </cell>
          <cell r="GF687">
            <v>4293056.3760000002</v>
          </cell>
          <cell r="GI687">
            <v>1</v>
          </cell>
          <cell r="GJ687">
            <v>3</v>
          </cell>
          <cell r="GK687" t="str">
            <v>ID</v>
          </cell>
          <cell r="GL687">
            <v>3785.7640000000001</v>
          </cell>
          <cell r="GM687" t="str">
            <v>1993-2006</v>
          </cell>
          <cell r="GN687">
            <v>0</v>
          </cell>
          <cell r="GQ687">
            <v>23468935.33464</v>
          </cell>
          <cell r="GR687">
            <v>3838397.4768920001</v>
          </cell>
          <cell r="GU687" t="str">
            <v>Wood</v>
          </cell>
          <cell r="GX687" t="str">
            <v>Baseboard/Wall/Radiant</v>
          </cell>
          <cell r="GY687" t="str">
            <v>WA</v>
          </cell>
          <cell r="GZ687">
            <v>1464.69372558594</v>
          </cell>
        </row>
        <row r="688">
          <cell r="AD688" t="str">
            <v>WA</v>
          </cell>
          <cell r="AH688" t="str">
            <v>WA</v>
          </cell>
          <cell r="AI688" t="str">
            <v>1993-2006</v>
          </cell>
          <cell r="AJ688">
            <v>2079.9929999999999</v>
          </cell>
          <cell r="AK688" t="b">
            <v>1</v>
          </cell>
          <cell r="AN688" t="str">
            <v>WA</v>
          </cell>
          <cell r="AO688" t="str">
            <v>Baseboard/Wall/Radiant</v>
          </cell>
          <cell r="AP688" t="str">
            <v>Pre 1980</v>
          </cell>
          <cell r="AQ688" t="str">
            <v>Crawlspace</v>
          </cell>
          <cell r="AR688">
            <v>1602.9724609375</v>
          </cell>
          <cell r="AU688" t="str">
            <v>No</v>
          </cell>
          <cell r="AV688" t="b">
            <v>0</v>
          </cell>
          <cell r="AX688">
            <v>3205944.921875</v>
          </cell>
          <cell r="AY688" t="b">
            <v>0</v>
          </cell>
          <cell r="AZ688">
            <v>827832.04464773438</v>
          </cell>
          <cell r="BA688" t="str">
            <v/>
          </cell>
          <cell r="BB688" t="str">
            <v/>
          </cell>
          <cell r="BC688">
            <v>0.79999983078315495</v>
          </cell>
          <cell r="BU688" t="str">
            <v>OR</v>
          </cell>
          <cell r="BV688" t="str">
            <v>Pre 1980</v>
          </cell>
          <cell r="BW688" t="str">
            <v>Gas Storage Inside Conditioned Space</v>
          </cell>
          <cell r="BY688">
            <v>1612.692</v>
          </cell>
          <cell r="BZ688" t="str">
            <v>le55</v>
          </cell>
          <cell r="CF688" t="str">
            <v>Conditioned</v>
          </cell>
          <cell r="CG688">
            <v>1464.694</v>
          </cell>
          <cell r="CH688" t="str">
            <v>WA</v>
          </cell>
          <cell r="CI688" t="str">
            <v>Side-by-Side w/o TTD Ice</v>
          </cell>
          <cell r="CJ688">
            <v>32223.268</v>
          </cell>
          <cell r="CK688" t="b">
            <v>0</v>
          </cell>
          <cell r="CQ688" t="str">
            <v>Conditioned</v>
          </cell>
          <cell r="CR688">
            <v>8559.1039999999994</v>
          </cell>
          <cell r="CS688" t="str">
            <v>OR</v>
          </cell>
          <cell r="CT688" t="str">
            <v>Upright</v>
          </cell>
          <cell r="CU688">
            <v>85591.039999999994</v>
          </cell>
          <cell r="CV688" t="b">
            <v>0</v>
          </cell>
          <cell r="CZ688">
            <v>1144.6790000000001</v>
          </cell>
          <cell r="DA688" t="str">
            <v>MT</v>
          </cell>
          <cell r="DC688" t="str">
            <v>Horizontal Axis</v>
          </cell>
          <cell r="DG688" t="str">
            <v>Electric</v>
          </cell>
          <cell r="DH688">
            <v>1612.692</v>
          </cell>
          <cell r="DI688" t="str">
            <v>OR</v>
          </cell>
          <cell r="DL688" t="str">
            <v>Propane</v>
          </cell>
          <cell r="DM688" t="str">
            <v>Electric</v>
          </cell>
          <cell r="DN688">
            <v>1925.059</v>
          </cell>
          <cell r="DO688" t="str">
            <v>OR</v>
          </cell>
          <cell r="DS688">
            <v>1524.7619999999999</v>
          </cell>
          <cell r="DT688" t="str">
            <v>WA</v>
          </cell>
          <cell r="DU688" t="str">
            <v>lt32</v>
          </cell>
          <cell r="DX688" t="b">
            <v>0</v>
          </cell>
          <cell r="DY688">
            <v>4956.4930000000004</v>
          </cell>
          <cell r="DZ688" t="str">
            <v>WA</v>
          </cell>
          <cell r="EC688" t="str">
            <v>Laptop</v>
          </cell>
          <cell r="ED688">
            <v>1524.7619999999999</v>
          </cell>
          <cell r="EE688" t="str">
            <v>WA</v>
          </cell>
          <cell r="EH688" t="str">
            <v>le20</v>
          </cell>
          <cell r="EI688">
            <v>1925.059</v>
          </cell>
          <cell r="EJ688" t="str">
            <v>OR</v>
          </cell>
          <cell r="EO688">
            <v>1612.692</v>
          </cell>
          <cell r="EP688" t="str">
            <v>OR</v>
          </cell>
          <cell r="ES688">
            <v>1612.692</v>
          </cell>
          <cell r="ET688" t="str">
            <v>OR</v>
          </cell>
          <cell r="EZ688" t="str">
            <v>WA</v>
          </cell>
          <cell r="FA688" t="str">
            <v>Living Room/Family Room</v>
          </cell>
          <cell r="FB688">
            <v>2185813.4130000002</v>
          </cell>
          <cell r="FC688">
            <v>1600947.2390000001</v>
          </cell>
          <cell r="FI688" t="str">
            <v>WA</v>
          </cell>
          <cell r="FJ688" t="str">
            <v>Other</v>
          </cell>
          <cell r="FK688" t="str">
            <v>EISAq</v>
          </cell>
          <cell r="FL688">
            <v>1685207.62</v>
          </cell>
          <cell r="FS688" t="str">
            <v>WA</v>
          </cell>
          <cell r="FT688" t="str">
            <v>EISAx</v>
          </cell>
          <cell r="FV688">
            <v>3097808.1250000005</v>
          </cell>
          <cell r="GD688" t="str">
            <v>WA</v>
          </cell>
          <cell r="GE688">
            <v>0</v>
          </cell>
          <cell r="GF688">
            <v>0</v>
          </cell>
          <cell r="GI688">
            <v>1</v>
          </cell>
          <cell r="GJ688">
            <v>1</v>
          </cell>
          <cell r="GK688" t="str">
            <v>WA</v>
          </cell>
          <cell r="GL688">
            <v>2079.9929999999999</v>
          </cell>
          <cell r="GM688" t="str">
            <v>1993-2006</v>
          </cell>
          <cell r="GQ688">
            <v>9703547.9837190006</v>
          </cell>
          <cell r="GR688">
            <v>1246035.4065975</v>
          </cell>
          <cell r="GU688" t="str">
            <v>Natural Gas FAF</v>
          </cell>
          <cell r="GX688" t="str">
            <v>None</v>
          </cell>
          <cell r="GY688" t="str">
            <v>OR</v>
          </cell>
          <cell r="GZ688">
            <v>6932.73828125</v>
          </cell>
        </row>
        <row r="689">
          <cell r="AD689" t="str">
            <v>WA</v>
          </cell>
          <cell r="AH689" t="str">
            <v>WA</v>
          </cell>
          <cell r="AI689" t="str">
            <v>Pre 1980</v>
          </cell>
          <cell r="AJ689">
            <v>1904.288</v>
          </cell>
          <cell r="AK689" t="b">
            <v>1</v>
          </cell>
          <cell r="AN689" t="str">
            <v>WA</v>
          </cell>
          <cell r="AO689" t="str">
            <v>Baseboard/Wall/Radiant</v>
          </cell>
          <cell r="AP689" t="str">
            <v>Pre 1980</v>
          </cell>
          <cell r="AQ689" t="str">
            <v>Slab on Grade</v>
          </cell>
          <cell r="AR689">
            <v>400.74311523437501</v>
          </cell>
          <cell r="AU689" t="str">
            <v>No</v>
          </cell>
          <cell r="AV689" t="b">
            <v>0</v>
          </cell>
          <cell r="AX689">
            <v>801486.23046875</v>
          </cell>
          <cell r="AY689" t="b">
            <v>0</v>
          </cell>
          <cell r="AZ689">
            <v>206958.01116193359</v>
          </cell>
          <cell r="BA689" t="str">
            <v/>
          </cell>
          <cell r="BB689" t="str">
            <v/>
          </cell>
          <cell r="BC689">
            <v>0.19999995769578874</v>
          </cell>
          <cell r="BU689" t="str">
            <v>MT</v>
          </cell>
          <cell r="BV689" t="str">
            <v>1993-2006</v>
          </cell>
          <cell r="BW689" t="str">
            <v>Electric Storage - Outside Conditioned Space - Buffered</v>
          </cell>
          <cell r="BY689">
            <v>1144.6790000000001</v>
          </cell>
          <cell r="BZ689" t="str">
            <v>le55</v>
          </cell>
          <cell r="CF689" t="str">
            <v>Conditioned</v>
          </cell>
          <cell r="CG689">
            <v>2003.7159999999999</v>
          </cell>
          <cell r="CH689" t="str">
            <v>WA</v>
          </cell>
          <cell r="CI689" t="str">
            <v>Side-by-Side w/o TTD Ice</v>
          </cell>
          <cell r="CJ689">
            <v>50092.899999999994</v>
          </cell>
          <cell r="CK689" t="b">
            <v>0</v>
          </cell>
          <cell r="CQ689" t="str">
            <v>Unconditioned</v>
          </cell>
          <cell r="CR689">
            <v>1904.288</v>
          </cell>
          <cell r="CS689" t="str">
            <v>WA</v>
          </cell>
          <cell r="CT689" t="str">
            <v>Upright</v>
          </cell>
          <cell r="CU689">
            <v>19042.88</v>
          </cell>
          <cell r="CV689" t="b">
            <v>0</v>
          </cell>
          <cell r="CZ689">
            <v>1612.692</v>
          </cell>
          <cell r="DA689" t="str">
            <v>OR</v>
          </cell>
          <cell r="DC689" t="str">
            <v>Vertical Axis</v>
          </cell>
          <cell r="DG689" t="str">
            <v>Electric</v>
          </cell>
          <cell r="DH689">
            <v>1925.059</v>
          </cell>
          <cell r="DI689" t="str">
            <v>OR</v>
          </cell>
          <cell r="DL689" t="str">
            <v>Electric</v>
          </cell>
          <cell r="DM689" t="str">
            <v>Electric</v>
          </cell>
          <cell r="DN689">
            <v>1192.4649999999999</v>
          </cell>
          <cell r="DO689" t="str">
            <v>ID</v>
          </cell>
          <cell r="DS689">
            <v>1524.7619999999999</v>
          </cell>
          <cell r="DT689" t="str">
            <v>WA</v>
          </cell>
          <cell r="DU689" t="str">
            <v>lt32</v>
          </cell>
          <cell r="DX689" t="b">
            <v>1</v>
          </cell>
          <cell r="DY689">
            <v>4956.4930000000004</v>
          </cell>
          <cell r="DZ689" t="str">
            <v>WA</v>
          </cell>
          <cell r="EC689" t="str">
            <v>Desktop</v>
          </cell>
          <cell r="ED689">
            <v>1524.7619999999999</v>
          </cell>
          <cell r="EE689" t="str">
            <v>WA</v>
          </cell>
          <cell r="EH689" t="str">
            <v>gt20</v>
          </cell>
          <cell r="EI689">
            <v>1612.692</v>
          </cell>
          <cell r="EJ689" t="str">
            <v>OR</v>
          </cell>
          <cell r="EO689">
            <v>1612.692</v>
          </cell>
          <cell r="EP689" t="str">
            <v>OR</v>
          </cell>
          <cell r="ES689">
            <v>2079.9929999999999</v>
          </cell>
          <cell r="ET689" t="str">
            <v>WA</v>
          </cell>
          <cell r="EZ689" t="str">
            <v>WA</v>
          </cell>
          <cell r="FA689" t="str">
            <v>Other</v>
          </cell>
          <cell r="FB689">
            <v>5412490.3560000006</v>
          </cell>
          <cell r="FC689">
            <v>5729705.9080000008</v>
          </cell>
          <cell r="FI689" t="str">
            <v>WA</v>
          </cell>
          <cell r="FJ689" t="str">
            <v>Other</v>
          </cell>
          <cell r="FK689" t="str">
            <v>EISAx</v>
          </cell>
          <cell r="FL689">
            <v>1239123.25</v>
          </cell>
          <cell r="FS689" t="str">
            <v>WA</v>
          </cell>
          <cell r="FT689" t="str">
            <v>EISAnqnx</v>
          </cell>
          <cell r="FV689">
            <v>360668.88</v>
          </cell>
          <cell r="GD689" t="str">
            <v>WA</v>
          </cell>
          <cell r="GE689">
            <v>895015.36</v>
          </cell>
          <cell r="GF689">
            <v>2749791.872</v>
          </cell>
          <cell r="GI689">
            <v>2</v>
          </cell>
          <cell r="GJ689">
            <v>2</v>
          </cell>
          <cell r="GK689" t="str">
            <v>WA</v>
          </cell>
          <cell r="GL689">
            <v>1904.288</v>
          </cell>
          <cell r="GM689" t="str">
            <v>Pre 1980</v>
          </cell>
          <cell r="GN689">
            <v>-1</v>
          </cell>
          <cell r="GQ689">
            <v>10888684.506816</v>
          </cell>
          <cell r="GR689">
            <v>2250750.3501440003</v>
          </cell>
          <cell r="GU689" t="str">
            <v>Natural Gas FAF</v>
          </cell>
          <cell r="GX689" t="str">
            <v>None</v>
          </cell>
          <cell r="GY689" t="str">
            <v>OR</v>
          </cell>
          <cell r="GZ689">
            <v>6932.73828125</v>
          </cell>
        </row>
        <row r="690">
          <cell r="AD690" t="str">
            <v>WA</v>
          </cell>
          <cell r="AH690" t="str">
            <v>WA</v>
          </cell>
          <cell r="AI690" t="str">
            <v>1993-2006</v>
          </cell>
          <cell r="AJ690">
            <v>2079.9929999999999</v>
          </cell>
          <cell r="AK690" t="b">
            <v>1</v>
          </cell>
          <cell r="AN690" t="str">
            <v>WA</v>
          </cell>
          <cell r="AO690" t="str">
            <v>Natural Gas FAF</v>
          </cell>
          <cell r="AP690" t="str">
            <v>Pre 1980</v>
          </cell>
          <cell r="AQ690" t="str">
            <v>Basement</v>
          </cell>
          <cell r="AR690">
            <v>4956.49267578125</v>
          </cell>
          <cell r="AU690" t="str">
            <v>No</v>
          </cell>
          <cell r="AV690" t="b">
            <v>1</v>
          </cell>
          <cell r="AX690">
            <v>8108822.017578125</v>
          </cell>
          <cell r="AY690" t="b">
            <v>0</v>
          </cell>
          <cell r="AZ690">
            <v>4295246.9879052732</v>
          </cell>
          <cell r="BA690">
            <v>1</v>
          </cell>
          <cell r="BB690">
            <v>4956.49267578125</v>
          </cell>
          <cell r="BC690">
            <v>0.99999993458706582</v>
          </cell>
          <cell r="BU690" t="str">
            <v>MT</v>
          </cell>
          <cell r="BW690" t="str">
            <v>Gas Storage Inside Conditioned Space</v>
          </cell>
          <cell r="BY690">
            <v>2130.886</v>
          </cell>
          <cell r="BZ690" t="str">
            <v>le55</v>
          </cell>
          <cell r="CF690" t="str">
            <v>Conditioned</v>
          </cell>
          <cell r="CG690">
            <v>1464.694</v>
          </cell>
          <cell r="CH690" t="str">
            <v>WA</v>
          </cell>
          <cell r="CI690" t="str">
            <v>Bottom-Freezer (Including French Door) w/o TTD Ice</v>
          </cell>
          <cell r="CJ690">
            <v>36617.35</v>
          </cell>
          <cell r="CK690" t="b">
            <v>0</v>
          </cell>
          <cell r="CQ690" t="str">
            <v>Conditioned</v>
          </cell>
          <cell r="CR690">
            <v>1612.692</v>
          </cell>
          <cell r="CS690" t="str">
            <v>OR</v>
          </cell>
          <cell r="CT690" t="str">
            <v>Chest</v>
          </cell>
          <cell r="CU690">
            <v>16126.92</v>
          </cell>
          <cell r="CV690" t="b">
            <v>0</v>
          </cell>
          <cell r="CZ690">
            <v>1612.692</v>
          </cell>
          <cell r="DA690" t="str">
            <v>OR</v>
          </cell>
          <cell r="DC690" t="str">
            <v>Horizontal Axis</v>
          </cell>
          <cell r="DG690" t="str">
            <v>Electric</v>
          </cell>
          <cell r="DH690">
            <v>1144.6790000000001</v>
          </cell>
          <cell r="DI690" t="str">
            <v>MT</v>
          </cell>
          <cell r="DL690" t="str">
            <v>Gas</v>
          </cell>
          <cell r="DM690" t="str">
            <v>Gas</v>
          </cell>
          <cell r="DN690">
            <v>1612.692</v>
          </cell>
          <cell r="DO690" t="str">
            <v>OR</v>
          </cell>
          <cell r="DS690">
            <v>1188.027</v>
          </cell>
          <cell r="DT690" t="str">
            <v>OR</v>
          </cell>
          <cell r="DU690" t="str">
            <v>lt32</v>
          </cell>
          <cell r="DX690" t="b">
            <v>1</v>
          </cell>
          <cell r="DY690">
            <v>4956.4930000000004</v>
          </cell>
          <cell r="DZ690" t="str">
            <v>WA</v>
          </cell>
          <cell r="EC690" t="str">
            <v>Desktop</v>
          </cell>
          <cell r="ED690">
            <v>1524.7619999999999</v>
          </cell>
          <cell r="EE690" t="str">
            <v>WA</v>
          </cell>
          <cell r="EH690" t="str">
            <v>le20</v>
          </cell>
          <cell r="EI690">
            <v>1612.692</v>
          </cell>
          <cell r="EJ690" t="str">
            <v>OR</v>
          </cell>
          <cell r="EO690">
            <v>1904.288</v>
          </cell>
          <cell r="EP690" t="str">
            <v>WA</v>
          </cell>
          <cell r="ES690">
            <v>3785.7640000000001</v>
          </cell>
          <cell r="ET690" t="str">
            <v>ID</v>
          </cell>
          <cell r="EZ690" t="str">
            <v>WA</v>
          </cell>
          <cell r="FA690" t="str">
            <v>Bathroom</v>
          </cell>
          <cell r="FB690">
            <v>679039.54100000008</v>
          </cell>
          <cell r="FC690">
            <v>287476.59400000004</v>
          </cell>
          <cell r="FI690" t="str">
            <v>WA</v>
          </cell>
          <cell r="FJ690" t="str">
            <v>Bathroom</v>
          </cell>
          <cell r="FK690" t="str">
            <v>EISAx</v>
          </cell>
          <cell r="FL690">
            <v>228714.3</v>
          </cell>
          <cell r="FS690" t="str">
            <v>WA</v>
          </cell>
          <cell r="FT690" t="str">
            <v>EISAq</v>
          </cell>
          <cell r="FV690">
            <v>811504.98</v>
          </cell>
          <cell r="GD690" t="str">
            <v>WA</v>
          </cell>
          <cell r="GE690">
            <v>1649434.449</v>
          </cell>
          <cell r="GF690">
            <v>2321272.1880000001</v>
          </cell>
          <cell r="GI690">
            <v>1</v>
          </cell>
          <cell r="GJ690">
            <v>1</v>
          </cell>
          <cell r="GK690" t="str">
            <v>WA</v>
          </cell>
          <cell r="GL690">
            <v>2079.9929999999999</v>
          </cell>
          <cell r="GM690" t="str">
            <v>1993-2006</v>
          </cell>
          <cell r="GN690">
            <v>0</v>
          </cell>
          <cell r="GQ690">
            <v>9703547.9837190006</v>
          </cell>
          <cell r="GR690">
            <v>1246035.4065975</v>
          </cell>
          <cell r="GU690" t="str">
            <v>Heat Pump (Central System)</v>
          </cell>
          <cell r="GX690" t="str">
            <v>Wood</v>
          </cell>
          <cell r="GY690" t="str">
            <v>WA</v>
          </cell>
          <cell r="GZ690">
            <v>1464.69372558594</v>
          </cell>
        </row>
        <row r="691">
          <cell r="AD691" t="str">
            <v>OR</v>
          </cell>
          <cell r="AH691" t="str">
            <v>OR</v>
          </cell>
          <cell r="AI691" t="str">
            <v>Pre 1980</v>
          </cell>
          <cell r="AJ691">
            <v>1612.692</v>
          </cell>
          <cell r="AK691" t="b">
            <v>1</v>
          </cell>
          <cell r="AN691" t="str">
            <v>WA</v>
          </cell>
          <cell r="AO691" t="str">
            <v>Natural Gas Other</v>
          </cell>
          <cell r="AP691" t="str">
            <v>Pre 1980</v>
          </cell>
          <cell r="AQ691" t="str">
            <v>Crawlspace</v>
          </cell>
          <cell r="AR691">
            <v>4956.49267578125</v>
          </cell>
          <cell r="AU691" t="str">
            <v>Yes</v>
          </cell>
          <cell r="AV691" t="b">
            <v>0</v>
          </cell>
          <cell r="AX691">
            <v>3727282.4921875</v>
          </cell>
          <cell r="AY691" t="b">
            <v>0</v>
          </cell>
          <cell r="AZ691">
            <v>0</v>
          </cell>
          <cell r="BA691" t="str">
            <v/>
          </cell>
          <cell r="BB691" t="str">
            <v/>
          </cell>
          <cell r="BC691">
            <v>0.99999993458706582</v>
          </cell>
          <cell r="BU691" t="str">
            <v>OR</v>
          </cell>
          <cell r="BV691" t="str">
            <v>Pre 1980</v>
          </cell>
          <cell r="BW691" t="str">
            <v>Electric Storage - Inside Conditioned Space</v>
          </cell>
          <cell r="BY691">
            <v>1612.692</v>
          </cell>
          <cell r="BZ691" t="str">
            <v>le55</v>
          </cell>
          <cell r="CF691" t="str">
            <v>Conditioned</v>
          </cell>
          <cell r="CG691">
            <v>1464.694</v>
          </cell>
          <cell r="CH691" t="str">
            <v>WA</v>
          </cell>
          <cell r="CI691" t="str">
            <v>Top-Freezer w/o TTD Ice</v>
          </cell>
          <cell r="CJ691">
            <v>32223.268</v>
          </cell>
          <cell r="CK691" t="b">
            <v>0</v>
          </cell>
          <cell r="CQ691" t="str">
            <v>Conditioned</v>
          </cell>
          <cell r="CR691">
            <v>12271.31</v>
          </cell>
          <cell r="CS691" t="str">
            <v>WA</v>
          </cell>
          <cell r="CT691" t="str">
            <v>Upright</v>
          </cell>
          <cell r="CU691">
            <v>98170.48</v>
          </cell>
          <cell r="CV691" t="b">
            <v>0</v>
          </cell>
          <cell r="CZ691">
            <v>3785.7640000000001</v>
          </cell>
          <cell r="DA691" t="str">
            <v>ID</v>
          </cell>
          <cell r="DC691" t="str">
            <v>Vertical Axis</v>
          </cell>
          <cell r="DG691" t="str">
            <v>Electric</v>
          </cell>
          <cell r="DH691">
            <v>1612.692</v>
          </cell>
          <cell r="DI691" t="str">
            <v>OR</v>
          </cell>
          <cell r="DL691" t="str">
            <v>Electric</v>
          </cell>
          <cell r="DM691" t="str">
            <v>Electric</v>
          </cell>
          <cell r="DN691">
            <v>1144.6790000000001</v>
          </cell>
          <cell r="DO691" t="str">
            <v>MT</v>
          </cell>
          <cell r="DS691">
            <v>1188.027</v>
          </cell>
          <cell r="DT691" t="str">
            <v>OR</v>
          </cell>
          <cell r="DU691" t="str">
            <v>lt32</v>
          </cell>
          <cell r="DX691" t="b">
            <v>0</v>
          </cell>
          <cell r="DY691">
            <v>1524.7619999999999</v>
          </cell>
          <cell r="DZ691" t="str">
            <v>WA</v>
          </cell>
          <cell r="EC691" t="str">
            <v>Laptop</v>
          </cell>
          <cell r="ED691">
            <v>1524.7619999999999</v>
          </cell>
          <cell r="EE691" t="str">
            <v>WA</v>
          </cell>
          <cell r="EH691" t="str">
            <v>le20</v>
          </cell>
          <cell r="EI691">
            <v>1144.6790000000001</v>
          </cell>
          <cell r="EJ691" t="str">
            <v>MT</v>
          </cell>
          <cell r="EO691">
            <v>1904.288</v>
          </cell>
          <cell r="EP691" t="str">
            <v>WA</v>
          </cell>
          <cell r="ES691">
            <v>2130.886</v>
          </cell>
          <cell r="ET691" t="str">
            <v>MT</v>
          </cell>
          <cell r="EZ691" t="str">
            <v>WA</v>
          </cell>
          <cell r="FA691" t="str">
            <v>Bedrooms</v>
          </cell>
          <cell r="FB691">
            <v>802951.86600000004</v>
          </cell>
          <cell r="FC691">
            <v>1615816.7180000001</v>
          </cell>
          <cell r="FI691" t="str">
            <v>WA</v>
          </cell>
          <cell r="FJ691" t="str">
            <v>Bedrooms</v>
          </cell>
          <cell r="FK691" t="str">
            <v>EISAq</v>
          </cell>
          <cell r="FL691">
            <v>33544.763999999996</v>
          </cell>
          <cell r="FS691" t="str">
            <v>WA</v>
          </cell>
          <cell r="FT691" t="str">
            <v>EISAx</v>
          </cell>
          <cell r="FV691">
            <v>1152136.7</v>
          </cell>
          <cell r="GD691" t="str">
            <v>OR</v>
          </cell>
          <cell r="GE691">
            <v>3991412.7</v>
          </cell>
          <cell r="GF691">
            <v>2504510.676</v>
          </cell>
          <cell r="GI691">
            <v>1</v>
          </cell>
          <cell r="GJ691">
            <v>1</v>
          </cell>
          <cell r="GK691" t="str">
            <v>OR</v>
          </cell>
          <cell r="GL691">
            <v>1612.692</v>
          </cell>
          <cell r="GM691" t="str">
            <v>Pre 1980</v>
          </cell>
          <cell r="GN691">
            <v>-1</v>
          </cell>
          <cell r="GQ691">
            <v>7491022.0730640003</v>
          </cell>
          <cell r="GR691">
            <v>1139040.3278699999</v>
          </cell>
          <cell r="GU691" t="str">
            <v>Heat Pump (Central System)</v>
          </cell>
          <cell r="GX691" t="str">
            <v>Wood</v>
          </cell>
          <cell r="GY691" t="str">
            <v>OR</v>
          </cell>
          <cell r="GZ691">
            <v>6932.73828125</v>
          </cell>
        </row>
        <row r="692">
          <cell r="AD692" t="str">
            <v>OR</v>
          </cell>
          <cell r="AH692" t="str">
            <v>OR</v>
          </cell>
          <cell r="AI692" t="str">
            <v>Pre 1980</v>
          </cell>
          <cell r="AJ692">
            <v>1925.059</v>
          </cell>
          <cell r="AK692" t="b">
            <v>1</v>
          </cell>
          <cell r="AN692" t="str">
            <v>WA</v>
          </cell>
          <cell r="AO692" t="str">
            <v>Baseboard/Wall/Radiant</v>
          </cell>
          <cell r="AP692" t="str">
            <v>Pre 1980</v>
          </cell>
          <cell r="AQ692" t="str">
            <v>Crawlspace</v>
          </cell>
          <cell r="AR692">
            <v>4956.49267578125</v>
          </cell>
          <cell r="AU692" t="str">
            <v>Yes</v>
          </cell>
          <cell r="AV692" t="b">
            <v>1</v>
          </cell>
          <cell r="AX692">
            <v>3727282.4921875</v>
          </cell>
          <cell r="AY692" t="b">
            <v>0</v>
          </cell>
          <cell r="AZ692">
            <v>0</v>
          </cell>
          <cell r="BA692">
            <v>1</v>
          </cell>
          <cell r="BB692">
            <v>4956.49267578125</v>
          </cell>
          <cell r="BC692">
            <v>0.99999993458706582</v>
          </cell>
          <cell r="BU692" t="str">
            <v>WA</v>
          </cell>
          <cell r="BV692" t="str">
            <v>Pre 1980</v>
          </cell>
          <cell r="BW692" t="str">
            <v>Gas Storage Inside Conditioned Space</v>
          </cell>
          <cell r="BY692">
            <v>1904.288</v>
          </cell>
          <cell r="BZ692" t="str">
            <v>le55</v>
          </cell>
          <cell r="CF692" t="str">
            <v>Conditioned</v>
          </cell>
          <cell r="CG692">
            <v>4956.4930000000004</v>
          </cell>
          <cell r="CH692" t="str">
            <v>WA</v>
          </cell>
          <cell r="CI692" t="str">
            <v>Side-by-Side w/o TTD Ice</v>
          </cell>
          <cell r="CJ692">
            <v>94173.367000000013</v>
          </cell>
          <cell r="CK692" t="b">
            <v>0</v>
          </cell>
          <cell r="CQ692" t="str">
            <v>Conditioned</v>
          </cell>
          <cell r="CR692">
            <v>12271.31</v>
          </cell>
          <cell r="CS692" t="str">
            <v>WA</v>
          </cell>
          <cell r="CT692" t="str">
            <v>Upright</v>
          </cell>
          <cell r="CU692">
            <v>294511.44</v>
          </cell>
          <cell r="CV692" t="b">
            <v>0</v>
          </cell>
          <cell r="CZ692">
            <v>2130.886</v>
          </cell>
          <cell r="DA692" t="str">
            <v>MT</v>
          </cell>
          <cell r="DC692" t="str">
            <v>Horizontal Axis</v>
          </cell>
          <cell r="DG692" t="str">
            <v>Gas</v>
          </cell>
          <cell r="DH692">
            <v>1612.692</v>
          </cell>
          <cell r="DI692" t="str">
            <v>OR</v>
          </cell>
          <cell r="DL692" t="str">
            <v>Gas</v>
          </cell>
          <cell r="DM692" t="str">
            <v>Gas</v>
          </cell>
          <cell r="DN692">
            <v>2130.886</v>
          </cell>
          <cell r="DO692" t="str">
            <v>MT</v>
          </cell>
          <cell r="DS692">
            <v>2003.7159999999999</v>
          </cell>
          <cell r="DT692" t="str">
            <v>WA</v>
          </cell>
          <cell r="DU692" t="str">
            <v>32to46</v>
          </cell>
          <cell r="DX692" t="b">
            <v>0</v>
          </cell>
          <cell r="DY692">
            <v>1524.7619999999999</v>
          </cell>
          <cell r="DZ692" t="str">
            <v>WA</v>
          </cell>
          <cell r="EC692" t="str">
            <v>Laptop</v>
          </cell>
          <cell r="ED692">
            <v>6932.7380000000003</v>
          </cell>
          <cell r="EE692" t="str">
            <v>OR</v>
          </cell>
          <cell r="EH692" t="str">
            <v>le20</v>
          </cell>
          <cell r="EI692">
            <v>1192.4649999999999</v>
          </cell>
          <cell r="EJ692" t="str">
            <v>ID</v>
          </cell>
          <cell r="EO692">
            <v>1904.288</v>
          </cell>
          <cell r="EP692" t="str">
            <v>WA</v>
          </cell>
          <cell r="ES692">
            <v>3785.7640000000001</v>
          </cell>
          <cell r="ET692" t="str">
            <v>ID</v>
          </cell>
          <cell r="EZ692" t="str">
            <v>WA</v>
          </cell>
          <cell r="FA692" t="str">
            <v>Exterior</v>
          </cell>
          <cell r="FB692">
            <v>223042.18500000003</v>
          </cell>
          <cell r="FC692">
            <v>5784227.3310000002</v>
          </cell>
          <cell r="FI692" t="str">
            <v>WA</v>
          </cell>
          <cell r="FJ692" t="str">
            <v>Exterior</v>
          </cell>
          <cell r="FK692" t="str">
            <v>EISAnqnx</v>
          </cell>
          <cell r="FL692">
            <v>182971.44</v>
          </cell>
          <cell r="FS692" t="str">
            <v>WA</v>
          </cell>
          <cell r="FT692" t="str">
            <v>EISAq</v>
          </cell>
          <cell r="FV692">
            <v>3013547.7440000004</v>
          </cell>
          <cell r="GD692" t="str">
            <v>OR</v>
          </cell>
          <cell r="GE692">
            <v>6891711.2199999997</v>
          </cell>
          <cell r="GF692">
            <v>2795185.6680000001</v>
          </cell>
          <cell r="GI692">
            <v>2</v>
          </cell>
          <cell r="GJ692">
            <v>2</v>
          </cell>
          <cell r="GK692" t="str">
            <v>OR</v>
          </cell>
          <cell r="GL692">
            <v>1925.059</v>
          </cell>
          <cell r="GM692" t="str">
            <v>Pre 1980</v>
          </cell>
          <cell r="GN692">
            <v>-1</v>
          </cell>
          <cell r="GQ692">
            <v>13317423.40787</v>
          </cell>
          <cell r="GR692">
            <v>1201607.3898574999</v>
          </cell>
          <cell r="GU692" t="str">
            <v>Natural Gas FAF</v>
          </cell>
          <cell r="GX692" t="str">
            <v>Baseboard/Wall/Radiant</v>
          </cell>
          <cell r="GY692" t="str">
            <v>WA</v>
          </cell>
          <cell r="GZ692">
            <v>1524.76245117188</v>
          </cell>
        </row>
        <row r="693">
          <cell r="AD693" t="str">
            <v>MT</v>
          </cell>
          <cell r="AH693" t="str">
            <v>MT</v>
          </cell>
          <cell r="AI693" t="str">
            <v>1980-1992</v>
          </cell>
          <cell r="AJ693">
            <v>1144.6790000000001</v>
          </cell>
          <cell r="AK693" t="b">
            <v>1</v>
          </cell>
          <cell r="AN693" t="str">
            <v>WA</v>
          </cell>
          <cell r="AO693" t="str">
            <v>Baseboard/Wall/Radiant</v>
          </cell>
          <cell r="AP693" t="str">
            <v>1993-2006</v>
          </cell>
          <cell r="AQ693" t="str">
            <v>Basement</v>
          </cell>
          <cell r="AR693">
            <v>2003.71557617188</v>
          </cell>
          <cell r="AU693" t="str">
            <v>No</v>
          </cell>
          <cell r="AV693" t="b">
            <v>0</v>
          </cell>
          <cell r="AX693">
            <v>6714450.8957519699</v>
          </cell>
          <cell r="AY693" t="b">
            <v>0</v>
          </cell>
          <cell r="AZ693">
            <v>1506192.9986084022</v>
          </cell>
          <cell r="BA693" t="str">
            <v/>
          </cell>
          <cell r="BB693" t="str">
            <v/>
          </cell>
          <cell r="BC693">
            <v>0.99999978847894622</v>
          </cell>
          <cell r="BU693" t="str">
            <v>MT</v>
          </cell>
          <cell r="BV693" t="str">
            <v>1993-2006</v>
          </cell>
          <cell r="BW693" t="str">
            <v>Gas Storage Inside Conditioned Space</v>
          </cell>
          <cell r="BY693">
            <v>2130.886</v>
          </cell>
          <cell r="BZ693" t="str">
            <v>le55</v>
          </cell>
          <cell r="CF693" t="str">
            <v>Conditioned</v>
          </cell>
          <cell r="CG693">
            <v>4956.4930000000004</v>
          </cell>
          <cell r="CH693" t="str">
            <v>WA</v>
          </cell>
          <cell r="CI693" t="str">
            <v>Top-Freezer w/o TTD Ice</v>
          </cell>
          <cell r="CJ693">
            <v>69390.902000000002</v>
          </cell>
          <cell r="CK693" t="b">
            <v>0</v>
          </cell>
          <cell r="CQ693" t="str">
            <v>Unconditioned</v>
          </cell>
          <cell r="CR693">
            <v>1612.692</v>
          </cell>
          <cell r="CS693" t="str">
            <v>OR</v>
          </cell>
          <cell r="CT693" t="str">
            <v>Chest</v>
          </cell>
          <cell r="CU693">
            <v>16126.92</v>
          </cell>
          <cell r="CV693" t="b">
            <v>0</v>
          </cell>
          <cell r="CZ693">
            <v>1904.288</v>
          </cell>
          <cell r="DA693" t="str">
            <v>WA</v>
          </cell>
          <cell r="DC693" t="str">
            <v>Vertical Axis</v>
          </cell>
          <cell r="DG693" t="str">
            <v>Electric</v>
          </cell>
          <cell r="DH693">
            <v>3785.7640000000001</v>
          </cell>
          <cell r="DI693" t="str">
            <v>ID</v>
          </cell>
          <cell r="DL693" t="str">
            <v>Electric</v>
          </cell>
          <cell r="DM693" t="str">
            <v>Electric</v>
          </cell>
          <cell r="DN693">
            <v>1612.692</v>
          </cell>
          <cell r="DO693" t="str">
            <v>OR</v>
          </cell>
          <cell r="DS693">
            <v>2003.7159999999999</v>
          </cell>
          <cell r="DT693" t="str">
            <v>WA</v>
          </cell>
          <cell r="DU693" t="str">
            <v>lt32</v>
          </cell>
          <cell r="DX693" t="b">
            <v>1</v>
          </cell>
          <cell r="DY693">
            <v>1150.8789999999999</v>
          </cell>
          <cell r="DZ693" t="str">
            <v>WA</v>
          </cell>
          <cell r="EC693" t="str">
            <v>Desktop</v>
          </cell>
          <cell r="ED693">
            <v>2003.7159999999999</v>
          </cell>
          <cell r="EE693" t="str">
            <v>WA</v>
          </cell>
          <cell r="EH693" t="str">
            <v>le20</v>
          </cell>
          <cell r="EI693">
            <v>1925.059</v>
          </cell>
          <cell r="EJ693" t="str">
            <v>OR</v>
          </cell>
          <cell r="EO693">
            <v>2079.9929999999999</v>
          </cell>
          <cell r="EP693" t="str">
            <v>WA</v>
          </cell>
          <cell r="ES693">
            <v>1144.6790000000001</v>
          </cell>
          <cell r="ET693" t="str">
            <v>MT</v>
          </cell>
          <cell r="EZ693" t="str">
            <v>WA</v>
          </cell>
          <cell r="FA693" t="str">
            <v>Garage</v>
          </cell>
          <cell r="FB693">
            <v>396519.44000000006</v>
          </cell>
          <cell r="FC693">
            <v>560083.70900000003</v>
          </cell>
          <cell r="FI693" t="str">
            <v>WA</v>
          </cell>
          <cell r="FJ693" t="str">
            <v>Garage</v>
          </cell>
          <cell r="FK693" t="str">
            <v>EISAnqnx</v>
          </cell>
          <cell r="FL693">
            <v>91485.72</v>
          </cell>
          <cell r="FS693" t="str">
            <v>WA</v>
          </cell>
          <cell r="FT693" t="str">
            <v>EISAx</v>
          </cell>
          <cell r="FV693">
            <v>644344.09000000008</v>
          </cell>
          <cell r="GD693" t="str">
            <v>MT</v>
          </cell>
          <cell r="GE693">
            <v>2496544.8990000002</v>
          </cell>
          <cell r="GF693">
            <v>1735333.3640000001</v>
          </cell>
          <cell r="GI693">
            <v>2</v>
          </cell>
          <cell r="GJ693">
            <v>1</v>
          </cell>
          <cell r="GK693" t="str">
            <v>MT</v>
          </cell>
          <cell r="GL693">
            <v>1144.6790000000001</v>
          </cell>
          <cell r="GM693" t="str">
            <v>1980-1992</v>
          </cell>
          <cell r="GN693">
            <v>0</v>
          </cell>
          <cell r="GQ693">
            <v>9416870.0613130014</v>
          </cell>
          <cell r="GR693">
            <v>572173.52154500003</v>
          </cell>
          <cell r="GU693" t="str">
            <v>Natural Gas FAF</v>
          </cell>
          <cell r="GX693" t="str">
            <v>Wood</v>
          </cell>
          <cell r="GY693" t="str">
            <v>WA</v>
          </cell>
          <cell r="GZ693">
            <v>1524.76245117188</v>
          </cell>
        </row>
        <row r="694">
          <cell r="AD694" t="str">
            <v>OR</v>
          </cell>
          <cell r="AH694" t="str">
            <v>OR</v>
          </cell>
          <cell r="AI694" t="str">
            <v>Pre 1980</v>
          </cell>
          <cell r="AJ694">
            <v>1612.692</v>
          </cell>
          <cell r="AK694" t="b">
            <v>1</v>
          </cell>
          <cell r="AN694" t="str">
            <v>WA</v>
          </cell>
          <cell r="AO694" t="str">
            <v>Propane/LP</v>
          </cell>
          <cell r="AP694" t="str">
            <v>1993-2006</v>
          </cell>
          <cell r="AQ694" t="str">
            <v>Basement</v>
          </cell>
          <cell r="AR694">
            <v>2003.71557617188</v>
          </cell>
          <cell r="AU694" t="str">
            <v>No</v>
          </cell>
          <cell r="AV694" t="b">
            <v>0</v>
          </cell>
          <cell r="AX694">
            <v>6714450.8957519699</v>
          </cell>
          <cell r="AY694" t="b">
            <v>0</v>
          </cell>
          <cell r="AZ694">
            <v>1506192.9986084022</v>
          </cell>
          <cell r="BA694" t="str">
            <v/>
          </cell>
          <cell r="BB694" t="str">
            <v/>
          </cell>
          <cell r="BC694">
            <v>0.99999978847894622</v>
          </cell>
          <cell r="BU694" t="str">
            <v>OR</v>
          </cell>
          <cell r="BV694" t="str">
            <v>Pre 1980</v>
          </cell>
          <cell r="BW694" t="str">
            <v>Electric Storage - Inside Conditioned Space</v>
          </cell>
          <cell r="BY694">
            <v>1925.059</v>
          </cell>
          <cell r="BZ694" t="str">
            <v>le55</v>
          </cell>
          <cell r="CF694" t="str">
            <v>Conditioned</v>
          </cell>
          <cell r="CG694">
            <v>4956.4930000000004</v>
          </cell>
          <cell r="CH694" t="str">
            <v>WA</v>
          </cell>
          <cell r="CI694" t="str">
            <v>Top-Freezer w/o TTD Ice</v>
          </cell>
          <cell r="CJ694">
            <v>148694.79</v>
          </cell>
          <cell r="CK694" t="b">
            <v>0</v>
          </cell>
          <cell r="CQ694" t="str">
            <v>Unconditioned</v>
          </cell>
          <cell r="CR694">
            <v>1612.692</v>
          </cell>
          <cell r="CS694" t="str">
            <v>OR</v>
          </cell>
          <cell r="CT694" t="str">
            <v>Upright</v>
          </cell>
          <cell r="CU694">
            <v>29028.455999999998</v>
          </cell>
          <cell r="CV694" t="b">
            <v>0</v>
          </cell>
          <cell r="CZ694">
            <v>1612.692</v>
          </cell>
          <cell r="DA694" t="str">
            <v>OR</v>
          </cell>
          <cell r="DC694" t="str">
            <v>Horizontal Axis</v>
          </cell>
          <cell r="DG694" t="str">
            <v>Electric</v>
          </cell>
          <cell r="DH694">
            <v>2130.886</v>
          </cell>
          <cell r="DI694" t="str">
            <v>MT</v>
          </cell>
          <cell r="DL694" t="str">
            <v>Electric</v>
          </cell>
          <cell r="DM694" t="str">
            <v>Electric</v>
          </cell>
          <cell r="DN694">
            <v>1904.288</v>
          </cell>
          <cell r="DO694" t="str">
            <v>WA</v>
          </cell>
          <cell r="DS694">
            <v>2003.7159999999999</v>
          </cell>
          <cell r="DT694" t="str">
            <v>WA</v>
          </cell>
          <cell r="DU694" t="str">
            <v>lt32</v>
          </cell>
          <cell r="DX694" t="b">
            <v>1</v>
          </cell>
          <cell r="DY694">
            <v>1150.8789999999999</v>
          </cell>
          <cell r="DZ694" t="str">
            <v>WA</v>
          </cell>
          <cell r="EC694" t="str">
            <v>Desktop</v>
          </cell>
          <cell r="ED694">
            <v>1188.027</v>
          </cell>
          <cell r="EE694" t="str">
            <v>OR</v>
          </cell>
          <cell r="EH694" t="str">
            <v>le20</v>
          </cell>
          <cell r="EI694">
            <v>1925.059</v>
          </cell>
          <cell r="EJ694" t="str">
            <v>OR</v>
          </cell>
          <cell r="EO694">
            <v>2079.9929999999999</v>
          </cell>
          <cell r="EP694" t="str">
            <v>WA</v>
          </cell>
          <cell r="ES694">
            <v>2079.9929999999999</v>
          </cell>
          <cell r="ET694" t="str">
            <v>WA</v>
          </cell>
          <cell r="EZ694" t="str">
            <v>WA</v>
          </cell>
          <cell r="FA694" t="str">
            <v>Kitchen</v>
          </cell>
          <cell r="FB694">
            <v>941733.67</v>
          </cell>
          <cell r="FC694">
            <v>822777.83800000011</v>
          </cell>
          <cell r="FI694" t="str">
            <v>WA</v>
          </cell>
          <cell r="FJ694" t="str">
            <v>Kitchen</v>
          </cell>
          <cell r="FK694" t="str">
            <v>EISAq</v>
          </cell>
          <cell r="FL694">
            <v>42693.335999999996</v>
          </cell>
          <cell r="FS694" t="str">
            <v>WA</v>
          </cell>
          <cell r="FT694" t="str">
            <v>EISAnqnx</v>
          </cell>
          <cell r="FV694">
            <v>881635.03999999992</v>
          </cell>
          <cell r="GD694" t="str">
            <v>OR</v>
          </cell>
          <cell r="GE694">
            <v>1338534.3600000001</v>
          </cell>
          <cell r="GF694">
            <v>1319182.0560000001</v>
          </cell>
          <cell r="GI694">
            <v>1</v>
          </cell>
          <cell r="GJ694">
            <v>2</v>
          </cell>
          <cell r="GK694" t="str">
            <v>OR</v>
          </cell>
          <cell r="GL694">
            <v>1612.692</v>
          </cell>
          <cell r="GM694" t="str">
            <v>Pre 1980</v>
          </cell>
          <cell r="GN694">
            <v>-1</v>
          </cell>
          <cell r="GQ694">
            <v>8447164.5821759999</v>
          </cell>
          <cell r="GR694">
            <v>929301.66980999988</v>
          </cell>
          <cell r="GU694" t="str">
            <v>Natural Gas FAF</v>
          </cell>
          <cell r="GX694" t="str">
            <v>None</v>
          </cell>
          <cell r="GY694" t="str">
            <v>WA</v>
          </cell>
          <cell r="GZ694">
            <v>1464.69372558594</v>
          </cell>
        </row>
        <row r="695">
          <cell r="AD695" t="str">
            <v>OR</v>
          </cell>
          <cell r="AH695" t="str">
            <v>OR</v>
          </cell>
          <cell r="AI695" t="str">
            <v>1993-2006</v>
          </cell>
          <cell r="AJ695">
            <v>1612.692</v>
          </cell>
          <cell r="AK695" t="b">
            <v>1</v>
          </cell>
          <cell r="AN695" t="str">
            <v>WA</v>
          </cell>
          <cell r="AO695" t="str">
            <v>Propane/LP</v>
          </cell>
          <cell r="AP695" t="str">
            <v>1993-2006</v>
          </cell>
          <cell r="AQ695" t="str">
            <v>Basement</v>
          </cell>
          <cell r="AR695">
            <v>2003.71557617188</v>
          </cell>
          <cell r="AU695" t="str">
            <v>No</v>
          </cell>
          <cell r="AV695" t="b">
            <v>0</v>
          </cell>
          <cell r="AX695">
            <v>6714450.8957519699</v>
          </cell>
          <cell r="AY695" t="b">
            <v>0</v>
          </cell>
          <cell r="AZ695">
            <v>1506192.9986084022</v>
          </cell>
          <cell r="BA695" t="str">
            <v/>
          </cell>
          <cell r="BB695" t="str">
            <v/>
          </cell>
          <cell r="BC695">
            <v>0.99999978847894622</v>
          </cell>
          <cell r="BU695" t="str">
            <v>OR</v>
          </cell>
          <cell r="BV695" t="str">
            <v>Pre 1980</v>
          </cell>
          <cell r="BW695" t="str">
            <v>Electric Storage - Inside Conditioned Space</v>
          </cell>
          <cell r="BY695">
            <v>1925.059</v>
          </cell>
          <cell r="BZ695" t="str">
            <v>le55</v>
          </cell>
          <cell r="CF695" t="str">
            <v>Conditioned</v>
          </cell>
          <cell r="CG695">
            <v>4956.4930000000004</v>
          </cell>
          <cell r="CH695" t="str">
            <v>WA</v>
          </cell>
          <cell r="CI695" t="str">
            <v>Bottom-Freezer (Including French Door) w/ TTD Ice</v>
          </cell>
          <cell r="CJ695">
            <v>123912.32500000001</v>
          </cell>
          <cell r="CK695" t="b">
            <v>0</v>
          </cell>
          <cell r="CQ695" t="str">
            <v>Unconditioned</v>
          </cell>
          <cell r="CR695">
            <v>1612.692</v>
          </cell>
          <cell r="CS695" t="str">
            <v>OR</v>
          </cell>
          <cell r="CT695" t="str">
            <v>Upright</v>
          </cell>
          <cell r="CU695">
            <v>19352.304</v>
          </cell>
          <cell r="CV695" t="b">
            <v>0</v>
          </cell>
          <cell r="CZ695">
            <v>1904.288</v>
          </cell>
          <cell r="DA695" t="str">
            <v>WA</v>
          </cell>
          <cell r="DC695" t="str">
            <v>Vertical Axis</v>
          </cell>
          <cell r="DG695" t="str">
            <v>Electric</v>
          </cell>
          <cell r="DH695">
            <v>1904.288</v>
          </cell>
          <cell r="DI695" t="str">
            <v>WA</v>
          </cell>
          <cell r="DL695" t="str">
            <v>Electric</v>
          </cell>
          <cell r="DM695" t="str">
            <v>Electric</v>
          </cell>
          <cell r="DN695">
            <v>2130.886</v>
          </cell>
          <cell r="DO695" t="str">
            <v>MT</v>
          </cell>
          <cell r="DS695">
            <v>1524.7619999999999</v>
          </cell>
          <cell r="DT695" t="str">
            <v>WA</v>
          </cell>
          <cell r="DU695" t="str">
            <v>gt46</v>
          </cell>
          <cell r="DX695" t="b">
            <v>1</v>
          </cell>
          <cell r="DY695">
            <v>1150.8789999999999</v>
          </cell>
          <cell r="DZ695" t="str">
            <v>WA</v>
          </cell>
          <cell r="EC695" t="str">
            <v>Desktop</v>
          </cell>
          <cell r="ED695">
            <v>1150.8789999999999</v>
          </cell>
          <cell r="EE695" t="str">
            <v>WA</v>
          </cell>
          <cell r="EH695" t="str">
            <v>gt20</v>
          </cell>
          <cell r="EI695">
            <v>1925.059</v>
          </cell>
          <cell r="EJ695" t="str">
            <v>OR</v>
          </cell>
          <cell r="EO695">
            <v>2079.9929999999999</v>
          </cell>
          <cell r="EP695" t="str">
            <v>WA</v>
          </cell>
          <cell r="ES695">
            <v>1192.4649999999999</v>
          </cell>
          <cell r="ET695" t="str">
            <v>ID</v>
          </cell>
          <cell r="EZ695" t="str">
            <v>WA</v>
          </cell>
          <cell r="FA695" t="str">
            <v>Other</v>
          </cell>
          <cell r="FB695">
            <v>1933032.2700000003</v>
          </cell>
          <cell r="FC695">
            <v>2909461.3910000003</v>
          </cell>
          <cell r="FI695" t="str">
            <v>WA</v>
          </cell>
          <cell r="FJ695" t="str">
            <v>Living Room/Family Room</v>
          </cell>
          <cell r="FK695" t="str">
            <v>EISAq</v>
          </cell>
          <cell r="FL695">
            <v>65564.766000000003</v>
          </cell>
          <cell r="FS695" t="str">
            <v>WA</v>
          </cell>
          <cell r="FT695" t="str">
            <v>EISAq</v>
          </cell>
          <cell r="FV695">
            <v>1045939.752</v>
          </cell>
          <cell r="GD695" t="str">
            <v>OR</v>
          </cell>
          <cell r="GE695">
            <v>5346073.9800000004</v>
          </cell>
          <cell r="GF695">
            <v>3097981.3319999999</v>
          </cell>
          <cell r="GI695">
            <v>1</v>
          </cell>
          <cell r="GJ695">
            <v>2</v>
          </cell>
          <cell r="GK695" t="str">
            <v>OR</v>
          </cell>
          <cell r="GL695">
            <v>1612.692</v>
          </cell>
          <cell r="GM695" t="str">
            <v>1993-2006</v>
          </cell>
          <cell r="GN695">
            <v>-1</v>
          </cell>
          <cell r="GQ695">
            <v>7588235.1468240004</v>
          </cell>
          <cell r="GR695">
            <v>53101.915830000005</v>
          </cell>
          <cell r="GU695" t="str">
            <v>Natural Gas FAF</v>
          </cell>
          <cell r="GX695" t="str">
            <v>Baseboard/Wall/Radiant</v>
          </cell>
          <cell r="GY695" t="str">
            <v>WA</v>
          </cell>
          <cell r="GZ695">
            <v>1524.76245117188</v>
          </cell>
        </row>
        <row r="696">
          <cell r="AD696" t="str">
            <v>OR</v>
          </cell>
          <cell r="AH696" t="str">
            <v>OR</v>
          </cell>
          <cell r="AI696" t="str">
            <v>1993-2006</v>
          </cell>
          <cell r="AJ696">
            <v>1612.692</v>
          </cell>
          <cell r="AK696" t="b">
            <v>1</v>
          </cell>
          <cell r="AN696" t="str">
            <v>WA</v>
          </cell>
          <cell r="AO696" t="str">
            <v>Propane/LP</v>
          </cell>
          <cell r="AP696" t="str">
            <v>1993-2006</v>
          </cell>
          <cell r="AQ696" t="str">
            <v>Basement</v>
          </cell>
          <cell r="AR696">
            <v>2003.71557617188</v>
          </cell>
          <cell r="AU696" t="str">
            <v>No</v>
          </cell>
          <cell r="AV696" t="b">
            <v>0</v>
          </cell>
          <cell r="AX696">
            <v>6714450.8957519699</v>
          </cell>
          <cell r="AY696" t="b">
            <v>0</v>
          </cell>
          <cell r="AZ696">
            <v>1506192.9986084022</v>
          </cell>
          <cell r="BA696" t="str">
            <v/>
          </cell>
          <cell r="BB696" t="str">
            <v/>
          </cell>
          <cell r="BC696">
            <v>0.99999978847894622</v>
          </cell>
          <cell r="BU696" t="str">
            <v>OR</v>
          </cell>
          <cell r="BV696" t="str">
            <v>1993-2006</v>
          </cell>
          <cell r="BW696" t="str">
            <v>Gas Storage Outside Conditioned Space</v>
          </cell>
          <cell r="BY696">
            <v>8264.9449999999997</v>
          </cell>
          <cell r="BZ696" t="str">
            <v>le55</v>
          </cell>
          <cell r="CF696" t="str">
            <v>Conditioned</v>
          </cell>
          <cell r="CG696">
            <v>1464.694</v>
          </cell>
          <cell r="CH696" t="str">
            <v>WA</v>
          </cell>
          <cell r="CI696" t="str">
            <v>Top-Freezer w/o TTD Ice</v>
          </cell>
          <cell r="CJ696">
            <v>26364.491999999998</v>
          </cell>
          <cell r="CK696" t="b">
            <v>0</v>
          </cell>
          <cell r="CQ696" t="str">
            <v>Conditioned</v>
          </cell>
          <cell r="CR696">
            <v>1144.6790000000001</v>
          </cell>
          <cell r="CS696" t="str">
            <v>MT</v>
          </cell>
          <cell r="CT696" t="str">
            <v>Upright</v>
          </cell>
          <cell r="CU696">
            <v>18314.864000000001</v>
          </cell>
          <cell r="CV696" t="b">
            <v>0</v>
          </cell>
          <cell r="CZ696">
            <v>3785.7640000000001</v>
          </cell>
          <cell r="DA696" t="str">
            <v>ID</v>
          </cell>
          <cell r="DC696" t="str">
            <v>Horizontal Axis</v>
          </cell>
          <cell r="DG696" t="str">
            <v>Electric</v>
          </cell>
          <cell r="DH696">
            <v>1612.692</v>
          </cell>
          <cell r="DI696" t="str">
            <v>OR</v>
          </cell>
          <cell r="DL696" t="str">
            <v>Electric</v>
          </cell>
          <cell r="DM696" t="str">
            <v>Electric</v>
          </cell>
          <cell r="DN696">
            <v>1925.059</v>
          </cell>
          <cell r="DO696" t="str">
            <v>OR</v>
          </cell>
          <cell r="DS696">
            <v>6932.7380000000003</v>
          </cell>
          <cell r="DT696" t="str">
            <v>OR</v>
          </cell>
          <cell r="DU696" t="str">
            <v>32to46</v>
          </cell>
          <cell r="DX696" t="b">
            <v>1</v>
          </cell>
          <cell r="DY696">
            <v>1150.8789999999999</v>
          </cell>
          <cell r="DZ696" t="str">
            <v>WA</v>
          </cell>
          <cell r="EC696" t="str">
            <v>Laptop</v>
          </cell>
          <cell r="ED696">
            <v>1150.8789999999999</v>
          </cell>
          <cell r="EE696" t="str">
            <v>WA</v>
          </cell>
          <cell r="EH696" t="str">
            <v>le20</v>
          </cell>
          <cell r="EI696">
            <v>1612.692</v>
          </cell>
          <cell r="EJ696" t="str">
            <v>OR</v>
          </cell>
          <cell r="EO696">
            <v>2079.9929999999999</v>
          </cell>
          <cell r="EP696" t="str">
            <v>WA</v>
          </cell>
          <cell r="ES696">
            <v>3785.7640000000001</v>
          </cell>
          <cell r="ET696" t="str">
            <v>ID</v>
          </cell>
          <cell r="EZ696" t="str">
            <v>OR</v>
          </cell>
          <cell r="FA696" t="str">
            <v>Bathroom</v>
          </cell>
          <cell r="FB696">
            <v>199588.53600000002</v>
          </cell>
          <cell r="FC696">
            <v>255425.80500000002</v>
          </cell>
          <cell r="FI696" t="str">
            <v>WA</v>
          </cell>
          <cell r="FJ696" t="str">
            <v>Other</v>
          </cell>
          <cell r="FK696" t="str">
            <v>EISAnqnx</v>
          </cell>
          <cell r="FL696">
            <v>350695.26</v>
          </cell>
          <cell r="FS696" t="str">
            <v>WA</v>
          </cell>
          <cell r="FT696" t="str">
            <v>EISAx</v>
          </cell>
          <cell r="FV696">
            <v>1693140.02</v>
          </cell>
          <cell r="GD696" t="str">
            <v>OR</v>
          </cell>
          <cell r="GE696">
            <v>10959854.832</v>
          </cell>
          <cell r="GF696">
            <v>3560823.9360000002</v>
          </cell>
          <cell r="GI696">
            <v>1</v>
          </cell>
          <cell r="GJ696">
            <v>1</v>
          </cell>
          <cell r="GK696" t="str">
            <v>OR</v>
          </cell>
          <cell r="GL696">
            <v>1612.692</v>
          </cell>
          <cell r="GM696" t="str">
            <v>1993-2006</v>
          </cell>
          <cell r="GN696">
            <v>0</v>
          </cell>
          <cell r="GQ696">
            <v>8224890.4692000002</v>
          </cell>
          <cell r="GR696">
            <v>868547.53044000012</v>
          </cell>
          <cell r="GU696" t="str">
            <v>Natural Gas FAF</v>
          </cell>
          <cell r="GX696" t="str">
            <v>Baseboard/Wall/Radiant</v>
          </cell>
          <cell r="GY696" t="str">
            <v>WA</v>
          </cell>
          <cell r="GZ696">
            <v>1524.76245117188</v>
          </cell>
        </row>
        <row r="697">
          <cell r="AD697" t="str">
            <v>ID</v>
          </cell>
          <cell r="AH697" t="str">
            <v>ID</v>
          </cell>
          <cell r="AI697" t="str">
            <v>Pre 1980</v>
          </cell>
          <cell r="AJ697">
            <v>3785.7640000000001</v>
          </cell>
          <cell r="AK697" t="b">
            <v>1</v>
          </cell>
          <cell r="AN697" t="str">
            <v>WA</v>
          </cell>
          <cell r="AO697" t="str">
            <v>Natural Gas Other</v>
          </cell>
          <cell r="AP697" t="str">
            <v>1993-2006</v>
          </cell>
          <cell r="AQ697" t="str">
            <v>Basement</v>
          </cell>
          <cell r="AR697">
            <v>2003.71557617188</v>
          </cell>
          <cell r="AU697" t="str">
            <v>No</v>
          </cell>
          <cell r="AV697" t="b">
            <v>1</v>
          </cell>
          <cell r="AX697">
            <v>6714450.8957519699</v>
          </cell>
          <cell r="AY697" t="b">
            <v>0</v>
          </cell>
          <cell r="AZ697">
            <v>1506192.9986084022</v>
          </cell>
          <cell r="BA697">
            <v>1</v>
          </cell>
          <cell r="BB697">
            <v>2003.71557617188</v>
          </cell>
          <cell r="BC697">
            <v>0.99999978847894622</v>
          </cell>
          <cell r="BU697" t="str">
            <v>ID</v>
          </cell>
          <cell r="BV697" t="str">
            <v>Pre 1980</v>
          </cell>
          <cell r="BW697" t="str">
            <v>Gas Storage Inside Conditioned Space</v>
          </cell>
          <cell r="BY697">
            <v>1192.4649999999999</v>
          </cell>
          <cell r="BZ697" t="str">
            <v>le55</v>
          </cell>
          <cell r="CF697" t="str">
            <v>Unconditioned</v>
          </cell>
          <cell r="CG697">
            <v>2003.7159999999999</v>
          </cell>
          <cell r="CH697" t="str">
            <v>WA</v>
          </cell>
          <cell r="CI697" t="str">
            <v>Top-Freezer w/o TTD Ice</v>
          </cell>
          <cell r="CJ697">
            <v>38070.603999999999</v>
          </cell>
          <cell r="CK697" t="b">
            <v>0</v>
          </cell>
          <cell r="CQ697" t="str">
            <v>Conditioned</v>
          </cell>
          <cell r="CR697">
            <v>1144.6790000000001</v>
          </cell>
          <cell r="CS697" t="str">
            <v>MT</v>
          </cell>
          <cell r="CT697" t="str">
            <v>Upright</v>
          </cell>
          <cell r="CU697">
            <v>18314.864000000001</v>
          </cell>
          <cell r="CV697" t="b">
            <v>0</v>
          </cell>
          <cell r="CZ697">
            <v>1192.4649999999999</v>
          </cell>
          <cell r="DA697" t="str">
            <v>ID</v>
          </cell>
          <cell r="DC697" t="str">
            <v>Vertical Axis</v>
          </cell>
          <cell r="DG697" t="str">
            <v>Electric</v>
          </cell>
          <cell r="DH697">
            <v>1904.288</v>
          </cell>
          <cell r="DI697" t="str">
            <v>WA</v>
          </cell>
          <cell r="DL697" t="str">
            <v>Electric</v>
          </cell>
          <cell r="DM697" t="str">
            <v>Electric</v>
          </cell>
          <cell r="DN697">
            <v>8264.9449999999997</v>
          </cell>
          <cell r="DO697" t="str">
            <v>OR</v>
          </cell>
          <cell r="DS697">
            <v>6932.7380000000003</v>
          </cell>
          <cell r="DT697" t="str">
            <v>OR</v>
          </cell>
          <cell r="DU697" t="str">
            <v>lt32</v>
          </cell>
          <cell r="DX697" t="b">
            <v>0</v>
          </cell>
          <cell r="DY697">
            <v>6932.7380000000003</v>
          </cell>
          <cell r="DZ697" t="str">
            <v>OR</v>
          </cell>
          <cell r="EC697" t="str">
            <v>Desktop</v>
          </cell>
          <cell r="ED697">
            <v>1150.8789999999999</v>
          </cell>
          <cell r="EE697" t="str">
            <v>WA</v>
          </cell>
          <cell r="EH697" t="str">
            <v>le20</v>
          </cell>
          <cell r="EI697">
            <v>2079.9929999999999</v>
          </cell>
          <cell r="EJ697" t="str">
            <v>WA</v>
          </cell>
          <cell r="EO697">
            <v>2079.9929999999999</v>
          </cell>
          <cell r="EP697" t="str">
            <v>WA</v>
          </cell>
          <cell r="ES697">
            <v>3785.7640000000001</v>
          </cell>
          <cell r="ET697" t="str">
            <v>ID</v>
          </cell>
          <cell r="EZ697" t="str">
            <v>OR</v>
          </cell>
          <cell r="FA697" t="str">
            <v>Bedrooms</v>
          </cell>
          <cell r="FB697">
            <v>356408.10000000003</v>
          </cell>
          <cell r="FC697">
            <v>390860.88300000003</v>
          </cell>
          <cell r="FI697" t="str">
            <v>WA</v>
          </cell>
          <cell r="FJ697" t="str">
            <v>Other</v>
          </cell>
          <cell r="FK697" t="str">
            <v>EISAq</v>
          </cell>
          <cell r="FL697">
            <v>262259.06400000001</v>
          </cell>
          <cell r="FS697" t="str">
            <v>WA</v>
          </cell>
          <cell r="FT697" t="str">
            <v>EISAnqnx</v>
          </cell>
          <cell r="FV697">
            <v>274457.15999999997</v>
          </cell>
          <cell r="GD697" t="str">
            <v>ID</v>
          </cell>
          <cell r="GE697">
            <v>3698691.4280000003</v>
          </cell>
          <cell r="GF697">
            <v>5614288.0120000001</v>
          </cell>
          <cell r="GI697">
            <v>2</v>
          </cell>
          <cell r="GJ697">
            <v>2</v>
          </cell>
          <cell r="GK697" t="str">
            <v>ID</v>
          </cell>
          <cell r="GL697">
            <v>3785.7640000000001</v>
          </cell>
          <cell r="GM697" t="str">
            <v>Pre 1980</v>
          </cell>
          <cell r="GN697">
            <v>-1</v>
          </cell>
          <cell r="GQ697">
            <v>23468935.33464</v>
          </cell>
          <cell r="GR697">
            <v>3838397.4768920001</v>
          </cell>
          <cell r="GU697" t="str">
            <v>Natural Gas FAF</v>
          </cell>
          <cell r="GX697" t="str">
            <v>Wood</v>
          </cell>
          <cell r="GY697" t="str">
            <v>WA</v>
          </cell>
          <cell r="GZ697">
            <v>1524.76245117188</v>
          </cell>
        </row>
        <row r="698">
          <cell r="AD698" t="str">
            <v>MT</v>
          </cell>
          <cell r="AH698" t="str">
            <v>MT</v>
          </cell>
          <cell r="AI698" t="str">
            <v>Pre 1980</v>
          </cell>
          <cell r="AJ698">
            <v>2130.886</v>
          </cell>
          <cell r="AK698" t="b">
            <v>1</v>
          </cell>
          <cell r="AN698" t="str">
            <v>WA</v>
          </cell>
          <cell r="AO698" t="str">
            <v>Baseboard/Wall/Radiant</v>
          </cell>
          <cell r="AP698" t="str">
            <v>1980-1992</v>
          </cell>
          <cell r="AQ698" t="str">
            <v>Slab on Grade</v>
          </cell>
          <cell r="AR698">
            <v>4956.49267578125</v>
          </cell>
          <cell r="AU698" t="str">
            <v>No</v>
          </cell>
          <cell r="AV698" t="b">
            <v>1</v>
          </cell>
          <cell r="AX698">
            <v>7003524.1508789063</v>
          </cell>
          <cell r="AY698" t="b">
            <v>0</v>
          </cell>
          <cell r="AZ698">
            <v>1696805.7026269529</v>
          </cell>
          <cell r="BA698">
            <v>1</v>
          </cell>
          <cell r="BB698">
            <v>4956.49267578125</v>
          </cell>
          <cell r="BC698">
            <v>0.99999993458706582</v>
          </cell>
          <cell r="BU698" t="str">
            <v>MT</v>
          </cell>
          <cell r="BV698" t="str">
            <v>Pre 1980</v>
          </cell>
          <cell r="BW698" t="str">
            <v>Gas Storage Inside Conditioned Space</v>
          </cell>
          <cell r="BY698">
            <v>2130.886</v>
          </cell>
          <cell r="BZ698" t="str">
            <v>le55</v>
          </cell>
          <cell r="CF698" t="str">
            <v>Conditioned</v>
          </cell>
          <cell r="CG698">
            <v>2003.7159999999999</v>
          </cell>
          <cell r="CH698" t="str">
            <v>WA</v>
          </cell>
          <cell r="CI698" t="str">
            <v>Top-Freezer w/o TTD Ice</v>
          </cell>
          <cell r="CJ698">
            <v>54100.331999999995</v>
          </cell>
          <cell r="CK698" t="b">
            <v>0</v>
          </cell>
          <cell r="CQ698" t="str">
            <v>Conditioned</v>
          </cell>
          <cell r="CR698">
            <v>1144.6790000000001</v>
          </cell>
          <cell r="CS698" t="str">
            <v>MT</v>
          </cell>
          <cell r="CT698" t="str">
            <v>Upright</v>
          </cell>
          <cell r="CU698">
            <v>22893.58</v>
          </cell>
          <cell r="CV698" t="b">
            <v>0</v>
          </cell>
          <cell r="CZ698">
            <v>1612.692</v>
          </cell>
          <cell r="DA698" t="str">
            <v>OR</v>
          </cell>
          <cell r="DC698" t="str">
            <v>Horizontal Axis</v>
          </cell>
          <cell r="DG698" t="str">
            <v>Electric</v>
          </cell>
          <cell r="DH698">
            <v>3785.7640000000001</v>
          </cell>
          <cell r="DI698" t="str">
            <v>ID</v>
          </cell>
          <cell r="DL698" t="str">
            <v>Electric</v>
          </cell>
          <cell r="DM698" t="str">
            <v>Electric</v>
          </cell>
          <cell r="DN698">
            <v>1192.4649999999999</v>
          </cell>
          <cell r="DO698" t="str">
            <v>ID</v>
          </cell>
          <cell r="DS698">
            <v>6932.7380000000003</v>
          </cell>
          <cell r="DT698" t="str">
            <v>OR</v>
          </cell>
          <cell r="DU698" t="str">
            <v>32to46</v>
          </cell>
          <cell r="DX698" t="b">
            <v>0</v>
          </cell>
          <cell r="DY698">
            <v>6932.7380000000003</v>
          </cell>
          <cell r="DZ698" t="str">
            <v>OR</v>
          </cell>
          <cell r="EC698" t="str">
            <v>Desktop</v>
          </cell>
          <cell r="ED698">
            <v>4956.4930000000004</v>
          </cell>
          <cell r="EE698" t="str">
            <v>WA</v>
          </cell>
          <cell r="EH698" t="str">
            <v>le20</v>
          </cell>
          <cell r="EI698">
            <v>2079.9929999999999</v>
          </cell>
          <cell r="EJ698" t="str">
            <v>WA</v>
          </cell>
          <cell r="EO698">
            <v>1612.692</v>
          </cell>
          <cell r="EP698" t="str">
            <v>OR</v>
          </cell>
          <cell r="ES698">
            <v>2130.886</v>
          </cell>
          <cell r="ET698" t="str">
            <v>MT</v>
          </cell>
          <cell r="EZ698" t="str">
            <v>OR</v>
          </cell>
          <cell r="FA698" t="str">
            <v>Exterior</v>
          </cell>
          <cell r="FB698">
            <v>665295.12</v>
          </cell>
          <cell r="FC698">
            <v>2144388.7349999999</v>
          </cell>
          <cell r="FI698" t="str">
            <v>OR</v>
          </cell>
          <cell r="FJ698" t="str">
            <v>Bathroom</v>
          </cell>
          <cell r="FK698" t="str">
            <v>EISAnqnx</v>
          </cell>
          <cell r="FL698">
            <v>142563.24</v>
          </cell>
          <cell r="FS698" t="str">
            <v>WA</v>
          </cell>
          <cell r="FT698" t="str">
            <v>EISAq</v>
          </cell>
          <cell r="FV698">
            <v>1082581.02</v>
          </cell>
          <cell r="GD698" t="str">
            <v>MT</v>
          </cell>
          <cell r="GE698">
            <v>8033440.2199999997</v>
          </cell>
          <cell r="GF698">
            <v>5540303.5999999996</v>
          </cell>
          <cell r="GI698">
            <v>3</v>
          </cell>
          <cell r="GJ698">
            <v>1</v>
          </cell>
          <cell r="GK698" t="str">
            <v>MT</v>
          </cell>
          <cell r="GL698">
            <v>2130.886</v>
          </cell>
          <cell r="GM698" t="str">
            <v>Pre 1980</v>
          </cell>
          <cell r="GN698">
            <v>0</v>
          </cell>
          <cell r="GQ698">
            <v>18386984.855028</v>
          </cell>
          <cell r="GR698">
            <v>1376328.6129699999</v>
          </cell>
          <cell r="GU698" t="str">
            <v>Natural Gas FAF</v>
          </cell>
          <cell r="GX698" t="str">
            <v>Wood</v>
          </cell>
          <cell r="GY698" t="str">
            <v>WA</v>
          </cell>
          <cell r="GZ698">
            <v>4956.49267578125</v>
          </cell>
        </row>
        <row r="699">
          <cell r="AD699" t="str">
            <v>WA</v>
          </cell>
          <cell r="AH699" t="str">
            <v>WA</v>
          </cell>
          <cell r="AI699" t="str">
            <v>1993-2006</v>
          </cell>
          <cell r="AJ699">
            <v>1904.288</v>
          </cell>
          <cell r="AK699" t="b">
            <v>1</v>
          </cell>
          <cell r="AN699" t="str">
            <v>WA</v>
          </cell>
          <cell r="AO699" t="str">
            <v>Natural Gas FAF</v>
          </cell>
          <cell r="AP699" t="str">
            <v>Pre 1980</v>
          </cell>
          <cell r="AQ699" t="str">
            <v>Crawlspace</v>
          </cell>
          <cell r="AR699">
            <v>1524.76245117188</v>
          </cell>
          <cell r="AU699" t="str">
            <v>No</v>
          </cell>
          <cell r="AV699" t="b">
            <v>1</v>
          </cell>
          <cell r="AX699">
            <v>2772018.1362304781</v>
          </cell>
          <cell r="AY699" t="b">
            <v>0</v>
          </cell>
          <cell r="AZ699">
            <v>503590.91856079263</v>
          </cell>
          <cell r="BA699">
            <v>1</v>
          </cell>
          <cell r="BB699">
            <v>1524.76245117188</v>
          </cell>
          <cell r="BC699">
            <v>1.0000002958965923</v>
          </cell>
          <cell r="BU699" t="str">
            <v>OR</v>
          </cell>
          <cell r="BV699" t="str">
            <v>Pre 1980</v>
          </cell>
          <cell r="BW699" t="str">
            <v>Electric Storage - Inside Conditioned Space</v>
          </cell>
          <cell r="BY699">
            <v>8264.9449999999997</v>
          </cell>
          <cell r="BZ699" t="str">
            <v>le55</v>
          </cell>
          <cell r="CF699" t="str">
            <v>Conditioned</v>
          </cell>
          <cell r="CG699">
            <v>1464.694</v>
          </cell>
          <cell r="CH699" t="str">
            <v>WA</v>
          </cell>
          <cell r="CI699" t="str">
            <v>Top-Freezer w/o TTD Ice</v>
          </cell>
          <cell r="CJ699">
            <v>26364.491999999998</v>
          </cell>
          <cell r="CK699" t="b">
            <v>0</v>
          </cell>
          <cell r="CQ699" t="str">
            <v>Conditioned</v>
          </cell>
          <cell r="CR699">
            <v>1144.6790000000001</v>
          </cell>
          <cell r="CS699" t="str">
            <v>MT</v>
          </cell>
          <cell r="CT699" t="str">
            <v>Chest</v>
          </cell>
          <cell r="CU699">
            <v>11446.79</v>
          </cell>
          <cell r="CV699" t="b">
            <v>0</v>
          </cell>
          <cell r="CZ699">
            <v>2079.9929999999999</v>
          </cell>
          <cell r="DA699" t="str">
            <v>WA</v>
          </cell>
          <cell r="DC699" t="str">
            <v>Horizontal Axis</v>
          </cell>
          <cell r="DG699" t="str">
            <v>Electric</v>
          </cell>
          <cell r="DH699">
            <v>1192.4649999999999</v>
          </cell>
          <cell r="DI699" t="str">
            <v>ID</v>
          </cell>
          <cell r="DL699" t="str">
            <v>Electric</v>
          </cell>
          <cell r="DM699" t="str">
            <v>Electric</v>
          </cell>
          <cell r="DN699">
            <v>2130.886</v>
          </cell>
          <cell r="DO699" t="str">
            <v>MT</v>
          </cell>
          <cell r="DS699">
            <v>6932.7380000000003</v>
          </cell>
          <cell r="DT699" t="str">
            <v>OR</v>
          </cell>
          <cell r="DU699" t="str">
            <v>lt32</v>
          </cell>
          <cell r="DX699" t="b">
            <v>0</v>
          </cell>
          <cell r="DY699">
            <v>6932.7380000000003</v>
          </cell>
          <cell r="DZ699" t="str">
            <v>OR</v>
          </cell>
          <cell r="EC699" t="str">
            <v>Desktop</v>
          </cell>
          <cell r="ED699">
            <v>4956.4930000000004</v>
          </cell>
          <cell r="EE699" t="str">
            <v>WA</v>
          </cell>
          <cell r="EH699" t="str">
            <v>gt20</v>
          </cell>
          <cell r="EI699">
            <v>2079.9929999999999</v>
          </cell>
          <cell r="EJ699" t="str">
            <v>WA</v>
          </cell>
          <cell r="ES699">
            <v>2130.886</v>
          </cell>
          <cell r="ET699" t="str">
            <v>MT</v>
          </cell>
          <cell r="EZ699" t="str">
            <v>OR</v>
          </cell>
          <cell r="FA699" t="str">
            <v>Kitchen</v>
          </cell>
          <cell r="FB699">
            <v>262553.967</v>
          </cell>
          <cell r="FC699">
            <v>247109.61600000001</v>
          </cell>
          <cell r="FI699" t="str">
            <v>OR</v>
          </cell>
          <cell r="FJ699" t="str">
            <v>Bathroom</v>
          </cell>
          <cell r="FK699" t="str">
            <v>EISAx</v>
          </cell>
          <cell r="FL699">
            <v>445510.125</v>
          </cell>
          <cell r="FS699" t="str">
            <v>WA</v>
          </cell>
          <cell r="FT699" t="str">
            <v>EISAx</v>
          </cell>
          <cell r="FV699">
            <v>404061.93</v>
          </cell>
          <cell r="GD699" t="str">
            <v>WA</v>
          </cell>
          <cell r="GE699">
            <v>12872986.880000001</v>
          </cell>
          <cell r="GF699">
            <v>6129903.0719999997</v>
          </cell>
          <cell r="GI699">
            <v>1</v>
          </cell>
          <cell r="GJ699">
            <v>3</v>
          </cell>
          <cell r="GK699" t="str">
            <v>WA</v>
          </cell>
          <cell r="GL699">
            <v>1904.288</v>
          </cell>
          <cell r="GM699" t="str">
            <v>1993-2006</v>
          </cell>
          <cell r="GN699">
            <v>-1</v>
          </cell>
          <cell r="GQ699">
            <v>11185448.748736</v>
          </cell>
          <cell r="GR699">
            <v>2427085.5146560003</v>
          </cell>
          <cell r="GU699" t="str">
            <v>Natural Gas FAF</v>
          </cell>
          <cell r="GX699" t="str">
            <v>None</v>
          </cell>
          <cell r="GY699" t="str">
            <v>WA</v>
          </cell>
          <cell r="GZ699">
            <v>4956.49267578125</v>
          </cell>
        </row>
        <row r="700">
          <cell r="AD700" t="str">
            <v>OR</v>
          </cell>
          <cell r="AH700" t="str">
            <v>OR</v>
          </cell>
          <cell r="AI700" t="str">
            <v>Pre 1980</v>
          </cell>
          <cell r="AJ700">
            <v>1612.692</v>
          </cell>
          <cell r="AK700" t="b">
            <v>1</v>
          </cell>
          <cell r="AN700" t="str">
            <v>WA</v>
          </cell>
          <cell r="AO700" t="str">
            <v>Baseboard/Wall/Radiant</v>
          </cell>
          <cell r="AP700" t="str">
            <v>Pre 1980</v>
          </cell>
          <cell r="AQ700" t="str">
            <v>Crawlspace</v>
          </cell>
          <cell r="AR700">
            <v>1524.76245117188</v>
          </cell>
          <cell r="AU700" t="str">
            <v>No</v>
          </cell>
          <cell r="AV700" t="b">
            <v>0</v>
          </cell>
          <cell r="AX700">
            <v>2772018.1362304781</v>
          </cell>
          <cell r="AY700" t="b">
            <v>0</v>
          </cell>
          <cell r="AZ700">
            <v>503590.91856079263</v>
          </cell>
          <cell r="BA700" t="str">
            <v/>
          </cell>
          <cell r="BB700" t="str">
            <v/>
          </cell>
          <cell r="BC700">
            <v>1.0000002958965923</v>
          </cell>
          <cell r="BU700" t="str">
            <v>WA</v>
          </cell>
          <cell r="BV700" t="str">
            <v>Post 2006</v>
          </cell>
          <cell r="BW700" t="str">
            <v>Gas Storage Outside Conditioned Space</v>
          </cell>
          <cell r="BY700">
            <v>1904.288</v>
          </cell>
          <cell r="BZ700" t="str">
            <v>le55</v>
          </cell>
          <cell r="CF700" t="str">
            <v>Conditioned</v>
          </cell>
          <cell r="CG700">
            <v>1524.7619999999999</v>
          </cell>
          <cell r="CH700" t="str">
            <v>WA</v>
          </cell>
          <cell r="CI700" t="str">
            <v>Bottom-Freezer (Including French Door) w/ TTD Ice</v>
          </cell>
          <cell r="CJ700">
            <v>39643.811999999998</v>
          </cell>
          <cell r="CK700" t="b">
            <v>0</v>
          </cell>
          <cell r="CQ700" t="str">
            <v>Conditioned</v>
          </cell>
          <cell r="CR700">
            <v>2079.9929999999999</v>
          </cell>
          <cell r="CS700" t="str">
            <v>WA</v>
          </cell>
          <cell r="CT700" t="str">
            <v>Chest</v>
          </cell>
          <cell r="CU700">
            <v>62399.79</v>
          </cell>
          <cell r="CV700" t="b">
            <v>0</v>
          </cell>
          <cell r="CZ700">
            <v>1904.288</v>
          </cell>
          <cell r="DA700" t="str">
            <v>WA</v>
          </cell>
          <cell r="DC700" t="str">
            <v>Vertical Axis</v>
          </cell>
          <cell r="DG700" t="str">
            <v>Electric</v>
          </cell>
          <cell r="DH700">
            <v>1612.692</v>
          </cell>
          <cell r="DI700" t="str">
            <v>OR</v>
          </cell>
          <cell r="DL700" t="str">
            <v>Electric</v>
          </cell>
          <cell r="DM700" t="str">
            <v>Electric</v>
          </cell>
          <cell r="DN700">
            <v>8264.9449999999997</v>
          </cell>
          <cell r="DO700" t="str">
            <v>OR</v>
          </cell>
          <cell r="DS700">
            <v>1524.7619999999999</v>
          </cell>
          <cell r="DT700" t="str">
            <v>WA</v>
          </cell>
          <cell r="DU700" t="str">
            <v>lt32</v>
          </cell>
          <cell r="DX700" t="b">
            <v>0</v>
          </cell>
          <cell r="DY700">
            <v>6932.7380000000003</v>
          </cell>
          <cell r="DZ700" t="str">
            <v>OR</v>
          </cell>
          <cell r="EC700" t="str">
            <v>Laptop</v>
          </cell>
          <cell r="ED700">
            <v>4956.4930000000004</v>
          </cell>
          <cell r="EE700" t="str">
            <v>WA</v>
          </cell>
          <cell r="EH700" t="str">
            <v>le20</v>
          </cell>
          <cell r="EI700">
            <v>1612.692</v>
          </cell>
          <cell r="EJ700" t="str">
            <v>OR</v>
          </cell>
          <cell r="ES700">
            <v>1904.288</v>
          </cell>
          <cell r="ET700" t="str">
            <v>WA</v>
          </cell>
          <cell r="EZ700" t="str">
            <v>OR</v>
          </cell>
          <cell r="FA700" t="str">
            <v>Living Room/Family Room</v>
          </cell>
          <cell r="FB700">
            <v>256613.83199999999</v>
          </cell>
          <cell r="FC700">
            <v>266118.04800000001</v>
          </cell>
          <cell r="FI700" t="str">
            <v>OR</v>
          </cell>
          <cell r="FJ700" t="str">
            <v>Bedrooms</v>
          </cell>
          <cell r="FK700" t="str">
            <v>EISAnqnx</v>
          </cell>
          <cell r="FL700">
            <v>629654.31000000006</v>
          </cell>
          <cell r="FS700" t="str">
            <v>OR</v>
          </cell>
          <cell r="FT700" t="str">
            <v>EISAnqnx</v>
          </cell>
          <cell r="FV700">
            <v>831618.9</v>
          </cell>
          <cell r="GD700" t="str">
            <v>OR</v>
          </cell>
          <cell r="GE700">
            <v>5983087.3200000003</v>
          </cell>
          <cell r="GF700">
            <v>3265701.3</v>
          </cell>
          <cell r="GI700">
            <v>1</v>
          </cell>
          <cell r="GJ700">
            <v>3</v>
          </cell>
          <cell r="GK700" t="str">
            <v>OR</v>
          </cell>
          <cell r="GL700">
            <v>1612.692</v>
          </cell>
          <cell r="GM700" t="str">
            <v>Pre 1980</v>
          </cell>
          <cell r="GN700">
            <v>0</v>
          </cell>
          <cell r="GQ700">
            <v>8207994.2951159989</v>
          </cell>
          <cell r="GR700">
            <v>1459941.84549</v>
          </cell>
          <cell r="GU700" t="str">
            <v>Natural Gas FAF</v>
          </cell>
          <cell r="GX700" t="str">
            <v>Baseboard/Wall/Radiant</v>
          </cell>
          <cell r="GY700" t="str">
            <v>WA</v>
          </cell>
          <cell r="GZ700">
            <v>4956.49267578125</v>
          </cell>
        </row>
        <row r="701">
          <cell r="AD701" t="str">
            <v>WA</v>
          </cell>
          <cell r="AH701" t="str">
            <v>WA</v>
          </cell>
          <cell r="AI701" t="str">
            <v>1993-2006</v>
          </cell>
          <cell r="AJ701">
            <v>1904.288</v>
          </cell>
          <cell r="AK701" t="b">
            <v>1</v>
          </cell>
          <cell r="AN701" t="str">
            <v>WA</v>
          </cell>
          <cell r="AO701" t="str">
            <v>Natural Gas FAF</v>
          </cell>
          <cell r="AP701" t="str">
            <v>Pre 1980</v>
          </cell>
          <cell r="AQ701" t="str">
            <v>Basement</v>
          </cell>
          <cell r="AR701">
            <v>1524.76245117188</v>
          </cell>
          <cell r="AU701" t="str">
            <v>No</v>
          </cell>
          <cell r="AV701" t="b">
            <v>1</v>
          </cell>
          <cell r="AX701">
            <v>2439619.9218750079</v>
          </cell>
          <cell r="AY701" t="b">
            <v>0</v>
          </cell>
          <cell r="AZ701">
            <v>573249.69114258001</v>
          </cell>
          <cell r="BA701">
            <v>1</v>
          </cell>
          <cell r="BB701">
            <v>1524.76245117188</v>
          </cell>
          <cell r="BC701">
            <v>1.0000002958965923</v>
          </cell>
          <cell r="BU701" t="str">
            <v>OR</v>
          </cell>
          <cell r="BV701" t="str">
            <v>Pre 1980</v>
          </cell>
          <cell r="BW701" t="str">
            <v>Gas Storage Outside Conditioned Space</v>
          </cell>
          <cell r="BY701">
            <v>8264.9449999999997</v>
          </cell>
          <cell r="BZ701" t="str">
            <v>le55</v>
          </cell>
          <cell r="CF701" t="str">
            <v>Conditioned</v>
          </cell>
          <cell r="CG701">
            <v>1188.027</v>
          </cell>
          <cell r="CH701" t="str">
            <v>OR</v>
          </cell>
          <cell r="CI701" t="str">
            <v>Side-by-Side w/o TTD Ice</v>
          </cell>
          <cell r="CJ701">
            <v>21384.486000000001</v>
          </cell>
          <cell r="CK701" t="b">
            <v>0</v>
          </cell>
          <cell r="CQ701" t="str">
            <v>Conditioned</v>
          </cell>
          <cell r="CR701">
            <v>1904.288</v>
          </cell>
          <cell r="CS701" t="str">
            <v>WA</v>
          </cell>
          <cell r="CT701" t="str">
            <v>Chest</v>
          </cell>
          <cell r="CU701">
            <v>9521.44</v>
          </cell>
          <cell r="CV701" t="b">
            <v>0</v>
          </cell>
          <cell r="CZ701">
            <v>2079.9929999999999</v>
          </cell>
          <cell r="DA701" t="str">
            <v>WA</v>
          </cell>
          <cell r="DC701" t="str">
            <v>Horizontal Axis</v>
          </cell>
          <cell r="DG701" t="str">
            <v>Electric</v>
          </cell>
          <cell r="DH701">
            <v>2079.9929999999999</v>
          </cell>
          <cell r="DI701" t="str">
            <v>WA</v>
          </cell>
          <cell r="DL701" t="str">
            <v>Gas</v>
          </cell>
          <cell r="DM701" t="str">
            <v>Gas</v>
          </cell>
          <cell r="DN701">
            <v>1904.288</v>
          </cell>
          <cell r="DO701" t="str">
            <v>WA</v>
          </cell>
          <cell r="DS701">
            <v>1524.7619999999999</v>
          </cell>
          <cell r="DT701" t="str">
            <v>WA</v>
          </cell>
          <cell r="DU701" t="str">
            <v>lt32</v>
          </cell>
          <cell r="DX701" t="b">
            <v>1</v>
          </cell>
          <cell r="DY701">
            <v>2003.7159999999999</v>
          </cell>
          <cell r="DZ701" t="str">
            <v>WA</v>
          </cell>
          <cell r="EC701" t="str">
            <v>Laptop</v>
          </cell>
          <cell r="ED701">
            <v>1188.027</v>
          </cell>
          <cell r="EE701" t="str">
            <v>OR</v>
          </cell>
          <cell r="EH701" t="str">
            <v>gt20</v>
          </cell>
          <cell r="EI701">
            <v>2130.886</v>
          </cell>
          <cell r="EJ701" t="str">
            <v>MT</v>
          </cell>
          <cell r="ES701">
            <v>3785.7640000000001</v>
          </cell>
          <cell r="ET701" t="str">
            <v>ID</v>
          </cell>
          <cell r="EZ701" t="str">
            <v>OR</v>
          </cell>
          <cell r="FA701" t="str">
            <v>Other</v>
          </cell>
          <cell r="FB701">
            <v>869635.76400000008</v>
          </cell>
          <cell r="FC701">
            <v>718756.33500000008</v>
          </cell>
          <cell r="FI701" t="str">
            <v>OR</v>
          </cell>
          <cell r="FJ701" t="str">
            <v>Bedrooms</v>
          </cell>
          <cell r="FK701" t="str">
            <v>EISAx</v>
          </cell>
          <cell r="FL701">
            <v>207904.72500000001</v>
          </cell>
          <cell r="FS701" t="str">
            <v>OR</v>
          </cell>
          <cell r="FT701" t="str">
            <v>EISAq</v>
          </cell>
          <cell r="FV701">
            <v>225725.13</v>
          </cell>
          <cell r="GD701" t="str">
            <v>WA</v>
          </cell>
          <cell r="GE701">
            <v>4555056.8959999997</v>
          </cell>
          <cell r="GF701">
            <v>2553650.2080000001</v>
          </cell>
          <cell r="GI701">
            <v>2</v>
          </cell>
          <cell r="GJ701">
            <v>2</v>
          </cell>
          <cell r="GK701" t="str">
            <v>WA</v>
          </cell>
          <cell r="GL701">
            <v>1904.288</v>
          </cell>
          <cell r="GM701" t="str">
            <v>1993-2006</v>
          </cell>
          <cell r="GN701">
            <v>-1</v>
          </cell>
          <cell r="GQ701">
            <v>10888684.506816</v>
          </cell>
          <cell r="GR701">
            <v>2250750.3501440003</v>
          </cell>
          <cell r="GU701" t="str">
            <v>Natural Gas FAF</v>
          </cell>
          <cell r="GX701" t="str">
            <v>None</v>
          </cell>
          <cell r="GY701" t="str">
            <v>WA</v>
          </cell>
          <cell r="GZ701">
            <v>1524.76245117188</v>
          </cell>
        </row>
        <row r="702">
          <cell r="AD702" t="str">
            <v>ID</v>
          </cell>
          <cell r="AH702" t="str">
            <v>ID</v>
          </cell>
          <cell r="AI702" t="str">
            <v>Pre 1980</v>
          </cell>
          <cell r="AJ702">
            <v>3785.7640000000001</v>
          </cell>
          <cell r="AK702" t="b">
            <v>1</v>
          </cell>
          <cell r="AN702" t="str">
            <v>WA</v>
          </cell>
          <cell r="AO702" t="str">
            <v>Wood</v>
          </cell>
          <cell r="AP702" t="str">
            <v>Pre 1980</v>
          </cell>
          <cell r="AQ702" t="str">
            <v>Crawlspace</v>
          </cell>
          <cell r="AR702">
            <v>2003.71557617188</v>
          </cell>
          <cell r="AU702" t="str">
            <v>No</v>
          </cell>
          <cell r="AV702" t="b">
            <v>1</v>
          </cell>
          <cell r="AX702">
            <v>1881488.9260253953</v>
          </cell>
          <cell r="AY702" t="b">
            <v>0</v>
          </cell>
          <cell r="AZ702">
            <v>1719921.9253710248</v>
          </cell>
          <cell r="BA702">
            <v>1</v>
          </cell>
          <cell r="BB702">
            <v>2003.71557617188</v>
          </cell>
          <cell r="BC702">
            <v>0.99999978847894622</v>
          </cell>
          <cell r="BU702" t="str">
            <v>WA</v>
          </cell>
          <cell r="BV702" t="str">
            <v>Pre 1980</v>
          </cell>
          <cell r="BW702" t="str">
            <v>Electric Storage - Outside Conditioned Space - Buffered</v>
          </cell>
          <cell r="BY702">
            <v>2079.9929999999999</v>
          </cell>
          <cell r="BZ702" t="str">
            <v>le55</v>
          </cell>
          <cell r="CF702" t="str">
            <v>Unconditioned</v>
          </cell>
          <cell r="CG702">
            <v>1188.027</v>
          </cell>
          <cell r="CH702" t="str">
            <v>OR</v>
          </cell>
          <cell r="CI702" t="str">
            <v>Top-Freezer w/o TTD Ice</v>
          </cell>
          <cell r="CJ702">
            <v>21384.486000000001</v>
          </cell>
          <cell r="CK702" t="b">
            <v>0</v>
          </cell>
          <cell r="CQ702" t="str">
            <v>Unconditioned</v>
          </cell>
          <cell r="CR702">
            <v>2079.9929999999999</v>
          </cell>
          <cell r="CS702" t="str">
            <v>WA</v>
          </cell>
          <cell r="CT702" t="str">
            <v>Upright</v>
          </cell>
          <cell r="CU702">
            <v>41599.86</v>
          </cell>
          <cell r="CV702" t="b">
            <v>0</v>
          </cell>
          <cell r="CZ702">
            <v>3785.7640000000001</v>
          </cell>
          <cell r="DA702" t="str">
            <v>ID</v>
          </cell>
          <cell r="DC702" t="str">
            <v>Vertical Axis</v>
          </cell>
          <cell r="DG702" t="str">
            <v>Electric</v>
          </cell>
          <cell r="DH702">
            <v>1904.288</v>
          </cell>
          <cell r="DI702" t="str">
            <v>WA</v>
          </cell>
          <cell r="DL702" t="str">
            <v>Gas</v>
          </cell>
          <cell r="DM702" t="str">
            <v>Electric</v>
          </cell>
          <cell r="DN702">
            <v>8264.9449999999997</v>
          </cell>
          <cell r="DO702" t="str">
            <v>OR</v>
          </cell>
          <cell r="DS702">
            <v>1464.694</v>
          </cell>
          <cell r="DT702" t="str">
            <v>WA</v>
          </cell>
          <cell r="DU702" t="str">
            <v>32to46</v>
          </cell>
          <cell r="DX702" t="b">
            <v>1</v>
          </cell>
          <cell r="DY702">
            <v>2003.7159999999999</v>
          </cell>
          <cell r="DZ702" t="str">
            <v>WA</v>
          </cell>
          <cell r="EC702" t="str">
            <v>Desktop</v>
          </cell>
          <cell r="ED702">
            <v>4956.4930000000004</v>
          </cell>
          <cell r="EE702" t="str">
            <v>WA</v>
          </cell>
          <cell r="EH702" t="str">
            <v>le20</v>
          </cell>
          <cell r="EI702">
            <v>1192.4649999999999</v>
          </cell>
          <cell r="EJ702" t="str">
            <v>ID</v>
          </cell>
          <cell r="ES702">
            <v>3785.7640000000001</v>
          </cell>
          <cell r="ET702" t="str">
            <v>ID</v>
          </cell>
          <cell r="EZ702" t="str">
            <v>WA</v>
          </cell>
          <cell r="FA702" t="str">
            <v>Bathroom</v>
          </cell>
          <cell r="FB702">
            <v>288180.01799999998</v>
          </cell>
          <cell r="FC702">
            <v>53366.67</v>
          </cell>
          <cell r="FI702" t="str">
            <v>OR</v>
          </cell>
          <cell r="FJ702" t="str">
            <v>Exterior</v>
          </cell>
          <cell r="FK702" t="str">
            <v>EISAnqnx</v>
          </cell>
          <cell r="FL702">
            <v>594013.5</v>
          </cell>
          <cell r="FS702" t="str">
            <v>OR</v>
          </cell>
          <cell r="FT702" t="str">
            <v>EISAx</v>
          </cell>
          <cell r="FV702">
            <v>1075164.4350000001</v>
          </cell>
          <cell r="GD702" t="str">
            <v>ID</v>
          </cell>
          <cell r="GE702">
            <v>26481419.18</v>
          </cell>
          <cell r="GF702">
            <v>15021911.552000001</v>
          </cell>
          <cell r="GI702">
            <v>3</v>
          </cell>
          <cell r="GJ702">
            <v>2</v>
          </cell>
          <cell r="GK702" t="str">
            <v>ID</v>
          </cell>
          <cell r="GL702">
            <v>3785.7640000000001</v>
          </cell>
          <cell r="GM702" t="str">
            <v>Pre 1980</v>
          </cell>
          <cell r="GN702">
            <v>0</v>
          </cell>
          <cell r="GQ702">
            <v>30978762.952968001</v>
          </cell>
          <cell r="GR702">
            <v>2650299.8034800002</v>
          </cell>
          <cell r="GU702" t="str">
            <v>Electric FAF</v>
          </cell>
          <cell r="GX702" t="str">
            <v>Baseboard/Wall/Radiant</v>
          </cell>
          <cell r="GY702" t="str">
            <v>WA</v>
          </cell>
          <cell r="GZ702">
            <v>1524.76245117188</v>
          </cell>
        </row>
        <row r="703">
          <cell r="AD703" t="str">
            <v>ID</v>
          </cell>
          <cell r="AH703" t="str">
            <v>ID</v>
          </cell>
          <cell r="AI703" t="str">
            <v>1980-1992</v>
          </cell>
          <cell r="AJ703">
            <v>1192.4649999999999</v>
          </cell>
          <cell r="AK703" t="b">
            <v>1</v>
          </cell>
          <cell r="AN703" t="str">
            <v>WA</v>
          </cell>
          <cell r="AO703" t="str">
            <v>Natural Gas Other</v>
          </cell>
          <cell r="AP703" t="str">
            <v>1993-2006</v>
          </cell>
          <cell r="AQ703" t="str">
            <v>Crawlspace</v>
          </cell>
          <cell r="AR703">
            <v>4956.49267578125</v>
          </cell>
          <cell r="AU703" t="str">
            <v>No</v>
          </cell>
          <cell r="AV703" t="b">
            <v>0</v>
          </cell>
          <cell r="AX703">
            <v>10012115.205078125</v>
          </cell>
          <cell r="AY703" t="b">
            <v>0</v>
          </cell>
          <cell r="AZ703">
            <v>1647374.105522119</v>
          </cell>
          <cell r="BA703" t="str">
            <v/>
          </cell>
          <cell r="BB703" t="str">
            <v/>
          </cell>
          <cell r="BC703">
            <v>0.99999993458706582</v>
          </cell>
          <cell r="BU703" t="str">
            <v>ID</v>
          </cell>
          <cell r="BV703" t="str">
            <v>1993-2006</v>
          </cell>
          <cell r="BW703" t="str">
            <v>Gas Storage Outside Conditioned Space</v>
          </cell>
          <cell r="BY703">
            <v>3785.7640000000001</v>
          </cell>
          <cell r="BZ703" t="str">
            <v>le55</v>
          </cell>
          <cell r="CF703" t="str">
            <v>Conditioned</v>
          </cell>
          <cell r="CG703">
            <v>2003.7159999999999</v>
          </cell>
          <cell r="CH703" t="str">
            <v>WA</v>
          </cell>
          <cell r="CI703" t="str">
            <v>Refrigerator Only</v>
          </cell>
          <cell r="CJ703">
            <v>50092.899999999994</v>
          </cell>
          <cell r="CK703" t="b">
            <v>0</v>
          </cell>
          <cell r="CQ703" t="str">
            <v>Conditioned</v>
          </cell>
          <cell r="CR703">
            <v>2079.9929999999999</v>
          </cell>
          <cell r="CS703" t="str">
            <v>WA</v>
          </cell>
          <cell r="CT703" t="str">
            <v>Upright</v>
          </cell>
          <cell r="CU703">
            <v>41599.86</v>
          </cell>
          <cell r="CV703" t="b">
            <v>0</v>
          </cell>
          <cell r="CZ703">
            <v>1192.4649999999999</v>
          </cell>
          <cell r="DA703" t="str">
            <v>ID</v>
          </cell>
          <cell r="DC703" t="str">
            <v>Vertical Axis</v>
          </cell>
          <cell r="DG703" t="str">
            <v>Electric</v>
          </cell>
          <cell r="DH703">
            <v>2079.9929999999999</v>
          </cell>
          <cell r="DI703" t="str">
            <v>WA</v>
          </cell>
          <cell r="DL703" t="str">
            <v>Electric</v>
          </cell>
          <cell r="DM703" t="str">
            <v>Electric</v>
          </cell>
          <cell r="DN703">
            <v>2079.9929999999999</v>
          </cell>
          <cell r="DO703" t="str">
            <v>WA</v>
          </cell>
          <cell r="DS703">
            <v>1188.027</v>
          </cell>
          <cell r="DT703" t="str">
            <v>OR</v>
          </cell>
          <cell r="DU703" t="str">
            <v>32to46</v>
          </cell>
          <cell r="DX703" t="b">
            <v>0</v>
          </cell>
          <cell r="DY703">
            <v>1524.7619999999999</v>
          </cell>
          <cell r="DZ703" t="str">
            <v>WA</v>
          </cell>
          <cell r="EC703" t="str">
            <v>Laptop</v>
          </cell>
          <cell r="ED703">
            <v>4956.4930000000004</v>
          </cell>
          <cell r="EE703" t="str">
            <v>WA</v>
          </cell>
          <cell r="EH703" t="str">
            <v>le20</v>
          </cell>
          <cell r="EI703">
            <v>1612.692</v>
          </cell>
          <cell r="EJ703" t="str">
            <v>OR</v>
          </cell>
          <cell r="ES703">
            <v>8559.1039999999994</v>
          </cell>
          <cell r="ET703" t="str">
            <v>OR</v>
          </cell>
          <cell r="EZ703" t="str">
            <v>WA</v>
          </cell>
          <cell r="FA703" t="str">
            <v>Bedrooms</v>
          </cell>
          <cell r="FB703">
            <v>80812.385999999999</v>
          </cell>
          <cell r="FC703">
            <v>175347.63</v>
          </cell>
          <cell r="FI703" t="str">
            <v>OR</v>
          </cell>
          <cell r="FJ703" t="str">
            <v>Garage</v>
          </cell>
          <cell r="FK703" t="str">
            <v>EISAnqnx</v>
          </cell>
          <cell r="FL703">
            <v>380168.64</v>
          </cell>
          <cell r="FS703" t="str">
            <v>WA</v>
          </cell>
          <cell r="FT703" t="str">
            <v>EISAnqnx</v>
          </cell>
          <cell r="FV703">
            <v>480891.83999999997</v>
          </cell>
          <cell r="GD703" t="str">
            <v>ID</v>
          </cell>
          <cell r="GE703">
            <v>3177919.2249999996</v>
          </cell>
          <cell r="GF703">
            <v>2109470.585</v>
          </cell>
          <cell r="GI703">
            <v>3</v>
          </cell>
          <cell r="GJ703">
            <v>1</v>
          </cell>
          <cell r="GK703" t="str">
            <v>ID</v>
          </cell>
          <cell r="GL703">
            <v>1192.4649999999999</v>
          </cell>
          <cell r="GM703" t="str">
            <v>1980-1992</v>
          </cell>
          <cell r="GN703">
            <v>0</v>
          </cell>
          <cell r="GQ703">
            <v>8532965.9217050001</v>
          </cell>
          <cell r="GR703">
            <v>735443.84526249988</v>
          </cell>
          <cell r="GU703" t="str">
            <v>Electric FAF</v>
          </cell>
          <cell r="GX703" t="str">
            <v>Wood</v>
          </cell>
          <cell r="GY703" t="str">
            <v>WA</v>
          </cell>
          <cell r="GZ703">
            <v>1524.76245117188</v>
          </cell>
        </row>
        <row r="704">
          <cell r="AD704" t="str">
            <v>OR</v>
          </cell>
          <cell r="AH704" t="str">
            <v>OR</v>
          </cell>
          <cell r="AI704" t="str">
            <v>1980-1992</v>
          </cell>
          <cell r="AJ704">
            <v>1612.692</v>
          </cell>
          <cell r="AK704" t="b">
            <v>1</v>
          </cell>
          <cell r="AN704" t="str">
            <v>WA</v>
          </cell>
          <cell r="AO704" t="str">
            <v>Natural Gas FAF</v>
          </cell>
          <cell r="AP704" t="str">
            <v>1993-2006</v>
          </cell>
          <cell r="AQ704" t="str">
            <v>Crawlspace</v>
          </cell>
          <cell r="AR704">
            <v>4956.49267578125</v>
          </cell>
          <cell r="AU704" t="str">
            <v>No</v>
          </cell>
          <cell r="AV704" t="b">
            <v>1</v>
          </cell>
          <cell r="AX704">
            <v>10012115.205078125</v>
          </cell>
          <cell r="AY704" t="b">
            <v>0</v>
          </cell>
          <cell r="AZ704">
            <v>1647374.105522119</v>
          </cell>
          <cell r="BA704">
            <v>1</v>
          </cell>
          <cell r="BB704">
            <v>4956.49267578125</v>
          </cell>
          <cell r="BC704">
            <v>0.99999993458706582</v>
          </cell>
          <cell r="BU704" t="str">
            <v>WA</v>
          </cell>
          <cell r="BV704" t="str">
            <v>1993-2006</v>
          </cell>
          <cell r="BW704" t="str">
            <v>Gas Storage Inside Conditioned Space</v>
          </cell>
          <cell r="BY704">
            <v>2079.9929999999999</v>
          </cell>
          <cell r="BZ704" t="str">
            <v>le55</v>
          </cell>
          <cell r="CF704" t="str">
            <v>Conditioned</v>
          </cell>
          <cell r="CG704">
            <v>6932.7380000000003</v>
          </cell>
          <cell r="CH704" t="str">
            <v>OR</v>
          </cell>
          <cell r="CI704" t="str">
            <v>Bottom-Freezer (Including French Door) w/o TTD Ice</v>
          </cell>
          <cell r="CJ704">
            <v>173318.45</v>
          </cell>
          <cell r="CK704" t="b">
            <v>0</v>
          </cell>
          <cell r="CQ704" t="str">
            <v>Conditioned</v>
          </cell>
          <cell r="CR704">
            <v>4360.1880000000001</v>
          </cell>
          <cell r="CS704" t="str">
            <v>WA</v>
          </cell>
          <cell r="CT704" t="str">
            <v>Chest</v>
          </cell>
          <cell r="CU704">
            <v>30521.315999999999</v>
          </cell>
          <cell r="CV704" t="b">
            <v>0</v>
          </cell>
          <cell r="CZ704">
            <v>1192.4649999999999</v>
          </cell>
          <cell r="DA704" t="str">
            <v>ID</v>
          </cell>
          <cell r="DC704" t="str">
            <v>Vertical Axis</v>
          </cell>
          <cell r="DG704" t="str">
            <v>Electric</v>
          </cell>
          <cell r="DH704">
            <v>3785.7640000000001</v>
          </cell>
          <cell r="DI704" t="str">
            <v>ID</v>
          </cell>
          <cell r="DL704" t="str">
            <v>Electric</v>
          </cell>
          <cell r="DM704" t="str">
            <v>Electric</v>
          </cell>
          <cell r="DN704">
            <v>3785.7640000000001</v>
          </cell>
          <cell r="DO704" t="str">
            <v>ID</v>
          </cell>
          <cell r="DS704">
            <v>1188.027</v>
          </cell>
          <cell r="DT704" t="str">
            <v>OR</v>
          </cell>
          <cell r="DU704" t="str">
            <v>32to46</v>
          </cell>
          <cell r="DX704" t="b">
            <v>0</v>
          </cell>
          <cell r="DY704">
            <v>1524.7619999999999</v>
          </cell>
          <cell r="DZ704" t="str">
            <v>WA</v>
          </cell>
          <cell r="EC704" t="str">
            <v>Desktop</v>
          </cell>
          <cell r="ED704">
            <v>4956.4930000000004</v>
          </cell>
          <cell r="EE704" t="str">
            <v>WA</v>
          </cell>
          <cell r="EH704" t="str">
            <v>le20</v>
          </cell>
          <cell r="EI704">
            <v>1925.059</v>
          </cell>
          <cell r="EJ704" t="str">
            <v>OR</v>
          </cell>
          <cell r="ES704">
            <v>1144.6790000000001</v>
          </cell>
          <cell r="ET704" t="str">
            <v>MT</v>
          </cell>
          <cell r="EZ704" t="str">
            <v>WA</v>
          </cell>
          <cell r="FA704" t="str">
            <v>Exterior</v>
          </cell>
          <cell r="FB704">
            <v>182971.44</v>
          </cell>
          <cell r="FC704">
            <v>1268601.9839999999</v>
          </cell>
          <cell r="FI704" t="str">
            <v>OR</v>
          </cell>
          <cell r="FJ704" t="str">
            <v>Kitchen</v>
          </cell>
          <cell r="FK704" t="str">
            <v>EISAnqnx</v>
          </cell>
          <cell r="FL704">
            <v>213844.86000000002</v>
          </cell>
          <cell r="FS704" t="str">
            <v>WA</v>
          </cell>
          <cell r="FT704" t="str">
            <v>EISAq</v>
          </cell>
          <cell r="FV704">
            <v>609129.66399999999</v>
          </cell>
          <cell r="GD704" t="str">
            <v>OR</v>
          </cell>
          <cell r="GE704">
            <v>5334785.1359999999</v>
          </cell>
          <cell r="GF704">
            <v>6466894.9199999999</v>
          </cell>
          <cell r="GI704">
            <v>1</v>
          </cell>
          <cell r="GJ704">
            <v>1</v>
          </cell>
          <cell r="GK704" t="str">
            <v>OR</v>
          </cell>
          <cell r="GL704">
            <v>1612.692</v>
          </cell>
          <cell r="GM704" t="str">
            <v>1980-1992</v>
          </cell>
          <cell r="GN704">
            <v>-1</v>
          </cell>
          <cell r="GQ704">
            <v>8447164.5821759999</v>
          </cell>
          <cell r="GR704">
            <v>929301.66980999988</v>
          </cell>
          <cell r="GU704" t="str">
            <v>Baseboard/Wall/Radiant</v>
          </cell>
          <cell r="GX704" t="str">
            <v>Baseboard/Wall/Radiant</v>
          </cell>
          <cell r="GY704" t="str">
            <v>WA</v>
          </cell>
          <cell r="GZ704">
            <v>4956.49267578125</v>
          </cell>
        </row>
        <row r="705">
          <cell r="AD705" t="str">
            <v>WA</v>
          </cell>
          <cell r="AH705" t="str">
            <v>WA</v>
          </cell>
          <cell r="AI705" t="str">
            <v>1993-2006</v>
          </cell>
          <cell r="AJ705">
            <v>2079.9929999999999</v>
          </cell>
          <cell r="AK705" t="b">
            <v>1</v>
          </cell>
          <cell r="AN705" t="str">
            <v>WA</v>
          </cell>
          <cell r="AO705" t="str">
            <v>Natural Gas FAF</v>
          </cell>
          <cell r="AP705" t="str">
            <v>Post 2006</v>
          </cell>
          <cell r="AQ705" t="str">
            <v>Slab on Grade</v>
          </cell>
          <cell r="AR705">
            <v>2003.71557617188</v>
          </cell>
          <cell r="AU705" t="str">
            <v>No</v>
          </cell>
          <cell r="AV705" t="b">
            <v>1</v>
          </cell>
          <cell r="AX705">
            <v>3264052.6735839923</v>
          </cell>
          <cell r="AY705" t="b">
            <v>0</v>
          </cell>
          <cell r="AZ705">
            <v>684278.88784057787</v>
          </cell>
          <cell r="BA705">
            <v>1</v>
          </cell>
          <cell r="BB705">
            <v>2003.71557617188</v>
          </cell>
          <cell r="BC705">
            <v>0.99999978847894622</v>
          </cell>
          <cell r="BU705" t="str">
            <v>WA</v>
          </cell>
          <cell r="BV705" t="str">
            <v>Pre 1980</v>
          </cell>
          <cell r="BW705" t="str">
            <v>Electric Storage - Inside Conditioned Space</v>
          </cell>
          <cell r="BY705">
            <v>1904.288</v>
          </cell>
          <cell r="BZ705" t="str">
            <v>le55</v>
          </cell>
          <cell r="CF705" t="str">
            <v>Conditioned</v>
          </cell>
          <cell r="CG705">
            <v>1150.8789999999999</v>
          </cell>
          <cell r="CH705" t="str">
            <v>WA</v>
          </cell>
          <cell r="CI705" t="str">
            <v>Top-Freezer w/o TTD Ice</v>
          </cell>
          <cell r="CJ705">
            <v>25319.337999999996</v>
          </cell>
          <cell r="CK705" t="b">
            <v>0</v>
          </cell>
          <cell r="CQ705" t="str">
            <v>Conditioned</v>
          </cell>
          <cell r="CR705">
            <v>1904.288</v>
          </cell>
          <cell r="CS705" t="str">
            <v>WA</v>
          </cell>
          <cell r="CT705" t="str">
            <v>Upright</v>
          </cell>
          <cell r="CU705">
            <v>39990.048000000003</v>
          </cell>
          <cell r="CV705" t="b">
            <v>0</v>
          </cell>
          <cell r="CZ705">
            <v>2079.9929999999999</v>
          </cell>
          <cell r="DA705" t="str">
            <v>WA</v>
          </cell>
          <cell r="DC705" t="str">
            <v>Vertical Axis</v>
          </cell>
          <cell r="DG705" t="str">
            <v>Electric</v>
          </cell>
          <cell r="DH705">
            <v>1192.4649999999999</v>
          </cell>
          <cell r="DI705" t="str">
            <v>ID</v>
          </cell>
          <cell r="DL705" t="str">
            <v>Electric</v>
          </cell>
          <cell r="DM705" t="str">
            <v>Electric</v>
          </cell>
          <cell r="DN705">
            <v>2079.9929999999999</v>
          </cell>
          <cell r="DO705" t="str">
            <v>WA</v>
          </cell>
          <cell r="DS705">
            <v>1188.027</v>
          </cell>
          <cell r="DT705" t="str">
            <v>OR</v>
          </cell>
          <cell r="DU705" t="str">
            <v>gt46</v>
          </cell>
          <cell r="DX705" t="b">
            <v>0</v>
          </cell>
          <cell r="DY705">
            <v>1524.7619999999999</v>
          </cell>
          <cell r="DZ705" t="str">
            <v>WA</v>
          </cell>
          <cell r="EC705" t="str">
            <v>Laptop</v>
          </cell>
          <cell r="ED705">
            <v>1524.7619999999999</v>
          </cell>
          <cell r="EE705" t="str">
            <v>WA</v>
          </cell>
          <cell r="EH705" t="str">
            <v>le20</v>
          </cell>
          <cell r="EI705">
            <v>1925.059</v>
          </cell>
          <cell r="EJ705" t="str">
            <v>OR</v>
          </cell>
          <cell r="ES705">
            <v>1612.692</v>
          </cell>
          <cell r="ET705" t="str">
            <v>OR</v>
          </cell>
          <cell r="EZ705" t="str">
            <v>WA</v>
          </cell>
          <cell r="FA705" t="str">
            <v>Kitchen</v>
          </cell>
          <cell r="FB705">
            <v>35069.525999999998</v>
          </cell>
          <cell r="FC705">
            <v>131129.53200000001</v>
          </cell>
          <cell r="FI705" t="str">
            <v>OR</v>
          </cell>
          <cell r="FJ705" t="str">
            <v>Kitchen</v>
          </cell>
          <cell r="FK705" t="str">
            <v>EISAq</v>
          </cell>
          <cell r="FL705">
            <v>190084.32</v>
          </cell>
          <cell r="FS705" t="str">
            <v>WA</v>
          </cell>
          <cell r="FT705" t="str">
            <v>EISAx</v>
          </cell>
          <cell r="FV705">
            <v>444824.95199999999</v>
          </cell>
          <cell r="GD705" t="str">
            <v>WA</v>
          </cell>
          <cell r="GE705">
            <v>4074706.287</v>
          </cell>
          <cell r="GF705">
            <v>2670711.0120000001</v>
          </cell>
          <cell r="GI705">
            <v>1</v>
          </cell>
          <cell r="GJ705">
            <v>1</v>
          </cell>
          <cell r="GK705" t="str">
            <v>WA</v>
          </cell>
          <cell r="GL705">
            <v>2079.9929999999999</v>
          </cell>
          <cell r="GM705" t="str">
            <v>1993-2006</v>
          </cell>
          <cell r="GN705">
            <v>0</v>
          </cell>
          <cell r="GQ705">
            <v>9452053.950096</v>
          </cell>
          <cell r="GR705">
            <v>1121542.6255650001</v>
          </cell>
          <cell r="GU705" t="str">
            <v>Natural Gas FAF</v>
          </cell>
          <cell r="GX705" t="str">
            <v>None</v>
          </cell>
          <cell r="GY705" t="str">
            <v>OR</v>
          </cell>
          <cell r="GZ705">
            <v>6932.73828125</v>
          </cell>
        </row>
        <row r="706">
          <cell r="AD706" t="str">
            <v>WA</v>
          </cell>
          <cell r="AH706" t="str">
            <v>WA</v>
          </cell>
          <cell r="AI706" t="str">
            <v>1993-2006</v>
          </cell>
          <cell r="AJ706">
            <v>1904.288</v>
          </cell>
          <cell r="AK706" t="b">
            <v>1</v>
          </cell>
          <cell r="AN706" t="str">
            <v>WA</v>
          </cell>
          <cell r="AO706" t="str">
            <v>Baseboard/Wall/Radiant</v>
          </cell>
          <cell r="AP706" t="str">
            <v>Pre 1980</v>
          </cell>
          <cell r="AQ706" t="str">
            <v>Crawlspace</v>
          </cell>
          <cell r="AR706">
            <v>1524.76245117188</v>
          </cell>
          <cell r="AU706" t="str">
            <v>No</v>
          </cell>
          <cell r="AV706" t="b">
            <v>0</v>
          </cell>
          <cell r="AX706">
            <v>2232252.2285156325</v>
          </cell>
          <cell r="AY706" t="b">
            <v>0</v>
          </cell>
          <cell r="AZ706">
            <v>720435.62045918207</v>
          </cell>
          <cell r="BA706" t="str">
            <v/>
          </cell>
          <cell r="BB706" t="str">
            <v/>
          </cell>
          <cell r="BC706">
            <v>1.0000002958965923</v>
          </cell>
          <cell r="BU706" t="str">
            <v>WA</v>
          </cell>
          <cell r="BV706" t="str">
            <v>1993-2006</v>
          </cell>
          <cell r="BW706" t="str">
            <v>Gas Storage Outside Conditioned Space</v>
          </cell>
          <cell r="BY706">
            <v>2079.9929999999999</v>
          </cell>
          <cell r="BZ706" t="str">
            <v>le55</v>
          </cell>
          <cell r="CF706" t="str">
            <v>Conditioned</v>
          </cell>
          <cell r="CG706">
            <v>1188.027</v>
          </cell>
          <cell r="CH706" t="str">
            <v>OR</v>
          </cell>
          <cell r="CI706" t="str">
            <v>Top-Freezer w/o TTD Ice</v>
          </cell>
          <cell r="CJ706">
            <v>23760.54</v>
          </cell>
          <cell r="CK706" t="b">
            <v>0</v>
          </cell>
          <cell r="CQ706" t="str">
            <v>Conditioned</v>
          </cell>
          <cell r="CR706">
            <v>1904.288</v>
          </cell>
          <cell r="CS706" t="str">
            <v>WA</v>
          </cell>
          <cell r="CT706" t="str">
            <v>Upright</v>
          </cell>
          <cell r="CU706">
            <v>36181.472000000002</v>
          </cell>
          <cell r="CV706" t="b">
            <v>0</v>
          </cell>
          <cell r="CZ706">
            <v>1192.4649999999999</v>
          </cell>
          <cell r="DA706" t="str">
            <v>ID</v>
          </cell>
          <cell r="DC706" t="str">
            <v>Horizontal Axis</v>
          </cell>
          <cell r="DG706" t="str">
            <v>Electric</v>
          </cell>
          <cell r="DH706">
            <v>1192.4649999999999</v>
          </cell>
          <cell r="DI706" t="str">
            <v>ID</v>
          </cell>
          <cell r="DL706" t="str">
            <v>Electric</v>
          </cell>
          <cell r="DM706" t="str">
            <v>Electric</v>
          </cell>
          <cell r="DN706">
            <v>1904.288</v>
          </cell>
          <cell r="DO706" t="str">
            <v>WA</v>
          </cell>
          <cell r="DS706">
            <v>2003.7159999999999</v>
          </cell>
          <cell r="DT706" t="str">
            <v>WA</v>
          </cell>
          <cell r="DU706" t="str">
            <v>gt46</v>
          </cell>
          <cell r="DX706" t="b">
            <v>1</v>
          </cell>
          <cell r="DY706">
            <v>2003.7159999999999</v>
          </cell>
          <cell r="DZ706" t="str">
            <v>WA</v>
          </cell>
          <cell r="EC706" t="str">
            <v>Desktop</v>
          </cell>
          <cell r="ED706">
            <v>6932.7380000000003</v>
          </cell>
          <cell r="EE706" t="str">
            <v>OR</v>
          </cell>
          <cell r="EH706" t="str">
            <v>le20</v>
          </cell>
          <cell r="EI706">
            <v>1925.059</v>
          </cell>
          <cell r="EJ706" t="str">
            <v>OR</v>
          </cell>
          <cell r="ES706">
            <v>1904.288</v>
          </cell>
          <cell r="ET706" t="str">
            <v>WA</v>
          </cell>
          <cell r="EZ706" t="str">
            <v>WA</v>
          </cell>
          <cell r="FA706" t="str">
            <v>Living Room/Family Room</v>
          </cell>
          <cell r="FB706">
            <v>172298.106</v>
          </cell>
          <cell r="FC706">
            <v>388814.31</v>
          </cell>
          <cell r="FI706" t="str">
            <v>OR</v>
          </cell>
          <cell r="FJ706" t="str">
            <v>Kitchen</v>
          </cell>
          <cell r="FK706" t="str">
            <v>EISAx</v>
          </cell>
          <cell r="FL706">
            <v>106922.43000000001</v>
          </cell>
          <cell r="FS706" t="str">
            <v>WA</v>
          </cell>
          <cell r="FT706" t="str">
            <v>EISAnqnx</v>
          </cell>
          <cell r="FV706">
            <v>3766934.68</v>
          </cell>
          <cell r="GD706" t="str">
            <v>WA</v>
          </cell>
          <cell r="GE706">
            <v>9713773.0879999995</v>
          </cell>
          <cell r="GF706">
            <v>6383173.3760000002</v>
          </cell>
          <cell r="GI706">
            <v>1</v>
          </cell>
          <cell r="GJ706">
            <v>3</v>
          </cell>
          <cell r="GK706" t="str">
            <v>WA</v>
          </cell>
          <cell r="GL706">
            <v>1904.288</v>
          </cell>
          <cell r="GM706" t="str">
            <v>1993-2006</v>
          </cell>
          <cell r="GN706">
            <v>-1</v>
          </cell>
          <cell r="GQ706">
            <v>11185448.748736</v>
          </cell>
          <cell r="GR706">
            <v>2427085.5146560003</v>
          </cell>
          <cell r="GU706" t="str">
            <v>Heat Pump (Central System)</v>
          </cell>
          <cell r="GX706" t="str">
            <v>Baseboard/Wall/Radiant</v>
          </cell>
          <cell r="GY706" t="str">
            <v>OR</v>
          </cell>
          <cell r="GZ706">
            <v>6932.73828125</v>
          </cell>
        </row>
        <row r="707">
          <cell r="AD707" t="str">
            <v>WA</v>
          </cell>
          <cell r="AH707" t="str">
            <v>WA</v>
          </cell>
          <cell r="AI707" t="str">
            <v>Pre 1980</v>
          </cell>
          <cell r="AJ707">
            <v>2079.9929999999999</v>
          </cell>
          <cell r="AK707" t="b">
            <v>1</v>
          </cell>
          <cell r="AN707" t="str">
            <v>WA</v>
          </cell>
          <cell r="AO707" t="str">
            <v>Wood</v>
          </cell>
          <cell r="AP707" t="str">
            <v>Pre 1980</v>
          </cell>
          <cell r="AQ707" t="str">
            <v>Crawlspace</v>
          </cell>
          <cell r="AR707">
            <v>1524.76245117188</v>
          </cell>
          <cell r="AU707" t="str">
            <v>No</v>
          </cell>
          <cell r="AV707" t="b">
            <v>0</v>
          </cell>
          <cell r="AX707">
            <v>2232252.2285156325</v>
          </cell>
          <cell r="AY707" t="b">
            <v>0</v>
          </cell>
          <cell r="AZ707">
            <v>720435.62045918207</v>
          </cell>
          <cell r="BA707" t="str">
            <v/>
          </cell>
          <cell r="BB707" t="str">
            <v/>
          </cell>
          <cell r="BC707">
            <v>1.0000002958965923</v>
          </cell>
          <cell r="BU707" t="str">
            <v>OR</v>
          </cell>
          <cell r="BV707" t="str">
            <v>Pre 1980</v>
          </cell>
          <cell r="BW707" t="str">
            <v>Solar/Other</v>
          </cell>
          <cell r="BY707">
            <v>1612.692</v>
          </cell>
          <cell r="BZ707" t="str">
            <v>gt55</v>
          </cell>
          <cell r="CF707" t="str">
            <v>Conditioned</v>
          </cell>
          <cell r="CG707">
            <v>2003.7159999999999</v>
          </cell>
          <cell r="CH707" t="str">
            <v>WA</v>
          </cell>
          <cell r="CI707" t="str">
            <v>Top-Freezer w/o TTD Ice</v>
          </cell>
          <cell r="CJ707">
            <v>44081.752</v>
          </cell>
          <cell r="CK707" t="b">
            <v>0</v>
          </cell>
          <cell r="CQ707" t="str">
            <v>Unconditioned</v>
          </cell>
          <cell r="CR707">
            <v>1904.288</v>
          </cell>
          <cell r="CS707" t="str">
            <v>WA</v>
          </cell>
          <cell r="CT707" t="str">
            <v>Chest</v>
          </cell>
          <cell r="CU707">
            <v>41894.336000000003</v>
          </cell>
          <cell r="CV707" t="b">
            <v>0</v>
          </cell>
          <cell r="CZ707">
            <v>2130.886</v>
          </cell>
          <cell r="DA707" t="str">
            <v>MT</v>
          </cell>
          <cell r="DC707" t="str">
            <v>Vertical Axis</v>
          </cell>
          <cell r="DG707" t="str">
            <v>Electric</v>
          </cell>
          <cell r="DH707">
            <v>2079.9929999999999</v>
          </cell>
          <cell r="DI707" t="str">
            <v>WA</v>
          </cell>
          <cell r="DL707" t="str">
            <v>Gas</v>
          </cell>
          <cell r="DM707" t="str">
            <v>Propane</v>
          </cell>
          <cell r="DN707">
            <v>2079.9929999999999</v>
          </cell>
          <cell r="DO707" t="str">
            <v>WA</v>
          </cell>
          <cell r="DS707">
            <v>4956.4930000000004</v>
          </cell>
          <cell r="DT707" t="str">
            <v>WA</v>
          </cell>
          <cell r="DU707" t="str">
            <v>32to46</v>
          </cell>
          <cell r="DX707" t="b">
            <v>1</v>
          </cell>
          <cell r="DY707">
            <v>2003.7159999999999</v>
          </cell>
          <cell r="DZ707" t="str">
            <v>WA</v>
          </cell>
          <cell r="EC707" t="str">
            <v>Desktop</v>
          </cell>
          <cell r="ED707">
            <v>6932.7380000000003</v>
          </cell>
          <cell r="EE707" t="str">
            <v>OR</v>
          </cell>
          <cell r="EH707" t="str">
            <v>le20</v>
          </cell>
          <cell r="EI707">
            <v>1612.692</v>
          </cell>
          <cell r="EJ707" t="str">
            <v>OR</v>
          </cell>
          <cell r="ES707">
            <v>2079.9929999999999</v>
          </cell>
          <cell r="ET707" t="str">
            <v>WA</v>
          </cell>
          <cell r="EZ707" t="str">
            <v>WA</v>
          </cell>
          <cell r="FA707" t="str">
            <v>Other</v>
          </cell>
          <cell r="FB707">
            <v>210417.15599999999</v>
          </cell>
          <cell r="FC707">
            <v>343071.45</v>
          </cell>
          <cell r="FI707" t="str">
            <v>OR</v>
          </cell>
          <cell r="FJ707" t="str">
            <v>Living Room/Family Room</v>
          </cell>
          <cell r="FK707" t="str">
            <v>EISAnqnx</v>
          </cell>
          <cell r="FL707">
            <v>190084.32</v>
          </cell>
          <cell r="FS707" t="str">
            <v>WA</v>
          </cell>
          <cell r="FT707" t="str">
            <v>EISAq</v>
          </cell>
          <cell r="FV707">
            <v>297389.58</v>
          </cell>
          <cell r="GD707" t="str">
            <v>WA</v>
          </cell>
          <cell r="GE707">
            <v>4578064.5929999994</v>
          </cell>
          <cell r="GF707">
            <v>5674220.9040000001</v>
          </cell>
          <cell r="GI707">
            <v>1</v>
          </cell>
          <cell r="GJ707">
            <v>1</v>
          </cell>
          <cell r="GK707" t="str">
            <v>WA</v>
          </cell>
          <cell r="GL707">
            <v>2079.9929999999999</v>
          </cell>
          <cell r="GM707" t="str">
            <v>Pre 1980</v>
          </cell>
          <cell r="GN707">
            <v>-1</v>
          </cell>
          <cell r="GQ707">
            <v>9452053.950096</v>
          </cell>
          <cell r="GR707">
            <v>1121542.6255650001</v>
          </cell>
          <cell r="GU707" t="str">
            <v>Heat Pump (Central System)</v>
          </cell>
          <cell r="GX707" t="str">
            <v>Wood</v>
          </cell>
          <cell r="GY707" t="str">
            <v>OR</v>
          </cell>
          <cell r="GZ707">
            <v>6932.73828125</v>
          </cell>
        </row>
        <row r="708">
          <cell r="AD708" t="str">
            <v>ID</v>
          </cell>
          <cell r="AH708" t="str">
            <v>ID</v>
          </cell>
          <cell r="AI708" t="str">
            <v>Pre 1980</v>
          </cell>
          <cell r="AJ708">
            <v>3785.7640000000001</v>
          </cell>
          <cell r="AK708" t="b">
            <v>1</v>
          </cell>
          <cell r="AN708" t="str">
            <v>WA</v>
          </cell>
          <cell r="AO708" t="str">
            <v>Natural Gas FAF</v>
          </cell>
          <cell r="AP708" t="str">
            <v>Pre 1980</v>
          </cell>
          <cell r="AQ708" t="str">
            <v>Crawlspace</v>
          </cell>
          <cell r="AR708">
            <v>1524.76245117188</v>
          </cell>
          <cell r="AU708" t="str">
            <v>No</v>
          </cell>
          <cell r="AV708" t="b">
            <v>1</v>
          </cell>
          <cell r="AX708">
            <v>2232252.2285156325</v>
          </cell>
          <cell r="AY708" t="b">
            <v>0</v>
          </cell>
          <cell r="AZ708">
            <v>720435.62045918207</v>
          </cell>
          <cell r="BA708">
            <v>1</v>
          </cell>
          <cell r="BB708">
            <v>1524.76245117188</v>
          </cell>
          <cell r="BC708">
            <v>1.0000002958965923</v>
          </cell>
          <cell r="BU708" t="str">
            <v>OR</v>
          </cell>
          <cell r="BV708" t="str">
            <v>Pre 1980</v>
          </cell>
          <cell r="BW708" t="str">
            <v>Electric Storage - Outside Conditioned Space - Buffered</v>
          </cell>
          <cell r="BY708">
            <v>1925.059</v>
          </cell>
          <cell r="BZ708" t="str">
            <v>le55</v>
          </cell>
          <cell r="CF708" t="str">
            <v>Conditioned</v>
          </cell>
          <cell r="CG708">
            <v>2003.7159999999999</v>
          </cell>
          <cell r="CH708" t="str">
            <v>WA</v>
          </cell>
          <cell r="CI708" t="str">
            <v>Top-Freezer w/o TTD Ice</v>
          </cell>
          <cell r="CJ708">
            <v>20037.16</v>
          </cell>
          <cell r="CK708" t="b">
            <v>0</v>
          </cell>
          <cell r="CQ708" t="str">
            <v>Unconditioned</v>
          </cell>
          <cell r="CR708">
            <v>1904.288</v>
          </cell>
          <cell r="CS708" t="str">
            <v>WA</v>
          </cell>
          <cell r="CT708" t="str">
            <v>Chest</v>
          </cell>
          <cell r="CU708">
            <v>39990.048000000003</v>
          </cell>
          <cell r="CV708" t="b">
            <v>0</v>
          </cell>
          <cell r="CZ708">
            <v>1192.4649999999999</v>
          </cell>
          <cell r="DA708" t="str">
            <v>ID</v>
          </cell>
          <cell r="DC708" t="str">
            <v>Vertical Axis</v>
          </cell>
          <cell r="DG708" t="str">
            <v>Electric</v>
          </cell>
          <cell r="DH708">
            <v>1192.4649999999999</v>
          </cell>
          <cell r="DI708" t="str">
            <v>ID</v>
          </cell>
          <cell r="DL708" t="str">
            <v>Electric</v>
          </cell>
          <cell r="DM708" t="str">
            <v>Electric</v>
          </cell>
          <cell r="DN708">
            <v>1612.692</v>
          </cell>
          <cell r="DO708" t="str">
            <v>OR</v>
          </cell>
          <cell r="DS708">
            <v>1464.694</v>
          </cell>
          <cell r="DT708" t="str">
            <v>WA</v>
          </cell>
          <cell r="DU708" t="str">
            <v>lt32</v>
          </cell>
          <cell r="DX708" t="b">
            <v>0</v>
          </cell>
          <cell r="DY708">
            <v>1524.7619999999999</v>
          </cell>
          <cell r="DZ708" t="str">
            <v>WA</v>
          </cell>
          <cell r="EC708" t="str">
            <v>Desktop</v>
          </cell>
          <cell r="ED708">
            <v>1524.7619999999999</v>
          </cell>
          <cell r="EE708" t="str">
            <v>WA</v>
          </cell>
          <cell r="EH708" t="str">
            <v>le20</v>
          </cell>
          <cell r="EI708">
            <v>1612.692</v>
          </cell>
          <cell r="EJ708" t="str">
            <v>OR</v>
          </cell>
          <cell r="ES708">
            <v>2130.886</v>
          </cell>
          <cell r="ET708" t="str">
            <v>MT</v>
          </cell>
          <cell r="EZ708" t="str">
            <v>OR</v>
          </cell>
          <cell r="FA708" t="str">
            <v>Bathroom</v>
          </cell>
          <cell r="FB708">
            <v>2793893.4140000003</v>
          </cell>
          <cell r="FC708">
            <v>748735.70400000003</v>
          </cell>
          <cell r="FI708" t="str">
            <v>OR</v>
          </cell>
          <cell r="FJ708" t="str">
            <v>Living Room/Family Room</v>
          </cell>
          <cell r="FK708" t="str">
            <v>EISAq</v>
          </cell>
          <cell r="FL708">
            <v>17820.404999999999</v>
          </cell>
          <cell r="FS708" t="str">
            <v>WA</v>
          </cell>
          <cell r="FT708" t="str">
            <v>EISAnqnx</v>
          </cell>
          <cell r="FV708">
            <v>1425652.47</v>
          </cell>
          <cell r="GD708" t="str">
            <v>ID</v>
          </cell>
          <cell r="GE708">
            <v>8767829.4240000006</v>
          </cell>
          <cell r="GF708">
            <v>10516852.392000001</v>
          </cell>
          <cell r="GI708">
            <v>1</v>
          </cell>
          <cell r="GJ708">
            <v>3</v>
          </cell>
          <cell r="GK708" t="str">
            <v>ID</v>
          </cell>
          <cell r="GL708">
            <v>3785.7640000000001</v>
          </cell>
          <cell r="GM708" t="str">
            <v>Pre 1980</v>
          </cell>
          <cell r="GN708">
            <v>0</v>
          </cell>
          <cell r="GQ708">
            <v>23468935.33464</v>
          </cell>
          <cell r="GR708">
            <v>3838397.4768920001</v>
          </cell>
          <cell r="GU708" t="str">
            <v>Natural Gas FAF</v>
          </cell>
          <cell r="GX708" t="str">
            <v>Baseboard/Wall/Radiant</v>
          </cell>
          <cell r="GY708" t="str">
            <v>WA</v>
          </cell>
          <cell r="GZ708">
            <v>4956.49267578125</v>
          </cell>
        </row>
        <row r="709">
          <cell r="AD709" t="str">
            <v>ID</v>
          </cell>
          <cell r="AH709" t="str">
            <v>ID</v>
          </cell>
          <cell r="AJ709">
            <v>1192.4649999999999</v>
          </cell>
          <cell r="AK709" t="b">
            <v>0</v>
          </cell>
          <cell r="AN709" t="str">
            <v>WA</v>
          </cell>
          <cell r="AO709" t="str">
            <v>Wood</v>
          </cell>
          <cell r="AP709" t="str">
            <v>Pre 1980</v>
          </cell>
          <cell r="AQ709" t="str">
            <v>Slab on Grade</v>
          </cell>
          <cell r="AR709">
            <v>1464.69372558594</v>
          </cell>
          <cell r="AU709" t="str">
            <v>No</v>
          </cell>
          <cell r="AV709" t="b">
            <v>0</v>
          </cell>
          <cell r="AX709">
            <v>2727259.7170410203</v>
          </cell>
          <cell r="AY709" t="b">
            <v>0</v>
          </cell>
          <cell r="AZ709">
            <v>899395.18219604634</v>
          </cell>
          <cell r="BA709" t="str">
            <v/>
          </cell>
          <cell r="BB709" t="str">
            <v/>
          </cell>
          <cell r="BC709">
            <v>0.99999981264751547</v>
          </cell>
          <cell r="BU709" t="str">
            <v>MT</v>
          </cell>
          <cell r="BV709" t="str">
            <v>1980-1992</v>
          </cell>
          <cell r="BW709" t="str">
            <v>Electric Storage - Inside Conditioned Space</v>
          </cell>
          <cell r="BY709">
            <v>1144.6790000000001</v>
          </cell>
          <cell r="BZ709" t="str">
            <v>le55</v>
          </cell>
          <cell r="CF709" t="str">
            <v>Unconditioned</v>
          </cell>
          <cell r="CG709">
            <v>2003.7159999999999</v>
          </cell>
          <cell r="CH709" t="str">
            <v>WA</v>
          </cell>
          <cell r="CI709" t="str">
            <v>Top-Freezer w/o TTD Ice</v>
          </cell>
          <cell r="CJ709">
            <v>44081.752</v>
          </cell>
          <cell r="CK709" t="b">
            <v>0</v>
          </cell>
          <cell r="CQ709" t="str">
            <v>Unconditioned</v>
          </cell>
          <cell r="CR709">
            <v>1904.288</v>
          </cell>
          <cell r="CS709" t="str">
            <v>WA</v>
          </cell>
          <cell r="CT709" t="str">
            <v>Chest</v>
          </cell>
          <cell r="CU709">
            <v>28564.32</v>
          </cell>
          <cell r="CV709" t="b">
            <v>0</v>
          </cell>
          <cell r="CZ709">
            <v>2130.886</v>
          </cell>
          <cell r="DA709" t="str">
            <v>MT</v>
          </cell>
          <cell r="DC709" t="str">
            <v>Vertical Axis</v>
          </cell>
          <cell r="DG709" t="str">
            <v>Electric</v>
          </cell>
          <cell r="DH709">
            <v>2130.886</v>
          </cell>
          <cell r="DI709" t="str">
            <v>MT</v>
          </cell>
          <cell r="DL709" t="str">
            <v>Electric</v>
          </cell>
          <cell r="DM709" t="str">
            <v>Electric</v>
          </cell>
          <cell r="DN709">
            <v>1925.059</v>
          </cell>
          <cell r="DO709" t="str">
            <v>OR</v>
          </cell>
          <cell r="DS709">
            <v>1464.694</v>
          </cell>
          <cell r="DT709" t="str">
            <v>WA</v>
          </cell>
          <cell r="DU709" t="str">
            <v>lt32</v>
          </cell>
          <cell r="DX709" t="b">
            <v>0</v>
          </cell>
          <cell r="DY709">
            <v>2003.7159999999999</v>
          </cell>
          <cell r="DZ709" t="str">
            <v>WA</v>
          </cell>
          <cell r="EC709" t="str">
            <v>Laptop</v>
          </cell>
          <cell r="ED709">
            <v>1524.7619999999999</v>
          </cell>
          <cell r="EE709" t="str">
            <v>WA</v>
          </cell>
          <cell r="EH709" t="str">
            <v>gt20</v>
          </cell>
          <cell r="EI709">
            <v>1612.692</v>
          </cell>
          <cell r="EJ709" t="str">
            <v>OR</v>
          </cell>
          <cell r="ES709">
            <v>1612.692</v>
          </cell>
          <cell r="ET709" t="str">
            <v>OR</v>
          </cell>
          <cell r="EZ709" t="str">
            <v>OR</v>
          </cell>
          <cell r="FA709" t="str">
            <v>Bedrooms</v>
          </cell>
          <cell r="FB709">
            <v>790332.13199999998</v>
          </cell>
          <cell r="FC709">
            <v>1594529.74</v>
          </cell>
          <cell r="FI709" t="str">
            <v>OR</v>
          </cell>
          <cell r="FJ709" t="str">
            <v>Living Room/Family Room</v>
          </cell>
          <cell r="FK709" t="str">
            <v>EISAx</v>
          </cell>
          <cell r="FL709">
            <v>178204.05000000002</v>
          </cell>
          <cell r="FS709" t="str">
            <v>WA</v>
          </cell>
          <cell r="FT709" t="str">
            <v>EISAq</v>
          </cell>
          <cell r="FV709">
            <v>283605.73200000002</v>
          </cell>
          <cell r="GD709" t="str">
            <v>ID</v>
          </cell>
          <cell r="GE709">
            <v>314810.75999999995</v>
          </cell>
          <cell r="GF709">
            <v>901503.53999999992</v>
          </cell>
          <cell r="GI709">
            <v>2</v>
          </cell>
          <cell r="GJ709">
            <v>2</v>
          </cell>
          <cell r="GK709" t="str">
            <v>ID</v>
          </cell>
          <cell r="GL709">
            <v>1192.4649999999999</v>
          </cell>
          <cell r="GN709">
            <v>-1</v>
          </cell>
          <cell r="GQ709">
            <v>7856829.919449999</v>
          </cell>
          <cell r="GR709">
            <v>1103754.5474874999</v>
          </cell>
          <cell r="GU709" t="str">
            <v>Baseboard/Wall/Radiant</v>
          </cell>
          <cell r="GX709" t="str">
            <v>None</v>
          </cell>
          <cell r="GY709" t="str">
            <v>WA</v>
          </cell>
          <cell r="GZ709">
            <v>1150.87915039063</v>
          </cell>
        </row>
        <row r="710">
          <cell r="AD710" t="str">
            <v>ID</v>
          </cell>
          <cell r="AH710" t="str">
            <v>ID</v>
          </cell>
          <cell r="AI710" t="str">
            <v>1993-2006</v>
          </cell>
          <cell r="AJ710">
            <v>1192.4649999999999</v>
          </cell>
          <cell r="AK710" t="b">
            <v>1</v>
          </cell>
          <cell r="AN710" t="str">
            <v>WA</v>
          </cell>
          <cell r="AO710" t="str">
            <v>Baseboard/Wall/Radiant</v>
          </cell>
          <cell r="AP710" t="str">
            <v>Pre 1980</v>
          </cell>
          <cell r="AQ710" t="str">
            <v>Slab on Grade</v>
          </cell>
          <cell r="AR710">
            <v>1464.69372558594</v>
          </cell>
          <cell r="AU710" t="str">
            <v>No</v>
          </cell>
          <cell r="AV710" t="b">
            <v>0</v>
          </cell>
          <cell r="AX710">
            <v>2727259.7170410203</v>
          </cell>
          <cell r="AY710" t="b">
            <v>0</v>
          </cell>
          <cell r="AZ710">
            <v>899395.18219604634</v>
          </cell>
          <cell r="BA710" t="str">
            <v/>
          </cell>
          <cell r="BB710" t="str">
            <v/>
          </cell>
          <cell r="BC710">
            <v>0.99999981264751547</v>
          </cell>
          <cell r="BU710" t="str">
            <v>OR</v>
          </cell>
          <cell r="BV710" t="str">
            <v>Pre 1980</v>
          </cell>
          <cell r="BW710" t="str">
            <v>Electric Storage - Inside Conditioned Space</v>
          </cell>
          <cell r="BY710">
            <v>1612.692</v>
          </cell>
          <cell r="BZ710" t="str">
            <v>le55</v>
          </cell>
          <cell r="CF710" t="str">
            <v>Conditioned</v>
          </cell>
          <cell r="CG710">
            <v>1188.027</v>
          </cell>
          <cell r="CH710" t="str">
            <v>OR</v>
          </cell>
          <cell r="CI710" t="str">
            <v>Side-by-Side w/ TTD Ice</v>
          </cell>
          <cell r="CJ710">
            <v>26136.594000000001</v>
          </cell>
          <cell r="CK710" t="b">
            <v>0</v>
          </cell>
          <cell r="CQ710" t="str">
            <v>Conditioned</v>
          </cell>
          <cell r="CR710">
            <v>2079.9929999999999</v>
          </cell>
          <cell r="CS710" t="str">
            <v>WA</v>
          </cell>
          <cell r="CT710" t="str">
            <v>Upright</v>
          </cell>
          <cell r="CU710">
            <v>43679.852999999996</v>
          </cell>
          <cell r="CV710" t="b">
            <v>0</v>
          </cell>
          <cell r="CZ710">
            <v>1192.4649999999999</v>
          </cell>
          <cell r="DA710" t="str">
            <v>ID</v>
          </cell>
          <cell r="DC710" t="str">
            <v>Horizontal Axis</v>
          </cell>
          <cell r="DG710" t="str">
            <v>Propane</v>
          </cell>
          <cell r="DH710">
            <v>1192.4649999999999</v>
          </cell>
          <cell r="DI710" t="str">
            <v>ID</v>
          </cell>
          <cell r="DL710" t="str">
            <v>Electric</v>
          </cell>
          <cell r="DM710" t="str">
            <v>Electric</v>
          </cell>
          <cell r="DN710">
            <v>1144.6790000000001</v>
          </cell>
          <cell r="DO710" t="str">
            <v>MT</v>
          </cell>
          <cell r="DS710">
            <v>1464.694</v>
          </cell>
          <cell r="DT710" t="str">
            <v>WA</v>
          </cell>
          <cell r="DU710" t="str">
            <v>32to46</v>
          </cell>
          <cell r="DX710" t="b">
            <v>0</v>
          </cell>
          <cell r="DY710">
            <v>2003.7159999999999</v>
          </cell>
          <cell r="DZ710" t="str">
            <v>WA</v>
          </cell>
          <cell r="EC710" t="str">
            <v>Laptop</v>
          </cell>
          <cell r="ED710">
            <v>1524.7619999999999</v>
          </cell>
          <cell r="EE710" t="str">
            <v>WA</v>
          </cell>
          <cell r="EH710" t="str">
            <v>gt20</v>
          </cell>
          <cell r="EI710">
            <v>1904.288</v>
          </cell>
          <cell r="EJ710" t="str">
            <v>WA</v>
          </cell>
          <cell r="ES710">
            <v>1192.4649999999999</v>
          </cell>
          <cell r="ET710" t="str">
            <v>ID</v>
          </cell>
          <cell r="EZ710" t="str">
            <v>OR</v>
          </cell>
          <cell r="FA710" t="str">
            <v>Exterior</v>
          </cell>
          <cell r="FB710">
            <v>1171632.7220000001</v>
          </cell>
          <cell r="FC710">
            <v>8513402.2640000004</v>
          </cell>
          <cell r="FI710" t="str">
            <v>OR</v>
          </cell>
          <cell r="FJ710" t="str">
            <v>Other</v>
          </cell>
          <cell r="FK710" t="str">
            <v>EISAnqnx</v>
          </cell>
          <cell r="FL710">
            <v>617774.04</v>
          </cell>
          <cell r="FS710" t="str">
            <v>WA</v>
          </cell>
          <cell r="FT710" t="str">
            <v>EISAx</v>
          </cell>
          <cell r="FV710">
            <v>320200.01999999996</v>
          </cell>
          <cell r="GD710" t="str">
            <v>ID</v>
          </cell>
          <cell r="GE710">
            <v>3336517.07</v>
          </cell>
          <cell r="GF710">
            <v>3069404.9099999997</v>
          </cell>
          <cell r="GI710">
            <v>2</v>
          </cell>
          <cell r="GJ710">
            <v>2</v>
          </cell>
          <cell r="GK710" t="str">
            <v>ID</v>
          </cell>
          <cell r="GL710">
            <v>1192.4649999999999</v>
          </cell>
          <cell r="GM710" t="str">
            <v>1993-2006</v>
          </cell>
          <cell r="GN710">
            <v>0</v>
          </cell>
          <cell r="GQ710">
            <v>8532965.9217050001</v>
          </cell>
          <cell r="GR710">
            <v>735443.84526249988</v>
          </cell>
          <cell r="GU710" t="str">
            <v>Heat Pump (Central System)</v>
          </cell>
          <cell r="GX710" t="str">
            <v>Baseboard/Wall/Radiant</v>
          </cell>
          <cell r="GY710" t="str">
            <v>WA</v>
          </cell>
          <cell r="GZ710">
            <v>4956.49267578125</v>
          </cell>
        </row>
        <row r="711">
          <cell r="AD711" t="str">
            <v>WA</v>
          </cell>
          <cell r="AH711" t="str">
            <v>WA</v>
          </cell>
          <cell r="AI711" t="str">
            <v>Pre 1980</v>
          </cell>
          <cell r="AJ711">
            <v>2079.9929999999999</v>
          </cell>
          <cell r="AK711" t="b">
            <v>1</v>
          </cell>
          <cell r="AN711" t="str">
            <v>WA</v>
          </cell>
          <cell r="AO711" t="str">
            <v>Natural Gas FAF</v>
          </cell>
          <cell r="AP711" t="str">
            <v>Pre 1980</v>
          </cell>
          <cell r="AQ711" t="str">
            <v>Slab on Grade</v>
          </cell>
          <cell r="AR711">
            <v>1464.69372558594</v>
          </cell>
          <cell r="AU711" t="str">
            <v>No</v>
          </cell>
          <cell r="AV711" t="b">
            <v>1</v>
          </cell>
          <cell r="AX711">
            <v>2727259.7170410203</v>
          </cell>
          <cell r="AY711" t="b">
            <v>0</v>
          </cell>
          <cell r="AZ711">
            <v>899395.18219604634</v>
          </cell>
          <cell r="BA711">
            <v>1</v>
          </cell>
          <cell r="BB711">
            <v>1464.69372558594</v>
          </cell>
          <cell r="BC711">
            <v>0.99999981264751547</v>
          </cell>
          <cell r="BU711" t="str">
            <v>OR</v>
          </cell>
          <cell r="BV711" t="str">
            <v>1993-2006</v>
          </cell>
          <cell r="BW711" t="str">
            <v>Electric Storage - Inside Conditioned Space</v>
          </cell>
          <cell r="BY711">
            <v>1612.692</v>
          </cell>
          <cell r="BZ711" t="str">
            <v>le55</v>
          </cell>
          <cell r="CF711" t="str">
            <v>Conditioned</v>
          </cell>
          <cell r="CG711">
            <v>1150.8789999999999</v>
          </cell>
          <cell r="CH711" t="str">
            <v>WA</v>
          </cell>
          <cell r="CI711" t="str">
            <v>Side-by-Side w/o TTD Ice</v>
          </cell>
          <cell r="CJ711">
            <v>25319.337999999996</v>
          </cell>
          <cell r="CK711" t="b">
            <v>0</v>
          </cell>
          <cell r="CQ711" t="str">
            <v>Conditioned</v>
          </cell>
          <cell r="CR711">
            <v>1925.059</v>
          </cell>
          <cell r="CS711" t="str">
            <v>OR</v>
          </cell>
          <cell r="CT711" t="str">
            <v>Chest</v>
          </cell>
          <cell r="CU711">
            <v>23100.707999999999</v>
          </cell>
          <cell r="CV711" t="b">
            <v>0</v>
          </cell>
          <cell r="CZ711">
            <v>1612.692</v>
          </cell>
          <cell r="DA711" t="str">
            <v>OR</v>
          </cell>
          <cell r="DC711" t="str">
            <v>Vertical Axis</v>
          </cell>
          <cell r="DG711" t="str">
            <v>Electric</v>
          </cell>
          <cell r="DH711">
            <v>2130.886</v>
          </cell>
          <cell r="DI711" t="str">
            <v>MT</v>
          </cell>
          <cell r="DL711" t="str">
            <v>Electric</v>
          </cell>
          <cell r="DM711" t="str">
            <v>Electric</v>
          </cell>
          <cell r="DN711">
            <v>1612.692</v>
          </cell>
          <cell r="DO711" t="str">
            <v>OR</v>
          </cell>
          <cell r="DS711">
            <v>1524.7619999999999</v>
          </cell>
          <cell r="DT711" t="str">
            <v>WA</v>
          </cell>
          <cell r="DU711" t="str">
            <v>32to46</v>
          </cell>
          <cell r="DX711" t="b">
            <v>0</v>
          </cell>
          <cell r="DY711">
            <v>2003.7159999999999</v>
          </cell>
          <cell r="DZ711" t="str">
            <v>WA</v>
          </cell>
          <cell r="EC711" t="str">
            <v>Desktop</v>
          </cell>
          <cell r="ED711">
            <v>1524.7619999999999</v>
          </cell>
          <cell r="EE711" t="str">
            <v>WA</v>
          </cell>
          <cell r="EH711" t="str">
            <v>le20</v>
          </cell>
          <cell r="EI711">
            <v>1904.288</v>
          </cell>
          <cell r="EJ711" t="str">
            <v>WA</v>
          </cell>
          <cell r="ES711">
            <v>1192.4649999999999</v>
          </cell>
          <cell r="ET711" t="str">
            <v>ID</v>
          </cell>
          <cell r="EZ711" t="str">
            <v>OR</v>
          </cell>
          <cell r="FA711" t="str">
            <v>Garage</v>
          </cell>
          <cell r="FB711">
            <v>2530449.37</v>
          </cell>
          <cell r="FC711">
            <v>3507965.4280000003</v>
          </cell>
          <cell r="FI711" t="str">
            <v>OR</v>
          </cell>
          <cell r="FJ711" t="str">
            <v>Other</v>
          </cell>
          <cell r="FK711" t="str">
            <v>EISAx</v>
          </cell>
          <cell r="FL711">
            <v>77221.755000000005</v>
          </cell>
          <cell r="FS711" t="str">
            <v>WA</v>
          </cell>
          <cell r="FT711" t="str">
            <v>EISAnqnx</v>
          </cell>
          <cell r="FV711">
            <v>966698.03999999992</v>
          </cell>
          <cell r="GD711" t="str">
            <v>WA</v>
          </cell>
          <cell r="GE711">
            <v>3567187.9950000001</v>
          </cell>
          <cell r="GF711">
            <v>2703990.9</v>
          </cell>
          <cell r="GI711">
            <v>1</v>
          </cell>
          <cell r="GJ711">
            <v>1</v>
          </cell>
          <cell r="GK711" t="str">
            <v>WA</v>
          </cell>
          <cell r="GL711">
            <v>2079.9929999999999</v>
          </cell>
          <cell r="GM711" t="str">
            <v>Pre 1980</v>
          </cell>
          <cell r="GN711">
            <v>-1</v>
          </cell>
          <cell r="GQ711">
            <v>9452053.950096</v>
          </cell>
          <cell r="GR711">
            <v>1121542.6255650001</v>
          </cell>
          <cell r="GU711" t="str">
            <v>Heat Pump (Central System)</v>
          </cell>
          <cell r="GX711" t="str">
            <v>Wood</v>
          </cell>
          <cell r="GY711" t="str">
            <v>WA</v>
          </cell>
          <cell r="GZ711">
            <v>4956.49267578125</v>
          </cell>
        </row>
        <row r="712">
          <cell r="AD712" t="str">
            <v>ID</v>
          </cell>
          <cell r="AH712" t="str">
            <v>ID</v>
          </cell>
          <cell r="AI712" t="str">
            <v>1993-2006</v>
          </cell>
          <cell r="AJ712">
            <v>1192.4649999999999</v>
          </cell>
          <cell r="AK712" t="b">
            <v>1</v>
          </cell>
          <cell r="AN712" t="str">
            <v>WA</v>
          </cell>
          <cell r="AO712" t="str">
            <v>Natural Gas FAF</v>
          </cell>
          <cell r="AP712" t="str">
            <v>Post 2006</v>
          </cell>
          <cell r="AQ712" t="str">
            <v>Crawlspace</v>
          </cell>
          <cell r="AR712">
            <v>2003.71557617188</v>
          </cell>
          <cell r="AU712" t="str">
            <v>No</v>
          </cell>
          <cell r="AV712" t="b">
            <v>1</v>
          </cell>
          <cell r="AX712">
            <v>2404458.6914062561</v>
          </cell>
          <cell r="AY712" t="b">
            <v>0</v>
          </cell>
          <cell r="AZ712">
            <v>349225.58405542077</v>
          </cell>
          <cell r="BA712">
            <v>1</v>
          </cell>
          <cell r="BB712">
            <v>2003.71557617188</v>
          </cell>
          <cell r="BC712">
            <v>0.99999978847894622</v>
          </cell>
          <cell r="BU712" t="str">
            <v>OR</v>
          </cell>
          <cell r="BV712" t="str">
            <v>1993-2006</v>
          </cell>
          <cell r="BW712" t="str">
            <v>Electric Storage - Outside Conditioned Space - Unbuffered</v>
          </cell>
          <cell r="BY712">
            <v>1612.692</v>
          </cell>
          <cell r="BZ712" t="str">
            <v>le55</v>
          </cell>
          <cell r="CF712" t="str">
            <v>Conditioned</v>
          </cell>
          <cell r="CG712">
            <v>1150.8789999999999</v>
          </cell>
          <cell r="CH712" t="str">
            <v>WA</v>
          </cell>
          <cell r="CI712" t="str">
            <v>Top-Freezer w/o TTD Ice</v>
          </cell>
          <cell r="CJ712">
            <v>16112.305999999999</v>
          </cell>
          <cell r="CK712" t="b">
            <v>0</v>
          </cell>
          <cell r="CQ712" t="str">
            <v>Conditioned</v>
          </cell>
          <cell r="CR712">
            <v>1612.692</v>
          </cell>
          <cell r="CS712" t="str">
            <v>OR</v>
          </cell>
          <cell r="CT712" t="str">
            <v>Upright</v>
          </cell>
          <cell r="CU712">
            <v>22577.688000000002</v>
          </cell>
          <cell r="CV712" t="b">
            <v>0</v>
          </cell>
          <cell r="CZ712">
            <v>2079.9929999999999</v>
          </cell>
          <cell r="DA712" t="str">
            <v>WA</v>
          </cell>
          <cell r="DC712" t="str">
            <v>Horizontal Axis</v>
          </cell>
          <cell r="DG712" t="str">
            <v>Electric</v>
          </cell>
          <cell r="DH712">
            <v>1192.4649999999999</v>
          </cell>
          <cell r="DI712" t="str">
            <v>ID</v>
          </cell>
          <cell r="DL712" t="str">
            <v>Electric</v>
          </cell>
          <cell r="DM712" t="str">
            <v>Electric</v>
          </cell>
          <cell r="DN712">
            <v>1612.692</v>
          </cell>
          <cell r="DO712" t="str">
            <v>OR</v>
          </cell>
          <cell r="DS712">
            <v>1524.7619999999999</v>
          </cell>
          <cell r="DT712" t="str">
            <v>WA</v>
          </cell>
          <cell r="DU712" t="str">
            <v>lt32</v>
          </cell>
          <cell r="DX712" t="b">
            <v>1</v>
          </cell>
          <cell r="DY712">
            <v>2003.7159999999999</v>
          </cell>
          <cell r="DZ712" t="str">
            <v>WA</v>
          </cell>
          <cell r="EC712" t="str">
            <v>Desktop</v>
          </cell>
          <cell r="ED712">
            <v>2003.7159999999999</v>
          </cell>
          <cell r="EE712" t="str">
            <v>WA</v>
          </cell>
          <cell r="EH712" t="str">
            <v>le20</v>
          </cell>
          <cell r="EI712">
            <v>1925.059</v>
          </cell>
          <cell r="EJ712" t="str">
            <v>OR</v>
          </cell>
          <cell r="ES712">
            <v>2079.9929999999999</v>
          </cell>
          <cell r="ET712" t="str">
            <v>WA</v>
          </cell>
          <cell r="EZ712" t="str">
            <v>OR</v>
          </cell>
          <cell r="FA712" t="str">
            <v>Kitchen</v>
          </cell>
          <cell r="FB712">
            <v>707139.27600000007</v>
          </cell>
          <cell r="FC712">
            <v>935919.63</v>
          </cell>
          <cell r="FI712" t="str">
            <v>WA</v>
          </cell>
          <cell r="FJ712" t="str">
            <v>Bathroom</v>
          </cell>
          <cell r="FK712" t="str">
            <v>EISAnqnx</v>
          </cell>
          <cell r="FL712">
            <v>2379116.64</v>
          </cell>
          <cell r="FS712" t="str">
            <v>WA</v>
          </cell>
          <cell r="FT712" t="str">
            <v>EISAq</v>
          </cell>
          <cell r="FV712">
            <v>666435.77</v>
          </cell>
          <cell r="GD712" t="str">
            <v>ID</v>
          </cell>
          <cell r="GE712">
            <v>4450279.38</v>
          </cell>
          <cell r="GF712">
            <v>2282378.0099999998</v>
          </cell>
          <cell r="GI712">
            <v>2</v>
          </cell>
          <cell r="GJ712">
            <v>2</v>
          </cell>
          <cell r="GK712" t="str">
            <v>ID</v>
          </cell>
          <cell r="GL712">
            <v>1192.4649999999999</v>
          </cell>
          <cell r="GM712" t="str">
            <v>1993-2006</v>
          </cell>
          <cell r="GN712">
            <v>0</v>
          </cell>
          <cell r="GQ712">
            <v>8532965.9217050001</v>
          </cell>
          <cell r="GR712">
            <v>735443.84526249988</v>
          </cell>
          <cell r="GU712" t="str">
            <v>Heat Pump (Central System)</v>
          </cell>
          <cell r="GX712" t="str">
            <v>Other</v>
          </cell>
          <cell r="GY712" t="str">
            <v>OR</v>
          </cell>
          <cell r="GZ712">
            <v>1188.02661132813</v>
          </cell>
        </row>
        <row r="713">
          <cell r="AD713" t="str">
            <v>MT</v>
          </cell>
          <cell r="AH713" t="str">
            <v>MT</v>
          </cell>
          <cell r="AI713" t="str">
            <v>1993-2006</v>
          </cell>
          <cell r="AJ713">
            <v>2130.886</v>
          </cell>
          <cell r="AK713" t="b">
            <v>1</v>
          </cell>
          <cell r="AN713" t="str">
            <v>WA</v>
          </cell>
          <cell r="AO713" t="str">
            <v>Baseboard/Wall/Radiant</v>
          </cell>
          <cell r="AP713" t="str">
            <v>Pre 1980</v>
          </cell>
          <cell r="AQ713" t="str">
            <v>Slab on Grade</v>
          </cell>
          <cell r="AR713">
            <v>1262.7354178063499</v>
          </cell>
          <cell r="AU713" t="str">
            <v>No</v>
          </cell>
          <cell r="AV713" t="b">
            <v>1</v>
          </cell>
          <cell r="AX713">
            <v>3313417.7363238623</v>
          </cell>
          <cell r="AY713" t="b">
            <v>0</v>
          </cell>
          <cell r="AZ713">
            <v>1218269.3265301753</v>
          </cell>
          <cell r="BA713">
            <v>0.6301969365426705</v>
          </cell>
          <cell r="BB713">
            <v>1262.7354178063499</v>
          </cell>
          <cell r="BC713">
            <v>0.63019680324274996</v>
          </cell>
          <cell r="BU713" t="str">
            <v>OR</v>
          </cell>
          <cell r="BV713" t="str">
            <v>1993-2006</v>
          </cell>
          <cell r="BW713" t="str">
            <v>Gas Storage Outside Conditioned Space</v>
          </cell>
          <cell r="BY713">
            <v>1612.692</v>
          </cell>
          <cell r="BZ713" t="str">
            <v>gt55</v>
          </cell>
          <cell r="CF713" t="str">
            <v>Conditioned</v>
          </cell>
          <cell r="CG713">
            <v>2003.7159999999999</v>
          </cell>
          <cell r="CH713" t="str">
            <v>WA</v>
          </cell>
          <cell r="CI713" t="str">
            <v>Side-by-Side w/ TTD Ice</v>
          </cell>
          <cell r="CJ713">
            <v>48089.183999999994</v>
          </cell>
          <cell r="CK713" t="b">
            <v>0</v>
          </cell>
          <cell r="CR713">
            <v>1612.692</v>
          </cell>
          <cell r="CS713" t="str">
            <v>OR</v>
          </cell>
          <cell r="CT713" t="str">
            <v>Upright</v>
          </cell>
          <cell r="CU713">
            <v>22577.688000000002</v>
          </cell>
          <cell r="CV713" t="b">
            <v>0</v>
          </cell>
          <cell r="CZ713">
            <v>1904.288</v>
          </cell>
          <cell r="DA713" t="str">
            <v>WA</v>
          </cell>
          <cell r="DC713" t="str">
            <v>Horizontal Axis</v>
          </cell>
          <cell r="DG713" t="str">
            <v>Electric</v>
          </cell>
          <cell r="DH713">
            <v>1612.692</v>
          </cell>
          <cell r="DI713" t="str">
            <v>OR</v>
          </cell>
          <cell r="DL713" t="str">
            <v>Gas</v>
          </cell>
          <cell r="DM713" t="str">
            <v>Electric</v>
          </cell>
          <cell r="DN713">
            <v>1612.692</v>
          </cell>
          <cell r="DO713" t="str">
            <v>OR</v>
          </cell>
          <cell r="DS713">
            <v>1524.7619999999999</v>
          </cell>
          <cell r="DT713" t="str">
            <v>WA</v>
          </cell>
          <cell r="DU713" t="str">
            <v>lt32</v>
          </cell>
          <cell r="DX713" t="b">
            <v>0</v>
          </cell>
          <cell r="DY713">
            <v>4956.4930000000004</v>
          </cell>
          <cell r="DZ713" t="str">
            <v>WA</v>
          </cell>
          <cell r="EC713" t="str">
            <v>Desktop</v>
          </cell>
          <cell r="ED713">
            <v>2003.7159999999999</v>
          </cell>
          <cell r="EE713" t="str">
            <v>WA</v>
          </cell>
          <cell r="EH713" t="str">
            <v>le20</v>
          </cell>
          <cell r="EI713">
            <v>1192.4649999999999</v>
          </cell>
          <cell r="EJ713" t="str">
            <v>ID</v>
          </cell>
          <cell r="ES713">
            <v>4360.1880000000001</v>
          </cell>
          <cell r="ET713" t="str">
            <v>WA</v>
          </cell>
          <cell r="EZ713" t="str">
            <v>OR</v>
          </cell>
          <cell r="FA713" t="str">
            <v>Living Room/Family Room</v>
          </cell>
          <cell r="FB713">
            <v>1760915.452</v>
          </cell>
          <cell r="FC713">
            <v>2835489.8420000002</v>
          </cell>
          <cell r="FI713" t="str">
            <v>WA</v>
          </cell>
          <cell r="FJ713" t="str">
            <v>Bedrooms</v>
          </cell>
          <cell r="FK713" t="str">
            <v>EISAnqnx</v>
          </cell>
          <cell r="FL713">
            <v>1784337.4800000002</v>
          </cell>
          <cell r="FS713" t="str">
            <v>WA</v>
          </cell>
          <cell r="FT713" t="str">
            <v>EISAx</v>
          </cell>
          <cell r="FV713">
            <v>659112.29999999993</v>
          </cell>
          <cell r="GD713" t="str">
            <v>MT</v>
          </cell>
          <cell r="GE713">
            <v>9497358.9020000007</v>
          </cell>
          <cell r="GF713">
            <v>5231325.13</v>
          </cell>
          <cell r="GI713">
            <v>3</v>
          </cell>
          <cell r="GJ713">
            <v>3</v>
          </cell>
          <cell r="GK713" t="str">
            <v>MT</v>
          </cell>
          <cell r="GL713">
            <v>2130.886</v>
          </cell>
          <cell r="GM713" t="str">
            <v>1993-2006</v>
          </cell>
          <cell r="GN713">
            <v>0</v>
          </cell>
          <cell r="GQ713">
            <v>17093963.230227999</v>
          </cell>
          <cell r="GR713">
            <v>1328692.6564399998</v>
          </cell>
          <cell r="GU713" t="str">
            <v>Natural Gas FAF</v>
          </cell>
          <cell r="GX713" t="str">
            <v>None</v>
          </cell>
          <cell r="GY713" t="str">
            <v>OR</v>
          </cell>
          <cell r="GZ713">
            <v>1188.02661132813</v>
          </cell>
        </row>
        <row r="714">
          <cell r="AD714" t="str">
            <v>ID</v>
          </cell>
          <cell r="AH714" t="str">
            <v>ID</v>
          </cell>
          <cell r="AI714" t="str">
            <v>Pre 1980</v>
          </cell>
          <cell r="AJ714">
            <v>1192.4649999999999</v>
          </cell>
          <cell r="AK714" t="b">
            <v>1</v>
          </cell>
          <cell r="AN714" t="str">
            <v>WA</v>
          </cell>
          <cell r="AO714" t="str">
            <v>Baseboard/Wall/Radiant</v>
          </cell>
          <cell r="AP714" t="str">
            <v>Pre 1980</v>
          </cell>
          <cell r="AQ714" t="str">
            <v>Crawlspace</v>
          </cell>
          <cell r="AR714">
            <v>740.98015836552895</v>
          </cell>
          <cell r="AU714" t="str">
            <v>No</v>
          </cell>
          <cell r="AV714" t="b">
            <v>1</v>
          </cell>
          <cell r="AX714">
            <v>1944331.9355511479</v>
          </cell>
          <cell r="AY714" t="b">
            <v>0</v>
          </cell>
          <cell r="AZ714">
            <v>714887.20897082938</v>
          </cell>
          <cell r="BA714">
            <v>0.36980306345732955</v>
          </cell>
          <cell r="BB714">
            <v>740.98015836552895</v>
          </cell>
          <cell r="BC714">
            <v>0.36980298523619565</v>
          </cell>
          <cell r="BU714" t="str">
            <v>OR</v>
          </cell>
          <cell r="BV714" t="str">
            <v>1993-2006</v>
          </cell>
          <cell r="BW714" t="str">
            <v>Electric HPWH - Outside Conditioned Space - Buffered</v>
          </cell>
          <cell r="BY714">
            <v>1612.692</v>
          </cell>
          <cell r="BZ714" t="str">
            <v/>
          </cell>
          <cell r="CF714" t="str">
            <v>Conditioned</v>
          </cell>
          <cell r="CG714">
            <v>2003.7159999999999</v>
          </cell>
          <cell r="CH714" t="str">
            <v>WA</v>
          </cell>
          <cell r="CI714" t="str">
            <v>Top-Freezer w/o TTD Ice</v>
          </cell>
          <cell r="CJ714">
            <v>30055.739999999998</v>
          </cell>
          <cell r="CK714" t="b">
            <v>0</v>
          </cell>
          <cell r="CQ714" t="str">
            <v>Conditioned</v>
          </cell>
          <cell r="CR714">
            <v>1612.692</v>
          </cell>
          <cell r="CS714" t="str">
            <v>OR</v>
          </cell>
          <cell r="CT714" t="str">
            <v>Chest</v>
          </cell>
          <cell r="CU714">
            <v>8063.46</v>
          </cell>
          <cell r="CV714" t="b">
            <v>0</v>
          </cell>
          <cell r="CZ714">
            <v>1612.692</v>
          </cell>
          <cell r="DA714" t="str">
            <v>OR</v>
          </cell>
          <cell r="DC714" t="str">
            <v>Vertical Axis</v>
          </cell>
          <cell r="DG714" t="str">
            <v>Electric</v>
          </cell>
          <cell r="DH714">
            <v>2079.9929999999999</v>
          </cell>
          <cell r="DI714" t="str">
            <v>WA</v>
          </cell>
          <cell r="DL714" t="str">
            <v>Electric</v>
          </cell>
          <cell r="DM714" t="str">
            <v>Electric</v>
          </cell>
          <cell r="DN714">
            <v>3785.7640000000001</v>
          </cell>
          <cell r="DO714" t="str">
            <v>ID</v>
          </cell>
          <cell r="DS714">
            <v>1524.7619999999999</v>
          </cell>
          <cell r="DT714" t="str">
            <v>WA</v>
          </cell>
          <cell r="DU714" t="str">
            <v>32to46</v>
          </cell>
          <cell r="DX714" t="b">
            <v>1</v>
          </cell>
          <cell r="DY714">
            <v>4956.4930000000004</v>
          </cell>
          <cell r="DZ714" t="str">
            <v>WA</v>
          </cell>
          <cell r="EC714" t="str">
            <v>Desktop</v>
          </cell>
          <cell r="ED714">
            <v>2003.7159999999999</v>
          </cell>
          <cell r="EE714" t="str">
            <v>WA</v>
          </cell>
          <cell r="EH714" t="str">
            <v>le20</v>
          </cell>
          <cell r="EI714">
            <v>8264.9449999999997</v>
          </cell>
          <cell r="EJ714" t="str">
            <v>OR</v>
          </cell>
          <cell r="ES714">
            <v>4360.1880000000001</v>
          </cell>
          <cell r="ET714" t="str">
            <v>WA</v>
          </cell>
          <cell r="EZ714" t="str">
            <v>OR</v>
          </cell>
          <cell r="FA714" t="str">
            <v>Other</v>
          </cell>
          <cell r="FB714">
            <v>4589472.5559999999</v>
          </cell>
          <cell r="FC714">
            <v>2398727.3480000002</v>
          </cell>
          <cell r="FI714" t="str">
            <v>WA</v>
          </cell>
          <cell r="FJ714" t="str">
            <v>Exterior</v>
          </cell>
          <cell r="FK714" t="str">
            <v>EISAnqnx</v>
          </cell>
          <cell r="FL714">
            <v>594779.16</v>
          </cell>
          <cell r="FS714" t="str">
            <v>WA</v>
          </cell>
          <cell r="FT714" t="str">
            <v>EISAnqnx</v>
          </cell>
          <cell r="FV714">
            <v>1402601.2</v>
          </cell>
          <cell r="GD714" t="str">
            <v>ID</v>
          </cell>
          <cell r="GE714">
            <v>2593611.375</v>
          </cell>
          <cell r="GF714">
            <v>2289532.7999999998</v>
          </cell>
          <cell r="GI714">
            <v>3</v>
          </cell>
          <cell r="GJ714">
            <v>2</v>
          </cell>
          <cell r="GK714" t="str">
            <v>ID</v>
          </cell>
          <cell r="GL714">
            <v>1192.4649999999999</v>
          </cell>
          <cell r="GM714" t="str">
            <v>Pre 1980</v>
          </cell>
          <cell r="GN714">
            <v>-1</v>
          </cell>
          <cell r="GQ714">
            <v>9757895.7813300006</v>
          </cell>
          <cell r="GR714">
            <v>834808.97254999995</v>
          </cell>
          <cell r="GU714" t="str">
            <v>Natural Gas FAF</v>
          </cell>
          <cell r="GX714" t="str">
            <v>Natural Gas Other</v>
          </cell>
          <cell r="GY714" t="str">
            <v>OR</v>
          </cell>
          <cell r="GZ714">
            <v>6932.73828125</v>
          </cell>
        </row>
        <row r="715">
          <cell r="AD715" t="str">
            <v>MT</v>
          </cell>
          <cell r="AH715" t="str">
            <v>MT</v>
          </cell>
          <cell r="AI715" t="str">
            <v>Pre 1980</v>
          </cell>
          <cell r="AJ715">
            <v>2130.886</v>
          </cell>
          <cell r="AK715" t="b">
            <v>1</v>
          </cell>
          <cell r="AN715" t="str">
            <v>WA</v>
          </cell>
          <cell r="AO715" t="str">
            <v>Wood</v>
          </cell>
          <cell r="AP715" t="str">
            <v>Pre 1980</v>
          </cell>
          <cell r="AQ715" t="str">
            <v>Slab on Grade</v>
          </cell>
          <cell r="AR715">
            <v>1262.7354178063499</v>
          </cell>
          <cell r="AU715" t="str">
            <v>No</v>
          </cell>
          <cell r="AV715" t="b">
            <v>0</v>
          </cell>
          <cell r="AX715">
            <v>3313417.7363238623</v>
          </cell>
          <cell r="AY715" t="b">
            <v>0</v>
          </cell>
          <cell r="AZ715">
            <v>1218269.3265301753</v>
          </cell>
          <cell r="BA715" t="str">
            <v/>
          </cell>
          <cell r="BB715" t="str">
            <v/>
          </cell>
          <cell r="BC715">
            <v>0.63019680324274996</v>
          </cell>
          <cell r="BU715" t="str">
            <v>ID</v>
          </cell>
          <cell r="BV715" t="str">
            <v>Pre 1980</v>
          </cell>
          <cell r="BW715" t="str">
            <v>Electric Storage - Inside Conditioned Space</v>
          </cell>
          <cell r="BY715">
            <v>3785.7640000000001</v>
          </cell>
          <cell r="BZ715" t="str">
            <v>le55</v>
          </cell>
          <cell r="CF715" t="str">
            <v>Conditioned</v>
          </cell>
          <cell r="CG715">
            <v>1188.027</v>
          </cell>
          <cell r="CH715" t="str">
            <v>OR</v>
          </cell>
          <cell r="CI715" t="str">
            <v>Bottom-Freezer (Including French Door) w/o TTD Ice</v>
          </cell>
          <cell r="CJ715">
            <v>28512.648000000001</v>
          </cell>
          <cell r="CK715" t="b">
            <v>0</v>
          </cell>
          <cell r="CQ715" t="str">
            <v>Unconditioned</v>
          </cell>
          <cell r="CR715">
            <v>1144.6790000000001</v>
          </cell>
          <cell r="CS715" t="str">
            <v>MT</v>
          </cell>
          <cell r="CT715" t="str">
            <v>Upright</v>
          </cell>
          <cell r="CU715">
            <v>24038.259000000002</v>
          </cell>
          <cell r="CV715" t="b">
            <v>0</v>
          </cell>
          <cell r="CZ715">
            <v>2079.9929999999999</v>
          </cell>
          <cell r="DA715" t="str">
            <v>WA</v>
          </cell>
          <cell r="DC715" t="str">
            <v>Horizontal Axis</v>
          </cell>
          <cell r="DG715" t="str">
            <v>Electric</v>
          </cell>
          <cell r="DH715">
            <v>1904.288</v>
          </cell>
          <cell r="DI715" t="str">
            <v>WA</v>
          </cell>
          <cell r="DL715" t="str">
            <v>Gas</v>
          </cell>
          <cell r="DM715" t="str">
            <v>Gas</v>
          </cell>
          <cell r="DN715">
            <v>2130.886</v>
          </cell>
          <cell r="DO715" t="str">
            <v>MT</v>
          </cell>
          <cell r="DS715">
            <v>1464.694</v>
          </cell>
          <cell r="DT715" t="str">
            <v>WA</v>
          </cell>
          <cell r="DU715" t="str">
            <v>gt46</v>
          </cell>
          <cell r="DX715" t="b">
            <v>0</v>
          </cell>
          <cell r="DY715">
            <v>2003.7159999999999</v>
          </cell>
          <cell r="DZ715" t="str">
            <v>WA</v>
          </cell>
          <cell r="EC715" t="str">
            <v>Laptop</v>
          </cell>
          <cell r="ED715">
            <v>1524.7619999999999</v>
          </cell>
          <cell r="EE715" t="str">
            <v>WA</v>
          </cell>
          <cell r="EH715" t="str">
            <v>le20</v>
          </cell>
          <cell r="EI715">
            <v>1904.288</v>
          </cell>
          <cell r="EJ715" t="str">
            <v>WA</v>
          </cell>
          <cell r="ES715">
            <v>2079.9929999999999</v>
          </cell>
          <cell r="ET715" t="str">
            <v>WA</v>
          </cell>
          <cell r="EZ715" t="str">
            <v>WA</v>
          </cell>
          <cell r="FA715" t="str">
            <v>Bathroom</v>
          </cell>
          <cell r="FB715">
            <v>817272.43199999991</v>
          </cell>
          <cell r="FC715">
            <v>118931.436</v>
          </cell>
          <cell r="FI715" t="str">
            <v>WA</v>
          </cell>
          <cell r="FJ715" t="str">
            <v>Garage</v>
          </cell>
          <cell r="FK715" t="str">
            <v>EISAq</v>
          </cell>
          <cell r="FL715">
            <v>113999.33900000001</v>
          </cell>
          <cell r="FS715" t="str">
            <v>WA</v>
          </cell>
          <cell r="FT715" t="str">
            <v>EISAq</v>
          </cell>
          <cell r="FV715">
            <v>971802.25999999989</v>
          </cell>
          <cell r="GD715" t="str">
            <v>MT</v>
          </cell>
          <cell r="GE715">
            <v>2237430.2999999998</v>
          </cell>
          <cell r="GF715">
            <v>4449289.9680000003</v>
          </cell>
          <cell r="GI715">
            <v>3</v>
          </cell>
          <cell r="GJ715">
            <v>1</v>
          </cell>
          <cell r="GK715" t="str">
            <v>MT</v>
          </cell>
          <cell r="GL715">
            <v>2130.886</v>
          </cell>
          <cell r="GM715" t="str">
            <v>Pre 1980</v>
          </cell>
          <cell r="GN715">
            <v>0</v>
          </cell>
          <cell r="GQ715">
            <v>19927353.33405</v>
          </cell>
          <cell r="GR715">
            <v>980186.25113999995</v>
          </cell>
          <cell r="GU715" t="str">
            <v>Natural Gas FAF</v>
          </cell>
          <cell r="GX715" t="str">
            <v>None</v>
          </cell>
          <cell r="GY715" t="str">
            <v>OR</v>
          </cell>
          <cell r="GZ715">
            <v>6932.73828125</v>
          </cell>
        </row>
        <row r="716">
          <cell r="AD716" t="str">
            <v>ID</v>
          </cell>
          <cell r="AH716" t="str">
            <v>ID</v>
          </cell>
          <cell r="AI716" t="str">
            <v>1993-2006</v>
          </cell>
          <cell r="AJ716">
            <v>1192.4649999999999</v>
          </cell>
          <cell r="AK716" t="b">
            <v>1</v>
          </cell>
          <cell r="AN716" t="str">
            <v>WA</v>
          </cell>
          <cell r="AO716" t="str">
            <v>Wood</v>
          </cell>
          <cell r="AP716" t="str">
            <v>Pre 1980</v>
          </cell>
          <cell r="AQ716" t="str">
            <v>Crawlspace</v>
          </cell>
          <cell r="AR716">
            <v>740.98015836552895</v>
          </cell>
          <cell r="AU716" t="str">
            <v>No</v>
          </cell>
          <cell r="AV716" t="b">
            <v>0</v>
          </cell>
          <cell r="AX716">
            <v>1944331.9355511479</v>
          </cell>
          <cell r="AY716" t="b">
            <v>0</v>
          </cell>
          <cell r="AZ716">
            <v>714887.20897082938</v>
          </cell>
          <cell r="BA716" t="str">
            <v/>
          </cell>
          <cell r="BB716" t="str">
            <v/>
          </cell>
          <cell r="BC716">
            <v>0.36980298523619565</v>
          </cell>
          <cell r="BU716" t="str">
            <v>MT</v>
          </cell>
          <cell r="BV716" t="str">
            <v>Pre 1980</v>
          </cell>
          <cell r="BW716" t="str">
            <v>Gas Storage Inside Conditioned Space</v>
          </cell>
          <cell r="BY716">
            <v>2130.886</v>
          </cell>
          <cell r="BZ716" t="str">
            <v>le55</v>
          </cell>
          <cell r="CF716" t="str">
            <v>Conditioned</v>
          </cell>
          <cell r="CG716">
            <v>1464.694</v>
          </cell>
          <cell r="CH716" t="str">
            <v>WA</v>
          </cell>
          <cell r="CI716" t="str">
            <v>Side-by-Side w/ TTD Ice</v>
          </cell>
          <cell r="CJ716">
            <v>30758.574000000001</v>
          </cell>
          <cell r="CK716" t="b">
            <v>0</v>
          </cell>
          <cell r="CQ716" t="str">
            <v>Unconditioned</v>
          </cell>
          <cell r="CR716">
            <v>1144.6790000000001</v>
          </cell>
          <cell r="CS716" t="str">
            <v>MT</v>
          </cell>
          <cell r="CT716" t="str">
            <v>Chest</v>
          </cell>
          <cell r="CU716">
            <v>24038.259000000002</v>
          </cell>
          <cell r="CV716" t="b">
            <v>0</v>
          </cell>
          <cell r="CZ716">
            <v>1904.288</v>
          </cell>
          <cell r="DA716" t="str">
            <v>WA</v>
          </cell>
          <cell r="DC716" t="str">
            <v>Vertical Axis</v>
          </cell>
          <cell r="DG716" t="str">
            <v>Electric</v>
          </cell>
          <cell r="DH716">
            <v>1612.692</v>
          </cell>
          <cell r="DI716" t="str">
            <v>OR</v>
          </cell>
          <cell r="DL716" t="str">
            <v>Electric</v>
          </cell>
          <cell r="DM716" t="str">
            <v>Electric</v>
          </cell>
          <cell r="DN716">
            <v>1904.288</v>
          </cell>
          <cell r="DO716" t="str">
            <v>WA</v>
          </cell>
          <cell r="DS716">
            <v>1464.694</v>
          </cell>
          <cell r="DT716" t="str">
            <v>WA</v>
          </cell>
          <cell r="DU716" t="str">
            <v>32to46</v>
          </cell>
          <cell r="DX716" t="b">
            <v>1</v>
          </cell>
          <cell r="DY716">
            <v>2003.7159999999999</v>
          </cell>
          <cell r="DZ716" t="str">
            <v>WA</v>
          </cell>
          <cell r="EC716" t="str">
            <v>Desktop</v>
          </cell>
          <cell r="ED716">
            <v>1524.7619999999999</v>
          </cell>
          <cell r="EE716" t="str">
            <v>WA</v>
          </cell>
          <cell r="EH716" t="str">
            <v>gt20</v>
          </cell>
          <cell r="EI716">
            <v>1904.288</v>
          </cell>
          <cell r="EJ716" t="str">
            <v>WA</v>
          </cell>
          <cell r="ES716">
            <v>2079.9929999999999</v>
          </cell>
          <cell r="ET716" t="str">
            <v>WA</v>
          </cell>
          <cell r="EZ716" t="str">
            <v>WA</v>
          </cell>
          <cell r="FA716" t="str">
            <v>Bedrooms</v>
          </cell>
          <cell r="FB716">
            <v>99109.53</v>
          </cell>
          <cell r="FC716">
            <v>295803.82799999998</v>
          </cell>
          <cell r="FI716" t="str">
            <v>WA</v>
          </cell>
          <cell r="FJ716" t="str">
            <v>Kitchen</v>
          </cell>
          <cell r="FK716" t="str">
            <v>EISAnqnx</v>
          </cell>
          <cell r="FL716">
            <v>892168.74000000011</v>
          </cell>
          <cell r="FS716" t="str">
            <v>WA</v>
          </cell>
          <cell r="FT716" t="str">
            <v>EISAx</v>
          </cell>
          <cell r="FV716">
            <v>701300.6</v>
          </cell>
          <cell r="GD716" t="str">
            <v>ID</v>
          </cell>
          <cell r="GE716">
            <v>5988559.2299999995</v>
          </cell>
          <cell r="GF716">
            <v>3608399.09</v>
          </cell>
          <cell r="GI716">
            <v>2</v>
          </cell>
          <cell r="GJ716">
            <v>2</v>
          </cell>
          <cell r="GK716" t="str">
            <v>ID</v>
          </cell>
          <cell r="GL716">
            <v>1192.4649999999999</v>
          </cell>
          <cell r="GM716" t="str">
            <v>1993-2006</v>
          </cell>
          <cell r="GN716">
            <v>0</v>
          </cell>
          <cell r="GQ716">
            <v>8532965.9217050001</v>
          </cell>
          <cell r="GR716">
            <v>735443.84526249988</v>
          </cell>
          <cell r="GU716" t="str">
            <v>Heat Pump (Central System)</v>
          </cell>
          <cell r="GX716" t="str">
            <v>None</v>
          </cell>
          <cell r="GY716" t="str">
            <v>OR</v>
          </cell>
          <cell r="GZ716">
            <v>1188.02661132813</v>
          </cell>
        </row>
        <row r="717">
          <cell r="AD717" t="str">
            <v>OR</v>
          </cell>
          <cell r="AH717" t="str">
            <v>OR</v>
          </cell>
          <cell r="AI717" t="str">
            <v>Pre 1980</v>
          </cell>
          <cell r="AJ717">
            <v>1612.692</v>
          </cell>
          <cell r="AK717" t="b">
            <v>1</v>
          </cell>
          <cell r="AN717" t="str">
            <v>OR</v>
          </cell>
          <cell r="AO717" t="str">
            <v>Natural Gas Other</v>
          </cell>
          <cell r="AP717" t="str">
            <v>1993-2006</v>
          </cell>
          <cell r="AQ717" t="str">
            <v>Crawlspace</v>
          </cell>
          <cell r="AR717">
            <v>6932.73828125</v>
          </cell>
          <cell r="AU717" t="str">
            <v>No</v>
          </cell>
          <cell r="AV717" t="b">
            <v>0</v>
          </cell>
          <cell r="AX717">
            <v>19411667.1875</v>
          </cell>
          <cell r="AY717" t="b">
            <v>0</v>
          </cell>
          <cell r="AZ717">
            <v>3675034.8570570317</v>
          </cell>
          <cell r="BA717" t="str">
            <v/>
          </cell>
          <cell r="BB717" t="str">
            <v/>
          </cell>
          <cell r="BC717">
            <v>1.0000000405683873</v>
          </cell>
          <cell r="BU717" t="str">
            <v>WA</v>
          </cell>
          <cell r="BV717" t="str">
            <v>1993-2006</v>
          </cell>
          <cell r="BW717" t="str">
            <v>Electric Storage - Inside Conditioned Space</v>
          </cell>
          <cell r="BY717">
            <v>1904.288</v>
          </cell>
          <cell r="BZ717" t="str">
            <v>le55</v>
          </cell>
          <cell r="CF717" t="str">
            <v>Conditioned</v>
          </cell>
          <cell r="CG717">
            <v>1464.694</v>
          </cell>
          <cell r="CH717" t="str">
            <v>WA</v>
          </cell>
          <cell r="CI717" t="str">
            <v>Refrigerator Only</v>
          </cell>
          <cell r="CJ717">
            <v>14646.939999999999</v>
          </cell>
          <cell r="CK717" t="b">
            <v>0</v>
          </cell>
          <cell r="CQ717" t="str">
            <v>Conditioned</v>
          </cell>
          <cell r="CR717">
            <v>2130.886</v>
          </cell>
          <cell r="CS717" t="str">
            <v>MT</v>
          </cell>
          <cell r="CT717" t="str">
            <v>Chest</v>
          </cell>
          <cell r="CU717">
            <v>53272.15</v>
          </cell>
          <cell r="CV717" t="b">
            <v>0</v>
          </cell>
          <cell r="CZ717">
            <v>1192.4649999999999</v>
          </cell>
          <cell r="DA717" t="str">
            <v>ID</v>
          </cell>
          <cell r="DC717" t="str">
            <v>Horizontal Axis</v>
          </cell>
          <cell r="DG717" t="str">
            <v>Electric</v>
          </cell>
          <cell r="DH717">
            <v>2079.9929999999999</v>
          </cell>
          <cell r="DI717" t="str">
            <v>WA</v>
          </cell>
          <cell r="DL717" t="str">
            <v>Electric</v>
          </cell>
          <cell r="DM717" t="str">
            <v>Electric</v>
          </cell>
          <cell r="DN717">
            <v>1612.692</v>
          </cell>
          <cell r="DO717" t="str">
            <v>OR</v>
          </cell>
          <cell r="DS717">
            <v>1464.694</v>
          </cell>
          <cell r="DT717" t="str">
            <v>WA</v>
          </cell>
          <cell r="DU717" t="str">
            <v>32to46</v>
          </cell>
          <cell r="DX717" t="b">
            <v>0</v>
          </cell>
          <cell r="DY717">
            <v>2003.7159999999999</v>
          </cell>
          <cell r="DZ717" t="str">
            <v>WA</v>
          </cell>
          <cell r="EC717" t="str">
            <v>Desktop</v>
          </cell>
          <cell r="ED717">
            <v>2003.7159999999999</v>
          </cell>
          <cell r="EE717" t="str">
            <v>WA</v>
          </cell>
          <cell r="EH717" t="str">
            <v>le20</v>
          </cell>
          <cell r="EI717">
            <v>8264.9449999999997</v>
          </cell>
          <cell r="EJ717" t="str">
            <v>OR</v>
          </cell>
          <cell r="ES717">
            <v>1144.6790000000001</v>
          </cell>
          <cell r="ET717" t="str">
            <v>MT</v>
          </cell>
          <cell r="EZ717" t="str">
            <v>WA</v>
          </cell>
          <cell r="FA717" t="str">
            <v>Exterior</v>
          </cell>
          <cell r="FB717">
            <v>202793.34599999999</v>
          </cell>
          <cell r="FC717">
            <v>3476457.36</v>
          </cell>
          <cell r="FI717" t="str">
            <v>WA</v>
          </cell>
          <cell r="FJ717" t="str">
            <v>Kitchen</v>
          </cell>
          <cell r="FK717" t="str">
            <v>EISAq</v>
          </cell>
          <cell r="FL717">
            <v>74347.395000000004</v>
          </cell>
          <cell r="FS717" t="str">
            <v>WA</v>
          </cell>
          <cell r="FT717" t="str">
            <v>EISAnqnx</v>
          </cell>
          <cell r="FV717">
            <v>10755589.810000001</v>
          </cell>
          <cell r="GD717" t="str">
            <v>OR</v>
          </cell>
          <cell r="GE717">
            <v>4968704.0520000001</v>
          </cell>
          <cell r="GF717">
            <v>2856077.5320000001</v>
          </cell>
          <cell r="GI717">
            <v>1</v>
          </cell>
          <cell r="GJ717">
            <v>1</v>
          </cell>
          <cell r="GK717" t="str">
            <v>OR</v>
          </cell>
          <cell r="GL717">
            <v>1612.692</v>
          </cell>
          <cell r="GM717" t="str">
            <v>Pre 1980</v>
          </cell>
          <cell r="GN717">
            <v>-1</v>
          </cell>
          <cell r="GQ717">
            <v>7491022.0730640003</v>
          </cell>
          <cell r="GR717">
            <v>1139040.3278699999</v>
          </cell>
          <cell r="GU717" t="str">
            <v>Natural Gas FAF</v>
          </cell>
          <cell r="GX717" t="str">
            <v>Wood</v>
          </cell>
          <cell r="GY717" t="str">
            <v>OR</v>
          </cell>
          <cell r="GZ717">
            <v>6932.73828125</v>
          </cell>
        </row>
        <row r="718">
          <cell r="AD718" t="str">
            <v>WA</v>
          </cell>
          <cell r="AH718" t="str">
            <v>WA</v>
          </cell>
          <cell r="AI718" t="str">
            <v>Pre 1980</v>
          </cell>
          <cell r="AJ718">
            <v>2079.9929999999999</v>
          </cell>
          <cell r="AK718" t="b">
            <v>1</v>
          </cell>
          <cell r="AN718" t="str">
            <v>OR</v>
          </cell>
          <cell r="AO718" t="str">
            <v>Natural Gas FAF</v>
          </cell>
          <cell r="AP718" t="str">
            <v>1993-2006</v>
          </cell>
          <cell r="AQ718" t="str">
            <v>Crawlspace</v>
          </cell>
          <cell r="AR718">
            <v>6932.73828125</v>
          </cell>
          <cell r="AU718" t="str">
            <v>No</v>
          </cell>
          <cell r="AV718" t="b">
            <v>1</v>
          </cell>
          <cell r="AX718">
            <v>19411667.1875</v>
          </cell>
          <cell r="AY718" t="b">
            <v>0</v>
          </cell>
          <cell r="AZ718">
            <v>3675034.8570570317</v>
          </cell>
          <cell r="BA718">
            <v>1</v>
          </cell>
          <cell r="BB718">
            <v>6932.73828125</v>
          </cell>
          <cell r="BC718">
            <v>1.0000000405683873</v>
          </cell>
          <cell r="BU718" t="str">
            <v>WA</v>
          </cell>
          <cell r="BV718" t="str">
            <v>1993-2006</v>
          </cell>
          <cell r="BW718" t="str">
            <v>Electric Storage - Inside Conditioned Space</v>
          </cell>
          <cell r="BY718">
            <v>1904.288</v>
          </cell>
          <cell r="BZ718" t="str">
            <v>le55</v>
          </cell>
          <cell r="CF718" t="str">
            <v>Conditioned</v>
          </cell>
          <cell r="CG718">
            <v>1464.694</v>
          </cell>
          <cell r="CH718" t="str">
            <v>WA</v>
          </cell>
          <cell r="CI718" t="str">
            <v>Top-Freezer w/o TTD Ice</v>
          </cell>
          <cell r="CJ718">
            <v>26364.491999999998</v>
          </cell>
          <cell r="CK718" t="b">
            <v>0</v>
          </cell>
          <cell r="CQ718" t="str">
            <v>Unconditioned</v>
          </cell>
          <cell r="CR718">
            <v>1925.059</v>
          </cell>
          <cell r="CS718" t="str">
            <v>OR</v>
          </cell>
          <cell r="CT718" t="str">
            <v>Upright</v>
          </cell>
          <cell r="CU718">
            <v>38501.18</v>
          </cell>
          <cell r="CV718" t="b">
            <v>0</v>
          </cell>
          <cell r="CZ718">
            <v>2130.886</v>
          </cell>
          <cell r="DA718" t="str">
            <v>MT</v>
          </cell>
          <cell r="DC718" t="str">
            <v>Horizontal Axis</v>
          </cell>
          <cell r="DG718" t="str">
            <v>Electric</v>
          </cell>
          <cell r="DH718">
            <v>1904.288</v>
          </cell>
          <cell r="DI718" t="str">
            <v>WA</v>
          </cell>
          <cell r="DL718" t="str">
            <v>Gas</v>
          </cell>
          <cell r="DM718" t="str">
            <v>Electric</v>
          </cell>
          <cell r="DN718">
            <v>1612.692</v>
          </cell>
          <cell r="DO718" t="str">
            <v>OR</v>
          </cell>
          <cell r="DS718">
            <v>6932.7380000000003</v>
          </cell>
          <cell r="DT718" t="str">
            <v>OR</v>
          </cell>
          <cell r="DU718" t="str">
            <v>lt32</v>
          </cell>
          <cell r="DX718" t="b">
            <v>1</v>
          </cell>
          <cell r="DY718">
            <v>6932.7380000000003</v>
          </cell>
          <cell r="DZ718" t="str">
            <v>OR</v>
          </cell>
          <cell r="EC718" t="str">
            <v>Desktop</v>
          </cell>
          <cell r="ED718">
            <v>4956.4930000000004</v>
          </cell>
          <cell r="EE718" t="str">
            <v>WA</v>
          </cell>
          <cell r="EH718" t="str">
            <v>le20</v>
          </cell>
          <cell r="EI718">
            <v>2079.9929999999999</v>
          </cell>
          <cell r="EJ718" t="str">
            <v>WA</v>
          </cell>
          <cell r="ES718">
            <v>1192.4649999999999</v>
          </cell>
          <cell r="ET718" t="str">
            <v>ID</v>
          </cell>
          <cell r="EZ718" t="str">
            <v>WA</v>
          </cell>
          <cell r="FA718" t="str">
            <v>Kitchen</v>
          </cell>
          <cell r="FB718">
            <v>396438.12</v>
          </cell>
          <cell r="FC718">
            <v>198219.06</v>
          </cell>
          <cell r="FI718" t="str">
            <v>WA</v>
          </cell>
          <cell r="FJ718" t="str">
            <v>Kitchen</v>
          </cell>
          <cell r="FK718" t="str">
            <v>EISAx</v>
          </cell>
          <cell r="FL718">
            <v>371736.97500000003</v>
          </cell>
          <cell r="FS718" t="str">
            <v>WA</v>
          </cell>
          <cell r="FT718" t="str">
            <v>EISAq</v>
          </cell>
          <cell r="FV718">
            <v>3310937.3240000005</v>
          </cell>
          <cell r="GD718" t="str">
            <v>WA</v>
          </cell>
          <cell r="GE718">
            <v>3702387.54</v>
          </cell>
          <cell r="GF718">
            <v>3332148.7859999998</v>
          </cell>
          <cell r="GI718">
            <v>1</v>
          </cell>
          <cell r="GJ718">
            <v>1</v>
          </cell>
          <cell r="GK718" t="str">
            <v>WA</v>
          </cell>
          <cell r="GL718">
            <v>2079.9929999999999</v>
          </cell>
          <cell r="GM718" t="str">
            <v>Pre 1980</v>
          </cell>
          <cell r="GN718">
            <v>0</v>
          </cell>
          <cell r="GQ718">
            <v>12583805.810510999</v>
          </cell>
          <cell r="GR718">
            <v>180694.19189250001</v>
          </cell>
          <cell r="GU718" t="str">
            <v>Electric FAF</v>
          </cell>
          <cell r="GX718" t="str">
            <v>None</v>
          </cell>
          <cell r="GY718" t="str">
            <v>WA</v>
          </cell>
          <cell r="GZ718">
            <v>2079.99340820313</v>
          </cell>
        </row>
        <row r="719">
          <cell r="AD719" t="str">
            <v>WA</v>
          </cell>
          <cell r="AH719" t="str">
            <v>WA</v>
          </cell>
          <cell r="AI719" t="str">
            <v>Pre 1980</v>
          </cell>
          <cell r="AJ719">
            <v>1904.288</v>
          </cell>
          <cell r="AK719" t="b">
            <v>1</v>
          </cell>
          <cell r="AN719" t="str">
            <v>OR</v>
          </cell>
          <cell r="AO719" t="str">
            <v>Natural Gas Other</v>
          </cell>
          <cell r="AP719" t="str">
            <v>1993-2006</v>
          </cell>
          <cell r="AQ719" t="str">
            <v>Crawlspace</v>
          </cell>
          <cell r="AR719">
            <v>6932.73828125</v>
          </cell>
          <cell r="AU719" t="str">
            <v>No</v>
          </cell>
          <cell r="AV719" t="b">
            <v>0</v>
          </cell>
          <cell r="AX719">
            <v>19411667.1875</v>
          </cell>
          <cell r="AY719" t="b">
            <v>0</v>
          </cell>
          <cell r="AZ719">
            <v>3675034.8570570317</v>
          </cell>
          <cell r="BA719" t="str">
            <v/>
          </cell>
          <cell r="BB719" t="str">
            <v/>
          </cell>
          <cell r="BC719">
            <v>1.0000000405683873</v>
          </cell>
          <cell r="BU719" t="str">
            <v>OR</v>
          </cell>
          <cell r="BV719" t="str">
            <v>Pre 1980</v>
          </cell>
          <cell r="BW719" t="str">
            <v>Electric Storage - Outside Conditioned Space - Buffered</v>
          </cell>
          <cell r="BY719">
            <v>1612.692</v>
          </cell>
          <cell r="BZ719" t="str">
            <v>le55</v>
          </cell>
          <cell r="CF719" t="str">
            <v>Conditioned</v>
          </cell>
          <cell r="CG719">
            <v>1464.694</v>
          </cell>
          <cell r="CH719" t="str">
            <v>WA</v>
          </cell>
          <cell r="CI719" t="str">
            <v>Top-Freezer w/o TTD Ice</v>
          </cell>
          <cell r="CJ719">
            <v>30758.574000000001</v>
          </cell>
          <cell r="CK719" t="b">
            <v>0</v>
          </cell>
          <cell r="CQ719" t="str">
            <v>Unconditioned</v>
          </cell>
          <cell r="CR719">
            <v>3785.7640000000001</v>
          </cell>
          <cell r="CS719" t="str">
            <v>ID</v>
          </cell>
          <cell r="CT719" t="str">
            <v>Chest</v>
          </cell>
          <cell r="CU719">
            <v>56786.46</v>
          </cell>
          <cell r="CV719" t="b">
            <v>0</v>
          </cell>
          <cell r="CZ719">
            <v>1904.288</v>
          </cell>
          <cell r="DA719" t="str">
            <v>WA</v>
          </cell>
          <cell r="DC719" t="str">
            <v>Horizontal Axis</v>
          </cell>
          <cell r="DG719" t="str">
            <v>Electric</v>
          </cell>
          <cell r="DH719">
            <v>1192.4649999999999</v>
          </cell>
          <cell r="DI719" t="str">
            <v>ID</v>
          </cell>
          <cell r="DL719" t="str">
            <v>Electric</v>
          </cell>
          <cell r="DM719" t="str">
            <v>Electric</v>
          </cell>
          <cell r="DN719">
            <v>1904.288</v>
          </cell>
          <cell r="DO719" t="str">
            <v>WA</v>
          </cell>
          <cell r="DS719">
            <v>6932.7380000000003</v>
          </cell>
          <cell r="DT719" t="str">
            <v>OR</v>
          </cell>
          <cell r="DU719" t="str">
            <v>32to46</v>
          </cell>
          <cell r="DX719" t="b">
            <v>0</v>
          </cell>
          <cell r="DY719">
            <v>2003.7159999999999</v>
          </cell>
          <cell r="DZ719" t="str">
            <v>WA</v>
          </cell>
          <cell r="EC719" t="str">
            <v>Laptop</v>
          </cell>
          <cell r="ED719">
            <v>4956.4930000000004</v>
          </cell>
          <cell r="EE719" t="str">
            <v>WA</v>
          </cell>
          <cell r="EH719" t="str">
            <v>le20</v>
          </cell>
          <cell r="EI719">
            <v>1925.059</v>
          </cell>
          <cell r="EJ719" t="str">
            <v>OR</v>
          </cell>
          <cell r="ES719">
            <v>8559.1039999999994</v>
          </cell>
          <cell r="ET719" t="str">
            <v>OR</v>
          </cell>
          <cell r="EZ719" t="str">
            <v>WA</v>
          </cell>
          <cell r="FA719" t="str">
            <v>Living Room/Family Room</v>
          </cell>
          <cell r="FB719">
            <v>827945.76599999995</v>
          </cell>
          <cell r="FC719">
            <v>788301.95400000003</v>
          </cell>
          <cell r="FI719" t="str">
            <v>WA</v>
          </cell>
          <cell r="FJ719" t="str">
            <v>Living Room/Family Room</v>
          </cell>
          <cell r="FK719" t="str">
            <v>EISAq</v>
          </cell>
          <cell r="FL719">
            <v>64434.409000000007</v>
          </cell>
          <cell r="FS719" t="str">
            <v>WA</v>
          </cell>
          <cell r="FT719" t="str">
            <v>EISAx</v>
          </cell>
          <cell r="FV719">
            <v>5823879.2750000004</v>
          </cell>
          <cell r="GD719" t="str">
            <v>WA</v>
          </cell>
          <cell r="GE719">
            <v>6594549.3439999996</v>
          </cell>
          <cell r="GF719">
            <v>6623113.6639999999</v>
          </cell>
          <cell r="GI719">
            <v>2</v>
          </cell>
          <cell r="GJ719">
            <v>3</v>
          </cell>
          <cell r="GK719" t="str">
            <v>WA</v>
          </cell>
          <cell r="GL719">
            <v>1904.288</v>
          </cell>
          <cell r="GM719" t="str">
            <v>Pre 1980</v>
          </cell>
          <cell r="GN719">
            <v>0</v>
          </cell>
          <cell r="GQ719">
            <v>12424170.954144001</v>
          </cell>
          <cell r="GR719">
            <v>1518641.11568</v>
          </cell>
          <cell r="GU719" t="str">
            <v>Baseboard/Wall/Radiant</v>
          </cell>
          <cell r="GX719" t="str">
            <v>Baseboard/Wall/Radiant</v>
          </cell>
          <cell r="GY719" t="str">
            <v>WA</v>
          </cell>
          <cell r="GZ719">
            <v>12271.3056640625</v>
          </cell>
        </row>
        <row r="720">
          <cell r="AD720" t="str">
            <v>OR</v>
          </cell>
          <cell r="AH720" t="str">
            <v>OR</v>
          </cell>
          <cell r="AI720" t="str">
            <v>Pre 1980</v>
          </cell>
          <cell r="AJ720">
            <v>1612.692</v>
          </cell>
          <cell r="AK720" t="b">
            <v>1</v>
          </cell>
          <cell r="AN720" t="str">
            <v>WA</v>
          </cell>
          <cell r="AO720" t="str">
            <v>Propane/LP</v>
          </cell>
          <cell r="AP720" t="str">
            <v>1993-2006</v>
          </cell>
          <cell r="AQ720" t="str">
            <v>Crawlspace</v>
          </cell>
          <cell r="AR720">
            <v>4956.49267578125</v>
          </cell>
          <cell r="AU720" t="str">
            <v>No</v>
          </cell>
          <cell r="AV720" t="b">
            <v>0</v>
          </cell>
          <cell r="AX720">
            <v>9883246.3955078125</v>
          </cell>
          <cell r="AY720" t="b">
            <v>0</v>
          </cell>
          <cell r="AZ720">
            <v>1972709.3630735842</v>
          </cell>
          <cell r="BA720" t="str">
            <v/>
          </cell>
          <cell r="BB720" t="str">
            <v/>
          </cell>
          <cell r="BC720">
            <v>0.99999993458706582</v>
          </cell>
          <cell r="BU720" t="str">
            <v>OR</v>
          </cell>
          <cell r="BV720" t="str">
            <v>Pre 1980</v>
          </cell>
          <cell r="BW720" t="str">
            <v>Gas Storage Outside Conditioned Space</v>
          </cell>
          <cell r="BY720">
            <v>1612.692</v>
          </cell>
          <cell r="BZ720" t="str">
            <v>le55</v>
          </cell>
          <cell r="CF720" t="str">
            <v>Conditioned</v>
          </cell>
          <cell r="CG720">
            <v>1464.694</v>
          </cell>
          <cell r="CH720" t="str">
            <v>WA</v>
          </cell>
          <cell r="CI720" t="str">
            <v>Bottom-Freezer (Including French Door) w/o TTD Ice</v>
          </cell>
          <cell r="CJ720">
            <v>30758.574000000001</v>
          </cell>
          <cell r="CK720" t="b">
            <v>0</v>
          </cell>
          <cell r="CQ720" t="str">
            <v>Unconditioned</v>
          </cell>
          <cell r="CR720">
            <v>4360.1880000000001</v>
          </cell>
          <cell r="CS720" t="str">
            <v>WA</v>
          </cell>
          <cell r="CT720" t="str">
            <v>Chest</v>
          </cell>
          <cell r="CU720">
            <v>69763.008000000002</v>
          </cell>
          <cell r="CV720" t="b">
            <v>0</v>
          </cell>
          <cell r="CZ720">
            <v>1925.059</v>
          </cell>
          <cell r="DA720" t="str">
            <v>OR</v>
          </cell>
          <cell r="DC720" t="str">
            <v>Horizontal Axis</v>
          </cell>
          <cell r="DG720" t="str">
            <v>Electric</v>
          </cell>
          <cell r="DH720">
            <v>2130.886</v>
          </cell>
          <cell r="DI720" t="str">
            <v>MT</v>
          </cell>
          <cell r="DL720" t="str">
            <v>Electric</v>
          </cell>
          <cell r="DM720" t="str">
            <v>Electric</v>
          </cell>
          <cell r="DN720">
            <v>3785.7640000000001</v>
          </cell>
          <cell r="DO720" t="str">
            <v>ID</v>
          </cell>
          <cell r="DS720">
            <v>6932.7380000000003</v>
          </cell>
          <cell r="DT720" t="str">
            <v>OR</v>
          </cell>
          <cell r="DU720" t="str">
            <v>lt32</v>
          </cell>
          <cell r="DX720" t="b">
            <v>1</v>
          </cell>
          <cell r="DY720">
            <v>1524.7619999999999</v>
          </cell>
          <cell r="DZ720" t="str">
            <v>WA</v>
          </cell>
          <cell r="EC720" t="str">
            <v>Desktop</v>
          </cell>
          <cell r="ED720">
            <v>4956.4930000000004</v>
          </cell>
          <cell r="EE720" t="str">
            <v>WA</v>
          </cell>
          <cell r="EH720" t="str">
            <v>le20</v>
          </cell>
          <cell r="EI720">
            <v>1925.059</v>
          </cell>
          <cell r="EJ720" t="str">
            <v>OR</v>
          </cell>
          <cell r="ES720">
            <v>2130.886</v>
          </cell>
          <cell r="ET720" t="str">
            <v>MT</v>
          </cell>
          <cell r="EZ720" t="str">
            <v>WA</v>
          </cell>
          <cell r="FA720" t="str">
            <v>Other</v>
          </cell>
          <cell r="FB720">
            <v>716638.14</v>
          </cell>
          <cell r="FC720">
            <v>1788545.8259999999</v>
          </cell>
          <cell r="FI720" t="str">
            <v>WA</v>
          </cell>
          <cell r="FJ720" t="str">
            <v>Living Room/Family Room</v>
          </cell>
          <cell r="FK720" t="str">
            <v>EISAx</v>
          </cell>
          <cell r="FL720">
            <v>371736.97500000003</v>
          </cell>
          <cell r="FS720" t="str">
            <v>WA</v>
          </cell>
          <cell r="FT720" t="str">
            <v>EISAnqnx</v>
          </cell>
          <cell r="FV720">
            <v>3041900.19</v>
          </cell>
          <cell r="GD720" t="str">
            <v>OR</v>
          </cell>
          <cell r="GE720">
            <v>1485289.3319999999</v>
          </cell>
          <cell r="GF720">
            <v>1467549.72</v>
          </cell>
          <cell r="GI720">
            <v>1</v>
          </cell>
          <cell r="GJ720">
            <v>2</v>
          </cell>
          <cell r="GK720" t="str">
            <v>OR</v>
          </cell>
          <cell r="GL720">
            <v>1612.692</v>
          </cell>
          <cell r="GM720" t="str">
            <v>Pre 1980</v>
          </cell>
          <cell r="GN720">
            <v>0</v>
          </cell>
          <cell r="GQ720">
            <v>7588235.1468240004</v>
          </cell>
          <cell r="GR720">
            <v>53101.915830000005</v>
          </cell>
          <cell r="GU720" t="str">
            <v>Electric FAF</v>
          </cell>
          <cell r="GX720" t="str">
            <v>Baseboard/Wall/Radiant</v>
          </cell>
          <cell r="GY720" t="str">
            <v>WA</v>
          </cell>
          <cell r="GZ720">
            <v>1904.28771972656</v>
          </cell>
        </row>
        <row r="721">
          <cell r="AD721" t="str">
            <v>WA</v>
          </cell>
          <cell r="AH721" t="str">
            <v>WA</v>
          </cell>
          <cell r="AI721" t="str">
            <v>Pre 1980</v>
          </cell>
          <cell r="AJ721">
            <v>2079.9929999999999</v>
          </cell>
          <cell r="AK721" t="b">
            <v>1</v>
          </cell>
          <cell r="AN721" t="str">
            <v>WA</v>
          </cell>
          <cell r="AO721" t="str">
            <v>Heat Pump (Central System)</v>
          </cell>
          <cell r="AP721" t="str">
            <v>1993-2006</v>
          </cell>
          <cell r="AQ721" t="str">
            <v>Crawlspace</v>
          </cell>
          <cell r="AR721">
            <v>4956.49267578125</v>
          </cell>
          <cell r="AU721" t="str">
            <v>No</v>
          </cell>
          <cell r="AV721" t="b">
            <v>1</v>
          </cell>
          <cell r="AX721">
            <v>9883246.3955078125</v>
          </cell>
          <cell r="AY721" t="b">
            <v>0</v>
          </cell>
          <cell r="AZ721">
            <v>1972709.3630735842</v>
          </cell>
          <cell r="BA721">
            <v>1</v>
          </cell>
          <cell r="BB721">
            <v>4956.49267578125</v>
          </cell>
          <cell r="BC721">
            <v>0.99999993458706582</v>
          </cell>
          <cell r="BU721" t="str">
            <v>WA</v>
          </cell>
          <cell r="BV721" t="str">
            <v>1993-2006</v>
          </cell>
          <cell r="BW721" t="str">
            <v>Electric Storage - Inside Conditioned Space</v>
          </cell>
          <cell r="BY721">
            <v>1904.288</v>
          </cell>
          <cell r="BZ721" t="str">
            <v>le55</v>
          </cell>
          <cell r="CF721" t="str">
            <v>Conditioned</v>
          </cell>
          <cell r="CG721">
            <v>1150.8789999999999</v>
          </cell>
          <cell r="CH721" t="str">
            <v>WA</v>
          </cell>
          <cell r="CI721" t="str">
            <v>Bottom-Freezer (Including French Door) w/ TTD Ice</v>
          </cell>
          <cell r="CJ721">
            <v>24168.458999999999</v>
          </cell>
          <cell r="CK721" t="b">
            <v>0</v>
          </cell>
          <cell r="CQ721" t="str">
            <v>Unconditioned</v>
          </cell>
          <cell r="CR721">
            <v>2079.9929999999999</v>
          </cell>
          <cell r="CS721" t="str">
            <v>WA</v>
          </cell>
          <cell r="CT721" t="str">
            <v>Upright</v>
          </cell>
          <cell r="CU721">
            <v>51999.824999999997</v>
          </cell>
          <cell r="CV721" t="b">
            <v>0</v>
          </cell>
          <cell r="CZ721">
            <v>3785.7640000000001</v>
          </cell>
          <cell r="DA721" t="str">
            <v>ID</v>
          </cell>
          <cell r="DC721" t="str">
            <v>Vertical Axis</v>
          </cell>
          <cell r="DG721" t="str">
            <v>Electric</v>
          </cell>
          <cell r="DH721">
            <v>1904.288</v>
          </cell>
          <cell r="DI721" t="str">
            <v>WA</v>
          </cell>
          <cell r="DL721" t="str">
            <v>Electric</v>
          </cell>
          <cell r="DM721" t="str">
            <v>Electric</v>
          </cell>
          <cell r="DN721">
            <v>1192.4649999999999</v>
          </cell>
          <cell r="DO721" t="str">
            <v>ID</v>
          </cell>
          <cell r="DS721">
            <v>1464.694</v>
          </cell>
          <cell r="DT721" t="str">
            <v>WA</v>
          </cell>
          <cell r="DU721" t="str">
            <v>32to46</v>
          </cell>
          <cell r="DX721" t="b">
            <v>0</v>
          </cell>
          <cell r="DY721">
            <v>2003.7159999999999</v>
          </cell>
          <cell r="DZ721" t="str">
            <v>WA</v>
          </cell>
          <cell r="EC721" t="str">
            <v>Laptop</v>
          </cell>
          <cell r="ED721">
            <v>4956.4930000000004</v>
          </cell>
          <cell r="EE721" t="str">
            <v>WA</v>
          </cell>
          <cell r="EH721" t="str">
            <v>le20</v>
          </cell>
          <cell r="EI721">
            <v>1612.692</v>
          </cell>
          <cell r="EJ721" t="str">
            <v>OR</v>
          </cell>
          <cell r="ES721">
            <v>3785.7640000000001</v>
          </cell>
          <cell r="ET721" t="str">
            <v>ID</v>
          </cell>
          <cell r="EZ721" t="str">
            <v>WA</v>
          </cell>
          <cell r="FA721" t="str">
            <v>Bathroom</v>
          </cell>
          <cell r="FB721">
            <v>1069226.6199999999</v>
          </cell>
          <cell r="FC721">
            <v>209451.242</v>
          </cell>
          <cell r="FI721" t="str">
            <v>WA</v>
          </cell>
          <cell r="FJ721" t="str">
            <v>Other</v>
          </cell>
          <cell r="FK721" t="str">
            <v>EISAnqnx</v>
          </cell>
          <cell r="FL721">
            <v>2081727.06</v>
          </cell>
          <cell r="FS721" t="str">
            <v>WA</v>
          </cell>
          <cell r="FT721" t="str">
            <v>EISAq</v>
          </cell>
          <cell r="FV721">
            <v>202793.34599999999</v>
          </cell>
          <cell r="GD721" t="str">
            <v>WA</v>
          </cell>
          <cell r="GE721">
            <v>2997269.9129999997</v>
          </cell>
          <cell r="GF721">
            <v>4679984.25</v>
          </cell>
          <cell r="GI721">
            <v>1</v>
          </cell>
          <cell r="GJ721">
            <v>1</v>
          </cell>
          <cell r="GK721" t="str">
            <v>WA</v>
          </cell>
          <cell r="GL721">
            <v>2079.9929999999999</v>
          </cell>
          <cell r="GM721" t="str">
            <v>Pre 1980</v>
          </cell>
          <cell r="GN721">
            <v>-1</v>
          </cell>
          <cell r="GQ721">
            <v>9452053.950096</v>
          </cell>
          <cell r="GR721">
            <v>1121542.6255650001</v>
          </cell>
          <cell r="GU721" t="str">
            <v>Electric FAF</v>
          </cell>
          <cell r="GX721" t="str">
            <v>Propane/LP</v>
          </cell>
          <cell r="GY721" t="str">
            <v>WA</v>
          </cell>
          <cell r="GZ721">
            <v>1904.28771972656</v>
          </cell>
        </row>
        <row r="722">
          <cell r="AD722" t="str">
            <v>WA</v>
          </cell>
          <cell r="AH722" t="str">
            <v>WA</v>
          </cell>
          <cell r="AI722" t="str">
            <v>1993-2006</v>
          </cell>
          <cell r="AJ722">
            <v>1904.288</v>
          </cell>
          <cell r="AK722" t="b">
            <v>1</v>
          </cell>
          <cell r="AN722" t="str">
            <v>WA</v>
          </cell>
          <cell r="AO722" t="str">
            <v>Wood</v>
          </cell>
          <cell r="AP722" t="str">
            <v>Pre 1980</v>
          </cell>
          <cell r="AQ722" t="str">
            <v>Crawlspace</v>
          </cell>
          <cell r="AR722">
            <v>1086.1262001679299</v>
          </cell>
          <cell r="AU722" t="str">
            <v>No</v>
          </cell>
          <cell r="AV722" t="b">
            <v>0</v>
          </cell>
          <cell r="AX722">
            <v>1906151.4812947169</v>
          </cell>
          <cell r="AY722" t="b">
            <v>0</v>
          </cell>
          <cell r="AZ722">
            <v>1836688.2801629771</v>
          </cell>
          <cell r="BA722" t="str">
            <v/>
          </cell>
          <cell r="BB722" t="str">
            <v/>
          </cell>
          <cell r="BC722">
            <v>0.5420559601100805</v>
          </cell>
          <cell r="BU722" t="str">
            <v>ID</v>
          </cell>
          <cell r="BV722" t="str">
            <v>Pre 1980</v>
          </cell>
          <cell r="BW722" t="str">
            <v>Electric Storage - Outside Conditioned Space - Buffered</v>
          </cell>
          <cell r="BY722">
            <v>3785.7640000000001</v>
          </cell>
          <cell r="BZ722" t="str">
            <v>le55</v>
          </cell>
          <cell r="CF722" t="str">
            <v>Unconditioned</v>
          </cell>
          <cell r="CG722">
            <v>1150.8789999999999</v>
          </cell>
          <cell r="CH722" t="str">
            <v>WA</v>
          </cell>
          <cell r="CI722" t="str">
            <v>Bottom-Freezer (Including French Door) w/o TTD Ice</v>
          </cell>
          <cell r="CJ722">
            <v>21866.700999999997</v>
          </cell>
          <cell r="CK722" t="b">
            <v>0</v>
          </cell>
          <cell r="CQ722" t="str">
            <v>Conditioned</v>
          </cell>
          <cell r="CR722">
            <v>1904.288</v>
          </cell>
          <cell r="CS722" t="str">
            <v>WA</v>
          </cell>
          <cell r="CT722" t="str">
            <v>Chest</v>
          </cell>
          <cell r="CU722">
            <v>34277.184000000001</v>
          </cell>
          <cell r="CV722" t="b">
            <v>0</v>
          </cell>
          <cell r="CZ722">
            <v>3785.7640000000001</v>
          </cell>
          <cell r="DA722" t="str">
            <v>ID</v>
          </cell>
          <cell r="DC722" t="str">
            <v>Vertical Axis</v>
          </cell>
          <cell r="DG722" t="str">
            <v>Propane</v>
          </cell>
          <cell r="DH722">
            <v>1925.059</v>
          </cell>
          <cell r="DI722" t="str">
            <v>OR</v>
          </cell>
          <cell r="DL722" t="str">
            <v>Electric</v>
          </cell>
          <cell r="DM722" t="str">
            <v>Electric</v>
          </cell>
          <cell r="DN722">
            <v>1612.692</v>
          </cell>
          <cell r="DO722" t="str">
            <v>OR</v>
          </cell>
          <cell r="DS722">
            <v>1524.7619999999999</v>
          </cell>
          <cell r="DT722" t="str">
            <v>WA</v>
          </cell>
          <cell r="DU722" t="str">
            <v>lt32</v>
          </cell>
          <cell r="DX722" t="b">
            <v>0</v>
          </cell>
          <cell r="DY722">
            <v>2003.7159999999999</v>
          </cell>
          <cell r="DZ722" t="str">
            <v>WA</v>
          </cell>
          <cell r="EC722" t="str">
            <v>Laptop</v>
          </cell>
          <cell r="ED722">
            <v>4956.4930000000004</v>
          </cell>
          <cell r="EE722" t="str">
            <v>WA</v>
          </cell>
          <cell r="EH722" t="str">
            <v>le20</v>
          </cell>
          <cell r="EI722">
            <v>1612.692</v>
          </cell>
          <cell r="EJ722" t="str">
            <v>OR</v>
          </cell>
          <cell r="ES722">
            <v>1612.692</v>
          </cell>
          <cell r="ET722" t="str">
            <v>OR</v>
          </cell>
          <cell r="EZ722" t="str">
            <v>WA</v>
          </cell>
          <cell r="FA722" t="str">
            <v>Bedrooms</v>
          </cell>
          <cell r="FB722">
            <v>487743.10200000001</v>
          </cell>
          <cell r="FC722">
            <v>585877.6</v>
          </cell>
          <cell r="FI722" t="str">
            <v>OR</v>
          </cell>
          <cell r="FJ722" t="str">
            <v>Bathroom</v>
          </cell>
          <cell r="FK722" t="str">
            <v>EISAnqnx</v>
          </cell>
          <cell r="FL722">
            <v>4159642.8000000003</v>
          </cell>
          <cell r="FS722" t="str">
            <v>WA</v>
          </cell>
          <cell r="FT722" t="str">
            <v>EISAx</v>
          </cell>
          <cell r="FV722">
            <v>2110270.608</v>
          </cell>
          <cell r="GD722" t="str">
            <v>WA</v>
          </cell>
          <cell r="GE722">
            <v>5941378.5599999996</v>
          </cell>
          <cell r="GF722">
            <v>5046363.2</v>
          </cell>
          <cell r="GI722">
            <v>2</v>
          </cell>
          <cell r="GJ722">
            <v>2</v>
          </cell>
          <cell r="GK722" t="str">
            <v>WA</v>
          </cell>
          <cell r="GL722">
            <v>1904.288</v>
          </cell>
          <cell r="GM722" t="str">
            <v>1993-2006</v>
          </cell>
          <cell r="GN722">
            <v>-1</v>
          </cell>
          <cell r="GQ722">
            <v>10888684.506816</v>
          </cell>
          <cell r="GR722">
            <v>2250750.3501440003</v>
          </cell>
          <cell r="GU722" t="str">
            <v>Natural Gas FAF</v>
          </cell>
          <cell r="GX722" t="str">
            <v>None</v>
          </cell>
          <cell r="GY722" t="str">
            <v>OR</v>
          </cell>
          <cell r="GZ722">
            <v>6932.73828125</v>
          </cell>
        </row>
        <row r="723">
          <cell r="AD723" t="str">
            <v>ID</v>
          </cell>
          <cell r="AH723" t="str">
            <v>ID</v>
          </cell>
          <cell r="AI723" t="str">
            <v>1980-1992</v>
          </cell>
          <cell r="AJ723">
            <v>1192.4649999999999</v>
          </cell>
          <cell r="AK723" t="b">
            <v>1</v>
          </cell>
          <cell r="AN723" t="str">
            <v>WA</v>
          </cell>
          <cell r="AO723" t="str">
            <v>Wood</v>
          </cell>
          <cell r="AP723" t="str">
            <v>Pre 1980</v>
          </cell>
          <cell r="AQ723" t="str">
            <v>Basement</v>
          </cell>
          <cell r="AR723">
            <v>917.58937600394302</v>
          </cell>
          <cell r="AU723" t="str">
            <v>No</v>
          </cell>
          <cell r="AV723" t="b">
            <v>0</v>
          </cell>
          <cell r="AX723">
            <v>1610369.35488692</v>
          </cell>
          <cell r="AY723" t="b">
            <v>0</v>
          </cell>
          <cell r="AZ723">
            <v>1551684.9263445879</v>
          </cell>
          <cell r="BA723" t="str">
            <v/>
          </cell>
          <cell r="BB723" t="str">
            <v/>
          </cell>
          <cell r="BC723">
            <v>0.45794382836886216</v>
          </cell>
          <cell r="BU723" t="str">
            <v>ID</v>
          </cell>
          <cell r="BV723" t="str">
            <v>1980-1992</v>
          </cell>
          <cell r="BW723" t="str">
            <v>Electric Storage - Inside Conditioned Space</v>
          </cell>
          <cell r="BY723">
            <v>1192.4649999999999</v>
          </cell>
          <cell r="BZ723" t="str">
            <v>le55</v>
          </cell>
          <cell r="CF723" t="str">
            <v>Conditioned</v>
          </cell>
          <cell r="CG723">
            <v>4956.4930000000004</v>
          </cell>
          <cell r="CH723" t="str">
            <v>WA</v>
          </cell>
          <cell r="CI723" t="str">
            <v>Side-by-Side w/ TTD Ice</v>
          </cell>
          <cell r="CJ723">
            <v>123912.32500000001</v>
          </cell>
          <cell r="CK723" t="b">
            <v>0</v>
          </cell>
          <cell r="CQ723" t="str">
            <v>Conditioned</v>
          </cell>
          <cell r="CR723">
            <v>1904.288</v>
          </cell>
          <cell r="CS723" t="str">
            <v>WA</v>
          </cell>
          <cell r="CT723" t="str">
            <v>Chest</v>
          </cell>
          <cell r="CU723">
            <v>22851.455999999998</v>
          </cell>
          <cell r="CV723" t="b">
            <v>0</v>
          </cell>
          <cell r="CZ723">
            <v>2130.886</v>
          </cell>
          <cell r="DA723" t="str">
            <v>MT</v>
          </cell>
          <cell r="DC723" t="str">
            <v>Vertical Axis</v>
          </cell>
          <cell r="DG723" t="str">
            <v>Electric</v>
          </cell>
          <cell r="DH723">
            <v>3785.7640000000001</v>
          </cell>
          <cell r="DI723" t="str">
            <v>ID</v>
          </cell>
          <cell r="DL723" t="str">
            <v>Electric</v>
          </cell>
          <cell r="DM723" t="str">
            <v>Electric</v>
          </cell>
          <cell r="DN723">
            <v>2079.9929999999999</v>
          </cell>
          <cell r="DO723" t="str">
            <v>WA</v>
          </cell>
          <cell r="DS723">
            <v>1524.7619999999999</v>
          </cell>
          <cell r="DT723" t="str">
            <v>WA</v>
          </cell>
          <cell r="DU723" t="str">
            <v>32to46</v>
          </cell>
          <cell r="DX723" t="b">
            <v>1</v>
          </cell>
          <cell r="DY723">
            <v>2003.7159999999999</v>
          </cell>
          <cell r="DZ723" t="str">
            <v>WA</v>
          </cell>
          <cell r="EC723" t="str">
            <v>Laptop</v>
          </cell>
          <cell r="ED723">
            <v>4956.4930000000004</v>
          </cell>
          <cell r="EE723" t="str">
            <v>WA</v>
          </cell>
          <cell r="EH723" t="str">
            <v>le20</v>
          </cell>
          <cell r="EI723">
            <v>1612.692</v>
          </cell>
          <cell r="EJ723" t="str">
            <v>OR</v>
          </cell>
          <cell r="ES723">
            <v>2130.886</v>
          </cell>
          <cell r="ET723" t="str">
            <v>MT</v>
          </cell>
          <cell r="EZ723" t="str">
            <v>WA</v>
          </cell>
          <cell r="FA723" t="str">
            <v>Exterior</v>
          </cell>
          <cell r="FB723">
            <v>0</v>
          </cell>
          <cell r="FC723">
            <v>0</v>
          </cell>
          <cell r="FI723" t="str">
            <v>OR</v>
          </cell>
          <cell r="FJ723" t="str">
            <v>Bathroom</v>
          </cell>
          <cell r="FK723" t="str">
            <v>EISAx</v>
          </cell>
          <cell r="FL723">
            <v>3466369</v>
          </cell>
          <cell r="FS723" t="str">
            <v>WA</v>
          </cell>
          <cell r="FT723" t="str">
            <v>EISAnqnx</v>
          </cell>
          <cell r="FV723">
            <v>437334.01999999996</v>
          </cell>
          <cell r="GD723" t="str">
            <v>ID</v>
          </cell>
          <cell r="GE723">
            <v>8669220.5499999989</v>
          </cell>
          <cell r="GF723">
            <v>4960654.3999999994</v>
          </cell>
          <cell r="GI723">
            <v>2</v>
          </cell>
          <cell r="GJ723">
            <v>2</v>
          </cell>
          <cell r="GK723" t="str">
            <v>ID</v>
          </cell>
          <cell r="GL723">
            <v>1192.4649999999999</v>
          </cell>
          <cell r="GM723" t="str">
            <v>1980-1992</v>
          </cell>
          <cell r="GN723">
            <v>0</v>
          </cell>
          <cell r="GQ723">
            <v>8532965.9217050001</v>
          </cell>
          <cell r="GR723">
            <v>735443.84526249988</v>
          </cell>
          <cell r="GU723" t="str">
            <v>Natural Gas FAF</v>
          </cell>
          <cell r="GX723" t="str">
            <v>Baseboard/Wall/Radiant</v>
          </cell>
          <cell r="GY723" t="str">
            <v>ID</v>
          </cell>
          <cell r="GZ723">
            <v>3785.76440429688</v>
          </cell>
        </row>
        <row r="724">
          <cell r="AD724" t="str">
            <v>MT</v>
          </cell>
          <cell r="AH724" t="str">
            <v>MT</v>
          </cell>
          <cell r="AI724" t="str">
            <v>Pre 1980</v>
          </cell>
          <cell r="AJ724">
            <v>2130.886</v>
          </cell>
          <cell r="AK724" t="b">
            <v>1</v>
          </cell>
          <cell r="AN724" t="str">
            <v>WA</v>
          </cell>
          <cell r="AO724" t="str">
            <v>Natural Gas FAF</v>
          </cell>
          <cell r="AP724" t="str">
            <v>Pre 1980</v>
          </cell>
          <cell r="AQ724" t="str">
            <v>Crawlspace</v>
          </cell>
          <cell r="AR724">
            <v>1086.1262001679299</v>
          </cell>
          <cell r="AU724" t="str">
            <v>No</v>
          </cell>
          <cell r="AV724" t="b">
            <v>1</v>
          </cell>
          <cell r="AX724">
            <v>1906151.4812947169</v>
          </cell>
          <cell r="AY724" t="b">
            <v>0</v>
          </cell>
          <cell r="AZ724">
            <v>1836688.2801629771</v>
          </cell>
          <cell r="BA724">
            <v>0.54205607476635453</v>
          </cell>
          <cell r="BB724">
            <v>1086.1262001679299</v>
          </cell>
          <cell r="BC724">
            <v>0.5420559601100805</v>
          </cell>
          <cell r="BU724" t="str">
            <v>OR</v>
          </cell>
          <cell r="BV724" t="str">
            <v>1980-1992</v>
          </cell>
          <cell r="BW724" t="str">
            <v>Electric Storage - Outside Conditioned Space - Buffered</v>
          </cell>
          <cell r="BY724">
            <v>1612.692</v>
          </cell>
          <cell r="BZ724" t="str">
            <v>le55</v>
          </cell>
          <cell r="CF724" t="str">
            <v>Conditioned</v>
          </cell>
          <cell r="CG724">
            <v>4956.4930000000004</v>
          </cell>
          <cell r="CH724" t="str">
            <v>WA</v>
          </cell>
          <cell r="CI724" t="str">
            <v>Refrigerator Only</v>
          </cell>
          <cell r="CJ724">
            <v>24782.465000000004</v>
          </cell>
          <cell r="CK724" t="b">
            <v>0</v>
          </cell>
          <cell r="CQ724" t="str">
            <v>Conditioned</v>
          </cell>
          <cell r="CR724">
            <v>1144.6790000000001</v>
          </cell>
          <cell r="CS724" t="str">
            <v>MT</v>
          </cell>
          <cell r="CT724" t="str">
            <v>Chest</v>
          </cell>
          <cell r="CU724">
            <v>28616.975000000002</v>
          </cell>
          <cell r="CV724" t="b">
            <v>0</v>
          </cell>
          <cell r="CZ724">
            <v>3785.7640000000001</v>
          </cell>
          <cell r="DA724" t="str">
            <v>ID</v>
          </cell>
          <cell r="DC724" t="str">
            <v>Vertical Axis</v>
          </cell>
          <cell r="DG724" t="str">
            <v>Electric</v>
          </cell>
          <cell r="DH724">
            <v>3785.7640000000001</v>
          </cell>
          <cell r="DI724" t="str">
            <v>ID</v>
          </cell>
          <cell r="DL724" t="str">
            <v>Electric</v>
          </cell>
          <cell r="DM724" t="str">
            <v>Electric</v>
          </cell>
          <cell r="DN724">
            <v>1904.288</v>
          </cell>
          <cell r="DO724" t="str">
            <v>WA</v>
          </cell>
          <cell r="DS724">
            <v>1464.694</v>
          </cell>
          <cell r="DT724" t="str">
            <v>WA</v>
          </cell>
          <cell r="DU724" t="str">
            <v>lt32</v>
          </cell>
          <cell r="DX724" t="b">
            <v>1</v>
          </cell>
          <cell r="DY724">
            <v>2003.7159999999999</v>
          </cell>
          <cell r="DZ724" t="str">
            <v>WA</v>
          </cell>
          <cell r="EC724" t="str">
            <v>Laptop</v>
          </cell>
          <cell r="ED724">
            <v>2003.7159999999999</v>
          </cell>
          <cell r="EE724" t="str">
            <v>WA</v>
          </cell>
          <cell r="EH724" t="str">
            <v>le20</v>
          </cell>
          <cell r="EI724">
            <v>3785.7640000000001</v>
          </cell>
          <cell r="EJ724" t="str">
            <v>ID</v>
          </cell>
          <cell r="ES724">
            <v>2130.886</v>
          </cell>
          <cell r="ET724" t="str">
            <v>MT</v>
          </cell>
          <cell r="EZ724" t="str">
            <v>WA</v>
          </cell>
          <cell r="FA724" t="str">
            <v>Garage</v>
          </cell>
          <cell r="FB724">
            <v>744064.55200000003</v>
          </cell>
          <cell r="FC724">
            <v>771893.73800000001</v>
          </cell>
          <cell r="FI724" t="str">
            <v>OR</v>
          </cell>
          <cell r="FJ724" t="str">
            <v>Bedrooms</v>
          </cell>
          <cell r="FK724" t="str">
            <v>EISAnqnx</v>
          </cell>
          <cell r="FL724">
            <v>1594529.74</v>
          </cell>
          <cell r="FS724" t="str">
            <v>WA</v>
          </cell>
          <cell r="FT724" t="str">
            <v>EISAq</v>
          </cell>
          <cell r="FV724">
            <v>498330.60699999996</v>
          </cell>
          <cell r="GD724" t="str">
            <v>MT</v>
          </cell>
          <cell r="GE724">
            <v>3057821.41</v>
          </cell>
          <cell r="GF724">
            <v>3912306.696</v>
          </cell>
          <cell r="GI724">
            <v>3</v>
          </cell>
          <cell r="GJ724">
            <v>2</v>
          </cell>
          <cell r="GK724" t="str">
            <v>MT</v>
          </cell>
          <cell r="GL724">
            <v>2130.886</v>
          </cell>
          <cell r="GM724" t="str">
            <v>Pre 1980</v>
          </cell>
          <cell r="GN724">
            <v>0</v>
          </cell>
          <cell r="GQ724">
            <v>16829716.319139998</v>
          </cell>
          <cell r="GR724">
            <v>1190557.9714900001</v>
          </cell>
          <cell r="GU724" t="str">
            <v>Heat Pump (Central System)</v>
          </cell>
          <cell r="GX724" t="str">
            <v>None</v>
          </cell>
          <cell r="GY724" t="str">
            <v>MT</v>
          </cell>
          <cell r="GZ724">
            <v>1144.67944335938</v>
          </cell>
        </row>
        <row r="725">
          <cell r="AD725" t="str">
            <v>WA</v>
          </cell>
          <cell r="AH725" t="str">
            <v>WA</v>
          </cell>
          <cell r="AI725" t="str">
            <v>Pre 1980</v>
          </cell>
          <cell r="AJ725">
            <v>1904.288</v>
          </cell>
          <cell r="AK725" t="b">
            <v>1</v>
          </cell>
          <cell r="AN725" t="str">
            <v>WA</v>
          </cell>
          <cell r="AO725" t="str">
            <v>Natural Gas FAF</v>
          </cell>
          <cell r="AP725" t="str">
            <v>Pre 1980</v>
          </cell>
          <cell r="AQ725" t="str">
            <v>Basement</v>
          </cell>
          <cell r="AR725">
            <v>917.58937600394302</v>
          </cell>
          <cell r="AU725" t="str">
            <v>No</v>
          </cell>
          <cell r="AV725" t="b">
            <v>1</v>
          </cell>
          <cell r="AX725">
            <v>1610369.35488692</v>
          </cell>
          <cell r="AY725" t="b">
            <v>0</v>
          </cell>
          <cell r="AZ725">
            <v>1551684.9263445879</v>
          </cell>
          <cell r="BA725">
            <v>0.45794392523364547</v>
          </cell>
          <cell r="BB725">
            <v>917.58937600394302</v>
          </cell>
          <cell r="BC725">
            <v>0.45794382836886216</v>
          </cell>
          <cell r="BU725" t="str">
            <v>WA</v>
          </cell>
          <cell r="BV725" t="str">
            <v>1993-2006</v>
          </cell>
          <cell r="BW725" t="str">
            <v>Gas Storage Outside Conditioned Space</v>
          </cell>
          <cell r="BY725">
            <v>2079.9929999999999</v>
          </cell>
          <cell r="BZ725" t="str">
            <v>le55</v>
          </cell>
          <cell r="CF725" t="str">
            <v>Conditioned</v>
          </cell>
          <cell r="CG725">
            <v>1524.7619999999999</v>
          </cell>
          <cell r="CH725" t="str">
            <v>WA</v>
          </cell>
          <cell r="CI725" t="str">
            <v>Top-Freezer w/o TTD Ice</v>
          </cell>
          <cell r="CJ725">
            <v>28970.477999999999</v>
          </cell>
          <cell r="CK725" t="b">
            <v>0</v>
          </cell>
          <cell r="CQ725" t="str">
            <v>Unconditioned</v>
          </cell>
          <cell r="CR725">
            <v>1904.288</v>
          </cell>
          <cell r="CS725" t="str">
            <v>WA</v>
          </cell>
          <cell r="CT725" t="str">
            <v>Chest</v>
          </cell>
          <cell r="CU725">
            <v>45702.911999999997</v>
          </cell>
          <cell r="CV725" t="b">
            <v>0</v>
          </cell>
          <cell r="CZ725">
            <v>2079.9929999999999</v>
          </cell>
          <cell r="DA725" t="str">
            <v>WA</v>
          </cell>
          <cell r="DC725" t="str">
            <v>Vertical Axis</v>
          </cell>
          <cell r="DG725" t="str">
            <v>Electric</v>
          </cell>
          <cell r="DH725">
            <v>2130.886</v>
          </cell>
          <cell r="DI725" t="str">
            <v>MT</v>
          </cell>
          <cell r="DL725" t="str">
            <v>Electric</v>
          </cell>
          <cell r="DM725" t="str">
            <v>Electric</v>
          </cell>
          <cell r="DN725">
            <v>2079.9929999999999</v>
          </cell>
          <cell r="DO725" t="str">
            <v>WA</v>
          </cell>
          <cell r="DS725">
            <v>1464.694</v>
          </cell>
          <cell r="DT725" t="str">
            <v>WA</v>
          </cell>
          <cell r="DU725" t="str">
            <v>32to46</v>
          </cell>
          <cell r="DX725" t="b">
            <v>0</v>
          </cell>
          <cell r="DY725">
            <v>2003.7159999999999</v>
          </cell>
          <cell r="DZ725" t="str">
            <v>WA</v>
          </cell>
          <cell r="EC725" t="str">
            <v>Laptop</v>
          </cell>
          <cell r="ED725">
            <v>2003.7159999999999</v>
          </cell>
          <cell r="EE725" t="str">
            <v>WA</v>
          </cell>
          <cell r="EH725" t="str">
            <v>le20</v>
          </cell>
          <cell r="EI725">
            <v>3785.7640000000001</v>
          </cell>
          <cell r="EJ725" t="str">
            <v>ID</v>
          </cell>
          <cell r="ES725">
            <v>1925.059</v>
          </cell>
          <cell r="ET725" t="str">
            <v>OR</v>
          </cell>
          <cell r="EZ725" t="str">
            <v>WA</v>
          </cell>
          <cell r="FA725" t="str">
            <v>Kitchen</v>
          </cell>
          <cell r="FB725">
            <v>256321.44999999998</v>
          </cell>
          <cell r="FC725">
            <v>232886.34599999999</v>
          </cell>
          <cell r="FI725" t="str">
            <v>OR</v>
          </cell>
          <cell r="FJ725" t="str">
            <v>Exterior</v>
          </cell>
          <cell r="FK725" t="str">
            <v>EISAnqnx</v>
          </cell>
          <cell r="FL725">
            <v>2079821.4000000001</v>
          </cell>
          <cell r="FS725" t="str">
            <v>WA</v>
          </cell>
          <cell r="FT725" t="str">
            <v>EISAx</v>
          </cell>
          <cell r="FV725">
            <v>2157898.125</v>
          </cell>
          <cell r="GD725" t="str">
            <v>WA</v>
          </cell>
          <cell r="GE725">
            <v>1531047.5519999999</v>
          </cell>
          <cell r="GF725">
            <v>3391536.9279999998</v>
          </cell>
          <cell r="GI725">
            <v>2</v>
          </cell>
          <cell r="GJ725">
            <v>3</v>
          </cell>
          <cell r="GK725" t="str">
            <v>WA</v>
          </cell>
          <cell r="GL725">
            <v>1904.288</v>
          </cell>
          <cell r="GM725" t="str">
            <v>Pre 1980</v>
          </cell>
          <cell r="GN725">
            <v>0</v>
          </cell>
          <cell r="GQ725">
            <v>12424170.954144001</v>
          </cell>
          <cell r="GR725">
            <v>1518641.11568</v>
          </cell>
          <cell r="GU725" t="str">
            <v>Natural Gas Other</v>
          </cell>
          <cell r="GX725" t="str">
            <v>Wood</v>
          </cell>
          <cell r="GY725" t="str">
            <v>MT</v>
          </cell>
          <cell r="GZ725">
            <v>2130.88647460938</v>
          </cell>
        </row>
        <row r="726">
          <cell r="AD726" t="str">
            <v>OR</v>
          </cell>
          <cell r="AH726" t="str">
            <v>OR</v>
          </cell>
          <cell r="AI726" t="str">
            <v>Pre 1980</v>
          </cell>
          <cell r="AJ726">
            <v>1925.059</v>
          </cell>
          <cell r="AK726" t="b">
            <v>1</v>
          </cell>
          <cell r="AN726" t="str">
            <v>WA</v>
          </cell>
          <cell r="AO726" t="str">
            <v>Wood</v>
          </cell>
          <cell r="AP726" t="str">
            <v>Pre 1980</v>
          </cell>
          <cell r="AQ726" t="str">
            <v>Slab on Grade</v>
          </cell>
          <cell r="AR726">
            <v>4956.49267578125</v>
          </cell>
          <cell r="AU726" t="str">
            <v>No</v>
          </cell>
          <cell r="AV726" t="b">
            <v>0</v>
          </cell>
          <cell r="AX726">
            <v>9456988.025390625</v>
          </cell>
          <cell r="AY726" t="b">
            <v>0</v>
          </cell>
          <cell r="AZ726">
            <v>3111834.7966357423</v>
          </cell>
          <cell r="BA726" t="str">
            <v/>
          </cell>
          <cell r="BB726" t="str">
            <v/>
          </cell>
          <cell r="BC726">
            <v>0.99999993458706582</v>
          </cell>
          <cell r="BU726" t="str">
            <v>WA</v>
          </cell>
          <cell r="BV726" t="str">
            <v>1993-2006</v>
          </cell>
          <cell r="BW726" t="str">
            <v>Electric Storage - Inside Conditioned Space</v>
          </cell>
          <cell r="BY726">
            <v>1904.288</v>
          </cell>
          <cell r="BZ726" t="str">
            <v>le55</v>
          </cell>
          <cell r="CF726" t="str">
            <v>Conditioned</v>
          </cell>
          <cell r="CG726">
            <v>1188.027</v>
          </cell>
          <cell r="CH726" t="str">
            <v>OR</v>
          </cell>
          <cell r="CI726" t="str">
            <v>Top-Freezer w/o TTD Ice</v>
          </cell>
          <cell r="CJ726">
            <v>21384.486000000001</v>
          </cell>
          <cell r="CK726" t="b">
            <v>0</v>
          </cell>
          <cell r="CQ726" t="str">
            <v>Unconditioned</v>
          </cell>
          <cell r="CR726">
            <v>1925.059</v>
          </cell>
          <cell r="CS726" t="str">
            <v>OR</v>
          </cell>
          <cell r="CT726" t="str">
            <v>Upright</v>
          </cell>
          <cell r="CU726">
            <v>38501.18</v>
          </cell>
          <cell r="CV726" t="b">
            <v>0</v>
          </cell>
          <cell r="CZ726">
            <v>1144.6790000000001</v>
          </cell>
          <cell r="DA726" t="str">
            <v>MT</v>
          </cell>
          <cell r="DC726" t="str">
            <v>Vertical Axis</v>
          </cell>
          <cell r="DG726" t="str">
            <v>Electric</v>
          </cell>
          <cell r="DH726">
            <v>3785.7640000000001</v>
          </cell>
          <cell r="DI726" t="str">
            <v>ID</v>
          </cell>
          <cell r="DL726" t="str">
            <v>Electric</v>
          </cell>
          <cell r="DM726" t="str">
            <v>Electric</v>
          </cell>
          <cell r="DN726">
            <v>3785.7640000000001</v>
          </cell>
          <cell r="DO726" t="str">
            <v>ID</v>
          </cell>
          <cell r="DS726">
            <v>4956.4930000000004</v>
          </cell>
          <cell r="DT726" t="str">
            <v>WA</v>
          </cell>
          <cell r="DU726" t="str">
            <v>lt32</v>
          </cell>
          <cell r="DX726" t="b">
            <v>1</v>
          </cell>
          <cell r="DY726">
            <v>2003.7159999999999</v>
          </cell>
          <cell r="DZ726" t="str">
            <v>WA</v>
          </cell>
          <cell r="EC726" t="str">
            <v>Laptop</v>
          </cell>
          <cell r="ED726">
            <v>2003.7159999999999</v>
          </cell>
          <cell r="EE726" t="str">
            <v>WA</v>
          </cell>
          <cell r="EH726" t="str">
            <v>le20</v>
          </cell>
          <cell r="EI726">
            <v>2130.886</v>
          </cell>
          <cell r="EJ726" t="str">
            <v>MT</v>
          </cell>
          <cell r="ES726">
            <v>1612.692</v>
          </cell>
          <cell r="ET726" t="str">
            <v>OR</v>
          </cell>
          <cell r="EZ726" t="str">
            <v>WA</v>
          </cell>
          <cell r="FA726" t="str">
            <v>Living Room/Family Room</v>
          </cell>
          <cell r="FB726">
            <v>730882.30599999998</v>
          </cell>
          <cell r="FC726">
            <v>760176.18599999999</v>
          </cell>
          <cell r="FI726" t="str">
            <v>OR</v>
          </cell>
          <cell r="FJ726" t="str">
            <v>Exterior</v>
          </cell>
          <cell r="FK726" t="str">
            <v>EISAx</v>
          </cell>
          <cell r="FL726">
            <v>1039910.7000000001</v>
          </cell>
          <cell r="FS726" t="str">
            <v>WA</v>
          </cell>
          <cell r="FT726" t="str">
            <v>EISAnqnx</v>
          </cell>
          <cell r="FV726">
            <v>5650402.0200000005</v>
          </cell>
          <cell r="GD726" t="str">
            <v>OR</v>
          </cell>
          <cell r="GE726">
            <v>4664417.9569999995</v>
          </cell>
          <cell r="GF726">
            <v>1940459.4720000001</v>
          </cell>
          <cell r="GI726">
            <v>2</v>
          </cell>
          <cell r="GJ726">
            <v>2</v>
          </cell>
          <cell r="GK726" t="str">
            <v>OR</v>
          </cell>
          <cell r="GL726">
            <v>1925.059</v>
          </cell>
          <cell r="GM726" t="str">
            <v>Pre 1980</v>
          </cell>
          <cell r="GN726">
            <v>0</v>
          </cell>
          <cell r="GQ726">
            <v>12393150.605377</v>
          </cell>
          <cell r="GR726">
            <v>1338652.3400675</v>
          </cell>
          <cell r="GU726" t="str">
            <v>Wood</v>
          </cell>
          <cell r="GX726" t="str">
            <v>Wood</v>
          </cell>
          <cell r="GY726" t="str">
            <v>WA</v>
          </cell>
          <cell r="GZ726">
            <v>1904.28771972656</v>
          </cell>
        </row>
        <row r="727">
          <cell r="AD727" t="str">
            <v>OR</v>
          </cell>
          <cell r="AH727" t="str">
            <v>OR</v>
          </cell>
          <cell r="AI727" t="str">
            <v>Pre 1980</v>
          </cell>
          <cell r="AJ727">
            <v>8264.9449999999997</v>
          </cell>
          <cell r="AK727" t="b">
            <v>1</v>
          </cell>
          <cell r="AN727" t="str">
            <v>WA</v>
          </cell>
          <cell r="AO727" t="str">
            <v>Natural Gas FAF</v>
          </cell>
          <cell r="AP727" t="str">
            <v>Pre 1980</v>
          </cell>
          <cell r="AQ727" t="str">
            <v>Slab on Grade</v>
          </cell>
          <cell r="AR727">
            <v>4956.49267578125</v>
          </cell>
          <cell r="AU727" t="str">
            <v>No</v>
          </cell>
          <cell r="AV727" t="b">
            <v>1</v>
          </cell>
          <cell r="AX727">
            <v>9456988.025390625</v>
          </cell>
          <cell r="AY727" t="b">
            <v>0</v>
          </cell>
          <cell r="AZ727">
            <v>3111834.7966357423</v>
          </cell>
          <cell r="BA727">
            <v>1</v>
          </cell>
          <cell r="BB727">
            <v>4956.49267578125</v>
          </cell>
          <cell r="BC727">
            <v>0.99999993458706582</v>
          </cell>
          <cell r="BU727" t="str">
            <v>WA</v>
          </cell>
          <cell r="BV727" t="str">
            <v>Pre 1980</v>
          </cell>
          <cell r="BW727" t="str">
            <v>Electric Storage - Inside Conditioned Space</v>
          </cell>
          <cell r="BY727">
            <v>2079.9929999999999</v>
          </cell>
          <cell r="BZ727" t="str">
            <v>le55</v>
          </cell>
          <cell r="CF727" t="str">
            <v>Conditioned</v>
          </cell>
          <cell r="CG727">
            <v>6932.7380000000003</v>
          </cell>
          <cell r="CH727" t="str">
            <v>OR</v>
          </cell>
          <cell r="CI727" t="str">
            <v>Top-Freezer w/ TTD Ice</v>
          </cell>
          <cell r="CJ727">
            <v>138654.76</v>
          </cell>
          <cell r="CK727" t="b">
            <v>0</v>
          </cell>
          <cell r="CQ727" t="str">
            <v>Unconditioned</v>
          </cell>
          <cell r="CR727">
            <v>1925.059</v>
          </cell>
          <cell r="CS727" t="str">
            <v>OR</v>
          </cell>
          <cell r="CT727" t="str">
            <v>Chest</v>
          </cell>
          <cell r="CU727">
            <v>38501.18</v>
          </cell>
          <cell r="CV727" t="b">
            <v>0</v>
          </cell>
          <cell r="CZ727">
            <v>2130.886</v>
          </cell>
          <cell r="DA727" t="str">
            <v>MT</v>
          </cell>
          <cell r="DC727" t="str">
            <v>Horizontal Axis</v>
          </cell>
          <cell r="DG727" t="str">
            <v>Electric</v>
          </cell>
          <cell r="DH727">
            <v>2079.9929999999999</v>
          </cell>
          <cell r="DI727" t="str">
            <v>WA</v>
          </cell>
          <cell r="DL727" t="str">
            <v>Electric</v>
          </cell>
          <cell r="DM727" t="str">
            <v>Electric</v>
          </cell>
          <cell r="DN727">
            <v>1192.4649999999999</v>
          </cell>
          <cell r="DO727" t="str">
            <v>ID</v>
          </cell>
          <cell r="DS727">
            <v>4956.4930000000004</v>
          </cell>
          <cell r="DT727" t="str">
            <v>WA</v>
          </cell>
          <cell r="DU727" t="str">
            <v>lt32</v>
          </cell>
          <cell r="DX727" t="b">
            <v>1</v>
          </cell>
          <cell r="DY727">
            <v>2003.7159999999999</v>
          </cell>
          <cell r="DZ727" t="str">
            <v>WA</v>
          </cell>
          <cell r="EC727" t="str">
            <v>Laptop</v>
          </cell>
          <cell r="ED727">
            <v>6932.7380000000003</v>
          </cell>
          <cell r="EE727" t="str">
            <v>OR</v>
          </cell>
          <cell r="EH727" t="str">
            <v>gt20</v>
          </cell>
          <cell r="EI727">
            <v>1904.288</v>
          </cell>
          <cell r="EJ727" t="str">
            <v>WA</v>
          </cell>
          <cell r="ES727">
            <v>1612.692</v>
          </cell>
          <cell r="ET727" t="str">
            <v>OR</v>
          </cell>
          <cell r="EZ727" t="str">
            <v>WA</v>
          </cell>
          <cell r="FA727" t="str">
            <v>Other</v>
          </cell>
          <cell r="FB727">
            <v>651788.82999999996</v>
          </cell>
          <cell r="FC727">
            <v>783611.28999999992</v>
          </cell>
          <cell r="FI727" t="str">
            <v>OR</v>
          </cell>
          <cell r="FJ727" t="str">
            <v>Garage</v>
          </cell>
          <cell r="FK727" t="str">
            <v>EISAnqnx</v>
          </cell>
          <cell r="FL727">
            <v>1386547.6</v>
          </cell>
          <cell r="FS727" t="str">
            <v>WA</v>
          </cell>
          <cell r="FT727" t="str">
            <v>EISAq</v>
          </cell>
          <cell r="FV727">
            <v>3182068.5060000001</v>
          </cell>
          <cell r="GD727" t="str">
            <v>OR</v>
          </cell>
          <cell r="GE727">
            <v>3967173.5999999996</v>
          </cell>
          <cell r="GF727">
            <v>3173738.88</v>
          </cell>
          <cell r="GI727">
            <v>1</v>
          </cell>
          <cell r="GJ727">
            <v>1</v>
          </cell>
          <cell r="GK727" t="str">
            <v>OR</v>
          </cell>
          <cell r="GL727">
            <v>8264.9449999999997</v>
          </cell>
          <cell r="GM727" t="str">
            <v>Pre 1980</v>
          </cell>
          <cell r="GN727">
            <v>-1</v>
          </cell>
          <cell r="GQ727">
            <v>38889227.537289999</v>
          </cell>
          <cell r="GR727">
            <v>272143.97648750001</v>
          </cell>
          <cell r="GU727" t="str">
            <v>Wood</v>
          </cell>
          <cell r="GX727" t="str">
            <v>None</v>
          </cell>
          <cell r="GY727" t="str">
            <v>MT</v>
          </cell>
          <cell r="GZ727">
            <v>1144.67944335938</v>
          </cell>
        </row>
        <row r="728">
          <cell r="AD728" t="str">
            <v>ID</v>
          </cell>
          <cell r="AH728" t="str">
            <v>ID</v>
          </cell>
          <cell r="AI728" t="str">
            <v>1993-2006</v>
          </cell>
          <cell r="AJ728">
            <v>3785.7640000000001</v>
          </cell>
          <cell r="AK728" t="b">
            <v>1</v>
          </cell>
          <cell r="AN728" t="str">
            <v>WA</v>
          </cell>
          <cell r="AO728" t="str">
            <v>Baseboard/Wall/Radiant</v>
          </cell>
          <cell r="AP728" t="str">
            <v>Pre 1980</v>
          </cell>
          <cell r="AQ728" t="str">
            <v>Crawlspace</v>
          </cell>
          <cell r="AR728">
            <v>2003.71557617188</v>
          </cell>
          <cell r="AU728" t="str">
            <v>No</v>
          </cell>
          <cell r="AV728" t="b">
            <v>0</v>
          </cell>
          <cell r="AX728">
            <v>2208094.5649414118</v>
          </cell>
          <cell r="AY728" t="b">
            <v>0</v>
          </cell>
          <cell r="AZ728">
            <v>712498.01578603685</v>
          </cell>
          <cell r="BA728" t="str">
            <v/>
          </cell>
          <cell r="BB728" t="str">
            <v/>
          </cell>
          <cell r="BC728">
            <v>0.99999978847894622</v>
          </cell>
          <cell r="BU728" t="str">
            <v>ID</v>
          </cell>
          <cell r="BV728" t="str">
            <v>Pre 1980</v>
          </cell>
          <cell r="BW728" t="str">
            <v>Gas Storage Inside Conditioned Space</v>
          </cell>
          <cell r="BY728">
            <v>3785.7640000000001</v>
          </cell>
          <cell r="BZ728" t="str">
            <v>le55</v>
          </cell>
          <cell r="CF728" t="str">
            <v>Unconditioned</v>
          </cell>
          <cell r="CG728">
            <v>2003.7159999999999</v>
          </cell>
          <cell r="CH728" t="str">
            <v>WA</v>
          </cell>
          <cell r="CI728" t="str">
            <v>Top-Freezer w/o TTD Ice</v>
          </cell>
          <cell r="CJ728">
            <v>20037.16</v>
          </cell>
          <cell r="CK728" t="b">
            <v>0</v>
          </cell>
          <cell r="CQ728" t="str">
            <v>Unconditioned</v>
          </cell>
          <cell r="CR728">
            <v>3785.7640000000001</v>
          </cell>
          <cell r="CS728" t="str">
            <v>ID</v>
          </cell>
          <cell r="CT728" t="str">
            <v>Upright</v>
          </cell>
          <cell r="CU728">
            <v>53000.696000000004</v>
          </cell>
          <cell r="CV728" t="b">
            <v>0</v>
          </cell>
          <cell r="CZ728">
            <v>1192.4649999999999</v>
          </cell>
          <cell r="DA728" t="str">
            <v>ID</v>
          </cell>
          <cell r="DC728" t="str">
            <v>Horizontal Axis</v>
          </cell>
          <cell r="DG728" t="str">
            <v>Electric</v>
          </cell>
          <cell r="DH728">
            <v>1144.6790000000001</v>
          </cell>
          <cell r="DI728" t="str">
            <v>MT</v>
          </cell>
          <cell r="DL728" t="str">
            <v>Electric</v>
          </cell>
          <cell r="DM728" t="str">
            <v>Electric</v>
          </cell>
          <cell r="DN728">
            <v>1192.4649999999999</v>
          </cell>
          <cell r="DO728" t="str">
            <v>ID</v>
          </cell>
          <cell r="DS728">
            <v>4956.4930000000004</v>
          </cell>
          <cell r="DT728" t="str">
            <v>WA</v>
          </cell>
          <cell r="DU728" t="str">
            <v>lt32</v>
          </cell>
          <cell r="DX728" t="b">
            <v>0</v>
          </cell>
          <cell r="DY728">
            <v>2003.7159999999999</v>
          </cell>
          <cell r="DZ728" t="str">
            <v>WA</v>
          </cell>
          <cell r="EC728" t="str">
            <v>Laptop</v>
          </cell>
          <cell r="ED728">
            <v>2003.7159999999999</v>
          </cell>
          <cell r="EE728" t="str">
            <v>WA</v>
          </cell>
          <cell r="EH728" t="str">
            <v>le20</v>
          </cell>
          <cell r="EI728">
            <v>1612.692</v>
          </cell>
          <cell r="EJ728" t="str">
            <v>OR</v>
          </cell>
          <cell r="ES728">
            <v>3785.7640000000001</v>
          </cell>
          <cell r="ET728" t="str">
            <v>ID</v>
          </cell>
          <cell r="EZ728" t="str">
            <v>WA</v>
          </cell>
          <cell r="FA728" t="str">
            <v>Bathroom</v>
          </cell>
          <cell r="FB728">
            <v>137228.57999999999</v>
          </cell>
          <cell r="FC728">
            <v>91485.72</v>
          </cell>
          <cell r="FI728" t="str">
            <v>OR</v>
          </cell>
          <cell r="FJ728" t="str">
            <v>Garage</v>
          </cell>
          <cell r="FK728" t="str">
            <v>EISAq</v>
          </cell>
          <cell r="FL728">
            <v>1109238.08</v>
          </cell>
          <cell r="FS728" t="str">
            <v>WA</v>
          </cell>
          <cell r="FT728" t="str">
            <v>EISAx</v>
          </cell>
          <cell r="FV728">
            <v>11424716.365</v>
          </cell>
          <cell r="GD728" t="str">
            <v>ID</v>
          </cell>
          <cell r="GE728">
            <v>15108984.124</v>
          </cell>
          <cell r="GF728">
            <v>6174581.0839999998</v>
          </cell>
          <cell r="GI728">
            <v>1</v>
          </cell>
          <cell r="GJ728">
            <v>3</v>
          </cell>
          <cell r="GK728" t="str">
            <v>ID</v>
          </cell>
          <cell r="GL728">
            <v>3785.7640000000001</v>
          </cell>
          <cell r="GM728" t="str">
            <v>1993-2006</v>
          </cell>
          <cell r="GN728">
            <v>0</v>
          </cell>
          <cell r="GQ728">
            <v>24741671.333799999</v>
          </cell>
          <cell r="GR728">
            <v>4630008.3008200005</v>
          </cell>
          <cell r="GU728" t="str">
            <v>Heat Pump (Central System)</v>
          </cell>
          <cell r="GX728" t="str">
            <v>None</v>
          </cell>
          <cell r="GY728" t="str">
            <v>ID</v>
          </cell>
          <cell r="GZ728">
            <v>3785.76440429688</v>
          </cell>
        </row>
        <row r="729">
          <cell r="AD729" t="str">
            <v>ID</v>
          </cell>
          <cell r="AH729" t="str">
            <v>ID</v>
          </cell>
          <cell r="AI729" t="str">
            <v>1993-2006</v>
          </cell>
          <cell r="AJ729">
            <v>3785.7640000000001</v>
          </cell>
          <cell r="AK729" t="b">
            <v>1</v>
          </cell>
          <cell r="AN729" t="str">
            <v>WA</v>
          </cell>
          <cell r="AO729" t="str">
            <v>Natural Gas FAF</v>
          </cell>
          <cell r="AP729" t="str">
            <v>Pre 1980</v>
          </cell>
          <cell r="AQ729" t="str">
            <v>Crawlspace</v>
          </cell>
          <cell r="AR729">
            <v>2003.71557617188</v>
          </cell>
          <cell r="AU729" t="str">
            <v>No</v>
          </cell>
          <cell r="AV729" t="b">
            <v>1</v>
          </cell>
          <cell r="AX729">
            <v>2208094.5649414118</v>
          </cell>
          <cell r="AY729" t="b">
            <v>0</v>
          </cell>
          <cell r="AZ729">
            <v>712498.01578603685</v>
          </cell>
          <cell r="BA729">
            <v>1</v>
          </cell>
          <cell r="BB729">
            <v>2003.71557617188</v>
          </cell>
          <cell r="BC729">
            <v>0.99999978847894622</v>
          </cell>
          <cell r="BU729" t="str">
            <v>ID</v>
          </cell>
          <cell r="BW729" t="str">
            <v>Electric Storage - Inside Conditioned Space</v>
          </cell>
          <cell r="BY729">
            <v>1192.4649999999999</v>
          </cell>
          <cell r="BZ729" t="str">
            <v>le55</v>
          </cell>
          <cell r="CF729" t="str">
            <v>Conditioned</v>
          </cell>
          <cell r="CG729">
            <v>2003.7159999999999</v>
          </cell>
          <cell r="CH729" t="str">
            <v>WA</v>
          </cell>
          <cell r="CI729" t="str">
            <v>Side-by-Side w/ TTD Ice</v>
          </cell>
          <cell r="CJ729">
            <v>48089.183999999994</v>
          </cell>
          <cell r="CK729" t="b">
            <v>0</v>
          </cell>
          <cell r="CQ729" t="str">
            <v>Conditioned</v>
          </cell>
          <cell r="CR729">
            <v>2079.9929999999999</v>
          </cell>
          <cell r="CS729" t="str">
            <v>WA</v>
          </cell>
          <cell r="CT729" t="str">
            <v>Upright</v>
          </cell>
          <cell r="CU729">
            <v>39519.866999999998</v>
          </cell>
          <cell r="CV729" t="b">
            <v>0</v>
          </cell>
          <cell r="CZ729">
            <v>3785.7640000000001</v>
          </cell>
          <cell r="DA729" t="str">
            <v>ID</v>
          </cell>
          <cell r="DC729" t="str">
            <v>Horizontal Axis</v>
          </cell>
          <cell r="DG729" t="str">
            <v>Electric</v>
          </cell>
          <cell r="DH729">
            <v>2130.886</v>
          </cell>
          <cell r="DI729" t="str">
            <v>MT</v>
          </cell>
          <cell r="DL729" t="str">
            <v>Electric</v>
          </cell>
          <cell r="DM729" t="str">
            <v>Electric</v>
          </cell>
          <cell r="DN729">
            <v>2079.9929999999999</v>
          </cell>
          <cell r="DO729" t="str">
            <v>WA</v>
          </cell>
          <cell r="DS729">
            <v>4956.4930000000004</v>
          </cell>
          <cell r="DT729" t="str">
            <v>WA</v>
          </cell>
          <cell r="DU729" t="str">
            <v>gt46</v>
          </cell>
          <cell r="DY729">
            <v>1150.8789999999999</v>
          </cell>
          <cell r="DZ729" t="str">
            <v>WA</v>
          </cell>
          <cell r="EC729" t="str">
            <v>Desktop</v>
          </cell>
          <cell r="ED729">
            <v>2003.7159999999999</v>
          </cell>
          <cell r="EE729" t="str">
            <v>WA</v>
          </cell>
          <cell r="EH729" t="str">
            <v>gt20</v>
          </cell>
          <cell r="EI729">
            <v>1904.288</v>
          </cell>
          <cell r="EJ729" t="str">
            <v>WA</v>
          </cell>
          <cell r="ES729">
            <v>1904.288</v>
          </cell>
          <cell r="ET729" t="str">
            <v>WA</v>
          </cell>
          <cell r="EZ729" t="str">
            <v>WA</v>
          </cell>
          <cell r="FA729" t="str">
            <v>Bedrooms</v>
          </cell>
          <cell r="FB729">
            <v>251585.72999999998</v>
          </cell>
          <cell r="FC729">
            <v>670895.28</v>
          </cell>
          <cell r="FI729" t="str">
            <v>OR</v>
          </cell>
          <cell r="FJ729" t="str">
            <v>Kitchen</v>
          </cell>
          <cell r="FK729" t="str">
            <v>EISAnqnx</v>
          </cell>
          <cell r="FL729">
            <v>831928.56</v>
          </cell>
          <cell r="FS729" t="str">
            <v>WA</v>
          </cell>
          <cell r="FT729" t="str">
            <v>EISAnqnx</v>
          </cell>
          <cell r="FV729">
            <v>2255628.7599999998</v>
          </cell>
          <cell r="GD729" t="str">
            <v>ID</v>
          </cell>
          <cell r="GE729">
            <v>13465962.548</v>
          </cell>
          <cell r="GF729">
            <v>5148639.04</v>
          </cell>
          <cell r="GI729">
            <v>1</v>
          </cell>
          <cell r="GJ729">
            <v>3</v>
          </cell>
          <cell r="GK729" t="str">
            <v>ID</v>
          </cell>
          <cell r="GL729">
            <v>3785.7640000000001</v>
          </cell>
          <cell r="GM729" t="str">
            <v>1993-2006</v>
          </cell>
          <cell r="GN729">
            <v>0</v>
          </cell>
          <cell r="GQ729">
            <v>21698113.937528003</v>
          </cell>
          <cell r="GR729">
            <v>3948116.4891400002</v>
          </cell>
          <cell r="GU729" t="str">
            <v>Other</v>
          </cell>
          <cell r="GX729" t="str">
            <v>Baseboard/Wall/Radiant</v>
          </cell>
          <cell r="GY729" t="str">
            <v>ID</v>
          </cell>
          <cell r="GZ729">
            <v>3785.76440429688</v>
          </cell>
        </row>
        <row r="730">
          <cell r="AD730" t="str">
            <v>MT</v>
          </cell>
          <cell r="AH730" t="str">
            <v>MT</v>
          </cell>
          <cell r="AI730" t="str">
            <v>Pre 1980</v>
          </cell>
          <cell r="AJ730">
            <v>2130.886</v>
          </cell>
          <cell r="AK730" t="b">
            <v>1</v>
          </cell>
          <cell r="AN730" t="str">
            <v>WA</v>
          </cell>
          <cell r="AO730" t="str">
            <v>Wood</v>
          </cell>
          <cell r="AP730" t="str">
            <v>Pre 1980</v>
          </cell>
          <cell r="AQ730" t="str">
            <v>Crawlspace</v>
          </cell>
          <cell r="AR730">
            <v>2003.71557617188</v>
          </cell>
          <cell r="AU730" t="str">
            <v>No</v>
          </cell>
          <cell r="AV730" t="b">
            <v>0</v>
          </cell>
          <cell r="AX730">
            <v>2208094.5649414118</v>
          </cell>
          <cell r="AY730" t="b">
            <v>0</v>
          </cell>
          <cell r="AZ730">
            <v>712498.01578603685</v>
          </cell>
          <cell r="BA730" t="str">
            <v/>
          </cell>
          <cell r="BB730" t="str">
            <v/>
          </cell>
          <cell r="BC730">
            <v>0.99999978847894622</v>
          </cell>
          <cell r="BU730" t="str">
            <v>ID</v>
          </cell>
          <cell r="BV730" t="str">
            <v>1993-2006</v>
          </cell>
          <cell r="BW730" t="str">
            <v>Gas Storage Outside Conditioned Space</v>
          </cell>
          <cell r="BY730">
            <v>1192.4649999999999</v>
          </cell>
          <cell r="BZ730" t="str">
            <v>le55</v>
          </cell>
          <cell r="CF730" t="str">
            <v>Conditioned</v>
          </cell>
          <cell r="CG730">
            <v>1524.7619999999999</v>
          </cell>
          <cell r="CH730" t="str">
            <v>WA</v>
          </cell>
          <cell r="CI730" t="str">
            <v>Bottom-Freezer (Including French Door) w/o TTD Ice</v>
          </cell>
          <cell r="CJ730">
            <v>35069.525999999998</v>
          </cell>
          <cell r="CK730" t="b">
            <v>0</v>
          </cell>
          <cell r="CQ730" t="str">
            <v>Unconditioned</v>
          </cell>
          <cell r="CR730">
            <v>2079.9929999999999</v>
          </cell>
          <cell r="CS730" t="str">
            <v>WA</v>
          </cell>
          <cell r="CT730" t="str">
            <v>Chest</v>
          </cell>
          <cell r="CU730">
            <v>62399.79</v>
          </cell>
          <cell r="CV730" t="b">
            <v>0</v>
          </cell>
          <cell r="CZ730">
            <v>1904.288</v>
          </cell>
          <cell r="DA730" t="str">
            <v>WA</v>
          </cell>
          <cell r="DC730" t="str">
            <v>Vertical Axis</v>
          </cell>
          <cell r="DG730" t="str">
            <v>Electric</v>
          </cell>
          <cell r="DH730">
            <v>1192.4649999999999</v>
          </cell>
          <cell r="DI730" t="str">
            <v>ID</v>
          </cell>
          <cell r="DL730" t="str">
            <v>Propane</v>
          </cell>
          <cell r="DM730" t="str">
            <v>Propane</v>
          </cell>
          <cell r="DN730">
            <v>1192.4649999999999</v>
          </cell>
          <cell r="DO730" t="str">
            <v>ID</v>
          </cell>
          <cell r="DS730">
            <v>4956.4930000000004</v>
          </cell>
          <cell r="DT730" t="str">
            <v>WA</v>
          </cell>
          <cell r="DU730" t="str">
            <v>gt46</v>
          </cell>
          <cell r="DY730">
            <v>1150.8789999999999</v>
          </cell>
          <cell r="DZ730" t="str">
            <v>WA</v>
          </cell>
          <cell r="EC730" t="str">
            <v>Desktop</v>
          </cell>
          <cell r="ED730">
            <v>2003.7159999999999</v>
          </cell>
          <cell r="EE730" t="str">
            <v>WA</v>
          </cell>
          <cell r="EH730" t="str">
            <v>le20</v>
          </cell>
          <cell r="EI730">
            <v>1904.288</v>
          </cell>
          <cell r="EJ730" t="str">
            <v>WA</v>
          </cell>
          <cell r="ES730">
            <v>1904.288</v>
          </cell>
          <cell r="ET730" t="str">
            <v>WA</v>
          </cell>
          <cell r="EZ730" t="str">
            <v>WA</v>
          </cell>
          <cell r="FA730" t="str">
            <v>Exterior</v>
          </cell>
          <cell r="FB730">
            <v>251585.72999999998</v>
          </cell>
          <cell r="FC730">
            <v>2020309.65</v>
          </cell>
          <cell r="FI730" t="str">
            <v>OR</v>
          </cell>
          <cell r="FJ730" t="str">
            <v>Kitchen</v>
          </cell>
          <cell r="FK730" t="str">
            <v>EISAx</v>
          </cell>
          <cell r="FL730">
            <v>450627.97000000003</v>
          </cell>
          <cell r="FS730" t="str">
            <v>WA</v>
          </cell>
          <cell r="FT730" t="str">
            <v>EISAq</v>
          </cell>
          <cell r="FV730">
            <v>1804503.0079999999</v>
          </cell>
          <cell r="GD730" t="str">
            <v>MT</v>
          </cell>
          <cell r="GE730">
            <v>4104086.4359999998</v>
          </cell>
          <cell r="GF730">
            <v>5250503.1040000003</v>
          </cell>
          <cell r="GI730">
            <v>3</v>
          </cell>
          <cell r="GJ730">
            <v>3</v>
          </cell>
          <cell r="GK730" t="str">
            <v>MT</v>
          </cell>
          <cell r="GL730">
            <v>2130.886</v>
          </cell>
          <cell r="GM730" t="str">
            <v>Pre 1980</v>
          </cell>
          <cell r="GN730">
            <v>0</v>
          </cell>
          <cell r="GQ730">
            <v>17093963.230227999</v>
          </cell>
          <cell r="GR730">
            <v>1328692.6564399998</v>
          </cell>
          <cell r="GU730" t="str">
            <v>Heat Pump (Central System)</v>
          </cell>
          <cell r="GX730" t="str">
            <v>None</v>
          </cell>
          <cell r="GY730" t="str">
            <v>WA</v>
          </cell>
          <cell r="GZ730">
            <v>2079.99340820313</v>
          </cell>
        </row>
        <row r="731">
          <cell r="AD731" t="str">
            <v>ID</v>
          </cell>
          <cell r="AH731" t="str">
            <v>ID</v>
          </cell>
          <cell r="AI731" t="str">
            <v>Pre 1980</v>
          </cell>
          <cell r="AJ731">
            <v>3785.7640000000001</v>
          </cell>
          <cell r="AK731" t="b">
            <v>1</v>
          </cell>
          <cell r="AN731" t="str">
            <v>WA</v>
          </cell>
          <cell r="AO731" t="str">
            <v>Baseboard/Wall/Radiant</v>
          </cell>
          <cell r="AP731" t="str">
            <v>Pre 1980</v>
          </cell>
          <cell r="AQ731" t="str">
            <v>Basement</v>
          </cell>
          <cell r="AR731">
            <v>1524.76245117188</v>
          </cell>
          <cell r="AU731" t="str">
            <v>No</v>
          </cell>
          <cell r="AV731" t="b">
            <v>0</v>
          </cell>
          <cell r="AX731">
            <v>2744572.4121093838</v>
          </cell>
          <cell r="AY731" t="b">
            <v>0</v>
          </cell>
          <cell r="AZ731">
            <v>645492.93607910362</v>
          </cell>
          <cell r="BA731" t="str">
            <v/>
          </cell>
          <cell r="BB731" t="str">
            <v/>
          </cell>
          <cell r="BC731">
            <v>1.0000002958965923</v>
          </cell>
          <cell r="BU731" t="str">
            <v>WA</v>
          </cell>
          <cell r="BV731" t="str">
            <v>Pre 1980</v>
          </cell>
          <cell r="BW731" t="str">
            <v>Electric Storage - Outside Conditioned Space - Buffered</v>
          </cell>
          <cell r="BY731">
            <v>2079.9929999999999</v>
          </cell>
          <cell r="BZ731" t="str">
            <v>le55</v>
          </cell>
          <cell r="CF731" t="str">
            <v>Conditioned</v>
          </cell>
          <cell r="CG731">
            <v>1524.7619999999999</v>
          </cell>
          <cell r="CH731" t="str">
            <v>WA</v>
          </cell>
          <cell r="CI731" t="str">
            <v>Bottom-Freezer (Including French Door) w/o TTD Ice</v>
          </cell>
          <cell r="CJ731">
            <v>36594.288</v>
          </cell>
          <cell r="CK731" t="b">
            <v>0</v>
          </cell>
          <cell r="CQ731" t="str">
            <v>Unconditioned</v>
          </cell>
          <cell r="CR731">
            <v>2079.9929999999999</v>
          </cell>
          <cell r="CS731" t="str">
            <v>WA</v>
          </cell>
          <cell r="CT731" t="str">
            <v>Upright</v>
          </cell>
          <cell r="CU731">
            <v>45759.845999999998</v>
          </cell>
          <cell r="CV731" t="b">
            <v>0</v>
          </cell>
          <cell r="CZ731">
            <v>2079.9929999999999</v>
          </cell>
          <cell r="DA731" t="str">
            <v>WA</v>
          </cell>
          <cell r="DC731" t="str">
            <v>Vertical Axis</v>
          </cell>
          <cell r="DG731" t="str">
            <v>Electric</v>
          </cell>
          <cell r="DH731">
            <v>3785.7640000000001</v>
          </cell>
          <cell r="DI731" t="str">
            <v>ID</v>
          </cell>
          <cell r="DL731" t="str">
            <v>Electric</v>
          </cell>
          <cell r="DM731" t="str">
            <v>Electric</v>
          </cell>
          <cell r="DN731">
            <v>2130.886</v>
          </cell>
          <cell r="DO731" t="str">
            <v>MT</v>
          </cell>
          <cell r="DS731">
            <v>4956.4930000000004</v>
          </cell>
          <cell r="DT731" t="str">
            <v>WA</v>
          </cell>
          <cell r="DU731" t="str">
            <v>32to46</v>
          </cell>
          <cell r="DY731">
            <v>1150.8789999999999</v>
          </cell>
          <cell r="DZ731" t="str">
            <v>WA</v>
          </cell>
          <cell r="EC731" t="str">
            <v>Laptop</v>
          </cell>
          <cell r="ED731">
            <v>1524.7619999999999</v>
          </cell>
          <cell r="EE731" t="str">
            <v>WA</v>
          </cell>
          <cell r="EH731" t="str">
            <v>gt20</v>
          </cell>
          <cell r="EI731">
            <v>1904.288</v>
          </cell>
          <cell r="EJ731" t="str">
            <v>WA</v>
          </cell>
          <cell r="ES731">
            <v>2079.9929999999999</v>
          </cell>
          <cell r="ET731" t="str">
            <v>WA</v>
          </cell>
          <cell r="EZ731" t="str">
            <v>WA</v>
          </cell>
          <cell r="FA731" t="str">
            <v>Garage</v>
          </cell>
          <cell r="FB731">
            <v>97584.767999999996</v>
          </cell>
          <cell r="FC731">
            <v>304952.39999999997</v>
          </cell>
          <cell r="FI731" t="str">
            <v>OR</v>
          </cell>
          <cell r="FJ731" t="str">
            <v>Living Room/Family Room</v>
          </cell>
          <cell r="FK731" t="str">
            <v>EISAq</v>
          </cell>
          <cell r="FL731">
            <v>956717.84400000004</v>
          </cell>
          <cell r="FS731" t="str">
            <v>WA</v>
          </cell>
          <cell r="FT731" t="str">
            <v>EISAx</v>
          </cell>
          <cell r="FV731">
            <v>219704.1</v>
          </cell>
          <cell r="GD731" t="str">
            <v>ID</v>
          </cell>
          <cell r="GE731">
            <v>7927389.8160000006</v>
          </cell>
          <cell r="GF731">
            <v>8268108.5760000004</v>
          </cell>
          <cell r="GI731">
            <v>3</v>
          </cell>
          <cell r="GJ731">
            <v>2</v>
          </cell>
          <cell r="GK731" t="str">
            <v>ID</v>
          </cell>
          <cell r="GL731">
            <v>3785.7640000000001</v>
          </cell>
          <cell r="GM731" t="str">
            <v>Pre 1980</v>
          </cell>
          <cell r="GN731">
            <v>0</v>
          </cell>
          <cell r="GQ731">
            <v>30978762.952968001</v>
          </cell>
          <cell r="GR731">
            <v>2650299.8034800002</v>
          </cell>
          <cell r="GU731" t="str">
            <v>Heat Pump (Central System)</v>
          </cell>
          <cell r="GX731" t="str">
            <v>None</v>
          </cell>
          <cell r="GY731" t="str">
            <v>ID</v>
          </cell>
          <cell r="GZ731">
            <v>3785.76440429688</v>
          </cell>
        </row>
        <row r="732">
          <cell r="AD732" t="str">
            <v>WA</v>
          </cell>
          <cell r="AH732" t="str">
            <v>WA</v>
          </cell>
          <cell r="AI732" t="str">
            <v>1993-2006</v>
          </cell>
          <cell r="AJ732">
            <v>2079.9929999999999</v>
          </cell>
          <cell r="AK732" t="b">
            <v>1</v>
          </cell>
          <cell r="AN732" t="str">
            <v>WA</v>
          </cell>
          <cell r="AO732" t="str">
            <v>Natural Gas FAF</v>
          </cell>
          <cell r="AP732" t="str">
            <v>Pre 1980</v>
          </cell>
          <cell r="AQ732" t="str">
            <v>Basement</v>
          </cell>
          <cell r="AR732">
            <v>1524.76245117188</v>
          </cell>
          <cell r="AU732" t="str">
            <v>No</v>
          </cell>
          <cell r="AV732" t="b">
            <v>1</v>
          </cell>
          <cell r="AX732">
            <v>2744572.4121093838</v>
          </cell>
          <cell r="AY732" t="b">
            <v>0</v>
          </cell>
          <cell r="AZ732">
            <v>645492.93607910362</v>
          </cell>
          <cell r="BA732">
            <v>1</v>
          </cell>
          <cell r="BB732">
            <v>1524.76245117188</v>
          </cell>
          <cell r="BC732">
            <v>1.0000002958965923</v>
          </cell>
          <cell r="BU732" t="str">
            <v>ID</v>
          </cell>
          <cell r="BV732" t="str">
            <v>Pre 1980</v>
          </cell>
          <cell r="BW732" t="str">
            <v>Electric Storage - Inside Conditioned Space</v>
          </cell>
          <cell r="BY732">
            <v>1192.4649999999999</v>
          </cell>
          <cell r="BZ732" t="str">
            <v>le55</v>
          </cell>
          <cell r="CF732" t="str">
            <v>Conditioned</v>
          </cell>
          <cell r="CG732">
            <v>1524.7619999999999</v>
          </cell>
          <cell r="CH732" t="str">
            <v>WA</v>
          </cell>
          <cell r="CI732" t="str">
            <v>Top-Freezer w/o TTD Ice</v>
          </cell>
          <cell r="CJ732">
            <v>35069.525999999998</v>
          </cell>
          <cell r="CK732" t="b">
            <v>0</v>
          </cell>
          <cell r="CQ732" t="str">
            <v>Conditioned</v>
          </cell>
          <cell r="CR732">
            <v>2079.9929999999999</v>
          </cell>
          <cell r="CS732" t="str">
            <v>WA</v>
          </cell>
          <cell r="CT732" t="str">
            <v>Upright</v>
          </cell>
          <cell r="CU732">
            <v>62399.79</v>
          </cell>
          <cell r="CV732" t="b">
            <v>0</v>
          </cell>
          <cell r="CZ732">
            <v>2130.886</v>
          </cell>
          <cell r="DA732" t="str">
            <v>MT</v>
          </cell>
          <cell r="DC732" t="str">
            <v>Horizontal Axis</v>
          </cell>
          <cell r="DG732" t="str">
            <v>Electric</v>
          </cell>
          <cell r="DH732">
            <v>1904.288</v>
          </cell>
          <cell r="DI732" t="str">
            <v>WA</v>
          </cell>
          <cell r="DL732" t="str">
            <v>Electric</v>
          </cell>
          <cell r="DM732" t="str">
            <v>Electric</v>
          </cell>
          <cell r="DN732">
            <v>1192.4649999999999</v>
          </cell>
          <cell r="DO732" t="str">
            <v>ID</v>
          </cell>
          <cell r="DS732">
            <v>4956.4930000000004</v>
          </cell>
          <cell r="DT732" t="str">
            <v>WA</v>
          </cell>
          <cell r="DU732" t="str">
            <v>gt46</v>
          </cell>
          <cell r="DX732" t="b">
            <v>0</v>
          </cell>
          <cell r="DY732">
            <v>6932.7380000000003</v>
          </cell>
          <cell r="DZ732" t="str">
            <v>OR</v>
          </cell>
          <cell r="EC732" t="str">
            <v>Laptop</v>
          </cell>
          <cell r="ED732">
            <v>1524.7619999999999</v>
          </cell>
          <cell r="EE732" t="str">
            <v>WA</v>
          </cell>
          <cell r="EH732" t="str">
            <v>gt20</v>
          </cell>
          <cell r="EI732">
            <v>1192.4649999999999</v>
          </cell>
          <cell r="EJ732" t="str">
            <v>ID</v>
          </cell>
          <cell r="ES732">
            <v>2079.9929999999999</v>
          </cell>
          <cell r="ET732" t="str">
            <v>WA</v>
          </cell>
          <cell r="EZ732" t="str">
            <v>WA</v>
          </cell>
          <cell r="FA732" t="str">
            <v>Kitchen</v>
          </cell>
          <cell r="FB732">
            <v>42693.335999999996</v>
          </cell>
          <cell r="FC732">
            <v>129604.76999999999</v>
          </cell>
          <cell r="FI732" t="str">
            <v>OR</v>
          </cell>
          <cell r="FJ732" t="str">
            <v>Other</v>
          </cell>
          <cell r="FK732" t="str">
            <v>EISAnqnx</v>
          </cell>
          <cell r="FL732">
            <v>1039910.7000000001</v>
          </cell>
          <cell r="FS732" t="str">
            <v>WA</v>
          </cell>
          <cell r="FT732" t="str">
            <v>EISAnqnx</v>
          </cell>
          <cell r="FV732">
            <v>1699045.04</v>
          </cell>
          <cell r="GD732" t="str">
            <v>WA</v>
          </cell>
          <cell r="GE732">
            <v>5917580.085</v>
          </cell>
          <cell r="GF732">
            <v>3802227.2039999999</v>
          </cell>
          <cell r="GI732">
            <v>1</v>
          </cell>
          <cell r="GJ732">
            <v>1</v>
          </cell>
          <cell r="GK732" t="str">
            <v>WA</v>
          </cell>
          <cell r="GL732">
            <v>2079.9929999999999</v>
          </cell>
          <cell r="GM732" t="str">
            <v>1993-2006</v>
          </cell>
          <cell r="GN732">
            <v>0</v>
          </cell>
          <cell r="GQ732">
            <v>12583805.810510999</v>
          </cell>
          <cell r="GR732">
            <v>180694.19189250001</v>
          </cell>
          <cell r="GU732" t="str">
            <v>Natural Gas Other</v>
          </cell>
          <cell r="GX732" t="str">
            <v>None</v>
          </cell>
          <cell r="GY732" t="str">
            <v>MT</v>
          </cell>
          <cell r="GZ732">
            <v>1144.67944335938</v>
          </cell>
        </row>
        <row r="733">
          <cell r="AD733" t="str">
            <v>MT</v>
          </cell>
          <cell r="AH733" t="str">
            <v>MT</v>
          </cell>
          <cell r="AI733" t="str">
            <v>1980-1992</v>
          </cell>
          <cell r="AJ733">
            <v>1144.6790000000001</v>
          </cell>
          <cell r="AK733" t="b">
            <v>1</v>
          </cell>
          <cell r="AN733" t="str">
            <v>OR</v>
          </cell>
          <cell r="AO733" t="str">
            <v>Wood</v>
          </cell>
          <cell r="AP733" t="str">
            <v>Pre 1980</v>
          </cell>
          <cell r="AQ733" t="str">
            <v>Crawlspace</v>
          </cell>
          <cell r="AR733">
            <v>5117.2586162320104</v>
          </cell>
          <cell r="AU733" t="str">
            <v>No</v>
          </cell>
          <cell r="AV733" t="b">
            <v>0</v>
          </cell>
          <cell r="AX733">
            <v>7112989.4765624944</v>
          </cell>
          <cell r="AY733" t="b">
            <v>0</v>
          </cell>
          <cell r="AZ733">
            <v>3169287.6422926812</v>
          </cell>
          <cell r="BA733" t="str">
            <v/>
          </cell>
          <cell r="BB733" t="str">
            <v/>
          </cell>
          <cell r="BC733">
            <v>0.73812952634760032</v>
          </cell>
          <cell r="BU733" t="str">
            <v>MT</v>
          </cell>
          <cell r="BV733" t="str">
            <v>Pre 1980</v>
          </cell>
          <cell r="BW733" t="str">
            <v>Electric Storage - Inside Conditioned Space</v>
          </cell>
          <cell r="BY733">
            <v>2130.886</v>
          </cell>
          <cell r="BZ733" t="str">
            <v>le55</v>
          </cell>
          <cell r="CF733" t="str">
            <v>Conditioned</v>
          </cell>
          <cell r="CG733">
            <v>1524.7619999999999</v>
          </cell>
          <cell r="CH733" t="str">
            <v>WA</v>
          </cell>
          <cell r="CI733" t="str">
            <v>Top-Freezer w/o TTD Ice</v>
          </cell>
          <cell r="CJ733">
            <v>32020.002</v>
          </cell>
          <cell r="CK733" t="b">
            <v>0</v>
          </cell>
          <cell r="CQ733" t="str">
            <v>Conditioned</v>
          </cell>
          <cell r="CR733">
            <v>2079.9929999999999</v>
          </cell>
          <cell r="CS733" t="str">
            <v>WA</v>
          </cell>
          <cell r="CT733" t="str">
            <v>Upright</v>
          </cell>
          <cell r="CU733">
            <v>29119.901999999998</v>
          </cell>
          <cell r="CV733" t="b">
            <v>0</v>
          </cell>
          <cell r="CZ733">
            <v>2079.9929999999999</v>
          </cell>
          <cell r="DA733" t="str">
            <v>WA</v>
          </cell>
          <cell r="DC733" t="str">
            <v>Vertical Axis</v>
          </cell>
          <cell r="DG733" t="str">
            <v>Electric</v>
          </cell>
          <cell r="DH733">
            <v>2079.9929999999999</v>
          </cell>
          <cell r="DI733" t="str">
            <v>WA</v>
          </cell>
          <cell r="DL733" t="str">
            <v>Electric</v>
          </cell>
          <cell r="DM733" t="str">
            <v>Electric</v>
          </cell>
          <cell r="DN733">
            <v>2130.886</v>
          </cell>
          <cell r="DO733" t="str">
            <v>MT</v>
          </cell>
          <cell r="DS733">
            <v>4956.4930000000004</v>
          </cell>
          <cell r="DT733" t="str">
            <v>WA</v>
          </cell>
          <cell r="DU733" t="str">
            <v>lt32</v>
          </cell>
          <cell r="DX733" t="b">
            <v>0</v>
          </cell>
          <cell r="DY733">
            <v>6932.7380000000003</v>
          </cell>
          <cell r="DZ733" t="str">
            <v>OR</v>
          </cell>
          <cell r="EC733" t="str">
            <v>Desktop</v>
          </cell>
          <cell r="ED733">
            <v>1524.7619999999999</v>
          </cell>
          <cell r="EE733" t="str">
            <v>WA</v>
          </cell>
          <cell r="EH733" t="str">
            <v>le20</v>
          </cell>
          <cell r="EI733">
            <v>1612.692</v>
          </cell>
          <cell r="EJ733" t="str">
            <v>OR</v>
          </cell>
          <cell r="ES733">
            <v>3785.7640000000001</v>
          </cell>
          <cell r="ET733" t="str">
            <v>ID</v>
          </cell>
          <cell r="EZ733" t="str">
            <v>WA</v>
          </cell>
          <cell r="FA733" t="str">
            <v>Living Room/Family Room</v>
          </cell>
          <cell r="FB733">
            <v>68614.289999999994</v>
          </cell>
          <cell r="FC733">
            <v>358319.07</v>
          </cell>
          <cell r="FI733" t="str">
            <v>OR</v>
          </cell>
          <cell r="FJ733" t="str">
            <v>Other</v>
          </cell>
          <cell r="FK733" t="str">
            <v>EISAq</v>
          </cell>
          <cell r="FL733">
            <v>859659.51199999999</v>
          </cell>
          <cell r="FS733" t="str">
            <v>WA</v>
          </cell>
          <cell r="FT733" t="str">
            <v>EISAq</v>
          </cell>
          <cell r="FV733">
            <v>839269.66200000001</v>
          </cell>
          <cell r="GD733" t="str">
            <v>MT</v>
          </cell>
          <cell r="GE733">
            <v>4870609.1450000005</v>
          </cell>
          <cell r="GF733">
            <v>2440455.628</v>
          </cell>
          <cell r="GI733">
            <v>3</v>
          </cell>
          <cell r="GJ733">
            <v>2</v>
          </cell>
          <cell r="GK733" t="str">
            <v>MT</v>
          </cell>
          <cell r="GL733">
            <v>1144.6790000000001</v>
          </cell>
          <cell r="GM733" t="str">
            <v>1980-1992</v>
          </cell>
          <cell r="GN733">
            <v>0</v>
          </cell>
          <cell r="GQ733">
            <v>9416870.0613130014</v>
          </cell>
          <cell r="GR733">
            <v>572173.52154500003</v>
          </cell>
          <cell r="GU733" t="str">
            <v>Electric FAF</v>
          </cell>
          <cell r="GX733" t="str">
            <v>Wood</v>
          </cell>
          <cell r="GY733" t="str">
            <v>WA</v>
          </cell>
          <cell r="GZ733">
            <v>1904.28771972656</v>
          </cell>
        </row>
        <row r="734">
          <cell r="AD734" t="str">
            <v>MT</v>
          </cell>
          <cell r="AH734" t="str">
            <v>MT</v>
          </cell>
          <cell r="AI734" t="str">
            <v>Pre 1980</v>
          </cell>
          <cell r="AJ734">
            <v>2130.886</v>
          </cell>
          <cell r="AK734" t="b">
            <v>1</v>
          </cell>
          <cell r="AN734" t="str">
            <v>OR</v>
          </cell>
          <cell r="AO734" t="str">
            <v>Wood</v>
          </cell>
          <cell r="AP734" t="str">
            <v>Pre 1980</v>
          </cell>
          <cell r="AQ734" t="str">
            <v>Slab on Grade</v>
          </cell>
          <cell r="AR734">
            <v>1815.4796650179901</v>
          </cell>
          <cell r="AU734" t="str">
            <v>No</v>
          </cell>
          <cell r="AV734" t="b">
            <v>0</v>
          </cell>
          <cell r="AX734">
            <v>2523516.7343750061</v>
          </cell>
          <cell r="AY734" t="b">
            <v>0</v>
          </cell>
          <cell r="AZ734">
            <v>1124386.6489225533</v>
          </cell>
          <cell r="BA734" t="str">
            <v/>
          </cell>
          <cell r="BB734" t="str">
            <v/>
          </cell>
          <cell r="BC734">
            <v>0.26187051422078694</v>
          </cell>
          <cell r="BU734" t="str">
            <v>ID</v>
          </cell>
          <cell r="BV734" t="str">
            <v>1993-2006</v>
          </cell>
          <cell r="BW734" t="str">
            <v>Gas Storage Inside Conditioned Space</v>
          </cell>
          <cell r="BY734">
            <v>1192.4649999999999</v>
          </cell>
          <cell r="BZ734" t="str">
            <v>le55</v>
          </cell>
          <cell r="CF734" t="str">
            <v>Conditioned</v>
          </cell>
          <cell r="CG734">
            <v>2003.7159999999999</v>
          </cell>
          <cell r="CH734" t="str">
            <v>WA</v>
          </cell>
          <cell r="CI734" t="str">
            <v>Side-by-Side w/ TTD Ice</v>
          </cell>
          <cell r="CJ734">
            <v>46085.468000000001</v>
          </cell>
          <cell r="CK734" t="b">
            <v>0</v>
          </cell>
          <cell r="CQ734" t="str">
            <v>Unconditioned</v>
          </cell>
          <cell r="CR734">
            <v>1612.692</v>
          </cell>
          <cell r="CS734" t="str">
            <v>OR</v>
          </cell>
          <cell r="CT734" t="str">
            <v>Upright</v>
          </cell>
          <cell r="CU734">
            <v>29028.455999999998</v>
          </cell>
          <cell r="CV734" t="b">
            <v>0</v>
          </cell>
          <cell r="CZ734">
            <v>1144.6790000000001</v>
          </cell>
          <cell r="DA734" t="str">
            <v>MT</v>
          </cell>
          <cell r="DC734" t="str">
            <v>Horizontal Axis</v>
          </cell>
          <cell r="DG734" t="str">
            <v>Gas</v>
          </cell>
          <cell r="DH734">
            <v>2130.886</v>
          </cell>
          <cell r="DI734" t="str">
            <v>MT</v>
          </cell>
          <cell r="DL734" t="str">
            <v>Gas</v>
          </cell>
          <cell r="DM734" t="str">
            <v>Electric</v>
          </cell>
          <cell r="DN734">
            <v>1192.4649999999999</v>
          </cell>
          <cell r="DO734" t="str">
            <v>ID</v>
          </cell>
          <cell r="DS734">
            <v>4956.4930000000004</v>
          </cell>
          <cell r="DT734" t="str">
            <v>WA</v>
          </cell>
          <cell r="DU734" t="str">
            <v>lt32</v>
          </cell>
          <cell r="DX734" t="b">
            <v>0</v>
          </cell>
          <cell r="DY734">
            <v>6932.7380000000003</v>
          </cell>
          <cell r="DZ734" t="str">
            <v>OR</v>
          </cell>
          <cell r="EC734" t="str">
            <v>Laptop</v>
          </cell>
          <cell r="ED734">
            <v>1524.7619999999999</v>
          </cell>
          <cell r="EE734" t="str">
            <v>WA</v>
          </cell>
          <cell r="EH734" t="str">
            <v>le20</v>
          </cell>
          <cell r="EI734">
            <v>2079.9929999999999</v>
          </cell>
          <cell r="EJ734" t="str">
            <v>WA</v>
          </cell>
          <cell r="ES734">
            <v>3785.7640000000001</v>
          </cell>
          <cell r="ET734" t="str">
            <v>ID</v>
          </cell>
          <cell r="EZ734" t="str">
            <v>WA</v>
          </cell>
          <cell r="FA734" t="str">
            <v>Other</v>
          </cell>
          <cell r="FB734">
            <v>648023.85</v>
          </cell>
          <cell r="FC734">
            <v>556538.13</v>
          </cell>
          <cell r="FI734" t="str">
            <v>OR</v>
          </cell>
          <cell r="FJ734" t="str">
            <v>Bathroom</v>
          </cell>
          <cell r="FK734" t="str">
            <v>EISAnqnx</v>
          </cell>
          <cell r="FL734">
            <v>213844.86000000002</v>
          </cell>
          <cell r="FS734" t="str">
            <v>WA</v>
          </cell>
          <cell r="FT734" t="str">
            <v>EISAx</v>
          </cell>
          <cell r="FV734">
            <v>4723638.1499999994</v>
          </cell>
          <cell r="GD734" t="str">
            <v>MT</v>
          </cell>
          <cell r="GE734">
            <v>7498587.8339999998</v>
          </cell>
          <cell r="GF734">
            <v>5114126.4000000004</v>
          </cell>
          <cell r="GI734">
            <v>3</v>
          </cell>
          <cell r="GJ734">
            <v>2</v>
          </cell>
          <cell r="GK734" t="str">
            <v>MT</v>
          </cell>
          <cell r="GL734">
            <v>2130.886</v>
          </cell>
          <cell r="GM734" t="str">
            <v>Pre 1980</v>
          </cell>
          <cell r="GN734">
            <v>0</v>
          </cell>
          <cell r="GQ734">
            <v>16829716.319139998</v>
          </cell>
          <cell r="GR734">
            <v>1190557.9714900001</v>
          </cell>
          <cell r="GU734" t="str">
            <v>Propane/LP</v>
          </cell>
          <cell r="GX734" t="str">
            <v>Baseboard/Wall/Radiant</v>
          </cell>
          <cell r="GY734" t="str">
            <v>MT</v>
          </cell>
          <cell r="GZ734">
            <v>2130.88647460938</v>
          </cell>
        </row>
        <row r="735">
          <cell r="AD735" t="str">
            <v>ID</v>
          </cell>
          <cell r="AH735" t="str">
            <v>ID</v>
          </cell>
          <cell r="AI735" t="str">
            <v>1993-2006</v>
          </cell>
          <cell r="AJ735">
            <v>1192.4649999999999</v>
          </cell>
          <cell r="AK735" t="b">
            <v>1</v>
          </cell>
          <cell r="AN735" t="str">
            <v>OR</v>
          </cell>
          <cell r="AO735" t="str">
            <v>Natural Gas FAF</v>
          </cell>
          <cell r="AP735" t="str">
            <v>Pre 1980</v>
          </cell>
          <cell r="AQ735" t="str">
            <v>Crawlspace</v>
          </cell>
          <cell r="AR735">
            <v>5117.2586162320104</v>
          </cell>
          <cell r="AU735" t="str">
            <v>No</v>
          </cell>
          <cell r="AV735" t="b">
            <v>1</v>
          </cell>
          <cell r="AX735">
            <v>7112989.4765624944</v>
          </cell>
          <cell r="AY735" t="b">
            <v>0</v>
          </cell>
          <cell r="AZ735">
            <v>3169287.6422926812</v>
          </cell>
          <cell r="BA735">
            <v>0.73812949640287706</v>
          </cell>
          <cell r="BB735">
            <v>5117.2586162320104</v>
          </cell>
          <cell r="BC735">
            <v>0.73812952634760032</v>
          </cell>
          <cell r="BU735" t="str">
            <v>OR</v>
          </cell>
          <cell r="BV735" t="str">
            <v>Pre 1980</v>
          </cell>
          <cell r="BW735" t="str">
            <v>Electric Storage - Inside Conditioned Space</v>
          </cell>
          <cell r="BY735">
            <v>1612.692</v>
          </cell>
          <cell r="BZ735" t="str">
            <v>le55</v>
          </cell>
          <cell r="CF735" t="str">
            <v>Conditioned</v>
          </cell>
          <cell r="CG735">
            <v>4956.4930000000004</v>
          </cell>
          <cell r="CH735" t="str">
            <v>WA</v>
          </cell>
          <cell r="CI735" t="str">
            <v>Top-Freezer w/o TTD Ice</v>
          </cell>
          <cell r="CJ735">
            <v>113999.33900000001</v>
          </cell>
          <cell r="CK735" t="b">
            <v>0</v>
          </cell>
          <cell r="CQ735" t="str">
            <v>Unconditioned</v>
          </cell>
          <cell r="CR735">
            <v>12271.31</v>
          </cell>
          <cell r="CS735" t="str">
            <v>WA</v>
          </cell>
          <cell r="CT735" t="str">
            <v>Upright</v>
          </cell>
          <cell r="CU735">
            <v>184069.65</v>
          </cell>
          <cell r="CV735" t="b">
            <v>0</v>
          </cell>
          <cell r="CZ735">
            <v>2079.9929999999999</v>
          </cell>
          <cell r="DA735" t="str">
            <v>WA</v>
          </cell>
          <cell r="DC735" t="str">
            <v>Vertical Axis</v>
          </cell>
          <cell r="DG735" t="str">
            <v>Electric</v>
          </cell>
          <cell r="DH735">
            <v>2079.9929999999999</v>
          </cell>
          <cell r="DI735" t="str">
            <v>WA</v>
          </cell>
          <cell r="DL735" t="str">
            <v>Electric</v>
          </cell>
          <cell r="DM735" t="str">
            <v>Electric</v>
          </cell>
          <cell r="DN735">
            <v>1612.692</v>
          </cell>
          <cell r="DO735" t="str">
            <v>OR</v>
          </cell>
          <cell r="DS735">
            <v>4956.4930000000004</v>
          </cell>
          <cell r="DT735" t="str">
            <v>WA</v>
          </cell>
          <cell r="DU735" t="str">
            <v>lt32</v>
          </cell>
          <cell r="DX735" t="b">
            <v>0</v>
          </cell>
          <cell r="DY735">
            <v>6932.7380000000003</v>
          </cell>
          <cell r="DZ735" t="str">
            <v>OR</v>
          </cell>
          <cell r="EC735" t="str">
            <v>Desktop</v>
          </cell>
          <cell r="ED735">
            <v>1524.7619999999999</v>
          </cell>
          <cell r="EE735" t="str">
            <v>WA</v>
          </cell>
          <cell r="EH735" t="str">
            <v>le20</v>
          </cell>
          <cell r="EI735">
            <v>1904.288</v>
          </cell>
          <cell r="EJ735" t="str">
            <v>WA</v>
          </cell>
          <cell r="ES735">
            <v>2130.886</v>
          </cell>
          <cell r="ET735" t="str">
            <v>MT</v>
          </cell>
          <cell r="EZ735" t="str">
            <v>OR</v>
          </cell>
          <cell r="FA735" t="str">
            <v>Bathroom</v>
          </cell>
          <cell r="FB735">
            <v>5041616.45</v>
          </cell>
          <cell r="FC735">
            <v>1074442.8499999999</v>
          </cell>
          <cell r="FI735" t="str">
            <v>OR</v>
          </cell>
          <cell r="FJ735" t="str">
            <v>Bathroom</v>
          </cell>
          <cell r="FK735" t="str">
            <v>EISAq</v>
          </cell>
          <cell r="FL735">
            <v>52273.188000000002</v>
          </cell>
          <cell r="FS735" t="str">
            <v>WA</v>
          </cell>
          <cell r="FT735" t="str">
            <v>EISAnqnx</v>
          </cell>
          <cell r="FV735">
            <v>1501890.5699999998</v>
          </cell>
          <cell r="GD735" t="str">
            <v>ID</v>
          </cell>
          <cell r="GE735">
            <v>4347727.3899999997</v>
          </cell>
          <cell r="GF735">
            <v>4042456.3499999996</v>
          </cell>
          <cell r="GI735">
            <v>3</v>
          </cell>
          <cell r="GJ735">
            <v>1</v>
          </cell>
          <cell r="GK735" t="str">
            <v>ID</v>
          </cell>
          <cell r="GL735">
            <v>1192.4649999999999</v>
          </cell>
          <cell r="GM735" t="str">
            <v>1993-2006</v>
          </cell>
          <cell r="GN735">
            <v>0</v>
          </cell>
          <cell r="GQ735">
            <v>8532965.9217050001</v>
          </cell>
          <cell r="GR735">
            <v>735443.84526249988</v>
          </cell>
          <cell r="GU735" t="str">
            <v>Propane/LP</v>
          </cell>
          <cell r="GX735" t="str">
            <v>Propane/LP</v>
          </cell>
          <cell r="GY735" t="str">
            <v>MT</v>
          </cell>
          <cell r="GZ735">
            <v>2130.88647460938</v>
          </cell>
        </row>
        <row r="736">
          <cell r="AD736" t="str">
            <v>ID</v>
          </cell>
          <cell r="AH736" t="str">
            <v>ID</v>
          </cell>
          <cell r="AI736" t="str">
            <v>Pre 1980</v>
          </cell>
          <cell r="AJ736">
            <v>3785.7640000000001</v>
          </cell>
          <cell r="AK736" t="b">
            <v>1</v>
          </cell>
          <cell r="AN736" t="str">
            <v>OR</v>
          </cell>
          <cell r="AO736" t="str">
            <v>Natural Gas FAF</v>
          </cell>
          <cell r="AP736" t="str">
            <v>Pre 1980</v>
          </cell>
          <cell r="AQ736" t="str">
            <v>Slab on Grade</v>
          </cell>
          <cell r="AR736">
            <v>1815.4796650179901</v>
          </cell>
          <cell r="AU736" t="str">
            <v>No</v>
          </cell>
          <cell r="AV736" t="b">
            <v>1</v>
          </cell>
          <cell r="AX736">
            <v>2523516.7343750061</v>
          </cell>
          <cell r="AY736" t="b">
            <v>0</v>
          </cell>
          <cell r="AZ736">
            <v>1124386.6489225533</v>
          </cell>
          <cell r="BA736">
            <v>0.26187050359712294</v>
          </cell>
          <cell r="BB736">
            <v>1815.4796650179901</v>
          </cell>
          <cell r="BC736">
            <v>0.26187051422078694</v>
          </cell>
          <cell r="BU736" t="str">
            <v>OR</v>
          </cell>
          <cell r="BV736" t="str">
            <v>Pre 1980</v>
          </cell>
          <cell r="BW736" t="str">
            <v>Electric Storage - Outside Conditioned Space - Buffered</v>
          </cell>
          <cell r="BY736">
            <v>1612.692</v>
          </cell>
          <cell r="BZ736" t="str">
            <v>le55</v>
          </cell>
          <cell r="CF736" t="str">
            <v>Conditioned</v>
          </cell>
          <cell r="CG736">
            <v>1524.7619999999999</v>
          </cell>
          <cell r="CH736" t="str">
            <v>WA</v>
          </cell>
          <cell r="CI736" t="str">
            <v>Top-Freezer w/o TTD Ice</v>
          </cell>
          <cell r="CJ736">
            <v>28970.477999999999</v>
          </cell>
          <cell r="CK736" t="b">
            <v>0</v>
          </cell>
          <cell r="CQ736" t="str">
            <v>Conditioned</v>
          </cell>
          <cell r="CR736">
            <v>1192.4649999999999</v>
          </cell>
          <cell r="CS736" t="str">
            <v>ID</v>
          </cell>
          <cell r="CT736" t="str">
            <v>Upright</v>
          </cell>
          <cell r="CU736">
            <v>20271.904999999999</v>
          </cell>
          <cell r="CV736" t="b">
            <v>0</v>
          </cell>
          <cell r="CZ736">
            <v>1144.6790000000001</v>
          </cell>
          <cell r="DA736" t="str">
            <v>MT</v>
          </cell>
          <cell r="DC736" t="str">
            <v>Vertical Axis</v>
          </cell>
          <cell r="DG736" t="str">
            <v>Electric</v>
          </cell>
          <cell r="DH736">
            <v>1144.6790000000001</v>
          </cell>
          <cell r="DI736" t="str">
            <v>MT</v>
          </cell>
          <cell r="DL736" t="str">
            <v>Electric</v>
          </cell>
          <cell r="DM736" t="str">
            <v>Electric</v>
          </cell>
          <cell r="DN736">
            <v>2079.9929999999999</v>
          </cell>
          <cell r="DO736" t="str">
            <v>WA</v>
          </cell>
          <cell r="DS736">
            <v>4956.4930000000004</v>
          </cell>
          <cell r="DT736" t="str">
            <v>WA</v>
          </cell>
          <cell r="DU736" t="str">
            <v>lt32</v>
          </cell>
          <cell r="DX736" t="b">
            <v>1</v>
          </cell>
          <cell r="DY736">
            <v>2003.7159999999999</v>
          </cell>
          <cell r="DZ736" t="str">
            <v>WA</v>
          </cell>
          <cell r="EC736" t="str">
            <v>Laptop</v>
          </cell>
          <cell r="ED736">
            <v>1524.7619999999999</v>
          </cell>
          <cell r="EE736" t="str">
            <v>WA</v>
          </cell>
          <cell r="EH736" t="str">
            <v>le20</v>
          </cell>
          <cell r="EI736">
            <v>2079.9929999999999</v>
          </cell>
          <cell r="EJ736" t="str">
            <v>WA</v>
          </cell>
          <cell r="ES736">
            <v>2079.9929999999999</v>
          </cell>
          <cell r="ET736" t="str">
            <v>WA</v>
          </cell>
          <cell r="EZ736" t="str">
            <v>OR</v>
          </cell>
          <cell r="FA736" t="str">
            <v>Bedrooms</v>
          </cell>
          <cell r="FB736">
            <v>6000350.0699999994</v>
          </cell>
          <cell r="FC736">
            <v>5727606.8849999998</v>
          </cell>
          <cell r="FI736" t="str">
            <v>OR</v>
          </cell>
          <cell r="FJ736" t="str">
            <v>Bathroom</v>
          </cell>
          <cell r="FK736" t="str">
            <v>EISAx</v>
          </cell>
          <cell r="FL736">
            <v>285126.48</v>
          </cell>
          <cell r="FS736" t="str">
            <v>WA</v>
          </cell>
          <cell r="FT736" t="str">
            <v>EISAq</v>
          </cell>
          <cell r="FV736">
            <v>1172541.9779999999</v>
          </cell>
          <cell r="GD736" t="str">
            <v>ID</v>
          </cell>
          <cell r="GE736">
            <v>6806803.6720000003</v>
          </cell>
          <cell r="GF736">
            <v>6413084.216</v>
          </cell>
          <cell r="GI736">
            <v>1</v>
          </cell>
          <cell r="GJ736">
            <v>3</v>
          </cell>
          <cell r="GK736" t="str">
            <v>ID</v>
          </cell>
          <cell r="GL736">
            <v>3785.7640000000001</v>
          </cell>
          <cell r="GM736" t="str">
            <v>Pre 1980</v>
          </cell>
          <cell r="GN736">
            <v>0</v>
          </cell>
          <cell r="GQ736">
            <v>21698113.937528003</v>
          </cell>
          <cell r="GR736">
            <v>3948116.4891400002</v>
          </cell>
          <cell r="GU736" t="str">
            <v>Wood</v>
          </cell>
          <cell r="GX736" t="str">
            <v>Baseboard/Wall/Radiant</v>
          </cell>
          <cell r="GY736" t="str">
            <v>WA</v>
          </cell>
          <cell r="GZ736">
            <v>4360.1875</v>
          </cell>
        </row>
        <row r="737">
          <cell r="AD737" t="str">
            <v>WA</v>
          </cell>
          <cell r="AH737" t="str">
            <v>WA</v>
          </cell>
          <cell r="AI737" t="str">
            <v>Pre 1980</v>
          </cell>
          <cell r="AJ737">
            <v>1904.288</v>
          </cell>
          <cell r="AK737" t="b">
            <v>1</v>
          </cell>
          <cell r="AN737" t="str">
            <v>OR</v>
          </cell>
          <cell r="AO737" t="str">
            <v>Natural Gas FAF</v>
          </cell>
          <cell r="AP737" t="str">
            <v>Pre 1980</v>
          </cell>
          <cell r="AQ737" t="str">
            <v>Crawlspace</v>
          </cell>
          <cell r="AR737">
            <v>6932.73828125</v>
          </cell>
          <cell r="AU737" t="str">
            <v>No</v>
          </cell>
          <cell r="AV737" t="b">
            <v>1</v>
          </cell>
          <cell r="AX737">
            <v>11258766.96875</v>
          </cell>
          <cell r="AY737" t="b">
            <v>0</v>
          </cell>
          <cell r="AZ737">
            <v>2432868.4082523435</v>
          </cell>
          <cell r="BA737">
            <v>1</v>
          </cell>
          <cell r="BB737">
            <v>6932.73828125</v>
          </cell>
          <cell r="BC737">
            <v>1.0000000405683873</v>
          </cell>
          <cell r="BU737" t="str">
            <v>WA</v>
          </cell>
          <cell r="BV737" t="str">
            <v>Pre 1980</v>
          </cell>
          <cell r="BW737" t="str">
            <v>Electric Storage - Inside Conditioned Space</v>
          </cell>
          <cell r="BY737">
            <v>2079.9929999999999</v>
          </cell>
          <cell r="BZ737" t="str">
            <v>le55</v>
          </cell>
          <cell r="CF737" t="str">
            <v>Conditioned</v>
          </cell>
          <cell r="CG737">
            <v>2003.7159999999999</v>
          </cell>
          <cell r="CH737" t="str">
            <v>WA</v>
          </cell>
          <cell r="CI737" t="str">
            <v>Side-by-Side w/ TTD Ice</v>
          </cell>
          <cell r="CJ737">
            <v>52096.615999999995</v>
          </cell>
          <cell r="CK737" t="b">
            <v>0</v>
          </cell>
          <cell r="CZ737">
            <v>1192.4649999999999</v>
          </cell>
          <cell r="DA737" t="str">
            <v>ID</v>
          </cell>
          <cell r="DC737" t="str">
            <v>Vertical Axis</v>
          </cell>
          <cell r="DG737" t="str">
            <v>Electric</v>
          </cell>
          <cell r="DH737">
            <v>2079.9929999999999</v>
          </cell>
          <cell r="DI737" t="str">
            <v>WA</v>
          </cell>
          <cell r="DL737" t="str">
            <v>Electric</v>
          </cell>
          <cell r="DM737" t="str">
            <v>Electric</v>
          </cell>
          <cell r="DN737">
            <v>1904.288</v>
          </cell>
          <cell r="DO737" t="str">
            <v>WA</v>
          </cell>
          <cell r="DS737">
            <v>1188.027</v>
          </cell>
          <cell r="DT737" t="str">
            <v>OR</v>
          </cell>
          <cell r="DU737" t="str">
            <v>gt46</v>
          </cell>
          <cell r="DX737" t="b">
            <v>1</v>
          </cell>
          <cell r="DY737">
            <v>1524.7619999999999</v>
          </cell>
          <cell r="DZ737" t="str">
            <v>WA</v>
          </cell>
          <cell r="EC737" t="str">
            <v>Laptop</v>
          </cell>
          <cell r="ED737">
            <v>2003.7159999999999</v>
          </cell>
          <cell r="EE737" t="str">
            <v>WA</v>
          </cell>
          <cell r="EH737" t="str">
            <v>le20</v>
          </cell>
          <cell r="EI737">
            <v>3785.7640000000001</v>
          </cell>
          <cell r="EJ737" t="str">
            <v>ID</v>
          </cell>
          <cell r="ES737">
            <v>1925.059</v>
          </cell>
          <cell r="ET737" t="str">
            <v>OR</v>
          </cell>
          <cell r="EZ737" t="str">
            <v>OR</v>
          </cell>
          <cell r="FA737" t="str">
            <v>Exterior</v>
          </cell>
          <cell r="FB737">
            <v>1661253.9449999998</v>
          </cell>
          <cell r="FC737">
            <v>19034168.335000001</v>
          </cell>
          <cell r="FI737" t="str">
            <v>OR</v>
          </cell>
          <cell r="FJ737" t="str">
            <v>Bedrooms</v>
          </cell>
          <cell r="FK737" t="str">
            <v>EISAnqnx</v>
          </cell>
          <cell r="FL737">
            <v>249485.67</v>
          </cell>
          <cell r="FS737" t="str">
            <v>WA</v>
          </cell>
          <cell r="FT737" t="str">
            <v>EISAx</v>
          </cell>
          <cell r="FV737">
            <v>228714.3</v>
          </cell>
          <cell r="GD737" t="str">
            <v>WA</v>
          </cell>
          <cell r="GE737">
            <v>3385824.0640000002</v>
          </cell>
          <cell r="GF737">
            <v>3029722.2080000001</v>
          </cell>
          <cell r="GI737">
            <v>2</v>
          </cell>
          <cell r="GJ737">
            <v>2</v>
          </cell>
          <cell r="GK737" t="str">
            <v>WA</v>
          </cell>
          <cell r="GL737">
            <v>1904.288</v>
          </cell>
          <cell r="GM737" t="str">
            <v>Pre 1980</v>
          </cell>
          <cell r="GN737">
            <v>-1</v>
          </cell>
          <cell r="GQ737">
            <v>10888684.506816</v>
          </cell>
          <cell r="GR737">
            <v>2250750.3501440003</v>
          </cell>
          <cell r="GU737" t="str">
            <v>Wood</v>
          </cell>
          <cell r="GX737" t="str">
            <v>Propane/LP</v>
          </cell>
          <cell r="GY737" t="str">
            <v>WA</v>
          </cell>
          <cell r="GZ737">
            <v>4360.1875</v>
          </cell>
        </row>
        <row r="738">
          <cell r="AD738" t="str">
            <v>WA</v>
          </cell>
          <cell r="AH738" t="str">
            <v>WA</v>
          </cell>
          <cell r="AI738" t="str">
            <v>1993-2006</v>
          </cell>
          <cell r="AJ738">
            <v>2079.9929999999999</v>
          </cell>
          <cell r="AK738" t="b">
            <v>1</v>
          </cell>
          <cell r="AN738" t="str">
            <v>WA</v>
          </cell>
          <cell r="AO738" t="str">
            <v>Natural Gas FAF</v>
          </cell>
          <cell r="AP738" t="str">
            <v>Pre 1980</v>
          </cell>
          <cell r="AQ738" t="str">
            <v>Slab on Grade</v>
          </cell>
          <cell r="AR738">
            <v>1524.76245117188</v>
          </cell>
          <cell r="AU738" t="str">
            <v>No</v>
          </cell>
          <cell r="AV738" t="b">
            <v>1</v>
          </cell>
          <cell r="AX738">
            <v>2999207.7414550879</v>
          </cell>
          <cell r="AY738" t="b">
            <v>0</v>
          </cell>
          <cell r="AZ738">
            <v>864525.21466618939</v>
          </cell>
          <cell r="BA738">
            <v>1</v>
          </cell>
          <cell r="BB738">
            <v>1524.76245117188</v>
          </cell>
          <cell r="BC738">
            <v>1.0000002958965923</v>
          </cell>
          <cell r="BU738" t="str">
            <v>WA</v>
          </cell>
          <cell r="BV738" t="str">
            <v>Pre 1980</v>
          </cell>
          <cell r="BW738" t="str">
            <v>Electric Storage - Inside Conditioned Space</v>
          </cell>
          <cell r="BY738">
            <v>1904.288</v>
          </cell>
          <cell r="BZ738" t="str">
            <v>le55</v>
          </cell>
          <cell r="CF738" t="str">
            <v>Conditioned</v>
          </cell>
          <cell r="CG738">
            <v>2003.7159999999999</v>
          </cell>
          <cell r="CH738" t="str">
            <v>WA</v>
          </cell>
          <cell r="CI738" t="str">
            <v>Top-Freezer w/o TTD Ice</v>
          </cell>
          <cell r="CJ738">
            <v>42078.036</v>
          </cell>
          <cell r="CK738" t="b">
            <v>0</v>
          </cell>
          <cell r="CZ738">
            <v>12271.31</v>
          </cell>
          <cell r="DA738" t="str">
            <v>WA</v>
          </cell>
          <cell r="DC738" t="str">
            <v>Horizontal Axis</v>
          </cell>
          <cell r="DG738" t="str">
            <v>Electric</v>
          </cell>
          <cell r="DH738">
            <v>1144.6790000000001</v>
          </cell>
          <cell r="DI738" t="str">
            <v>MT</v>
          </cell>
          <cell r="DL738" t="str">
            <v>Propane</v>
          </cell>
          <cell r="DM738" t="str">
            <v>Propane</v>
          </cell>
          <cell r="DN738">
            <v>1612.692</v>
          </cell>
          <cell r="DO738" t="str">
            <v>OR</v>
          </cell>
          <cell r="DS738">
            <v>1188.027</v>
          </cell>
          <cell r="DT738" t="str">
            <v>OR</v>
          </cell>
          <cell r="DU738" t="str">
            <v>lt32</v>
          </cell>
          <cell r="DX738" t="b">
            <v>0</v>
          </cell>
          <cell r="DY738">
            <v>2003.7159999999999</v>
          </cell>
          <cell r="DZ738" t="str">
            <v>WA</v>
          </cell>
          <cell r="EC738" t="str">
            <v>Other</v>
          </cell>
          <cell r="ED738">
            <v>2003.7159999999999</v>
          </cell>
          <cell r="EE738" t="str">
            <v>WA</v>
          </cell>
          <cell r="EH738" t="str">
            <v>le20</v>
          </cell>
          <cell r="EI738">
            <v>1192.4649999999999</v>
          </cell>
          <cell r="EJ738" t="str">
            <v>ID</v>
          </cell>
          <cell r="ES738">
            <v>12271.31</v>
          </cell>
          <cell r="ET738" t="str">
            <v>WA</v>
          </cell>
          <cell r="EZ738" t="str">
            <v>OR</v>
          </cell>
          <cell r="FA738" t="str">
            <v>Kitchen</v>
          </cell>
          <cell r="FB738">
            <v>2975380.1999999997</v>
          </cell>
          <cell r="FC738">
            <v>1074442.8499999999</v>
          </cell>
          <cell r="FI738" t="str">
            <v>OR</v>
          </cell>
          <cell r="FJ738" t="str">
            <v>Bedrooms</v>
          </cell>
          <cell r="FK738" t="str">
            <v>EISAq</v>
          </cell>
          <cell r="FL738">
            <v>53461.215000000004</v>
          </cell>
          <cell r="FS738" t="str">
            <v>WA</v>
          </cell>
          <cell r="FT738" t="str">
            <v>EISAnqnx</v>
          </cell>
          <cell r="FV738">
            <v>4780128.87</v>
          </cell>
          <cell r="GD738" t="str">
            <v>WA</v>
          </cell>
          <cell r="GE738">
            <v>4303505.517</v>
          </cell>
          <cell r="GF738">
            <v>4035186.42</v>
          </cell>
          <cell r="GI738">
            <v>1</v>
          </cell>
          <cell r="GJ738">
            <v>1</v>
          </cell>
          <cell r="GK738" t="str">
            <v>WA</v>
          </cell>
          <cell r="GL738">
            <v>2079.9929999999999</v>
          </cell>
          <cell r="GM738" t="str">
            <v>1993-2006</v>
          </cell>
          <cell r="GN738">
            <v>-1</v>
          </cell>
          <cell r="GQ738">
            <v>10487251.906245001</v>
          </cell>
          <cell r="GR738">
            <v>728080.74971999996</v>
          </cell>
          <cell r="GU738" t="str">
            <v>Natural Gas FAF</v>
          </cell>
          <cell r="GX738" t="str">
            <v>None</v>
          </cell>
          <cell r="GY738" t="str">
            <v>ID</v>
          </cell>
          <cell r="GZ738">
            <v>3785.76440429688</v>
          </cell>
        </row>
        <row r="739">
          <cell r="AD739" t="str">
            <v>MT</v>
          </cell>
          <cell r="AH739" t="str">
            <v>MT</v>
          </cell>
          <cell r="AI739" t="str">
            <v>1993-2006</v>
          </cell>
          <cell r="AJ739">
            <v>2130.886</v>
          </cell>
          <cell r="AK739" t="b">
            <v>1</v>
          </cell>
          <cell r="AN739" t="str">
            <v>OR</v>
          </cell>
          <cell r="AO739" t="str">
            <v>Other</v>
          </cell>
          <cell r="AP739" t="str">
            <v>Pre 1980</v>
          </cell>
          <cell r="AQ739" t="str">
            <v>Crawlspace</v>
          </cell>
          <cell r="AR739">
            <v>1188.02661132813</v>
          </cell>
          <cell r="AU739" t="str">
            <v>No</v>
          </cell>
          <cell r="AV739" t="b">
            <v>0</v>
          </cell>
          <cell r="AX739">
            <v>2604154.3320312612</v>
          </cell>
          <cell r="AY739" t="b">
            <v>0</v>
          </cell>
          <cell r="AZ739">
            <v>801775.16184780619</v>
          </cell>
          <cell r="BA739" t="str">
            <v/>
          </cell>
          <cell r="BB739" t="str">
            <v/>
          </cell>
          <cell r="BC739">
            <v>0.99999967284256164</v>
          </cell>
          <cell r="BU739" t="str">
            <v>OR</v>
          </cell>
          <cell r="BV739" t="str">
            <v>Pre 1980</v>
          </cell>
          <cell r="BW739" t="str">
            <v>Solar/Other</v>
          </cell>
          <cell r="BY739">
            <v>1612.692</v>
          </cell>
          <cell r="BZ739" t="str">
            <v>le55</v>
          </cell>
          <cell r="CF739" t="str">
            <v>Conditioned</v>
          </cell>
          <cell r="CG739">
            <v>4956.4930000000004</v>
          </cell>
          <cell r="CH739" t="str">
            <v>WA</v>
          </cell>
          <cell r="CI739" t="str">
            <v>Bottom-Freezer (Including French Door) w/ TTD Ice</v>
          </cell>
          <cell r="CJ739">
            <v>128868.81800000001</v>
          </cell>
          <cell r="CK739" t="b">
            <v>0</v>
          </cell>
          <cell r="CZ739">
            <v>3785.7640000000001</v>
          </cell>
          <cell r="DA739" t="str">
            <v>ID</v>
          </cell>
          <cell r="DC739" t="str">
            <v>Vertical Axis</v>
          </cell>
          <cell r="DG739" t="str">
            <v>Electric</v>
          </cell>
          <cell r="DH739">
            <v>1192.4649999999999</v>
          </cell>
          <cell r="DI739" t="str">
            <v>ID</v>
          </cell>
          <cell r="DL739" t="str">
            <v>Gas</v>
          </cell>
          <cell r="DM739" t="str">
            <v>Electric</v>
          </cell>
          <cell r="DN739">
            <v>2079.9929999999999</v>
          </cell>
          <cell r="DO739" t="str">
            <v>WA</v>
          </cell>
          <cell r="DS739">
            <v>4956.4930000000004</v>
          </cell>
          <cell r="DT739" t="str">
            <v>WA</v>
          </cell>
          <cell r="DU739" t="str">
            <v>lt32</v>
          </cell>
          <cell r="DX739" t="b">
            <v>0</v>
          </cell>
          <cell r="DY739">
            <v>2003.7159999999999</v>
          </cell>
          <cell r="DZ739" t="str">
            <v>WA</v>
          </cell>
          <cell r="EC739" t="str">
            <v>Desktop</v>
          </cell>
          <cell r="ED739">
            <v>2003.7159999999999</v>
          </cell>
          <cell r="EE739" t="str">
            <v>WA</v>
          </cell>
          <cell r="EH739" t="str">
            <v>gt20</v>
          </cell>
          <cell r="EI739">
            <v>1192.4649999999999</v>
          </cell>
          <cell r="EJ739" t="str">
            <v>ID</v>
          </cell>
          <cell r="ES739">
            <v>8264.9449999999997</v>
          </cell>
          <cell r="ET739" t="str">
            <v>OR</v>
          </cell>
          <cell r="EZ739" t="str">
            <v>OR</v>
          </cell>
          <cell r="FA739" t="str">
            <v>Living Room/Family Room</v>
          </cell>
          <cell r="FB739">
            <v>8413714.0099999998</v>
          </cell>
          <cell r="FC739">
            <v>5430068.8650000002</v>
          </cell>
          <cell r="FI739" t="str">
            <v>OR</v>
          </cell>
          <cell r="FJ739" t="str">
            <v>Kitchen</v>
          </cell>
          <cell r="FK739" t="str">
            <v>EISAnqnx</v>
          </cell>
          <cell r="FL739">
            <v>118802.70000000001</v>
          </cell>
          <cell r="FS739" t="str">
            <v>WA</v>
          </cell>
          <cell r="FT739" t="str">
            <v>EISAq</v>
          </cell>
          <cell r="FV739">
            <v>373566.69</v>
          </cell>
          <cell r="GD739" t="str">
            <v>MT</v>
          </cell>
          <cell r="GE739">
            <v>11655946.42</v>
          </cell>
          <cell r="GF739">
            <v>8374381.9799999995</v>
          </cell>
          <cell r="GI739">
            <v>3</v>
          </cell>
          <cell r="GJ739">
            <v>1</v>
          </cell>
          <cell r="GK739" t="str">
            <v>MT</v>
          </cell>
          <cell r="GL739">
            <v>2130.886</v>
          </cell>
          <cell r="GM739" t="str">
            <v>1993-2006</v>
          </cell>
          <cell r="GN739">
            <v>0</v>
          </cell>
          <cell r="GQ739">
            <v>18386984.855028</v>
          </cell>
          <cell r="GR739">
            <v>1376328.6129699999</v>
          </cell>
          <cell r="GU739" t="str">
            <v>Natural Gas FAF</v>
          </cell>
          <cell r="GX739" t="str">
            <v>None</v>
          </cell>
          <cell r="GY739" t="str">
            <v>MT</v>
          </cell>
          <cell r="GZ739">
            <v>1144.67944335938</v>
          </cell>
        </row>
        <row r="740">
          <cell r="AD740" t="str">
            <v>WA</v>
          </cell>
          <cell r="AH740" t="str">
            <v>WA</v>
          </cell>
          <cell r="AI740" t="str">
            <v>Pre 1980</v>
          </cell>
          <cell r="AJ740">
            <v>2079.9929999999999</v>
          </cell>
          <cell r="AK740" t="b">
            <v>1</v>
          </cell>
          <cell r="AN740" t="str">
            <v>OR</v>
          </cell>
          <cell r="AO740" t="str">
            <v>Natural Gas FAF</v>
          </cell>
          <cell r="AP740" t="str">
            <v>Pre 1980</v>
          </cell>
          <cell r="AQ740" t="str">
            <v>Crawlspace</v>
          </cell>
          <cell r="AR740">
            <v>1188.02661132813</v>
          </cell>
          <cell r="AU740" t="str">
            <v>No</v>
          </cell>
          <cell r="AV740" t="b">
            <v>1</v>
          </cell>
          <cell r="AX740">
            <v>2604154.3320312612</v>
          </cell>
          <cell r="AY740" t="b">
            <v>0</v>
          </cell>
          <cell r="AZ740">
            <v>801775.16184780619</v>
          </cell>
          <cell r="BA740">
            <v>1</v>
          </cell>
          <cell r="BB740">
            <v>1188.02661132813</v>
          </cell>
          <cell r="BC740">
            <v>0.99999967284256164</v>
          </cell>
          <cell r="BU740" t="str">
            <v>WA</v>
          </cell>
          <cell r="BV740" t="str">
            <v>Pre 1980</v>
          </cell>
          <cell r="BW740" t="str">
            <v>Electric Storage - Inside Conditioned Space</v>
          </cell>
          <cell r="BY740">
            <v>2079.9929999999999</v>
          </cell>
          <cell r="BZ740" t="str">
            <v>gt55</v>
          </cell>
          <cell r="CF740" t="str">
            <v>Conditioned</v>
          </cell>
          <cell r="CG740">
            <v>1188.027</v>
          </cell>
          <cell r="CH740" t="str">
            <v>OR</v>
          </cell>
          <cell r="CI740" t="str">
            <v>Bottom-Freezer (Including French Door) w/o TTD Ice</v>
          </cell>
          <cell r="CJ740">
            <v>30888.702000000001</v>
          </cell>
          <cell r="CK740" t="b">
            <v>0</v>
          </cell>
          <cell r="CZ740">
            <v>1192.4649999999999</v>
          </cell>
          <cell r="DA740" t="str">
            <v>ID</v>
          </cell>
          <cell r="DC740" t="str">
            <v>Horizontal Axis</v>
          </cell>
          <cell r="DG740" t="str">
            <v>Electric</v>
          </cell>
          <cell r="DH740">
            <v>12271.31</v>
          </cell>
          <cell r="DI740" t="str">
            <v>WA</v>
          </cell>
          <cell r="DL740" t="str">
            <v>Electric</v>
          </cell>
          <cell r="DM740" t="str">
            <v>Electric</v>
          </cell>
          <cell r="DN740">
            <v>1904.288</v>
          </cell>
          <cell r="DO740" t="str">
            <v>WA</v>
          </cell>
          <cell r="DS740">
            <v>4956.4930000000004</v>
          </cell>
          <cell r="DT740" t="str">
            <v>WA</v>
          </cell>
          <cell r="DU740" t="str">
            <v>32to46</v>
          </cell>
          <cell r="DX740" t="b">
            <v>0</v>
          </cell>
          <cell r="DY740">
            <v>1524.7619999999999</v>
          </cell>
          <cell r="DZ740" t="str">
            <v>WA</v>
          </cell>
          <cell r="EC740" t="str">
            <v>Laptop</v>
          </cell>
          <cell r="ED740">
            <v>2003.7159999999999</v>
          </cell>
          <cell r="EE740" t="str">
            <v>WA</v>
          </cell>
          <cell r="EH740" t="str">
            <v>gt20</v>
          </cell>
          <cell r="EI740">
            <v>2130.886</v>
          </cell>
          <cell r="EJ740" t="str">
            <v>MT</v>
          </cell>
          <cell r="ES740">
            <v>1612.692</v>
          </cell>
          <cell r="ET740" t="str">
            <v>OR</v>
          </cell>
          <cell r="EZ740" t="str">
            <v>OR</v>
          </cell>
          <cell r="FA740" t="str">
            <v>Other</v>
          </cell>
          <cell r="FB740">
            <v>10430360.59</v>
          </cell>
          <cell r="FC740">
            <v>6033409.8499999996</v>
          </cell>
          <cell r="FI740" t="str">
            <v>OR</v>
          </cell>
          <cell r="FJ740" t="str">
            <v>Kitchen</v>
          </cell>
          <cell r="FK740" t="str">
            <v>EISAq</v>
          </cell>
          <cell r="FL740">
            <v>78409.782000000007</v>
          </cell>
          <cell r="FS740" t="str">
            <v>WA</v>
          </cell>
          <cell r="FT740" t="str">
            <v>EISAx</v>
          </cell>
          <cell r="FV740">
            <v>6297267.0599999996</v>
          </cell>
          <cell r="GD740" t="str">
            <v>WA</v>
          </cell>
          <cell r="GE740">
            <v>4332625.4189999998</v>
          </cell>
          <cell r="GF740">
            <v>4991983.2</v>
          </cell>
          <cell r="GI740">
            <v>1</v>
          </cell>
          <cell r="GJ740">
            <v>1</v>
          </cell>
          <cell r="GK740" t="str">
            <v>WA</v>
          </cell>
          <cell r="GL740">
            <v>2079.9929999999999</v>
          </cell>
          <cell r="GM740" t="str">
            <v>Pre 1980</v>
          </cell>
          <cell r="GN740">
            <v>-1</v>
          </cell>
          <cell r="GQ740">
            <v>12959600.225814</v>
          </cell>
          <cell r="GR740">
            <v>622053.10654499999</v>
          </cell>
          <cell r="GU740" t="str">
            <v>Natural Gas FAF</v>
          </cell>
          <cell r="GX740" t="str">
            <v>Propane/LP</v>
          </cell>
          <cell r="GY740" t="str">
            <v>WA</v>
          </cell>
          <cell r="GZ740">
            <v>1904.28771972656</v>
          </cell>
        </row>
        <row r="741">
          <cell r="AD741" t="str">
            <v>MT</v>
          </cell>
          <cell r="AH741" t="str">
            <v>MT</v>
          </cell>
          <cell r="AI741" t="str">
            <v>Pre 1980</v>
          </cell>
          <cell r="AJ741">
            <v>1144.6790000000001</v>
          </cell>
          <cell r="AK741" t="b">
            <v>1</v>
          </cell>
          <cell r="AN741" t="str">
            <v>WA</v>
          </cell>
          <cell r="AO741" t="str">
            <v>Natural Gas FAF</v>
          </cell>
          <cell r="AP741" t="str">
            <v>Pre 1980</v>
          </cell>
          <cell r="AQ741" t="str">
            <v>Basement</v>
          </cell>
          <cell r="AR741">
            <v>1524.76245117188</v>
          </cell>
          <cell r="AU741" t="str">
            <v>No</v>
          </cell>
          <cell r="AV741" t="b">
            <v>1</v>
          </cell>
          <cell r="AX741">
            <v>3696024.1816406371</v>
          </cell>
          <cell r="AY741" t="b">
            <v>0</v>
          </cell>
          <cell r="AZ741">
            <v>1587849.4975891165</v>
          </cell>
          <cell r="BA741">
            <v>1</v>
          </cell>
          <cell r="BB741">
            <v>1524.76245117188</v>
          </cell>
          <cell r="BC741">
            <v>1.0000002958965923</v>
          </cell>
          <cell r="BU741" t="str">
            <v>WA</v>
          </cell>
          <cell r="BV741" t="str">
            <v>1993-2006</v>
          </cell>
          <cell r="BW741" t="str">
            <v>Electric Storage - Inside Conditioned Space</v>
          </cell>
          <cell r="BY741">
            <v>1904.288</v>
          </cell>
          <cell r="BZ741" t="str">
            <v>le55</v>
          </cell>
          <cell r="CF741" t="str">
            <v>Conditioned</v>
          </cell>
          <cell r="CG741">
            <v>1188.027</v>
          </cell>
          <cell r="CH741" t="str">
            <v>OR</v>
          </cell>
          <cell r="CI741" t="str">
            <v>Top-Freezer w/o TTD Ice</v>
          </cell>
          <cell r="CJ741">
            <v>27324.620999999999</v>
          </cell>
          <cell r="CK741" t="b">
            <v>0</v>
          </cell>
          <cell r="CZ741">
            <v>2079.9929999999999</v>
          </cell>
          <cell r="DA741" t="str">
            <v>WA</v>
          </cell>
          <cell r="DC741" t="str">
            <v>Vertical Axis</v>
          </cell>
          <cell r="DG741" t="str">
            <v>Electric</v>
          </cell>
          <cell r="DH741">
            <v>3785.7640000000001</v>
          </cell>
          <cell r="DI741" t="str">
            <v>ID</v>
          </cell>
          <cell r="DL741" t="str">
            <v>Propane</v>
          </cell>
          <cell r="DM741" t="str">
            <v>Propane</v>
          </cell>
          <cell r="DN741">
            <v>1192.4649999999999</v>
          </cell>
          <cell r="DO741" t="str">
            <v>ID</v>
          </cell>
          <cell r="DS741">
            <v>1524.7619999999999</v>
          </cell>
          <cell r="DT741" t="str">
            <v>WA</v>
          </cell>
          <cell r="DU741" t="str">
            <v>32to46</v>
          </cell>
          <cell r="DX741" t="b">
            <v>0</v>
          </cell>
          <cell r="DY741">
            <v>1464.694</v>
          </cell>
          <cell r="DZ741" t="str">
            <v>WA</v>
          </cell>
          <cell r="EC741" t="str">
            <v>Desktop</v>
          </cell>
          <cell r="ED741">
            <v>2003.7159999999999</v>
          </cell>
          <cell r="EE741" t="str">
            <v>WA</v>
          </cell>
          <cell r="EH741" t="str">
            <v>gt20</v>
          </cell>
          <cell r="EI741">
            <v>1192.4649999999999</v>
          </cell>
          <cell r="EJ741" t="str">
            <v>ID</v>
          </cell>
          <cell r="ES741">
            <v>8264.9449999999997</v>
          </cell>
          <cell r="ET741" t="str">
            <v>OR</v>
          </cell>
          <cell r="EZ741" t="str">
            <v>WA</v>
          </cell>
          <cell r="FA741" t="str">
            <v>Bathroom</v>
          </cell>
          <cell r="FB741">
            <v>971802.25999999989</v>
          </cell>
          <cell r="FC741">
            <v>360668.88</v>
          </cell>
          <cell r="FI741" t="str">
            <v>OR</v>
          </cell>
          <cell r="FJ741" t="str">
            <v>Living Room/Family Room</v>
          </cell>
          <cell r="FK741" t="str">
            <v>EISAnqnx</v>
          </cell>
          <cell r="FL741">
            <v>308887.02</v>
          </cell>
          <cell r="FS741" t="str">
            <v>WA</v>
          </cell>
          <cell r="FT741" t="str">
            <v>EISAnqnx</v>
          </cell>
          <cell r="FV741">
            <v>213466.68</v>
          </cell>
          <cell r="GD741" t="str">
            <v>MT</v>
          </cell>
          <cell r="GE741">
            <v>2046686.0520000001</v>
          </cell>
          <cell r="GF741">
            <v>2821633.7350000003</v>
          </cell>
          <cell r="GI741">
            <v>2</v>
          </cell>
          <cell r="GJ741">
            <v>1</v>
          </cell>
          <cell r="GK741" t="str">
            <v>MT</v>
          </cell>
          <cell r="GL741">
            <v>1144.6790000000001</v>
          </cell>
          <cell r="GM741" t="str">
            <v>Pre 1980</v>
          </cell>
          <cell r="GN741">
            <v>-1</v>
          </cell>
          <cell r="GQ741">
            <v>8808043.9181880001</v>
          </cell>
          <cell r="GR741">
            <v>675807.03480999998</v>
          </cell>
          <cell r="GU741" t="str">
            <v>Natural Gas Other</v>
          </cell>
          <cell r="GX741" t="str">
            <v>None</v>
          </cell>
          <cell r="GY741" t="str">
            <v>MT</v>
          </cell>
          <cell r="GZ741">
            <v>2130.88647460938</v>
          </cell>
        </row>
        <row r="742">
          <cell r="AD742" t="str">
            <v>WA</v>
          </cell>
          <cell r="AH742" t="str">
            <v>WA</v>
          </cell>
          <cell r="AI742" t="str">
            <v>Pre 1980</v>
          </cell>
          <cell r="AJ742">
            <v>2079.9929999999999</v>
          </cell>
          <cell r="AK742" t="b">
            <v>1</v>
          </cell>
          <cell r="AN742" t="str">
            <v>WA</v>
          </cell>
          <cell r="AO742" t="str">
            <v>Wood</v>
          </cell>
          <cell r="AP742" t="str">
            <v>Pre 1980</v>
          </cell>
          <cell r="AQ742" t="str">
            <v>Basement</v>
          </cell>
          <cell r="AR742">
            <v>1524.76245117188</v>
          </cell>
          <cell r="AU742" t="str">
            <v>No</v>
          </cell>
          <cell r="AV742" t="b">
            <v>0</v>
          </cell>
          <cell r="AX742">
            <v>3696024.1816406371</v>
          </cell>
          <cell r="AY742" t="b">
            <v>0</v>
          </cell>
          <cell r="AZ742">
            <v>1587849.4975891165</v>
          </cell>
          <cell r="BA742" t="str">
            <v/>
          </cell>
          <cell r="BB742" t="str">
            <v/>
          </cell>
          <cell r="BC742">
            <v>1.0000002958965923</v>
          </cell>
          <cell r="BU742" t="str">
            <v>ID</v>
          </cell>
          <cell r="BV742" t="str">
            <v>1980-1992</v>
          </cell>
          <cell r="BW742" t="str">
            <v>Electric Storage - Inside Conditioned Space</v>
          </cell>
          <cell r="BY742">
            <v>1192.4649999999999</v>
          </cell>
          <cell r="BZ742" t="str">
            <v>le55</v>
          </cell>
          <cell r="CF742" t="str">
            <v>Conditioned</v>
          </cell>
          <cell r="CG742">
            <v>1524.7619999999999</v>
          </cell>
          <cell r="CH742" t="str">
            <v>WA</v>
          </cell>
          <cell r="CI742" t="str">
            <v>Bottom-Freezer (Including French Door) w/o TTD Ice</v>
          </cell>
          <cell r="CJ742">
            <v>38119.049999999996</v>
          </cell>
          <cell r="CK742" t="b">
            <v>0</v>
          </cell>
          <cell r="CZ742">
            <v>2079.9929999999999</v>
          </cell>
          <cell r="DA742" t="str">
            <v>WA</v>
          </cell>
          <cell r="DC742" t="str">
            <v>Vertical Axis</v>
          </cell>
          <cell r="DG742" t="str">
            <v>Electric</v>
          </cell>
          <cell r="DH742">
            <v>1192.4649999999999</v>
          </cell>
          <cell r="DI742" t="str">
            <v>ID</v>
          </cell>
          <cell r="DL742" t="str">
            <v>Electric</v>
          </cell>
          <cell r="DM742" t="str">
            <v>Electric</v>
          </cell>
          <cell r="DN742">
            <v>2130.886</v>
          </cell>
          <cell r="DO742" t="str">
            <v>MT</v>
          </cell>
          <cell r="DS742">
            <v>1524.7619999999999</v>
          </cell>
          <cell r="DT742" t="str">
            <v>WA</v>
          </cell>
          <cell r="DU742" t="str">
            <v>32to46</v>
          </cell>
          <cell r="DX742" t="b">
            <v>0</v>
          </cell>
          <cell r="DY742">
            <v>1464.694</v>
          </cell>
          <cell r="DZ742" t="str">
            <v>WA</v>
          </cell>
          <cell r="EC742" t="str">
            <v>Desktop</v>
          </cell>
          <cell r="ED742">
            <v>2003.7159999999999</v>
          </cell>
          <cell r="EE742" t="str">
            <v>WA</v>
          </cell>
          <cell r="EH742" t="str">
            <v>gt20</v>
          </cell>
          <cell r="EI742">
            <v>1192.4649999999999</v>
          </cell>
          <cell r="EJ742" t="str">
            <v>ID</v>
          </cell>
          <cell r="ES742">
            <v>1192.4649999999999</v>
          </cell>
          <cell r="ET742" t="str">
            <v>ID</v>
          </cell>
          <cell r="EZ742" t="str">
            <v>WA</v>
          </cell>
          <cell r="FA742" t="str">
            <v>Bedrooms</v>
          </cell>
          <cell r="FB742">
            <v>2554737.9</v>
          </cell>
          <cell r="FC742">
            <v>1919559.9279999998</v>
          </cell>
          <cell r="FI742" t="str">
            <v>OR</v>
          </cell>
          <cell r="FJ742" t="str">
            <v>Living Room/Family Room</v>
          </cell>
          <cell r="FK742" t="str">
            <v>EISAq</v>
          </cell>
          <cell r="FL742">
            <v>148503.375</v>
          </cell>
          <cell r="FS742" t="str">
            <v>WA</v>
          </cell>
          <cell r="FT742" t="str">
            <v>EISAq</v>
          </cell>
          <cell r="FV742">
            <v>239387.63399999999</v>
          </cell>
          <cell r="GD742" t="str">
            <v>WA</v>
          </cell>
          <cell r="GE742">
            <v>8946049.8929999992</v>
          </cell>
          <cell r="GF742">
            <v>4318065.4679999994</v>
          </cell>
          <cell r="GI742">
            <v>1</v>
          </cell>
          <cell r="GJ742">
            <v>1</v>
          </cell>
          <cell r="GK742" t="str">
            <v>WA</v>
          </cell>
          <cell r="GL742">
            <v>2079.9929999999999</v>
          </cell>
          <cell r="GM742" t="str">
            <v>Pre 1980</v>
          </cell>
          <cell r="GN742">
            <v>0</v>
          </cell>
          <cell r="GQ742">
            <v>12583805.810510999</v>
          </cell>
          <cell r="GR742">
            <v>180694.19189250001</v>
          </cell>
          <cell r="GU742" t="str">
            <v>Natural Gas FAF</v>
          </cell>
          <cell r="GX742" t="str">
            <v>None</v>
          </cell>
          <cell r="GY742" t="str">
            <v>ID</v>
          </cell>
          <cell r="GZ742">
            <v>3785.76440429688</v>
          </cell>
        </row>
        <row r="743">
          <cell r="AD743" t="str">
            <v>MT</v>
          </cell>
          <cell r="AH743" t="str">
            <v>MT</v>
          </cell>
          <cell r="AI743" t="str">
            <v>Pre 1980</v>
          </cell>
          <cell r="AJ743">
            <v>1144.6790000000001</v>
          </cell>
          <cell r="AK743" t="b">
            <v>1</v>
          </cell>
          <cell r="AN743" t="str">
            <v>OR</v>
          </cell>
          <cell r="AO743" t="str">
            <v>Wood</v>
          </cell>
          <cell r="AP743" t="str">
            <v>Pre 1980</v>
          </cell>
          <cell r="AQ743" t="str">
            <v>Slab on Grade</v>
          </cell>
          <cell r="AR743">
            <v>266.56552774952399</v>
          </cell>
          <cell r="AU743" t="str">
            <v>No</v>
          </cell>
          <cell r="AV743" t="b">
            <v>0</v>
          </cell>
          <cell r="AX743">
            <v>273496.23147101159</v>
          </cell>
          <cell r="AY743" t="b">
            <v>0</v>
          </cell>
          <cell r="AZ743">
            <v>127716.84899879915</v>
          </cell>
          <cell r="BA743" t="str">
            <v/>
          </cell>
          <cell r="BB743" t="str">
            <v/>
          </cell>
          <cell r="BC743">
            <v>0.22437665789542155</v>
          </cell>
          <cell r="BU743" t="str">
            <v>MT</v>
          </cell>
          <cell r="BV743" t="str">
            <v>Pre 1980</v>
          </cell>
          <cell r="BW743" t="str">
            <v>Gas Tankless</v>
          </cell>
          <cell r="BY743">
            <v>2130.886</v>
          </cell>
          <cell r="BZ743" t="str">
            <v/>
          </cell>
          <cell r="CF743" t="str">
            <v>Conditioned</v>
          </cell>
          <cell r="CG743">
            <v>1464.694</v>
          </cell>
          <cell r="CH743" t="str">
            <v>WA</v>
          </cell>
          <cell r="CI743" t="str">
            <v>Top-Freezer w/o TTD Ice</v>
          </cell>
          <cell r="CJ743">
            <v>30758.574000000001</v>
          </cell>
          <cell r="CK743" t="b">
            <v>0</v>
          </cell>
          <cell r="CZ743">
            <v>1192.4649999999999</v>
          </cell>
          <cell r="DA743" t="str">
            <v>ID</v>
          </cell>
          <cell r="DC743" t="str">
            <v>Vertical Axis</v>
          </cell>
          <cell r="DG743" t="str">
            <v>Electric</v>
          </cell>
          <cell r="DH743">
            <v>2079.9929999999999</v>
          </cell>
          <cell r="DI743" t="str">
            <v>WA</v>
          </cell>
          <cell r="DL743" t="str">
            <v>Electric</v>
          </cell>
          <cell r="DM743" t="str">
            <v>Electric</v>
          </cell>
          <cell r="DN743">
            <v>1904.288</v>
          </cell>
          <cell r="DO743" t="str">
            <v>WA</v>
          </cell>
          <cell r="DS743">
            <v>1524.7619999999999</v>
          </cell>
          <cell r="DT743" t="str">
            <v>WA</v>
          </cell>
          <cell r="DU743" t="str">
            <v>lt32</v>
          </cell>
          <cell r="DX743" t="b">
            <v>0</v>
          </cell>
          <cell r="DY743">
            <v>1524.7619999999999</v>
          </cell>
          <cell r="DZ743" t="str">
            <v>WA</v>
          </cell>
          <cell r="EC743" t="str">
            <v>Laptop</v>
          </cell>
          <cell r="ED743">
            <v>2003.7159999999999</v>
          </cell>
          <cell r="EE743" t="str">
            <v>WA</v>
          </cell>
          <cell r="EH743" t="str">
            <v>le20</v>
          </cell>
          <cell r="EI743">
            <v>1192.4649999999999</v>
          </cell>
          <cell r="EJ743" t="str">
            <v>ID</v>
          </cell>
          <cell r="ES743">
            <v>8264.9449999999997</v>
          </cell>
          <cell r="ET743" t="str">
            <v>OR</v>
          </cell>
          <cell r="EZ743" t="str">
            <v>WA</v>
          </cell>
          <cell r="FA743" t="str">
            <v>Exterior</v>
          </cell>
          <cell r="FB743">
            <v>1955626.8159999999</v>
          </cell>
          <cell r="FC743">
            <v>6962913.0999999996</v>
          </cell>
          <cell r="FI743" t="str">
            <v>OR</v>
          </cell>
          <cell r="FJ743" t="str">
            <v>Other</v>
          </cell>
          <cell r="FK743" t="str">
            <v>EISAnqnx</v>
          </cell>
          <cell r="FL743">
            <v>356408.10000000003</v>
          </cell>
          <cell r="FS743" t="str">
            <v>WA</v>
          </cell>
          <cell r="FT743" t="str">
            <v>EISAx</v>
          </cell>
          <cell r="FV743">
            <v>1082581.02</v>
          </cell>
          <cell r="GD743" t="str">
            <v>MT</v>
          </cell>
          <cell r="GE743">
            <v>1988307.4230000002</v>
          </cell>
          <cell r="GF743">
            <v>1579657.02</v>
          </cell>
          <cell r="GI743">
            <v>2</v>
          </cell>
          <cell r="GJ743">
            <v>1</v>
          </cell>
          <cell r="GK743" t="str">
            <v>MT</v>
          </cell>
          <cell r="GL743">
            <v>1144.6790000000001</v>
          </cell>
          <cell r="GM743" t="str">
            <v>Pre 1980</v>
          </cell>
          <cell r="GN743">
            <v>-1</v>
          </cell>
          <cell r="GQ743">
            <v>9416870.0613130014</v>
          </cell>
          <cell r="GR743">
            <v>572173.52154500003</v>
          </cell>
          <cell r="GU743" t="str">
            <v>Natural Gas FAF</v>
          </cell>
          <cell r="GX743" t="str">
            <v>Natural Gas Other</v>
          </cell>
          <cell r="GY743" t="str">
            <v>ID</v>
          </cell>
          <cell r="GZ743">
            <v>3785.76440429688</v>
          </cell>
        </row>
        <row r="744">
          <cell r="AD744" t="str">
            <v>ID</v>
          </cell>
          <cell r="AH744" t="str">
            <v>ID</v>
          </cell>
          <cell r="AI744" t="str">
            <v>Pre 1980</v>
          </cell>
          <cell r="AJ744">
            <v>1192.4649999999999</v>
          </cell>
          <cell r="AK744" t="b">
            <v>1</v>
          </cell>
          <cell r="AN744" t="str">
            <v>OR</v>
          </cell>
          <cell r="AO744" t="str">
            <v>Wood</v>
          </cell>
          <cell r="AP744" t="str">
            <v>Pre 1980</v>
          </cell>
          <cell r="AQ744" t="str">
            <v>Crawlspace</v>
          </cell>
          <cell r="AR744">
            <v>921.46108357860101</v>
          </cell>
          <cell r="AU744" t="str">
            <v>No</v>
          </cell>
          <cell r="AV744" t="b">
            <v>0</v>
          </cell>
          <cell r="AX744">
            <v>945419.0717516446</v>
          </cell>
          <cell r="AY744" t="b">
            <v>0</v>
          </cell>
          <cell r="AZ744">
            <v>441490.34221807093</v>
          </cell>
          <cell r="BA744" t="str">
            <v/>
          </cell>
          <cell r="BB744" t="str">
            <v/>
          </cell>
          <cell r="BC744">
            <v>0.77562301494713581</v>
          </cell>
          <cell r="BU744" t="str">
            <v>WA</v>
          </cell>
          <cell r="BV744" t="str">
            <v>Pre 1980</v>
          </cell>
          <cell r="BW744" t="str">
            <v>Gas Storage Inside Conditioned Space</v>
          </cell>
          <cell r="BY744">
            <v>1904.288</v>
          </cell>
          <cell r="BZ744" t="str">
            <v>le55</v>
          </cell>
          <cell r="CF744" t="str">
            <v>Conditioned</v>
          </cell>
          <cell r="CG744">
            <v>1188.027</v>
          </cell>
          <cell r="CH744" t="str">
            <v>OR</v>
          </cell>
          <cell r="CI744" t="str">
            <v>Bottom-Freezer (Including French Door) w/o TTD Ice</v>
          </cell>
          <cell r="CJ744">
            <v>26136.594000000001</v>
          </cell>
          <cell r="CK744" t="b">
            <v>0</v>
          </cell>
          <cell r="CZ744">
            <v>2079.9929999999999</v>
          </cell>
          <cell r="DA744" t="str">
            <v>WA</v>
          </cell>
          <cell r="DC744" t="str">
            <v>Vertical Axis</v>
          </cell>
          <cell r="DG744" t="str">
            <v>Electric</v>
          </cell>
          <cell r="DH744">
            <v>2079.9929999999999</v>
          </cell>
          <cell r="DI744" t="str">
            <v>WA</v>
          </cell>
          <cell r="DL744" t="str">
            <v>Electric</v>
          </cell>
          <cell r="DM744" t="str">
            <v>Electric</v>
          </cell>
          <cell r="DN744">
            <v>1925.059</v>
          </cell>
          <cell r="DO744" t="str">
            <v>OR</v>
          </cell>
          <cell r="DS744">
            <v>1524.7619999999999</v>
          </cell>
          <cell r="DT744" t="str">
            <v>WA</v>
          </cell>
          <cell r="DU744" t="str">
            <v>32to46</v>
          </cell>
          <cell r="DX744" t="b">
            <v>0</v>
          </cell>
          <cell r="DY744">
            <v>1524.7619999999999</v>
          </cell>
          <cell r="DZ744" t="str">
            <v>WA</v>
          </cell>
          <cell r="EC744" t="str">
            <v>Desktop</v>
          </cell>
          <cell r="ED744">
            <v>2003.7159999999999</v>
          </cell>
          <cell r="EE744" t="str">
            <v>WA</v>
          </cell>
          <cell r="EH744" t="str">
            <v>le20</v>
          </cell>
          <cell r="EI744">
            <v>1612.692</v>
          </cell>
          <cell r="EJ744" t="str">
            <v>OR</v>
          </cell>
          <cell r="ES744">
            <v>2130.886</v>
          </cell>
          <cell r="ET744" t="str">
            <v>MT</v>
          </cell>
          <cell r="EZ744" t="str">
            <v>WA</v>
          </cell>
          <cell r="FA744" t="str">
            <v>Garage</v>
          </cell>
          <cell r="FB744">
            <v>480891.83999999997</v>
          </cell>
          <cell r="FC744">
            <v>991839.41999999993</v>
          </cell>
          <cell r="FI744" t="str">
            <v>OR</v>
          </cell>
          <cell r="FJ744" t="str">
            <v>Other</v>
          </cell>
          <cell r="FK744" t="str">
            <v>EISAq</v>
          </cell>
          <cell r="FL744">
            <v>51085.161</v>
          </cell>
          <cell r="FS744" t="str">
            <v>OR</v>
          </cell>
          <cell r="FT744" t="str">
            <v>EISAnqnx</v>
          </cell>
          <cell r="FV744">
            <v>17713145.59</v>
          </cell>
          <cell r="GD744" t="str">
            <v>ID</v>
          </cell>
          <cell r="GE744">
            <v>3567855.28</v>
          </cell>
          <cell r="GF744">
            <v>1457192.23</v>
          </cell>
          <cell r="GI744">
            <v>3</v>
          </cell>
          <cell r="GJ744">
            <v>2</v>
          </cell>
          <cell r="GK744" t="str">
            <v>ID</v>
          </cell>
          <cell r="GL744">
            <v>1192.4649999999999</v>
          </cell>
          <cell r="GM744" t="str">
            <v>Pre 1980</v>
          </cell>
          <cell r="GN744">
            <v>-1</v>
          </cell>
          <cell r="GQ744">
            <v>9757895.7813300006</v>
          </cell>
          <cell r="GR744">
            <v>834808.97254999995</v>
          </cell>
          <cell r="GU744" t="str">
            <v>Natural Gas FAF</v>
          </cell>
          <cell r="GX744" t="str">
            <v>None</v>
          </cell>
          <cell r="GY744" t="str">
            <v>OR</v>
          </cell>
          <cell r="GZ744">
            <v>1612.69177246094</v>
          </cell>
        </row>
        <row r="745">
          <cell r="AD745" t="str">
            <v>WA</v>
          </cell>
          <cell r="AH745" t="str">
            <v>WA</v>
          </cell>
          <cell r="AI745" t="str">
            <v>Pre 1980</v>
          </cell>
          <cell r="AJ745">
            <v>12271.31</v>
          </cell>
          <cell r="AK745" t="b">
            <v>1</v>
          </cell>
          <cell r="AN745" t="str">
            <v>OR</v>
          </cell>
          <cell r="AO745" t="str">
            <v>Baseboard/Wall/Radiant</v>
          </cell>
          <cell r="AP745" t="str">
            <v>Pre 1980</v>
          </cell>
          <cell r="AQ745" t="str">
            <v>Slab on Grade</v>
          </cell>
          <cell r="AR745">
            <v>266.56552774952399</v>
          </cell>
          <cell r="AU745" t="str">
            <v>No</v>
          </cell>
          <cell r="AV745" t="b">
            <v>1</v>
          </cell>
          <cell r="AX745">
            <v>273496.23147101159</v>
          </cell>
          <cell r="AY745" t="b">
            <v>0</v>
          </cell>
          <cell r="AZ745">
            <v>127716.84899879915</v>
          </cell>
          <cell r="BA745">
            <v>0.22437673130193914</v>
          </cell>
          <cell r="BB745">
            <v>266.56552774952399</v>
          </cell>
          <cell r="BC745">
            <v>0.22437665789542155</v>
          </cell>
          <cell r="BU745" t="str">
            <v>OR</v>
          </cell>
          <cell r="BV745" t="str">
            <v>Pre 1980</v>
          </cell>
          <cell r="BW745" t="str">
            <v>Electric Storage - Inside Conditioned Space</v>
          </cell>
          <cell r="BY745">
            <v>1925.059</v>
          </cell>
          <cell r="BZ745" t="str">
            <v>le55</v>
          </cell>
          <cell r="CF745" t="str">
            <v>Conditioned</v>
          </cell>
          <cell r="CG745">
            <v>1188.027</v>
          </cell>
          <cell r="CH745" t="str">
            <v>OR</v>
          </cell>
          <cell r="CI745" t="str">
            <v>Bottom-Freezer (Including French Door) w/o TTD Ice</v>
          </cell>
          <cell r="CJ745">
            <v>28512.648000000001</v>
          </cell>
          <cell r="CK745" t="b">
            <v>0</v>
          </cell>
          <cell r="CZ745">
            <v>1904.288</v>
          </cell>
          <cell r="DA745" t="str">
            <v>WA</v>
          </cell>
          <cell r="DC745" t="str">
            <v>Horizontal Axis</v>
          </cell>
          <cell r="DG745" t="str">
            <v>Electric</v>
          </cell>
          <cell r="DH745">
            <v>1192.4649999999999</v>
          </cell>
          <cell r="DI745" t="str">
            <v>ID</v>
          </cell>
          <cell r="DL745" t="str">
            <v>Electric</v>
          </cell>
          <cell r="DM745" t="str">
            <v>Electric</v>
          </cell>
          <cell r="DN745">
            <v>8264.9449999999997</v>
          </cell>
          <cell r="DO745" t="str">
            <v>OR</v>
          </cell>
          <cell r="DS745">
            <v>1524.7619999999999</v>
          </cell>
          <cell r="DT745" t="str">
            <v>WA</v>
          </cell>
          <cell r="DU745" t="str">
            <v>lt32</v>
          </cell>
          <cell r="DX745" t="b">
            <v>0</v>
          </cell>
          <cell r="DY745">
            <v>1524.7619999999999</v>
          </cell>
          <cell r="DZ745" t="str">
            <v>WA</v>
          </cell>
          <cell r="EC745" t="str">
            <v>Laptop</v>
          </cell>
          <cell r="ED745">
            <v>2003.7159999999999</v>
          </cell>
          <cell r="EE745" t="str">
            <v>WA</v>
          </cell>
          <cell r="EH745" t="str">
            <v>le20</v>
          </cell>
          <cell r="EI745">
            <v>2079.9929999999999</v>
          </cell>
          <cell r="EJ745" t="str">
            <v>WA</v>
          </cell>
          <cell r="ES745">
            <v>1612.692</v>
          </cell>
          <cell r="ET745" t="str">
            <v>OR</v>
          </cell>
          <cell r="EZ745" t="str">
            <v>WA</v>
          </cell>
          <cell r="FA745" t="str">
            <v>Kitchen</v>
          </cell>
          <cell r="FB745">
            <v>1412619.78</v>
          </cell>
          <cell r="FC745">
            <v>561040.48</v>
          </cell>
          <cell r="FI745" t="str">
            <v>OR</v>
          </cell>
          <cell r="FJ745" t="str">
            <v>Other</v>
          </cell>
          <cell r="FK745" t="str">
            <v>EISAx</v>
          </cell>
          <cell r="FL745">
            <v>498971.34</v>
          </cell>
          <cell r="FS745" t="str">
            <v>OR</v>
          </cell>
          <cell r="FT745" t="str">
            <v>EISAq</v>
          </cell>
          <cell r="FV745">
            <v>1428144.0280000002</v>
          </cell>
          <cell r="GD745" t="str">
            <v>WA</v>
          </cell>
          <cell r="GE745">
            <v>77186539.899999991</v>
          </cell>
          <cell r="GF745">
            <v>45195234.729999997</v>
          </cell>
          <cell r="GI745">
            <v>1</v>
          </cell>
          <cell r="GJ745">
            <v>3</v>
          </cell>
          <cell r="GK745" t="str">
            <v>WA</v>
          </cell>
          <cell r="GL745">
            <v>12271.31</v>
          </cell>
          <cell r="GM745" t="str">
            <v>Pre 1980</v>
          </cell>
          <cell r="GN745">
            <v>0</v>
          </cell>
          <cell r="GQ745">
            <v>72079490.646819994</v>
          </cell>
          <cell r="GR745">
            <v>15640238.633470001</v>
          </cell>
          <cell r="GU745" t="str">
            <v>Propane/LP</v>
          </cell>
          <cell r="GX745" t="str">
            <v>Baseboard/Wall/Radiant</v>
          </cell>
          <cell r="GY745" t="str">
            <v>WA</v>
          </cell>
          <cell r="GZ745">
            <v>2079.99340820313</v>
          </cell>
        </row>
        <row r="746">
          <cell r="AD746" t="str">
            <v>ID</v>
          </cell>
          <cell r="AH746" t="str">
            <v>ID</v>
          </cell>
          <cell r="AI746" t="str">
            <v>Pre 1980</v>
          </cell>
          <cell r="AJ746">
            <v>3785.7640000000001</v>
          </cell>
          <cell r="AK746" t="b">
            <v>1</v>
          </cell>
          <cell r="AN746" t="str">
            <v>OR</v>
          </cell>
          <cell r="AO746" t="str">
            <v>Baseboard/Wall/Radiant</v>
          </cell>
          <cell r="AP746" t="str">
            <v>Pre 1980</v>
          </cell>
          <cell r="AQ746" t="str">
            <v>Crawlspace</v>
          </cell>
          <cell r="AR746">
            <v>921.46108357860101</v>
          </cell>
          <cell r="AU746" t="str">
            <v>No</v>
          </cell>
          <cell r="AV746" t="b">
            <v>1</v>
          </cell>
          <cell r="AX746">
            <v>945419.0717516446</v>
          </cell>
          <cell r="AY746" t="b">
            <v>0</v>
          </cell>
          <cell r="AZ746">
            <v>441490.34221807093</v>
          </cell>
          <cell r="BA746">
            <v>0.77562326869806086</v>
          </cell>
          <cell r="BB746">
            <v>921.46108357860101</v>
          </cell>
          <cell r="BC746">
            <v>0.77562301494713581</v>
          </cell>
          <cell r="BU746" t="str">
            <v>OR</v>
          </cell>
          <cell r="BV746" t="str">
            <v>Pre 1980</v>
          </cell>
          <cell r="BW746" t="str">
            <v>Electric Storage - Outside Conditioned Space - Unbuffered</v>
          </cell>
          <cell r="BY746">
            <v>8264.9449999999997</v>
          </cell>
          <cell r="BZ746" t="str">
            <v>le55</v>
          </cell>
          <cell r="CF746" t="str">
            <v>Conditioned</v>
          </cell>
          <cell r="CG746">
            <v>2003.7159999999999</v>
          </cell>
          <cell r="CH746" t="str">
            <v>WA</v>
          </cell>
          <cell r="CI746" t="str">
            <v>Side-by-Side w/ TTD Ice</v>
          </cell>
          <cell r="CJ746">
            <v>58107.763999999996</v>
          </cell>
          <cell r="CK746" t="b">
            <v>0</v>
          </cell>
          <cell r="CZ746">
            <v>1612.692</v>
          </cell>
          <cell r="DA746" t="str">
            <v>OR</v>
          </cell>
          <cell r="DC746" t="str">
            <v>Vertical Axis</v>
          </cell>
          <cell r="DG746" t="str">
            <v>Electric</v>
          </cell>
          <cell r="DH746">
            <v>2079.9929999999999</v>
          </cell>
          <cell r="DI746" t="str">
            <v>WA</v>
          </cell>
          <cell r="DL746" t="str">
            <v>Gas</v>
          </cell>
          <cell r="DM746" t="str">
            <v>Gas</v>
          </cell>
          <cell r="DN746">
            <v>3785.7640000000001</v>
          </cell>
          <cell r="DO746" t="str">
            <v>ID</v>
          </cell>
          <cell r="DS746">
            <v>1524.7619999999999</v>
          </cell>
          <cell r="DT746" t="str">
            <v>WA</v>
          </cell>
          <cell r="DU746" t="str">
            <v>lt32</v>
          </cell>
          <cell r="DX746" t="b">
            <v>0</v>
          </cell>
          <cell r="DY746">
            <v>4956.4930000000004</v>
          </cell>
          <cell r="DZ746" t="str">
            <v>WA</v>
          </cell>
          <cell r="EC746" t="str">
            <v>Laptop</v>
          </cell>
          <cell r="ED746">
            <v>2003.7159999999999</v>
          </cell>
          <cell r="EE746" t="str">
            <v>WA</v>
          </cell>
          <cell r="EH746" t="str">
            <v>gt20</v>
          </cell>
          <cell r="EI746">
            <v>1904.288</v>
          </cell>
          <cell r="EJ746" t="str">
            <v>WA</v>
          </cell>
          <cell r="ES746">
            <v>1612.692</v>
          </cell>
          <cell r="ET746" t="str">
            <v>OR</v>
          </cell>
          <cell r="EZ746" t="str">
            <v>WA</v>
          </cell>
          <cell r="FA746" t="str">
            <v>Living Room/Family Room</v>
          </cell>
          <cell r="FB746">
            <v>1396590.0519999999</v>
          </cell>
          <cell r="FC746">
            <v>1576924.4919999999</v>
          </cell>
          <cell r="FI746" t="str">
            <v>WA</v>
          </cell>
          <cell r="FJ746" t="str">
            <v>Bathroom</v>
          </cell>
          <cell r="FK746" t="str">
            <v>EISAnqnx</v>
          </cell>
          <cell r="FL746">
            <v>762381</v>
          </cell>
          <cell r="FS746" t="str">
            <v>OR</v>
          </cell>
          <cell r="FT746" t="str">
            <v>EISAx</v>
          </cell>
          <cell r="FV746">
            <v>8665922.5</v>
          </cell>
          <cell r="GD746" t="str">
            <v>ID</v>
          </cell>
          <cell r="GE746">
            <v>10865142.68</v>
          </cell>
          <cell r="GF746">
            <v>6220010.2520000003</v>
          </cell>
          <cell r="GI746">
            <v>3</v>
          </cell>
          <cell r="GJ746">
            <v>2</v>
          </cell>
          <cell r="GK746" t="str">
            <v>ID</v>
          </cell>
          <cell r="GL746">
            <v>3785.7640000000001</v>
          </cell>
          <cell r="GM746" t="str">
            <v>Pre 1980</v>
          </cell>
          <cell r="GN746">
            <v>0</v>
          </cell>
          <cell r="GQ746">
            <v>30978762.952968001</v>
          </cell>
          <cell r="GR746">
            <v>2650299.8034800002</v>
          </cell>
          <cell r="GU746" t="str">
            <v>Natural Gas FAF</v>
          </cell>
          <cell r="GX746" t="str">
            <v>None</v>
          </cell>
          <cell r="GY746" t="str">
            <v>MT</v>
          </cell>
          <cell r="GZ746">
            <v>2130.88647460938</v>
          </cell>
        </row>
        <row r="747">
          <cell r="AD747" t="str">
            <v>ID</v>
          </cell>
          <cell r="AH747" t="str">
            <v>ID</v>
          </cell>
          <cell r="AI747" t="str">
            <v>Pre 1980</v>
          </cell>
          <cell r="AJ747">
            <v>1192.4649999999999</v>
          </cell>
          <cell r="AK747" t="b">
            <v>1</v>
          </cell>
          <cell r="AN747" t="str">
            <v>WA</v>
          </cell>
          <cell r="AO747" t="str">
            <v>Baseboard/Wall/Radiant</v>
          </cell>
          <cell r="AP747" t="str">
            <v>Pre 1980</v>
          </cell>
          <cell r="AQ747" t="str">
            <v>Basement</v>
          </cell>
          <cell r="AR747">
            <v>1524.76245117188</v>
          </cell>
          <cell r="AU747" t="str">
            <v>No</v>
          </cell>
          <cell r="AV747" t="b">
            <v>0</v>
          </cell>
          <cell r="AX747">
            <v>4421811.1083984524</v>
          </cell>
          <cell r="AY747" t="b">
            <v>0</v>
          </cell>
          <cell r="AZ747">
            <v>1507700.3593432666</v>
          </cell>
          <cell r="BA747" t="str">
            <v/>
          </cell>
          <cell r="BB747" t="str">
            <v/>
          </cell>
          <cell r="BC747">
            <v>1.0000002958965923</v>
          </cell>
          <cell r="BU747" t="str">
            <v>ID</v>
          </cell>
          <cell r="BV747" t="str">
            <v>1993-2006</v>
          </cell>
          <cell r="BW747" t="str">
            <v>Gas Storage Outside Conditioned Space</v>
          </cell>
          <cell r="BY747">
            <v>3785.7640000000001</v>
          </cell>
          <cell r="BZ747" t="str">
            <v>le55</v>
          </cell>
          <cell r="CF747" t="str">
            <v>Conditioned</v>
          </cell>
          <cell r="CG747">
            <v>1150.8789999999999</v>
          </cell>
          <cell r="CH747" t="str">
            <v>WA</v>
          </cell>
          <cell r="CI747" t="str">
            <v>Side-by-Side w/ TTD Ice</v>
          </cell>
          <cell r="CJ747">
            <v>31073.732999999997</v>
          </cell>
          <cell r="CK747" t="b">
            <v>0</v>
          </cell>
          <cell r="CZ747">
            <v>2079.9929999999999</v>
          </cell>
          <cell r="DA747" t="str">
            <v>WA</v>
          </cell>
          <cell r="DC747" t="str">
            <v>Vertical Axis</v>
          </cell>
          <cell r="DG747" t="str">
            <v>Gas</v>
          </cell>
          <cell r="DH747">
            <v>1904.288</v>
          </cell>
          <cell r="DI747" t="str">
            <v>WA</v>
          </cell>
          <cell r="DL747" t="str">
            <v>Electric</v>
          </cell>
          <cell r="DM747" t="str">
            <v>Electric</v>
          </cell>
          <cell r="DN747">
            <v>3785.7640000000001</v>
          </cell>
          <cell r="DO747" t="str">
            <v>ID</v>
          </cell>
          <cell r="DS747">
            <v>1464.694</v>
          </cell>
          <cell r="DT747" t="str">
            <v>WA</v>
          </cell>
          <cell r="DU747" t="str">
            <v>lt32</v>
          </cell>
          <cell r="DX747" t="b">
            <v>0</v>
          </cell>
          <cell r="DY747">
            <v>4956.4930000000004</v>
          </cell>
          <cell r="DZ747" t="str">
            <v>WA</v>
          </cell>
          <cell r="EC747" t="str">
            <v>Desktop</v>
          </cell>
          <cell r="ED747">
            <v>2003.7159999999999</v>
          </cell>
          <cell r="EE747" t="str">
            <v>WA</v>
          </cell>
          <cell r="EH747" t="str">
            <v>le20</v>
          </cell>
          <cell r="EI747">
            <v>1612.692</v>
          </cell>
          <cell r="EJ747" t="str">
            <v>OR</v>
          </cell>
          <cell r="ES747">
            <v>3785.7640000000001</v>
          </cell>
          <cell r="ET747" t="str">
            <v>ID</v>
          </cell>
          <cell r="EZ747" t="str">
            <v>WA</v>
          </cell>
          <cell r="FA747" t="str">
            <v>Other</v>
          </cell>
          <cell r="FB747">
            <v>2093883.22</v>
          </cell>
          <cell r="FC747">
            <v>1685125.156</v>
          </cell>
          <cell r="FI747" t="str">
            <v>WA</v>
          </cell>
          <cell r="FJ747" t="str">
            <v>Bathroom</v>
          </cell>
          <cell r="FK747" t="str">
            <v>EISAq</v>
          </cell>
          <cell r="FL747">
            <v>202793.34599999999</v>
          </cell>
          <cell r="FS747" t="str">
            <v>WA</v>
          </cell>
          <cell r="FT747" t="str">
            <v>EISAnqnx</v>
          </cell>
          <cell r="FV747">
            <v>3255366.87</v>
          </cell>
          <cell r="GD747" t="str">
            <v>ID</v>
          </cell>
          <cell r="GE747">
            <v>1235393.74</v>
          </cell>
          <cell r="GF747">
            <v>1430958</v>
          </cell>
          <cell r="GI747">
            <v>2</v>
          </cell>
          <cell r="GJ747">
            <v>2</v>
          </cell>
          <cell r="GK747" t="str">
            <v>ID</v>
          </cell>
          <cell r="GL747">
            <v>1192.4649999999999</v>
          </cell>
          <cell r="GM747" t="str">
            <v>Pre 1980</v>
          </cell>
          <cell r="GN747">
            <v>-1</v>
          </cell>
          <cell r="GQ747">
            <v>7856829.919449999</v>
          </cell>
          <cell r="GR747">
            <v>1103754.5474874999</v>
          </cell>
          <cell r="GU747" t="str">
            <v>Natural Gas FAF</v>
          </cell>
          <cell r="GX747" t="str">
            <v>Wood</v>
          </cell>
          <cell r="GY747" t="str">
            <v>ID</v>
          </cell>
          <cell r="GZ747">
            <v>3785.76440429688</v>
          </cell>
        </row>
        <row r="748">
          <cell r="AD748" t="str">
            <v>WA</v>
          </cell>
          <cell r="AH748" t="str">
            <v>WA</v>
          </cell>
          <cell r="AI748" t="str">
            <v>Pre 1980</v>
          </cell>
          <cell r="AJ748">
            <v>2079.9929999999999</v>
          </cell>
          <cell r="AK748" t="b">
            <v>1</v>
          </cell>
          <cell r="AN748" t="str">
            <v>WA</v>
          </cell>
          <cell r="AO748" t="str">
            <v>Baseboard/Wall/Radiant</v>
          </cell>
          <cell r="AP748" t="str">
            <v>Pre 1980</v>
          </cell>
          <cell r="AQ748" t="str">
            <v>Basement</v>
          </cell>
          <cell r="AR748">
            <v>1524.76245117188</v>
          </cell>
          <cell r="AU748" t="str">
            <v>No</v>
          </cell>
          <cell r="AV748" t="b">
            <v>0</v>
          </cell>
          <cell r="AX748">
            <v>4421811.1083984524</v>
          </cell>
          <cell r="AY748" t="b">
            <v>0</v>
          </cell>
          <cell r="AZ748">
            <v>1507700.3593432666</v>
          </cell>
          <cell r="BA748" t="str">
            <v/>
          </cell>
          <cell r="BB748" t="str">
            <v/>
          </cell>
          <cell r="BC748">
            <v>1.0000002958965923</v>
          </cell>
          <cell r="BU748" t="str">
            <v>ID</v>
          </cell>
          <cell r="BV748" t="str">
            <v>1993-2006</v>
          </cell>
          <cell r="BW748" t="str">
            <v>Gas Storage Outside Conditioned Space</v>
          </cell>
          <cell r="BY748">
            <v>3785.7640000000001</v>
          </cell>
          <cell r="BZ748" t="str">
            <v>le55</v>
          </cell>
          <cell r="CF748" t="str">
            <v>Conditioned</v>
          </cell>
          <cell r="CG748">
            <v>4956.4930000000004</v>
          </cell>
          <cell r="CH748" t="str">
            <v>WA</v>
          </cell>
          <cell r="CI748" t="str">
            <v>Side-by-Side w/ TTD Ice</v>
          </cell>
          <cell r="CJ748">
            <v>153651.28300000002</v>
          </cell>
          <cell r="CK748" t="b">
            <v>0</v>
          </cell>
          <cell r="CZ748">
            <v>2130.886</v>
          </cell>
          <cell r="DA748" t="str">
            <v>MT</v>
          </cell>
          <cell r="DC748" t="str">
            <v>Vertical Axis</v>
          </cell>
          <cell r="DG748" t="str">
            <v>Electric</v>
          </cell>
          <cell r="DH748">
            <v>1612.692</v>
          </cell>
          <cell r="DI748" t="str">
            <v>OR</v>
          </cell>
          <cell r="DL748" t="str">
            <v>Electric</v>
          </cell>
          <cell r="DM748" t="str">
            <v>Electric</v>
          </cell>
          <cell r="DN748">
            <v>2130.886</v>
          </cell>
          <cell r="DO748" t="str">
            <v>MT</v>
          </cell>
          <cell r="DS748">
            <v>1464.694</v>
          </cell>
          <cell r="DT748" t="str">
            <v>WA</v>
          </cell>
          <cell r="DU748" t="str">
            <v>lt32</v>
          </cell>
          <cell r="DX748" t="b">
            <v>0</v>
          </cell>
          <cell r="DY748">
            <v>4956.4930000000004</v>
          </cell>
          <cell r="DZ748" t="str">
            <v>WA</v>
          </cell>
          <cell r="EC748" t="str">
            <v>Desktop</v>
          </cell>
          <cell r="ED748">
            <v>2003.7159999999999</v>
          </cell>
          <cell r="EE748" t="str">
            <v>WA</v>
          </cell>
          <cell r="EH748" t="str">
            <v>le20</v>
          </cell>
          <cell r="EI748">
            <v>2079.9929999999999</v>
          </cell>
          <cell r="EJ748" t="str">
            <v>WA</v>
          </cell>
          <cell r="ES748">
            <v>1904.288</v>
          </cell>
          <cell r="ET748" t="str">
            <v>WA</v>
          </cell>
          <cell r="EZ748" t="str">
            <v>WA</v>
          </cell>
          <cell r="FA748" t="str">
            <v>Bathroom</v>
          </cell>
          <cell r="FB748">
            <v>170330.09199999998</v>
          </cell>
          <cell r="FC748">
            <v>105880.86799999999</v>
          </cell>
          <cell r="FI748" t="str">
            <v>WA</v>
          </cell>
          <cell r="FJ748" t="str">
            <v>Bathroom</v>
          </cell>
          <cell r="FK748" t="str">
            <v>EISAx</v>
          </cell>
          <cell r="FL748">
            <v>99109.53</v>
          </cell>
          <cell r="FS748" t="str">
            <v>WA</v>
          </cell>
          <cell r="FT748" t="str">
            <v>EISAq</v>
          </cell>
          <cell r="FV748">
            <v>108258.102</v>
          </cell>
          <cell r="GD748" t="str">
            <v>WA</v>
          </cell>
          <cell r="GE748">
            <v>1206395.94</v>
          </cell>
          <cell r="GF748">
            <v>2183992.65</v>
          </cell>
          <cell r="GI748">
            <v>1</v>
          </cell>
          <cell r="GJ748">
            <v>1</v>
          </cell>
          <cell r="GK748" t="str">
            <v>WA</v>
          </cell>
          <cell r="GL748">
            <v>2079.9929999999999</v>
          </cell>
          <cell r="GM748" t="str">
            <v>Pre 1980</v>
          </cell>
          <cell r="GN748">
            <v>-1</v>
          </cell>
          <cell r="GQ748">
            <v>9452053.950096</v>
          </cell>
          <cell r="GR748">
            <v>1121542.6255650001</v>
          </cell>
          <cell r="GU748" t="str">
            <v>Baseboard/Wall/Radiant</v>
          </cell>
          <cell r="GX748" t="str">
            <v>Baseboard/Wall/Radiant</v>
          </cell>
          <cell r="GY748" t="str">
            <v>ID</v>
          </cell>
          <cell r="GZ748">
            <v>3785.76440429688</v>
          </cell>
        </row>
        <row r="749">
          <cell r="AD749" t="str">
            <v>WA</v>
          </cell>
          <cell r="AH749" t="str">
            <v>WA</v>
          </cell>
          <cell r="AI749" t="str">
            <v>1980-1992</v>
          </cell>
          <cell r="AJ749">
            <v>2079.9929999999999</v>
          </cell>
          <cell r="AK749" t="b">
            <v>1</v>
          </cell>
          <cell r="AN749" t="str">
            <v>WA</v>
          </cell>
          <cell r="AO749" t="str">
            <v>Natural Gas FAF</v>
          </cell>
          <cell r="AP749" t="str">
            <v>Pre 1980</v>
          </cell>
          <cell r="AQ749" t="str">
            <v>Basement</v>
          </cell>
          <cell r="AR749">
            <v>1524.76245117188</v>
          </cell>
          <cell r="AU749" t="str">
            <v>No</v>
          </cell>
          <cell r="AV749" t="b">
            <v>1</v>
          </cell>
          <cell r="AX749">
            <v>4421811.1083984524</v>
          </cell>
          <cell r="AY749" t="b">
            <v>0</v>
          </cell>
          <cell r="AZ749">
            <v>1507700.3593432666</v>
          </cell>
          <cell r="BA749">
            <v>1</v>
          </cell>
          <cell r="BB749">
            <v>1524.76245117188</v>
          </cell>
          <cell r="BC749">
            <v>1.0000002958965923</v>
          </cell>
          <cell r="BU749" t="str">
            <v>MT</v>
          </cell>
          <cell r="BV749" t="str">
            <v>Pre 1980</v>
          </cell>
          <cell r="BW749" t="str">
            <v>Gas Storage Inside Conditioned Space</v>
          </cell>
          <cell r="BY749">
            <v>2130.886</v>
          </cell>
          <cell r="BZ749" t="str">
            <v>le55</v>
          </cell>
          <cell r="CF749" t="str">
            <v>Conditioned</v>
          </cell>
          <cell r="CG749">
            <v>1150.8789999999999</v>
          </cell>
          <cell r="CH749" t="str">
            <v>WA</v>
          </cell>
          <cell r="CI749" t="str">
            <v>Top-Freezer w/o TTD Ice</v>
          </cell>
          <cell r="CJ749">
            <v>24168.458999999999</v>
          </cell>
          <cell r="CK749" t="b">
            <v>0</v>
          </cell>
          <cell r="CZ749">
            <v>8559.1039999999994</v>
          </cell>
          <cell r="DA749" t="str">
            <v>OR</v>
          </cell>
          <cell r="DC749" t="str">
            <v>Horizontal Axis</v>
          </cell>
          <cell r="DG749" t="str">
            <v>Electric</v>
          </cell>
          <cell r="DH749">
            <v>2079.9929999999999</v>
          </cell>
          <cell r="DI749" t="str">
            <v>WA</v>
          </cell>
          <cell r="DL749" t="str">
            <v>Gas</v>
          </cell>
          <cell r="DM749" t="str">
            <v>Electric</v>
          </cell>
          <cell r="DN749">
            <v>3785.7640000000001</v>
          </cell>
          <cell r="DO749" t="str">
            <v>ID</v>
          </cell>
          <cell r="DS749">
            <v>1464.694</v>
          </cell>
          <cell r="DT749" t="str">
            <v>WA</v>
          </cell>
          <cell r="DU749" t="str">
            <v>lt32</v>
          </cell>
          <cell r="DX749" t="b">
            <v>1</v>
          </cell>
          <cell r="DY749">
            <v>6932.7380000000003</v>
          </cell>
          <cell r="DZ749" t="str">
            <v>OR</v>
          </cell>
          <cell r="EC749" t="str">
            <v>Laptop</v>
          </cell>
          <cell r="ED749">
            <v>2003.7159999999999</v>
          </cell>
          <cell r="EE749" t="str">
            <v>WA</v>
          </cell>
          <cell r="EH749" t="str">
            <v>gt20</v>
          </cell>
          <cell r="EI749">
            <v>1904.288</v>
          </cell>
          <cell r="EJ749" t="str">
            <v>WA</v>
          </cell>
          <cell r="ES749">
            <v>2130.886</v>
          </cell>
          <cell r="ET749" t="str">
            <v>MT</v>
          </cell>
          <cell r="EZ749" t="str">
            <v>WA</v>
          </cell>
          <cell r="FA749" t="str">
            <v>Bedrooms</v>
          </cell>
          <cell r="FB749">
            <v>459200.72099999996</v>
          </cell>
          <cell r="FC749">
            <v>559327.1939999999</v>
          </cell>
          <cell r="FI749" t="str">
            <v>WA</v>
          </cell>
          <cell r="FJ749" t="str">
            <v>Bedrooms</v>
          </cell>
          <cell r="FK749" t="str">
            <v>EISAnqnx</v>
          </cell>
          <cell r="FL749">
            <v>91485.72</v>
          </cell>
          <cell r="FS749" t="str">
            <v>WA</v>
          </cell>
          <cell r="FT749" t="str">
            <v>EISAx</v>
          </cell>
          <cell r="FV749">
            <v>1776347.73</v>
          </cell>
          <cell r="GD749" t="str">
            <v>WA</v>
          </cell>
          <cell r="GE749">
            <v>4488624.8940000003</v>
          </cell>
          <cell r="GF749">
            <v>3835507.0919999997</v>
          </cell>
          <cell r="GI749">
            <v>1</v>
          </cell>
          <cell r="GJ749">
            <v>1</v>
          </cell>
          <cell r="GK749" t="str">
            <v>WA</v>
          </cell>
          <cell r="GL749">
            <v>2079.9929999999999</v>
          </cell>
          <cell r="GM749" t="str">
            <v>1980-1992</v>
          </cell>
          <cell r="GN749">
            <v>0</v>
          </cell>
          <cell r="GQ749">
            <v>12583805.810510999</v>
          </cell>
          <cell r="GR749">
            <v>180694.19189250001</v>
          </cell>
          <cell r="GU749" t="str">
            <v>Baseboard/Wall/Radiant</v>
          </cell>
          <cell r="GX749" t="str">
            <v>Other</v>
          </cell>
          <cell r="GY749" t="str">
            <v>ID</v>
          </cell>
          <cell r="GZ749">
            <v>3785.76440429688</v>
          </cell>
        </row>
        <row r="750">
          <cell r="AD750" t="str">
            <v>ID</v>
          </cell>
          <cell r="AH750" t="str">
            <v>ID</v>
          </cell>
          <cell r="AI750" t="str">
            <v>1993-2006</v>
          </cell>
          <cell r="AJ750">
            <v>1192.4649999999999</v>
          </cell>
          <cell r="AK750" t="b">
            <v>1</v>
          </cell>
          <cell r="AN750" t="str">
            <v>WA</v>
          </cell>
          <cell r="AO750" t="str">
            <v>Baseboard/Wall/Radiant</v>
          </cell>
          <cell r="AQ750" t="str">
            <v>Crawlspace</v>
          </cell>
          <cell r="AR750">
            <v>2003.71557617188</v>
          </cell>
          <cell r="AU750" t="str">
            <v>No</v>
          </cell>
          <cell r="AV750" t="b">
            <v>0</v>
          </cell>
          <cell r="AX750">
            <v>1923566.9531250049</v>
          </cell>
          <cell r="AY750" t="b">
            <v>0</v>
          </cell>
          <cell r="AZ750">
            <v>736194.3569329608</v>
          </cell>
          <cell r="BA750" t="str">
            <v/>
          </cell>
          <cell r="BB750" t="str">
            <v/>
          </cell>
          <cell r="BC750">
            <v>0.99999978847894622</v>
          </cell>
          <cell r="BU750" t="str">
            <v>ID</v>
          </cell>
          <cell r="BV750" t="str">
            <v>Pre 1980</v>
          </cell>
          <cell r="BW750" t="str">
            <v>Gas Storage Inside Conditioned Space</v>
          </cell>
          <cell r="BY750">
            <v>3785.7640000000001</v>
          </cell>
          <cell r="BZ750" t="str">
            <v>le55</v>
          </cell>
          <cell r="CF750" t="str">
            <v>Conditioned</v>
          </cell>
          <cell r="CG750">
            <v>1464.694</v>
          </cell>
          <cell r="CH750" t="str">
            <v>WA</v>
          </cell>
          <cell r="CI750" t="str">
            <v>Top-Freezer w/o TTD Ice</v>
          </cell>
          <cell r="CJ750">
            <v>26364.491999999998</v>
          </cell>
          <cell r="CK750" t="b">
            <v>0</v>
          </cell>
          <cell r="CZ750">
            <v>1904.288</v>
          </cell>
          <cell r="DA750" t="str">
            <v>WA</v>
          </cell>
          <cell r="DC750" t="str">
            <v>Vertical Axis</v>
          </cell>
          <cell r="DG750" t="str">
            <v>Electric</v>
          </cell>
          <cell r="DH750">
            <v>2130.886</v>
          </cell>
          <cell r="DI750" t="str">
            <v>MT</v>
          </cell>
          <cell r="DL750" t="str">
            <v>Propane</v>
          </cell>
          <cell r="DM750" t="str">
            <v>Propane</v>
          </cell>
          <cell r="DN750">
            <v>2079.9929999999999</v>
          </cell>
          <cell r="DO750" t="str">
            <v>WA</v>
          </cell>
          <cell r="DS750">
            <v>2003.7159999999999</v>
          </cell>
          <cell r="DT750" t="str">
            <v>WA</v>
          </cell>
          <cell r="DU750" t="str">
            <v>32to46</v>
          </cell>
          <cell r="DX750" t="b">
            <v>0</v>
          </cell>
          <cell r="DY750">
            <v>6932.7380000000003</v>
          </cell>
          <cell r="DZ750" t="str">
            <v>OR</v>
          </cell>
          <cell r="EC750" t="str">
            <v>Desktop</v>
          </cell>
          <cell r="ED750">
            <v>1150.8789999999999</v>
          </cell>
          <cell r="EE750" t="str">
            <v>WA</v>
          </cell>
          <cell r="EH750" t="str">
            <v>le20</v>
          </cell>
          <cell r="EI750">
            <v>1192.4649999999999</v>
          </cell>
          <cell r="EJ750" t="str">
            <v>ID</v>
          </cell>
          <cell r="ES750">
            <v>3785.7640000000001</v>
          </cell>
          <cell r="ET750" t="str">
            <v>ID</v>
          </cell>
          <cell r="EZ750" t="str">
            <v>WA</v>
          </cell>
          <cell r="FA750" t="str">
            <v>Exterior</v>
          </cell>
          <cell r="FB750">
            <v>17263.184999999998</v>
          </cell>
          <cell r="FC750">
            <v>1126710.541</v>
          </cell>
          <cell r="FI750" t="str">
            <v>WA</v>
          </cell>
          <cell r="FJ750" t="str">
            <v>Bedrooms</v>
          </cell>
          <cell r="FK750" t="str">
            <v>EISAq</v>
          </cell>
          <cell r="FL750">
            <v>89960.957999999999</v>
          </cell>
          <cell r="FS750" t="str">
            <v>OR</v>
          </cell>
          <cell r="FT750" t="str">
            <v>EISAnqnx</v>
          </cell>
          <cell r="FV750">
            <v>21768797.32</v>
          </cell>
          <cell r="GD750" t="str">
            <v>ID</v>
          </cell>
          <cell r="GE750">
            <v>4568333.415</v>
          </cell>
          <cell r="GF750">
            <v>2148821.9299999997</v>
          </cell>
          <cell r="GI750">
            <v>2</v>
          </cell>
          <cell r="GJ750">
            <v>2</v>
          </cell>
          <cell r="GK750" t="str">
            <v>ID</v>
          </cell>
          <cell r="GL750">
            <v>1192.4649999999999</v>
          </cell>
          <cell r="GM750" t="str">
            <v>1993-2006</v>
          </cell>
          <cell r="GN750">
            <v>0</v>
          </cell>
          <cell r="GQ750">
            <v>7780014.9015449993</v>
          </cell>
          <cell r="GR750">
            <v>950972.95052499999</v>
          </cell>
          <cell r="GU750" t="str">
            <v>Baseboard/Wall/Radiant</v>
          </cell>
          <cell r="GX750" t="str">
            <v>Wood</v>
          </cell>
          <cell r="GY750" t="str">
            <v>ID</v>
          </cell>
          <cell r="GZ750">
            <v>3785.76440429688</v>
          </cell>
        </row>
        <row r="751">
          <cell r="AD751" t="str">
            <v>WA</v>
          </cell>
          <cell r="AH751" t="str">
            <v>WA</v>
          </cell>
          <cell r="AI751" t="str">
            <v>1993-2006</v>
          </cell>
          <cell r="AJ751">
            <v>2079.9929999999999</v>
          </cell>
          <cell r="AK751" t="b">
            <v>1</v>
          </cell>
          <cell r="AN751" t="str">
            <v>WA</v>
          </cell>
          <cell r="AO751" t="str">
            <v>Baseboard/Wall/Radiant</v>
          </cell>
          <cell r="AQ751" t="str">
            <v>Crawlspace</v>
          </cell>
          <cell r="AR751">
            <v>2003.71557617188</v>
          </cell>
          <cell r="AU751" t="str">
            <v>No</v>
          </cell>
          <cell r="AV751" t="b">
            <v>1</v>
          </cell>
          <cell r="AX751">
            <v>1923566.9531250049</v>
          </cell>
          <cell r="AY751" t="b">
            <v>0</v>
          </cell>
          <cell r="AZ751">
            <v>736194.3569329608</v>
          </cell>
          <cell r="BA751">
            <v>1</v>
          </cell>
          <cell r="BB751">
            <v>2003.71557617188</v>
          </cell>
          <cell r="BC751">
            <v>0.99999978847894622</v>
          </cell>
          <cell r="BU751" t="str">
            <v>WA</v>
          </cell>
          <cell r="BV751" t="str">
            <v>1993-2006</v>
          </cell>
          <cell r="BW751" t="str">
            <v>Solar/Other</v>
          </cell>
          <cell r="BY751">
            <v>2079.9929999999999</v>
          </cell>
          <cell r="BZ751" t="str">
            <v>le55</v>
          </cell>
          <cell r="CF751" t="str">
            <v>Conditioned</v>
          </cell>
          <cell r="CG751">
            <v>1188.027</v>
          </cell>
          <cell r="CH751" t="str">
            <v>OR</v>
          </cell>
          <cell r="CI751" t="str">
            <v>Top-Freezer w/o TTD Ice</v>
          </cell>
          <cell r="CJ751">
            <v>23760.54</v>
          </cell>
          <cell r="CK751" t="b">
            <v>0</v>
          </cell>
          <cell r="CZ751">
            <v>2079.9929999999999</v>
          </cell>
          <cell r="DA751" t="str">
            <v>WA</v>
          </cell>
          <cell r="DC751" t="str">
            <v>Vertical Axis</v>
          </cell>
          <cell r="DG751" t="str">
            <v>Electric</v>
          </cell>
          <cell r="DH751">
            <v>8559.1039999999994</v>
          </cell>
          <cell r="DI751" t="str">
            <v>OR</v>
          </cell>
          <cell r="DL751" t="str">
            <v>Electric</v>
          </cell>
          <cell r="DM751" t="str">
            <v>Electric</v>
          </cell>
          <cell r="DN751">
            <v>1144.6790000000001</v>
          </cell>
          <cell r="DO751" t="str">
            <v>MT</v>
          </cell>
          <cell r="DS751">
            <v>2003.7159999999999</v>
          </cell>
          <cell r="DT751" t="str">
            <v>WA</v>
          </cell>
          <cell r="DU751" t="str">
            <v>lt32</v>
          </cell>
          <cell r="DX751" t="b">
            <v>0</v>
          </cell>
          <cell r="DY751">
            <v>6932.7380000000003</v>
          </cell>
          <cell r="DZ751" t="str">
            <v>OR</v>
          </cell>
          <cell r="EC751" t="str">
            <v>Desktop</v>
          </cell>
          <cell r="ED751">
            <v>1150.8789999999999</v>
          </cell>
          <cell r="EE751" t="str">
            <v>WA</v>
          </cell>
          <cell r="EH751" t="str">
            <v>le20</v>
          </cell>
          <cell r="EI751">
            <v>3785.7640000000001</v>
          </cell>
          <cell r="EJ751" t="str">
            <v>ID</v>
          </cell>
          <cell r="ES751">
            <v>2079.9929999999999</v>
          </cell>
          <cell r="ET751" t="str">
            <v>WA</v>
          </cell>
          <cell r="EZ751" t="str">
            <v>WA</v>
          </cell>
          <cell r="FA751" t="str">
            <v>Garage</v>
          </cell>
          <cell r="FB751">
            <v>146161.633</v>
          </cell>
          <cell r="FC751">
            <v>303832.05599999998</v>
          </cell>
          <cell r="FI751" t="str">
            <v>WA</v>
          </cell>
          <cell r="FJ751" t="str">
            <v>Bedrooms</v>
          </cell>
          <cell r="FK751" t="str">
            <v>EISAx</v>
          </cell>
          <cell r="FL751">
            <v>396438.12</v>
          </cell>
          <cell r="FS751" t="str">
            <v>OR</v>
          </cell>
          <cell r="FT751" t="str">
            <v>EISAq</v>
          </cell>
          <cell r="FV751">
            <v>9941546.2920000013</v>
          </cell>
          <cell r="GD751" t="str">
            <v>WA</v>
          </cell>
          <cell r="GE751">
            <v>5574381.2400000002</v>
          </cell>
          <cell r="GF751">
            <v>2951510.0669999998</v>
          </cell>
          <cell r="GI751">
            <v>1</v>
          </cell>
          <cell r="GJ751">
            <v>1</v>
          </cell>
          <cell r="GK751" t="str">
            <v>WA</v>
          </cell>
          <cell r="GL751">
            <v>2079.9929999999999</v>
          </cell>
          <cell r="GM751" t="str">
            <v>1993-2006</v>
          </cell>
          <cell r="GN751">
            <v>0</v>
          </cell>
          <cell r="GQ751">
            <v>9452053.950096</v>
          </cell>
          <cell r="GR751">
            <v>1121542.6255650001</v>
          </cell>
          <cell r="GU751" t="str">
            <v>Natural Gas FAF</v>
          </cell>
          <cell r="GX751" t="str">
            <v>Propane/LP</v>
          </cell>
          <cell r="GY751" t="str">
            <v>ID</v>
          </cell>
          <cell r="GZ751">
            <v>3785.76440429688</v>
          </cell>
        </row>
        <row r="752">
          <cell r="AD752" t="str">
            <v>WA</v>
          </cell>
          <cell r="AH752" t="str">
            <v>WA</v>
          </cell>
          <cell r="AI752" t="str">
            <v>Pre 1980</v>
          </cell>
          <cell r="AJ752">
            <v>1904.288</v>
          </cell>
          <cell r="AK752" t="b">
            <v>1</v>
          </cell>
          <cell r="AN752" t="str">
            <v>WA</v>
          </cell>
          <cell r="AO752" t="str">
            <v>Baseboard/Wall/Radiant</v>
          </cell>
          <cell r="AP752" t="str">
            <v>Pre 1980</v>
          </cell>
          <cell r="AQ752" t="str">
            <v>Basement</v>
          </cell>
          <cell r="AR752">
            <v>1524.76245117188</v>
          </cell>
          <cell r="AU752" t="str">
            <v>Yes</v>
          </cell>
          <cell r="AV752" t="b">
            <v>1</v>
          </cell>
          <cell r="AX752">
            <v>3491706.0131836054</v>
          </cell>
          <cell r="AY752" t="b">
            <v>0</v>
          </cell>
          <cell r="AZ752">
            <v>0</v>
          </cell>
          <cell r="BA752">
            <v>1</v>
          </cell>
          <cell r="BB752">
            <v>1524.76245117188</v>
          </cell>
          <cell r="BC752">
            <v>1.0000002958965923</v>
          </cell>
          <cell r="BU752" t="str">
            <v>MT</v>
          </cell>
          <cell r="BV752" t="str">
            <v>1980-1992</v>
          </cell>
          <cell r="BW752" t="str">
            <v>Electric Storage - Inside Conditioned Space</v>
          </cell>
          <cell r="BY752">
            <v>1144.6790000000001</v>
          </cell>
          <cell r="BZ752" t="str">
            <v>le55</v>
          </cell>
          <cell r="CF752" t="str">
            <v>Conditioned</v>
          </cell>
          <cell r="CG752">
            <v>2003.7159999999999</v>
          </cell>
          <cell r="CH752" t="str">
            <v>WA</v>
          </cell>
          <cell r="CI752" t="str">
            <v>Top-Freezer w/o TTD Ice</v>
          </cell>
          <cell r="CJ752">
            <v>40074.32</v>
          </cell>
          <cell r="CK752" t="b">
            <v>0</v>
          </cell>
          <cell r="CZ752">
            <v>1612.692</v>
          </cell>
          <cell r="DA752" t="str">
            <v>OR</v>
          </cell>
          <cell r="DC752" t="str">
            <v>Vertical Axis</v>
          </cell>
          <cell r="DG752" t="str">
            <v>Electric</v>
          </cell>
          <cell r="DH752">
            <v>1904.288</v>
          </cell>
          <cell r="DI752" t="str">
            <v>WA</v>
          </cell>
          <cell r="DL752" t="str">
            <v>Electric</v>
          </cell>
          <cell r="DM752" t="str">
            <v>Electric</v>
          </cell>
          <cell r="DN752">
            <v>2130.886</v>
          </cell>
          <cell r="DO752" t="str">
            <v>MT</v>
          </cell>
          <cell r="DS752">
            <v>4956.4930000000004</v>
          </cell>
          <cell r="DT752" t="str">
            <v>WA</v>
          </cell>
          <cell r="DU752" t="str">
            <v>32to46</v>
          </cell>
          <cell r="DX752" t="b">
            <v>0</v>
          </cell>
          <cell r="DY752">
            <v>6932.7380000000003</v>
          </cell>
          <cell r="DZ752" t="str">
            <v>OR</v>
          </cell>
          <cell r="EC752" t="str">
            <v>Desktop</v>
          </cell>
          <cell r="ED752">
            <v>6932.7380000000003</v>
          </cell>
          <cell r="EE752" t="str">
            <v>OR</v>
          </cell>
          <cell r="EH752" t="str">
            <v>le20</v>
          </cell>
          <cell r="EI752">
            <v>3785.7640000000001</v>
          </cell>
          <cell r="EJ752" t="str">
            <v>ID</v>
          </cell>
          <cell r="ES752">
            <v>2130.886</v>
          </cell>
          <cell r="ET752" t="str">
            <v>MT</v>
          </cell>
          <cell r="EZ752" t="str">
            <v>WA</v>
          </cell>
          <cell r="FA752" t="str">
            <v>Kitchen</v>
          </cell>
          <cell r="FB752">
            <v>247438.98499999999</v>
          </cell>
          <cell r="FC752">
            <v>138105.47999999998</v>
          </cell>
          <cell r="FI752" t="str">
            <v>WA</v>
          </cell>
          <cell r="FJ752" t="str">
            <v>Exterior</v>
          </cell>
          <cell r="FK752" t="str">
            <v>EISAnqnx</v>
          </cell>
          <cell r="FL752">
            <v>182971.44</v>
          </cell>
          <cell r="FS752" t="str">
            <v>OR</v>
          </cell>
          <cell r="FT752" t="str">
            <v>EISAx</v>
          </cell>
          <cell r="FV752">
            <v>21456824.109999999</v>
          </cell>
          <cell r="GD752" t="str">
            <v>WA</v>
          </cell>
          <cell r="GE752">
            <v>5606223.8720000004</v>
          </cell>
          <cell r="GF752">
            <v>2871666.304</v>
          </cell>
          <cell r="GI752">
            <v>2</v>
          </cell>
          <cell r="GJ752">
            <v>3</v>
          </cell>
          <cell r="GK752" t="str">
            <v>WA</v>
          </cell>
          <cell r="GL752">
            <v>1904.288</v>
          </cell>
          <cell r="GM752" t="str">
            <v>Pre 1980</v>
          </cell>
          <cell r="GN752">
            <v>0</v>
          </cell>
          <cell r="GQ752">
            <v>12424170.954144001</v>
          </cell>
          <cell r="GR752">
            <v>1518641.11568</v>
          </cell>
          <cell r="GU752" t="str">
            <v>Natural Gas FAF</v>
          </cell>
          <cell r="GX752" t="str">
            <v>None</v>
          </cell>
          <cell r="GY752" t="str">
            <v>OR</v>
          </cell>
          <cell r="GZ752">
            <v>1612.69177246094</v>
          </cell>
        </row>
        <row r="753">
          <cell r="AD753" t="str">
            <v>OR</v>
          </cell>
          <cell r="AH753" t="str">
            <v>OR</v>
          </cell>
          <cell r="AI753" t="str">
            <v>Pre 1980</v>
          </cell>
          <cell r="AJ753">
            <v>1612.692</v>
          </cell>
          <cell r="AK753" t="b">
            <v>1</v>
          </cell>
          <cell r="AN753" t="str">
            <v>OR</v>
          </cell>
          <cell r="AO753" t="str">
            <v>Natural Gas FAF</v>
          </cell>
          <cell r="AP753" t="str">
            <v>1993-2006</v>
          </cell>
          <cell r="AQ753" t="str">
            <v>Slab on Grade</v>
          </cell>
          <cell r="AR753">
            <v>5060.2301924236299</v>
          </cell>
          <cell r="AU753" t="str">
            <v>No</v>
          </cell>
          <cell r="AV753" t="b">
            <v>1</v>
          </cell>
          <cell r="AX753">
            <v>9993954.6300366689</v>
          </cell>
          <cell r="AY753" t="b">
            <v>0</v>
          </cell>
          <cell r="AZ753">
            <v>2941435.9074029694</v>
          </cell>
          <cell r="BA753">
            <v>0.72990353697749144</v>
          </cell>
          <cell r="BB753">
            <v>5060.2301924236299</v>
          </cell>
          <cell r="BC753">
            <v>0.72990356658850075</v>
          </cell>
          <cell r="BU753" t="str">
            <v>MT</v>
          </cell>
          <cell r="BV753" t="str">
            <v>Pre 1980</v>
          </cell>
          <cell r="BW753" t="str">
            <v>Gas Storage Inside Conditioned Space</v>
          </cell>
          <cell r="BY753">
            <v>2130.886</v>
          </cell>
          <cell r="BZ753" t="str">
            <v/>
          </cell>
          <cell r="CF753" t="str">
            <v>Conditioned</v>
          </cell>
          <cell r="CG753">
            <v>1464.694</v>
          </cell>
          <cell r="CH753" t="str">
            <v>WA</v>
          </cell>
          <cell r="CI753" t="str">
            <v>Top-Freezer w/o TTD Ice</v>
          </cell>
          <cell r="CJ753">
            <v>36617.35</v>
          </cell>
          <cell r="CK753" t="b">
            <v>0</v>
          </cell>
          <cell r="CZ753">
            <v>2130.886</v>
          </cell>
          <cell r="DA753" t="str">
            <v>MT</v>
          </cell>
          <cell r="DC753" t="str">
            <v>Horizontal Axis</v>
          </cell>
          <cell r="DG753" t="str">
            <v>Electric</v>
          </cell>
          <cell r="DH753">
            <v>2079.9929999999999</v>
          </cell>
          <cell r="DI753" t="str">
            <v>WA</v>
          </cell>
          <cell r="DL753" t="str">
            <v>Electric</v>
          </cell>
          <cell r="DM753" t="str">
            <v>Electric</v>
          </cell>
          <cell r="DN753">
            <v>1192.4649999999999</v>
          </cell>
          <cell r="DO753" t="str">
            <v>ID</v>
          </cell>
          <cell r="DS753">
            <v>1524.7619999999999</v>
          </cell>
          <cell r="DT753" t="str">
            <v>WA</v>
          </cell>
          <cell r="DU753" t="str">
            <v>32to46</v>
          </cell>
          <cell r="DX753" t="b">
            <v>0</v>
          </cell>
          <cell r="DY753">
            <v>6932.7380000000003</v>
          </cell>
          <cell r="DZ753" t="str">
            <v>OR</v>
          </cell>
          <cell r="EC753" t="str">
            <v>Desktop</v>
          </cell>
          <cell r="ED753">
            <v>4956.4930000000004</v>
          </cell>
          <cell r="EE753" t="str">
            <v>WA</v>
          </cell>
          <cell r="EH753" t="str">
            <v>le20</v>
          </cell>
          <cell r="EI753">
            <v>1144.6790000000001</v>
          </cell>
          <cell r="EJ753" t="str">
            <v>MT</v>
          </cell>
          <cell r="ES753">
            <v>12271.31</v>
          </cell>
          <cell r="ET753" t="str">
            <v>WA</v>
          </cell>
          <cell r="EZ753" t="str">
            <v>WA</v>
          </cell>
          <cell r="FA753" t="str">
            <v>Other</v>
          </cell>
          <cell r="FB753">
            <v>109333.50499999999</v>
          </cell>
          <cell r="FC753">
            <v>172631.84999999998</v>
          </cell>
          <cell r="FI753" t="str">
            <v>WA</v>
          </cell>
          <cell r="FJ753" t="str">
            <v>Exterior</v>
          </cell>
          <cell r="FK753" t="str">
            <v>EISAq</v>
          </cell>
          <cell r="FL753">
            <v>114357.15</v>
          </cell>
          <cell r="FS753" t="str">
            <v>WA</v>
          </cell>
          <cell r="FT753" t="str">
            <v>EISAnqnx</v>
          </cell>
          <cell r="FV753">
            <v>3686837.44</v>
          </cell>
          <cell r="GD753" t="str">
            <v>OR</v>
          </cell>
          <cell r="GE753">
            <v>5789564.2800000003</v>
          </cell>
          <cell r="GF753">
            <v>3891425.7960000001</v>
          </cell>
          <cell r="GI753">
            <v>1</v>
          </cell>
          <cell r="GJ753">
            <v>1</v>
          </cell>
          <cell r="GK753" t="str">
            <v>OR</v>
          </cell>
          <cell r="GL753">
            <v>1612.692</v>
          </cell>
          <cell r="GM753" t="str">
            <v>Pre 1980</v>
          </cell>
          <cell r="GN753">
            <v>-1</v>
          </cell>
          <cell r="GQ753">
            <v>7491022.0730640003</v>
          </cell>
          <cell r="GR753">
            <v>1139040.3278699999</v>
          </cell>
          <cell r="GU753" t="str">
            <v>Wood</v>
          </cell>
          <cell r="GX753" t="str">
            <v>Baseboard/Wall/Radiant</v>
          </cell>
          <cell r="GY753" t="str">
            <v>OR</v>
          </cell>
          <cell r="GZ753">
            <v>1612.69177246094</v>
          </cell>
        </row>
        <row r="754">
          <cell r="AD754" t="str">
            <v>WA</v>
          </cell>
          <cell r="AH754" t="str">
            <v>WA</v>
          </cell>
          <cell r="AI754" t="str">
            <v>Pre 1980</v>
          </cell>
          <cell r="AJ754">
            <v>2079.9929999999999</v>
          </cell>
          <cell r="AK754" t="b">
            <v>1</v>
          </cell>
          <cell r="AN754" t="str">
            <v>OR</v>
          </cell>
          <cell r="AO754" t="str">
            <v>Natural Gas FAF</v>
          </cell>
          <cell r="AP754" t="str">
            <v>1993-2006</v>
          </cell>
          <cell r="AQ754" t="str">
            <v>Basement</v>
          </cell>
          <cell r="AR754">
            <v>1872.5080888263701</v>
          </cell>
          <cell r="AU754" t="str">
            <v>No</v>
          </cell>
          <cell r="AV754" t="b">
            <v>1</v>
          </cell>
          <cell r="AX754">
            <v>3698203.4754320811</v>
          </cell>
          <cell r="AY754" t="b">
            <v>0</v>
          </cell>
          <cell r="AZ754">
            <v>1088460.8644134365</v>
          </cell>
          <cell r="BA754">
            <v>0.27009646302250856</v>
          </cell>
          <cell r="BB754">
            <v>1872.5080888263701</v>
          </cell>
          <cell r="BC754">
            <v>0.27009647397988645</v>
          </cell>
          <cell r="BU754" t="str">
            <v>ID</v>
          </cell>
          <cell r="BV754" t="str">
            <v>1993-2006</v>
          </cell>
          <cell r="BW754" t="str">
            <v>Electric Storage - Inside Conditioned Space</v>
          </cell>
          <cell r="BY754">
            <v>1192.4649999999999</v>
          </cell>
          <cell r="BZ754" t="str">
            <v>gt55</v>
          </cell>
          <cell r="CF754" t="str">
            <v>Conditioned</v>
          </cell>
          <cell r="CG754">
            <v>6932.7380000000003</v>
          </cell>
          <cell r="CH754" t="str">
            <v>OR</v>
          </cell>
          <cell r="CI754" t="str">
            <v>Bottom-Freezer (Including French Door) w/o TTD Ice</v>
          </cell>
          <cell r="CJ754">
            <v>138654.76</v>
          </cell>
          <cell r="CK754" t="b">
            <v>0</v>
          </cell>
          <cell r="CZ754">
            <v>8264.9449999999997</v>
          </cell>
          <cell r="DA754" t="str">
            <v>OR</v>
          </cell>
          <cell r="DC754" t="str">
            <v>Vertical Axis</v>
          </cell>
          <cell r="DG754" t="str">
            <v>Electric</v>
          </cell>
          <cell r="DH754">
            <v>1612.692</v>
          </cell>
          <cell r="DI754" t="str">
            <v>OR</v>
          </cell>
          <cell r="DL754" t="str">
            <v>Gas</v>
          </cell>
          <cell r="DM754" t="str">
            <v>Gas</v>
          </cell>
          <cell r="DN754">
            <v>3785.7640000000001</v>
          </cell>
          <cell r="DO754" t="str">
            <v>ID</v>
          </cell>
          <cell r="DS754">
            <v>1524.7619999999999</v>
          </cell>
          <cell r="DT754" t="str">
            <v>WA</v>
          </cell>
          <cell r="DU754" t="str">
            <v>lt32</v>
          </cell>
          <cell r="DX754" t="b">
            <v>0</v>
          </cell>
          <cell r="DY754">
            <v>6932.7380000000003</v>
          </cell>
          <cell r="DZ754" t="str">
            <v>OR</v>
          </cell>
          <cell r="EC754" t="str">
            <v>Desktop</v>
          </cell>
          <cell r="ED754">
            <v>4956.4930000000004</v>
          </cell>
          <cell r="EE754" t="str">
            <v>WA</v>
          </cell>
          <cell r="EH754" t="str">
            <v>le20</v>
          </cell>
          <cell r="EI754">
            <v>1144.6790000000001</v>
          </cell>
          <cell r="EJ754" t="str">
            <v>MT</v>
          </cell>
          <cell r="ES754">
            <v>12271.31</v>
          </cell>
          <cell r="ET754" t="str">
            <v>WA</v>
          </cell>
          <cell r="EZ754" t="str">
            <v>WA</v>
          </cell>
          <cell r="FA754" t="str">
            <v>Bathroom</v>
          </cell>
          <cell r="FB754">
            <v>798710.02599999995</v>
          </cell>
          <cell r="FC754">
            <v>237081.07399999999</v>
          </cell>
          <cell r="FI754" t="str">
            <v>WA</v>
          </cell>
          <cell r="FJ754" t="str">
            <v>Garage</v>
          </cell>
          <cell r="FK754" t="str">
            <v>EISAnqnx</v>
          </cell>
          <cell r="FL754">
            <v>182971.44</v>
          </cell>
          <cell r="FS754" t="str">
            <v>WA</v>
          </cell>
          <cell r="FT754" t="str">
            <v>EISAq</v>
          </cell>
          <cell r="FV754">
            <v>88163.504000000001</v>
          </cell>
          <cell r="GD754" t="str">
            <v>WA</v>
          </cell>
          <cell r="GE754">
            <v>2585431.2990000001</v>
          </cell>
          <cell r="GF754">
            <v>2391991.9499999997</v>
          </cell>
          <cell r="GI754">
            <v>1</v>
          </cell>
          <cell r="GJ754">
            <v>1</v>
          </cell>
          <cell r="GK754" t="str">
            <v>WA</v>
          </cell>
          <cell r="GL754">
            <v>2079.9929999999999</v>
          </cell>
          <cell r="GM754" t="str">
            <v>Pre 1980</v>
          </cell>
          <cell r="GN754">
            <v>-1</v>
          </cell>
          <cell r="GQ754">
            <v>10608172.2993</v>
          </cell>
          <cell r="GR754">
            <v>1120221.8300100002</v>
          </cell>
          <cell r="GU754" t="str">
            <v>Heat Pump (Ductless System)</v>
          </cell>
          <cell r="GX754" t="str">
            <v>Baseboard/Wall/Radiant</v>
          </cell>
          <cell r="GY754" t="str">
            <v>WA</v>
          </cell>
          <cell r="GZ754">
            <v>2079.99340820313</v>
          </cell>
        </row>
        <row r="755">
          <cell r="AD755" t="str">
            <v>MT</v>
          </cell>
          <cell r="AH755" t="str">
            <v>MT</v>
          </cell>
          <cell r="AI755" t="str">
            <v>Pre 1980</v>
          </cell>
          <cell r="AJ755">
            <v>2130.886</v>
          </cell>
          <cell r="AK755" t="b">
            <v>1</v>
          </cell>
          <cell r="AN755" t="str">
            <v>OR</v>
          </cell>
          <cell r="AO755" t="str">
            <v>Natural Gas Other</v>
          </cell>
          <cell r="AP755" t="str">
            <v>1993-2006</v>
          </cell>
          <cell r="AQ755" t="str">
            <v>Basement</v>
          </cell>
          <cell r="AR755">
            <v>1872.5080888263701</v>
          </cell>
          <cell r="AU755" t="str">
            <v>No</v>
          </cell>
          <cell r="AV755" t="b">
            <v>0</v>
          </cell>
          <cell r="AX755">
            <v>3698203.4754320811</v>
          </cell>
          <cell r="AY755" t="b">
            <v>0</v>
          </cell>
          <cell r="AZ755">
            <v>1088460.8644134365</v>
          </cell>
          <cell r="BA755" t="str">
            <v/>
          </cell>
          <cell r="BB755" t="str">
            <v/>
          </cell>
          <cell r="BC755">
            <v>0.27009647397988645</v>
          </cell>
          <cell r="BU755" t="str">
            <v>ID</v>
          </cell>
          <cell r="BV755" t="str">
            <v>Pre 1980</v>
          </cell>
          <cell r="BW755" t="str">
            <v>Gas Storage Inside Conditioned Space</v>
          </cell>
          <cell r="BY755">
            <v>3785.7640000000001</v>
          </cell>
          <cell r="BZ755" t="str">
            <v>le55</v>
          </cell>
          <cell r="CF755" t="str">
            <v>Unconditioned</v>
          </cell>
          <cell r="CG755">
            <v>6932.7380000000003</v>
          </cell>
          <cell r="CH755" t="str">
            <v>OR</v>
          </cell>
          <cell r="CI755" t="str">
            <v>Side-by-Side w/ TTD Ice</v>
          </cell>
          <cell r="CJ755">
            <v>138654.76</v>
          </cell>
          <cell r="CK755" t="b">
            <v>0</v>
          </cell>
          <cell r="CZ755">
            <v>2079.9929999999999</v>
          </cell>
          <cell r="DA755" t="str">
            <v>WA</v>
          </cell>
          <cell r="DC755" t="str">
            <v>Vertical Axis</v>
          </cell>
          <cell r="DG755" t="str">
            <v>Electric</v>
          </cell>
          <cell r="DH755">
            <v>2130.886</v>
          </cell>
          <cell r="DI755" t="str">
            <v>MT</v>
          </cell>
          <cell r="DL755" t="str">
            <v>Electric</v>
          </cell>
          <cell r="DM755" t="str">
            <v>Electric</v>
          </cell>
          <cell r="DN755">
            <v>1904.288</v>
          </cell>
          <cell r="DO755" t="str">
            <v>WA</v>
          </cell>
          <cell r="DS755">
            <v>6932.7380000000003</v>
          </cell>
          <cell r="DT755" t="str">
            <v>OR</v>
          </cell>
          <cell r="DU755" t="str">
            <v>32to46</v>
          </cell>
          <cell r="DX755" t="b">
            <v>1</v>
          </cell>
          <cell r="DY755">
            <v>6932.7380000000003</v>
          </cell>
          <cell r="DZ755" t="str">
            <v>OR</v>
          </cell>
          <cell r="EC755" t="str">
            <v>Laptop</v>
          </cell>
          <cell r="ED755">
            <v>4956.4930000000004</v>
          </cell>
          <cell r="EE755" t="str">
            <v>WA</v>
          </cell>
          <cell r="EH755" t="str">
            <v>le20</v>
          </cell>
          <cell r="EI755">
            <v>2130.886</v>
          </cell>
          <cell r="EJ755" t="str">
            <v>MT</v>
          </cell>
          <cell r="ES755">
            <v>3785.7640000000001</v>
          </cell>
          <cell r="ET755" t="str">
            <v>ID</v>
          </cell>
          <cell r="EZ755" t="str">
            <v>WA</v>
          </cell>
          <cell r="FA755" t="str">
            <v>Bedrooms</v>
          </cell>
          <cell r="FB755">
            <v>189895.03499999997</v>
          </cell>
          <cell r="FC755">
            <v>596155.32199999993</v>
          </cell>
          <cell r="FI755" t="str">
            <v>WA</v>
          </cell>
          <cell r="FJ755" t="str">
            <v>Garage</v>
          </cell>
          <cell r="FK755" t="str">
            <v>EISAq</v>
          </cell>
          <cell r="FL755">
            <v>67089.527999999991</v>
          </cell>
          <cell r="FS755" t="str">
            <v>WA</v>
          </cell>
          <cell r="FT755" t="str">
            <v>EISAx</v>
          </cell>
          <cell r="FV755">
            <v>3236001.34</v>
          </cell>
          <cell r="GD755" t="str">
            <v>MT</v>
          </cell>
          <cell r="GE755">
            <v>3893128.7220000001</v>
          </cell>
          <cell r="GF755">
            <v>3890997.8360000001</v>
          </cell>
          <cell r="GI755">
            <v>3</v>
          </cell>
          <cell r="GJ755">
            <v>2</v>
          </cell>
          <cell r="GK755" t="str">
            <v>MT</v>
          </cell>
          <cell r="GL755">
            <v>2130.886</v>
          </cell>
          <cell r="GM755" t="str">
            <v>Pre 1980</v>
          </cell>
          <cell r="GN755">
            <v>0</v>
          </cell>
          <cell r="GQ755">
            <v>16829716.319139998</v>
          </cell>
          <cell r="GR755">
            <v>1190557.9714900001</v>
          </cell>
          <cell r="GU755" t="str">
            <v>Heat Pump (Ductless System)</v>
          </cell>
          <cell r="GX755" t="str">
            <v>Wood</v>
          </cell>
          <cell r="GY755" t="str">
            <v>WA</v>
          </cell>
          <cell r="GZ755">
            <v>2079.99340820313</v>
          </cell>
        </row>
        <row r="756">
          <cell r="AD756" t="str">
            <v>OR</v>
          </cell>
          <cell r="AH756" t="str">
            <v>OR</v>
          </cell>
          <cell r="AI756" t="str">
            <v>Pre 1980</v>
          </cell>
          <cell r="AJ756">
            <v>8559.1039999999994</v>
          </cell>
          <cell r="AK756" t="b">
            <v>1</v>
          </cell>
          <cell r="AN756" t="str">
            <v>OR</v>
          </cell>
          <cell r="AO756" t="str">
            <v>Natural Gas Other</v>
          </cell>
          <cell r="AP756" t="str">
            <v>1993-2006</v>
          </cell>
          <cell r="AQ756" t="str">
            <v>Slab on Grade</v>
          </cell>
          <cell r="AR756">
            <v>5060.2301924236299</v>
          </cell>
          <cell r="AU756" t="str">
            <v>No</v>
          </cell>
          <cell r="AV756" t="b">
            <v>0</v>
          </cell>
          <cell r="AX756">
            <v>9993954.6300366689</v>
          </cell>
          <cell r="AY756" t="b">
            <v>0</v>
          </cell>
          <cell r="AZ756">
            <v>2941435.9074029694</v>
          </cell>
          <cell r="BA756" t="str">
            <v/>
          </cell>
          <cell r="BB756" t="str">
            <v/>
          </cell>
          <cell r="BC756">
            <v>0.72990356658850075</v>
          </cell>
          <cell r="BU756" t="str">
            <v>WA</v>
          </cell>
          <cell r="BV756" t="str">
            <v>Pre 1980</v>
          </cell>
          <cell r="BW756" t="str">
            <v>Electric Storage - Inside Conditioned Space</v>
          </cell>
          <cell r="BY756">
            <v>1904.288</v>
          </cell>
          <cell r="BZ756" t="str">
            <v>le55</v>
          </cell>
          <cell r="CF756" t="str">
            <v>Conditioned</v>
          </cell>
          <cell r="CG756">
            <v>6932.7380000000003</v>
          </cell>
          <cell r="CH756" t="str">
            <v>OR</v>
          </cell>
          <cell r="CI756" t="str">
            <v>Side-by-Side w/ TTD Ice</v>
          </cell>
          <cell r="CJ756">
            <v>152520.236</v>
          </cell>
          <cell r="CK756" t="b">
            <v>0</v>
          </cell>
          <cell r="CZ756">
            <v>1904.288</v>
          </cell>
          <cell r="DA756" t="str">
            <v>WA</v>
          </cell>
          <cell r="DC756" t="str">
            <v>Vertical Axis</v>
          </cell>
          <cell r="DG756" t="str">
            <v>Electric</v>
          </cell>
          <cell r="DH756">
            <v>8264.9449999999997</v>
          </cell>
          <cell r="DI756" t="str">
            <v>OR</v>
          </cell>
          <cell r="DL756" t="str">
            <v>Electric</v>
          </cell>
          <cell r="DM756" t="str">
            <v>Electric</v>
          </cell>
          <cell r="DN756">
            <v>2079.9929999999999</v>
          </cell>
          <cell r="DO756" t="str">
            <v>WA</v>
          </cell>
          <cell r="DS756">
            <v>1524.7619999999999</v>
          </cell>
          <cell r="DT756" t="str">
            <v>WA</v>
          </cell>
          <cell r="DU756" t="str">
            <v>lt32</v>
          </cell>
          <cell r="DX756" t="b">
            <v>0</v>
          </cell>
          <cell r="DY756">
            <v>1464.694</v>
          </cell>
          <cell r="DZ756" t="str">
            <v>WA</v>
          </cell>
          <cell r="EC756" t="str">
            <v>Desktop</v>
          </cell>
          <cell r="ED756">
            <v>4956.4930000000004</v>
          </cell>
          <cell r="EE756" t="str">
            <v>WA</v>
          </cell>
          <cell r="EH756" t="str">
            <v>gt20</v>
          </cell>
          <cell r="EI756">
            <v>1192.4649999999999</v>
          </cell>
          <cell r="EJ756" t="str">
            <v>ID</v>
          </cell>
          <cell r="ES756">
            <v>2130.886</v>
          </cell>
          <cell r="ET756" t="str">
            <v>MT</v>
          </cell>
          <cell r="EZ756" t="str">
            <v>WA</v>
          </cell>
          <cell r="FA756" t="str">
            <v>Exterior</v>
          </cell>
          <cell r="FB756">
            <v>2028999.6769999999</v>
          </cell>
          <cell r="FC756">
            <v>2370810.7399999998</v>
          </cell>
          <cell r="FI756" t="str">
            <v>WA</v>
          </cell>
          <cell r="FJ756" t="str">
            <v>Kitchen</v>
          </cell>
          <cell r="FK756" t="str">
            <v>EISAnqnx</v>
          </cell>
          <cell r="FL756">
            <v>182971.44</v>
          </cell>
          <cell r="FS756" t="str">
            <v>WA</v>
          </cell>
          <cell r="FT756" t="str">
            <v>EISAnqnx</v>
          </cell>
          <cell r="FV756">
            <v>1322452.5599999998</v>
          </cell>
          <cell r="GD756" t="str">
            <v>OR</v>
          </cell>
          <cell r="GE756">
            <v>23306440.191999998</v>
          </cell>
          <cell r="GF756">
            <v>12410700.799999999</v>
          </cell>
          <cell r="GI756">
            <v>2</v>
          </cell>
          <cell r="GJ756">
            <v>1</v>
          </cell>
          <cell r="GK756" t="str">
            <v>OR</v>
          </cell>
          <cell r="GL756">
            <v>8559.1039999999994</v>
          </cell>
          <cell r="GM756" t="str">
            <v>Pre 1980</v>
          </cell>
          <cell r="GN756">
            <v>0</v>
          </cell>
          <cell r="GQ756">
            <v>64728865.932799995</v>
          </cell>
          <cell r="GR756">
            <v>5806752.9267199989</v>
          </cell>
          <cell r="GU756" t="str">
            <v>Heat Pump (Central System)</v>
          </cell>
          <cell r="GX756" t="str">
            <v>None</v>
          </cell>
          <cell r="GY756" t="str">
            <v>WA</v>
          </cell>
          <cell r="GZ756">
            <v>2079.99340820313</v>
          </cell>
        </row>
        <row r="757">
          <cell r="AD757" t="str">
            <v>WA</v>
          </cell>
          <cell r="AH757" t="str">
            <v>WA</v>
          </cell>
          <cell r="AI757" t="str">
            <v>Pre 1980</v>
          </cell>
          <cell r="AJ757">
            <v>1904.288</v>
          </cell>
          <cell r="AK757" t="b">
            <v>1</v>
          </cell>
          <cell r="AN757" t="str">
            <v>WA</v>
          </cell>
          <cell r="AO757" t="str">
            <v>Wood</v>
          </cell>
          <cell r="AP757" t="str">
            <v>Pre 1980</v>
          </cell>
          <cell r="AQ757" t="str">
            <v>Basement</v>
          </cell>
          <cell r="AR757">
            <v>1524.76245117188</v>
          </cell>
          <cell r="AU757" t="str">
            <v>No</v>
          </cell>
          <cell r="AV757" t="b">
            <v>0</v>
          </cell>
          <cell r="AX757">
            <v>3235545.9213867295</v>
          </cell>
          <cell r="AY757" t="b">
            <v>0</v>
          </cell>
          <cell r="AZ757">
            <v>2033789.1478711003</v>
          </cell>
          <cell r="BA757" t="str">
            <v/>
          </cell>
          <cell r="BB757" t="str">
            <v/>
          </cell>
          <cell r="BC757">
            <v>1.0000002958965923</v>
          </cell>
          <cell r="BU757" t="str">
            <v>WA</v>
          </cell>
          <cell r="BV757" t="str">
            <v>1993-2006</v>
          </cell>
          <cell r="BW757" t="str">
            <v>Electric Storage - Outside Conditioned Space - Buffered</v>
          </cell>
          <cell r="BY757">
            <v>2079.9929999999999</v>
          </cell>
          <cell r="BZ757" t="str">
            <v>le55</v>
          </cell>
          <cell r="CF757" t="str">
            <v>Conditioned</v>
          </cell>
          <cell r="CG757">
            <v>1464.694</v>
          </cell>
          <cell r="CH757" t="str">
            <v>WA</v>
          </cell>
          <cell r="CI757" t="str">
            <v>Side-by-Side w/o TTD Ice</v>
          </cell>
          <cell r="CJ757">
            <v>32223.268</v>
          </cell>
          <cell r="CK757" t="b">
            <v>0</v>
          </cell>
          <cell r="CZ757">
            <v>1904.288</v>
          </cell>
          <cell r="DA757" t="str">
            <v>WA</v>
          </cell>
          <cell r="DC757" t="str">
            <v>Vertical Axis</v>
          </cell>
          <cell r="DG757" t="str">
            <v>Electric</v>
          </cell>
          <cell r="DH757">
            <v>2079.9929999999999</v>
          </cell>
          <cell r="DI757" t="str">
            <v>WA</v>
          </cell>
          <cell r="DL757" t="str">
            <v>Gas</v>
          </cell>
          <cell r="DM757" t="str">
            <v>Gas</v>
          </cell>
          <cell r="DN757">
            <v>2130.886</v>
          </cell>
          <cell r="DO757" t="str">
            <v>MT</v>
          </cell>
          <cell r="DS757">
            <v>1524.7619999999999</v>
          </cell>
          <cell r="DT757" t="str">
            <v>WA</v>
          </cell>
          <cell r="DU757" t="str">
            <v>32to46</v>
          </cell>
          <cell r="DX757" t="b">
            <v>1</v>
          </cell>
          <cell r="DY757">
            <v>1464.694</v>
          </cell>
          <cell r="DZ757" t="str">
            <v>WA</v>
          </cell>
          <cell r="EC757" t="str">
            <v>Desktop</v>
          </cell>
          <cell r="ED757">
            <v>2003.7159999999999</v>
          </cell>
          <cell r="EE757" t="str">
            <v>WA</v>
          </cell>
          <cell r="EH757" t="str">
            <v>gt20</v>
          </cell>
          <cell r="EI757">
            <v>1192.4649999999999</v>
          </cell>
          <cell r="EJ757" t="str">
            <v>ID</v>
          </cell>
          <cell r="ES757">
            <v>12271.31</v>
          </cell>
          <cell r="ET757" t="str">
            <v>WA</v>
          </cell>
          <cell r="EZ757" t="str">
            <v>WA</v>
          </cell>
          <cell r="FA757" t="str">
            <v>Kitchen</v>
          </cell>
          <cell r="FB757">
            <v>86315.924999999988</v>
          </cell>
          <cell r="FC757">
            <v>134652.84299999999</v>
          </cell>
          <cell r="FI757" t="str">
            <v>WA</v>
          </cell>
          <cell r="FJ757" t="str">
            <v>Kitchen</v>
          </cell>
          <cell r="FK757" t="str">
            <v>EISAq</v>
          </cell>
          <cell r="FL757">
            <v>91485.72</v>
          </cell>
          <cell r="FS757" t="str">
            <v>WA</v>
          </cell>
          <cell r="FT757" t="str">
            <v>EISAx</v>
          </cell>
          <cell r="FV757">
            <v>821523.55999999994</v>
          </cell>
          <cell r="GD757" t="str">
            <v>WA</v>
          </cell>
          <cell r="GE757">
            <v>3983770.4959999998</v>
          </cell>
          <cell r="GF757">
            <v>3107798.0159999998</v>
          </cell>
          <cell r="GI757">
            <v>1</v>
          </cell>
          <cell r="GJ757">
            <v>3</v>
          </cell>
          <cell r="GK757" t="str">
            <v>WA</v>
          </cell>
          <cell r="GL757">
            <v>1904.288</v>
          </cell>
          <cell r="GM757" t="str">
            <v>Pre 1980</v>
          </cell>
          <cell r="GN757">
            <v>-1</v>
          </cell>
          <cell r="GQ757">
            <v>10042066.626336001</v>
          </cell>
          <cell r="GR757">
            <v>2270101.7248</v>
          </cell>
          <cell r="GU757" t="str">
            <v>Heat Pump (Central System)</v>
          </cell>
          <cell r="GX757" t="str">
            <v>Propane/LP</v>
          </cell>
          <cell r="GY757" t="str">
            <v>OR</v>
          </cell>
          <cell r="GZ757">
            <v>1612.69177246094</v>
          </cell>
        </row>
        <row r="758">
          <cell r="AD758" t="str">
            <v>WA</v>
          </cell>
          <cell r="AH758" t="str">
            <v>WA</v>
          </cell>
          <cell r="AI758" t="str">
            <v>Pre 1980</v>
          </cell>
          <cell r="AJ758">
            <v>2079.9929999999999</v>
          </cell>
          <cell r="AK758" t="b">
            <v>1</v>
          </cell>
          <cell r="AN758" t="str">
            <v>WA</v>
          </cell>
          <cell r="AO758" t="str">
            <v>Wood</v>
          </cell>
          <cell r="AP758" t="str">
            <v>Pre 1980</v>
          </cell>
          <cell r="AQ758" t="str">
            <v>Basement</v>
          </cell>
          <cell r="AR758">
            <v>1524.76245117188</v>
          </cell>
          <cell r="AU758" t="str">
            <v>No</v>
          </cell>
          <cell r="AV758" t="b">
            <v>0</v>
          </cell>
          <cell r="AX758">
            <v>3235545.9213867295</v>
          </cell>
          <cell r="AY758" t="b">
            <v>0</v>
          </cell>
          <cell r="AZ758">
            <v>2033789.1478711003</v>
          </cell>
          <cell r="BA758" t="str">
            <v/>
          </cell>
          <cell r="BB758" t="str">
            <v/>
          </cell>
          <cell r="BC758">
            <v>1.0000002958965923</v>
          </cell>
          <cell r="BU758" t="str">
            <v>MT</v>
          </cell>
          <cell r="BV758" t="str">
            <v>1993-2006</v>
          </cell>
          <cell r="BW758" t="str">
            <v>Gas Storage Inside Conditioned Space</v>
          </cell>
          <cell r="BY758">
            <v>2130.886</v>
          </cell>
          <cell r="BZ758" t="str">
            <v>le55</v>
          </cell>
          <cell r="CF758" t="str">
            <v>Conditioned</v>
          </cell>
          <cell r="CG758">
            <v>6932.7380000000003</v>
          </cell>
          <cell r="CH758" t="str">
            <v>OR</v>
          </cell>
          <cell r="CI758" t="str">
            <v>Top-Freezer w/o TTD Ice</v>
          </cell>
          <cell r="CJ758">
            <v>138654.76</v>
          </cell>
          <cell r="CK758" t="b">
            <v>0</v>
          </cell>
          <cell r="CZ758">
            <v>3785.7640000000001</v>
          </cell>
          <cell r="DA758" t="str">
            <v>ID</v>
          </cell>
          <cell r="DC758" t="str">
            <v>Vertical Axis</v>
          </cell>
          <cell r="DG758" t="str">
            <v>Electric</v>
          </cell>
          <cell r="DH758">
            <v>1904.288</v>
          </cell>
          <cell r="DI758" t="str">
            <v>WA</v>
          </cell>
          <cell r="DL758" t="str">
            <v>Electric</v>
          </cell>
          <cell r="DM758" t="str">
            <v>Electric</v>
          </cell>
          <cell r="DN758">
            <v>2079.9929999999999</v>
          </cell>
          <cell r="DO758" t="str">
            <v>WA</v>
          </cell>
          <cell r="DS758">
            <v>1464.694</v>
          </cell>
          <cell r="DT758" t="str">
            <v>WA</v>
          </cell>
          <cell r="DU758" t="str">
            <v>32to46</v>
          </cell>
          <cell r="DX758" t="b">
            <v>1</v>
          </cell>
          <cell r="DY758">
            <v>1464.694</v>
          </cell>
          <cell r="DZ758" t="str">
            <v>WA</v>
          </cell>
          <cell r="EC758" t="str">
            <v>Laptop</v>
          </cell>
          <cell r="ED758">
            <v>1524.7619999999999</v>
          </cell>
          <cell r="EE758" t="str">
            <v>WA</v>
          </cell>
          <cell r="EH758" t="str">
            <v>le20</v>
          </cell>
          <cell r="EI758">
            <v>3785.7640000000001</v>
          </cell>
          <cell r="EJ758" t="str">
            <v>ID</v>
          </cell>
          <cell r="ES758">
            <v>1192.4649999999999</v>
          </cell>
          <cell r="ET758" t="str">
            <v>ID</v>
          </cell>
          <cell r="EZ758" t="str">
            <v>WA</v>
          </cell>
          <cell r="FA758" t="str">
            <v>Living Room/Family Room</v>
          </cell>
          <cell r="FB758">
            <v>147312.51199999999</v>
          </cell>
          <cell r="FC758">
            <v>463804.23699999996</v>
          </cell>
          <cell r="FI758" t="str">
            <v>WA</v>
          </cell>
          <cell r="FJ758" t="str">
            <v>Kitchen</v>
          </cell>
          <cell r="FK758" t="str">
            <v>EISAx</v>
          </cell>
          <cell r="FL758">
            <v>792876.24</v>
          </cell>
          <cell r="FS758" t="str">
            <v>WA</v>
          </cell>
          <cell r="FT758" t="str">
            <v>EISAnqnx</v>
          </cell>
          <cell r="FV758">
            <v>1201049.08</v>
          </cell>
          <cell r="GD758" t="str">
            <v>WA</v>
          </cell>
          <cell r="GE758">
            <v>1512154.9109999998</v>
          </cell>
          <cell r="GF758">
            <v>1528794.855</v>
          </cell>
          <cell r="GI758">
            <v>1</v>
          </cell>
          <cell r="GJ758">
            <v>1</v>
          </cell>
          <cell r="GK758" t="str">
            <v>WA</v>
          </cell>
          <cell r="GL758">
            <v>2079.9929999999999</v>
          </cell>
          <cell r="GM758" t="str">
            <v>Pre 1980</v>
          </cell>
          <cell r="GN758">
            <v>-1</v>
          </cell>
          <cell r="GQ758">
            <v>9703547.9837190006</v>
          </cell>
          <cell r="GR758">
            <v>1246035.4065975</v>
          </cell>
          <cell r="GU758" t="str">
            <v>Heat Pump (Central System)</v>
          </cell>
          <cell r="GX758" t="str">
            <v>Baseboard/Wall/Radiant</v>
          </cell>
          <cell r="GY758" t="str">
            <v>OR</v>
          </cell>
          <cell r="GZ758">
            <v>1612.69177246094</v>
          </cell>
        </row>
        <row r="759">
          <cell r="AD759" t="str">
            <v>OR</v>
          </cell>
          <cell r="AH759" t="str">
            <v>OR</v>
          </cell>
          <cell r="AI759" t="str">
            <v>Pre 1980</v>
          </cell>
          <cell r="AJ759">
            <v>1612.692</v>
          </cell>
          <cell r="AK759" t="b">
            <v>1</v>
          </cell>
          <cell r="AN759" t="str">
            <v>WA</v>
          </cell>
          <cell r="AO759" t="str">
            <v>Oil FAF</v>
          </cell>
          <cell r="AP759" t="str">
            <v>Pre 1980</v>
          </cell>
          <cell r="AQ759" t="str">
            <v>Basement</v>
          </cell>
          <cell r="AR759">
            <v>1524.76245117188</v>
          </cell>
          <cell r="AU759" t="str">
            <v>No</v>
          </cell>
          <cell r="AV759" t="b">
            <v>1</v>
          </cell>
          <cell r="AX759">
            <v>3235545.9213867295</v>
          </cell>
          <cell r="AY759" t="b">
            <v>0</v>
          </cell>
          <cell r="AZ759">
            <v>2033789.1478711003</v>
          </cell>
          <cell r="BA759">
            <v>1</v>
          </cell>
          <cell r="BB759">
            <v>1524.76245117188</v>
          </cell>
          <cell r="BC759">
            <v>1.0000002958965923</v>
          </cell>
          <cell r="BU759" t="str">
            <v>WA</v>
          </cell>
          <cell r="BV759" t="str">
            <v>Pre 1980</v>
          </cell>
          <cell r="BW759" t="str">
            <v>Electric Storage - Inside Conditioned Space</v>
          </cell>
          <cell r="BY759">
            <v>2079.9929999999999</v>
          </cell>
          <cell r="BZ759" t="str">
            <v>gt55</v>
          </cell>
          <cell r="CF759" t="str">
            <v>Conditioned</v>
          </cell>
          <cell r="CG759">
            <v>1524.7619999999999</v>
          </cell>
          <cell r="CH759" t="str">
            <v>WA</v>
          </cell>
          <cell r="CI759" t="str">
            <v>Bottom-Freezer (Including French Door) w/o TTD Ice</v>
          </cell>
          <cell r="CJ759">
            <v>33544.763999999996</v>
          </cell>
          <cell r="CK759" t="b">
            <v>0</v>
          </cell>
          <cell r="CZ759">
            <v>2130.886</v>
          </cell>
          <cell r="DA759" t="str">
            <v>MT</v>
          </cell>
          <cell r="DC759" t="str">
            <v>Vertical Axis</v>
          </cell>
          <cell r="DG759" t="str">
            <v>Electric</v>
          </cell>
          <cell r="DH759">
            <v>1904.288</v>
          </cell>
          <cell r="DI759" t="str">
            <v>WA</v>
          </cell>
          <cell r="DL759" t="str">
            <v>Electric</v>
          </cell>
          <cell r="DM759" t="str">
            <v>Electric</v>
          </cell>
          <cell r="DN759">
            <v>1144.6790000000001</v>
          </cell>
          <cell r="DO759" t="str">
            <v>MT</v>
          </cell>
          <cell r="DS759">
            <v>1464.694</v>
          </cell>
          <cell r="DT759" t="str">
            <v>WA</v>
          </cell>
          <cell r="DU759" t="str">
            <v>32to46</v>
          </cell>
          <cell r="DX759" t="b">
            <v>1</v>
          </cell>
          <cell r="DY759">
            <v>4956.4930000000004</v>
          </cell>
          <cell r="DZ759" t="str">
            <v>WA</v>
          </cell>
          <cell r="EC759" t="str">
            <v>Desktop</v>
          </cell>
          <cell r="ED759">
            <v>1524.7619999999999</v>
          </cell>
          <cell r="EE759" t="str">
            <v>WA</v>
          </cell>
          <cell r="EH759" t="str">
            <v>le20</v>
          </cell>
          <cell r="EI759">
            <v>1904.288</v>
          </cell>
          <cell r="EJ759" t="str">
            <v>WA</v>
          </cell>
          <cell r="ES759">
            <v>1144.6790000000001</v>
          </cell>
          <cell r="ET759" t="str">
            <v>MT</v>
          </cell>
          <cell r="EZ759" t="str">
            <v>WA</v>
          </cell>
          <cell r="FA759" t="str">
            <v>Other</v>
          </cell>
          <cell r="FB759">
            <v>1244100.1989999998</v>
          </cell>
          <cell r="FC759">
            <v>1206121.1919999998</v>
          </cell>
          <cell r="FI759" t="str">
            <v>WA</v>
          </cell>
          <cell r="FJ759" t="str">
            <v>Living Room/Family Room</v>
          </cell>
          <cell r="FK759" t="str">
            <v>EISAq</v>
          </cell>
          <cell r="FL759">
            <v>237862.872</v>
          </cell>
          <cell r="FS759" t="str">
            <v>WA</v>
          </cell>
          <cell r="FT759" t="str">
            <v>EISAq</v>
          </cell>
          <cell r="FV759">
            <v>219704.1</v>
          </cell>
          <cell r="GD759" t="str">
            <v>OR</v>
          </cell>
          <cell r="GE759">
            <v>1685263.14</v>
          </cell>
          <cell r="GF759">
            <v>1922328.8640000001</v>
          </cell>
          <cell r="GI759">
            <v>1</v>
          </cell>
          <cell r="GJ759">
            <v>2</v>
          </cell>
          <cell r="GK759" t="str">
            <v>OR</v>
          </cell>
          <cell r="GL759">
            <v>1612.692</v>
          </cell>
          <cell r="GM759" t="str">
            <v>Pre 1980</v>
          </cell>
          <cell r="GN759">
            <v>-1</v>
          </cell>
          <cell r="GQ759">
            <v>8447164.5821759999</v>
          </cell>
          <cell r="GR759">
            <v>929301.66980999988</v>
          </cell>
          <cell r="GU759" t="str">
            <v>Heat Pump (Central System)</v>
          </cell>
          <cell r="GX759" t="str">
            <v>Other</v>
          </cell>
          <cell r="GY759" t="str">
            <v>OR</v>
          </cell>
          <cell r="GZ759">
            <v>1612.69177246094</v>
          </cell>
        </row>
        <row r="760">
          <cell r="AD760" t="str">
            <v>MT</v>
          </cell>
          <cell r="AH760" t="str">
            <v>MT</v>
          </cell>
          <cell r="AI760" t="str">
            <v>Pre 1980</v>
          </cell>
          <cell r="AJ760">
            <v>2130.886</v>
          </cell>
          <cell r="AK760" t="b">
            <v>1</v>
          </cell>
          <cell r="AN760" t="str">
            <v>WA</v>
          </cell>
          <cell r="AO760" t="str">
            <v>Natural Gas FAF</v>
          </cell>
          <cell r="AP760" t="str">
            <v>Pre 1980</v>
          </cell>
          <cell r="AQ760" t="str">
            <v>Basement</v>
          </cell>
          <cell r="AR760">
            <v>1464.69372558594</v>
          </cell>
          <cell r="AU760" t="str">
            <v>No</v>
          </cell>
          <cell r="AV760" t="b">
            <v>1</v>
          </cell>
          <cell r="AX760">
            <v>4013260.8081054757</v>
          </cell>
          <cell r="AY760" t="b">
            <v>0</v>
          </cell>
          <cell r="AZ760">
            <v>781868.15765503061</v>
          </cell>
          <cell r="BA760">
            <v>1</v>
          </cell>
          <cell r="BB760">
            <v>1464.69372558594</v>
          </cell>
          <cell r="BC760">
            <v>0.99999981264751547</v>
          </cell>
          <cell r="BU760" t="str">
            <v>MT</v>
          </cell>
          <cell r="BV760" t="str">
            <v>Pre 1980</v>
          </cell>
          <cell r="BW760" t="str">
            <v>Electric Storage - Inside Conditioned Space</v>
          </cell>
          <cell r="BY760">
            <v>1144.6790000000001</v>
          </cell>
          <cell r="BZ760" t="str">
            <v>le55</v>
          </cell>
          <cell r="CF760" t="str">
            <v>Conditioned</v>
          </cell>
          <cell r="CG760">
            <v>1464.694</v>
          </cell>
          <cell r="CH760" t="str">
            <v>WA</v>
          </cell>
          <cell r="CI760" t="str">
            <v>Bottom-Freezer (Including French Door) w/o TTD Ice</v>
          </cell>
          <cell r="CJ760">
            <v>32223.268</v>
          </cell>
          <cell r="CK760" t="b">
            <v>0</v>
          </cell>
          <cell r="CZ760">
            <v>1192.4649999999999</v>
          </cell>
          <cell r="DA760" t="str">
            <v>ID</v>
          </cell>
          <cell r="DC760" t="str">
            <v>Horizontal Axis</v>
          </cell>
          <cell r="DG760" t="str">
            <v>Electric</v>
          </cell>
          <cell r="DH760">
            <v>3785.7640000000001</v>
          </cell>
          <cell r="DI760" t="str">
            <v>ID</v>
          </cell>
          <cell r="DL760" t="str">
            <v>Propane</v>
          </cell>
          <cell r="DM760" t="str">
            <v>Propane</v>
          </cell>
          <cell r="DN760">
            <v>1144.6790000000001</v>
          </cell>
          <cell r="DO760" t="str">
            <v>MT</v>
          </cell>
          <cell r="DS760">
            <v>6932.7380000000003</v>
          </cell>
          <cell r="DT760" t="str">
            <v>OR</v>
          </cell>
          <cell r="DU760" t="str">
            <v>32to46</v>
          </cell>
          <cell r="DX760" t="b">
            <v>0</v>
          </cell>
          <cell r="DY760">
            <v>4956.4930000000004</v>
          </cell>
          <cell r="DZ760" t="str">
            <v>WA</v>
          </cell>
          <cell r="EC760" t="str">
            <v>Desktop</v>
          </cell>
          <cell r="ED760">
            <v>1524.7619999999999</v>
          </cell>
          <cell r="EE760" t="str">
            <v>WA</v>
          </cell>
          <cell r="EH760" t="str">
            <v>le20</v>
          </cell>
          <cell r="EI760">
            <v>2079.9929999999999</v>
          </cell>
          <cell r="EJ760" t="str">
            <v>WA</v>
          </cell>
          <cell r="ES760">
            <v>3785.7640000000001</v>
          </cell>
          <cell r="ET760" t="str">
            <v>ID</v>
          </cell>
          <cell r="EZ760" t="str">
            <v>WA</v>
          </cell>
          <cell r="FA760" t="str">
            <v>Bathroom</v>
          </cell>
          <cell r="FB760">
            <v>351526.56</v>
          </cell>
          <cell r="FC760">
            <v>83487.558000000005</v>
          </cell>
          <cell r="FI760" t="str">
            <v>WA</v>
          </cell>
          <cell r="FJ760" t="str">
            <v>Living Room/Family Room</v>
          </cell>
          <cell r="FK760" t="str">
            <v>EISAx</v>
          </cell>
          <cell r="FL760">
            <v>99109.53</v>
          </cell>
          <cell r="FS760" t="str">
            <v>WA</v>
          </cell>
          <cell r="FT760" t="str">
            <v>EISAx</v>
          </cell>
          <cell r="FV760">
            <v>1069226.6199999999</v>
          </cell>
          <cell r="GD760" t="str">
            <v>MT</v>
          </cell>
          <cell r="GE760">
            <v>7963120.9819999998</v>
          </cell>
          <cell r="GF760">
            <v>6243495.9799999995</v>
          </cell>
          <cell r="GI760">
            <v>3</v>
          </cell>
          <cell r="GJ760">
            <v>1</v>
          </cell>
          <cell r="GK760" t="str">
            <v>MT</v>
          </cell>
          <cell r="GL760">
            <v>2130.886</v>
          </cell>
          <cell r="GM760" t="str">
            <v>Pre 1980</v>
          </cell>
          <cell r="GN760">
            <v>0</v>
          </cell>
          <cell r="GQ760">
            <v>18386984.855028</v>
          </cell>
          <cell r="GR760">
            <v>1376328.6129699999</v>
          </cell>
          <cell r="GU760" t="str">
            <v>Natural Gas FAF</v>
          </cell>
          <cell r="GX760" t="str">
            <v>Baseboard/Wall/Radiant</v>
          </cell>
          <cell r="GY760" t="str">
            <v>OR</v>
          </cell>
          <cell r="GZ760">
            <v>8559.103515625</v>
          </cell>
        </row>
        <row r="761">
          <cell r="AD761" t="str">
            <v>OR</v>
          </cell>
          <cell r="AH761" t="str">
            <v>OR</v>
          </cell>
          <cell r="AI761" t="str">
            <v>Pre 1980</v>
          </cell>
          <cell r="AJ761">
            <v>8264.9449999999997</v>
          </cell>
          <cell r="AK761" t="b">
            <v>1</v>
          </cell>
          <cell r="AN761" t="str">
            <v>OR</v>
          </cell>
          <cell r="AO761" t="str">
            <v>Baseboard/Wall/Radiant</v>
          </cell>
          <cell r="AP761" t="str">
            <v>Post 2006</v>
          </cell>
          <cell r="AQ761" t="str">
            <v>Crawlspace</v>
          </cell>
          <cell r="AR761">
            <v>1188.02661132813</v>
          </cell>
          <cell r="AU761" t="str">
            <v>No</v>
          </cell>
          <cell r="AV761" t="b">
            <v>0</v>
          </cell>
          <cell r="AX761">
            <v>1163078.0524902393</v>
          </cell>
          <cell r="AY761" t="b">
            <v>0</v>
          </cell>
          <cell r="AZ761">
            <v>264984.58355029405</v>
          </cell>
          <cell r="BA761" t="str">
            <v/>
          </cell>
          <cell r="BB761" t="str">
            <v/>
          </cell>
          <cell r="BC761">
            <v>0.99999967284256164</v>
          </cell>
          <cell r="BU761" t="str">
            <v>WA</v>
          </cell>
          <cell r="BV761" t="str">
            <v>Pre 1980</v>
          </cell>
          <cell r="BW761" t="str">
            <v>Electric Storage - Inside Conditioned Space</v>
          </cell>
          <cell r="BY761">
            <v>2079.9929999999999</v>
          </cell>
          <cell r="BZ761" t="str">
            <v>le55</v>
          </cell>
          <cell r="CF761" t="str">
            <v>Unconditioned</v>
          </cell>
          <cell r="CG761">
            <v>1524.7619999999999</v>
          </cell>
          <cell r="CH761" t="str">
            <v>WA</v>
          </cell>
          <cell r="CI761" t="str">
            <v>Top-Freezer w/o TTD Ice</v>
          </cell>
          <cell r="CJ761">
            <v>28970.477999999999</v>
          </cell>
          <cell r="CK761" t="b">
            <v>0</v>
          </cell>
          <cell r="CZ761">
            <v>1192.4649999999999</v>
          </cell>
          <cell r="DA761" t="str">
            <v>ID</v>
          </cell>
          <cell r="DC761" t="str">
            <v>Vertical Axis</v>
          </cell>
          <cell r="DG761" t="str">
            <v>Electric</v>
          </cell>
          <cell r="DH761">
            <v>2130.886</v>
          </cell>
          <cell r="DI761" t="str">
            <v>MT</v>
          </cell>
          <cell r="DL761" t="str">
            <v>Electric</v>
          </cell>
          <cell r="DM761" t="str">
            <v>Electric</v>
          </cell>
          <cell r="DN761">
            <v>2079.9929999999999</v>
          </cell>
          <cell r="DO761" t="str">
            <v>WA</v>
          </cell>
          <cell r="DS761">
            <v>1524.7619999999999</v>
          </cell>
          <cell r="DT761" t="str">
            <v>WA</v>
          </cell>
          <cell r="DU761" t="str">
            <v>32to46</v>
          </cell>
          <cell r="DX761" t="b">
            <v>0</v>
          </cell>
          <cell r="DY761">
            <v>1524.7619999999999</v>
          </cell>
          <cell r="DZ761" t="str">
            <v>WA</v>
          </cell>
          <cell r="EC761" t="str">
            <v>Laptop</v>
          </cell>
          <cell r="ED761">
            <v>1524.7619999999999</v>
          </cell>
          <cell r="EE761" t="str">
            <v>WA</v>
          </cell>
          <cell r="EH761" t="str">
            <v>le20</v>
          </cell>
          <cell r="EI761">
            <v>2079.9929999999999</v>
          </cell>
          <cell r="EJ761" t="str">
            <v>WA</v>
          </cell>
          <cell r="ES761">
            <v>2079.9929999999999</v>
          </cell>
          <cell r="ET761" t="str">
            <v>WA</v>
          </cell>
          <cell r="EZ761" t="str">
            <v>WA</v>
          </cell>
          <cell r="FA761" t="str">
            <v>Bedrooms</v>
          </cell>
          <cell r="FB761">
            <v>65911.23</v>
          </cell>
          <cell r="FC761">
            <v>648859.44200000004</v>
          </cell>
          <cell r="FI761" t="str">
            <v>WA</v>
          </cell>
          <cell r="FJ761" t="str">
            <v>Other</v>
          </cell>
          <cell r="FK761" t="str">
            <v>EISAnqnx</v>
          </cell>
          <cell r="FL761">
            <v>869114.34</v>
          </cell>
          <cell r="FS761" t="str">
            <v>WA</v>
          </cell>
          <cell r="FT761" t="str">
            <v>EISAnqnx</v>
          </cell>
          <cell r="FV761">
            <v>3095741.2199999997</v>
          </cell>
          <cell r="GD761" t="str">
            <v>OR</v>
          </cell>
          <cell r="GE761">
            <v>7521099.9500000002</v>
          </cell>
          <cell r="GF761">
            <v>7107852.7000000002</v>
          </cell>
          <cell r="GI761">
            <v>1</v>
          </cell>
          <cell r="GJ761">
            <v>3</v>
          </cell>
          <cell r="GK761" t="str">
            <v>OR</v>
          </cell>
          <cell r="GL761">
            <v>8264.9449999999997</v>
          </cell>
          <cell r="GM761" t="str">
            <v>Pre 1980</v>
          </cell>
          <cell r="GN761">
            <v>0</v>
          </cell>
          <cell r="GQ761">
            <v>42065454.165734991</v>
          </cell>
          <cell r="GR761">
            <v>7482110.0719625</v>
          </cell>
          <cell r="GU761" t="str">
            <v>Natural Gas FAF</v>
          </cell>
          <cell r="GX761" t="str">
            <v>Natural Gas Other</v>
          </cell>
          <cell r="GY761" t="str">
            <v>OR</v>
          </cell>
          <cell r="GZ761">
            <v>8559.103515625</v>
          </cell>
        </row>
        <row r="762">
          <cell r="AD762" t="str">
            <v>WA</v>
          </cell>
          <cell r="AH762" t="str">
            <v>WA</v>
          </cell>
          <cell r="AI762" t="str">
            <v>Pre 1980</v>
          </cell>
          <cell r="AJ762">
            <v>2079.9929999999999</v>
          </cell>
          <cell r="AK762" t="b">
            <v>1</v>
          </cell>
          <cell r="AN762" t="str">
            <v>OR</v>
          </cell>
          <cell r="AO762" t="str">
            <v>Heat Pump (Ductless System)</v>
          </cell>
          <cell r="AP762" t="str">
            <v>Post 2006</v>
          </cell>
          <cell r="AQ762" t="str">
            <v>Crawlspace</v>
          </cell>
          <cell r="AR762">
            <v>1188.02661132813</v>
          </cell>
          <cell r="AU762" t="str">
            <v>No</v>
          </cell>
          <cell r="AV762" t="b">
            <v>1</v>
          </cell>
          <cell r="AX762">
            <v>1163078.0524902393</v>
          </cell>
          <cell r="AY762" t="b">
            <v>0</v>
          </cell>
          <cell r="AZ762">
            <v>264984.58355029405</v>
          </cell>
          <cell r="BA762">
            <v>1</v>
          </cell>
          <cell r="BB762">
            <v>1188.02661132813</v>
          </cell>
          <cell r="BC762">
            <v>0.99999967284256164</v>
          </cell>
          <cell r="BU762" t="str">
            <v>MT</v>
          </cell>
          <cell r="BV762" t="str">
            <v>Pre 1980</v>
          </cell>
          <cell r="BW762" t="str">
            <v>Electric Storage - Inside Conditioned Space</v>
          </cell>
          <cell r="BY762">
            <v>1144.6790000000001</v>
          </cell>
          <cell r="BZ762" t="str">
            <v>le55</v>
          </cell>
          <cell r="CF762" t="str">
            <v>Conditioned</v>
          </cell>
          <cell r="CG762">
            <v>1524.7619999999999</v>
          </cell>
          <cell r="CH762" t="str">
            <v>WA</v>
          </cell>
          <cell r="CI762" t="str">
            <v>Bottom-Freezer (Including French Door) w/o TTD Ice</v>
          </cell>
          <cell r="CJ762">
            <v>33544.763999999996</v>
          </cell>
          <cell r="CK762" t="b">
            <v>0</v>
          </cell>
          <cell r="CZ762">
            <v>3785.7640000000001</v>
          </cell>
          <cell r="DA762" t="str">
            <v>ID</v>
          </cell>
          <cell r="DC762" t="str">
            <v>Vertical Axis</v>
          </cell>
          <cell r="DG762" t="str">
            <v>Electric</v>
          </cell>
          <cell r="DH762">
            <v>1192.4649999999999</v>
          </cell>
          <cell r="DI762" t="str">
            <v>ID</v>
          </cell>
          <cell r="DL762" t="str">
            <v>Electric</v>
          </cell>
          <cell r="DM762" t="str">
            <v>Electric</v>
          </cell>
          <cell r="DN762">
            <v>1144.6790000000001</v>
          </cell>
          <cell r="DO762" t="str">
            <v>MT</v>
          </cell>
          <cell r="DS762">
            <v>1524.7619999999999</v>
          </cell>
          <cell r="DT762" t="str">
            <v>WA</v>
          </cell>
          <cell r="DU762" t="str">
            <v>lt32</v>
          </cell>
          <cell r="DX762" t="b">
            <v>0</v>
          </cell>
          <cell r="DY762">
            <v>1524.7619999999999</v>
          </cell>
          <cell r="DZ762" t="str">
            <v>WA</v>
          </cell>
          <cell r="EC762" t="str">
            <v>Laptop</v>
          </cell>
          <cell r="ED762">
            <v>1524.7619999999999</v>
          </cell>
          <cell r="EE762" t="str">
            <v>WA</v>
          </cell>
          <cell r="EH762" t="str">
            <v>le20</v>
          </cell>
          <cell r="EI762">
            <v>2079.9929999999999</v>
          </cell>
          <cell r="EJ762" t="str">
            <v>WA</v>
          </cell>
          <cell r="ES762">
            <v>1612.692</v>
          </cell>
          <cell r="ET762" t="str">
            <v>OR</v>
          </cell>
          <cell r="EZ762" t="str">
            <v>WA</v>
          </cell>
          <cell r="FA762" t="str">
            <v>Exterior</v>
          </cell>
          <cell r="FB762">
            <v>117175.51999999999</v>
          </cell>
          <cell r="FC762">
            <v>1504240.7379999999</v>
          </cell>
          <cell r="FI762" t="str">
            <v>WA</v>
          </cell>
          <cell r="FJ762" t="str">
            <v>Other</v>
          </cell>
          <cell r="FK762" t="str">
            <v>EISAq</v>
          </cell>
          <cell r="FL762">
            <v>335447.64</v>
          </cell>
          <cell r="FS762" t="str">
            <v>WA</v>
          </cell>
          <cell r="FT762" t="str">
            <v>EISAq</v>
          </cell>
          <cell r="FV762">
            <v>571059.05999999994</v>
          </cell>
          <cell r="GD762" t="str">
            <v>WA</v>
          </cell>
          <cell r="GE762">
            <v>3317588.835</v>
          </cell>
          <cell r="GF762">
            <v>2932790.13</v>
          </cell>
          <cell r="GI762">
            <v>1</v>
          </cell>
          <cell r="GJ762">
            <v>1</v>
          </cell>
          <cell r="GK762" t="str">
            <v>WA</v>
          </cell>
          <cell r="GL762">
            <v>2079.9929999999999</v>
          </cell>
          <cell r="GM762" t="str">
            <v>Pre 1980</v>
          </cell>
          <cell r="GN762">
            <v>-1</v>
          </cell>
          <cell r="GQ762">
            <v>12583805.810510999</v>
          </cell>
          <cell r="GR762">
            <v>180694.19189250001</v>
          </cell>
          <cell r="GU762" t="str">
            <v>Wood</v>
          </cell>
          <cell r="GX762" t="str">
            <v>Baseboard/Wall/Radiant</v>
          </cell>
          <cell r="GY762" t="str">
            <v>OR</v>
          </cell>
          <cell r="GZ762">
            <v>1612.69177246094</v>
          </cell>
        </row>
        <row r="763">
          <cell r="AD763" t="str">
            <v>WA</v>
          </cell>
          <cell r="AH763" t="str">
            <v>WA</v>
          </cell>
          <cell r="AI763" t="str">
            <v>Pre 1980</v>
          </cell>
          <cell r="AJ763">
            <v>1904.288</v>
          </cell>
          <cell r="AK763" t="b">
            <v>1</v>
          </cell>
          <cell r="AN763" t="str">
            <v>WA</v>
          </cell>
          <cell r="AO763" t="str">
            <v>Natural Gas FAF</v>
          </cell>
          <cell r="AP763" t="str">
            <v>Pre 1980</v>
          </cell>
          <cell r="AQ763" t="str">
            <v>Slab on Grade</v>
          </cell>
          <cell r="AR763">
            <v>2003.71557617188</v>
          </cell>
          <cell r="AU763" t="str">
            <v>No</v>
          </cell>
          <cell r="AV763" t="b">
            <v>1</v>
          </cell>
          <cell r="AX763">
            <v>3907245.373535166</v>
          </cell>
          <cell r="AY763" t="b">
            <v>0</v>
          </cell>
          <cell r="AZ763">
            <v>1536248.7322509806</v>
          </cell>
          <cell r="BA763">
            <v>1</v>
          </cell>
          <cell r="BB763">
            <v>2003.71557617188</v>
          </cell>
          <cell r="BC763">
            <v>0.99999978847894622</v>
          </cell>
          <cell r="BU763" t="str">
            <v>ID</v>
          </cell>
          <cell r="BV763" t="str">
            <v>Pre 1980</v>
          </cell>
          <cell r="BW763" t="str">
            <v>Electric Storage - Outside Conditioned Space - Buffered</v>
          </cell>
          <cell r="BY763">
            <v>1192.4649999999999</v>
          </cell>
          <cell r="BZ763" t="str">
            <v>le55</v>
          </cell>
          <cell r="CF763" t="str">
            <v>Conditioned</v>
          </cell>
          <cell r="CG763">
            <v>1524.7619999999999</v>
          </cell>
          <cell r="CH763" t="str">
            <v>WA</v>
          </cell>
          <cell r="CI763" t="str">
            <v>Bottom-Freezer (Including French Door) w/o TTD Ice</v>
          </cell>
          <cell r="CJ763">
            <v>28970.477999999999</v>
          </cell>
          <cell r="CK763" t="b">
            <v>0</v>
          </cell>
          <cell r="CZ763">
            <v>1612.692</v>
          </cell>
          <cell r="DA763" t="str">
            <v>OR</v>
          </cell>
          <cell r="DC763" t="str">
            <v>Horizontal Axis</v>
          </cell>
          <cell r="DG763" t="str">
            <v>Electric</v>
          </cell>
          <cell r="DH763">
            <v>1192.4649999999999</v>
          </cell>
          <cell r="DI763" t="str">
            <v>ID</v>
          </cell>
          <cell r="DL763" t="str">
            <v>Electric</v>
          </cell>
          <cell r="DM763" t="str">
            <v>Electric</v>
          </cell>
          <cell r="DN763">
            <v>1192.4649999999999</v>
          </cell>
          <cell r="DO763" t="str">
            <v>ID</v>
          </cell>
          <cell r="DS763">
            <v>1524.7619999999999</v>
          </cell>
          <cell r="DT763" t="str">
            <v>WA</v>
          </cell>
          <cell r="DU763" t="str">
            <v>lt32</v>
          </cell>
          <cell r="DX763" t="b">
            <v>1</v>
          </cell>
          <cell r="DY763">
            <v>1524.7619999999999</v>
          </cell>
          <cell r="DZ763" t="str">
            <v>WA</v>
          </cell>
          <cell r="EC763" t="str">
            <v>Other</v>
          </cell>
          <cell r="ED763">
            <v>2003.7159999999999</v>
          </cell>
          <cell r="EE763" t="str">
            <v>WA</v>
          </cell>
          <cell r="EH763" t="str">
            <v>le20</v>
          </cell>
          <cell r="EI763">
            <v>1144.6790000000001</v>
          </cell>
          <cell r="EJ763" t="str">
            <v>MT</v>
          </cell>
          <cell r="ES763">
            <v>1904.288</v>
          </cell>
          <cell r="ET763" t="str">
            <v>WA</v>
          </cell>
          <cell r="EZ763" t="str">
            <v>WA</v>
          </cell>
          <cell r="FA763" t="str">
            <v>Kitchen</v>
          </cell>
          <cell r="FB763">
            <v>117175.51999999999</v>
          </cell>
          <cell r="FC763">
            <v>224098.182</v>
          </cell>
          <cell r="FI763" t="str">
            <v>WA</v>
          </cell>
          <cell r="FJ763" t="str">
            <v>Other</v>
          </cell>
          <cell r="FK763" t="str">
            <v>EISAx</v>
          </cell>
          <cell r="FL763">
            <v>396438.12</v>
          </cell>
          <cell r="FS763" t="str">
            <v>WA</v>
          </cell>
          <cell r="FT763" t="str">
            <v>EISAx</v>
          </cell>
          <cell r="FV763">
            <v>520966.16</v>
          </cell>
          <cell r="GD763" t="str">
            <v>WA</v>
          </cell>
          <cell r="GE763">
            <v>8165586.9440000001</v>
          </cell>
          <cell r="GF763">
            <v>7864709.4400000004</v>
          </cell>
          <cell r="GI763">
            <v>2</v>
          </cell>
          <cell r="GJ763">
            <v>2</v>
          </cell>
          <cell r="GK763" t="str">
            <v>WA</v>
          </cell>
          <cell r="GL763">
            <v>1904.288</v>
          </cell>
          <cell r="GM763" t="str">
            <v>Pre 1980</v>
          </cell>
          <cell r="GN763">
            <v>-1</v>
          </cell>
          <cell r="GQ763">
            <v>10888684.506816</v>
          </cell>
          <cell r="GR763">
            <v>2250750.3501440003</v>
          </cell>
          <cell r="GU763" t="str">
            <v>Wood</v>
          </cell>
          <cell r="GX763" t="str">
            <v>Heat Pump (Central System)</v>
          </cell>
          <cell r="GY763" t="str">
            <v>WA</v>
          </cell>
          <cell r="GZ763">
            <v>1904.28771972656</v>
          </cell>
        </row>
        <row r="764">
          <cell r="AD764" t="str">
            <v>WA</v>
          </cell>
          <cell r="AH764" t="str">
            <v>WA</v>
          </cell>
          <cell r="AI764" t="str">
            <v>Pre 1980</v>
          </cell>
          <cell r="AJ764">
            <v>1904.288</v>
          </cell>
          <cell r="AK764" t="b">
            <v>1</v>
          </cell>
          <cell r="AN764" t="str">
            <v>WA</v>
          </cell>
          <cell r="AO764" t="str">
            <v>Heat Pump (Ductless System)</v>
          </cell>
          <cell r="AP764" t="str">
            <v>1980-1992</v>
          </cell>
          <cell r="AQ764" t="str">
            <v>Crawlspace</v>
          </cell>
          <cell r="AR764">
            <v>4956.49267578125</v>
          </cell>
          <cell r="AU764" t="str">
            <v>No</v>
          </cell>
          <cell r="AV764" t="b">
            <v>1</v>
          </cell>
          <cell r="AX764">
            <v>9020816.669921875</v>
          </cell>
          <cell r="AY764" t="b">
            <v>0</v>
          </cell>
          <cell r="AZ764">
            <v>3141228.285150928</v>
          </cell>
          <cell r="BA764">
            <v>1</v>
          </cell>
          <cell r="BB764">
            <v>2478.246337890625</v>
          </cell>
          <cell r="BC764">
            <v>0.99999993458706582</v>
          </cell>
          <cell r="BU764" t="str">
            <v>WA</v>
          </cell>
          <cell r="BV764" t="str">
            <v>Pre 1980</v>
          </cell>
          <cell r="BW764" t="str">
            <v>Electric Storage - Inside Conditioned Space</v>
          </cell>
          <cell r="BY764">
            <v>12271.31</v>
          </cell>
          <cell r="BZ764" t="str">
            <v>le55</v>
          </cell>
          <cell r="CF764" t="str">
            <v>Conditioned</v>
          </cell>
          <cell r="CG764">
            <v>4956.4930000000004</v>
          </cell>
          <cell r="CH764" t="str">
            <v>WA</v>
          </cell>
          <cell r="CI764" t="str">
            <v>Top-Freezer w/o TTD Ice</v>
          </cell>
          <cell r="CJ764">
            <v>94173.367000000013</v>
          </cell>
          <cell r="CK764" t="b">
            <v>0</v>
          </cell>
          <cell r="CZ764">
            <v>2079.9929999999999</v>
          </cell>
          <cell r="DA764" t="str">
            <v>WA</v>
          </cell>
          <cell r="DC764" t="str">
            <v>Horizontal Axis</v>
          </cell>
          <cell r="DG764" t="str">
            <v>Electric</v>
          </cell>
          <cell r="DH764">
            <v>3785.7640000000001</v>
          </cell>
          <cell r="DI764" t="str">
            <v>ID</v>
          </cell>
          <cell r="DL764" t="str">
            <v>Electric</v>
          </cell>
          <cell r="DM764" t="str">
            <v>Electric</v>
          </cell>
          <cell r="DN764">
            <v>12271.31</v>
          </cell>
          <cell r="DO764" t="str">
            <v>WA</v>
          </cell>
          <cell r="DS764">
            <v>1524.7619999999999</v>
          </cell>
          <cell r="DT764" t="str">
            <v>WA</v>
          </cell>
          <cell r="DU764" t="str">
            <v>lt32</v>
          </cell>
          <cell r="DX764" t="b">
            <v>0</v>
          </cell>
          <cell r="DY764">
            <v>4956.4930000000004</v>
          </cell>
          <cell r="DZ764" t="str">
            <v>WA</v>
          </cell>
          <cell r="EC764" t="str">
            <v>Laptop</v>
          </cell>
          <cell r="ED764">
            <v>2003.7159999999999</v>
          </cell>
          <cell r="EE764" t="str">
            <v>WA</v>
          </cell>
          <cell r="EH764" t="str">
            <v>le20</v>
          </cell>
          <cell r="EI764">
            <v>1144.6790000000001</v>
          </cell>
          <cell r="EJ764" t="str">
            <v>MT</v>
          </cell>
          <cell r="ES764">
            <v>1144.6790000000001</v>
          </cell>
          <cell r="ET764" t="str">
            <v>MT</v>
          </cell>
          <cell r="EZ764" t="str">
            <v>WA</v>
          </cell>
          <cell r="FA764" t="str">
            <v>Living Room/Family Room</v>
          </cell>
          <cell r="FB764">
            <v>197733.69</v>
          </cell>
          <cell r="FC764">
            <v>235815.734</v>
          </cell>
          <cell r="FI764" t="str">
            <v>OR</v>
          </cell>
          <cell r="FJ764" t="str">
            <v>Bathroom</v>
          </cell>
          <cell r="FK764" t="str">
            <v>EISAnqnx</v>
          </cell>
          <cell r="FL764">
            <v>1247892.8400000001</v>
          </cell>
          <cell r="FS764" t="str">
            <v>OR</v>
          </cell>
          <cell r="FT764" t="str">
            <v>EISAnqnx</v>
          </cell>
          <cell r="FV764">
            <v>9532514.75</v>
          </cell>
          <cell r="GD764" t="str">
            <v>WA</v>
          </cell>
          <cell r="GE764">
            <v>3726691.6159999999</v>
          </cell>
          <cell r="GF764">
            <v>5779514.0800000001</v>
          </cell>
          <cell r="GI764">
            <v>1</v>
          </cell>
          <cell r="GJ764">
            <v>3</v>
          </cell>
          <cell r="GK764" t="str">
            <v>WA</v>
          </cell>
          <cell r="GL764">
            <v>1904.288</v>
          </cell>
          <cell r="GM764" t="str">
            <v>Pre 1980</v>
          </cell>
          <cell r="GN764">
            <v>0</v>
          </cell>
          <cell r="GQ764">
            <v>11185448.748736</v>
          </cell>
          <cell r="GR764">
            <v>2427085.5146560003</v>
          </cell>
          <cell r="GU764" t="str">
            <v>Wood</v>
          </cell>
          <cell r="GX764" t="str">
            <v>Wood</v>
          </cell>
          <cell r="GY764" t="str">
            <v>WA</v>
          </cell>
          <cell r="GZ764">
            <v>1904.28771972656</v>
          </cell>
        </row>
        <row r="765">
          <cell r="AD765" t="str">
            <v>ID</v>
          </cell>
          <cell r="AH765" t="str">
            <v>ID</v>
          </cell>
          <cell r="AI765" t="str">
            <v>Pre 1980</v>
          </cell>
          <cell r="AJ765">
            <v>3785.7640000000001</v>
          </cell>
          <cell r="AK765" t="b">
            <v>1</v>
          </cell>
          <cell r="AN765" t="str">
            <v>WA</v>
          </cell>
          <cell r="AO765" t="str">
            <v>Wood</v>
          </cell>
          <cell r="AP765" t="str">
            <v>1980-1992</v>
          </cell>
          <cell r="AQ765" t="str">
            <v>Crawlspace</v>
          </cell>
          <cell r="AR765">
            <v>4956.49267578125</v>
          </cell>
          <cell r="AU765" t="str">
            <v>No</v>
          </cell>
          <cell r="AV765" t="b">
            <v>1</v>
          </cell>
          <cell r="AX765">
            <v>9020816.669921875</v>
          </cell>
          <cell r="AY765" t="b">
            <v>0</v>
          </cell>
          <cell r="AZ765">
            <v>3141228.285150928</v>
          </cell>
          <cell r="BA765">
            <v>1</v>
          </cell>
          <cell r="BB765">
            <v>2478.246337890625</v>
          </cell>
          <cell r="BC765">
            <v>0.99999993458706582</v>
          </cell>
          <cell r="BU765" t="str">
            <v>ID</v>
          </cell>
          <cell r="BV765" t="str">
            <v>Pre 1980</v>
          </cell>
          <cell r="BW765" t="str">
            <v>Electric Storage - Inside Conditioned Space</v>
          </cell>
          <cell r="BY765">
            <v>3785.7640000000001</v>
          </cell>
          <cell r="BZ765" t="str">
            <v>le55</v>
          </cell>
          <cell r="CF765" t="str">
            <v>Conditioned</v>
          </cell>
          <cell r="CG765">
            <v>4956.4930000000004</v>
          </cell>
          <cell r="CH765" t="str">
            <v>WA</v>
          </cell>
          <cell r="CI765" t="str">
            <v>Bottom-Freezer (Including French Door) w/o TTD Ice</v>
          </cell>
          <cell r="CJ765">
            <v>104086.353</v>
          </cell>
          <cell r="CK765" t="b">
            <v>0</v>
          </cell>
          <cell r="CZ765">
            <v>3785.7640000000001</v>
          </cell>
          <cell r="DA765" t="str">
            <v>ID</v>
          </cell>
          <cell r="DC765" t="str">
            <v>Horizontal Axis</v>
          </cell>
          <cell r="DG765" t="str">
            <v>Electric</v>
          </cell>
          <cell r="DH765">
            <v>1612.692</v>
          </cell>
          <cell r="DI765" t="str">
            <v>OR</v>
          </cell>
          <cell r="DL765" t="str">
            <v>Electric</v>
          </cell>
          <cell r="DM765" t="str">
            <v>Electric</v>
          </cell>
          <cell r="DN765">
            <v>3785.7640000000001</v>
          </cell>
          <cell r="DO765" t="str">
            <v>ID</v>
          </cell>
          <cell r="DS765">
            <v>1524.7619999999999</v>
          </cell>
          <cell r="DT765" t="str">
            <v>WA</v>
          </cell>
          <cell r="DU765" t="str">
            <v>lt32</v>
          </cell>
          <cell r="DX765" t="b">
            <v>0</v>
          </cell>
          <cell r="DY765">
            <v>2003.7159999999999</v>
          </cell>
          <cell r="DZ765" t="str">
            <v>WA</v>
          </cell>
          <cell r="EC765" t="str">
            <v>Other</v>
          </cell>
          <cell r="ED765">
            <v>4956.4930000000004</v>
          </cell>
          <cell r="EE765" t="str">
            <v>WA</v>
          </cell>
          <cell r="EH765" t="str">
            <v>gt20</v>
          </cell>
          <cell r="EI765">
            <v>1144.6790000000001</v>
          </cell>
          <cell r="EJ765" t="str">
            <v>MT</v>
          </cell>
          <cell r="ES765">
            <v>3785.7640000000001</v>
          </cell>
          <cell r="ET765" t="str">
            <v>ID</v>
          </cell>
          <cell r="EZ765" t="str">
            <v>WA</v>
          </cell>
          <cell r="FA765" t="str">
            <v>Other</v>
          </cell>
          <cell r="FB765">
            <v>146469.4</v>
          </cell>
          <cell r="FC765">
            <v>288544.71799999999</v>
          </cell>
          <cell r="FI765" t="str">
            <v>OR</v>
          </cell>
          <cell r="FJ765" t="str">
            <v>Bedrooms</v>
          </cell>
          <cell r="FK765" t="str">
            <v>EISAnqnx</v>
          </cell>
          <cell r="FL765">
            <v>1663857.12</v>
          </cell>
          <cell r="FS765" t="str">
            <v>OR</v>
          </cell>
          <cell r="FT765" t="str">
            <v>EISAq</v>
          </cell>
          <cell r="FV765">
            <v>610080.94400000002</v>
          </cell>
          <cell r="GD765" t="str">
            <v>ID</v>
          </cell>
          <cell r="GE765">
            <v>10482780.516000001</v>
          </cell>
          <cell r="GF765">
            <v>7382239.7999999998</v>
          </cell>
          <cell r="GI765">
            <v>2</v>
          </cell>
          <cell r="GJ765">
            <v>3</v>
          </cell>
          <cell r="GK765" t="str">
            <v>ID</v>
          </cell>
          <cell r="GL765">
            <v>3785.7640000000001</v>
          </cell>
          <cell r="GM765" t="str">
            <v>Pre 1980</v>
          </cell>
          <cell r="GN765">
            <v>0</v>
          </cell>
          <cell r="GQ765">
            <v>24529365.688680001</v>
          </cell>
          <cell r="GR765">
            <v>4552596.9985480001</v>
          </cell>
          <cell r="GU765" t="str">
            <v>Natural Gas FAF</v>
          </cell>
          <cell r="GX765" t="str">
            <v>Natural Gas Other</v>
          </cell>
          <cell r="GY765" t="str">
            <v>OR</v>
          </cell>
          <cell r="GZ765">
            <v>1612.69177246094</v>
          </cell>
        </row>
        <row r="766">
          <cell r="AD766" t="str">
            <v>MT</v>
          </cell>
          <cell r="AH766" t="str">
            <v>MT</v>
          </cell>
          <cell r="AI766" t="str">
            <v>1993-2006</v>
          </cell>
          <cell r="AJ766">
            <v>2130.886</v>
          </cell>
          <cell r="AK766" t="b">
            <v>1</v>
          </cell>
          <cell r="AN766" t="str">
            <v>WA</v>
          </cell>
          <cell r="AO766" t="str">
            <v>Baseboard/Wall/Radiant</v>
          </cell>
          <cell r="AP766" t="str">
            <v>1980-1992</v>
          </cell>
          <cell r="AQ766" t="str">
            <v>Crawlspace</v>
          </cell>
          <cell r="AR766">
            <v>4956.49267578125</v>
          </cell>
          <cell r="AU766" t="str">
            <v>No</v>
          </cell>
          <cell r="AV766" t="b">
            <v>0</v>
          </cell>
          <cell r="AX766">
            <v>9020816.669921875</v>
          </cell>
          <cell r="AY766" t="b">
            <v>0</v>
          </cell>
          <cell r="AZ766">
            <v>3141228.285150928</v>
          </cell>
          <cell r="BA766" t="str">
            <v/>
          </cell>
          <cell r="BB766" t="str">
            <v/>
          </cell>
          <cell r="BC766">
            <v>0.99999993458706582</v>
          </cell>
          <cell r="BU766" t="str">
            <v>ID</v>
          </cell>
          <cell r="BV766" t="str">
            <v>Pre 1980</v>
          </cell>
          <cell r="BW766" t="str">
            <v>Electric Storage - Inside Conditioned Space</v>
          </cell>
          <cell r="BY766">
            <v>1192.4649999999999</v>
          </cell>
          <cell r="BZ766" t="str">
            <v>le55</v>
          </cell>
          <cell r="CF766" t="str">
            <v>Conditioned</v>
          </cell>
          <cell r="CG766">
            <v>4956.4930000000004</v>
          </cell>
          <cell r="CH766" t="str">
            <v>WA</v>
          </cell>
          <cell r="CI766" t="str">
            <v>Side-by-Side w/ TTD Ice</v>
          </cell>
          <cell r="CJ766">
            <v>109042.84600000001</v>
          </cell>
          <cell r="CK766" t="b">
            <v>0</v>
          </cell>
          <cell r="CZ766">
            <v>1192.4649999999999</v>
          </cell>
          <cell r="DA766" t="str">
            <v>ID</v>
          </cell>
          <cell r="DC766" t="str">
            <v>Vertical Axis</v>
          </cell>
          <cell r="DG766" t="str">
            <v>Electric</v>
          </cell>
          <cell r="DH766">
            <v>2079.9929999999999</v>
          </cell>
          <cell r="DI766" t="str">
            <v>WA</v>
          </cell>
          <cell r="DL766" t="str">
            <v>Electric</v>
          </cell>
          <cell r="DM766" t="str">
            <v>Electric</v>
          </cell>
          <cell r="DN766">
            <v>1192.4649999999999</v>
          </cell>
          <cell r="DO766" t="str">
            <v>ID</v>
          </cell>
          <cell r="DS766">
            <v>1524.7619999999999</v>
          </cell>
          <cell r="DT766" t="str">
            <v>WA</v>
          </cell>
          <cell r="DU766" t="str">
            <v>32to46</v>
          </cell>
          <cell r="DX766" t="b">
            <v>0</v>
          </cell>
          <cell r="DY766">
            <v>2003.7159999999999</v>
          </cell>
          <cell r="DZ766" t="str">
            <v>WA</v>
          </cell>
          <cell r="EC766" t="str">
            <v>Laptop</v>
          </cell>
          <cell r="ED766">
            <v>1524.7619999999999</v>
          </cell>
          <cell r="EE766" t="str">
            <v>WA</v>
          </cell>
          <cell r="EH766" t="str">
            <v>le20</v>
          </cell>
          <cell r="EI766">
            <v>3785.7640000000001</v>
          </cell>
          <cell r="EJ766" t="str">
            <v>ID</v>
          </cell>
          <cell r="ES766">
            <v>1192.4649999999999</v>
          </cell>
          <cell r="ET766" t="str">
            <v>ID</v>
          </cell>
          <cell r="EZ766" t="str">
            <v>WA</v>
          </cell>
          <cell r="FA766" t="str">
            <v>Bathroom</v>
          </cell>
          <cell r="FB766">
            <v>1508634.82</v>
          </cell>
          <cell r="FC766">
            <v>191874.91399999999</v>
          </cell>
          <cell r="FI766" t="str">
            <v>OR</v>
          </cell>
          <cell r="FJ766" t="str">
            <v>Bedrooms</v>
          </cell>
          <cell r="FK766" t="str">
            <v>EISAx</v>
          </cell>
          <cell r="FL766">
            <v>311973.21000000002</v>
          </cell>
          <cell r="FS766" t="str">
            <v>OR</v>
          </cell>
          <cell r="FT766" t="str">
            <v>EISAx</v>
          </cell>
          <cell r="FV766">
            <v>7348702.2800000003</v>
          </cell>
          <cell r="GD766" t="str">
            <v>MT</v>
          </cell>
          <cell r="GE766">
            <v>6793264.568</v>
          </cell>
          <cell r="GF766">
            <v>5966480.7999999998</v>
          </cell>
          <cell r="GI766">
            <v>3</v>
          </cell>
          <cell r="GJ766">
            <v>1</v>
          </cell>
          <cell r="GK766" t="str">
            <v>MT</v>
          </cell>
          <cell r="GL766">
            <v>2130.886</v>
          </cell>
          <cell r="GM766" t="str">
            <v>1993-2006</v>
          </cell>
          <cell r="GN766">
            <v>0</v>
          </cell>
          <cell r="GQ766">
            <v>16829716.319139998</v>
          </cell>
          <cell r="GR766">
            <v>1190557.9714900001</v>
          </cell>
          <cell r="GU766" t="str">
            <v>Natural Gas FAF</v>
          </cell>
          <cell r="GX766" t="str">
            <v>None</v>
          </cell>
          <cell r="GY766" t="str">
            <v>OR</v>
          </cell>
          <cell r="GZ766">
            <v>1925.05932617188</v>
          </cell>
        </row>
        <row r="767">
          <cell r="AD767" t="str">
            <v>ID</v>
          </cell>
          <cell r="AH767" t="str">
            <v>ID</v>
          </cell>
          <cell r="AI767" t="str">
            <v>1993-2006</v>
          </cell>
          <cell r="AJ767">
            <v>1192.4649999999999</v>
          </cell>
          <cell r="AK767" t="b">
            <v>1</v>
          </cell>
          <cell r="AN767" t="str">
            <v>WA</v>
          </cell>
          <cell r="AO767" t="str">
            <v>Natural Gas FAF</v>
          </cell>
          <cell r="AP767" t="str">
            <v>Pre 1980</v>
          </cell>
          <cell r="AQ767" t="str">
            <v>Basement</v>
          </cell>
          <cell r="AR767">
            <v>1464.69372558594</v>
          </cell>
          <cell r="AU767" t="str">
            <v>No</v>
          </cell>
          <cell r="AV767" t="b">
            <v>1</v>
          </cell>
          <cell r="AX767">
            <v>4243217.7230224684</v>
          </cell>
          <cell r="AY767" t="b">
            <v>0</v>
          </cell>
          <cell r="AZ767">
            <v>1928291.2601397738</v>
          </cell>
          <cell r="BA767">
            <v>1</v>
          </cell>
          <cell r="BB767">
            <v>1464.69372558594</v>
          </cell>
          <cell r="BC767">
            <v>0.99999981264751547</v>
          </cell>
          <cell r="BU767" t="str">
            <v>WA</v>
          </cell>
          <cell r="BV767" t="str">
            <v>Pre 1980</v>
          </cell>
          <cell r="BW767" t="str">
            <v>Electric Storage - Outside Conditioned Space - Buffered</v>
          </cell>
          <cell r="BY767">
            <v>2079.9929999999999</v>
          </cell>
          <cell r="BZ767" t="str">
            <v>le55</v>
          </cell>
          <cell r="CF767" t="str">
            <v>Conditioned</v>
          </cell>
          <cell r="CG767">
            <v>1524.7619999999999</v>
          </cell>
          <cell r="CH767" t="str">
            <v>WA</v>
          </cell>
          <cell r="CI767" t="str">
            <v>Top-Freezer w/o TTD Ice</v>
          </cell>
          <cell r="CJ767">
            <v>28970.477999999999</v>
          </cell>
          <cell r="CK767" t="b">
            <v>0</v>
          </cell>
          <cell r="CZ767">
            <v>2130.886</v>
          </cell>
          <cell r="DA767" t="str">
            <v>MT</v>
          </cell>
          <cell r="DC767" t="str">
            <v>Vertical Axis</v>
          </cell>
          <cell r="DG767" t="str">
            <v>Electric</v>
          </cell>
          <cell r="DH767">
            <v>3785.7640000000001</v>
          </cell>
          <cell r="DI767" t="str">
            <v>ID</v>
          </cell>
          <cell r="DL767" t="str">
            <v>Electric</v>
          </cell>
          <cell r="DM767" t="str">
            <v>Electric</v>
          </cell>
          <cell r="DN767">
            <v>2079.9929999999999</v>
          </cell>
          <cell r="DO767" t="str">
            <v>WA</v>
          </cell>
          <cell r="DS767">
            <v>4956.4930000000004</v>
          </cell>
          <cell r="DT767" t="str">
            <v>WA</v>
          </cell>
          <cell r="DU767" t="str">
            <v>lt32</v>
          </cell>
          <cell r="DX767" t="b">
            <v>1</v>
          </cell>
          <cell r="DY767">
            <v>4956.4930000000004</v>
          </cell>
          <cell r="DZ767" t="str">
            <v>WA</v>
          </cell>
          <cell r="EC767" t="str">
            <v>Desktop</v>
          </cell>
          <cell r="ED767">
            <v>1464.694</v>
          </cell>
          <cell r="EE767" t="str">
            <v>WA</v>
          </cell>
          <cell r="EH767" t="str">
            <v>le20</v>
          </cell>
          <cell r="EI767">
            <v>2079.9929999999999</v>
          </cell>
          <cell r="EJ767" t="str">
            <v>WA</v>
          </cell>
          <cell r="ES767">
            <v>1904.288</v>
          </cell>
          <cell r="ET767" t="str">
            <v>WA</v>
          </cell>
          <cell r="EZ767" t="str">
            <v>WA</v>
          </cell>
          <cell r="FA767" t="str">
            <v>Bedrooms</v>
          </cell>
          <cell r="FB767">
            <v>87881.64</v>
          </cell>
          <cell r="FC767">
            <v>483349.01999999996</v>
          </cell>
          <cell r="FI767" t="str">
            <v>OR</v>
          </cell>
          <cell r="FJ767" t="str">
            <v>Exterior</v>
          </cell>
          <cell r="FK767" t="str">
            <v>EISAq</v>
          </cell>
          <cell r="FL767">
            <v>207982.14</v>
          </cell>
          <cell r="FS767" t="str">
            <v>WA</v>
          </cell>
          <cell r="FT767" t="str">
            <v>EISAnqnx</v>
          </cell>
          <cell r="FV767">
            <v>1951695.3599999999</v>
          </cell>
          <cell r="GD767" t="str">
            <v>ID</v>
          </cell>
          <cell r="GE767">
            <v>7840457.3749999991</v>
          </cell>
          <cell r="GF767">
            <v>2861916</v>
          </cell>
          <cell r="GI767">
            <v>3</v>
          </cell>
          <cell r="GJ767">
            <v>1</v>
          </cell>
          <cell r="GK767" t="str">
            <v>ID</v>
          </cell>
          <cell r="GL767">
            <v>1192.4649999999999</v>
          </cell>
          <cell r="GM767" t="str">
            <v>1993-2006</v>
          </cell>
          <cell r="GN767">
            <v>-1</v>
          </cell>
          <cell r="GQ767">
            <v>9757895.7813300006</v>
          </cell>
          <cell r="GR767">
            <v>834808.97254999995</v>
          </cell>
          <cell r="GU767" t="str">
            <v>Natural Gas FAF</v>
          </cell>
          <cell r="GX767" t="str">
            <v>Baseboard/Wall/Radiant</v>
          </cell>
          <cell r="GY767" t="str">
            <v>OR</v>
          </cell>
          <cell r="GZ767">
            <v>1612.69177246094</v>
          </cell>
        </row>
        <row r="768">
          <cell r="AD768" t="str">
            <v>ID</v>
          </cell>
          <cell r="AH768" t="str">
            <v>ID</v>
          </cell>
          <cell r="AI768" t="str">
            <v>Pre 1980</v>
          </cell>
          <cell r="AJ768">
            <v>3785.7640000000001</v>
          </cell>
          <cell r="AK768" t="b">
            <v>1</v>
          </cell>
          <cell r="AN768" t="str">
            <v>WA</v>
          </cell>
          <cell r="AO768" t="str">
            <v>Wood</v>
          </cell>
          <cell r="AP768" t="str">
            <v>Pre 1980</v>
          </cell>
          <cell r="AQ768" t="str">
            <v>Basement</v>
          </cell>
          <cell r="AR768">
            <v>1464.69372558594</v>
          </cell>
          <cell r="AU768" t="str">
            <v>No</v>
          </cell>
          <cell r="AV768" t="b">
            <v>0</v>
          </cell>
          <cell r="AX768">
            <v>4243217.7230224684</v>
          </cell>
          <cell r="AY768" t="b">
            <v>0</v>
          </cell>
          <cell r="AZ768">
            <v>1928291.2601397738</v>
          </cell>
          <cell r="BA768" t="str">
            <v/>
          </cell>
          <cell r="BB768" t="str">
            <v/>
          </cell>
          <cell r="BC768">
            <v>0.99999981264751547</v>
          </cell>
          <cell r="BU768" t="str">
            <v>WA</v>
          </cell>
          <cell r="BV768" t="str">
            <v>1980-1992</v>
          </cell>
          <cell r="BW768" t="str">
            <v>Electric Storage - Inside Conditioned Space</v>
          </cell>
          <cell r="BY768">
            <v>2079.9929999999999</v>
          </cell>
          <cell r="BZ768" t="str">
            <v>le55</v>
          </cell>
          <cell r="CF768" t="str">
            <v>Conditioned</v>
          </cell>
          <cell r="CG768">
            <v>1524.7619999999999</v>
          </cell>
          <cell r="CH768" t="str">
            <v>WA</v>
          </cell>
          <cell r="CI768" t="str">
            <v>Top-Freezer w/o TTD Ice</v>
          </cell>
          <cell r="CJ768">
            <v>27445.716</v>
          </cell>
          <cell r="CK768" t="b">
            <v>0</v>
          </cell>
          <cell r="CZ768">
            <v>3785.7640000000001</v>
          </cell>
          <cell r="DA768" t="str">
            <v>ID</v>
          </cell>
          <cell r="DC768" t="str">
            <v>Horizontal Axis</v>
          </cell>
          <cell r="DG768" t="str">
            <v>Electric</v>
          </cell>
          <cell r="DH768">
            <v>1192.4649999999999</v>
          </cell>
          <cell r="DI768" t="str">
            <v>ID</v>
          </cell>
          <cell r="DL768" t="str">
            <v>Electric</v>
          </cell>
          <cell r="DM768" t="str">
            <v>Electric</v>
          </cell>
          <cell r="DN768">
            <v>2079.9929999999999</v>
          </cell>
          <cell r="DO768" t="str">
            <v>WA</v>
          </cell>
          <cell r="DS768">
            <v>4956.4930000000004</v>
          </cell>
          <cell r="DT768" t="str">
            <v>WA</v>
          </cell>
          <cell r="DU768" t="str">
            <v>lt32</v>
          </cell>
          <cell r="DX768" t="b">
            <v>1</v>
          </cell>
          <cell r="DY768">
            <v>1188.027</v>
          </cell>
          <cell r="DZ768" t="str">
            <v>OR</v>
          </cell>
          <cell r="EC768" t="str">
            <v>Desktop</v>
          </cell>
          <cell r="ED768">
            <v>2003.7159999999999</v>
          </cell>
          <cell r="EE768" t="str">
            <v>WA</v>
          </cell>
          <cell r="EH768" t="str">
            <v>le20</v>
          </cell>
          <cell r="EI768">
            <v>1192.4649999999999</v>
          </cell>
          <cell r="EJ768" t="str">
            <v>ID</v>
          </cell>
          <cell r="ES768">
            <v>2079.9929999999999</v>
          </cell>
          <cell r="ET768" t="str">
            <v>WA</v>
          </cell>
          <cell r="EZ768" t="str">
            <v>WA</v>
          </cell>
          <cell r="FA768" t="str">
            <v>Exterior</v>
          </cell>
          <cell r="FB768">
            <v>512642.89999999997</v>
          </cell>
          <cell r="FC768">
            <v>2683319.4079999998</v>
          </cell>
          <cell r="FI768" t="str">
            <v>OR</v>
          </cell>
          <cell r="FJ768" t="str">
            <v>Kitchen</v>
          </cell>
          <cell r="FK768" t="str">
            <v>EISAnqnx</v>
          </cell>
          <cell r="FL768">
            <v>1663857.12</v>
          </cell>
          <cell r="FS768" t="str">
            <v>WA</v>
          </cell>
          <cell r="FT768" t="str">
            <v>EISAq</v>
          </cell>
          <cell r="FV768">
            <v>297328.58999999997</v>
          </cell>
          <cell r="GD768" t="str">
            <v>ID</v>
          </cell>
          <cell r="GE768">
            <v>7722958.5600000005</v>
          </cell>
          <cell r="GF768">
            <v>5300069.6000000006</v>
          </cell>
          <cell r="GI768">
            <v>1</v>
          </cell>
          <cell r="GJ768">
            <v>3</v>
          </cell>
          <cell r="GK768" t="str">
            <v>ID</v>
          </cell>
          <cell r="GL768">
            <v>3785.7640000000001</v>
          </cell>
          <cell r="GM768" t="str">
            <v>Pre 1980</v>
          </cell>
          <cell r="GN768">
            <v>0</v>
          </cell>
          <cell r="GQ768">
            <v>21698113.937528003</v>
          </cell>
          <cell r="GR768">
            <v>3948116.4891400002</v>
          </cell>
          <cell r="GU768" t="str">
            <v>Electric FAF</v>
          </cell>
          <cell r="GX768" t="str">
            <v>Wood</v>
          </cell>
          <cell r="GY768" t="str">
            <v>OR</v>
          </cell>
          <cell r="GZ768">
            <v>1612.69177246094</v>
          </cell>
        </row>
        <row r="769">
          <cell r="AD769" t="str">
            <v>OR</v>
          </cell>
          <cell r="AH769" t="str">
            <v>OR</v>
          </cell>
          <cell r="AI769" t="str">
            <v>1993-2006</v>
          </cell>
          <cell r="AJ769">
            <v>1612.692</v>
          </cell>
          <cell r="AK769" t="b">
            <v>1</v>
          </cell>
          <cell r="AN769" t="str">
            <v>WA</v>
          </cell>
          <cell r="AO769" t="str">
            <v>Baseboard/Wall/Radiant</v>
          </cell>
          <cell r="AP769" t="str">
            <v>Pre 1980</v>
          </cell>
          <cell r="AQ769" t="str">
            <v>Basement</v>
          </cell>
          <cell r="AR769">
            <v>1524.76245117188</v>
          </cell>
          <cell r="AU769" t="str">
            <v>No</v>
          </cell>
          <cell r="AV769" t="b">
            <v>0</v>
          </cell>
          <cell r="AX769">
            <v>5210113.2956543136</v>
          </cell>
          <cell r="AY769" t="b">
            <v>0</v>
          </cell>
          <cell r="AZ769">
            <v>1656227.4697119195</v>
          </cell>
          <cell r="BA769" t="str">
            <v/>
          </cell>
          <cell r="BB769" t="str">
            <v/>
          </cell>
          <cell r="BC769">
            <v>1.0000002958965923</v>
          </cell>
          <cell r="BU769" t="str">
            <v>ID</v>
          </cell>
          <cell r="BV769" t="str">
            <v>1993-2006</v>
          </cell>
          <cell r="BW769" t="str">
            <v>Gas Storage Inside Conditioned Space</v>
          </cell>
          <cell r="BY769">
            <v>1192.4649999999999</v>
          </cell>
          <cell r="BZ769" t="str">
            <v>le55</v>
          </cell>
          <cell r="CF769" t="str">
            <v>Conditioned</v>
          </cell>
          <cell r="CG769">
            <v>4956.4930000000004</v>
          </cell>
          <cell r="CH769" t="str">
            <v>WA</v>
          </cell>
          <cell r="CI769" t="str">
            <v>Top-Freezer w/o TTD Ice</v>
          </cell>
          <cell r="CJ769">
            <v>89216.874000000011</v>
          </cell>
          <cell r="CK769" t="b">
            <v>0</v>
          </cell>
          <cell r="CZ769">
            <v>1144.6790000000001</v>
          </cell>
          <cell r="DA769" t="str">
            <v>MT</v>
          </cell>
          <cell r="DC769" t="str">
            <v>Vertical Axis</v>
          </cell>
          <cell r="DG769" t="str">
            <v>Electric</v>
          </cell>
          <cell r="DH769">
            <v>2130.886</v>
          </cell>
          <cell r="DI769" t="str">
            <v>MT</v>
          </cell>
          <cell r="DL769" t="str">
            <v>Gas</v>
          </cell>
          <cell r="DM769" t="str">
            <v>Gas</v>
          </cell>
          <cell r="DN769">
            <v>1192.4649999999999</v>
          </cell>
          <cell r="DO769" t="str">
            <v>ID</v>
          </cell>
          <cell r="DS769">
            <v>4956.4930000000004</v>
          </cell>
          <cell r="DT769" t="str">
            <v>WA</v>
          </cell>
          <cell r="DU769" t="str">
            <v>lt32</v>
          </cell>
          <cell r="DX769" t="b">
            <v>0</v>
          </cell>
          <cell r="DY769">
            <v>1188.027</v>
          </cell>
          <cell r="DZ769" t="str">
            <v>OR</v>
          </cell>
          <cell r="EC769" t="str">
            <v>Desktop</v>
          </cell>
          <cell r="ED769">
            <v>4956.4930000000004</v>
          </cell>
          <cell r="EE769" t="str">
            <v>WA</v>
          </cell>
          <cell r="EH769" t="str">
            <v>gt20</v>
          </cell>
          <cell r="EI769">
            <v>1192.4649999999999</v>
          </cell>
          <cell r="EJ769" t="str">
            <v>ID</v>
          </cell>
          <cell r="ES769">
            <v>1904.288</v>
          </cell>
          <cell r="ET769" t="str">
            <v>WA</v>
          </cell>
          <cell r="EZ769" t="str">
            <v>WA</v>
          </cell>
          <cell r="FA769" t="str">
            <v>Garage</v>
          </cell>
          <cell r="FB769">
            <v>32223.268</v>
          </cell>
          <cell r="FC769">
            <v>311979.82199999999</v>
          </cell>
          <cell r="FI769" t="str">
            <v>OR</v>
          </cell>
          <cell r="FJ769" t="str">
            <v>Kitchen</v>
          </cell>
          <cell r="FK769" t="str">
            <v>EISAq</v>
          </cell>
          <cell r="FL769">
            <v>1109238.08</v>
          </cell>
          <cell r="FS769" t="str">
            <v>WA</v>
          </cell>
          <cell r="FT769" t="str">
            <v>EISAx</v>
          </cell>
          <cell r="FV769">
            <v>2142290.61</v>
          </cell>
          <cell r="GD769" t="str">
            <v>OR</v>
          </cell>
          <cell r="GE769">
            <v>4530051.8279999997</v>
          </cell>
          <cell r="GF769">
            <v>3064114.8</v>
          </cell>
          <cell r="GI769">
            <v>1</v>
          </cell>
          <cell r="GJ769">
            <v>1</v>
          </cell>
          <cell r="GK769" t="str">
            <v>OR</v>
          </cell>
          <cell r="GL769">
            <v>1612.692</v>
          </cell>
          <cell r="GM769" t="str">
            <v>1993-2006</v>
          </cell>
          <cell r="GN769">
            <v>0</v>
          </cell>
          <cell r="GQ769">
            <v>8121234.6908999998</v>
          </cell>
          <cell r="GR769">
            <v>167534.50842</v>
          </cell>
          <cell r="GU769" t="str">
            <v>Baseboard/Wall/Radiant</v>
          </cell>
          <cell r="GX769" t="str">
            <v>Propane/LP</v>
          </cell>
          <cell r="GY769" t="str">
            <v>MT</v>
          </cell>
          <cell r="GZ769">
            <v>1144.67944335938</v>
          </cell>
        </row>
        <row r="770">
          <cell r="AD770" t="str">
            <v>WA</v>
          </cell>
          <cell r="AH770" t="str">
            <v>WA</v>
          </cell>
          <cell r="AI770" t="str">
            <v>1993-2006</v>
          </cell>
          <cell r="AJ770">
            <v>2079.9929999999999</v>
          </cell>
          <cell r="AK770" t="b">
            <v>1</v>
          </cell>
          <cell r="AN770" t="str">
            <v>WA</v>
          </cell>
          <cell r="AO770" t="str">
            <v>Wood</v>
          </cell>
          <cell r="AP770" t="str">
            <v>Pre 1980</v>
          </cell>
          <cell r="AQ770" t="str">
            <v>Basement</v>
          </cell>
          <cell r="AR770">
            <v>1524.76245117188</v>
          </cell>
          <cell r="AU770" t="str">
            <v>No</v>
          </cell>
          <cell r="AV770" t="b">
            <v>0</v>
          </cell>
          <cell r="AX770">
            <v>5210113.2956543136</v>
          </cell>
          <cell r="AY770" t="b">
            <v>0</v>
          </cell>
          <cell r="AZ770">
            <v>1656227.4697119195</v>
          </cell>
          <cell r="BA770" t="str">
            <v/>
          </cell>
          <cell r="BB770" t="str">
            <v/>
          </cell>
          <cell r="BC770">
            <v>1.0000002958965923</v>
          </cell>
          <cell r="BU770" t="str">
            <v>WA</v>
          </cell>
          <cell r="BV770" t="str">
            <v>1993-2006</v>
          </cell>
          <cell r="BW770" t="str">
            <v>Gas Storage Outside Conditioned Space</v>
          </cell>
          <cell r="BY770">
            <v>2079.9929999999999</v>
          </cell>
          <cell r="BZ770" t="str">
            <v>le55</v>
          </cell>
          <cell r="CF770" t="str">
            <v>Conditioned</v>
          </cell>
          <cell r="CG770">
            <v>6932.7380000000003</v>
          </cell>
          <cell r="CH770" t="str">
            <v>OR</v>
          </cell>
          <cell r="CI770" t="str">
            <v>Side-by-Side w/ TTD Ice</v>
          </cell>
          <cell r="CJ770">
            <v>173318.45</v>
          </cell>
          <cell r="CK770" t="b">
            <v>0</v>
          </cell>
          <cell r="CZ770">
            <v>2079.9929999999999</v>
          </cell>
          <cell r="DA770" t="str">
            <v>WA</v>
          </cell>
          <cell r="DC770" t="str">
            <v>Horizontal Axis</v>
          </cell>
          <cell r="DG770" t="str">
            <v>Electric</v>
          </cell>
          <cell r="DH770">
            <v>3785.7640000000001</v>
          </cell>
          <cell r="DI770" t="str">
            <v>ID</v>
          </cell>
          <cell r="DL770" t="str">
            <v>Electric</v>
          </cell>
          <cell r="DM770" t="str">
            <v>Electric</v>
          </cell>
          <cell r="DN770">
            <v>2079.9929999999999</v>
          </cell>
          <cell r="DO770" t="str">
            <v>WA</v>
          </cell>
          <cell r="DS770">
            <v>4956.4930000000004</v>
          </cell>
          <cell r="DT770" t="str">
            <v>WA</v>
          </cell>
          <cell r="DU770" t="str">
            <v>gt46</v>
          </cell>
          <cell r="DX770" t="b">
            <v>0</v>
          </cell>
          <cell r="DY770">
            <v>1524.7619999999999</v>
          </cell>
          <cell r="DZ770" t="str">
            <v>WA</v>
          </cell>
          <cell r="EC770" t="str">
            <v>Desktop</v>
          </cell>
          <cell r="ED770">
            <v>4956.4930000000004</v>
          </cell>
          <cell r="EE770" t="str">
            <v>WA</v>
          </cell>
          <cell r="EH770" t="str">
            <v>gt20</v>
          </cell>
          <cell r="EI770">
            <v>2079.9929999999999</v>
          </cell>
          <cell r="EJ770" t="str">
            <v>WA</v>
          </cell>
          <cell r="ES770">
            <v>3785.7640000000001</v>
          </cell>
          <cell r="ET770" t="str">
            <v>ID</v>
          </cell>
          <cell r="EZ770" t="str">
            <v>WA</v>
          </cell>
          <cell r="FA770" t="str">
            <v>Kitchen</v>
          </cell>
          <cell r="FB770">
            <v>124498.98999999999</v>
          </cell>
          <cell r="FC770">
            <v>128893.072</v>
          </cell>
          <cell r="FI770" t="str">
            <v>OR</v>
          </cell>
          <cell r="FJ770" t="str">
            <v>Living Room/Family Room</v>
          </cell>
          <cell r="FK770" t="str">
            <v>EISAnqnx</v>
          </cell>
          <cell r="FL770">
            <v>1247892.8400000001</v>
          </cell>
          <cell r="FS770" t="str">
            <v>OR</v>
          </cell>
          <cell r="FT770" t="str">
            <v>EISAnqnx</v>
          </cell>
          <cell r="FV770">
            <v>4852916.6000000006</v>
          </cell>
          <cell r="GD770" t="str">
            <v>WA</v>
          </cell>
          <cell r="GE770">
            <v>3475668.3029999998</v>
          </cell>
          <cell r="GF770">
            <v>2760150.7110000001</v>
          </cell>
          <cell r="GI770">
            <v>1</v>
          </cell>
          <cell r="GJ770">
            <v>1</v>
          </cell>
          <cell r="GK770" t="str">
            <v>WA</v>
          </cell>
          <cell r="GL770">
            <v>2079.9929999999999</v>
          </cell>
          <cell r="GM770" t="str">
            <v>1993-2006</v>
          </cell>
          <cell r="GN770">
            <v>0</v>
          </cell>
          <cell r="GQ770">
            <v>9452053.950096</v>
          </cell>
          <cell r="GR770">
            <v>1121542.6255650001</v>
          </cell>
          <cell r="GU770" t="str">
            <v>Baseboard/Wall/Radiant</v>
          </cell>
          <cell r="GX770" t="str">
            <v>None</v>
          </cell>
          <cell r="GY770" t="str">
            <v>WA</v>
          </cell>
          <cell r="GZ770">
            <v>2079.99340820313</v>
          </cell>
        </row>
        <row r="771">
          <cell r="AD771" t="str">
            <v>ID</v>
          </cell>
          <cell r="AH771" t="str">
            <v>ID</v>
          </cell>
          <cell r="AI771" t="str">
            <v>Post 2006</v>
          </cell>
          <cell r="AJ771">
            <v>3785.7640000000001</v>
          </cell>
          <cell r="AK771" t="b">
            <v>1</v>
          </cell>
          <cell r="AN771" t="str">
            <v>WA</v>
          </cell>
          <cell r="AO771" t="str">
            <v>Natural Gas Other</v>
          </cell>
          <cell r="AP771" t="str">
            <v>Pre 1980</v>
          </cell>
          <cell r="AQ771" t="str">
            <v>Basement</v>
          </cell>
          <cell r="AR771">
            <v>1524.76245117188</v>
          </cell>
          <cell r="AU771" t="str">
            <v>No</v>
          </cell>
          <cell r="AV771" t="b">
            <v>1</v>
          </cell>
          <cell r="AX771">
            <v>5210113.2956543136</v>
          </cell>
          <cell r="AY771" t="b">
            <v>0</v>
          </cell>
          <cell r="AZ771">
            <v>1656227.4697119195</v>
          </cell>
          <cell r="BA771">
            <v>1</v>
          </cell>
          <cell r="BB771">
            <v>1524.76245117188</v>
          </cell>
          <cell r="BC771">
            <v>1.0000002958965923</v>
          </cell>
          <cell r="BU771" t="str">
            <v>WA</v>
          </cell>
          <cell r="BV771" t="str">
            <v>Pre 1980</v>
          </cell>
          <cell r="BW771" t="str">
            <v>Gas Storage Inside Conditioned Space</v>
          </cell>
          <cell r="BY771">
            <v>1904.288</v>
          </cell>
          <cell r="BZ771" t="str">
            <v>le55</v>
          </cell>
          <cell r="CF771" t="str">
            <v>Conditioned</v>
          </cell>
          <cell r="CG771">
            <v>6932.7380000000003</v>
          </cell>
          <cell r="CH771" t="str">
            <v>OR</v>
          </cell>
          <cell r="CI771" t="str">
            <v>Bottom-Freezer (Including French Door) w/o TTD Ice</v>
          </cell>
          <cell r="CJ771">
            <v>152520.236</v>
          </cell>
          <cell r="CK771" t="b">
            <v>0</v>
          </cell>
          <cell r="CZ771">
            <v>1192.4649999999999</v>
          </cell>
          <cell r="DA771" t="str">
            <v>ID</v>
          </cell>
          <cell r="DC771" t="str">
            <v>Vertical Axis</v>
          </cell>
          <cell r="DG771" t="str">
            <v>Gas</v>
          </cell>
          <cell r="DH771">
            <v>1144.6790000000001</v>
          </cell>
          <cell r="DI771" t="str">
            <v>MT</v>
          </cell>
          <cell r="DL771" t="str">
            <v>Gas</v>
          </cell>
          <cell r="DM771" t="str">
            <v>Gas</v>
          </cell>
          <cell r="DN771">
            <v>1904.288</v>
          </cell>
          <cell r="DO771" t="str">
            <v>WA</v>
          </cell>
          <cell r="DS771">
            <v>4956.4930000000004</v>
          </cell>
          <cell r="DT771" t="str">
            <v>WA</v>
          </cell>
          <cell r="DU771" t="str">
            <v>32to46</v>
          </cell>
          <cell r="DX771" t="b">
            <v>1</v>
          </cell>
          <cell r="DY771">
            <v>1524.7619999999999</v>
          </cell>
          <cell r="DZ771" t="str">
            <v>WA</v>
          </cell>
          <cell r="EC771" t="str">
            <v>Laptop</v>
          </cell>
          <cell r="ED771">
            <v>4956.4930000000004</v>
          </cell>
          <cell r="EE771" t="str">
            <v>WA</v>
          </cell>
          <cell r="EH771" t="str">
            <v>le20</v>
          </cell>
          <cell r="EI771">
            <v>2079.9929999999999</v>
          </cell>
          <cell r="EJ771" t="str">
            <v>WA</v>
          </cell>
          <cell r="ES771">
            <v>1612.692</v>
          </cell>
          <cell r="ET771" t="str">
            <v>OR</v>
          </cell>
          <cell r="EZ771" t="str">
            <v>WA</v>
          </cell>
          <cell r="FA771" t="str">
            <v>Living Room/Family Room</v>
          </cell>
          <cell r="FB771">
            <v>278291.86</v>
          </cell>
          <cell r="FC771">
            <v>284150.636</v>
          </cell>
          <cell r="FI771" t="str">
            <v>OR</v>
          </cell>
          <cell r="FJ771" t="str">
            <v>Other</v>
          </cell>
          <cell r="FK771" t="str">
            <v>EISAq</v>
          </cell>
          <cell r="FL771">
            <v>554619.04</v>
          </cell>
          <cell r="FS771" t="str">
            <v>OR</v>
          </cell>
          <cell r="FT771" t="str">
            <v>EISAq</v>
          </cell>
          <cell r="FV771">
            <v>1961964.8540000001</v>
          </cell>
          <cell r="GD771" t="str">
            <v>ID</v>
          </cell>
          <cell r="GE771">
            <v>12296161.472000001</v>
          </cell>
          <cell r="GF771">
            <v>7851674.5360000003</v>
          </cell>
          <cell r="GI771">
            <v>3</v>
          </cell>
          <cell r="GJ771">
            <v>1</v>
          </cell>
          <cell r="GK771" t="str">
            <v>ID</v>
          </cell>
          <cell r="GL771">
            <v>3785.7640000000001</v>
          </cell>
          <cell r="GM771" t="str">
            <v>Post 2006</v>
          </cell>
          <cell r="GN771">
            <v>-1</v>
          </cell>
          <cell r="GQ771">
            <v>30978762.952968001</v>
          </cell>
          <cell r="GR771">
            <v>2650299.8034800002</v>
          </cell>
          <cell r="GU771" t="str">
            <v>Baseboard/Wall/Radiant</v>
          </cell>
          <cell r="GX771" t="str">
            <v>None</v>
          </cell>
          <cell r="GY771" t="str">
            <v>WA</v>
          </cell>
          <cell r="GZ771">
            <v>2079.99340820313</v>
          </cell>
        </row>
        <row r="772">
          <cell r="AD772" t="str">
            <v>ID</v>
          </cell>
          <cell r="AH772" t="str">
            <v>ID</v>
          </cell>
          <cell r="AI772" t="str">
            <v>Pre 1980</v>
          </cell>
          <cell r="AJ772">
            <v>1192.4649999999999</v>
          </cell>
          <cell r="AK772" t="b">
            <v>1</v>
          </cell>
          <cell r="AN772" t="str">
            <v>WA</v>
          </cell>
          <cell r="AO772" t="str">
            <v>Baseboard/Wall/Radiant</v>
          </cell>
          <cell r="AP772" t="str">
            <v>Pre 1980</v>
          </cell>
          <cell r="AQ772" t="str">
            <v>Basement</v>
          </cell>
          <cell r="AR772">
            <v>1464.69372558594</v>
          </cell>
          <cell r="AU772" t="str">
            <v>No</v>
          </cell>
          <cell r="AV772" t="b">
            <v>0</v>
          </cell>
          <cell r="AX772">
            <v>4593279.5234375075</v>
          </cell>
          <cell r="AY772" t="b">
            <v>0</v>
          </cell>
          <cell r="AZ772">
            <v>910526.85451049951</v>
          </cell>
          <cell r="BA772" t="str">
            <v/>
          </cell>
          <cell r="BB772" t="str">
            <v/>
          </cell>
          <cell r="BC772">
            <v>0.99999981264751547</v>
          </cell>
          <cell r="BU772" t="str">
            <v>WA</v>
          </cell>
          <cell r="BV772" t="str">
            <v>Pre 1980</v>
          </cell>
          <cell r="BW772" t="str">
            <v>Gas Storage Inside Conditioned Space</v>
          </cell>
          <cell r="BY772">
            <v>1904.288</v>
          </cell>
          <cell r="BZ772" t="str">
            <v>le55</v>
          </cell>
          <cell r="CF772" t="str">
            <v>Conditioned</v>
          </cell>
          <cell r="CG772">
            <v>6932.7380000000003</v>
          </cell>
          <cell r="CH772" t="str">
            <v>OR</v>
          </cell>
          <cell r="CI772" t="str">
            <v>Top-Freezer w/o TTD Ice</v>
          </cell>
          <cell r="CJ772">
            <v>138654.76</v>
          </cell>
          <cell r="CK772" t="b">
            <v>0</v>
          </cell>
          <cell r="CZ772">
            <v>3785.7640000000001</v>
          </cell>
          <cell r="DA772" t="str">
            <v>ID</v>
          </cell>
          <cell r="DC772" t="str">
            <v>Vertical Axis</v>
          </cell>
          <cell r="DG772" t="str">
            <v>Electric</v>
          </cell>
          <cell r="DH772">
            <v>2079.9929999999999</v>
          </cell>
          <cell r="DI772" t="str">
            <v>WA</v>
          </cell>
          <cell r="DL772" t="str">
            <v>Electric</v>
          </cell>
          <cell r="DM772" t="str">
            <v>Electric</v>
          </cell>
          <cell r="DN772">
            <v>1612.692</v>
          </cell>
          <cell r="DO772" t="str">
            <v>OR</v>
          </cell>
          <cell r="DS772">
            <v>4956.4930000000004</v>
          </cell>
          <cell r="DT772" t="str">
            <v>WA</v>
          </cell>
          <cell r="DU772" t="str">
            <v>lt32</v>
          </cell>
          <cell r="DX772" t="b">
            <v>0</v>
          </cell>
          <cell r="DY772">
            <v>1524.7619999999999</v>
          </cell>
          <cell r="DZ772" t="str">
            <v>WA</v>
          </cell>
          <cell r="EC772" t="str">
            <v>Laptop</v>
          </cell>
          <cell r="ED772">
            <v>2003.7159999999999</v>
          </cell>
          <cell r="EE772" t="str">
            <v>WA</v>
          </cell>
          <cell r="EH772" t="str">
            <v>gt20</v>
          </cell>
          <cell r="EI772">
            <v>1904.288</v>
          </cell>
          <cell r="EJ772" t="str">
            <v>WA</v>
          </cell>
          <cell r="ES772">
            <v>8264.9449999999997</v>
          </cell>
          <cell r="ET772" t="str">
            <v>OR</v>
          </cell>
          <cell r="EZ772" t="str">
            <v>WA</v>
          </cell>
          <cell r="FA772" t="str">
            <v>Other</v>
          </cell>
          <cell r="FB772">
            <v>1224484.1839999999</v>
          </cell>
          <cell r="FC772">
            <v>1379741.7479999999</v>
          </cell>
          <cell r="FI772" t="str">
            <v>WA</v>
          </cell>
          <cell r="FJ772" t="str">
            <v>Bathroom</v>
          </cell>
          <cell r="FK772" t="str">
            <v>EISAq</v>
          </cell>
          <cell r="FL772">
            <v>76164.088000000003</v>
          </cell>
          <cell r="FS772" t="str">
            <v>OR</v>
          </cell>
          <cell r="FT772" t="str">
            <v>EISAx</v>
          </cell>
          <cell r="FV772">
            <v>8180630.8400000008</v>
          </cell>
          <cell r="GD772" t="str">
            <v>ID</v>
          </cell>
          <cell r="GE772">
            <v>3134990.4849999999</v>
          </cell>
          <cell r="GF772">
            <v>1252088.25</v>
          </cell>
          <cell r="GI772">
            <v>2</v>
          </cell>
          <cell r="GJ772">
            <v>2</v>
          </cell>
          <cell r="GK772" t="str">
            <v>ID</v>
          </cell>
          <cell r="GL772">
            <v>1192.4649999999999</v>
          </cell>
          <cell r="GM772" t="str">
            <v>Pre 1980</v>
          </cell>
          <cell r="GN772">
            <v>-1</v>
          </cell>
          <cell r="GQ772">
            <v>7856829.919449999</v>
          </cell>
          <cell r="GR772">
            <v>1103754.5474874999</v>
          </cell>
          <cell r="GU772" t="str">
            <v>Natural Gas FAF</v>
          </cell>
          <cell r="GX772" t="str">
            <v>Baseboard/Wall/Radiant</v>
          </cell>
          <cell r="GY772" t="str">
            <v>WA</v>
          </cell>
          <cell r="GZ772">
            <v>12271.3056640625</v>
          </cell>
        </row>
        <row r="773">
          <cell r="AD773" t="str">
            <v>MT</v>
          </cell>
          <cell r="AH773" t="str">
            <v>MT</v>
          </cell>
          <cell r="AI773" t="str">
            <v>Pre 1980</v>
          </cell>
          <cell r="AJ773">
            <v>2130.886</v>
          </cell>
          <cell r="AK773" t="b">
            <v>1</v>
          </cell>
          <cell r="AN773" t="str">
            <v>WA</v>
          </cell>
          <cell r="AO773" t="str">
            <v>Wood</v>
          </cell>
          <cell r="AP773" t="str">
            <v>Pre 1980</v>
          </cell>
          <cell r="AQ773" t="str">
            <v>Basement</v>
          </cell>
          <cell r="AR773">
            <v>1464.69372558594</v>
          </cell>
          <cell r="AU773" t="str">
            <v>No</v>
          </cell>
          <cell r="AV773" t="b">
            <v>0</v>
          </cell>
          <cell r="AX773">
            <v>4593279.5234375075</v>
          </cell>
          <cell r="AY773" t="b">
            <v>0</v>
          </cell>
          <cell r="AZ773">
            <v>910526.85451049951</v>
          </cell>
          <cell r="BA773" t="str">
            <v/>
          </cell>
          <cell r="BB773" t="str">
            <v/>
          </cell>
          <cell r="BC773">
            <v>0.99999981264751547</v>
          </cell>
          <cell r="BU773" t="str">
            <v>OR</v>
          </cell>
          <cell r="BV773" t="str">
            <v>Pre 1980</v>
          </cell>
          <cell r="BW773" t="str">
            <v>Electric Storage - Inside Conditioned Space</v>
          </cell>
          <cell r="BY773">
            <v>1612.692</v>
          </cell>
          <cell r="BZ773" t="str">
            <v>le55</v>
          </cell>
          <cell r="CF773" t="str">
            <v>Conditioned</v>
          </cell>
          <cell r="CG773">
            <v>4956.4930000000004</v>
          </cell>
          <cell r="CH773" t="str">
            <v>WA</v>
          </cell>
          <cell r="CI773" t="str">
            <v>Top-Freezer w/o TTD Ice</v>
          </cell>
          <cell r="CJ773">
            <v>94173.367000000013</v>
          </cell>
          <cell r="CK773" t="b">
            <v>0</v>
          </cell>
          <cell r="CZ773">
            <v>3785.7640000000001</v>
          </cell>
          <cell r="DA773" t="str">
            <v>ID</v>
          </cell>
          <cell r="DC773" t="str">
            <v>Vertical Axis</v>
          </cell>
          <cell r="DG773" t="str">
            <v>Electric</v>
          </cell>
          <cell r="DH773">
            <v>1192.4649999999999</v>
          </cell>
          <cell r="DI773" t="str">
            <v>ID</v>
          </cell>
          <cell r="DL773" t="str">
            <v>Electric</v>
          </cell>
          <cell r="DM773" t="str">
            <v>Electric</v>
          </cell>
          <cell r="DN773">
            <v>2079.9929999999999</v>
          </cell>
          <cell r="DO773" t="str">
            <v>WA</v>
          </cell>
          <cell r="DS773">
            <v>2003.7159999999999</v>
          </cell>
          <cell r="DT773" t="str">
            <v>WA</v>
          </cell>
          <cell r="DU773" t="str">
            <v>lt32</v>
          </cell>
          <cell r="DX773" t="b">
            <v>1</v>
          </cell>
          <cell r="DY773">
            <v>1524.7619999999999</v>
          </cell>
          <cell r="DZ773" t="str">
            <v>WA</v>
          </cell>
          <cell r="EC773" t="str">
            <v>Laptop</v>
          </cell>
          <cell r="ED773">
            <v>6932.7380000000003</v>
          </cell>
          <cell r="EE773" t="str">
            <v>OR</v>
          </cell>
          <cell r="EH773" t="str">
            <v>le20</v>
          </cell>
          <cell r="EI773">
            <v>1612.692</v>
          </cell>
          <cell r="EJ773" t="str">
            <v>OR</v>
          </cell>
          <cell r="ES773">
            <v>2130.886</v>
          </cell>
          <cell r="ET773" t="str">
            <v>MT</v>
          </cell>
          <cell r="EZ773" t="str">
            <v>WA</v>
          </cell>
          <cell r="FA773" t="str">
            <v>Bathroom</v>
          </cell>
          <cell r="FB773">
            <v>39643.811999999998</v>
          </cell>
          <cell r="FC773">
            <v>77762.861999999994</v>
          </cell>
          <cell r="FI773" t="str">
            <v>WA</v>
          </cell>
          <cell r="FJ773" t="str">
            <v>Bedrooms</v>
          </cell>
          <cell r="FK773" t="str">
            <v>EISAq</v>
          </cell>
          <cell r="FL773">
            <v>39546.737999999998</v>
          </cell>
          <cell r="FS773" t="str">
            <v>WA</v>
          </cell>
          <cell r="FT773" t="str">
            <v>EISAnqnx</v>
          </cell>
          <cell r="FV773">
            <v>8029518.6600000011</v>
          </cell>
          <cell r="GD773" t="str">
            <v>MT</v>
          </cell>
          <cell r="GE773">
            <v>2237430.2999999998</v>
          </cell>
          <cell r="GF773">
            <v>1670614.6240000001</v>
          </cell>
          <cell r="GI773">
            <v>3</v>
          </cell>
          <cell r="GJ773">
            <v>1</v>
          </cell>
          <cell r="GK773" t="str">
            <v>MT</v>
          </cell>
          <cell r="GL773">
            <v>2130.886</v>
          </cell>
          <cell r="GM773" t="str">
            <v>Pre 1980</v>
          </cell>
          <cell r="GN773">
            <v>-1</v>
          </cell>
          <cell r="GQ773">
            <v>18386984.855028</v>
          </cell>
          <cell r="GR773">
            <v>1376328.6129699999</v>
          </cell>
          <cell r="GU773" t="str">
            <v>Wood</v>
          </cell>
          <cell r="GX773" t="str">
            <v>Natural Gas FAF</v>
          </cell>
          <cell r="GY773" t="str">
            <v>ID</v>
          </cell>
          <cell r="GZ773">
            <v>1192.46508789063</v>
          </cell>
        </row>
        <row r="774">
          <cell r="AD774" t="str">
            <v>ID</v>
          </cell>
          <cell r="AH774" t="str">
            <v>ID</v>
          </cell>
          <cell r="AI774" t="str">
            <v>Pre 1980</v>
          </cell>
          <cell r="AJ774">
            <v>3785.7640000000001</v>
          </cell>
          <cell r="AK774" t="b">
            <v>1</v>
          </cell>
          <cell r="AN774" t="str">
            <v>WA</v>
          </cell>
          <cell r="AO774" t="str">
            <v>Wood</v>
          </cell>
          <cell r="AP774" t="str">
            <v>Pre 1980</v>
          </cell>
          <cell r="AQ774" t="str">
            <v>Basement</v>
          </cell>
          <cell r="AR774">
            <v>1464.69372558594</v>
          </cell>
          <cell r="AU774" t="str">
            <v>No</v>
          </cell>
          <cell r="AV774" t="b">
            <v>0</v>
          </cell>
          <cell r="AX774">
            <v>4593279.5234375075</v>
          </cell>
          <cell r="AY774" t="b">
            <v>0</v>
          </cell>
          <cell r="AZ774">
            <v>910526.85451049951</v>
          </cell>
          <cell r="BA774" t="str">
            <v/>
          </cell>
          <cell r="BB774" t="str">
            <v/>
          </cell>
          <cell r="BC774">
            <v>0.99999981264751547</v>
          </cell>
          <cell r="BU774" t="str">
            <v>WA</v>
          </cell>
          <cell r="BV774" t="str">
            <v>Pre 1980</v>
          </cell>
          <cell r="BW774" t="str">
            <v>Electric Storage - Inside Conditioned Space</v>
          </cell>
          <cell r="BY774">
            <v>2079.9929999999999</v>
          </cell>
          <cell r="BZ774" t="str">
            <v>le55</v>
          </cell>
          <cell r="CF774" t="str">
            <v>Conditioned</v>
          </cell>
          <cell r="CG774">
            <v>1150.8789999999999</v>
          </cell>
          <cell r="CH774" t="str">
            <v>WA</v>
          </cell>
          <cell r="CI774" t="str">
            <v>Bottom-Freezer (Including French Door) w/o TTD Ice</v>
          </cell>
          <cell r="CJ774">
            <v>21866.700999999997</v>
          </cell>
          <cell r="CK774" t="b">
            <v>0</v>
          </cell>
          <cell r="CZ774">
            <v>2130.886</v>
          </cell>
          <cell r="DA774" t="str">
            <v>MT</v>
          </cell>
          <cell r="DC774" t="str">
            <v>Vertical Axis</v>
          </cell>
          <cell r="DG774" t="str">
            <v>Electric</v>
          </cell>
          <cell r="DH774">
            <v>3785.7640000000001</v>
          </cell>
          <cell r="DI774" t="str">
            <v>ID</v>
          </cell>
          <cell r="DL774" t="str">
            <v>Electric</v>
          </cell>
          <cell r="DM774" t="str">
            <v>Electric</v>
          </cell>
          <cell r="DN774">
            <v>2130.886</v>
          </cell>
          <cell r="DO774" t="str">
            <v>MT</v>
          </cell>
          <cell r="DS774">
            <v>2003.7159999999999</v>
          </cell>
          <cell r="DT774" t="str">
            <v>WA</v>
          </cell>
          <cell r="DU774" t="str">
            <v>32to46</v>
          </cell>
          <cell r="DX774" t="b">
            <v>0</v>
          </cell>
          <cell r="DY774">
            <v>2003.7159999999999</v>
          </cell>
          <cell r="DZ774" t="str">
            <v>WA</v>
          </cell>
          <cell r="EC774" t="str">
            <v>Laptop</v>
          </cell>
          <cell r="ED774">
            <v>6932.7380000000003</v>
          </cell>
          <cell r="EE774" t="str">
            <v>OR</v>
          </cell>
          <cell r="EH774" t="str">
            <v>le20</v>
          </cell>
          <cell r="EI774">
            <v>2130.886</v>
          </cell>
          <cell r="EJ774" t="str">
            <v>MT</v>
          </cell>
          <cell r="ES774">
            <v>1904.288</v>
          </cell>
          <cell r="ET774" t="str">
            <v>WA</v>
          </cell>
          <cell r="EZ774" t="str">
            <v>WA</v>
          </cell>
          <cell r="FA774" t="str">
            <v>Bedrooms</v>
          </cell>
          <cell r="FB774">
            <v>79287.623999999996</v>
          </cell>
          <cell r="FC774">
            <v>201268.584</v>
          </cell>
          <cell r="FI774" t="str">
            <v>WA</v>
          </cell>
          <cell r="FJ774" t="str">
            <v>Exterior</v>
          </cell>
          <cell r="FK774" t="str">
            <v>EISAq</v>
          </cell>
          <cell r="FL774">
            <v>19041.022000000001</v>
          </cell>
          <cell r="FS774" t="str">
            <v>WA</v>
          </cell>
          <cell r="FT774" t="str">
            <v>EISAq</v>
          </cell>
          <cell r="FV774">
            <v>1655468.6620000002</v>
          </cell>
          <cell r="GD774" t="str">
            <v>ID</v>
          </cell>
          <cell r="GE774">
            <v>22010431.896000002</v>
          </cell>
          <cell r="GF774">
            <v>10005774.252</v>
          </cell>
          <cell r="GI774">
            <v>2</v>
          </cell>
          <cell r="GJ774">
            <v>3</v>
          </cell>
          <cell r="GK774" t="str">
            <v>ID</v>
          </cell>
          <cell r="GL774">
            <v>3785.7640000000001</v>
          </cell>
          <cell r="GM774" t="str">
            <v>Pre 1980</v>
          </cell>
          <cell r="GN774">
            <v>-1</v>
          </cell>
          <cell r="GQ774">
            <v>24471159.56718</v>
          </cell>
          <cell r="GR774">
            <v>3727747.1666999999</v>
          </cell>
          <cell r="GU774" t="str">
            <v>Oil FAF</v>
          </cell>
          <cell r="GX774" t="str">
            <v>None</v>
          </cell>
          <cell r="GY774" t="str">
            <v>OR</v>
          </cell>
          <cell r="GZ774">
            <v>1925.05932617188</v>
          </cell>
        </row>
        <row r="775">
          <cell r="AD775" t="str">
            <v>MT</v>
          </cell>
          <cell r="AH775" t="str">
            <v>MT</v>
          </cell>
          <cell r="AI775" t="str">
            <v>Pre 1980</v>
          </cell>
          <cell r="AJ775">
            <v>1144.6790000000001</v>
          </cell>
          <cell r="AK775" t="b">
            <v>1</v>
          </cell>
          <cell r="AN775" t="str">
            <v>WA</v>
          </cell>
          <cell r="AO775" t="str">
            <v>Natural Gas FAF</v>
          </cell>
          <cell r="AP775" t="str">
            <v>Pre 1980</v>
          </cell>
          <cell r="AQ775" t="str">
            <v>Basement</v>
          </cell>
          <cell r="AR775">
            <v>1464.69372558594</v>
          </cell>
          <cell r="AU775" t="str">
            <v>No</v>
          </cell>
          <cell r="AV775" t="b">
            <v>1</v>
          </cell>
          <cell r="AX775">
            <v>4593279.5234375075</v>
          </cell>
          <cell r="AY775" t="b">
            <v>0</v>
          </cell>
          <cell r="AZ775">
            <v>910526.85451049951</v>
          </cell>
          <cell r="BA775">
            <v>1</v>
          </cell>
          <cell r="BB775">
            <v>1464.69372558594</v>
          </cell>
          <cell r="BC775">
            <v>0.99999981264751547</v>
          </cell>
          <cell r="BU775" t="str">
            <v>MT</v>
          </cell>
          <cell r="BV775" t="str">
            <v>Pre 1980</v>
          </cell>
          <cell r="BW775" t="str">
            <v>Solar/Other</v>
          </cell>
          <cell r="BY775">
            <v>2130.886</v>
          </cell>
          <cell r="BZ775" t="str">
            <v>le55</v>
          </cell>
          <cell r="CF775" t="str">
            <v>Conditioned</v>
          </cell>
          <cell r="CG775">
            <v>4956.4930000000004</v>
          </cell>
          <cell r="CH775" t="str">
            <v>WA</v>
          </cell>
          <cell r="CI775" t="str">
            <v>Bottom-Freezer (Including French Door) w/ TTD Ice</v>
          </cell>
          <cell r="CJ775">
            <v>113999.33900000001</v>
          </cell>
          <cell r="CK775" t="b">
            <v>0</v>
          </cell>
          <cell r="CZ775">
            <v>8264.9449999999997</v>
          </cell>
          <cell r="DA775" t="str">
            <v>OR</v>
          </cell>
          <cell r="DC775" t="str">
            <v>Horizontal Axis</v>
          </cell>
          <cell r="DG775" t="str">
            <v>Propane</v>
          </cell>
          <cell r="DH775">
            <v>3785.7640000000001</v>
          </cell>
          <cell r="DI775" t="str">
            <v>ID</v>
          </cell>
          <cell r="DL775" t="str">
            <v>Propane</v>
          </cell>
          <cell r="DM775" t="str">
            <v>Propane</v>
          </cell>
          <cell r="DN775">
            <v>8559.1039999999994</v>
          </cell>
          <cell r="DO775" t="str">
            <v>OR</v>
          </cell>
          <cell r="DS775">
            <v>1524.7619999999999</v>
          </cell>
          <cell r="DT775" t="str">
            <v>WA</v>
          </cell>
          <cell r="DU775" t="str">
            <v>lt32</v>
          </cell>
          <cell r="DX775" t="b">
            <v>0</v>
          </cell>
          <cell r="DY775">
            <v>1464.694</v>
          </cell>
          <cell r="DZ775" t="str">
            <v>WA</v>
          </cell>
          <cell r="EC775" t="str">
            <v>Laptop</v>
          </cell>
          <cell r="ED775">
            <v>6932.7380000000003</v>
          </cell>
          <cell r="EE775" t="str">
            <v>OR</v>
          </cell>
          <cell r="EH775" t="str">
            <v>le20</v>
          </cell>
          <cell r="EI775">
            <v>2130.886</v>
          </cell>
          <cell r="EJ775" t="str">
            <v>MT</v>
          </cell>
          <cell r="ES775">
            <v>3785.7640000000001</v>
          </cell>
          <cell r="ET775" t="str">
            <v>ID</v>
          </cell>
          <cell r="EZ775" t="str">
            <v>WA</v>
          </cell>
          <cell r="FA775" t="str">
            <v>Exterior</v>
          </cell>
          <cell r="FB775">
            <v>79287.623999999996</v>
          </cell>
          <cell r="FC775">
            <v>2537203.9679999999</v>
          </cell>
          <cell r="FI775" t="str">
            <v>WA</v>
          </cell>
          <cell r="FJ775" t="str">
            <v>Garage</v>
          </cell>
          <cell r="FK775" t="str">
            <v>EISAnqnx</v>
          </cell>
          <cell r="FL775">
            <v>109852.05</v>
          </cell>
          <cell r="FS775" t="str">
            <v>WA</v>
          </cell>
          <cell r="FT775" t="str">
            <v>EISAx</v>
          </cell>
          <cell r="FV775">
            <v>7385174.5700000003</v>
          </cell>
          <cell r="GD775" t="str">
            <v>MT</v>
          </cell>
          <cell r="GE775">
            <v>4315439.83</v>
          </cell>
          <cell r="GF775">
            <v>1556763.4400000002</v>
          </cell>
          <cell r="GI775">
            <v>3</v>
          </cell>
          <cell r="GJ775">
            <v>2</v>
          </cell>
          <cell r="GK775" t="str">
            <v>MT</v>
          </cell>
          <cell r="GL775">
            <v>1144.6790000000001</v>
          </cell>
          <cell r="GM775" t="str">
            <v>Pre 1980</v>
          </cell>
          <cell r="GN775">
            <v>0</v>
          </cell>
          <cell r="GQ775">
            <v>9416870.0613130014</v>
          </cell>
          <cell r="GR775">
            <v>572173.52154500003</v>
          </cell>
          <cell r="GU775" t="str">
            <v>Other</v>
          </cell>
          <cell r="GX775" t="str">
            <v>Baseboard/Wall/Radiant</v>
          </cell>
          <cell r="GY775" t="str">
            <v>OR</v>
          </cell>
          <cell r="GZ775">
            <v>1925.05932617188</v>
          </cell>
        </row>
        <row r="776">
          <cell r="AD776" t="str">
            <v>WA</v>
          </cell>
          <cell r="AH776" t="str">
            <v>WA</v>
          </cell>
          <cell r="AI776" t="str">
            <v>1993-2006</v>
          </cell>
          <cell r="AJ776">
            <v>2079.9929999999999</v>
          </cell>
          <cell r="AK776" t="b">
            <v>1</v>
          </cell>
          <cell r="AN776" t="str">
            <v>OR</v>
          </cell>
          <cell r="AO776" t="str">
            <v>Wood</v>
          </cell>
          <cell r="AP776" t="str">
            <v>Pre 1980</v>
          </cell>
          <cell r="AQ776" t="str">
            <v>Crawlspace</v>
          </cell>
          <cell r="AR776">
            <v>6932.73828125</v>
          </cell>
          <cell r="AU776" t="str">
            <v>No</v>
          </cell>
          <cell r="AV776" t="b">
            <v>0</v>
          </cell>
          <cell r="AX776">
            <v>9823690.14453125</v>
          </cell>
          <cell r="AY776" t="b">
            <v>0</v>
          </cell>
          <cell r="AZ776">
            <v>3729627.3979265625</v>
          </cell>
          <cell r="BA776" t="str">
            <v/>
          </cell>
          <cell r="BB776" t="str">
            <v/>
          </cell>
          <cell r="BC776">
            <v>1.0000000405683873</v>
          </cell>
          <cell r="BU776" t="str">
            <v>OR</v>
          </cell>
          <cell r="BV776" t="str">
            <v>Pre 1980</v>
          </cell>
          <cell r="BW776" t="str">
            <v>Electric Storage - Inside Conditioned Space</v>
          </cell>
          <cell r="BY776">
            <v>8559.1039999999994</v>
          </cell>
          <cell r="BZ776" t="str">
            <v>le55</v>
          </cell>
          <cell r="CF776" t="str">
            <v>Conditioned</v>
          </cell>
          <cell r="CG776">
            <v>1188.027</v>
          </cell>
          <cell r="CH776" t="str">
            <v>OR</v>
          </cell>
          <cell r="CI776" t="str">
            <v>Side-by-Side w/ TTD Ice</v>
          </cell>
          <cell r="CJ776">
            <v>26136.594000000001</v>
          </cell>
          <cell r="CK776" t="b">
            <v>0</v>
          </cell>
          <cell r="CZ776">
            <v>1904.288</v>
          </cell>
          <cell r="DA776" t="str">
            <v>WA</v>
          </cell>
          <cell r="DC776" t="str">
            <v>Vertical Axis</v>
          </cell>
          <cell r="DG776" t="str">
            <v>Electric</v>
          </cell>
          <cell r="DH776">
            <v>2130.886</v>
          </cell>
          <cell r="DI776" t="str">
            <v>MT</v>
          </cell>
          <cell r="DL776" t="str">
            <v>Electric</v>
          </cell>
          <cell r="DM776" t="str">
            <v>Electric</v>
          </cell>
          <cell r="DN776">
            <v>1904.288</v>
          </cell>
          <cell r="DO776" t="str">
            <v>WA</v>
          </cell>
          <cell r="DS776">
            <v>4956.4930000000004</v>
          </cell>
          <cell r="DT776" t="str">
            <v>WA</v>
          </cell>
          <cell r="DU776" t="str">
            <v>32to46</v>
          </cell>
          <cell r="DX776" t="b">
            <v>0</v>
          </cell>
          <cell r="DY776">
            <v>1464.694</v>
          </cell>
          <cell r="DZ776" t="str">
            <v>WA</v>
          </cell>
          <cell r="EC776" t="str">
            <v>Desktop</v>
          </cell>
          <cell r="ED776">
            <v>6932.7380000000003</v>
          </cell>
          <cell r="EE776" t="str">
            <v>OR</v>
          </cell>
          <cell r="EH776" t="str">
            <v>le20</v>
          </cell>
          <cell r="EI776">
            <v>8559.1039999999994</v>
          </cell>
          <cell r="EJ776" t="str">
            <v>OR</v>
          </cell>
          <cell r="ES776">
            <v>2079.9929999999999</v>
          </cell>
          <cell r="ET776" t="str">
            <v>WA</v>
          </cell>
          <cell r="EZ776" t="str">
            <v>WA</v>
          </cell>
          <cell r="FA776" t="str">
            <v>Garage</v>
          </cell>
          <cell r="FB776">
            <v>91485.72</v>
          </cell>
          <cell r="FC776">
            <v>439131.45600000001</v>
          </cell>
          <cell r="FI776" t="str">
            <v>WA</v>
          </cell>
          <cell r="FJ776" t="str">
            <v>Kitchen</v>
          </cell>
          <cell r="FK776" t="str">
            <v>EISAq</v>
          </cell>
          <cell r="FL776">
            <v>76164.088000000003</v>
          </cell>
          <cell r="FS776" t="str">
            <v>WA</v>
          </cell>
          <cell r="FT776" t="str">
            <v>EISAnqnx</v>
          </cell>
          <cell r="FV776">
            <v>1806842.97</v>
          </cell>
          <cell r="GD776" t="str">
            <v>WA</v>
          </cell>
          <cell r="GE776">
            <v>10063006.134</v>
          </cell>
          <cell r="GF776">
            <v>7246695.6119999997</v>
          </cell>
          <cell r="GI776">
            <v>1</v>
          </cell>
          <cell r="GJ776">
            <v>1</v>
          </cell>
          <cell r="GK776" t="str">
            <v>WA</v>
          </cell>
          <cell r="GL776">
            <v>2079.9929999999999</v>
          </cell>
          <cell r="GM776" t="str">
            <v>1993-2006</v>
          </cell>
          <cell r="GN776">
            <v>0</v>
          </cell>
          <cell r="GQ776">
            <v>9703547.9837190006</v>
          </cell>
          <cell r="GR776">
            <v>1246035.4065975</v>
          </cell>
          <cell r="GU776" t="str">
            <v>Other</v>
          </cell>
          <cell r="GX776" t="str">
            <v>Heat Pump (Central System)</v>
          </cell>
          <cell r="GY776" t="str">
            <v>OR</v>
          </cell>
          <cell r="GZ776">
            <v>1925.05932617188</v>
          </cell>
        </row>
        <row r="777">
          <cell r="AD777" t="str">
            <v>ID</v>
          </cell>
          <cell r="AH777" t="str">
            <v>ID</v>
          </cell>
          <cell r="AI777" t="str">
            <v>1980-1992</v>
          </cell>
          <cell r="AJ777">
            <v>1192.4649999999999</v>
          </cell>
          <cell r="AK777" t="b">
            <v>1</v>
          </cell>
          <cell r="AN777" t="str">
            <v>OR</v>
          </cell>
          <cell r="AO777" t="str">
            <v>Electric FAF</v>
          </cell>
          <cell r="AP777" t="str">
            <v>Pre 1980</v>
          </cell>
          <cell r="AQ777" t="str">
            <v>Crawlspace</v>
          </cell>
          <cell r="AR777">
            <v>6932.73828125</v>
          </cell>
          <cell r="AU777" t="str">
            <v>No</v>
          </cell>
          <cell r="AV777" t="b">
            <v>1</v>
          </cell>
          <cell r="AX777">
            <v>9823690.14453125</v>
          </cell>
          <cell r="AY777" t="b">
            <v>0</v>
          </cell>
          <cell r="AZ777">
            <v>3729627.3979265625</v>
          </cell>
          <cell r="BA777">
            <v>1</v>
          </cell>
          <cell r="BB777">
            <v>6932.73828125</v>
          </cell>
          <cell r="BC777">
            <v>1.0000000405683873</v>
          </cell>
          <cell r="BU777" t="str">
            <v>WA</v>
          </cell>
          <cell r="BV777" t="str">
            <v>Pre 1980</v>
          </cell>
          <cell r="BW777" t="str">
            <v>Electric Storage - Outside Conditioned Space - Buffered</v>
          </cell>
          <cell r="BY777">
            <v>1904.288</v>
          </cell>
          <cell r="BZ777" t="str">
            <v>le55</v>
          </cell>
          <cell r="CF777" t="str">
            <v>Conditioned</v>
          </cell>
          <cell r="CG777">
            <v>1188.027</v>
          </cell>
          <cell r="CH777" t="str">
            <v>OR</v>
          </cell>
          <cell r="CI777" t="str">
            <v>Top-Freezer w/o TTD Ice</v>
          </cell>
          <cell r="CJ777">
            <v>23760.54</v>
          </cell>
          <cell r="CK777" t="b">
            <v>0</v>
          </cell>
          <cell r="CZ777">
            <v>2130.886</v>
          </cell>
          <cell r="DA777" t="str">
            <v>MT</v>
          </cell>
          <cell r="DC777" t="str">
            <v>Vertical Axis</v>
          </cell>
          <cell r="DG777" t="str">
            <v>Electric</v>
          </cell>
          <cell r="DH777">
            <v>8264.9449999999997</v>
          </cell>
          <cell r="DI777" t="str">
            <v>OR</v>
          </cell>
          <cell r="DL777" t="str">
            <v>Electric</v>
          </cell>
          <cell r="DM777" t="str">
            <v>Electric</v>
          </cell>
          <cell r="DN777">
            <v>2079.9929999999999</v>
          </cell>
          <cell r="DO777" t="str">
            <v>WA</v>
          </cell>
          <cell r="DS777">
            <v>4956.4930000000004</v>
          </cell>
          <cell r="DT777" t="str">
            <v>WA</v>
          </cell>
          <cell r="DU777" t="str">
            <v>lt32</v>
          </cell>
          <cell r="DX777" t="b">
            <v>0</v>
          </cell>
          <cell r="DY777">
            <v>4956.4930000000004</v>
          </cell>
          <cell r="DZ777" t="str">
            <v>WA</v>
          </cell>
          <cell r="EC777" t="str">
            <v>Desktop</v>
          </cell>
          <cell r="ED777">
            <v>6932.7380000000003</v>
          </cell>
          <cell r="EE777" t="str">
            <v>OR</v>
          </cell>
          <cell r="EH777" t="str">
            <v>le20</v>
          </cell>
          <cell r="EI777">
            <v>1612.692</v>
          </cell>
          <cell r="EJ777" t="str">
            <v>OR</v>
          </cell>
          <cell r="ES777">
            <v>1904.288</v>
          </cell>
          <cell r="ET777" t="str">
            <v>WA</v>
          </cell>
          <cell r="EZ777" t="str">
            <v>WA</v>
          </cell>
          <cell r="FA777" t="str">
            <v>Kitchen</v>
          </cell>
          <cell r="FB777">
            <v>137228.57999999999</v>
          </cell>
          <cell r="FC777">
            <v>181446.67799999999</v>
          </cell>
          <cell r="FI777" t="str">
            <v>WA</v>
          </cell>
          <cell r="FJ777" t="str">
            <v>Living Room/Family Room</v>
          </cell>
          <cell r="FK777" t="str">
            <v>EISAq</v>
          </cell>
          <cell r="FL777">
            <v>139145.93</v>
          </cell>
          <cell r="FS777" t="str">
            <v>WA</v>
          </cell>
          <cell r="FT777" t="str">
            <v>EISAq</v>
          </cell>
          <cell r="FV777">
            <v>582459.08400000003</v>
          </cell>
          <cell r="GD777" t="str">
            <v>ID</v>
          </cell>
          <cell r="GE777">
            <v>4676847.7299999995</v>
          </cell>
          <cell r="GF777">
            <v>2456477.9</v>
          </cell>
          <cell r="GI777">
            <v>2</v>
          </cell>
          <cell r="GJ777">
            <v>2</v>
          </cell>
          <cell r="GK777" t="str">
            <v>ID</v>
          </cell>
          <cell r="GL777">
            <v>1192.4649999999999</v>
          </cell>
          <cell r="GM777" t="str">
            <v>1980-1992</v>
          </cell>
          <cell r="GN777">
            <v>0</v>
          </cell>
          <cell r="GQ777">
            <v>8532965.9217050001</v>
          </cell>
          <cell r="GR777">
            <v>735443.84526249988</v>
          </cell>
          <cell r="GU777" t="str">
            <v>Natural Gas FAF</v>
          </cell>
          <cell r="GX777" t="str">
            <v>None</v>
          </cell>
          <cell r="GY777" t="str">
            <v>OR</v>
          </cell>
          <cell r="GZ777">
            <v>1612.69177246094</v>
          </cell>
        </row>
        <row r="778">
          <cell r="AD778" t="str">
            <v>ID</v>
          </cell>
          <cell r="AH778" t="str">
            <v>ID</v>
          </cell>
          <cell r="AI778" t="str">
            <v>Pre 1980</v>
          </cell>
          <cell r="AJ778">
            <v>3785.7640000000001</v>
          </cell>
          <cell r="AK778" t="b">
            <v>1</v>
          </cell>
          <cell r="AN778" t="str">
            <v>WA</v>
          </cell>
          <cell r="AO778" t="str">
            <v>Baseboard/Wall/Radiant</v>
          </cell>
          <cell r="AP778" t="str">
            <v>Pre 1980</v>
          </cell>
          <cell r="AQ778" t="str">
            <v>Crawlspace</v>
          </cell>
          <cell r="AR778">
            <v>1464.69372558594</v>
          </cell>
          <cell r="AU778" t="str">
            <v>No</v>
          </cell>
          <cell r="AV778" t="b">
            <v>0</v>
          </cell>
          <cell r="AX778">
            <v>2043247.7471923863</v>
          </cell>
          <cell r="AY778" t="b">
            <v>0</v>
          </cell>
          <cell r="AZ778">
            <v>528738.46977491549</v>
          </cell>
          <cell r="BA778" t="str">
            <v/>
          </cell>
          <cell r="BB778" t="str">
            <v/>
          </cell>
          <cell r="BC778">
            <v>0.99999981264751547</v>
          </cell>
          <cell r="BU778" t="str">
            <v>WA</v>
          </cell>
          <cell r="BV778" t="str">
            <v>Pre 1980</v>
          </cell>
          <cell r="BW778" t="str">
            <v>Electric Storage - Outside Conditioned Space - Unbuffered</v>
          </cell>
          <cell r="BY778">
            <v>2079.9929999999999</v>
          </cell>
          <cell r="BZ778" t="str">
            <v>le55</v>
          </cell>
          <cell r="CF778" t="str">
            <v>Unconditioned</v>
          </cell>
          <cell r="CG778">
            <v>1188.027</v>
          </cell>
          <cell r="CH778" t="str">
            <v>OR</v>
          </cell>
          <cell r="CI778" t="str">
            <v>Top-Freezer w/o TTD Ice</v>
          </cell>
          <cell r="CJ778">
            <v>23760.54</v>
          </cell>
          <cell r="CK778" t="b">
            <v>0</v>
          </cell>
          <cell r="CZ778">
            <v>2130.886</v>
          </cell>
          <cell r="DA778" t="str">
            <v>MT</v>
          </cell>
          <cell r="DC778" t="str">
            <v>Vertical Axis</v>
          </cell>
          <cell r="DG778" t="str">
            <v>Electric</v>
          </cell>
          <cell r="DH778">
            <v>1904.288</v>
          </cell>
          <cell r="DI778" t="str">
            <v>WA</v>
          </cell>
          <cell r="DL778" t="str">
            <v>Electric</v>
          </cell>
          <cell r="DM778" t="str">
            <v>Electric</v>
          </cell>
          <cell r="DN778">
            <v>1612.692</v>
          </cell>
          <cell r="DO778" t="str">
            <v>OR</v>
          </cell>
          <cell r="DS778">
            <v>1464.694</v>
          </cell>
          <cell r="DT778" t="str">
            <v>WA</v>
          </cell>
          <cell r="DU778" t="str">
            <v>lt32</v>
          </cell>
          <cell r="DX778" t="b">
            <v>0</v>
          </cell>
          <cell r="DY778">
            <v>4956.4930000000004</v>
          </cell>
          <cell r="DZ778" t="str">
            <v>WA</v>
          </cell>
          <cell r="EC778" t="str">
            <v>Desktop</v>
          </cell>
          <cell r="ED778">
            <v>1188.027</v>
          </cell>
          <cell r="EE778" t="str">
            <v>OR</v>
          </cell>
          <cell r="EH778" t="str">
            <v>le20</v>
          </cell>
          <cell r="EI778">
            <v>2130.886</v>
          </cell>
          <cell r="EJ778" t="str">
            <v>MT</v>
          </cell>
          <cell r="ES778">
            <v>4360.1880000000001</v>
          </cell>
          <cell r="ET778" t="str">
            <v>WA</v>
          </cell>
          <cell r="EZ778" t="str">
            <v>WA</v>
          </cell>
          <cell r="FA778" t="str">
            <v>Living Room/Family Room</v>
          </cell>
          <cell r="FB778">
            <v>121980.95999999999</v>
          </cell>
          <cell r="FC778">
            <v>341546.68799999997</v>
          </cell>
          <cell r="FI778" t="str">
            <v>WA</v>
          </cell>
          <cell r="FJ778" t="str">
            <v>Other</v>
          </cell>
          <cell r="FK778" t="str">
            <v>EISAnqnx</v>
          </cell>
          <cell r="FL778">
            <v>87881.64</v>
          </cell>
          <cell r="FS778" t="str">
            <v>WA</v>
          </cell>
          <cell r="FT778" t="str">
            <v>EISAx</v>
          </cell>
          <cell r="FV778">
            <v>228714.3</v>
          </cell>
          <cell r="GD778" t="str">
            <v>ID</v>
          </cell>
          <cell r="GE778">
            <v>0</v>
          </cell>
          <cell r="GF778">
            <v>0</v>
          </cell>
          <cell r="GI778">
            <v>2</v>
          </cell>
          <cell r="GJ778">
            <v>3</v>
          </cell>
          <cell r="GK778" t="str">
            <v>ID</v>
          </cell>
          <cell r="GL778">
            <v>3785.7640000000001</v>
          </cell>
          <cell r="GM778" t="str">
            <v>Pre 1980</v>
          </cell>
          <cell r="GN778">
            <v>0</v>
          </cell>
          <cell r="GQ778">
            <v>28042827.255688</v>
          </cell>
          <cell r="GR778">
            <v>3304801.6126200003</v>
          </cell>
          <cell r="GU778" t="str">
            <v>Heat Pump (Central System)</v>
          </cell>
          <cell r="GX778" t="str">
            <v>None</v>
          </cell>
          <cell r="GY778" t="str">
            <v>WA</v>
          </cell>
          <cell r="GZ778">
            <v>2079.99340820313</v>
          </cell>
        </row>
        <row r="779">
          <cell r="AD779" t="str">
            <v>ID</v>
          </cell>
          <cell r="AH779" t="str">
            <v>ID</v>
          </cell>
          <cell r="AI779" t="str">
            <v>1993-2006</v>
          </cell>
          <cell r="AJ779">
            <v>3785.7640000000001</v>
          </cell>
          <cell r="AK779" t="b">
            <v>1</v>
          </cell>
          <cell r="AN779" t="str">
            <v>WA</v>
          </cell>
          <cell r="AO779" t="str">
            <v>Electric FAF</v>
          </cell>
          <cell r="AP779" t="str">
            <v>Pre 1980</v>
          </cell>
          <cell r="AQ779" t="str">
            <v>Crawlspace</v>
          </cell>
          <cell r="AR779">
            <v>1464.69372558594</v>
          </cell>
          <cell r="AU779" t="str">
            <v>No</v>
          </cell>
          <cell r="AV779" t="b">
            <v>1</v>
          </cell>
          <cell r="AX779">
            <v>2043247.7471923863</v>
          </cell>
          <cell r="AY779" t="b">
            <v>0</v>
          </cell>
          <cell r="AZ779">
            <v>528738.46977491549</v>
          </cell>
          <cell r="BA779">
            <v>1</v>
          </cell>
          <cell r="BB779">
            <v>1464.69372558594</v>
          </cell>
          <cell r="BC779">
            <v>0.99999981264751547</v>
          </cell>
          <cell r="BU779" t="str">
            <v>OR</v>
          </cell>
          <cell r="BV779" t="str">
            <v>Pre 1980</v>
          </cell>
          <cell r="BW779" t="str">
            <v>Electric Storage - Inside Conditioned Space</v>
          </cell>
          <cell r="BY779">
            <v>1612.692</v>
          </cell>
          <cell r="BZ779" t="str">
            <v>le55</v>
          </cell>
          <cell r="CF779" t="str">
            <v>Conditioned</v>
          </cell>
          <cell r="CG779">
            <v>6932.7380000000003</v>
          </cell>
          <cell r="CH779" t="str">
            <v>OR</v>
          </cell>
          <cell r="CI779" t="str">
            <v>Side-by-Side w/ TTD Ice</v>
          </cell>
          <cell r="CJ779">
            <v>152520.236</v>
          </cell>
          <cell r="CK779" t="b">
            <v>0</v>
          </cell>
          <cell r="CZ779">
            <v>1904.288</v>
          </cell>
          <cell r="DA779" t="str">
            <v>WA</v>
          </cell>
          <cell r="DC779" t="str">
            <v>Vertical Axis</v>
          </cell>
          <cell r="DG779" t="str">
            <v>Electric</v>
          </cell>
          <cell r="DH779">
            <v>2130.886</v>
          </cell>
          <cell r="DI779" t="str">
            <v>MT</v>
          </cell>
          <cell r="DL779" t="str">
            <v>Electric</v>
          </cell>
          <cell r="DM779" t="str">
            <v>Electric</v>
          </cell>
          <cell r="DN779">
            <v>2130.886</v>
          </cell>
          <cell r="DO779" t="str">
            <v>MT</v>
          </cell>
          <cell r="DS779">
            <v>1464.694</v>
          </cell>
          <cell r="DT779" t="str">
            <v>WA</v>
          </cell>
          <cell r="DU779" t="str">
            <v>lt32</v>
          </cell>
          <cell r="DX779" t="b">
            <v>0</v>
          </cell>
          <cell r="DY779">
            <v>4956.4930000000004</v>
          </cell>
          <cell r="DZ779" t="str">
            <v>WA</v>
          </cell>
          <cell r="EC779" t="str">
            <v>Desktop</v>
          </cell>
          <cell r="ED779">
            <v>1188.027</v>
          </cell>
          <cell r="EE779" t="str">
            <v>OR</v>
          </cell>
          <cell r="EH779" t="str">
            <v>le20</v>
          </cell>
          <cell r="EI779">
            <v>8264.9449999999997</v>
          </cell>
          <cell r="EJ779" t="str">
            <v>OR</v>
          </cell>
          <cell r="ES779">
            <v>1925.059</v>
          </cell>
          <cell r="ET779" t="str">
            <v>OR</v>
          </cell>
          <cell r="EZ779" t="str">
            <v>WA</v>
          </cell>
          <cell r="FA779" t="str">
            <v>Other</v>
          </cell>
          <cell r="FB779">
            <v>1154244.834</v>
          </cell>
          <cell r="FC779">
            <v>2157538.23</v>
          </cell>
          <cell r="FI779" t="str">
            <v>WA</v>
          </cell>
          <cell r="FJ779" t="str">
            <v>Other</v>
          </cell>
          <cell r="FK779" t="str">
            <v>EISAq</v>
          </cell>
          <cell r="FL779">
            <v>169904.50399999999</v>
          </cell>
          <cell r="FS779" t="str">
            <v>WA</v>
          </cell>
          <cell r="FT779" t="str">
            <v>EISAnqnx</v>
          </cell>
          <cell r="FV779">
            <v>1844962.02</v>
          </cell>
          <cell r="GD779" t="str">
            <v>ID</v>
          </cell>
          <cell r="GE779">
            <v>12038729.52</v>
          </cell>
          <cell r="GF779">
            <v>9320550.9680000003</v>
          </cell>
          <cell r="GI779">
            <v>1</v>
          </cell>
          <cell r="GJ779">
            <v>3</v>
          </cell>
          <cell r="GK779" t="str">
            <v>ID</v>
          </cell>
          <cell r="GL779">
            <v>3785.7640000000001</v>
          </cell>
          <cell r="GM779" t="str">
            <v>1993-2006</v>
          </cell>
          <cell r="GN779">
            <v>0</v>
          </cell>
          <cell r="GQ779">
            <v>21698113.937528003</v>
          </cell>
          <cell r="GR779">
            <v>3948116.4891400002</v>
          </cell>
          <cell r="GU779" t="str">
            <v>Electric Other</v>
          </cell>
          <cell r="GX779" t="str">
            <v>Baseboard/Wall/Radiant</v>
          </cell>
          <cell r="GY779" t="str">
            <v>MT</v>
          </cell>
          <cell r="GZ779">
            <v>1144.67944335938</v>
          </cell>
        </row>
        <row r="780">
          <cell r="AD780" t="str">
            <v>MT</v>
          </cell>
          <cell r="AH780" t="str">
            <v>MT</v>
          </cell>
          <cell r="AI780" t="str">
            <v>1980-1992</v>
          </cell>
          <cell r="AJ780">
            <v>2130.886</v>
          </cell>
          <cell r="AK780" t="b">
            <v>1</v>
          </cell>
          <cell r="AN780" t="str">
            <v>WA</v>
          </cell>
          <cell r="AO780" t="str">
            <v>Wood</v>
          </cell>
          <cell r="AP780" t="str">
            <v>Pre 1980</v>
          </cell>
          <cell r="AQ780" t="str">
            <v>Crawlspace</v>
          </cell>
          <cell r="AR780">
            <v>1464.69372558594</v>
          </cell>
          <cell r="AU780" t="str">
            <v>No</v>
          </cell>
          <cell r="AV780" t="b">
            <v>0</v>
          </cell>
          <cell r="AX780">
            <v>2043247.7471923863</v>
          </cell>
          <cell r="AY780" t="b">
            <v>0</v>
          </cell>
          <cell r="AZ780">
            <v>528738.46977491549</v>
          </cell>
          <cell r="BA780" t="str">
            <v/>
          </cell>
          <cell r="BB780" t="str">
            <v/>
          </cell>
          <cell r="BC780">
            <v>0.99999981264751547</v>
          </cell>
          <cell r="BU780" t="str">
            <v>MT</v>
          </cell>
          <cell r="BV780" t="str">
            <v>Pre 1980</v>
          </cell>
          <cell r="BW780" t="str">
            <v>Gas Storage Inside Conditioned Space</v>
          </cell>
          <cell r="BY780">
            <v>2130.886</v>
          </cell>
          <cell r="BZ780" t="str">
            <v>le55</v>
          </cell>
          <cell r="CF780" t="str">
            <v>Conditioned</v>
          </cell>
          <cell r="CG780">
            <v>6932.7380000000003</v>
          </cell>
          <cell r="CH780" t="str">
            <v>OR</v>
          </cell>
          <cell r="CI780" t="str">
            <v>Top-Freezer w/o TTD Ice</v>
          </cell>
          <cell r="CJ780">
            <v>138654.76</v>
          </cell>
          <cell r="CK780" t="b">
            <v>0</v>
          </cell>
          <cell r="CZ780">
            <v>3785.7640000000001</v>
          </cell>
          <cell r="DA780" t="str">
            <v>ID</v>
          </cell>
          <cell r="DC780" t="str">
            <v>Vertical Axis</v>
          </cell>
          <cell r="DG780" t="str">
            <v>Electric</v>
          </cell>
          <cell r="DH780">
            <v>2130.886</v>
          </cell>
          <cell r="DI780" t="str">
            <v>MT</v>
          </cell>
          <cell r="DL780" t="str">
            <v>Electric</v>
          </cell>
          <cell r="DM780" t="str">
            <v>Electric</v>
          </cell>
          <cell r="DN780">
            <v>8264.9449999999997</v>
          </cell>
          <cell r="DO780" t="str">
            <v>OR</v>
          </cell>
          <cell r="DS780">
            <v>1464.694</v>
          </cell>
          <cell r="DT780" t="str">
            <v>WA</v>
          </cell>
          <cell r="DU780" t="str">
            <v>lt32</v>
          </cell>
          <cell r="DX780" t="b">
            <v>1</v>
          </cell>
          <cell r="DY780">
            <v>4956.4930000000004</v>
          </cell>
          <cell r="DZ780" t="str">
            <v>WA</v>
          </cell>
          <cell r="EC780" t="str">
            <v>Laptop</v>
          </cell>
          <cell r="ED780">
            <v>4956.4930000000004</v>
          </cell>
          <cell r="EE780" t="str">
            <v>WA</v>
          </cell>
          <cell r="EH780" t="str">
            <v>le20</v>
          </cell>
          <cell r="EI780">
            <v>8264.9449999999997</v>
          </cell>
          <cell r="EJ780" t="str">
            <v>OR</v>
          </cell>
          <cell r="ES780">
            <v>1612.692</v>
          </cell>
          <cell r="ET780" t="str">
            <v>OR</v>
          </cell>
          <cell r="EZ780" t="str">
            <v>OR</v>
          </cell>
          <cell r="FA780" t="str">
            <v>Bathroom</v>
          </cell>
          <cell r="FB780">
            <v>5199553.5</v>
          </cell>
          <cell r="FC780">
            <v>346636.9</v>
          </cell>
          <cell r="FI780" t="str">
            <v>OR</v>
          </cell>
          <cell r="FJ780" t="str">
            <v>Bathroom</v>
          </cell>
          <cell r="FK780" t="str">
            <v>EISAnqnx</v>
          </cell>
          <cell r="FL780">
            <v>3743678.52</v>
          </cell>
          <cell r="FS780" t="str">
            <v>WA</v>
          </cell>
          <cell r="FT780" t="str">
            <v>EISAq</v>
          </cell>
          <cell r="FV780">
            <v>533666.69999999995</v>
          </cell>
          <cell r="GD780" t="str">
            <v>MT</v>
          </cell>
          <cell r="GE780">
            <v>4387494.2740000002</v>
          </cell>
          <cell r="GF780">
            <v>3989018.5919999997</v>
          </cell>
          <cell r="GI780">
            <v>3</v>
          </cell>
          <cell r="GJ780">
            <v>2</v>
          </cell>
          <cell r="GK780" t="str">
            <v>MT</v>
          </cell>
          <cell r="GL780">
            <v>2130.886</v>
          </cell>
          <cell r="GM780" t="str">
            <v>1980-1992</v>
          </cell>
          <cell r="GN780">
            <v>0</v>
          </cell>
          <cell r="GQ780">
            <v>16829716.319139998</v>
          </cell>
          <cell r="GR780">
            <v>1190557.9714900001</v>
          </cell>
          <cell r="GU780" t="str">
            <v>Electric Other</v>
          </cell>
          <cell r="GX780" t="str">
            <v>Propane/LP</v>
          </cell>
          <cell r="GY780" t="str">
            <v>MT</v>
          </cell>
          <cell r="GZ780">
            <v>1144.67944335938</v>
          </cell>
        </row>
        <row r="781">
          <cell r="AD781" t="str">
            <v>OR</v>
          </cell>
          <cell r="AH781" t="str">
            <v>OR</v>
          </cell>
          <cell r="AI781" t="str">
            <v>Pre 1980</v>
          </cell>
          <cell r="AJ781">
            <v>8264.9449999999997</v>
          </cell>
          <cell r="AK781" t="b">
            <v>1</v>
          </cell>
          <cell r="AN781" t="str">
            <v>WA</v>
          </cell>
          <cell r="AO781" t="str">
            <v>Natural Gas FAF</v>
          </cell>
          <cell r="AP781" t="str">
            <v>Pre 1980</v>
          </cell>
          <cell r="AQ781" t="str">
            <v>Basement</v>
          </cell>
          <cell r="AR781">
            <v>725.437641967236</v>
          </cell>
          <cell r="AU781" t="str">
            <v>No</v>
          </cell>
          <cell r="AV781" t="b">
            <v>1</v>
          </cell>
          <cell r="AX781">
            <v>989496.94364330987</v>
          </cell>
          <cell r="AY781" t="b">
            <v>0</v>
          </cell>
          <cell r="AZ781">
            <v>563703.85872238758</v>
          </cell>
          <cell r="BA781">
            <v>0.47577092511013214</v>
          </cell>
          <cell r="BB781">
            <v>725.43764196723612</v>
          </cell>
          <cell r="BC781">
            <v>0.47577106588912632</v>
          </cell>
          <cell r="BU781" t="str">
            <v>OR</v>
          </cell>
          <cell r="BV781" t="str">
            <v>Pre 1980</v>
          </cell>
          <cell r="BW781" t="str">
            <v>Electric Storage - Outside Conditioned Space - Buffered</v>
          </cell>
          <cell r="BY781">
            <v>8264.9449999999997</v>
          </cell>
          <cell r="BZ781" t="str">
            <v>le55</v>
          </cell>
          <cell r="CF781" t="str">
            <v>Conditioned</v>
          </cell>
          <cell r="CG781">
            <v>1188.027</v>
          </cell>
          <cell r="CH781" t="str">
            <v>OR</v>
          </cell>
          <cell r="CI781" t="str">
            <v>Top-Freezer w/o TTD Ice</v>
          </cell>
          <cell r="CJ781">
            <v>23760.54</v>
          </cell>
          <cell r="CK781" t="b">
            <v>0</v>
          </cell>
          <cell r="CZ781">
            <v>3785.7640000000001</v>
          </cell>
          <cell r="DA781" t="str">
            <v>ID</v>
          </cell>
          <cell r="DC781" t="str">
            <v>Vertical Axis</v>
          </cell>
          <cell r="DG781" t="str">
            <v>Electric</v>
          </cell>
          <cell r="DH781">
            <v>1904.288</v>
          </cell>
          <cell r="DI781" t="str">
            <v>WA</v>
          </cell>
          <cell r="DL781" t="str">
            <v>Electric</v>
          </cell>
          <cell r="DM781" t="str">
            <v>Electric</v>
          </cell>
          <cell r="DN781">
            <v>2079.9929999999999</v>
          </cell>
          <cell r="DO781" t="str">
            <v>WA</v>
          </cell>
          <cell r="DS781">
            <v>4956.4930000000004</v>
          </cell>
          <cell r="DT781" t="str">
            <v>WA</v>
          </cell>
          <cell r="DU781" t="str">
            <v>lt32</v>
          </cell>
          <cell r="DX781" t="b">
            <v>0</v>
          </cell>
          <cell r="DY781">
            <v>4956.4930000000004</v>
          </cell>
          <cell r="DZ781" t="str">
            <v>WA</v>
          </cell>
          <cell r="EC781" t="str">
            <v>Laptop</v>
          </cell>
          <cell r="ED781">
            <v>1524.7619999999999</v>
          </cell>
          <cell r="EE781" t="str">
            <v>WA</v>
          </cell>
          <cell r="EH781" t="str">
            <v>le20</v>
          </cell>
          <cell r="EI781">
            <v>2079.9929999999999</v>
          </cell>
          <cell r="EJ781" t="str">
            <v>WA</v>
          </cell>
          <cell r="ES781">
            <v>1612.692</v>
          </cell>
          <cell r="ET781" t="str">
            <v>OR</v>
          </cell>
          <cell r="EZ781" t="str">
            <v>OR</v>
          </cell>
          <cell r="FA781" t="str">
            <v>Bedrooms</v>
          </cell>
          <cell r="FB781">
            <v>3015741.0300000003</v>
          </cell>
          <cell r="FC781">
            <v>2807758.89</v>
          </cell>
          <cell r="FI781" t="str">
            <v>OR</v>
          </cell>
          <cell r="FJ781" t="str">
            <v>Bathroom</v>
          </cell>
          <cell r="FK781" t="str">
            <v>EISAq</v>
          </cell>
          <cell r="FL781">
            <v>623946.42000000004</v>
          </cell>
          <cell r="FS781" t="str">
            <v>WA</v>
          </cell>
          <cell r="FT781" t="str">
            <v>EISAx</v>
          </cell>
          <cell r="FV781">
            <v>2736947.79</v>
          </cell>
          <cell r="GD781" t="str">
            <v>OR</v>
          </cell>
          <cell r="GE781">
            <v>21943428.974999998</v>
          </cell>
          <cell r="GF781">
            <v>10513010.039999999</v>
          </cell>
          <cell r="GI781">
            <v>1</v>
          </cell>
          <cell r="GJ781">
            <v>2</v>
          </cell>
          <cell r="GK781" t="str">
            <v>OR</v>
          </cell>
          <cell r="GL781">
            <v>8264.9449999999997</v>
          </cell>
          <cell r="GM781" t="str">
            <v>Pre 1980</v>
          </cell>
          <cell r="GN781">
            <v>0</v>
          </cell>
          <cell r="GQ781">
            <v>40916701.195239998</v>
          </cell>
          <cell r="GR781">
            <v>5039756.8373749992</v>
          </cell>
          <cell r="GU781" t="str">
            <v>Wood</v>
          </cell>
          <cell r="GX781" t="str">
            <v>None</v>
          </cell>
          <cell r="GY781" t="str">
            <v>MT</v>
          </cell>
          <cell r="GZ781">
            <v>1144.67944335938</v>
          </cell>
        </row>
        <row r="782">
          <cell r="AD782" t="str">
            <v>OR</v>
          </cell>
          <cell r="AH782" t="str">
            <v>OR</v>
          </cell>
          <cell r="AI782" t="str">
            <v>Pre 1980</v>
          </cell>
          <cell r="AJ782">
            <v>8264.9449999999997</v>
          </cell>
          <cell r="AK782" t="b">
            <v>1</v>
          </cell>
          <cell r="AN782" t="str">
            <v>WA</v>
          </cell>
          <cell r="AO782" t="str">
            <v>Natural Gas FAF</v>
          </cell>
          <cell r="AP782" t="str">
            <v>Pre 1980</v>
          </cell>
          <cell r="AQ782" t="str">
            <v>Crawlspace</v>
          </cell>
          <cell r="AR782">
            <v>725.437641967236</v>
          </cell>
          <cell r="AU782" t="str">
            <v>No</v>
          </cell>
          <cell r="AV782" t="b">
            <v>1</v>
          </cell>
          <cell r="AX782">
            <v>989496.94364330987</v>
          </cell>
          <cell r="AY782" t="b">
            <v>0</v>
          </cell>
          <cell r="AZ782">
            <v>563703.85872238758</v>
          </cell>
          <cell r="BA782">
            <v>0.47577092511013214</v>
          </cell>
          <cell r="BB782">
            <v>725.43764196723612</v>
          </cell>
          <cell r="BC782">
            <v>0.47577106588912632</v>
          </cell>
          <cell r="BU782" t="str">
            <v>WA</v>
          </cell>
          <cell r="BV782" t="str">
            <v>Pre 1980</v>
          </cell>
          <cell r="BW782" t="str">
            <v>Electric Storage - Outside Conditioned Space - Buffered</v>
          </cell>
          <cell r="BY782">
            <v>2079.9929999999999</v>
          </cell>
          <cell r="BZ782" t="str">
            <v>le55</v>
          </cell>
          <cell r="CF782" t="str">
            <v>Conditioned</v>
          </cell>
          <cell r="CG782">
            <v>6932.7380000000003</v>
          </cell>
          <cell r="CH782" t="str">
            <v>OR</v>
          </cell>
          <cell r="CI782" t="str">
            <v>Top-Freezer w/o TTD Ice</v>
          </cell>
          <cell r="CJ782">
            <v>138654.76</v>
          </cell>
          <cell r="CK782" t="b">
            <v>0</v>
          </cell>
          <cell r="CZ782">
            <v>8559.1039999999994</v>
          </cell>
          <cell r="DA782" t="str">
            <v>OR</v>
          </cell>
          <cell r="DC782" t="str">
            <v>Horizontal Axis</v>
          </cell>
          <cell r="DG782" t="str">
            <v>Electric</v>
          </cell>
          <cell r="DH782">
            <v>3785.7640000000001</v>
          </cell>
          <cell r="DI782" t="str">
            <v>ID</v>
          </cell>
          <cell r="DL782" t="str">
            <v>Electric</v>
          </cell>
          <cell r="DM782" t="str">
            <v>Electric</v>
          </cell>
          <cell r="DN782">
            <v>1904.288</v>
          </cell>
          <cell r="DO782" t="str">
            <v>WA</v>
          </cell>
          <cell r="DS782">
            <v>4956.4930000000004</v>
          </cell>
          <cell r="DT782" t="str">
            <v>WA</v>
          </cell>
          <cell r="DU782" t="str">
            <v>lt32</v>
          </cell>
          <cell r="DX782" t="b">
            <v>0</v>
          </cell>
          <cell r="DY782">
            <v>4956.4930000000004</v>
          </cell>
          <cell r="DZ782" t="str">
            <v>WA</v>
          </cell>
          <cell r="EC782" t="str">
            <v>Desktop</v>
          </cell>
          <cell r="ED782">
            <v>1524.7619999999999</v>
          </cell>
          <cell r="EE782" t="str">
            <v>WA</v>
          </cell>
          <cell r="EH782" t="str">
            <v>gt20</v>
          </cell>
          <cell r="EI782">
            <v>1904.288</v>
          </cell>
          <cell r="EJ782" t="str">
            <v>WA</v>
          </cell>
          <cell r="ES782">
            <v>2130.886</v>
          </cell>
          <cell r="ET782" t="str">
            <v>MT</v>
          </cell>
          <cell r="EZ782" t="str">
            <v>OR</v>
          </cell>
          <cell r="FA782" t="str">
            <v>Exterior</v>
          </cell>
          <cell r="FB782">
            <v>3189059.48</v>
          </cell>
          <cell r="FC782">
            <v>7861724.892</v>
          </cell>
          <cell r="FI782" t="str">
            <v>OR</v>
          </cell>
          <cell r="FJ782" t="str">
            <v>Bedrooms</v>
          </cell>
          <cell r="FK782" t="str">
            <v>EISAnqnx</v>
          </cell>
          <cell r="FL782">
            <v>693273.8</v>
          </cell>
          <cell r="FS782" t="str">
            <v>WA</v>
          </cell>
          <cell r="FT782" t="str">
            <v>EISAnqnx</v>
          </cell>
          <cell r="FV782">
            <v>571230.66</v>
          </cell>
          <cell r="GD782" t="str">
            <v>OR</v>
          </cell>
          <cell r="GE782">
            <v>8529423.2400000002</v>
          </cell>
          <cell r="GF782">
            <v>5950760.3999999994</v>
          </cell>
          <cell r="GI782">
            <v>1</v>
          </cell>
          <cell r="GJ782">
            <v>3</v>
          </cell>
          <cell r="GK782" t="str">
            <v>OR</v>
          </cell>
          <cell r="GL782">
            <v>8264.9449999999997</v>
          </cell>
          <cell r="GM782" t="str">
            <v>Pre 1980</v>
          </cell>
          <cell r="GN782">
            <v>-1</v>
          </cell>
          <cell r="GQ782">
            <v>42065454.165734991</v>
          </cell>
          <cell r="GR782">
            <v>7482110.0719625</v>
          </cell>
          <cell r="GU782" t="str">
            <v>Electric FAF</v>
          </cell>
          <cell r="GX782" t="str">
            <v>None</v>
          </cell>
          <cell r="GY782" t="str">
            <v>WA</v>
          </cell>
          <cell r="GZ782">
            <v>1039.99670410156</v>
          </cell>
        </row>
        <row r="783">
          <cell r="AD783" t="str">
            <v>WA</v>
          </cell>
          <cell r="AH783" t="str">
            <v>WA</v>
          </cell>
          <cell r="AI783" t="str">
            <v>Pre 1980</v>
          </cell>
          <cell r="AJ783">
            <v>1904.288</v>
          </cell>
          <cell r="AK783" t="b">
            <v>1</v>
          </cell>
          <cell r="AN783" t="str">
            <v>WA</v>
          </cell>
          <cell r="AO783" t="str">
            <v>Natural Gas FAF</v>
          </cell>
          <cell r="AP783" t="str">
            <v>Pre 1980</v>
          </cell>
          <cell r="AQ783" t="str">
            <v>Slab on Grade</v>
          </cell>
          <cell r="AR783">
            <v>73.887167237403602</v>
          </cell>
          <cell r="AU783" t="str">
            <v>No</v>
          </cell>
          <cell r="AV783" t="b">
            <v>1</v>
          </cell>
          <cell r="AX783">
            <v>100782.09611181851</v>
          </cell>
          <cell r="AY783" t="b">
            <v>0</v>
          </cell>
          <cell r="AZ783">
            <v>57414.281906909797</v>
          </cell>
          <cell r="BA783">
            <v>4.8458149779735643E-2</v>
          </cell>
          <cell r="BB783">
            <v>73.887167237403617</v>
          </cell>
          <cell r="BC783">
            <v>4.8458164118336901E-2</v>
          </cell>
          <cell r="BU783" t="str">
            <v>WA</v>
          </cell>
          <cell r="BV783" t="str">
            <v>Pre 1980</v>
          </cell>
          <cell r="BW783" t="str">
            <v>Electric Storage - Inside Conditioned Space</v>
          </cell>
          <cell r="BY783">
            <v>1904.288</v>
          </cell>
          <cell r="BZ783" t="str">
            <v>le55</v>
          </cell>
          <cell r="CF783" t="str">
            <v>Conditioned</v>
          </cell>
          <cell r="CG783">
            <v>2079.9929999999999</v>
          </cell>
          <cell r="CH783" t="str">
            <v>WA</v>
          </cell>
          <cell r="CI783" t="str">
            <v>Side-by-Side w/ TTD Ice</v>
          </cell>
          <cell r="CJ783">
            <v>51999.824999999997</v>
          </cell>
          <cell r="CK783" t="b">
            <v>0</v>
          </cell>
          <cell r="CZ783">
            <v>2079.9929999999999</v>
          </cell>
          <cell r="DA783" t="str">
            <v>WA</v>
          </cell>
          <cell r="DC783" t="str">
            <v>Vertical Axis</v>
          </cell>
          <cell r="DG783" t="str">
            <v>Electric</v>
          </cell>
          <cell r="DH783">
            <v>3785.7640000000001</v>
          </cell>
          <cell r="DI783" t="str">
            <v>ID</v>
          </cell>
          <cell r="DL783" t="str">
            <v>Electric</v>
          </cell>
          <cell r="DM783" t="str">
            <v>Electric</v>
          </cell>
          <cell r="DN783">
            <v>1904.288</v>
          </cell>
          <cell r="DO783" t="str">
            <v>WA</v>
          </cell>
          <cell r="DS783">
            <v>4956.4930000000004</v>
          </cell>
          <cell r="DT783" t="str">
            <v>WA</v>
          </cell>
          <cell r="DU783" t="str">
            <v>32to46</v>
          </cell>
          <cell r="DX783" t="b">
            <v>0</v>
          </cell>
          <cell r="DY783">
            <v>4956.4930000000004</v>
          </cell>
          <cell r="DZ783" t="str">
            <v>WA</v>
          </cell>
          <cell r="EC783" t="str">
            <v>Laptop</v>
          </cell>
          <cell r="ED783">
            <v>1524.7619999999999</v>
          </cell>
          <cell r="EE783" t="str">
            <v>WA</v>
          </cell>
          <cell r="EH783" t="str">
            <v>le20</v>
          </cell>
          <cell r="EI783">
            <v>1904.288</v>
          </cell>
          <cell r="EJ783" t="str">
            <v>WA</v>
          </cell>
          <cell r="ES783">
            <v>2079.9929999999999</v>
          </cell>
          <cell r="ET783" t="str">
            <v>WA</v>
          </cell>
          <cell r="EZ783" t="str">
            <v>OR</v>
          </cell>
          <cell r="FA783" t="str">
            <v>Kitchen</v>
          </cell>
          <cell r="FB783">
            <v>554619.04</v>
          </cell>
          <cell r="FC783">
            <v>1906502.9500000002</v>
          </cell>
          <cell r="FI783" t="str">
            <v>OR</v>
          </cell>
          <cell r="FJ783" t="str">
            <v>Bedrooms</v>
          </cell>
          <cell r="FK783" t="str">
            <v>EISAq</v>
          </cell>
          <cell r="FL783">
            <v>367435.114</v>
          </cell>
          <cell r="FS783" t="str">
            <v>WA</v>
          </cell>
          <cell r="FT783" t="str">
            <v>EISAq</v>
          </cell>
          <cell r="FV783">
            <v>467237.386</v>
          </cell>
          <cell r="GD783" t="str">
            <v>WA</v>
          </cell>
          <cell r="GE783">
            <v>2443201.5040000002</v>
          </cell>
          <cell r="GF783">
            <v>3199203.84</v>
          </cell>
          <cell r="GI783">
            <v>2</v>
          </cell>
          <cell r="GJ783">
            <v>3</v>
          </cell>
          <cell r="GK783" t="str">
            <v>WA</v>
          </cell>
          <cell r="GL783">
            <v>1904.288</v>
          </cell>
          <cell r="GM783" t="str">
            <v>Pre 1980</v>
          </cell>
          <cell r="GN783">
            <v>0</v>
          </cell>
          <cell r="GQ783">
            <v>12424170.954144001</v>
          </cell>
          <cell r="GR783">
            <v>1518641.11568</v>
          </cell>
          <cell r="GU783" t="str">
            <v>Heat Pump (Central System)</v>
          </cell>
          <cell r="GX783" t="str">
            <v>None</v>
          </cell>
          <cell r="GY783" t="str">
            <v>WA</v>
          </cell>
          <cell r="GZ783">
            <v>1039.99670410156</v>
          </cell>
        </row>
        <row r="784">
          <cell r="AD784" t="str">
            <v>MT</v>
          </cell>
          <cell r="AH784" t="str">
            <v>MT</v>
          </cell>
          <cell r="AI784" t="str">
            <v>1993-2006</v>
          </cell>
          <cell r="AJ784">
            <v>2130.886</v>
          </cell>
          <cell r="AK784" t="b">
            <v>1</v>
          </cell>
          <cell r="AN784" t="str">
            <v>WA</v>
          </cell>
          <cell r="AO784" t="str">
            <v>Natural Gas Other</v>
          </cell>
          <cell r="AP784" t="str">
            <v>Pre 1980</v>
          </cell>
          <cell r="AQ784" t="str">
            <v>Crawlspace</v>
          </cell>
          <cell r="AR784">
            <v>1464.69372558594</v>
          </cell>
          <cell r="AU784" t="str">
            <v>No</v>
          </cell>
          <cell r="AV784" t="b">
            <v>0</v>
          </cell>
          <cell r="AX784">
            <v>1830867.1569824249</v>
          </cell>
          <cell r="AY784" t="b">
            <v>0</v>
          </cell>
          <cell r="AZ784">
            <v>313750.87120278378</v>
          </cell>
          <cell r="BA784" t="str">
            <v/>
          </cell>
          <cell r="BB784" t="str">
            <v/>
          </cell>
          <cell r="BC784">
            <v>0.99999981264751547</v>
          </cell>
          <cell r="BU784" t="str">
            <v>WA</v>
          </cell>
          <cell r="BV784" t="str">
            <v>Pre 1980</v>
          </cell>
          <cell r="BW784" t="str">
            <v>Electric Storage - Inside Conditioned Space</v>
          </cell>
          <cell r="BY784">
            <v>1904.288</v>
          </cell>
          <cell r="BZ784" t="str">
            <v>le55</v>
          </cell>
          <cell r="CF784" t="str">
            <v>Conditioned</v>
          </cell>
          <cell r="CG784">
            <v>12271.31</v>
          </cell>
          <cell r="CH784" t="str">
            <v>WA</v>
          </cell>
          <cell r="CI784" t="str">
            <v>Top-Freezer w/o TTD Ice</v>
          </cell>
          <cell r="CJ784">
            <v>159527.03</v>
          </cell>
          <cell r="CK784" t="b">
            <v>0</v>
          </cell>
          <cell r="CZ784">
            <v>1144.6790000000001</v>
          </cell>
          <cell r="DA784" t="str">
            <v>MT</v>
          </cell>
          <cell r="DC784" t="str">
            <v>Unknown</v>
          </cell>
          <cell r="DG784" t="str">
            <v>Electric</v>
          </cell>
          <cell r="DH784">
            <v>8559.1039999999994</v>
          </cell>
          <cell r="DI784" t="str">
            <v>OR</v>
          </cell>
          <cell r="DL784" t="str">
            <v>Gas</v>
          </cell>
          <cell r="DM784" t="str">
            <v>Gas</v>
          </cell>
          <cell r="DN784">
            <v>3785.7640000000001</v>
          </cell>
          <cell r="DO784" t="str">
            <v>ID</v>
          </cell>
          <cell r="DS784">
            <v>2003.7159999999999</v>
          </cell>
          <cell r="DT784" t="str">
            <v>WA</v>
          </cell>
          <cell r="DU784" t="str">
            <v>gt46</v>
          </cell>
          <cell r="DX784" t="b">
            <v>0</v>
          </cell>
          <cell r="DY784">
            <v>4956.4930000000004</v>
          </cell>
          <cell r="DZ784" t="str">
            <v>WA</v>
          </cell>
          <cell r="EC784" t="str">
            <v>Desktop</v>
          </cell>
          <cell r="ED784">
            <v>1524.7619999999999</v>
          </cell>
          <cell r="EE784" t="str">
            <v>WA</v>
          </cell>
          <cell r="EH784" t="str">
            <v>gt20</v>
          </cell>
          <cell r="EI784">
            <v>2130.886</v>
          </cell>
          <cell r="EJ784" t="str">
            <v>MT</v>
          </cell>
          <cell r="ES784">
            <v>3785.7640000000001</v>
          </cell>
          <cell r="ET784" t="str">
            <v>ID</v>
          </cell>
          <cell r="EZ784" t="str">
            <v>OR</v>
          </cell>
          <cell r="FA784" t="str">
            <v>Living Room/Family Room</v>
          </cell>
          <cell r="FB784">
            <v>1747049.976</v>
          </cell>
          <cell r="FC784">
            <v>1386547.6</v>
          </cell>
          <cell r="FI784" t="str">
            <v>OR</v>
          </cell>
          <cell r="FJ784" t="str">
            <v>Bedrooms</v>
          </cell>
          <cell r="FK784" t="str">
            <v>EISAx</v>
          </cell>
          <cell r="FL784">
            <v>277309.52</v>
          </cell>
          <cell r="FS784" t="str">
            <v>WA</v>
          </cell>
          <cell r="FT784" t="str">
            <v>EISAx</v>
          </cell>
          <cell r="FV784">
            <v>219704.1</v>
          </cell>
          <cell r="GD784" t="str">
            <v>MT</v>
          </cell>
          <cell r="GE784">
            <v>2493136.62</v>
          </cell>
          <cell r="GF784">
            <v>1789944.24</v>
          </cell>
          <cell r="GI784">
            <v>2</v>
          </cell>
          <cell r="GJ784">
            <v>1</v>
          </cell>
          <cell r="GK784" t="str">
            <v>MT</v>
          </cell>
          <cell r="GL784">
            <v>2130.886</v>
          </cell>
          <cell r="GM784" t="str">
            <v>1993-2006</v>
          </cell>
          <cell r="GN784">
            <v>0</v>
          </cell>
          <cell r="GQ784">
            <v>16396681.927991999</v>
          </cell>
          <cell r="GR784">
            <v>1258053.7855399998</v>
          </cell>
          <cell r="GU784" t="str">
            <v>Other</v>
          </cell>
          <cell r="GX784" t="str">
            <v>Baseboard/Wall/Radiant</v>
          </cell>
          <cell r="GY784" t="str">
            <v>OR</v>
          </cell>
          <cell r="GZ784">
            <v>1612.69177246094</v>
          </cell>
        </row>
        <row r="785">
          <cell r="AD785" t="str">
            <v>MT</v>
          </cell>
          <cell r="AH785" t="str">
            <v>MT</v>
          </cell>
          <cell r="AI785" t="str">
            <v>Pre 1980</v>
          </cell>
          <cell r="AJ785">
            <v>2130.886</v>
          </cell>
          <cell r="AK785" t="b">
            <v>1</v>
          </cell>
          <cell r="AN785" t="str">
            <v>WA</v>
          </cell>
          <cell r="AO785" t="str">
            <v>Natural Gas FAF</v>
          </cell>
          <cell r="AP785" t="str">
            <v>Pre 1980</v>
          </cell>
          <cell r="AQ785" t="str">
            <v>Crawlspace</v>
          </cell>
          <cell r="AR785">
            <v>1464.69372558594</v>
          </cell>
          <cell r="AU785" t="str">
            <v>No</v>
          </cell>
          <cell r="AV785" t="b">
            <v>1</v>
          </cell>
          <cell r="AX785">
            <v>1830867.1569824249</v>
          </cell>
          <cell r="AY785" t="b">
            <v>0</v>
          </cell>
          <cell r="AZ785">
            <v>313750.87120278378</v>
          </cell>
          <cell r="BA785">
            <v>1</v>
          </cell>
          <cell r="BB785">
            <v>1464.69372558594</v>
          </cell>
          <cell r="BC785">
            <v>0.99999981264751547</v>
          </cell>
          <cell r="BU785" t="str">
            <v>WA</v>
          </cell>
          <cell r="BV785" t="str">
            <v>Pre 1980</v>
          </cell>
          <cell r="BW785" t="str">
            <v>Electric Storage - Inside Conditioned Space</v>
          </cell>
          <cell r="BY785">
            <v>1904.288</v>
          </cell>
          <cell r="BZ785" t="str">
            <v>le55</v>
          </cell>
          <cell r="CF785" t="str">
            <v>Conditioned</v>
          </cell>
          <cell r="CG785">
            <v>1904.288</v>
          </cell>
          <cell r="CH785" t="str">
            <v>WA</v>
          </cell>
          <cell r="CI785" t="str">
            <v>Top-Freezer w/o TTD Ice</v>
          </cell>
          <cell r="CJ785">
            <v>39990.048000000003</v>
          </cell>
          <cell r="CK785" t="b">
            <v>0</v>
          </cell>
          <cell r="CZ785">
            <v>1925.059</v>
          </cell>
          <cell r="DA785" t="str">
            <v>OR</v>
          </cell>
          <cell r="DC785" t="str">
            <v>Vertical Axis</v>
          </cell>
          <cell r="DG785" t="str">
            <v>Electric</v>
          </cell>
          <cell r="DH785">
            <v>2079.9929999999999</v>
          </cell>
          <cell r="DI785" t="str">
            <v>WA</v>
          </cell>
          <cell r="DL785" t="str">
            <v>Electric</v>
          </cell>
          <cell r="DM785" t="str">
            <v>Gas</v>
          </cell>
          <cell r="DN785">
            <v>2130.886</v>
          </cell>
          <cell r="DO785" t="str">
            <v>MT</v>
          </cell>
          <cell r="DS785">
            <v>2003.7159999999999</v>
          </cell>
          <cell r="DT785" t="str">
            <v>WA</v>
          </cell>
          <cell r="DU785" t="str">
            <v>lt32</v>
          </cell>
          <cell r="DX785" t="b">
            <v>0</v>
          </cell>
          <cell r="DY785">
            <v>4956.4930000000004</v>
          </cell>
          <cell r="DZ785" t="str">
            <v>WA</v>
          </cell>
          <cell r="EC785" t="str">
            <v>Desktop</v>
          </cell>
          <cell r="ED785">
            <v>1524.7619999999999</v>
          </cell>
          <cell r="EE785" t="str">
            <v>WA</v>
          </cell>
          <cell r="EH785" t="str">
            <v>le20</v>
          </cell>
          <cell r="EI785">
            <v>3785.7640000000001</v>
          </cell>
          <cell r="EJ785" t="str">
            <v>ID</v>
          </cell>
          <cell r="ES785">
            <v>2079.9929999999999</v>
          </cell>
          <cell r="ET785" t="str">
            <v>WA</v>
          </cell>
          <cell r="EZ785" t="str">
            <v>OR</v>
          </cell>
          <cell r="FA785" t="str">
            <v>Other</v>
          </cell>
          <cell r="FB785">
            <v>415964.28</v>
          </cell>
          <cell r="FC785">
            <v>450627.97000000003</v>
          </cell>
          <cell r="FI785" t="str">
            <v>OR</v>
          </cell>
          <cell r="FJ785" t="str">
            <v>Exterior</v>
          </cell>
          <cell r="FK785" t="str">
            <v>EISAnqnx</v>
          </cell>
          <cell r="FL785">
            <v>2079821.4000000001</v>
          </cell>
          <cell r="FS785" t="str">
            <v>WA</v>
          </cell>
          <cell r="FT785" t="str">
            <v>EISAnqnx</v>
          </cell>
          <cell r="FV785">
            <v>1092025.22</v>
          </cell>
          <cell r="GD785" t="str">
            <v>MT</v>
          </cell>
          <cell r="GE785">
            <v>8740894.3719999995</v>
          </cell>
          <cell r="GF785">
            <v>6188092.9440000001</v>
          </cell>
          <cell r="GI785">
            <v>3</v>
          </cell>
          <cell r="GJ785">
            <v>2</v>
          </cell>
          <cell r="GK785" t="str">
            <v>MT</v>
          </cell>
          <cell r="GL785">
            <v>2130.886</v>
          </cell>
          <cell r="GM785" t="str">
            <v>Pre 1980</v>
          </cell>
          <cell r="GN785">
            <v>0</v>
          </cell>
          <cell r="GQ785">
            <v>16829716.319139998</v>
          </cell>
          <cell r="GR785">
            <v>1190557.9714900001</v>
          </cell>
          <cell r="GU785" t="str">
            <v>Other</v>
          </cell>
          <cell r="GX785" t="str">
            <v>Oil FAF</v>
          </cell>
          <cell r="GY785" t="str">
            <v>OR</v>
          </cell>
          <cell r="GZ785">
            <v>1612.69177246094</v>
          </cell>
        </row>
        <row r="786">
          <cell r="AD786" t="str">
            <v>WA</v>
          </cell>
          <cell r="AH786" t="str">
            <v>WA</v>
          </cell>
          <cell r="AI786" t="str">
            <v>1993-2006</v>
          </cell>
          <cell r="AJ786">
            <v>1904.288</v>
          </cell>
          <cell r="AK786" t="b">
            <v>1</v>
          </cell>
          <cell r="AN786" t="str">
            <v>WA</v>
          </cell>
          <cell r="AO786" t="str">
            <v>Other</v>
          </cell>
          <cell r="AP786" t="str">
            <v>Pre 1980</v>
          </cell>
          <cell r="AQ786" t="str">
            <v>Slab on Grade</v>
          </cell>
          <cell r="AR786">
            <v>4956.49267578125</v>
          </cell>
          <cell r="AU786" t="str">
            <v>No</v>
          </cell>
          <cell r="AV786" t="b">
            <v>0</v>
          </cell>
          <cell r="AX786">
            <v>11836104.509765625</v>
          </cell>
          <cell r="AY786" t="b">
            <v>0</v>
          </cell>
          <cell r="AZ786">
            <v>14486588.968139648</v>
          </cell>
          <cell r="BA786" t="str">
            <v/>
          </cell>
          <cell r="BB786" t="str">
            <v/>
          </cell>
          <cell r="BC786">
            <v>0.99999993458706582</v>
          </cell>
          <cell r="BU786" t="str">
            <v>ID</v>
          </cell>
          <cell r="BV786" t="str">
            <v>Pre 1980</v>
          </cell>
          <cell r="BW786" t="str">
            <v>Electric Storage - Inside Conditioned Space</v>
          </cell>
          <cell r="BY786">
            <v>3785.7640000000001</v>
          </cell>
          <cell r="BZ786" t="str">
            <v>le55</v>
          </cell>
          <cell r="CF786" t="str">
            <v>Unconditioned</v>
          </cell>
          <cell r="CG786">
            <v>1904.288</v>
          </cell>
          <cell r="CH786" t="str">
            <v>WA</v>
          </cell>
          <cell r="CI786" t="str">
            <v>Top-Freezer w/o TTD Ice</v>
          </cell>
          <cell r="CJ786">
            <v>39990.048000000003</v>
          </cell>
          <cell r="CK786" t="b">
            <v>0</v>
          </cell>
          <cell r="CZ786">
            <v>1612.692</v>
          </cell>
          <cell r="DA786" t="str">
            <v>OR</v>
          </cell>
          <cell r="DC786" t="str">
            <v>Vertical Axis</v>
          </cell>
          <cell r="DG786" t="str">
            <v>Electric</v>
          </cell>
          <cell r="DH786">
            <v>1144.6790000000001</v>
          </cell>
          <cell r="DI786" t="str">
            <v>MT</v>
          </cell>
          <cell r="DL786" t="str">
            <v>Electric</v>
          </cell>
          <cell r="DM786" t="str">
            <v>Electric</v>
          </cell>
          <cell r="DN786">
            <v>1192.4649999999999</v>
          </cell>
          <cell r="DO786" t="str">
            <v>ID</v>
          </cell>
          <cell r="DS786">
            <v>6932.7380000000003</v>
          </cell>
          <cell r="DT786" t="str">
            <v>OR</v>
          </cell>
          <cell r="DU786" t="str">
            <v>lt32</v>
          </cell>
          <cell r="DX786" t="b">
            <v>0</v>
          </cell>
          <cell r="DY786">
            <v>4956.4930000000004</v>
          </cell>
          <cell r="DZ786" t="str">
            <v>WA</v>
          </cell>
          <cell r="EC786" t="str">
            <v>Laptop</v>
          </cell>
          <cell r="ED786">
            <v>4956.4930000000004</v>
          </cell>
          <cell r="EE786" t="str">
            <v>WA</v>
          </cell>
          <cell r="EH786" t="str">
            <v>le20</v>
          </cell>
          <cell r="EI786">
            <v>1612.692</v>
          </cell>
          <cell r="EJ786" t="str">
            <v>OR</v>
          </cell>
          <cell r="ES786">
            <v>2130.886</v>
          </cell>
          <cell r="ET786" t="str">
            <v>MT</v>
          </cell>
          <cell r="EZ786" t="str">
            <v>WA</v>
          </cell>
          <cell r="FA786" t="str">
            <v>Bathroom</v>
          </cell>
          <cell r="FB786">
            <v>2899548.4050000003</v>
          </cell>
          <cell r="FC786">
            <v>852516.79600000009</v>
          </cell>
          <cell r="FI786" t="str">
            <v>OR</v>
          </cell>
          <cell r="FJ786" t="str">
            <v>Exterior</v>
          </cell>
          <cell r="FK786" t="str">
            <v>EISAx</v>
          </cell>
          <cell r="FL786">
            <v>2426458.3000000003</v>
          </cell>
          <cell r="FS786" t="str">
            <v>WA</v>
          </cell>
          <cell r="FT786" t="str">
            <v>EISAq</v>
          </cell>
          <cell r="FV786">
            <v>220408.75999999998</v>
          </cell>
          <cell r="GD786" t="str">
            <v>WA</v>
          </cell>
          <cell r="GE786">
            <v>4977808.8320000004</v>
          </cell>
          <cell r="GF786">
            <v>4494119.68</v>
          </cell>
          <cell r="GI786">
            <v>1</v>
          </cell>
          <cell r="GJ786">
            <v>3</v>
          </cell>
          <cell r="GK786" t="str">
            <v>WA</v>
          </cell>
          <cell r="GL786">
            <v>1904.288</v>
          </cell>
          <cell r="GM786" t="str">
            <v>1993-2006</v>
          </cell>
          <cell r="GN786">
            <v>-1</v>
          </cell>
          <cell r="GQ786">
            <v>11185448.748736</v>
          </cell>
          <cell r="GR786">
            <v>2427085.5146560003</v>
          </cell>
          <cell r="GU786" t="str">
            <v>Natural Gas Other</v>
          </cell>
          <cell r="GX786" t="str">
            <v>Natural Gas Other</v>
          </cell>
          <cell r="GY786" t="str">
            <v>MT</v>
          </cell>
          <cell r="GZ786">
            <v>2130.88647460938</v>
          </cell>
        </row>
        <row r="787">
          <cell r="AD787" t="str">
            <v>ID</v>
          </cell>
          <cell r="AH787" t="str">
            <v>ID</v>
          </cell>
          <cell r="AI787" t="str">
            <v>1993-2006</v>
          </cell>
          <cell r="AJ787">
            <v>3785.7640000000001</v>
          </cell>
          <cell r="AK787" t="b">
            <v>1</v>
          </cell>
          <cell r="AN787" t="str">
            <v>WA</v>
          </cell>
          <cell r="AO787" t="str">
            <v>Other</v>
          </cell>
          <cell r="AP787" t="str">
            <v>Pre 1980</v>
          </cell>
          <cell r="AQ787" t="str">
            <v>Slab on Grade</v>
          </cell>
          <cell r="AR787">
            <v>4956.49267578125</v>
          </cell>
          <cell r="AU787" t="str">
            <v>No</v>
          </cell>
          <cell r="AV787" t="b">
            <v>0</v>
          </cell>
          <cell r="AX787">
            <v>11836104.509765625</v>
          </cell>
          <cell r="AY787" t="b">
            <v>0</v>
          </cell>
          <cell r="AZ787">
            <v>14486588.968139648</v>
          </cell>
          <cell r="BA787" t="str">
            <v/>
          </cell>
          <cell r="BB787" t="str">
            <v/>
          </cell>
          <cell r="BC787">
            <v>0.99999993458706582</v>
          </cell>
          <cell r="BU787" t="str">
            <v>ID</v>
          </cell>
          <cell r="BV787" t="str">
            <v>Pre 1980</v>
          </cell>
          <cell r="BW787" t="str">
            <v>Gas Storage Inside Conditioned Space</v>
          </cell>
          <cell r="BY787">
            <v>3785.7640000000001</v>
          </cell>
          <cell r="BZ787" t="str">
            <v>le55</v>
          </cell>
          <cell r="CF787" t="str">
            <v>Conditioned</v>
          </cell>
          <cell r="CG787">
            <v>6932.7380000000003</v>
          </cell>
          <cell r="CH787" t="str">
            <v>OR</v>
          </cell>
          <cell r="CI787" t="str">
            <v>Side-by-Side w/ TTD Ice</v>
          </cell>
          <cell r="CJ787">
            <v>152520.236</v>
          </cell>
          <cell r="CK787" t="b">
            <v>0</v>
          </cell>
          <cell r="CZ787">
            <v>1904.288</v>
          </cell>
          <cell r="DA787" t="str">
            <v>WA</v>
          </cell>
          <cell r="DC787" t="str">
            <v>Vertical Axis</v>
          </cell>
          <cell r="DG787" t="str">
            <v>Electric</v>
          </cell>
          <cell r="DH787">
            <v>1925.059</v>
          </cell>
          <cell r="DI787" t="str">
            <v>OR</v>
          </cell>
          <cell r="DL787" t="str">
            <v>Electric</v>
          </cell>
          <cell r="DM787" t="str">
            <v>Electric</v>
          </cell>
          <cell r="DN787">
            <v>3785.7640000000001</v>
          </cell>
          <cell r="DO787" t="str">
            <v>ID</v>
          </cell>
          <cell r="DS787">
            <v>6932.7380000000003</v>
          </cell>
          <cell r="DT787" t="str">
            <v>OR</v>
          </cell>
          <cell r="DU787" t="str">
            <v>lt32</v>
          </cell>
          <cell r="DX787" t="b">
            <v>0</v>
          </cell>
          <cell r="DY787">
            <v>4956.4930000000004</v>
          </cell>
          <cell r="DZ787" t="str">
            <v>WA</v>
          </cell>
          <cell r="EC787" t="str">
            <v>Laptop</v>
          </cell>
          <cell r="ED787">
            <v>4956.4930000000004</v>
          </cell>
          <cell r="EE787" t="str">
            <v>WA</v>
          </cell>
          <cell r="EH787" t="str">
            <v>le20</v>
          </cell>
          <cell r="EI787">
            <v>3785.7640000000001</v>
          </cell>
          <cell r="EJ787" t="str">
            <v>ID</v>
          </cell>
          <cell r="ES787">
            <v>12271.31</v>
          </cell>
          <cell r="ET787" t="str">
            <v>WA</v>
          </cell>
          <cell r="EZ787" t="str">
            <v>WA</v>
          </cell>
          <cell r="FA787" t="str">
            <v>Bedrooms</v>
          </cell>
          <cell r="FB787">
            <v>1759555.0150000001</v>
          </cell>
          <cell r="FC787">
            <v>1120167.4180000001</v>
          </cell>
          <cell r="FI787" t="str">
            <v>OR</v>
          </cell>
          <cell r="FJ787" t="str">
            <v>Garage</v>
          </cell>
          <cell r="FK787" t="str">
            <v>EISAq</v>
          </cell>
          <cell r="FL787">
            <v>3882333.2800000003</v>
          </cell>
          <cell r="FS787" t="str">
            <v>WA</v>
          </cell>
          <cell r="FT787" t="str">
            <v>EISAx</v>
          </cell>
          <cell r="FV787">
            <v>1222266.76</v>
          </cell>
          <cell r="GD787" t="str">
            <v>ID</v>
          </cell>
          <cell r="GE787">
            <v>10486566.280000001</v>
          </cell>
          <cell r="GF787">
            <v>6360083.5200000005</v>
          </cell>
          <cell r="GI787">
            <v>3</v>
          </cell>
          <cell r="GJ787">
            <v>1</v>
          </cell>
          <cell r="GK787" t="str">
            <v>ID</v>
          </cell>
          <cell r="GL787">
            <v>3785.7640000000001</v>
          </cell>
          <cell r="GM787" t="str">
            <v>1993-2006</v>
          </cell>
          <cell r="GN787">
            <v>-1</v>
          </cell>
          <cell r="GQ787">
            <v>24699509.280131999</v>
          </cell>
          <cell r="GR787">
            <v>3019090.0035399999</v>
          </cell>
          <cell r="GU787" t="str">
            <v>Natural Gas Other</v>
          </cell>
          <cell r="GX787" t="str">
            <v>Wood</v>
          </cell>
          <cell r="GY787" t="str">
            <v>ID</v>
          </cell>
          <cell r="GZ787">
            <v>1192.46508789063</v>
          </cell>
        </row>
        <row r="788">
          <cell r="AD788" t="str">
            <v>ID</v>
          </cell>
          <cell r="AH788" t="str">
            <v>ID</v>
          </cell>
          <cell r="AI788" t="str">
            <v>1980-1992</v>
          </cell>
          <cell r="AJ788">
            <v>3785.7640000000001</v>
          </cell>
          <cell r="AK788" t="b">
            <v>1</v>
          </cell>
          <cell r="AN788" t="str">
            <v>WA</v>
          </cell>
          <cell r="AO788" t="str">
            <v>Other</v>
          </cell>
          <cell r="AP788" t="str">
            <v>Pre 1980</v>
          </cell>
          <cell r="AQ788" t="str">
            <v>Slab on Grade</v>
          </cell>
          <cell r="AR788">
            <v>4956.49267578125</v>
          </cell>
          <cell r="AU788" t="str">
            <v>No</v>
          </cell>
          <cell r="AV788" t="b">
            <v>0</v>
          </cell>
          <cell r="AX788">
            <v>11836104.509765625</v>
          </cell>
          <cell r="AY788" t="b">
            <v>0</v>
          </cell>
          <cell r="AZ788">
            <v>14486588.968139648</v>
          </cell>
          <cell r="BA788" t="str">
            <v/>
          </cell>
          <cell r="BB788" t="str">
            <v/>
          </cell>
          <cell r="BC788">
            <v>0.99999993458706582</v>
          </cell>
          <cell r="BU788" t="str">
            <v>MT</v>
          </cell>
          <cell r="BV788" t="str">
            <v>1993-2006</v>
          </cell>
          <cell r="BW788" t="str">
            <v>Gas Storage Inside Conditioned Space</v>
          </cell>
          <cell r="BY788">
            <v>2130.886</v>
          </cell>
          <cell r="BZ788" t="str">
            <v/>
          </cell>
          <cell r="CF788" t="str">
            <v>Conditioned</v>
          </cell>
          <cell r="CG788">
            <v>3785.7640000000001</v>
          </cell>
          <cell r="CH788" t="str">
            <v>ID</v>
          </cell>
          <cell r="CI788" t="str">
            <v>Top-Freezer w/o TTD Ice</v>
          </cell>
          <cell r="CJ788">
            <v>49214.932000000001</v>
          </cell>
          <cell r="CK788" t="b">
            <v>0</v>
          </cell>
          <cell r="CZ788">
            <v>2079.9929999999999</v>
          </cell>
          <cell r="DA788" t="str">
            <v>WA</v>
          </cell>
          <cell r="DC788" t="str">
            <v>Vertical Axis</v>
          </cell>
          <cell r="DG788" t="str">
            <v>Electric</v>
          </cell>
          <cell r="DH788">
            <v>1612.692</v>
          </cell>
          <cell r="DI788" t="str">
            <v>OR</v>
          </cell>
          <cell r="DL788" t="str">
            <v>Electric</v>
          </cell>
          <cell r="DM788" t="str">
            <v>Electric</v>
          </cell>
          <cell r="DN788">
            <v>1612.692</v>
          </cell>
          <cell r="DO788" t="str">
            <v>OR</v>
          </cell>
          <cell r="DS788">
            <v>6932.7380000000003</v>
          </cell>
          <cell r="DT788" t="str">
            <v>OR</v>
          </cell>
          <cell r="DU788" t="str">
            <v>gt46</v>
          </cell>
          <cell r="DX788" t="b">
            <v>0</v>
          </cell>
          <cell r="DY788">
            <v>1524.7619999999999</v>
          </cell>
          <cell r="DZ788" t="str">
            <v>WA</v>
          </cell>
          <cell r="EC788" t="str">
            <v>Laptop</v>
          </cell>
          <cell r="ED788">
            <v>2003.7159999999999</v>
          </cell>
          <cell r="EE788" t="str">
            <v>WA</v>
          </cell>
          <cell r="EH788" t="str">
            <v>le20</v>
          </cell>
          <cell r="EI788">
            <v>3785.7640000000001</v>
          </cell>
          <cell r="EJ788" t="str">
            <v>ID</v>
          </cell>
          <cell r="ES788">
            <v>2079.9929999999999</v>
          </cell>
          <cell r="ET788" t="str">
            <v>WA</v>
          </cell>
          <cell r="EZ788" t="str">
            <v>WA</v>
          </cell>
          <cell r="FA788" t="str">
            <v>Exterior</v>
          </cell>
          <cell r="FB788">
            <v>1189558.32</v>
          </cell>
          <cell r="FC788">
            <v>9288467.8820000011</v>
          </cell>
          <cell r="FI788" t="str">
            <v>OR</v>
          </cell>
          <cell r="FJ788" t="str">
            <v>Kitchen</v>
          </cell>
          <cell r="FK788" t="str">
            <v>EISAq</v>
          </cell>
          <cell r="FL788">
            <v>2079821.4000000001</v>
          </cell>
          <cell r="FS788" t="str">
            <v>WA</v>
          </cell>
          <cell r="FT788" t="str">
            <v>EISAnqnx</v>
          </cell>
          <cell r="FV788">
            <v>1683121.44</v>
          </cell>
          <cell r="GD788" t="str">
            <v>ID</v>
          </cell>
          <cell r="GE788">
            <v>4353628.6000000006</v>
          </cell>
          <cell r="GF788">
            <v>4535345.2719999999</v>
          </cell>
          <cell r="GI788">
            <v>2</v>
          </cell>
          <cell r="GJ788">
            <v>2</v>
          </cell>
          <cell r="GK788" t="str">
            <v>ID</v>
          </cell>
          <cell r="GL788">
            <v>3785.7640000000001</v>
          </cell>
          <cell r="GM788" t="str">
            <v>1980-1992</v>
          </cell>
          <cell r="GN788">
            <v>0</v>
          </cell>
          <cell r="GQ788">
            <v>27089931.528068002</v>
          </cell>
          <cell r="GR788">
            <v>2334841.5537700001</v>
          </cell>
          <cell r="GU788" t="str">
            <v>Heat Pump (Central System)</v>
          </cell>
          <cell r="GX788" t="str">
            <v>None</v>
          </cell>
          <cell r="GY788" t="str">
            <v>OR</v>
          </cell>
          <cell r="GZ788">
            <v>1612.69177246094</v>
          </cell>
        </row>
        <row r="789">
          <cell r="AD789" t="str">
            <v>OR</v>
          </cell>
          <cell r="AH789" t="str">
            <v>OR</v>
          </cell>
          <cell r="AI789" t="str">
            <v>Pre 1980</v>
          </cell>
          <cell r="AJ789">
            <v>8559.1039999999994</v>
          </cell>
          <cell r="AK789" t="b">
            <v>1</v>
          </cell>
          <cell r="AN789" t="str">
            <v>WA</v>
          </cell>
          <cell r="AO789" t="str">
            <v>Baseboard/Wall/Radiant</v>
          </cell>
          <cell r="AP789" t="str">
            <v>Pre 1980</v>
          </cell>
          <cell r="AQ789" t="str">
            <v>Slab on Grade</v>
          </cell>
          <cell r="AR789">
            <v>4956.49267578125</v>
          </cell>
          <cell r="AU789" t="str">
            <v>No</v>
          </cell>
          <cell r="AV789" t="b">
            <v>0</v>
          </cell>
          <cell r="AX789">
            <v>11836104.509765625</v>
          </cell>
          <cell r="AY789" t="b">
            <v>0</v>
          </cell>
          <cell r="AZ789">
            <v>14486588.968139648</v>
          </cell>
          <cell r="BA789" t="str">
            <v/>
          </cell>
          <cell r="BB789" t="str">
            <v/>
          </cell>
          <cell r="BC789">
            <v>0.99999993458706582</v>
          </cell>
          <cell r="BU789" t="str">
            <v>ID</v>
          </cell>
          <cell r="BV789" t="str">
            <v>1993-2006</v>
          </cell>
          <cell r="BW789" t="str">
            <v>Electric HPWH - Outside Conditioned Space - Buffered</v>
          </cell>
          <cell r="BY789">
            <v>1192.4649999999999</v>
          </cell>
          <cell r="BZ789" t="str">
            <v>gt55</v>
          </cell>
          <cell r="CF789" t="str">
            <v>Conditioned</v>
          </cell>
          <cell r="CG789">
            <v>1144.6790000000001</v>
          </cell>
          <cell r="CH789" t="str">
            <v>MT</v>
          </cell>
          <cell r="CI789" t="str">
            <v>Bottom-Freezer (Including French Door) w/o TTD Ice</v>
          </cell>
          <cell r="CJ789">
            <v>25182.938000000002</v>
          </cell>
          <cell r="CK789" t="b">
            <v>0</v>
          </cell>
          <cell r="CZ789">
            <v>2130.886</v>
          </cell>
          <cell r="DA789" t="str">
            <v>MT</v>
          </cell>
          <cell r="DC789" t="str">
            <v>Vertical Axis</v>
          </cell>
          <cell r="DG789" t="str">
            <v>Electric</v>
          </cell>
          <cell r="DH789">
            <v>1904.288</v>
          </cell>
          <cell r="DI789" t="str">
            <v>WA</v>
          </cell>
          <cell r="DL789" t="str">
            <v>Electric</v>
          </cell>
          <cell r="DM789" t="str">
            <v>Electric</v>
          </cell>
          <cell r="DN789">
            <v>2079.9929999999999</v>
          </cell>
          <cell r="DO789" t="str">
            <v>WA</v>
          </cell>
          <cell r="DS789">
            <v>6932.7380000000003</v>
          </cell>
          <cell r="DT789" t="str">
            <v>OR</v>
          </cell>
          <cell r="DU789" t="str">
            <v>gt46</v>
          </cell>
          <cell r="DX789" t="b">
            <v>1</v>
          </cell>
          <cell r="DY789">
            <v>2003.7159999999999</v>
          </cell>
          <cell r="DZ789" t="str">
            <v>WA</v>
          </cell>
          <cell r="EC789" t="str">
            <v>Desktop</v>
          </cell>
          <cell r="ED789">
            <v>2003.7159999999999</v>
          </cell>
          <cell r="EE789" t="str">
            <v>WA</v>
          </cell>
          <cell r="EH789" t="str">
            <v>le20</v>
          </cell>
          <cell r="EI789">
            <v>1192.4649999999999</v>
          </cell>
          <cell r="EJ789" t="str">
            <v>ID</v>
          </cell>
          <cell r="ES789">
            <v>2130.886</v>
          </cell>
          <cell r="ET789" t="str">
            <v>MT</v>
          </cell>
          <cell r="EZ789" t="str">
            <v>WA</v>
          </cell>
          <cell r="FA789" t="str">
            <v>Garage</v>
          </cell>
          <cell r="FB789">
            <v>2279986.7800000003</v>
          </cell>
          <cell r="FC789">
            <v>3107721.111</v>
          </cell>
          <cell r="FI789" t="str">
            <v>OR</v>
          </cell>
          <cell r="FJ789" t="str">
            <v>Kitchen</v>
          </cell>
          <cell r="FK789" t="str">
            <v>EISAx</v>
          </cell>
          <cell r="FL789">
            <v>693273.8</v>
          </cell>
          <cell r="FS789" t="str">
            <v>WA</v>
          </cell>
          <cell r="FT789" t="str">
            <v>EISAq</v>
          </cell>
          <cell r="FV789">
            <v>390724.62</v>
          </cell>
          <cell r="GD789" t="str">
            <v>OR</v>
          </cell>
          <cell r="GE789">
            <v>33380505.599999998</v>
          </cell>
          <cell r="GF789">
            <v>13899984.896</v>
          </cell>
          <cell r="GI789">
            <v>2</v>
          </cell>
          <cell r="GJ789">
            <v>2</v>
          </cell>
          <cell r="GK789" t="str">
            <v>OR</v>
          </cell>
          <cell r="GL789">
            <v>8559.1039999999994</v>
          </cell>
          <cell r="GM789" t="str">
            <v>Pre 1980</v>
          </cell>
          <cell r="GN789">
            <v>0</v>
          </cell>
          <cell r="GQ789">
            <v>59211282.334720001</v>
          </cell>
          <cell r="GR789">
            <v>5342528.5235199993</v>
          </cell>
          <cell r="GU789" t="str">
            <v>Heat Pump (Central System)</v>
          </cell>
          <cell r="GX789" t="str">
            <v>Baseboard/Wall/Radiant</v>
          </cell>
          <cell r="GY789" t="str">
            <v>OR</v>
          </cell>
          <cell r="GZ789">
            <v>1925.05932617188</v>
          </cell>
        </row>
        <row r="790">
          <cell r="AD790" t="str">
            <v>WA</v>
          </cell>
          <cell r="AH790" t="str">
            <v>WA</v>
          </cell>
          <cell r="AI790" t="str">
            <v>Pre 1980</v>
          </cell>
          <cell r="AJ790">
            <v>2079.9929999999999</v>
          </cell>
          <cell r="AK790" t="b">
            <v>1</v>
          </cell>
          <cell r="AN790" t="str">
            <v>WA</v>
          </cell>
          <cell r="AO790" t="str">
            <v>Other</v>
          </cell>
          <cell r="AP790" t="str">
            <v>Pre 1980</v>
          </cell>
          <cell r="AQ790" t="str">
            <v>Slab on Grade</v>
          </cell>
          <cell r="AR790">
            <v>4956.49267578125</v>
          </cell>
          <cell r="AU790" t="str">
            <v>No</v>
          </cell>
          <cell r="AV790" t="b">
            <v>1</v>
          </cell>
          <cell r="AX790">
            <v>11836104.509765625</v>
          </cell>
          <cell r="AY790" t="b">
            <v>0</v>
          </cell>
          <cell r="AZ790">
            <v>14486588.968139648</v>
          </cell>
          <cell r="BA790">
            <v>1</v>
          </cell>
          <cell r="BB790">
            <v>4956.49267578125</v>
          </cell>
          <cell r="BC790">
            <v>0.99999993458706582</v>
          </cell>
          <cell r="BU790" t="str">
            <v>ID</v>
          </cell>
          <cell r="BV790" t="str">
            <v>Pre 1980</v>
          </cell>
          <cell r="BW790" t="str">
            <v>Electric Storage - Outside Conditioned Space - Buffered</v>
          </cell>
          <cell r="BY790">
            <v>3785.7640000000001</v>
          </cell>
          <cell r="BZ790" t="str">
            <v>le55</v>
          </cell>
          <cell r="CF790" t="str">
            <v>Conditioned</v>
          </cell>
          <cell r="CG790">
            <v>1144.6790000000001</v>
          </cell>
          <cell r="CH790" t="str">
            <v>MT</v>
          </cell>
          <cell r="CI790" t="str">
            <v>Top-Freezer w/o TTD Ice</v>
          </cell>
          <cell r="CJ790">
            <v>22893.58</v>
          </cell>
          <cell r="CK790" t="b">
            <v>0</v>
          </cell>
          <cell r="CZ790">
            <v>1612.692</v>
          </cell>
          <cell r="DA790" t="str">
            <v>OR</v>
          </cell>
          <cell r="DC790" t="str">
            <v>Horizontal Axis</v>
          </cell>
          <cell r="DG790" t="str">
            <v>Electric</v>
          </cell>
          <cell r="DH790">
            <v>2079.9929999999999</v>
          </cell>
          <cell r="DI790" t="str">
            <v>WA</v>
          </cell>
          <cell r="DL790" t="str">
            <v>Electric</v>
          </cell>
          <cell r="DM790" t="str">
            <v>Electric</v>
          </cell>
          <cell r="DN790">
            <v>3785.7640000000001</v>
          </cell>
          <cell r="DO790" t="str">
            <v>ID</v>
          </cell>
          <cell r="DS790">
            <v>1524.7619999999999</v>
          </cell>
          <cell r="DT790" t="str">
            <v>WA</v>
          </cell>
          <cell r="DU790" t="str">
            <v>32to46</v>
          </cell>
          <cell r="DX790" t="b">
            <v>0</v>
          </cell>
          <cell r="DY790">
            <v>2003.7159999999999</v>
          </cell>
          <cell r="DZ790" t="str">
            <v>WA</v>
          </cell>
          <cell r="EC790" t="str">
            <v>Desktop</v>
          </cell>
          <cell r="ED790">
            <v>1464.694</v>
          </cell>
          <cell r="EE790" t="str">
            <v>WA</v>
          </cell>
          <cell r="EH790" t="str">
            <v>gt20</v>
          </cell>
          <cell r="EI790">
            <v>2130.886</v>
          </cell>
          <cell r="EJ790" t="str">
            <v>MT</v>
          </cell>
          <cell r="ES790">
            <v>1612.692</v>
          </cell>
          <cell r="ET790" t="str">
            <v>OR</v>
          </cell>
          <cell r="EZ790" t="str">
            <v>WA</v>
          </cell>
          <cell r="FA790" t="str">
            <v>Kitchen</v>
          </cell>
          <cell r="FB790">
            <v>1933032.2700000003</v>
          </cell>
          <cell r="FC790">
            <v>743473.95000000007</v>
          </cell>
          <cell r="FI790" t="str">
            <v>OR</v>
          </cell>
          <cell r="FJ790" t="str">
            <v>Living Room/Family Room</v>
          </cell>
          <cell r="FK790" t="str">
            <v>EISAq</v>
          </cell>
          <cell r="FL790">
            <v>935919.63</v>
          </cell>
          <cell r="FS790" t="str">
            <v>WA</v>
          </cell>
          <cell r="FT790" t="str">
            <v>EISAx</v>
          </cell>
          <cell r="FV790">
            <v>11771831.5</v>
          </cell>
          <cell r="GD790" t="str">
            <v>WA</v>
          </cell>
          <cell r="GE790">
            <v>2300472.2579999999</v>
          </cell>
          <cell r="GF790">
            <v>3086709.6119999997</v>
          </cell>
          <cell r="GI790">
            <v>1</v>
          </cell>
          <cell r="GJ790">
            <v>1</v>
          </cell>
          <cell r="GK790" t="str">
            <v>WA</v>
          </cell>
          <cell r="GL790">
            <v>2079.9929999999999</v>
          </cell>
          <cell r="GM790" t="str">
            <v>Pre 1980</v>
          </cell>
          <cell r="GN790">
            <v>-1</v>
          </cell>
          <cell r="GQ790">
            <v>12583805.810510999</v>
          </cell>
          <cell r="GR790">
            <v>180694.19189250001</v>
          </cell>
          <cell r="GU790" t="str">
            <v>Heat Pump (Central System)</v>
          </cell>
          <cell r="GX790" t="str">
            <v>Wood</v>
          </cell>
          <cell r="GY790" t="str">
            <v>OR</v>
          </cell>
          <cell r="GZ790">
            <v>1925.05932617188</v>
          </cell>
        </row>
        <row r="791">
          <cell r="AD791" t="str">
            <v>MT</v>
          </cell>
          <cell r="AH791" t="str">
            <v>MT</v>
          </cell>
          <cell r="AI791" t="str">
            <v>Pre 1980</v>
          </cell>
          <cell r="AJ791">
            <v>1144.6790000000001</v>
          </cell>
          <cell r="AK791" t="b">
            <v>1</v>
          </cell>
          <cell r="AN791" t="str">
            <v>WA</v>
          </cell>
          <cell r="AO791" t="str">
            <v>Baseboard/Wall/Radiant</v>
          </cell>
          <cell r="AP791" t="str">
            <v>Pre 1980</v>
          </cell>
          <cell r="AQ791" t="str">
            <v>Basement</v>
          </cell>
          <cell r="AR791">
            <v>1211.7441110427401</v>
          </cell>
          <cell r="AU791" t="str">
            <v>No</v>
          </cell>
          <cell r="AV791" t="b">
            <v>0</v>
          </cell>
          <cell r="AX791">
            <v>2882739.2401706786</v>
          </cell>
          <cell r="AY791" t="b">
            <v>0</v>
          </cell>
          <cell r="AZ791">
            <v>1122725.9957620294</v>
          </cell>
          <cell r="BA791" t="str">
            <v/>
          </cell>
          <cell r="BB791" t="str">
            <v/>
          </cell>
          <cell r="BC791">
            <v>0.24447610660253932</v>
          </cell>
          <cell r="BU791" t="str">
            <v>OR</v>
          </cell>
          <cell r="BV791" t="str">
            <v>1993-2006</v>
          </cell>
          <cell r="BW791" t="str">
            <v>Electric Storage - Outside Conditioned Space - Unbuffered</v>
          </cell>
          <cell r="BY791">
            <v>1612.692</v>
          </cell>
          <cell r="BZ791" t="str">
            <v>le55</v>
          </cell>
          <cell r="CF791" t="str">
            <v>Conditioned</v>
          </cell>
          <cell r="CG791">
            <v>2130.886</v>
          </cell>
          <cell r="CH791" t="str">
            <v>MT</v>
          </cell>
          <cell r="CI791" t="str">
            <v>Side-by-Side w/ TTD Ice</v>
          </cell>
          <cell r="CJ791">
            <v>57533.921999999999</v>
          </cell>
          <cell r="CK791" t="b">
            <v>0</v>
          </cell>
          <cell r="CZ791">
            <v>1192.4649999999999</v>
          </cell>
          <cell r="DA791" t="str">
            <v>ID</v>
          </cell>
          <cell r="DC791" t="str">
            <v>Vertical Axis</v>
          </cell>
          <cell r="DG791" t="str">
            <v>Electric</v>
          </cell>
          <cell r="DH791">
            <v>2130.886</v>
          </cell>
          <cell r="DI791" t="str">
            <v>MT</v>
          </cell>
          <cell r="DL791" t="str">
            <v>Electric</v>
          </cell>
          <cell r="DM791" t="str">
            <v>Electric</v>
          </cell>
          <cell r="DN791">
            <v>1192.4649999999999</v>
          </cell>
          <cell r="DO791" t="str">
            <v>ID</v>
          </cell>
          <cell r="DS791">
            <v>1524.7619999999999</v>
          </cell>
          <cell r="DT791" t="str">
            <v>WA</v>
          </cell>
          <cell r="DU791" t="str">
            <v>gt46</v>
          </cell>
          <cell r="DX791" t="b">
            <v>1</v>
          </cell>
          <cell r="DY791">
            <v>2003.7159999999999</v>
          </cell>
          <cell r="DZ791" t="str">
            <v>WA</v>
          </cell>
          <cell r="EC791" t="str">
            <v>Desktop</v>
          </cell>
          <cell r="ED791">
            <v>4956.4930000000004</v>
          </cell>
          <cell r="EE791" t="str">
            <v>WA</v>
          </cell>
          <cell r="EH791" t="str">
            <v>le20</v>
          </cell>
          <cell r="EI791">
            <v>3785.7640000000001</v>
          </cell>
          <cell r="EJ791" t="str">
            <v>ID</v>
          </cell>
          <cell r="ES791">
            <v>1144.6790000000001</v>
          </cell>
          <cell r="ET791" t="str">
            <v>MT</v>
          </cell>
          <cell r="EZ791" t="str">
            <v>WA</v>
          </cell>
          <cell r="FA791" t="str">
            <v>Living Room/Family Room</v>
          </cell>
          <cell r="FB791">
            <v>2349377.682</v>
          </cell>
          <cell r="FC791">
            <v>2076770.5670000003</v>
          </cell>
          <cell r="FI791" t="str">
            <v>OR</v>
          </cell>
          <cell r="FJ791" t="str">
            <v>Living Room/Family Room</v>
          </cell>
          <cell r="FK791" t="str">
            <v>EISAx</v>
          </cell>
          <cell r="FL791">
            <v>1317220.22</v>
          </cell>
          <cell r="FS791" t="str">
            <v>WA</v>
          </cell>
          <cell r="FT791" t="str">
            <v>EISAnqnx</v>
          </cell>
          <cell r="FV791">
            <v>820228.64</v>
          </cell>
          <cell r="GD791" t="str">
            <v>MT</v>
          </cell>
          <cell r="GE791">
            <v>4103674.2150000003</v>
          </cell>
          <cell r="GF791">
            <v>1613997.3900000001</v>
          </cell>
          <cell r="GI791">
            <v>2</v>
          </cell>
          <cell r="GJ791">
            <v>2</v>
          </cell>
          <cell r="GK791" t="str">
            <v>MT</v>
          </cell>
          <cell r="GL791">
            <v>1144.6790000000001</v>
          </cell>
          <cell r="GM791" t="str">
            <v>Pre 1980</v>
          </cell>
          <cell r="GN791">
            <v>0</v>
          </cell>
          <cell r="GQ791">
            <v>9416870.0613130014</v>
          </cell>
          <cell r="GR791">
            <v>572173.52154500003</v>
          </cell>
          <cell r="GU791" t="str">
            <v>Heat Pump (Central System)</v>
          </cell>
          <cell r="GX791" t="str">
            <v>Baseboard/Wall/Radiant</v>
          </cell>
          <cell r="GY791" t="str">
            <v>OR</v>
          </cell>
          <cell r="GZ791">
            <v>1925.05932617188</v>
          </cell>
        </row>
        <row r="792">
          <cell r="AD792" t="str">
            <v>OR</v>
          </cell>
          <cell r="AH792" t="str">
            <v>OR</v>
          </cell>
          <cell r="AI792" t="str">
            <v>Pre 1980</v>
          </cell>
          <cell r="AJ792">
            <v>1925.059</v>
          </cell>
          <cell r="AK792" t="b">
            <v>1</v>
          </cell>
          <cell r="AN792" t="str">
            <v>WA</v>
          </cell>
          <cell r="AO792" t="str">
            <v>Natural Gas FAF</v>
          </cell>
          <cell r="AP792" t="str">
            <v>Pre 1980</v>
          </cell>
          <cell r="AQ792" t="str">
            <v>Crawlspace</v>
          </cell>
          <cell r="AR792">
            <v>3744.7485647385101</v>
          </cell>
          <cell r="AU792" t="str">
            <v>No</v>
          </cell>
          <cell r="AV792" t="b">
            <v>1</v>
          </cell>
          <cell r="AX792">
            <v>8908756.8355129156</v>
          </cell>
          <cell r="AY792" t="b">
            <v>0</v>
          </cell>
          <cell r="AZ792">
            <v>3469648.8498768378</v>
          </cell>
          <cell r="BA792">
            <v>0.75552387740556015</v>
          </cell>
          <cell r="BB792">
            <v>3744.7485647385101</v>
          </cell>
          <cell r="BC792">
            <v>0.75552382798452655</v>
          </cell>
          <cell r="BU792" t="str">
            <v>WA</v>
          </cell>
          <cell r="BV792" t="str">
            <v>1993-2006</v>
          </cell>
          <cell r="BW792" t="str">
            <v>Gas Storage Outside Conditioned Space</v>
          </cell>
          <cell r="BY792">
            <v>2079.9929999999999</v>
          </cell>
          <cell r="BZ792" t="str">
            <v>le55</v>
          </cell>
          <cell r="CF792" t="str">
            <v>Conditioned</v>
          </cell>
          <cell r="CG792">
            <v>1904.288</v>
          </cell>
          <cell r="CH792" t="str">
            <v>WA</v>
          </cell>
          <cell r="CI792" t="str">
            <v>Top-Freezer w/o TTD Ice</v>
          </cell>
          <cell r="CJ792">
            <v>39990.048000000003</v>
          </cell>
          <cell r="CK792" t="b">
            <v>0</v>
          </cell>
          <cell r="CZ792">
            <v>1925.059</v>
          </cell>
          <cell r="DA792" t="str">
            <v>OR</v>
          </cell>
          <cell r="DC792" t="str">
            <v>Vertical Axis</v>
          </cell>
          <cell r="DG792" t="str">
            <v>Electric</v>
          </cell>
          <cell r="DH792">
            <v>1612.692</v>
          </cell>
          <cell r="DI792" t="str">
            <v>OR</v>
          </cell>
          <cell r="DL792" t="str">
            <v>Electric</v>
          </cell>
          <cell r="DM792" t="str">
            <v>Electric</v>
          </cell>
          <cell r="DN792">
            <v>2130.886</v>
          </cell>
          <cell r="DO792" t="str">
            <v>MT</v>
          </cell>
          <cell r="DS792">
            <v>6932.7380000000003</v>
          </cell>
          <cell r="DT792" t="str">
            <v>OR</v>
          </cell>
          <cell r="DU792" t="str">
            <v>32to46</v>
          </cell>
          <cell r="DX792" t="b">
            <v>0</v>
          </cell>
          <cell r="DY792">
            <v>4956.4930000000004</v>
          </cell>
          <cell r="DZ792" t="str">
            <v>WA</v>
          </cell>
          <cell r="EC792" t="str">
            <v>Laptop</v>
          </cell>
          <cell r="ED792">
            <v>4956.4930000000004</v>
          </cell>
          <cell r="EE792" t="str">
            <v>WA</v>
          </cell>
          <cell r="EH792" t="str">
            <v>gt20</v>
          </cell>
          <cell r="EI792">
            <v>3785.7640000000001</v>
          </cell>
          <cell r="EJ792" t="str">
            <v>ID</v>
          </cell>
          <cell r="ES792">
            <v>3785.7640000000001</v>
          </cell>
          <cell r="ET792" t="str">
            <v>ID</v>
          </cell>
          <cell r="EZ792" t="str">
            <v>WA</v>
          </cell>
          <cell r="FA792" t="str">
            <v>Other</v>
          </cell>
          <cell r="FB792">
            <v>4089106.7250000001</v>
          </cell>
          <cell r="FC792">
            <v>3345632.7750000004</v>
          </cell>
          <cell r="FI792" t="str">
            <v>OR</v>
          </cell>
          <cell r="FJ792" t="str">
            <v>Other</v>
          </cell>
          <cell r="FK792" t="str">
            <v>EISAnqnx</v>
          </cell>
          <cell r="FL792">
            <v>4575607.08</v>
          </cell>
          <cell r="FS792" t="str">
            <v>WA</v>
          </cell>
          <cell r="FT792" t="str">
            <v>EISAq</v>
          </cell>
          <cell r="FV792">
            <v>1334336.2339999999</v>
          </cell>
          <cell r="GD792" t="str">
            <v>OR</v>
          </cell>
          <cell r="GE792">
            <v>6651078.8449999997</v>
          </cell>
          <cell r="GF792">
            <v>3303401.2439999999</v>
          </cell>
          <cell r="GI792">
            <v>1</v>
          </cell>
          <cell r="GJ792">
            <v>3</v>
          </cell>
          <cell r="GK792" t="str">
            <v>OR</v>
          </cell>
          <cell r="GL792">
            <v>1925.059</v>
          </cell>
          <cell r="GM792" t="str">
            <v>Pre 1980</v>
          </cell>
          <cell r="GN792">
            <v>-1</v>
          </cell>
          <cell r="GQ792">
            <v>10603113.318577999</v>
          </cell>
          <cell r="GR792">
            <v>1600623.9940825</v>
          </cell>
          <cell r="GU792" t="str">
            <v>Wood</v>
          </cell>
          <cell r="GX792" t="str">
            <v>None</v>
          </cell>
          <cell r="GY792" t="str">
            <v>ID</v>
          </cell>
          <cell r="GZ792">
            <v>1192.46508789063</v>
          </cell>
        </row>
        <row r="793">
          <cell r="AD793" t="str">
            <v>OR</v>
          </cell>
          <cell r="AH793" t="str">
            <v>OR</v>
          </cell>
          <cell r="AI793" t="str">
            <v>Pre 1980</v>
          </cell>
          <cell r="AJ793">
            <v>1612.692</v>
          </cell>
          <cell r="AK793" t="b">
            <v>1</v>
          </cell>
          <cell r="AN793" t="str">
            <v>WA</v>
          </cell>
          <cell r="AO793" t="str">
            <v>Natural Gas FAF</v>
          </cell>
          <cell r="AP793" t="str">
            <v>Pre 1980</v>
          </cell>
          <cell r="AQ793" t="str">
            <v>Basement</v>
          </cell>
          <cell r="AR793">
            <v>1211.7441110427401</v>
          </cell>
          <cell r="AU793" t="str">
            <v>No</v>
          </cell>
          <cell r="AV793" t="b">
            <v>1</v>
          </cell>
          <cell r="AX793">
            <v>2882739.2401706786</v>
          </cell>
          <cell r="AY793" t="b">
            <v>0</v>
          </cell>
          <cell r="AZ793">
            <v>1122725.9957620294</v>
          </cell>
          <cell r="BA793">
            <v>0.24447612259443985</v>
          </cell>
          <cell r="BB793">
            <v>1211.7441110427401</v>
          </cell>
          <cell r="BC793">
            <v>0.24447610660253932</v>
          </cell>
          <cell r="BU793" t="str">
            <v>ID</v>
          </cell>
          <cell r="BV793" t="str">
            <v>Post 2006</v>
          </cell>
          <cell r="BW793" t="str">
            <v>Electric Storage - Inside Conditioned Space</v>
          </cell>
          <cell r="BY793">
            <v>3785.7640000000001</v>
          </cell>
          <cell r="BZ793" t="str">
            <v>le55</v>
          </cell>
          <cell r="CF793" t="str">
            <v>Conditioned</v>
          </cell>
          <cell r="CG793">
            <v>1144.6790000000001</v>
          </cell>
          <cell r="CH793" t="str">
            <v>MT</v>
          </cell>
          <cell r="CI793" t="str">
            <v>Side-by-Side w/ TTD Ice</v>
          </cell>
          <cell r="CJ793">
            <v>29761.654000000002</v>
          </cell>
          <cell r="CK793" t="b">
            <v>0</v>
          </cell>
          <cell r="CZ793">
            <v>1192.4649999999999</v>
          </cell>
          <cell r="DA793" t="str">
            <v>ID</v>
          </cell>
          <cell r="DC793" t="str">
            <v>Horizontal Axis</v>
          </cell>
          <cell r="DG793" t="str">
            <v>Electric</v>
          </cell>
          <cell r="DH793">
            <v>1192.4649999999999</v>
          </cell>
          <cell r="DI793" t="str">
            <v>ID</v>
          </cell>
          <cell r="DL793" t="str">
            <v>Electric</v>
          </cell>
          <cell r="DM793" t="str">
            <v>Electric</v>
          </cell>
          <cell r="DN793">
            <v>3785.7640000000001</v>
          </cell>
          <cell r="DO793" t="str">
            <v>ID</v>
          </cell>
          <cell r="DS793">
            <v>6932.7380000000003</v>
          </cell>
          <cell r="DT793" t="str">
            <v>OR</v>
          </cell>
          <cell r="DU793" t="str">
            <v>32to46</v>
          </cell>
          <cell r="DX793" t="b">
            <v>0</v>
          </cell>
          <cell r="DY793">
            <v>4956.4930000000004</v>
          </cell>
          <cell r="DZ793" t="str">
            <v>WA</v>
          </cell>
          <cell r="EC793" t="str">
            <v>Laptop</v>
          </cell>
          <cell r="ED793">
            <v>4956.4930000000004</v>
          </cell>
          <cell r="EE793" t="str">
            <v>WA</v>
          </cell>
          <cell r="EH793" t="str">
            <v>le20</v>
          </cell>
          <cell r="EI793">
            <v>3785.7640000000001</v>
          </cell>
          <cell r="EJ793" t="str">
            <v>ID</v>
          </cell>
          <cell r="ES793">
            <v>1144.6790000000001</v>
          </cell>
          <cell r="ET793" t="str">
            <v>MT</v>
          </cell>
          <cell r="EZ793" t="str">
            <v>WA</v>
          </cell>
          <cell r="FA793" t="str">
            <v>Bathroom</v>
          </cell>
          <cell r="FB793">
            <v>1463229.3059999999</v>
          </cell>
          <cell r="FC793">
            <v>427690.64799999999</v>
          </cell>
          <cell r="FI793" t="str">
            <v>OR</v>
          </cell>
          <cell r="FJ793" t="str">
            <v>Other</v>
          </cell>
          <cell r="FK793" t="str">
            <v>EISAq</v>
          </cell>
          <cell r="FL793">
            <v>2045157.7100000002</v>
          </cell>
          <cell r="FS793" t="str">
            <v>WA</v>
          </cell>
          <cell r="FT793" t="str">
            <v>EISAnqnx</v>
          </cell>
          <cell r="FV793">
            <v>5452142.3000000007</v>
          </cell>
          <cell r="GD793" t="str">
            <v>OR</v>
          </cell>
          <cell r="GE793">
            <v>6726538.3320000004</v>
          </cell>
          <cell r="GF793">
            <v>2604497.58</v>
          </cell>
          <cell r="GI793">
            <v>1</v>
          </cell>
          <cell r="GJ793">
            <v>1</v>
          </cell>
          <cell r="GK793" t="str">
            <v>OR</v>
          </cell>
          <cell r="GL793">
            <v>1612.692</v>
          </cell>
          <cell r="GM793" t="str">
            <v>Pre 1980</v>
          </cell>
          <cell r="GN793">
            <v>-1</v>
          </cell>
          <cell r="GQ793">
            <v>7491022.0730640003</v>
          </cell>
          <cell r="GR793">
            <v>1139040.3278699999</v>
          </cell>
          <cell r="GU793" t="str">
            <v>Natural Gas Other</v>
          </cell>
          <cell r="GX793" t="str">
            <v>Baseboard/Wall/Radiant</v>
          </cell>
          <cell r="GY793" t="str">
            <v>OR</v>
          </cell>
          <cell r="GZ793">
            <v>1612.69177246094</v>
          </cell>
        </row>
        <row r="794">
          <cell r="AD794" t="str">
            <v>WA</v>
          </cell>
          <cell r="AH794" t="str">
            <v>WA</v>
          </cell>
          <cell r="AI794" t="str">
            <v>1993-2006</v>
          </cell>
          <cell r="AJ794">
            <v>1904.288</v>
          </cell>
          <cell r="AK794" t="b">
            <v>1</v>
          </cell>
          <cell r="AN794" t="str">
            <v>WA</v>
          </cell>
          <cell r="AO794" t="str">
            <v>Baseboard/Wall/Radiant</v>
          </cell>
          <cell r="AP794" t="str">
            <v>Pre 1980</v>
          </cell>
          <cell r="AQ794" t="str">
            <v>Crawlspace</v>
          </cell>
          <cell r="AR794">
            <v>3744.7485647385101</v>
          </cell>
          <cell r="AU794" t="str">
            <v>No</v>
          </cell>
          <cell r="AV794" t="b">
            <v>0</v>
          </cell>
          <cell r="AX794">
            <v>8908756.8355129156</v>
          </cell>
          <cell r="AY794" t="b">
            <v>0</v>
          </cell>
          <cell r="AZ794">
            <v>3469648.8498768378</v>
          </cell>
          <cell r="BA794" t="str">
            <v/>
          </cell>
          <cell r="BB794" t="str">
            <v/>
          </cell>
          <cell r="BC794">
            <v>0.75552382798452655</v>
          </cell>
          <cell r="BU794" t="str">
            <v>ID</v>
          </cell>
          <cell r="BV794" t="str">
            <v>Pre 1980</v>
          </cell>
          <cell r="BW794" t="str">
            <v>Electric Storage - Inside Conditioned Space</v>
          </cell>
          <cell r="BY794">
            <v>1192.4649999999999</v>
          </cell>
          <cell r="BZ794" t="str">
            <v>le55</v>
          </cell>
          <cell r="CF794" t="str">
            <v>Conditioned</v>
          </cell>
          <cell r="CG794">
            <v>3785.7640000000001</v>
          </cell>
          <cell r="CH794" t="str">
            <v>ID</v>
          </cell>
          <cell r="CI794" t="str">
            <v>Top-Freezer w/o TTD Ice</v>
          </cell>
          <cell r="CJ794">
            <v>68143.752000000008</v>
          </cell>
          <cell r="CK794" t="b">
            <v>0</v>
          </cell>
          <cell r="CZ794">
            <v>2079.9929999999999</v>
          </cell>
          <cell r="DA794" t="str">
            <v>WA</v>
          </cell>
          <cell r="DC794" t="str">
            <v>Vertical Axis</v>
          </cell>
          <cell r="DH794">
            <v>1925.059</v>
          </cell>
          <cell r="DI794" t="str">
            <v>OR</v>
          </cell>
          <cell r="DL794" t="str">
            <v>Gas</v>
          </cell>
          <cell r="DM794" t="str">
            <v>Gas</v>
          </cell>
          <cell r="DN794">
            <v>1144.6790000000001</v>
          </cell>
          <cell r="DO794" t="str">
            <v>MT</v>
          </cell>
          <cell r="DS794">
            <v>6932.7380000000003</v>
          </cell>
          <cell r="DT794" t="str">
            <v>OR</v>
          </cell>
          <cell r="DU794" t="str">
            <v>lt32</v>
          </cell>
          <cell r="DX794" t="b">
            <v>1</v>
          </cell>
          <cell r="DY794">
            <v>4956.4930000000004</v>
          </cell>
          <cell r="DZ794" t="str">
            <v>WA</v>
          </cell>
          <cell r="EC794" t="str">
            <v>Laptop</v>
          </cell>
          <cell r="ED794">
            <v>1188.027</v>
          </cell>
          <cell r="EE794" t="str">
            <v>OR</v>
          </cell>
          <cell r="EH794" t="str">
            <v>gt20</v>
          </cell>
          <cell r="EI794">
            <v>1144.6790000000001</v>
          </cell>
          <cell r="EJ794" t="str">
            <v>MT</v>
          </cell>
          <cell r="ES794">
            <v>3785.7640000000001</v>
          </cell>
          <cell r="ET794" t="str">
            <v>ID</v>
          </cell>
          <cell r="EZ794" t="str">
            <v>WA</v>
          </cell>
          <cell r="FA794" t="str">
            <v>Bedrooms</v>
          </cell>
          <cell r="FB794">
            <v>681082.71</v>
          </cell>
          <cell r="FC794">
            <v>981344.98</v>
          </cell>
          <cell r="FI794" t="str">
            <v>OR</v>
          </cell>
          <cell r="FJ794" t="str">
            <v>Other</v>
          </cell>
          <cell r="FK794" t="str">
            <v>EISAx</v>
          </cell>
          <cell r="FL794">
            <v>1386547.6</v>
          </cell>
          <cell r="FS794" t="str">
            <v>WA</v>
          </cell>
          <cell r="FT794" t="str">
            <v>EISAq</v>
          </cell>
          <cell r="FV794">
            <v>6319528.5750000002</v>
          </cell>
          <cell r="GD794" t="str">
            <v>WA</v>
          </cell>
          <cell r="GE794">
            <v>4478885.3760000002</v>
          </cell>
          <cell r="GF794">
            <v>2178505.4720000001</v>
          </cell>
          <cell r="GI794">
            <v>2</v>
          </cell>
          <cell r="GJ794">
            <v>1</v>
          </cell>
          <cell r="GK794" t="str">
            <v>WA</v>
          </cell>
          <cell r="GL794">
            <v>1904.288</v>
          </cell>
          <cell r="GM794" t="str">
            <v>1993-2006</v>
          </cell>
          <cell r="GN794">
            <v>-1</v>
          </cell>
          <cell r="GQ794">
            <v>13246783.380096002</v>
          </cell>
          <cell r="GR794">
            <v>1195726.2387999999</v>
          </cell>
          <cell r="GU794" t="str">
            <v>Wood</v>
          </cell>
          <cell r="GX794" t="str">
            <v>Baseboard/Wall/Radiant</v>
          </cell>
          <cell r="GY794" t="str">
            <v>MT</v>
          </cell>
          <cell r="GZ794">
            <v>1144.67944335938</v>
          </cell>
        </row>
        <row r="795">
          <cell r="AD795" t="str">
            <v>WA</v>
          </cell>
          <cell r="AH795" t="str">
            <v>WA</v>
          </cell>
          <cell r="AI795" t="str">
            <v>1993-2006</v>
          </cell>
          <cell r="AJ795">
            <v>2079.9929999999999</v>
          </cell>
          <cell r="AK795" t="b">
            <v>1</v>
          </cell>
          <cell r="AN795" t="str">
            <v>WA</v>
          </cell>
          <cell r="AO795" t="str">
            <v>Natural Gas Other</v>
          </cell>
          <cell r="AP795" t="str">
            <v>Pre 1980</v>
          </cell>
          <cell r="AQ795" t="str">
            <v>Basement</v>
          </cell>
          <cell r="AR795">
            <v>1211.7441110427401</v>
          </cell>
          <cell r="AU795" t="str">
            <v>No</v>
          </cell>
          <cell r="AV795" t="b">
            <v>0</v>
          </cell>
          <cell r="AX795">
            <v>2882739.2401706786</v>
          </cell>
          <cell r="AY795" t="b">
            <v>0</v>
          </cell>
          <cell r="AZ795">
            <v>1122725.9957620294</v>
          </cell>
          <cell r="BA795" t="str">
            <v/>
          </cell>
          <cell r="BB795" t="str">
            <v/>
          </cell>
          <cell r="BC795">
            <v>0.24447610660253932</v>
          </cell>
          <cell r="BU795" t="str">
            <v>MT</v>
          </cell>
          <cell r="BV795" t="str">
            <v>Pre 1980</v>
          </cell>
          <cell r="BW795" t="str">
            <v>Electric Storage - Inside Conditioned Space</v>
          </cell>
          <cell r="BY795">
            <v>2130.886</v>
          </cell>
          <cell r="BZ795" t="str">
            <v>le55</v>
          </cell>
          <cell r="CF795" t="str">
            <v>Conditioned</v>
          </cell>
          <cell r="CG795">
            <v>3785.7640000000001</v>
          </cell>
          <cell r="CH795" t="str">
            <v>ID</v>
          </cell>
          <cell r="CI795" t="str">
            <v>Top-Freezer w/o TTD Ice</v>
          </cell>
          <cell r="CJ795">
            <v>68143.752000000008</v>
          </cell>
          <cell r="CK795" t="b">
            <v>0</v>
          </cell>
          <cell r="CZ795">
            <v>4360.1880000000001</v>
          </cell>
          <cell r="DA795" t="str">
            <v>WA</v>
          </cell>
          <cell r="DC795" t="str">
            <v>Vertical Axis</v>
          </cell>
          <cell r="DG795" t="str">
            <v>Electric</v>
          </cell>
          <cell r="DH795">
            <v>1192.4649999999999</v>
          </cell>
          <cell r="DI795" t="str">
            <v>ID</v>
          </cell>
          <cell r="DL795" t="str">
            <v>Electric</v>
          </cell>
          <cell r="DM795" t="str">
            <v>Electric</v>
          </cell>
          <cell r="DN795">
            <v>2079.9929999999999</v>
          </cell>
          <cell r="DO795" t="str">
            <v>WA</v>
          </cell>
          <cell r="DS795">
            <v>1188.027</v>
          </cell>
          <cell r="DT795" t="str">
            <v>OR</v>
          </cell>
          <cell r="DU795" t="str">
            <v>32to46</v>
          </cell>
          <cell r="DX795" t="b">
            <v>1</v>
          </cell>
          <cell r="DY795">
            <v>1464.694</v>
          </cell>
          <cell r="DZ795" t="str">
            <v>WA</v>
          </cell>
          <cell r="EC795" t="str">
            <v>Desktop</v>
          </cell>
          <cell r="ED795">
            <v>1188.027</v>
          </cell>
          <cell r="EE795" t="str">
            <v>OR</v>
          </cell>
          <cell r="EH795" t="str">
            <v>le20</v>
          </cell>
          <cell r="EI795">
            <v>2079.9929999999999</v>
          </cell>
          <cell r="EJ795" t="str">
            <v>WA</v>
          </cell>
          <cell r="ES795">
            <v>1144.6790000000001</v>
          </cell>
          <cell r="ET795" t="str">
            <v>MT</v>
          </cell>
          <cell r="EZ795" t="str">
            <v>WA</v>
          </cell>
          <cell r="FA795" t="str">
            <v>Exterior</v>
          </cell>
          <cell r="FB795">
            <v>433549.424</v>
          </cell>
          <cell r="FC795">
            <v>4389687.9179999996</v>
          </cell>
          <cell r="FI795" t="str">
            <v>WA</v>
          </cell>
          <cell r="FJ795" t="str">
            <v>Bathroom</v>
          </cell>
          <cell r="FK795" t="str">
            <v>EISAnqnx</v>
          </cell>
          <cell r="FL795">
            <v>480891.83999999997</v>
          </cell>
          <cell r="FS795" t="str">
            <v>WA</v>
          </cell>
          <cell r="FT795" t="str">
            <v>EISAx</v>
          </cell>
          <cell r="FV795">
            <v>4361713.8400000008</v>
          </cell>
          <cell r="GD795" t="str">
            <v>WA</v>
          </cell>
          <cell r="GE795">
            <v>4742384.04</v>
          </cell>
          <cell r="GF795">
            <v>2406551.9010000001</v>
          </cell>
          <cell r="GI795">
            <v>1</v>
          </cell>
          <cell r="GJ795">
            <v>1</v>
          </cell>
          <cell r="GK795" t="str">
            <v>WA</v>
          </cell>
          <cell r="GL795">
            <v>2079.9929999999999</v>
          </cell>
          <cell r="GM795" t="str">
            <v>1993-2006</v>
          </cell>
          <cell r="GN795">
            <v>0</v>
          </cell>
          <cell r="GQ795">
            <v>9452053.950096</v>
          </cell>
          <cell r="GR795">
            <v>1121542.6255650001</v>
          </cell>
          <cell r="GU795" t="str">
            <v>Natural Gas FAF</v>
          </cell>
          <cell r="GX795" t="str">
            <v>None</v>
          </cell>
          <cell r="GY795" t="str">
            <v>MT</v>
          </cell>
          <cell r="GZ795">
            <v>2130.88647460938</v>
          </cell>
        </row>
        <row r="796">
          <cell r="AD796" t="str">
            <v>MT</v>
          </cell>
          <cell r="AH796" t="str">
            <v>MT</v>
          </cell>
          <cell r="AI796" t="str">
            <v>Pre 1980</v>
          </cell>
          <cell r="AJ796">
            <v>2130.886</v>
          </cell>
          <cell r="AK796" t="b">
            <v>1</v>
          </cell>
          <cell r="AN796" t="str">
            <v>WA</v>
          </cell>
          <cell r="AO796" t="str">
            <v>Natural Gas Other</v>
          </cell>
          <cell r="AP796" t="str">
            <v>Pre 1980</v>
          </cell>
          <cell r="AQ796" t="str">
            <v>Crawlspace</v>
          </cell>
          <cell r="AR796">
            <v>3744.7485647385101</v>
          </cell>
          <cell r="AU796" t="str">
            <v>No</v>
          </cell>
          <cell r="AV796" t="b">
            <v>0</v>
          </cell>
          <cell r="AX796">
            <v>8908756.8355129156</v>
          </cell>
          <cell r="AY796" t="b">
            <v>0</v>
          </cell>
          <cell r="AZ796">
            <v>3469648.8498768378</v>
          </cell>
          <cell r="BA796" t="str">
            <v/>
          </cell>
          <cell r="BB796" t="str">
            <v/>
          </cell>
          <cell r="BC796">
            <v>0.75552382798452655</v>
          </cell>
          <cell r="BU796" t="str">
            <v>ID</v>
          </cell>
          <cell r="BV796" t="str">
            <v>Pre 1980</v>
          </cell>
          <cell r="BW796" t="str">
            <v>Electric Storage - Inside Conditioned Space</v>
          </cell>
          <cell r="BY796">
            <v>3785.7640000000001</v>
          </cell>
          <cell r="BZ796" t="str">
            <v>le55</v>
          </cell>
          <cell r="CF796" t="str">
            <v>Conditioned</v>
          </cell>
          <cell r="CG796">
            <v>2079.9929999999999</v>
          </cell>
          <cell r="CH796" t="str">
            <v>WA</v>
          </cell>
          <cell r="CI796" t="str">
            <v>Bottom-Freezer (Including French Door) w/o TTD Ice</v>
          </cell>
          <cell r="CJ796">
            <v>37439.873999999996</v>
          </cell>
          <cell r="CK796" t="b">
            <v>0</v>
          </cell>
          <cell r="CZ796">
            <v>2079.9929999999999</v>
          </cell>
          <cell r="DA796" t="str">
            <v>WA</v>
          </cell>
          <cell r="DC796" t="str">
            <v>Horizontal Axis</v>
          </cell>
          <cell r="DG796" t="str">
            <v>Electric</v>
          </cell>
          <cell r="DH796">
            <v>2079.9929999999999</v>
          </cell>
          <cell r="DI796" t="str">
            <v>WA</v>
          </cell>
          <cell r="DL796" t="str">
            <v>Gas</v>
          </cell>
          <cell r="DM796" t="str">
            <v>Gas</v>
          </cell>
          <cell r="DN796">
            <v>1192.4649999999999</v>
          </cell>
          <cell r="DO796" t="str">
            <v>ID</v>
          </cell>
          <cell r="DS796">
            <v>1524.7619999999999</v>
          </cell>
          <cell r="DT796" t="str">
            <v>WA</v>
          </cell>
          <cell r="DU796" t="str">
            <v>lt32</v>
          </cell>
          <cell r="DX796" t="b">
            <v>0</v>
          </cell>
          <cell r="DY796">
            <v>1464.694</v>
          </cell>
          <cell r="DZ796" t="str">
            <v>WA</v>
          </cell>
          <cell r="EC796" t="str">
            <v>Laptop</v>
          </cell>
          <cell r="ED796">
            <v>1188.027</v>
          </cell>
          <cell r="EE796" t="str">
            <v>OR</v>
          </cell>
          <cell r="EH796" t="str">
            <v>le20</v>
          </cell>
          <cell r="EI796">
            <v>2079.9929999999999</v>
          </cell>
          <cell r="EJ796" t="str">
            <v>WA</v>
          </cell>
          <cell r="ES796">
            <v>1144.6790000000001</v>
          </cell>
          <cell r="ET796" t="str">
            <v>MT</v>
          </cell>
          <cell r="EZ796" t="str">
            <v>WA</v>
          </cell>
          <cell r="FA796" t="str">
            <v>Garage</v>
          </cell>
          <cell r="FB796">
            <v>458449.22200000001</v>
          </cell>
          <cell r="FC796">
            <v>1145390.7079999999</v>
          </cell>
          <cell r="FI796" t="str">
            <v>WA</v>
          </cell>
          <cell r="FJ796" t="str">
            <v>Bathroom</v>
          </cell>
          <cell r="FK796" t="str">
            <v>EISAq</v>
          </cell>
          <cell r="FL796">
            <v>44081.752</v>
          </cell>
          <cell r="FS796" t="str">
            <v>WA</v>
          </cell>
          <cell r="FT796" t="str">
            <v>EISAnqnx</v>
          </cell>
          <cell r="FV796">
            <v>8426038.1000000015</v>
          </cell>
          <cell r="GD796" t="str">
            <v>MT</v>
          </cell>
          <cell r="GE796">
            <v>7805435.4179999996</v>
          </cell>
          <cell r="GF796">
            <v>4534525.4079999998</v>
          </cell>
          <cell r="GI796">
            <v>3</v>
          </cell>
          <cell r="GJ796">
            <v>2</v>
          </cell>
          <cell r="GK796" t="str">
            <v>MT</v>
          </cell>
          <cell r="GL796">
            <v>2130.886</v>
          </cell>
          <cell r="GM796" t="str">
            <v>Pre 1980</v>
          </cell>
          <cell r="GN796">
            <v>-1</v>
          </cell>
          <cell r="GQ796">
            <v>17700396.338739999</v>
          </cell>
          <cell r="GR796">
            <v>780021.47473000002</v>
          </cell>
          <cell r="GU796" t="str">
            <v>Wood</v>
          </cell>
          <cell r="GX796" t="str">
            <v>Baseboard/Wall/Radiant</v>
          </cell>
          <cell r="GY796" t="str">
            <v>OR</v>
          </cell>
          <cell r="GZ796">
            <v>1612.69177246094</v>
          </cell>
        </row>
        <row r="797">
          <cell r="AD797" t="str">
            <v>OR</v>
          </cell>
          <cell r="AH797" t="str">
            <v>OR</v>
          </cell>
          <cell r="AI797" t="str">
            <v>1980-1992</v>
          </cell>
          <cell r="AJ797">
            <v>1612.692</v>
          </cell>
          <cell r="AK797" t="b">
            <v>1</v>
          </cell>
          <cell r="AN797" t="str">
            <v>WA</v>
          </cell>
          <cell r="AO797" t="str">
            <v>Natural Gas Other</v>
          </cell>
          <cell r="AP797" t="str">
            <v>Pre 1980</v>
          </cell>
          <cell r="AQ797" t="str">
            <v>Crawlspace</v>
          </cell>
          <cell r="AR797">
            <v>4956.49267578125</v>
          </cell>
          <cell r="AU797" t="str">
            <v>No</v>
          </cell>
          <cell r="AV797" t="b">
            <v>1</v>
          </cell>
          <cell r="AX797">
            <v>4877188.79296875</v>
          </cell>
          <cell r="AY797" t="b">
            <v>0</v>
          </cell>
          <cell r="AZ797">
            <v>2338567.9134437013</v>
          </cell>
          <cell r="BA797">
            <v>1</v>
          </cell>
          <cell r="BB797">
            <v>4956.49267578125</v>
          </cell>
          <cell r="BC797">
            <v>0.99999993458706582</v>
          </cell>
          <cell r="BU797" t="str">
            <v>MT</v>
          </cell>
          <cell r="BV797" t="str">
            <v>Pre 1980</v>
          </cell>
          <cell r="BW797" t="str">
            <v>Gas Storage Inside Conditioned Space</v>
          </cell>
          <cell r="BY797">
            <v>1144.6790000000001</v>
          </cell>
          <cell r="BZ797" t="str">
            <v>le55</v>
          </cell>
          <cell r="CF797" t="str">
            <v>Conditioned</v>
          </cell>
          <cell r="CG797">
            <v>3785.7640000000001</v>
          </cell>
          <cell r="CH797" t="str">
            <v>ID</v>
          </cell>
          <cell r="CI797" t="str">
            <v>Side-by-Side w/ TTD Ice</v>
          </cell>
          <cell r="CJ797">
            <v>79501.044000000009</v>
          </cell>
          <cell r="CK797" t="b">
            <v>0</v>
          </cell>
          <cell r="CZ797">
            <v>2079.9929999999999</v>
          </cell>
          <cell r="DA797" t="str">
            <v>WA</v>
          </cell>
          <cell r="DC797" t="str">
            <v>Vertical Axis</v>
          </cell>
          <cell r="DG797" t="str">
            <v>Electric</v>
          </cell>
          <cell r="DH797">
            <v>4360.1880000000001</v>
          </cell>
          <cell r="DI797" t="str">
            <v>WA</v>
          </cell>
          <cell r="DL797" t="str">
            <v>Gas</v>
          </cell>
          <cell r="DM797" t="str">
            <v>Electric</v>
          </cell>
          <cell r="DN797">
            <v>3785.7640000000001</v>
          </cell>
          <cell r="DO797" t="str">
            <v>ID</v>
          </cell>
          <cell r="DS797">
            <v>1524.7619999999999</v>
          </cell>
          <cell r="DT797" t="str">
            <v>WA</v>
          </cell>
          <cell r="DU797" t="str">
            <v>lt32</v>
          </cell>
          <cell r="DX797" t="b">
            <v>1</v>
          </cell>
          <cell r="DY797">
            <v>1464.694</v>
          </cell>
          <cell r="DZ797" t="str">
            <v>WA</v>
          </cell>
          <cell r="EC797" t="str">
            <v>Other</v>
          </cell>
          <cell r="ED797">
            <v>1524.7619999999999</v>
          </cell>
          <cell r="EE797" t="str">
            <v>WA</v>
          </cell>
          <cell r="EH797" t="str">
            <v>gt20</v>
          </cell>
          <cell r="EI797">
            <v>1192.4649999999999</v>
          </cell>
          <cell r="EJ797" t="str">
            <v>ID</v>
          </cell>
          <cell r="ES797">
            <v>8264.9449999999997</v>
          </cell>
          <cell r="ET797" t="str">
            <v>OR</v>
          </cell>
          <cell r="EZ797" t="str">
            <v>WA</v>
          </cell>
          <cell r="FA797" t="str">
            <v>Kitchen</v>
          </cell>
          <cell r="FB797">
            <v>585877.6</v>
          </cell>
          <cell r="FC797">
            <v>480419.63199999998</v>
          </cell>
          <cell r="FI797" t="str">
            <v>WA</v>
          </cell>
          <cell r="FJ797" t="str">
            <v>Bedrooms</v>
          </cell>
          <cell r="FK797" t="str">
            <v>EISAnqnx</v>
          </cell>
          <cell r="FL797">
            <v>601114.79999999993</v>
          </cell>
          <cell r="FS797" t="str">
            <v>WA</v>
          </cell>
          <cell r="FT797" t="str">
            <v>EISAq</v>
          </cell>
          <cell r="FV797">
            <v>1680251.1270000001</v>
          </cell>
          <cell r="GD797" t="str">
            <v>OR</v>
          </cell>
          <cell r="GE797">
            <v>3133460.5559999999</v>
          </cell>
          <cell r="GF797">
            <v>2202937.2719999999</v>
          </cell>
          <cell r="GI797">
            <v>1</v>
          </cell>
          <cell r="GJ797">
            <v>1</v>
          </cell>
          <cell r="GK797" t="str">
            <v>OR</v>
          </cell>
          <cell r="GL797">
            <v>1612.692</v>
          </cell>
          <cell r="GM797" t="str">
            <v>1980-1992</v>
          </cell>
          <cell r="GN797">
            <v>-1</v>
          </cell>
          <cell r="GQ797">
            <v>7588235.1468240004</v>
          </cell>
          <cell r="GR797">
            <v>53101.915830000005</v>
          </cell>
          <cell r="GU797" t="str">
            <v>Natural Gas FAF</v>
          </cell>
          <cell r="GX797" t="str">
            <v>None</v>
          </cell>
          <cell r="GY797" t="str">
            <v>WA</v>
          </cell>
          <cell r="GZ797">
            <v>1904.28771972656</v>
          </cell>
        </row>
        <row r="798">
          <cell r="AD798" t="str">
            <v>ID</v>
          </cell>
          <cell r="AH798" t="str">
            <v>ID</v>
          </cell>
          <cell r="AI798" t="str">
            <v>1980-1992</v>
          </cell>
          <cell r="AJ798">
            <v>1192.4649999999999</v>
          </cell>
          <cell r="AK798" t="b">
            <v>1</v>
          </cell>
          <cell r="AN798" t="str">
            <v>OR</v>
          </cell>
          <cell r="AO798" t="str">
            <v>Heat Pump (Central System)</v>
          </cell>
          <cell r="AP798" t="str">
            <v>Post 2006</v>
          </cell>
          <cell r="AQ798" t="str">
            <v>Basement</v>
          </cell>
          <cell r="AR798">
            <v>1188.02661132813</v>
          </cell>
          <cell r="AU798" t="str">
            <v>No</v>
          </cell>
          <cell r="AV798" t="b">
            <v>0</v>
          </cell>
          <cell r="AX798">
            <v>3564079.8339843899</v>
          </cell>
          <cell r="AY798" t="b">
            <v>0</v>
          </cell>
          <cell r="AZ798">
            <v>1930258.1170214924</v>
          </cell>
          <cell r="BA798" t="str">
            <v/>
          </cell>
          <cell r="BB798" t="str">
            <v/>
          </cell>
          <cell r="BC798">
            <v>0.99999967284256164</v>
          </cell>
          <cell r="BU798" t="str">
            <v>WA</v>
          </cell>
          <cell r="BV798" t="str">
            <v>1993-2006</v>
          </cell>
          <cell r="BW798" t="str">
            <v>Gas Storage Outside Conditioned Space</v>
          </cell>
          <cell r="BY798">
            <v>2079.9929999999999</v>
          </cell>
          <cell r="BZ798" t="str">
            <v>le55</v>
          </cell>
          <cell r="CF798" t="str">
            <v>Conditioned</v>
          </cell>
          <cell r="CG798">
            <v>1144.6790000000001</v>
          </cell>
          <cell r="CH798" t="str">
            <v>MT</v>
          </cell>
          <cell r="CI798" t="str">
            <v>Top-Freezer w/o TTD Ice</v>
          </cell>
          <cell r="CJ798">
            <v>21748.901000000002</v>
          </cell>
          <cell r="CK798" t="b">
            <v>0</v>
          </cell>
          <cell r="CZ798">
            <v>1144.6790000000001</v>
          </cell>
          <cell r="DA798" t="str">
            <v>MT</v>
          </cell>
          <cell r="DC798" t="str">
            <v>Horizontal Axis</v>
          </cell>
          <cell r="DG798" t="str">
            <v>Electric</v>
          </cell>
          <cell r="DH798">
            <v>2079.9929999999999</v>
          </cell>
          <cell r="DI798" t="str">
            <v>WA</v>
          </cell>
          <cell r="DL798" t="str">
            <v>Electric</v>
          </cell>
          <cell r="DM798" t="str">
            <v>Electric</v>
          </cell>
          <cell r="DN798">
            <v>3785.7640000000001</v>
          </cell>
          <cell r="DO798" t="str">
            <v>ID</v>
          </cell>
          <cell r="DS798">
            <v>2003.7159999999999</v>
          </cell>
          <cell r="DT798" t="str">
            <v>WA</v>
          </cell>
          <cell r="DU798" t="str">
            <v>lt32</v>
          </cell>
          <cell r="DX798" t="b">
            <v>0</v>
          </cell>
          <cell r="DY798">
            <v>1188.027</v>
          </cell>
          <cell r="DZ798" t="str">
            <v>OR</v>
          </cell>
          <cell r="EC798" t="str">
            <v>Laptop</v>
          </cell>
          <cell r="ED798">
            <v>1524.7619999999999</v>
          </cell>
          <cell r="EE798" t="str">
            <v>WA</v>
          </cell>
          <cell r="EH798" t="str">
            <v>le20</v>
          </cell>
          <cell r="EI798">
            <v>1192.4649999999999</v>
          </cell>
          <cell r="EJ798" t="str">
            <v>ID</v>
          </cell>
          <cell r="ES798">
            <v>3785.7640000000001</v>
          </cell>
          <cell r="ET798" t="str">
            <v>ID</v>
          </cell>
          <cell r="EZ798" t="str">
            <v>WA</v>
          </cell>
          <cell r="FA798" t="str">
            <v>Living Room/Family Room</v>
          </cell>
          <cell r="FB798">
            <v>424761.26</v>
          </cell>
          <cell r="FC798">
            <v>853916.60199999996</v>
          </cell>
          <cell r="FI798" t="str">
            <v>WA</v>
          </cell>
          <cell r="FJ798" t="str">
            <v>Bedrooms</v>
          </cell>
          <cell r="FK798" t="str">
            <v>EISAq</v>
          </cell>
          <cell r="FL798">
            <v>238442.204</v>
          </cell>
          <cell r="FS798" t="str">
            <v>WA</v>
          </cell>
          <cell r="FT798" t="str">
            <v>EISAx</v>
          </cell>
          <cell r="FV798">
            <v>6740830.4800000004</v>
          </cell>
          <cell r="GD798" t="str">
            <v>ID</v>
          </cell>
          <cell r="GE798">
            <v>7461253.5049999999</v>
          </cell>
          <cell r="GF798">
            <v>4041263.8849999998</v>
          </cell>
          <cell r="GI798">
            <v>3</v>
          </cell>
          <cell r="GJ798">
            <v>1</v>
          </cell>
          <cell r="GK798" t="str">
            <v>ID</v>
          </cell>
          <cell r="GL798">
            <v>1192.4649999999999</v>
          </cell>
          <cell r="GM798" t="str">
            <v>1980-1992</v>
          </cell>
          <cell r="GN798">
            <v>0</v>
          </cell>
          <cell r="GQ798">
            <v>9757895.7813300006</v>
          </cell>
          <cell r="GR798">
            <v>834808.97254999995</v>
          </cell>
          <cell r="GU798" t="str">
            <v>Natural Gas FAF</v>
          </cell>
          <cell r="GX798" t="str">
            <v>Baseboard/Wall/Radiant</v>
          </cell>
          <cell r="GY798" t="str">
            <v>MT</v>
          </cell>
          <cell r="GZ798">
            <v>2130.88647460938</v>
          </cell>
        </row>
        <row r="799">
          <cell r="AD799" t="str">
            <v>OR</v>
          </cell>
          <cell r="AH799" t="str">
            <v>OR</v>
          </cell>
          <cell r="AI799" t="str">
            <v>Pre 1980</v>
          </cell>
          <cell r="AJ799">
            <v>1925.059</v>
          </cell>
          <cell r="AK799" t="b">
            <v>1</v>
          </cell>
          <cell r="AN799" t="str">
            <v>OR</v>
          </cell>
          <cell r="AO799" t="str">
            <v>Natural Gas Other</v>
          </cell>
          <cell r="AP799" t="str">
            <v>Post 2006</v>
          </cell>
          <cell r="AQ799" t="str">
            <v>Basement</v>
          </cell>
          <cell r="AR799">
            <v>1188.02661132813</v>
          </cell>
          <cell r="AU799" t="str">
            <v>No</v>
          </cell>
          <cell r="AV799" t="b">
            <v>0</v>
          </cell>
          <cell r="AX799">
            <v>3564079.8339843899</v>
          </cell>
          <cell r="AY799" t="b">
            <v>0</v>
          </cell>
          <cell r="AZ799">
            <v>1930258.1170214924</v>
          </cell>
          <cell r="BA799" t="str">
            <v/>
          </cell>
          <cell r="BB799" t="str">
            <v/>
          </cell>
          <cell r="BC799">
            <v>0.99999967284256164</v>
          </cell>
          <cell r="BU799" t="str">
            <v>ID</v>
          </cell>
          <cell r="BV799" t="str">
            <v>1980-1992</v>
          </cell>
          <cell r="BW799" t="str">
            <v>Gas Storage Inside Conditioned Space</v>
          </cell>
          <cell r="BY799">
            <v>1192.4649999999999</v>
          </cell>
          <cell r="BZ799" t="str">
            <v>le55</v>
          </cell>
          <cell r="CF799" t="str">
            <v>Unconditioned</v>
          </cell>
          <cell r="CG799">
            <v>1144.6790000000001</v>
          </cell>
          <cell r="CH799" t="str">
            <v>MT</v>
          </cell>
          <cell r="CI799" t="str">
            <v>Side-by-Side w/ TTD Ice</v>
          </cell>
          <cell r="CJ799">
            <v>25182.938000000002</v>
          </cell>
          <cell r="CK799" t="b">
            <v>0</v>
          </cell>
          <cell r="CZ799">
            <v>1192.4649999999999</v>
          </cell>
          <cell r="DA799" t="str">
            <v>ID</v>
          </cell>
          <cell r="DC799" t="str">
            <v>Vertical Axis</v>
          </cell>
          <cell r="DG799" t="str">
            <v>Electric</v>
          </cell>
          <cell r="DH799">
            <v>2079.9929999999999</v>
          </cell>
          <cell r="DI799" t="str">
            <v>WA</v>
          </cell>
          <cell r="DL799" t="str">
            <v>Electric</v>
          </cell>
          <cell r="DM799" t="str">
            <v>Electric</v>
          </cell>
          <cell r="DN799">
            <v>2130.886</v>
          </cell>
          <cell r="DO799" t="str">
            <v>MT</v>
          </cell>
          <cell r="DS799">
            <v>2003.7159999999999</v>
          </cell>
          <cell r="DT799" t="str">
            <v>WA</v>
          </cell>
          <cell r="DU799" t="str">
            <v>gt46</v>
          </cell>
          <cell r="DX799" t="b">
            <v>0</v>
          </cell>
          <cell r="DY799">
            <v>2003.7159999999999</v>
          </cell>
          <cell r="DZ799" t="str">
            <v>WA</v>
          </cell>
          <cell r="EC799" t="str">
            <v>Desktop</v>
          </cell>
          <cell r="ED799">
            <v>1524.7619999999999</v>
          </cell>
          <cell r="EE799" t="str">
            <v>WA</v>
          </cell>
          <cell r="EH799" t="str">
            <v>gt20</v>
          </cell>
          <cell r="EI799">
            <v>3785.7640000000001</v>
          </cell>
          <cell r="EJ799" t="str">
            <v>ID</v>
          </cell>
          <cell r="ES799">
            <v>8559.1039999999994</v>
          </cell>
          <cell r="ET799" t="str">
            <v>OR</v>
          </cell>
          <cell r="EZ799" t="str">
            <v>WA</v>
          </cell>
          <cell r="FA799" t="str">
            <v>Other</v>
          </cell>
          <cell r="FB799">
            <v>896392.728</v>
          </cell>
          <cell r="FC799">
            <v>1177613.976</v>
          </cell>
          <cell r="FI799" t="str">
            <v>WA</v>
          </cell>
          <cell r="FJ799" t="str">
            <v>Exterior</v>
          </cell>
          <cell r="FK799" t="str">
            <v>EISAnqnx</v>
          </cell>
          <cell r="FL799">
            <v>360668.88</v>
          </cell>
          <cell r="FS799" t="str">
            <v>WA</v>
          </cell>
          <cell r="FT799" t="str">
            <v>EISAnqnx</v>
          </cell>
          <cell r="FV799">
            <v>673759.24</v>
          </cell>
          <cell r="GD799" t="str">
            <v>OR</v>
          </cell>
          <cell r="GE799">
            <v>4350633.34</v>
          </cell>
          <cell r="GF799">
            <v>5136057.4119999995</v>
          </cell>
          <cell r="GI799">
            <v>1</v>
          </cell>
          <cell r="GJ799">
            <v>3</v>
          </cell>
          <cell r="GK799" t="str">
            <v>OR</v>
          </cell>
          <cell r="GL799">
            <v>1925.059</v>
          </cell>
          <cell r="GM799" t="str">
            <v>Pre 1980</v>
          </cell>
          <cell r="GN799">
            <v>0</v>
          </cell>
          <cell r="GQ799">
            <v>9160210.3708950002</v>
          </cell>
          <cell r="GR799">
            <v>2078153.1670930001</v>
          </cell>
          <cell r="GU799" t="str">
            <v>Wood</v>
          </cell>
          <cell r="GX799" t="str">
            <v>Baseboard/Wall/Radiant</v>
          </cell>
          <cell r="GY799" t="str">
            <v>OR</v>
          </cell>
          <cell r="GZ799">
            <v>1925.05932617188</v>
          </cell>
        </row>
        <row r="800">
          <cell r="AD800" t="str">
            <v>ID</v>
          </cell>
          <cell r="AH800" t="str">
            <v>ID</v>
          </cell>
          <cell r="AI800" t="str">
            <v>1980-1992</v>
          </cell>
          <cell r="AJ800">
            <v>1192.4649999999999</v>
          </cell>
          <cell r="AK800" t="b">
            <v>1</v>
          </cell>
          <cell r="AN800" t="str">
            <v>OR</v>
          </cell>
          <cell r="AO800" t="str">
            <v>Heat Pump (Central System)</v>
          </cell>
          <cell r="AP800" t="str">
            <v>Post 2006</v>
          </cell>
          <cell r="AQ800" t="str">
            <v>Basement</v>
          </cell>
          <cell r="AR800">
            <v>1188.02661132813</v>
          </cell>
          <cell r="AU800" t="str">
            <v>No</v>
          </cell>
          <cell r="AV800" t="b">
            <v>1</v>
          </cell>
          <cell r="AX800">
            <v>3564079.8339843899</v>
          </cell>
          <cell r="AY800" t="b">
            <v>0</v>
          </cell>
          <cell r="AZ800">
            <v>1930258.1170214924</v>
          </cell>
          <cell r="BA800">
            <v>1</v>
          </cell>
          <cell r="BB800">
            <v>1188.02661132813</v>
          </cell>
          <cell r="BC800">
            <v>0.99999967284256164</v>
          </cell>
          <cell r="BU800" t="str">
            <v>ID</v>
          </cell>
          <cell r="BV800" t="str">
            <v>Pre 1980</v>
          </cell>
          <cell r="BW800" t="str">
            <v>Gas Storage Inside Conditioned Space</v>
          </cell>
          <cell r="BY800">
            <v>3785.7640000000001</v>
          </cell>
          <cell r="BZ800" t="str">
            <v>gt55</v>
          </cell>
          <cell r="CF800" t="str">
            <v>Conditioned</v>
          </cell>
          <cell r="CG800">
            <v>1904.288</v>
          </cell>
          <cell r="CH800" t="str">
            <v>WA</v>
          </cell>
          <cell r="CI800" t="str">
            <v>Bottom-Freezer (Including French Door) w/o TTD Ice</v>
          </cell>
          <cell r="CJ800">
            <v>41894.336000000003</v>
          </cell>
          <cell r="CK800" t="b">
            <v>0</v>
          </cell>
          <cell r="CZ800">
            <v>1192.4649999999999</v>
          </cell>
          <cell r="DA800" t="str">
            <v>ID</v>
          </cell>
          <cell r="DC800" t="str">
            <v>Vertical Axis</v>
          </cell>
          <cell r="DG800" t="str">
            <v>Electric</v>
          </cell>
          <cell r="DH800">
            <v>1144.6790000000001</v>
          </cell>
          <cell r="DI800" t="str">
            <v>MT</v>
          </cell>
          <cell r="DL800" t="str">
            <v>Gas</v>
          </cell>
          <cell r="DM800" t="str">
            <v>Gas</v>
          </cell>
          <cell r="DN800">
            <v>8264.9449999999997</v>
          </cell>
          <cell r="DO800" t="str">
            <v>OR</v>
          </cell>
          <cell r="DS800">
            <v>2003.7159999999999</v>
          </cell>
          <cell r="DT800" t="str">
            <v>WA</v>
          </cell>
          <cell r="DU800" t="str">
            <v>32to46</v>
          </cell>
          <cell r="DX800" t="b">
            <v>0</v>
          </cell>
          <cell r="DY800">
            <v>2003.7159999999999</v>
          </cell>
          <cell r="DZ800" t="str">
            <v>WA</v>
          </cell>
          <cell r="EC800" t="str">
            <v>Laptop</v>
          </cell>
          <cell r="ED800">
            <v>1524.7619999999999</v>
          </cell>
          <cell r="EE800" t="str">
            <v>WA</v>
          </cell>
          <cell r="EH800" t="str">
            <v>le20</v>
          </cell>
          <cell r="EI800">
            <v>3785.7640000000001</v>
          </cell>
          <cell r="EJ800" t="str">
            <v>ID</v>
          </cell>
          <cell r="ES800">
            <v>1144.6790000000001</v>
          </cell>
          <cell r="ET800" t="str">
            <v>MT</v>
          </cell>
          <cell r="EZ800" t="str">
            <v>WA</v>
          </cell>
          <cell r="FA800" t="str">
            <v>Bathroom</v>
          </cell>
          <cell r="FB800">
            <v>1059709.5899999999</v>
          </cell>
          <cell r="FC800">
            <v>381190.5</v>
          </cell>
          <cell r="FI800" t="str">
            <v>WA</v>
          </cell>
          <cell r="FJ800" t="str">
            <v>Garage</v>
          </cell>
          <cell r="FK800" t="str">
            <v>EISAq</v>
          </cell>
          <cell r="FL800">
            <v>400743.19999999995</v>
          </cell>
          <cell r="FS800" t="str">
            <v>WA</v>
          </cell>
          <cell r="FT800" t="str">
            <v>EISAq</v>
          </cell>
          <cell r="FV800">
            <v>732347</v>
          </cell>
          <cell r="GD800" t="str">
            <v>ID</v>
          </cell>
          <cell r="GE800">
            <v>6014793.46</v>
          </cell>
          <cell r="GF800">
            <v>3730030.5199999996</v>
          </cell>
          <cell r="GI800">
            <v>3</v>
          </cell>
          <cell r="GJ800">
            <v>2</v>
          </cell>
          <cell r="GK800" t="str">
            <v>ID</v>
          </cell>
          <cell r="GL800">
            <v>1192.4649999999999</v>
          </cell>
          <cell r="GM800" t="str">
            <v>1980-1992</v>
          </cell>
          <cell r="GN800">
            <v>0</v>
          </cell>
          <cell r="GQ800">
            <v>9757895.7813300006</v>
          </cell>
          <cell r="GR800">
            <v>834808.97254999995</v>
          </cell>
          <cell r="GU800" t="str">
            <v>Natural Gas FAF</v>
          </cell>
          <cell r="GX800" t="str">
            <v>None</v>
          </cell>
          <cell r="GY800" t="str">
            <v>OR</v>
          </cell>
          <cell r="GZ800">
            <v>8264.9453125</v>
          </cell>
        </row>
        <row r="801">
          <cell r="AD801" t="str">
            <v>WA</v>
          </cell>
          <cell r="AH801" t="str">
            <v>WA</v>
          </cell>
          <cell r="AI801" t="str">
            <v>Post 2006</v>
          </cell>
          <cell r="AJ801">
            <v>2079.9929999999999</v>
          </cell>
          <cell r="AK801" t="b">
            <v>1</v>
          </cell>
          <cell r="AN801" t="str">
            <v>WA</v>
          </cell>
          <cell r="AO801" t="str">
            <v>Baseboard/Wall/Radiant</v>
          </cell>
          <cell r="AP801" t="str">
            <v>Pre 1980</v>
          </cell>
          <cell r="AQ801" t="str">
            <v>Crawlspace</v>
          </cell>
          <cell r="AR801">
            <v>4956.49267578125</v>
          </cell>
          <cell r="AU801" t="str">
            <v>No</v>
          </cell>
          <cell r="AV801" t="b">
            <v>1</v>
          </cell>
          <cell r="AX801">
            <v>5462054.9287109375</v>
          </cell>
          <cell r="AY801" t="b">
            <v>0</v>
          </cell>
          <cell r="AZ801">
            <v>3467489.4155342286</v>
          </cell>
          <cell r="BA801">
            <v>1</v>
          </cell>
          <cell r="BB801">
            <v>4956.49267578125</v>
          </cell>
          <cell r="BC801">
            <v>0.99999993458706582</v>
          </cell>
          <cell r="BU801" t="str">
            <v>ID</v>
          </cell>
          <cell r="BV801" t="str">
            <v>1993-2006</v>
          </cell>
          <cell r="BW801" t="str">
            <v>Gas Storage Outside Conditioned Space</v>
          </cell>
          <cell r="BY801">
            <v>3785.7640000000001</v>
          </cell>
          <cell r="BZ801" t="str">
            <v>le55</v>
          </cell>
          <cell r="CF801" t="str">
            <v>Conditioned</v>
          </cell>
          <cell r="CG801">
            <v>1904.288</v>
          </cell>
          <cell r="CH801" t="str">
            <v>WA</v>
          </cell>
          <cell r="CI801" t="str">
            <v>Top-Freezer w/o TTD Ice</v>
          </cell>
          <cell r="CJ801">
            <v>34277.184000000001</v>
          </cell>
          <cell r="CK801" t="b">
            <v>0</v>
          </cell>
          <cell r="CZ801">
            <v>8559.1039999999994</v>
          </cell>
          <cell r="DA801" t="str">
            <v>OR</v>
          </cell>
          <cell r="DC801" t="str">
            <v>Horizontal Axis</v>
          </cell>
          <cell r="DG801" t="str">
            <v>Electric</v>
          </cell>
          <cell r="DH801">
            <v>1192.4649999999999</v>
          </cell>
          <cell r="DI801" t="str">
            <v>ID</v>
          </cell>
          <cell r="DL801" t="str">
            <v>Electric</v>
          </cell>
          <cell r="DM801" t="str">
            <v>Electric</v>
          </cell>
          <cell r="DN801">
            <v>8264.9449999999997</v>
          </cell>
          <cell r="DO801" t="str">
            <v>OR</v>
          </cell>
          <cell r="DS801">
            <v>2003.7159999999999</v>
          </cell>
          <cell r="DT801" t="str">
            <v>WA</v>
          </cell>
          <cell r="DU801" t="str">
            <v>lt32</v>
          </cell>
          <cell r="DX801" t="b">
            <v>0</v>
          </cell>
          <cell r="DY801">
            <v>2003.7159999999999</v>
          </cell>
          <cell r="DZ801" t="str">
            <v>WA</v>
          </cell>
          <cell r="EC801" t="str">
            <v>Laptop</v>
          </cell>
          <cell r="ED801">
            <v>1524.7619999999999</v>
          </cell>
          <cell r="EE801" t="str">
            <v>WA</v>
          </cell>
          <cell r="EH801" t="str">
            <v>le20</v>
          </cell>
          <cell r="EI801">
            <v>3785.7640000000001</v>
          </cell>
          <cell r="EJ801" t="str">
            <v>ID</v>
          </cell>
          <cell r="ES801">
            <v>1904.288</v>
          </cell>
          <cell r="ET801" t="str">
            <v>WA</v>
          </cell>
          <cell r="EZ801" t="str">
            <v>WA</v>
          </cell>
          <cell r="FA801" t="str">
            <v>Bedrooms</v>
          </cell>
          <cell r="FB801">
            <v>914857.2</v>
          </cell>
          <cell r="FC801">
            <v>1257928.6499999999</v>
          </cell>
          <cell r="FI801" t="str">
            <v>WA</v>
          </cell>
          <cell r="FJ801" t="str">
            <v>Kitchen</v>
          </cell>
          <cell r="FK801" t="str">
            <v>EISAnqnx</v>
          </cell>
          <cell r="FL801">
            <v>280520.24</v>
          </cell>
          <cell r="FS801" t="str">
            <v>WA</v>
          </cell>
          <cell r="FT801" t="str">
            <v>EISAx</v>
          </cell>
          <cell r="FV801">
            <v>1032609.27</v>
          </cell>
          <cell r="GD801" t="str">
            <v>WA</v>
          </cell>
          <cell r="GE801">
            <v>11277722.046</v>
          </cell>
          <cell r="GF801">
            <v>7463014.8839999996</v>
          </cell>
          <cell r="GI801">
            <v>1</v>
          </cell>
          <cell r="GJ801">
            <v>1</v>
          </cell>
          <cell r="GK801" t="str">
            <v>WA</v>
          </cell>
          <cell r="GL801">
            <v>2079.9929999999999</v>
          </cell>
          <cell r="GM801" t="str">
            <v>Post 2006</v>
          </cell>
          <cell r="GN801">
            <v>0</v>
          </cell>
          <cell r="GQ801">
            <v>10608172.2993</v>
          </cell>
          <cell r="GR801">
            <v>1120221.8300100002</v>
          </cell>
          <cell r="GU801" t="str">
            <v>Natural Gas FAF</v>
          </cell>
          <cell r="GX801" t="str">
            <v>Natural Gas Other</v>
          </cell>
          <cell r="GY801" t="str">
            <v>ID</v>
          </cell>
          <cell r="GZ801">
            <v>1192.46508789063</v>
          </cell>
        </row>
        <row r="802">
          <cell r="AD802" t="str">
            <v>WA</v>
          </cell>
          <cell r="AH802" t="str">
            <v>WA</v>
          </cell>
          <cell r="AI802" t="str">
            <v>Pre 1980</v>
          </cell>
          <cell r="AJ802">
            <v>4360.1880000000001</v>
          </cell>
          <cell r="AK802" t="b">
            <v>1</v>
          </cell>
          <cell r="AN802" t="str">
            <v>WA</v>
          </cell>
          <cell r="AO802" t="str">
            <v>Baseboard/Wall/Radiant</v>
          </cell>
          <cell r="AP802" t="str">
            <v>Pre 1980</v>
          </cell>
          <cell r="AQ802" t="str">
            <v>Crawlspace</v>
          </cell>
          <cell r="AR802">
            <v>1524.76245117188</v>
          </cell>
          <cell r="AU802" t="str">
            <v>No</v>
          </cell>
          <cell r="AV802" t="b">
            <v>1</v>
          </cell>
          <cell r="AX802">
            <v>3604538.4345703241</v>
          </cell>
          <cell r="AY802" t="b">
            <v>0</v>
          </cell>
          <cell r="AZ802">
            <v>689664.08447959204</v>
          </cell>
          <cell r="BA802">
            <v>1</v>
          </cell>
          <cell r="BB802">
            <v>1524.76245117188</v>
          </cell>
          <cell r="BC802">
            <v>1.0000002958965923</v>
          </cell>
          <cell r="BU802" t="str">
            <v>MT</v>
          </cell>
          <cell r="BV802" t="str">
            <v>1980-1992</v>
          </cell>
          <cell r="BW802" t="str">
            <v>Gas Storage Inside Conditioned Space</v>
          </cell>
          <cell r="BY802">
            <v>2130.886</v>
          </cell>
          <cell r="BZ802" t="str">
            <v>le55</v>
          </cell>
          <cell r="CF802" t="str">
            <v>Conditioned</v>
          </cell>
          <cell r="CG802">
            <v>2130.886</v>
          </cell>
          <cell r="CH802" t="str">
            <v>MT</v>
          </cell>
          <cell r="CI802" t="str">
            <v>Side-by-Side w/ TTD Ice</v>
          </cell>
          <cell r="CJ802">
            <v>53272.15</v>
          </cell>
          <cell r="CK802" t="b">
            <v>0</v>
          </cell>
          <cell r="CZ802">
            <v>2130.886</v>
          </cell>
          <cell r="DA802" t="str">
            <v>MT</v>
          </cell>
          <cell r="DC802" t="str">
            <v>Horizontal Axis</v>
          </cell>
          <cell r="DG802" t="str">
            <v>Electric</v>
          </cell>
          <cell r="DH802">
            <v>1192.4649999999999</v>
          </cell>
          <cell r="DI802" t="str">
            <v>ID</v>
          </cell>
          <cell r="DL802" t="str">
            <v>Electric</v>
          </cell>
          <cell r="DM802" t="str">
            <v>Electric</v>
          </cell>
          <cell r="DN802">
            <v>1904.288</v>
          </cell>
          <cell r="DO802" t="str">
            <v>WA</v>
          </cell>
          <cell r="DS802">
            <v>1188.027</v>
          </cell>
          <cell r="DT802" t="str">
            <v>OR</v>
          </cell>
          <cell r="DU802" t="str">
            <v>gt46</v>
          </cell>
          <cell r="DX802" t="b">
            <v>0</v>
          </cell>
          <cell r="DY802">
            <v>6932.7380000000003</v>
          </cell>
          <cell r="DZ802" t="str">
            <v>OR</v>
          </cell>
          <cell r="EC802" t="str">
            <v>Desktop</v>
          </cell>
          <cell r="ED802">
            <v>2003.7159999999999</v>
          </cell>
          <cell r="EE802" t="str">
            <v>WA</v>
          </cell>
          <cell r="EH802" t="str">
            <v>gt20</v>
          </cell>
          <cell r="EI802">
            <v>3785.7640000000001</v>
          </cell>
          <cell r="EJ802" t="str">
            <v>ID</v>
          </cell>
          <cell r="ES802">
            <v>1904.288</v>
          </cell>
          <cell r="ET802" t="str">
            <v>WA</v>
          </cell>
          <cell r="EZ802" t="str">
            <v>WA</v>
          </cell>
          <cell r="FA802" t="str">
            <v>Exterior</v>
          </cell>
          <cell r="FB802">
            <v>45742.86</v>
          </cell>
          <cell r="FC802">
            <v>4360819.32</v>
          </cell>
          <cell r="FI802" t="str">
            <v>WA</v>
          </cell>
          <cell r="FJ802" t="str">
            <v>Kitchen</v>
          </cell>
          <cell r="FK802" t="str">
            <v>EISAq</v>
          </cell>
          <cell r="FL802">
            <v>60111.479999999996</v>
          </cell>
          <cell r="FS802" t="str">
            <v>OR</v>
          </cell>
          <cell r="FT802" t="str">
            <v>EISAnqnx</v>
          </cell>
          <cell r="FV802">
            <v>13622830.17</v>
          </cell>
          <cell r="GD802" t="str">
            <v>WA</v>
          </cell>
          <cell r="GE802">
            <v>15871084.32</v>
          </cell>
          <cell r="GF802">
            <v>11432412.936000001</v>
          </cell>
          <cell r="GI802">
            <v>1</v>
          </cell>
          <cell r="GJ802">
            <v>1</v>
          </cell>
          <cell r="GK802" t="str">
            <v>WA</v>
          </cell>
          <cell r="GL802">
            <v>4360.1880000000001</v>
          </cell>
          <cell r="GM802" t="str">
            <v>Pre 1980</v>
          </cell>
          <cell r="GN802">
            <v>0</v>
          </cell>
          <cell r="GQ802">
            <v>25698446.65038</v>
          </cell>
          <cell r="GR802">
            <v>1560783.7969499999</v>
          </cell>
          <cell r="GU802" t="str">
            <v>Natural Gas FAF</v>
          </cell>
          <cell r="GX802" t="str">
            <v>Wood</v>
          </cell>
          <cell r="GY802" t="str">
            <v>MT</v>
          </cell>
          <cell r="GZ802">
            <v>2130.88647460938</v>
          </cell>
        </row>
        <row r="803">
          <cell r="AD803" t="str">
            <v>WA</v>
          </cell>
          <cell r="AH803" t="str">
            <v>WA</v>
          </cell>
          <cell r="AI803" t="str">
            <v>1980-1992</v>
          </cell>
          <cell r="AJ803">
            <v>2079.9929999999999</v>
          </cell>
          <cell r="AK803" t="b">
            <v>1</v>
          </cell>
          <cell r="AN803" t="str">
            <v>WA</v>
          </cell>
          <cell r="AO803" t="str">
            <v>Natural Gas FAF</v>
          </cell>
          <cell r="AP803" t="str">
            <v>Pre 1980</v>
          </cell>
          <cell r="AQ803" t="str">
            <v>Crawlspace</v>
          </cell>
          <cell r="AR803">
            <v>955.75624801999004</v>
          </cell>
          <cell r="AU803" t="str">
            <v>No</v>
          </cell>
          <cell r="AV803" t="b">
            <v>1</v>
          </cell>
          <cell r="AX803">
            <v>1675440.7027790425</v>
          </cell>
          <cell r="AY803" t="b">
            <v>0</v>
          </cell>
          <cell r="AZ803">
            <v>632616.78092567786</v>
          </cell>
          <cell r="BA803">
            <v>0.65252976190476186</v>
          </cell>
          <cell r="BB803">
            <v>955.75624801999004</v>
          </cell>
          <cell r="BC803">
            <v>0.65252963965168842</v>
          </cell>
          <cell r="BU803" t="str">
            <v>OR</v>
          </cell>
          <cell r="BV803" t="str">
            <v>Pre 1980</v>
          </cell>
          <cell r="BW803" t="str">
            <v>Electric Storage - Inside Conditioned Space</v>
          </cell>
          <cell r="BY803">
            <v>8264.9449999999997</v>
          </cell>
          <cell r="BZ803" t="str">
            <v>le55</v>
          </cell>
          <cell r="CF803" t="str">
            <v>Conditioned</v>
          </cell>
          <cell r="CG803">
            <v>2130.886</v>
          </cell>
          <cell r="CH803" t="str">
            <v>MT</v>
          </cell>
          <cell r="CI803" t="str">
            <v>Top-Freezer w/o TTD Ice</v>
          </cell>
          <cell r="CJ803">
            <v>51141.263999999996</v>
          </cell>
          <cell r="CK803" t="b">
            <v>0</v>
          </cell>
          <cell r="CZ803">
            <v>3785.7640000000001</v>
          </cell>
          <cell r="DA803" t="str">
            <v>ID</v>
          </cell>
          <cell r="DC803" t="str">
            <v>Horizontal Axis</v>
          </cell>
          <cell r="DG803" t="str">
            <v>Electric</v>
          </cell>
          <cell r="DH803">
            <v>8559.1039999999994</v>
          </cell>
          <cell r="DI803" t="str">
            <v>OR</v>
          </cell>
          <cell r="DL803" t="str">
            <v>Electric</v>
          </cell>
          <cell r="DM803" t="str">
            <v>Electric</v>
          </cell>
          <cell r="DN803">
            <v>2130.886</v>
          </cell>
          <cell r="DO803" t="str">
            <v>MT</v>
          </cell>
          <cell r="DS803">
            <v>1188.027</v>
          </cell>
          <cell r="DT803" t="str">
            <v>OR</v>
          </cell>
          <cell r="DU803" t="str">
            <v>32to46</v>
          </cell>
          <cell r="DX803" t="b">
            <v>1</v>
          </cell>
          <cell r="DY803">
            <v>6932.7380000000003</v>
          </cell>
          <cell r="DZ803" t="str">
            <v>OR</v>
          </cell>
          <cell r="EC803" t="str">
            <v>Laptop</v>
          </cell>
          <cell r="ED803">
            <v>1188.027</v>
          </cell>
          <cell r="EE803" t="str">
            <v>OR</v>
          </cell>
          <cell r="EH803" t="str">
            <v>le20</v>
          </cell>
          <cell r="EI803">
            <v>8264.9449999999997</v>
          </cell>
          <cell r="EJ803" t="str">
            <v>OR</v>
          </cell>
          <cell r="ES803">
            <v>3785.7640000000001</v>
          </cell>
          <cell r="ET803" t="str">
            <v>ID</v>
          </cell>
          <cell r="EZ803" t="str">
            <v>WA</v>
          </cell>
          <cell r="FA803" t="str">
            <v>Kitchen</v>
          </cell>
          <cell r="FB803">
            <v>365942.88</v>
          </cell>
          <cell r="FC803">
            <v>266833.34999999998</v>
          </cell>
          <cell r="FI803" t="str">
            <v>WA</v>
          </cell>
          <cell r="FJ803" t="str">
            <v>Living Room/Family Room</v>
          </cell>
          <cell r="FK803" t="str">
            <v>EISAnqnx</v>
          </cell>
          <cell r="FL803">
            <v>400743.19999999995</v>
          </cell>
          <cell r="FS803" t="str">
            <v>OR</v>
          </cell>
          <cell r="FT803" t="str">
            <v>EISAq</v>
          </cell>
          <cell r="FV803">
            <v>6357320.7460000003</v>
          </cell>
          <cell r="GD803" t="str">
            <v>WA</v>
          </cell>
          <cell r="GE803">
            <v>4395025.2089999998</v>
          </cell>
          <cell r="GF803">
            <v>4367985.3</v>
          </cell>
          <cell r="GI803">
            <v>1</v>
          </cell>
          <cell r="GJ803">
            <v>1</v>
          </cell>
          <cell r="GK803" t="str">
            <v>WA</v>
          </cell>
          <cell r="GL803">
            <v>2079.9929999999999</v>
          </cell>
          <cell r="GM803" t="str">
            <v>1980-1992</v>
          </cell>
          <cell r="GN803">
            <v>-1</v>
          </cell>
          <cell r="GQ803">
            <v>10608172.2993</v>
          </cell>
          <cell r="GR803">
            <v>1120221.8300100002</v>
          </cell>
          <cell r="GU803" t="str">
            <v>Wood</v>
          </cell>
          <cell r="GX803" t="str">
            <v>None</v>
          </cell>
          <cell r="GY803" t="str">
            <v>OR</v>
          </cell>
          <cell r="GZ803">
            <v>8264.9453125</v>
          </cell>
        </row>
        <row r="804">
          <cell r="AD804" t="str">
            <v>WA</v>
          </cell>
          <cell r="AH804" t="str">
            <v>WA</v>
          </cell>
          <cell r="AI804" t="str">
            <v>Pre 1980</v>
          </cell>
          <cell r="AJ804">
            <v>2079.9929999999999</v>
          </cell>
          <cell r="AK804" t="b">
            <v>1</v>
          </cell>
          <cell r="AN804" t="str">
            <v>WA</v>
          </cell>
          <cell r="AO804" t="str">
            <v>Natural Gas FAF</v>
          </cell>
          <cell r="AP804" t="str">
            <v>Pre 1980</v>
          </cell>
          <cell r="AQ804" t="str">
            <v>Crawlspace</v>
          </cell>
          <cell r="AR804">
            <v>508.93747756594701</v>
          </cell>
          <cell r="AU804" t="str">
            <v>No</v>
          </cell>
          <cell r="AV804" t="b">
            <v>1</v>
          </cell>
          <cell r="AX804">
            <v>892167.39817310509</v>
          </cell>
          <cell r="AY804" t="b">
            <v>0</v>
          </cell>
          <cell r="AZ804">
            <v>336866.63248835993</v>
          </cell>
          <cell r="BA804">
            <v>0.34747023809523819</v>
          </cell>
          <cell r="BB804">
            <v>508.93747756594701</v>
          </cell>
          <cell r="BC804">
            <v>0.34747017299582506</v>
          </cell>
          <cell r="BU804" t="str">
            <v>OR</v>
          </cell>
          <cell r="BV804" t="str">
            <v>Pre 1980</v>
          </cell>
          <cell r="BW804" t="str">
            <v>Electric Storage - Inside Conditioned Space</v>
          </cell>
          <cell r="BY804">
            <v>8264.9449999999997</v>
          </cell>
          <cell r="BZ804" t="str">
            <v>le55</v>
          </cell>
          <cell r="CF804" t="str">
            <v>Conditioned</v>
          </cell>
          <cell r="CG804">
            <v>4360.1880000000001</v>
          </cell>
          <cell r="CH804" t="str">
            <v>WA</v>
          </cell>
          <cell r="CI804" t="str">
            <v>Side-by-Side w/ TTD Ice</v>
          </cell>
          <cell r="CJ804">
            <v>91563.948000000004</v>
          </cell>
          <cell r="CK804" t="b">
            <v>0</v>
          </cell>
          <cell r="CZ804">
            <v>1612.692</v>
          </cell>
          <cell r="DA804" t="str">
            <v>OR</v>
          </cell>
          <cell r="DC804" t="str">
            <v>Vertical Axis</v>
          </cell>
          <cell r="DG804" t="str">
            <v>Electric</v>
          </cell>
          <cell r="DH804">
            <v>2130.886</v>
          </cell>
          <cell r="DI804" t="str">
            <v>MT</v>
          </cell>
          <cell r="DL804" t="str">
            <v>Electric</v>
          </cell>
          <cell r="DM804" t="str">
            <v>Electric</v>
          </cell>
          <cell r="DN804">
            <v>2130.886</v>
          </cell>
          <cell r="DO804" t="str">
            <v>MT</v>
          </cell>
          <cell r="DS804">
            <v>1188.027</v>
          </cell>
          <cell r="DT804" t="str">
            <v>OR</v>
          </cell>
          <cell r="DU804" t="str">
            <v>lt32</v>
          </cell>
          <cell r="DX804" t="b">
            <v>0</v>
          </cell>
          <cell r="DY804">
            <v>2003.7159999999999</v>
          </cell>
          <cell r="DZ804" t="str">
            <v>WA</v>
          </cell>
          <cell r="EC804" t="str">
            <v>Desktop</v>
          </cell>
          <cell r="ED804">
            <v>1188.027</v>
          </cell>
          <cell r="EE804" t="str">
            <v>OR</v>
          </cell>
          <cell r="EH804" t="str">
            <v>le20</v>
          </cell>
          <cell r="EI804">
            <v>1904.288</v>
          </cell>
          <cell r="EJ804" t="str">
            <v>WA</v>
          </cell>
          <cell r="ES804">
            <v>2079.9929999999999</v>
          </cell>
          <cell r="ET804" t="str">
            <v>WA</v>
          </cell>
          <cell r="EZ804" t="str">
            <v>WA</v>
          </cell>
          <cell r="FA804" t="str">
            <v>Living Room/Family Room</v>
          </cell>
          <cell r="FB804">
            <v>1235057.22</v>
          </cell>
          <cell r="FC804">
            <v>922481.01</v>
          </cell>
          <cell r="FI804" t="str">
            <v>WA</v>
          </cell>
          <cell r="FJ804" t="str">
            <v>Living Room/Family Room</v>
          </cell>
          <cell r="FK804" t="str">
            <v>EISAq</v>
          </cell>
          <cell r="FL804">
            <v>44081.752</v>
          </cell>
          <cell r="FS804" t="str">
            <v>OR</v>
          </cell>
          <cell r="FT804" t="str">
            <v>EISAx</v>
          </cell>
          <cell r="FV804">
            <v>12444264.710000001</v>
          </cell>
          <cell r="GD804" t="str">
            <v>WA</v>
          </cell>
          <cell r="GE804">
            <v>1254235.7789999999</v>
          </cell>
          <cell r="GF804">
            <v>3868786.98</v>
          </cell>
          <cell r="GI804">
            <v>1</v>
          </cell>
          <cell r="GJ804">
            <v>1</v>
          </cell>
          <cell r="GK804" t="str">
            <v>WA</v>
          </cell>
          <cell r="GL804">
            <v>2079.9929999999999</v>
          </cell>
          <cell r="GM804" t="str">
            <v>Pre 1980</v>
          </cell>
          <cell r="GN804">
            <v>-1</v>
          </cell>
          <cell r="GQ804">
            <v>11111224.846329</v>
          </cell>
          <cell r="GR804">
            <v>193803.347775</v>
          </cell>
          <cell r="GU804" t="str">
            <v>Heat Pump (Central System)</v>
          </cell>
          <cell r="GX804" t="str">
            <v>Natural Gas Other</v>
          </cell>
          <cell r="GY804" t="str">
            <v>WA</v>
          </cell>
          <cell r="GZ804">
            <v>1904.28771972656</v>
          </cell>
        </row>
        <row r="805">
          <cell r="AD805" t="str">
            <v>MT</v>
          </cell>
          <cell r="AH805" t="str">
            <v>MT</v>
          </cell>
          <cell r="AI805" t="str">
            <v>Pre 1980</v>
          </cell>
          <cell r="AJ805">
            <v>1144.6790000000001</v>
          </cell>
          <cell r="AK805" t="b">
            <v>1</v>
          </cell>
          <cell r="AN805" t="str">
            <v>WA</v>
          </cell>
          <cell r="AO805" t="str">
            <v>Wood</v>
          </cell>
          <cell r="AP805" t="str">
            <v>Pre 1980</v>
          </cell>
          <cell r="AQ805" t="str">
            <v>Crawlspace</v>
          </cell>
          <cell r="AR805">
            <v>508.93747756594701</v>
          </cell>
          <cell r="AU805" t="str">
            <v>No</v>
          </cell>
          <cell r="AV805" t="b">
            <v>0</v>
          </cell>
          <cell r="AX805">
            <v>892167.39817310509</v>
          </cell>
          <cell r="AY805" t="b">
            <v>0</v>
          </cell>
          <cell r="AZ805">
            <v>336866.63248835993</v>
          </cell>
          <cell r="BA805" t="str">
            <v/>
          </cell>
          <cell r="BB805" t="str">
            <v/>
          </cell>
          <cell r="BC805">
            <v>0.34747017299582506</v>
          </cell>
          <cell r="BU805" t="str">
            <v>WA</v>
          </cell>
          <cell r="BV805" t="str">
            <v>Pre 1980</v>
          </cell>
          <cell r="BW805" t="str">
            <v>Electric Storage - Inside Conditioned Space</v>
          </cell>
          <cell r="BY805">
            <v>1904.288</v>
          </cell>
          <cell r="BZ805" t="str">
            <v>le55</v>
          </cell>
          <cell r="CF805" t="str">
            <v>Conditioned</v>
          </cell>
          <cell r="CG805">
            <v>3785.7640000000001</v>
          </cell>
          <cell r="CH805" t="str">
            <v>ID</v>
          </cell>
          <cell r="CI805" t="str">
            <v>Top-Freezer w/o TTD Ice</v>
          </cell>
          <cell r="CJ805">
            <v>71929.516000000003</v>
          </cell>
          <cell r="CK805" t="b">
            <v>0</v>
          </cell>
          <cell r="CZ805">
            <v>2130.886</v>
          </cell>
          <cell r="DA805" t="str">
            <v>MT</v>
          </cell>
          <cell r="DC805" t="str">
            <v>Vertical Axis</v>
          </cell>
          <cell r="DG805" t="str">
            <v>Electric</v>
          </cell>
          <cell r="DH805">
            <v>3785.7640000000001</v>
          </cell>
          <cell r="DI805" t="str">
            <v>ID</v>
          </cell>
          <cell r="DL805" t="str">
            <v>Electric</v>
          </cell>
          <cell r="DM805" t="str">
            <v>Electric</v>
          </cell>
          <cell r="DN805">
            <v>1904.288</v>
          </cell>
          <cell r="DO805" t="str">
            <v>WA</v>
          </cell>
          <cell r="DS805">
            <v>1188.027</v>
          </cell>
          <cell r="DT805" t="str">
            <v>OR</v>
          </cell>
          <cell r="DU805" t="str">
            <v>gt46</v>
          </cell>
          <cell r="DX805" t="b">
            <v>0</v>
          </cell>
          <cell r="DY805">
            <v>4956.4930000000004</v>
          </cell>
          <cell r="DZ805" t="str">
            <v>WA</v>
          </cell>
          <cell r="EC805" t="str">
            <v>Desktop</v>
          </cell>
          <cell r="ED805">
            <v>4956.4930000000004</v>
          </cell>
          <cell r="EE805" t="str">
            <v>WA</v>
          </cell>
          <cell r="EH805" t="str">
            <v>le20</v>
          </cell>
          <cell r="EI805">
            <v>2130.886</v>
          </cell>
          <cell r="EJ805" t="str">
            <v>MT</v>
          </cell>
          <cell r="ES805">
            <v>2130.886</v>
          </cell>
          <cell r="ET805" t="str">
            <v>MT</v>
          </cell>
          <cell r="EZ805" t="str">
            <v>WA</v>
          </cell>
          <cell r="FA805" t="str">
            <v>Other</v>
          </cell>
          <cell r="FB805">
            <v>1540009.6199999999</v>
          </cell>
          <cell r="FC805">
            <v>1113076.26</v>
          </cell>
          <cell r="FI805" t="str">
            <v>WA</v>
          </cell>
          <cell r="FJ805" t="str">
            <v>Living Room/Family Room</v>
          </cell>
          <cell r="FK805" t="str">
            <v>EISAx</v>
          </cell>
          <cell r="FL805">
            <v>80148.639999999999</v>
          </cell>
          <cell r="FS805" t="str">
            <v>WA</v>
          </cell>
          <cell r="FT805" t="str">
            <v>EISAnqnx</v>
          </cell>
          <cell r="FV805">
            <v>7072915.5110000009</v>
          </cell>
          <cell r="GD805" t="str">
            <v>MT</v>
          </cell>
          <cell r="GE805">
            <v>6055351.9100000001</v>
          </cell>
          <cell r="GF805">
            <v>4615345.7280000001</v>
          </cell>
          <cell r="GI805">
            <v>3</v>
          </cell>
          <cell r="GJ805">
            <v>2</v>
          </cell>
          <cell r="GK805" t="str">
            <v>MT</v>
          </cell>
          <cell r="GL805">
            <v>1144.6790000000001</v>
          </cell>
          <cell r="GM805" t="str">
            <v>Pre 1980</v>
          </cell>
          <cell r="GN805">
            <v>0</v>
          </cell>
          <cell r="GQ805">
            <v>9416870.0613130014</v>
          </cell>
          <cell r="GR805">
            <v>572173.52154500003</v>
          </cell>
          <cell r="GU805" t="str">
            <v>Natural Gas FAF</v>
          </cell>
          <cell r="GX805" t="str">
            <v>None</v>
          </cell>
          <cell r="GY805" t="str">
            <v>OR</v>
          </cell>
          <cell r="GZ805">
            <v>8264.9453125</v>
          </cell>
        </row>
        <row r="806">
          <cell r="AD806" t="str">
            <v>ID</v>
          </cell>
          <cell r="AH806" t="str">
            <v>ID</v>
          </cell>
          <cell r="AI806" t="str">
            <v>1993-2006</v>
          </cell>
          <cell r="AJ806">
            <v>1192.4649999999999</v>
          </cell>
          <cell r="AK806" t="b">
            <v>1</v>
          </cell>
          <cell r="AN806" t="str">
            <v>WA</v>
          </cell>
          <cell r="AO806" t="str">
            <v>Wood</v>
          </cell>
          <cell r="AP806" t="str">
            <v>Pre 1980</v>
          </cell>
          <cell r="AQ806" t="str">
            <v>Crawlspace</v>
          </cell>
          <cell r="AR806">
            <v>955.75624801999004</v>
          </cell>
          <cell r="AU806" t="str">
            <v>No</v>
          </cell>
          <cell r="AV806" t="b">
            <v>0</v>
          </cell>
          <cell r="AX806">
            <v>1675440.7027790425</v>
          </cell>
          <cell r="AY806" t="b">
            <v>0</v>
          </cell>
          <cell r="AZ806">
            <v>632616.78092567786</v>
          </cell>
          <cell r="BA806" t="str">
            <v/>
          </cell>
          <cell r="BB806" t="str">
            <v/>
          </cell>
          <cell r="BC806">
            <v>0.65252963965168842</v>
          </cell>
          <cell r="BU806" t="str">
            <v>MT</v>
          </cell>
          <cell r="BV806" t="str">
            <v>1993-2006</v>
          </cell>
          <cell r="BW806" t="str">
            <v>Electric Storage - Inside Conditioned Space</v>
          </cell>
          <cell r="BY806">
            <v>2130.886</v>
          </cell>
          <cell r="BZ806" t="str">
            <v>le55</v>
          </cell>
          <cell r="CF806" t="str">
            <v>Conditioned</v>
          </cell>
          <cell r="CG806">
            <v>1144.6790000000001</v>
          </cell>
          <cell r="CH806" t="str">
            <v>MT</v>
          </cell>
          <cell r="CI806" t="str">
            <v>Side-by-Side w/ TTD Ice</v>
          </cell>
          <cell r="CJ806">
            <v>26327.617000000002</v>
          </cell>
          <cell r="CK806" t="b">
            <v>0</v>
          </cell>
          <cell r="CZ806">
            <v>2130.886</v>
          </cell>
          <cell r="DA806" t="str">
            <v>MT</v>
          </cell>
          <cell r="DC806" t="str">
            <v>Vertical Axis</v>
          </cell>
          <cell r="DG806" t="str">
            <v>Electric</v>
          </cell>
          <cell r="DH806">
            <v>1612.692</v>
          </cell>
          <cell r="DI806" t="str">
            <v>OR</v>
          </cell>
          <cell r="DL806" t="str">
            <v>Electric</v>
          </cell>
          <cell r="DM806" t="str">
            <v>Electric</v>
          </cell>
          <cell r="DN806">
            <v>3785.7640000000001</v>
          </cell>
          <cell r="DO806" t="str">
            <v>ID</v>
          </cell>
          <cell r="DS806">
            <v>1524.7619999999999</v>
          </cell>
          <cell r="DT806" t="str">
            <v>WA</v>
          </cell>
          <cell r="DU806" t="str">
            <v>32to46</v>
          </cell>
          <cell r="DX806" t="b">
            <v>1</v>
          </cell>
          <cell r="DY806">
            <v>4956.4930000000004</v>
          </cell>
          <cell r="DZ806" t="str">
            <v>WA</v>
          </cell>
          <cell r="EC806" t="str">
            <v>Laptop</v>
          </cell>
          <cell r="ED806">
            <v>4956.4930000000004</v>
          </cell>
          <cell r="EE806" t="str">
            <v>WA</v>
          </cell>
          <cell r="EH806" t="str">
            <v>gt20</v>
          </cell>
          <cell r="EI806">
            <v>2130.886</v>
          </cell>
          <cell r="EJ806" t="str">
            <v>MT</v>
          </cell>
          <cell r="ES806">
            <v>3785.7640000000001</v>
          </cell>
          <cell r="ET806" t="str">
            <v>ID</v>
          </cell>
          <cell r="EZ806" t="str">
            <v>OR</v>
          </cell>
          <cell r="FA806" t="str">
            <v>Bathroom</v>
          </cell>
          <cell r="FB806">
            <v>5199553.5</v>
          </cell>
          <cell r="FC806">
            <v>2017426.7580000001</v>
          </cell>
          <cell r="FI806" t="str">
            <v>WA</v>
          </cell>
          <cell r="FJ806" t="str">
            <v>Other</v>
          </cell>
          <cell r="FK806" t="str">
            <v>EISAnqnx</v>
          </cell>
          <cell r="FL806">
            <v>200371.59999999998</v>
          </cell>
          <cell r="FS806" t="str">
            <v>WA</v>
          </cell>
          <cell r="FT806" t="str">
            <v>EISAq</v>
          </cell>
          <cell r="FV806">
            <v>1144949.8830000001</v>
          </cell>
          <cell r="GD806" t="str">
            <v>ID</v>
          </cell>
          <cell r="GE806">
            <v>10171726.449999999</v>
          </cell>
          <cell r="GF806">
            <v>5944438.0249999994</v>
          </cell>
          <cell r="GI806">
            <v>3</v>
          </cell>
          <cell r="GJ806">
            <v>1</v>
          </cell>
          <cell r="GK806" t="str">
            <v>ID</v>
          </cell>
          <cell r="GL806">
            <v>1192.4649999999999</v>
          </cell>
          <cell r="GM806" t="str">
            <v>1993-2006</v>
          </cell>
          <cell r="GN806">
            <v>-1</v>
          </cell>
          <cell r="GQ806">
            <v>8532965.9217050001</v>
          </cell>
          <cell r="GR806">
            <v>735443.84526249988</v>
          </cell>
          <cell r="GU806" t="str">
            <v>Baseboard/Wall/Radiant</v>
          </cell>
          <cell r="GX806" t="str">
            <v>Wood</v>
          </cell>
          <cell r="GY806" t="str">
            <v>WA</v>
          </cell>
          <cell r="GZ806">
            <v>2079.99340820313</v>
          </cell>
        </row>
        <row r="807">
          <cell r="AD807" t="str">
            <v>OR</v>
          </cell>
          <cell r="AH807" t="str">
            <v>OR</v>
          </cell>
          <cell r="AI807" t="str">
            <v>1993-2006</v>
          </cell>
          <cell r="AJ807">
            <v>8559.1039999999994</v>
          </cell>
          <cell r="AK807" t="b">
            <v>1</v>
          </cell>
          <cell r="AN807" t="str">
            <v>WA</v>
          </cell>
          <cell r="AO807" t="str">
            <v>Baseboard/Wall/Radiant</v>
          </cell>
          <cell r="AP807" t="str">
            <v>1993-2006</v>
          </cell>
          <cell r="AQ807" t="str">
            <v>Slab on Grade</v>
          </cell>
          <cell r="AR807">
            <v>2003.71557617188</v>
          </cell>
          <cell r="AU807" t="str">
            <v>Yes</v>
          </cell>
          <cell r="AV807" t="b">
            <v>0</v>
          </cell>
          <cell r="AX807">
            <v>4137672.6647949321</v>
          </cell>
          <cell r="AY807" t="b">
            <v>0</v>
          </cell>
          <cell r="AZ807">
            <v>0</v>
          </cell>
          <cell r="BA807" t="str">
            <v/>
          </cell>
          <cell r="BB807" t="str">
            <v/>
          </cell>
          <cell r="BC807">
            <v>0.99999978847894622</v>
          </cell>
          <cell r="BU807" t="str">
            <v>MT</v>
          </cell>
          <cell r="BV807" t="str">
            <v>Pre 1980</v>
          </cell>
          <cell r="BW807" t="str">
            <v>Gas Storage Inside Conditioned Space</v>
          </cell>
          <cell r="BY807">
            <v>2130.886</v>
          </cell>
          <cell r="BZ807" t="str">
            <v/>
          </cell>
          <cell r="CF807" t="str">
            <v>Conditioned</v>
          </cell>
          <cell r="CG807">
            <v>1904.288</v>
          </cell>
          <cell r="CH807" t="str">
            <v>WA</v>
          </cell>
          <cell r="CI807" t="str">
            <v>Top-Freezer w/o TTD Ice</v>
          </cell>
          <cell r="CJ807">
            <v>39990.048000000003</v>
          </cell>
          <cell r="CK807" t="b">
            <v>0</v>
          </cell>
          <cell r="CZ807">
            <v>1925.059</v>
          </cell>
          <cell r="DA807" t="str">
            <v>OR</v>
          </cell>
          <cell r="DC807" t="str">
            <v>Vertical Axis</v>
          </cell>
          <cell r="DG807" t="str">
            <v>Electric</v>
          </cell>
          <cell r="DH807">
            <v>2130.886</v>
          </cell>
          <cell r="DI807" t="str">
            <v>MT</v>
          </cell>
          <cell r="DL807" t="str">
            <v>Gas</v>
          </cell>
          <cell r="DM807" t="str">
            <v>Gas</v>
          </cell>
          <cell r="DN807">
            <v>3785.7640000000001</v>
          </cell>
          <cell r="DO807" t="str">
            <v>ID</v>
          </cell>
          <cell r="DS807">
            <v>1524.7619999999999</v>
          </cell>
          <cell r="DT807" t="str">
            <v>WA</v>
          </cell>
          <cell r="DU807" t="str">
            <v>lt32</v>
          </cell>
          <cell r="DX807" t="b">
            <v>1</v>
          </cell>
          <cell r="DY807">
            <v>4956.4930000000004</v>
          </cell>
          <cell r="DZ807" t="str">
            <v>WA</v>
          </cell>
          <cell r="EC807" t="str">
            <v>Desktop</v>
          </cell>
          <cell r="ED807">
            <v>4956.4930000000004</v>
          </cell>
          <cell r="EE807" t="str">
            <v>WA</v>
          </cell>
          <cell r="EH807" t="str">
            <v>le20</v>
          </cell>
          <cell r="EI807">
            <v>2130.886</v>
          </cell>
          <cell r="EJ807" t="str">
            <v>MT</v>
          </cell>
          <cell r="ES807">
            <v>2130.886</v>
          </cell>
          <cell r="ET807" t="str">
            <v>MT</v>
          </cell>
          <cell r="EZ807" t="str">
            <v>OR</v>
          </cell>
          <cell r="FA807" t="str">
            <v>Bedrooms</v>
          </cell>
          <cell r="FB807">
            <v>6627697.5279999999</v>
          </cell>
          <cell r="FC807">
            <v>7556684.4199999999</v>
          </cell>
          <cell r="FI807" t="str">
            <v>WA</v>
          </cell>
          <cell r="FJ807" t="str">
            <v>Other</v>
          </cell>
          <cell r="FK807" t="str">
            <v>EISAq</v>
          </cell>
          <cell r="FL807">
            <v>1252322.5</v>
          </cell>
          <cell r="FS807" t="str">
            <v>WA</v>
          </cell>
          <cell r="FT807" t="str">
            <v>EISAx</v>
          </cell>
          <cell r="FV807">
            <v>4535191.0950000007</v>
          </cell>
          <cell r="GD807" t="str">
            <v>OR</v>
          </cell>
          <cell r="GE807">
            <v>27620228.607999999</v>
          </cell>
          <cell r="GF807">
            <v>13035515.391999999</v>
          </cell>
          <cell r="GI807">
            <v>2</v>
          </cell>
          <cell r="GJ807">
            <v>2</v>
          </cell>
          <cell r="GK807" t="str">
            <v>OR</v>
          </cell>
          <cell r="GL807">
            <v>8559.1039999999994</v>
          </cell>
          <cell r="GM807" t="str">
            <v>1993-2006</v>
          </cell>
          <cell r="GN807">
            <v>-1</v>
          </cell>
          <cell r="GQ807">
            <v>59211282.334720001</v>
          </cell>
          <cell r="GR807">
            <v>5342528.5235199993</v>
          </cell>
          <cell r="GU807" t="str">
            <v>Natural Gas FAF</v>
          </cell>
          <cell r="GX807" t="str">
            <v>None</v>
          </cell>
          <cell r="GY807" t="str">
            <v>ID</v>
          </cell>
          <cell r="GZ807">
            <v>3785.76440429688</v>
          </cell>
        </row>
        <row r="808">
          <cell r="AD808" t="str">
            <v>MT</v>
          </cell>
          <cell r="AH808" t="str">
            <v>MT</v>
          </cell>
          <cell r="AI808" t="str">
            <v>Pre 1980</v>
          </cell>
          <cell r="AJ808">
            <v>2130.886</v>
          </cell>
          <cell r="AK808" t="b">
            <v>1</v>
          </cell>
          <cell r="AN808" t="str">
            <v>WA</v>
          </cell>
          <cell r="AO808" t="str">
            <v>Natural Gas FAF</v>
          </cell>
          <cell r="AP808" t="str">
            <v>1993-2006</v>
          </cell>
          <cell r="AQ808" t="str">
            <v>Slab on Grade</v>
          </cell>
          <cell r="AR808">
            <v>2003.71557617188</v>
          </cell>
          <cell r="AU808" t="str">
            <v>Yes</v>
          </cell>
          <cell r="AV808" t="b">
            <v>1</v>
          </cell>
          <cell r="AX808">
            <v>4137672.6647949321</v>
          </cell>
          <cell r="AY808" t="b">
            <v>0</v>
          </cell>
          <cell r="AZ808">
            <v>0</v>
          </cell>
          <cell r="BA808">
            <v>1</v>
          </cell>
          <cell r="BB808">
            <v>2003.71557617188</v>
          </cell>
          <cell r="BC808">
            <v>0.99999978847894622</v>
          </cell>
          <cell r="BU808" t="str">
            <v>WA</v>
          </cell>
          <cell r="BV808" t="str">
            <v>1993-2006</v>
          </cell>
          <cell r="BW808" t="str">
            <v>Electric Storage - Outside Conditioned Space - Buffered</v>
          </cell>
          <cell r="BY808">
            <v>1904.288</v>
          </cell>
          <cell r="BZ808" t="str">
            <v>le55</v>
          </cell>
          <cell r="CF808" t="str">
            <v>Conditioned</v>
          </cell>
          <cell r="CG808">
            <v>2130.886</v>
          </cell>
          <cell r="CH808" t="str">
            <v>MT</v>
          </cell>
          <cell r="CI808" t="str">
            <v>Top-Freezer w/o TTD Ice</v>
          </cell>
          <cell r="CJ808">
            <v>40486.834000000003</v>
          </cell>
          <cell r="CK808" t="b">
            <v>0</v>
          </cell>
          <cell r="CZ808">
            <v>1612.692</v>
          </cell>
          <cell r="DA808" t="str">
            <v>OR</v>
          </cell>
          <cell r="DC808" t="str">
            <v>Vertical Axis</v>
          </cell>
          <cell r="DG808" t="str">
            <v>Electric</v>
          </cell>
          <cell r="DH808">
            <v>2130.886</v>
          </cell>
          <cell r="DI808" t="str">
            <v>MT</v>
          </cell>
          <cell r="DL808" t="str">
            <v>Gas</v>
          </cell>
          <cell r="DM808" t="str">
            <v>Electric</v>
          </cell>
          <cell r="DN808">
            <v>8559.1039999999994</v>
          </cell>
          <cell r="DO808" t="str">
            <v>OR</v>
          </cell>
          <cell r="DS808">
            <v>1464.694</v>
          </cell>
          <cell r="DT808" t="str">
            <v>WA</v>
          </cell>
          <cell r="DU808" t="str">
            <v>lt32</v>
          </cell>
          <cell r="DX808" t="b">
            <v>1</v>
          </cell>
          <cell r="DY808">
            <v>4956.4930000000004</v>
          </cell>
          <cell r="DZ808" t="str">
            <v>WA</v>
          </cell>
          <cell r="EC808" t="str">
            <v>Laptop</v>
          </cell>
          <cell r="ED808">
            <v>1524.7619999999999</v>
          </cell>
          <cell r="EE808" t="str">
            <v>WA</v>
          </cell>
          <cell r="EH808" t="str">
            <v>gt20</v>
          </cell>
          <cell r="EI808">
            <v>1904.288</v>
          </cell>
          <cell r="EJ808" t="str">
            <v>WA</v>
          </cell>
          <cell r="ES808">
            <v>1192.4649999999999</v>
          </cell>
          <cell r="ET808" t="str">
            <v>ID</v>
          </cell>
          <cell r="EZ808" t="str">
            <v>OR</v>
          </cell>
          <cell r="FA808" t="str">
            <v>Exterior</v>
          </cell>
          <cell r="FB808">
            <v>13366318.864</v>
          </cell>
          <cell r="FC808">
            <v>24472565.140000001</v>
          </cell>
          <cell r="FI808" t="str">
            <v>WA</v>
          </cell>
          <cell r="FJ808" t="str">
            <v>Bathroom</v>
          </cell>
          <cell r="FK808" t="str">
            <v>EISAnqnx</v>
          </cell>
          <cell r="FL808">
            <v>594779.16</v>
          </cell>
          <cell r="FS808" t="str">
            <v>WA</v>
          </cell>
          <cell r="FT808" t="str">
            <v>EISAnqnx</v>
          </cell>
          <cell r="FV808">
            <v>152476.19999999998</v>
          </cell>
          <cell r="GD808" t="str">
            <v>MT</v>
          </cell>
          <cell r="GE808">
            <v>4860550.966</v>
          </cell>
          <cell r="GF808">
            <v>4027374.54</v>
          </cell>
          <cell r="GI808">
            <v>2</v>
          </cell>
          <cell r="GJ808">
            <v>1</v>
          </cell>
          <cell r="GK808" t="str">
            <v>MT</v>
          </cell>
          <cell r="GL808">
            <v>2130.886</v>
          </cell>
          <cell r="GM808" t="str">
            <v>Pre 1980</v>
          </cell>
          <cell r="GN808">
            <v>0</v>
          </cell>
          <cell r="GQ808">
            <v>16396681.927991999</v>
          </cell>
          <cell r="GR808">
            <v>1258053.7855399998</v>
          </cell>
          <cell r="GU808" t="str">
            <v>Baseboard/Wall/Radiant</v>
          </cell>
          <cell r="GX808" t="str">
            <v>Baseboard/Wall/Radiant</v>
          </cell>
          <cell r="GY808" t="str">
            <v>WA</v>
          </cell>
          <cell r="GZ808">
            <v>1904.28771972656</v>
          </cell>
        </row>
        <row r="809">
          <cell r="AD809" t="str">
            <v>ID</v>
          </cell>
          <cell r="AH809" t="str">
            <v>ID</v>
          </cell>
          <cell r="AI809" t="str">
            <v>1993-2006</v>
          </cell>
          <cell r="AJ809">
            <v>3785.7640000000001</v>
          </cell>
          <cell r="AK809" t="b">
            <v>1</v>
          </cell>
          <cell r="AN809" t="str">
            <v>WA</v>
          </cell>
          <cell r="AO809" t="str">
            <v>Propane/LP</v>
          </cell>
          <cell r="AP809" t="str">
            <v>1993-2006</v>
          </cell>
          <cell r="AQ809" t="str">
            <v>Slab on Grade</v>
          </cell>
          <cell r="AR809">
            <v>2003.71557617188</v>
          </cell>
          <cell r="AU809" t="str">
            <v>Yes</v>
          </cell>
          <cell r="AV809" t="b">
            <v>0</v>
          </cell>
          <cell r="AX809">
            <v>4137672.6647949321</v>
          </cell>
          <cell r="AY809" t="b">
            <v>0</v>
          </cell>
          <cell r="AZ809">
            <v>0</v>
          </cell>
          <cell r="BA809" t="str">
            <v/>
          </cell>
          <cell r="BB809" t="str">
            <v/>
          </cell>
          <cell r="BC809">
            <v>0.99999978847894622</v>
          </cell>
          <cell r="BU809" t="str">
            <v>ID</v>
          </cell>
          <cell r="BV809" t="str">
            <v>1993-2006</v>
          </cell>
          <cell r="BW809" t="str">
            <v>Electric Storage - Inside Conditioned Space</v>
          </cell>
          <cell r="BY809">
            <v>3785.7640000000001</v>
          </cell>
          <cell r="BZ809" t="str">
            <v>gt55</v>
          </cell>
          <cell r="CF809" t="str">
            <v>Conditioned</v>
          </cell>
          <cell r="CG809">
            <v>3785.7640000000001</v>
          </cell>
          <cell r="CH809" t="str">
            <v>ID</v>
          </cell>
          <cell r="CI809" t="str">
            <v>Top-Freezer w/o TTD Ice</v>
          </cell>
          <cell r="CJ809">
            <v>94644.1</v>
          </cell>
          <cell r="CK809" t="b">
            <v>0</v>
          </cell>
          <cell r="CZ809">
            <v>1612.692</v>
          </cell>
          <cell r="DA809" t="str">
            <v>OR</v>
          </cell>
          <cell r="DC809" t="str">
            <v>Vertical Axis</v>
          </cell>
          <cell r="DG809" t="str">
            <v>Electric</v>
          </cell>
          <cell r="DH809">
            <v>1925.059</v>
          </cell>
          <cell r="DI809" t="str">
            <v>OR</v>
          </cell>
          <cell r="DL809" t="str">
            <v>Electric</v>
          </cell>
          <cell r="DM809" t="str">
            <v>Electric</v>
          </cell>
          <cell r="DN809">
            <v>2079.9929999999999</v>
          </cell>
          <cell r="DO809" t="str">
            <v>WA</v>
          </cell>
          <cell r="DS809">
            <v>1464.694</v>
          </cell>
          <cell r="DT809" t="str">
            <v>WA</v>
          </cell>
          <cell r="DU809" t="str">
            <v>32to46</v>
          </cell>
          <cell r="DX809" t="b">
            <v>0</v>
          </cell>
          <cell r="DY809">
            <v>1464.694</v>
          </cell>
          <cell r="DZ809" t="str">
            <v>WA</v>
          </cell>
          <cell r="EC809" t="str">
            <v>Desktop</v>
          </cell>
          <cell r="ED809">
            <v>4956.4930000000004</v>
          </cell>
          <cell r="EE809" t="str">
            <v>WA</v>
          </cell>
          <cell r="EH809" t="str">
            <v>le20</v>
          </cell>
          <cell r="EI809">
            <v>3785.7640000000001</v>
          </cell>
          <cell r="EJ809" t="str">
            <v>ID</v>
          </cell>
          <cell r="ES809">
            <v>4360.1880000000001</v>
          </cell>
          <cell r="ET809" t="str">
            <v>WA</v>
          </cell>
          <cell r="EZ809" t="str">
            <v>OR</v>
          </cell>
          <cell r="FA809" t="str">
            <v>Garage</v>
          </cell>
          <cell r="FB809">
            <v>3050404.72</v>
          </cell>
          <cell r="FC809">
            <v>4145777.324</v>
          </cell>
          <cell r="FI809" t="str">
            <v>WA</v>
          </cell>
          <cell r="FJ809" t="str">
            <v>Bathroom</v>
          </cell>
          <cell r="FK809" t="str">
            <v>EISAq</v>
          </cell>
          <cell r="FL809">
            <v>218085.69200000001</v>
          </cell>
          <cell r="FS809" t="str">
            <v>WA</v>
          </cell>
          <cell r="FT809" t="str">
            <v>EISAq</v>
          </cell>
          <cell r="FV809">
            <v>397962.88199999998</v>
          </cell>
          <cell r="GD809" t="str">
            <v>ID</v>
          </cell>
          <cell r="GE809">
            <v>8972260.6799999997</v>
          </cell>
          <cell r="GF809">
            <v>5398499.4640000006</v>
          </cell>
          <cell r="GI809">
            <v>2</v>
          </cell>
          <cell r="GJ809">
            <v>2</v>
          </cell>
          <cell r="GK809" t="str">
            <v>ID</v>
          </cell>
          <cell r="GL809">
            <v>3785.7640000000001</v>
          </cell>
          <cell r="GM809" t="str">
            <v>1993-2006</v>
          </cell>
          <cell r="GN809">
            <v>0</v>
          </cell>
          <cell r="GQ809">
            <v>24699509.280131999</v>
          </cell>
          <cell r="GR809">
            <v>3019090.0035399999</v>
          </cell>
          <cell r="GU809" t="str">
            <v>Natural Gas FAF</v>
          </cell>
          <cell r="GX809" t="str">
            <v>None</v>
          </cell>
          <cell r="GY809" t="str">
            <v>WA</v>
          </cell>
          <cell r="GZ809">
            <v>2079.99340820313</v>
          </cell>
        </row>
        <row r="810">
          <cell r="AD810" t="str">
            <v>OR</v>
          </cell>
          <cell r="AH810" t="str">
            <v>OR</v>
          </cell>
          <cell r="AI810" t="str">
            <v>Pre 1980</v>
          </cell>
          <cell r="AJ810">
            <v>1612.692</v>
          </cell>
          <cell r="AK810" t="b">
            <v>1</v>
          </cell>
          <cell r="AN810" t="str">
            <v>WA</v>
          </cell>
          <cell r="AO810" t="str">
            <v>Oil FAF</v>
          </cell>
          <cell r="AP810" t="str">
            <v>Pre 1980</v>
          </cell>
          <cell r="AQ810" t="str">
            <v>Crawlspace</v>
          </cell>
          <cell r="AR810">
            <v>4956.49267578125</v>
          </cell>
          <cell r="AU810" t="str">
            <v>No</v>
          </cell>
          <cell r="AV810" t="b">
            <v>1</v>
          </cell>
          <cell r="AX810">
            <v>5729705.533203125</v>
          </cell>
          <cell r="AY810" t="b">
            <v>0</v>
          </cell>
          <cell r="AZ810">
            <v>2444667.0913107418</v>
          </cell>
          <cell r="BA810">
            <v>1</v>
          </cell>
          <cell r="BB810">
            <v>4956.49267578125</v>
          </cell>
          <cell r="BC810">
            <v>0.99999993458706582</v>
          </cell>
          <cell r="BU810" t="str">
            <v>ID</v>
          </cell>
          <cell r="BV810" t="str">
            <v>1980-1992</v>
          </cell>
          <cell r="BW810" t="str">
            <v>Gas Storage Outside Conditioned Space</v>
          </cell>
          <cell r="BY810">
            <v>3785.7640000000001</v>
          </cell>
          <cell r="BZ810" t="str">
            <v>le55</v>
          </cell>
          <cell r="CF810" t="str">
            <v>Conditioned</v>
          </cell>
          <cell r="CG810">
            <v>3785.7640000000001</v>
          </cell>
          <cell r="CH810" t="str">
            <v>ID</v>
          </cell>
          <cell r="CI810" t="str">
            <v>Top-Freezer w/o TTD Ice</v>
          </cell>
          <cell r="CJ810">
            <v>68143.752000000008</v>
          </cell>
          <cell r="CK810" t="b">
            <v>0</v>
          </cell>
          <cell r="CZ810">
            <v>3785.7640000000001</v>
          </cell>
          <cell r="DA810" t="str">
            <v>ID</v>
          </cell>
          <cell r="DC810" t="str">
            <v>Horizontal Axis</v>
          </cell>
          <cell r="DG810" t="str">
            <v>Propane</v>
          </cell>
          <cell r="DH810">
            <v>1612.692</v>
          </cell>
          <cell r="DI810" t="str">
            <v>OR</v>
          </cell>
          <cell r="DL810" t="str">
            <v>Electric</v>
          </cell>
          <cell r="DM810" t="str">
            <v>Electric</v>
          </cell>
          <cell r="DN810">
            <v>1144.6790000000001</v>
          </cell>
          <cell r="DO810" t="str">
            <v>MT</v>
          </cell>
          <cell r="DS810">
            <v>1464.694</v>
          </cell>
          <cell r="DT810" t="str">
            <v>WA</v>
          </cell>
          <cell r="DU810" t="str">
            <v>lt32</v>
          </cell>
          <cell r="DX810" t="b">
            <v>0</v>
          </cell>
          <cell r="DY810">
            <v>4956.4930000000004</v>
          </cell>
          <cell r="DZ810" t="str">
            <v>WA</v>
          </cell>
          <cell r="EC810" t="str">
            <v>Laptop</v>
          </cell>
          <cell r="ED810">
            <v>1524.7619999999999</v>
          </cell>
          <cell r="EE810" t="str">
            <v>WA</v>
          </cell>
          <cell r="EH810" t="str">
            <v>le20</v>
          </cell>
          <cell r="EI810">
            <v>3785.7640000000001</v>
          </cell>
          <cell r="EJ810" t="str">
            <v>ID</v>
          </cell>
          <cell r="ES810">
            <v>8264.9449999999997</v>
          </cell>
          <cell r="ET810" t="str">
            <v>OR</v>
          </cell>
          <cell r="EZ810" t="str">
            <v>OR</v>
          </cell>
          <cell r="FA810" t="str">
            <v>Kitchen</v>
          </cell>
          <cell r="FB810">
            <v>554619.04</v>
          </cell>
          <cell r="FC810">
            <v>970583.32000000007</v>
          </cell>
          <cell r="FI810" t="str">
            <v>WA</v>
          </cell>
          <cell r="FJ810" t="str">
            <v>Bedrooms</v>
          </cell>
          <cell r="FK810" t="str">
            <v>EISAnqnx</v>
          </cell>
          <cell r="FL810">
            <v>2081727.06</v>
          </cell>
          <cell r="FS810" t="str">
            <v>WA</v>
          </cell>
          <cell r="FT810" t="str">
            <v>EISAx</v>
          </cell>
          <cell r="FV810">
            <v>625152.41999999993</v>
          </cell>
          <cell r="GD810" t="str">
            <v>OR</v>
          </cell>
          <cell r="GE810">
            <v>6499148.7599999998</v>
          </cell>
          <cell r="GF810">
            <v>4160745.36</v>
          </cell>
          <cell r="GI810">
            <v>1</v>
          </cell>
          <cell r="GJ810">
            <v>1</v>
          </cell>
          <cell r="GK810" t="str">
            <v>OR</v>
          </cell>
          <cell r="GL810">
            <v>1612.692</v>
          </cell>
          <cell r="GM810" t="str">
            <v>Pre 1980</v>
          </cell>
          <cell r="GN810">
            <v>-1</v>
          </cell>
          <cell r="GQ810">
            <v>7491022.0730640003</v>
          </cell>
          <cell r="GR810">
            <v>1139040.3278699999</v>
          </cell>
          <cell r="GU810" t="str">
            <v>Electric FAF</v>
          </cell>
          <cell r="GX810" t="str">
            <v>Baseboard/Wall/Radiant</v>
          </cell>
          <cell r="GY810" t="str">
            <v>OR</v>
          </cell>
          <cell r="GZ810">
            <v>1612.69177246094</v>
          </cell>
        </row>
        <row r="811">
          <cell r="AD811" t="str">
            <v>MT</v>
          </cell>
          <cell r="AH811" t="str">
            <v>MT</v>
          </cell>
          <cell r="AI811" t="str">
            <v>1993-2006</v>
          </cell>
          <cell r="AJ811">
            <v>2130.886</v>
          </cell>
          <cell r="AK811" t="b">
            <v>1</v>
          </cell>
          <cell r="AN811" t="str">
            <v>WA</v>
          </cell>
          <cell r="AO811" t="str">
            <v>Wood</v>
          </cell>
          <cell r="AP811" t="str">
            <v>Pre 1980</v>
          </cell>
          <cell r="AQ811" t="str">
            <v>Basement</v>
          </cell>
          <cell r="AR811">
            <v>1524.76245117188</v>
          </cell>
          <cell r="AU811" t="str">
            <v>No</v>
          </cell>
          <cell r="AV811" t="b">
            <v>0</v>
          </cell>
          <cell r="AX811">
            <v>3357526.9174804799</v>
          </cell>
          <cell r="AY811" t="b">
            <v>0</v>
          </cell>
          <cell r="AZ811">
            <v>1837262.515539557</v>
          </cell>
          <cell r="BA811" t="str">
            <v/>
          </cell>
          <cell r="BB811" t="str">
            <v/>
          </cell>
          <cell r="BC811">
            <v>1.0000002958965923</v>
          </cell>
          <cell r="BU811" t="str">
            <v>OR</v>
          </cell>
          <cell r="BV811" t="str">
            <v>Pre 1980</v>
          </cell>
          <cell r="BW811" t="str">
            <v>Gas Storage Outside Conditioned Space</v>
          </cell>
          <cell r="BY811">
            <v>8559.1039999999994</v>
          </cell>
          <cell r="BZ811" t="str">
            <v/>
          </cell>
          <cell r="CF811" t="str">
            <v>Conditioned</v>
          </cell>
          <cell r="CG811">
            <v>1612.692</v>
          </cell>
          <cell r="CH811" t="str">
            <v>OR</v>
          </cell>
          <cell r="CI811" t="str">
            <v>Top-Freezer w/o TTD Ice</v>
          </cell>
          <cell r="CJ811">
            <v>29028.455999999998</v>
          </cell>
          <cell r="CK811" t="b">
            <v>0</v>
          </cell>
          <cell r="CZ811">
            <v>1904.288</v>
          </cell>
          <cell r="DA811" t="str">
            <v>WA</v>
          </cell>
          <cell r="DC811" t="str">
            <v>Horizontal Axis</v>
          </cell>
          <cell r="DG811" t="str">
            <v>Electric</v>
          </cell>
          <cell r="DH811">
            <v>1612.692</v>
          </cell>
          <cell r="DI811" t="str">
            <v>OR</v>
          </cell>
          <cell r="DL811" t="str">
            <v>Electric</v>
          </cell>
          <cell r="DM811" t="str">
            <v>Electric</v>
          </cell>
          <cell r="DN811">
            <v>1144.6790000000001</v>
          </cell>
          <cell r="DO811" t="str">
            <v>MT</v>
          </cell>
          <cell r="DS811">
            <v>4956.4930000000004</v>
          </cell>
          <cell r="DT811" t="str">
            <v>WA</v>
          </cell>
          <cell r="DU811" t="str">
            <v>32to46</v>
          </cell>
          <cell r="DX811" t="b">
            <v>0</v>
          </cell>
          <cell r="DY811">
            <v>4956.4930000000004</v>
          </cell>
          <cell r="DZ811" t="str">
            <v>WA</v>
          </cell>
          <cell r="EC811" t="str">
            <v>Desktop</v>
          </cell>
          <cell r="ED811">
            <v>1524.7619999999999</v>
          </cell>
          <cell r="EE811" t="str">
            <v>WA</v>
          </cell>
          <cell r="EH811" t="str">
            <v>le20</v>
          </cell>
          <cell r="EI811">
            <v>8559.1039999999994</v>
          </cell>
          <cell r="EJ811" t="str">
            <v>OR</v>
          </cell>
          <cell r="ES811">
            <v>1192.4649999999999</v>
          </cell>
          <cell r="ET811" t="str">
            <v>ID</v>
          </cell>
          <cell r="EZ811" t="str">
            <v>OR</v>
          </cell>
          <cell r="FA811" t="str">
            <v>Living Room/Family Room</v>
          </cell>
          <cell r="FB811">
            <v>4298297.5600000005</v>
          </cell>
          <cell r="FC811">
            <v>4908378.5040000007</v>
          </cell>
          <cell r="FI811" t="str">
            <v>WA</v>
          </cell>
          <cell r="FJ811" t="str">
            <v>Exterior</v>
          </cell>
          <cell r="FK811" t="str">
            <v>EISAq</v>
          </cell>
          <cell r="FL811">
            <v>109042.84600000001</v>
          </cell>
          <cell r="FS811" t="str">
            <v>WA</v>
          </cell>
          <cell r="FT811" t="str">
            <v>EISAnqnx</v>
          </cell>
          <cell r="FV811">
            <v>897685.61999999988</v>
          </cell>
          <cell r="GD811" t="str">
            <v>MT</v>
          </cell>
          <cell r="GE811">
            <v>5186576.5240000002</v>
          </cell>
          <cell r="GF811">
            <v>2708356.1060000001</v>
          </cell>
          <cell r="GI811">
            <v>2</v>
          </cell>
          <cell r="GJ811">
            <v>1</v>
          </cell>
          <cell r="GK811" t="str">
            <v>MT</v>
          </cell>
          <cell r="GL811">
            <v>2130.886</v>
          </cell>
          <cell r="GM811" t="str">
            <v>1993-2006</v>
          </cell>
          <cell r="GN811">
            <v>0</v>
          </cell>
          <cell r="GQ811">
            <v>16396681.927991999</v>
          </cell>
          <cell r="GR811">
            <v>1258053.7855399998</v>
          </cell>
          <cell r="GU811" t="str">
            <v>Electric FAF</v>
          </cell>
          <cell r="GX811" t="str">
            <v>None</v>
          </cell>
          <cell r="GY811" t="str">
            <v>OR</v>
          </cell>
          <cell r="GZ811">
            <v>1925.05932617188</v>
          </cell>
        </row>
        <row r="812">
          <cell r="AD812" t="str">
            <v>MT</v>
          </cell>
          <cell r="AH812" t="str">
            <v>MT</v>
          </cell>
          <cell r="AI812" t="str">
            <v>Pre 1980</v>
          </cell>
          <cell r="AJ812">
            <v>2130.886</v>
          </cell>
          <cell r="AK812" t="b">
            <v>1</v>
          </cell>
          <cell r="AN812" t="str">
            <v>WA</v>
          </cell>
          <cell r="AO812" t="str">
            <v>Natural Gas FAF</v>
          </cell>
          <cell r="AP812" t="str">
            <v>Pre 1980</v>
          </cell>
          <cell r="AQ812" t="str">
            <v>Basement</v>
          </cell>
          <cell r="AR812">
            <v>1524.76245117188</v>
          </cell>
          <cell r="AU812" t="str">
            <v>No</v>
          </cell>
          <cell r="AV812" t="b">
            <v>1</v>
          </cell>
          <cell r="AX812">
            <v>3357526.9174804799</v>
          </cell>
          <cell r="AY812" t="b">
            <v>0</v>
          </cell>
          <cell r="AZ812">
            <v>1837262.515539557</v>
          </cell>
          <cell r="BA812">
            <v>1</v>
          </cell>
          <cell r="BB812">
            <v>1524.76245117188</v>
          </cell>
          <cell r="BC812">
            <v>1.0000002958965923</v>
          </cell>
          <cell r="BU812" t="str">
            <v>WA</v>
          </cell>
          <cell r="BV812" t="str">
            <v>Pre 1980</v>
          </cell>
          <cell r="BW812" t="str">
            <v>Electric Storage - Inside Conditioned Space</v>
          </cell>
          <cell r="BY812">
            <v>2079.9929999999999</v>
          </cell>
          <cell r="BZ812" t="str">
            <v>le55</v>
          </cell>
          <cell r="CF812" t="str">
            <v>Conditioned</v>
          </cell>
          <cell r="CG812">
            <v>2079.9929999999999</v>
          </cell>
          <cell r="CH812" t="str">
            <v>WA</v>
          </cell>
          <cell r="CI812" t="str">
            <v>Top-Freezer w/o TTD Ice</v>
          </cell>
          <cell r="CJ812">
            <v>29119.901999999998</v>
          </cell>
          <cell r="CK812" t="b">
            <v>0</v>
          </cell>
          <cell r="CZ812">
            <v>1904.288</v>
          </cell>
          <cell r="DA812" t="str">
            <v>WA</v>
          </cell>
          <cell r="DC812" t="str">
            <v>Vertical Axis</v>
          </cell>
          <cell r="DG812" t="str">
            <v>Electric</v>
          </cell>
          <cell r="DH812">
            <v>3785.7640000000001</v>
          </cell>
          <cell r="DI812" t="str">
            <v>ID</v>
          </cell>
          <cell r="DL812" t="str">
            <v>Electric</v>
          </cell>
          <cell r="DM812" t="str">
            <v>Electric</v>
          </cell>
          <cell r="DN812">
            <v>1925.059</v>
          </cell>
          <cell r="DO812" t="str">
            <v>OR</v>
          </cell>
          <cell r="DS812">
            <v>4956.4930000000004</v>
          </cell>
          <cell r="DT812" t="str">
            <v>WA</v>
          </cell>
          <cell r="DU812" t="str">
            <v>lt32</v>
          </cell>
          <cell r="DX812" t="b">
            <v>0</v>
          </cell>
          <cell r="DY812">
            <v>4956.4930000000004</v>
          </cell>
          <cell r="DZ812" t="str">
            <v>WA</v>
          </cell>
          <cell r="EC812" t="str">
            <v>Desktop</v>
          </cell>
          <cell r="ED812">
            <v>1524.7619999999999</v>
          </cell>
          <cell r="EE812" t="str">
            <v>WA</v>
          </cell>
          <cell r="EH812" t="str">
            <v>le20</v>
          </cell>
          <cell r="EI812">
            <v>1925.059</v>
          </cell>
          <cell r="EJ812" t="str">
            <v>OR</v>
          </cell>
          <cell r="ES812">
            <v>1612.692</v>
          </cell>
          <cell r="ET812" t="str">
            <v>OR</v>
          </cell>
          <cell r="EZ812" t="str">
            <v>OR</v>
          </cell>
          <cell r="FA812" t="str">
            <v>Other</v>
          </cell>
          <cell r="FB812">
            <v>6717823.1220000004</v>
          </cell>
          <cell r="FC812">
            <v>5865096.3480000002</v>
          </cell>
          <cell r="FI812" t="str">
            <v>WA</v>
          </cell>
          <cell r="FJ812" t="str">
            <v>Exterior</v>
          </cell>
          <cell r="FK812" t="str">
            <v>EISAx</v>
          </cell>
          <cell r="FL812">
            <v>743473.95000000007</v>
          </cell>
          <cell r="FS812" t="str">
            <v>WA</v>
          </cell>
          <cell r="FT812" t="str">
            <v>EISAq</v>
          </cell>
          <cell r="FV812">
            <v>1614683.237</v>
          </cell>
          <cell r="GD812" t="str">
            <v>MT</v>
          </cell>
          <cell r="GE812">
            <v>4575012.2419999996</v>
          </cell>
          <cell r="GF812">
            <v>3886736.0639999998</v>
          </cell>
          <cell r="GI812">
            <v>3</v>
          </cell>
          <cell r="GJ812">
            <v>3</v>
          </cell>
          <cell r="GK812" t="str">
            <v>MT</v>
          </cell>
          <cell r="GL812">
            <v>2130.886</v>
          </cell>
          <cell r="GM812" t="str">
            <v>Pre 1980</v>
          </cell>
          <cell r="GN812">
            <v>-1</v>
          </cell>
          <cell r="GQ812">
            <v>17093963.230227999</v>
          </cell>
          <cell r="GR812">
            <v>1328692.6564399998</v>
          </cell>
          <cell r="GU812" t="str">
            <v>Oil FAF</v>
          </cell>
          <cell r="GX812" t="str">
            <v>Baseboard/Wall/Radiant</v>
          </cell>
          <cell r="GY812" t="str">
            <v>MT</v>
          </cell>
          <cell r="GZ812">
            <v>572.33972167968795</v>
          </cell>
        </row>
        <row r="813">
          <cell r="AD813" t="str">
            <v>OR</v>
          </cell>
          <cell r="AH813" t="str">
            <v>OR</v>
          </cell>
          <cell r="AI813" t="str">
            <v>Pre 1980</v>
          </cell>
          <cell r="AJ813">
            <v>1925.059</v>
          </cell>
          <cell r="AK813" t="b">
            <v>1</v>
          </cell>
          <cell r="AN813" t="str">
            <v>OR</v>
          </cell>
          <cell r="AO813" t="str">
            <v>Natural Gas Other</v>
          </cell>
          <cell r="AP813" t="str">
            <v>1980-1992</v>
          </cell>
          <cell r="AQ813" t="str">
            <v>Crawlspace</v>
          </cell>
          <cell r="AR813">
            <v>6932.73828125</v>
          </cell>
          <cell r="AU813" t="str">
            <v>No</v>
          </cell>
          <cell r="AV813" t="b">
            <v>0</v>
          </cell>
          <cell r="AX813">
            <v>13172202.734375</v>
          </cell>
          <cell r="AY813" t="b">
            <v>0</v>
          </cell>
          <cell r="AZ813">
            <v>4387622.6007597661</v>
          </cell>
          <cell r="BA813" t="str">
            <v/>
          </cell>
          <cell r="BB813" t="str">
            <v/>
          </cell>
          <cell r="BC813">
            <v>1.0000000405683873</v>
          </cell>
          <cell r="BU813" t="str">
            <v>MT</v>
          </cell>
          <cell r="BV813" t="str">
            <v>Pre 1980</v>
          </cell>
          <cell r="BW813" t="str">
            <v>Electric Storage - Inside Conditioned Space</v>
          </cell>
          <cell r="BY813">
            <v>1144.6790000000001</v>
          </cell>
          <cell r="BZ813" t="str">
            <v>le55</v>
          </cell>
          <cell r="CF813" t="str">
            <v>Conditioned</v>
          </cell>
          <cell r="CG813">
            <v>2130.886</v>
          </cell>
          <cell r="CH813" t="str">
            <v>MT</v>
          </cell>
          <cell r="CI813" t="str">
            <v>Top-Freezer w/o TTD Ice</v>
          </cell>
          <cell r="CJ813">
            <v>55403.036</v>
          </cell>
          <cell r="CK813" t="b">
            <v>0</v>
          </cell>
          <cell r="CZ813">
            <v>1612.692</v>
          </cell>
          <cell r="DA813" t="str">
            <v>OR</v>
          </cell>
          <cell r="DC813" t="str">
            <v>Vertical Axis</v>
          </cell>
          <cell r="DG813" t="str">
            <v>Electric</v>
          </cell>
          <cell r="DH813">
            <v>1904.288</v>
          </cell>
          <cell r="DI813" t="str">
            <v>WA</v>
          </cell>
          <cell r="DL813" t="str">
            <v>Electric</v>
          </cell>
          <cell r="DM813" t="str">
            <v>Electric</v>
          </cell>
          <cell r="DN813">
            <v>1612.692</v>
          </cell>
          <cell r="DO813" t="str">
            <v>OR</v>
          </cell>
          <cell r="DS813">
            <v>1150.8789999999999</v>
          </cell>
          <cell r="DT813" t="str">
            <v>WA</v>
          </cell>
          <cell r="DU813" t="str">
            <v>lt32</v>
          </cell>
          <cell r="DX813" t="b">
            <v>1</v>
          </cell>
          <cell r="DY813">
            <v>1464.694</v>
          </cell>
          <cell r="DZ813" t="str">
            <v>WA</v>
          </cell>
          <cell r="EC813" t="str">
            <v>Laptop</v>
          </cell>
          <cell r="ED813">
            <v>1524.7619999999999</v>
          </cell>
          <cell r="EE813" t="str">
            <v>WA</v>
          </cell>
          <cell r="EH813" t="str">
            <v>le20</v>
          </cell>
          <cell r="EI813">
            <v>2079.9929999999999</v>
          </cell>
          <cell r="EJ813" t="str">
            <v>WA</v>
          </cell>
          <cell r="ES813">
            <v>1925.059</v>
          </cell>
          <cell r="ET813" t="str">
            <v>OR</v>
          </cell>
          <cell r="EZ813" t="str">
            <v>OR</v>
          </cell>
          <cell r="FA813" t="str">
            <v>Bathroom</v>
          </cell>
          <cell r="FB813">
            <v>12000569.478</v>
          </cell>
          <cell r="FC813">
            <v>3854602.3280000002</v>
          </cell>
          <cell r="FI813" t="str">
            <v>WA</v>
          </cell>
          <cell r="FJ813" t="str">
            <v>Garage</v>
          </cell>
          <cell r="FK813" t="str">
            <v>EISAnqnx</v>
          </cell>
          <cell r="FL813">
            <v>594779.16</v>
          </cell>
          <cell r="FS813" t="str">
            <v>WA</v>
          </cell>
          <cell r="FT813" t="str">
            <v>EISAx</v>
          </cell>
          <cell r="FV813">
            <v>1956494.2999999998</v>
          </cell>
          <cell r="GD813" t="str">
            <v>OR</v>
          </cell>
          <cell r="GE813">
            <v>8760943.5089999996</v>
          </cell>
          <cell r="GF813">
            <v>3680712.8079999997</v>
          </cell>
          <cell r="GI813">
            <v>2</v>
          </cell>
          <cell r="GJ813">
            <v>1</v>
          </cell>
          <cell r="GK813" t="str">
            <v>OR</v>
          </cell>
          <cell r="GL813">
            <v>1925.059</v>
          </cell>
          <cell r="GM813" t="str">
            <v>Pre 1980</v>
          </cell>
          <cell r="GN813">
            <v>0</v>
          </cell>
          <cell r="GQ813">
            <v>14558403.066924999</v>
          </cell>
          <cell r="GR813">
            <v>1306017.7773699998</v>
          </cell>
          <cell r="GU813" t="str">
            <v>Wood</v>
          </cell>
          <cell r="GX813" t="str">
            <v>Baseboard/Wall/Radiant</v>
          </cell>
          <cell r="GY813" t="str">
            <v>MT</v>
          </cell>
          <cell r="GZ813">
            <v>572.33972167968795</v>
          </cell>
        </row>
        <row r="814">
          <cell r="AD814" t="str">
            <v>OR</v>
          </cell>
          <cell r="AH814" t="str">
            <v>OR</v>
          </cell>
          <cell r="AI814" t="str">
            <v>1993-2006</v>
          </cell>
          <cell r="AJ814">
            <v>1612.692</v>
          </cell>
          <cell r="AK814" t="b">
            <v>1</v>
          </cell>
          <cell r="AN814" t="str">
            <v>OR</v>
          </cell>
          <cell r="AO814" t="str">
            <v>Natural Gas FAF</v>
          </cell>
          <cell r="AP814" t="str">
            <v>1980-1992</v>
          </cell>
          <cell r="AQ814" t="str">
            <v>Crawlspace</v>
          </cell>
          <cell r="AR814">
            <v>6932.73828125</v>
          </cell>
          <cell r="AU814" t="str">
            <v>No</v>
          </cell>
          <cell r="AV814" t="b">
            <v>1</v>
          </cell>
          <cell r="AX814">
            <v>13172202.734375</v>
          </cell>
          <cell r="AY814" t="b">
            <v>0</v>
          </cell>
          <cell r="AZ814">
            <v>4387622.6007597661</v>
          </cell>
          <cell r="BA814">
            <v>1</v>
          </cell>
          <cell r="BB814">
            <v>6932.73828125</v>
          </cell>
          <cell r="BC814">
            <v>1.0000000405683873</v>
          </cell>
          <cell r="BU814" t="str">
            <v>OR</v>
          </cell>
          <cell r="BV814" t="str">
            <v>Pre 1980</v>
          </cell>
          <cell r="BW814" t="str">
            <v>Electric Storage - Inside Conditioned Space</v>
          </cell>
          <cell r="BY814">
            <v>1925.059</v>
          </cell>
          <cell r="BZ814" t="str">
            <v>le55</v>
          </cell>
          <cell r="CF814" t="str">
            <v>Conditioned</v>
          </cell>
          <cell r="CG814">
            <v>3785.7640000000001</v>
          </cell>
          <cell r="CH814" t="str">
            <v>ID</v>
          </cell>
          <cell r="CI814" t="str">
            <v>Top-Freezer w/o TTD Ice</v>
          </cell>
          <cell r="CJ814">
            <v>79501.044000000009</v>
          </cell>
          <cell r="CK814" t="b">
            <v>0</v>
          </cell>
          <cell r="CZ814">
            <v>2079.9929999999999</v>
          </cell>
          <cell r="DA814" t="str">
            <v>WA</v>
          </cell>
          <cell r="DC814" t="str">
            <v>Horizontal Axis</v>
          </cell>
          <cell r="DG814" t="str">
            <v>Electric</v>
          </cell>
          <cell r="DH814">
            <v>1904.288</v>
          </cell>
          <cell r="DI814" t="str">
            <v>WA</v>
          </cell>
          <cell r="DL814" t="str">
            <v>Electric</v>
          </cell>
          <cell r="DM814" t="str">
            <v>Electric</v>
          </cell>
          <cell r="DN814">
            <v>1904.288</v>
          </cell>
          <cell r="DO814" t="str">
            <v>WA</v>
          </cell>
          <cell r="DS814">
            <v>1150.8789999999999</v>
          </cell>
          <cell r="DT814" t="str">
            <v>WA</v>
          </cell>
          <cell r="DU814" t="str">
            <v>lt32</v>
          </cell>
          <cell r="DX814" t="b">
            <v>0</v>
          </cell>
          <cell r="DY814">
            <v>1464.694</v>
          </cell>
          <cell r="DZ814" t="str">
            <v>WA</v>
          </cell>
          <cell r="EC814" t="str">
            <v>Laptop</v>
          </cell>
          <cell r="ED814">
            <v>1524.7619999999999</v>
          </cell>
          <cell r="EE814" t="str">
            <v>WA</v>
          </cell>
          <cell r="EH814" t="str">
            <v>le20</v>
          </cell>
          <cell r="EI814">
            <v>1192.4649999999999</v>
          </cell>
          <cell r="EJ814" t="str">
            <v>ID</v>
          </cell>
          <cell r="ES814">
            <v>2130.886</v>
          </cell>
          <cell r="ET814" t="str">
            <v>MT</v>
          </cell>
          <cell r="EZ814" t="str">
            <v>OR</v>
          </cell>
          <cell r="FA814" t="str">
            <v>Bedrooms</v>
          </cell>
          <cell r="FB814">
            <v>6433580.8640000001</v>
          </cell>
          <cell r="FC814">
            <v>6121607.6540000001</v>
          </cell>
          <cell r="FI814" t="str">
            <v>WA</v>
          </cell>
          <cell r="FJ814" t="str">
            <v>Garage</v>
          </cell>
          <cell r="FK814" t="str">
            <v>EISAq</v>
          </cell>
          <cell r="FL814">
            <v>1427469.9840000002</v>
          </cell>
          <cell r="FS814" t="str">
            <v>WA</v>
          </cell>
          <cell r="FT814" t="str">
            <v>EISAnqnx</v>
          </cell>
          <cell r="FV814">
            <v>13580790.82</v>
          </cell>
          <cell r="GD814" t="str">
            <v>OR</v>
          </cell>
          <cell r="GE814">
            <v>19998993.491999999</v>
          </cell>
          <cell r="GF814">
            <v>5644422</v>
          </cell>
          <cell r="GI814">
            <v>1</v>
          </cell>
          <cell r="GJ814">
            <v>1</v>
          </cell>
          <cell r="GK814" t="str">
            <v>OR</v>
          </cell>
          <cell r="GL814">
            <v>1612.692</v>
          </cell>
          <cell r="GM814" t="str">
            <v>1993-2006</v>
          </cell>
          <cell r="GN814">
            <v>-1</v>
          </cell>
          <cell r="GQ814">
            <v>7491022.0730640003</v>
          </cell>
          <cell r="GR814">
            <v>1139040.3278699999</v>
          </cell>
          <cell r="GU814" t="str">
            <v>Baseboard/Wall/Radiant</v>
          </cell>
          <cell r="GX814" t="str">
            <v>Baseboard/Wall/Radiant</v>
          </cell>
          <cell r="GY814" t="str">
            <v>OR</v>
          </cell>
          <cell r="GZ814">
            <v>1612.69177246094</v>
          </cell>
        </row>
        <row r="815">
          <cell r="AD815" t="str">
            <v>OR</v>
          </cell>
          <cell r="AH815" t="str">
            <v>OR</v>
          </cell>
          <cell r="AI815" t="str">
            <v>Pre 1980</v>
          </cell>
          <cell r="AJ815">
            <v>1612.692</v>
          </cell>
          <cell r="AK815" t="b">
            <v>1</v>
          </cell>
          <cell r="AN815" t="str">
            <v>WA</v>
          </cell>
          <cell r="AO815" t="str">
            <v>Oil FAF</v>
          </cell>
          <cell r="AP815" t="str">
            <v>Pre 1980</v>
          </cell>
          <cell r="AQ815" t="str">
            <v>Basement</v>
          </cell>
          <cell r="AR815">
            <v>1524.76245117188</v>
          </cell>
          <cell r="AU815" t="str">
            <v>No</v>
          </cell>
          <cell r="AV815" t="b">
            <v>1</v>
          </cell>
          <cell r="AX815">
            <v>2442669.4467773517</v>
          </cell>
          <cell r="AY815" t="b">
            <v>0</v>
          </cell>
          <cell r="AZ815">
            <v>887945.41343994439</v>
          </cell>
          <cell r="BA815">
            <v>1</v>
          </cell>
          <cell r="BB815">
            <v>1524.76245117188</v>
          </cell>
          <cell r="BC815">
            <v>1.0000002958965923</v>
          </cell>
          <cell r="BU815" t="str">
            <v>OR</v>
          </cell>
          <cell r="BV815" t="str">
            <v>Pre 1980</v>
          </cell>
          <cell r="BW815" t="str">
            <v>Electric Storage - Outside Conditioned Space - Buffered</v>
          </cell>
          <cell r="BY815">
            <v>1612.692</v>
          </cell>
          <cell r="BZ815" t="str">
            <v>le55</v>
          </cell>
          <cell r="CF815" t="str">
            <v>Conditioned</v>
          </cell>
          <cell r="CG815">
            <v>3785.7640000000001</v>
          </cell>
          <cell r="CH815" t="str">
            <v>ID</v>
          </cell>
          <cell r="CI815" t="str">
            <v>Side-by-Side w/ TTD Ice</v>
          </cell>
          <cell r="CJ815">
            <v>90858.33600000001</v>
          </cell>
          <cell r="CK815" t="b">
            <v>0</v>
          </cell>
          <cell r="CZ815">
            <v>3785.7640000000001</v>
          </cell>
          <cell r="DA815" t="str">
            <v>ID</v>
          </cell>
          <cell r="DC815" t="str">
            <v>Vertical Axis</v>
          </cell>
          <cell r="DG815" t="str">
            <v>Electric</v>
          </cell>
          <cell r="DH815">
            <v>1612.692</v>
          </cell>
          <cell r="DI815" t="str">
            <v>OR</v>
          </cell>
          <cell r="DL815" t="str">
            <v>Electric</v>
          </cell>
          <cell r="DM815" t="str">
            <v>Electric</v>
          </cell>
          <cell r="DN815">
            <v>2079.9929999999999</v>
          </cell>
          <cell r="DO815" t="str">
            <v>WA</v>
          </cell>
          <cell r="DS815">
            <v>1524.7619999999999</v>
          </cell>
          <cell r="DT815" t="str">
            <v>WA</v>
          </cell>
          <cell r="DU815" t="str">
            <v>lt32</v>
          </cell>
          <cell r="DX815" t="b">
            <v>0</v>
          </cell>
          <cell r="DY815">
            <v>4956.4930000000004</v>
          </cell>
          <cell r="DZ815" t="str">
            <v>WA</v>
          </cell>
          <cell r="EC815" t="str">
            <v>Laptop</v>
          </cell>
          <cell r="ED815">
            <v>2003.7159999999999</v>
          </cell>
          <cell r="EE815" t="str">
            <v>WA</v>
          </cell>
          <cell r="EH815" t="str">
            <v>le20</v>
          </cell>
          <cell r="EI815">
            <v>1925.059</v>
          </cell>
          <cell r="EJ815" t="str">
            <v>OR</v>
          </cell>
          <cell r="ES815">
            <v>1612.692</v>
          </cell>
          <cell r="ET815" t="str">
            <v>OR</v>
          </cell>
          <cell r="EZ815" t="str">
            <v>OR</v>
          </cell>
          <cell r="FA815" t="str">
            <v>Exterior</v>
          </cell>
          <cell r="FB815">
            <v>9359196.3000000007</v>
          </cell>
          <cell r="FC815">
            <v>29554262.094000001</v>
          </cell>
          <cell r="FI815" t="str">
            <v>WA</v>
          </cell>
          <cell r="FJ815" t="str">
            <v>Kitchen</v>
          </cell>
          <cell r="FK815" t="str">
            <v>EISAnqnx</v>
          </cell>
          <cell r="FL815">
            <v>1189558.32</v>
          </cell>
          <cell r="FS815" t="str">
            <v>WA</v>
          </cell>
          <cell r="FT815" t="str">
            <v>EISAq</v>
          </cell>
          <cell r="FV815">
            <v>1209384.2920000001</v>
          </cell>
          <cell r="GD815" t="str">
            <v>OR</v>
          </cell>
          <cell r="GE815">
            <v>4991281.74</v>
          </cell>
          <cell r="GF815">
            <v>2219064.1919999998</v>
          </cell>
          <cell r="GI815">
            <v>1</v>
          </cell>
          <cell r="GJ815">
            <v>1</v>
          </cell>
          <cell r="GK815" t="str">
            <v>OR</v>
          </cell>
          <cell r="GL815">
            <v>1612.692</v>
          </cell>
          <cell r="GM815" t="str">
            <v>Pre 1980</v>
          </cell>
          <cell r="GN815">
            <v>-1</v>
          </cell>
          <cell r="GQ815">
            <v>7491022.0730640003</v>
          </cell>
          <cell r="GR815">
            <v>1139040.3278699999</v>
          </cell>
          <cell r="GU815" t="str">
            <v>Electric FAF</v>
          </cell>
          <cell r="GX815" t="str">
            <v>Baseboard/Wall/Radiant</v>
          </cell>
          <cell r="GY815" t="str">
            <v>OR</v>
          </cell>
          <cell r="GZ815">
            <v>1612.69177246094</v>
          </cell>
        </row>
        <row r="816">
          <cell r="AD816" t="str">
            <v>ID</v>
          </cell>
          <cell r="AH816" t="str">
            <v>ID</v>
          </cell>
          <cell r="AI816" t="str">
            <v>1980-1992</v>
          </cell>
          <cell r="AJ816">
            <v>3785.7640000000001</v>
          </cell>
          <cell r="AK816" t="b">
            <v>1</v>
          </cell>
          <cell r="AN816" t="str">
            <v>WA</v>
          </cell>
          <cell r="AO816" t="str">
            <v>Wood</v>
          </cell>
          <cell r="AP816" t="str">
            <v>Pre 1980</v>
          </cell>
          <cell r="AQ816" t="str">
            <v>Basement</v>
          </cell>
          <cell r="AR816">
            <v>475.89326824091802</v>
          </cell>
          <cell r="AU816" t="str">
            <v>No</v>
          </cell>
          <cell r="AV816" t="b">
            <v>0</v>
          </cell>
          <cell r="AX816">
            <v>1755570.2665407467</v>
          </cell>
          <cell r="AY816" t="b">
            <v>0</v>
          </cell>
          <cell r="AZ816">
            <v>464504.47608133731</v>
          </cell>
          <cell r="BA816" t="str">
            <v/>
          </cell>
          <cell r="BB816" t="str">
            <v/>
          </cell>
          <cell r="BC816">
            <v>0.32490968641976964</v>
          </cell>
          <cell r="BU816" t="str">
            <v>WA</v>
          </cell>
          <cell r="BV816" t="str">
            <v>1993-2006</v>
          </cell>
          <cell r="BW816" t="str">
            <v>Electric Storage - Outside Conditioned Space - Buffered</v>
          </cell>
          <cell r="BY816">
            <v>1904.288</v>
          </cell>
          <cell r="BZ816" t="str">
            <v>le55</v>
          </cell>
          <cell r="CF816" t="str">
            <v>Conditioned</v>
          </cell>
          <cell r="CG816">
            <v>3785.7640000000001</v>
          </cell>
          <cell r="CH816" t="str">
            <v>ID</v>
          </cell>
          <cell r="CI816" t="str">
            <v>Side-by-Side w/ TTD Ice</v>
          </cell>
          <cell r="CJ816">
            <v>94644.1</v>
          </cell>
          <cell r="CK816" t="b">
            <v>0</v>
          </cell>
          <cell r="CZ816">
            <v>2079.9929999999999</v>
          </cell>
          <cell r="DA816" t="str">
            <v>WA</v>
          </cell>
          <cell r="DC816" t="str">
            <v>Vertical Axis</v>
          </cell>
          <cell r="DG816" t="str">
            <v>Electric</v>
          </cell>
          <cell r="DH816">
            <v>2079.9929999999999</v>
          </cell>
          <cell r="DI816" t="str">
            <v>WA</v>
          </cell>
          <cell r="DL816" t="str">
            <v>Electric</v>
          </cell>
          <cell r="DM816" t="str">
            <v>Electric</v>
          </cell>
          <cell r="DN816">
            <v>2130.886</v>
          </cell>
          <cell r="DO816" t="str">
            <v>MT</v>
          </cell>
          <cell r="DS816">
            <v>1524.7619999999999</v>
          </cell>
          <cell r="DT816" t="str">
            <v>WA</v>
          </cell>
          <cell r="DU816" t="str">
            <v>lt32</v>
          </cell>
          <cell r="DX816" t="b">
            <v>0</v>
          </cell>
          <cell r="DY816">
            <v>4956.4930000000004</v>
          </cell>
          <cell r="DZ816" t="str">
            <v>WA</v>
          </cell>
          <cell r="EC816" t="str">
            <v>Desktop</v>
          </cell>
          <cell r="ED816">
            <v>4956.4930000000004</v>
          </cell>
          <cell r="EE816" t="str">
            <v>WA</v>
          </cell>
          <cell r="EH816" t="str">
            <v>le20</v>
          </cell>
          <cell r="EI816">
            <v>1192.4649999999999</v>
          </cell>
          <cell r="EJ816" t="str">
            <v>ID</v>
          </cell>
          <cell r="ES816">
            <v>8264.9449999999997</v>
          </cell>
          <cell r="ET816" t="str">
            <v>OR</v>
          </cell>
          <cell r="EZ816" t="str">
            <v>OR</v>
          </cell>
          <cell r="FA816" t="str">
            <v>Garage</v>
          </cell>
          <cell r="FB816">
            <v>3258386.8600000003</v>
          </cell>
          <cell r="FC816">
            <v>5338208.26</v>
          </cell>
          <cell r="FI816" t="str">
            <v>WA</v>
          </cell>
          <cell r="FJ816" t="str">
            <v>Kitchen</v>
          </cell>
          <cell r="FK816" t="str">
            <v>EISAq</v>
          </cell>
          <cell r="FL816">
            <v>1308514.152</v>
          </cell>
          <cell r="FS816" t="str">
            <v>WA</v>
          </cell>
          <cell r="FT816" t="str">
            <v>EISAx</v>
          </cell>
          <cell r="FV816">
            <v>15736865.275</v>
          </cell>
          <cell r="GD816" t="str">
            <v>ID</v>
          </cell>
          <cell r="GE816">
            <v>14257187.224000001</v>
          </cell>
          <cell r="GF816">
            <v>11470864.92</v>
          </cell>
          <cell r="GI816">
            <v>2</v>
          </cell>
          <cell r="GJ816">
            <v>3</v>
          </cell>
          <cell r="GK816" t="str">
            <v>ID</v>
          </cell>
          <cell r="GL816">
            <v>3785.7640000000001</v>
          </cell>
          <cell r="GM816" t="str">
            <v>1980-1992</v>
          </cell>
          <cell r="GN816">
            <v>0</v>
          </cell>
          <cell r="GQ816">
            <v>28042827.255688</v>
          </cell>
          <cell r="GR816">
            <v>3304801.6126200003</v>
          </cell>
          <cell r="GU816" t="str">
            <v>Electric FAF</v>
          </cell>
          <cell r="GX816" t="str">
            <v>Wood</v>
          </cell>
          <cell r="GY816" t="str">
            <v>OR</v>
          </cell>
          <cell r="GZ816">
            <v>1612.69177246094</v>
          </cell>
        </row>
        <row r="817">
          <cell r="AD817" t="str">
            <v>WA</v>
          </cell>
          <cell r="AH817" t="str">
            <v>WA</v>
          </cell>
          <cell r="AI817" t="str">
            <v>1980-1992</v>
          </cell>
          <cell r="AJ817">
            <v>1904.288</v>
          </cell>
          <cell r="AK817" t="b">
            <v>1</v>
          </cell>
          <cell r="AN817" t="str">
            <v>WA</v>
          </cell>
          <cell r="AO817" t="str">
            <v>Natural Gas FAF</v>
          </cell>
          <cell r="AP817" t="str">
            <v>Pre 1980</v>
          </cell>
          <cell r="AQ817" t="str">
            <v>Crawlspace</v>
          </cell>
          <cell r="AR817">
            <v>988.80045734501903</v>
          </cell>
          <cell r="AU817" t="str">
            <v>No</v>
          </cell>
          <cell r="AV817" t="b">
            <v>1</v>
          </cell>
          <cell r="AX817">
            <v>3647684.8871457754</v>
          </cell>
          <cell r="AY817" t="b">
            <v>0</v>
          </cell>
          <cell r="AZ817">
            <v>965137.07808011235</v>
          </cell>
          <cell r="BA817">
            <v>0.67509025270758138</v>
          </cell>
          <cell r="BB817">
            <v>988.80045734501903</v>
          </cell>
          <cell r="BC817">
            <v>0.67509012622774389</v>
          </cell>
          <cell r="BU817" t="str">
            <v>WA</v>
          </cell>
          <cell r="BV817" t="str">
            <v>1993-2006</v>
          </cell>
          <cell r="BW817" t="str">
            <v>Gas Storage Outside Conditioned Space</v>
          </cell>
          <cell r="BY817">
            <v>2079.9929999999999</v>
          </cell>
          <cell r="BZ817" t="str">
            <v>le55</v>
          </cell>
          <cell r="CF817" t="str">
            <v>Conditioned</v>
          </cell>
          <cell r="CG817">
            <v>1612.692</v>
          </cell>
          <cell r="CH817" t="str">
            <v>OR</v>
          </cell>
          <cell r="CI817" t="str">
            <v>Top-Freezer w/o TTD Ice</v>
          </cell>
          <cell r="CJ817">
            <v>29028.455999999998</v>
          </cell>
          <cell r="CK817" t="b">
            <v>0</v>
          </cell>
          <cell r="CZ817">
            <v>1612.692</v>
          </cell>
          <cell r="DA817" t="str">
            <v>OR</v>
          </cell>
          <cell r="DC817" t="str">
            <v>Horizontal Axis</v>
          </cell>
          <cell r="DG817" t="str">
            <v>Electric</v>
          </cell>
          <cell r="DH817">
            <v>3785.7640000000001</v>
          </cell>
          <cell r="DI817" t="str">
            <v>ID</v>
          </cell>
          <cell r="DL817" t="str">
            <v>Electric</v>
          </cell>
          <cell r="DM817" t="str">
            <v>Electric</v>
          </cell>
          <cell r="DN817">
            <v>1612.692</v>
          </cell>
          <cell r="DO817" t="str">
            <v>OR</v>
          </cell>
          <cell r="DS817">
            <v>1524.7619999999999</v>
          </cell>
          <cell r="DT817" t="str">
            <v>WA</v>
          </cell>
          <cell r="DU817" t="str">
            <v>gt46</v>
          </cell>
          <cell r="DX817" t="b">
            <v>1</v>
          </cell>
          <cell r="DY817">
            <v>4956.4930000000004</v>
          </cell>
          <cell r="DZ817" t="str">
            <v>WA</v>
          </cell>
          <cell r="EC817" t="str">
            <v>Laptop</v>
          </cell>
          <cell r="ED817">
            <v>1524.7619999999999</v>
          </cell>
          <cell r="EE817" t="str">
            <v>WA</v>
          </cell>
          <cell r="EH817" t="str">
            <v>le20</v>
          </cell>
          <cell r="EI817">
            <v>4360.1880000000001</v>
          </cell>
          <cell r="EJ817" t="str">
            <v>WA</v>
          </cell>
          <cell r="ES817">
            <v>4360.1880000000001</v>
          </cell>
          <cell r="ET817" t="str">
            <v>WA</v>
          </cell>
          <cell r="EZ817" t="str">
            <v>OR</v>
          </cell>
          <cell r="FA817" t="str">
            <v>Kitchen</v>
          </cell>
          <cell r="FB817">
            <v>8111303.46</v>
          </cell>
          <cell r="FC817">
            <v>3660485.6640000003</v>
          </cell>
          <cell r="FI817" t="str">
            <v>WA</v>
          </cell>
          <cell r="FJ817" t="str">
            <v>Living Room/Family Room</v>
          </cell>
          <cell r="FK817" t="str">
            <v>EISAnqnx</v>
          </cell>
          <cell r="FL817">
            <v>1189558.32</v>
          </cell>
          <cell r="FS817" t="str">
            <v>WA</v>
          </cell>
          <cell r="FT817" t="str">
            <v>EISAnqnx</v>
          </cell>
          <cell r="FV817">
            <v>790934.76</v>
          </cell>
          <cell r="GD817" t="str">
            <v>WA</v>
          </cell>
          <cell r="GE817">
            <v>6114668.7680000002</v>
          </cell>
          <cell r="GF817">
            <v>4433182.4639999997</v>
          </cell>
          <cell r="GI817">
            <v>2</v>
          </cell>
          <cell r="GJ817">
            <v>3</v>
          </cell>
          <cell r="GK817" t="str">
            <v>WA</v>
          </cell>
          <cell r="GL817">
            <v>1904.288</v>
          </cell>
          <cell r="GM817" t="str">
            <v>1980-1992</v>
          </cell>
          <cell r="GQ817">
            <v>12424170.954144001</v>
          </cell>
          <cell r="GR817">
            <v>1518641.11568</v>
          </cell>
          <cell r="GU817" t="str">
            <v>Natural Gas FAF</v>
          </cell>
          <cell r="GX817" t="str">
            <v>Natural Gas Other</v>
          </cell>
          <cell r="GY817" t="str">
            <v>OR</v>
          </cell>
          <cell r="GZ817">
            <v>1612.69177246094</v>
          </cell>
        </row>
        <row r="818">
          <cell r="AD818" t="str">
            <v>WA</v>
          </cell>
          <cell r="AH818" t="str">
            <v>WA</v>
          </cell>
          <cell r="AI818" t="str">
            <v>Pre 1980</v>
          </cell>
          <cell r="AJ818">
            <v>1904.288</v>
          </cell>
          <cell r="AK818" t="b">
            <v>1</v>
          </cell>
          <cell r="AN818" t="str">
            <v>WA</v>
          </cell>
          <cell r="AO818" t="str">
            <v>Wood</v>
          </cell>
          <cell r="AP818" t="str">
            <v>Pre 1980</v>
          </cell>
          <cell r="AQ818" t="str">
            <v>Crawlspace</v>
          </cell>
          <cell r="AR818">
            <v>988.80045734501903</v>
          </cell>
          <cell r="AU818" t="str">
            <v>No</v>
          </cell>
          <cell r="AV818" t="b">
            <v>0</v>
          </cell>
          <cell r="AX818">
            <v>3647684.8871457754</v>
          </cell>
          <cell r="AY818" t="b">
            <v>0</v>
          </cell>
          <cell r="AZ818">
            <v>965137.07808011235</v>
          </cell>
          <cell r="BA818" t="str">
            <v/>
          </cell>
          <cell r="BB818" t="str">
            <v/>
          </cell>
          <cell r="BC818">
            <v>0.67509012622774389</v>
          </cell>
          <cell r="BU818" t="str">
            <v>MT</v>
          </cell>
          <cell r="BV818" t="str">
            <v>Pre 1980</v>
          </cell>
          <cell r="BW818" t="str">
            <v>Electric Storage - Inside Conditioned Space</v>
          </cell>
          <cell r="BY818">
            <v>2130.886</v>
          </cell>
          <cell r="BZ818" t="str">
            <v>le55</v>
          </cell>
          <cell r="CF818" t="str">
            <v>Conditioned</v>
          </cell>
          <cell r="CG818">
            <v>1612.692</v>
          </cell>
          <cell r="CH818" t="str">
            <v>OR</v>
          </cell>
          <cell r="CI818" t="str">
            <v>Side-by-Side w/ TTD Ice</v>
          </cell>
          <cell r="CJ818">
            <v>35479.224000000002</v>
          </cell>
          <cell r="CK818" t="b">
            <v>0</v>
          </cell>
          <cell r="CZ818">
            <v>3785.7640000000001</v>
          </cell>
          <cell r="DA818" t="str">
            <v>ID</v>
          </cell>
          <cell r="DC818" t="str">
            <v>Vertical Axis</v>
          </cell>
          <cell r="DG818" t="str">
            <v>Electric</v>
          </cell>
          <cell r="DH818">
            <v>2079.9929999999999</v>
          </cell>
          <cell r="DI818" t="str">
            <v>WA</v>
          </cell>
          <cell r="DL818" t="str">
            <v>Electric</v>
          </cell>
          <cell r="DM818" t="str">
            <v>Electric</v>
          </cell>
          <cell r="DN818">
            <v>1192.4649999999999</v>
          </cell>
          <cell r="DO818" t="str">
            <v>ID</v>
          </cell>
          <cell r="DS818">
            <v>1524.7619999999999</v>
          </cell>
          <cell r="DT818" t="str">
            <v>WA</v>
          </cell>
          <cell r="DU818" t="str">
            <v>32to46</v>
          </cell>
          <cell r="DX818" t="b">
            <v>0</v>
          </cell>
          <cell r="DY818">
            <v>4956.4930000000004</v>
          </cell>
          <cell r="DZ818" t="str">
            <v>WA</v>
          </cell>
          <cell r="EC818" t="str">
            <v>Desktop</v>
          </cell>
          <cell r="ED818">
            <v>2003.7159999999999</v>
          </cell>
          <cell r="EE818" t="str">
            <v>WA</v>
          </cell>
          <cell r="EH818" t="str">
            <v>le20</v>
          </cell>
          <cell r="EI818">
            <v>4360.1880000000001</v>
          </cell>
          <cell r="EJ818" t="str">
            <v>WA</v>
          </cell>
          <cell r="ES818">
            <v>1612.692</v>
          </cell>
          <cell r="ET818" t="str">
            <v>OR</v>
          </cell>
          <cell r="EZ818" t="str">
            <v>OR</v>
          </cell>
          <cell r="FA818" t="str">
            <v>Living Room/Family Room</v>
          </cell>
          <cell r="FB818">
            <v>6828746.9300000006</v>
          </cell>
          <cell r="FC818">
            <v>4215104.7039999999</v>
          </cell>
          <cell r="FI818" t="str">
            <v>WA</v>
          </cell>
          <cell r="FJ818" t="str">
            <v>Living Room/Family Room</v>
          </cell>
          <cell r="FK818" t="str">
            <v>EISAx</v>
          </cell>
          <cell r="FL818">
            <v>594779.16</v>
          </cell>
          <cell r="FS818" t="str">
            <v>WA</v>
          </cell>
          <cell r="FT818" t="str">
            <v>EISAq</v>
          </cell>
          <cell r="FV818">
            <v>1243525.206</v>
          </cell>
          <cell r="GD818" t="str">
            <v>WA</v>
          </cell>
          <cell r="GE818">
            <v>4469363.9359999998</v>
          </cell>
          <cell r="GF818">
            <v>3738117.344</v>
          </cell>
          <cell r="GI818">
            <v>1</v>
          </cell>
          <cell r="GJ818">
            <v>3</v>
          </cell>
          <cell r="GK818" t="str">
            <v>WA</v>
          </cell>
          <cell r="GL818">
            <v>1904.288</v>
          </cell>
          <cell r="GM818" t="str">
            <v>Pre 1980</v>
          </cell>
          <cell r="GN818">
            <v>-1</v>
          </cell>
          <cell r="GQ818">
            <v>11185448.748736</v>
          </cell>
          <cell r="GR818">
            <v>2427085.5146560003</v>
          </cell>
          <cell r="GU818" t="str">
            <v>Baseboard/Wall/Radiant</v>
          </cell>
          <cell r="GX818" t="str">
            <v>Wood</v>
          </cell>
          <cell r="GY818" t="str">
            <v>ID</v>
          </cell>
          <cell r="GZ818">
            <v>3785.76440429688</v>
          </cell>
        </row>
        <row r="819">
          <cell r="AD819" t="str">
            <v>OR</v>
          </cell>
          <cell r="AH819" t="str">
            <v>OR</v>
          </cell>
          <cell r="AI819" t="str">
            <v>Pre 1980</v>
          </cell>
          <cell r="AJ819">
            <v>1612.692</v>
          </cell>
          <cell r="AK819" t="b">
            <v>1</v>
          </cell>
          <cell r="AN819" t="str">
            <v>WA</v>
          </cell>
          <cell r="AO819" t="str">
            <v>Natural Gas FAF</v>
          </cell>
          <cell r="AP819" t="str">
            <v>Pre 1980</v>
          </cell>
          <cell r="AQ819" t="str">
            <v>Basement</v>
          </cell>
          <cell r="AR819">
            <v>475.89326824091802</v>
          </cell>
          <cell r="AU819" t="str">
            <v>No</v>
          </cell>
          <cell r="AV819" t="b">
            <v>1</v>
          </cell>
          <cell r="AX819">
            <v>1755570.2665407467</v>
          </cell>
          <cell r="AY819" t="b">
            <v>0</v>
          </cell>
          <cell r="AZ819">
            <v>464504.47608133731</v>
          </cell>
          <cell r="BA819">
            <v>0.32490974729241867</v>
          </cell>
          <cell r="BB819">
            <v>475.89326824091802</v>
          </cell>
          <cell r="BC819">
            <v>0.32490968641976964</v>
          </cell>
          <cell r="BU819" t="str">
            <v>OR</v>
          </cell>
          <cell r="BV819" t="str">
            <v>1980-1992</v>
          </cell>
          <cell r="BW819" t="str">
            <v>Solar/Other</v>
          </cell>
          <cell r="BY819">
            <v>1612.692</v>
          </cell>
          <cell r="BZ819" t="str">
            <v>le55</v>
          </cell>
          <cell r="CF819" t="str">
            <v>Conditioned</v>
          </cell>
          <cell r="CG819">
            <v>2079.9929999999999</v>
          </cell>
          <cell r="CH819" t="str">
            <v>WA</v>
          </cell>
          <cell r="CI819" t="str">
            <v>Top-Freezer w/o TTD Ice</v>
          </cell>
          <cell r="CJ819">
            <v>41599.86</v>
          </cell>
          <cell r="CK819" t="b">
            <v>0</v>
          </cell>
          <cell r="CZ819">
            <v>1612.692</v>
          </cell>
          <cell r="DA819" t="str">
            <v>OR</v>
          </cell>
          <cell r="DC819" t="str">
            <v>Vertical Axis</v>
          </cell>
          <cell r="DG819" t="str">
            <v>Propane</v>
          </cell>
          <cell r="DH819">
            <v>1612.692</v>
          </cell>
          <cell r="DI819" t="str">
            <v>OR</v>
          </cell>
          <cell r="DL819" t="str">
            <v>Electric</v>
          </cell>
          <cell r="DM819" t="str">
            <v>Electric</v>
          </cell>
          <cell r="DN819">
            <v>1925.059</v>
          </cell>
          <cell r="DO819" t="str">
            <v>OR</v>
          </cell>
          <cell r="DS819">
            <v>4956.4930000000004</v>
          </cell>
          <cell r="DT819" t="str">
            <v>WA</v>
          </cell>
          <cell r="DU819" t="str">
            <v>gt46</v>
          </cell>
          <cell r="DX819" t="b">
            <v>0</v>
          </cell>
          <cell r="DY819">
            <v>4956.4930000000004</v>
          </cell>
          <cell r="DZ819" t="str">
            <v>WA</v>
          </cell>
          <cell r="EC819" t="str">
            <v>Laptop</v>
          </cell>
          <cell r="ED819">
            <v>6932.7380000000003</v>
          </cell>
          <cell r="EE819" t="str">
            <v>OR</v>
          </cell>
          <cell r="EH819" t="str">
            <v>le20</v>
          </cell>
          <cell r="EI819">
            <v>2079.9929999999999</v>
          </cell>
          <cell r="EJ819" t="str">
            <v>WA</v>
          </cell>
          <cell r="ES819">
            <v>1192.4649999999999</v>
          </cell>
          <cell r="ET819" t="str">
            <v>ID</v>
          </cell>
          <cell r="EZ819" t="str">
            <v>OR</v>
          </cell>
          <cell r="FA819" t="str">
            <v>Other</v>
          </cell>
          <cell r="FB819">
            <v>17387306.903999999</v>
          </cell>
          <cell r="FC819">
            <v>11702461.744000001</v>
          </cell>
          <cell r="FI819" t="str">
            <v>WA</v>
          </cell>
          <cell r="FJ819" t="str">
            <v>Other</v>
          </cell>
          <cell r="FK819" t="str">
            <v>EISAnqnx</v>
          </cell>
          <cell r="FL819">
            <v>892168.74000000011</v>
          </cell>
          <cell r="FS819" t="str">
            <v>WA</v>
          </cell>
          <cell r="FT819" t="str">
            <v>EISAx</v>
          </cell>
          <cell r="FV819">
            <v>410114.32</v>
          </cell>
          <cell r="GD819" t="str">
            <v>OR</v>
          </cell>
          <cell r="GE819">
            <v>4655841.8040000005</v>
          </cell>
          <cell r="GF819">
            <v>3983349.24</v>
          </cell>
          <cell r="GI819">
            <v>1</v>
          </cell>
          <cell r="GJ819">
            <v>2</v>
          </cell>
          <cell r="GK819" t="str">
            <v>OR</v>
          </cell>
          <cell r="GL819">
            <v>1612.692</v>
          </cell>
          <cell r="GM819" t="str">
            <v>Pre 1980</v>
          </cell>
          <cell r="GN819">
            <v>0</v>
          </cell>
          <cell r="GQ819">
            <v>6965732.80944</v>
          </cell>
          <cell r="GR819">
            <v>1033271.92305</v>
          </cell>
          <cell r="GU819" t="str">
            <v>Wood</v>
          </cell>
          <cell r="GX819" t="str">
            <v>Baseboard/Wall/Radiant</v>
          </cell>
          <cell r="GY819" t="str">
            <v>MT</v>
          </cell>
          <cell r="GZ819">
            <v>2130.88647460938</v>
          </cell>
        </row>
        <row r="820">
          <cell r="AD820" t="str">
            <v>WA</v>
          </cell>
          <cell r="AH820" t="str">
            <v>WA</v>
          </cell>
          <cell r="AI820" t="str">
            <v>Pre 1980</v>
          </cell>
          <cell r="AJ820">
            <v>2079.9929999999999</v>
          </cell>
          <cell r="AK820" t="b">
            <v>1</v>
          </cell>
          <cell r="AN820" t="str">
            <v>OR</v>
          </cell>
          <cell r="AO820" t="str">
            <v>Baseboard/Wall/Radiant</v>
          </cell>
          <cell r="AP820" t="str">
            <v>Pre 1980</v>
          </cell>
          <cell r="AQ820" t="str">
            <v>Basement</v>
          </cell>
          <cell r="AR820">
            <v>6932.73828125</v>
          </cell>
          <cell r="AU820" t="str">
            <v>No</v>
          </cell>
          <cell r="AV820" t="b">
            <v>0</v>
          </cell>
          <cell r="AX820">
            <v>17304114.75</v>
          </cell>
          <cell r="AY820" t="b">
            <v>0</v>
          </cell>
          <cell r="AZ820">
            <v>7163598.4660156248</v>
          </cell>
          <cell r="BA820" t="str">
            <v/>
          </cell>
          <cell r="BB820" t="str">
            <v/>
          </cell>
          <cell r="BC820">
            <v>1.0000000405683873</v>
          </cell>
          <cell r="BU820" t="str">
            <v>ID</v>
          </cell>
          <cell r="BV820" t="str">
            <v>1980-1992</v>
          </cell>
          <cell r="BW820" t="str">
            <v>Gas Storage Inside Conditioned Space</v>
          </cell>
          <cell r="BY820">
            <v>1192.4649999999999</v>
          </cell>
          <cell r="BZ820" t="str">
            <v>le55</v>
          </cell>
          <cell r="CF820" t="str">
            <v>Conditioned</v>
          </cell>
          <cell r="CG820">
            <v>2079.9929999999999</v>
          </cell>
          <cell r="CH820" t="str">
            <v>WA</v>
          </cell>
          <cell r="CI820" t="str">
            <v>Bottom-Freezer (Including French Door) w/ TTD Ice</v>
          </cell>
          <cell r="CJ820">
            <v>41599.86</v>
          </cell>
          <cell r="CK820" t="b">
            <v>0</v>
          </cell>
          <cell r="CZ820">
            <v>3785.7640000000001</v>
          </cell>
          <cell r="DA820" t="str">
            <v>ID</v>
          </cell>
          <cell r="DC820" t="str">
            <v>Vertical Axis</v>
          </cell>
          <cell r="DG820" t="str">
            <v>Electric</v>
          </cell>
          <cell r="DH820">
            <v>1925.059</v>
          </cell>
          <cell r="DI820" t="str">
            <v>OR</v>
          </cell>
          <cell r="DL820" t="str">
            <v>Other</v>
          </cell>
          <cell r="DM820" t="str">
            <v>Other</v>
          </cell>
          <cell r="DN820">
            <v>1925.059</v>
          </cell>
          <cell r="DO820" t="str">
            <v>OR</v>
          </cell>
          <cell r="DS820">
            <v>2003.7159999999999</v>
          </cell>
          <cell r="DT820" t="str">
            <v>WA</v>
          </cell>
          <cell r="DU820" t="str">
            <v>gt46</v>
          </cell>
          <cell r="DX820" t="b">
            <v>0</v>
          </cell>
          <cell r="DY820">
            <v>4956.4930000000004</v>
          </cell>
          <cell r="DZ820" t="str">
            <v>WA</v>
          </cell>
          <cell r="EC820" t="str">
            <v>Desktop</v>
          </cell>
          <cell r="ED820">
            <v>6932.7380000000003</v>
          </cell>
          <cell r="EE820" t="str">
            <v>OR</v>
          </cell>
          <cell r="EH820" t="str">
            <v>gt20</v>
          </cell>
          <cell r="EI820">
            <v>2079.9929999999999</v>
          </cell>
          <cell r="EJ820" t="str">
            <v>WA</v>
          </cell>
          <cell r="ES820">
            <v>1904.288</v>
          </cell>
          <cell r="ET820" t="str">
            <v>WA</v>
          </cell>
          <cell r="EZ820" t="str">
            <v>WA</v>
          </cell>
          <cell r="FA820" t="str">
            <v>Bathroom</v>
          </cell>
          <cell r="FB820">
            <v>609648.63900000008</v>
          </cell>
          <cell r="FC820">
            <v>842603.81</v>
          </cell>
          <cell r="FI820" t="str">
            <v>WA</v>
          </cell>
          <cell r="FJ820" t="str">
            <v>Other</v>
          </cell>
          <cell r="FK820" t="str">
            <v>EISAq</v>
          </cell>
          <cell r="FL820">
            <v>436171.38400000002</v>
          </cell>
          <cell r="FS820" t="str">
            <v>OR</v>
          </cell>
          <cell r="FT820" t="str">
            <v>EISAnqnx</v>
          </cell>
          <cell r="FV820">
            <v>190084.32</v>
          </cell>
          <cell r="GD820" t="str">
            <v>WA</v>
          </cell>
          <cell r="GE820">
            <v>8014213.0290000001</v>
          </cell>
          <cell r="GF820">
            <v>7525414.6739999996</v>
          </cell>
          <cell r="GI820">
            <v>1</v>
          </cell>
          <cell r="GJ820">
            <v>1</v>
          </cell>
          <cell r="GK820" t="str">
            <v>WA</v>
          </cell>
          <cell r="GL820">
            <v>2079.9929999999999</v>
          </cell>
          <cell r="GM820" t="str">
            <v>Pre 1980</v>
          </cell>
          <cell r="GN820">
            <v>-1</v>
          </cell>
          <cell r="GQ820">
            <v>11111224.846329</v>
          </cell>
          <cell r="GR820">
            <v>193803.347775</v>
          </cell>
          <cell r="GU820" t="str">
            <v>Wood</v>
          </cell>
          <cell r="GX820" t="str">
            <v>Natural Gas FAF</v>
          </cell>
          <cell r="GY820" t="str">
            <v>MT</v>
          </cell>
          <cell r="GZ820">
            <v>2130.88647460938</v>
          </cell>
        </row>
        <row r="821">
          <cell r="AD821" t="str">
            <v>ID</v>
          </cell>
          <cell r="AH821" t="str">
            <v>ID</v>
          </cell>
          <cell r="AI821" t="str">
            <v>Pre 1980</v>
          </cell>
          <cell r="AJ821">
            <v>3785.7640000000001</v>
          </cell>
          <cell r="AK821" t="b">
            <v>1</v>
          </cell>
          <cell r="AN821" t="str">
            <v>OR</v>
          </cell>
          <cell r="AO821" t="str">
            <v>Natural Gas FAF</v>
          </cell>
          <cell r="AP821" t="str">
            <v>Pre 1980</v>
          </cell>
          <cell r="AQ821" t="str">
            <v>Basement</v>
          </cell>
          <cell r="AR821">
            <v>6932.73828125</v>
          </cell>
          <cell r="AU821" t="str">
            <v>No</v>
          </cell>
          <cell r="AV821" t="b">
            <v>1</v>
          </cell>
          <cell r="AX821">
            <v>17304114.75</v>
          </cell>
          <cell r="AY821" t="b">
            <v>0</v>
          </cell>
          <cell r="AZ821">
            <v>7163598.4660156248</v>
          </cell>
          <cell r="BA821">
            <v>1</v>
          </cell>
          <cell r="BB821">
            <v>6932.73828125</v>
          </cell>
          <cell r="BC821">
            <v>1.0000000405683873</v>
          </cell>
          <cell r="BU821" t="str">
            <v>OR</v>
          </cell>
          <cell r="BV821" t="str">
            <v>Pre 1980</v>
          </cell>
          <cell r="BW821" t="str">
            <v>Electric Storage - Inside Conditioned Space</v>
          </cell>
          <cell r="BY821">
            <v>1925.059</v>
          </cell>
          <cell r="BZ821" t="str">
            <v>le55</v>
          </cell>
          <cell r="CF821" t="str">
            <v>Unconditioned</v>
          </cell>
          <cell r="CG821">
            <v>2079.9929999999999</v>
          </cell>
          <cell r="CH821" t="str">
            <v>WA</v>
          </cell>
          <cell r="CI821" t="str">
            <v>Side-by-Side w/ TTD Ice</v>
          </cell>
          <cell r="CJ821">
            <v>37439.873999999996</v>
          </cell>
          <cell r="CK821" t="b">
            <v>0</v>
          </cell>
          <cell r="CZ821">
            <v>2130.886</v>
          </cell>
          <cell r="DA821" t="str">
            <v>MT</v>
          </cell>
          <cell r="DC821" t="str">
            <v>Horizontal Axis</v>
          </cell>
          <cell r="DG821" t="str">
            <v>Electric</v>
          </cell>
          <cell r="DH821">
            <v>3785.7640000000001</v>
          </cell>
          <cell r="DI821" t="str">
            <v>ID</v>
          </cell>
          <cell r="DL821" t="str">
            <v>Electric</v>
          </cell>
          <cell r="DM821" t="str">
            <v>Electric</v>
          </cell>
          <cell r="DN821">
            <v>1192.4649999999999</v>
          </cell>
          <cell r="DO821" t="str">
            <v>ID</v>
          </cell>
          <cell r="DS821">
            <v>2003.7159999999999</v>
          </cell>
          <cell r="DT821" t="str">
            <v>WA</v>
          </cell>
          <cell r="DU821" t="str">
            <v>32to46</v>
          </cell>
          <cell r="DX821" t="b">
            <v>0</v>
          </cell>
          <cell r="DY821">
            <v>4956.4930000000004</v>
          </cell>
          <cell r="DZ821" t="str">
            <v>WA</v>
          </cell>
          <cell r="EC821" t="str">
            <v>Laptop</v>
          </cell>
          <cell r="ED821">
            <v>4956.4930000000004</v>
          </cell>
          <cell r="EE821" t="str">
            <v>WA</v>
          </cell>
          <cell r="EH821" t="str">
            <v>le20</v>
          </cell>
          <cell r="EI821">
            <v>1144.6790000000001</v>
          </cell>
          <cell r="EJ821" t="str">
            <v>MT</v>
          </cell>
          <cell r="ES821">
            <v>1192.4649999999999</v>
          </cell>
          <cell r="ET821" t="str">
            <v>ID</v>
          </cell>
          <cell r="EZ821" t="str">
            <v>WA</v>
          </cell>
          <cell r="FA821" t="str">
            <v>Bedrooms</v>
          </cell>
          <cell r="FB821">
            <v>1858684.8750000002</v>
          </cell>
          <cell r="FC821">
            <v>2954069.8280000002</v>
          </cell>
          <cell r="FI821" t="str">
            <v>WA</v>
          </cell>
          <cell r="FJ821" t="str">
            <v>Bathroom</v>
          </cell>
          <cell r="FK821" t="str">
            <v>EISAnqnx</v>
          </cell>
          <cell r="FL821">
            <v>69052.739999999991</v>
          </cell>
          <cell r="FS821" t="str">
            <v>OR</v>
          </cell>
          <cell r="FT821" t="str">
            <v>EISAq</v>
          </cell>
          <cell r="FV821">
            <v>659354.98499999999</v>
          </cell>
          <cell r="GD821" t="str">
            <v>ID</v>
          </cell>
          <cell r="GE821">
            <v>7185380.0720000006</v>
          </cell>
          <cell r="GF821">
            <v>14764479.6</v>
          </cell>
          <cell r="GI821">
            <v>2</v>
          </cell>
          <cell r="GJ821">
            <v>2</v>
          </cell>
          <cell r="GK821" t="str">
            <v>ID</v>
          </cell>
          <cell r="GL821">
            <v>3785.7640000000001</v>
          </cell>
          <cell r="GM821" t="str">
            <v>Pre 1980</v>
          </cell>
          <cell r="GN821">
            <v>0</v>
          </cell>
          <cell r="GQ821">
            <v>30978762.952968001</v>
          </cell>
          <cell r="GR821">
            <v>2650299.8034800002</v>
          </cell>
          <cell r="GU821" t="str">
            <v>Heat Pump (Central System)</v>
          </cell>
          <cell r="GX821" t="str">
            <v>None</v>
          </cell>
          <cell r="GY821" t="str">
            <v>WA</v>
          </cell>
          <cell r="GZ821">
            <v>1904.28771972656</v>
          </cell>
        </row>
        <row r="822">
          <cell r="AD822" t="str">
            <v>WA</v>
          </cell>
          <cell r="AH822" t="str">
            <v>WA</v>
          </cell>
          <cell r="AI822" t="str">
            <v>1993-2006</v>
          </cell>
          <cell r="AJ822">
            <v>2079.9929999999999</v>
          </cell>
          <cell r="AK822" t="b">
            <v>1</v>
          </cell>
          <cell r="AN822" t="str">
            <v>WA</v>
          </cell>
          <cell r="AO822" t="str">
            <v>Baseboard/Wall/Radiant</v>
          </cell>
          <cell r="AP822" t="str">
            <v>1993-2006</v>
          </cell>
          <cell r="AQ822" t="str">
            <v>Slab on Grade</v>
          </cell>
          <cell r="AR822">
            <v>1524.76245117188</v>
          </cell>
          <cell r="AU822" t="str">
            <v>No</v>
          </cell>
          <cell r="AV822" t="b">
            <v>1</v>
          </cell>
          <cell r="AX822">
            <v>1869358.7651367248</v>
          </cell>
          <cell r="AY822" t="b">
            <v>0</v>
          </cell>
          <cell r="AZ822">
            <v>435594.13705078268</v>
          </cell>
          <cell r="BA822">
            <v>1</v>
          </cell>
          <cell r="BB822">
            <v>1524.76245117188</v>
          </cell>
          <cell r="BC822">
            <v>1.0000002958965923</v>
          </cell>
          <cell r="BU822" t="str">
            <v>OR</v>
          </cell>
          <cell r="BV822" t="str">
            <v>Pre 1980</v>
          </cell>
          <cell r="BW822" t="str">
            <v>Solar/Other</v>
          </cell>
          <cell r="BY822">
            <v>1925.059</v>
          </cell>
          <cell r="BZ822" t="str">
            <v/>
          </cell>
          <cell r="CF822" t="str">
            <v>Conditioned</v>
          </cell>
          <cell r="CG822">
            <v>1612.692</v>
          </cell>
          <cell r="CH822" t="str">
            <v>OR</v>
          </cell>
          <cell r="CI822" t="str">
            <v>Side-by-Side w/ TTD Ice</v>
          </cell>
          <cell r="CJ822">
            <v>38704.608</v>
          </cell>
          <cell r="CK822" t="b">
            <v>0</v>
          </cell>
          <cell r="CZ822">
            <v>2079.9929999999999</v>
          </cell>
          <cell r="DA822" t="str">
            <v>WA</v>
          </cell>
          <cell r="DC822" t="str">
            <v>Vertical Axis</v>
          </cell>
          <cell r="DG822" t="str">
            <v>Electric</v>
          </cell>
          <cell r="DH822">
            <v>1612.692</v>
          </cell>
          <cell r="DI822" t="str">
            <v>OR</v>
          </cell>
          <cell r="DL822" t="str">
            <v>Gas</v>
          </cell>
          <cell r="DM822" t="str">
            <v>Electric</v>
          </cell>
          <cell r="DN822">
            <v>2079.9929999999999</v>
          </cell>
          <cell r="DO822" t="str">
            <v>WA</v>
          </cell>
          <cell r="DS822">
            <v>2003.7159999999999</v>
          </cell>
          <cell r="DT822" t="str">
            <v>WA</v>
          </cell>
          <cell r="DU822" t="str">
            <v>lt32</v>
          </cell>
          <cell r="DX822" t="b">
            <v>1</v>
          </cell>
          <cell r="DY822">
            <v>1524.7619999999999</v>
          </cell>
          <cell r="DZ822" t="str">
            <v>WA</v>
          </cell>
          <cell r="EC822" t="str">
            <v>Desktop</v>
          </cell>
          <cell r="ED822">
            <v>4956.4930000000004</v>
          </cell>
          <cell r="EE822" t="str">
            <v>WA</v>
          </cell>
          <cell r="EH822" t="str">
            <v>gt20</v>
          </cell>
          <cell r="EI822">
            <v>1192.4649999999999</v>
          </cell>
          <cell r="EJ822" t="str">
            <v>ID</v>
          </cell>
          <cell r="ES822">
            <v>1904.288</v>
          </cell>
          <cell r="ET822" t="str">
            <v>WA</v>
          </cell>
          <cell r="EZ822" t="str">
            <v>WA</v>
          </cell>
          <cell r="FA822" t="str">
            <v>Exterior</v>
          </cell>
          <cell r="FB822">
            <v>1685207.62</v>
          </cell>
          <cell r="FC822">
            <v>11657671.536</v>
          </cell>
          <cell r="FI822" t="str">
            <v>WA</v>
          </cell>
          <cell r="FJ822" t="str">
            <v>Bathroom</v>
          </cell>
          <cell r="FK822" t="str">
            <v>EISAq</v>
          </cell>
          <cell r="FL822">
            <v>26470.216999999997</v>
          </cell>
          <cell r="FS822" t="str">
            <v>OR</v>
          </cell>
          <cell r="FT822" t="str">
            <v>EISAx</v>
          </cell>
          <cell r="FV822">
            <v>29700.675000000003</v>
          </cell>
          <cell r="GD822" t="str">
            <v>WA</v>
          </cell>
          <cell r="GE822">
            <v>9807166.9949999992</v>
          </cell>
          <cell r="GF822">
            <v>4596784.53</v>
          </cell>
          <cell r="GI822">
            <v>1</v>
          </cell>
          <cell r="GJ822">
            <v>1</v>
          </cell>
          <cell r="GK822" t="str">
            <v>WA</v>
          </cell>
          <cell r="GL822">
            <v>2079.9929999999999</v>
          </cell>
          <cell r="GM822" t="str">
            <v>1993-2006</v>
          </cell>
          <cell r="GN822">
            <v>-1</v>
          </cell>
          <cell r="GQ822">
            <v>12063872.040293999</v>
          </cell>
          <cell r="GR822">
            <v>170252.62703250002</v>
          </cell>
          <cell r="GU822" t="str">
            <v>Natural Gas FAF</v>
          </cell>
          <cell r="GX822" t="str">
            <v>Baseboard/Wall/Radiant</v>
          </cell>
          <cell r="GY822" t="str">
            <v>OR</v>
          </cell>
          <cell r="GZ822">
            <v>1612.69177246094</v>
          </cell>
        </row>
        <row r="823">
          <cell r="AD823" t="str">
            <v>OR</v>
          </cell>
          <cell r="AH823" t="str">
            <v>OR</v>
          </cell>
          <cell r="AI823" t="str">
            <v>1993-2006</v>
          </cell>
          <cell r="AJ823">
            <v>1612.692</v>
          </cell>
          <cell r="AK823" t="b">
            <v>1</v>
          </cell>
          <cell r="AN823" t="str">
            <v>WA</v>
          </cell>
          <cell r="AO823" t="str">
            <v>Natural Gas FAF</v>
          </cell>
          <cell r="AP823" t="str">
            <v>Pre 1980</v>
          </cell>
          <cell r="AQ823" t="str">
            <v>Basement</v>
          </cell>
          <cell r="AR823">
            <v>1208.3023197965799</v>
          </cell>
          <cell r="AU823" t="str">
            <v>No</v>
          </cell>
          <cell r="AV823" t="b">
            <v>1</v>
          </cell>
          <cell r="AX823">
            <v>2295774.4076135019</v>
          </cell>
          <cell r="AY823" t="b">
            <v>0</v>
          </cell>
          <cell r="AZ823">
            <v>641113.12786086742</v>
          </cell>
          <cell r="BA823">
            <v>0.79245283018867907</v>
          </cell>
          <cell r="BB823">
            <v>1208.3023197965799</v>
          </cell>
          <cell r="BC823">
            <v>0.79245306467276855</v>
          </cell>
          <cell r="BU823" t="str">
            <v>ID</v>
          </cell>
          <cell r="BV823" t="str">
            <v>1980-1992</v>
          </cell>
          <cell r="BW823" t="str">
            <v>Gas Storage Inside Conditioned Space</v>
          </cell>
          <cell r="BY823">
            <v>1192.4649999999999</v>
          </cell>
          <cell r="BZ823" t="str">
            <v>le55</v>
          </cell>
          <cell r="CF823" t="str">
            <v>Unconditioned</v>
          </cell>
          <cell r="CG823">
            <v>1612.692</v>
          </cell>
          <cell r="CH823" t="str">
            <v>OR</v>
          </cell>
          <cell r="CI823" t="str">
            <v>Bottom-Freezer (Including French Door) w/o TTD Ice</v>
          </cell>
          <cell r="CJ823">
            <v>32253.84</v>
          </cell>
          <cell r="CK823" t="b">
            <v>0</v>
          </cell>
          <cell r="CZ823">
            <v>1925.059</v>
          </cell>
          <cell r="DA823" t="str">
            <v>OR</v>
          </cell>
          <cell r="DC823" t="str">
            <v>Vertical Axis</v>
          </cell>
          <cell r="DG823" t="str">
            <v>Electric</v>
          </cell>
          <cell r="DH823">
            <v>3785.7640000000001</v>
          </cell>
          <cell r="DI823" t="str">
            <v>ID</v>
          </cell>
          <cell r="DL823" t="str">
            <v>Electric</v>
          </cell>
          <cell r="DM823" t="str">
            <v>Electric</v>
          </cell>
          <cell r="DN823">
            <v>4360.1880000000001</v>
          </cell>
          <cell r="DO823" t="str">
            <v>WA</v>
          </cell>
          <cell r="DS823">
            <v>2003.7159999999999</v>
          </cell>
          <cell r="DT823" t="str">
            <v>WA</v>
          </cell>
          <cell r="DU823" t="str">
            <v>lt32</v>
          </cell>
          <cell r="DX823" t="b">
            <v>0</v>
          </cell>
          <cell r="DY823">
            <v>1150.8789999999999</v>
          </cell>
          <cell r="DZ823" t="str">
            <v>WA</v>
          </cell>
          <cell r="EC823" t="str">
            <v>Desktop</v>
          </cell>
          <cell r="ED823">
            <v>4956.4930000000004</v>
          </cell>
          <cell r="EE823" t="str">
            <v>WA</v>
          </cell>
          <cell r="EH823" t="str">
            <v>le20</v>
          </cell>
          <cell r="EI823">
            <v>8559.1039999999994</v>
          </cell>
          <cell r="EJ823" t="str">
            <v>OR</v>
          </cell>
          <cell r="ES823">
            <v>1192.4649999999999</v>
          </cell>
          <cell r="ET823" t="str">
            <v>ID</v>
          </cell>
          <cell r="EZ823" t="str">
            <v>WA</v>
          </cell>
          <cell r="FA823" t="str">
            <v>Kitchen</v>
          </cell>
          <cell r="FB823">
            <v>2354334.1750000003</v>
          </cell>
          <cell r="FC823">
            <v>2448507.5420000004</v>
          </cell>
          <cell r="FI823" t="str">
            <v>WA</v>
          </cell>
          <cell r="FJ823" t="str">
            <v>Bedrooms</v>
          </cell>
          <cell r="FK823" t="str">
            <v>EISAq</v>
          </cell>
          <cell r="FL823">
            <v>158821.302</v>
          </cell>
          <cell r="FS823" t="str">
            <v>WA</v>
          </cell>
          <cell r="FT823" t="str">
            <v>EISAnqnx</v>
          </cell>
          <cell r="FV823">
            <v>7137349.9200000009</v>
          </cell>
          <cell r="GD823" t="str">
            <v>OR</v>
          </cell>
          <cell r="GE823">
            <v>1499803.56</v>
          </cell>
          <cell r="GF823">
            <v>993418.272</v>
          </cell>
          <cell r="GI823">
            <v>1</v>
          </cell>
          <cell r="GJ823">
            <v>2</v>
          </cell>
          <cell r="GK823" t="str">
            <v>OR</v>
          </cell>
          <cell r="GL823">
            <v>1612.692</v>
          </cell>
          <cell r="GM823" t="str">
            <v>1993-2006</v>
          </cell>
          <cell r="GN823">
            <v>0</v>
          </cell>
          <cell r="GQ823">
            <v>8447164.5821759999</v>
          </cell>
          <cell r="GR823">
            <v>929301.66980999988</v>
          </cell>
          <cell r="GU823" t="str">
            <v>Natural Gas FAF</v>
          </cell>
          <cell r="GX823" t="str">
            <v>Natural Gas Other</v>
          </cell>
          <cell r="GY823" t="str">
            <v>OR</v>
          </cell>
          <cell r="GZ823">
            <v>1612.69177246094</v>
          </cell>
        </row>
        <row r="824">
          <cell r="AD824" t="str">
            <v>OR</v>
          </cell>
          <cell r="AH824" t="str">
            <v>OR</v>
          </cell>
          <cell r="AI824" t="str">
            <v>Pre 1980</v>
          </cell>
          <cell r="AJ824">
            <v>1925.059</v>
          </cell>
          <cell r="AK824" t="b">
            <v>1</v>
          </cell>
          <cell r="AN824" t="str">
            <v>WA</v>
          </cell>
          <cell r="AO824" t="str">
            <v>Natural Gas FAF</v>
          </cell>
          <cell r="AP824" t="str">
            <v>Pre 1980</v>
          </cell>
          <cell r="AQ824" t="str">
            <v>Slab on Grade</v>
          </cell>
          <cell r="AR824">
            <v>316.46013137529502</v>
          </cell>
          <cell r="AU824" t="str">
            <v>No</v>
          </cell>
          <cell r="AV824" t="b">
            <v>1</v>
          </cell>
          <cell r="AX824">
            <v>601274.2496130605</v>
          </cell>
          <cell r="AY824" t="b">
            <v>0</v>
          </cell>
          <cell r="AZ824">
            <v>167910.58110641778</v>
          </cell>
          <cell r="BA824">
            <v>0.2075471698113209</v>
          </cell>
          <cell r="BB824">
            <v>316.46013137529502</v>
          </cell>
          <cell r="BC824">
            <v>0.20754723122382052</v>
          </cell>
          <cell r="BU824" t="str">
            <v>ID</v>
          </cell>
          <cell r="BV824" t="str">
            <v>1980-1992</v>
          </cell>
          <cell r="BW824" t="str">
            <v>Gas Storage Inside Conditioned Space</v>
          </cell>
          <cell r="BY824">
            <v>1192.4649999999999</v>
          </cell>
          <cell r="BZ824" t="str">
            <v>le55</v>
          </cell>
          <cell r="CF824" t="str">
            <v>Conditioned</v>
          </cell>
          <cell r="CG824">
            <v>1612.692</v>
          </cell>
          <cell r="CH824" t="str">
            <v>OR</v>
          </cell>
          <cell r="CI824" t="str">
            <v>Side-by-Side w/ TTD Ice</v>
          </cell>
          <cell r="CJ824">
            <v>35479.224000000002</v>
          </cell>
          <cell r="CK824" t="b">
            <v>0</v>
          </cell>
          <cell r="CZ824">
            <v>12271.31</v>
          </cell>
          <cell r="DA824" t="str">
            <v>WA</v>
          </cell>
          <cell r="DC824" t="str">
            <v>Vertical Axis</v>
          </cell>
          <cell r="DG824" t="str">
            <v>Electric</v>
          </cell>
          <cell r="DH824">
            <v>2130.886</v>
          </cell>
          <cell r="DI824" t="str">
            <v>MT</v>
          </cell>
          <cell r="DL824" t="str">
            <v>Electric</v>
          </cell>
          <cell r="DM824" t="str">
            <v>Electric</v>
          </cell>
          <cell r="DN824">
            <v>2079.9929999999999</v>
          </cell>
          <cell r="DO824" t="str">
            <v>WA</v>
          </cell>
          <cell r="DS824">
            <v>6932.7380000000003</v>
          </cell>
          <cell r="DT824" t="str">
            <v>OR</v>
          </cell>
          <cell r="DU824" t="str">
            <v>lt32</v>
          </cell>
          <cell r="DX824" t="b">
            <v>0</v>
          </cell>
          <cell r="DY824">
            <v>1524.7619999999999</v>
          </cell>
          <cell r="DZ824" t="str">
            <v>WA</v>
          </cell>
          <cell r="EC824" t="str">
            <v>Desktop</v>
          </cell>
          <cell r="ED824">
            <v>4956.4930000000004</v>
          </cell>
          <cell r="EE824" t="str">
            <v>WA</v>
          </cell>
          <cell r="EH824" t="str">
            <v>le20</v>
          </cell>
          <cell r="EI824">
            <v>2130.886</v>
          </cell>
          <cell r="EJ824" t="str">
            <v>MT</v>
          </cell>
          <cell r="ES824">
            <v>1192.4649999999999</v>
          </cell>
          <cell r="ET824" t="str">
            <v>ID</v>
          </cell>
          <cell r="EZ824" t="str">
            <v>WA</v>
          </cell>
          <cell r="FA824" t="str">
            <v>Living Room/Family Room</v>
          </cell>
          <cell r="FB824">
            <v>669126.55500000005</v>
          </cell>
          <cell r="FC824">
            <v>2428681.5700000003</v>
          </cell>
          <cell r="FI824" t="str">
            <v>WA</v>
          </cell>
          <cell r="FJ824" t="str">
            <v>Exterior</v>
          </cell>
          <cell r="FK824" t="str">
            <v>EISAnqnx</v>
          </cell>
          <cell r="FL824">
            <v>46035.159999999996</v>
          </cell>
          <cell r="FS824" t="str">
            <v>WA</v>
          </cell>
          <cell r="FT824" t="str">
            <v>EISAq</v>
          </cell>
          <cell r="FV824">
            <v>2195726.3990000002</v>
          </cell>
          <cell r="GD824" t="str">
            <v>OR</v>
          </cell>
          <cell r="GE824">
            <v>173255.31</v>
          </cell>
          <cell r="GF824">
            <v>1170435.872</v>
          </cell>
          <cell r="GI824">
            <v>1</v>
          </cell>
          <cell r="GJ824">
            <v>3</v>
          </cell>
          <cell r="GK824" t="str">
            <v>OR</v>
          </cell>
          <cell r="GL824">
            <v>1925.059</v>
          </cell>
          <cell r="GM824" t="str">
            <v>Pre 1980</v>
          </cell>
          <cell r="GN824">
            <v>0</v>
          </cell>
          <cell r="GQ824">
            <v>9834674.0421350002</v>
          </cell>
          <cell r="GR824">
            <v>1967006.0356099999</v>
          </cell>
          <cell r="GU824" t="str">
            <v>Heat Pump (Central System)</v>
          </cell>
          <cell r="GX824" t="str">
            <v>None</v>
          </cell>
          <cell r="GY824" t="str">
            <v>WA</v>
          </cell>
          <cell r="GZ824">
            <v>1904.28771972656</v>
          </cell>
        </row>
        <row r="825">
          <cell r="AD825" t="str">
            <v>ID</v>
          </cell>
          <cell r="AH825" t="str">
            <v>ID</v>
          </cell>
          <cell r="AI825" t="str">
            <v>Pre 1980</v>
          </cell>
          <cell r="AJ825">
            <v>3785.7640000000001</v>
          </cell>
          <cell r="AK825" t="b">
            <v>1</v>
          </cell>
          <cell r="AN825" t="str">
            <v>WA</v>
          </cell>
          <cell r="AO825" t="str">
            <v>Natural Gas FAF</v>
          </cell>
          <cell r="AP825" t="str">
            <v>Pre 1980</v>
          </cell>
          <cell r="AQ825" t="str">
            <v>Basement</v>
          </cell>
          <cell r="AR825">
            <v>1317.1178984088201</v>
          </cell>
          <cell r="AU825" t="str">
            <v>No</v>
          </cell>
          <cell r="AV825" t="b">
            <v>1</v>
          </cell>
          <cell r="AX825">
            <v>2863414.3111407747</v>
          </cell>
          <cell r="AY825" t="b">
            <v>0</v>
          </cell>
          <cell r="AZ825">
            <v>2436424.4452451118</v>
          </cell>
          <cell r="BA825">
            <v>0.86381842456608859</v>
          </cell>
          <cell r="BB825">
            <v>1317.1178984088201</v>
          </cell>
          <cell r="BC825">
            <v>0.86381868016701635</v>
          </cell>
          <cell r="BU825" t="str">
            <v>WA</v>
          </cell>
          <cell r="BV825" t="str">
            <v>Post 2006</v>
          </cell>
          <cell r="BW825" t="str">
            <v>Gas Storage Outside Conditioned Space</v>
          </cell>
          <cell r="BY825">
            <v>2079.9929999999999</v>
          </cell>
          <cell r="BZ825" t="str">
            <v>le55</v>
          </cell>
          <cell r="CF825" t="str">
            <v>Conditioned</v>
          </cell>
          <cell r="CG825">
            <v>1612.692</v>
          </cell>
          <cell r="CH825" t="str">
            <v>OR</v>
          </cell>
          <cell r="CI825" t="str">
            <v>Refrigerator Only</v>
          </cell>
          <cell r="CJ825">
            <v>12901.536</v>
          </cell>
          <cell r="CK825" t="b">
            <v>0</v>
          </cell>
          <cell r="CZ825">
            <v>8264.9449999999997</v>
          </cell>
          <cell r="DA825" t="str">
            <v>OR</v>
          </cell>
          <cell r="DC825" t="str">
            <v>Vertical Axis</v>
          </cell>
          <cell r="DG825" t="str">
            <v>Electric</v>
          </cell>
          <cell r="DH825">
            <v>2079.9929999999999</v>
          </cell>
          <cell r="DI825" t="str">
            <v>WA</v>
          </cell>
          <cell r="DL825" t="str">
            <v>Electric</v>
          </cell>
          <cell r="DM825" t="str">
            <v>Electric</v>
          </cell>
          <cell r="DN825">
            <v>2079.9929999999999</v>
          </cell>
          <cell r="DO825" t="str">
            <v>WA</v>
          </cell>
          <cell r="DS825">
            <v>6932.7380000000003</v>
          </cell>
          <cell r="DT825" t="str">
            <v>OR</v>
          </cell>
          <cell r="DU825" t="str">
            <v>lt32</v>
          </cell>
          <cell r="DX825" t="b">
            <v>0</v>
          </cell>
          <cell r="DY825">
            <v>1524.7619999999999</v>
          </cell>
          <cell r="DZ825" t="str">
            <v>WA</v>
          </cell>
          <cell r="EC825" t="str">
            <v>Desktop</v>
          </cell>
          <cell r="ED825">
            <v>6932.7380000000003</v>
          </cell>
          <cell r="EE825" t="str">
            <v>OR</v>
          </cell>
          <cell r="EH825" t="str">
            <v>gt20</v>
          </cell>
          <cell r="EI825">
            <v>3785.7640000000001</v>
          </cell>
          <cell r="EJ825" t="str">
            <v>ID</v>
          </cell>
          <cell r="ES825">
            <v>1144.6790000000001</v>
          </cell>
          <cell r="ET825" t="str">
            <v>MT</v>
          </cell>
          <cell r="EZ825" t="str">
            <v>WA</v>
          </cell>
          <cell r="FA825" t="str">
            <v>Other</v>
          </cell>
          <cell r="FB825">
            <v>2245291.3290000004</v>
          </cell>
          <cell r="FC825">
            <v>5893270.1770000001</v>
          </cell>
          <cell r="FI825" t="str">
            <v>WA</v>
          </cell>
          <cell r="FJ825" t="str">
            <v>Exterior</v>
          </cell>
          <cell r="FK825" t="str">
            <v>EISAq</v>
          </cell>
          <cell r="FL825">
            <v>82863.288</v>
          </cell>
          <cell r="FS825" t="str">
            <v>WA</v>
          </cell>
          <cell r="FT825" t="str">
            <v>EISAx</v>
          </cell>
          <cell r="FV825">
            <v>6488049.3370000003</v>
          </cell>
          <cell r="GD825" t="str">
            <v>ID</v>
          </cell>
          <cell r="GE825">
            <v>10713712.120000001</v>
          </cell>
          <cell r="GF825">
            <v>12099301.744000001</v>
          </cell>
          <cell r="GI825">
            <v>1</v>
          </cell>
          <cell r="GJ825">
            <v>3</v>
          </cell>
          <cell r="GK825" t="str">
            <v>ID</v>
          </cell>
          <cell r="GL825">
            <v>3785.7640000000001</v>
          </cell>
          <cell r="GM825" t="str">
            <v>Pre 1980</v>
          </cell>
          <cell r="GN825">
            <v>0</v>
          </cell>
          <cell r="GQ825">
            <v>23468935.33464</v>
          </cell>
          <cell r="GR825">
            <v>3838397.4768920001</v>
          </cell>
          <cell r="GU825" t="str">
            <v>Natural Gas FAF</v>
          </cell>
          <cell r="GX825" t="str">
            <v>Baseboard/Wall/Radiant</v>
          </cell>
          <cell r="GY825" t="str">
            <v>ID</v>
          </cell>
          <cell r="GZ825">
            <v>3785.76440429688</v>
          </cell>
        </row>
        <row r="826">
          <cell r="AD826" t="str">
            <v>OR</v>
          </cell>
          <cell r="AH826" t="str">
            <v>OR</v>
          </cell>
          <cell r="AI826" t="str">
            <v>Pre 1980</v>
          </cell>
          <cell r="AJ826">
            <v>1612.692</v>
          </cell>
          <cell r="AK826" t="b">
            <v>1</v>
          </cell>
          <cell r="AN826" t="str">
            <v>WA</v>
          </cell>
          <cell r="AO826" t="str">
            <v>Natural Gas FAF</v>
          </cell>
          <cell r="AP826" t="str">
            <v>Pre 1980</v>
          </cell>
          <cell r="AQ826" t="str">
            <v>Crawlspace</v>
          </cell>
          <cell r="AR826">
            <v>207.64455276305901</v>
          </cell>
          <cell r="AU826" t="str">
            <v>No</v>
          </cell>
          <cell r="AV826" t="b">
            <v>1</v>
          </cell>
          <cell r="AX826">
            <v>451419.25770689029</v>
          </cell>
          <cell r="AY826" t="b">
            <v>0</v>
          </cell>
          <cell r="AZ826">
            <v>384104.00836939801</v>
          </cell>
          <cell r="BA826">
            <v>0.13618157543391146</v>
          </cell>
          <cell r="BB826">
            <v>207.64455276305901</v>
          </cell>
          <cell r="BC826">
            <v>0.13618161572957552</v>
          </cell>
          <cell r="BU826" t="str">
            <v>WA</v>
          </cell>
          <cell r="BV826" t="str">
            <v>Pre 1980</v>
          </cell>
          <cell r="BW826" t="str">
            <v>Gas Storage Inside Conditioned Space</v>
          </cell>
          <cell r="BY826">
            <v>4360.1880000000001</v>
          </cell>
          <cell r="BZ826" t="str">
            <v>le55</v>
          </cell>
          <cell r="CF826" t="str">
            <v>Conditioned</v>
          </cell>
          <cell r="CG826">
            <v>8559.1039999999994</v>
          </cell>
          <cell r="CH826" t="str">
            <v>OR</v>
          </cell>
          <cell r="CI826" t="str">
            <v>Top-Freezer w/o TTD Ice</v>
          </cell>
          <cell r="CJ826">
            <v>213977.59999999998</v>
          </cell>
          <cell r="CK826" t="b">
            <v>0</v>
          </cell>
          <cell r="CZ826">
            <v>8264.9449999999997</v>
          </cell>
          <cell r="DA826" t="str">
            <v>OR</v>
          </cell>
          <cell r="DC826" t="str">
            <v>Vertical Axis</v>
          </cell>
          <cell r="DG826" t="str">
            <v>Electric</v>
          </cell>
          <cell r="DH826">
            <v>1925.059</v>
          </cell>
          <cell r="DI826" t="str">
            <v>OR</v>
          </cell>
          <cell r="DL826" t="str">
            <v>Electric</v>
          </cell>
          <cell r="DM826" t="str">
            <v>Electric</v>
          </cell>
          <cell r="DN826">
            <v>1144.6790000000001</v>
          </cell>
          <cell r="DO826" t="str">
            <v>MT</v>
          </cell>
          <cell r="DS826">
            <v>6932.7380000000003</v>
          </cell>
          <cell r="DT826" t="str">
            <v>OR</v>
          </cell>
          <cell r="DU826" t="str">
            <v>lt32</v>
          </cell>
          <cell r="DX826" t="b">
            <v>1</v>
          </cell>
          <cell r="DY826">
            <v>2003.7159999999999</v>
          </cell>
          <cell r="DZ826" t="str">
            <v>WA</v>
          </cell>
          <cell r="EC826" t="str">
            <v>Desktop</v>
          </cell>
          <cell r="ED826">
            <v>1464.694</v>
          </cell>
          <cell r="EE826" t="str">
            <v>WA</v>
          </cell>
          <cell r="EH826" t="str">
            <v>le20</v>
          </cell>
          <cell r="EI826">
            <v>3785.7640000000001</v>
          </cell>
          <cell r="EJ826" t="str">
            <v>ID</v>
          </cell>
          <cell r="ES826">
            <v>1925.059</v>
          </cell>
          <cell r="ET826" t="str">
            <v>OR</v>
          </cell>
          <cell r="EZ826" t="str">
            <v>WA</v>
          </cell>
          <cell r="FA826" t="str">
            <v>Bathroom</v>
          </cell>
          <cell r="FB826">
            <v>426791.50799999997</v>
          </cell>
          <cell r="FC826">
            <v>412765.49599999998</v>
          </cell>
          <cell r="FI826" t="str">
            <v>WA</v>
          </cell>
          <cell r="FJ826" t="str">
            <v>Garage</v>
          </cell>
          <cell r="FK826" t="str">
            <v>EISAq</v>
          </cell>
          <cell r="FL826">
            <v>52940.433999999994</v>
          </cell>
          <cell r="FS826" t="str">
            <v>OR</v>
          </cell>
          <cell r="FT826" t="str">
            <v>EISAnqnx</v>
          </cell>
          <cell r="FV826">
            <v>6932738</v>
          </cell>
          <cell r="GD826" t="str">
            <v>OR</v>
          </cell>
          <cell r="GE826">
            <v>1028897.496</v>
          </cell>
          <cell r="GF826">
            <v>1128884.3999999999</v>
          </cell>
          <cell r="GI826">
            <v>1</v>
          </cell>
          <cell r="GJ826">
            <v>1</v>
          </cell>
          <cell r="GK826" t="str">
            <v>OR</v>
          </cell>
          <cell r="GL826">
            <v>1612.692</v>
          </cell>
          <cell r="GM826" t="str">
            <v>Pre 1980</v>
          </cell>
          <cell r="GN826">
            <v>0</v>
          </cell>
          <cell r="GQ826">
            <v>8121234.6908999998</v>
          </cell>
          <cell r="GR826">
            <v>167534.50842</v>
          </cell>
          <cell r="GU826" t="str">
            <v>Natural Gas FAF</v>
          </cell>
          <cell r="GX826" t="str">
            <v>Wood</v>
          </cell>
          <cell r="GY826" t="str">
            <v>ID</v>
          </cell>
          <cell r="GZ826">
            <v>3785.76440429688</v>
          </cell>
        </row>
        <row r="827">
          <cell r="AD827" t="str">
            <v>ID</v>
          </cell>
          <cell r="AH827" t="str">
            <v>ID</v>
          </cell>
          <cell r="AI827" t="str">
            <v>Pre 1980</v>
          </cell>
          <cell r="AJ827">
            <v>3785.7640000000001</v>
          </cell>
          <cell r="AK827" t="b">
            <v>1</v>
          </cell>
          <cell r="AN827" t="str">
            <v>WA</v>
          </cell>
          <cell r="AO827" t="str">
            <v>Natural Gas FAF</v>
          </cell>
          <cell r="AP827" t="str">
            <v>Pre 1980</v>
          </cell>
          <cell r="AQ827" t="str">
            <v>Crawlspace</v>
          </cell>
          <cell r="AR827">
            <v>485.70362494667199</v>
          </cell>
          <cell r="AU827" t="str">
            <v>No</v>
          </cell>
          <cell r="AV827" t="b">
            <v>1</v>
          </cell>
          <cell r="AX827">
            <v>1167145.8107468528</v>
          </cell>
          <cell r="AY827" t="b">
            <v>0</v>
          </cell>
          <cell r="AZ827">
            <v>420199.10842751409</v>
          </cell>
          <cell r="BA827">
            <v>0.31854379977246916</v>
          </cell>
          <cell r="BB827">
            <v>485.70362494667199</v>
          </cell>
          <cell r="BC827">
            <v>0.31854389402849231</v>
          </cell>
          <cell r="BU827" t="str">
            <v>WA</v>
          </cell>
          <cell r="BV827" t="str">
            <v>1980-1992</v>
          </cell>
          <cell r="BW827" t="str">
            <v>Electric Storage - Inside Conditioned Space</v>
          </cell>
          <cell r="BY827">
            <v>2079.9929999999999</v>
          </cell>
          <cell r="BZ827" t="str">
            <v>le55</v>
          </cell>
          <cell r="CF827" t="str">
            <v>Conditioned</v>
          </cell>
          <cell r="CG827">
            <v>1612.692</v>
          </cell>
          <cell r="CH827" t="str">
            <v>OR</v>
          </cell>
          <cell r="CI827" t="str">
            <v>Top-Freezer w/o TTD Ice</v>
          </cell>
          <cell r="CJ827">
            <v>29028.455999999998</v>
          </cell>
          <cell r="CK827" t="b">
            <v>0</v>
          </cell>
          <cell r="CZ827">
            <v>1192.4649999999999</v>
          </cell>
          <cell r="DA827" t="str">
            <v>ID</v>
          </cell>
          <cell r="DC827" t="str">
            <v>Vertical Axis</v>
          </cell>
          <cell r="DG827" t="str">
            <v>Electric</v>
          </cell>
          <cell r="DH827">
            <v>12271.31</v>
          </cell>
          <cell r="DI827" t="str">
            <v>WA</v>
          </cell>
          <cell r="DL827" t="str">
            <v>Gas</v>
          </cell>
          <cell r="DM827" t="str">
            <v>Electric</v>
          </cell>
          <cell r="DN827">
            <v>1192.4649999999999</v>
          </cell>
          <cell r="DO827" t="str">
            <v>ID</v>
          </cell>
          <cell r="DS827">
            <v>6932.7380000000003</v>
          </cell>
          <cell r="DT827" t="str">
            <v>OR</v>
          </cell>
          <cell r="DU827" t="str">
            <v>32to46</v>
          </cell>
          <cell r="DX827" t="b">
            <v>0</v>
          </cell>
          <cell r="DY827">
            <v>2003.7159999999999</v>
          </cell>
          <cell r="DZ827" t="str">
            <v>WA</v>
          </cell>
          <cell r="EC827" t="str">
            <v>Desktop</v>
          </cell>
          <cell r="ED827">
            <v>1464.694</v>
          </cell>
          <cell r="EE827" t="str">
            <v>WA</v>
          </cell>
          <cell r="EH827" t="str">
            <v>le20</v>
          </cell>
          <cell r="EI827">
            <v>2130.886</v>
          </cell>
          <cell r="EJ827" t="str">
            <v>MT</v>
          </cell>
          <cell r="ES827">
            <v>3785.7640000000001</v>
          </cell>
          <cell r="ET827" t="str">
            <v>ID</v>
          </cell>
          <cell r="EZ827" t="str">
            <v>WA</v>
          </cell>
          <cell r="FA827" t="str">
            <v>Bedrooms</v>
          </cell>
          <cell r="FB827">
            <v>392728.33599999995</v>
          </cell>
          <cell r="FC827">
            <v>1294400.5359999998</v>
          </cell>
          <cell r="FI827" t="str">
            <v>WA</v>
          </cell>
          <cell r="FJ827" t="str">
            <v>Kitchen</v>
          </cell>
          <cell r="FK827" t="str">
            <v>EISAnqnx</v>
          </cell>
          <cell r="FL827">
            <v>230175.8</v>
          </cell>
          <cell r="FS827" t="str">
            <v>OR</v>
          </cell>
          <cell r="FT827" t="str">
            <v>EISAq</v>
          </cell>
          <cell r="FV827">
            <v>568484.51600000006</v>
          </cell>
          <cell r="GD827" t="str">
            <v>ID</v>
          </cell>
          <cell r="GE827">
            <v>798796.20400000003</v>
          </cell>
          <cell r="GF827">
            <v>3732763.304</v>
          </cell>
          <cell r="GI827">
            <v>1</v>
          </cell>
          <cell r="GJ827">
            <v>3</v>
          </cell>
          <cell r="GK827" t="str">
            <v>ID</v>
          </cell>
          <cell r="GL827">
            <v>3785.7640000000001</v>
          </cell>
          <cell r="GM827" t="str">
            <v>Pre 1980</v>
          </cell>
          <cell r="GN827">
            <v>0</v>
          </cell>
          <cell r="GQ827">
            <v>23468935.33464</v>
          </cell>
          <cell r="GR827">
            <v>3838397.4768920001</v>
          </cell>
          <cell r="GU827" t="str">
            <v>Propane/LP</v>
          </cell>
          <cell r="GX827" t="str">
            <v>Baseboard/Wall/Radiant</v>
          </cell>
          <cell r="GY827" t="str">
            <v>ID</v>
          </cell>
          <cell r="GZ827">
            <v>1192.46508789063</v>
          </cell>
        </row>
        <row r="828">
          <cell r="AD828" t="str">
            <v>MT</v>
          </cell>
          <cell r="AH828" t="str">
            <v>MT</v>
          </cell>
          <cell r="AI828" t="str">
            <v>Pre 1980</v>
          </cell>
          <cell r="AJ828">
            <v>2130.886</v>
          </cell>
          <cell r="AK828" t="b">
            <v>1</v>
          </cell>
          <cell r="AN828" t="str">
            <v>WA</v>
          </cell>
          <cell r="AO828" t="str">
            <v>Natural Gas FAF</v>
          </cell>
          <cell r="AP828" t="str">
            <v>Pre 1980</v>
          </cell>
          <cell r="AQ828" t="str">
            <v>Basement</v>
          </cell>
          <cell r="AR828">
            <v>1039.0588262251999</v>
          </cell>
          <cell r="AU828" t="str">
            <v>No</v>
          </cell>
          <cell r="AV828" t="b">
            <v>1</v>
          </cell>
          <cell r="AX828">
            <v>2496858.3594191554</v>
          </cell>
          <cell r="AY828" t="b">
            <v>0</v>
          </cell>
          <cell r="AZ828">
            <v>898925.94981457316</v>
          </cell>
          <cell r="BA828">
            <v>0.68145620022753095</v>
          </cell>
          <cell r="BB828">
            <v>1039.0588262251999</v>
          </cell>
          <cell r="BC828">
            <v>0.68145640186809486</v>
          </cell>
          <cell r="BU828" t="str">
            <v>WA</v>
          </cell>
          <cell r="BV828" t="str">
            <v>Pre 1980</v>
          </cell>
          <cell r="BW828" t="str">
            <v>Electric Storage - Inside Conditioned Space</v>
          </cell>
          <cell r="BY828">
            <v>2079.9929999999999</v>
          </cell>
          <cell r="BZ828" t="str">
            <v>le55</v>
          </cell>
          <cell r="CF828" t="str">
            <v>Conditioned</v>
          </cell>
          <cell r="CG828">
            <v>1904.288</v>
          </cell>
          <cell r="CH828" t="str">
            <v>WA</v>
          </cell>
          <cell r="CI828" t="str">
            <v>Top-Freezer w/o TTD Ice</v>
          </cell>
          <cell r="CJ828">
            <v>36181.472000000002</v>
          </cell>
          <cell r="CK828" t="b">
            <v>0</v>
          </cell>
          <cell r="CZ828">
            <v>8264.9449999999997</v>
          </cell>
          <cell r="DA828" t="str">
            <v>OR</v>
          </cell>
          <cell r="DC828" t="str">
            <v>Vertical Axis</v>
          </cell>
          <cell r="DG828" t="str">
            <v>Electric</v>
          </cell>
          <cell r="DH828">
            <v>8264.9449999999997</v>
          </cell>
          <cell r="DI828" t="str">
            <v>OR</v>
          </cell>
          <cell r="DL828" t="str">
            <v>Electric</v>
          </cell>
          <cell r="DM828" t="str">
            <v>Electric</v>
          </cell>
          <cell r="DN828">
            <v>8559.1039999999994</v>
          </cell>
          <cell r="DO828" t="str">
            <v>OR</v>
          </cell>
          <cell r="DS828">
            <v>6932.7380000000003</v>
          </cell>
          <cell r="DT828" t="str">
            <v>OR</v>
          </cell>
          <cell r="DU828" t="str">
            <v>lt32</v>
          </cell>
          <cell r="DX828" t="b">
            <v>0</v>
          </cell>
          <cell r="DY828">
            <v>2003.7159999999999</v>
          </cell>
          <cell r="DZ828" t="str">
            <v>WA</v>
          </cell>
          <cell r="EC828" t="str">
            <v>Desktop</v>
          </cell>
          <cell r="ED828">
            <v>1464.694</v>
          </cell>
          <cell r="EE828" t="str">
            <v>WA</v>
          </cell>
          <cell r="EH828" t="str">
            <v>le20</v>
          </cell>
          <cell r="EI828">
            <v>1925.059</v>
          </cell>
          <cell r="EJ828" t="str">
            <v>OR</v>
          </cell>
          <cell r="ES828">
            <v>8264.9449999999997</v>
          </cell>
          <cell r="ET828" t="str">
            <v>OR</v>
          </cell>
          <cell r="EZ828" t="str">
            <v>WA</v>
          </cell>
          <cell r="FA828" t="str">
            <v>Exterior</v>
          </cell>
          <cell r="FB828">
            <v>2440526.088</v>
          </cell>
          <cell r="FC828">
            <v>5822798.6959999995</v>
          </cell>
          <cell r="FI828" t="str">
            <v>WA</v>
          </cell>
          <cell r="FJ828" t="str">
            <v>Kitchen</v>
          </cell>
          <cell r="FK828" t="str">
            <v>EISAq</v>
          </cell>
          <cell r="FL828">
            <v>52940.433999999994</v>
          </cell>
          <cell r="FS828" t="str">
            <v>OR</v>
          </cell>
          <cell r="FT828" t="str">
            <v>EISAx</v>
          </cell>
          <cell r="FV828">
            <v>3882333.2800000003</v>
          </cell>
          <cell r="GD828" t="str">
            <v>MT</v>
          </cell>
          <cell r="GE828">
            <v>5902554.2199999997</v>
          </cell>
          <cell r="GF828">
            <v>3712003.412</v>
          </cell>
          <cell r="GI828">
            <v>3</v>
          </cell>
          <cell r="GJ828">
            <v>3</v>
          </cell>
          <cell r="GK828" t="str">
            <v>MT</v>
          </cell>
          <cell r="GL828">
            <v>2130.886</v>
          </cell>
          <cell r="GM828" t="str">
            <v>Pre 1980</v>
          </cell>
          <cell r="GN828">
            <v>0</v>
          </cell>
          <cell r="GQ828">
            <v>17093963.230227999</v>
          </cell>
          <cell r="GR828">
            <v>1328692.6564399998</v>
          </cell>
          <cell r="GU828" t="str">
            <v>Heat Pump (Central System)</v>
          </cell>
          <cell r="GX828" t="str">
            <v>Wood</v>
          </cell>
          <cell r="GY828" t="str">
            <v>OR</v>
          </cell>
          <cell r="GZ828">
            <v>1612.69177246094</v>
          </cell>
        </row>
        <row r="829">
          <cell r="AD829" t="str">
            <v>WA</v>
          </cell>
          <cell r="AH829" t="str">
            <v>WA</v>
          </cell>
          <cell r="AI829" t="str">
            <v>Pre 1980</v>
          </cell>
          <cell r="AJ829">
            <v>2079.9929999999999</v>
          </cell>
          <cell r="AK829" t="b">
            <v>1</v>
          </cell>
          <cell r="AN829" t="str">
            <v>WA</v>
          </cell>
          <cell r="AO829" t="str">
            <v>Natural Gas Other</v>
          </cell>
          <cell r="AP829" t="str">
            <v>Pre 1980</v>
          </cell>
          <cell r="AQ829" t="str">
            <v>Basement</v>
          </cell>
          <cell r="AR829">
            <v>1039.0588262251999</v>
          </cell>
          <cell r="AU829" t="str">
            <v>No</v>
          </cell>
          <cell r="AV829" t="b">
            <v>0</v>
          </cell>
          <cell r="AX829">
            <v>2496858.3594191554</v>
          </cell>
          <cell r="AY829" t="b">
            <v>0</v>
          </cell>
          <cell r="AZ829">
            <v>898925.94981457316</v>
          </cell>
          <cell r="BA829" t="str">
            <v/>
          </cell>
          <cell r="BB829" t="str">
            <v/>
          </cell>
          <cell r="BC829">
            <v>0.68145640186809486</v>
          </cell>
          <cell r="BU829" t="str">
            <v>MT</v>
          </cell>
          <cell r="BV829" t="str">
            <v>Pre 1980</v>
          </cell>
          <cell r="BW829" t="str">
            <v>Electric Storage - Inside Conditioned Space</v>
          </cell>
          <cell r="BY829">
            <v>1144.6790000000001</v>
          </cell>
          <cell r="BZ829" t="str">
            <v>le55</v>
          </cell>
          <cell r="CF829" t="str">
            <v>Conditioned</v>
          </cell>
          <cell r="CG829">
            <v>1612.692</v>
          </cell>
          <cell r="CH829" t="str">
            <v>OR</v>
          </cell>
          <cell r="CI829" t="str">
            <v>Top-Freezer w/o TTD Ice</v>
          </cell>
          <cell r="CJ829">
            <v>29028.455999999998</v>
          </cell>
          <cell r="CK829" t="b">
            <v>0</v>
          </cell>
          <cell r="CZ829">
            <v>2130.886</v>
          </cell>
          <cell r="DA829" t="str">
            <v>MT</v>
          </cell>
          <cell r="DC829" t="str">
            <v>Vertical Axis</v>
          </cell>
          <cell r="DG829" t="str">
            <v>Electric</v>
          </cell>
          <cell r="DH829">
            <v>8264.9449999999997</v>
          </cell>
          <cell r="DI829" t="str">
            <v>OR</v>
          </cell>
          <cell r="DL829" t="str">
            <v>Gas</v>
          </cell>
          <cell r="DM829" t="str">
            <v>Propane</v>
          </cell>
          <cell r="DN829">
            <v>2130.886</v>
          </cell>
          <cell r="DO829" t="str">
            <v>MT</v>
          </cell>
          <cell r="DS829">
            <v>1464.694</v>
          </cell>
          <cell r="DT829" t="str">
            <v>WA</v>
          </cell>
          <cell r="DU829" t="str">
            <v>lt32</v>
          </cell>
          <cell r="DX829" t="b">
            <v>0</v>
          </cell>
          <cell r="DY829">
            <v>2003.7159999999999</v>
          </cell>
          <cell r="DZ829" t="str">
            <v>WA</v>
          </cell>
          <cell r="EC829" t="str">
            <v>Desktop</v>
          </cell>
          <cell r="ED829">
            <v>1188.027</v>
          </cell>
          <cell r="EE829" t="str">
            <v>OR</v>
          </cell>
          <cell r="EH829" t="str">
            <v>le20</v>
          </cell>
          <cell r="EI829">
            <v>1612.692</v>
          </cell>
          <cell r="EJ829" t="str">
            <v>OR</v>
          </cell>
          <cell r="ES829">
            <v>12271.31</v>
          </cell>
          <cell r="ET829" t="str">
            <v>WA</v>
          </cell>
          <cell r="EZ829" t="str">
            <v>WA</v>
          </cell>
          <cell r="FA829" t="str">
            <v>Garage</v>
          </cell>
          <cell r="FB829">
            <v>897664.76799999992</v>
          </cell>
          <cell r="FC829">
            <v>881635.03999999992</v>
          </cell>
          <cell r="FI829" t="str">
            <v>WA</v>
          </cell>
          <cell r="FJ829" t="str">
            <v>Living Room/Family Room</v>
          </cell>
          <cell r="FK829" t="str">
            <v>EISAq</v>
          </cell>
          <cell r="FL829">
            <v>52940.433999999994</v>
          </cell>
          <cell r="FS829" t="str">
            <v>WA</v>
          </cell>
          <cell r="FT829" t="str">
            <v>EISAnqnx</v>
          </cell>
          <cell r="FV829">
            <v>175763.28</v>
          </cell>
          <cell r="GD829" t="str">
            <v>WA</v>
          </cell>
          <cell r="GE829">
            <v>6121419.3990000002</v>
          </cell>
          <cell r="GF829">
            <v>3013909.8569999998</v>
          </cell>
          <cell r="GI829">
            <v>1</v>
          </cell>
          <cell r="GJ829">
            <v>1</v>
          </cell>
          <cell r="GK829" t="str">
            <v>WA</v>
          </cell>
          <cell r="GL829">
            <v>2079.9929999999999</v>
          </cell>
          <cell r="GM829" t="str">
            <v>Pre 1980</v>
          </cell>
          <cell r="GN829">
            <v>0</v>
          </cell>
          <cell r="GQ829">
            <v>11111224.846329</v>
          </cell>
          <cell r="GR829">
            <v>193803.347775</v>
          </cell>
          <cell r="GU829" t="str">
            <v>Natural Gas FAF</v>
          </cell>
          <cell r="GX829" t="str">
            <v>None</v>
          </cell>
          <cell r="GY829" t="str">
            <v>WA</v>
          </cell>
          <cell r="GZ829">
            <v>2079.99340820313</v>
          </cell>
        </row>
        <row r="830">
          <cell r="AD830" t="str">
            <v>OR</v>
          </cell>
          <cell r="AH830" t="str">
            <v>OR</v>
          </cell>
          <cell r="AI830" t="str">
            <v>1980-1992</v>
          </cell>
          <cell r="AJ830">
            <v>1925.059</v>
          </cell>
          <cell r="AK830" t="b">
            <v>1</v>
          </cell>
          <cell r="AN830" t="str">
            <v>WA</v>
          </cell>
          <cell r="AO830" t="str">
            <v>Natural Gas Other</v>
          </cell>
          <cell r="AP830" t="str">
            <v>Pre 1980</v>
          </cell>
          <cell r="AQ830" t="str">
            <v>Crawlspace</v>
          </cell>
          <cell r="AR830">
            <v>485.70362494667199</v>
          </cell>
          <cell r="AU830" t="str">
            <v>No</v>
          </cell>
          <cell r="AV830" t="b">
            <v>0</v>
          </cell>
          <cell r="AX830">
            <v>1167145.8107468528</v>
          </cell>
          <cell r="AY830" t="b">
            <v>0</v>
          </cell>
          <cell r="AZ830">
            <v>420199.10842751409</v>
          </cell>
          <cell r="BA830" t="str">
            <v/>
          </cell>
          <cell r="BB830" t="str">
            <v/>
          </cell>
          <cell r="BC830">
            <v>0.31854389402849231</v>
          </cell>
          <cell r="BU830" t="str">
            <v>ID</v>
          </cell>
          <cell r="BV830" t="str">
            <v>1993-2006</v>
          </cell>
          <cell r="BW830" t="str">
            <v>Electric Storage - Inside Conditioned Space</v>
          </cell>
          <cell r="BY830">
            <v>1192.4649999999999</v>
          </cell>
          <cell r="BZ830" t="str">
            <v>le55</v>
          </cell>
          <cell r="CF830" t="str">
            <v>Conditioned</v>
          </cell>
          <cell r="CG830">
            <v>1925.059</v>
          </cell>
          <cell r="CH830" t="str">
            <v>OR</v>
          </cell>
          <cell r="CI830" t="str">
            <v>Side-by-Side w/ TTD Ice</v>
          </cell>
          <cell r="CJ830">
            <v>34651.061999999998</v>
          </cell>
          <cell r="CK830" t="b">
            <v>0</v>
          </cell>
          <cell r="CZ830">
            <v>2130.886</v>
          </cell>
          <cell r="DA830" t="str">
            <v>MT</v>
          </cell>
          <cell r="DC830" t="str">
            <v>Vertical Axis</v>
          </cell>
          <cell r="DG830" t="str">
            <v>Gas</v>
          </cell>
          <cell r="DH830">
            <v>1192.4649999999999</v>
          </cell>
          <cell r="DI830" t="str">
            <v>ID</v>
          </cell>
          <cell r="DL830" t="str">
            <v>Electric</v>
          </cell>
          <cell r="DM830" t="str">
            <v>Electric</v>
          </cell>
          <cell r="DN830">
            <v>3785.7640000000001</v>
          </cell>
          <cell r="DO830" t="str">
            <v>ID</v>
          </cell>
          <cell r="DS830">
            <v>1464.694</v>
          </cell>
          <cell r="DT830" t="str">
            <v>WA</v>
          </cell>
          <cell r="DU830" t="str">
            <v>32to46</v>
          </cell>
          <cell r="DX830" t="b">
            <v>0</v>
          </cell>
          <cell r="DY830">
            <v>2003.7159999999999</v>
          </cell>
          <cell r="DZ830" t="str">
            <v>WA</v>
          </cell>
          <cell r="EC830" t="str">
            <v>Desktop</v>
          </cell>
          <cell r="ED830">
            <v>1188.027</v>
          </cell>
          <cell r="EE830" t="str">
            <v>OR</v>
          </cell>
          <cell r="EH830" t="str">
            <v>gt20</v>
          </cell>
          <cell r="EI830">
            <v>3785.7640000000001</v>
          </cell>
          <cell r="EJ830" t="str">
            <v>ID</v>
          </cell>
          <cell r="ES830">
            <v>2130.886</v>
          </cell>
          <cell r="ET830" t="str">
            <v>MT</v>
          </cell>
          <cell r="EZ830" t="str">
            <v>WA</v>
          </cell>
          <cell r="FA830" t="str">
            <v>Kitchen</v>
          </cell>
          <cell r="FB830">
            <v>396735.76799999998</v>
          </cell>
          <cell r="FC830">
            <v>380706.04</v>
          </cell>
          <cell r="FI830" t="str">
            <v>WA</v>
          </cell>
          <cell r="FJ830" t="str">
            <v>Other</v>
          </cell>
          <cell r="FK830" t="str">
            <v>EISAq</v>
          </cell>
          <cell r="FL830">
            <v>29922.853999999999</v>
          </cell>
          <cell r="FS830" t="str">
            <v>WA</v>
          </cell>
          <cell r="FT830" t="str">
            <v>EISAq</v>
          </cell>
          <cell r="FV830">
            <v>503854.73599999998</v>
          </cell>
          <cell r="GD830" t="str">
            <v>OR</v>
          </cell>
          <cell r="GE830">
            <v>6558676.0130000003</v>
          </cell>
          <cell r="GF830">
            <v>2764384.7239999999</v>
          </cell>
          <cell r="GI830">
            <v>2</v>
          </cell>
          <cell r="GJ830">
            <v>2</v>
          </cell>
          <cell r="GK830" t="str">
            <v>OR</v>
          </cell>
          <cell r="GL830">
            <v>1925.059</v>
          </cell>
          <cell r="GM830" t="str">
            <v>1980-1992</v>
          </cell>
          <cell r="GN830">
            <v>-1</v>
          </cell>
          <cell r="GQ830">
            <v>13317423.40787</v>
          </cell>
          <cell r="GR830">
            <v>1201607.3898574999</v>
          </cell>
          <cell r="GU830" t="str">
            <v>Heat Pump (Central System)</v>
          </cell>
          <cell r="GX830" t="str">
            <v>Baseboard/Wall/Radiant</v>
          </cell>
          <cell r="GY830" t="str">
            <v>WA</v>
          </cell>
          <cell r="GZ830">
            <v>1904.28771972656</v>
          </cell>
        </row>
        <row r="831">
          <cell r="AD831" t="str">
            <v>WA</v>
          </cell>
          <cell r="AH831" t="str">
            <v>WA</v>
          </cell>
          <cell r="AI831" t="str">
            <v>Pre 1980</v>
          </cell>
          <cell r="AJ831">
            <v>12271.31</v>
          </cell>
          <cell r="AK831" t="b">
            <v>1</v>
          </cell>
          <cell r="AN831" t="str">
            <v>WA</v>
          </cell>
          <cell r="AO831" t="str">
            <v>Natural Gas FAF</v>
          </cell>
          <cell r="AP831" t="str">
            <v>1980-1992</v>
          </cell>
          <cell r="AQ831" t="str">
            <v>Crawlspace</v>
          </cell>
          <cell r="AR831">
            <v>4956.49267578125</v>
          </cell>
          <cell r="AU831" t="str">
            <v>No</v>
          </cell>
          <cell r="AV831" t="b">
            <v>1</v>
          </cell>
          <cell r="AX831">
            <v>7474390.955078125</v>
          </cell>
          <cell r="AY831" t="b">
            <v>0</v>
          </cell>
          <cell r="AZ831">
            <v>1160351.117796924</v>
          </cell>
          <cell r="BA831">
            <v>1</v>
          </cell>
          <cell r="BB831">
            <v>4956.49267578125</v>
          </cell>
          <cell r="BC831">
            <v>0.99999993458706582</v>
          </cell>
          <cell r="BU831" t="str">
            <v>ID</v>
          </cell>
          <cell r="BV831" t="str">
            <v>1993-2006</v>
          </cell>
          <cell r="BW831" t="str">
            <v>Electric Storage - Inside Conditioned Space</v>
          </cell>
          <cell r="BY831">
            <v>1192.4649999999999</v>
          </cell>
          <cell r="BZ831" t="str">
            <v>le55</v>
          </cell>
          <cell r="CF831" t="str">
            <v>Conditioned</v>
          </cell>
          <cell r="CG831">
            <v>1612.692</v>
          </cell>
          <cell r="CH831" t="str">
            <v>OR</v>
          </cell>
          <cell r="CI831" t="str">
            <v>Top-Freezer w/o TTD Ice</v>
          </cell>
          <cell r="CJ831">
            <v>25803.072</v>
          </cell>
          <cell r="CK831" t="b">
            <v>0</v>
          </cell>
          <cell r="CZ831">
            <v>1612.692</v>
          </cell>
          <cell r="DA831" t="str">
            <v>OR</v>
          </cell>
          <cell r="DC831" t="str">
            <v>Vertical Axis</v>
          </cell>
          <cell r="DG831" t="str">
            <v>Electric</v>
          </cell>
          <cell r="DH831">
            <v>8264.9449999999997</v>
          </cell>
          <cell r="DI831" t="str">
            <v>OR</v>
          </cell>
          <cell r="DL831" t="str">
            <v>Electric</v>
          </cell>
          <cell r="DM831" t="str">
            <v>Electric</v>
          </cell>
          <cell r="DN831">
            <v>1612.692</v>
          </cell>
          <cell r="DO831" t="str">
            <v>OR</v>
          </cell>
          <cell r="DS831">
            <v>1464.694</v>
          </cell>
          <cell r="DT831" t="str">
            <v>WA</v>
          </cell>
          <cell r="DU831" t="str">
            <v>lt32</v>
          </cell>
          <cell r="DX831" t="b">
            <v>1</v>
          </cell>
          <cell r="DY831">
            <v>4956.4930000000004</v>
          </cell>
          <cell r="DZ831" t="str">
            <v>WA</v>
          </cell>
          <cell r="EC831" t="str">
            <v>Laptop</v>
          </cell>
          <cell r="ED831">
            <v>2003.7159999999999</v>
          </cell>
          <cell r="EE831" t="str">
            <v>WA</v>
          </cell>
          <cell r="EH831" t="str">
            <v>le20</v>
          </cell>
          <cell r="EI831">
            <v>1904.288</v>
          </cell>
          <cell r="EJ831" t="str">
            <v>WA</v>
          </cell>
          <cell r="ES831">
            <v>1612.692</v>
          </cell>
          <cell r="ET831" t="str">
            <v>OR</v>
          </cell>
          <cell r="EZ831" t="str">
            <v>WA</v>
          </cell>
          <cell r="FA831" t="str">
            <v>Living Room/Family Room</v>
          </cell>
          <cell r="FB831">
            <v>1907537.632</v>
          </cell>
          <cell r="FC831">
            <v>1512805.5799999998</v>
          </cell>
          <cell r="FI831" t="str">
            <v>WA</v>
          </cell>
          <cell r="FJ831" t="str">
            <v>Bathroom</v>
          </cell>
          <cell r="FK831" t="str">
            <v>EISAnqnx</v>
          </cell>
          <cell r="FL831">
            <v>243961.91999999998</v>
          </cell>
          <cell r="FS831" t="str">
            <v>WA</v>
          </cell>
          <cell r="FT831" t="str">
            <v>EISAx</v>
          </cell>
          <cell r="FV831">
            <v>725023.53</v>
          </cell>
          <cell r="GD831" t="str">
            <v>WA</v>
          </cell>
          <cell r="GE831">
            <v>13154844.32</v>
          </cell>
          <cell r="GF831">
            <v>14725572</v>
          </cell>
          <cell r="GI831">
            <v>2</v>
          </cell>
          <cell r="GJ831">
            <v>3</v>
          </cell>
          <cell r="GK831" t="str">
            <v>WA</v>
          </cell>
          <cell r="GL831">
            <v>12271.31</v>
          </cell>
          <cell r="GM831" t="str">
            <v>Pre 1980</v>
          </cell>
          <cell r="GN831">
            <v>0</v>
          </cell>
          <cell r="GQ831">
            <v>85362815.582520008</v>
          </cell>
          <cell r="GR831">
            <v>7705308.9403750002</v>
          </cell>
          <cell r="GU831" t="str">
            <v>Heat Pump (Central System)</v>
          </cell>
          <cell r="GX831" t="str">
            <v>Propane/LP</v>
          </cell>
          <cell r="GY831" t="str">
            <v>WA</v>
          </cell>
          <cell r="GZ831">
            <v>1904.28771972656</v>
          </cell>
        </row>
        <row r="832">
          <cell r="AD832" t="str">
            <v>OR</v>
          </cell>
          <cell r="AH832" t="str">
            <v>OR</v>
          </cell>
          <cell r="AI832" t="str">
            <v>Pre 1980</v>
          </cell>
          <cell r="AJ832">
            <v>8264.9449999999997</v>
          </cell>
          <cell r="AK832" t="b">
            <v>1</v>
          </cell>
          <cell r="AN832" t="str">
            <v>WA</v>
          </cell>
          <cell r="AO832" t="str">
            <v>Wood</v>
          </cell>
          <cell r="AP832" t="str">
            <v>1980-1992</v>
          </cell>
          <cell r="AQ832" t="str">
            <v>Crawlspace</v>
          </cell>
          <cell r="AR832">
            <v>4956.49267578125</v>
          </cell>
          <cell r="AU832" t="str">
            <v>No</v>
          </cell>
          <cell r="AV832" t="b">
            <v>0</v>
          </cell>
          <cell r="AX832">
            <v>7474390.955078125</v>
          </cell>
          <cell r="AY832" t="b">
            <v>0</v>
          </cell>
          <cell r="AZ832">
            <v>1160351.117796924</v>
          </cell>
          <cell r="BA832" t="str">
            <v/>
          </cell>
          <cell r="BB832" t="str">
            <v/>
          </cell>
          <cell r="BC832">
            <v>0.99999993458706582</v>
          </cell>
          <cell r="BU832" t="str">
            <v>OR</v>
          </cell>
          <cell r="BV832" t="str">
            <v>1993-2006</v>
          </cell>
          <cell r="BW832" t="str">
            <v>Electric Storage - Inside Conditioned Space</v>
          </cell>
          <cell r="BY832">
            <v>8559.1039999999994</v>
          </cell>
          <cell r="BZ832" t="str">
            <v>le55</v>
          </cell>
          <cell r="CF832" t="str">
            <v>Conditioned</v>
          </cell>
          <cell r="CG832">
            <v>1612.692</v>
          </cell>
          <cell r="CH832" t="str">
            <v>OR</v>
          </cell>
          <cell r="CI832" t="str">
            <v>Refrigerator Only</v>
          </cell>
          <cell r="CJ832">
            <v>29028.455999999998</v>
          </cell>
          <cell r="CK832" t="b">
            <v>0</v>
          </cell>
          <cell r="CZ832">
            <v>1612.692</v>
          </cell>
          <cell r="DA832" t="str">
            <v>OR</v>
          </cell>
          <cell r="DC832" t="str">
            <v>Horizontal Axis</v>
          </cell>
          <cell r="DG832" t="str">
            <v>Electric</v>
          </cell>
          <cell r="DH832">
            <v>2130.886</v>
          </cell>
          <cell r="DI832" t="str">
            <v>MT</v>
          </cell>
          <cell r="DL832" t="str">
            <v>Gas</v>
          </cell>
          <cell r="DM832" t="str">
            <v>Gas</v>
          </cell>
          <cell r="DN832">
            <v>2130.886</v>
          </cell>
          <cell r="DO832" t="str">
            <v>MT</v>
          </cell>
          <cell r="DS832">
            <v>4956.4930000000004</v>
          </cell>
          <cell r="DT832" t="str">
            <v>WA</v>
          </cell>
          <cell r="DU832" t="str">
            <v>32to46</v>
          </cell>
          <cell r="DX832" t="b">
            <v>0</v>
          </cell>
          <cell r="DY832">
            <v>4956.4930000000004</v>
          </cell>
          <cell r="DZ832" t="str">
            <v>WA</v>
          </cell>
          <cell r="EC832" t="str">
            <v>Desktop</v>
          </cell>
          <cell r="ED832">
            <v>2003.7159999999999</v>
          </cell>
          <cell r="EE832" t="str">
            <v>WA</v>
          </cell>
          <cell r="EH832" t="str">
            <v>le20</v>
          </cell>
          <cell r="EI832">
            <v>1904.288</v>
          </cell>
          <cell r="EJ832" t="str">
            <v>WA</v>
          </cell>
          <cell r="ES832">
            <v>1904.288</v>
          </cell>
          <cell r="ET832" t="str">
            <v>WA</v>
          </cell>
          <cell r="EZ832" t="str">
            <v>WA</v>
          </cell>
          <cell r="FA832" t="str">
            <v>Other</v>
          </cell>
          <cell r="FB832">
            <v>2664942.2799999998</v>
          </cell>
          <cell r="FC832">
            <v>1927574.7919999999</v>
          </cell>
          <cell r="FI832" t="str">
            <v>WA</v>
          </cell>
          <cell r="FJ832" t="str">
            <v>Bedrooms</v>
          </cell>
          <cell r="FK832" t="str">
            <v>EISAnqnx</v>
          </cell>
          <cell r="FL832">
            <v>914857.2</v>
          </cell>
          <cell r="FS832" t="str">
            <v>WA</v>
          </cell>
          <cell r="FT832" t="str">
            <v>EISAnqnx</v>
          </cell>
          <cell r="FV832">
            <v>8872122.4700000007</v>
          </cell>
          <cell r="GD832" t="str">
            <v>OR</v>
          </cell>
          <cell r="GE832">
            <v>60706021.024999999</v>
          </cell>
          <cell r="GF832">
            <v>17356384.5</v>
          </cell>
          <cell r="GI832">
            <v>1</v>
          </cell>
          <cell r="GJ832">
            <v>1</v>
          </cell>
          <cell r="GK832" t="str">
            <v>OR</v>
          </cell>
          <cell r="GL832">
            <v>8264.9449999999997</v>
          </cell>
          <cell r="GM832" t="str">
            <v>Pre 1980</v>
          </cell>
          <cell r="GN832">
            <v>0</v>
          </cell>
          <cell r="GQ832">
            <v>40916701.195239998</v>
          </cell>
          <cell r="GR832">
            <v>5039756.8373749992</v>
          </cell>
          <cell r="GU832" t="str">
            <v>Baseboard/Wall/Radiant</v>
          </cell>
          <cell r="GX832" t="str">
            <v>None</v>
          </cell>
          <cell r="GY832" t="str">
            <v>WA</v>
          </cell>
          <cell r="GZ832">
            <v>2079.99340820313</v>
          </cell>
        </row>
        <row r="833">
          <cell r="AD833" t="str">
            <v>OR</v>
          </cell>
          <cell r="AH833" t="str">
            <v>OR</v>
          </cell>
          <cell r="AJ833">
            <v>1612.692</v>
          </cell>
          <cell r="AK833" t="b">
            <v>0</v>
          </cell>
          <cell r="AN833" t="str">
            <v>WA</v>
          </cell>
          <cell r="AO833" t="str">
            <v>Natural Gas FAF</v>
          </cell>
          <cell r="AP833" t="str">
            <v>Pre 1980</v>
          </cell>
          <cell r="AQ833" t="str">
            <v>Basement</v>
          </cell>
          <cell r="AR833">
            <v>4956.49267578125</v>
          </cell>
          <cell r="AU833" t="str">
            <v>No</v>
          </cell>
          <cell r="AV833" t="b">
            <v>1</v>
          </cell>
          <cell r="AX833">
            <v>8723427.109375</v>
          </cell>
          <cell r="AY833" t="b">
            <v>0</v>
          </cell>
          <cell r="AZ833">
            <v>2981578.1691162107</v>
          </cell>
          <cell r="BA833">
            <v>1</v>
          </cell>
          <cell r="BB833">
            <v>2478.246337890625</v>
          </cell>
          <cell r="BC833">
            <v>0.99999993458706582</v>
          </cell>
          <cell r="BU833" t="str">
            <v>MT</v>
          </cell>
          <cell r="BV833" t="str">
            <v>Pre 1980</v>
          </cell>
          <cell r="BW833" t="str">
            <v>Gas Storage Outside Conditioned Space</v>
          </cell>
          <cell r="BY833">
            <v>2130.886</v>
          </cell>
          <cell r="BZ833" t="str">
            <v>le55</v>
          </cell>
          <cell r="CF833" t="str">
            <v>Unconditioned</v>
          </cell>
          <cell r="CG833">
            <v>1612.692</v>
          </cell>
          <cell r="CH833" t="str">
            <v>OR</v>
          </cell>
          <cell r="CI833" t="str">
            <v>Top-Freezer w/o TTD Ice</v>
          </cell>
          <cell r="CJ833">
            <v>32253.84</v>
          </cell>
          <cell r="CK833" t="b">
            <v>0</v>
          </cell>
          <cell r="CZ833">
            <v>3785.7640000000001</v>
          </cell>
          <cell r="DA833" t="str">
            <v>ID</v>
          </cell>
          <cell r="DC833" t="str">
            <v>Vertical Axis</v>
          </cell>
          <cell r="DG833" t="str">
            <v>Electric</v>
          </cell>
          <cell r="DH833">
            <v>2130.886</v>
          </cell>
          <cell r="DI833" t="str">
            <v>MT</v>
          </cell>
          <cell r="DL833" t="str">
            <v>Gas</v>
          </cell>
          <cell r="DM833" t="str">
            <v>Electric</v>
          </cell>
          <cell r="DN833">
            <v>2130.886</v>
          </cell>
          <cell r="DO833" t="str">
            <v>MT</v>
          </cell>
          <cell r="DS833">
            <v>4956.4930000000004</v>
          </cell>
          <cell r="DT833" t="str">
            <v>WA</v>
          </cell>
          <cell r="DU833" t="str">
            <v>lt32</v>
          </cell>
          <cell r="DX833" t="b">
            <v>0</v>
          </cell>
          <cell r="DY833">
            <v>2003.7159999999999</v>
          </cell>
          <cell r="DZ833" t="str">
            <v>WA</v>
          </cell>
          <cell r="EC833" t="str">
            <v>Desktop</v>
          </cell>
          <cell r="ED833">
            <v>6932.7380000000003</v>
          </cell>
          <cell r="EE833" t="str">
            <v>OR</v>
          </cell>
          <cell r="EH833" t="str">
            <v>gt20</v>
          </cell>
          <cell r="EI833">
            <v>1904.288</v>
          </cell>
          <cell r="EJ833" t="str">
            <v>WA</v>
          </cell>
          <cell r="ES833">
            <v>3785.7640000000001</v>
          </cell>
          <cell r="ET833" t="str">
            <v>ID</v>
          </cell>
          <cell r="EZ833" t="str">
            <v>WA</v>
          </cell>
          <cell r="FA833" t="str">
            <v>Bathroom</v>
          </cell>
          <cell r="FB833">
            <v>739509.57</v>
          </cell>
          <cell r="FC833">
            <v>99109.53</v>
          </cell>
          <cell r="FI833" t="str">
            <v>WA</v>
          </cell>
          <cell r="FJ833" t="str">
            <v>Bedrooms</v>
          </cell>
          <cell r="FK833" t="str">
            <v>EISAq</v>
          </cell>
          <cell r="FL833">
            <v>82337.148000000001</v>
          </cell>
          <cell r="FS833" t="str">
            <v>WA</v>
          </cell>
          <cell r="FT833" t="str">
            <v>EISAq</v>
          </cell>
          <cell r="FV833">
            <v>9065425.6970000006</v>
          </cell>
          <cell r="GD833" t="str">
            <v>OR</v>
          </cell>
          <cell r="GE833">
            <v>1353048.588</v>
          </cell>
          <cell r="GF833">
            <v>1096630.56</v>
          </cell>
          <cell r="GI833">
            <v>1</v>
          </cell>
          <cell r="GJ833">
            <v>2</v>
          </cell>
          <cell r="GK833" t="str">
            <v>OR</v>
          </cell>
          <cell r="GL833">
            <v>1612.692</v>
          </cell>
          <cell r="GN833">
            <v>-1</v>
          </cell>
          <cell r="GQ833">
            <v>7983844.6213439992</v>
          </cell>
          <cell r="GR833">
            <v>983379.26429999992</v>
          </cell>
          <cell r="GU833" t="str">
            <v>Natural Gas FAF</v>
          </cell>
          <cell r="GX833" t="str">
            <v>Baseboard/Wall/Radiant</v>
          </cell>
          <cell r="GY833" t="str">
            <v>ID</v>
          </cell>
          <cell r="GZ833">
            <v>3785.76440429688</v>
          </cell>
        </row>
        <row r="834">
          <cell r="AD834" t="str">
            <v>OR</v>
          </cell>
          <cell r="AH834" t="str">
            <v>OR</v>
          </cell>
          <cell r="AI834" t="str">
            <v>1993-2006</v>
          </cell>
          <cell r="AJ834">
            <v>8264.9449999999997</v>
          </cell>
          <cell r="AK834" t="b">
            <v>1</v>
          </cell>
          <cell r="AN834" t="str">
            <v>WA</v>
          </cell>
          <cell r="AO834" t="str">
            <v>Heat Pump (Ductless System)</v>
          </cell>
          <cell r="AP834" t="str">
            <v>Pre 1980</v>
          </cell>
          <cell r="AQ834" t="str">
            <v>Basement</v>
          </cell>
          <cell r="AR834">
            <v>4956.49267578125</v>
          </cell>
          <cell r="AU834" t="str">
            <v>No</v>
          </cell>
          <cell r="AV834" t="b">
            <v>1</v>
          </cell>
          <cell r="AX834">
            <v>8723427.109375</v>
          </cell>
          <cell r="AY834" t="b">
            <v>0</v>
          </cell>
          <cell r="AZ834">
            <v>2981578.1691162107</v>
          </cell>
          <cell r="BA834">
            <v>1</v>
          </cell>
          <cell r="BB834">
            <v>2478.246337890625</v>
          </cell>
          <cell r="BC834">
            <v>0.99999993458706582</v>
          </cell>
          <cell r="BU834" t="str">
            <v>ID</v>
          </cell>
          <cell r="BV834" t="str">
            <v>1993-2006</v>
          </cell>
          <cell r="BW834" t="str">
            <v>Gas Storage Outside Conditioned Space</v>
          </cell>
          <cell r="BY834">
            <v>3785.7640000000001</v>
          </cell>
          <cell r="BZ834" t="str">
            <v>le55</v>
          </cell>
          <cell r="CF834" t="str">
            <v>Conditioned</v>
          </cell>
          <cell r="CG834">
            <v>1144.6790000000001</v>
          </cell>
          <cell r="CH834" t="str">
            <v>MT</v>
          </cell>
          <cell r="CI834" t="str">
            <v>Top-Freezer w/o TTD Ice</v>
          </cell>
          <cell r="CJ834">
            <v>24038.259000000002</v>
          </cell>
          <cell r="CK834" t="b">
            <v>0</v>
          </cell>
          <cell r="CZ834">
            <v>1904.288</v>
          </cell>
          <cell r="DA834" t="str">
            <v>WA</v>
          </cell>
          <cell r="DC834" t="str">
            <v>Horizontal Axis</v>
          </cell>
          <cell r="DG834" t="str">
            <v>Electric</v>
          </cell>
          <cell r="DH834">
            <v>1612.692</v>
          </cell>
          <cell r="DI834" t="str">
            <v>OR</v>
          </cell>
          <cell r="DL834" t="str">
            <v>Gas</v>
          </cell>
          <cell r="DM834" t="str">
            <v>Electric</v>
          </cell>
          <cell r="DN834">
            <v>1925.059</v>
          </cell>
          <cell r="DO834" t="str">
            <v>OR</v>
          </cell>
          <cell r="DS834">
            <v>4956.4930000000004</v>
          </cell>
          <cell r="DT834" t="str">
            <v>WA</v>
          </cell>
          <cell r="DU834" t="str">
            <v>32to46</v>
          </cell>
          <cell r="DX834" t="b">
            <v>0</v>
          </cell>
          <cell r="DY834">
            <v>2003.7159999999999</v>
          </cell>
          <cell r="DZ834" t="str">
            <v>WA</v>
          </cell>
          <cell r="EC834" t="str">
            <v>Laptop</v>
          </cell>
          <cell r="ED834">
            <v>4956.4930000000004</v>
          </cell>
          <cell r="EE834" t="str">
            <v>WA</v>
          </cell>
          <cell r="EH834" t="str">
            <v>le20</v>
          </cell>
          <cell r="EI834">
            <v>1612.692</v>
          </cell>
          <cell r="EJ834" t="str">
            <v>OR</v>
          </cell>
          <cell r="ES834">
            <v>2130.886</v>
          </cell>
          <cell r="ET834" t="str">
            <v>MT</v>
          </cell>
          <cell r="EZ834" t="str">
            <v>WA</v>
          </cell>
          <cell r="FA834" t="str">
            <v>Bedrooms</v>
          </cell>
          <cell r="FB834">
            <v>891985.77</v>
          </cell>
          <cell r="FC834">
            <v>324774.30599999998</v>
          </cell>
          <cell r="FI834" t="str">
            <v>WA</v>
          </cell>
          <cell r="FJ834" t="str">
            <v>Exterior</v>
          </cell>
          <cell r="FK834" t="str">
            <v>EISAx</v>
          </cell>
          <cell r="FL834">
            <v>1006342.9199999999</v>
          </cell>
          <cell r="FS834" t="str">
            <v>WA</v>
          </cell>
          <cell r="FT834" t="str">
            <v>EISAx</v>
          </cell>
          <cell r="FV834">
            <v>32469985.643000003</v>
          </cell>
          <cell r="GD834" t="str">
            <v>OR</v>
          </cell>
          <cell r="GE834">
            <v>26018046.859999999</v>
          </cell>
          <cell r="GF834">
            <v>17356384.5</v>
          </cell>
          <cell r="GI834">
            <v>1</v>
          </cell>
          <cell r="GJ834">
            <v>1</v>
          </cell>
          <cell r="GK834" t="str">
            <v>OR</v>
          </cell>
          <cell r="GL834">
            <v>8264.9449999999997</v>
          </cell>
          <cell r="GM834" t="str">
            <v>1993-2006</v>
          </cell>
          <cell r="GN834">
            <v>0</v>
          </cell>
          <cell r="GQ834">
            <v>38391016.652690001</v>
          </cell>
          <cell r="GR834">
            <v>5837509.9911374999</v>
          </cell>
          <cell r="GU834" t="str">
            <v>Baseboard/Wall/Radiant</v>
          </cell>
          <cell r="GX834" t="str">
            <v>None</v>
          </cell>
          <cell r="GY834" t="str">
            <v>ID</v>
          </cell>
          <cell r="GZ834">
            <v>1192.46508789063</v>
          </cell>
        </row>
        <row r="835">
          <cell r="AD835" t="str">
            <v>ID</v>
          </cell>
          <cell r="AH835" t="str">
            <v>ID</v>
          </cell>
          <cell r="AI835" t="str">
            <v>Pre 1980</v>
          </cell>
          <cell r="AJ835">
            <v>1192.4649999999999</v>
          </cell>
          <cell r="AK835" t="b">
            <v>1</v>
          </cell>
          <cell r="AN835" t="str">
            <v>WA</v>
          </cell>
          <cell r="AO835" t="str">
            <v>Baseboard/Wall/Radiant</v>
          </cell>
          <cell r="AP835" t="str">
            <v>1993-2006</v>
          </cell>
          <cell r="AQ835" t="str">
            <v>Slab on Grade</v>
          </cell>
          <cell r="AR835">
            <v>3517.4184575960599</v>
          </cell>
          <cell r="AU835" t="str">
            <v>No</v>
          </cell>
          <cell r="AV835" t="b">
            <v>0</v>
          </cell>
          <cell r="AX835">
            <v>14741500.755785087</v>
          </cell>
          <cell r="AY835" t="b">
            <v>0</v>
          </cell>
          <cell r="AZ835">
            <v>2786393.3795538708</v>
          </cell>
          <cell r="BA835" t="str">
            <v/>
          </cell>
          <cell r="BB835" t="str">
            <v/>
          </cell>
          <cell r="BC835">
            <v>0.7096587158694786</v>
          </cell>
          <cell r="BU835" t="str">
            <v>OR</v>
          </cell>
          <cell r="BV835" t="str">
            <v>Pre 1980</v>
          </cell>
          <cell r="BW835" t="str">
            <v>Electric Storage - Inside Conditioned Space</v>
          </cell>
          <cell r="BY835">
            <v>1612.692</v>
          </cell>
          <cell r="BZ835" t="str">
            <v>le55</v>
          </cell>
          <cell r="CF835" t="str">
            <v>Conditioned</v>
          </cell>
          <cell r="CG835">
            <v>2079.9929999999999</v>
          </cell>
          <cell r="CH835" t="str">
            <v>WA</v>
          </cell>
          <cell r="CI835" t="str">
            <v>Refrigerator Only</v>
          </cell>
          <cell r="CJ835">
            <v>12479.957999999999</v>
          </cell>
          <cell r="CK835" t="b">
            <v>0</v>
          </cell>
          <cell r="CZ835">
            <v>2130.886</v>
          </cell>
          <cell r="DA835" t="str">
            <v>MT</v>
          </cell>
          <cell r="DC835" t="str">
            <v>Vertical Axis</v>
          </cell>
          <cell r="DG835" t="str">
            <v>Electric</v>
          </cell>
          <cell r="DH835">
            <v>1612.692</v>
          </cell>
          <cell r="DI835" t="str">
            <v>OR</v>
          </cell>
          <cell r="DL835" t="str">
            <v>Propane</v>
          </cell>
          <cell r="DM835" t="str">
            <v>Electric</v>
          </cell>
          <cell r="DN835">
            <v>1612.692</v>
          </cell>
          <cell r="DO835" t="str">
            <v>OR</v>
          </cell>
          <cell r="DS835">
            <v>1524.7619999999999</v>
          </cell>
          <cell r="DT835" t="str">
            <v>WA</v>
          </cell>
          <cell r="DU835" t="str">
            <v>lt32</v>
          </cell>
          <cell r="DX835" t="b">
            <v>0</v>
          </cell>
          <cell r="DY835">
            <v>2003.7159999999999</v>
          </cell>
          <cell r="DZ835" t="str">
            <v>WA</v>
          </cell>
          <cell r="EC835" t="str">
            <v>Desktop</v>
          </cell>
          <cell r="ED835">
            <v>1464.694</v>
          </cell>
          <cell r="EE835" t="str">
            <v>WA</v>
          </cell>
          <cell r="EH835" t="str">
            <v>le20</v>
          </cell>
          <cell r="EI835">
            <v>2079.9929999999999</v>
          </cell>
          <cell r="EJ835" t="str">
            <v>WA</v>
          </cell>
          <cell r="ES835">
            <v>2130.886</v>
          </cell>
          <cell r="ET835" t="str">
            <v>MT</v>
          </cell>
          <cell r="EZ835" t="str">
            <v>WA</v>
          </cell>
          <cell r="FA835" t="str">
            <v>Exterior</v>
          </cell>
          <cell r="FB835">
            <v>22871.43</v>
          </cell>
          <cell r="FC835">
            <v>3043424.952</v>
          </cell>
          <cell r="FI835" t="str">
            <v>WA</v>
          </cell>
          <cell r="FJ835" t="str">
            <v>Garage</v>
          </cell>
          <cell r="FK835" t="str">
            <v>EISAnqnx</v>
          </cell>
          <cell r="FL835">
            <v>510795.26999999996</v>
          </cell>
          <cell r="FS835" t="str">
            <v>WA</v>
          </cell>
          <cell r="FT835" t="str">
            <v>EISAnqnx</v>
          </cell>
          <cell r="FV835">
            <v>351526.56</v>
          </cell>
          <cell r="GD835" t="str">
            <v>ID</v>
          </cell>
          <cell r="GE835">
            <v>2708088.0149999997</v>
          </cell>
          <cell r="GF835">
            <v>3071789.84</v>
          </cell>
          <cell r="GI835">
            <v>3</v>
          </cell>
          <cell r="GJ835">
            <v>2</v>
          </cell>
          <cell r="GK835" t="str">
            <v>ID</v>
          </cell>
          <cell r="GL835">
            <v>1192.4649999999999</v>
          </cell>
          <cell r="GM835" t="str">
            <v>Pre 1980</v>
          </cell>
          <cell r="GN835">
            <v>0</v>
          </cell>
          <cell r="GQ835">
            <v>9757895.7813300006</v>
          </cell>
          <cell r="GR835">
            <v>834808.97254999995</v>
          </cell>
          <cell r="GU835" t="str">
            <v>Natural Gas FAF</v>
          </cell>
          <cell r="GX835" t="str">
            <v>None</v>
          </cell>
          <cell r="GY835" t="str">
            <v>ID</v>
          </cell>
          <cell r="GZ835">
            <v>1192.46508789063</v>
          </cell>
        </row>
        <row r="836">
          <cell r="AD836" t="str">
            <v>OR</v>
          </cell>
          <cell r="AH836" t="str">
            <v>OR</v>
          </cell>
          <cell r="AI836" t="str">
            <v>Pre 1980</v>
          </cell>
          <cell r="AJ836">
            <v>8264.9449999999997</v>
          </cell>
          <cell r="AK836" t="b">
            <v>1</v>
          </cell>
          <cell r="AN836" t="str">
            <v>WA</v>
          </cell>
          <cell r="AO836" t="str">
            <v>Baseboard/Wall/Radiant</v>
          </cell>
          <cell r="AP836" t="str">
            <v>1993-2006</v>
          </cell>
          <cell r="AQ836" t="str">
            <v>Slab on Grade</v>
          </cell>
          <cell r="AR836">
            <v>1439.0742181851899</v>
          </cell>
          <cell r="AU836" t="str">
            <v>No</v>
          </cell>
          <cell r="AV836" t="b">
            <v>0</v>
          </cell>
          <cell r="AX836">
            <v>6031160.0484141307</v>
          </cell>
          <cell r="AY836" t="b">
            <v>0</v>
          </cell>
          <cell r="AZ836">
            <v>1139991.4234197619</v>
          </cell>
          <cell r="BA836" t="str">
            <v/>
          </cell>
          <cell r="BB836" t="str">
            <v/>
          </cell>
          <cell r="BC836">
            <v>0.29034121871758717</v>
          </cell>
          <cell r="BU836" t="str">
            <v>MT</v>
          </cell>
          <cell r="BV836" t="str">
            <v>1993-2006</v>
          </cell>
          <cell r="BW836" t="str">
            <v>Gas Storage Inside Conditioned Space</v>
          </cell>
          <cell r="BY836">
            <v>2130.886</v>
          </cell>
          <cell r="BZ836" t="str">
            <v>le55</v>
          </cell>
          <cell r="CF836" t="str">
            <v>Conditioned</v>
          </cell>
          <cell r="CG836">
            <v>12271.31</v>
          </cell>
          <cell r="CH836" t="str">
            <v>WA</v>
          </cell>
          <cell r="CI836" t="str">
            <v>Side-by-Side w/o TTD Ice</v>
          </cell>
          <cell r="CJ836">
            <v>269968.82</v>
          </cell>
          <cell r="CK836" t="b">
            <v>0</v>
          </cell>
          <cell r="CZ836">
            <v>3785.7640000000001</v>
          </cell>
          <cell r="DA836" t="str">
            <v>ID</v>
          </cell>
          <cell r="DC836" t="str">
            <v>Vertical Axis</v>
          </cell>
          <cell r="DG836" t="str">
            <v>Electric</v>
          </cell>
          <cell r="DH836">
            <v>3785.7640000000001</v>
          </cell>
          <cell r="DI836" t="str">
            <v>ID</v>
          </cell>
          <cell r="DL836" t="str">
            <v>Electric</v>
          </cell>
          <cell r="DM836" t="str">
            <v>Electric</v>
          </cell>
          <cell r="DN836">
            <v>1612.692</v>
          </cell>
          <cell r="DO836" t="str">
            <v>OR</v>
          </cell>
          <cell r="DS836">
            <v>1524.7619999999999</v>
          </cell>
          <cell r="DT836" t="str">
            <v>WA</v>
          </cell>
          <cell r="DU836" t="str">
            <v>32to46</v>
          </cell>
          <cell r="DX836" t="b">
            <v>0</v>
          </cell>
          <cell r="DY836">
            <v>1464.694</v>
          </cell>
          <cell r="DZ836" t="str">
            <v>WA</v>
          </cell>
          <cell r="EC836" t="str">
            <v>Desktop</v>
          </cell>
          <cell r="ED836">
            <v>1464.694</v>
          </cell>
          <cell r="EE836" t="str">
            <v>WA</v>
          </cell>
          <cell r="EH836" t="str">
            <v>le20</v>
          </cell>
          <cell r="EI836">
            <v>2079.9929999999999</v>
          </cell>
          <cell r="EJ836" t="str">
            <v>WA</v>
          </cell>
          <cell r="ES836">
            <v>1192.4649999999999</v>
          </cell>
          <cell r="ET836" t="str">
            <v>ID</v>
          </cell>
          <cell r="EZ836" t="str">
            <v>WA</v>
          </cell>
          <cell r="FA836" t="str">
            <v>Kitchen</v>
          </cell>
          <cell r="FB836">
            <v>160100.00999999998</v>
          </cell>
          <cell r="FC836">
            <v>176872.39199999999</v>
          </cell>
          <cell r="FI836" t="str">
            <v>WA</v>
          </cell>
          <cell r="FJ836" t="str">
            <v>Garage</v>
          </cell>
          <cell r="FK836" t="str">
            <v>EISAq</v>
          </cell>
          <cell r="FL836">
            <v>10673.333999999999</v>
          </cell>
          <cell r="FS836" t="str">
            <v>WA</v>
          </cell>
          <cell r="FT836" t="str">
            <v>EISAq</v>
          </cell>
          <cell r="FV836">
            <v>503854.73599999998</v>
          </cell>
          <cell r="GD836" t="str">
            <v>OR</v>
          </cell>
          <cell r="GE836">
            <v>16438975.604999999</v>
          </cell>
          <cell r="GF836">
            <v>8595542.7999999989</v>
          </cell>
          <cell r="GI836">
            <v>1</v>
          </cell>
          <cell r="GJ836">
            <v>2</v>
          </cell>
          <cell r="GK836" t="str">
            <v>OR</v>
          </cell>
          <cell r="GL836">
            <v>8264.9449999999997</v>
          </cell>
          <cell r="GM836" t="str">
            <v>Pre 1980</v>
          </cell>
          <cell r="GN836">
            <v>-1</v>
          </cell>
          <cell r="GQ836">
            <v>40916701.195239998</v>
          </cell>
          <cell r="GR836">
            <v>5039756.8373749992</v>
          </cell>
          <cell r="GU836" t="str">
            <v>Baseboard/Wall/Radiant</v>
          </cell>
          <cell r="GX836" t="str">
            <v>None</v>
          </cell>
          <cell r="GY836" t="str">
            <v>WA</v>
          </cell>
          <cell r="GZ836">
            <v>2079.99340820313</v>
          </cell>
        </row>
        <row r="837">
          <cell r="AD837" t="str">
            <v>MT</v>
          </cell>
          <cell r="AH837" t="str">
            <v>MT</v>
          </cell>
          <cell r="AI837" t="str">
            <v>1993-2006</v>
          </cell>
          <cell r="AJ837">
            <v>2130.886</v>
          </cell>
          <cell r="AK837" t="b">
            <v>1</v>
          </cell>
          <cell r="AN837" t="str">
            <v>WA</v>
          </cell>
          <cell r="AO837" t="str">
            <v>Electric Other</v>
          </cell>
          <cell r="AP837" t="str">
            <v>1993-2006</v>
          </cell>
          <cell r="AQ837" t="str">
            <v>Slab on Grade</v>
          </cell>
          <cell r="AR837">
            <v>3517.4184575960599</v>
          </cell>
          <cell r="AU837" t="str">
            <v>No</v>
          </cell>
          <cell r="AV837" t="b">
            <v>1</v>
          </cell>
          <cell r="AX837">
            <v>14741500.755785087</v>
          </cell>
          <cell r="AY837" t="b">
            <v>0</v>
          </cell>
          <cell r="AZ837">
            <v>2786393.3795538708</v>
          </cell>
          <cell r="BA837">
            <v>0.70965876229034053</v>
          </cell>
          <cell r="BB837">
            <v>3517.4184575960599</v>
          </cell>
          <cell r="BC837">
            <v>0.7096587158694786</v>
          </cell>
          <cell r="BU837" t="str">
            <v>MT</v>
          </cell>
          <cell r="BV837" t="str">
            <v>Pre 1980</v>
          </cell>
          <cell r="BW837" t="str">
            <v>Gas Storage Inside Conditioned Space</v>
          </cell>
          <cell r="BY837">
            <v>2130.886</v>
          </cell>
          <cell r="BZ837" t="str">
            <v>le55</v>
          </cell>
          <cell r="CF837" t="str">
            <v>Conditioned</v>
          </cell>
          <cell r="CG837">
            <v>1192.4649999999999</v>
          </cell>
          <cell r="CH837" t="str">
            <v>ID</v>
          </cell>
          <cell r="CI837" t="str">
            <v>Bottom-Freezer (Including French Door) w/ TTD Ice</v>
          </cell>
          <cell r="CJ837">
            <v>29811.624999999996</v>
          </cell>
          <cell r="CK837" t="b">
            <v>0</v>
          </cell>
          <cell r="CZ837">
            <v>2079.9929999999999</v>
          </cell>
          <cell r="DA837" t="str">
            <v>WA</v>
          </cell>
          <cell r="DC837" t="str">
            <v>Vertical Axis</v>
          </cell>
          <cell r="DG837" t="str">
            <v>Electric</v>
          </cell>
          <cell r="DH837">
            <v>1904.288</v>
          </cell>
          <cell r="DI837" t="str">
            <v>WA</v>
          </cell>
          <cell r="DL837" t="str">
            <v>Electric</v>
          </cell>
          <cell r="DM837" t="str">
            <v>Electric</v>
          </cell>
          <cell r="DN837">
            <v>3785.7640000000001</v>
          </cell>
          <cell r="DO837" t="str">
            <v>ID</v>
          </cell>
          <cell r="DS837">
            <v>2003.7159999999999</v>
          </cell>
          <cell r="DT837" t="str">
            <v>WA</v>
          </cell>
          <cell r="DU837" t="str">
            <v>lt32</v>
          </cell>
          <cell r="DX837" t="b">
            <v>0</v>
          </cell>
          <cell r="DY837">
            <v>1464.694</v>
          </cell>
          <cell r="DZ837" t="str">
            <v>WA</v>
          </cell>
          <cell r="EC837" t="str">
            <v>Desktop</v>
          </cell>
          <cell r="ED837">
            <v>4956.4930000000004</v>
          </cell>
          <cell r="EE837" t="str">
            <v>WA</v>
          </cell>
          <cell r="EH837" t="str">
            <v>le20</v>
          </cell>
          <cell r="EI837">
            <v>2079.9929999999999</v>
          </cell>
          <cell r="EJ837" t="str">
            <v>WA</v>
          </cell>
          <cell r="ES837">
            <v>2079.9929999999999</v>
          </cell>
          <cell r="ET837" t="str">
            <v>WA</v>
          </cell>
          <cell r="EZ837" t="str">
            <v>WA</v>
          </cell>
          <cell r="FA837" t="str">
            <v>Living Room/Family Room</v>
          </cell>
          <cell r="FB837">
            <v>1013966.73</v>
          </cell>
          <cell r="FC837">
            <v>709014.33</v>
          </cell>
          <cell r="FI837" t="str">
            <v>WA</v>
          </cell>
          <cell r="FJ837" t="str">
            <v>Kitchen</v>
          </cell>
          <cell r="FK837" t="str">
            <v>EISAnqnx</v>
          </cell>
          <cell r="FL837">
            <v>350695.26</v>
          </cell>
          <cell r="FS837" t="str">
            <v>WA</v>
          </cell>
          <cell r="FT837" t="str">
            <v>EISAnqnx</v>
          </cell>
          <cell r="FV837">
            <v>961783.67999999993</v>
          </cell>
          <cell r="GD837" t="str">
            <v>MT</v>
          </cell>
          <cell r="GE837">
            <v>18372499.092</v>
          </cell>
          <cell r="GF837">
            <v>5670287.6459999997</v>
          </cell>
          <cell r="GI837">
            <v>3</v>
          </cell>
          <cell r="GJ837">
            <v>1</v>
          </cell>
          <cell r="GK837" t="str">
            <v>MT</v>
          </cell>
          <cell r="GL837">
            <v>2130.886</v>
          </cell>
          <cell r="GM837" t="str">
            <v>1993-2006</v>
          </cell>
          <cell r="GN837">
            <v>0</v>
          </cell>
          <cell r="GQ837">
            <v>18386984.855028</v>
          </cell>
          <cell r="GR837">
            <v>1376328.6129699999</v>
          </cell>
          <cell r="GU837" t="str">
            <v>Other</v>
          </cell>
          <cell r="GX837" t="str">
            <v>Propane/LP</v>
          </cell>
          <cell r="GY837" t="str">
            <v>ID</v>
          </cell>
          <cell r="GZ837">
            <v>1192.46508789063</v>
          </cell>
        </row>
        <row r="838">
          <cell r="AD838" t="str">
            <v>MT</v>
          </cell>
          <cell r="AH838" t="str">
            <v>MT</v>
          </cell>
          <cell r="AI838" t="str">
            <v>Pre 1980</v>
          </cell>
          <cell r="AJ838">
            <v>2130.886</v>
          </cell>
          <cell r="AK838" t="b">
            <v>1</v>
          </cell>
          <cell r="AN838" t="str">
            <v>WA</v>
          </cell>
          <cell r="AO838" t="str">
            <v>Electric Other</v>
          </cell>
          <cell r="AP838" t="str">
            <v>1993-2006</v>
          </cell>
          <cell r="AQ838" t="str">
            <v>Slab on Grade</v>
          </cell>
          <cell r="AR838">
            <v>1439.0742181851899</v>
          </cell>
          <cell r="AU838" t="str">
            <v>No</v>
          </cell>
          <cell r="AV838" t="b">
            <v>1</v>
          </cell>
          <cell r="AX838">
            <v>6031160.0484141307</v>
          </cell>
          <cell r="AY838" t="b">
            <v>0</v>
          </cell>
          <cell r="AZ838">
            <v>1139991.4234197619</v>
          </cell>
          <cell r="BA838">
            <v>0.29034123770965947</v>
          </cell>
          <cell r="BB838">
            <v>1439.0742181851899</v>
          </cell>
          <cell r="BC838">
            <v>0.29034121871758717</v>
          </cell>
          <cell r="BU838" t="str">
            <v>OR</v>
          </cell>
          <cell r="BV838" t="str">
            <v>Pre 1980</v>
          </cell>
          <cell r="BW838" t="str">
            <v>Electric Storage - Inside Conditioned Space</v>
          </cell>
          <cell r="BY838">
            <v>1925.059</v>
          </cell>
          <cell r="BZ838" t="str">
            <v>le55</v>
          </cell>
          <cell r="CF838" t="str">
            <v>Unconditioned</v>
          </cell>
          <cell r="CG838">
            <v>1192.4649999999999</v>
          </cell>
          <cell r="CH838" t="str">
            <v>ID</v>
          </cell>
          <cell r="CI838" t="str">
            <v>Side-by-Side w/ TTD Ice</v>
          </cell>
          <cell r="CJ838">
            <v>26234.23</v>
          </cell>
          <cell r="CK838" t="b">
            <v>0</v>
          </cell>
          <cell r="CZ838">
            <v>2130.886</v>
          </cell>
          <cell r="DA838" t="str">
            <v>MT</v>
          </cell>
          <cell r="DC838" t="str">
            <v>Horizontal Axis</v>
          </cell>
          <cell r="DG838" t="str">
            <v>Electric</v>
          </cell>
          <cell r="DH838">
            <v>2130.886</v>
          </cell>
          <cell r="DI838" t="str">
            <v>MT</v>
          </cell>
          <cell r="DL838" t="str">
            <v>Electric</v>
          </cell>
          <cell r="DM838" t="str">
            <v>Electric</v>
          </cell>
          <cell r="DN838">
            <v>1904.288</v>
          </cell>
          <cell r="DO838" t="str">
            <v>WA</v>
          </cell>
          <cell r="DS838">
            <v>2003.7159999999999</v>
          </cell>
          <cell r="DT838" t="str">
            <v>WA</v>
          </cell>
          <cell r="DU838" t="str">
            <v>lt32</v>
          </cell>
          <cell r="DX838" t="b">
            <v>0</v>
          </cell>
          <cell r="DY838">
            <v>1464.694</v>
          </cell>
          <cell r="DZ838" t="str">
            <v>WA</v>
          </cell>
          <cell r="EC838" t="str">
            <v>Desktop</v>
          </cell>
          <cell r="ED838">
            <v>4956.4930000000004</v>
          </cell>
          <cell r="EE838" t="str">
            <v>WA</v>
          </cell>
          <cell r="EH838" t="str">
            <v>le20</v>
          </cell>
          <cell r="EI838">
            <v>2079.9929999999999</v>
          </cell>
          <cell r="EJ838" t="str">
            <v>WA</v>
          </cell>
          <cell r="ES838">
            <v>1904.288</v>
          </cell>
          <cell r="ET838" t="str">
            <v>WA</v>
          </cell>
          <cell r="EZ838" t="str">
            <v>WA</v>
          </cell>
          <cell r="FA838" t="str">
            <v>Other</v>
          </cell>
          <cell r="FB838">
            <v>1085630.544</v>
          </cell>
          <cell r="FC838">
            <v>1338741.0359999998</v>
          </cell>
          <cell r="FI838" t="str">
            <v>WA</v>
          </cell>
          <cell r="FJ838" t="str">
            <v>Living Room/Family Room</v>
          </cell>
          <cell r="FK838" t="str">
            <v>EISAnqnx</v>
          </cell>
          <cell r="FL838">
            <v>243961.91999999998</v>
          </cell>
          <cell r="FS838" t="str">
            <v>WA</v>
          </cell>
          <cell r="FT838" t="str">
            <v>EISAq</v>
          </cell>
          <cell r="FV838">
            <v>248460.78399999999</v>
          </cell>
          <cell r="GD838" t="str">
            <v>MT</v>
          </cell>
          <cell r="GE838">
            <v>3878212.52</v>
          </cell>
          <cell r="GF838">
            <v>3616113.5419999999</v>
          </cell>
          <cell r="GI838">
            <v>3</v>
          </cell>
          <cell r="GJ838">
            <v>2</v>
          </cell>
          <cell r="GK838" t="str">
            <v>MT</v>
          </cell>
          <cell r="GL838">
            <v>2130.886</v>
          </cell>
          <cell r="GM838" t="str">
            <v>Pre 1980</v>
          </cell>
          <cell r="GN838">
            <v>0</v>
          </cell>
          <cell r="GQ838">
            <v>17530046.919242002</v>
          </cell>
          <cell r="GR838">
            <v>1065134.02153</v>
          </cell>
          <cell r="GU838" t="str">
            <v>Natural Gas FAF</v>
          </cell>
          <cell r="GX838" t="str">
            <v>None</v>
          </cell>
          <cell r="GY838" t="str">
            <v>MT</v>
          </cell>
          <cell r="GZ838">
            <v>2130.88647460938</v>
          </cell>
        </row>
        <row r="839">
          <cell r="AD839" t="str">
            <v>OR</v>
          </cell>
          <cell r="AH839" t="str">
            <v>OR</v>
          </cell>
          <cell r="AI839" t="str">
            <v>1993-2006</v>
          </cell>
          <cell r="AJ839">
            <v>1612.692</v>
          </cell>
          <cell r="AK839" t="b">
            <v>1</v>
          </cell>
          <cell r="AN839" t="str">
            <v>WA</v>
          </cell>
          <cell r="AO839" t="str">
            <v>Natural Gas FAF</v>
          </cell>
          <cell r="AP839" t="str">
            <v>Pre 1980</v>
          </cell>
          <cell r="AQ839" t="str">
            <v>Basement</v>
          </cell>
          <cell r="AR839">
            <v>1524.76245117188</v>
          </cell>
          <cell r="AU839" t="str">
            <v>No</v>
          </cell>
          <cell r="AV839" t="b">
            <v>1</v>
          </cell>
          <cell r="AX839">
            <v>2610393.3164062584</v>
          </cell>
          <cell r="AY839" t="b">
            <v>0</v>
          </cell>
          <cell r="AZ839">
            <v>889851.36650390923</v>
          </cell>
          <cell r="BA839">
            <v>1</v>
          </cell>
          <cell r="BB839">
            <v>1524.76245117188</v>
          </cell>
          <cell r="BC839">
            <v>1.0000002958965923</v>
          </cell>
          <cell r="BU839" t="str">
            <v>OR</v>
          </cell>
          <cell r="BV839" t="str">
            <v>1993-2006</v>
          </cell>
          <cell r="BW839" t="str">
            <v>Electric Storage - Inside Conditioned Space</v>
          </cell>
          <cell r="BY839">
            <v>1612.692</v>
          </cell>
          <cell r="BZ839" t="str">
            <v>gt55</v>
          </cell>
          <cell r="CF839" t="str">
            <v>Conditioned</v>
          </cell>
          <cell r="CG839">
            <v>1925.059</v>
          </cell>
          <cell r="CH839" t="str">
            <v>OR</v>
          </cell>
          <cell r="CI839" t="str">
            <v>Top-Freezer w/o TTD Ice</v>
          </cell>
          <cell r="CJ839">
            <v>44276.356999999996</v>
          </cell>
          <cell r="CK839" t="b">
            <v>0</v>
          </cell>
          <cell r="CZ839">
            <v>12271.31</v>
          </cell>
          <cell r="DA839" t="str">
            <v>WA</v>
          </cell>
          <cell r="DC839" t="str">
            <v>Vertical Axis</v>
          </cell>
          <cell r="DG839" t="str">
            <v>Electric</v>
          </cell>
          <cell r="DH839">
            <v>3785.7640000000001</v>
          </cell>
          <cell r="DI839" t="str">
            <v>ID</v>
          </cell>
          <cell r="DL839" t="str">
            <v>Electric</v>
          </cell>
          <cell r="DM839" t="str">
            <v>Electric</v>
          </cell>
          <cell r="DN839">
            <v>1904.288</v>
          </cell>
          <cell r="DO839" t="str">
            <v>WA</v>
          </cell>
          <cell r="DS839">
            <v>2003.7159999999999</v>
          </cell>
          <cell r="DT839" t="str">
            <v>WA</v>
          </cell>
          <cell r="DU839" t="str">
            <v>gt46</v>
          </cell>
          <cell r="DX839" t="b">
            <v>1</v>
          </cell>
          <cell r="DY839">
            <v>2003.7159999999999</v>
          </cell>
          <cell r="DZ839" t="str">
            <v>WA</v>
          </cell>
          <cell r="EC839" t="str">
            <v>Desktop</v>
          </cell>
          <cell r="ED839">
            <v>4956.4930000000004</v>
          </cell>
          <cell r="EE839" t="str">
            <v>WA</v>
          </cell>
          <cell r="EH839" t="str">
            <v>le20</v>
          </cell>
          <cell r="EI839">
            <v>3785.7640000000001</v>
          </cell>
          <cell r="EJ839" t="str">
            <v>ID</v>
          </cell>
          <cell r="ES839">
            <v>3785.7640000000001</v>
          </cell>
          <cell r="ET839" t="str">
            <v>ID</v>
          </cell>
          <cell r="EZ839" t="str">
            <v>OR</v>
          </cell>
          <cell r="FA839" t="str">
            <v>Bathroom</v>
          </cell>
          <cell r="FB839">
            <v>71281.62</v>
          </cell>
          <cell r="FC839">
            <v>62965.431000000004</v>
          </cell>
          <cell r="FI839" t="str">
            <v>WA</v>
          </cell>
          <cell r="FJ839" t="str">
            <v>Living Room/Family Room</v>
          </cell>
          <cell r="FK839" t="str">
            <v>EISAq</v>
          </cell>
          <cell r="FL839">
            <v>79287.623999999996</v>
          </cell>
          <cell r="FS839" t="str">
            <v>WA</v>
          </cell>
          <cell r="FT839" t="str">
            <v>EISAx</v>
          </cell>
          <cell r="FV839">
            <v>1863455.88</v>
          </cell>
          <cell r="GD839" t="str">
            <v>OR</v>
          </cell>
          <cell r="GE839">
            <v>12937015.223999999</v>
          </cell>
          <cell r="GF839">
            <v>4699384.4879999999</v>
          </cell>
          <cell r="GI839">
            <v>1</v>
          </cell>
          <cell r="GJ839">
            <v>2</v>
          </cell>
          <cell r="GK839" t="str">
            <v>OR</v>
          </cell>
          <cell r="GL839">
            <v>1612.692</v>
          </cell>
          <cell r="GM839" t="str">
            <v>1993-2006</v>
          </cell>
          <cell r="GN839">
            <v>0</v>
          </cell>
          <cell r="GQ839">
            <v>8447164.5821759999</v>
          </cell>
          <cell r="GR839">
            <v>929301.66980999988</v>
          </cell>
          <cell r="GU839" t="str">
            <v>Electric FAF</v>
          </cell>
          <cell r="GX839" t="str">
            <v>Baseboard/Wall/Radiant</v>
          </cell>
          <cell r="GY839" t="str">
            <v>ID</v>
          </cell>
          <cell r="GZ839">
            <v>1192.46508789063</v>
          </cell>
        </row>
        <row r="840">
          <cell r="AD840" t="str">
            <v>OR</v>
          </cell>
          <cell r="AH840" t="str">
            <v>OR</v>
          </cell>
          <cell r="AI840" t="str">
            <v>Pre 1980</v>
          </cell>
          <cell r="AJ840">
            <v>1612.692</v>
          </cell>
          <cell r="AK840" t="b">
            <v>1</v>
          </cell>
          <cell r="AN840" t="str">
            <v>WA</v>
          </cell>
          <cell r="AO840" t="str">
            <v>Baseboard/Wall/Radiant</v>
          </cell>
          <cell r="AP840" t="str">
            <v>Pre 1980</v>
          </cell>
          <cell r="AQ840" t="str">
            <v>Crawlspace</v>
          </cell>
          <cell r="AR840">
            <v>2003.71557617188</v>
          </cell>
          <cell r="AU840" t="str">
            <v>No</v>
          </cell>
          <cell r="AV840" t="b">
            <v>0</v>
          </cell>
          <cell r="AX840">
            <v>2348354.6552734436</v>
          </cell>
          <cell r="AY840" t="b">
            <v>0</v>
          </cell>
          <cell r="AZ840">
            <v>732929.10203003115</v>
          </cell>
          <cell r="BA840" t="str">
            <v/>
          </cell>
          <cell r="BB840" t="str">
            <v/>
          </cell>
          <cell r="BC840">
            <v>0.99999978847894622</v>
          </cell>
          <cell r="BU840" t="str">
            <v>OR</v>
          </cell>
          <cell r="BV840" t="str">
            <v>Pre 1980</v>
          </cell>
          <cell r="BW840" t="str">
            <v>Electric Storage - Inside Conditioned Space</v>
          </cell>
          <cell r="BY840">
            <v>1612.692</v>
          </cell>
          <cell r="BZ840" t="str">
            <v>le55</v>
          </cell>
          <cell r="CF840" t="str">
            <v>Unconditioned</v>
          </cell>
          <cell r="CG840">
            <v>1925.059</v>
          </cell>
          <cell r="CH840" t="str">
            <v>OR</v>
          </cell>
          <cell r="CI840" t="str">
            <v>Top-Freezer w/o TTD Ice</v>
          </cell>
          <cell r="CJ840">
            <v>32726.003000000001</v>
          </cell>
          <cell r="CK840" t="b">
            <v>0</v>
          </cell>
          <cell r="CZ840">
            <v>12271.31</v>
          </cell>
          <cell r="DA840" t="str">
            <v>WA</v>
          </cell>
          <cell r="DC840" t="str">
            <v>Vertical Axis</v>
          </cell>
          <cell r="DG840" t="str">
            <v>Electric</v>
          </cell>
          <cell r="DH840">
            <v>2079.9929999999999</v>
          </cell>
          <cell r="DI840" t="str">
            <v>WA</v>
          </cell>
          <cell r="DL840" t="str">
            <v>Electric</v>
          </cell>
          <cell r="DM840" t="str">
            <v>Electric</v>
          </cell>
          <cell r="DN840">
            <v>1612.692</v>
          </cell>
          <cell r="DO840" t="str">
            <v>OR</v>
          </cell>
          <cell r="DS840">
            <v>1524.7619999999999</v>
          </cell>
          <cell r="DT840" t="str">
            <v>WA</v>
          </cell>
          <cell r="DU840" t="str">
            <v>lt32</v>
          </cell>
          <cell r="DX840" t="b">
            <v>1</v>
          </cell>
          <cell r="DY840">
            <v>6932.7380000000003</v>
          </cell>
          <cell r="DZ840" t="str">
            <v>OR</v>
          </cell>
          <cell r="EC840" t="str">
            <v>Desktop</v>
          </cell>
          <cell r="ED840">
            <v>4956.4930000000004</v>
          </cell>
          <cell r="EE840" t="str">
            <v>WA</v>
          </cell>
          <cell r="EH840" t="str">
            <v>le20</v>
          </cell>
          <cell r="EI840">
            <v>3785.7640000000001</v>
          </cell>
          <cell r="EJ840" t="str">
            <v>ID</v>
          </cell>
          <cell r="ES840">
            <v>8559.1039999999994</v>
          </cell>
          <cell r="ET840" t="str">
            <v>OR</v>
          </cell>
          <cell r="EZ840" t="str">
            <v>OR</v>
          </cell>
          <cell r="FA840" t="str">
            <v>Bedrooms</v>
          </cell>
          <cell r="FB840">
            <v>356408.10000000003</v>
          </cell>
          <cell r="FC840">
            <v>338587.69500000001</v>
          </cell>
          <cell r="FI840" t="str">
            <v>WA</v>
          </cell>
          <cell r="FJ840" t="str">
            <v>Other</v>
          </cell>
          <cell r="FK840" t="str">
            <v>EISAnqnx</v>
          </cell>
          <cell r="FL840">
            <v>640400.03999999992</v>
          </cell>
          <cell r="FS840" t="str">
            <v>WA</v>
          </cell>
          <cell r="FT840" t="str">
            <v>EISAnqnx</v>
          </cell>
          <cell r="FV840">
            <v>3366242.88</v>
          </cell>
          <cell r="GD840" t="str">
            <v>OR</v>
          </cell>
          <cell r="GE840">
            <v>6086299.608</v>
          </cell>
          <cell r="GF840">
            <v>2894782.14</v>
          </cell>
          <cell r="GI840">
            <v>1</v>
          </cell>
          <cell r="GJ840">
            <v>2</v>
          </cell>
          <cell r="GK840" t="str">
            <v>OR</v>
          </cell>
          <cell r="GL840">
            <v>1612.692</v>
          </cell>
          <cell r="GM840" t="str">
            <v>Pre 1980</v>
          </cell>
          <cell r="GN840">
            <v>0</v>
          </cell>
          <cell r="GQ840">
            <v>8447164.5821759999</v>
          </cell>
          <cell r="GR840">
            <v>929301.66980999988</v>
          </cell>
          <cell r="GU840" t="str">
            <v>Electric FAF</v>
          </cell>
          <cell r="GX840" t="str">
            <v>Wood</v>
          </cell>
          <cell r="GY840" t="str">
            <v>ID</v>
          </cell>
          <cell r="GZ840">
            <v>1192.46508789063</v>
          </cell>
        </row>
        <row r="841">
          <cell r="AD841" t="str">
            <v>ID</v>
          </cell>
          <cell r="AH841" t="str">
            <v>ID</v>
          </cell>
          <cell r="AI841" t="str">
            <v>Pre 1980</v>
          </cell>
          <cell r="AJ841">
            <v>3785.7640000000001</v>
          </cell>
          <cell r="AK841" t="b">
            <v>1</v>
          </cell>
          <cell r="AN841" t="str">
            <v>WA</v>
          </cell>
          <cell r="AO841" t="str">
            <v>Natural Gas Other</v>
          </cell>
          <cell r="AP841" t="str">
            <v>Pre 1980</v>
          </cell>
          <cell r="AQ841" t="str">
            <v>Crawlspace</v>
          </cell>
          <cell r="AR841">
            <v>2003.71557617188</v>
          </cell>
          <cell r="AU841" t="str">
            <v>No</v>
          </cell>
          <cell r="AV841" t="b">
            <v>1</v>
          </cell>
          <cell r="AX841">
            <v>2348354.6552734436</v>
          </cell>
          <cell r="AY841" t="b">
            <v>0</v>
          </cell>
          <cell r="AZ841">
            <v>732929.10203003115</v>
          </cell>
          <cell r="BA841">
            <v>1</v>
          </cell>
          <cell r="BB841">
            <v>2003.71557617188</v>
          </cell>
          <cell r="BC841">
            <v>0.99999978847894622</v>
          </cell>
          <cell r="BU841" t="str">
            <v>OR</v>
          </cell>
          <cell r="BV841" t="str">
            <v>Pre 1980</v>
          </cell>
          <cell r="BW841" t="str">
            <v>Electric Storage - Inside Conditioned Space</v>
          </cell>
          <cell r="BY841">
            <v>1612.692</v>
          </cell>
          <cell r="BZ841" t="str">
            <v>le55</v>
          </cell>
          <cell r="CF841" t="str">
            <v>Conditioned</v>
          </cell>
          <cell r="CG841">
            <v>1925.059</v>
          </cell>
          <cell r="CH841" t="str">
            <v>OR</v>
          </cell>
          <cell r="CI841" t="str">
            <v>Bottom-Freezer (Including French Door) w/ TTD Ice</v>
          </cell>
          <cell r="CJ841">
            <v>38501.18</v>
          </cell>
          <cell r="CK841" t="b">
            <v>0</v>
          </cell>
          <cell r="CZ841">
            <v>3785.7640000000001</v>
          </cell>
          <cell r="DA841" t="str">
            <v>ID</v>
          </cell>
          <cell r="DC841" t="str">
            <v>Vertical Axis</v>
          </cell>
          <cell r="DG841" t="str">
            <v>Electric</v>
          </cell>
          <cell r="DH841">
            <v>2130.886</v>
          </cell>
          <cell r="DI841" t="str">
            <v>MT</v>
          </cell>
          <cell r="DL841" t="str">
            <v>Electric</v>
          </cell>
          <cell r="DM841" t="str">
            <v>Electric</v>
          </cell>
          <cell r="DN841">
            <v>2079.9929999999999</v>
          </cell>
          <cell r="DO841" t="str">
            <v>WA</v>
          </cell>
          <cell r="DS841">
            <v>1524.7619999999999</v>
          </cell>
          <cell r="DT841" t="str">
            <v>WA</v>
          </cell>
          <cell r="DU841" t="str">
            <v>lt32</v>
          </cell>
          <cell r="DX841" t="b">
            <v>0</v>
          </cell>
          <cell r="DY841">
            <v>2003.7159999999999</v>
          </cell>
          <cell r="DZ841" t="str">
            <v>WA</v>
          </cell>
          <cell r="EC841" t="str">
            <v>Laptop</v>
          </cell>
          <cell r="ED841">
            <v>4956.4930000000004</v>
          </cell>
          <cell r="EE841" t="str">
            <v>WA</v>
          </cell>
          <cell r="EH841" t="str">
            <v>le20</v>
          </cell>
          <cell r="EI841">
            <v>1925.059</v>
          </cell>
          <cell r="EJ841" t="str">
            <v>OR</v>
          </cell>
          <cell r="ES841">
            <v>1904.288</v>
          </cell>
          <cell r="ET841" t="str">
            <v>WA</v>
          </cell>
          <cell r="EZ841" t="str">
            <v>OR</v>
          </cell>
          <cell r="FA841" t="str">
            <v>Exterior</v>
          </cell>
          <cell r="FB841">
            <v>445510.125</v>
          </cell>
          <cell r="FC841">
            <v>1247428.3500000001</v>
          </cell>
          <cell r="FI841" t="str">
            <v>WA</v>
          </cell>
          <cell r="FJ841" t="str">
            <v>Bathroom</v>
          </cell>
          <cell r="FK841" t="str">
            <v>EISAnqnx</v>
          </cell>
          <cell r="FL841">
            <v>175763.28</v>
          </cell>
          <cell r="FS841" t="str">
            <v>WA</v>
          </cell>
          <cell r="FT841" t="str">
            <v>EISAq</v>
          </cell>
          <cell r="FV841">
            <v>1214251.8959999999</v>
          </cell>
          <cell r="GD841" t="str">
            <v>ID</v>
          </cell>
          <cell r="GE841">
            <v>21510711.048</v>
          </cell>
          <cell r="GF841">
            <v>7844103.0080000004</v>
          </cell>
          <cell r="GI841">
            <v>1</v>
          </cell>
          <cell r="GJ841">
            <v>3</v>
          </cell>
          <cell r="GK841" t="str">
            <v>ID</v>
          </cell>
          <cell r="GL841">
            <v>3785.7640000000001</v>
          </cell>
          <cell r="GM841" t="str">
            <v>Pre 1980</v>
          </cell>
          <cell r="GN841">
            <v>-1</v>
          </cell>
          <cell r="GQ841">
            <v>23468935.33464</v>
          </cell>
          <cell r="GR841">
            <v>3838397.4768920001</v>
          </cell>
          <cell r="GU841" t="str">
            <v>Natural Gas FAF</v>
          </cell>
          <cell r="GX841" t="str">
            <v>Wood</v>
          </cell>
          <cell r="GY841" t="str">
            <v>MT</v>
          </cell>
          <cell r="GZ841">
            <v>2130.88647460938</v>
          </cell>
        </row>
        <row r="842">
          <cell r="AD842" t="str">
            <v>WA</v>
          </cell>
          <cell r="AH842" t="str">
            <v>WA</v>
          </cell>
          <cell r="AI842" t="str">
            <v>Pre 1980</v>
          </cell>
          <cell r="AJ842">
            <v>1904.288</v>
          </cell>
          <cell r="AK842" t="b">
            <v>1</v>
          </cell>
          <cell r="AN842" t="str">
            <v>WA</v>
          </cell>
          <cell r="AO842" t="str">
            <v>Natural Gas FAF</v>
          </cell>
          <cell r="AP842" t="str">
            <v>Pre 1980</v>
          </cell>
          <cell r="AQ842" t="str">
            <v>Basement</v>
          </cell>
          <cell r="AR842">
            <v>1524.76245117188</v>
          </cell>
          <cell r="AU842" t="str">
            <v>No</v>
          </cell>
          <cell r="AV842" t="b">
            <v>1</v>
          </cell>
          <cell r="AX842">
            <v>2404550.3854980548</v>
          </cell>
          <cell r="AY842" t="b">
            <v>0</v>
          </cell>
          <cell r="AZ842">
            <v>980666.21809570631</v>
          </cell>
          <cell r="BA842">
            <v>1</v>
          </cell>
          <cell r="BB842">
            <v>1524.76245117188</v>
          </cell>
          <cell r="BC842">
            <v>1.0000002958965923</v>
          </cell>
          <cell r="BU842" t="str">
            <v>ID</v>
          </cell>
          <cell r="BV842" t="str">
            <v>1980-1992</v>
          </cell>
          <cell r="BW842" t="str">
            <v>Gas Tankless</v>
          </cell>
          <cell r="BY842">
            <v>3785.7640000000001</v>
          </cell>
          <cell r="BZ842" t="str">
            <v/>
          </cell>
          <cell r="CF842" t="str">
            <v>Unconditioned</v>
          </cell>
          <cell r="CG842">
            <v>1925.059</v>
          </cell>
          <cell r="CH842" t="str">
            <v>OR</v>
          </cell>
          <cell r="CI842" t="str">
            <v>Side-by-Side w/ TTD Ice</v>
          </cell>
          <cell r="CJ842">
            <v>38501.18</v>
          </cell>
          <cell r="CK842" t="b">
            <v>0</v>
          </cell>
          <cell r="CZ842">
            <v>2130.886</v>
          </cell>
          <cell r="DA842" t="str">
            <v>MT</v>
          </cell>
          <cell r="DC842" t="str">
            <v>Vertical Axis</v>
          </cell>
          <cell r="DG842" t="str">
            <v>Gas</v>
          </cell>
          <cell r="DH842">
            <v>12271.31</v>
          </cell>
          <cell r="DI842" t="str">
            <v>WA</v>
          </cell>
          <cell r="DL842" t="str">
            <v>Electric</v>
          </cell>
          <cell r="DM842" t="str">
            <v>Electric</v>
          </cell>
          <cell r="DN842">
            <v>3785.7640000000001</v>
          </cell>
          <cell r="DO842" t="str">
            <v>ID</v>
          </cell>
          <cell r="DS842">
            <v>1524.7619999999999</v>
          </cell>
          <cell r="DT842" t="str">
            <v>WA</v>
          </cell>
          <cell r="DU842" t="str">
            <v>lt32</v>
          </cell>
          <cell r="DX842" t="b">
            <v>1</v>
          </cell>
          <cell r="DY842">
            <v>2003.7159999999999</v>
          </cell>
          <cell r="DZ842" t="str">
            <v>WA</v>
          </cell>
          <cell r="EC842" t="str">
            <v>Desktop</v>
          </cell>
          <cell r="ED842">
            <v>4956.4930000000004</v>
          </cell>
          <cell r="EE842" t="str">
            <v>WA</v>
          </cell>
          <cell r="EH842" t="str">
            <v>le20</v>
          </cell>
          <cell r="EI842">
            <v>3785.7640000000001</v>
          </cell>
          <cell r="EJ842" t="str">
            <v>ID</v>
          </cell>
          <cell r="ES842">
            <v>1612.692</v>
          </cell>
          <cell r="ET842" t="str">
            <v>OR</v>
          </cell>
          <cell r="EZ842" t="str">
            <v>OR</v>
          </cell>
          <cell r="FA842" t="str">
            <v>Kitchen</v>
          </cell>
          <cell r="FB842">
            <v>178204.05000000002</v>
          </cell>
          <cell r="FC842">
            <v>172263.91500000001</v>
          </cell>
          <cell r="FI842" t="str">
            <v>WA</v>
          </cell>
          <cell r="FJ842" t="str">
            <v>Bathroom</v>
          </cell>
          <cell r="FK842" t="str">
            <v>EISAq</v>
          </cell>
          <cell r="FL842">
            <v>87881.64</v>
          </cell>
          <cell r="FS842" t="str">
            <v>WA</v>
          </cell>
          <cell r="FT842" t="str">
            <v>EISAx</v>
          </cell>
          <cell r="FV842">
            <v>741374.91999999993</v>
          </cell>
          <cell r="GD842" t="str">
            <v>WA</v>
          </cell>
          <cell r="GE842">
            <v>6510760.6720000003</v>
          </cell>
          <cell r="GF842">
            <v>5154907.6160000004</v>
          </cell>
          <cell r="GI842">
            <v>1</v>
          </cell>
          <cell r="GJ842">
            <v>3</v>
          </cell>
          <cell r="GK842" t="str">
            <v>WA</v>
          </cell>
          <cell r="GL842">
            <v>1904.288</v>
          </cell>
          <cell r="GM842" t="str">
            <v>Pre 1980</v>
          </cell>
          <cell r="GN842">
            <v>-1</v>
          </cell>
          <cell r="GQ842">
            <v>11185448.748736</v>
          </cell>
          <cell r="GR842">
            <v>2427085.5146560003</v>
          </cell>
          <cell r="GU842" t="str">
            <v>Natural Gas FAF</v>
          </cell>
          <cell r="GX842" t="str">
            <v>None</v>
          </cell>
          <cell r="GY842" t="str">
            <v>ID</v>
          </cell>
          <cell r="GZ842">
            <v>1192.46508789063</v>
          </cell>
        </row>
        <row r="843">
          <cell r="AD843" t="str">
            <v>MT</v>
          </cell>
          <cell r="AH843" t="str">
            <v>MT</v>
          </cell>
          <cell r="AI843" t="str">
            <v>Pre 1980</v>
          </cell>
          <cell r="AJ843">
            <v>2130.886</v>
          </cell>
          <cell r="AK843" t="b">
            <v>1</v>
          </cell>
          <cell r="AN843" t="str">
            <v>WA</v>
          </cell>
          <cell r="AO843" t="str">
            <v>Wood</v>
          </cell>
          <cell r="AP843" t="str">
            <v>1980-1992</v>
          </cell>
          <cell r="AQ843" t="str">
            <v>Crawlspace</v>
          </cell>
          <cell r="AR843">
            <v>4956.49267578125</v>
          </cell>
          <cell r="AU843" t="str">
            <v>No</v>
          </cell>
          <cell r="AV843" t="b">
            <v>1</v>
          </cell>
          <cell r="AX843">
            <v>6096485.9912109375</v>
          </cell>
          <cell r="AY843" t="b">
            <v>0</v>
          </cell>
          <cell r="AZ843">
            <v>1331041.3256176759</v>
          </cell>
          <cell r="BA843">
            <v>1</v>
          </cell>
          <cell r="BB843">
            <v>2478.246337890625</v>
          </cell>
          <cell r="BC843">
            <v>0.99999993458706582</v>
          </cell>
          <cell r="BU843" t="str">
            <v>WA</v>
          </cell>
          <cell r="BV843" t="str">
            <v>1980-1992</v>
          </cell>
          <cell r="BW843" t="str">
            <v>Electric Storage - Inside Conditioned Space</v>
          </cell>
          <cell r="BY843">
            <v>1904.288</v>
          </cell>
          <cell r="BZ843" t="str">
            <v>le55</v>
          </cell>
          <cell r="CF843" t="str">
            <v>Conditioned</v>
          </cell>
          <cell r="CG843">
            <v>1612.692</v>
          </cell>
          <cell r="CH843" t="str">
            <v>OR</v>
          </cell>
          <cell r="CI843" t="str">
            <v>Bottom-Freezer (Including French Door) w/o TTD Ice</v>
          </cell>
          <cell r="CJ843">
            <v>35479.224000000002</v>
          </cell>
          <cell r="CK843" t="b">
            <v>0</v>
          </cell>
          <cell r="CZ843">
            <v>12271.31</v>
          </cell>
          <cell r="DA843" t="str">
            <v>WA</v>
          </cell>
          <cell r="DC843" t="str">
            <v>Vertical Axis</v>
          </cell>
          <cell r="DG843" t="str">
            <v>Electric</v>
          </cell>
          <cell r="DH843">
            <v>12271.31</v>
          </cell>
          <cell r="DI843" t="str">
            <v>WA</v>
          </cell>
          <cell r="DL843" t="str">
            <v>Electric</v>
          </cell>
          <cell r="DM843" t="str">
            <v>Electric</v>
          </cell>
          <cell r="DN843">
            <v>2079.9929999999999</v>
          </cell>
          <cell r="DO843" t="str">
            <v>WA</v>
          </cell>
          <cell r="DS843">
            <v>1524.7619999999999</v>
          </cell>
          <cell r="DT843" t="str">
            <v>WA</v>
          </cell>
          <cell r="DU843" t="str">
            <v>32to46</v>
          </cell>
          <cell r="DX843" t="b">
            <v>0</v>
          </cell>
          <cell r="DY843">
            <v>2003.7159999999999</v>
          </cell>
          <cell r="DZ843" t="str">
            <v>WA</v>
          </cell>
          <cell r="EC843" t="str">
            <v>Desktop</v>
          </cell>
          <cell r="ED843">
            <v>4956.4930000000004</v>
          </cell>
          <cell r="EE843" t="str">
            <v>WA</v>
          </cell>
          <cell r="EH843" t="str">
            <v>le20</v>
          </cell>
          <cell r="EI843">
            <v>3785.7640000000001</v>
          </cell>
          <cell r="EJ843" t="str">
            <v>ID</v>
          </cell>
          <cell r="ES843">
            <v>2079.9929999999999</v>
          </cell>
          <cell r="ET843" t="str">
            <v>WA</v>
          </cell>
          <cell r="EZ843" t="str">
            <v>OR</v>
          </cell>
          <cell r="FA843" t="str">
            <v>Living Room/Family Room</v>
          </cell>
          <cell r="FB843">
            <v>1039523.625</v>
          </cell>
          <cell r="FC843">
            <v>500159.36700000003</v>
          </cell>
          <cell r="FI843" t="str">
            <v>WA</v>
          </cell>
          <cell r="FJ843" t="str">
            <v>Bathroom</v>
          </cell>
          <cell r="FK843" t="str">
            <v>EISAx</v>
          </cell>
          <cell r="FL843">
            <v>461378.61</v>
          </cell>
          <cell r="FS843" t="str">
            <v>WA</v>
          </cell>
          <cell r="FT843" t="str">
            <v>EISAq</v>
          </cell>
          <cell r="FV843">
            <v>3172155.5200000005</v>
          </cell>
          <cell r="GD843" t="str">
            <v>MT</v>
          </cell>
          <cell r="GE843">
            <v>9194773.0899999999</v>
          </cell>
          <cell r="GF843">
            <v>4219154.28</v>
          </cell>
          <cell r="GI843">
            <v>3</v>
          </cell>
          <cell r="GJ843">
            <v>3</v>
          </cell>
          <cell r="GK843" t="str">
            <v>MT</v>
          </cell>
          <cell r="GL843">
            <v>2130.886</v>
          </cell>
          <cell r="GM843" t="str">
            <v>Pre 1980</v>
          </cell>
          <cell r="GN843">
            <v>0</v>
          </cell>
          <cell r="GQ843">
            <v>17093963.230227999</v>
          </cell>
          <cell r="GR843">
            <v>1328692.6564399998</v>
          </cell>
          <cell r="GU843" t="str">
            <v>Baseboard/Wall/Radiant</v>
          </cell>
          <cell r="GX843" t="str">
            <v>Baseboard/Wall/Radiant</v>
          </cell>
          <cell r="GY843" t="str">
            <v>OR</v>
          </cell>
          <cell r="GZ843">
            <v>1612.69177246094</v>
          </cell>
        </row>
        <row r="844">
          <cell r="AD844" t="str">
            <v>ID</v>
          </cell>
          <cell r="AH844" t="str">
            <v>ID</v>
          </cell>
          <cell r="AI844" t="str">
            <v>1993-2006</v>
          </cell>
          <cell r="AJ844">
            <v>3785.7640000000001</v>
          </cell>
          <cell r="AK844" t="b">
            <v>1</v>
          </cell>
          <cell r="AN844" t="str">
            <v>WA</v>
          </cell>
          <cell r="AO844" t="str">
            <v>Electric FAF</v>
          </cell>
          <cell r="AP844" t="str">
            <v>1980-1992</v>
          </cell>
          <cell r="AQ844" t="str">
            <v>Crawlspace</v>
          </cell>
          <cell r="AR844">
            <v>4956.49267578125</v>
          </cell>
          <cell r="AU844" t="str">
            <v>No</v>
          </cell>
          <cell r="AV844" t="b">
            <v>1</v>
          </cell>
          <cell r="AX844">
            <v>6096485.9912109375</v>
          </cell>
          <cell r="AY844" t="b">
            <v>0</v>
          </cell>
          <cell r="AZ844">
            <v>1331041.3256176759</v>
          </cell>
          <cell r="BA844">
            <v>1</v>
          </cell>
          <cell r="BB844">
            <v>2478.246337890625</v>
          </cell>
          <cell r="BC844">
            <v>0.99999993458706582</v>
          </cell>
          <cell r="BU844" t="str">
            <v>WA</v>
          </cell>
          <cell r="BV844" t="str">
            <v>Pre 1980</v>
          </cell>
          <cell r="BW844" t="str">
            <v>Electric Storage - Inside Conditioned Space</v>
          </cell>
          <cell r="BY844">
            <v>1904.288</v>
          </cell>
          <cell r="BZ844" t="str">
            <v>le55</v>
          </cell>
          <cell r="CF844" t="str">
            <v>Conditioned</v>
          </cell>
          <cell r="CG844">
            <v>2079.9929999999999</v>
          </cell>
          <cell r="CH844" t="str">
            <v>WA</v>
          </cell>
          <cell r="CI844" t="str">
            <v>Bottom-Freezer (Including French Door) w/ TTD Ice</v>
          </cell>
          <cell r="CJ844">
            <v>54079.817999999999</v>
          </cell>
          <cell r="CK844" t="b">
            <v>0</v>
          </cell>
          <cell r="CZ844">
            <v>1192.4649999999999</v>
          </cell>
          <cell r="DA844" t="str">
            <v>ID</v>
          </cell>
          <cell r="DC844" t="str">
            <v>Vertical Axis</v>
          </cell>
          <cell r="DG844" t="str">
            <v>Electric</v>
          </cell>
          <cell r="DH844">
            <v>3785.7640000000001</v>
          </cell>
          <cell r="DI844" t="str">
            <v>ID</v>
          </cell>
          <cell r="DL844" t="str">
            <v>Propane</v>
          </cell>
          <cell r="DM844" t="str">
            <v>Propane</v>
          </cell>
          <cell r="DN844">
            <v>1612.692</v>
          </cell>
          <cell r="DO844" t="str">
            <v>OR</v>
          </cell>
          <cell r="DS844">
            <v>2003.7159999999999</v>
          </cell>
          <cell r="DT844" t="str">
            <v>WA</v>
          </cell>
          <cell r="DU844" t="str">
            <v>lt32</v>
          </cell>
          <cell r="DX844" t="b">
            <v>1</v>
          </cell>
          <cell r="DY844">
            <v>4956.4930000000004</v>
          </cell>
          <cell r="DZ844" t="str">
            <v>WA</v>
          </cell>
          <cell r="EC844" t="str">
            <v>Laptop</v>
          </cell>
          <cell r="ED844">
            <v>4956.4930000000004</v>
          </cell>
          <cell r="EE844" t="str">
            <v>WA</v>
          </cell>
          <cell r="EH844" t="str">
            <v>le20</v>
          </cell>
          <cell r="EI844">
            <v>3785.7640000000001</v>
          </cell>
          <cell r="EJ844" t="str">
            <v>ID</v>
          </cell>
          <cell r="ES844">
            <v>2079.9929999999999</v>
          </cell>
          <cell r="ET844" t="str">
            <v>WA</v>
          </cell>
          <cell r="EZ844" t="str">
            <v>OR</v>
          </cell>
          <cell r="FA844" t="str">
            <v>Other</v>
          </cell>
          <cell r="FB844">
            <v>106922.43000000001</v>
          </cell>
          <cell r="FC844">
            <v>97418.214000000007</v>
          </cell>
          <cell r="FI844" t="str">
            <v>WA</v>
          </cell>
          <cell r="FJ844" t="str">
            <v>Bedrooms</v>
          </cell>
          <cell r="FK844" t="str">
            <v>EISAnqnx</v>
          </cell>
          <cell r="FL844">
            <v>87881.64</v>
          </cell>
          <cell r="FS844" t="str">
            <v>WA</v>
          </cell>
          <cell r="FT844" t="str">
            <v>EISAnqnx</v>
          </cell>
          <cell r="FV844">
            <v>4857363.1400000006</v>
          </cell>
          <cell r="GD844" t="str">
            <v>ID</v>
          </cell>
          <cell r="GE844">
            <v>4508844.9240000006</v>
          </cell>
          <cell r="GF844">
            <v>5368213.352</v>
          </cell>
          <cell r="GI844">
            <v>1</v>
          </cell>
          <cell r="GJ844">
            <v>3</v>
          </cell>
          <cell r="GK844" t="str">
            <v>ID</v>
          </cell>
          <cell r="GL844">
            <v>3785.7640000000001</v>
          </cell>
          <cell r="GM844" t="str">
            <v>1993-2006</v>
          </cell>
          <cell r="GN844">
            <v>0</v>
          </cell>
          <cell r="GQ844">
            <v>21698113.937528003</v>
          </cell>
          <cell r="GR844">
            <v>3948116.4891400002</v>
          </cell>
          <cell r="GU844" t="str">
            <v>Baseboard/Wall/Radiant</v>
          </cell>
          <cell r="GX844" t="str">
            <v>Wood</v>
          </cell>
          <cell r="GY844" t="str">
            <v>OR</v>
          </cell>
          <cell r="GZ844">
            <v>1612.69177246094</v>
          </cell>
        </row>
        <row r="845">
          <cell r="AD845" t="str">
            <v>WA</v>
          </cell>
          <cell r="AH845" t="str">
            <v>WA</v>
          </cell>
          <cell r="AI845" t="str">
            <v>Pre 1980</v>
          </cell>
          <cell r="AJ845">
            <v>2079.9929999999999</v>
          </cell>
          <cell r="AK845" t="b">
            <v>1</v>
          </cell>
          <cell r="AN845" t="str">
            <v>WA</v>
          </cell>
          <cell r="AO845" t="str">
            <v>Baseboard/Wall/Radiant</v>
          </cell>
          <cell r="AP845" t="str">
            <v>1980-1992</v>
          </cell>
          <cell r="AQ845" t="str">
            <v>Crawlspace</v>
          </cell>
          <cell r="AR845">
            <v>1464.69372558594</v>
          </cell>
          <cell r="AU845" t="str">
            <v>No</v>
          </cell>
          <cell r="AV845" t="b">
            <v>1</v>
          </cell>
          <cell r="AX845">
            <v>1080943.9694824237</v>
          </cell>
          <cell r="AY845" t="b">
            <v>0</v>
          </cell>
          <cell r="AZ845">
            <v>376126.61113933165</v>
          </cell>
          <cell r="BA845">
            <v>1</v>
          </cell>
          <cell r="BB845">
            <v>1464.69372558594</v>
          </cell>
          <cell r="BC845">
            <v>0.99999981264751547</v>
          </cell>
          <cell r="BU845" t="str">
            <v>OR</v>
          </cell>
          <cell r="BV845" t="str">
            <v>Pre 1980</v>
          </cell>
          <cell r="BW845" t="str">
            <v>Electric Storage - Inside Conditioned Space</v>
          </cell>
          <cell r="BY845">
            <v>1612.692</v>
          </cell>
          <cell r="BZ845" t="str">
            <v>le55</v>
          </cell>
          <cell r="CF845" t="str">
            <v>Conditioned</v>
          </cell>
          <cell r="CG845">
            <v>1144.6790000000001</v>
          </cell>
          <cell r="CH845" t="str">
            <v>MT</v>
          </cell>
          <cell r="CI845" t="str">
            <v>Side-by-Side w/ TTD Ice</v>
          </cell>
          <cell r="CJ845">
            <v>27472.296000000002</v>
          </cell>
          <cell r="CK845" t="b">
            <v>0</v>
          </cell>
          <cell r="CZ845">
            <v>2130.886</v>
          </cell>
          <cell r="DA845" t="str">
            <v>MT</v>
          </cell>
          <cell r="DC845" t="str">
            <v>Vertical Axis</v>
          </cell>
          <cell r="DG845" t="str">
            <v>Electric</v>
          </cell>
          <cell r="DH845">
            <v>2130.886</v>
          </cell>
          <cell r="DI845" t="str">
            <v>MT</v>
          </cell>
          <cell r="DL845" t="str">
            <v>Propane</v>
          </cell>
          <cell r="DM845" t="str">
            <v>Propane</v>
          </cell>
          <cell r="DN845">
            <v>1612.692</v>
          </cell>
          <cell r="DO845" t="str">
            <v>OR</v>
          </cell>
          <cell r="DS845">
            <v>2003.7159999999999</v>
          </cell>
          <cell r="DT845" t="str">
            <v>WA</v>
          </cell>
          <cell r="DU845" t="str">
            <v>32to46</v>
          </cell>
          <cell r="DX845" t="b">
            <v>1</v>
          </cell>
          <cell r="DY845">
            <v>2003.7159999999999</v>
          </cell>
          <cell r="DZ845" t="str">
            <v>WA</v>
          </cell>
          <cell r="EC845" t="str">
            <v>Laptop</v>
          </cell>
          <cell r="ED845">
            <v>4956.4930000000004</v>
          </cell>
          <cell r="EE845" t="str">
            <v>WA</v>
          </cell>
          <cell r="EH845" t="str">
            <v>le20</v>
          </cell>
          <cell r="EI845">
            <v>3785.7640000000001</v>
          </cell>
          <cell r="EJ845" t="str">
            <v>ID</v>
          </cell>
          <cell r="ES845">
            <v>3785.7640000000001</v>
          </cell>
          <cell r="ET845" t="str">
            <v>ID</v>
          </cell>
          <cell r="EZ845" t="str">
            <v>WA</v>
          </cell>
          <cell r="FA845" t="str">
            <v>Bathroom</v>
          </cell>
          <cell r="FB845">
            <v>22871.43</v>
          </cell>
          <cell r="FC845">
            <v>38119.049999999996</v>
          </cell>
          <cell r="FI845" t="str">
            <v>WA</v>
          </cell>
          <cell r="FJ845" t="str">
            <v>Bedrooms</v>
          </cell>
          <cell r="FK845" t="str">
            <v>EISAq</v>
          </cell>
          <cell r="FL845">
            <v>131822.46</v>
          </cell>
          <cell r="FS845" t="str">
            <v>WA</v>
          </cell>
          <cell r="FT845" t="str">
            <v>EISAq</v>
          </cell>
          <cell r="FV845">
            <v>213129.19900000002</v>
          </cell>
          <cell r="GD845" t="str">
            <v>WA</v>
          </cell>
          <cell r="GE845">
            <v>1108636.2689999999</v>
          </cell>
          <cell r="GF845">
            <v>2123672.8530000001</v>
          </cell>
          <cell r="GI845">
            <v>1</v>
          </cell>
          <cell r="GJ845">
            <v>1</v>
          </cell>
          <cell r="GK845" t="str">
            <v>WA</v>
          </cell>
          <cell r="GL845">
            <v>2079.9929999999999</v>
          </cell>
          <cell r="GM845" t="str">
            <v>Pre 1980</v>
          </cell>
          <cell r="GN845">
            <v>0</v>
          </cell>
          <cell r="GQ845">
            <v>12959600.225814</v>
          </cell>
          <cell r="GR845">
            <v>622053.10654499999</v>
          </cell>
          <cell r="GU845" t="str">
            <v>Wood</v>
          </cell>
          <cell r="GX845" t="str">
            <v>Baseboard/Wall/Radiant</v>
          </cell>
          <cell r="GY845" t="str">
            <v>WA</v>
          </cell>
          <cell r="GZ845">
            <v>2079.99340820313</v>
          </cell>
        </row>
        <row r="846">
          <cell r="AD846" t="str">
            <v>MT</v>
          </cell>
          <cell r="AH846" t="str">
            <v>MT</v>
          </cell>
          <cell r="AI846" t="str">
            <v>1993-2006</v>
          </cell>
          <cell r="AJ846">
            <v>2130.886</v>
          </cell>
          <cell r="AK846" t="b">
            <v>1</v>
          </cell>
          <cell r="AN846" t="str">
            <v>WA</v>
          </cell>
          <cell r="AO846" t="str">
            <v>Baseboard/Wall/Radiant</v>
          </cell>
          <cell r="AP846" t="str">
            <v>Pre 1980</v>
          </cell>
          <cell r="AQ846" t="str">
            <v>Slab on Grade</v>
          </cell>
          <cell r="AR846">
            <v>4956.49267578125</v>
          </cell>
          <cell r="AU846" t="str">
            <v>No</v>
          </cell>
          <cell r="AV846" t="b">
            <v>0</v>
          </cell>
          <cell r="AX846">
            <v>5452141.943359375</v>
          </cell>
          <cell r="AY846" t="b">
            <v>0</v>
          </cell>
          <cell r="AZ846">
            <v>1904879.26515625</v>
          </cell>
          <cell r="BA846" t="str">
            <v/>
          </cell>
          <cell r="BB846" t="str">
            <v/>
          </cell>
          <cell r="BC846">
            <v>0.99999993458706582</v>
          </cell>
          <cell r="BU846" t="str">
            <v>WA</v>
          </cell>
          <cell r="BV846" t="str">
            <v>Pre 1980</v>
          </cell>
          <cell r="BW846" t="str">
            <v>Electric Storage - Inside Conditioned Space</v>
          </cell>
          <cell r="BY846">
            <v>2079.9929999999999</v>
          </cell>
          <cell r="BZ846" t="str">
            <v>gt55</v>
          </cell>
          <cell r="CF846" t="str">
            <v>Conditioned</v>
          </cell>
          <cell r="CG846">
            <v>1144.6790000000001</v>
          </cell>
          <cell r="CH846" t="str">
            <v>MT</v>
          </cell>
          <cell r="CI846" t="str">
            <v>Bottom-Freezer (Including French Door) w/o TTD Ice</v>
          </cell>
          <cell r="CJ846">
            <v>24038.259000000002</v>
          </cell>
          <cell r="CK846" t="b">
            <v>0</v>
          </cell>
          <cell r="CZ846">
            <v>1612.692</v>
          </cell>
          <cell r="DA846" t="str">
            <v>OR</v>
          </cell>
          <cell r="DC846" t="str">
            <v>Vertical Axis</v>
          </cell>
          <cell r="DG846" t="str">
            <v>Electric</v>
          </cell>
          <cell r="DH846">
            <v>12271.31</v>
          </cell>
          <cell r="DI846" t="str">
            <v>WA</v>
          </cell>
          <cell r="DL846" t="str">
            <v>Propane</v>
          </cell>
          <cell r="DM846" t="str">
            <v>Propane</v>
          </cell>
          <cell r="DN846">
            <v>1612.692</v>
          </cell>
          <cell r="DO846" t="str">
            <v>OR</v>
          </cell>
          <cell r="DS846">
            <v>2003.7159999999999</v>
          </cell>
          <cell r="DT846" t="str">
            <v>WA</v>
          </cell>
          <cell r="DU846" t="str">
            <v>lt32</v>
          </cell>
          <cell r="DX846" t="b">
            <v>1</v>
          </cell>
          <cell r="DY846">
            <v>2003.7159999999999</v>
          </cell>
          <cell r="DZ846" t="str">
            <v>WA</v>
          </cell>
          <cell r="EC846" t="str">
            <v>Laptop</v>
          </cell>
          <cell r="ED846">
            <v>4956.4930000000004</v>
          </cell>
          <cell r="EE846" t="str">
            <v>WA</v>
          </cell>
          <cell r="EH846" t="str">
            <v>gt20</v>
          </cell>
          <cell r="EI846">
            <v>2079.9929999999999</v>
          </cell>
          <cell r="EJ846" t="str">
            <v>WA</v>
          </cell>
          <cell r="ES846">
            <v>1144.6790000000001</v>
          </cell>
          <cell r="ET846" t="str">
            <v>MT</v>
          </cell>
          <cell r="EZ846" t="str">
            <v>WA</v>
          </cell>
          <cell r="FA846" t="str">
            <v>Bedrooms</v>
          </cell>
          <cell r="FB846">
            <v>373566.69</v>
          </cell>
          <cell r="FC846">
            <v>167723.82</v>
          </cell>
          <cell r="FI846" t="str">
            <v>WA</v>
          </cell>
          <cell r="FJ846" t="str">
            <v>Exterior</v>
          </cell>
          <cell r="FK846" t="str">
            <v>EISAq</v>
          </cell>
          <cell r="FL846">
            <v>43940.82</v>
          </cell>
          <cell r="FS846" t="str">
            <v>WA</v>
          </cell>
          <cell r="FT846" t="str">
            <v>EISAx</v>
          </cell>
          <cell r="FV846">
            <v>3771891.1730000004</v>
          </cell>
          <cell r="GD846" t="str">
            <v>MT</v>
          </cell>
          <cell r="GE846">
            <v>10458388.488</v>
          </cell>
          <cell r="GF846">
            <v>5329345.8859999999</v>
          </cell>
          <cell r="GI846">
            <v>3</v>
          </cell>
          <cell r="GJ846">
            <v>1</v>
          </cell>
          <cell r="GK846" t="str">
            <v>MT</v>
          </cell>
          <cell r="GL846">
            <v>2130.886</v>
          </cell>
          <cell r="GM846" t="str">
            <v>1993-2006</v>
          </cell>
          <cell r="GN846">
            <v>0</v>
          </cell>
          <cell r="GQ846">
            <v>18386984.855028</v>
          </cell>
          <cell r="GR846">
            <v>1376328.6129699999</v>
          </cell>
          <cell r="GU846" t="str">
            <v>Wood</v>
          </cell>
          <cell r="GX846" t="str">
            <v>Wood</v>
          </cell>
          <cell r="GY846" t="str">
            <v>WA</v>
          </cell>
          <cell r="GZ846">
            <v>2079.99340820313</v>
          </cell>
        </row>
        <row r="847">
          <cell r="AD847" t="str">
            <v>WA</v>
          </cell>
          <cell r="AH847" t="str">
            <v>WA</v>
          </cell>
          <cell r="AI847" t="str">
            <v>Pre 1980</v>
          </cell>
          <cell r="AJ847">
            <v>12271.31</v>
          </cell>
          <cell r="AK847" t="b">
            <v>1</v>
          </cell>
          <cell r="AN847" t="str">
            <v>WA</v>
          </cell>
          <cell r="AO847" t="str">
            <v>Baseboard/Wall/Radiant</v>
          </cell>
          <cell r="AP847" t="str">
            <v>Pre 1980</v>
          </cell>
          <cell r="AQ847" t="str">
            <v>Slab on Grade</v>
          </cell>
          <cell r="AR847">
            <v>4956.49267578125</v>
          </cell>
          <cell r="AU847" t="str">
            <v>No</v>
          </cell>
          <cell r="AV847" t="b">
            <v>1</v>
          </cell>
          <cell r="AX847">
            <v>5452141.943359375</v>
          </cell>
          <cell r="AY847" t="b">
            <v>0</v>
          </cell>
          <cell r="AZ847">
            <v>1904879.26515625</v>
          </cell>
          <cell r="BA847">
            <v>1</v>
          </cell>
          <cell r="BB847">
            <v>4956.49267578125</v>
          </cell>
          <cell r="BC847">
            <v>0.99999993458706582</v>
          </cell>
          <cell r="BU847" t="str">
            <v>ID</v>
          </cell>
          <cell r="BV847" t="str">
            <v>Pre 1980</v>
          </cell>
          <cell r="BW847" t="str">
            <v>Gas Storage Inside Conditioned Space</v>
          </cell>
          <cell r="BY847">
            <v>3785.7640000000001</v>
          </cell>
          <cell r="BZ847" t="str">
            <v>le55</v>
          </cell>
          <cell r="CF847" t="str">
            <v>Conditioned</v>
          </cell>
          <cell r="CG847">
            <v>1144.6790000000001</v>
          </cell>
          <cell r="CH847" t="str">
            <v>MT</v>
          </cell>
          <cell r="CI847" t="str">
            <v>Top-Freezer w/o TTD Ice</v>
          </cell>
          <cell r="CJ847">
            <v>24038.259000000002</v>
          </cell>
          <cell r="CK847" t="b">
            <v>0</v>
          </cell>
          <cell r="CZ847">
            <v>1144.6790000000001</v>
          </cell>
          <cell r="DA847" t="str">
            <v>MT</v>
          </cell>
          <cell r="DC847" t="str">
            <v>Vertical Axis</v>
          </cell>
          <cell r="DG847" t="str">
            <v>Electric</v>
          </cell>
          <cell r="DH847">
            <v>1192.4649999999999</v>
          </cell>
          <cell r="DI847" t="str">
            <v>ID</v>
          </cell>
          <cell r="DL847" t="str">
            <v>Electric</v>
          </cell>
          <cell r="DM847" t="str">
            <v>Electric</v>
          </cell>
          <cell r="DN847">
            <v>1925.059</v>
          </cell>
          <cell r="DO847" t="str">
            <v>OR</v>
          </cell>
          <cell r="DS847">
            <v>1464.694</v>
          </cell>
          <cell r="DT847" t="str">
            <v>WA</v>
          </cell>
          <cell r="DU847" t="str">
            <v>lt32</v>
          </cell>
          <cell r="DX847" t="b">
            <v>0</v>
          </cell>
          <cell r="DY847">
            <v>2003.7159999999999</v>
          </cell>
          <cell r="DZ847" t="str">
            <v>WA</v>
          </cell>
          <cell r="EC847" t="str">
            <v>Laptop</v>
          </cell>
          <cell r="ED847">
            <v>1464.694</v>
          </cell>
          <cell r="EE847" t="str">
            <v>WA</v>
          </cell>
          <cell r="EH847" t="str">
            <v>gt20</v>
          </cell>
          <cell r="EI847">
            <v>12271.31</v>
          </cell>
          <cell r="EJ847" t="str">
            <v>WA</v>
          </cell>
          <cell r="ES847">
            <v>2130.886</v>
          </cell>
          <cell r="ET847" t="str">
            <v>MT</v>
          </cell>
          <cell r="EZ847" t="str">
            <v>WA</v>
          </cell>
          <cell r="FA847" t="str">
            <v>Exterior</v>
          </cell>
          <cell r="FB847">
            <v>79287.623999999996</v>
          </cell>
          <cell r="FC847">
            <v>1105452.45</v>
          </cell>
          <cell r="FI847" t="str">
            <v>WA</v>
          </cell>
          <cell r="FJ847" t="str">
            <v>Kitchen</v>
          </cell>
          <cell r="FK847" t="str">
            <v>EISAq</v>
          </cell>
          <cell r="FL847">
            <v>21970.41</v>
          </cell>
          <cell r="FS847" t="str">
            <v>WA</v>
          </cell>
          <cell r="FT847" t="str">
            <v>EISAnqnx</v>
          </cell>
          <cell r="FV847">
            <v>13895770.459999999</v>
          </cell>
          <cell r="GD847" t="str">
            <v>WA</v>
          </cell>
          <cell r="GE847">
            <v>41697911.379999995</v>
          </cell>
          <cell r="GF847">
            <v>31070956.919999998</v>
          </cell>
          <cell r="GI847">
            <v>2</v>
          </cell>
          <cell r="GJ847">
            <v>3</v>
          </cell>
          <cell r="GK847" t="str">
            <v>WA</v>
          </cell>
          <cell r="GL847">
            <v>12271.31</v>
          </cell>
          <cell r="GM847" t="str">
            <v>Pre 1980</v>
          </cell>
          <cell r="GN847">
            <v>0</v>
          </cell>
          <cell r="GQ847">
            <v>80061867.360029995</v>
          </cell>
          <cell r="GR847">
            <v>9786185.6553499997</v>
          </cell>
          <cell r="GU847" t="str">
            <v>Natural Gas FAF</v>
          </cell>
          <cell r="GX847" t="str">
            <v>Natural Gas Other</v>
          </cell>
          <cell r="GY847" t="str">
            <v>WA</v>
          </cell>
          <cell r="GZ847">
            <v>1904.28771972656</v>
          </cell>
        </row>
        <row r="848">
          <cell r="AD848" t="str">
            <v>WA</v>
          </cell>
          <cell r="AH848" t="str">
            <v>WA</v>
          </cell>
          <cell r="AI848" t="str">
            <v>1980-1992</v>
          </cell>
          <cell r="AJ848">
            <v>12271.31</v>
          </cell>
          <cell r="AK848" t="b">
            <v>1</v>
          </cell>
          <cell r="AN848" t="str">
            <v>WA</v>
          </cell>
          <cell r="AO848" t="str">
            <v>Propane/LP</v>
          </cell>
          <cell r="AP848" t="str">
            <v>Pre 1980</v>
          </cell>
          <cell r="AQ848" t="str">
            <v>Crawlspace</v>
          </cell>
          <cell r="AR848">
            <v>2003.71557617188</v>
          </cell>
          <cell r="AU848" t="str">
            <v>No</v>
          </cell>
          <cell r="AV848" t="b">
            <v>0</v>
          </cell>
          <cell r="AX848">
            <v>2200079.7026367243</v>
          </cell>
          <cell r="AY848" t="b">
            <v>0</v>
          </cell>
          <cell r="AZ848">
            <v>525962.71533698856</v>
          </cell>
          <cell r="BA848" t="str">
            <v/>
          </cell>
          <cell r="BB848" t="str">
            <v/>
          </cell>
          <cell r="BC848">
            <v>0.99999978847894622</v>
          </cell>
          <cell r="BU848" t="str">
            <v>WA</v>
          </cell>
          <cell r="BV848" t="str">
            <v>1993-2006</v>
          </cell>
          <cell r="BW848" t="str">
            <v>Electric Storage - Inside Conditioned Space</v>
          </cell>
          <cell r="BY848">
            <v>2079.9929999999999</v>
          </cell>
          <cell r="BZ848" t="str">
            <v>gt55</v>
          </cell>
          <cell r="CF848" t="str">
            <v>Conditioned</v>
          </cell>
          <cell r="CG848">
            <v>2079.9929999999999</v>
          </cell>
          <cell r="CH848" t="str">
            <v>WA</v>
          </cell>
          <cell r="CI848" t="str">
            <v>Side-by-Side w/ TTD Ice</v>
          </cell>
          <cell r="CJ848">
            <v>51999.824999999997</v>
          </cell>
          <cell r="CK848" t="b">
            <v>0</v>
          </cell>
          <cell r="CZ848">
            <v>3785.7640000000001</v>
          </cell>
          <cell r="DA848" t="str">
            <v>ID</v>
          </cell>
          <cell r="DC848" t="str">
            <v>Vertical Axis</v>
          </cell>
          <cell r="DG848" t="str">
            <v>Gas</v>
          </cell>
          <cell r="DH848">
            <v>2130.886</v>
          </cell>
          <cell r="DI848" t="str">
            <v>MT</v>
          </cell>
          <cell r="DL848" t="str">
            <v>Gas</v>
          </cell>
          <cell r="DM848" t="str">
            <v>Gas</v>
          </cell>
          <cell r="DN848">
            <v>3785.7640000000001</v>
          </cell>
          <cell r="DO848" t="str">
            <v>ID</v>
          </cell>
          <cell r="DS848">
            <v>1464.694</v>
          </cell>
          <cell r="DT848" t="str">
            <v>WA</v>
          </cell>
          <cell r="DU848" t="str">
            <v>lt32</v>
          </cell>
          <cell r="DX848" t="b">
            <v>0</v>
          </cell>
          <cell r="DY848">
            <v>2003.7159999999999</v>
          </cell>
          <cell r="DZ848" t="str">
            <v>WA</v>
          </cell>
          <cell r="EC848" t="str">
            <v>Laptop</v>
          </cell>
          <cell r="ED848">
            <v>1464.694</v>
          </cell>
          <cell r="EE848" t="str">
            <v>WA</v>
          </cell>
          <cell r="EH848" t="str">
            <v>le20</v>
          </cell>
          <cell r="EI848">
            <v>8264.9449999999997</v>
          </cell>
          <cell r="EJ848" t="str">
            <v>OR</v>
          </cell>
          <cell r="ES848">
            <v>1904.288</v>
          </cell>
          <cell r="ET848" t="str">
            <v>WA</v>
          </cell>
          <cell r="EZ848" t="str">
            <v>WA</v>
          </cell>
          <cell r="FA848" t="str">
            <v>Garage</v>
          </cell>
          <cell r="FB848">
            <v>152476.19999999998</v>
          </cell>
          <cell r="FC848">
            <v>283605.73200000002</v>
          </cell>
          <cell r="FI848" t="str">
            <v>WA</v>
          </cell>
          <cell r="FJ848" t="str">
            <v>Kitchen</v>
          </cell>
          <cell r="FK848" t="str">
            <v>EISAx</v>
          </cell>
          <cell r="FL848">
            <v>95205.11</v>
          </cell>
          <cell r="FS848" t="str">
            <v>WA</v>
          </cell>
          <cell r="FT848" t="str">
            <v>EISAq</v>
          </cell>
          <cell r="FV848">
            <v>1476738.6919999998</v>
          </cell>
          <cell r="GD848" t="str">
            <v>WA</v>
          </cell>
          <cell r="GE848">
            <v>94354102.589999989</v>
          </cell>
          <cell r="GF848">
            <v>35672698.170000002</v>
          </cell>
          <cell r="GI848">
            <v>1</v>
          </cell>
          <cell r="GJ848">
            <v>3</v>
          </cell>
          <cell r="GK848" t="str">
            <v>WA</v>
          </cell>
          <cell r="GL848">
            <v>12271.31</v>
          </cell>
          <cell r="GM848" t="str">
            <v>1980-1992</v>
          </cell>
          <cell r="GN848">
            <v>-1</v>
          </cell>
          <cell r="GQ848">
            <v>77696228.760849997</v>
          </cell>
          <cell r="GR848">
            <v>10263416.901249999</v>
          </cell>
          <cell r="GU848" t="str">
            <v>Propane/LP</v>
          </cell>
          <cell r="GX848" t="str">
            <v>Baseboard/Wall/Radiant</v>
          </cell>
          <cell r="GY848" t="str">
            <v>OR</v>
          </cell>
          <cell r="GZ848">
            <v>1612.69177246094</v>
          </cell>
        </row>
        <row r="849">
          <cell r="AD849" t="str">
            <v>ID</v>
          </cell>
          <cell r="AH849" t="str">
            <v>ID</v>
          </cell>
          <cell r="AI849" t="str">
            <v>Pre 1980</v>
          </cell>
          <cell r="AJ849">
            <v>3785.7640000000001</v>
          </cell>
          <cell r="AK849" t="b">
            <v>1</v>
          </cell>
          <cell r="AN849" t="str">
            <v>WA</v>
          </cell>
          <cell r="AO849" t="str">
            <v>Baseboard/Wall/Radiant</v>
          </cell>
          <cell r="AP849" t="str">
            <v>Pre 1980</v>
          </cell>
          <cell r="AQ849" t="str">
            <v>Crawlspace</v>
          </cell>
          <cell r="AR849">
            <v>2003.71557617188</v>
          </cell>
          <cell r="AU849" t="str">
            <v>No</v>
          </cell>
          <cell r="AV849" t="b">
            <v>1</v>
          </cell>
          <cell r="AX849">
            <v>2200079.7026367243</v>
          </cell>
          <cell r="AY849" t="b">
            <v>0</v>
          </cell>
          <cell r="AZ849">
            <v>525962.71533698856</v>
          </cell>
          <cell r="BA849">
            <v>1</v>
          </cell>
          <cell r="BB849">
            <v>2003.71557617188</v>
          </cell>
          <cell r="BC849">
            <v>0.99999978847894622</v>
          </cell>
          <cell r="BU849" t="str">
            <v>OR</v>
          </cell>
          <cell r="BV849" t="str">
            <v>1993-2006</v>
          </cell>
          <cell r="BW849" t="str">
            <v>Solar/Other</v>
          </cell>
          <cell r="BY849">
            <v>1612.692</v>
          </cell>
          <cell r="BZ849" t="str">
            <v/>
          </cell>
          <cell r="CF849" t="str">
            <v>Conditioned</v>
          </cell>
          <cell r="CG849">
            <v>1612.692</v>
          </cell>
          <cell r="CH849" t="str">
            <v>OR</v>
          </cell>
          <cell r="CI849" t="str">
            <v>Top-Freezer w/o TTD Ice</v>
          </cell>
          <cell r="CJ849">
            <v>29028.455999999998</v>
          </cell>
          <cell r="CK849" t="b">
            <v>0</v>
          </cell>
          <cell r="CZ849">
            <v>2079.9929999999999</v>
          </cell>
          <cell r="DA849" t="str">
            <v>WA</v>
          </cell>
          <cell r="DC849" t="str">
            <v>Vertical Axis</v>
          </cell>
          <cell r="DG849" t="str">
            <v>Electric</v>
          </cell>
          <cell r="DH849">
            <v>1612.692</v>
          </cell>
          <cell r="DI849" t="str">
            <v>OR</v>
          </cell>
          <cell r="DL849" t="str">
            <v>Gas</v>
          </cell>
          <cell r="DM849" t="str">
            <v>Gas</v>
          </cell>
          <cell r="DN849">
            <v>3785.7640000000001</v>
          </cell>
          <cell r="DO849" t="str">
            <v>ID</v>
          </cell>
          <cell r="DS849">
            <v>1464.694</v>
          </cell>
          <cell r="DT849" t="str">
            <v>WA</v>
          </cell>
          <cell r="DU849" t="str">
            <v>lt32</v>
          </cell>
          <cell r="DX849" t="b">
            <v>0</v>
          </cell>
          <cell r="DY849">
            <v>1150.8789999999999</v>
          </cell>
          <cell r="DZ849" t="str">
            <v>WA</v>
          </cell>
          <cell r="EC849" t="str">
            <v>Desktop</v>
          </cell>
          <cell r="ED849">
            <v>1464.694</v>
          </cell>
          <cell r="EE849" t="str">
            <v>WA</v>
          </cell>
          <cell r="EH849" t="str">
            <v>le20</v>
          </cell>
          <cell r="EI849">
            <v>8264.9449999999997</v>
          </cell>
          <cell r="EJ849" t="str">
            <v>OR</v>
          </cell>
          <cell r="ES849">
            <v>2079.9929999999999</v>
          </cell>
          <cell r="ET849" t="str">
            <v>WA</v>
          </cell>
          <cell r="EZ849" t="str">
            <v>WA</v>
          </cell>
          <cell r="FA849" t="str">
            <v>Kitchen</v>
          </cell>
          <cell r="FB849">
            <v>182971.44</v>
          </cell>
          <cell r="FC849">
            <v>106733.34</v>
          </cell>
          <cell r="FI849" t="str">
            <v>WA</v>
          </cell>
          <cell r="FJ849" t="str">
            <v>Other</v>
          </cell>
          <cell r="FK849" t="str">
            <v>EISAq</v>
          </cell>
          <cell r="FL849">
            <v>175763.28</v>
          </cell>
          <cell r="FS849" t="str">
            <v>WA</v>
          </cell>
          <cell r="FT849" t="str">
            <v>EISAx</v>
          </cell>
          <cell r="FV849">
            <v>5470144.6799999997</v>
          </cell>
          <cell r="GD849" t="str">
            <v>ID</v>
          </cell>
          <cell r="GE849">
            <v>7760816.2000000002</v>
          </cell>
          <cell r="GF849">
            <v>5814933.5040000007</v>
          </cell>
          <cell r="GI849">
            <v>2</v>
          </cell>
          <cell r="GJ849">
            <v>3</v>
          </cell>
          <cell r="GK849" t="str">
            <v>ID</v>
          </cell>
          <cell r="GL849">
            <v>3785.7640000000001</v>
          </cell>
          <cell r="GM849" t="str">
            <v>Pre 1980</v>
          </cell>
          <cell r="GN849">
            <v>0</v>
          </cell>
          <cell r="GQ849">
            <v>24529365.688680001</v>
          </cell>
          <cell r="GR849">
            <v>4552596.9985480001</v>
          </cell>
          <cell r="GU849" t="str">
            <v>Heat Pump (Ductless System)</v>
          </cell>
          <cell r="GX849" t="str">
            <v>Baseboard/Wall/Radiant</v>
          </cell>
          <cell r="GY849" t="str">
            <v>WA</v>
          </cell>
          <cell r="GZ849">
            <v>2079.99340820313</v>
          </cell>
        </row>
        <row r="850">
          <cell r="AD850" t="str">
            <v>MT</v>
          </cell>
          <cell r="AH850" t="str">
            <v>MT</v>
          </cell>
          <cell r="AI850" t="str">
            <v>Pre 1980</v>
          </cell>
          <cell r="AJ850">
            <v>2130.886</v>
          </cell>
          <cell r="AK850" t="b">
            <v>1</v>
          </cell>
          <cell r="AN850" t="str">
            <v>OR</v>
          </cell>
          <cell r="AO850" t="str">
            <v>Natural Gas Other</v>
          </cell>
          <cell r="AP850" t="str">
            <v>1993-2006</v>
          </cell>
          <cell r="AQ850" t="str">
            <v>Basement</v>
          </cell>
          <cell r="AR850">
            <v>3466.369140625</v>
          </cell>
          <cell r="AU850" t="str">
            <v>No</v>
          </cell>
          <cell r="AV850" t="b">
            <v>0</v>
          </cell>
          <cell r="AX850">
            <v>12790902.12890625</v>
          </cell>
          <cell r="AY850" t="b">
            <v>0</v>
          </cell>
          <cell r="AZ850">
            <v>2810740.0813671877</v>
          </cell>
          <cell r="BA850" t="str">
            <v/>
          </cell>
          <cell r="BB850" t="str">
            <v/>
          </cell>
          <cell r="BC850">
            <v>0.50000002028419366</v>
          </cell>
          <cell r="BU850" t="str">
            <v>OR</v>
          </cell>
          <cell r="BV850" t="str">
            <v>Pre 1980</v>
          </cell>
          <cell r="BW850" t="str">
            <v>Gas Storage Inside Conditioned Space</v>
          </cell>
          <cell r="BY850">
            <v>1925.059</v>
          </cell>
          <cell r="BZ850" t="str">
            <v>le55</v>
          </cell>
          <cell r="CF850" t="str">
            <v>Unconditioned</v>
          </cell>
          <cell r="CG850">
            <v>1612.692</v>
          </cell>
          <cell r="CH850" t="str">
            <v>OR</v>
          </cell>
          <cell r="CI850" t="str">
            <v>Top-Freezer w/o TTD Ice</v>
          </cell>
          <cell r="CJ850">
            <v>19352.304</v>
          </cell>
          <cell r="CK850" t="b">
            <v>0</v>
          </cell>
          <cell r="CZ850">
            <v>1612.692</v>
          </cell>
          <cell r="DA850" t="str">
            <v>OR</v>
          </cell>
          <cell r="DC850" t="str">
            <v>Horizontal Axis</v>
          </cell>
          <cell r="DG850" t="str">
            <v>Electric</v>
          </cell>
          <cell r="DH850">
            <v>1144.6790000000001</v>
          </cell>
          <cell r="DI850" t="str">
            <v>MT</v>
          </cell>
          <cell r="DL850" t="str">
            <v>Electric</v>
          </cell>
          <cell r="DM850" t="str">
            <v>Electric</v>
          </cell>
          <cell r="DN850">
            <v>1612.692</v>
          </cell>
          <cell r="DO850" t="str">
            <v>OR</v>
          </cell>
          <cell r="DS850">
            <v>1524.7619999999999</v>
          </cell>
          <cell r="DT850" t="str">
            <v>WA</v>
          </cell>
          <cell r="DU850" t="str">
            <v>lt32</v>
          </cell>
          <cell r="DX850" t="b">
            <v>0</v>
          </cell>
          <cell r="DY850">
            <v>1150.8789999999999</v>
          </cell>
          <cell r="DZ850" t="str">
            <v>WA</v>
          </cell>
          <cell r="EC850" t="str">
            <v>Desktop</v>
          </cell>
          <cell r="ED850">
            <v>4956.4930000000004</v>
          </cell>
          <cell r="EE850" t="str">
            <v>WA</v>
          </cell>
          <cell r="EH850" t="str">
            <v>le20</v>
          </cell>
          <cell r="EI850">
            <v>1192.4649999999999</v>
          </cell>
          <cell r="EJ850" t="str">
            <v>ID</v>
          </cell>
          <cell r="ES850">
            <v>1904.288</v>
          </cell>
          <cell r="ET850" t="str">
            <v>WA</v>
          </cell>
          <cell r="EZ850" t="str">
            <v>WA</v>
          </cell>
          <cell r="FA850" t="str">
            <v>Living Room/Family Room</v>
          </cell>
          <cell r="FB850">
            <v>869114.34</v>
          </cell>
          <cell r="FC850">
            <v>344596.212</v>
          </cell>
          <cell r="FI850" t="str">
            <v>WA</v>
          </cell>
          <cell r="FJ850" t="str">
            <v>Other</v>
          </cell>
          <cell r="FK850" t="str">
            <v>EISAx</v>
          </cell>
          <cell r="FL850">
            <v>270968.39</v>
          </cell>
          <cell r="FS850" t="str">
            <v>WA</v>
          </cell>
          <cell r="FT850" t="str">
            <v>EISAq</v>
          </cell>
          <cell r="FV850">
            <v>2423725.077</v>
          </cell>
          <cell r="GD850" t="str">
            <v>MT</v>
          </cell>
          <cell r="GE850">
            <v>6827358.7439999999</v>
          </cell>
          <cell r="GF850">
            <v>6571652.4239999996</v>
          </cell>
          <cell r="GI850">
            <v>3</v>
          </cell>
          <cell r="GJ850">
            <v>1</v>
          </cell>
          <cell r="GK850" t="str">
            <v>MT</v>
          </cell>
          <cell r="GL850">
            <v>2130.886</v>
          </cell>
          <cell r="GM850" t="str">
            <v>Pre 1980</v>
          </cell>
          <cell r="GN850">
            <v>0</v>
          </cell>
          <cell r="GQ850">
            <v>18386984.855028</v>
          </cell>
          <cell r="GR850">
            <v>1376328.6129699999</v>
          </cell>
          <cell r="GU850" t="str">
            <v>Heat Pump (Ductless System)</v>
          </cell>
          <cell r="GX850" t="str">
            <v>Wood</v>
          </cell>
          <cell r="GY850" t="str">
            <v>WA</v>
          </cell>
          <cell r="GZ850">
            <v>2079.99340820313</v>
          </cell>
        </row>
        <row r="851">
          <cell r="AD851" t="str">
            <v>WA</v>
          </cell>
          <cell r="AH851" t="str">
            <v>WA</v>
          </cell>
          <cell r="AI851" t="str">
            <v>1980-1992</v>
          </cell>
          <cell r="AJ851">
            <v>12271.31</v>
          </cell>
          <cell r="AK851" t="b">
            <v>1</v>
          </cell>
          <cell r="AN851" t="str">
            <v>OR</v>
          </cell>
          <cell r="AO851" t="str">
            <v>Natural Gas FAF</v>
          </cell>
          <cell r="AP851" t="str">
            <v>1993-2006</v>
          </cell>
          <cell r="AQ851" t="str">
            <v>Slab on Grade</v>
          </cell>
          <cell r="AR851">
            <v>3466.369140625</v>
          </cell>
          <cell r="AU851" t="str">
            <v>No</v>
          </cell>
          <cell r="AV851" t="b">
            <v>1</v>
          </cell>
          <cell r="AX851">
            <v>12790902.12890625</v>
          </cell>
          <cell r="AY851" t="b">
            <v>0</v>
          </cell>
          <cell r="AZ851">
            <v>2810740.0813671877</v>
          </cell>
          <cell r="BA851">
            <v>0.5</v>
          </cell>
          <cell r="BB851">
            <v>3466.369140625</v>
          </cell>
          <cell r="BC851">
            <v>0.50000002028419366</v>
          </cell>
          <cell r="BU851" t="str">
            <v>ID</v>
          </cell>
          <cell r="BV851" t="str">
            <v>Pre 1980</v>
          </cell>
          <cell r="BW851" t="str">
            <v>Electric Storage - Inside Conditioned Space</v>
          </cell>
          <cell r="BY851">
            <v>3785.7640000000001</v>
          </cell>
          <cell r="BZ851" t="str">
            <v>le55</v>
          </cell>
          <cell r="CF851" t="str">
            <v>Conditioned</v>
          </cell>
          <cell r="CG851">
            <v>2130.886</v>
          </cell>
          <cell r="CH851" t="str">
            <v>MT</v>
          </cell>
          <cell r="CI851" t="str">
            <v>Bottom-Freezer (Including French Door) w/o TTD Ice</v>
          </cell>
          <cell r="CJ851">
            <v>55403.036</v>
          </cell>
          <cell r="CK851" t="b">
            <v>0</v>
          </cell>
          <cell r="CZ851">
            <v>1904.288</v>
          </cell>
          <cell r="DA851" t="str">
            <v>WA</v>
          </cell>
          <cell r="DC851" t="str">
            <v>Vertical Axis</v>
          </cell>
          <cell r="DG851" t="str">
            <v>Propane</v>
          </cell>
          <cell r="DH851">
            <v>3785.7640000000001</v>
          </cell>
          <cell r="DI851" t="str">
            <v>ID</v>
          </cell>
          <cell r="DL851" t="str">
            <v>Gas</v>
          </cell>
          <cell r="DM851" t="str">
            <v>Electric</v>
          </cell>
          <cell r="DN851">
            <v>3785.7640000000001</v>
          </cell>
          <cell r="DO851" t="str">
            <v>ID</v>
          </cell>
          <cell r="DS851">
            <v>1524.7619999999999</v>
          </cell>
          <cell r="DT851" t="str">
            <v>WA</v>
          </cell>
          <cell r="DU851" t="str">
            <v>lt32</v>
          </cell>
          <cell r="DX851" t="b">
            <v>0</v>
          </cell>
          <cell r="DY851">
            <v>1524.7619999999999</v>
          </cell>
          <cell r="DZ851" t="str">
            <v>WA</v>
          </cell>
          <cell r="EC851" t="str">
            <v>Laptop</v>
          </cell>
          <cell r="ED851">
            <v>4956.4930000000004</v>
          </cell>
          <cell r="EE851" t="str">
            <v>WA</v>
          </cell>
          <cell r="EH851" t="str">
            <v>le20</v>
          </cell>
          <cell r="EI851">
            <v>1192.4649999999999</v>
          </cell>
          <cell r="EJ851" t="str">
            <v>ID</v>
          </cell>
          <cell r="ES851">
            <v>2130.886</v>
          </cell>
          <cell r="ET851" t="str">
            <v>MT</v>
          </cell>
          <cell r="EZ851" t="str">
            <v>WA</v>
          </cell>
          <cell r="FA851" t="str">
            <v>Other</v>
          </cell>
          <cell r="FB851">
            <v>728836.23599999992</v>
          </cell>
          <cell r="FC851">
            <v>405586.69199999998</v>
          </cell>
          <cell r="FI851" t="str">
            <v>WA</v>
          </cell>
          <cell r="FJ851" t="str">
            <v>Bathroom</v>
          </cell>
          <cell r="FK851" t="str">
            <v>EISAnqnx</v>
          </cell>
          <cell r="FL851">
            <v>3965194.4000000004</v>
          </cell>
          <cell r="FS851" t="str">
            <v>WA</v>
          </cell>
          <cell r="FT851" t="str">
            <v>EISAx</v>
          </cell>
          <cell r="FV851">
            <v>322172.04500000004</v>
          </cell>
          <cell r="GD851" t="str">
            <v>WA</v>
          </cell>
          <cell r="GE851">
            <v>32690769.84</v>
          </cell>
          <cell r="GF851">
            <v>16799423.390000001</v>
          </cell>
          <cell r="GI851">
            <v>1</v>
          </cell>
          <cell r="GJ851">
            <v>3</v>
          </cell>
          <cell r="GK851" t="str">
            <v>WA</v>
          </cell>
          <cell r="GL851">
            <v>12271.31</v>
          </cell>
          <cell r="GM851" t="str">
            <v>1980-1992</v>
          </cell>
          <cell r="GN851">
            <v>-1</v>
          </cell>
          <cell r="GQ851">
            <v>77696228.760849997</v>
          </cell>
          <cell r="GR851">
            <v>10263416.901249999</v>
          </cell>
          <cell r="GU851" t="str">
            <v>Heat Pump (Central System)</v>
          </cell>
          <cell r="GX851" t="str">
            <v>None</v>
          </cell>
          <cell r="GY851" t="str">
            <v>WA</v>
          </cell>
          <cell r="GZ851">
            <v>1904.28771972656</v>
          </cell>
        </row>
        <row r="852">
          <cell r="AD852" t="str">
            <v>ID</v>
          </cell>
          <cell r="AH852" t="str">
            <v>ID</v>
          </cell>
          <cell r="AI852" t="str">
            <v>1993-2006</v>
          </cell>
          <cell r="AJ852">
            <v>1192.4649999999999</v>
          </cell>
          <cell r="AK852" t="b">
            <v>1</v>
          </cell>
          <cell r="AN852" t="str">
            <v>OR</v>
          </cell>
          <cell r="AO852" t="str">
            <v>Natural Gas FAF</v>
          </cell>
          <cell r="AP852" t="str">
            <v>1993-2006</v>
          </cell>
          <cell r="AQ852" t="str">
            <v>Basement</v>
          </cell>
          <cell r="AR852">
            <v>3466.369140625</v>
          </cell>
          <cell r="AU852" t="str">
            <v>No</v>
          </cell>
          <cell r="AV852" t="b">
            <v>1</v>
          </cell>
          <cell r="AX852">
            <v>12790902.12890625</v>
          </cell>
          <cell r="AY852" t="b">
            <v>0</v>
          </cell>
          <cell r="AZ852">
            <v>2810740.0813671877</v>
          </cell>
          <cell r="BA852">
            <v>0.5</v>
          </cell>
          <cell r="BB852">
            <v>3466.369140625</v>
          </cell>
          <cell r="BC852">
            <v>0.50000002028419366</v>
          </cell>
          <cell r="BU852" t="str">
            <v>OR</v>
          </cell>
          <cell r="BV852" t="str">
            <v>Pre 1980</v>
          </cell>
          <cell r="BW852" t="str">
            <v>Electric Storage - Outside Conditioned Space - Unbuffered</v>
          </cell>
          <cell r="BY852">
            <v>1612.692</v>
          </cell>
          <cell r="BZ852" t="str">
            <v>le55</v>
          </cell>
          <cell r="CF852" t="str">
            <v>Conditioned</v>
          </cell>
          <cell r="CG852">
            <v>2130.886</v>
          </cell>
          <cell r="CH852" t="str">
            <v>MT</v>
          </cell>
          <cell r="CI852" t="str">
            <v>Top-Freezer w/o TTD Ice</v>
          </cell>
          <cell r="CJ852">
            <v>55403.036</v>
          </cell>
          <cell r="CK852" t="b">
            <v>0</v>
          </cell>
          <cell r="CZ852">
            <v>1612.692</v>
          </cell>
          <cell r="DA852" t="str">
            <v>OR</v>
          </cell>
          <cell r="DC852" t="str">
            <v>Vertical Axis</v>
          </cell>
          <cell r="DG852" t="str">
            <v>Electric</v>
          </cell>
          <cell r="DH852">
            <v>2079.9929999999999</v>
          </cell>
          <cell r="DI852" t="str">
            <v>WA</v>
          </cell>
          <cell r="DL852" t="str">
            <v>Electric</v>
          </cell>
          <cell r="DM852" t="str">
            <v>Electric</v>
          </cell>
          <cell r="DN852">
            <v>2130.886</v>
          </cell>
          <cell r="DO852" t="str">
            <v>MT</v>
          </cell>
          <cell r="DS852">
            <v>1524.7619999999999</v>
          </cell>
          <cell r="DT852" t="str">
            <v>WA</v>
          </cell>
          <cell r="DU852" t="str">
            <v>lt32</v>
          </cell>
          <cell r="DX852" t="b">
            <v>0</v>
          </cell>
          <cell r="DY852">
            <v>6932.7380000000003</v>
          </cell>
          <cell r="DZ852" t="str">
            <v>OR</v>
          </cell>
          <cell r="EC852" t="str">
            <v>Laptop</v>
          </cell>
          <cell r="ED852">
            <v>4956.4930000000004</v>
          </cell>
          <cell r="EE852" t="str">
            <v>WA</v>
          </cell>
          <cell r="EH852" t="str">
            <v>le20</v>
          </cell>
          <cell r="EI852">
            <v>8264.9449999999997</v>
          </cell>
          <cell r="EJ852" t="str">
            <v>OR</v>
          </cell>
          <cell r="ES852">
            <v>3785.7640000000001</v>
          </cell>
          <cell r="ET852" t="str">
            <v>ID</v>
          </cell>
          <cell r="EZ852" t="str">
            <v>WA</v>
          </cell>
          <cell r="FA852" t="str">
            <v>Bathroom</v>
          </cell>
          <cell r="FB852">
            <v>3172155.5200000005</v>
          </cell>
          <cell r="FC852">
            <v>1372948.5610000002</v>
          </cell>
          <cell r="FI852" t="str">
            <v>WA</v>
          </cell>
          <cell r="FJ852" t="str">
            <v>Bathroom</v>
          </cell>
          <cell r="FK852" t="str">
            <v>EISAq</v>
          </cell>
          <cell r="FL852">
            <v>163564.269</v>
          </cell>
          <cell r="FS852" t="str">
            <v>WA</v>
          </cell>
          <cell r="FT852" t="str">
            <v>EISAnqnx</v>
          </cell>
          <cell r="FV852">
            <v>1334166.75</v>
          </cell>
          <cell r="GD852" t="str">
            <v>ID</v>
          </cell>
          <cell r="GE852">
            <v>2666351.7399999998</v>
          </cell>
          <cell r="GF852">
            <v>2209637.645</v>
          </cell>
          <cell r="GI852">
            <v>2</v>
          </cell>
          <cell r="GJ852">
            <v>2</v>
          </cell>
          <cell r="GK852" t="str">
            <v>ID</v>
          </cell>
          <cell r="GL852">
            <v>1192.4649999999999</v>
          </cell>
          <cell r="GM852" t="str">
            <v>1993-2006</v>
          </cell>
          <cell r="GN852">
            <v>0</v>
          </cell>
          <cell r="GQ852">
            <v>8532965.9217050001</v>
          </cell>
          <cell r="GR852">
            <v>735443.84526249988</v>
          </cell>
          <cell r="GU852" t="str">
            <v>Wood</v>
          </cell>
          <cell r="GX852" t="str">
            <v>Propane/LP</v>
          </cell>
          <cell r="GY852" t="str">
            <v>ID</v>
          </cell>
          <cell r="GZ852">
            <v>1192.46508789063</v>
          </cell>
        </row>
        <row r="853">
          <cell r="AD853" t="str">
            <v>MT</v>
          </cell>
          <cell r="AH853" t="str">
            <v>MT</v>
          </cell>
          <cell r="AI853" t="str">
            <v>Pre 1980</v>
          </cell>
          <cell r="AJ853">
            <v>2130.886</v>
          </cell>
          <cell r="AK853" t="b">
            <v>1</v>
          </cell>
          <cell r="AN853" t="str">
            <v>OR</v>
          </cell>
          <cell r="AO853" t="str">
            <v>Baseboard/Wall/Radiant</v>
          </cell>
          <cell r="AP853" t="str">
            <v>1993-2006</v>
          </cell>
          <cell r="AQ853" t="str">
            <v>Slab on Grade</v>
          </cell>
          <cell r="AR853">
            <v>3466.369140625</v>
          </cell>
          <cell r="AU853" t="str">
            <v>No</v>
          </cell>
          <cell r="AV853" t="b">
            <v>0</v>
          </cell>
          <cell r="AX853">
            <v>12790902.12890625</v>
          </cell>
          <cell r="AY853" t="b">
            <v>0</v>
          </cell>
          <cell r="AZ853">
            <v>2810740.0813671877</v>
          </cell>
          <cell r="BA853" t="str">
            <v/>
          </cell>
          <cell r="BB853" t="str">
            <v/>
          </cell>
          <cell r="BC853">
            <v>0.50000002028419366</v>
          </cell>
          <cell r="BU853" t="str">
            <v>ID</v>
          </cell>
          <cell r="BV853" t="str">
            <v>Pre 1980</v>
          </cell>
          <cell r="BW853" t="str">
            <v>Electric Storage - Outside Conditioned Space - Unbuffered</v>
          </cell>
          <cell r="BY853">
            <v>3785.7640000000001</v>
          </cell>
          <cell r="BZ853" t="str">
            <v>le55</v>
          </cell>
          <cell r="CF853" t="str">
            <v>Conditioned</v>
          </cell>
          <cell r="CG853">
            <v>1192.4649999999999</v>
          </cell>
          <cell r="CH853" t="str">
            <v>ID</v>
          </cell>
          <cell r="CI853" t="str">
            <v>Side-by-Side w/ TTD Ice</v>
          </cell>
          <cell r="CJ853">
            <v>27426.695</v>
          </cell>
          <cell r="CK853" t="b">
            <v>0</v>
          </cell>
          <cell r="CZ853">
            <v>1144.6790000000001</v>
          </cell>
          <cell r="DA853" t="str">
            <v>MT</v>
          </cell>
          <cell r="DC853" t="str">
            <v>Vertical Axis</v>
          </cell>
          <cell r="DG853" t="str">
            <v>Electric</v>
          </cell>
          <cell r="DH853">
            <v>1612.692</v>
          </cell>
          <cell r="DI853" t="str">
            <v>OR</v>
          </cell>
          <cell r="DL853" t="str">
            <v>Electric</v>
          </cell>
          <cell r="DM853" t="str">
            <v>Electric</v>
          </cell>
          <cell r="DN853">
            <v>2079.9929999999999</v>
          </cell>
          <cell r="DO853" t="str">
            <v>WA</v>
          </cell>
          <cell r="DS853">
            <v>1524.7619999999999</v>
          </cell>
          <cell r="DT853" t="str">
            <v>WA</v>
          </cell>
          <cell r="DU853" t="str">
            <v>lt32</v>
          </cell>
          <cell r="DX853" t="b">
            <v>1</v>
          </cell>
          <cell r="DY853">
            <v>2003.7159999999999</v>
          </cell>
          <cell r="DZ853" t="str">
            <v>WA</v>
          </cell>
          <cell r="EC853" t="str">
            <v>Desktop</v>
          </cell>
          <cell r="ED853">
            <v>4956.4930000000004</v>
          </cell>
          <cell r="EE853" t="str">
            <v>WA</v>
          </cell>
          <cell r="EH853" t="str">
            <v>le20</v>
          </cell>
          <cell r="EI853">
            <v>8264.9449999999997</v>
          </cell>
          <cell r="EJ853" t="str">
            <v>OR</v>
          </cell>
          <cell r="ES853">
            <v>1904.288</v>
          </cell>
          <cell r="ET853" t="str">
            <v>WA</v>
          </cell>
          <cell r="EZ853" t="str">
            <v>WA</v>
          </cell>
          <cell r="FA853" t="str">
            <v>Bedrooms</v>
          </cell>
          <cell r="FB853">
            <v>7335609.6400000006</v>
          </cell>
          <cell r="FC853">
            <v>3618239.89</v>
          </cell>
          <cell r="FI853" t="str">
            <v>WA</v>
          </cell>
          <cell r="FJ853" t="str">
            <v>Bathroom</v>
          </cell>
          <cell r="FK853" t="str">
            <v>EISAx</v>
          </cell>
          <cell r="FL853">
            <v>619561.625</v>
          </cell>
          <cell r="FS853" t="str">
            <v>WA</v>
          </cell>
          <cell r="FT853" t="str">
            <v>EISAq</v>
          </cell>
          <cell r="FV853">
            <v>777628.62</v>
          </cell>
          <cell r="GD853" t="str">
            <v>MT</v>
          </cell>
          <cell r="GE853">
            <v>869401.48800000001</v>
          </cell>
          <cell r="GF853">
            <v>2147933.088</v>
          </cell>
          <cell r="GI853">
            <v>3</v>
          </cell>
          <cell r="GJ853">
            <v>1</v>
          </cell>
          <cell r="GK853" t="str">
            <v>MT</v>
          </cell>
          <cell r="GL853">
            <v>2130.886</v>
          </cell>
          <cell r="GM853" t="str">
            <v>Pre 1980</v>
          </cell>
          <cell r="GN853">
            <v>0</v>
          </cell>
          <cell r="GQ853">
            <v>19927353.33405</v>
          </cell>
          <cell r="GR853">
            <v>980186.25113999995</v>
          </cell>
          <cell r="GU853" t="str">
            <v>Natural Gas FAF</v>
          </cell>
          <cell r="GX853" t="str">
            <v>None</v>
          </cell>
          <cell r="GY853" t="str">
            <v>MT</v>
          </cell>
          <cell r="GZ853">
            <v>2130.88647460938</v>
          </cell>
        </row>
        <row r="854">
          <cell r="AD854" t="str">
            <v>OR</v>
          </cell>
          <cell r="AH854" t="str">
            <v>OR</v>
          </cell>
          <cell r="AI854" t="str">
            <v>1980-1992</v>
          </cell>
          <cell r="AJ854">
            <v>1612.692</v>
          </cell>
          <cell r="AK854" t="b">
            <v>1</v>
          </cell>
          <cell r="AN854" t="str">
            <v>OR</v>
          </cell>
          <cell r="AO854" t="str">
            <v>Natural Gas Other</v>
          </cell>
          <cell r="AP854" t="str">
            <v>1993-2006</v>
          </cell>
          <cell r="AQ854" t="str">
            <v>Slab on Grade</v>
          </cell>
          <cell r="AR854">
            <v>3466.369140625</v>
          </cell>
          <cell r="AU854" t="str">
            <v>No</v>
          </cell>
          <cell r="AV854" t="b">
            <v>0</v>
          </cell>
          <cell r="AX854">
            <v>12790902.12890625</v>
          </cell>
          <cell r="AY854" t="b">
            <v>0</v>
          </cell>
          <cell r="AZ854">
            <v>2810740.0813671877</v>
          </cell>
          <cell r="BA854" t="str">
            <v/>
          </cell>
          <cell r="BB854" t="str">
            <v/>
          </cell>
          <cell r="BC854">
            <v>0.50000002028419366</v>
          </cell>
          <cell r="BU854" t="str">
            <v>MT</v>
          </cell>
          <cell r="BV854" t="str">
            <v>Pre 1980</v>
          </cell>
          <cell r="BW854" t="str">
            <v>Gas Storage Inside Conditioned Space</v>
          </cell>
          <cell r="BY854">
            <v>2130.886</v>
          </cell>
          <cell r="BZ854" t="str">
            <v>le55</v>
          </cell>
          <cell r="CF854" t="str">
            <v>Conditioned</v>
          </cell>
          <cell r="CG854">
            <v>1612.692</v>
          </cell>
          <cell r="CH854" t="str">
            <v>OR</v>
          </cell>
          <cell r="CI854" t="str">
            <v>Side-by-Side w/ TTD Ice</v>
          </cell>
          <cell r="CJ854">
            <v>35479.224000000002</v>
          </cell>
          <cell r="CK854" t="b">
            <v>0</v>
          </cell>
          <cell r="CZ854">
            <v>3785.7640000000001</v>
          </cell>
          <cell r="DA854" t="str">
            <v>ID</v>
          </cell>
          <cell r="DC854" t="str">
            <v>Vertical Axis</v>
          </cell>
          <cell r="DG854" t="str">
            <v>Electric</v>
          </cell>
          <cell r="DH854">
            <v>1904.288</v>
          </cell>
          <cell r="DI854" t="str">
            <v>WA</v>
          </cell>
          <cell r="DL854" t="str">
            <v>Electric</v>
          </cell>
          <cell r="DM854" t="str">
            <v>Electric</v>
          </cell>
          <cell r="DN854">
            <v>1925.059</v>
          </cell>
          <cell r="DO854" t="str">
            <v>OR</v>
          </cell>
          <cell r="DS854">
            <v>1524.7619999999999</v>
          </cell>
          <cell r="DT854" t="str">
            <v>WA</v>
          </cell>
          <cell r="DU854" t="str">
            <v>lt32</v>
          </cell>
          <cell r="DX854" t="b">
            <v>0</v>
          </cell>
          <cell r="DY854">
            <v>2003.7159999999999</v>
          </cell>
          <cell r="DZ854" t="str">
            <v>WA</v>
          </cell>
          <cell r="EC854" t="str">
            <v>Desktop</v>
          </cell>
          <cell r="ED854">
            <v>4956.4930000000004</v>
          </cell>
          <cell r="EE854" t="str">
            <v>WA</v>
          </cell>
          <cell r="EH854" t="str">
            <v>le20</v>
          </cell>
          <cell r="EI854">
            <v>2130.886</v>
          </cell>
          <cell r="EJ854" t="str">
            <v>MT</v>
          </cell>
          <cell r="ES854">
            <v>2079.9929999999999</v>
          </cell>
          <cell r="ET854" t="str">
            <v>WA</v>
          </cell>
          <cell r="EZ854" t="str">
            <v>WA</v>
          </cell>
          <cell r="FA854" t="str">
            <v>Exterior</v>
          </cell>
          <cell r="FB854">
            <v>1685207.62</v>
          </cell>
          <cell r="FC854">
            <v>16772772.312000001</v>
          </cell>
          <cell r="FI854" t="str">
            <v>WA</v>
          </cell>
          <cell r="FJ854" t="str">
            <v>Bedrooms</v>
          </cell>
          <cell r="FK854" t="str">
            <v>EISAnqnx</v>
          </cell>
          <cell r="FL854">
            <v>1040863.53</v>
          </cell>
          <cell r="FS854" t="str">
            <v>WA</v>
          </cell>
          <cell r="FT854" t="str">
            <v>EISAx</v>
          </cell>
          <cell r="FV854">
            <v>510795.26999999996</v>
          </cell>
          <cell r="GD854" t="str">
            <v>OR</v>
          </cell>
          <cell r="GE854">
            <v>977291.35199999996</v>
          </cell>
          <cell r="GF854">
            <v>1354661.28</v>
          </cell>
          <cell r="GI854">
            <v>1</v>
          </cell>
          <cell r="GJ854">
            <v>1</v>
          </cell>
          <cell r="GK854" t="str">
            <v>OR</v>
          </cell>
          <cell r="GL854">
            <v>1612.692</v>
          </cell>
          <cell r="GM854" t="str">
            <v>1980-1992</v>
          </cell>
          <cell r="GN854">
            <v>-1</v>
          </cell>
          <cell r="GQ854">
            <v>8121234.6908999998</v>
          </cell>
          <cell r="GR854">
            <v>167534.50842</v>
          </cell>
          <cell r="GU854" t="str">
            <v>Natural Gas Other</v>
          </cell>
          <cell r="GX854" t="str">
            <v>None</v>
          </cell>
          <cell r="GY854" t="str">
            <v>WA</v>
          </cell>
          <cell r="GZ854">
            <v>1904.28771972656</v>
          </cell>
        </row>
        <row r="855">
          <cell r="AD855" t="str">
            <v>MT</v>
          </cell>
          <cell r="AH855" t="str">
            <v>MT</v>
          </cell>
          <cell r="AI855" t="str">
            <v>Pre 1980</v>
          </cell>
          <cell r="AJ855">
            <v>1144.6790000000001</v>
          </cell>
          <cell r="AK855" t="b">
            <v>1</v>
          </cell>
          <cell r="AN855" t="str">
            <v>OR</v>
          </cell>
          <cell r="AO855" t="str">
            <v>Natural Gas Other</v>
          </cell>
          <cell r="AP855" t="str">
            <v>1993-2006</v>
          </cell>
          <cell r="AQ855" t="str">
            <v>Slab on Grade</v>
          </cell>
          <cell r="AR855">
            <v>3466.369140625</v>
          </cell>
          <cell r="AU855" t="str">
            <v>No</v>
          </cell>
          <cell r="AV855" t="b">
            <v>0</v>
          </cell>
          <cell r="AX855">
            <v>12790902.12890625</v>
          </cell>
          <cell r="AY855" t="b">
            <v>0</v>
          </cell>
          <cell r="AZ855">
            <v>2810740.0813671877</v>
          </cell>
          <cell r="BA855" t="str">
            <v/>
          </cell>
          <cell r="BB855" t="str">
            <v/>
          </cell>
          <cell r="BC855">
            <v>0.50000002028419366</v>
          </cell>
          <cell r="BU855" t="str">
            <v>WA</v>
          </cell>
          <cell r="BV855" t="str">
            <v>Pre 1980</v>
          </cell>
          <cell r="BW855" t="str">
            <v>Electric Storage - Outside Conditioned Space - Unbuffered</v>
          </cell>
          <cell r="BY855">
            <v>2079.9929999999999</v>
          </cell>
          <cell r="BZ855" t="str">
            <v>le55</v>
          </cell>
          <cell r="CF855" t="str">
            <v>Unconditioned</v>
          </cell>
          <cell r="CG855">
            <v>1925.059</v>
          </cell>
          <cell r="CH855" t="str">
            <v>OR</v>
          </cell>
          <cell r="CI855" t="str">
            <v>Bottom-Freezer (Including French Door) w/o TTD Ice</v>
          </cell>
          <cell r="CJ855">
            <v>42351.298000000003</v>
          </cell>
          <cell r="CK855" t="b">
            <v>0</v>
          </cell>
          <cell r="CZ855">
            <v>2079.9929999999999</v>
          </cell>
          <cell r="DA855" t="str">
            <v>WA</v>
          </cell>
          <cell r="DC855" t="str">
            <v>Horizontal Axis</v>
          </cell>
          <cell r="DG855" t="str">
            <v>Electric</v>
          </cell>
          <cell r="DH855">
            <v>1612.692</v>
          </cell>
          <cell r="DI855" t="str">
            <v>OR</v>
          </cell>
          <cell r="DL855" t="str">
            <v>Gas</v>
          </cell>
          <cell r="DM855" t="str">
            <v>Gas</v>
          </cell>
          <cell r="DN855">
            <v>12271.31</v>
          </cell>
          <cell r="DO855" t="str">
            <v>WA</v>
          </cell>
          <cell r="DS855">
            <v>1524.7619999999999</v>
          </cell>
          <cell r="DT855" t="str">
            <v>WA</v>
          </cell>
          <cell r="DU855" t="str">
            <v>32to46</v>
          </cell>
          <cell r="DX855" t="b">
            <v>1</v>
          </cell>
          <cell r="DY855">
            <v>2003.7159999999999</v>
          </cell>
          <cell r="DZ855" t="str">
            <v>WA</v>
          </cell>
          <cell r="EC855" t="str">
            <v>Desktop</v>
          </cell>
          <cell r="ED855">
            <v>1524.7619999999999</v>
          </cell>
          <cell r="EE855" t="str">
            <v>WA</v>
          </cell>
          <cell r="EH855" t="str">
            <v>le20</v>
          </cell>
          <cell r="EI855">
            <v>1612.692</v>
          </cell>
          <cell r="EJ855" t="str">
            <v>OR</v>
          </cell>
          <cell r="ES855">
            <v>1904.288</v>
          </cell>
          <cell r="ET855" t="str">
            <v>WA</v>
          </cell>
          <cell r="EZ855" t="str">
            <v>WA</v>
          </cell>
          <cell r="FA855" t="str">
            <v>Garage</v>
          </cell>
          <cell r="FB855">
            <v>1189558.32</v>
          </cell>
          <cell r="FC855">
            <v>2418768.5840000003</v>
          </cell>
          <cell r="FI855" t="str">
            <v>WA</v>
          </cell>
          <cell r="FJ855" t="str">
            <v>Bedrooms</v>
          </cell>
          <cell r="FK855" t="str">
            <v>EISAq</v>
          </cell>
          <cell r="FL855">
            <v>495649.30000000005</v>
          </cell>
          <cell r="FS855" t="str">
            <v>WA</v>
          </cell>
          <cell r="FT855" t="str">
            <v>EISAnqnx</v>
          </cell>
          <cell r="FV855">
            <v>1120700.07</v>
          </cell>
          <cell r="GD855" t="str">
            <v>MT</v>
          </cell>
          <cell r="GE855">
            <v>2380932.3200000003</v>
          </cell>
          <cell r="GF855">
            <v>3159314.04</v>
          </cell>
          <cell r="GI855">
            <v>3</v>
          </cell>
          <cell r="GJ855">
            <v>2</v>
          </cell>
          <cell r="GK855" t="str">
            <v>MT</v>
          </cell>
          <cell r="GL855">
            <v>1144.6790000000001</v>
          </cell>
          <cell r="GM855" t="str">
            <v>Pre 1980</v>
          </cell>
          <cell r="GN855">
            <v>0</v>
          </cell>
          <cell r="GQ855">
            <v>8808043.9181880001</v>
          </cell>
          <cell r="GR855">
            <v>675807.03480999998</v>
          </cell>
          <cell r="GU855" t="str">
            <v>Natural Gas FAF</v>
          </cell>
          <cell r="GX855" t="str">
            <v>None</v>
          </cell>
          <cell r="GY855" t="str">
            <v>OR</v>
          </cell>
          <cell r="GZ855">
            <v>1925.05932617188</v>
          </cell>
        </row>
        <row r="856">
          <cell r="AD856" t="str">
            <v>ID</v>
          </cell>
          <cell r="AH856" t="str">
            <v>ID</v>
          </cell>
          <cell r="AI856" t="str">
            <v>Pre 1980</v>
          </cell>
          <cell r="AJ856">
            <v>3785.7640000000001</v>
          </cell>
          <cell r="AK856" t="b">
            <v>1</v>
          </cell>
          <cell r="AN856" t="str">
            <v>OR</v>
          </cell>
          <cell r="AO856" t="str">
            <v>Natural Gas Other</v>
          </cell>
          <cell r="AP856" t="str">
            <v>1993-2006</v>
          </cell>
          <cell r="AQ856" t="str">
            <v>Basement</v>
          </cell>
          <cell r="AR856">
            <v>3466.369140625</v>
          </cell>
          <cell r="AU856" t="str">
            <v>No</v>
          </cell>
          <cell r="AV856" t="b">
            <v>0</v>
          </cell>
          <cell r="AX856">
            <v>12790902.12890625</v>
          </cell>
          <cell r="AY856" t="b">
            <v>0</v>
          </cell>
          <cell r="AZ856">
            <v>2810740.0813671877</v>
          </cell>
          <cell r="BA856" t="str">
            <v/>
          </cell>
          <cell r="BB856" t="str">
            <v/>
          </cell>
          <cell r="BC856">
            <v>0.50000002028419366</v>
          </cell>
          <cell r="BU856" t="str">
            <v>OR</v>
          </cell>
          <cell r="BV856" t="str">
            <v>1980-1992</v>
          </cell>
          <cell r="BW856" t="str">
            <v>Electric Storage - Outside Conditioned Space - Buffered</v>
          </cell>
          <cell r="BY856">
            <v>1925.059</v>
          </cell>
          <cell r="BZ856" t="str">
            <v>le55</v>
          </cell>
          <cell r="CF856" t="str">
            <v>Unconditioned</v>
          </cell>
          <cell r="CG856">
            <v>1925.059</v>
          </cell>
          <cell r="CH856" t="str">
            <v>OR</v>
          </cell>
          <cell r="CI856" t="str">
            <v>Top-Freezer w/o TTD Ice</v>
          </cell>
          <cell r="CJ856">
            <v>38501.18</v>
          </cell>
          <cell r="CK856" t="b">
            <v>0</v>
          </cell>
          <cell r="CZ856">
            <v>1192.4649999999999</v>
          </cell>
          <cell r="DA856" t="str">
            <v>ID</v>
          </cell>
          <cell r="DC856" t="str">
            <v>Horizontal Axis</v>
          </cell>
          <cell r="DG856" t="str">
            <v>Electric</v>
          </cell>
          <cell r="DH856">
            <v>1144.6790000000001</v>
          </cell>
          <cell r="DI856" t="str">
            <v>MT</v>
          </cell>
          <cell r="DL856" t="str">
            <v>Electric</v>
          </cell>
          <cell r="DM856" t="str">
            <v>Electric</v>
          </cell>
          <cell r="DN856">
            <v>8264.9449999999997</v>
          </cell>
          <cell r="DO856" t="str">
            <v>OR</v>
          </cell>
          <cell r="DS856">
            <v>1524.7619999999999</v>
          </cell>
          <cell r="DT856" t="str">
            <v>WA</v>
          </cell>
          <cell r="DU856" t="str">
            <v>lt32</v>
          </cell>
          <cell r="DX856" t="b">
            <v>1</v>
          </cell>
          <cell r="DY856">
            <v>2003.7159999999999</v>
          </cell>
          <cell r="DZ856" t="str">
            <v>WA</v>
          </cell>
          <cell r="EC856" t="str">
            <v>Laptop</v>
          </cell>
          <cell r="ED856">
            <v>1524.7619999999999</v>
          </cell>
          <cell r="EE856" t="str">
            <v>WA</v>
          </cell>
          <cell r="EH856" t="str">
            <v>le20</v>
          </cell>
          <cell r="EI856">
            <v>1612.692</v>
          </cell>
          <cell r="EJ856" t="str">
            <v>OR</v>
          </cell>
          <cell r="ES856">
            <v>1904.288</v>
          </cell>
          <cell r="ET856" t="str">
            <v>WA</v>
          </cell>
          <cell r="EZ856" t="str">
            <v>WA</v>
          </cell>
          <cell r="FA856" t="str">
            <v>Kitchen</v>
          </cell>
          <cell r="FB856">
            <v>2156074.4550000001</v>
          </cell>
          <cell r="FC856">
            <v>857473.28900000011</v>
          </cell>
          <cell r="FI856" t="str">
            <v>WA</v>
          </cell>
          <cell r="FJ856" t="str">
            <v>Bedrooms</v>
          </cell>
          <cell r="FK856" t="str">
            <v>EISAx</v>
          </cell>
          <cell r="FL856">
            <v>1982597.2000000002</v>
          </cell>
          <cell r="FS856" t="str">
            <v>WA</v>
          </cell>
          <cell r="FT856" t="str">
            <v>EISAq</v>
          </cell>
          <cell r="FV856">
            <v>454379.076</v>
          </cell>
          <cell r="GD856" t="str">
            <v>ID</v>
          </cell>
          <cell r="GE856">
            <v>9225906.8680000007</v>
          </cell>
          <cell r="GF856">
            <v>7389811.3280000007</v>
          </cell>
          <cell r="GI856">
            <v>2</v>
          </cell>
          <cell r="GJ856">
            <v>2</v>
          </cell>
          <cell r="GK856" t="str">
            <v>ID</v>
          </cell>
          <cell r="GL856">
            <v>3785.7640000000001</v>
          </cell>
          <cell r="GM856" t="str">
            <v>Pre 1980</v>
          </cell>
          <cell r="GN856">
            <v>0</v>
          </cell>
          <cell r="GQ856">
            <v>30978762.952968001</v>
          </cell>
          <cell r="GR856">
            <v>2650299.8034800002</v>
          </cell>
          <cell r="GU856" t="str">
            <v>Baseboard/Wall/Radiant</v>
          </cell>
          <cell r="GX856" t="str">
            <v>Baseboard/Wall/Radiant</v>
          </cell>
          <cell r="GY856" t="str">
            <v>OR</v>
          </cell>
          <cell r="GZ856">
            <v>8264.9453125</v>
          </cell>
        </row>
        <row r="857">
          <cell r="AD857" t="str">
            <v>WA</v>
          </cell>
          <cell r="AH857" t="str">
            <v>WA</v>
          </cell>
          <cell r="AI857" t="str">
            <v>1993-2006</v>
          </cell>
          <cell r="AJ857">
            <v>2079.9929999999999</v>
          </cell>
          <cell r="AK857" t="b">
            <v>1</v>
          </cell>
          <cell r="AN857" t="str">
            <v>OR</v>
          </cell>
          <cell r="AO857" t="str">
            <v>Natural Gas FAF</v>
          </cell>
          <cell r="AP857" t="str">
            <v>1993-2006</v>
          </cell>
          <cell r="AQ857" t="str">
            <v>Slab on Grade</v>
          </cell>
          <cell r="AR857">
            <v>3466.369140625</v>
          </cell>
          <cell r="AU857" t="str">
            <v>No</v>
          </cell>
          <cell r="AV857" t="b">
            <v>0</v>
          </cell>
          <cell r="AX857">
            <v>12790902.12890625</v>
          </cell>
          <cell r="AY857" t="b">
            <v>0</v>
          </cell>
          <cell r="AZ857">
            <v>2810740.0813671877</v>
          </cell>
          <cell r="BA857" t="str">
            <v/>
          </cell>
          <cell r="BB857" t="str">
            <v/>
          </cell>
          <cell r="BC857">
            <v>0.50000002028419366</v>
          </cell>
          <cell r="BU857" t="str">
            <v>WA</v>
          </cell>
          <cell r="BV857" t="str">
            <v>Pre 1980</v>
          </cell>
          <cell r="BW857" t="str">
            <v>Gas Storage Inside Conditioned Space</v>
          </cell>
          <cell r="BY857">
            <v>12271.31</v>
          </cell>
          <cell r="BZ857" t="str">
            <v>le55</v>
          </cell>
          <cell r="CF857" t="str">
            <v>Conditioned</v>
          </cell>
          <cell r="CG857">
            <v>1925.059</v>
          </cell>
          <cell r="CH857" t="str">
            <v>OR</v>
          </cell>
          <cell r="CI857" t="str">
            <v>Side-by-Side w/ TTD Ice</v>
          </cell>
          <cell r="CJ857">
            <v>42351.298000000003</v>
          </cell>
          <cell r="CK857" t="b">
            <v>0</v>
          </cell>
          <cell r="CZ857">
            <v>1904.288</v>
          </cell>
          <cell r="DA857" t="str">
            <v>WA</v>
          </cell>
          <cell r="DC857" t="str">
            <v>Horizontal Axis</v>
          </cell>
          <cell r="DG857" t="str">
            <v>Electric</v>
          </cell>
          <cell r="DH857">
            <v>3785.7640000000001</v>
          </cell>
          <cell r="DI857" t="str">
            <v>ID</v>
          </cell>
          <cell r="DL857" t="str">
            <v>Electric</v>
          </cell>
          <cell r="DM857" t="str">
            <v>Electric</v>
          </cell>
          <cell r="DN857">
            <v>1612.692</v>
          </cell>
          <cell r="DO857" t="str">
            <v>OR</v>
          </cell>
          <cell r="DS857">
            <v>6932.7380000000003</v>
          </cell>
          <cell r="DT857" t="str">
            <v>OR</v>
          </cell>
          <cell r="DU857" t="str">
            <v>lt32</v>
          </cell>
          <cell r="DX857" t="b">
            <v>0</v>
          </cell>
          <cell r="DY857">
            <v>6932.7380000000003</v>
          </cell>
          <cell r="DZ857" t="str">
            <v>OR</v>
          </cell>
          <cell r="EC857" t="str">
            <v>Desktop</v>
          </cell>
          <cell r="ED857">
            <v>1150.8789999999999</v>
          </cell>
          <cell r="EE857" t="str">
            <v>WA</v>
          </cell>
          <cell r="EH857" t="str">
            <v>le20</v>
          </cell>
          <cell r="EI857">
            <v>1612.692</v>
          </cell>
          <cell r="EJ857" t="str">
            <v>OR</v>
          </cell>
          <cell r="ES857">
            <v>3785.7640000000001</v>
          </cell>
          <cell r="ET857" t="str">
            <v>ID</v>
          </cell>
          <cell r="EZ857" t="str">
            <v>WA</v>
          </cell>
          <cell r="FA857" t="str">
            <v>Living Room/Family Room</v>
          </cell>
          <cell r="FB857">
            <v>961559.64200000011</v>
          </cell>
          <cell r="FC857">
            <v>1481991.4070000001</v>
          </cell>
          <cell r="FI857" t="str">
            <v>WA</v>
          </cell>
          <cell r="FJ857" t="str">
            <v>Garage</v>
          </cell>
          <cell r="FK857" t="str">
            <v>EISAnqnx</v>
          </cell>
          <cell r="FL857">
            <v>1189558.32</v>
          </cell>
          <cell r="FS857" t="str">
            <v>WA</v>
          </cell>
          <cell r="FT857" t="str">
            <v>EISAx</v>
          </cell>
          <cell r="FV857">
            <v>869114.34</v>
          </cell>
          <cell r="GD857" t="str">
            <v>WA</v>
          </cell>
          <cell r="GE857">
            <v>8733890.6069999989</v>
          </cell>
          <cell r="GF857">
            <v>6343978.6499999994</v>
          </cell>
          <cell r="GI857">
            <v>1</v>
          </cell>
          <cell r="GJ857">
            <v>1</v>
          </cell>
          <cell r="GK857" t="str">
            <v>WA</v>
          </cell>
          <cell r="GL857">
            <v>2079.9929999999999</v>
          </cell>
          <cell r="GM857" t="str">
            <v>1993-2006</v>
          </cell>
          <cell r="GN857">
            <v>0</v>
          </cell>
          <cell r="GQ857">
            <v>9703547.9837190006</v>
          </cell>
          <cell r="GR857">
            <v>1246035.4065975</v>
          </cell>
          <cell r="GU857" t="str">
            <v>Natural Gas FAF</v>
          </cell>
          <cell r="GX857" t="str">
            <v>Natural Gas Other</v>
          </cell>
          <cell r="GY857" t="str">
            <v>ID</v>
          </cell>
          <cell r="GZ857">
            <v>3785.76440429688</v>
          </cell>
        </row>
        <row r="858">
          <cell r="AD858" t="str">
            <v>OR</v>
          </cell>
          <cell r="AH858" t="str">
            <v>OR</v>
          </cell>
          <cell r="AI858" t="str">
            <v>1980-1992</v>
          </cell>
          <cell r="AJ858">
            <v>1612.692</v>
          </cell>
          <cell r="AK858" t="b">
            <v>1</v>
          </cell>
          <cell r="AN858" t="str">
            <v>OR</v>
          </cell>
          <cell r="AO858" t="str">
            <v>Natural Gas FAF</v>
          </cell>
          <cell r="AP858" t="str">
            <v>1993-2006</v>
          </cell>
          <cell r="AQ858" t="str">
            <v>Basement</v>
          </cell>
          <cell r="AR858">
            <v>3466.369140625</v>
          </cell>
          <cell r="AU858" t="str">
            <v>No</v>
          </cell>
          <cell r="AV858" t="b">
            <v>0</v>
          </cell>
          <cell r="AX858">
            <v>12790902.12890625</v>
          </cell>
          <cell r="AY858" t="b">
            <v>0</v>
          </cell>
          <cell r="AZ858">
            <v>2810740.0813671877</v>
          </cell>
          <cell r="BA858" t="str">
            <v/>
          </cell>
          <cell r="BB858" t="str">
            <v/>
          </cell>
          <cell r="BC858">
            <v>0.50000002028419366</v>
          </cell>
          <cell r="BU858" t="str">
            <v>OR</v>
          </cell>
          <cell r="BV858" t="str">
            <v>Pre 1980</v>
          </cell>
          <cell r="BW858" t="str">
            <v>Gas Storage Inside Conditioned Space</v>
          </cell>
          <cell r="BY858">
            <v>8264.9449999999997</v>
          </cell>
          <cell r="BZ858" t="str">
            <v>le55</v>
          </cell>
          <cell r="CF858" t="str">
            <v>Unconditioned</v>
          </cell>
          <cell r="CG858">
            <v>1925.059</v>
          </cell>
          <cell r="CH858" t="str">
            <v>OR</v>
          </cell>
          <cell r="CI858" t="str">
            <v>Side-by-Side w/ TTD Ice</v>
          </cell>
          <cell r="CJ858">
            <v>42351.298000000003</v>
          </cell>
          <cell r="CK858" t="b">
            <v>0</v>
          </cell>
          <cell r="CZ858">
            <v>2079.9929999999999</v>
          </cell>
          <cell r="DA858" t="str">
            <v>WA</v>
          </cell>
          <cell r="DC858" t="str">
            <v>Vertical Axis</v>
          </cell>
          <cell r="DG858" t="str">
            <v>Electric</v>
          </cell>
          <cell r="DH858">
            <v>2079.9929999999999</v>
          </cell>
          <cell r="DI858" t="str">
            <v>WA</v>
          </cell>
          <cell r="DL858" t="str">
            <v>Electric</v>
          </cell>
          <cell r="DM858" t="str">
            <v>Electric</v>
          </cell>
          <cell r="DN858">
            <v>8264.9449999999997</v>
          </cell>
          <cell r="DO858" t="str">
            <v>OR</v>
          </cell>
          <cell r="DS858">
            <v>6932.7380000000003</v>
          </cell>
          <cell r="DT858" t="str">
            <v>OR</v>
          </cell>
          <cell r="DU858" t="str">
            <v>32to46</v>
          </cell>
          <cell r="DX858" t="b">
            <v>0</v>
          </cell>
          <cell r="DY858">
            <v>6932.7380000000003</v>
          </cell>
          <cell r="DZ858" t="str">
            <v>OR</v>
          </cell>
          <cell r="EC858" t="str">
            <v>Laptop</v>
          </cell>
          <cell r="ED858">
            <v>1150.8789999999999</v>
          </cell>
          <cell r="EE858" t="str">
            <v>WA</v>
          </cell>
          <cell r="EH858" t="str">
            <v>le20</v>
          </cell>
          <cell r="EI858">
            <v>3785.7640000000001</v>
          </cell>
          <cell r="EJ858" t="str">
            <v>ID</v>
          </cell>
          <cell r="ES858">
            <v>2130.886</v>
          </cell>
          <cell r="ET858" t="str">
            <v>MT</v>
          </cell>
          <cell r="EZ858" t="str">
            <v>WA</v>
          </cell>
          <cell r="FA858" t="str">
            <v>Other</v>
          </cell>
          <cell r="FB858">
            <v>5229100.1150000002</v>
          </cell>
          <cell r="FC858">
            <v>5149796.227</v>
          </cell>
          <cell r="FI858" t="str">
            <v>WA</v>
          </cell>
          <cell r="FJ858" t="str">
            <v>Kitchen</v>
          </cell>
          <cell r="FK858" t="str">
            <v>EISAq</v>
          </cell>
          <cell r="FL858">
            <v>74347.395000000004</v>
          </cell>
          <cell r="FS858" t="str">
            <v>WA</v>
          </cell>
          <cell r="FT858" t="str">
            <v>EISAnqnx</v>
          </cell>
          <cell r="FV858">
            <v>1122080.96</v>
          </cell>
          <cell r="GD858" t="str">
            <v>OR</v>
          </cell>
          <cell r="GE858">
            <v>3989800.0079999999</v>
          </cell>
          <cell r="GF858">
            <v>2636751.42</v>
          </cell>
          <cell r="GI858">
            <v>1</v>
          </cell>
          <cell r="GJ858">
            <v>1</v>
          </cell>
          <cell r="GK858" t="str">
            <v>OR</v>
          </cell>
          <cell r="GL858">
            <v>1612.692</v>
          </cell>
          <cell r="GM858" t="str">
            <v>1980-1992</v>
          </cell>
          <cell r="GN858">
            <v>-1</v>
          </cell>
          <cell r="GQ858">
            <v>7588235.1468240004</v>
          </cell>
          <cell r="GR858">
            <v>53101.915830000005</v>
          </cell>
          <cell r="GU858" t="str">
            <v>Natural Gas FAF</v>
          </cell>
          <cell r="GX858" t="str">
            <v>None</v>
          </cell>
          <cell r="GY858" t="str">
            <v>ID</v>
          </cell>
          <cell r="GZ858">
            <v>3785.76440429688</v>
          </cell>
        </row>
        <row r="859">
          <cell r="AD859" t="str">
            <v>WA</v>
          </cell>
          <cell r="AH859" t="str">
            <v>WA</v>
          </cell>
          <cell r="AI859" t="str">
            <v>1993-2006</v>
          </cell>
          <cell r="AJ859">
            <v>1904.288</v>
          </cell>
          <cell r="AK859" t="b">
            <v>1</v>
          </cell>
          <cell r="AN859" t="str">
            <v>OR</v>
          </cell>
          <cell r="AO859" t="str">
            <v>Baseboard/Wall/Radiant</v>
          </cell>
          <cell r="AP859" t="str">
            <v>1993-2006</v>
          </cell>
          <cell r="AQ859" t="str">
            <v>Basement</v>
          </cell>
          <cell r="AR859">
            <v>3466.369140625</v>
          </cell>
          <cell r="AU859" t="str">
            <v>No</v>
          </cell>
          <cell r="AV859" t="b">
            <v>0</v>
          </cell>
          <cell r="AX859">
            <v>12790902.12890625</v>
          </cell>
          <cell r="AY859" t="b">
            <v>0</v>
          </cell>
          <cell r="AZ859">
            <v>2810740.0813671877</v>
          </cell>
          <cell r="BA859" t="str">
            <v/>
          </cell>
          <cell r="BB859" t="str">
            <v/>
          </cell>
          <cell r="BC859">
            <v>0.50000002028419366</v>
          </cell>
          <cell r="BU859" t="str">
            <v>OR</v>
          </cell>
          <cell r="BV859" t="str">
            <v>1993-2006</v>
          </cell>
          <cell r="BW859"/>
          <cell r="BY859">
            <v>8264.9449999999997</v>
          </cell>
          <cell r="BZ859" t="str">
            <v/>
          </cell>
          <cell r="CF859" t="str">
            <v>Conditioned</v>
          </cell>
          <cell r="CG859">
            <v>1192.4649999999999</v>
          </cell>
          <cell r="CH859" t="str">
            <v>ID</v>
          </cell>
          <cell r="CI859" t="str">
            <v>Top-Freezer w/o TTD Ice</v>
          </cell>
          <cell r="CJ859">
            <v>17886.974999999999</v>
          </cell>
          <cell r="CK859" t="b">
            <v>0</v>
          </cell>
          <cell r="CZ859">
            <v>1904.288</v>
          </cell>
          <cell r="DA859" t="str">
            <v>WA</v>
          </cell>
          <cell r="DC859" t="str">
            <v>Vertical Axis</v>
          </cell>
          <cell r="DG859" t="str">
            <v>Electric</v>
          </cell>
          <cell r="DH859">
            <v>1192.4649999999999</v>
          </cell>
          <cell r="DI859" t="str">
            <v>ID</v>
          </cell>
          <cell r="DL859" t="str">
            <v>Electric</v>
          </cell>
          <cell r="DM859" t="str">
            <v>Electric</v>
          </cell>
          <cell r="DN859">
            <v>1192.4649999999999</v>
          </cell>
          <cell r="DO859" t="str">
            <v>ID</v>
          </cell>
          <cell r="DS859">
            <v>6932.7380000000003</v>
          </cell>
          <cell r="DT859" t="str">
            <v>OR</v>
          </cell>
          <cell r="DU859" t="str">
            <v>gt46</v>
          </cell>
          <cell r="DX859" t="b">
            <v>0</v>
          </cell>
          <cell r="DY859">
            <v>6932.7380000000003</v>
          </cell>
          <cell r="DZ859" t="str">
            <v>OR</v>
          </cell>
          <cell r="EC859" t="str">
            <v>Laptop</v>
          </cell>
          <cell r="ED859">
            <v>1524.7619999999999</v>
          </cell>
          <cell r="EE859" t="str">
            <v>WA</v>
          </cell>
          <cell r="EH859" t="str">
            <v>gt20</v>
          </cell>
          <cell r="EI859">
            <v>2130.886</v>
          </cell>
          <cell r="EJ859" t="str">
            <v>MT</v>
          </cell>
          <cell r="ES859">
            <v>3785.7640000000001</v>
          </cell>
          <cell r="ET859" t="str">
            <v>ID</v>
          </cell>
          <cell r="EZ859" t="str">
            <v>WA</v>
          </cell>
          <cell r="FA859" t="str">
            <v>Bathroom</v>
          </cell>
          <cell r="FB859">
            <v>1189314.3599999999</v>
          </cell>
          <cell r="FC859">
            <v>112832.38799999999</v>
          </cell>
          <cell r="FI859" t="str">
            <v>WA</v>
          </cell>
          <cell r="FJ859" t="str">
            <v>Kitchen</v>
          </cell>
          <cell r="FK859" t="str">
            <v>EISAx</v>
          </cell>
          <cell r="FL859">
            <v>2478246.5</v>
          </cell>
          <cell r="FS859" t="str">
            <v>WA</v>
          </cell>
          <cell r="FT859" t="str">
            <v>EISAq</v>
          </cell>
          <cell r="FV859">
            <v>1045939.752</v>
          </cell>
          <cell r="GD859" t="str">
            <v>WA</v>
          </cell>
          <cell r="GE859">
            <v>6562176.4479999999</v>
          </cell>
          <cell r="GF859">
            <v>2342274.2400000002</v>
          </cell>
          <cell r="GI859">
            <v>2</v>
          </cell>
          <cell r="GJ859">
            <v>2</v>
          </cell>
          <cell r="GK859" t="str">
            <v>WA</v>
          </cell>
          <cell r="GL859">
            <v>1904.288</v>
          </cell>
          <cell r="GM859" t="str">
            <v>1993-2006</v>
          </cell>
          <cell r="GN859">
            <v>-1</v>
          </cell>
          <cell r="GQ859">
            <v>10888684.506816</v>
          </cell>
          <cell r="GR859">
            <v>2250750.3501440003</v>
          </cell>
          <cell r="GU859" t="str">
            <v>Natural Gas FAF</v>
          </cell>
          <cell r="GX859" t="str">
            <v>Baseboard/Wall/Radiant</v>
          </cell>
          <cell r="GY859" t="str">
            <v>MT</v>
          </cell>
          <cell r="GZ859">
            <v>2130.88647460938</v>
          </cell>
        </row>
        <row r="860">
          <cell r="AD860" t="str">
            <v>OR</v>
          </cell>
          <cell r="AH860" t="str">
            <v>OR</v>
          </cell>
          <cell r="AJ860">
            <v>1612.692</v>
          </cell>
          <cell r="AK860" t="b">
            <v>0</v>
          </cell>
          <cell r="AN860" t="str">
            <v>WA</v>
          </cell>
          <cell r="AO860" t="str">
            <v>Natural Gas FAF</v>
          </cell>
          <cell r="AP860" t="str">
            <v>Pre 1980</v>
          </cell>
          <cell r="AQ860" t="str">
            <v>Crawlspace</v>
          </cell>
          <cell r="AR860">
            <v>1524.76245117188</v>
          </cell>
          <cell r="AU860" t="str">
            <v>No</v>
          </cell>
          <cell r="AV860" t="b">
            <v>1</v>
          </cell>
          <cell r="AX860">
            <v>1965418.7995605534</v>
          </cell>
          <cell r="AY860" t="b">
            <v>0</v>
          </cell>
          <cell r="AZ860">
            <v>666167.19015454315</v>
          </cell>
          <cell r="BA860">
            <v>1</v>
          </cell>
          <cell r="BB860">
            <v>1524.76245117188</v>
          </cell>
          <cell r="BC860">
            <v>1.0000002958965923</v>
          </cell>
          <cell r="BU860" t="str">
            <v>ID</v>
          </cell>
          <cell r="BV860" t="str">
            <v>Pre 1980</v>
          </cell>
          <cell r="BW860" t="str">
            <v>Gas Storage Inside Conditioned Space</v>
          </cell>
          <cell r="BY860">
            <v>1192.4649999999999</v>
          </cell>
          <cell r="BZ860" t="str">
            <v>le55</v>
          </cell>
          <cell r="CF860" t="str">
            <v>Conditioned</v>
          </cell>
          <cell r="CG860">
            <v>1612.692</v>
          </cell>
          <cell r="CH860" t="str">
            <v>OR</v>
          </cell>
          <cell r="CI860" t="str">
            <v>Top-Freezer w/o TTD Ice</v>
          </cell>
          <cell r="CJ860">
            <v>32253.84</v>
          </cell>
          <cell r="CK860" t="b">
            <v>0</v>
          </cell>
          <cell r="CZ860">
            <v>3785.7640000000001</v>
          </cell>
          <cell r="DA860" t="str">
            <v>ID</v>
          </cell>
          <cell r="DC860" t="str">
            <v>Horizontal Axis</v>
          </cell>
          <cell r="DG860" t="str">
            <v>Electric</v>
          </cell>
          <cell r="DH860">
            <v>1904.288</v>
          </cell>
          <cell r="DI860" t="str">
            <v>WA</v>
          </cell>
          <cell r="DL860" t="str">
            <v>Electric</v>
          </cell>
          <cell r="DM860" t="str">
            <v>Electric</v>
          </cell>
          <cell r="DN860">
            <v>8264.9449999999997</v>
          </cell>
          <cell r="DO860" t="str">
            <v>OR</v>
          </cell>
          <cell r="DS860">
            <v>6932.7380000000003</v>
          </cell>
          <cell r="DT860" t="str">
            <v>OR</v>
          </cell>
          <cell r="DU860" t="str">
            <v>lt32</v>
          </cell>
          <cell r="DX860" t="b">
            <v>0</v>
          </cell>
          <cell r="DY860">
            <v>6932.7380000000003</v>
          </cell>
          <cell r="DZ860" t="str">
            <v>OR</v>
          </cell>
          <cell r="EC860" t="str">
            <v>Laptop</v>
          </cell>
          <cell r="ED860">
            <v>2003.7159999999999</v>
          </cell>
          <cell r="EE860" t="str">
            <v>WA</v>
          </cell>
          <cell r="EH860" t="str">
            <v>le20</v>
          </cell>
          <cell r="EI860">
            <v>3785.7640000000001</v>
          </cell>
          <cell r="EJ860" t="str">
            <v>ID</v>
          </cell>
          <cell r="ES860">
            <v>1612.692</v>
          </cell>
          <cell r="ET860" t="str">
            <v>OR</v>
          </cell>
          <cell r="EZ860" t="str">
            <v>WA</v>
          </cell>
          <cell r="FA860" t="str">
            <v>Bedrooms</v>
          </cell>
          <cell r="FB860">
            <v>1113076.26</v>
          </cell>
          <cell r="FC860">
            <v>701390.52</v>
          </cell>
          <cell r="FI860" t="str">
            <v>WA</v>
          </cell>
          <cell r="FJ860" t="str">
            <v>Living Room/Family Room</v>
          </cell>
          <cell r="FK860" t="str">
            <v>EISAnqnx</v>
          </cell>
          <cell r="FL860">
            <v>1586077.7600000002</v>
          </cell>
          <cell r="FS860" t="str">
            <v>WA</v>
          </cell>
          <cell r="FT860" t="str">
            <v>EISAx</v>
          </cell>
          <cell r="FV860">
            <v>240445.91999999998</v>
          </cell>
          <cell r="GD860" t="str">
            <v>OR</v>
          </cell>
          <cell r="GE860">
            <v>1575600.084</v>
          </cell>
          <cell r="GF860">
            <v>1083729.024</v>
          </cell>
          <cell r="GI860">
            <v>1</v>
          </cell>
          <cell r="GJ860">
            <v>2</v>
          </cell>
          <cell r="GK860" t="str">
            <v>OR</v>
          </cell>
          <cell r="GL860">
            <v>1612.692</v>
          </cell>
          <cell r="GN860">
            <v>-1</v>
          </cell>
          <cell r="GQ860">
            <v>8447164.5821759999</v>
          </cell>
          <cell r="GR860">
            <v>929301.66980999988</v>
          </cell>
          <cell r="GU860" t="str">
            <v>Natural Gas FAF</v>
          </cell>
          <cell r="GX860" t="str">
            <v>Baseboard/Wall/Radiant</v>
          </cell>
          <cell r="GY860" t="str">
            <v>ID</v>
          </cell>
          <cell r="GZ860">
            <v>3785.76440429688</v>
          </cell>
        </row>
        <row r="861">
          <cell r="AD861" t="str">
            <v>MT</v>
          </cell>
          <cell r="AH861" t="str">
            <v>MT</v>
          </cell>
          <cell r="AI861" t="str">
            <v>1993-2006</v>
          </cell>
          <cell r="AJ861">
            <v>1144.6790000000001</v>
          </cell>
          <cell r="AK861" t="b">
            <v>1</v>
          </cell>
          <cell r="AN861" t="str">
            <v>OR</v>
          </cell>
          <cell r="AO861" t="str">
            <v>Natural Gas FAF</v>
          </cell>
          <cell r="AP861" t="str">
            <v>Pre 1980</v>
          </cell>
          <cell r="AQ861" t="str">
            <v>Basement</v>
          </cell>
          <cell r="AR861">
            <v>6932.73828125</v>
          </cell>
          <cell r="AU861" t="str">
            <v>No</v>
          </cell>
          <cell r="AV861" t="b">
            <v>1</v>
          </cell>
          <cell r="AX861">
            <v>14420095.625</v>
          </cell>
          <cell r="AY861" t="b">
            <v>0</v>
          </cell>
          <cell r="AZ861">
            <v>5677704.6701953122</v>
          </cell>
          <cell r="BA861">
            <v>1</v>
          </cell>
          <cell r="BB861">
            <v>6932.73828125</v>
          </cell>
          <cell r="BC861">
            <v>1.0000000405683873</v>
          </cell>
          <cell r="BU861" t="str">
            <v>OR</v>
          </cell>
          <cell r="BV861" t="str">
            <v>Pre 1980</v>
          </cell>
          <cell r="BW861" t="str">
            <v>Electric Storage - Inside Conditioned Space</v>
          </cell>
          <cell r="BY861">
            <v>8264.9449999999997</v>
          </cell>
          <cell r="BZ861" t="str">
            <v>le55</v>
          </cell>
          <cell r="CF861" t="str">
            <v>Conditioned</v>
          </cell>
          <cell r="CG861">
            <v>1144.6790000000001</v>
          </cell>
          <cell r="CH861" t="str">
            <v>MT</v>
          </cell>
          <cell r="CI861" t="str">
            <v>Side-by-Side w/o TTD Ice</v>
          </cell>
          <cell r="CJ861">
            <v>28616.975000000002</v>
          </cell>
          <cell r="CK861" t="b">
            <v>0</v>
          </cell>
          <cell r="CZ861">
            <v>1612.692</v>
          </cell>
          <cell r="DA861" t="str">
            <v>OR</v>
          </cell>
          <cell r="DC861" t="str">
            <v>Vertical Axis</v>
          </cell>
          <cell r="DG861" t="str">
            <v>Gas</v>
          </cell>
          <cell r="DH861">
            <v>2079.9929999999999</v>
          </cell>
          <cell r="DI861" t="str">
            <v>WA</v>
          </cell>
          <cell r="DL861" t="str">
            <v>Propane</v>
          </cell>
          <cell r="DM861" t="str">
            <v>Electric</v>
          </cell>
          <cell r="DN861">
            <v>2130.886</v>
          </cell>
          <cell r="DO861" t="str">
            <v>MT</v>
          </cell>
          <cell r="DS861">
            <v>4956.4930000000004</v>
          </cell>
          <cell r="DT861" t="str">
            <v>WA</v>
          </cell>
          <cell r="DU861" t="str">
            <v>lt32</v>
          </cell>
          <cell r="DX861" t="b">
            <v>0</v>
          </cell>
          <cell r="DY861">
            <v>6932.7380000000003</v>
          </cell>
          <cell r="DZ861" t="str">
            <v>OR</v>
          </cell>
          <cell r="EC861" t="str">
            <v>Desktop</v>
          </cell>
          <cell r="ED861">
            <v>2003.7159999999999</v>
          </cell>
          <cell r="EE861" t="str">
            <v>WA</v>
          </cell>
          <cell r="EH861" t="str">
            <v>le20</v>
          </cell>
          <cell r="EI861">
            <v>3785.7640000000001</v>
          </cell>
          <cell r="EJ861" t="str">
            <v>ID</v>
          </cell>
          <cell r="ES861">
            <v>2130.886</v>
          </cell>
          <cell r="ET861" t="str">
            <v>MT</v>
          </cell>
          <cell r="EZ861" t="str">
            <v>WA</v>
          </cell>
          <cell r="FA861" t="str">
            <v>Exterior</v>
          </cell>
          <cell r="FB861">
            <v>477250.50599999999</v>
          </cell>
          <cell r="FC861">
            <v>2049280.128</v>
          </cell>
          <cell r="FI861" t="str">
            <v>WA</v>
          </cell>
          <cell r="FJ861" t="str">
            <v>Living Room/Family Room</v>
          </cell>
          <cell r="FK861" t="str">
            <v>EISAx</v>
          </cell>
          <cell r="FL861">
            <v>1313470.645</v>
          </cell>
          <cell r="FS861" t="str">
            <v>WA</v>
          </cell>
          <cell r="FT861" t="str">
            <v>EISAnqnx</v>
          </cell>
          <cell r="FV861">
            <v>8525167.9600000009</v>
          </cell>
          <cell r="GD861" t="str">
            <v>MT</v>
          </cell>
          <cell r="GE861">
            <v>5391438.0900000008</v>
          </cell>
          <cell r="GF861">
            <v>3491270.95</v>
          </cell>
          <cell r="GI861">
            <v>2</v>
          </cell>
          <cell r="GJ861">
            <v>1</v>
          </cell>
          <cell r="GK861" t="str">
            <v>MT</v>
          </cell>
          <cell r="GL861">
            <v>1144.6790000000001</v>
          </cell>
          <cell r="GM861" t="str">
            <v>1993-2006</v>
          </cell>
          <cell r="GN861">
            <v>-1</v>
          </cell>
          <cell r="GQ861">
            <v>9416870.0613130014</v>
          </cell>
          <cell r="GR861">
            <v>572173.52154500003</v>
          </cell>
          <cell r="GU861" t="str">
            <v>Natural Gas FAF</v>
          </cell>
          <cell r="GX861" t="str">
            <v>None</v>
          </cell>
          <cell r="GY861" t="str">
            <v>WA</v>
          </cell>
          <cell r="GZ861">
            <v>2079.99340820313</v>
          </cell>
        </row>
        <row r="862">
          <cell r="AD862" t="str">
            <v>ID</v>
          </cell>
          <cell r="AH862" t="str">
            <v>ID</v>
          </cell>
          <cell r="AI862" t="str">
            <v>Pre 1980</v>
          </cell>
          <cell r="AJ862">
            <v>3785.7640000000001</v>
          </cell>
          <cell r="AK862" t="b">
            <v>1</v>
          </cell>
          <cell r="AN862" t="str">
            <v>OR</v>
          </cell>
          <cell r="AO862" t="str">
            <v>Baseboard/Wall/Radiant</v>
          </cell>
          <cell r="AP862" t="str">
            <v>Pre 1980</v>
          </cell>
          <cell r="AQ862" t="str">
            <v>Crawlspace</v>
          </cell>
          <cell r="AR862">
            <v>1188.02661132813</v>
          </cell>
          <cell r="AU862" t="str">
            <v>No</v>
          </cell>
          <cell r="AV862" t="b">
            <v>0</v>
          </cell>
          <cell r="AX862">
            <v>2765725.9511718866</v>
          </cell>
          <cell r="AY862" t="b">
            <v>0</v>
          </cell>
          <cell r="AZ862">
            <v>598465.43539001723</v>
          </cell>
          <cell r="BA862" t="str">
            <v/>
          </cell>
          <cell r="BB862" t="str">
            <v/>
          </cell>
          <cell r="BC862">
            <v>0.99999967284256164</v>
          </cell>
          <cell r="BU862" t="str">
            <v>MT</v>
          </cell>
          <cell r="BV862" t="str">
            <v>1993-2006</v>
          </cell>
          <cell r="BW862" t="str">
            <v>Electric Storage - Inside Conditioned Space</v>
          </cell>
          <cell r="BY862">
            <v>2130.886</v>
          </cell>
          <cell r="BZ862" t="str">
            <v>le55</v>
          </cell>
          <cell r="CF862" t="str">
            <v>Conditioned</v>
          </cell>
          <cell r="CG862">
            <v>2130.886</v>
          </cell>
          <cell r="CH862" t="str">
            <v>MT</v>
          </cell>
          <cell r="CI862" t="str">
            <v>Top-Freezer w/o TTD Ice</v>
          </cell>
          <cell r="CJ862">
            <v>55403.036</v>
          </cell>
          <cell r="CK862" t="b">
            <v>0</v>
          </cell>
          <cell r="CZ862">
            <v>8264.9449999999997</v>
          </cell>
          <cell r="DA862" t="str">
            <v>OR</v>
          </cell>
          <cell r="DC862" t="str">
            <v>Horizontal Axis</v>
          </cell>
          <cell r="DG862" t="str">
            <v>Electric</v>
          </cell>
          <cell r="DH862">
            <v>1904.288</v>
          </cell>
          <cell r="DI862" t="str">
            <v>WA</v>
          </cell>
          <cell r="DL862" t="str">
            <v>Electric</v>
          </cell>
          <cell r="DM862" t="str">
            <v>Electric</v>
          </cell>
          <cell r="DN862">
            <v>2130.886</v>
          </cell>
          <cell r="DO862" t="str">
            <v>MT</v>
          </cell>
          <cell r="DS862">
            <v>1188.027</v>
          </cell>
          <cell r="DT862" t="str">
            <v>OR</v>
          </cell>
          <cell r="DU862" t="str">
            <v>lt32</v>
          </cell>
          <cell r="DX862" t="b">
            <v>1</v>
          </cell>
          <cell r="DY862">
            <v>6932.7380000000003</v>
          </cell>
          <cell r="DZ862" t="str">
            <v>OR</v>
          </cell>
          <cell r="EC862" t="str">
            <v>Laptop</v>
          </cell>
          <cell r="ED862">
            <v>2003.7159999999999</v>
          </cell>
          <cell r="EE862" t="str">
            <v>WA</v>
          </cell>
          <cell r="EH862" t="str">
            <v>le20</v>
          </cell>
          <cell r="EI862">
            <v>2079.9929999999999</v>
          </cell>
          <cell r="EJ862" t="str">
            <v>WA</v>
          </cell>
          <cell r="ES862">
            <v>3785.7640000000001</v>
          </cell>
          <cell r="ET862" t="str">
            <v>ID</v>
          </cell>
          <cell r="EZ862" t="str">
            <v>WA</v>
          </cell>
          <cell r="FA862" t="str">
            <v>Garage</v>
          </cell>
          <cell r="FB862">
            <v>190595.25</v>
          </cell>
          <cell r="FC862">
            <v>466577.17199999996</v>
          </cell>
          <cell r="FI862" t="str">
            <v>WA</v>
          </cell>
          <cell r="FJ862" t="str">
            <v>Other</v>
          </cell>
          <cell r="FK862" t="str">
            <v>EISAnqnx</v>
          </cell>
          <cell r="FL862">
            <v>3271285.3800000004</v>
          </cell>
          <cell r="FS862" t="str">
            <v>WA</v>
          </cell>
          <cell r="FT862" t="str">
            <v>EISAq</v>
          </cell>
          <cell r="FV862">
            <v>1214340.7850000001</v>
          </cell>
          <cell r="GD862" t="str">
            <v>ID</v>
          </cell>
          <cell r="GE862">
            <v>7011234.9280000003</v>
          </cell>
          <cell r="GF862">
            <v>7692672.4479999999</v>
          </cell>
          <cell r="GI862">
            <v>2</v>
          </cell>
          <cell r="GJ862">
            <v>1</v>
          </cell>
          <cell r="GK862" t="str">
            <v>ID</v>
          </cell>
          <cell r="GL862">
            <v>3785.7640000000001</v>
          </cell>
          <cell r="GM862" t="str">
            <v>Pre 1980</v>
          </cell>
          <cell r="GN862">
            <v>0</v>
          </cell>
          <cell r="GQ862">
            <v>25862719.341008</v>
          </cell>
          <cell r="GR862">
            <v>2514457.1267500003</v>
          </cell>
          <cell r="GU862" t="str">
            <v>Wood</v>
          </cell>
          <cell r="GX862" t="str">
            <v>None</v>
          </cell>
          <cell r="GY862" t="str">
            <v>MT</v>
          </cell>
          <cell r="GZ862">
            <v>1144.67944335938</v>
          </cell>
        </row>
        <row r="863">
          <cell r="AD863" t="str">
            <v>WA</v>
          </cell>
          <cell r="AH863" t="str">
            <v>WA</v>
          </cell>
          <cell r="AI863" t="str">
            <v>Pre 1980</v>
          </cell>
          <cell r="AJ863">
            <v>2079.9929999999999</v>
          </cell>
          <cell r="AK863" t="b">
            <v>1</v>
          </cell>
          <cell r="AN863" t="str">
            <v>OR</v>
          </cell>
          <cell r="AO863" t="str">
            <v>Baseboard/Wall/Radiant</v>
          </cell>
          <cell r="AP863" t="str">
            <v>Pre 1980</v>
          </cell>
          <cell r="AQ863" t="str">
            <v>Crawlspace</v>
          </cell>
          <cell r="AR863">
            <v>1188.02661132813</v>
          </cell>
          <cell r="AU863" t="str">
            <v>No</v>
          </cell>
          <cell r="AV863" t="b">
            <v>1</v>
          </cell>
          <cell r="AX863">
            <v>2765725.9511718866</v>
          </cell>
          <cell r="AY863" t="b">
            <v>0</v>
          </cell>
          <cell r="AZ863">
            <v>598465.43539001723</v>
          </cell>
          <cell r="BA863">
            <v>1</v>
          </cell>
          <cell r="BB863">
            <v>1188.02661132813</v>
          </cell>
          <cell r="BC863">
            <v>0.99999967284256164</v>
          </cell>
          <cell r="BU863" t="str">
            <v>MT</v>
          </cell>
          <cell r="BV863" t="str">
            <v>Pre 1980</v>
          </cell>
          <cell r="BW863" t="str">
            <v>Electric Storage - Inside Conditioned Space</v>
          </cell>
          <cell r="BY863">
            <v>2130.886</v>
          </cell>
          <cell r="BZ863" t="str">
            <v>le55</v>
          </cell>
          <cell r="CF863" t="str">
            <v>Conditioned</v>
          </cell>
          <cell r="CG863">
            <v>1612.692</v>
          </cell>
          <cell r="CH863" t="str">
            <v>OR</v>
          </cell>
          <cell r="CI863" t="str">
            <v>Top-Freezer w/o TTD Ice</v>
          </cell>
          <cell r="CJ863">
            <v>35479.224000000002</v>
          </cell>
          <cell r="CK863" t="b">
            <v>0</v>
          </cell>
          <cell r="CZ863">
            <v>2130.886</v>
          </cell>
          <cell r="DA863" t="str">
            <v>MT</v>
          </cell>
          <cell r="DC863" t="str">
            <v>Horizontal Axis</v>
          </cell>
          <cell r="DG863" t="str">
            <v>Electric</v>
          </cell>
          <cell r="DH863">
            <v>3785.7640000000001</v>
          </cell>
          <cell r="DI863" t="str">
            <v>ID</v>
          </cell>
          <cell r="DL863" t="str">
            <v>Gas</v>
          </cell>
          <cell r="DM863" t="str">
            <v>Electric</v>
          </cell>
          <cell r="DN863">
            <v>1612.692</v>
          </cell>
          <cell r="DO863" t="str">
            <v>OR</v>
          </cell>
          <cell r="DS863">
            <v>6932.7380000000003</v>
          </cell>
          <cell r="DT863" t="str">
            <v>OR</v>
          </cell>
          <cell r="DU863" t="str">
            <v>32to46</v>
          </cell>
          <cell r="DX863" t="b">
            <v>0</v>
          </cell>
          <cell r="DY863">
            <v>4956.4930000000004</v>
          </cell>
          <cell r="DZ863" t="str">
            <v>WA</v>
          </cell>
          <cell r="EC863" t="str">
            <v>Desktop</v>
          </cell>
          <cell r="ED863">
            <v>2003.7159999999999</v>
          </cell>
          <cell r="EE863" t="str">
            <v>WA</v>
          </cell>
          <cell r="EH863" t="str">
            <v>gt20</v>
          </cell>
          <cell r="EI863">
            <v>2130.886</v>
          </cell>
          <cell r="EJ863" t="str">
            <v>MT</v>
          </cell>
          <cell r="ES863">
            <v>1612.692</v>
          </cell>
          <cell r="ET863" t="str">
            <v>OR</v>
          </cell>
          <cell r="EZ863" t="str">
            <v>WA</v>
          </cell>
          <cell r="FA863" t="str">
            <v>Kitchen</v>
          </cell>
          <cell r="FB863">
            <v>487923.83999999997</v>
          </cell>
          <cell r="FC863">
            <v>274457.15999999997</v>
          </cell>
          <cell r="FI863" t="str">
            <v>WA</v>
          </cell>
          <cell r="FJ863" t="str">
            <v>Other</v>
          </cell>
          <cell r="FK863" t="str">
            <v>EISAq</v>
          </cell>
          <cell r="FL863">
            <v>128868.81800000001</v>
          </cell>
          <cell r="FS863" t="str">
            <v>WA</v>
          </cell>
          <cell r="FT863" t="str">
            <v>EISAx</v>
          </cell>
          <cell r="FV863">
            <v>1214340.7850000001</v>
          </cell>
          <cell r="GD863" t="str">
            <v>WA</v>
          </cell>
          <cell r="GE863">
            <v>1740954.1410000001</v>
          </cell>
          <cell r="GF863">
            <v>3927026.784</v>
          </cell>
          <cell r="GI863">
            <v>1</v>
          </cell>
          <cell r="GJ863">
            <v>1</v>
          </cell>
          <cell r="GK863" t="str">
            <v>WA</v>
          </cell>
          <cell r="GL863">
            <v>2079.9929999999999</v>
          </cell>
          <cell r="GM863" t="str">
            <v>Pre 1980</v>
          </cell>
          <cell r="GN863">
            <v>0</v>
          </cell>
          <cell r="GQ863">
            <v>10608172.2993</v>
          </cell>
          <cell r="GR863">
            <v>1120221.8300100002</v>
          </cell>
          <cell r="GU863" t="str">
            <v>Natural Gas Other</v>
          </cell>
          <cell r="GX863" t="str">
            <v>None</v>
          </cell>
          <cell r="GY863" t="str">
            <v>MT</v>
          </cell>
          <cell r="GZ863">
            <v>2130.88647460938</v>
          </cell>
        </row>
        <row r="864">
          <cell r="AD864" t="str">
            <v>ID</v>
          </cell>
          <cell r="AH864" t="str">
            <v>ID</v>
          </cell>
          <cell r="AI864" t="str">
            <v>Pre 1980</v>
          </cell>
          <cell r="AJ864">
            <v>1192.4649999999999</v>
          </cell>
          <cell r="AK864" t="b">
            <v>1</v>
          </cell>
          <cell r="AN864" t="str">
            <v>WA</v>
          </cell>
          <cell r="AO864" t="str">
            <v>Natural Gas FAF</v>
          </cell>
          <cell r="AP864" t="str">
            <v>Pre 1980</v>
          </cell>
          <cell r="AQ864" t="str">
            <v>Crawlspace</v>
          </cell>
          <cell r="AR864">
            <v>780.39023091473905</v>
          </cell>
          <cell r="AU864" t="str">
            <v>No</v>
          </cell>
          <cell r="AV864" t="b">
            <v>1</v>
          </cell>
          <cell r="AX864">
            <v>1812066.1161840241</v>
          </cell>
          <cell r="AY864" t="b">
            <v>0</v>
          </cell>
          <cell r="AZ864">
            <v>431968.31197191222</v>
          </cell>
          <cell r="BA864">
            <v>0.51181102362204711</v>
          </cell>
          <cell r="BB864">
            <v>780.39023091473905</v>
          </cell>
          <cell r="BC864">
            <v>0.51181117506518337</v>
          </cell>
          <cell r="BU864" t="str">
            <v>OR</v>
          </cell>
          <cell r="BV864" t="str">
            <v>1993-2006</v>
          </cell>
          <cell r="BW864" t="str">
            <v>Gas Storage Outside Conditioned Space</v>
          </cell>
          <cell r="BY864">
            <v>1612.692</v>
          </cell>
          <cell r="BZ864" t="str">
            <v>le55</v>
          </cell>
          <cell r="CF864" t="str">
            <v>Conditioned</v>
          </cell>
          <cell r="CG864">
            <v>1904.288</v>
          </cell>
          <cell r="CH864" t="str">
            <v>WA</v>
          </cell>
          <cell r="CI864" t="str">
            <v>Top-Freezer w/o TTD Ice</v>
          </cell>
          <cell r="CJ864">
            <v>36181.472000000002</v>
          </cell>
          <cell r="CK864" t="b">
            <v>0</v>
          </cell>
          <cell r="CZ864">
            <v>1904.288</v>
          </cell>
          <cell r="DA864" t="str">
            <v>WA</v>
          </cell>
          <cell r="DC864" t="str">
            <v>Vertical Axis</v>
          </cell>
          <cell r="DG864" t="str">
            <v>Electric</v>
          </cell>
          <cell r="DH864">
            <v>1612.692</v>
          </cell>
          <cell r="DI864" t="str">
            <v>OR</v>
          </cell>
          <cell r="DL864" t="str">
            <v>Electric</v>
          </cell>
          <cell r="DM864" t="str">
            <v>Electric</v>
          </cell>
          <cell r="DN864">
            <v>1612.692</v>
          </cell>
          <cell r="DO864" t="str">
            <v>OR</v>
          </cell>
          <cell r="DS864">
            <v>1524.7619999999999</v>
          </cell>
          <cell r="DT864" t="str">
            <v>WA</v>
          </cell>
          <cell r="DU864" t="str">
            <v>lt32</v>
          </cell>
          <cell r="DX864" t="b">
            <v>0</v>
          </cell>
          <cell r="DY864">
            <v>4956.4930000000004</v>
          </cell>
          <cell r="DZ864" t="str">
            <v>WA</v>
          </cell>
          <cell r="EC864" t="str">
            <v>Desktop</v>
          </cell>
          <cell r="ED864">
            <v>4956.4930000000004</v>
          </cell>
          <cell r="EE864" t="str">
            <v>WA</v>
          </cell>
          <cell r="EH864" t="str">
            <v>le20</v>
          </cell>
          <cell r="EI864">
            <v>12271.31</v>
          </cell>
          <cell r="EJ864" t="str">
            <v>WA</v>
          </cell>
          <cell r="ES864">
            <v>1904.288</v>
          </cell>
          <cell r="ET864" t="str">
            <v>WA</v>
          </cell>
          <cell r="EZ864" t="str">
            <v>WA</v>
          </cell>
          <cell r="FA864" t="str">
            <v>Living Room/Family Room</v>
          </cell>
          <cell r="FB864">
            <v>678519.09</v>
          </cell>
          <cell r="FC864">
            <v>748658.14199999999</v>
          </cell>
          <cell r="FI864" t="str">
            <v>WA</v>
          </cell>
          <cell r="FJ864" t="str">
            <v>Other</v>
          </cell>
          <cell r="FK864" t="str">
            <v>EISAx</v>
          </cell>
          <cell r="FL864">
            <v>2527811.4300000002</v>
          </cell>
          <cell r="FS864" t="str">
            <v>WA</v>
          </cell>
          <cell r="FT864" t="str">
            <v>EISAnqnx</v>
          </cell>
          <cell r="FV864">
            <v>921709.36</v>
          </cell>
          <cell r="GD864" t="str">
            <v>ID</v>
          </cell>
          <cell r="GE864">
            <v>3745532.5649999999</v>
          </cell>
          <cell r="GF864">
            <v>2337231.4</v>
          </cell>
          <cell r="GI864">
            <v>3</v>
          </cell>
          <cell r="GJ864">
            <v>1</v>
          </cell>
          <cell r="GK864" t="str">
            <v>ID</v>
          </cell>
          <cell r="GL864">
            <v>1192.4649999999999</v>
          </cell>
          <cell r="GM864" t="str">
            <v>Pre 1980</v>
          </cell>
          <cell r="GN864">
            <v>-1</v>
          </cell>
          <cell r="GQ864">
            <v>9757895.7813300006</v>
          </cell>
          <cell r="GR864">
            <v>834808.97254999995</v>
          </cell>
          <cell r="GU864" t="str">
            <v>Natural Gas Other</v>
          </cell>
          <cell r="GX864" t="str">
            <v>Baseboard/Wall/Radiant</v>
          </cell>
          <cell r="GY864" t="str">
            <v>ID</v>
          </cell>
          <cell r="GZ864">
            <v>1192.46508789063</v>
          </cell>
        </row>
        <row r="865">
          <cell r="AD865" t="str">
            <v>WA</v>
          </cell>
          <cell r="AH865" t="str">
            <v>WA</v>
          </cell>
          <cell r="AI865" t="str">
            <v>Pre 1980</v>
          </cell>
          <cell r="AJ865">
            <v>1904.288</v>
          </cell>
          <cell r="AK865" t="b">
            <v>1</v>
          </cell>
          <cell r="AN865" t="str">
            <v>WA</v>
          </cell>
          <cell r="AO865" t="str">
            <v>Natural Gas FAF</v>
          </cell>
          <cell r="AP865" t="str">
            <v>Pre 1980</v>
          </cell>
          <cell r="AQ865" t="str">
            <v>Basement</v>
          </cell>
          <cell r="AR865">
            <v>744.37222025713595</v>
          </cell>
          <cell r="AU865" t="str">
            <v>No</v>
          </cell>
          <cell r="AV865" t="b">
            <v>1</v>
          </cell>
          <cell r="AX865">
            <v>1728432.2954370696</v>
          </cell>
          <cell r="AY865" t="b">
            <v>0</v>
          </cell>
          <cell r="AZ865">
            <v>412031.31295782409</v>
          </cell>
          <cell r="BA865">
            <v>0.48818897637795283</v>
          </cell>
          <cell r="BB865">
            <v>744.37222025713595</v>
          </cell>
          <cell r="BC865">
            <v>0.48818912083140581</v>
          </cell>
          <cell r="BU865" t="str">
            <v>OR</v>
          </cell>
          <cell r="BV865" t="str">
            <v>1993-2006</v>
          </cell>
          <cell r="BW865" t="str">
            <v>Gas Storage Outside Conditioned Space</v>
          </cell>
          <cell r="BY865">
            <v>1612.692</v>
          </cell>
          <cell r="BZ865" t="str">
            <v>le55</v>
          </cell>
          <cell r="CF865" t="str">
            <v>Conditioned</v>
          </cell>
          <cell r="CG865">
            <v>2130.886</v>
          </cell>
          <cell r="CH865" t="str">
            <v>MT</v>
          </cell>
          <cell r="CI865" t="str">
            <v>Side-by-Side w/ TTD Ice</v>
          </cell>
          <cell r="CJ865">
            <v>55403.036</v>
          </cell>
          <cell r="CK865" t="b">
            <v>0</v>
          </cell>
          <cell r="CZ865">
            <v>3785.7640000000001</v>
          </cell>
          <cell r="DA865" t="str">
            <v>ID</v>
          </cell>
          <cell r="DC865" t="str">
            <v>Vertical Axis</v>
          </cell>
          <cell r="DG865" t="str">
            <v>Electric</v>
          </cell>
          <cell r="DH865">
            <v>8264.9449999999997</v>
          </cell>
          <cell r="DI865" t="str">
            <v>OR</v>
          </cell>
          <cell r="DL865" t="str">
            <v>Electric</v>
          </cell>
          <cell r="DM865" t="str">
            <v>Electric</v>
          </cell>
          <cell r="DN865">
            <v>3785.7640000000001</v>
          </cell>
          <cell r="DO865" t="str">
            <v>ID</v>
          </cell>
          <cell r="DS865">
            <v>1524.7619999999999</v>
          </cell>
          <cell r="DT865" t="str">
            <v>WA</v>
          </cell>
          <cell r="DU865" t="str">
            <v>32to46</v>
          </cell>
          <cell r="DX865" t="b">
            <v>1</v>
          </cell>
          <cell r="DY865">
            <v>4956.4930000000004</v>
          </cell>
          <cell r="DZ865" t="str">
            <v>WA</v>
          </cell>
          <cell r="EC865" t="str">
            <v>Desktop</v>
          </cell>
          <cell r="ED865">
            <v>4956.4930000000004</v>
          </cell>
          <cell r="EE865" t="str">
            <v>WA</v>
          </cell>
          <cell r="EH865" t="str">
            <v>gt20</v>
          </cell>
          <cell r="EI865">
            <v>12271.31</v>
          </cell>
          <cell r="EJ865" t="str">
            <v>WA</v>
          </cell>
          <cell r="ES865">
            <v>4360.1880000000001</v>
          </cell>
          <cell r="ET865" t="str">
            <v>WA</v>
          </cell>
          <cell r="EZ865" t="str">
            <v>WA</v>
          </cell>
          <cell r="FA865" t="str">
            <v>Other</v>
          </cell>
          <cell r="FB865">
            <v>365942.88</v>
          </cell>
          <cell r="FC865">
            <v>102159.05399999999</v>
          </cell>
          <cell r="FI865" t="str">
            <v>WA</v>
          </cell>
          <cell r="FJ865" t="str">
            <v>Bathroom</v>
          </cell>
          <cell r="FK865" t="str">
            <v>EISAnqnx</v>
          </cell>
          <cell r="FL865">
            <v>527289.84</v>
          </cell>
          <cell r="FS865" t="str">
            <v>WA</v>
          </cell>
          <cell r="FT865" t="str">
            <v>EISAq</v>
          </cell>
          <cell r="FV865">
            <v>1090021.504</v>
          </cell>
          <cell r="GD865" t="str">
            <v>WA</v>
          </cell>
          <cell r="GE865">
            <v>5448167.9680000003</v>
          </cell>
          <cell r="GF865">
            <v>4189433.6</v>
          </cell>
          <cell r="GI865">
            <v>2</v>
          </cell>
          <cell r="GJ865">
            <v>3</v>
          </cell>
          <cell r="GK865" t="str">
            <v>WA</v>
          </cell>
          <cell r="GL865">
            <v>1904.288</v>
          </cell>
          <cell r="GM865" t="str">
            <v>Pre 1980</v>
          </cell>
          <cell r="GN865">
            <v>-1</v>
          </cell>
          <cell r="GQ865">
            <v>12424170.954144001</v>
          </cell>
          <cell r="GR865">
            <v>1518641.11568</v>
          </cell>
          <cell r="GU865" t="str">
            <v>Natural Gas FAF</v>
          </cell>
          <cell r="GX865" t="str">
            <v>Wood</v>
          </cell>
          <cell r="GY865" t="str">
            <v>ID</v>
          </cell>
          <cell r="GZ865">
            <v>3785.76440429688</v>
          </cell>
        </row>
        <row r="866">
          <cell r="AD866" t="str">
            <v>WA</v>
          </cell>
          <cell r="AH866" t="str">
            <v>WA</v>
          </cell>
          <cell r="AI866" t="str">
            <v>Pre 1980</v>
          </cell>
          <cell r="AJ866">
            <v>2079.9929999999999</v>
          </cell>
          <cell r="AK866" t="b">
            <v>1</v>
          </cell>
          <cell r="AN866" t="str">
            <v>WA</v>
          </cell>
          <cell r="AO866" t="str">
            <v>Wood</v>
          </cell>
          <cell r="AP866" t="str">
            <v>1980-1992</v>
          </cell>
          <cell r="AQ866" t="str">
            <v>Crawlspace</v>
          </cell>
          <cell r="AR866">
            <v>2003.71557617188</v>
          </cell>
          <cell r="AU866" t="str">
            <v>No</v>
          </cell>
          <cell r="AV866" t="b">
            <v>1</v>
          </cell>
          <cell r="AX866">
            <v>4005427.4367675879</v>
          </cell>
          <cell r="AY866" t="b">
            <v>0</v>
          </cell>
          <cell r="AZ866">
            <v>1037787.6143116237</v>
          </cell>
          <cell r="BA866">
            <v>1</v>
          </cell>
          <cell r="BB866">
            <v>1001.85778808594</v>
          </cell>
          <cell r="BC866">
            <v>0.99999978847894622</v>
          </cell>
          <cell r="BU866" t="str">
            <v>OR</v>
          </cell>
          <cell r="BV866" t="str">
            <v>Pre 1980</v>
          </cell>
          <cell r="BW866" t="str">
            <v>Electric Storage - Inside Conditioned Space</v>
          </cell>
          <cell r="BY866">
            <v>1612.692</v>
          </cell>
          <cell r="BZ866" t="str">
            <v>le55</v>
          </cell>
          <cell r="CF866" t="str">
            <v>Conditioned</v>
          </cell>
          <cell r="CG866">
            <v>2130.886</v>
          </cell>
          <cell r="CH866" t="str">
            <v>MT</v>
          </cell>
          <cell r="CI866" t="str">
            <v>Top-Freezer w/o TTD Ice</v>
          </cell>
          <cell r="CJ866">
            <v>40486.834000000003</v>
          </cell>
          <cell r="CK866" t="b">
            <v>0</v>
          </cell>
          <cell r="CZ866">
            <v>2079.9929999999999</v>
          </cell>
          <cell r="DA866" t="str">
            <v>WA</v>
          </cell>
          <cell r="DC866" t="str">
            <v>Vertical Axis</v>
          </cell>
          <cell r="DG866" t="str">
            <v>Electric</v>
          </cell>
          <cell r="DH866">
            <v>2130.886</v>
          </cell>
          <cell r="DI866" t="str">
            <v>MT</v>
          </cell>
          <cell r="DL866" t="str">
            <v>Electric</v>
          </cell>
          <cell r="DM866" t="str">
            <v>Electric</v>
          </cell>
          <cell r="DN866">
            <v>1904.288</v>
          </cell>
          <cell r="DO866" t="str">
            <v>WA</v>
          </cell>
          <cell r="DS866">
            <v>2003.7159999999999</v>
          </cell>
          <cell r="DT866" t="str">
            <v>WA</v>
          </cell>
          <cell r="DU866" t="str">
            <v>lt32</v>
          </cell>
          <cell r="DX866" t="b">
            <v>0</v>
          </cell>
          <cell r="DY866">
            <v>1464.694</v>
          </cell>
          <cell r="DZ866" t="str">
            <v>WA</v>
          </cell>
          <cell r="EC866" t="str">
            <v>Laptop</v>
          </cell>
          <cell r="ED866">
            <v>2003.7159999999999</v>
          </cell>
          <cell r="EE866" t="str">
            <v>WA</v>
          </cell>
          <cell r="EH866" t="str">
            <v>gt20</v>
          </cell>
          <cell r="EI866">
            <v>12271.31</v>
          </cell>
          <cell r="EJ866" t="str">
            <v>WA</v>
          </cell>
          <cell r="ES866">
            <v>2079.9929999999999</v>
          </cell>
          <cell r="ET866" t="str">
            <v>WA</v>
          </cell>
          <cell r="EZ866" t="str">
            <v>WA</v>
          </cell>
          <cell r="FA866" t="str">
            <v>Bathroom</v>
          </cell>
          <cell r="FB866">
            <v>480891.83999999997</v>
          </cell>
          <cell r="FC866">
            <v>130241.54</v>
          </cell>
          <cell r="FI866" t="str">
            <v>WA</v>
          </cell>
          <cell r="FJ866" t="str">
            <v>Bathroom</v>
          </cell>
          <cell r="FK866" t="str">
            <v>EISAx</v>
          </cell>
          <cell r="FL866">
            <v>292938.8</v>
          </cell>
          <cell r="FS866" t="str">
            <v>WA</v>
          </cell>
          <cell r="FT866" t="str">
            <v>EISAx</v>
          </cell>
          <cell r="FV866">
            <v>490910.42</v>
          </cell>
          <cell r="GD866" t="str">
            <v>WA</v>
          </cell>
          <cell r="GE866">
            <v>6135979.3499999996</v>
          </cell>
          <cell r="GF866">
            <v>5243662.3530000001</v>
          </cell>
          <cell r="GI866">
            <v>1</v>
          </cell>
          <cell r="GJ866">
            <v>1</v>
          </cell>
          <cell r="GK866" t="str">
            <v>WA</v>
          </cell>
          <cell r="GL866">
            <v>2079.9929999999999</v>
          </cell>
          <cell r="GM866" t="str">
            <v>Pre 1980</v>
          </cell>
          <cell r="GN866">
            <v>-1</v>
          </cell>
          <cell r="GQ866">
            <v>11111224.846329</v>
          </cell>
          <cell r="GR866">
            <v>193803.347775</v>
          </cell>
          <cell r="GU866" t="str">
            <v>Baseboard/Wall/Radiant</v>
          </cell>
          <cell r="GX866" t="str">
            <v>Baseboard/Wall/Radiant</v>
          </cell>
          <cell r="GY866" t="str">
            <v>WA</v>
          </cell>
          <cell r="GZ866">
            <v>1904.28771972656</v>
          </cell>
        </row>
        <row r="867">
          <cell r="AD867" t="str">
            <v>WA</v>
          </cell>
          <cell r="AH867" t="str">
            <v>WA</v>
          </cell>
          <cell r="AI867" t="str">
            <v>1993-2006</v>
          </cell>
          <cell r="AJ867">
            <v>1904.288</v>
          </cell>
          <cell r="AK867" t="b">
            <v>1</v>
          </cell>
          <cell r="AN867" t="str">
            <v>WA</v>
          </cell>
          <cell r="AO867" t="str">
            <v>Baseboard/Wall/Radiant</v>
          </cell>
          <cell r="AP867" t="str">
            <v>1980-1992</v>
          </cell>
          <cell r="AQ867" t="str">
            <v>Crawlspace</v>
          </cell>
          <cell r="AR867">
            <v>2003.71557617188</v>
          </cell>
          <cell r="AU867" t="str">
            <v>No</v>
          </cell>
          <cell r="AV867" t="b">
            <v>1</v>
          </cell>
          <cell r="AX867">
            <v>4005427.4367675879</v>
          </cell>
          <cell r="AY867" t="b">
            <v>0</v>
          </cell>
          <cell r="AZ867">
            <v>1037787.6143116237</v>
          </cell>
          <cell r="BA867">
            <v>1</v>
          </cell>
          <cell r="BB867">
            <v>1001.85778808594</v>
          </cell>
          <cell r="BC867">
            <v>0.99999978847894622</v>
          </cell>
          <cell r="BU867" t="str">
            <v>ID</v>
          </cell>
          <cell r="BV867" t="str">
            <v>Pre 1980</v>
          </cell>
          <cell r="BW867" t="str">
            <v>Electric Storage - Inside Conditioned Space</v>
          </cell>
          <cell r="BY867">
            <v>3785.7640000000001</v>
          </cell>
          <cell r="BZ867" t="str">
            <v>le55</v>
          </cell>
          <cell r="CF867" t="str">
            <v>Conditioned</v>
          </cell>
          <cell r="CG867">
            <v>1925.059</v>
          </cell>
          <cell r="CH867" t="str">
            <v>OR</v>
          </cell>
          <cell r="CI867" t="str">
            <v>Top-Freezer w/o TTD Ice</v>
          </cell>
          <cell r="CJ867">
            <v>40426.239000000001</v>
          </cell>
          <cell r="CK867" t="b">
            <v>0</v>
          </cell>
          <cell r="CZ867">
            <v>1144.6790000000001</v>
          </cell>
          <cell r="DA867" t="str">
            <v>MT</v>
          </cell>
          <cell r="DC867" t="str">
            <v>Vertical Axis</v>
          </cell>
          <cell r="DG867" t="str">
            <v>Electric</v>
          </cell>
          <cell r="DH867">
            <v>1904.288</v>
          </cell>
          <cell r="DI867" t="str">
            <v>WA</v>
          </cell>
          <cell r="DL867" t="str">
            <v>Electric</v>
          </cell>
          <cell r="DM867" t="str">
            <v>Electric</v>
          </cell>
          <cell r="DN867">
            <v>2130.886</v>
          </cell>
          <cell r="DO867" t="str">
            <v>MT</v>
          </cell>
          <cell r="DS867">
            <v>2003.7159999999999</v>
          </cell>
          <cell r="DT867" t="str">
            <v>WA</v>
          </cell>
          <cell r="DU867" t="str">
            <v>lt32</v>
          </cell>
          <cell r="DX867" t="b">
            <v>0</v>
          </cell>
          <cell r="DY867">
            <v>4956.4930000000004</v>
          </cell>
          <cell r="DZ867" t="str">
            <v>WA</v>
          </cell>
          <cell r="EC867" t="str">
            <v>Laptop</v>
          </cell>
          <cell r="ED867">
            <v>2003.7159999999999</v>
          </cell>
          <cell r="EE867" t="str">
            <v>WA</v>
          </cell>
          <cell r="EH867" t="str">
            <v>le20</v>
          </cell>
          <cell r="EI867">
            <v>3785.7640000000001</v>
          </cell>
          <cell r="EJ867" t="str">
            <v>ID</v>
          </cell>
          <cell r="ES867">
            <v>3785.7640000000001</v>
          </cell>
          <cell r="ET867" t="str">
            <v>ID</v>
          </cell>
          <cell r="EZ867" t="str">
            <v>WA</v>
          </cell>
          <cell r="FA867" t="str">
            <v>Bedrooms</v>
          </cell>
          <cell r="FB867">
            <v>80148.639999999999</v>
          </cell>
          <cell r="FC867">
            <v>350650.3</v>
          </cell>
          <cell r="FI867" t="str">
            <v>WA</v>
          </cell>
          <cell r="FJ867" t="str">
            <v>Bedrooms</v>
          </cell>
          <cell r="FK867" t="str">
            <v>EISAnqnx</v>
          </cell>
          <cell r="FL867">
            <v>410114.32</v>
          </cell>
          <cell r="FS867" t="str">
            <v>WA</v>
          </cell>
          <cell r="FT867" t="str">
            <v>EISAnqnx</v>
          </cell>
          <cell r="FV867">
            <v>1982190.5999999999</v>
          </cell>
          <cell r="GD867" t="str">
            <v>WA</v>
          </cell>
          <cell r="GE867">
            <v>3945684.736</v>
          </cell>
          <cell r="GF867">
            <v>3534358.5279999999</v>
          </cell>
          <cell r="GI867">
            <v>1</v>
          </cell>
          <cell r="GJ867">
            <v>3</v>
          </cell>
          <cell r="GK867" t="str">
            <v>WA</v>
          </cell>
          <cell r="GL867">
            <v>1904.288</v>
          </cell>
          <cell r="GM867" t="str">
            <v>1993-2006</v>
          </cell>
          <cell r="GN867">
            <v>-1</v>
          </cell>
          <cell r="GQ867">
            <v>11185448.748736</v>
          </cell>
          <cell r="GR867">
            <v>2427085.5146560003</v>
          </cell>
          <cell r="GU867" t="str">
            <v>Baseboard/Wall/Radiant</v>
          </cell>
          <cell r="GX867" t="str">
            <v>None</v>
          </cell>
          <cell r="GY867" t="str">
            <v>WA</v>
          </cell>
          <cell r="GZ867">
            <v>2079.99340820313</v>
          </cell>
        </row>
        <row r="868">
          <cell r="AD868" t="str">
            <v>ID</v>
          </cell>
          <cell r="AH868" t="str">
            <v>ID</v>
          </cell>
          <cell r="AI868" t="str">
            <v>Pre 1980</v>
          </cell>
          <cell r="AJ868">
            <v>3785.7640000000001</v>
          </cell>
          <cell r="AK868" t="b">
            <v>1</v>
          </cell>
          <cell r="AN868" t="str">
            <v>WA</v>
          </cell>
          <cell r="AO868" t="str">
            <v>Baseboard/Wall/Radiant</v>
          </cell>
          <cell r="AP868" t="str">
            <v>1980-1992</v>
          </cell>
          <cell r="AQ868" t="str">
            <v>Crawlspace</v>
          </cell>
          <cell r="AR868">
            <v>2003.71557617188</v>
          </cell>
          <cell r="AU868" t="str">
            <v>No</v>
          </cell>
          <cell r="AV868" t="b">
            <v>0</v>
          </cell>
          <cell r="AX868">
            <v>4005427.4367675879</v>
          </cell>
          <cell r="AY868" t="b">
            <v>0</v>
          </cell>
          <cell r="AZ868">
            <v>1037787.6143116237</v>
          </cell>
          <cell r="BA868" t="str">
            <v/>
          </cell>
          <cell r="BB868" t="str">
            <v/>
          </cell>
          <cell r="BC868">
            <v>0.99999978847894622</v>
          </cell>
          <cell r="BU868" t="str">
            <v>WA</v>
          </cell>
          <cell r="BV868" t="str">
            <v>Pre 1980</v>
          </cell>
          <cell r="BW868" t="str">
            <v>Electric Storage - Inside Conditioned Space</v>
          </cell>
          <cell r="BY868">
            <v>1904.288</v>
          </cell>
          <cell r="BZ868" t="str">
            <v>le55</v>
          </cell>
          <cell r="CF868" t="str">
            <v>Conditioned</v>
          </cell>
          <cell r="CG868">
            <v>8264.9449999999997</v>
          </cell>
          <cell r="CH868" t="str">
            <v>OR</v>
          </cell>
          <cell r="CI868" t="str">
            <v>Top-Freezer w/o TTD Ice</v>
          </cell>
          <cell r="CJ868">
            <v>165298.9</v>
          </cell>
          <cell r="CK868" t="b">
            <v>0</v>
          </cell>
          <cell r="CZ868">
            <v>1904.288</v>
          </cell>
          <cell r="DA868" t="str">
            <v>WA</v>
          </cell>
          <cell r="DC868" t="str">
            <v>Horizontal Axis</v>
          </cell>
          <cell r="DG868" t="str">
            <v>Electric</v>
          </cell>
          <cell r="DH868">
            <v>3785.7640000000001</v>
          </cell>
          <cell r="DI868" t="str">
            <v>ID</v>
          </cell>
          <cell r="DL868" t="str">
            <v>Electric</v>
          </cell>
          <cell r="DM868" t="str">
            <v>Electric</v>
          </cell>
          <cell r="DN868">
            <v>3785.7640000000001</v>
          </cell>
          <cell r="DO868" t="str">
            <v>ID</v>
          </cell>
          <cell r="DS868">
            <v>2003.7159999999999</v>
          </cell>
          <cell r="DT868" t="str">
            <v>WA</v>
          </cell>
          <cell r="DU868" t="str">
            <v>lt32</v>
          </cell>
          <cell r="DY868">
            <v>1150.8789999999999</v>
          </cell>
          <cell r="DZ868" t="str">
            <v>WA</v>
          </cell>
          <cell r="EC868" t="str">
            <v>Laptop</v>
          </cell>
          <cell r="ED868">
            <v>1464.694</v>
          </cell>
          <cell r="EE868" t="str">
            <v>WA</v>
          </cell>
          <cell r="EH868" t="str">
            <v>gt20</v>
          </cell>
          <cell r="EI868">
            <v>2130.886</v>
          </cell>
          <cell r="EJ868" t="str">
            <v>MT</v>
          </cell>
          <cell r="ES868">
            <v>1925.059</v>
          </cell>
          <cell r="ET868" t="str">
            <v>OR</v>
          </cell>
          <cell r="EZ868" t="str">
            <v>WA</v>
          </cell>
          <cell r="FA868" t="str">
            <v>Exterior</v>
          </cell>
          <cell r="FB868">
            <v>200371.59999999998</v>
          </cell>
          <cell r="FC868">
            <v>5059382.8999999994</v>
          </cell>
          <cell r="FI868" t="str">
            <v>WA</v>
          </cell>
          <cell r="FJ868" t="str">
            <v>Bedrooms</v>
          </cell>
          <cell r="FK868" t="str">
            <v>EISAq</v>
          </cell>
          <cell r="FL868">
            <v>175763.28</v>
          </cell>
          <cell r="FS868" t="str">
            <v>WA</v>
          </cell>
          <cell r="FT868" t="str">
            <v>EISAq</v>
          </cell>
          <cell r="FV868">
            <v>387289.54800000001</v>
          </cell>
          <cell r="GD868" t="str">
            <v>ID</v>
          </cell>
          <cell r="GE868">
            <v>6314654.352</v>
          </cell>
          <cell r="GF868">
            <v>7382239.7999999998</v>
          </cell>
          <cell r="GI868">
            <v>1</v>
          </cell>
          <cell r="GJ868">
            <v>3</v>
          </cell>
          <cell r="GK868" t="str">
            <v>ID</v>
          </cell>
          <cell r="GL868">
            <v>3785.7640000000001</v>
          </cell>
          <cell r="GM868" t="str">
            <v>Pre 1980</v>
          </cell>
          <cell r="GN868">
            <v>0</v>
          </cell>
          <cell r="GQ868">
            <v>21698113.937528003</v>
          </cell>
          <cell r="GR868">
            <v>3948116.4891400002</v>
          </cell>
          <cell r="GU868" t="str">
            <v>Natural Gas FAF</v>
          </cell>
          <cell r="GX868" t="str">
            <v>Natural Gas Other</v>
          </cell>
          <cell r="GY868" t="str">
            <v>MT</v>
          </cell>
          <cell r="GZ868">
            <v>2130.88647460938</v>
          </cell>
        </row>
        <row r="869">
          <cell r="AD869" t="str">
            <v>OR</v>
          </cell>
          <cell r="AH869" t="str">
            <v>OR</v>
          </cell>
          <cell r="AI869" t="str">
            <v>Pre 1980</v>
          </cell>
          <cell r="AJ869">
            <v>1612.692</v>
          </cell>
          <cell r="AK869" t="b">
            <v>1</v>
          </cell>
          <cell r="AN869" t="str">
            <v>WA</v>
          </cell>
          <cell r="AO869" t="str">
            <v>Baseboard/Wall/Radiant</v>
          </cell>
          <cell r="AP869" t="str">
            <v>1980-1992</v>
          </cell>
          <cell r="AQ869" t="str">
            <v>Crawlspace</v>
          </cell>
          <cell r="AR869">
            <v>2003.71557617188</v>
          </cell>
          <cell r="AU869" t="str">
            <v>No</v>
          </cell>
          <cell r="AV869" t="b">
            <v>0</v>
          </cell>
          <cell r="AX869">
            <v>4005427.4367675879</v>
          </cell>
          <cell r="AY869" t="b">
            <v>0</v>
          </cell>
          <cell r="AZ869">
            <v>1037787.6143116237</v>
          </cell>
          <cell r="BA869" t="str">
            <v/>
          </cell>
          <cell r="BB869" t="str">
            <v/>
          </cell>
          <cell r="BC869">
            <v>0.99999978847894622</v>
          </cell>
          <cell r="BU869" t="str">
            <v>MT</v>
          </cell>
          <cell r="BV869" t="str">
            <v>Pre 1980</v>
          </cell>
          <cell r="BW869" t="str">
            <v>Gas Storage Inside Conditioned Space</v>
          </cell>
          <cell r="BY869">
            <v>2130.886</v>
          </cell>
          <cell r="BZ869" t="str">
            <v>le55</v>
          </cell>
          <cell r="CF869" t="str">
            <v>Conditioned</v>
          </cell>
          <cell r="CG869">
            <v>1192.4649999999999</v>
          </cell>
          <cell r="CH869" t="str">
            <v>ID</v>
          </cell>
          <cell r="CI869" t="str">
            <v>Top-Freezer w/o TTD Ice</v>
          </cell>
          <cell r="CJ869">
            <v>23849.3</v>
          </cell>
          <cell r="CK869" t="b">
            <v>0</v>
          </cell>
          <cell r="CZ869">
            <v>4360.1880000000001</v>
          </cell>
          <cell r="DA869" t="str">
            <v>WA</v>
          </cell>
          <cell r="DC869" t="str">
            <v>Vertical Axis</v>
          </cell>
          <cell r="DG869" t="str">
            <v>Electric</v>
          </cell>
          <cell r="DH869">
            <v>2079.9929999999999</v>
          </cell>
          <cell r="DI869" t="str">
            <v>WA</v>
          </cell>
          <cell r="DL869" t="str">
            <v>Electric</v>
          </cell>
          <cell r="DM869" t="str">
            <v>Electric</v>
          </cell>
          <cell r="DN869">
            <v>2079.9929999999999</v>
          </cell>
          <cell r="DO869" t="str">
            <v>WA</v>
          </cell>
          <cell r="DS869">
            <v>2003.7159999999999</v>
          </cell>
          <cell r="DT869" t="str">
            <v>WA</v>
          </cell>
          <cell r="DU869" t="str">
            <v>lt32</v>
          </cell>
          <cell r="DX869" t="b">
            <v>0</v>
          </cell>
          <cell r="DY869">
            <v>4956.4930000000004</v>
          </cell>
          <cell r="DZ869" t="str">
            <v>WA</v>
          </cell>
          <cell r="EC869" t="str">
            <v>Other</v>
          </cell>
          <cell r="ED869">
            <v>1464.694</v>
          </cell>
          <cell r="EE869" t="str">
            <v>WA</v>
          </cell>
          <cell r="EH869" t="str">
            <v>gt20</v>
          </cell>
          <cell r="EI869">
            <v>12271.31</v>
          </cell>
          <cell r="EJ869" t="str">
            <v>WA</v>
          </cell>
          <cell r="ES869">
            <v>8264.9449999999997</v>
          </cell>
          <cell r="ET869" t="str">
            <v>OR</v>
          </cell>
          <cell r="EZ869" t="str">
            <v>WA</v>
          </cell>
          <cell r="FA869" t="str">
            <v>Kitchen</v>
          </cell>
          <cell r="FB869">
            <v>577070.20799999998</v>
          </cell>
          <cell r="FC869">
            <v>300557.39999999997</v>
          </cell>
          <cell r="FI869" t="str">
            <v>WA</v>
          </cell>
          <cell r="FJ869" t="str">
            <v>Exterior</v>
          </cell>
          <cell r="FK869" t="str">
            <v>EISAq</v>
          </cell>
          <cell r="FL869">
            <v>64446.536</v>
          </cell>
          <cell r="FS869" t="str">
            <v>WA</v>
          </cell>
          <cell r="FT869" t="str">
            <v>EISAx</v>
          </cell>
          <cell r="FV869">
            <v>518419.07999999996</v>
          </cell>
          <cell r="GD869" t="str">
            <v>OR</v>
          </cell>
          <cell r="GE869">
            <v>3052825.9560000002</v>
          </cell>
          <cell r="GF869">
            <v>1975547.7</v>
          </cell>
          <cell r="GI869">
            <v>1</v>
          </cell>
          <cell r="GJ869">
            <v>2</v>
          </cell>
          <cell r="GK869" t="str">
            <v>OR</v>
          </cell>
          <cell r="GL869">
            <v>1612.692</v>
          </cell>
          <cell r="GM869" t="str">
            <v>Pre 1980</v>
          </cell>
          <cell r="GN869">
            <v>-1</v>
          </cell>
          <cell r="GQ869">
            <v>7983844.6213439992</v>
          </cell>
          <cell r="GR869">
            <v>983379.26429999992</v>
          </cell>
          <cell r="GU869" t="str">
            <v>Heat Pump (Central System)</v>
          </cell>
          <cell r="GX869" t="str">
            <v>None</v>
          </cell>
          <cell r="GY869" t="str">
            <v>WA</v>
          </cell>
          <cell r="GZ869">
            <v>2079.99340820313</v>
          </cell>
        </row>
        <row r="870">
          <cell r="AD870" t="str">
            <v>OR</v>
          </cell>
          <cell r="AH870" t="str">
            <v>OR</v>
          </cell>
          <cell r="AI870" t="str">
            <v>Pre 1980</v>
          </cell>
          <cell r="AJ870">
            <v>8264.9449999999997</v>
          </cell>
          <cell r="AK870" t="b">
            <v>1</v>
          </cell>
          <cell r="AN870" t="str">
            <v>OR</v>
          </cell>
          <cell r="AO870" t="str">
            <v>Wood</v>
          </cell>
          <cell r="AP870" t="str">
            <v>Pre 1980</v>
          </cell>
          <cell r="AQ870" t="str">
            <v>Crawlspace</v>
          </cell>
          <cell r="AR870">
            <v>1188.02661132813</v>
          </cell>
          <cell r="AU870" t="str">
            <v>No</v>
          </cell>
          <cell r="AV870" t="b">
            <v>1</v>
          </cell>
          <cell r="AX870">
            <v>1785603.9968261793</v>
          </cell>
          <cell r="AY870" t="b">
            <v>0</v>
          </cell>
          <cell r="AZ870">
            <v>627635.52798860124</v>
          </cell>
          <cell r="BA870">
            <v>1</v>
          </cell>
          <cell r="BB870">
            <v>1188.02661132813</v>
          </cell>
          <cell r="BC870">
            <v>0.99999967284256164</v>
          </cell>
          <cell r="BU870" t="str">
            <v>ID</v>
          </cell>
          <cell r="BV870" t="str">
            <v>1993-2006</v>
          </cell>
          <cell r="BW870" t="str">
            <v>Gas Storage Outside Conditioned Space</v>
          </cell>
          <cell r="BY870">
            <v>3785.7640000000001</v>
          </cell>
          <cell r="BZ870" t="str">
            <v>le55</v>
          </cell>
          <cell r="CF870" t="str">
            <v>Conditioned</v>
          </cell>
          <cell r="CG870">
            <v>2130.886</v>
          </cell>
          <cell r="CH870" t="str">
            <v>MT</v>
          </cell>
          <cell r="CI870" t="str">
            <v>Top-Freezer w/o TTD Ice</v>
          </cell>
          <cell r="CJ870">
            <v>63926.58</v>
          </cell>
          <cell r="CK870" t="b">
            <v>0</v>
          </cell>
          <cell r="CZ870">
            <v>1925.059</v>
          </cell>
          <cell r="DA870" t="str">
            <v>OR</v>
          </cell>
          <cell r="DC870" t="str">
            <v>Vertical Axis</v>
          </cell>
          <cell r="DG870" t="str">
            <v>Electric</v>
          </cell>
          <cell r="DH870">
            <v>1144.6790000000001</v>
          </cell>
          <cell r="DI870" t="str">
            <v>MT</v>
          </cell>
          <cell r="DL870" t="str">
            <v>Gas</v>
          </cell>
          <cell r="DM870" t="str">
            <v>Electric</v>
          </cell>
          <cell r="DN870">
            <v>2130.886</v>
          </cell>
          <cell r="DO870" t="str">
            <v>MT</v>
          </cell>
          <cell r="DS870">
            <v>1150.8789999999999</v>
          </cell>
          <cell r="DT870" t="str">
            <v>WA</v>
          </cell>
          <cell r="DU870" t="str">
            <v>lt32</v>
          </cell>
          <cell r="DX870" t="b">
            <v>1</v>
          </cell>
          <cell r="DY870">
            <v>1464.694</v>
          </cell>
          <cell r="DZ870" t="str">
            <v>WA</v>
          </cell>
          <cell r="EC870" t="str">
            <v>Laptop</v>
          </cell>
          <cell r="ED870">
            <v>2003.7159999999999</v>
          </cell>
          <cell r="EE870" t="str">
            <v>WA</v>
          </cell>
          <cell r="EH870" t="str">
            <v>le20</v>
          </cell>
          <cell r="EI870">
            <v>2130.886</v>
          </cell>
          <cell r="EJ870" t="str">
            <v>MT</v>
          </cell>
          <cell r="ES870">
            <v>3785.7640000000001</v>
          </cell>
          <cell r="ET870" t="str">
            <v>ID</v>
          </cell>
          <cell r="EZ870" t="str">
            <v>WA</v>
          </cell>
          <cell r="FA870" t="str">
            <v>Living Room/Family Room</v>
          </cell>
          <cell r="FB870">
            <v>420780.36</v>
          </cell>
          <cell r="FC870">
            <v>460854.68</v>
          </cell>
          <cell r="FI870" t="str">
            <v>WA</v>
          </cell>
          <cell r="FJ870" t="str">
            <v>Exterior</v>
          </cell>
          <cell r="FK870" t="str">
            <v>EISAx</v>
          </cell>
          <cell r="FL870">
            <v>146469.4</v>
          </cell>
          <cell r="FS870" t="str">
            <v>WA</v>
          </cell>
          <cell r="FT870" t="str">
            <v>EISAnqnx</v>
          </cell>
          <cell r="FV870">
            <v>1157108.26</v>
          </cell>
          <cell r="GD870" t="str">
            <v>OR</v>
          </cell>
          <cell r="GE870">
            <v>30406732.654999997</v>
          </cell>
          <cell r="GF870">
            <v>18472152.074999999</v>
          </cell>
          <cell r="GI870">
            <v>1</v>
          </cell>
          <cell r="GJ870">
            <v>2</v>
          </cell>
          <cell r="GK870" t="str">
            <v>OR</v>
          </cell>
          <cell r="GL870">
            <v>8264.9449999999997</v>
          </cell>
          <cell r="GM870" t="str">
            <v>Pre 1980</v>
          </cell>
          <cell r="GN870">
            <v>-1</v>
          </cell>
          <cell r="GQ870">
            <v>37558158.145039998</v>
          </cell>
          <cell r="GR870">
            <v>4456499.6687249998</v>
          </cell>
          <cell r="GU870" t="str">
            <v>Baseboard/Wall/Radiant</v>
          </cell>
          <cell r="GX870" t="str">
            <v>None</v>
          </cell>
          <cell r="GY870" t="str">
            <v>MT</v>
          </cell>
          <cell r="GZ870">
            <v>572.33972167968795</v>
          </cell>
        </row>
        <row r="871">
          <cell r="AD871" t="str">
            <v>MT</v>
          </cell>
          <cell r="AH871" t="str">
            <v>MT</v>
          </cell>
          <cell r="AI871" t="str">
            <v>Pre 1980</v>
          </cell>
          <cell r="AJ871">
            <v>2130.886</v>
          </cell>
          <cell r="AK871" t="b">
            <v>1</v>
          </cell>
          <cell r="AN871" t="str">
            <v>WA</v>
          </cell>
          <cell r="AO871" t="str">
            <v>Baseboard/Wall/Radiant</v>
          </cell>
          <cell r="AP871" t="str">
            <v>Pre 1980</v>
          </cell>
          <cell r="AQ871" t="str">
            <v>Crawlspace</v>
          </cell>
          <cell r="AR871">
            <v>1524.76245117188</v>
          </cell>
          <cell r="AU871" t="str">
            <v>No</v>
          </cell>
          <cell r="AV871" t="b">
            <v>1</v>
          </cell>
          <cell r="AX871">
            <v>1257929.0222168011</v>
          </cell>
          <cell r="AY871" t="b">
            <v>0</v>
          </cell>
          <cell r="AZ871">
            <v>420058.02748330211</v>
          </cell>
          <cell r="BA871">
            <v>1</v>
          </cell>
          <cell r="BB871">
            <v>1524.76245117188</v>
          </cell>
          <cell r="BC871">
            <v>1.0000002958965923</v>
          </cell>
          <cell r="BU871" t="str">
            <v>WA</v>
          </cell>
          <cell r="BV871" t="str">
            <v>Pre 1980</v>
          </cell>
          <cell r="BW871" t="str">
            <v>Electric Storage - Inside Conditioned Space</v>
          </cell>
          <cell r="BY871">
            <v>2079.9929999999999</v>
          </cell>
          <cell r="BZ871" t="str">
            <v>le55</v>
          </cell>
          <cell r="CF871" t="str">
            <v>Conditioned</v>
          </cell>
          <cell r="CG871">
            <v>8264.9449999999997</v>
          </cell>
          <cell r="CH871" t="str">
            <v>OR</v>
          </cell>
          <cell r="CI871" t="str">
            <v>Top-Freezer w/o TTD Ice</v>
          </cell>
          <cell r="CJ871">
            <v>181828.78999999998</v>
          </cell>
          <cell r="CK871" t="b">
            <v>0</v>
          </cell>
          <cell r="CZ871">
            <v>1612.692</v>
          </cell>
          <cell r="DA871" t="str">
            <v>OR</v>
          </cell>
          <cell r="DC871" t="str">
            <v>Vertical Axis</v>
          </cell>
          <cell r="DG871" t="str">
            <v>Electric</v>
          </cell>
          <cell r="DH871">
            <v>1904.288</v>
          </cell>
          <cell r="DI871" t="str">
            <v>WA</v>
          </cell>
          <cell r="DL871" t="str">
            <v>Electric</v>
          </cell>
          <cell r="DM871" t="str">
            <v>Electric</v>
          </cell>
          <cell r="DN871">
            <v>12271.31</v>
          </cell>
          <cell r="DO871" t="str">
            <v>WA</v>
          </cell>
          <cell r="DS871">
            <v>1150.8789999999999</v>
          </cell>
          <cell r="DT871" t="str">
            <v>WA</v>
          </cell>
          <cell r="DU871" t="str">
            <v>32to46</v>
          </cell>
          <cell r="DX871" t="b">
            <v>0</v>
          </cell>
          <cell r="DY871">
            <v>1524.7619999999999</v>
          </cell>
          <cell r="DZ871" t="str">
            <v>WA</v>
          </cell>
          <cell r="EC871" t="str">
            <v>Desktop</v>
          </cell>
          <cell r="ED871">
            <v>2003.7159999999999</v>
          </cell>
          <cell r="EE871" t="str">
            <v>WA</v>
          </cell>
          <cell r="EH871" t="str">
            <v>le20</v>
          </cell>
          <cell r="EI871">
            <v>2130.886</v>
          </cell>
          <cell r="EJ871" t="str">
            <v>MT</v>
          </cell>
          <cell r="ES871">
            <v>3785.7640000000001</v>
          </cell>
          <cell r="ET871" t="str">
            <v>ID</v>
          </cell>
          <cell r="EZ871" t="str">
            <v>WA</v>
          </cell>
          <cell r="FA871" t="str">
            <v>Other</v>
          </cell>
          <cell r="FB871">
            <v>3077707.7759999996</v>
          </cell>
          <cell r="FC871">
            <v>3338190.8559999997</v>
          </cell>
          <cell r="FI871" t="str">
            <v>WA</v>
          </cell>
          <cell r="FJ871" t="str">
            <v>Garage</v>
          </cell>
          <cell r="FK871" t="str">
            <v>EISAnqnx</v>
          </cell>
          <cell r="FL871">
            <v>292938.8</v>
          </cell>
          <cell r="FS871" t="str">
            <v>WA</v>
          </cell>
          <cell r="FT871" t="str">
            <v>EISAq</v>
          </cell>
          <cell r="FV871">
            <v>1247919.2879999999</v>
          </cell>
          <cell r="GD871" t="str">
            <v>MT</v>
          </cell>
          <cell r="GE871">
            <v>1751588.2919999999</v>
          </cell>
          <cell r="GF871">
            <v>2439864.4699999997</v>
          </cell>
          <cell r="GI871">
            <v>3</v>
          </cell>
          <cell r="GJ871">
            <v>2</v>
          </cell>
          <cell r="GK871" t="str">
            <v>MT</v>
          </cell>
          <cell r="GL871">
            <v>2130.886</v>
          </cell>
          <cell r="GM871" t="str">
            <v>Pre 1980</v>
          </cell>
          <cell r="GN871">
            <v>0</v>
          </cell>
          <cell r="GQ871">
            <v>16829716.319139998</v>
          </cell>
          <cell r="GR871">
            <v>1190557.9714900001</v>
          </cell>
          <cell r="GU871" t="str">
            <v>Wood</v>
          </cell>
          <cell r="GX871" t="str">
            <v>None</v>
          </cell>
          <cell r="GY871" t="str">
            <v>MT</v>
          </cell>
          <cell r="GZ871">
            <v>572.33972167968795</v>
          </cell>
        </row>
        <row r="872">
          <cell r="AD872" t="str">
            <v>WA</v>
          </cell>
          <cell r="AH872" t="str">
            <v>WA</v>
          </cell>
          <cell r="AI872" t="str">
            <v>Pre 1980</v>
          </cell>
          <cell r="AJ872">
            <v>1904.288</v>
          </cell>
          <cell r="AK872" t="b">
            <v>1</v>
          </cell>
          <cell r="AN872" t="str">
            <v>WA</v>
          </cell>
          <cell r="AO872" t="str">
            <v>Wood</v>
          </cell>
          <cell r="AP872" t="str">
            <v>Pre 1980</v>
          </cell>
          <cell r="AQ872" t="str">
            <v>Crawlspace</v>
          </cell>
          <cell r="AR872">
            <v>1464.69372558594</v>
          </cell>
          <cell r="AU872" t="str">
            <v>No</v>
          </cell>
          <cell r="AV872" t="b">
            <v>0</v>
          </cell>
          <cell r="AX872">
            <v>3546023.5096435607</v>
          </cell>
          <cell r="AY872" t="b">
            <v>0</v>
          </cell>
          <cell r="AZ872">
            <v>1067486.8029398578</v>
          </cell>
          <cell r="BA872" t="str">
            <v/>
          </cell>
          <cell r="BB872" t="str">
            <v/>
          </cell>
          <cell r="BC872">
            <v>0.99999981264751547</v>
          </cell>
          <cell r="BU872" t="str">
            <v>MT</v>
          </cell>
          <cell r="BV872" t="str">
            <v>1993-2006</v>
          </cell>
          <cell r="BW872" t="str">
            <v>Gas Storage Outside Conditioned Space</v>
          </cell>
          <cell r="BY872">
            <v>2130.886</v>
          </cell>
          <cell r="BZ872" t="str">
            <v>le55</v>
          </cell>
          <cell r="CF872" t="str">
            <v>Conditioned</v>
          </cell>
          <cell r="CG872">
            <v>1904.288</v>
          </cell>
          <cell r="CH872" t="str">
            <v>WA</v>
          </cell>
          <cell r="CI872" t="str">
            <v>Bottom-Freezer (Including French Door) w/ TTD Ice</v>
          </cell>
          <cell r="CJ872">
            <v>47607.199999999997</v>
          </cell>
          <cell r="CK872" t="b">
            <v>0</v>
          </cell>
          <cell r="CZ872">
            <v>1612.692</v>
          </cell>
          <cell r="DA872" t="str">
            <v>OR</v>
          </cell>
          <cell r="DC872" t="str">
            <v>Horizontal Axis</v>
          </cell>
          <cell r="DG872" t="str">
            <v>Electric</v>
          </cell>
          <cell r="DH872">
            <v>4360.1880000000001</v>
          </cell>
          <cell r="DI872" t="str">
            <v>WA</v>
          </cell>
          <cell r="DL872" t="str">
            <v>Electric</v>
          </cell>
          <cell r="DM872" t="str">
            <v>Electric</v>
          </cell>
          <cell r="DN872">
            <v>12271.31</v>
          </cell>
          <cell r="DO872" t="str">
            <v>WA</v>
          </cell>
          <cell r="DS872">
            <v>1150.8789999999999</v>
          </cell>
          <cell r="DT872" t="str">
            <v>WA</v>
          </cell>
          <cell r="DU872" t="str">
            <v>lt32</v>
          </cell>
          <cell r="DX872" t="b">
            <v>0</v>
          </cell>
          <cell r="DY872">
            <v>1524.7619999999999</v>
          </cell>
          <cell r="DZ872" t="str">
            <v>WA</v>
          </cell>
          <cell r="EC872" t="str">
            <v>Desktop</v>
          </cell>
          <cell r="ED872">
            <v>2003.7159999999999</v>
          </cell>
          <cell r="EE872" t="str">
            <v>WA</v>
          </cell>
          <cell r="EH872" t="str">
            <v>le20</v>
          </cell>
          <cell r="EI872">
            <v>1612.692</v>
          </cell>
          <cell r="EJ872" t="str">
            <v>OR</v>
          </cell>
          <cell r="ES872">
            <v>1192.4649999999999</v>
          </cell>
          <cell r="ET872" t="str">
            <v>ID</v>
          </cell>
          <cell r="EZ872" t="str">
            <v>OR</v>
          </cell>
          <cell r="FA872" t="str">
            <v>Bathroom</v>
          </cell>
          <cell r="FB872">
            <v>1559866.05</v>
          </cell>
          <cell r="FC872">
            <v>277309.52</v>
          </cell>
          <cell r="FI872" t="str">
            <v>WA</v>
          </cell>
          <cell r="FJ872" t="str">
            <v>Garage</v>
          </cell>
          <cell r="FK872" t="str">
            <v>EISAq</v>
          </cell>
          <cell r="FL872">
            <v>117175.51999999999</v>
          </cell>
          <cell r="FS872" t="str">
            <v>WA</v>
          </cell>
          <cell r="FT872" t="str">
            <v>EISAx</v>
          </cell>
          <cell r="FV872">
            <v>3149092.1</v>
          </cell>
          <cell r="GD872" t="str">
            <v>WA</v>
          </cell>
          <cell r="GE872">
            <v>2102333.952</v>
          </cell>
          <cell r="GF872">
            <v>2407020.0320000001</v>
          </cell>
          <cell r="GI872">
            <v>2</v>
          </cell>
          <cell r="GJ872">
            <v>3</v>
          </cell>
          <cell r="GK872" t="str">
            <v>WA</v>
          </cell>
          <cell r="GL872">
            <v>1904.288</v>
          </cell>
          <cell r="GM872" t="str">
            <v>Pre 1980</v>
          </cell>
          <cell r="GN872">
            <v>-1</v>
          </cell>
          <cell r="GQ872">
            <v>14384719.238816001</v>
          </cell>
          <cell r="GR872">
            <v>1205285.76456</v>
          </cell>
          <cell r="GU872" t="str">
            <v>Wood</v>
          </cell>
          <cell r="GX872" t="str">
            <v>Heat Pump (Central System)</v>
          </cell>
          <cell r="GY872" t="str">
            <v>WA</v>
          </cell>
          <cell r="GZ872">
            <v>2079.99340820313</v>
          </cell>
        </row>
        <row r="873">
          <cell r="AD873" t="str">
            <v>ID</v>
          </cell>
          <cell r="AH873" t="str">
            <v>ID</v>
          </cell>
          <cell r="AI873" t="str">
            <v>1993-2006</v>
          </cell>
          <cell r="AJ873">
            <v>3785.7640000000001</v>
          </cell>
          <cell r="AK873" t="b">
            <v>1</v>
          </cell>
          <cell r="AN873" t="str">
            <v>WA</v>
          </cell>
          <cell r="AO873" t="str">
            <v>Natural Gas FAF</v>
          </cell>
          <cell r="AP873" t="str">
            <v>Pre 1980</v>
          </cell>
          <cell r="AQ873" t="str">
            <v>Crawlspace</v>
          </cell>
          <cell r="AR873">
            <v>1464.69372558594</v>
          </cell>
          <cell r="AU873" t="str">
            <v>No</v>
          </cell>
          <cell r="AV873" t="b">
            <v>1</v>
          </cell>
          <cell r="AX873">
            <v>3546023.5096435607</v>
          </cell>
          <cell r="AY873" t="b">
            <v>0</v>
          </cell>
          <cell r="AZ873">
            <v>1067486.8029398578</v>
          </cell>
          <cell r="BA873">
            <v>1</v>
          </cell>
          <cell r="BB873">
            <v>1464.69372558594</v>
          </cell>
          <cell r="BC873">
            <v>0.99999981264751547</v>
          </cell>
          <cell r="BU873" t="str">
            <v>WA</v>
          </cell>
          <cell r="BV873" t="str">
            <v>Pre 1980</v>
          </cell>
          <cell r="BW873" t="str">
            <v>Gas Storage Inside Conditioned Space</v>
          </cell>
          <cell r="BY873">
            <v>12271.31</v>
          </cell>
          <cell r="BZ873" t="str">
            <v>le55</v>
          </cell>
          <cell r="CF873" t="str">
            <v>Conditioned</v>
          </cell>
          <cell r="CG873">
            <v>8264.9449999999997</v>
          </cell>
          <cell r="CH873" t="str">
            <v>OR</v>
          </cell>
          <cell r="CI873" t="str">
            <v>Bottom-Freezer (Including French Door) w/o TTD Ice</v>
          </cell>
          <cell r="CJ873">
            <v>181828.78999999998</v>
          </cell>
          <cell r="CK873" t="b">
            <v>0</v>
          </cell>
          <cell r="CZ873">
            <v>2130.886</v>
          </cell>
          <cell r="DA873" t="str">
            <v>MT</v>
          </cell>
          <cell r="DC873" t="str">
            <v>Vertical Axis</v>
          </cell>
          <cell r="DG873" t="str">
            <v>Electric</v>
          </cell>
          <cell r="DH873">
            <v>1925.059</v>
          </cell>
          <cell r="DI873" t="str">
            <v>OR</v>
          </cell>
          <cell r="DL873" t="str">
            <v>Electric</v>
          </cell>
          <cell r="DM873" t="str">
            <v>Electric</v>
          </cell>
          <cell r="DN873">
            <v>3785.7640000000001</v>
          </cell>
          <cell r="DO873" t="str">
            <v>ID</v>
          </cell>
          <cell r="DS873">
            <v>1150.8789999999999</v>
          </cell>
          <cell r="DT873" t="str">
            <v>WA</v>
          </cell>
          <cell r="DU873" t="str">
            <v>lt32</v>
          </cell>
          <cell r="DX873" t="b">
            <v>0</v>
          </cell>
          <cell r="DY873">
            <v>1464.694</v>
          </cell>
          <cell r="DZ873" t="str">
            <v>WA</v>
          </cell>
          <cell r="EC873" t="str">
            <v>Laptop</v>
          </cell>
          <cell r="ED873">
            <v>6932.7380000000003</v>
          </cell>
          <cell r="EE873" t="str">
            <v>OR</v>
          </cell>
          <cell r="EH873" t="str">
            <v>le20</v>
          </cell>
          <cell r="EI873">
            <v>3785.7640000000001</v>
          </cell>
          <cell r="EJ873" t="str">
            <v>ID</v>
          </cell>
          <cell r="ES873">
            <v>1192.4649999999999</v>
          </cell>
          <cell r="ET873" t="str">
            <v>ID</v>
          </cell>
          <cell r="EZ873" t="str">
            <v>OR</v>
          </cell>
          <cell r="FA873" t="str">
            <v>Bedrooms</v>
          </cell>
          <cell r="FB873">
            <v>3743678.52</v>
          </cell>
          <cell r="FC873">
            <v>1906502.9500000002</v>
          </cell>
          <cell r="FI873" t="str">
            <v>WA</v>
          </cell>
          <cell r="FJ873" t="str">
            <v>Kitchen</v>
          </cell>
          <cell r="FK873" t="str">
            <v>EISAq</v>
          </cell>
          <cell r="FL873">
            <v>505319.43</v>
          </cell>
          <cell r="FS873" t="str">
            <v>WA</v>
          </cell>
          <cell r="FT873" t="str">
            <v>EISAnqnx</v>
          </cell>
          <cell r="FV873">
            <v>3025611.1599999997</v>
          </cell>
          <cell r="GD873" t="str">
            <v>ID</v>
          </cell>
          <cell r="GE873">
            <v>10225348.564000001</v>
          </cell>
          <cell r="GF873">
            <v>6299511.2960000001</v>
          </cell>
          <cell r="GI873">
            <v>1</v>
          </cell>
          <cell r="GJ873">
            <v>3</v>
          </cell>
          <cell r="GK873" t="str">
            <v>ID</v>
          </cell>
          <cell r="GL873">
            <v>3785.7640000000001</v>
          </cell>
          <cell r="GM873" t="str">
            <v>1993-2006</v>
          </cell>
          <cell r="GN873">
            <v>0</v>
          </cell>
          <cell r="GQ873">
            <v>23468935.33464</v>
          </cell>
          <cell r="GR873">
            <v>3838397.4768920001</v>
          </cell>
          <cell r="GU873" t="str">
            <v>Electric FAF</v>
          </cell>
          <cell r="GX873" t="str">
            <v>None</v>
          </cell>
          <cell r="GY873" t="str">
            <v>MT</v>
          </cell>
          <cell r="GZ873">
            <v>1144.67944335938</v>
          </cell>
        </row>
        <row r="874">
          <cell r="AD874" t="str">
            <v>WA</v>
          </cell>
          <cell r="AH874" t="str">
            <v>WA</v>
          </cell>
          <cell r="AI874" t="str">
            <v>Pre 1980</v>
          </cell>
          <cell r="AJ874">
            <v>2079.9929999999999</v>
          </cell>
          <cell r="AK874" t="b">
            <v>1</v>
          </cell>
          <cell r="AN874" t="str">
            <v>WA</v>
          </cell>
          <cell r="AO874" t="str">
            <v>Baseboard/Wall/Radiant</v>
          </cell>
          <cell r="AP874" t="str">
            <v>Pre 1980</v>
          </cell>
          <cell r="AQ874" t="str">
            <v>Crawlspace</v>
          </cell>
          <cell r="AR874">
            <v>4956.49267578125</v>
          </cell>
          <cell r="AU874" t="str">
            <v>No</v>
          </cell>
          <cell r="AV874" t="b">
            <v>0</v>
          </cell>
          <cell r="AX874">
            <v>6151007.4106445313</v>
          </cell>
          <cell r="AY874" t="b">
            <v>0</v>
          </cell>
          <cell r="AZ874">
            <v>1282319.9939132812</v>
          </cell>
          <cell r="BA874" t="str">
            <v/>
          </cell>
          <cell r="BB874" t="str">
            <v/>
          </cell>
          <cell r="BC874">
            <v>0.99999993458706582</v>
          </cell>
          <cell r="BU874" t="str">
            <v>WA</v>
          </cell>
          <cell r="BV874" t="str">
            <v>1980-1992</v>
          </cell>
          <cell r="BW874" t="str">
            <v>Electric Storage - Outside Conditioned Space - Buffered</v>
          </cell>
          <cell r="BY874">
            <v>12271.31</v>
          </cell>
          <cell r="BZ874" t="str">
            <v>le55</v>
          </cell>
          <cell r="CF874" t="str">
            <v>Conditioned</v>
          </cell>
          <cell r="CG874">
            <v>2079.9929999999999</v>
          </cell>
          <cell r="CH874" t="str">
            <v>WA</v>
          </cell>
          <cell r="CI874" t="str">
            <v>Top-Freezer w/o TTD Ice</v>
          </cell>
          <cell r="CJ874">
            <v>37439.873999999996</v>
          </cell>
          <cell r="CK874" t="b">
            <v>0</v>
          </cell>
          <cell r="CZ874">
            <v>2079.9929999999999</v>
          </cell>
          <cell r="DA874" t="str">
            <v>WA</v>
          </cell>
          <cell r="DC874" t="str">
            <v>Vertical Axis</v>
          </cell>
          <cell r="DG874" t="str">
            <v>Electric</v>
          </cell>
          <cell r="DH874">
            <v>1612.692</v>
          </cell>
          <cell r="DI874" t="str">
            <v>OR</v>
          </cell>
          <cell r="DL874" t="str">
            <v>Electric</v>
          </cell>
          <cell r="DM874" t="str">
            <v>Electric</v>
          </cell>
          <cell r="DN874">
            <v>2130.886</v>
          </cell>
          <cell r="DO874" t="str">
            <v>MT</v>
          </cell>
          <cell r="DS874">
            <v>1150.8789999999999</v>
          </cell>
          <cell r="DT874" t="str">
            <v>WA</v>
          </cell>
          <cell r="DU874" t="str">
            <v>lt32</v>
          </cell>
          <cell r="DX874" t="b">
            <v>0</v>
          </cell>
          <cell r="DY874">
            <v>1464.694</v>
          </cell>
          <cell r="DZ874" t="str">
            <v>WA</v>
          </cell>
          <cell r="EC874" t="str">
            <v>Desktop</v>
          </cell>
          <cell r="ED874">
            <v>2003.7159999999999</v>
          </cell>
          <cell r="EE874" t="str">
            <v>WA</v>
          </cell>
          <cell r="EH874" t="str">
            <v>le20</v>
          </cell>
          <cell r="EI874">
            <v>2079.9929999999999</v>
          </cell>
          <cell r="EJ874" t="str">
            <v>WA</v>
          </cell>
          <cell r="ES874">
            <v>2079.9929999999999</v>
          </cell>
          <cell r="ET874" t="str">
            <v>WA</v>
          </cell>
          <cell r="EZ874" t="str">
            <v>OR</v>
          </cell>
          <cell r="FA874" t="str">
            <v>Exterior</v>
          </cell>
          <cell r="FB874">
            <v>1247892.8400000001</v>
          </cell>
          <cell r="FC874">
            <v>6849545.1440000003</v>
          </cell>
          <cell r="FI874" t="str">
            <v>WA</v>
          </cell>
          <cell r="FJ874" t="str">
            <v>Living Room/Family Room</v>
          </cell>
          <cell r="FK874" t="str">
            <v>EISAnqnx</v>
          </cell>
          <cell r="FL874">
            <v>1054579.68</v>
          </cell>
          <cell r="FS874" t="str">
            <v>WA</v>
          </cell>
          <cell r="FT874" t="str">
            <v>EISAx</v>
          </cell>
          <cell r="FV874">
            <v>1432656.94</v>
          </cell>
          <cell r="GD874" t="str">
            <v>WA</v>
          </cell>
          <cell r="GE874">
            <v>6855656.9279999994</v>
          </cell>
          <cell r="GF874">
            <v>3265589.01</v>
          </cell>
          <cell r="GI874">
            <v>1</v>
          </cell>
          <cell r="GJ874">
            <v>1</v>
          </cell>
          <cell r="GK874" t="str">
            <v>WA</v>
          </cell>
          <cell r="GL874">
            <v>2079.9929999999999</v>
          </cell>
          <cell r="GM874" t="str">
            <v>Pre 1980</v>
          </cell>
          <cell r="GN874">
            <v>0</v>
          </cell>
          <cell r="GQ874">
            <v>11111224.846329</v>
          </cell>
          <cell r="GR874">
            <v>193803.347775</v>
          </cell>
          <cell r="GU874" t="str">
            <v>Baseboard/Wall/Radiant</v>
          </cell>
          <cell r="GX874" t="str">
            <v>Wood</v>
          </cell>
          <cell r="GY874" t="str">
            <v>ID</v>
          </cell>
          <cell r="GZ874">
            <v>1192.46508789063</v>
          </cell>
        </row>
        <row r="875">
          <cell r="AD875" t="str">
            <v>MT</v>
          </cell>
          <cell r="AH875" t="str">
            <v>MT</v>
          </cell>
          <cell r="AI875" t="str">
            <v>Pre 1980</v>
          </cell>
          <cell r="AJ875">
            <v>1144.6790000000001</v>
          </cell>
          <cell r="AK875" t="b">
            <v>1</v>
          </cell>
          <cell r="AN875" t="str">
            <v>WA</v>
          </cell>
          <cell r="AO875" t="str">
            <v>Natural Gas Other</v>
          </cell>
          <cell r="AP875" t="str">
            <v>Pre 1980</v>
          </cell>
          <cell r="AQ875" t="str">
            <v>Crawlspace</v>
          </cell>
          <cell r="AR875">
            <v>4956.49267578125</v>
          </cell>
          <cell r="AU875" t="str">
            <v>No</v>
          </cell>
          <cell r="AV875" t="b">
            <v>1</v>
          </cell>
          <cell r="AX875">
            <v>6151007.4106445313</v>
          </cell>
          <cell r="AY875" t="b">
            <v>0</v>
          </cell>
          <cell r="AZ875">
            <v>1282319.9939132812</v>
          </cell>
          <cell r="BA875">
            <v>1</v>
          </cell>
          <cell r="BB875">
            <v>4956.49267578125</v>
          </cell>
          <cell r="BC875">
            <v>0.99999993458706582</v>
          </cell>
          <cell r="BU875" t="str">
            <v>ID</v>
          </cell>
          <cell r="BV875" t="str">
            <v>Pre 1980</v>
          </cell>
          <cell r="BW875" t="str">
            <v>Gas Storage Outside Conditioned Space</v>
          </cell>
          <cell r="BY875">
            <v>3785.7640000000001</v>
          </cell>
          <cell r="BZ875" t="str">
            <v>le55</v>
          </cell>
          <cell r="CF875" t="str">
            <v>Conditioned</v>
          </cell>
          <cell r="CG875">
            <v>3785.7640000000001</v>
          </cell>
          <cell r="CH875" t="str">
            <v>ID</v>
          </cell>
          <cell r="CI875" t="str">
            <v>Top-Freezer w/o TTD Ice</v>
          </cell>
          <cell r="CJ875">
            <v>68143.752000000008</v>
          </cell>
          <cell r="CK875" t="b">
            <v>0</v>
          </cell>
          <cell r="CZ875">
            <v>3785.7640000000001</v>
          </cell>
          <cell r="DA875" t="str">
            <v>ID</v>
          </cell>
          <cell r="DC875" t="str">
            <v>Horizontal Axis</v>
          </cell>
          <cell r="DG875" t="str">
            <v>Electric</v>
          </cell>
          <cell r="DH875">
            <v>1612.692</v>
          </cell>
          <cell r="DI875" t="str">
            <v>OR</v>
          </cell>
          <cell r="DL875" t="str">
            <v>Electric</v>
          </cell>
          <cell r="DM875" t="str">
            <v>Electric</v>
          </cell>
          <cell r="DN875">
            <v>12271.31</v>
          </cell>
          <cell r="DO875" t="str">
            <v>WA</v>
          </cell>
          <cell r="DS875">
            <v>4956.4930000000004</v>
          </cell>
          <cell r="DT875" t="str">
            <v>WA</v>
          </cell>
          <cell r="DU875" t="str">
            <v>gt46</v>
          </cell>
          <cell r="DX875" t="b">
            <v>1</v>
          </cell>
          <cell r="DY875">
            <v>2003.7159999999999</v>
          </cell>
          <cell r="DZ875" t="str">
            <v>WA</v>
          </cell>
          <cell r="EC875" t="str">
            <v>Laptop</v>
          </cell>
          <cell r="ED875">
            <v>4956.4930000000004</v>
          </cell>
          <cell r="EE875" t="str">
            <v>WA</v>
          </cell>
          <cell r="EH875" t="str">
            <v>le20</v>
          </cell>
          <cell r="EI875">
            <v>1612.692</v>
          </cell>
          <cell r="EJ875" t="str">
            <v>OR</v>
          </cell>
          <cell r="ES875">
            <v>2130.886</v>
          </cell>
          <cell r="ET875" t="str">
            <v>MT</v>
          </cell>
          <cell r="EZ875" t="str">
            <v>OR</v>
          </cell>
          <cell r="FA875" t="str">
            <v>Garage</v>
          </cell>
          <cell r="FB875">
            <v>0</v>
          </cell>
          <cell r="FC875">
            <v>0</v>
          </cell>
          <cell r="FI875" t="str">
            <v>WA</v>
          </cell>
          <cell r="FJ875" t="str">
            <v>Living Room/Family Room</v>
          </cell>
          <cell r="FK875" t="str">
            <v>EISAx</v>
          </cell>
          <cell r="FL875">
            <v>285615.33</v>
          </cell>
          <cell r="FS875" t="str">
            <v>WA</v>
          </cell>
          <cell r="FT875" t="str">
            <v>EISAnqnx</v>
          </cell>
          <cell r="FV875">
            <v>1923567.3599999999</v>
          </cell>
          <cell r="GD875" t="str">
            <v>MT</v>
          </cell>
          <cell r="GE875">
            <v>715424.375</v>
          </cell>
          <cell r="GF875">
            <v>1884141.6340000001</v>
          </cell>
          <cell r="GI875">
            <v>2</v>
          </cell>
          <cell r="GJ875">
            <v>1</v>
          </cell>
          <cell r="GK875" t="str">
            <v>MT</v>
          </cell>
          <cell r="GL875">
            <v>1144.6790000000001</v>
          </cell>
          <cell r="GM875" t="str">
            <v>Pre 1980</v>
          </cell>
          <cell r="GN875">
            <v>-1</v>
          </cell>
          <cell r="GQ875">
            <v>9416870.0613130014</v>
          </cell>
          <cell r="GR875">
            <v>572173.52154500003</v>
          </cell>
          <cell r="GU875" t="str">
            <v>Natural Gas FAF</v>
          </cell>
          <cell r="GX875" t="str">
            <v>Baseboard/Wall/Radiant</v>
          </cell>
          <cell r="GY875" t="str">
            <v>WA</v>
          </cell>
          <cell r="GZ875">
            <v>12271.3056640625</v>
          </cell>
        </row>
        <row r="876">
          <cell r="AD876" t="str">
            <v>WA</v>
          </cell>
          <cell r="AH876" t="str">
            <v>WA</v>
          </cell>
          <cell r="AI876" t="str">
            <v>1980-1992</v>
          </cell>
          <cell r="AJ876">
            <v>1904.288</v>
          </cell>
          <cell r="AK876" t="b">
            <v>1</v>
          </cell>
          <cell r="AN876" t="str">
            <v>WA</v>
          </cell>
          <cell r="AO876" t="str">
            <v>Baseboard/Wall/Radiant</v>
          </cell>
          <cell r="AP876" t="str">
            <v>Pre 1980</v>
          </cell>
          <cell r="AQ876" t="str">
            <v>Crawlspace</v>
          </cell>
          <cell r="AR876">
            <v>1150.87915039063</v>
          </cell>
          <cell r="AU876" t="str">
            <v>No</v>
          </cell>
          <cell r="AV876" t="b">
            <v>1</v>
          </cell>
          <cell r="AX876">
            <v>1956494.5556640711</v>
          </cell>
          <cell r="AY876" t="b">
            <v>0</v>
          </cell>
          <cell r="AZ876">
            <v>593608.61943044688</v>
          </cell>
          <cell r="BA876">
            <v>1</v>
          </cell>
          <cell r="BB876">
            <v>1150.87915039063</v>
          </cell>
          <cell r="BC876">
            <v>1.00000013067458</v>
          </cell>
          <cell r="BU876" t="str">
            <v>MT</v>
          </cell>
          <cell r="BV876" t="str">
            <v>Pre 1980</v>
          </cell>
          <cell r="BW876" t="str">
            <v>Solar/Other</v>
          </cell>
          <cell r="BY876">
            <v>2130.886</v>
          </cell>
          <cell r="BZ876" t="str">
            <v>le55</v>
          </cell>
          <cell r="CF876" t="str">
            <v>Conditioned</v>
          </cell>
          <cell r="CG876">
            <v>2079.9929999999999</v>
          </cell>
          <cell r="CH876" t="str">
            <v>WA</v>
          </cell>
          <cell r="CI876" t="str">
            <v>Bottom-Freezer (Including French Door) w/o TTD Ice</v>
          </cell>
          <cell r="CJ876">
            <v>49919.831999999995</v>
          </cell>
          <cell r="CK876" t="b">
            <v>0</v>
          </cell>
          <cell r="CZ876">
            <v>8559.1039999999994</v>
          </cell>
          <cell r="DA876" t="str">
            <v>OR</v>
          </cell>
          <cell r="DC876" t="str">
            <v>Vertical Axis</v>
          </cell>
          <cell r="DG876" t="str">
            <v>Electric</v>
          </cell>
          <cell r="DH876">
            <v>2130.886</v>
          </cell>
          <cell r="DI876" t="str">
            <v>MT</v>
          </cell>
          <cell r="DL876" t="str">
            <v>Electric</v>
          </cell>
          <cell r="DM876" t="str">
            <v>Electric</v>
          </cell>
          <cell r="DN876">
            <v>1192.4649999999999</v>
          </cell>
          <cell r="DO876" t="str">
            <v>ID</v>
          </cell>
          <cell r="DS876">
            <v>1524.7619999999999</v>
          </cell>
          <cell r="DT876" t="str">
            <v>WA</v>
          </cell>
          <cell r="DU876" t="str">
            <v>lt32</v>
          </cell>
          <cell r="DX876" t="b">
            <v>1</v>
          </cell>
          <cell r="DY876">
            <v>2003.7159999999999</v>
          </cell>
          <cell r="DZ876" t="str">
            <v>WA</v>
          </cell>
          <cell r="EC876" t="str">
            <v>Laptop</v>
          </cell>
          <cell r="ED876">
            <v>2003.7159999999999</v>
          </cell>
          <cell r="EE876" t="str">
            <v>WA</v>
          </cell>
          <cell r="EH876" t="str">
            <v>gt20</v>
          </cell>
          <cell r="EI876">
            <v>1612.692</v>
          </cell>
          <cell r="EJ876" t="str">
            <v>OR</v>
          </cell>
          <cell r="ES876">
            <v>2079.9929999999999</v>
          </cell>
          <cell r="ET876" t="str">
            <v>WA</v>
          </cell>
          <cell r="EZ876" t="str">
            <v>OR</v>
          </cell>
          <cell r="FA876" t="str">
            <v>Kitchen</v>
          </cell>
          <cell r="FB876">
            <v>1663857.12</v>
          </cell>
          <cell r="FC876">
            <v>693273.8</v>
          </cell>
          <cell r="FI876" t="str">
            <v>WA</v>
          </cell>
          <cell r="FJ876" t="str">
            <v>Other</v>
          </cell>
          <cell r="FK876" t="str">
            <v>EISAnqnx</v>
          </cell>
          <cell r="FL876">
            <v>790934.76</v>
          </cell>
          <cell r="FS876" t="str">
            <v>WA</v>
          </cell>
          <cell r="FT876" t="str">
            <v>EISAq</v>
          </cell>
          <cell r="FV876">
            <v>1689132.588</v>
          </cell>
          <cell r="GD876" t="str">
            <v>WA</v>
          </cell>
          <cell r="GE876">
            <v>10572606.976</v>
          </cell>
          <cell r="GF876">
            <v>4840700.0959999999</v>
          </cell>
          <cell r="GI876">
            <v>1</v>
          </cell>
          <cell r="GJ876">
            <v>3</v>
          </cell>
          <cell r="GK876" t="str">
            <v>WA</v>
          </cell>
          <cell r="GL876">
            <v>1904.288</v>
          </cell>
          <cell r="GM876" t="str">
            <v>1980-1992</v>
          </cell>
          <cell r="GN876">
            <v>-1</v>
          </cell>
          <cell r="GQ876">
            <v>10042066.626336001</v>
          </cell>
          <cell r="GR876">
            <v>2270101.7248</v>
          </cell>
          <cell r="GU876" t="str">
            <v>Natural Gas FAF</v>
          </cell>
          <cell r="GX876" t="str">
            <v>Natural Gas Other</v>
          </cell>
          <cell r="GY876" t="str">
            <v>WA</v>
          </cell>
          <cell r="GZ876">
            <v>12271.3056640625</v>
          </cell>
        </row>
        <row r="877">
          <cell r="AD877" t="str">
            <v>WA</v>
          </cell>
          <cell r="AH877" t="str">
            <v>WA</v>
          </cell>
          <cell r="AI877" t="str">
            <v>1980-1992</v>
          </cell>
          <cell r="AJ877">
            <v>4360.1880000000001</v>
          </cell>
          <cell r="AK877" t="b">
            <v>1</v>
          </cell>
          <cell r="AN877" t="str">
            <v>WA</v>
          </cell>
          <cell r="AO877" t="str">
            <v>Natural Gas FAF</v>
          </cell>
          <cell r="AP877" t="str">
            <v>Pre 1980</v>
          </cell>
          <cell r="AQ877" t="str">
            <v>Basement</v>
          </cell>
          <cell r="AR877">
            <v>1248.17763444767</v>
          </cell>
          <cell r="AU877" t="str">
            <v>No</v>
          </cell>
          <cell r="AV877" t="b">
            <v>1</v>
          </cell>
          <cell r="AX877">
            <v>3939248.6143168467</v>
          </cell>
          <cell r="AY877" t="b">
            <v>0</v>
          </cell>
          <cell r="AZ877">
            <v>1934853.8227956146</v>
          </cell>
          <cell r="BA877">
            <v>0.81860465116279002</v>
          </cell>
          <cell r="BB877">
            <v>1248.17763444767</v>
          </cell>
          <cell r="BC877">
            <v>0.818604893385112</v>
          </cell>
          <cell r="BU877" t="str">
            <v>WA</v>
          </cell>
          <cell r="BV877" t="str">
            <v>1980-1992</v>
          </cell>
          <cell r="BW877" t="str">
            <v>Electric Storage - Inside Conditioned Space</v>
          </cell>
          <cell r="BY877">
            <v>12271.31</v>
          </cell>
          <cell r="BZ877" t="str">
            <v>le55</v>
          </cell>
          <cell r="CF877" t="str">
            <v>Conditioned</v>
          </cell>
          <cell r="CG877">
            <v>1904.288</v>
          </cell>
          <cell r="CH877" t="str">
            <v>WA</v>
          </cell>
          <cell r="CI877" t="str">
            <v>Top-Freezer w/o TTD Ice</v>
          </cell>
          <cell r="CJ877">
            <v>30468.608</v>
          </cell>
          <cell r="CK877" t="b">
            <v>0</v>
          </cell>
          <cell r="CZ877">
            <v>2079.9929999999999</v>
          </cell>
          <cell r="DA877" t="str">
            <v>WA</v>
          </cell>
          <cell r="DC877" t="str">
            <v>Horizontal Axis</v>
          </cell>
          <cell r="DG877" t="str">
            <v>Electric</v>
          </cell>
          <cell r="DH877">
            <v>2079.9929999999999</v>
          </cell>
          <cell r="DI877" t="str">
            <v>WA</v>
          </cell>
          <cell r="DL877" t="str">
            <v>Electric</v>
          </cell>
          <cell r="DM877" t="str">
            <v>Electric</v>
          </cell>
          <cell r="DN877">
            <v>2130.886</v>
          </cell>
          <cell r="DO877" t="str">
            <v>MT</v>
          </cell>
          <cell r="DS877">
            <v>1524.7619999999999</v>
          </cell>
          <cell r="DT877" t="str">
            <v>WA</v>
          </cell>
          <cell r="DU877" t="str">
            <v>32to46</v>
          </cell>
          <cell r="DX877" t="b">
            <v>0</v>
          </cell>
          <cell r="DY877">
            <v>1464.694</v>
          </cell>
          <cell r="DZ877" t="str">
            <v>WA</v>
          </cell>
          <cell r="EC877" t="str">
            <v>Desktop</v>
          </cell>
          <cell r="ED877">
            <v>2003.7159999999999</v>
          </cell>
          <cell r="EE877" t="str">
            <v>WA</v>
          </cell>
          <cell r="EH877" t="str">
            <v>gt20</v>
          </cell>
          <cell r="EI877">
            <v>1144.6790000000001</v>
          </cell>
          <cell r="EJ877" t="str">
            <v>MT</v>
          </cell>
          <cell r="ES877">
            <v>1192.4649999999999</v>
          </cell>
          <cell r="ET877" t="str">
            <v>ID</v>
          </cell>
          <cell r="EZ877" t="str">
            <v>OR</v>
          </cell>
          <cell r="FA877" t="str">
            <v>Living Room/Family Room</v>
          </cell>
          <cell r="FB877">
            <v>3119732.1</v>
          </cell>
          <cell r="FC877">
            <v>1442009.504</v>
          </cell>
          <cell r="FI877" t="str">
            <v>WA</v>
          </cell>
          <cell r="FJ877" t="str">
            <v>Other</v>
          </cell>
          <cell r="FK877" t="str">
            <v>EISAx</v>
          </cell>
          <cell r="FL877">
            <v>351526.56</v>
          </cell>
          <cell r="FS877" t="str">
            <v>WA</v>
          </cell>
          <cell r="FT877" t="str">
            <v>EISAx</v>
          </cell>
          <cell r="FV877">
            <v>2043790.3199999998</v>
          </cell>
          <cell r="GD877" t="str">
            <v>WA</v>
          </cell>
          <cell r="GE877">
            <v>23165678.844000001</v>
          </cell>
          <cell r="GF877">
            <v>9806062.8120000008</v>
          </cell>
          <cell r="GI877">
            <v>1</v>
          </cell>
          <cell r="GJ877">
            <v>1</v>
          </cell>
          <cell r="GK877" t="str">
            <v>WA</v>
          </cell>
          <cell r="GL877">
            <v>4360.1880000000001</v>
          </cell>
          <cell r="GM877" t="str">
            <v>1980-1992</v>
          </cell>
          <cell r="GN877">
            <v>-1</v>
          </cell>
          <cell r="GQ877">
            <v>25698446.65038</v>
          </cell>
          <cell r="GR877">
            <v>1560783.7969499999</v>
          </cell>
          <cell r="GU877" t="str">
            <v>Natural Gas FAF</v>
          </cell>
          <cell r="GX877" t="str">
            <v>Wood</v>
          </cell>
          <cell r="GY877" t="str">
            <v>ID</v>
          </cell>
          <cell r="GZ877">
            <v>3785.76440429688</v>
          </cell>
        </row>
        <row r="878">
          <cell r="AD878" t="str">
            <v>OR</v>
          </cell>
          <cell r="AH878" t="str">
            <v>OR</v>
          </cell>
          <cell r="AI878" t="str">
            <v>1993-2006</v>
          </cell>
          <cell r="AJ878">
            <v>1925.059</v>
          </cell>
          <cell r="AK878" t="b">
            <v>1</v>
          </cell>
          <cell r="AN878" t="str">
            <v>WA</v>
          </cell>
          <cell r="AO878" t="str">
            <v>Natural Gas FAF</v>
          </cell>
          <cell r="AP878" t="str">
            <v>Pre 1980</v>
          </cell>
          <cell r="AQ878" t="str">
            <v>Crawlspace</v>
          </cell>
          <cell r="AR878">
            <v>276.584816724201</v>
          </cell>
          <cell r="AU878" t="str">
            <v>No</v>
          </cell>
          <cell r="AV878" t="b">
            <v>1</v>
          </cell>
          <cell r="AX878">
            <v>872901.68158157833</v>
          </cell>
          <cell r="AY878" t="b">
            <v>0</v>
          </cell>
          <cell r="AZ878">
            <v>428746.01755130314</v>
          </cell>
          <cell r="BA878">
            <v>0.18139534883721006</v>
          </cell>
          <cell r="BB878">
            <v>276.584816724201</v>
          </cell>
          <cell r="BC878">
            <v>0.1813954025114746</v>
          </cell>
          <cell r="BU878" t="str">
            <v>ID</v>
          </cell>
          <cell r="BV878" t="str">
            <v>1993-2006</v>
          </cell>
          <cell r="BW878" t="str">
            <v>Electric Storage - Inside Conditioned Space</v>
          </cell>
          <cell r="BY878">
            <v>1192.4649999999999</v>
          </cell>
          <cell r="BZ878" t="str">
            <v>le55</v>
          </cell>
          <cell r="CF878" t="str">
            <v>Unconditioned</v>
          </cell>
          <cell r="CG878">
            <v>2079.9929999999999</v>
          </cell>
          <cell r="CH878" t="str">
            <v>WA</v>
          </cell>
          <cell r="CI878" t="str">
            <v>Top-Freezer w/o TTD Ice</v>
          </cell>
          <cell r="CJ878">
            <v>43679.852999999996</v>
          </cell>
          <cell r="CK878" t="b">
            <v>0</v>
          </cell>
          <cell r="CZ878">
            <v>2130.886</v>
          </cell>
          <cell r="DA878" t="str">
            <v>MT</v>
          </cell>
          <cell r="DC878" t="str">
            <v>Horizontal Axis</v>
          </cell>
          <cell r="DG878" t="str">
            <v>Gas</v>
          </cell>
          <cell r="DH878">
            <v>8559.1039999999994</v>
          </cell>
          <cell r="DI878" t="str">
            <v>OR</v>
          </cell>
          <cell r="DL878" t="str">
            <v>Electric</v>
          </cell>
          <cell r="DM878" t="str">
            <v>Electric</v>
          </cell>
          <cell r="DN878">
            <v>1612.692</v>
          </cell>
          <cell r="DO878" t="str">
            <v>OR</v>
          </cell>
          <cell r="DS878">
            <v>1524.7619999999999</v>
          </cell>
          <cell r="DT878" t="str">
            <v>WA</v>
          </cell>
          <cell r="DU878" t="str">
            <v>32to46</v>
          </cell>
          <cell r="DX878" t="b">
            <v>1</v>
          </cell>
          <cell r="DY878">
            <v>1464.694</v>
          </cell>
          <cell r="DZ878" t="str">
            <v>WA</v>
          </cell>
          <cell r="EC878" t="str">
            <v>Laptop</v>
          </cell>
          <cell r="ED878">
            <v>2003.7159999999999</v>
          </cell>
          <cell r="EE878" t="str">
            <v>WA</v>
          </cell>
          <cell r="EH878" t="str">
            <v>le20</v>
          </cell>
          <cell r="EI878">
            <v>1192.4649999999999</v>
          </cell>
          <cell r="EJ878" t="str">
            <v>ID</v>
          </cell>
          <cell r="ES878">
            <v>3785.7640000000001</v>
          </cell>
          <cell r="ET878" t="str">
            <v>ID</v>
          </cell>
          <cell r="EZ878" t="str">
            <v>OR</v>
          </cell>
          <cell r="FA878" t="str">
            <v>Other</v>
          </cell>
          <cell r="FB878">
            <v>4298297.5600000005</v>
          </cell>
          <cell r="FC878">
            <v>2190745.2080000001</v>
          </cell>
          <cell r="FI878" t="str">
            <v>WA</v>
          </cell>
          <cell r="FJ878" t="str">
            <v>Bathroom</v>
          </cell>
          <cell r="FK878" t="str">
            <v>EISAnqnx</v>
          </cell>
          <cell r="FL878">
            <v>762381</v>
          </cell>
          <cell r="FS878" t="str">
            <v>OR</v>
          </cell>
          <cell r="FT878" t="str">
            <v>EISAnqnx</v>
          </cell>
          <cell r="FV878">
            <v>17539827.140000001</v>
          </cell>
          <cell r="GD878" t="str">
            <v>OR</v>
          </cell>
          <cell r="GE878">
            <v>17123399.805</v>
          </cell>
          <cell r="GF878">
            <v>5428666.3799999999</v>
          </cell>
          <cell r="GI878">
            <v>2</v>
          </cell>
          <cell r="GJ878">
            <v>2</v>
          </cell>
          <cell r="GK878" t="str">
            <v>OR</v>
          </cell>
          <cell r="GL878">
            <v>1925.059</v>
          </cell>
          <cell r="GM878" t="str">
            <v>1993-2006</v>
          </cell>
          <cell r="GN878">
            <v>-1</v>
          </cell>
          <cell r="GQ878">
            <v>9160210.3708950002</v>
          </cell>
          <cell r="GR878">
            <v>2078153.1670930001</v>
          </cell>
          <cell r="GU878" t="str">
            <v>Baseboard/Wall/Radiant</v>
          </cell>
          <cell r="GX878" t="str">
            <v>None</v>
          </cell>
          <cell r="GY878" t="str">
            <v>ID</v>
          </cell>
          <cell r="GZ878">
            <v>1192.46508789063</v>
          </cell>
        </row>
        <row r="879">
          <cell r="AD879" t="str">
            <v>OR</v>
          </cell>
          <cell r="AH879" t="str">
            <v>OR</v>
          </cell>
          <cell r="AI879" t="str">
            <v>Pre 1980</v>
          </cell>
          <cell r="AJ879">
            <v>1612.692</v>
          </cell>
          <cell r="AK879" t="b">
            <v>1</v>
          </cell>
          <cell r="AN879" t="str">
            <v>WA</v>
          </cell>
          <cell r="AO879" t="str">
            <v>Wood</v>
          </cell>
          <cell r="AP879" t="str">
            <v>Pre 1980</v>
          </cell>
          <cell r="AQ879" t="str">
            <v>Crawlspace</v>
          </cell>
          <cell r="AR879">
            <v>3525.0146466747501</v>
          </cell>
          <cell r="AU879" t="str">
            <v>No</v>
          </cell>
          <cell r="AV879" t="b">
            <v>0</v>
          </cell>
          <cell r="AX879">
            <v>5858574.3427734347</v>
          </cell>
          <cell r="AY879" t="b">
            <v>0</v>
          </cell>
          <cell r="AZ879">
            <v>2818915.4377846839</v>
          </cell>
          <cell r="BA879" t="str">
            <v/>
          </cell>
          <cell r="BB879" t="str">
            <v/>
          </cell>
          <cell r="BC879">
            <v>0.7111912892189598</v>
          </cell>
          <cell r="BU879" t="str">
            <v>MT</v>
          </cell>
          <cell r="BV879" t="str">
            <v>Pre 1980</v>
          </cell>
          <cell r="BW879" t="str">
            <v>Gas Storage Outside Conditioned Space</v>
          </cell>
          <cell r="BY879">
            <v>2130.886</v>
          </cell>
          <cell r="BZ879" t="str">
            <v>le55</v>
          </cell>
          <cell r="CF879" t="str">
            <v>Conditioned</v>
          </cell>
          <cell r="CG879">
            <v>2079.9929999999999</v>
          </cell>
          <cell r="CH879" t="str">
            <v>WA</v>
          </cell>
          <cell r="CI879" t="str">
            <v>Side-by-Side w/o TTD Ice</v>
          </cell>
          <cell r="CJ879">
            <v>41599.86</v>
          </cell>
          <cell r="CK879" t="b">
            <v>0</v>
          </cell>
          <cell r="CZ879">
            <v>12271.31</v>
          </cell>
          <cell r="DA879" t="str">
            <v>WA</v>
          </cell>
          <cell r="DC879" t="str">
            <v>Vertical Axis</v>
          </cell>
          <cell r="DG879" t="str">
            <v>Electric</v>
          </cell>
          <cell r="DH879">
            <v>2079.9929999999999</v>
          </cell>
          <cell r="DI879" t="str">
            <v>WA</v>
          </cell>
          <cell r="DL879" t="str">
            <v>Electric</v>
          </cell>
          <cell r="DM879" t="str">
            <v>Electric</v>
          </cell>
          <cell r="DN879">
            <v>1144.6790000000001</v>
          </cell>
          <cell r="DO879" t="str">
            <v>MT</v>
          </cell>
          <cell r="DS879">
            <v>1524.7619999999999</v>
          </cell>
          <cell r="DT879" t="str">
            <v>WA</v>
          </cell>
          <cell r="DU879" t="str">
            <v>lt32</v>
          </cell>
          <cell r="DX879" t="b">
            <v>0</v>
          </cell>
          <cell r="DY879">
            <v>1464.694</v>
          </cell>
          <cell r="DZ879" t="str">
            <v>WA</v>
          </cell>
          <cell r="EC879" t="str">
            <v>Desktop</v>
          </cell>
          <cell r="ED879">
            <v>2003.7159999999999</v>
          </cell>
          <cell r="EE879" t="str">
            <v>WA</v>
          </cell>
          <cell r="EH879" t="str">
            <v>le20</v>
          </cell>
          <cell r="EI879">
            <v>1192.4649999999999</v>
          </cell>
          <cell r="EJ879" t="str">
            <v>ID</v>
          </cell>
          <cell r="ES879">
            <v>1612.692</v>
          </cell>
          <cell r="ET879" t="str">
            <v>OR</v>
          </cell>
          <cell r="EZ879" t="str">
            <v>WA</v>
          </cell>
          <cell r="FA879" t="str">
            <v>Bathroom</v>
          </cell>
          <cell r="FB879">
            <v>3419980.1700000004</v>
          </cell>
          <cell r="FC879">
            <v>579909.6810000001</v>
          </cell>
          <cell r="FI879" t="str">
            <v>WA</v>
          </cell>
          <cell r="FJ879" t="str">
            <v>Bathroom</v>
          </cell>
          <cell r="FK879" t="str">
            <v>EISAq</v>
          </cell>
          <cell r="FL879">
            <v>83861.91</v>
          </cell>
          <cell r="FS879" t="str">
            <v>OR</v>
          </cell>
          <cell r="FT879" t="str">
            <v>EISAq</v>
          </cell>
          <cell r="FV879">
            <v>7487357.04</v>
          </cell>
          <cell r="GD879" t="str">
            <v>OR</v>
          </cell>
          <cell r="GE879">
            <v>6116940.7560000001</v>
          </cell>
          <cell r="GF879">
            <v>2538377.2080000001</v>
          </cell>
          <cell r="GI879">
            <v>1</v>
          </cell>
          <cell r="GJ879">
            <v>2</v>
          </cell>
          <cell r="GK879" t="str">
            <v>OR</v>
          </cell>
          <cell r="GL879">
            <v>1612.692</v>
          </cell>
          <cell r="GM879" t="str">
            <v>Pre 1980</v>
          </cell>
          <cell r="GN879">
            <v>-1</v>
          </cell>
          <cell r="GQ879">
            <v>8447164.5821759999</v>
          </cell>
          <cell r="GR879">
            <v>929301.66980999988</v>
          </cell>
          <cell r="GU879" t="str">
            <v>Baseboard/Wall/Radiant</v>
          </cell>
          <cell r="GX879" t="str">
            <v>Wood</v>
          </cell>
          <cell r="GY879" t="str">
            <v>WA</v>
          </cell>
          <cell r="GZ879">
            <v>2079.99340820313</v>
          </cell>
        </row>
        <row r="880">
          <cell r="AD880" t="str">
            <v>OR</v>
          </cell>
          <cell r="AH880" t="str">
            <v>OR</v>
          </cell>
          <cell r="AI880" t="str">
            <v>1993-2006</v>
          </cell>
          <cell r="AJ880">
            <v>1612.692</v>
          </cell>
          <cell r="AK880" t="b">
            <v>1</v>
          </cell>
          <cell r="AN880" t="str">
            <v>WA</v>
          </cell>
          <cell r="AO880" t="str">
            <v>Natural Gas FAF</v>
          </cell>
          <cell r="AP880" t="str">
            <v>Pre 1980</v>
          </cell>
          <cell r="AQ880" t="str">
            <v>Crawlspace</v>
          </cell>
          <cell r="AR880">
            <v>3525.0146466747501</v>
          </cell>
          <cell r="AU880" t="str">
            <v>No</v>
          </cell>
          <cell r="AV880" t="b">
            <v>1</v>
          </cell>
          <cell r="AX880">
            <v>5858574.3427734347</v>
          </cell>
          <cell r="AY880" t="b">
            <v>0</v>
          </cell>
          <cell r="AZ880">
            <v>2818915.4377846839</v>
          </cell>
          <cell r="BA880">
            <v>0.71119133574007187</v>
          </cell>
          <cell r="BB880">
            <v>3525.0146466747501</v>
          </cell>
          <cell r="BC880">
            <v>0.7111912892189598</v>
          </cell>
          <cell r="BU880" t="str">
            <v>OR</v>
          </cell>
          <cell r="BV880" t="str">
            <v>1980-1992</v>
          </cell>
          <cell r="BW880" t="str">
            <v>Electric Storage - Inside Conditioned Space</v>
          </cell>
          <cell r="BY880">
            <v>1612.692</v>
          </cell>
          <cell r="BZ880" t="str">
            <v>le55</v>
          </cell>
          <cell r="CF880" t="str">
            <v>Unconditioned</v>
          </cell>
          <cell r="CG880">
            <v>1612.692</v>
          </cell>
          <cell r="CH880" t="str">
            <v>OR</v>
          </cell>
          <cell r="CI880" t="str">
            <v>Top-Freezer w/o TTD Ice</v>
          </cell>
          <cell r="CJ880">
            <v>35479.224000000002</v>
          </cell>
          <cell r="CK880" t="b">
            <v>0</v>
          </cell>
          <cell r="CZ880">
            <v>2079.9929999999999</v>
          </cell>
          <cell r="DA880" t="str">
            <v>WA</v>
          </cell>
          <cell r="DC880" t="str">
            <v>Horizontal Axis</v>
          </cell>
          <cell r="DG880" t="str">
            <v>Electric</v>
          </cell>
          <cell r="DH880">
            <v>2130.886</v>
          </cell>
          <cell r="DI880" t="str">
            <v>MT</v>
          </cell>
          <cell r="DL880" t="str">
            <v>Electric</v>
          </cell>
          <cell r="DM880" t="str">
            <v>Electric</v>
          </cell>
          <cell r="DN880">
            <v>3785.7640000000001</v>
          </cell>
          <cell r="DO880" t="str">
            <v>ID</v>
          </cell>
          <cell r="DS880">
            <v>1524.7619999999999</v>
          </cell>
          <cell r="DT880" t="str">
            <v>WA</v>
          </cell>
          <cell r="DU880" t="str">
            <v>lt32</v>
          </cell>
          <cell r="DX880" t="b">
            <v>1</v>
          </cell>
          <cell r="DY880">
            <v>1464.694</v>
          </cell>
          <cell r="DZ880" t="str">
            <v>WA</v>
          </cell>
          <cell r="EC880" t="str">
            <v>Laptop</v>
          </cell>
          <cell r="ED880">
            <v>2003.7159999999999</v>
          </cell>
          <cell r="EE880" t="str">
            <v>WA</v>
          </cell>
          <cell r="EH880" t="str">
            <v>le20</v>
          </cell>
          <cell r="EI880">
            <v>1904.288</v>
          </cell>
          <cell r="EJ880" t="str">
            <v>WA</v>
          </cell>
          <cell r="ES880">
            <v>8559.1039999999994</v>
          </cell>
          <cell r="ET880" t="str">
            <v>OR</v>
          </cell>
          <cell r="EZ880" t="str">
            <v>WA</v>
          </cell>
          <cell r="FA880" t="str">
            <v>Bedrooms</v>
          </cell>
          <cell r="FB880">
            <v>669126.55500000005</v>
          </cell>
          <cell r="FC880">
            <v>1982597.2000000002</v>
          </cell>
          <cell r="FI880" t="str">
            <v>WA</v>
          </cell>
          <cell r="FJ880" t="str">
            <v>Bedrooms</v>
          </cell>
          <cell r="FK880" t="str">
            <v>EISAnqnx</v>
          </cell>
          <cell r="FL880">
            <v>640400.03999999992</v>
          </cell>
          <cell r="FS880" t="str">
            <v>OR</v>
          </cell>
          <cell r="FT880" t="str">
            <v>EISAx</v>
          </cell>
          <cell r="FV880">
            <v>12374937.33</v>
          </cell>
          <cell r="GD880" t="str">
            <v>OR</v>
          </cell>
          <cell r="GE880">
            <v>11219498.244000001</v>
          </cell>
          <cell r="GF880">
            <v>5765373.9000000004</v>
          </cell>
          <cell r="GI880">
            <v>1</v>
          </cell>
          <cell r="GJ880">
            <v>1</v>
          </cell>
          <cell r="GK880" t="str">
            <v>OR</v>
          </cell>
          <cell r="GL880">
            <v>1612.692</v>
          </cell>
          <cell r="GM880" t="str">
            <v>1993-2006</v>
          </cell>
          <cell r="GN880">
            <v>0</v>
          </cell>
          <cell r="GQ880">
            <v>7491022.0730640003</v>
          </cell>
          <cell r="GR880">
            <v>1139040.3278699999</v>
          </cell>
          <cell r="GU880" t="str">
            <v>Wood</v>
          </cell>
          <cell r="GX880" t="str">
            <v>Baseboard/Wall/Radiant</v>
          </cell>
          <cell r="GY880" t="str">
            <v>WA</v>
          </cell>
          <cell r="GZ880">
            <v>2079.99340820313</v>
          </cell>
        </row>
        <row r="881">
          <cell r="AD881" t="str">
            <v>MT</v>
          </cell>
          <cell r="AH881" t="str">
            <v>MT</v>
          </cell>
          <cell r="AI881" t="str">
            <v>Pre 1980</v>
          </cell>
          <cell r="AJ881">
            <v>2130.886</v>
          </cell>
          <cell r="AK881" t="b">
            <v>1</v>
          </cell>
          <cell r="AN881" t="str">
            <v>WA</v>
          </cell>
          <cell r="AO881" t="str">
            <v>Natural Gas FAF</v>
          </cell>
          <cell r="AP881" t="str">
            <v>Pre 1980</v>
          </cell>
          <cell r="AQ881" t="str">
            <v>Slab on Grade</v>
          </cell>
          <cell r="AR881">
            <v>1431.4780291064999</v>
          </cell>
          <cell r="AU881" t="str">
            <v>No</v>
          </cell>
          <cell r="AV881" t="b">
            <v>1</v>
          </cell>
          <cell r="AX881">
            <v>2379116.4843750028</v>
          </cell>
          <cell r="AY881" t="b">
            <v>0</v>
          </cell>
          <cell r="AZ881">
            <v>1144737.2336181477</v>
          </cell>
          <cell r="BA881">
            <v>0.28880866425992813</v>
          </cell>
          <cell r="BB881">
            <v>1431.4780291064999</v>
          </cell>
          <cell r="BC881">
            <v>0.28880864536810597</v>
          </cell>
          <cell r="BU881" t="str">
            <v>MT</v>
          </cell>
          <cell r="BV881" t="str">
            <v>Pre 1980</v>
          </cell>
          <cell r="BW881" t="str">
            <v>Electric Storage - Inside Conditioned Space</v>
          </cell>
          <cell r="BY881">
            <v>1144.6790000000001</v>
          </cell>
          <cell r="BZ881" t="str">
            <v>le55</v>
          </cell>
          <cell r="CF881" t="str">
            <v>Conditioned</v>
          </cell>
          <cell r="CG881">
            <v>1612.692</v>
          </cell>
          <cell r="CH881" t="str">
            <v>OR</v>
          </cell>
          <cell r="CI881" t="str">
            <v>Side-by-Side w/ TTD Ice</v>
          </cell>
          <cell r="CJ881">
            <v>35479.224000000002</v>
          </cell>
          <cell r="CK881" t="b">
            <v>0</v>
          </cell>
          <cell r="CZ881">
            <v>2130.886</v>
          </cell>
          <cell r="DA881" t="str">
            <v>MT</v>
          </cell>
          <cell r="DC881" t="str">
            <v>Horizontal Axis</v>
          </cell>
          <cell r="DG881" t="str">
            <v>Electric</v>
          </cell>
          <cell r="DH881">
            <v>2130.886</v>
          </cell>
          <cell r="DI881" t="str">
            <v>MT</v>
          </cell>
          <cell r="DL881" t="str">
            <v>Electric</v>
          </cell>
          <cell r="DM881" t="str">
            <v>Electric</v>
          </cell>
          <cell r="DN881">
            <v>2079.9929999999999</v>
          </cell>
          <cell r="DO881" t="str">
            <v>WA</v>
          </cell>
          <cell r="DS881">
            <v>6932.7380000000003</v>
          </cell>
          <cell r="DT881" t="str">
            <v>OR</v>
          </cell>
          <cell r="DU881" t="str">
            <v>32to46</v>
          </cell>
          <cell r="DX881" t="b">
            <v>0</v>
          </cell>
          <cell r="DY881">
            <v>4956.4930000000004</v>
          </cell>
          <cell r="DZ881" t="str">
            <v>WA</v>
          </cell>
          <cell r="EC881" t="str">
            <v>Laptop</v>
          </cell>
          <cell r="ED881">
            <v>2003.7159999999999</v>
          </cell>
          <cell r="EE881" t="str">
            <v>WA</v>
          </cell>
          <cell r="EH881" t="str">
            <v>le20</v>
          </cell>
          <cell r="EI881">
            <v>1904.288</v>
          </cell>
          <cell r="EJ881" t="str">
            <v>WA</v>
          </cell>
          <cell r="ES881">
            <v>3785.7640000000001</v>
          </cell>
          <cell r="ET881" t="str">
            <v>ID</v>
          </cell>
          <cell r="EZ881" t="str">
            <v>WA</v>
          </cell>
          <cell r="FA881" t="str">
            <v>Exterior</v>
          </cell>
          <cell r="FB881">
            <v>223042.18500000003</v>
          </cell>
          <cell r="FC881">
            <v>8549950.4250000007</v>
          </cell>
          <cell r="FI881" t="str">
            <v>WA</v>
          </cell>
          <cell r="FJ881" t="str">
            <v>Bedrooms</v>
          </cell>
          <cell r="FK881" t="str">
            <v>EISAq</v>
          </cell>
          <cell r="FL881">
            <v>22871.43</v>
          </cell>
          <cell r="FS881" t="str">
            <v>WA</v>
          </cell>
          <cell r="FT881" t="str">
            <v>EISAnqnx</v>
          </cell>
          <cell r="FV881">
            <v>3370415.24</v>
          </cell>
          <cell r="GD881" t="str">
            <v>MT</v>
          </cell>
          <cell r="GE881">
            <v>2701963.4479999999</v>
          </cell>
          <cell r="GF881">
            <v>4210630.7359999996</v>
          </cell>
          <cell r="GI881">
            <v>3</v>
          </cell>
          <cell r="GJ881">
            <v>1</v>
          </cell>
          <cell r="GK881" t="str">
            <v>MT</v>
          </cell>
          <cell r="GL881">
            <v>2130.886</v>
          </cell>
          <cell r="GM881" t="str">
            <v>Pre 1980</v>
          </cell>
          <cell r="GN881">
            <v>0</v>
          </cell>
          <cell r="GQ881">
            <v>19927353.33405</v>
          </cell>
          <cell r="GR881">
            <v>980186.25113999995</v>
          </cell>
          <cell r="GU881" t="str">
            <v>Natural Gas FAF</v>
          </cell>
          <cell r="GX881" t="str">
            <v>Baseboard/Wall/Radiant</v>
          </cell>
          <cell r="GY881" t="str">
            <v>ID</v>
          </cell>
          <cell r="GZ881">
            <v>1192.46508789063</v>
          </cell>
        </row>
        <row r="882">
          <cell r="AD882" t="str">
            <v>WA</v>
          </cell>
          <cell r="AH882" t="str">
            <v>WA</v>
          </cell>
          <cell r="AI882" t="str">
            <v>1993-2006</v>
          </cell>
          <cell r="AJ882">
            <v>2079.9929999999999</v>
          </cell>
          <cell r="AK882" t="b">
            <v>1</v>
          </cell>
          <cell r="AN882" t="str">
            <v>WA</v>
          </cell>
          <cell r="AO882" t="str">
            <v>Wood</v>
          </cell>
          <cell r="AP882" t="str">
            <v>Pre 1980</v>
          </cell>
          <cell r="AQ882" t="str">
            <v>Slab on Grade</v>
          </cell>
          <cell r="AR882">
            <v>1431.4780291064999</v>
          </cell>
          <cell r="AU882" t="str">
            <v>No</v>
          </cell>
          <cell r="AV882" t="b">
            <v>0</v>
          </cell>
          <cell r="AX882">
            <v>2379116.4843750028</v>
          </cell>
          <cell r="AY882" t="b">
            <v>0</v>
          </cell>
          <cell r="AZ882">
            <v>1144737.2336181477</v>
          </cell>
          <cell r="BA882" t="str">
            <v/>
          </cell>
          <cell r="BB882" t="str">
            <v/>
          </cell>
          <cell r="BC882">
            <v>0.28880864536810597</v>
          </cell>
          <cell r="BU882" t="str">
            <v>ID</v>
          </cell>
          <cell r="BV882" t="str">
            <v>Pre 1980</v>
          </cell>
          <cell r="BW882" t="str">
            <v>Gas Storage Inside Conditioned Space</v>
          </cell>
          <cell r="BY882">
            <v>3785.7640000000001</v>
          </cell>
          <cell r="BZ882" t="str">
            <v>le55</v>
          </cell>
          <cell r="CF882" t="str">
            <v>Conditioned</v>
          </cell>
          <cell r="CG882">
            <v>1925.059</v>
          </cell>
          <cell r="CH882" t="str">
            <v>OR</v>
          </cell>
          <cell r="CI882" t="str">
            <v>Side-by-Side w/ TTD Ice</v>
          </cell>
          <cell r="CJ882">
            <v>36576.120999999999</v>
          </cell>
          <cell r="CK882" t="b">
            <v>0</v>
          </cell>
          <cell r="CZ882">
            <v>1612.692</v>
          </cell>
          <cell r="DA882" t="str">
            <v>OR</v>
          </cell>
          <cell r="DC882" t="str">
            <v>Vertical Axis</v>
          </cell>
          <cell r="DG882" t="str">
            <v>Electric</v>
          </cell>
          <cell r="DH882">
            <v>12271.31</v>
          </cell>
          <cell r="DI882" t="str">
            <v>WA</v>
          </cell>
          <cell r="DL882" t="str">
            <v>Electric</v>
          </cell>
          <cell r="DM882" t="str">
            <v>Electric</v>
          </cell>
          <cell r="DN882">
            <v>1612.692</v>
          </cell>
          <cell r="DO882" t="str">
            <v>OR</v>
          </cell>
          <cell r="DS882">
            <v>6932.7380000000003</v>
          </cell>
          <cell r="DT882" t="str">
            <v>OR</v>
          </cell>
          <cell r="DU882" t="str">
            <v>32to46</v>
          </cell>
          <cell r="DX882" t="b">
            <v>1</v>
          </cell>
          <cell r="DY882">
            <v>4956.4930000000004</v>
          </cell>
          <cell r="DZ882" t="str">
            <v>WA</v>
          </cell>
          <cell r="EC882" t="str">
            <v>Laptop</v>
          </cell>
          <cell r="ED882">
            <v>2003.7159999999999</v>
          </cell>
          <cell r="EE882" t="str">
            <v>WA</v>
          </cell>
          <cell r="EH882" t="str">
            <v>le20</v>
          </cell>
          <cell r="EI882">
            <v>1904.288</v>
          </cell>
          <cell r="EJ882" t="str">
            <v>WA</v>
          </cell>
          <cell r="ES882">
            <v>1192.4649999999999</v>
          </cell>
          <cell r="ET882" t="str">
            <v>ID</v>
          </cell>
          <cell r="EZ882" t="str">
            <v>WA</v>
          </cell>
          <cell r="FA882" t="str">
            <v>Garage</v>
          </cell>
          <cell r="FB882">
            <v>1685207.62</v>
          </cell>
          <cell r="FC882">
            <v>1982597.2000000002</v>
          </cell>
          <cell r="FI882" t="str">
            <v>WA</v>
          </cell>
          <cell r="FJ882" t="str">
            <v>Bedrooms</v>
          </cell>
          <cell r="FK882" t="str">
            <v>EISAx</v>
          </cell>
          <cell r="FL882">
            <v>228714.3</v>
          </cell>
          <cell r="FS882" t="str">
            <v>WA</v>
          </cell>
          <cell r="FT882" t="str">
            <v>EISAq</v>
          </cell>
          <cell r="FV882">
            <v>4768146.2660000008</v>
          </cell>
          <cell r="GD882" t="str">
            <v>WA</v>
          </cell>
          <cell r="GE882">
            <v>9915326.6309999991</v>
          </cell>
          <cell r="GF882">
            <v>6655977.5999999996</v>
          </cell>
          <cell r="GI882">
            <v>1</v>
          </cell>
          <cell r="GJ882">
            <v>1</v>
          </cell>
          <cell r="GK882" t="str">
            <v>WA</v>
          </cell>
          <cell r="GL882">
            <v>2079.9929999999999</v>
          </cell>
          <cell r="GM882" t="str">
            <v>1993-2006</v>
          </cell>
          <cell r="GN882">
            <v>-1</v>
          </cell>
          <cell r="GQ882">
            <v>9452053.950096</v>
          </cell>
          <cell r="GR882">
            <v>1121542.6255650001</v>
          </cell>
          <cell r="GU882" t="str">
            <v>Natural Gas FAF</v>
          </cell>
          <cell r="GX882" t="str">
            <v>Natural Gas Other</v>
          </cell>
          <cell r="GY882" t="str">
            <v>WA</v>
          </cell>
          <cell r="GZ882">
            <v>2079.99340820313</v>
          </cell>
        </row>
        <row r="883">
          <cell r="AD883" t="str">
            <v>ID</v>
          </cell>
          <cell r="AH883" t="str">
            <v>ID</v>
          </cell>
          <cell r="AI883" t="str">
            <v>Pre 1980</v>
          </cell>
          <cell r="AJ883">
            <v>3785.7640000000001</v>
          </cell>
          <cell r="AK883" t="b">
            <v>1</v>
          </cell>
          <cell r="AN883" t="str">
            <v>WA</v>
          </cell>
          <cell r="AO883" t="str">
            <v>Wood</v>
          </cell>
          <cell r="AP883" t="str">
            <v>Pre 1980</v>
          </cell>
          <cell r="AQ883" t="str">
            <v>Slab on Grade</v>
          </cell>
          <cell r="AR883">
            <v>1431.4780291064999</v>
          </cell>
          <cell r="AU883" t="str">
            <v>No</v>
          </cell>
          <cell r="AV883" t="b">
            <v>0</v>
          </cell>
          <cell r="AX883">
            <v>2379116.4843750028</v>
          </cell>
          <cell r="AY883" t="b">
            <v>0</v>
          </cell>
          <cell r="AZ883">
            <v>1144737.2336181477</v>
          </cell>
          <cell r="BA883" t="str">
            <v/>
          </cell>
          <cell r="BB883" t="str">
            <v/>
          </cell>
          <cell r="BC883">
            <v>0.28880864536810597</v>
          </cell>
          <cell r="BU883" t="str">
            <v>WA</v>
          </cell>
          <cell r="BV883" t="str">
            <v>1993-2006</v>
          </cell>
          <cell r="BW883" t="str">
            <v>Gas Storage Outside Conditioned Space</v>
          </cell>
          <cell r="BY883">
            <v>2079.9929999999999</v>
          </cell>
          <cell r="BZ883" t="str">
            <v>le55</v>
          </cell>
          <cell r="CF883" t="str">
            <v>Conditioned</v>
          </cell>
          <cell r="CG883">
            <v>1144.6790000000001</v>
          </cell>
          <cell r="CH883" t="str">
            <v>MT</v>
          </cell>
          <cell r="CI883" t="str">
            <v>Bottom-Freezer (Including French Door) w/o TTD Ice</v>
          </cell>
          <cell r="CJ883">
            <v>22893.58</v>
          </cell>
          <cell r="CK883" t="b">
            <v>0</v>
          </cell>
          <cell r="CZ883">
            <v>1144.6790000000001</v>
          </cell>
          <cell r="DA883" t="str">
            <v>MT</v>
          </cell>
          <cell r="DC883" t="str">
            <v>Horizontal Axis</v>
          </cell>
          <cell r="DG883" t="str">
            <v>Electric</v>
          </cell>
          <cell r="DH883">
            <v>2079.9929999999999</v>
          </cell>
          <cell r="DI883" t="str">
            <v>WA</v>
          </cell>
          <cell r="DL883" t="str">
            <v>Electric</v>
          </cell>
          <cell r="DM883" t="str">
            <v>Electric</v>
          </cell>
          <cell r="DN883">
            <v>1904.288</v>
          </cell>
          <cell r="DO883" t="str">
            <v>WA</v>
          </cell>
          <cell r="DS883">
            <v>2003.7159999999999</v>
          </cell>
          <cell r="DT883" t="str">
            <v>WA</v>
          </cell>
          <cell r="DU883" t="str">
            <v>lt32</v>
          </cell>
          <cell r="DX883" t="b">
            <v>0</v>
          </cell>
          <cell r="DY883">
            <v>1464.694</v>
          </cell>
          <cell r="DZ883" t="str">
            <v>WA</v>
          </cell>
          <cell r="EC883" t="str">
            <v>Other</v>
          </cell>
          <cell r="ED883">
            <v>4956.4930000000004</v>
          </cell>
          <cell r="EE883" t="str">
            <v>WA</v>
          </cell>
          <cell r="EH883" t="str">
            <v>le20</v>
          </cell>
          <cell r="EI883">
            <v>1612.692</v>
          </cell>
          <cell r="EJ883" t="str">
            <v>OR</v>
          </cell>
          <cell r="ES883">
            <v>1925.059</v>
          </cell>
          <cell r="ET883" t="str">
            <v>OR</v>
          </cell>
          <cell r="EZ883" t="str">
            <v>WA</v>
          </cell>
          <cell r="FA883" t="str">
            <v>Kitchen</v>
          </cell>
          <cell r="FB883">
            <v>1586077.7600000002</v>
          </cell>
          <cell r="FC883">
            <v>560083.70900000003</v>
          </cell>
          <cell r="FI883" t="str">
            <v>WA</v>
          </cell>
          <cell r="FJ883" t="str">
            <v>Garage</v>
          </cell>
          <cell r="FK883" t="str">
            <v>EISAnqnx</v>
          </cell>
          <cell r="FL883">
            <v>396438.12</v>
          </cell>
          <cell r="FS883" t="str">
            <v>WA</v>
          </cell>
          <cell r="FT883" t="str">
            <v>EISAx</v>
          </cell>
          <cell r="FV883">
            <v>2949113.3350000004</v>
          </cell>
          <cell r="GD883" t="str">
            <v>ID</v>
          </cell>
          <cell r="GE883">
            <v>4187054.9840000002</v>
          </cell>
          <cell r="GF883">
            <v>3596475.8000000003</v>
          </cell>
          <cell r="GI883">
            <v>2</v>
          </cell>
          <cell r="GJ883">
            <v>1</v>
          </cell>
          <cell r="GK883" t="str">
            <v>ID</v>
          </cell>
          <cell r="GL883">
            <v>3785.7640000000001</v>
          </cell>
          <cell r="GM883" t="str">
            <v>Pre 1980</v>
          </cell>
          <cell r="GN883">
            <v>-1</v>
          </cell>
          <cell r="GQ883">
            <v>25862719.341008</v>
          </cell>
          <cell r="GR883">
            <v>2514457.1267500003</v>
          </cell>
          <cell r="GU883" t="str">
            <v>Natural Gas FAF</v>
          </cell>
          <cell r="GX883" t="str">
            <v>None</v>
          </cell>
          <cell r="GY883" t="str">
            <v>WA</v>
          </cell>
          <cell r="GZ883">
            <v>1904.28771972656</v>
          </cell>
        </row>
        <row r="884">
          <cell r="AD884" t="str">
            <v>OR</v>
          </cell>
          <cell r="AH884" t="str">
            <v>OR</v>
          </cell>
          <cell r="AI884" t="str">
            <v>Pre 1980</v>
          </cell>
          <cell r="AJ884">
            <v>8559.1039999999994</v>
          </cell>
          <cell r="AK884" t="b">
            <v>1</v>
          </cell>
          <cell r="AN884" t="str">
            <v>WA</v>
          </cell>
          <cell r="AO884" t="str">
            <v>Wood</v>
          </cell>
          <cell r="AP884" t="str">
            <v>Pre 1980</v>
          </cell>
          <cell r="AQ884" t="str">
            <v>Crawlspace</v>
          </cell>
          <cell r="AR884">
            <v>3525.0146466747501</v>
          </cell>
          <cell r="AU884" t="str">
            <v>No</v>
          </cell>
          <cell r="AV884" t="b">
            <v>0</v>
          </cell>
          <cell r="AX884">
            <v>5858574.3427734347</v>
          </cell>
          <cell r="AY884" t="b">
            <v>0</v>
          </cell>
          <cell r="AZ884">
            <v>2818915.4377846839</v>
          </cell>
          <cell r="BA884" t="str">
            <v/>
          </cell>
          <cell r="BB884" t="str">
            <v/>
          </cell>
          <cell r="BC884">
            <v>0.7111912892189598</v>
          </cell>
          <cell r="BU884" t="str">
            <v>OR</v>
          </cell>
          <cell r="BV884" t="str">
            <v>1980-1992</v>
          </cell>
          <cell r="BW884" t="str">
            <v>Electric Storage - Inside Conditioned Space</v>
          </cell>
          <cell r="BY884">
            <v>1612.692</v>
          </cell>
          <cell r="BZ884" t="str">
            <v>le55</v>
          </cell>
          <cell r="CF884" t="str">
            <v>Conditioned</v>
          </cell>
          <cell r="CG884">
            <v>1612.692</v>
          </cell>
          <cell r="CH884" t="str">
            <v>OR</v>
          </cell>
          <cell r="CI884" t="str">
            <v>Top-Freezer w/o TTD Ice</v>
          </cell>
          <cell r="CJ884">
            <v>32253.84</v>
          </cell>
          <cell r="CK884" t="b">
            <v>0</v>
          </cell>
          <cell r="CZ884">
            <v>3785.7640000000001</v>
          </cell>
          <cell r="DA884" t="str">
            <v>ID</v>
          </cell>
          <cell r="DC884" t="str">
            <v>Vertical Axis</v>
          </cell>
          <cell r="DG884" t="str">
            <v>Electric</v>
          </cell>
          <cell r="DH884">
            <v>2130.886</v>
          </cell>
          <cell r="DI884" t="str">
            <v>MT</v>
          </cell>
          <cell r="DL884" t="str">
            <v>Electric</v>
          </cell>
          <cell r="DM884" t="str">
            <v>Electric</v>
          </cell>
          <cell r="DN884">
            <v>1612.692</v>
          </cell>
          <cell r="DO884" t="str">
            <v>OR</v>
          </cell>
          <cell r="DS884">
            <v>1188.027</v>
          </cell>
          <cell r="DT884" t="str">
            <v>OR</v>
          </cell>
          <cell r="DU884" t="str">
            <v>lt32</v>
          </cell>
          <cell r="DX884" t="b">
            <v>1</v>
          </cell>
          <cell r="DY884">
            <v>2003.7159999999999</v>
          </cell>
          <cell r="DZ884" t="str">
            <v>WA</v>
          </cell>
          <cell r="EC884" t="str">
            <v>Desktop</v>
          </cell>
          <cell r="ED884">
            <v>1150.8789999999999</v>
          </cell>
          <cell r="EE884" t="str">
            <v>WA</v>
          </cell>
          <cell r="EH884" t="str">
            <v>gt20</v>
          </cell>
          <cell r="EI884">
            <v>8264.9449999999997</v>
          </cell>
          <cell r="EJ884" t="str">
            <v>OR</v>
          </cell>
          <cell r="ES884">
            <v>1612.692</v>
          </cell>
          <cell r="ET884" t="str">
            <v>OR</v>
          </cell>
          <cell r="EZ884" t="str">
            <v>WA</v>
          </cell>
          <cell r="FA884" t="str">
            <v>Living Room/Family Room</v>
          </cell>
          <cell r="FB884">
            <v>1189558.32</v>
          </cell>
          <cell r="FC884">
            <v>1110254.432</v>
          </cell>
          <cell r="FI884" t="str">
            <v>WA</v>
          </cell>
          <cell r="FJ884" t="str">
            <v>Kitchen</v>
          </cell>
          <cell r="FK884" t="str">
            <v>EISAnqnx</v>
          </cell>
          <cell r="FL884">
            <v>731885.76</v>
          </cell>
          <cell r="FS884" t="str">
            <v>WA</v>
          </cell>
          <cell r="FT884" t="str">
            <v>EISAnqnx</v>
          </cell>
          <cell r="FV884">
            <v>1843418.72</v>
          </cell>
          <cell r="GD884" t="str">
            <v>OR</v>
          </cell>
          <cell r="GE884">
            <v>8790199.8080000002</v>
          </cell>
          <cell r="GF884">
            <v>19882798.592</v>
          </cell>
          <cell r="GI884">
            <v>2</v>
          </cell>
          <cell r="GJ884">
            <v>2</v>
          </cell>
          <cell r="GK884" t="str">
            <v>OR</v>
          </cell>
          <cell r="GL884">
            <v>8559.1039999999994</v>
          </cell>
          <cell r="GM884" t="str">
            <v>Pre 1980</v>
          </cell>
          <cell r="GN884">
            <v>0</v>
          </cell>
          <cell r="GQ884">
            <v>61907785.2544</v>
          </cell>
          <cell r="GR884">
            <v>5288028.4287999999</v>
          </cell>
          <cell r="GU884" t="str">
            <v>Heat Pump (Central System)</v>
          </cell>
          <cell r="GX884" t="str">
            <v>Baseboard/Wall/Radiant</v>
          </cell>
          <cell r="GY884" t="str">
            <v>OR</v>
          </cell>
          <cell r="GZ884">
            <v>1612.69177246094</v>
          </cell>
        </row>
        <row r="885">
          <cell r="AD885" t="str">
            <v>WA</v>
          </cell>
          <cell r="AH885" t="str">
            <v>WA</v>
          </cell>
          <cell r="AI885" t="str">
            <v>Pre 1980</v>
          </cell>
          <cell r="AJ885">
            <v>2079.9929999999999</v>
          </cell>
          <cell r="AK885" t="b">
            <v>1</v>
          </cell>
          <cell r="AN885" t="str">
            <v>WA</v>
          </cell>
          <cell r="AO885" t="str">
            <v>Natural Gas Other</v>
          </cell>
          <cell r="AP885" t="str">
            <v>Post 2006</v>
          </cell>
          <cell r="AQ885" t="str">
            <v>Crawlspace</v>
          </cell>
          <cell r="AR885">
            <v>2003.71557617188</v>
          </cell>
          <cell r="AU885" t="str">
            <v>No</v>
          </cell>
          <cell r="AV885" t="b">
            <v>0</v>
          </cell>
          <cell r="AX885">
            <v>3035629.0979003981</v>
          </cell>
          <cell r="AY885" t="b">
            <v>0</v>
          </cell>
          <cell r="AZ885">
            <v>575435.05402734526</v>
          </cell>
          <cell r="BA885" t="str">
            <v/>
          </cell>
          <cell r="BB885" t="str">
            <v/>
          </cell>
          <cell r="BC885">
            <v>0.99999978847894622</v>
          </cell>
          <cell r="BU885" t="str">
            <v>WA</v>
          </cell>
          <cell r="BV885" t="str">
            <v>1993-2006</v>
          </cell>
          <cell r="BW885" t="str">
            <v>Electric Storage - Outside Conditioned Space - Buffered</v>
          </cell>
          <cell r="BY885">
            <v>1904.288</v>
          </cell>
          <cell r="BZ885" t="str">
            <v>le55</v>
          </cell>
          <cell r="CF885" t="str">
            <v>Conditioned</v>
          </cell>
          <cell r="CG885">
            <v>1612.692</v>
          </cell>
          <cell r="CH885" t="str">
            <v>OR</v>
          </cell>
          <cell r="CI885" t="str">
            <v>Side-by-Side w/ TTD Ice</v>
          </cell>
          <cell r="CJ885">
            <v>35479.224000000002</v>
          </cell>
          <cell r="CK885" t="b">
            <v>0</v>
          </cell>
          <cell r="CZ885">
            <v>1144.6790000000001</v>
          </cell>
          <cell r="DA885" t="str">
            <v>MT</v>
          </cell>
          <cell r="DC885" t="str">
            <v>Horizontal Axis</v>
          </cell>
          <cell r="DG885" t="str">
            <v>Electric</v>
          </cell>
          <cell r="DH885">
            <v>1612.692</v>
          </cell>
          <cell r="DI885" t="str">
            <v>OR</v>
          </cell>
          <cell r="DL885" t="str">
            <v>Electric</v>
          </cell>
          <cell r="DM885" t="str">
            <v>Electric</v>
          </cell>
          <cell r="DN885">
            <v>1144.6790000000001</v>
          </cell>
          <cell r="DO885" t="str">
            <v>MT</v>
          </cell>
          <cell r="DS885">
            <v>1188.027</v>
          </cell>
          <cell r="DT885" t="str">
            <v>OR</v>
          </cell>
          <cell r="DU885" t="str">
            <v>32to46</v>
          </cell>
          <cell r="DX885" t="b">
            <v>1</v>
          </cell>
          <cell r="DY885">
            <v>2003.7159999999999</v>
          </cell>
          <cell r="DZ885" t="str">
            <v>WA</v>
          </cell>
          <cell r="EC885" t="str">
            <v>Laptop</v>
          </cell>
          <cell r="ED885">
            <v>1524.7619999999999</v>
          </cell>
          <cell r="EE885" t="str">
            <v>WA</v>
          </cell>
          <cell r="EH885" t="str">
            <v>gt20</v>
          </cell>
          <cell r="EI885">
            <v>2130.886</v>
          </cell>
          <cell r="EJ885" t="str">
            <v>MT</v>
          </cell>
          <cell r="ES885">
            <v>2130.886</v>
          </cell>
          <cell r="ET885" t="str">
            <v>MT</v>
          </cell>
          <cell r="EZ885" t="str">
            <v>WA</v>
          </cell>
          <cell r="FA885" t="str">
            <v>Other</v>
          </cell>
          <cell r="FB885">
            <v>1759555.0150000001</v>
          </cell>
          <cell r="FC885">
            <v>3439806.1420000005</v>
          </cell>
          <cell r="FI885" t="str">
            <v>WA</v>
          </cell>
          <cell r="FJ885" t="str">
            <v>Kitchen</v>
          </cell>
          <cell r="FK885" t="str">
            <v>EISAq</v>
          </cell>
          <cell r="FL885">
            <v>24396.191999999999</v>
          </cell>
          <cell r="FS885" t="str">
            <v>WA</v>
          </cell>
          <cell r="FT885" t="str">
            <v>EISAq</v>
          </cell>
          <cell r="FV885">
            <v>498925.28399999999</v>
          </cell>
          <cell r="GD885" t="str">
            <v>WA</v>
          </cell>
          <cell r="GE885">
            <v>2922390.165</v>
          </cell>
          <cell r="GF885">
            <v>2096632.9439999999</v>
          </cell>
          <cell r="GI885">
            <v>1</v>
          </cell>
          <cell r="GJ885">
            <v>1</v>
          </cell>
          <cell r="GK885" t="str">
            <v>WA</v>
          </cell>
          <cell r="GL885">
            <v>2079.9929999999999</v>
          </cell>
          <cell r="GM885" t="str">
            <v>Pre 1980</v>
          </cell>
          <cell r="GN885">
            <v>-1</v>
          </cell>
          <cell r="GQ885">
            <v>10487251.906245001</v>
          </cell>
          <cell r="GR885">
            <v>728080.74971999996</v>
          </cell>
          <cell r="GU885" t="str">
            <v>Heat Pump (Central System)</v>
          </cell>
          <cell r="GX885" t="str">
            <v>Wood</v>
          </cell>
          <cell r="GY885" t="str">
            <v>OR</v>
          </cell>
          <cell r="GZ885">
            <v>1612.69177246094</v>
          </cell>
        </row>
        <row r="886">
          <cell r="AD886" t="str">
            <v>MT</v>
          </cell>
          <cell r="AH886" t="str">
            <v>MT</v>
          </cell>
          <cell r="AI886" t="str">
            <v>Pre 1980</v>
          </cell>
          <cell r="AJ886">
            <v>2130.886</v>
          </cell>
          <cell r="AK886" t="b">
            <v>1</v>
          </cell>
          <cell r="AN886" t="str">
            <v>WA</v>
          </cell>
          <cell r="AO886" t="str">
            <v>Natural Gas FAF</v>
          </cell>
          <cell r="AP886" t="str">
            <v>Post 2006</v>
          </cell>
          <cell r="AQ886" t="str">
            <v>Crawlspace</v>
          </cell>
          <cell r="AR886">
            <v>2003.71557617188</v>
          </cell>
          <cell r="AU886" t="str">
            <v>No</v>
          </cell>
          <cell r="AV886" t="b">
            <v>1</v>
          </cell>
          <cell r="AX886">
            <v>3035629.0979003981</v>
          </cell>
          <cell r="AY886" t="b">
            <v>0</v>
          </cell>
          <cell r="AZ886">
            <v>575435.05402734526</v>
          </cell>
          <cell r="BA886">
            <v>1</v>
          </cell>
          <cell r="BB886">
            <v>2003.71557617188</v>
          </cell>
          <cell r="BC886">
            <v>0.99999978847894622</v>
          </cell>
          <cell r="BU886" t="str">
            <v>OR</v>
          </cell>
          <cell r="BW886" t="str">
            <v>Electric Storage - Outside Conditioned Space - Buffered</v>
          </cell>
          <cell r="BY886">
            <v>1612.692</v>
          </cell>
          <cell r="BZ886" t="str">
            <v>le55</v>
          </cell>
          <cell r="CF886" t="str">
            <v>Conditioned</v>
          </cell>
          <cell r="CG886">
            <v>1612.692</v>
          </cell>
          <cell r="CH886" t="str">
            <v>OR</v>
          </cell>
          <cell r="CI886" t="str">
            <v>Side-by-Side w/ TTD Ice</v>
          </cell>
          <cell r="CJ886">
            <v>41929.991999999998</v>
          </cell>
          <cell r="CK886" t="b">
            <v>0</v>
          </cell>
          <cell r="CZ886">
            <v>3785.7640000000001</v>
          </cell>
          <cell r="DA886" t="str">
            <v>ID</v>
          </cell>
          <cell r="DC886" t="str">
            <v>Horizontal Axis</v>
          </cell>
          <cell r="DG886" t="str">
            <v>Electric</v>
          </cell>
          <cell r="DH886">
            <v>1144.6790000000001</v>
          </cell>
          <cell r="DI886" t="str">
            <v>MT</v>
          </cell>
          <cell r="DL886" t="str">
            <v>Electric</v>
          </cell>
          <cell r="DM886" t="str">
            <v>Electric</v>
          </cell>
          <cell r="DN886">
            <v>3785.7640000000001</v>
          </cell>
          <cell r="DO886" t="str">
            <v>ID</v>
          </cell>
          <cell r="DS886">
            <v>1188.027</v>
          </cell>
          <cell r="DT886" t="str">
            <v>OR</v>
          </cell>
          <cell r="DU886" t="str">
            <v>32to46</v>
          </cell>
          <cell r="DX886" t="b">
            <v>0</v>
          </cell>
          <cell r="DY886">
            <v>1464.694</v>
          </cell>
          <cell r="DZ886" t="str">
            <v>WA</v>
          </cell>
          <cell r="EC886" t="str">
            <v>Desktop</v>
          </cell>
          <cell r="ED886">
            <v>1524.7619999999999</v>
          </cell>
          <cell r="EE886" t="str">
            <v>WA</v>
          </cell>
          <cell r="EH886" t="str">
            <v>le20</v>
          </cell>
          <cell r="EI886">
            <v>3785.7640000000001</v>
          </cell>
          <cell r="EJ886" t="str">
            <v>ID</v>
          </cell>
          <cell r="ES886">
            <v>3785.7640000000001</v>
          </cell>
          <cell r="ET886" t="str">
            <v>ID</v>
          </cell>
          <cell r="EZ886" t="str">
            <v>WA</v>
          </cell>
          <cell r="FA886" t="str">
            <v>Bathroom</v>
          </cell>
          <cell r="FB886">
            <v>637350.51599999995</v>
          </cell>
          <cell r="FC886">
            <v>158575.24799999999</v>
          </cell>
          <cell r="FI886" t="str">
            <v>WA</v>
          </cell>
          <cell r="FJ886" t="str">
            <v>Living Room/Family Room</v>
          </cell>
          <cell r="FK886" t="str">
            <v>EISAnqnx</v>
          </cell>
          <cell r="FL886">
            <v>884361.96</v>
          </cell>
          <cell r="FS886" t="str">
            <v>WA</v>
          </cell>
          <cell r="FT886" t="str">
            <v>EISAx</v>
          </cell>
          <cell r="FV886">
            <v>1152136.7</v>
          </cell>
          <cell r="GD886" t="str">
            <v>MT</v>
          </cell>
          <cell r="GE886">
            <v>1532107.034</v>
          </cell>
          <cell r="GF886">
            <v>2335451.0559999999</v>
          </cell>
          <cell r="GI886">
            <v>2</v>
          </cell>
          <cell r="GJ886">
            <v>2</v>
          </cell>
          <cell r="GK886" t="str">
            <v>MT</v>
          </cell>
          <cell r="GL886">
            <v>2130.886</v>
          </cell>
          <cell r="GM886" t="str">
            <v>Pre 1980</v>
          </cell>
          <cell r="GN886">
            <v>0</v>
          </cell>
          <cell r="GQ886">
            <v>16396681.927991999</v>
          </cell>
          <cell r="GR886">
            <v>1258053.7855399998</v>
          </cell>
          <cell r="GU886" t="str">
            <v>Baseboard/Wall/Radiant</v>
          </cell>
          <cell r="GX886" t="str">
            <v>None</v>
          </cell>
          <cell r="GY886" t="str">
            <v>WA</v>
          </cell>
          <cell r="GZ886">
            <v>2079.99340820313</v>
          </cell>
        </row>
        <row r="887">
          <cell r="AD887" t="str">
            <v>MT</v>
          </cell>
          <cell r="AH887" t="str">
            <v>MT</v>
          </cell>
          <cell r="AI887" t="str">
            <v>Pre 1980</v>
          </cell>
          <cell r="AJ887">
            <v>2130.886</v>
          </cell>
          <cell r="AK887" t="b">
            <v>1</v>
          </cell>
          <cell r="AN887" t="str">
            <v>OR</v>
          </cell>
          <cell r="AO887" t="str">
            <v>Natural Gas Other</v>
          </cell>
          <cell r="AP887" t="str">
            <v>1993-2006</v>
          </cell>
          <cell r="AQ887" t="str">
            <v>Crawlspace</v>
          </cell>
          <cell r="AR887">
            <v>6932.73828125</v>
          </cell>
          <cell r="AU887" t="str">
            <v>No</v>
          </cell>
          <cell r="AV887" t="b">
            <v>0</v>
          </cell>
          <cell r="AX887">
            <v>15945298.046875</v>
          </cell>
          <cell r="AY887" t="b">
            <v>0</v>
          </cell>
          <cell r="AZ887">
            <v>3665393.4979292969</v>
          </cell>
          <cell r="BA887" t="str">
            <v/>
          </cell>
          <cell r="BB887" t="str">
            <v/>
          </cell>
          <cell r="BC887">
            <v>1.0000000405683873</v>
          </cell>
          <cell r="BU887" t="str">
            <v>MT</v>
          </cell>
          <cell r="BV887" t="str">
            <v>1993-2006</v>
          </cell>
          <cell r="BW887" t="str">
            <v>Electric Storage - Inside Conditioned Space</v>
          </cell>
          <cell r="BY887">
            <v>1144.6790000000001</v>
          </cell>
          <cell r="BZ887" t="str">
            <v>le55</v>
          </cell>
          <cell r="CF887" t="str">
            <v>Conditioned</v>
          </cell>
          <cell r="CG887">
            <v>3785.7640000000001</v>
          </cell>
          <cell r="CH887" t="str">
            <v>ID</v>
          </cell>
          <cell r="CI887" t="str">
            <v>Side-by-Side w/ TTD Ice</v>
          </cell>
          <cell r="CJ887">
            <v>106001.39200000001</v>
          </cell>
          <cell r="CK887" t="b">
            <v>0</v>
          </cell>
          <cell r="CZ887">
            <v>1144.6790000000001</v>
          </cell>
          <cell r="DA887" t="str">
            <v>MT</v>
          </cell>
          <cell r="DC887" t="str">
            <v>Horizontal Axis</v>
          </cell>
          <cell r="DG887" t="str">
            <v>Electric</v>
          </cell>
          <cell r="DH887">
            <v>3785.7640000000001</v>
          </cell>
          <cell r="DI887" t="str">
            <v>ID</v>
          </cell>
          <cell r="DL887" t="str">
            <v>Electric</v>
          </cell>
          <cell r="DM887" t="str">
            <v>Electric</v>
          </cell>
          <cell r="DN887">
            <v>2079.9929999999999</v>
          </cell>
          <cell r="DO887" t="str">
            <v>WA</v>
          </cell>
          <cell r="DS887">
            <v>1150.8789999999999</v>
          </cell>
          <cell r="DT887" t="str">
            <v>WA</v>
          </cell>
          <cell r="DU887" t="str">
            <v>32to46</v>
          </cell>
          <cell r="DX887" t="b">
            <v>0</v>
          </cell>
          <cell r="DY887">
            <v>1524.7619999999999</v>
          </cell>
          <cell r="DZ887" t="str">
            <v>WA</v>
          </cell>
          <cell r="EC887" t="str">
            <v>Laptop</v>
          </cell>
          <cell r="ED887">
            <v>1464.694</v>
          </cell>
          <cell r="EE887" t="str">
            <v>WA</v>
          </cell>
          <cell r="EH887" t="str">
            <v>le20</v>
          </cell>
          <cell r="EI887">
            <v>1144.6790000000001</v>
          </cell>
          <cell r="EJ887" t="str">
            <v>MT</v>
          </cell>
          <cell r="ES887">
            <v>3785.7640000000001</v>
          </cell>
          <cell r="ET887" t="str">
            <v>ID</v>
          </cell>
          <cell r="EZ887" t="str">
            <v>WA</v>
          </cell>
          <cell r="FA887" t="str">
            <v>Bedrooms</v>
          </cell>
          <cell r="FB887">
            <v>731885.76</v>
          </cell>
          <cell r="FC887">
            <v>341546.68799999997</v>
          </cell>
          <cell r="FI887" t="str">
            <v>WA</v>
          </cell>
          <cell r="FJ887" t="str">
            <v>Living Room/Family Room</v>
          </cell>
          <cell r="FK887" t="str">
            <v>EISAx</v>
          </cell>
          <cell r="FL887">
            <v>53366.67</v>
          </cell>
          <cell r="FS887" t="str">
            <v>WA</v>
          </cell>
          <cell r="FT887" t="str">
            <v>EISAnqnx</v>
          </cell>
          <cell r="FV887">
            <v>5699966.9500000002</v>
          </cell>
          <cell r="GD887" t="str">
            <v>MT</v>
          </cell>
          <cell r="GE887">
            <v>1478834.8840000001</v>
          </cell>
          <cell r="GF887">
            <v>3754621.1319999998</v>
          </cell>
          <cell r="GI887">
            <v>3</v>
          </cell>
          <cell r="GJ887">
            <v>1</v>
          </cell>
          <cell r="GK887" t="str">
            <v>MT</v>
          </cell>
          <cell r="GL887">
            <v>2130.886</v>
          </cell>
          <cell r="GM887" t="str">
            <v>Pre 1980</v>
          </cell>
          <cell r="GN887">
            <v>0</v>
          </cell>
          <cell r="GQ887">
            <v>19927353.33405</v>
          </cell>
          <cell r="GR887">
            <v>980186.25113999995</v>
          </cell>
          <cell r="GU887" t="str">
            <v>Natural Gas Other</v>
          </cell>
          <cell r="GX887" t="str">
            <v>Natural Gas Other</v>
          </cell>
          <cell r="GY887" t="str">
            <v>MT</v>
          </cell>
          <cell r="GZ887">
            <v>2130.88647460938</v>
          </cell>
        </row>
        <row r="888">
          <cell r="AD888" t="str">
            <v>WA</v>
          </cell>
          <cell r="AH888" t="str">
            <v>WA</v>
          </cell>
          <cell r="AI888" t="str">
            <v>1993-2006</v>
          </cell>
          <cell r="AJ888">
            <v>12271.31</v>
          </cell>
          <cell r="AK888" t="b">
            <v>1</v>
          </cell>
          <cell r="AN888" t="str">
            <v>OR</v>
          </cell>
          <cell r="AO888" t="str">
            <v>Natural Gas FAF</v>
          </cell>
          <cell r="AP888" t="str">
            <v>1993-2006</v>
          </cell>
          <cell r="AQ888" t="str">
            <v>Crawlspace</v>
          </cell>
          <cell r="AR888">
            <v>6932.73828125</v>
          </cell>
          <cell r="AU888" t="str">
            <v>No</v>
          </cell>
          <cell r="AV888" t="b">
            <v>1</v>
          </cell>
          <cell r="AX888">
            <v>15945298.046875</v>
          </cell>
          <cell r="AY888" t="b">
            <v>0</v>
          </cell>
          <cell r="AZ888">
            <v>3665393.4979292969</v>
          </cell>
          <cell r="BA888">
            <v>1</v>
          </cell>
          <cell r="BB888">
            <v>6932.73828125</v>
          </cell>
          <cell r="BC888">
            <v>1.0000000405683873</v>
          </cell>
          <cell r="BU888" t="str">
            <v>ID</v>
          </cell>
          <cell r="BV888" t="str">
            <v>Pre 1980</v>
          </cell>
          <cell r="BW888" t="str">
            <v>Electric Storage - Inside Conditioned Space</v>
          </cell>
          <cell r="BY888">
            <v>3785.7640000000001</v>
          </cell>
          <cell r="BZ888" t="str">
            <v>le55</v>
          </cell>
          <cell r="CF888" t="str">
            <v>Conditioned</v>
          </cell>
          <cell r="CG888">
            <v>2130.886</v>
          </cell>
          <cell r="CH888" t="str">
            <v>MT</v>
          </cell>
          <cell r="CI888" t="str">
            <v>Bottom-Freezer (Including French Door) w/o TTD Ice</v>
          </cell>
          <cell r="CJ888">
            <v>49010.377999999997</v>
          </cell>
          <cell r="CK888" t="b">
            <v>0</v>
          </cell>
          <cell r="CZ888">
            <v>8264.9449999999997</v>
          </cell>
          <cell r="DA888" t="str">
            <v>OR</v>
          </cell>
          <cell r="DC888" t="str">
            <v>Vertical Axis</v>
          </cell>
          <cell r="DG888" t="str">
            <v>Electric</v>
          </cell>
          <cell r="DH888">
            <v>1144.6790000000001</v>
          </cell>
          <cell r="DI888" t="str">
            <v>MT</v>
          </cell>
          <cell r="DL888" t="str">
            <v>Electric</v>
          </cell>
          <cell r="DM888" t="str">
            <v>Electric</v>
          </cell>
          <cell r="DN888">
            <v>1192.4649999999999</v>
          </cell>
          <cell r="DO888" t="str">
            <v>ID</v>
          </cell>
          <cell r="DS888">
            <v>1150.8789999999999</v>
          </cell>
          <cell r="DT888" t="str">
            <v>WA</v>
          </cell>
          <cell r="DU888" t="str">
            <v>lt32</v>
          </cell>
          <cell r="DX888" t="b">
            <v>0</v>
          </cell>
          <cell r="DY888">
            <v>1188.027</v>
          </cell>
          <cell r="DZ888" t="str">
            <v>OR</v>
          </cell>
          <cell r="EC888" t="str">
            <v>Laptop</v>
          </cell>
          <cell r="ED888">
            <v>2003.7159999999999</v>
          </cell>
          <cell r="EE888" t="str">
            <v>WA</v>
          </cell>
          <cell r="EH888" t="str">
            <v>gt20</v>
          </cell>
          <cell r="EI888">
            <v>1904.288</v>
          </cell>
          <cell r="EJ888" t="str">
            <v>WA</v>
          </cell>
          <cell r="ES888">
            <v>1612.692</v>
          </cell>
          <cell r="ET888" t="str">
            <v>OR</v>
          </cell>
          <cell r="EZ888" t="str">
            <v>WA</v>
          </cell>
          <cell r="FA888" t="str">
            <v>Kitchen</v>
          </cell>
          <cell r="FB888">
            <v>1242681.03</v>
          </cell>
          <cell r="FC888">
            <v>262259.06400000001</v>
          </cell>
          <cell r="FI888" t="str">
            <v>WA</v>
          </cell>
          <cell r="FJ888" t="str">
            <v>Other</v>
          </cell>
          <cell r="FK888" t="str">
            <v>EISAnqnx</v>
          </cell>
          <cell r="FL888">
            <v>884361.96</v>
          </cell>
          <cell r="FS888" t="str">
            <v>WA</v>
          </cell>
          <cell r="FT888" t="str">
            <v>EISAq</v>
          </cell>
          <cell r="FV888">
            <v>921907.69800000009</v>
          </cell>
          <cell r="GD888" t="str">
            <v>WA</v>
          </cell>
          <cell r="GE888">
            <v>32199917.439999998</v>
          </cell>
          <cell r="GF888">
            <v>19695452.550000001</v>
          </cell>
          <cell r="GI888">
            <v>2</v>
          </cell>
          <cell r="GJ888">
            <v>1</v>
          </cell>
          <cell r="GK888" t="str">
            <v>WA</v>
          </cell>
          <cell r="GL888">
            <v>12271.31</v>
          </cell>
          <cell r="GM888" t="str">
            <v>1993-2006</v>
          </cell>
          <cell r="GN888">
            <v>0</v>
          </cell>
          <cell r="GQ888">
            <v>92695720.942670003</v>
          </cell>
          <cell r="GR888">
            <v>7766910.9165749997</v>
          </cell>
          <cell r="GU888" t="str">
            <v>Natural Gas FAF</v>
          </cell>
          <cell r="GX888" t="str">
            <v>Baseboard/Wall/Radiant</v>
          </cell>
          <cell r="GY888" t="str">
            <v>OR</v>
          </cell>
          <cell r="GZ888">
            <v>8559.103515625</v>
          </cell>
        </row>
        <row r="889">
          <cell r="AD889" t="str">
            <v>WA</v>
          </cell>
          <cell r="AH889" t="str">
            <v>WA</v>
          </cell>
          <cell r="AI889" t="str">
            <v>1980-1992</v>
          </cell>
          <cell r="AJ889">
            <v>2079.9929999999999</v>
          </cell>
          <cell r="AK889" t="b">
            <v>1</v>
          </cell>
          <cell r="AN889" t="str">
            <v>WA</v>
          </cell>
          <cell r="AO889" t="str">
            <v>Heat Pump (Central System)</v>
          </cell>
          <cell r="AP889" t="str">
            <v>Pre 1980</v>
          </cell>
          <cell r="AQ889" t="str">
            <v>Crawlspace</v>
          </cell>
          <cell r="AR889">
            <v>1223.6603725959999</v>
          </cell>
          <cell r="AU889" t="str">
            <v>No</v>
          </cell>
          <cell r="AV889" t="b">
            <v>1</v>
          </cell>
          <cell r="AX889">
            <v>2428965.8396030599</v>
          </cell>
          <cell r="AY889" t="b">
            <v>0</v>
          </cell>
          <cell r="AZ889">
            <v>732641.80778629123</v>
          </cell>
          <cell r="BA889">
            <v>0.83543771043771076</v>
          </cell>
          <cell r="BB889">
            <v>1223.6603725959999</v>
          </cell>
          <cell r="BC889">
            <v>0.83543755391638108</v>
          </cell>
          <cell r="BU889" t="str">
            <v>WA</v>
          </cell>
          <cell r="BV889" t="str">
            <v>Pre 1980</v>
          </cell>
          <cell r="BW889" t="str">
            <v>Gas Storage Outside Conditioned Space</v>
          </cell>
          <cell r="BY889">
            <v>2079.9929999999999</v>
          </cell>
          <cell r="BZ889" t="str">
            <v>le55</v>
          </cell>
          <cell r="CF889" t="str">
            <v>Conditioned</v>
          </cell>
          <cell r="CG889">
            <v>1904.288</v>
          </cell>
          <cell r="CH889" t="str">
            <v>WA</v>
          </cell>
          <cell r="CI889" t="str">
            <v>Top-Freezer w/o TTD Ice</v>
          </cell>
          <cell r="CJ889">
            <v>39990.048000000003</v>
          </cell>
          <cell r="CK889" t="b">
            <v>0</v>
          </cell>
          <cell r="CZ889">
            <v>3785.7640000000001</v>
          </cell>
          <cell r="DA889" t="str">
            <v>ID</v>
          </cell>
          <cell r="DC889" t="str">
            <v>Vertical Axis</v>
          </cell>
          <cell r="DG889" t="str">
            <v>Electric</v>
          </cell>
          <cell r="DH889">
            <v>3785.7640000000001</v>
          </cell>
          <cell r="DI889" t="str">
            <v>ID</v>
          </cell>
          <cell r="DL889" t="str">
            <v>Electric</v>
          </cell>
          <cell r="DM889" t="str">
            <v>Electric</v>
          </cell>
          <cell r="DN889">
            <v>1904.288</v>
          </cell>
          <cell r="DO889" t="str">
            <v>WA</v>
          </cell>
          <cell r="DS889">
            <v>1150.8789999999999</v>
          </cell>
          <cell r="DT889" t="str">
            <v>WA</v>
          </cell>
          <cell r="DU889" t="str">
            <v>lt32</v>
          </cell>
          <cell r="DX889" t="b">
            <v>0</v>
          </cell>
          <cell r="DY889">
            <v>1188.027</v>
          </cell>
          <cell r="DZ889" t="str">
            <v>OR</v>
          </cell>
          <cell r="EC889" t="str">
            <v>Laptop</v>
          </cell>
          <cell r="ED889">
            <v>2003.7159999999999</v>
          </cell>
          <cell r="EE889" t="str">
            <v>WA</v>
          </cell>
          <cell r="EH889" t="str">
            <v>le20</v>
          </cell>
          <cell r="EI889">
            <v>4360.1880000000001</v>
          </cell>
          <cell r="EJ889" t="str">
            <v>WA</v>
          </cell>
          <cell r="ES889">
            <v>1904.288</v>
          </cell>
          <cell r="ET889" t="str">
            <v>WA</v>
          </cell>
          <cell r="EZ889" t="str">
            <v>WA</v>
          </cell>
          <cell r="FA889" t="str">
            <v>Living Room/Family Room</v>
          </cell>
          <cell r="FB889">
            <v>368992.40399999998</v>
          </cell>
          <cell r="FC889">
            <v>442180.98</v>
          </cell>
          <cell r="FI889" t="str">
            <v>WA</v>
          </cell>
          <cell r="FJ889" t="str">
            <v>Other</v>
          </cell>
          <cell r="FK889" t="str">
            <v>EISAq</v>
          </cell>
          <cell r="FL889">
            <v>487923.83999999997</v>
          </cell>
          <cell r="FS889" t="str">
            <v>WA</v>
          </cell>
          <cell r="FT889" t="str">
            <v>EISAx</v>
          </cell>
          <cell r="FV889">
            <v>4411278.7700000005</v>
          </cell>
          <cell r="GD889" t="str">
            <v>WA</v>
          </cell>
          <cell r="GE889">
            <v>11643800.813999999</v>
          </cell>
          <cell r="GF889">
            <v>8132772.6299999999</v>
          </cell>
          <cell r="GI889">
            <v>1</v>
          </cell>
          <cell r="GJ889">
            <v>1</v>
          </cell>
          <cell r="GK889" t="str">
            <v>WA</v>
          </cell>
          <cell r="GL889">
            <v>2079.9929999999999</v>
          </cell>
          <cell r="GM889" t="str">
            <v>1980-1992</v>
          </cell>
          <cell r="GN889">
            <v>-1</v>
          </cell>
          <cell r="GQ889">
            <v>10608172.2993</v>
          </cell>
          <cell r="GR889">
            <v>1120221.8300100002</v>
          </cell>
          <cell r="GU889" t="str">
            <v>Electric FAF</v>
          </cell>
          <cell r="GX889" t="str">
            <v>None</v>
          </cell>
          <cell r="GY889" t="str">
            <v>WA</v>
          </cell>
          <cell r="GZ889">
            <v>1904.28771972656</v>
          </cell>
        </row>
        <row r="890">
          <cell r="AD890" t="str">
            <v>MT</v>
          </cell>
          <cell r="AH890" t="str">
            <v>MT</v>
          </cell>
          <cell r="AI890" t="str">
            <v>1980-1992</v>
          </cell>
          <cell r="AJ890">
            <v>2130.886</v>
          </cell>
          <cell r="AK890" t="b">
            <v>1</v>
          </cell>
          <cell r="AN890" t="str">
            <v>WA</v>
          </cell>
          <cell r="AO890" t="str">
            <v>Heat Pump (Central System)</v>
          </cell>
          <cell r="AP890" t="str">
            <v>Pre 1980</v>
          </cell>
          <cell r="AQ890" t="str">
            <v>Slab on Grade</v>
          </cell>
          <cell r="AR890">
            <v>241.03335298994199</v>
          </cell>
          <cell r="AU890" t="str">
            <v>No</v>
          </cell>
          <cell r="AV890" t="b">
            <v>1</v>
          </cell>
          <cell r="AX890">
            <v>478451.20568503486</v>
          </cell>
          <cell r="AY890" t="b">
            <v>0</v>
          </cell>
          <cell r="AZ890">
            <v>144313.82712566206</v>
          </cell>
          <cell r="BA890">
            <v>0.16456228956228924</v>
          </cell>
          <cell r="BB890">
            <v>241.03335298994199</v>
          </cell>
          <cell r="BC890">
            <v>0.16456225873113564</v>
          </cell>
          <cell r="BU890" t="str">
            <v>ID</v>
          </cell>
          <cell r="BV890" t="str">
            <v>Pre 1980</v>
          </cell>
          <cell r="BW890" t="str">
            <v>Electric Storage - Inside Conditioned Space</v>
          </cell>
          <cell r="BY890">
            <v>1192.4649999999999</v>
          </cell>
          <cell r="BZ890" t="str">
            <v>le55</v>
          </cell>
          <cell r="CF890" t="str">
            <v>Unconditioned</v>
          </cell>
          <cell r="CG890">
            <v>1904.288</v>
          </cell>
          <cell r="CH890" t="str">
            <v>WA</v>
          </cell>
          <cell r="CI890" t="str">
            <v>Top-Freezer w/o TTD Ice</v>
          </cell>
          <cell r="CJ890">
            <v>32372.896000000001</v>
          </cell>
          <cell r="CK890" t="b">
            <v>0</v>
          </cell>
          <cell r="CZ890">
            <v>8559.1039999999994</v>
          </cell>
          <cell r="DA890" t="str">
            <v>OR</v>
          </cell>
          <cell r="DC890" t="str">
            <v>Vertical Axis</v>
          </cell>
          <cell r="DG890" t="str">
            <v>Electric</v>
          </cell>
          <cell r="DH890">
            <v>1144.6790000000001</v>
          </cell>
          <cell r="DI890" t="str">
            <v>MT</v>
          </cell>
          <cell r="DL890" t="str">
            <v>Electric</v>
          </cell>
          <cell r="DM890" t="str">
            <v>Electric</v>
          </cell>
          <cell r="DN890">
            <v>2079.9929999999999</v>
          </cell>
          <cell r="DO890" t="str">
            <v>WA</v>
          </cell>
          <cell r="DS890">
            <v>1150.8789999999999</v>
          </cell>
          <cell r="DT890" t="str">
            <v>WA</v>
          </cell>
          <cell r="DU890" t="str">
            <v>gt46</v>
          </cell>
          <cell r="DX890" t="b">
            <v>0</v>
          </cell>
          <cell r="DY890">
            <v>1188.027</v>
          </cell>
          <cell r="DZ890" t="str">
            <v>OR</v>
          </cell>
          <cell r="EC890" t="str">
            <v>Laptop</v>
          </cell>
          <cell r="ED890">
            <v>6932.7380000000003</v>
          </cell>
          <cell r="EE890" t="str">
            <v>OR</v>
          </cell>
          <cell r="EH890" t="str">
            <v>le20</v>
          </cell>
          <cell r="EI890">
            <v>1925.059</v>
          </cell>
          <cell r="EJ890" t="str">
            <v>OR</v>
          </cell>
          <cell r="ES890">
            <v>1925.059</v>
          </cell>
          <cell r="ET890" t="str">
            <v>OR</v>
          </cell>
          <cell r="EZ890" t="str">
            <v>WA</v>
          </cell>
          <cell r="FA890" t="str">
            <v>Other</v>
          </cell>
          <cell r="FB890">
            <v>2063002.986</v>
          </cell>
          <cell r="FC890">
            <v>1198462.932</v>
          </cell>
          <cell r="FI890" t="str">
            <v>WA</v>
          </cell>
          <cell r="FJ890" t="str">
            <v>Bathroom</v>
          </cell>
          <cell r="FK890" t="str">
            <v>EISAq</v>
          </cell>
          <cell r="FL890">
            <v>77762.861999999994</v>
          </cell>
          <cell r="FS890" t="str">
            <v>WA</v>
          </cell>
          <cell r="FT890" t="str">
            <v>EISAnqnx</v>
          </cell>
          <cell r="FV890">
            <v>1352508.2999999998</v>
          </cell>
          <cell r="GD890" t="str">
            <v>MT</v>
          </cell>
          <cell r="GE890">
            <v>6603615.7139999997</v>
          </cell>
          <cell r="GF890">
            <v>3982625.9339999999</v>
          </cell>
          <cell r="GI890">
            <v>3</v>
          </cell>
          <cell r="GJ890">
            <v>1</v>
          </cell>
          <cell r="GK890" t="str">
            <v>MT</v>
          </cell>
          <cell r="GL890">
            <v>2130.886</v>
          </cell>
          <cell r="GM890" t="str">
            <v>1980-1992</v>
          </cell>
          <cell r="GN890">
            <v>0</v>
          </cell>
          <cell r="GQ890">
            <v>18386984.855028</v>
          </cell>
          <cell r="GR890">
            <v>1376328.6129699999</v>
          </cell>
          <cell r="GU890" t="str">
            <v>Baseboard/Wall/Radiant</v>
          </cell>
          <cell r="GX890" t="str">
            <v>None</v>
          </cell>
          <cell r="GY890" t="str">
            <v>WA</v>
          </cell>
          <cell r="GZ890">
            <v>2079.99340820313</v>
          </cell>
        </row>
        <row r="891">
          <cell r="AD891" t="str">
            <v>OR</v>
          </cell>
          <cell r="AH891" t="str">
            <v>OR</v>
          </cell>
          <cell r="AI891" t="str">
            <v>Pre 1980</v>
          </cell>
          <cell r="AJ891">
            <v>1612.692</v>
          </cell>
          <cell r="AK891" t="b">
            <v>1</v>
          </cell>
          <cell r="AN891" t="str">
            <v>WA</v>
          </cell>
          <cell r="AO891" t="str">
            <v>Natural Gas FAF</v>
          </cell>
          <cell r="AP891" t="str">
            <v>1993-2006</v>
          </cell>
          <cell r="AQ891" t="str">
            <v>Slab on Grade</v>
          </cell>
          <cell r="AR891">
            <v>4956.49267578125</v>
          </cell>
          <cell r="AU891" t="str">
            <v>No</v>
          </cell>
          <cell r="AV891" t="b">
            <v>1</v>
          </cell>
          <cell r="AX891">
            <v>7979953.2080078125</v>
          </cell>
          <cell r="AY891" t="b">
            <v>0</v>
          </cell>
          <cell r="AZ891">
            <v>1655022.4693701174</v>
          </cell>
          <cell r="BA891">
            <v>1</v>
          </cell>
          <cell r="BB891">
            <v>4956.49267578125</v>
          </cell>
          <cell r="BC891">
            <v>0.99999993458706582</v>
          </cell>
          <cell r="BU891" t="str">
            <v>WA</v>
          </cell>
          <cell r="BV891" t="str">
            <v>Pre 1980</v>
          </cell>
          <cell r="BW891" t="str">
            <v>Electric Storage - Inside Conditioned Space</v>
          </cell>
          <cell r="BY891">
            <v>1904.288</v>
          </cell>
          <cell r="BZ891" t="str">
            <v>le55</v>
          </cell>
          <cell r="CF891" t="str">
            <v>Conditioned</v>
          </cell>
          <cell r="CG891">
            <v>1612.692</v>
          </cell>
          <cell r="CH891" t="str">
            <v>OR</v>
          </cell>
          <cell r="CI891" t="str">
            <v>Bottom-Freezer (Including French Door) w/o TTD Ice</v>
          </cell>
          <cell r="CJ891">
            <v>29028.455999999998</v>
          </cell>
          <cell r="CK891" t="b">
            <v>0</v>
          </cell>
          <cell r="CZ891">
            <v>8264.9449999999997</v>
          </cell>
          <cell r="DA891" t="str">
            <v>OR</v>
          </cell>
          <cell r="DC891" t="str">
            <v>Horizontal Axis</v>
          </cell>
          <cell r="DG891" t="str">
            <v>Electric</v>
          </cell>
          <cell r="DH891">
            <v>8264.9449999999997</v>
          </cell>
          <cell r="DI891" t="str">
            <v>OR</v>
          </cell>
          <cell r="DL891" t="str">
            <v>Electric</v>
          </cell>
          <cell r="DM891" t="str">
            <v>Electric</v>
          </cell>
          <cell r="DN891">
            <v>1904.288</v>
          </cell>
          <cell r="DO891" t="str">
            <v>WA</v>
          </cell>
          <cell r="DS891">
            <v>1150.8789999999999</v>
          </cell>
          <cell r="DT891" t="str">
            <v>WA</v>
          </cell>
          <cell r="DU891" t="str">
            <v>lt32</v>
          </cell>
          <cell r="DX891" t="b">
            <v>0</v>
          </cell>
          <cell r="DY891">
            <v>1188.027</v>
          </cell>
          <cell r="DZ891" t="str">
            <v>OR</v>
          </cell>
          <cell r="EC891" t="str">
            <v>Desktop</v>
          </cell>
          <cell r="ED891">
            <v>6932.7380000000003</v>
          </cell>
          <cell r="EE891" t="str">
            <v>OR</v>
          </cell>
          <cell r="EH891" t="str">
            <v>le20</v>
          </cell>
          <cell r="EI891">
            <v>2130.886</v>
          </cell>
          <cell r="EJ891" t="str">
            <v>MT</v>
          </cell>
          <cell r="ES891">
            <v>3785.7640000000001</v>
          </cell>
          <cell r="ET891" t="str">
            <v>ID</v>
          </cell>
          <cell r="EZ891" t="str">
            <v>WA</v>
          </cell>
          <cell r="FA891" t="str">
            <v>Bathroom</v>
          </cell>
          <cell r="FB891">
            <v>1214340.7850000001</v>
          </cell>
          <cell r="FC891">
            <v>887212.24700000009</v>
          </cell>
          <cell r="FI891" t="str">
            <v>WA</v>
          </cell>
          <cell r="FJ891" t="str">
            <v>Bedrooms</v>
          </cell>
          <cell r="FK891" t="str">
            <v>EISAq</v>
          </cell>
          <cell r="FL891">
            <v>192120.01199999999</v>
          </cell>
          <cell r="FS891" t="str">
            <v>WA</v>
          </cell>
          <cell r="FT891" t="str">
            <v>EISAq</v>
          </cell>
          <cell r="FV891">
            <v>829538.424</v>
          </cell>
          <cell r="GD891" t="str">
            <v>OR</v>
          </cell>
          <cell r="GE891">
            <v>3820467.3480000002</v>
          </cell>
          <cell r="GF891">
            <v>2157781.8960000002</v>
          </cell>
          <cell r="GI891">
            <v>1</v>
          </cell>
          <cell r="GJ891">
            <v>1</v>
          </cell>
          <cell r="GK891" t="str">
            <v>OR</v>
          </cell>
          <cell r="GL891">
            <v>1612.692</v>
          </cell>
          <cell r="GM891" t="str">
            <v>Pre 1980</v>
          </cell>
          <cell r="GN891">
            <v>0</v>
          </cell>
          <cell r="GQ891">
            <v>7588235.1468240004</v>
          </cell>
          <cell r="GR891">
            <v>53101.915830000005</v>
          </cell>
          <cell r="GU891" t="str">
            <v>Baseboard/Wall/Radiant</v>
          </cell>
          <cell r="GX891" t="str">
            <v>None</v>
          </cell>
          <cell r="GY891" t="str">
            <v>OR</v>
          </cell>
          <cell r="GZ891">
            <v>1612.69177246094</v>
          </cell>
        </row>
        <row r="892">
          <cell r="AD892" t="str">
            <v>MT</v>
          </cell>
          <cell r="AH892" t="str">
            <v>MT</v>
          </cell>
          <cell r="AI892" t="str">
            <v>1993-2006</v>
          </cell>
          <cell r="AJ892">
            <v>1144.6790000000001</v>
          </cell>
          <cell r="AK892" t="b">
            <v>1</v>
          </cell>
          <cell r="AN892" t="str">
            <v>WA</v>
          </cell>
          <cell r="AO892" t="str">
            <v>Oil FAF</v>
          </cell>
          <cell r="AP892" t="str">
            <v>Pre 1980</v>
          </cell>
          <cell r="AQ892" t="str">
            <v>Crawlspace</v>
          </cell>
          <cell r="AR892">
            <v>371.79139220355302</v>
          </cell>
          <cell r="AU892" t="str">
            <v>No</v>
          </cell>
          <cell r="AV892" t="b">
            <v>1</v>
          </cell>
          <cell r="AX892">
            <v>936914.30835295364</v>
          </cell>
          <cell r="AY892" t="b">
            <v>0</v>
          </cell>
          <cell r="AZ892">
            <v>294323.67363328725</v>
          </cell>
          <cell r="BA892">
            <v>0.24383561643835644</v>
          </cell>
          <cell r="BB892">
            <v>371.79139220355302</v>
          </cell>
          <cell r="BC892">
            <v>0.24383568858848334</v>
          </cell>
          <cell r="BU892" t="str">
            <v>WA</v>
          </cell>
          <cell r="BV892" t="str">
            <v>Pre 1980</v>
          </cell>
          <cell r="BW892" t="str">
            <v>Electric Storage - Inside Conditioned Space</v>
          </cell>
          <cell r="BY892">
            <v>2079.9929999999999</v>
          </cell>
          <cell r="BZ892" t="str">
            <v>le55</v>
          </cell>
          <cell r="CF892" t="str">
            <v>Conditioned</v>
          </cell>
          <cell r="CG892">
            <v>1612.692</v>
          </cell>
          <cell r="CH892" t="str">
            <v>OR</v>
          </cell>
          <cell r="CI892" t="str">
            <v>Bottom-Freezer (Including French Door) w/o TTD Ice</v>
          </cell>
          <cell r="CJ892">
            <v>29028.455999999998</v>
          </cell>
          <cell r="CK892" t="b">
            <v>0</v>
          </cell>
          <cell r="CZ892">
            <v>1144.6790000000001</v>
          </cell>
          <cell r="DA892" t="str">
            <v>MT</v>
          </cell>
          <cell r="DC892" t="str">
            <v>Vertical Axis</v>
          </cell>
          <cell r="DG892" t="str">
            <v>Electric</v>
          </cell>
          <cell r="DH892">
            <v>3785.7640000000001</v>
          </cell>
          <cell r="DI892" t="str">
            <v>ID</v>
          </cell>
          <cell r="DL892" t="str">
            <v>Gas</v>
          </cell>
          <cell r="DM892" t="str">
            <v>Gas</v>
          </cell>
          <cell r="DN892">
            <v>3785.7640000000001</v>
          </cell>
          <cell r="DO892" t="str">
            <v>ID</v>
          </cell>
          <cell r="DS892">
            <v>4956.4930000000004</v>
          </cell>
          <cell r="DT892" t="str">
            <v>WA</v>
          </cell>
          <cell r="DU892" t="str">
            <v>lt32</v>
          </cell>
          <cell r="DX892" t="b">
            <v>0</v>
          </cell>
          <cell r="DY892">
            <v>2003.7159999999999</v>
          </cell>
          <cell r="DZ892" t="str">
            <v>WA</v>
          </cell>
          <cell r="EC892" t="str">
            <v>Desktop</v>
          </cell>
          <cell r="ED892">
            <v>2003.7159999999999</v>
          </cell>
          <cell r="EE892" t="str">
            <v>WA</v>
          </cell>
          <cell r="EH892" t="str">
            <v>le20</v>
          </cell>
          <cell r="EI892">
            <v>2079.9929999999999</v>
          </cell>
          <cell r="EJ892" t="str">
            <v>WA</v>
          </cell>
          <cell r="ES892">
            <v>12271.31</v>
          </cell>
          <cell r="ET892" t="str">
            <v>WA</v>
          </cell>
          <cell r="EZ892" t="str">
            <v>WA</v>
          </cell>
          <cell r="FA892" t="str">
            <v>Bedrooms</v>
          </cell>
          <cell r="FB892">
            <v>2180856.9200000004</v>
          </cell>
          <cell r="FC892">
            <v>2086683.5530000001</v>
          </cell>
          <cell r="FI892" t="str">
            <v>WA</v>
          </cell>
          <cell r="FJ892" t="str">
            <v>Bedrooms</v>
          </cell>
          <cell r="FK892" t="str">
            <v>EISAx</v>
          </cell>
          <cell r="FL892">
            <v>914857.2</v>
          </cell>
          <cell r="FS892" t="str">
            <v>WA</v>
          </cell>
          <cell r="FT892" t="str">
            <v>EISAx</v>
          </cell>
          <cell r="FV892">
            <v>1352508.2999999998</v>
          </cell>
          <cell r="GD892" t="str">
            <v>MT</v>
          </cell>
          <cell r="GE892">
            <v>3021952.56</v>
          </cell>
          <cell r="GF892">
            <v>3348186.0750000002</v>
          </cell>
          <cell r="GI892">
            <v>3</v>
          </cell>
          <cell r="GJ892">
            <v>1</v>
          </cell>
          <cell r="GK892" t="str">
            <v>MT</v>
          </cell>
          <cell r="GL892">
            <v>1144.6790000000001</v>
          </cell>
          <cell r="GM892" t="str">
            <v>1993-2006</v>
          </cell>
          <cell r="GN892">
            <v>0</v>
          </cell>
          <cell r="GQ892">
            <v>10704665.987325</v>
          </cell>
          <cell r="GR892">
            <v>526540.89321000001</v>
          </cell>
          <cell r="GU892" t="str">
            <v>Natural Gas Other</v>
          </cell>
          <cell r="GX892" t="str">
            <v>None</v>
          </cell>
          <cell r="GY892" t="str">
            <v>MT</v>
          </cell>
          <cell r="GZ892">
            <v>2130.88647460938</v>
          </cell>
        </row>
        <row r="893">
          <cell r="AD893" t="str">
            <v>ID</v>
          </cell>
          <cell r="AH893" t="str">
            <v>ID</v>
          </cell>
          <cell r="AI893" t="str">
            <v>1993-2006</v>
          </cell>
          <cell r="AJ893">
            <v>3785.7640000000001</v>
          </cell>
          <cell r="AK893" t="b">
            <v>1</v>
          </cell>
          <cell r="AN893" t="str">
            <v>WA</v>
          </cell>
          <cell r="AO893" t="str">
            <v>Oil FAF</v>
          </cell>
          <cell r="AP893" t="str">
            <v>Pre 1980</v>
          </cell>
          <cell r="AQ893" t="str">
            <v>Basement</v>
          </cell>
          <cell r="AR893">
            <v>1152.97105896832</v>
          </cell>
          <cell r="AU893" t="str">
            <v>No</v>
          </cell>
          <cell r="AV893" t="b">
            <v>1</v>
          </cell>
          <cell r="AX893">
            <v>2905487.0686001666</v>
          </cell>
          <cell r="AY893" t="b">
            <v>0</v>
          </cell>
          <cell r="AZ893">
            <v>912734.0890200804</v>
          </cell>
          <cell r="BA893">
            <v>0.75616438356164362</v>
          </cell>
          <cell r="BB893">
            <v>1152.97105896832</v>
          </cell>
          <cell r="BC893">
            <v>0.75616460730810453</v>
          </cell>
          <cell r="BU893" t="str">
            <v>WA</v>
          </cell>
          <cell r="BV893" t="str">
            <v>1993-2006</v>
          </cell>
          <cell r="BW893" t="str">
            <v>Electric Storage - Outside Conditioned Space - Buffered</v>
          </cell>
          <cell r="BY893">
            <v>1904.288</v>
          </cell>
          <cell r="BZ893" t="str">
            <v>le55</v>
          </cell>
          <cell r="CF893" t="str">
            <v>Conditioned</v>
          </cell>
          <cell r="CG893">
            <v>1904.288</v>
          </cell>
          <cell r="CH893" t="str">
            <v>WA</v>
          </cell>
          <cell r="CI893" t="str">
            <v>Side-by-Side w/ TTD Ice</v>
          </cell>
          <cell r="CJ893">
            <v>47607.199999999997</v>
          </cell>
          <cell r="CK893" t="b">
            <v>0</v>
          </cell>
          <cell r="CZ893">
            <v>1904.288</v>
          </cell>
          <cell r="DA893" t="str">
            <v>WA</v>
          </cell>
          <cell r="DC893" t="str">
            <v>Horizontal Axis</v>
          </cell>
          <cell r="DG893" t="str">
            <v>Electric</v>
          </cell>
          <cell r="DH893">
            <v>8559.1039999999994</v>
          </cell>
          <cell r="DI893" t="str">
            <v>OR</v>
          </cell>
          <cell r="DL893" t="str">
            <v>Electric</v>
          </cell>
          <cell r="DM893" t="str">
            <v>Electric</v>
          </cell>
          <cell r="DN893">
            <v>1612.692</v>
          </cell>
          <cell r="DO893" t="str">
            <v>OR</v>
          </cell>
          <cell r="DS893">
            <v>4956.4930000000004</v>
          </cell>
          <cell r="DT893" t="str">
            <v>WA</v>
          </cell>
          <cell r="DU893" t="str">
            <v>32to46</v>
          </cell>
          <cell r="DX893" t="b">
            <v>0</v>
          </cell>
          <cell r="DY893">
            <v>2003.7159999999999</v>
          </cell>
          <cell r="DZ893" t="str">
            <v>WA</v>
          </cell>
          <cell r="EC893" t="str">
            <v>Desktop</v>
          </cell>
          <cell r="ED893">
            <v>4956.4930000000004</v>
          </cell>
          <cell r="EE893" t="str">
            <v>WA</v>
          </cell>
          <cell r="EH893" t="str">
            <v>le20</v>
          </cell>
          <cell r="EI893">
            <v>2079.9929999999999</v>
          </cell>
          <cell r="EJ893" t="str">
            <v>WA</v>
          </cell>
          <cell r="ES893">
            <v>1925.059</v>
          </cell>
          <cell r="ET893" t="str">
            <v>OR</v>
          </cell>
          <cell r="EZ893" t="str">
            <v>WA</v>
          </cell>
          <cell r="FA893" t="str">
            <v>Exterior</v>
          </cell>
          <cell r="FB893">
            <v>594779.16</v>
          </cell>
          <cell r="FC893">
            <v>9288467.8820000011</v>
          </cell>
          <cell r="FI893" t="str">
            <v>WA</v>
          </cell>
          <cell r="FJ893" t="str">
            <v>Exterior</v>
          </cell>
          <cell r="FK893" t="str">
            <v>EISAnqnx</v>
          </cell>
          <cell r="FL893">
            <v>182971.44</v>
          </cell>
          <cell r="FS893" t="str">
            <v>WA</v>
          </cell>
          <cell r="FT893" t="str">
            <v>EISAnqnx</v>
          </cell>
          <cell r="FV893">
            <v>1143571.5</v>
          </cell>
          <cell r="GD893" t="str">
            <v>ID</v>
          </cell>
          <cell r="GE893">
            <v>4997208.4800000004</v>
          </cell>
          <cell r="GF893">
            <v>4576988.676</v>
          </cell>
          <cell r="GI893">
            <v>1</v>
          </cell>
          <cell r="GJ893">
            <v>3</v>
          </cell>
          <cell r="GK893" t="str">
            <v>ID</v>
          </cell>
          <cell r="GL893">
            <v>3785.7640000000001</v>
          </cell>
          <cell r="GM893" t="str">
            <v>1993-2006</v>
          </cell>
          <cell r="GN893">
            <v>0</v>
          </cell>
          <cell r="GQ893">
            <v>21698113.937528003</v>
          </cell>
          <cell r="GR893">
            <v>3948116.4891400002</v>
          </cell>
          <cell r="GU893" t="str">
            <v>Natural Gas Other</v>
          </cell>
          <cell r="GX893" t="str">
            <v>Baseboard/Wall/Radiant</v>
          </cell>
          <cell r="GY893" t="str">
            <v>OR</v>
          </cell>
          <cell r="GZ893">
            <v>8264.9453125</v>
          </cell>
        </row>
        <row r="894">
          <cell r="AD894" t="str">
            <v>MT</v>
          </cell>
          <cell r="AH894" t="str">
            <v>MT</v>
          </cell>
          <cell r="AI894" t="str">
            <v>Pre 1980</v>
          </cell>
          <cell r="AJ894">
            <v>1144.6790000000001</v>
          </cell>
          <cell r="AK894" t="b">
            <v>1</v>
          </cell>
          <cell r="AN894" t="str">
            <v>WA</v>
          </cell>
          <cell r="AO894" t="str">
            <v>Heat Pump (Central System)</v>
          </cell>
          <cell r="AP894" t="str">
            <v>1980-1992</v>
          </cell>
          <cell r="AQ894" t="str">
            <v>Basement</v>
          </cell>
          <cell r="AR894">
            <v>2003.71557617188</v>
          </cell>
          <cell r="AU894" t="str">
            <v>No</v>
          </cell>
          <cell r="AV894" t="b">
            <v>1</v>
          </cell>
          <cell r="AX894">
            <v>5201645.6357422005</v>
          </cell>
          <cell r="AY894" t="b">
            <v>0</v>
          </cell>
          <cell r="AZ894">
            <v>1649659.0338623086</v>
          </cell>
          <cell r="BA894">
            <v>1</v>
          </cell>
          <cell r="BB894">
            <v>2003.71557617188</v>
          </cell>
          <cell r="BC894">
            <v>0.99999978847894622</v>
          </cell>
          <cell r="BU894" t="str">
            <v>ID</v>
          </cell>
          <cell r="BV894" t="str">
            <v>Pre 1980</v>
          </cell>
          <cell r="BW894" t="str">
            <v>Gas Storage Inside Conditioned Space</v>
          </cell>
          <cell r="BY894">
            <v>3785.7640000000001</v>
          </cell>
          <cell r="BZ894" t="str">
            <v>le55</v>
          </cell>
          <cell r="CF894" t="str">
            <v>Conditioned</v>
          </cell>
          <cell r="CG894">
            <v>3785.7640000000001</v>
          </cell>
          <cell r="CH894" t="str">
            <v>ID</v>
          </cell>
          <cell r="CI894" t="str">
            <v>Side-by-Side w/ TTD Ice</v>
          </cell>
          <cell r="CJ894">
            <v>83286.808000000005</v>
          </cell>
          <cell r="CK894" t="b">
            <v>0</v>
          </cell>
          <cell r="CZ894">
            <v>1904.288</v>
          </cell>
          <cell r="DA894" t="str">
            <v>WA</v>
          </cell>
          <cell r="DC894" t="str">
            <v>Vertical Axis</v>
          </cell>
          <cell r="DG894" t="str">
            <v>Electric</v>
          </cell>
          <cell r="DH894">
            <v>8264.9449999999997</v>
          </cell>
          <cell r="DI894" t="str">
            <v>OR</v>
          </cell>
          <cell r="DL894" t="str">
            <v>Electric</v>
          </cell>
          <cell r="DM894" t="str">
            <v>Electric</v>
          </cell>
          <cell r="DN894">
            <v>8264.9449999999997</v>
          </cell>
          <cell r="DO894" t="str">
            <v>OR</v>
          </cell>
          <cell r="DS894">
            <v>4956.4930000000004</v>
          </cell>
          <cell r="DT894" t="str">
            <v>WA</v>
          </cell>
          <cell r="DU894" t="str">
            <v>lt32</v>
          </cell>
          <cell r="DX894" t="b">
            <v>0</v>
          </cell>
          <cell r="DY894">
            <v>6932.7380000000003</v>
          </cell>
          <cell r="DZ894" t="str">
            <v>OR</v>
          </cell>
          <cell r="EC894" t="str">
            <v>Desktop</v>
          </cell>
          <cell r="ED894">
            <v>6932.7380000000003</v>
          </cell>
          <cell r="EE894" t="str">
            <v>OR</v>
          </cell>
          <cell r="EH894" t="str">
            <v>le20</v>
          </cell>
          <cell r="EI894">
            <v>8559.1039999999994</v>
          </cell>
          <cell r="EJ894" t="str">
            <v>OR</v>
          </cell>
          <cell r="ES894">
            <v>1904.288</v>
          </cell>
          <cell r="ET894" t="str">
            <v>WA</v>
          </cell>
          <cell r="EZ894" t="str">
            <v>WA</v>
          </cell>
          <cell r="FA894" t="str">
            <v>Garage</v>
          </cell>
          <cell r="FB894">
            <v>371736.97500000003</v>
          </cell>
          <cell r="FC894">
            <v>1536512.83</v>
          </cell>
          <cell r="FI894" t="str">
            <v>WA</v>
          </cell>
          <cell r="FJ894" t="str">
            <v>Exterior</v>
          </cell>
          <cell r="FK894" t="str">
            <v>EISAq</v>
          </cell>
          <cell r="FL894">
            <v>460478.12400000001</v>
          </cell>
          <cell r="FS894" t="str">
            <v>WA</v>
          </cell>
          <cell r="FT894" t="str">
            <v>EISAq</v>
          </cell>
          <cell r="FV894">
            <v>106733.34</v>
          </cell>
          <cell r="GD894" t="str">
            <v>MT</v>
          </cell>
          <cell r="GE894">
            <v>3698457.8490000004</v>
          </cell>
          <cell r="GF894">
            <v>3812925.7490000003</v>
          </cell>
          <cell r="GI894">
            <v>3</v>
          </cell>
          <cell r="GJ894">
            <v>2</v>
          </cell>
          <cell r="GK894" t="str">
            <v>MT</v>
          </cell>
          <cell r="GL894">
            <v>1144.6790000000001</v>
          </cell>
          <cell r="GM894" t="str">
            <v>Pre 1980</v>
          </cell>
          <cell r="GN894">
            <v>-1</v>
          </cell>
          <cell r="GQ894">
            <v>9416870.0613130014</v>
          </cell>
          <cell r="GR894">
            <v>572173.52154500003</v>
          </cell>
          <cell r="GU894" t="str">
            <v>Baseboard/Wall/Radiant</v>
          </cell>
          <cell r="GX894" t="str">
            <v>None</v>
          </cell>
          <cell r="GY894" t="str">
            <v>WA</v>
          </cell>
          <cell r="GZ894">
            <v>2079.99340820313</v>
          </cell>
        </row>
        <row r="895">
          <cell r="AD895" t="str">
            <v>ID</v>
          </cell>
          <cell r="AH895" t="str">
            <v>ID</v>
          </cell>
          <cell r="AI895" t="str">
            <v>1993-2006</v>
          </cell>
          <cell r="AJ895">
            <v>3785.7640000000001</v>
          </cell>
          <cell r="AK895" t="b">
            <v>1</v>
          </cell>
          <cell r="AN895" t="str">
            <v>WA</v>
          </cell>
          <cell r="AO895" t="str">
            <v>Wood</v>
          </cell>
          <cell r="AP895" t="str">
            <v>1980-1992</v>
          </cell>
          <cell r="AQ895" t="str">
            <v>Basement</v>
          </cell>
          <cell r="AR895">
            <v>2003.71557617188</v>
          </cell>
          <cell r="AU895" t="str">
            <v>No</v>
          </cell>
          <cell r="AV895" t="b">
            <v>0</v>
          </cell>
          <cell r="AX895">
            <v>5201645.6357422005</v>
          </cell>
          <cell r="AY895" t="b">
            <v>0</v>
          </cell>
          <cell r="AZ895">
            <v>1649659.0338623086</v>
          </cell>
          <cell r="BA895" t="str">
            <v/>
          </cell>
          <cell r="BB895" t="str">
            <v/>
          </cell>
          <cell r="BC895">
            <v>0.99999978847894622</v>
          </cell>
          <cell r="BU895" t="str">
            <v>OR</v>
          </cell>
          <cell r="BV895" t="str">
            <v>Pre 1980</v>
          </cell>
          <cell r="BW895" t="str">
            <v>Electric Storage - Outside Conditioned Space - Buffered</v>
          </cell>
          <cell r="BY895">
            <v>1612.692</v>
          </cell>
          <cell r="BZ895" t="str">
            <v>le55</v>
          </cell>
          <cell r="CF895" t="str">
            <v>Conditioned</v>
          </cell>
          <cell r="CG895">
            <v>3785.7640000000001</v>
          </cell>
          <cell r="CH895" t="str">
            <v>ID</v>
          </cell>
          <cell r="CI895" t="str">
            <v>Top-Freezer w/o TTD Ice</v>
          </cell>
          <cell r="CJ895">
            <v>56786.46</v>
          </cell>
          <cell r="CK895" t="b">
            <v>0</v>
          </cell>
          <cell r="CZ895">
            <v>3785.7640000000001</v>
          </cell>
          <cell r="DA895" t="str">
            <v>ID</v>
          </cell>
          <cell r="DC895" t="str">
            <v>Vertical Axis</v>
          </cell>
          <cell r="DH895">
            <v>1144.6790000000001</v>
          </cell>
          <cell r="DI895" t="str">
            <v>MT</v>
          </cell>
          <cell r="DL895" t="str">
            <v>Electric</v>
          </cell>
          <cell r="DM895" t="str">
            <v>Electric</v>
          </cell>
          <cell r="DN895">
            <v>2130.886</v>
          </cell>
          <cell r="DO895" t="str">
            <v>MT</v>
          </cell>
          <cell r="DS895">
            <v>4956.4930000000004</v>
          </cell>
          <cell r="DT895" t="str">
            <v>WA</v>
          </cell>
          <cell r="DU895" t="str">
            <v>lt32</v>
          </cell>
          <cell r="DX895" t="b">
            <v>0</v>
          </cell>
          <cell r="DY895">
            <v>6932.7380000000003</v>
          </cell>
          <cell r="DZ895" t="str">
            <v>OR</v>
          </cell>
          <cell r="EC895" t="str">
            <v>Desktop</v>
          </cell>
          <cell r="ED895">
            <v>6932.7380000000003</v>
          </cell>
          <cell r="EE895" t="str">
            <v>OR</v>
          </cell>
          <cell r="EH895" t="str">
            <v>le20</v>
          </cell>
          <cell r="EI895">
            <v>8559.1039999999994</v>
          </cell>
          <cell r="EJ895" t="str">
            <v>OR</v>
          </cell>
          <cell r="ES895">
            <v>1904.288</v>
          </cell>
          <cell r="ET895" t="str">
            <v>WA</v>
          </cell>
          <cell r="EZ895" t="str">
            <v>WA</v>
          </cell>
          <cell r="FA895" t="str">
            <v>Kitchen</v>
          </cell>
          <cell r="FB895">
            <v>2963982.8140000002</v>
          </cell>
          <cell r="FC895">
            <v>768256.41500000004</v>
          </cell>
          <cell r="FI895" t="str">
            <v>WA</v>
          </cell>
          <cell r="FJ895" t="str">
            <v>Exterior</v>
          </cell>
          <cell r="FK895" t="str">
            <v>EISAx</v>
          </cell>
          <cell r="FL895">
            <v>266833.34999999998</v>
          </cell>
          <cell r="FS895" t="str">
            <v>WA</v>
          </cell>
          <cell r="FT895" t="str">
            <v>EISAx</v>
          </cell>
          <cell r="FV895">
            <v>1997438.22</v>
          </cell>
          <cell r="GD895" t="str">
            <v>ID</v>
          </cell>
          <cell r="GE895">
            <v>7446597.7880000006</v>
          </cell>
          <cell r="GF895">
            <v>6042079.3440000005</v>
          </cell>
          <cell r="GI895">
            <v>2</v>
          </cell>
          <cell r="GJ895">
            <v>2</v>
          </cell>
          <cell r="GK895" t="str">
            <v>ID</v>
          </cell>
          <cell r="GL895">
            <v>3785.7640000000001</v>
          </cell>
          <cell r="GM895" t="str">
            <v>1993-2006</v>
          </cell>
          <cell r="GN895">
            <v>0</v>
          </cell>
          <cell r="GQ895">
            <v>27089931.528068002</v>
          </cell>
          <cell r="GR895">
            <v>2334841.5537700001</v>
          </cell>
          <cell r="GU895" t="str">
            <v>Heat Pump (Central System)</v>
          </cell>
          <cell r="GX895" t="str">
            <v>Baseboard/Wall/Radiant</v>
          </cell>
          <cell r="GY895" t="str">
            <v>WA</v>
          </cell>
          <cell r="GZ895">
            <v>1904.28771972656</v>
          </cell>
        </row>
        <row r="896">
          <cell r="AD896" t="str">
            <v>MT</v>
          </cell>
          <cell r="AH896" t="str">
            <v>MT</v>
          </cell>
          <cell r="AI896" t="str">
            <v>1993-2006</v>
          </cell>
          <cell r="AJ896">
            <v>1144.6790000000001</v>
          </cell>
          <cell r="AK896" t="b">
            <v>1</v>
          </cell>
          <cell r="AN896" t="str">
            <v>WA</v>
          </cell>
          <cell r="AO896" t="str">
            <v>Wood</v>
          </cell>
          <cell r="AP896" t="str">
            <v>1980-1992</v>
          </cell>
          <cell r="AQ896" t="str">
            <v>Basement</v>
          </cell>
          <cell r="AR896">
            <v>2003.71557617188</v>
          </cell>
          <cell r="AU896" t="str">
            <v>No</v>
          </cell>
          <cell r="AV896" t="b">
            <v>0</v>
          </cell>
          <cell r="AX896">
            <v>5201645.6357422005</v>
          </cell>
          <cell r="AY896" t="b">
            <v>0</v>
          </cell>
          <cell r="AZ896">
            <v>1649659.0338623086</v>
          </cell>
          <cell r="BA896" t="str">
            <v/>
          </cell>
          <cell r="BB896" t="str">
            <v/>
          </cell>
          <cell r="BC896">
            <v>0.99999978847894622</v>
          </cell>
          <cell r="BU896" t="str">
            <v>OR</v>
          </cell>
          <cell r="BV896" t="str">
            <v>Pre 1980</v>
          </cell>
          <cell r="BW896" t="str">
            <v>Electric Storage - Inside Conditioned Space</v>
          </cell>
          <cell r="BY896">
            <v>8264.9449999999997</v>
          </cell>
          <cell r="BZ896" t="str">
            <v>le55</v>
          </cell>
          <cell r="CF896" t="str">
            <v>Conditioned</v>
          </cell>
          <cell r="CG896">
            <v>1192.4649999999999</v>
          </cell>
          <cell r="CH896" t="str">
            <v>ID</v>
          </cell>
          <cell r="CI896" t="str">
            <v>Side-by-Side w/ TTD Ice</v>
          </cell>
          <cell r="CJ896">
            <v>23849.3</v>
          </cell>
          <cell r="CK896" t="b">
            <v>0</v>
          </cell>
          <cell r="CZ896">
            <v>2079.9929999999999</v>
          </cell>
          <cell r="DA896" t="str">
            <v>WA</v>
          </cell>
          <cell r="DC896" t="str">
            <v>Vertical Axis</v>
          </cell>
          <cell r="DG896" t="str">
            <v>Electric</v>
          </cell>
          <cell r="DH896">
            <v>1904.288</v>
          </cell>
          <cell r="DI896" t="str">
            <v>WA</v>
          </cell>
          <cell r="DL896" t="str">
            <v>Electric</v>
          </cell>
          <cell r="DM896" t="str">
            <v>Electric</v>
          </cell>
          <cell r="DN896">
            <v>1904.288</v>
          </cell>
          <cell r="DO896" t="str">
            <v>WA</v>
          </cell>
          <cell r="DS896">
            <v>4956.4930000000004</v>
          </cell>
          <cell r="DT896" t="str">
            <v>WA</v>
          </cell>
          <cell r="DU896" t="str">
            <v>lt32</v>
          </cell>
          <cell r="DX896" t="b">
            <v>0</v>
          </cell>
          <cell r="DY896">
            <v>6932.7380000000003</v>
          </cell>
          <cell r="DZ896" t="str">
            <v>OR</v>
          </cell>
          <cell r="EC896" t="str">
            <v>Desktop</v>
          </cell>
          <cell r="ED896">
            <v>6932.7380000000003</v>
          </cell>
          <cell r="EE896" t="str">
            <v>OR</v>
          </cell>
          <cell r="EH896" t="str">
            <v>le20</v>
          </cell>
          <cell r="EI896">
            <v>8559.1039999999994</v>
          </cell>
          <cell r="EJ896" t="str">
            <v>OR</v>
          </cell>
          <cell r="ES896">
            <v>1144.6790000000001</v>
          </cell>
          <cell r="ET896" t="str">
            <v>MT</v>
          </cell>
          <cell r="EZ896" t="str">
            <v>WA</v>
          </cell>
          <cell r="FA896" t="str">
            <v>Living Room/Family Room</v>
          </cell>
          <cell r="FB896">
            <v>991298.60000000009</v>
          </cell>
          <cell r="FC896">
            <v>634431.10400000005</v>
          </cell>
          <cell r="FI896" t="str">
            <v>WA</v>
          </cell>
          <cell r="FJ896" t="str">
            <v>Kitchen</v>
          </cell>
          <cell r="FK896" t="str">
            <v>EISAq</v>
          </cell>
          <cell r="FL896">
            <v>195169.53599999999</v>
          </cell>
          <cell r="FS896" t="str">
            <v>OR</v>
          </cell>
          <cell r="FT896" t="str">
            <v>EISAnqnx</v>
          </cell>
          <cell r="FV896">
            <v>1941166.6400000001</v>
          </cell>
          <cell r="GD896" t="str">
            <v>MT</v>
          </cell>
          <cell r="GE896">
            <v>11761576.725000001</v>
          </cell>
          <cell r="GF896">
            <v>2857118.784</v>
          </cell>
          <cell r="GI896">
            <v>3</v>
          </cell>
          <cell r="GJ896">
            <v>2</v>
          </cell>
          <cell r="GK896" t="str">
            <v>MT</v>
          </cell>
          <cell r="GL896">
            <v>1144.6790000000001</v>
          </cell>
          <cell r="GM896" t="str">
            <v>1993-2006</v>
          </cell>
          <cell r="GN896">
            <v>0</v>
          </cell>
          <cell r="GQ896">
            <v>9416870.0613130014</v>
          </cell>
          <cell r="GR896">
            <v>572173.52154500003</v>
          </cell>
          <cell r="GU896" t="str">
            <v>Heat Pump (Central System)</v>
          </cell>
          <cell r="GX896" t="str">
            <v>Other</v>
          </cell>
          <cell r="GY896" t="str">
            <v>WA</v>
          </cell>
          <cell r="GZ896">
            <v>1904.28771972656</v>
          </cell>
        </row>
        <row r="897">
          <cell r="AD897" t="str">
            <v>OR</v>
          </cell>
          <cell r="AH897" t="str">
            <v>OR</v>
          </cell>
          <cell r="AI897" t="str">
            <v>Pre 1980</v>
          </cell>
          <cell r="AJ897">
            <v>8264.9449999999997</v>
          </cell>
          <cell r="AK897" t="b">
            <v>1</v>
          </cell>
          <cell r="AN897" t="str">
            <v>WA</v>
          </cell>
          <cell r="AO897" t="str">
            <v>Natural Gas FAF</v>
          </cell>
          <cell r="AP897" t="str">
            <v>1993-2006</v>
          </cell>
          <cell r="AQ897" t="str">
            <v>Slab on Grade</v>
          </cell>
          <cell r="AR897">
            <v>567.75884094598598</v>
          </cell>
          <cell r="AU897" t="str">
            <v>No</v>
          </cell>
          <cell r="AV897" t="b">
            <v>1</v>
          </cell>
          <cell r="AX897">
            <v>1923566.9531250005</v>
          </cell>
          <cell r="AY897" t="b">
            <v>0</v>
          </cell>
          <cell r="AZ897">
            <v>283203.2764693104</v>
          </cell>
          <cell r="BA897">
            <v>0.28335301062573787</v>
          </cell>
          <cell r="BB897">
            <v>567.75884094598598</v>
          </cell>
          <cell r="BC897">
            <v>0.28335295069060984</v>
          </cell>
          <cell r="BU897" t="str">
            <v>MT</v>
          </cell>
          <cell r="BV897" t="str">
            <v>Pre 1980</v>
          </cell>
          <cell r="BW897" t="str">
            <v>Electric Storage - Inside Conditioned Space</v>
          </cell>
          <cell r="BY897">
            <v>2130.886</v>
          </cell>
          <cell r="BZ897" t="str">
            <v>le55</v>
          </cell>
          <cell r="CF897" t="str">
            <v>Conditioned</v>
          </cell>
          <cell r="CG897">
            <v>1612.692</v>
          </cell>
          <cell r="CH897" t="str">
            <v>OR</v>
          </cell>
          <cell r="CI897" t="str">
            <v>Refrigerator Only</v>
          </cell>
          <cell r="CJ897">
            <v>32253.84</v>
          </cell>
          <cell r="CK897" t="b">
            <v>0</v>
          </cell>
          <cell r="CZ897">
            <v>2130.886</v>
          </cell>
          <cell r="DA897" t="str">
            <v>MT</v>
          </cell>
          <cell r="DC897" t="str">
            <v>Vertical Axis</v>
          </cell>
          <cell r="DG897" t="str">
            <v>Electric</v>
          </cell>
          <cell r="DH897">
            <v>1904.288</v>
          </cell>
          <cell r="DI897" t="str">
            <v>WA</v>
          </cell>
          <cell r="DL897" t="str">
            <v>Gas</v>
          </cell>
          <cell r="DM897" t="str">
            <v>Gas</v>
          </cell>
          <cell r="DN897">
            <v>3785.7640000000001</v>
          </cell>
          <cell r="DO897" t="str">
            <v>ID</v>
          </cell>
          <cell r="DS897">
            <v>4956.4930000000004</v>
          </cell>
          <cell r="DT897" t="str">
            <v>WA</v>
          </cell>
          <cell r="DU897" t="str">
            <v>lt32</v>
          </cell>
          <cell r="DX897" t="b">
            <v>1</v>
          </cell>
          <cell r="DY897">
            <v>6932.7380000000003</v>
          </cell>
          <cell r="DZ897" t="str">
            <v>OR</v>
          </cell>
          <cell r="EC897" t="str">
            <v>Laptop</v>
          </cell>
          <cell r="ED897">
            <v>4956.4930000000004</v>
          </cell>
          <cell r="EE897" t="str">
            <v>WA</v>
          </cell>
          <cell r="EH897" t="str">
            <v>le20</v>
          </cell>
          <cell r="EI897">
            <v>2079.9929999999999</v>
          </cell>
          <cell r="EJ897" t="str">
            <v>WA</v>
          </cell>
          <cell r="ES897">
            <v>2079.9929999999999</v>
          </cell>
          <cell r="ET897" t="str">
            <v>WA</v>
          </cell>
          <cell r="EZ897" t="str">
            <v>WA</v>
          </cell>
          <cell r="FA897" t="str">
            <v>Other</v>
          </cell>
          <cell r="FB897">
            <v>5551272.1600000001</v>
          </cell>
          <cell r="FC897">
            <v>3077982.1530000004</v>
          </cell>
          <cell r="FI897" t="str">
            <v>WA</v>
          </cell>
          <cell r="FJ897" t="str">
            <v>Living Room/Family Room</v>
          </cell>
          <cell r="FK897" t="str">
            <v>EISAq</v>
          </cell>
          <cell r="FL897">
            <v>68614.289999999994</v>
          </cell>
          <cell r="FS897" t="str">
            <v>OR</v>
          </cell>
          <cell r="FT897" t="str">
            <v>EISAq</v>
          </cell>
          <cell r="FV897">
            <v>2405660.0860000001</v>
          </cell>
          <cell r="GD897" t="str">
            <v>OR</v>
          </cell>
          <cell r="GE897">
            <v>30497647.050000001</v>
          </cell>
          <cell r="GF897">
            <v>18273793.395</v>
          </cell>
          <cell r="GI897">
            <v>1</v>
          </cell>
          <cell r="GJ897">
            <v>2</v>
          </cell>
          <cell r="GK897" t="str">
            <v>OR</v>
          </cell>
          <cell r="GL897">
            <v>8264.9449999999997</v>
          </cell>
          <cell r="GM897" t="str">
            <v>Pre 1980</v>
          </cell>
          <cell r="GN897">
            <v>-1</v>
          </cell>
          <cell r="GQ897">
            <v>35698942.237399995</v>
          </cell>
          <cell r="GR897">
            <v>5295453.5733124996</v>
          </cell>
          <cell r="GU897" t="str">
            <v>Wood</v>
          </cell>
          <cell r="GX897" t="str">
            <v>Heat Pump (Central System)</v>
          </cell>
          <cell r="GY897" t="str">
            <v>WA</v>
          </cell>
          <cell r="GZ897">
            <v>952.14385986328102</v>
          </cell>
        </row>
        <row r="898">
          <cell r="AD898" t="str">
            <v>ID</v>
          </cell>
          <cell r="AH898" t="str">
            <v>ID</v>
          </cell>
          <cell r="AI898" t="str">
            <v>Pre 1980</v>
          </cell>
          <cell r="AJ898">
            <v>3785.7640000000001</v>
          </cell>
          <cell r="AK898" t="b">
            <v>1</v>
          </cell>
          <cell r="AN898" t="str">
            <v>WA</v>
          </cell>
          <cell r="AO898" t="str">
            <v>Natural Gas FAF</v>
          </cell>
          <cell r="AP898" t="str">
            <v>1993-2006</v>
          </cell>
          <cell r="AQ898" t="str">
            <v>Crawlspace</v>
          </cell>
          <cell r="AR898">
            <v>1435.95673522589</v>
          </cell>
          <cell r="AU898" t="str">
            <v>No</v>
          </cell>
          <cell r="AV898" t="b">
            <v>1</v>
          </cell>
          <cell r="AX898">
            <v>4865021.4189453153</v>
          </cell>
          <cell r="AY898" t="b">
            <v>0</v>
          </cell>
          <cell r="AZ898">
            <v>716268.28673696448</v>
          </cell>
          <cell r="BA898">
            <v>0.71664698937426219</v>
          </cell>
          <cell r="BB898">
            <v>1435.95673522589</v>
          </cell>
          <cell r="BC898">
            <v>0.71664683778833438</v>
          </cell>
          <cell r="BU898" t="str">
            <v>WA</v>
          </cell>
          <cell r="BV898" t="str">
            <v>Pre 1980</v>
          </cell>
          <cell r="BW898" t="str">
            <v>Electric Storage - Inside Conditioned Space</v>
          </cell>
          <cell r="BY898">
            <v>1904.288</v>
          </cell>
          <cell r="BZ898" t="str">
            <v>le55</v>
          </cell>
          <cell r="CF898" t="str">
            <v>Conditioned</v>
          </cell>
          <cell r="CG898">
            <v>2079.9929999999999</v>
          </cell>
          <cell r="CH898" t="str">
            <v>WA</v>
          </cell>
          <cell r="CI898" t="str">
            <v>Side-by-Side w/ TTD Ice</v>
          </cell>
          <cell r="CJ898">
            <v>51999.824999999997</v>
          </cell>
          <cell r="CK898" t="b">
            <v>0</v>
          </cell>
          <cell r="CZ898">
            <v>3785.7640000000001</v>
          </cell>
          <cell r="DA898" t="str">
            <v>ID</v>
          </cell>
          <cell r="DC898" t="str">
            <v>Vertical Axis</v>
          </cell>
          <cell r="DG898" t="str">
            <v>Electric</v>
          </cell>
          <cell r="DH898">
            <v>3785.7640000000001</v>
          </cell>
          <cell r="DI898" t="str">
            <v>ID</v>
          </cell>
          <cell r="DL898" t="str">
            <v>Electric</v>
          </cell>
          <cell r="DM898" t="str">
            <v>Electric</v>
          </cell>
          <cell r="DN898">
            <v>2079.9929999999999</v>
          </cell>
          <cell r="DO898" t="str">
            <v>WA</v>
          </cell>
          <cell r="DS898">
            <v>4956.4930000000004</v>
          </cell>
          <cell r="DT898" t="str">
            <v>WA</v>
          </cell>
          <cell r="DU898" t="str">
            <v>gt46</v>
          </cell>
          <cell r="DX898" t="b">
            <v>1</v>
          </cell>
          <cell r="DY898">
            <v>6932.7380000000003</v>
          </cell>
          <cell r="DZ898" t="str">
            <v>OR</v>
          </cell>
          <cell r="EC898" t="str">
            <v>Laptop</v>
          </cell>
          <cell r="ED898">
            <v>4956.4930000000004</v>
          </cell>
          <cell r="EE898" t="str">
            <v>WA</v>
          </cell>
          <cell r="EH898" t="str">
            <v>le20</v>
          </cell>
          <cell r="EI898">
            <v>12271.31</v>
          </cell>
          <cell r="EJ898" t="str">
            <v>WA</v>
          </cell>
          <cell r="ES898">
            <v>1192.4649999999999</v>
          </cell>
          <cell r="ET898" t="str">
            <v>ID</v>
          </cell>
          <cell r="EZ898" t="str">
            <v>WA</v>
          </cell>
          <cell r="FA898" t="str">
            <v>Bathroom</v>
          </cell>
          <cell r="FB898">
            <v>1683121.44</v>
          </cell>
          <cell r="FC898">
            <v>224416.19199999998</v>
          </cell>
          <cell r="FI898" t="str">
            <v>WA</v>
          </cell>
          <cell r="FJ898" t="str">
            <v>Other</v>
          </cell>
          <cell r="FK898" t="str">
            <v>EISAq</v>
          </cell>
          <cell r="FL898">
            <v>498597.174</v>
          </cell>
          <cell r="FS898" t="str">
            <v>OR</v>
          </cell>
          <cell r="FT898" t="str">
            <v>EISAx</v>
          </cell>
          <cell r="FV898">
            <v>3986324.35</v>
          </cell>
          <cell r="GD898" t="str">
            <v>ID</v>
          </cell>
          <cell r="GE898">
            <v>7287595.7000000002</v>
          </cell>
          <cell r="GF898">
            <v>6905233.5360000003</v>
          </cell>
          <cell r="GI898">
            <v>2</v>
          </cell>
          <cell r="GJ898">
            <v>2</v>
          </cell>
          <cell r="GK898" t="str">
            <v>ID</v>
          </cell>
          <cell r="GL898">
            <v>3785.7640000000001</v>
          </cell>
          <cell r="GM898" t="str">
            <v>Pre 1980</v>
          </cell>
          <cell r="GN898">
            <v>0</v>
          </cell>
          <cell r="GQ898">
            <v>28630124.182300001</v>
          </cell>
          <cell r="GR898">
            <v>2568375.8705199999</v>
          </cell>
          <cell r="GU898" t="str">
            <v>Wood</v>
          </cell>
          <cell r="GX898" t="str">
            <v>Heat Pump (Central System)</v>
          </cell>
          <cell r="GY898" t="str">
            <v>WA</v>
          </cell>
          <cell r="GZ898">
            <v>952.14385986328102</v>
          </cell>
        </row>
        <row r="899">
          <cell r="AD899" t="str">
            <v>OR</v>
          </cell>
          <cell r="AH899" t="str">
            <v>OR</v>
          </cell>
          <cell r="AI899" t="str">
            <v>Pre 1980</v>
          </cell>
          <cell r="AJ899">
            <v>8559.1039999999994</v>
          </cell>
          <cell r="AK899" t="b">
            <v>1</v>
          </cell>
          <cell r="AN899" t="str">
            <v>WA</v>
          </cell>
          <cell r="AO899" t="str">
            <v>Baseboard/Wall/Radiant</v>
          </cell>
          <cell r="AP899" t="str">
            <v>Pre 1980</v>
          </cell>
          <cell r="AQ899" t="str">
            <v>Crawlspace</v>
          </cell>
          <cell r="AR899">
            <v>1524.76245117188</v>
          </cell>
          <cell r="AU899" t="str">
            <v>No</v>
          </cell>
          <cell r="AV899" t="b">
            <v>0</v>
          </cell>
          <cell r="AX899">
            <v>1741278.7192382871</v>
          </cell>
          <cell r="AY899" t="b">
            <v>0</v>
          </cell>
          <cell r="AZ899">
            <v>648261.14230920631</v>
          </cell>
          <cell r="BA899" t="str">
            <v/>
          </cell>
          <cell r="BB899" t="str">
            <v/>
          </cell>
          <cell r="BC899">
            <v>1.0000002958965923</v>
          </cell>
          <cell r="BU899" t="str">
            <v>ID</v>
          </cell>
          <cell r="BV899" t="str">
            <v>1993-2006</v>
          </cell>
          <cell r="BW899" t="str">
            <v>Gas Storage Inside Conditioned Space</v>
          </cell>
          <cell r="BY899">
            <v>3785.7640000000001</v>
          </cell>
          <cell r="BZ899" t="str">
            <v>le55</v>
          </cell>
          <cell r="CF899" t="str">
            <v>Conditioned</v>
          </cell>
          <cell r="CG899">
            <v>1904.288</v>
          </cell>
          <cell r="CH899" t="str">
            <v>WA</v>
          </cell>
          <cell r="CI899" t="str">
            <v>Side-by-Side w/ TTD Ice</v>
          </cell>
          <cell r="CJ899">
            <v>45702.911999999997</v>
          </cell>
          <cell r="CK899" t="b">
            <v>0</v>
          </cell>
          <cell r="CZ899">
            <v>2130.886</v>
          </cell>
          <cell r="DA899" t="str">
            <v>MT</v>
          </cell>
          <cell r="DC899" t="str">
            <v>Vertical Axis</v>
          </cell>
          <cell r="DG899" t="str">
            <v>Electric</v>
          </cell>
          <cell r="DH899">
            <v>2079.9929999999999</v>
          </cell>
          <cell r="DI899" t="str">
            <v>WA</v>
          </cell>
          <cell r="DL899" t="str">
            <v>Electric</v>
          </cell>
          <cell r="DM899" t="str">
            <v>Electric</v>
          </cell>
          <cell r="DN899">
            <v>1144.6790000000001</v>
          </cell>
          <cell r="DO899" t="str">
            <v>MT</v>
          </cell>
          <cell r="DS899">
            <v>4956.4930000000004</v>
          </cell>
          <cell r="DT899" t="str">
            <v>WA</v>
          </cell>
          <cell r="DU899" t="str">
            <v>32to46</v>
          </cell>
          <cell r="DX899" t="b">
            <v>1</v>
          </cell>
          <cell r="DY899">
            <v>6932.7380000000003</v>
          </cell>
          <cell r="DZ899" t="str">
            <v>OR</v>
          </cell>
          <cell r="EC899" t="str">
            <v>Desktop</v>
          </cell>
          <cell r="ED899">
            <v>4956.4930000000004</v>
          </cell>
          <cell r="EE899" t="str">
            <v>WA</v>
          </cell>
          <cell r="EH899" t="str">
            <v>le20</v>
          </cell>
          <cell r="EI899">
            <v>2079.9929999999999</v>
          </cell>
          <cell r="EJ899" t="str">
            <v>WA</v>
          </cell>
          <cell r="ES899">
            <v>1925.059</v>
          </cell>
          <cell r="ET899" t="str">
            <v>OR</v>
          </cell>
          <cell r="EZ899" t="str">
            <v>WA</v>
          </cell>
          <cell r="FA899" t="str">
            <v>Bedrooms</v>
          </cell>
          <cell r="FB899">
            <v>727348.90799999994</v>
          </cell>
          <cell r="FC899">
            <v>891653.62</v>
          </cell>
          <cell r="FI899" t="str">
            <v>WA</v>
          </cell>
          <cell r="FJ899" t="str">
            <v>Other</v>
          </cell>
          <cell r="FK899" t="str">
            <v>EISAx</v>
          </cell>
          <cell r="FL899">
            <v>190595.25</v>
          </cell>
          <cell r="FS899" t="str">
            <v>OR</v>
          </cell>
          <cell r="FT899" t="str">
            <v>EISAnqnx</v>
          </cell>
          <cell r="FV899">
            <v>13934803.380000001</v>
          </cell>
          <cell r="GD899" t="str">
            <v>OR</v>
          </cell>
          <cell r="GE899">
            <v>26430513.151999999</v>
          </cell>
          <cell r="GF899">
            <v>15611805.695999999</v>
          </cell>
          <cell r="GI899">
            <v>3</v>
          </cell>
          <cell r="GJ899">
            <v>1</v>
          </cell>
          <cell r="GK899" t="str">
            <v>OR</v>
          </cell>
          <cell r="GL899">
            <v>8559.1039999999994</v>
          </cell>
          <cell r="GM899" t="str">
            <v>Pre 1980</v>
          </cell>
          <cell r="GN899">
            <v>0</v>
          </cell>
          <cell r="GQ899">
            <v>64728865.932799995</v>
          </cell>
          <cell r="GR899">
            <v>5806752.9267199989</v>
          </cell>
          <cell r="GU899" t="str">
            <v>Natural Gas FAF</v>
          </cell>
          <cell r="GX899" t="str">
            <v>None</v>
          </cell>
          <cell r="GY899" t="str">
            <v>ID</v>
          </cell>
          <cell r="GZ899">
            <v>3785.76440429688</v>
          </cell>
        </row>
        <row r="900">
          <cell r="AD900" t="str">
            <v>OR</v>
          </cell>
          <cell r="AH900" t="str">
            <v>OR</v>
          </cell>
          <cell r="AI900" t="str">
            <v>Pre 1980</v>
          </cell>
          <cell r="AJ900">
            <v>8264.9449999999997</v>
          </cell>
          <cell r="AK900" t="b">
            <v>1</v>
          </cell>
          <cell r="AN900" t="str">
            <v>WA</v>
          </cell>
          <cell r="AO900" t="str">
            <v>Electric FAF</v>
          </cell>
          <cell r="AP900" t="str">
            <v>Pre 1980</v>
          </cell>
          <cell r="AQ900" t="str">
            <v>Crawlspace</v>
          </cell>
          <cell r="AR900">
            <v>1524.76245117188</v>
          </cell>
          <cell r="AU900" t="str">
            <v>No</v>
          </cell>
          <cell r="AV900" t="b">
            <v>1</v>
          </cell>
          <cell r="AX900">
            <v>1741278.7192382871</v>
          </cell>
          <cell r="AY900" t="b">
            <v>0</v>
          </cell>
          <cell r="AZ900">
            <v>648261.14230920631</v>
          </cell>
          <cell r="BA900">
            <v>1</v>
          </cell>
          <cell r="BB900">
            <v>1524.76245117188</v>
          </cell>
          <cell r="BC900">
            <v>1.0000002958965923</v>
          </cell>
          <cell r="BU900" t="str">
            <v>WA</v>
          </cell>
          <cell r="BV900" t="str">
            <v>Pre 1980</v>
          </cell>
          <cell r="BW900" t="str">
            <v>Electric Storage - Outside Conditioned Space - Buffered</v>
          </cell>
          <cell r="BY900">
            <v>2079.9929999999999</v>
          </cell>
          <cell r="BZ900" t="str">
            <v>le55</v>
          </cell>
          <cell r="CF900" t="str">
            <v>Conditioned</v>
          </cell>
          <cell r="CG900">
            <v>2079.9929999999999</v>
          </cell>
          <cell r="CH900" t="str">
            <v>WA</v>
          </cell>
          <cell r="CI900" t="str">
            <v>Side-by-Side w/ TTD Ice</v>
          </cell>
          <cell r="CJ900">
            <v>41599.86</v>
          </cell>
          <cell r="CK900" t="b">
            <v>0</v>
          </cell>
          <cell r="CZ900">
            <v>1192.4649999999999</v>
          </cell>
          <cell r="DA900" t="str">
            <v>ID</v>
          </cell>
          <cell r="DC900" t="str">
            <v>Vertical Axis</v>
          </cell>
          <cell r="DG900" t="str">
            <v>Electric</v>
          </cell>
          <cell r="DH900">
            <v>2130.886</v>
          </cell>
          <cell r="DI900" t="str">
            <v>MT</v>
          </cell>
          <cell r="DL900" t="str">
            <v>Electric</v>
          </cell>
          <cell r="DM900" t="str">
            <v>Electric</v>
          </cell>
          <cell r="DN900">
            <v>1904.288</v>
          </cell>
          <cell r="DO900" t="str">
            <v>WA</v>
          </cell>
          <cell r="DS900">
            <v>1524.7619999999999</v>
          </cell>
          <cell r="DT900" t="str">
            <v>WA</v>
          </cell>
          <cell r="DU900" t="str">
            <v>lt32</v>
          </cell>
          <cell r="DX900" t="b">
            <v>1</v>
          </cell>
          <cell r="DY900">
            <v>1150.8789999999999</v>
          </cell>
          <cell r="DZ900" t="str">
            <v>WA</v>
          </cell>
          <cell r="EC900" t="str">
            <v>Laptop</v>
          </cell>
          <cell r="ED900">
            <v>4956.4930000000004</v>
          </cell>
          <cell r="EE900" t="str">
            <v>WA</v>
          </cell>
          <cell r="EH900" t="str">
            <v>le20</v>
          </cell>
          <cell r="EI900">
            <v>2079.9929999999999</v>
          </cell>
          <cell r="EJ900" t="str">
            <v>WA</v>
          </cell>
          <cell r="ES900">
            <v>1925.059</v>
          </cell>
          <cell r="ET900" t="str">
            <v>OR</v>
          </cell>
          <cell r="EZ900" t="str">
            <v>WA</v>
          </cell>
          <cell r="FA900" t="str">
            <v>Exterior</v>
          </cell>
          <cell r="FB900">
            <v>492914.136</v>
          </cell>
          <cell r="FC900">
            <v>2620860.5279999999</v>
          </cell>
          <cell r="FI900" t="str">
            <v>WA</v>
          </cell>
          <cell r="FJ900" t="str">
            <v>Bathroom</v>
          </cell>
          <cell r="FK900" t="str">
            <v>EISAnqnx</v>
          </cell>
          <cell r="FL900">
            <v>975847.67999999993</v>
          </cell>
          <cell r="FS900" t="str">
            <v>OR</v>
          </cell>
          <cell r="FT900" t="str">
            <v>EISAq</v>
          </cell>
          <cell r="FV900">
            <v>2814691.628</v>
          </cell>
          <cell r="GD900" t="str">
            <v>OR</v>
          </cell>
          <cell r="GE900">
            <v>19546594.925000001</v>
          </cell>
          <cell r="GF900">
            <v>12066819.699999999</v>
          </cell>
          <cell r="GI900">
            <v>1</v>
          </cell>
          <cell r="GJ900">
            <v>3</v>
          </cell>
          <cell r="GK900" t="str">
            <v>OR</v>
          </cell>
          <cell r="GL900">
            <v>8264.9449999999997</v>
          </cell>
          <cell r="GM900" t="str">
            <v>Pre 1980</v>
          </cell>
          <cell r="GN900">
            <v>0</v>
          </cell>
          <cell r="GQ900">
            <v>42065454.165734991</v>
          </cell>
          <cell r="GR900">
            <v>7482110.0719625</v>
          </cell>
          <cell r="GU900" t="str">
            <v>Wood</v>
          </cell>
          <cell r="GX900" t="str">
            <v>Natural Gas Other</v>
          </cell>
          <cell r="GY900" t="str">
            <v>MT</v>
          </cell>
          <cell r="GZ900">
            <v>2130.88647460938</v>
          </cell>
        </row>
        <row r="901">
          <cell r="AD901" t="str">
            <v>MT</v>
          </cell>
          <cell r="AH901" t="str">
            <v>MT</v>
          </cell>
          <cell r="AI901" t="str">
            <v>Pre 1980</v>
          </cell>
          <cell r="AJ901">
            <v>1144.6790000000001</v>
          </cell>
          <cell r="AK901" t="b">
            <v>1</v>
          </cell>
          <cell r="AN901" t="str">
            <v>WA</v>
          </cell>
          <cell r="AO901" t="str">
            <v>Natural Gas FAF</v>
          </cell>
          <cell r="AP901" t="str">
            <v>Pre 1980</v>
          </cell>
          <cell r="AQ901" t="str">
            <v>Basement</v>
          </cell>
          <cell r="AR901">
            <v>2003.71557617188</v>
          </cell>
          <cell r="AU901" t="str">
            <v>No</v>
          </cell>
          <cell r="AV901" t="b">
            <v>1</v>
          </cell>
          <cell r="AX901">
            <v>3586650.8813476651</v>
          </cell>
          <cell r="AY901" t="b">
            <v>0</v>
          </cell>
          <cell r="AZ901">
            <v>2020526.7498559621</v>
          </cell>
          <cell r="BA901">
            <v>1</v>
          </cell>
          <cell r="BB901">
            <v>2003.71557617188</v>
          </cell>
          <cell r="BC901">
            <v>0.99999978847894622</v>
          </cell>
          <cell r="BU901" t="str">
            <v>MT</v>
          </cell>
          <cell r="BV901" t="str">
            <v>Pre 1980</v>
          </cell>
          <cell r="BW901" t="str">
            <v>Electric Storage - Inside Conditioned Space</v>
          </cell>
          <cell r="BY901">
            <v>1144.6790000000001</v>
          </cell>
          <cell r="BZ901" t="str">
            <v>le55</v>
          </cell>
          <cell r="CF901" t="str">
            <v>Conditioned</v>
          </cell>
          <cell r="CG901">
            <v>3785.7640000000001</v>
          </cell>
          <cell r="CH901" t="str">
            <v>ID</v>
          </cell>
          <cell r="CI901" t="str">
            <v>Bottom-Freezer (Including French Door) w/o TTD Ice</v>
          </cell>
          <cell r="CJ901">
            <v>68143.752000000008</v>
          </cell>
          <cell r="CK901" t="b">
            <v>0</v>
          </cell>
          <cell r="CZ901">
            <v>4360.1880000000001</v>
          </cell>
          <cell r="DA901" t="str">
            <v>WA</v>
          </cell>
          <cell r="DC901" t="str">
            <v>Vertical Axis</v>
          </cell>
          <cell r="DG901" t="str">
            <v>Electric</v>
          </cell>
          <cell r="DH901">
            <v>3785.7640000000001</v>
          </cell>
          <cell r="DI901" t="str">
            <v>ID</v>
          </cell>
          <cell r="DL901" t="str">
            <v>Electric</v>
          </cell>
          <cell r="DM901" t="str">
            <v>Electric</v>
          </cell>
          <cell r="DN901">
            <v>1904.288</v>
          </cell>
          <cell r="DO901" t="str">
            <v>WA</v>
          </cell>
          <cell r="DS901">
            <v>1524.7619999999999</v>
          </cell>
          <cell r="DT901" t="str">
            <v>WA</v>
          </cell>
          <cell r="DU901" t="str">
            <v>32to46</v>
          </cell>
          <cell r="DX901" t="b">
            <v>0</v>
          </cell>
          <cell r="DY901">
            <v>1150.8789999999999</v>
          </cell>
          <cell r="DZ901" t="str">
            <v>WA</v>
          </cell>
          <cell r="EC901" t="str">
            <v>Laptop</v>
          </cell>
          <cell r="ED901">
            <v>1188.027</v>
          </cell>
          <cell r="EE901" t="str">
            <v>OR</v>
          </cell>
          <cell r="EH901" t="str">
            <v>le20</v>
          </cell>
          <cell r="EI901">
            <v>2079.9929999999999</v>
          </cell>
          <cell r="EJ901" t="str">
            <v>WA</v>
          </cell>
          <cell r="ES901">
            <v>1612.692</v>
          </cell>
          <cell r="ET901" t="str">
            <v>OR</v>
          </cell>
          <cell r="EZ901" t="str">
            <v>WA</v>
          </cell>
          <cell r="FA901" t="str">
            <v>Kitchen</v>
          </cell>
          <cell r="FB901">
            <v>530984.74</v>
          </cell>
          <cell r="FC901">
            <v>414769.212</v>
          </cell>
          <cell r="FI901" t="str">
            <v>WA</v>
          </cell>
          <cell r="FJ901" t="str">
            <v>Bathroom</v>
          </cell>
          <cell r="FK901" t="str">
            <v>EISAx</v>
          </cell>
          <cell r="FL901">
            <v>99109.53</v>
          </cell>
          <cell r="FS901" t="str">
            <v>OR</v>
          </cell>
          <cell r="FT901" t="str">
            <v>EISAx</v>
          </cell>
          <cell r="FV901">
            <v>5164889.8100000005</v>
          </cell>
          <cell r="GD901" t="str">
            <v>MT</v>
          </cell>
          <cell r="GE901">
            <v>970687.79200000013</v>
          </cell>
          <cell r="GF901">
            <v>1604839.9580000001</v>
          </cell>
          <cell r="GI901">
            <v>2</v>
          </cell>
          <cell r="GJ901">
            <v>1</v>
          </cell>
          <cell r="GK901" t="str">
            <v>MT</v>
          </cell>
          <cell r="GL901">
            <v>1144.6790000000001</v>
          </cell>
          <cell r="GM901" t="str">
            <v>Pre 1980</v>
          </cell>
          <cell r="GN901">
            <v>0</v>
          </cell>
          <cell r="GQ901">
            <v>8808043.9181880001</v>
          </cell>
          <cell r="GR901">
            <v>675807.03480999998</v>
          </cell>
          <cell r="GU901" t="str">
            <v>Wood</v>
          </cell>
          <cell r="GX901" t="str">
            <v>Wood</v>
          </cell>
          <cell r="GY901" t="str">
            <v>MT</v>
          </cell>
          <cell r="GZ901">
            <v>2130.88647460938</v>
          </cell>
        </row>
        <row r="902">
          <cell r="AD902" t="str">
            <v>WA</v>
          </cell>
          <cell r="AH902" t="str">
            <v>WA</v>
          </cell>
          <cell r="AI902" t="str">
            <v>Pre 1980</v>
          </cell>
          <cell r="AJ902">
            <v>1904.288</v>
          </cell>
          <cell r="AK902" t="b">
            <v>1</v>
          </cell>
          <cell r="AN902" t="str">
            <v>WA</v>
          </cell>
          <cell r="AO902" t="str">
            <v>Wood</v>
          </cell>
          <cell r="AP902" t="str">
            <v>Pre 1980</v>
          </cell>
          <cell r="AQ902" t="str">
            <v>Basement</v>
          </cell>
          <cell r="AR902">
            <v>1464.69372558594</v>
          </cell>
          <cell r="AU902" t="str">
            <v>No</v>
          </cell>
          <cell r="AV902" t="b">
            <v>0</v>
          </cell>
          <cell r="AX902">
            <v>3321925.3696289118</v>
          </cell>
          <cell r="AY902" t="b">
            <v>0</v>
          </cell>
          <cell r="AZ902">
            <v>1878821.2295581086</v>
          </cell>
          <cell r="BA902" t="str">
            <v/>
          </cell>
          <cell r="BB902" t="str">
            <v/>
          </cell>
          <cell r="BC902">
            <v>0.99999981264751547</v>
          </cell>
          <cell r="BU902" t="str">
            <v>WA</v>
          </cell>
          <cell r="BV902" t="str">
            <v>1980-1992</v>
          </cell>
          <cell r="BW902" t="str">
            <v>Electric Storage - Inside Conditioned Space</v>
          </cell>
          <cell r="BY902">
            <v>1904.288</v>
          </cell>
          <cell r="BZ902" t="str">
            <v>le55</v>
          </cell>
          <cell r="CF902" t="str">
            <v>Conditioned</v>
          </cell>
          <cell r="CG902">
            <v>1192.4649999999999</v>
          </cell>
          <cell r="CH902" t="str">
            <v>ID</v>
          </cell>
          <cell r="CI902" t="str">
            <v>Top-Freezer w/o TTD Ice</v>
          </cell>
          <cell r="CJ902">
            <v>15502.044999999998</v>
          </cell>
          <cell r="CK902" t="b">
            <v>0</v>
          </cell>
          <cell r="CZ902">
            <v>8264.9449999999997</v>
          </cell>
          <cell r="DA902" t="str">
            <v>OR</v>
          </cell>
          <cell r="DC902" t="str">
            <v>Horizontal Axis</v>
          </cell>
          <cell r="DG902" t="str">
            <v>Electric</v>
          </cell>
          <cell r="DH902">
            <v>2130.886</v>
          </cell>
          <cell r="DI902" t="str">
            <v>MT</v>
          </cell>
          <cell r="DL902" t="str">
            <v>Electric</v>
          </cell>
          <cell r="DM902" t="str">
            <v>Electric</v>
          </cell>
          <cell r="DN902">
            <v>4360.1880000000001</v>
          </cell>
          <cell r="DO902" t="str">
            <v>WA</v>
          </cell>
          <cell r="DS902">
            <v>1524.7619999999999</v>
          </cell>
          <cell r="DT902" t="str">
            <v>WA</v>
          </cell>
          <cell r="DU902" t="str">
            <v>lt32</v>
          </cell>
          <cell r="DX902" t="b">
            <v>0</v>
          </cell>
          <cell r="DY902">
            <v>2003.7159999999999</v>
          </cell>
          <cell r="DZ902" t="str">
            <v>WA</v>
          </cell>
          <cell r="EC902" t="str">
            <v>Laptop</v>
          </cell>
          <cell r="ED902">
            <v>1188.027</v>
          </cell>
          <cell r="EE902" t="str">
            <v>OR</v>
          </cell>
          <cell r="EH902" t="str">
            <v>le20</v>
          </cell>
          <cell r="EI902">
            <v>2079.9929999999999</v>
          </cell>
          <cell r="EJ902" t="str">
            <v>WA</v>
          </cell>
          <cell r="ES902">
            <v>2130.886</v>
          </cell>
          <cell r="ET902" t="str">
            <v>MT</v>
          </cell>
          <cell r="EZ902" t="str">
            <v>WA</v>
          </cell>
          <cell r="FA902" t="str">
            <v>Living Room/Family Room</v>
          </cell>
          <cell r="FB902">
            <v>719334.04399999999</v>
          </cell>
          <cell r="FC902">
            <v>811504.98</v>
          </cell>
          <cell r="FI902" t="str">
            <v>WA</v>
          </cell>
          <cell r="FJ902" t="str">
            <v>Bedrooms</v>
          </cell>
          <cell r="FK902" t="str">
            <v>EISAnqnx</v>
          </cell>
          <cell r="FL902">
            <v>731885.76</v>
          </cell>
          <cell r="FS902" t="str">
            <v>WA</v>
          </cell>
          <cell r="FT902" t="str">
            <v>EISAnqnx</v>
          </cell>
          <cell r="FV902">
            <v>792876.24</v>
          </cell>
          <cell r="GD902" t="str">
            <v>WA</v>
          </cell>
          <cell r="GE902">
            <v>4303690.88</v>
          </cell>
          <cell r="GF902">
            <v>2490808.7039999999</v>
          </cell>
          <cell r="GI902">
            <v>1</v>
          </cell>
          <cell r="GJ902">
            <v>3</v>
          </cell>
          <cell r="GK902" t="str">
            <v>WA</v>
          </cell>
          <cell r="GL902">
            <v>1904.288</v>
          </cell>
          <cell r="GM902" t="str">
            <v>Pre 1980</v>
          </cell>
          <cell r="GN902">
            <v>-1</v>
          </cell>
          <cell r="GQ902">
            <v>11185448.748736</v>
          </cell>
          <cell r="GR902">
            <v>2427085.5146560003</v>
          </cell>
          <cell r="GU902" t="str">
            <v>Heat Pump (Central System)</v>
          </cell>
          <cell r="GX902" t="str">
            <v>None</v>
          </cell>
          <cell r="GY902" t="str">
            <v>ID</v>
          </cell>
          <cell r="GZ902">
            <v>1192.46508789063</v>
          </cell>
        </row>
        <row r="903">
          <cell r="AD903" t="str">
            <v>WA</v>
          </cell>
          <cell r="AH903" t="str">
            <v>WA</v>
          </cell>
          <cell r="AI903" t="str">
            <v>Pre 1980</v>
          </cell>
          <cell r="AJ903">
            <v>1904.288</v>
          </cell>
          <cell r="AK903" t="b">
            <v>1</v>
          </cell>
          <cell r="AN903" t="str">
            <v>WA</v>
          </cell>
          <cell r="AO903" t="str">
            <v>Natural Gas FAF</v>
          </cell>
          <cell r="AP903" t="str">
            <v>Pre 1980</v>
          </cell>
          <cell r="AQ903" t="str">
            <v>Basement</v>
          </cell>
          <cell r="AR903">
            <v>1464.69372558594</v>
          </cell>
          <cell r="AU903" t="str">
            <v>No</v>
          </cell>
          <cell r="AV903" t="b">
            <v>1</v>
          </cell>
          <cell r="AX903">
            <v>3321925.3696289118</v>
          </cell>
          <cell r="AY903" t="b">
            <v>0</v>
          </cell>
          <cell r="AZ903">
            <v>1878821.2295581086</v>
          </cell>
          <cell r="BA903">
            <v>1</v>
          </cell>
          <cell r="BB903">
            <v>1464.69372558594</v>
          </cell>
          <cell r="BC903">
            <v>0.99999981264751547</v>
          </cell>
          <cell r="BU903" t="str">
            <v>WA</v>
          </cell>
          <cell r="BV903" t="str">
            <v>1980-1992</v>
          </cell>
          <cell r="BW903" t="str">
            <v>Electric Storage - Inside Conditioned Space</v>
          </cell>
          <cell r="BY903">
            <v>1904.288</v>
          </cell>
          <cell r="BZ903" t="str">
            <v>le55</v>
          </cell>
          <cell r="CF903" t="str">
            <v>Conditioned</v>
          </cell>
          <cell r="CG903">
            <v>1192.4649999999999</v>
          </cell>
          <cell r="CH903" t="str">
            <v>ID</v>
          </cell>
          <cell r="CI903" t="str">
            <v>Side-by-Side w/ TTD Ice</v>
          </cell>
          <cell r="CJ903">
            <v>29811.624999999996</v>
          </cell>
          <cell r="CK903" t="b">
            <v>0</v>
          </cell>
          <cell r="CZ903">
            <v>1192.4649999999999</v>
          </cell>
          <cell r="DA903" t="str">
            <v>ID</v>
          </cell>
          <cell r="DC903" t="str">
            <v>Horizontal Axis</v>
          </cell>
          <cell r="DG903" t="str">
            <v>Electric</v>
          </cell>
          <cell r="DH903">
            <v>1192.4649999999999</v>
          </cell>
          <cell r="DI903" t="str">
            <v>ID</v>
          </cell>
          <cell r="DL903" t="str">
            <v>Propane</v>
          </cell>
          <cell r="DM903" t="str">
            <v>Electric</v>
          </cell>
          <cell r="DN903">
            <v>1925.059</v>
          </cell>
          <cell r="DO903" t="str">
            <v>OR</v>
          </cell>
          <cell r="DS903">
            <v>1150.8789999999999</v>
          </cell>
          <cell r="DT903" t="str">
            <v>WA</v>
          </cell>
          <cell r="DU903" t="str">
            <v>lt32</v>
          </cell>
          <cell r="DX903" t="b">
            <v>0</v>
          </cell>
          <cell r="DY903">
            <v>2003.7159999999999</v>
          </cell>
          <cell r="DZ903" t="str">
            <v>WA</v>
          </cell>
          <cell r="EC903" t="str">
            <v>Desktop</v>
          </cell>
          <cell r="ED903">
            <v>1188.027</v>
          </cell>
          <cell r="EE903" t="str">
            <v>OR</v>
          </cell>
          <cell r="EH903" t="str">
            <v>le20</v>
          </cell>
          <cell r="EI903">
            <v>2079.9929999999999</v>
          </cell>
          <cell r="EJ903" t="str">
            <v>WA</v>
          </cell>
          <cell r="ES903">
            <v>3785.7640000000001</v>
          </cell>
          <cell r="ET903" t="str">
            <v>ID</v>
          </cell>
          <cell r="EZ903" t="str">
            <v>WA</v>
          </cell>
          <cell r="FA903" t="str">
            <v>Other</v>
          </cell>
          <cell r="FB903">
            <v>450836.1</v>
          </cell>
          <cell r="FC903">
            <v>158293.56399999998</v>
          </cell>
          <cell r="FI903" t="str">
            <v>WA</v>
          </cell>
          <cell r="FJ903" t="str">
            <v>Bedrooms</v>
          </cell>
          <cell r="FK903" t="str">
            <v>EISAx</v>
          </cell>
          <cell r="FL903">
            <v>396438.12</v>
          </cell>
          <cell r="FS903" t="str">
            <v>WA</v>
          </cell>
          <cell r="FT903" t="str">
            <v>EISAq</v>
          </cell>
          <cell r="FV903">
            <v>54891.432000000001</v>
          </cell>
          <cell r="GD903" t="str">
            <v>WA</v>
          </cell>
          <cell r="GE903">
            <v>8820662.0160000008</v>
          </cell>
          <cell r="GF903">
            <v>8013243.9040000001</v>
          </cell>
          <cell r="GI903">
            <v>2</v>
          </cell>
          <cell r="GJ903">
            <v>3</v>
          </cell>
          <cell r="GK903" t="str">
            <v>WA</v>
          </cell>
          <cell r="GL903">
            <v>1904.288</v>
          </cell>
          <cell r="GM903" t="str">
            <v>Pre 1980</v>
          </cell>
          <cell r="GN903">
            <v>0</v>
          </cell>
          <cell r="GQ903">
            <v>12424170.954144001</v>
          </cell>
          <cell r="GR903">
            <v>1518641.11568</v>
          </cell>
          <cell r="GU903" t="str">
            <v>Natural Gas FAF</v>
          </cell>
          <cell r="GX903" t="str">
            <v>None</v>
          </cell>
          <cell r="GY903" t="str">
            <v>ID</v>
          </cell>
          <cell r="GZ903">
            <v>3785.76440429688</v>
          </cell>
        </row>
        <row r="904">
          <cell r="AD904" t="str">
            <v>ID</v>
          </cell>
          <cell r="AH904" t="str">
            <v>ID</v>
          </cell>
          <cell r="AI904" t="str">
            <v>1980-1992</v>
          </cell>
          <cell r="AJ904">
            <v>3785.7640000000001</v>
          </cell>
          <cell r="AK904" t="b">
            <v>1</v>
          </cell>
          <cell r="AN904" t="str">
            <v>WA</v>
          </cell>
          <cell r="AO904" t="str">
            <v>Wood</v>
          </cell>
          <cell r="AP904" t="str">
            <v>Pre 1980</v>
          </cell>
          <cell r="AQ904" t="str">
            <v>Basement</v>
          </cell>
          <cell r="AR904">
            <v>1524.76245117188</v>
          </cell>
          <cell r="AU904" t="str">
            <v>No</v>
          </cell>
          <cell r="AV904" t="b">
            <v>0</v>
          </cell>
          <cell r="AX904">
            <v>3061723.0019531352</v>
          </cell>
          <cell r="AY904" t="b">
            <v>0</v>
          </cell>
          <cell r="AZ904">
            <v>1000960.8063208041</v>
          </cell>
          <cell r="BA904" t="str">
            <v/>
          </cell>
          <cell r="BB904" t="str">
            <v/>
          </cell>
          <cell r="BC904">
            <v>1.0000002958965923</v>
          </cell>
          <cell r="BU904" t="str">
            <v>WA</v>
          </cell>
          <cell r="BV904" t="str">
            <v>1980-1992</v>
          </cell>
          <cell r="BW904" t="str">
            <v>Electric Storage - Outside Conditioned Space - Buffered</v>
          </cell>
          <cell r="BY904">
            <v>4360.1880000000001</v>
          </cell>
          <cell r="BZ904" t="str">
            <v>le55</v>
          </cell>
          <cell r="CF904" t="str">
            <v>Conditioned</v>
          </cell>
          <cell r="CG904">
            <v>2079.9929999999999</v>
          </cell>
          <cell r="CH904" t="str">
            <v>WA</v>
          </cell>
          <cell r="CI904" t="str">
            <v>Bottom-Freezer (Including French Door) w/o TTD Ice</v>
          </cell>
          <cell r="CJ904">
            <v>45759.845999999998</v>
          </cell>
          <cell r="CK904" t="b">
            <v>0</v>
          </cell>
          <cell r="CZ904">
            <v>1612.692</v>
          </cell>
          <cell r="DA904" t="str">
            <v>OR</v>
          </cell>
          <cell r="DC904" t="str">
            <v>Vertical Axis</v>
          </cell>
          <cell r="DG904" t="str">
            <v>Electric</v>
          </cell>
          <cell r="DH904">
            <v>4360.1880000000001</v>
          </cell>
          <cell r="DI904" t="str">
            <v>WA</v>
          </cell>
          <cell r="DL904" t="str">
            <v>Electric</v>
          </cell>
          <cell r="DM904" t="str">
            <v>Electric</v>
          </cell>
          <cell r="DN904">
            <v>1925.059</v>
          </cell>
          <cell r="DO904" t="str">
            <v>OR</v>
          </cell>
          <cell r="DS904">
            <v>1150.8789999999999</v>
          </cell>
          <cell r="DT904" t="str">
            <v>WA</v>
          </cell>
          <cell r="DU904" t="str">
            <v>lt32</v>
          </cell>
          <cell r="DX904" t="b">
            <v>1</v>
          </cell>
          <cell r="DY904">
            <v>1188.027</v>
          </cell>
          <cell r="DZ904" t="str">
            <v>OR</v>
          </cell>
          <cell r="EC904" t="str">
            <v>Laptop</v>
          </cell>
          <cell r="ED904">
            <v>4956.4930000000004</v>
          </cell>
          <cell r="EE904" t="str">
            <v>WA</v>
          </cell>
          <cell r="EH904" t="str">
            <v>le20</v>
          </cell>
          <cell r="EI904">
            <v>2079.9929999999999</v>
          </cell>
          <cell r="EJ904" t="str">
            <v>WA</v>
          </cell>
          <cell r="ES904">
            <v>3785.7640000000001</v>
          </cell>
          <cell r="ET904" t="str">
            <v>ID</v>
          </cell>
          <cell r="EZ904" t="str">
            <v>WA</v>
          </cell>
          <cell r="FA904" t="str">
            <v>Bathroom</v>
          </cell>
          <cell r="FB904">
            <v>641189.12</v>
          </cell>
          <cell r="FC904">
            <v>92170.936000000002</v>
          </cell>
          <cell r="FI904" t="str">
            <v>WA</v>
          </cell>
          <cell r="FJ904" t="str">
            <v>Exterior</v>
          </cell>
          <cell r="FK904" t="str">
            <v>EISAx</v>
          </cell>
          <cell r="FL904">
            <v>541290.51</v>
          </cell>
          <cell r="FS904" t="str">
            <v>WA</v>
          </cell>
          <cell r="FT904" t="str">
            <v>EISAx</v>
          </cell>
          <cell r="FV904">
            <v>4909733.6399999997</v>
          </cell>
          <cell r="GD904" t="str">
            <v>ID</v>
          </cell>
          <cell r="GE904">
            <v>9596911.7400000002</v>
          </cell>
          <cell r="GF904">
            <v>5269783.4879999999</v>
          </cell>
          <cell r="GI904">
            <v>2</v>
          </cell>
          <cell r="GJ904">
            <v>2</v>
          </cell>
          <cell r="GK904" t="str">
            <v>ID</v>
          </cell>
          <cell r="GL904">
            <v>3785.7640000000001</v>
          </cell>
          <cell r="GM904" t="str">
            <v>1980-1992</v>
          </cell>
          <cell r="GN904">
            <v>0</v>
          </cell>
          <cell r="GQ904">
            <v>24471159.56718</v>
          </cell>
          <cell r="GR904">
            <v>3727747.1666999999</v>
          </cell>
          <cell r="GU904" t="str">
            <v>Oil FAF</v>
          </cell>
          <cell r="GX904" t="str">
            <v>Wood</v>
          </cell>
          <cell r="GY904" t="str">
            <v>OR</v>
          </cell>
          <cell r="GZ904">
            <v>1612.69177246094</v>
          </cell>
        </row>
        <row r="905">
          <cell r="AD905" t="str">
            <v>WA</v>
          </cell>
          <cell r="AH905" t="str">
            <v>WA</v>
          </cell>
          <cell r="AI905" t="str">
            <v>1993-2006</v>
          </cell>
          <cell r="AJ905">
            <v>2079.9929999999999</v>
          </cell>
          <cell r="AK905" t="b">
            <v>1</v>
          </cell>
          <cell r="AN905" t="str">
            <v>WA</v>
          </cell>
          <cell r="AO905" t="str">
            <v>Natural Gas FAF</v>
          </cell>
          <cell r="AP905" t="str">
            <v>Pre 1980</v>
          </cell>
          <cell r="AQ905" t="str">
            <v>Basement</v>
          </cell>
          <cell r="AR905">
            <v>1524.76245117188</v>
          </cell>
          <cell r="AU905" t="str">
            <v>No</v>
          </cell>
          <cell r="AV905" t="b">
            <v>1</v>
          </cell>
          <cell r="AX905">
            <v>3061723.0019531352</v>
          </cell>
          <cell r="AY905" t="b">
            <v>0</v>
          </cell>
          <cell r="AZ905">
            <v>1000960.8063208041</v>
          </cell>
          <cell r="BA905">
            <v>1</v>
          </cell>
          <cell r="BB905">
            <v>1524.76245117188</v>
          </cell>
          <cell r="BC905">
            <v>1.0000002958965923</v>
          </cell>
          <cell r="BU905" t="str">
            <v>OR</v>
          </cell>
          <cell r="BV905" t="str">
            <v>1993-2006</v>
          </cell>
          <cell r="BW905" t="str">
            <v>Electric Storage - Outside Conditioned Space - Buffered</v>
          </cell>
          <cell r="BY905">
            <v>1925.059</v>
          </cell>
          <cell r="BZ905" t="str">
            <v>gt55</v>
          </cell>
          <cell r="CF905" t="str">
            <v>Conditioned</v>
          </cell>
          <cell r="CG905">
            <v>1192.4649999999999</v>
          </cell>
          <cell r="CH905" t="str">
            <v>ID</v>
          </cell>
          <cell r="CI905" t="str">
            <v>Side-by-Side w/ TTD Ice</v>
          </cell>
          <cell r="CJ905">
            <v>29811.624999999996</v>
          </cell>
          <cell r="CK905" t="b">
            <v>0</v>
          </cell>
          <cell r="CZ905">
            <v>1925.059</v>
          </cell>
          <cell r="DA905" t="str">
            <v>OR</v>
          </cell>
          <cell r="DC905" t="str">
            <v>Horizontal Axis</v>
          </cell>
          <cell r="DG905" t="str">
            <v>Electric</v>
          </cell>
          <cell r="DH905">
            <v>8264.9449999999997</v>
          </cell>
          <cell r="DI905" t="str">
            <v>OR</v>
          </cell>
          <cell r="DL905" t="str">
            <v>Electric</v>
          </cell>
          <cell r="DM905" t="str">
            <v>Electric</v>
          </cell>
          <cell r="DN905">
            <v>1612.692</v>
          </cell>
          <cell r="DO905" t="str">
            <v>OR</v>
          </cell>
          <cell r="DS905">
            <v>1150.8789999999999</v>
          </cell>
          <cell r="DT905" t="str">
            <v>WA</v>
          </cell>
          <cell r="DU905" t="str">
            <v>lt32</v>
          </cell>
          <cell r="DX905" t="b">
            <v>0</v>
          </cell>
          <cell r="DY905">
            <v>1188.027</v>
          </cell>
          <cell r="DZ905" t="str">
            <v>OR</v>
          </cell>
          <cell r="EC905" t="str">
            <v>Laptop</v>
          </cell>
          <cell r="ED905">
            <v>4956.4930000000004</v>
          </cell>
          <cell r="EE905" t="str">
            <v>WA</v>
          </cell>
          <cell r="EH905" t="str">
            <v>le20</v>
          </cell>
          <cell r="EI905">
            <v>2130.886</v>
          </cell>
          <cell r="EJ905" t="str">
            <v>MT</v>
          </cell>
          <cell r="ES905">
            <v>1612.692</v>
          </cell>
          <cell r="ET905" t="str">
            <v>OR</v>
          </cell>
          <cell r="EZ905" t="str">
            <v>WA</v>
          </cell>
          <cell r="FA905" t="str">
            <v>Bedrooms</v>
          </cell>
          <cell r="FB905">
            <v>761412.08</v>
          </cell>
          <cell r="FC905">
            <v>1484753.5559999999</v>
          </cell>
          <cell r="FI905" t="str">
            <v>WA</v>
          </cell>
          <cell r="FJ905" t="str">
            <v>Garage</v>
          </cell>
          <cell r="FK905" t="str">
            <v>EISAnqnx</v>
          </cell>
          <cell r="FL905">
            <v>731885.76</v>
          </cell>
          <cell r="FS905" t="str">
            <v>OR</v>
          </cell>
          <cell r="FT905" t="str">
            <v>EISAnqnx</v>
          </cell>
          <cell r="FV905">
            <v>3979890.45</v>
          </cell>
          <cell r="GD905" t="str">
            <v>WA</v>
          </cell>
          <cell r="GE905">
            <v>3833427.0989999999</v>
          </cell>
          <cell r="GF905">
            <v>3040949.7659999998</v>
          </cell>
          <cell r="GI905">
            <v>1</v>
          </cell>
          <cell r="GJ905">
            <v>1</v>
          </cell>
          <cell r="GK905" t="str">
            <v>WA</v>
          </cell>
          <cell r="GL905">
            <v>2079.9929999999999</v>
          </cell>
          <cell r="GM905" t="str">
            <v>1993-2006</v>
          </cell>
          <cell r="GN905">
            <v>0</v>
          </cell>
          <cell r="GQ905">
            <v>10608172.2993</v>
          </cell>
          <cell r="GR905">
            <v>1120221.8300100002</v>
          </cell>
          <cell r="GU905" t="str">
            <v>Natural Gas FAF</v>
          </cell>
          <cell r="GX905" t="str">
            <v>Natural Gas Other</v>
          </cell>
          <cell r="GY905" t="str">
            <v>WA</v>
          </cell>
          <cell r="GZ905">
            <v>2079.99340820313</v>
          </cell>
        </row>
        <row r="906">
          <cell r="AD906" t="str">
            <v>MT</v>
          </cell>
          <cell r="AH906" t="str">
            <v>MT</v>
          </cell>
          <cell r="AI906" t="str">
            <v>Pre 1980</v>
          </cell>
          <cell r="AJ906">
            <v>2130.886</v>
          </cell>
          <cell r="AK906" t="b">
            <v>1</v>
          </cell>
          <cell r="AN906" t="str">
            <v>WA</v>
          </cell>
          <cell r="AO906" t="str">
            <v>Natural Gas FAF</v>
          </cell>
          <cell r="AP906" t="str">
            <v>Pre 1980</v>
          </cell>
          <cell r="AQ906" t="str">
            <v>Crawlspace</v>
          </cell>
          <cell r="AR906">
            <v>1236.8244775600201</v>
          </cell>
          <cell r="AU906" t="str">
            <v>No</v>
          </cell>
          <cell r="AV906" t="b">
            <v>1</v>
          </cell>
          <cell r="AX906">
            <v>4215097.8195245489</v>
          </cell>
          <cell r="AY906" t="b">
            <v>0</v>
          </cell>
          <cell r="AZ906">
            <v>1771096.7839560995</v>
          </cell>
          <cell r="BA906">
            <v>0.81115879828326209</v>
          </cell>
          <cell r="BB906">
            <v>1236.8244775600201</v>
          </cell>
          <cell r="BC906">
            <v>0.81115903830238434</v>
          </cell>
          <cell r="BU906" t="str">
            <v>OR</v>
          </cell>
          <cell r="BV906" t="str">
            <v>Pre 1980</v>
          </cell>
          <cell r="BW906" t="str">
            <v>Electric Storage - Inside Conditioned Space</v>
          </cell>
          <cell r="BY906">
            <v>1612.692</v>
          </cell>
          <cell r="BZ906" t="str">
            <v>le55</v>
          </cell>
          <cell r="CF906" t="str">
            <v>Unconditioned</v>
          </cell>
          <cell r="CG906">
            <v>1192.4649999999999</v>
          </cell>
          <cell r="CH906" t="str">
            <v>ID</v>
          </cell>
          <cell r="CI906" t="str">
            <v>Side-by-Side w/o TTD Ice</v>
          </cell>
          <cell r="CJ906">
            <v>26234.23</v>
          </cell>
          <cell r="CK906" t="b">
            <v>0</v>
          </cell>
          <cell r="CZ906">
            <v>2130.886</v>
          </cell>
          <cell r="DA906" t="str">
            <v>MT</v>
          </cell>
          <cell r="DC906" t="str">
            <v>Horizontal Axis</v>
          </cell>
          <cell r="DG906" t="str">
            <v>Electric</v>
          </cell>
          <cell r="DH906">
            <v>1192.4649999999999</v>
          </cell>
          <cell r="DI906" t="str">
            <v>ID</v>
          </cell>
          <cell r="DL906" t="str">
            <v>Gas</v>
          </cell>
          <cell r="DM906" t="str">
            <v>Electric</v>
          </cell>
          <cell r="DN906">
            <v>1612.692</v>
          </cell>
          <cell r="DO906" t="str">
            <v>OR</v>
          </cell>
          <cell r="DS906">
            <v>1150.8789999999999</v>
          </cell>
          <cell r="DT906" t="str">
            <v>WA</v>
          </cell>
          <cell r="DU906" t="str">
            <v>32to46</v>
          </cell>
          <cell r="DX906" t="b">
            <v>0</v>
          </cell>
          <cell r="DY906">
            <v>1150.8789999999999</v>
          </cell>
          <cell r="DZ906" t="str">
            <v>WA</v>
          </cell>
          <cell r="EC906" t="str">
            <v>Desktop</v>
          </cell>
          <cell r="ED906">
            <v>4956.4930000000004</v>
          </cell>
          <cell r="EE906" t="str">
            <v>WA</v>
          </cell>
          <cell r="EH906" t="str">
            <v>le20</v>
          </cell>
          <cell r="EI906">
            <v>1612.692</v>
          </cell>
          <cell r="EJ906" t="str">
            <v>OR</v>
          </cell>
          <cell r="ES906">
            <v>1144.6790000000001</v>
          </cell>
          <cell r="ET906" t="str">
            <v>MT</v>
          </cell>
          <cell r="EZ906" t="str">
            <v>WA</v>
          </cell>
          <cell r="FA906" t="str">
            <v>Kitchen</v>
          </cell>
          <cell r="FB906">
            <v>210390.18</v>
          </cell>
          <cell r="FC906">
            <v>232431.05599999998</v>
          </cell>
          <cell r="FI906" t="str">
            <v>WA</v>
          </cell>
          <cell r="FJ906" t="str">
            <v>Kitchen</v>
          </cell>
          <cell r="FK906" t="str">
            <v>EISAnqnx</v>
          </cell>
          <cell r="FL906">
            <v>274457.15999999997</v>
          </cell>
          <cell r="FS906" t="str">
            <v>OR</v>
          </cell>
          <cell r="FT906" t="str">
            <v>EISAq</v>
          </cell>
          <cell r="FV906">
            <v>152067.45600000001</v>
          </cell>
          <cell r="GD906" t="str">
            <v>MT</v>
          </cell>
          <cell r="GE906">
            <v>6350040.2800000003</v>
          </cell>
          <cell r="GF906">
            <v>3963447.96</v>
          </cell>
          <cell r="GI906">
            <v>3</v>
          </cell>
          <cell r="GJ906">
            <v>1</v>
          </cell>
          <cell r="GK906" t="str">
            <v>MT</v>
          </cell>
          <cell r="GL906">
            <v>2130.886</v>
          </cell>
          <cell r="GM906" t="str">
            <v>Pre 1980</v>
          </cell>
          <cell r="GN906">
            <v>0</v>
          </cell>
          <cell r="GQ906">
            <v>18386984.855028</v>
          </cell>
          <cell r="GR906">
            <v>1376328.6129699999</v>
          </cell>
          <cell r="GU906" t="str">
            <v>Electric FAF</v>
          </cell>
          <cell r="GX906" t="str">
            <v>None</v>
          </cell>
          <cell r="GY906" t="str">
            <v>ID</v>
          </cell>
          <cell r="GZ906">
            <v>3785.76440429688</v>
          </cell>
        </row>
        <row r="907">
          <cell r="AD907" t="str">
            <v>ID</v>
          </cell>
          <cell r="AH907" t="str">
            <v>ID</v>
          </cell>
          <cell r="AI907" t="str">
            <v>Pre 1980</v>
          </cell>
          <cell r="AJ907">
            <v>3785.7640000000001</v>
          </cell>
          <cell r="AK907" t="b">
            <v>1</v>
          </cell>
          <cell r="AN907" t="str">
            <v>WA</v>
          </cell>
          <cell r="AO907" t="str">
            <v>Natural Gas FAF</v>
          </cell>
          <cell r="AP907" t="str">
            <v>Pre 1980</v>
          </cell>
          <cell r="AQ907" t="str">
            <v>Slab on Grade</v>
          </cell>
          <cell r="AR907">
            <v>287.93797361185602</v>
          </cell>
          <cell r="AU907" t="str">
            <v>No</v>
          </cell>
          <cell r="AV907" t="b">
            <v>1</v>
          </cell>
          <cell r="AX907">
            <v>981292.61406920536</v>
          </cell>
          <cell r="AY907" t="b">
            <v>0</v>
          </cell>
          <cell r="AZ907">
            <v>412318.82801094308</v>
          </cell>
          <cell r="BA907">
            <v>0.18884120171673793</v>
          </cell>
          <cell r="BB907">
            <v>287.93797361185602</v>
          </cell>
          <cell r="BC907">
            <v>0.18884125759420553</v>
          </cell>
          <cell r="BU907" t="str">
            <v>OR</v>
          </cell>
          <cell r="BV907" t="str">
            <v>Pre 1980</v>
          </cell>
          <cell r="BW907" t="str">
            <v>Electric Storage - Outside Conditioned Space - Unbuffered</v>
          </cell>
          <cell r="BY907">
            <v>1612.692</v>
          </cell>
          <cell r="BZ907" t="str">
            <v>le55</v>
          </cell>
          <cell r="CF907" t="str">
            <v>Conditioned</v>
          </cell>
          <cell r="CG907">
            <v>2130.886</v>
          </cell>
          <cell r="CH907" t="str">
            <v>MT</v>
          </cell>
          <cell r="CI907" t="str">
            <v>Side-by-Side w/ TTD Ice</v>
          </cell>
          <cell r="CJ907">
            <v>63926.58</v>
          </cell>
          <cell r="CK907" t="b">
            <v>0</v>
          </cell>
          <cell r="CZ907">
            <v>1612.692</v>
          </cell>
          <cell r="DA907" t="str">
            <v>OR</v>
          </cell>
          <cell r="DC907" t="str">
            <v>Horizontal Axis</v>
          </cell>
          <cell r="DG907" t="str">
            <v>Electric</v>
          </cell>
          <cell r="DH907">
            <v>1612.692</v>
          </cell>
          <cell r="DI907" t="str">
            <v>OR</v>
          </cell>
          <cell r="DL907" t="str">
            <v>Electric</v>
          </cell>
          <cell r="DM907" t="str">
            <v>Electric</v>
          </cell>
          <cell r="DN907">
            <v>2130.886</v>
          </cell>
          <cell r="DO907" t="str">
            <v>MT</v>
          </cell>
          <cell r="DS907">
            <v>1150.8789999999999</v>
          </cell>
          <cell r="DT907" t="str">
            <v>WA</v>
          </cell>
          <cell r="DU907" t="str">
            <v>lt32</v>
          </cell>
          <cell r="DX907" t="b">
            <v>0</v>
          </cell>
          <cell r="DY907">
            <v>2003.7159999999999</v>
          </cell>
          <cell r="DZ907" t="str">
            <v>WA</v>
          </cell>
          <cell r="EC907" t="str">
            <v>Desktop</v>
          </cell>
          <cell r="ED907">
            <v>4956.4930000000004</v>
          </cell>
          <cell r="EE907" t="str">
            <v>WA</v>
          </cell>
          <cell r="EH907" t="str">
            <v>le20</v>
          </cell>
          <cell r="EI907">
            <v>1144.6790000000001</v>
          </cell>
          <cell r="EJ907" t="str">
            <v>MT</v>
          </cell>
          <cell r="ES907">
            <v>2130.886</v>
          </cell>
          <cell r="ET907" t="str">
            <v>MT</v>
          </cell>
          <cell r="EZ907" t="str">
            <v>WA</v>
          </cell>
          <cell r="FA907" t="str">
            <v>Living Room/Family Room</v>
          </cell>
          <cell r="FB907">
            <v>120222.95999999999</v>
          </cell>
          <cell r="FC907">
            <v>651207.69999999995</v>
          </cell>
          <cell r="FI907" t="str">
            <v>WA</v>
          </cell>
          <cell r="FJ907" t="str">
            <v>Kitchen</v>
          </cell>
          <cell r="FK907" t="str">
            <v>EISAx</v>
          </cell>
          <cell r="FL907">
            <v>495547.64999999997</v>
          </cell>
          <cell r="FS907" t="str">
            <v>OR</v>
          </cell>
          <cell r="FT907" t="str">
            <v>EISAx</v>
          </cell>
          <cell r="FV907">
            <v>825678.76500000001</v>
          </cell>
          <cell r="GD907" t="str">
            <v>ID</v>
          </cell>
          <cell r="GE907">
            <v>13598464.288000001</v>
          </cell>
          <cell r="GF907">
            <v>5489357.7999999998</v>
          </cell>
          <cell r="GI907">
            <v>2</v>
          </cell>
          <cell r="GJ907">
            <v>2</v>
          </cell>
          <cell r="GK907" t="str">
            <v>ID</v>
          </cell>
          <cell r="GL907">
            <v>3785.7640000000001</v>
          </cell>
          <cell r="GM907" t="str">
            <v>Pre 1980</v>
          </cell>
          <cell r="GN907">
            <v>-1</v>
          </cell>
          <cell r="GQ907">
            <v>21555810.854532</v>
          </cell>
          <cell r="GR907">
            <v>4125006.3120399998</v>
          </cell>
          <cell r="GU907" t="str">
            <v>Baseboard/Wall/Radiant</v>
          </cell>
          <cell r="GX907" t="str">
            <v>None</v>
          </cell>
          <cell r="GY907" t="str">
            <v>ID</v>
          </cell>
          <cell r="GZ907">
            <v>1192.46508789063</v>
          </cell>
        </row>
        <row r="908">
          <cell r="AD908" t="str">
            <v>MT</v>
          </cell>
          <cell r="AH908" t="str">
            <v>MT</v>
          </cell>
          <cell r="AI908" t="str">
            <v>Pre 1980</v>
          </cell>
          <cell r="AJ908">
            <v>2130.886</v>
          </cell>
          <cell r="AK908" t="b">
            <v>1</v>
          </cell>
          <cell r="AN908" t="str">
            <v>OR</v>
          </cell>
          <cell r="AO908" t="str">
            <v>Wood</v>
          </cell>
          <cell r="AP908" t="str">
            <v>Pre 1980</v>
          </cell>
          <cell r="AQ908" t="str">
            <v>Basement</v>
          </cell>
          <cell r="AR908">
            <v>6234.05799855654</v>
          </cell>
          <cell r="AU908" t="str">
            <v>No</v>
          </cell>
          <cell r="AV908" t="b">
            <v>0</v>
          </cell>
          <cell r="AX908">
            <v>20497582.699253902</v>
          </cell>
          <cell r="AY908" t="b">
            <v>0</v>
          </cell>
          <cell r="AZ908">
            <v>10384257.429935586</v>
          </cell>
          <cell r="BA908" t="str">
            <v/>
          </cell>
          <cell r="BB908" t="str">
            <v/>
          </cell>
          <cell r="BC908">
            <v>0.89922019244871787</v>
          </cell>
          <cell r="BU908" t="str">
            <v>OR</v>
          </cell>
          <cell r="BV908" t="str">
            <v>1993-2006</v>
          </cell>
          <cell r="BW908" t="str">
            <v>Gas Storage Inside Conditioned Space</v>
          </cell>
          <cell r="BY908">
            <v>1612.692</v>
          </cell>
          <cell r="BZ908" t="str">
            <v>gt55</v>
          </cell>
          <cell r="CF908" t="str">
            <v>Conditioned</v>
          </cell>
          <cell r="CG908">
            <v>1192.4649999999999</v>
          </cell>
          <cell r="CH908" t="str">
            <v>ID</v>
          </cell>
          <cell r="CI908" t="str">
            <v>Top-Freezer w/o TTD Ice</v>
          </cell>
          <cell r="CJ908">
            <v>21464.37</v>
          </cell>
          <cell r="CK908" t="b">
            <v>0</v>
          </cell>
          <cell r="CZ908">
            <v>8264.9449999999997</v>
          </cell>
          <cell r="DA908" t="str">
            <v>OR</v>
          </cell>
          <cell r="DC908" t="str">
            <v>Horizontal Axis</v>
          </cell>
          <cell r="DG908" t="str">
            <v>Electric</v>
          </cell>
          <cell r="DH908">
            <v>1925.059</v>
          </cell>
          <cell r="DI908" t="str">
            <v>OR</v>
          </cell>
          <cell r="DL908" t="str">
            <v>Electric</v>
          </cell>
          <cell r="DM908" t="str">
            <v>Electric</v>
          </cell>
          <cell r="DN908">
            <v>2079.9929999999999</v>
          </cell>
          <cell r="DO908" t="str">
            <v>WA</v>
          </cell>
          <cell r="DS908">
            <v>6932.7380000000003</v>
          </cell>
          <cell r="DT908" t="str">
            <v>OR</v>
          </cell>
          <cell r="DU908" t="str">
            <v>gt46</v>
          </cell>
          <cell r="DX908" t="b">
            <v>0</v>
          </cell>
          <cell r="DY908">
            <v>2003.7159999999999</v>
          </cell>
          <cell r="DZ908" t="str">
            <v>WA</v>
          </cell>
          <cell r="EC908" t="str">
            <v>Desktop</v>
          </cell>
          <cell r="ED908">
            <v>1464.694</v>
          </cell>
          <cell r="EE908" t="str">
            <v>WA</v>
          </cell>
          <cell r="EH908" t="str">
            <v>le20</v>
          </cell>
          <cell r="EI908">
            <v>3785.7640000000001</v>
          </cell>
          <cell r="EJ908" t="str">
            <v>ID</v>
          </cell>
          <cell r="ES908">
            <v>1612.692</v>
          </cell>
          <cell r="ET908" t="str">
            <v>OR</v>
          </cell>
          <cell r="EZ908" t="str">
            <v>WA</v>
          </cell>
          <cell r="FA908" t="str">
            <v>Other</v>
          </cell>
          <cell r="FB908">
            <v>270501.65999999997</v>
          </cell>
          <cell r="FC908">
            <v>845568.152</v>
          </cell>
          <cell r="FI908" t="str">
            <v>WA</v>
          </cell>
          <cell r="FJ908" t="str">
            <v>Living Room/Family Room</v>
          </cell>
          <cell r="FK908" t="str">
            <v>EISAnqnx</v>
          </cell>
          <cell r="FL908">
            <v>716638.14</v>
          </cell>
          <cell r="FS908" t="str">
            <v>WA</v>
          </cell>
          <cell r="FT908" t="str">
            <v>EISAnqnx</v>
          </cell>
          <cell r="FV908">
            <v>1372285.8</v>
          </cell>
          <cell r="GD908" t="str">
            <v>MT</v>
          </cell>
          <cell r="GE908">
            <v>4534525.4079999998</v>
          </cell>
          <cell r="GF908">
            <v>3409417.6</v>
          </cell>
          <cell r="GI908">
            <v>3</v>
          </cell>
          <cell r="GJ908">
            <v>1</v>
          </cell>
          <cell r="GK908" t="str">
            <v>MT</v>
          </cell>
          <cell r="GL908">
            <v>2130.886</v>
          </cell>
          <cell r="GM908" t="str">
            <v>Pre 1980</v>
          </cell>
          <cell r="GN908">
            <v>0</v>
          </cell>
          <cell r="GQ908">
            <v>19927353.33405</v>
          </cell>
          <cell r="GR908">
            <v>980186.25113999995</v>
          </cell>
          <cell r="GU908" t="str">
            <v>Baseboard/Wall/Radiant</v>
          </cell>
          <cell r="GX908" t="str">
            <v>None</v>
          </cell>
          <cell r="GY908" t="str">
            <v>MT</v>
          </cell>
          <cell r="GZ908">
            <v>2130.88647460938</v>
          </cell>
        </row>
        <row r="909">
          <cell r="AD909" t="str">
            <v>ID</v>
          </cell>
          <cell r="AH909" t="str">
            <v>ID</v>
          </cell>
          <cell r="AI909" t="str">
            <v>1993-2006</v>
          </cell>
          <cell r="AJ909">
            <v>1192.4649999999999</v>
          </cell>
          <cell r="AK909" t="b">
            <v>1</v>
          </cell>
          <cell r="AN909" t="str">
            <v>OR</v>
          </cell>
          <cell r="AO909" t="str">
            <v>Wood</v>
          </cell>
          <cell r="AP909" t="str">
            <v>Pre 1980</v>
          </cell>
          <cell r="AQ909" t="str">
            <v>Slab on Grade</v>
          </cell>
          <cell r="AR909">
            <v>698.68028269346098</v>
          </cell>
          <cell r="AU909" t="str">
            <v>No</v>
          </cell>
          <cell r="AV909" t="b">
            <v>0</v>
          </cell>
          <cell r="AX909">
            <v>2297260.7694960996</v>
          </cell>
          <cell r="AY909" t="b">
            <v>0</v>
          </cell>
          <cell r="AZ909">
            <v>1163812.7072909789</v>
          </cell>
          <cell r="BA909" t="str">
            <v/>
          </cell>
          <cell r="BB909" t="str">
            <v/>
          </cell>
          <cell r="BC909">
            <v>0.10077984811966945</v>
          </cell>
          <cell r="BU909" t="str">
            <v>MT</v>
          </cell>
          <cell r="BV909" t="str">
            <v>Pre 1980</v>
          </cell>
          <cell r="BW909" t="str">
            <v>Gas Storage Inside Conditioned Space</v>
          </cell>
          <cell r="BY909">
            <v>2130.886</v>
          </cell>
          <cell r="BZ909" t="str">
            <v>le55</v>
          </cell>
          <cell r="CF909" t="str">
            <v>Conditioned</v>
          </cell>
          <cell r="CG909">
            <v>2130.886</v>
          </cell>
          <cell r="CH909" t="str">
            <v>MT</v>
          </cell>
          <cell r="CI909" t="str">
            <v>Top-Freezer w/o TTD Ice</v>
          </cell>
          <cell r="CJ909">
            <v>44748.606</v>
          </cell>
          <cell r="CK909" t="b">
            <v>0</v>
          </cell>
          <cell r="CZ909">
            <v>4360.1880000000001</v>
          </cell>
          <cell r="DA909" t="str">
            <v>WA</v>
          </cell>
          <cell r="DC909" t="str">
            <v>Vertical Axis</v>
          </cell>
          <cell r="DG909" t="str">
            <v>Electric</v>
          </cell>
          <cell r="DH909">
            <v>2130.886</v>
          </cell>
          <cell r="DI909" t="str">
            <v>MT</v>
          </cell>
          <cell r="DL909" t="str">
            <v>Electric</v>
          </cell>
          <cell r="DM909" t="str">
            <v>Electric</v>
          </cell>
          <cell r="DN909">
            <v>3785.7640000000001</v>
          </cell>
          <cell r="DO909" t="str">
            <v>ID</v>
          </cell>
          <cell r="DS909">
            <v>6932.7380000000003</v>
          </cell>
          <cell r="DT909" t="str">
            <v>OR</v>
          </cell>
          <cell r="DU909" t="str">
            <v>lt32</v>
          </cell>
          <cell r="DX909" t="b">
            <v>0</v>
          </cell>
          <cell r="DY909">
            <v>2003.7159999999999</v>
          </cell>
          <cell r="DZ909" t="str">
            <v>WA</v>
          </cell>
          <cell r="EC909" t="str">
            <v>Laptop</v>
          </cell>
          <cell r="ED909">
            <v>1464.694</v>
          </cell>
          <cell r="EE909" t="str">
            <v>WA</v>
          </cell>
          <cell r="EH909" t="str">
            <v>le20</v>
          </cell>
          <cell r="EI909">
            <v>1144.6790000000001</v>
          </cell>
          <cell r="EJ909" t="str">
            <v>MT</v>
          </cell>
          <cell r="ES909">
            <v>2079.9929999999999</v>
          </cell>
          <cell r="ET909" t="str">
            <v>WA</v>
          </cell>
          <cell r="EZ909" t="str">
            <v>WA</v>
          </cell>
          <cell r="FA909" t="str">
            <v>Bathroom</v>
          </cell>
          <cell r="FB909">
            <v>777628.62</v>
          </cell>
          <cell r="FC909">
            <v>199743.82199999999</v>
          </cell>
          <cell r="FI909" t="str">
            <v>WA</v>
          </cell>
          <cell r="FJ909" t="str">
            <v>Living Room/Family Room</v>
          </cell>
          <cell r="FK909" t="str">
            <v>EISAx</v>
          </cell>
          <cell r="FL909">
            <v>548914.31999999995</v>
          </cell>
          <cell r="FS909" t="str">
            <v>WA</v>
          </cell>
          <cell r="FT909" t="str">
            <v>EISAq</v>
          </cell>
          <cell r="FV909">
            <v>747133.38</v>
          </cell>
          <cell r="GD909" t="str">
            <v>ID</v>
          </cell>
          <cell r="GE909">
            <v>5145486.4749999996</v>
          </cell>
          <cell r="GF909">
            <v>3362751.3</v>
          </cell>
          <cell r="GI909">
            <v>3</v>
          </cell>
          <cell r="GJ909">
            <v>2</v>
          </cell>
          <cell r="GK909" t="str">
            <v>ID</v>
          </cell>
          <cell r="GL909">
            <v>1192.4649999999999</v>
          </cell>
          <cell r="GM909" t="str">
            <v>1993-2006</v>
          </cell>
          <cell r="GN909">
            <v>0</v>
          </cell>
          <cell r="GQ909">
            <v>9757895.7813300006</v>
          </cell>
          <cell r="GR909">
            <v>834808.97254999995</v>
          </cell>
          <cell r="GU909" t="str">
            <v>Heat Pump (Central System)</v>
          </cell>
          <cell r="GX909" t="str">
            <v>None</v>
          </cell>
          <cell r="GY909" t="str">
            <v>ID</v>
          </cell>
          <cell r="GZ909">
            <v>3785.76440429688</v>
          </cell>
        </row>
        <row r="910">
          <cell r="AD910" t="str">
            <v>WA</v>
          </cell>
          <cell r="AH910" t="str">
            <v>WA</v>
          </cell>
          <cell r="AI910" t="str">
            <v>1980-1992</v>
          </cell>
          <cell r="AJ910">
            <v>4360.1880000000001</v>
          </cell>
          <cell r="AK910" t="b">
            <v>1</v>
          </cell>
          <cell r="AN910" t="str">
            <v>OR</v>
          </cell>
          <cell r="AO910" t="str">
            <v>Wood</v>
          </cell>
          <cell r="AP910" t="str">
            <v>Pre 1980</v>
          </cell>
          <cell r="AQ910" t="str">
            <v>Basement</v>
          </cell>
          <cell r="AR910">
            <v>6234.05799855654</v>
          </cell>
          <cell r="AU910" t="str">
            <v>No</v>
          </cell>
          <cell r="AV910" t="b">
            <v>0</v>
          </cell>
          <cell r="AX910">
            <v>20497582.699253902</v>
          </cell>
          <cell r="AY910" t="b">
            <v>0</v>
          </cell>
          <cell r="AZ910">
            <v>10384257.429935586</v>
          </cell>
          <cell r="BA910" t="str">
            <v/>
          </cell>
          <cell r="BB910" t="str">
            <v/>
          </cell>
          <cell r="BC910">
            <v>0.89922019244871787</v>
          </cell>
          <cell r="BU910" t="str">
            <v>WA</v>
          </cell>
          <cell r="BV910" t="str">
            <v>1993-2006</v>
          </cell>
          <cell r="BW910" t="str">
            <v>Electric Storage - Outside Conditioned Space - Buffered</v>
          </cell>
          <cell r="BY910">
            <v>2079.9929999999999</v>
          </cell>
          <cell r="BZ910" t="str">
            <v>gt55</v>
          </cell>
          <cell r="CF910" t="str">
            <v>Conditioned</v>
          </cell>
          <cell r="CG910">
            <v>1192.4649999999999</v>
          </cell>
          <cell r="CH910" t="str">
            <v>ID</v>
          </cell>
          <cell r="CI910" t="str">
            <v>Bottom-Freezer (Including French Door) w/o TTD Ice</v>
          </cell>
          <cell r="CJ910">
            <v>26234.23</v>
          </cell>
          <cell r="CK910" t="b">
            <v>0</v>
          </cell>
          <cell r="CZ910">
            <v>1612.692</v>
          </cell>
          <cell r="DA910" t="str">
            <v>OR</v>
          </cell>
          <cell r="DC910" t="str">
            <v>Vertical Axis</v>
          </cell>
          <cell r="DG910" t="str">
            <v>Electric</v>
          </cell>
          <cell r="DH910">
            <v>1612.692</v>
          </cell>
          <cell r="DI910" t="str">
            <v>OR</v>
          </cell>
          <cell r="DL910" t="str">
            <v>Electric</v>
          </cell>
          <cell r="DM910" t="str">
            <v>Electric</v>
          </cell>
          <cell r="DN910">
            <v>8559.1039999999994</v>
          </cell>
          <cell r="DO910" t="str">
            <v>OR</v>
          </cell>
          <cell r="DS910">
            <v>6932.7380000000003</v>
          </cell>
          <cell r="DT910" t="str">
            <v>OR</v>
          </cell>
          <cell r="DU910" t="str">
            <v>lt32</v>
          </cell>
          <cell r="DX910" t="b">
            <v>0</v>
          </cell>
          <cell r="DY910">
            <v>1188.027</v>
          </cell>
          <cell r="DZ910" t="str">
            <v>OR</v>
          </cell>
          <cell r="EC910" t="str">
            <v>Laptop</v>
          </cell>
          <cell r="ED910">
            <v>4956.4930000000004</v>
          </cell>
          <cell r="EE910" t="str">
            <v>WA</v>
          </cell>
          <cell r="EH910" t="str">
            <v>le20</v>
          </cell>
          <cell r="EI910">
            <v>3785.7640000000001</v>
          </cell>
          <cell r="EJ910" t="str">
            <v>ID</v>
          </cell>
          <cell r="ES910">
            <v>2079.9929999999999</v>
          </cell>
          <cell r="ET910" t="str">
            <v>WA</v>
          </cell>
          <cell r="EZ910" t="str">
            <v>WA</v>
          </cell>
          <cell r="FA910" t="str">
            <v>Bedrooms</v>
          </cell>
          <cell r="FB910">
            <v>306477.16200000001</v>
          </cell>
          <cell r="FC910">
            <v>924005.772</v>
          </cell>
          <cell r="FI910" t="str">
            <v>WA</v>
          </cell>
          <cell r="FJ910" t="str">
            <v>Other</v>
          </cell>
          <cell r="FK910" t="str">
            <v>EISAnqnx</v>
          </cell>
          <cell r="FL910">
            <v>1097828.6399999999</v>
          </cell>
          <cell r="FS910" t="str">
            <v>OR</v>
          </cell>
          <cell r="FT910" t="str">
            <v>EISAnqnx</v>
          </cell>
          <cell r="FV910">
            <v>706876.06500000006</v>
          </cell>
          <cell r="GD910" t="str">
            <v>WA</v>
          </cell>
          <cell r="GE910">
            <v>27617430.791999999</v>
          </cell>
          <cell r="GF910">
            <v>12221606.964</v>
          </cell>
          <cell r="GI910">
            <v>1</v>
          </cell>
          <cell r="GJ910">
            <v>1</v>
          </cell>
          <cell r="GK910" t="str">
            <v>WA</v>
          </cell>
          <cell r="GL910">
            <v>4360.1880000000001</v>
          </cell>
          <cell r="GM910" t="str">
            <v>1980-1992</v>
          </cell>
          <cell r="GN910">
            <v>0</v>
          </cell>
          <cell r="GQ910">
            <v>21973429.037280001</v>
          </cell>
          <cell r="GR910">
            <v>1133147.45838</v>
          </cell>
          <cell r="GU910" t="str">
            <v>Natural Gas Other</v>
          </cell>
          <cell r="GX910" t="str">
            <v>None</v>
          </cell>
          <cell r="GY910" t="str">
            <v>MT</v>
          </cell>
          <cell r="GZ910">
            <v>1144.67944335938</v>
          </cell>
        </row>
        <row r="911">
          <cell r="AD911" t="str">
            <v>OR</v>
          </cell>
          <cell r="AH911" t="str">
            <v>OR</v>
          </cell>
          <cell r="AI911" t="str">
            <v>1993-2006</v>
          </cell>
          <cell r="AJ911">
            <v>8264.9449999999997</v>
          </cell>
          <cell r="AK911" t="b">
            <v>1</v>
          </cell>
          <cell r="AN911" t="str">
            <v>OR</v>
          </cell>
          <cell r="AO911" t="str">
            <v>Heat Pump (Central System)</v>
          </cell>
          <cell r="AP911" t="str">
            <v>Pre 1980</v>
          </cell>
          <cell r="AQ911" t="str">
            <v>Slab on Grade</v>
          </cell>
          <cell r="AR911">
            <v>698.68028269346098</v>
          </cell>
          <cell r="AU911" t="str">
            <v>No</v>
          </cell>
          <cell r="AV911" t="b">
            <v>1</v>
          </cell>
          <cell r="AX911">
            <v>2297260.7694960996</v>
          </cell>
          <cell r="AY911" t="b">
            <v>0</v>
          </cell>
          <cell r="AZ911">
            <v>1163812.7072909789</v>
          </cell>
          <cell r="BA911">
            <v>0.10077984403119371</v>
          </cell>
          <cell r="BB911">
            <v>698.68028269346098</v>
          </cell>
          <cell r="BC911">
            <v>0.10077984811966945</v>
          </cell>
          <cell r="BU911" t="str">
            <v>ID</v>
          </cell>
          <cell r="BV911" t="str">
            <v>Pre 1980</v>
          </cell>
          <cell r="BW911" t="str">
            <v>Electric Storage - Inside Conditioned Space</v>
          </cell>
          <cell r="BY911">
            <v>3785.7640000000001</v>
          </cell>
          <cell r="BZ911" t="str">
            <v>le55</v>
          </cell>
          <cell r="CF911" t="str">
            <v>Conditioned</v>
          </cell>
          <cell r="CG911">
            <v>1612.692</v>
          </cell>
          <cell r="CH911" t="str">
            <v>OR</v>
          </cell>
          <cell r="CI911" t="str">
            <v>Top-Freezer w/o TTD Ice</v>
          </cell>
          <cell r="CJ911">
            <v>35479.224000000002</v>
          </cell>
          <cell r="CK911" t="b">
            <v>0</v>
          </cell>
          <cell r="CZ911">
            <v>1192.4649999999999</v>
          </cell>
          <cell r="DA911" t="str">
            <v>ID</v>
          </cell>
          <cell r="DC911" t="str">
            <v>Horizontal Axis</v>
          </cell>
          <cell r="DG911" t="str">
            <v>Electric</v>
          </cell>
          <cell r="DH911">
            <v>8264.9449999999997</v>
          </cell>
          <cell r="DI911" t="str">
            <v>OR</v>
          </cell>
          <cell r="DL911" t="str">
            <v>Electric</v>
          </cell>
          <cell r="DM911" t="str">
            <v>Electric</v>
          </cell>
          <cell r="DN911">
            <v>2079.9929999999999</v>
          </cell>
          <cell r="DO911" t="str">
            <v>WA</v>
          </cell>
          <cell r="DS911">
            <v>6932.7380000000003</v>
          </cell>
          <cell r="DT911" t="str">
            <v>OR</v>
          </cell>
          <cell r="DU911" t="str">
            <v>lt32</v>
          </cell>
          <cell r="DX911" t="b">
            <v>0</v>
          </cell>
          <cell r="DY911">
            <v>1464.694</v>
          </cell>
          <cell r="DZ911" t="str">
            <v>WA</v>
          </cell>
          <cell r="EC911" t="str">
            <v>Desktop</v>
          </cell>
          <cell r="ED911">
            <v>4956.4930000000004</v>
          </cell>
          <cell r="EE911" t="str">
            <v>WA</v>
          </cell>
          <cell r="EH911" t="str">
            <v>le20</v>
          </cell>
          <cell r="EI911">
            <v>1144.6790000000001</v>
          </cell>
          <cell r="EJ911" t="str">
            <v>MT</v>
          </cell>
          <cell r="ES911">
            <v>3785.7640000000001</v>
          </cell>
          <cell r="ET911" t="str">
            <v>ID</v>
          </cell>
          <cell r="EZ911" t="str">
            <v>WA</v>
          </cell>
          <cell r="FA911" t="str">
            <v>Kitchen</v>
          </cell>
          <cell r="FB911">
            <v>815747.66999999993</v>
          </cell>
          <cell r="FC911">
            <v>292754.304</v>
          </cell>
          <cell r="FI911" t="str">
            <v>WA</v>
          </cell>
          <cell r="FJ911" t="str">
            <v>Other</v>
          </cell>
          <cell r="FK911" t="str">
            <v>EISAq</v>
          </cell>
          <cell r="FL911">
            <v>204318.10799999998</v>
          </cell>
          <cell r="FS911" t="str">
            <v>OR</v>
          </cell>
          <cell r="FT911" t="str">
            <v>EISAq</v>
          </cell>
          <cell r="FV911">
            <v>485903.04300000001</v>
          </cell>
          <cell r="GD911" t="str">
            <v>OR</v>
          </cell>
          <cell r="GE911">
            <v>15678600.664999999</v>
          </cell>
          <cell r="GF911">
            <v>14876901</v>
          </cell>
          <cell r="GI911">
            <v>1</v>
          </cell>
          <cell r="GJ911">
            <v>1</v>
          </cell>
          <cell r="GK911" t="str">
            <v>OR</v>
          </cell>
          <cell r="GL911">
            <v>8264.9449999999997</v>
          </cell>
          <cell r="GM911" t="str">
            <v>1993-2006</v>
          </cell>
          <cell r="GN911">
            <v>0</v>
          </cell>
          <cell r="GQ911">
            <v>38391016.652690001</v>
          </cell>
          <cell r="GR911">
            <v>5837509.9911374999</v>
          </cell>
          <cell r="GU911" t="str">
            <v>Natural Gas FAF</v>
          </cell>
          <cell r="GX911" t="str">
            <v>Natural Gas Other</v>
          </cell>
          <cell r="GY911" t="str">
            <v>WA</v>
          </cell>
          <cell r="GZ911">
            <v>2079.99340820313</v>
          </cell>
        </row>
        <row r="912">
          <cell r="AD912" t="str">
            <v>ID</v>
          </cell>
          <cell r="AH912" t="str">
            <v>ID</v>
          </cell>
          <cell r="AI912" t="str">
            <v>Pre 1980</v>
          </cell>
          <cell r="AJ912">
            <v>1192.4649999999999</v>
          </cell>
          <cell r="AK912" t="b">
            <v>1</v>
          </cell>
          <cell r="AN912" t="str">
            <v>OR</v>
          </cell>
          <cell r="AO912" t="str">
            <v>Heat Pump (Central System)</v>
          </cell>
          <cell r="AP912" t="str">
            <v>Pre 1980</v>
          </cell>
          <cell r="AQ912" t="str">
            <v>Basement</v>
          </cell>
          <cell r="AR912">
            <v>6234.05799855654</v>
          </cell>
          <cell r="AU912" t="str">
            <v>No</v>
          </cell>
          <cell r="AV912" t="b">
            <v>1</v>
          </cell>
          <cell r="AX912">
            <v>20497582.699253902</v>
          </cell>
          <cell r="AY912" t="b">
            <v>0</v>
          </cell>
          <cell r="AZ912">
            <v>10384257.429935586</v>
          </cell>
          <cell r="BA912">
            <v>0.89922015596880633</v>
          </cell>
          <cell r="BB912">
            <v>6234.05799855654</v>
          </cell>
          <cell r="BC912">
            <v>0.89922019244871787</v>
          </cell>
          <cell r="BU912" t="str">
            <v>OR</v>
          </cell>
          <cell r="BV912" t="str">
            <v>Pre 1980</v>
          </cell>
          <cell r="BW912" t="str">
            <v>Gas Storage Inside Conditioned Space</v>
          </cell>
          <cell r="BY912">
            <v>8559.1039999999994</v>
          </cell>
          <cell r="BZ912" t="str">
            <v>le55</v>
          </cell>
          <cell r="CF912" t="str">
            <v>Conditioned</v>
          </cell>
          <cell r="CG912">
            <v>2079.9929999999999</v>
          </cell>
          <cell r="CH912" t="str">
            <v>WA</v>
          </cell>
          <cell r="CI912" t="str">
            <v>Top-Freezer w/o TTD Ice</v>
          </cell>
          <cell r="CJ912">
            <v>37439.873999999996</v>
          </cell>
          <cell r="CK912" t="b">
            <v>0</v>
          </cell>
          <cell r="CZ912">
            <v>1904.288</v>
          </cell>
          <cell r="DA912" t="str">
            <v>WA</v>
          </cell>
          <cell r="DC912" t="str">
            <v>Horizontal Axis</v>
          </cell>
          <cell r="DG912" t="str">
            <v>Electric</v>
          </cell>
          <cell r="DH912">
            <v>4360.1880000000001</v>
          </cell>
          <cell r="DI912" t="str">
            <v>WA</v>
          </cell>
          <cell r="DL912" t="str">
            <v>Electric</v>
          </cell>
          <cell r="DM912" t="str">
            <v>Electric</v>
          </cell>
          <cell r="DN912">
            <v>2130.886</v>
          </cell>
          <cell r="DO912" t="str">
            <v>MT</v>
          </cell>
          <cell r="DS912">
            <v>1524.7619999999999</v>
          </cell>
          <cell r="DT912" t="str">
            <v>WA</v>
          </cell>
          <cell r="DU912" t="str">
            <v>32to46</v>
          </cell>
          <cell r="DX912" t="b">
            <v>0</v>
          </cell>
          <cell r="DY912">
            <v>1464.694</v>
          </cell>
          <cell r="DZ912" t="str">
            <v>WA</v>
          </cell>
          <cell r="EC912" t="str">
            <v>Desktop</v>
          </cell>
          <cell r="ED912">
            <v>1150.8789999999999</v>
          </cell>
          <cell r="EE912" t="str">
            <v>WA</v>
          </cell>
          <cell r="EH912" t="str">
            <v>gt20</v>
          </cell>
          <cell r="EI912">
            <v>8264.9449999999997</v>
          </cell>
          <cell r="EJ912" t="str">
            <v>OR</v>
          </cell>
          <cell r="ES912">
            <v>1925.059</v>
          </cell>
          <cell r="ET912" t="str">
            <v>OR</v>
          </cell>
          <cell r="EZ912" t="str">
            <v>WA</v>
          </cell>
          <cell r="FA912" t="str">
            <v>Living Room/Family Room</v>
          </cell>
          <cell r="FB912">
            <v>1189314.3599999999</v>
          </cell>
          <cell r="FC912">
            <v>1062759.1140000001</v>
          </cell>
          <cell r="FI912" t="str">
            <v>WA</v>
          </cell>
          <cell r="FJ912" t="str">
            <v>Other</v>
          </cell>
          <cell r="FK912" t="str">
            <v>EISAx</v>
          </cell>
          <cell r="FL912">
            <v>747133.38</v>
          </cell>
          <cell r="FS912" t="str">
            <v>OR</v>
          </cell>
          <cell r="FT912" t="str">
            <v>EISAx</v>
          </cell>
          <cell r="FV912">
            <v>504911.47500000003</v>
          </cell>
          <cell r="GD912" t="str">
            <v>ID</v>
          </cell>
          <cell r="GE912">
            <v>1580016.125</v>
          </cell>
          <cell r="GF912">
            <v>2117817.84</v>
          </cell>
          <cell r="GI912">
            <v>2</v>
          </cell>
          <cell r="GJ912">
            <v>2</v>
          </cell>
          <cell r="GK912" t="str">
            <v>ID</v>
          </cell>
          <cell r="GL912">
            <v>1192.4649999999999</v>
          </cell>
          <cell r="GM912" t="str">
            <v>Pre 1980</v>
          </cell>
          <cell r="GN912">
            <v>0</v>
          </cell>
          <cell r="GQ912">
            <v>7856829.919449999</v>
          </cell>
          <cell r="GR912">
            <v>1103754.5474874999</v>
          </cell>
          <cell r="GU912" t="str">
            <v>Natural Gas FAF</v>
          </cell>
          <cell r="GX912" t="str">
            <v>Baseboard/Wall/Radiant</v>
          </cell>
          <cell r="GY912" t="str">
            <v>ID</v>
          </cell>
          <cell r="GZ912">
            <v>1192.46508789063</v>
          </cell>
        </row>
        <row r="913">
          <cell r="AD913" t="str">
            <v>OR</v>
          </cell>
          <cell r="AH913" t="str">
            <v>OR</v>
          </cell>
          <cell r="AI913" t="str">
            <v>Pre 1980</v>
          </cell>
          <cell r="AJ913">
            <v>1612.692</v>
          </cell>
          <cell r="AK913" t="b">
            <v>1</v>
          </cell>
          <cell r="AN913" t="str">
            <v>OR</v>
          </cell>
          <cell r="AO913" t="str">
            <v>Wood</v>
          </cell>
          <cell r="AP913" t="str">
            <v>Pre 1980</v>
          </cell>
          <cell r="AQ913" t="str">
            <v>Slab on Grade</v>
          </cell>
          <cell r="AR913">
            <v>698.68028269346098</v>
          </cell>
          <cell r="AU913" t="str">
            <v>No</v>
          </cell>
          <cell r="AV913" t="b">
            <v>0</v>
          </cell>
          <cell r="AX913">
            <v>2297260.7694960996</v>
          </cell>
          <cell r="AY913" t="b">
            <v>0</v>
          </cell>
          <cell r="AZ913">
            <v>1163812.7072909789</v>
          </cell>
          <cell r="BA913" t="str">
            <v/>
          </cell>
          <cell r="BB913" t="str">
            <v/>
          </cell>
          <cell r="BC913">
            <v>0.10077984811966945</v>
          </cell>
          <cell r="BU913" t="str">
            <v>WA</v>
          </cell>
          <cell r="BV913" t="str">
            <v>Pre 1980</v>
          </cell>
          <cell r="BW913"/>
          <cell r="BY913">
            <v>2079.9929999999999</v>
          </cell>
          <cell r="BZ913" t="str">
            <v/>
          </cell>
          <cell r="CF913" t="str">
            <v>Conditioned</v>
          </cell>
          <cell r="CG913">
            <v>1904.288</v>
          </cell>
          <cell r="CH913" t="str">
            <v>WA</v>
          </cell>
          <cell r="CI913" t="str">
            <v>Bottom-Freezer (Including French Door) w/ TTD Ice</v>
          </cell>
          <cell r="CJ913">
            <v>49511.487999999998</v>
          </cell>
          <cell r="CK913" t="b">
            <v>0</v>
          </cell>
          <cell r="CZ913">
            <v>1192.4649999999999</v>
          </cell>
          <cell r="DA913" t="str">
            <v>ID</v>
          </cell>
          <cell r="DC913" t="str">
            <v>Horizontal Axis</v>
          </cell>
          <cell r="DG913" t="str">
            <v>Electric</v>
          </cell>
          <cell r="DH913">
            <v>1612.692</v>
          </cell>
          <cell r="DI913" t="str">
            <v>OR</v>
          </cell>
          <cell r="DL913" t="str">
            <v>Electric</v>
          </cell>
          <cell r="DM913" t="str">
            <v>Electric</v>
          </cell>
          <cell r="DN913">
            <v>2130.886</v>
          </cell>
          <cell r="DO913" t="str">
            <v>MT</v>
          </cell>
          <cell r="DS913">
            <v>2003.7159999999999</v>
          </cell>
          <cell r="DT913" t="str">
            <v>WA</v>
          </cell>
          <cell r="DU913" t="str">
            <v>lt32</v>
          </cell>
          <cell r="DX913" t="b">
            <v>0</v>
          </cell>
          <cell r="DY913">
            <v>1464.694</v>
          </cell>
          <cell r="DZ913" t="str">
            <v>WA</v>
          </cell>
          <cell r="EC913" t="str">
            <v>Laptop</v>
          </cell>
          <cell r="ED913">
            <v>4956.4930000000004</v>
          </cell>
          <cell r="EE913" t="str">
            <v>WA</v>
          </cell>
          <cell r="EH913" t="str">
            <v>le20</v>
          </cell>
          <cell r="EI913">
            <v>8264.9449999999997</v>
          </cell>
          <cell r="EJ913" t="str">
            <v>OR</v>
          </cell>
          <cell r="ES913">
            <v>2079.9929999999999</v>
          </cell>
          <cell r="ET913" t="str">
            <v>WA</v>
          </cell>
          <cell r="EZ913" t="str">
            <v>WA</v>
          </cell>
          <cell r="FA913" t="str">
            <v>Other</v>
          </cell>
          <cell r="FB913">
            <v>1564405.8119999999</v>
          </cell>
          <cell r="FC913">
            <v>2047755.3659999999</v>
          </cell>
          <cell r="FI913" t="str">
            <v>WA</v>
          </cell>
          <cell r="FJ913" t="str">
            <v>Bathroom</v>
          </cell>
          <cell r="FK913" t="str">
            <v>EISAnqnx</v>
          </cell>
          <cell r="FL913">
            <v>292938.8</v>
          </cell>
          <cell r="FS913" t="str">
            <v>WA</v>
          </cell>
          <cell r="FT913" t="str">
            <v>EISAnqnx</v>
          </cell>
          <cell r="FV913">
            <v>1524762</v>
          </cell>
          <cell r="GD913" t="str">
            <v>OR</v>
          </cell>
          <cell r="GE913">
            <v>2643202.1880000001</v>
          </cell>
          <cell r="GF913">
            <v>2194873.8119999999</v>
          </cell>
          <cell r="GI913">
            <v>1</v>
          </cell>
          <cell r="GJ913">
            <v>1</v>
          </cell>
          <cell r="GK913" t="str">
            <v>OR</v>
          </cell>
          <cell r="GL913">
            <v>1612.692</v>
          </cell>
          <cell r="GM913" t="str">
            <v>Pre 1980</v>
          </cell>
          <cell r="GN913">
            <v>0</v>
          </cell>
          <cell r="GQ913">
            <v>8121234.6908999998</v>
          </cell>
          <cell r="GR913">
            <v>167534.50842</v>
          </cell>
          <cell r="GU913" t="str">
            <v>Natural Gas FAF</v>
          </cell>
          <cell r="GX913" t="str">
            <v>None</v>
          </cell>
          <cell r="GY913" t="str">
            <v>ID</v>
          </cell>
          <cell r="GZ913">
            <v>3785.76440429688</v>
          </cell>
        </row>
        <row r="914">
          <cell r="AD914" t="str">
            <v>OR</v>
          </cell>
          <cell r="AH914" t="str">
            <v>OR</v>
          </cell>
          <cell r="AI914" t="str">
            <v>1980-1992</v>
          </cell>
          <cell r="AJ914">
            <v>1925.059</v>
          </cell>
          <cell r="AK914" t="b">
            <v>1</v>
          </cell>
          <cell r="AN914" t="str">
            <v>WA</v>
          </cell>
          <cell r="AO914" t="str">
            <v>Baseboard/Wall/Radiant</v>
          </cell>
          <cell r="AP914" t="str">
            <v>1980-1992</v>
          </cell>
          <cell r="AQ914" t="str">
            <v>Crawlspace</v>
          </cell>
          <cell r="AR914">
            <v>4956.49267578125</v>
          </cell>
          <cell r="AU914" t="str">
            <v>No</v>
          </cell>
          <cell r="AV914" t="b">
            <v>1</v>
          </cell>
          <cell r="AX914">
            <v>6121268.4545898438</v>
          </cell>
          <cell r="AY914" t="b">
            <v>0</v>
          </cell>
          <cell r="AZ914">
            <v>1821867.4301729982</v>
          </cell>
          <cell r="BA914">
            <v>1</v>
          </cell>
          <cell r="BB914">
            <v>4956.49267578125</v>
          </cell>
          <cell r="BC914">
            <v>0.99999993458706582</v>
          </cell>
          <cell r="BU914" t="str">
            <v>MT</v>
          </cell>
          <cell r="BV914" t="str">
            <v>Pre 1980</v>
          </cell>
          <cell r="BW914" t="str">
            <v>Electric Storage - Inside Conditioned Space</v>
          </cell>
          <cell r="BY914">
            <v>2130.886</v>
          </cell>
          <cell r="BZ914" t="str">
            <v>le55</v>
          </cell>
          <cell r="CF914" t="str">
            <v>Unconditioned</v>
          </cell>
          <cell r="CG914">
            <v>1904.288</v>
          </cell>
          <cell r="CH914" t="str">
            <v>WA</v>
          </cell>
          <cell r="CI914" t="str">
            <v>Top-Freezer w/o TTD Ice</v>
          </cell>
          <cell r="CJ914">
            <v>36181.472000000002</v>
          </cell>
          <cell r="CK914" t="b">
            <v>0</v>
          </cell>
          <cell r="CZ914">
            <v>1904.288</v>
          </cell>
          <cell r="DA914" t="str">
            <v>WA</v>
          </cell>
          <cell r="DC914" t="str">
            <v>Vertical Axis</v>
          </cell>
          <cell r="DG914" t="str">
            <v>Gas</v>
          </cell>
          <cell r="DH914">
            <v>1192.4649999999999</v>
          </cell>
          <cell r="DI914" t="str">
            <v>ID</v>
          </cell>
          <cell r="DL914" t="str">
            <v>Electric</v>
          </cell>
          <cell r="DM914" t="str">
            <v>Electric</v>
          </cell>
          <cell r="DN914">
            <v>12271.31</v>
          </cell>
          <cell r="DO914" t="str">
            <v>WA</v>
          </cell>
          <cell r="DS914">
            <v>2003.7159999999999</v>
          </cell>
          <cell r="DT914" t="str">
            <v>WA</v>
          </cell>
          <cell r="DU914" t="str">
            <v>32to46</v>
          </cell>
          <cell r="DX914" t="b">
            <v>1</v>
          </cell>
          <cell r="DY914">
            <v>1464.694</v>
          </cell>
          <cell r="DZ914" t="str">
            <v>WA</v>
          </cell>
          <cell r="EC914" t="str">
            <v>Desktop</v>
          </cell>
          <cell r="ED914">
            <v>2003.7159999999999</v>
          </cell>
          <cell r="EE914" t="str">
            <v>WA</v>
          </cell>
          <cell r="EH914" t="str">
            <v>gt20</v>
          </cell>
          <cell r="EI914">
            <v>1144.6790000000001</v>
          </cell>
          <cell r="EJ914" t="str">
            <v>MT</v>
          </cell>
          <cell r="ES914">
            <v>12271.31</v>
          </cell>
          <cell r="ET914" t="str">
            <v>WA</v>
          </cell>
          <cell r="EZ914" t="str">
            <v>WA</v>
          </cell>
          <cell r="FA914" t="str">
            <v>Bathroom</v>
          </cell>
          <cell r="FB914">
            <v>182971.44</v>
          </cell>
          <cell r="FC914">
            <v>86911.433999999994</v>
          </cell>
          <cell r="FI914" t="str">
            <v>WA</v>
          </cell>
          <cell r="FJ914" t="str">
            <v>Bedrooms</v>
          </cell>
          <cell r="FK914" t="str">
            <v>EISAnqnx</v>
          </cell>
          <cell r="FL914">
            <v>292938.8</v>
          </cell>
          <cell r="FS914" t="str">
            <v>WA</v>
          </cell>
          <cell r="FT914" t="str">
            <v>EISAq</v>
          </cell>
          <cell r="FV914">
            <v>2419797.2939999998</v>
          </cell>
          <cell r="GD914" t="str">
            <v>OR</v>
          </cell>
          <cell r="GE914">
            <v>1626674.855</v>
          </cell>
          <cell r="GF914">
            <v>2248468.912</v>
          </cell>
          <cell r="GI914">
            <v>2</v>
          </cell>
          <cell r="GJ914">
            <v>2</v>
          </cell>
          <cell r="GK914" t="str">
            <v>OR</v>
          </cell>
          <cell r="GL914">
            <v>1925.059</v>
          </cell>
          <cell r="GM914" t="str">
            <v>1980-1992</v>
          </cell>
          <cell r="GN914">
            <v>0</v>
          </cell>
          <cell r="GQ914">
            <v>13317423.40787</v>
          </cell>
          <cell r="GR914">
            <v>1201607.3898574999</v>
          </cell>
          <cell r="GU914" t="str">
            <v>Natural Gas FAF</v>
          </cell>
          <cell r="GX914" t="str">
            <v>None</v>
          </cell>
          <cell r="GY914" t="str">
            <v>ID</v>
          </cell>
          <cell r="GZ914">
            <v>3785.76440429688</v>
          </cell>
        </row>
        <row r="915">
          <cell r="AD915" t="str">
            <v>MT</v>
          </cell>
          <cell r="AH915" t="str">
            <v>MT</v>
          </cell>
          <cell r="AI915" t="str">
            <v>Pre 1980</v>
          </cell>
          <cell r="AJ915">
            <v>2130.886</v>
          </cell>
          <cell r="AK915" t="b">
            <v>1</v>
          </cell>
          <cell r="AN915" t="str">
            <v>OR</v>
          </cell>
          <cell r="AO915" t="str">
            <v>Baseboard/Wall/Radiant</v>
          </cell>
          <cell r="AP915" t="str">
            <v>Pre 1980</v>
          </cell>
          <cell r="AQ915" t="str">
            <v>Crawlspace</v>
          </cell>
          <cell r="AR915">
            <v>1188.02661132813</v>
          </cell>
          <cell r="AU915" t="str">
            <v>No</v>
          </cell>
          <cell r="AV915" t="b">
            <v>0</v>
          </cell>
          <cell r="AX915">
            <v>1188026.6113281299</v>
          </cell>
          <cell r="AY915" t="b">
            <v>0</v>
          </cell>
          <cell r="AZ915">
            <v>506875.59301362513</v>
          </cell>
          <cell r="BA915" t="str">
            <v/>
          </cell>
          <cell r="BB915" t="str">
            <v/>
          </cell>
          <cell r="BC915">
            <v>0.99999967284256164</v>
          </cell>
          <cell r="BU915" t="str">
            <v>MT</v>
          </cell>
          <cell r="BV915" t="str">
            <v>Pre 1980</v>
          </cell>
          <cell r="BW915" t="str">
            <v>Gas Storage Inside Conditioned Space</v>
          </cell>
          <cell r="BY915">
            <v>2130.886</v>
          </cell>
          <cell r="BZ915" t="str">
            <v>le55</v>
          </cell>
          <cell r="CF915" t="str">
            <v>Conditioned</v>
          </cell>
          <cell r="CG915">
            <v>1612.692</v>
          </cell>
          <cell r="CH915" t="str">
            <v>OR</v>
          </cell>
          <cell r="CI915" t="str">
            <v>Top-Freezer w/o TTD Ice</v>
          </cell>
          <cell r="CJ915">
            <v>33866.531999999999</v>
          </cell>
          <cell r="CK915" t="b">
            <v>0</v>
          </cell>
          <cell r="CZ915">
            <v>1144.6790000000001</v>
          </cell>
          <cell r="DA915" t="str">
            <v>MT</v>
          </cell>
          <cell r="DC915" t="str">
            <v>Vertical Axis</v>
          </cell>
          <cell r="DG915" t="str">
            <v>Electric</v>
          </cell>
          <cell r="DH915">
            <v>1904.288</v>
          </cell>
          <cell r="DI915" t="str">
            <v>WA</v>
          </cell>
          <cell r="DL915" t="str">
            <v>Electric</v>
          </cell>
          <cell r="DM915" t="str">
            <v>Electric</v>
          </cell>
          <cell r="DN915">
            <v>2079.9929999999999</v>
          </cell>
          <cell r="DO915" t="str">
            <v>WA</v>
          </cell>
          <cell r="DS915">
            <v>2003.7159999999999</v>
          </cell>
          <cell r="DT915" t="str">
            <v>WA</v>
          </cell>
          <cell r="DU915" t="str">
            <v>lt32</v>
          </cell>
          <cell r="DX915" t="b">
            <v>1</v>
          </cell>
          <cell r="DY915">
            <v>1464.694</v>
          </cell>
          <cell r="DZ915" t="str">
            <v>WA</v>
          </cell>
          <cell r="EC915" t="str">
            <v>Laptop</v>
          </cell>
          <cell r="ED915">
            <v>1464.694</v>
          </cell>
          <cell r="EE915" t="str">
            <v>WA</v>
          </cell>
          <cell r="EH915" t="str">
            <v>le20</v>
          </cell>
          <cell r="EI915">
            <v>1904.288</v>
          </cell>
          <cell r="EJ915" t="str">
            <v>WA</v>
          </cell>
          <cell r="ES915">
            <v>3785.7640000000001</v>
          </cell>
          <cell r="ET915" t="str">
            <v>ID</v>
          </cell>
          <cell r="EZ915" t="str">
            <v>WA</v>
          </cell>
          <cell r="FA915" t="str">
            <v>Bedrooms</v>
          </cell>
          <cell r="FB915">
            <v>45742.86</v>
          </cell>
          <cell r="FC915">
            <v>446755.266</v>
          </cell>
          <cell r="FI915" t="str">
            <v>WA</v>
          </cell>
          <cell r="FJ915" t="str">
            <v>Bedrooms</v>
          </cell>
          <cell r="FK915" t="str">
            <v>EISAq</v>
          </cell>
          <cell r="FL915">
            <v>32223.268</v>
          </cell>
          <cell r="FS915" t="str">
            <v>WA</v>
          </cell>
          <cell r="FT915" t="str">
            <v>EISAx</v>
          </cell>
          <cell r="FV915">
            <v>3000731.6159999999</v>
          </cell>
          <cell r="GD915" t="str">
            <v>MT</v>
          </cell>
          <cell r="GE915">
            <v>5122649.9440000001</v>
          </cell>
          <cell r="GF915">
            <v>5612753.7239999995</v>
          </cell>
          <cell r="GI915">
            <v>2</v>
          </cell>
          <cell r="GJ915">
            <v>1</v>
          </cell>
          <cell r="GK915" t="str">
            <v>MT</v>
          </cell>
          <cell r="GL915">
            <v>2130.886</v>
          </cell>
          <cell r="GM915" t="str">
            <v>Pre 1980</v>
          </cell>
          <cell r="GN915">
            <v>-1</v>
          </cell>
          <cell r="GQ915">
            <v>16396681.927991999</v>
          </cell>
          <cell r="GR915">
            <v>1258053.7855399998</v>
          </cell>
          <cell r="GU915" t="str">
            <v>Natural Gas FAF</v>
          </cell>
          <cell r="GX915" t="str">
            <v>None</v>
          </cell>
          <cell r="GY915" t="str">
            <v>MT</v>
          </cell>
          <cell r="GZ915">
            <v>2130.88647460938</v>
          </cell>
        </row>
        <row r="916">
          <cell r="AD916" t="str">
            <v>OR</v>
          </cell>
          <cell r="AH916" t="str">
            <v>OR</v>
          </cell>
          <cell r="AI916" t="str">
            <v>Pre 1980</v>
          </cell>
          <cell r="AJ916">
            <v>1612.692</v>
          </cell>
          <cell r="AK916" t="b">
            <v>1</v>
          </cell>
          <cell r="AN916" t="str">
            <v>OR</v>
          </cell>
          <cell r="AO916" t="str">
            <v>Natural Gas Other</v>
          </cell>
          <cell r="AP916" t="str">
            <v>Pre 1980</v>
          </cell>
          <cell r="AQ916" t="str">
            <v>Crawlspace</v>
          </cell>
          <cell r="AR916">
            <v>1188.02661132813</v>
          </cell>
          <cell r="AU916" t="str">
            <v>No</v>
          </cell>
          <cell r="AV916" t="b">
            <v>1</v>
          </cell>
          <cell r="AX916">
            <v>1188026.6113281299</v>
          </cell>
          <cell r="AY916" t="b">
            <v>0</v>
          </cell>
          <cell r="AZ916">
            <v>506875.59301362513</v>
          </cell>
          <cell r="BA916">
            <v>1</v>
          </cell>
          <cell r="BB916">
            <v>1188.02661132813</v>
          </cell>
          <cell r="BC916">
            <v>0.99999967284256164</v>
          </cell>
          <cell r="BU916" t="str">
            <v>WA</v>
          </cell>
          <cell r="BV916" t="str">
            <v>1993-2006</v>
          </cell>
          <cell r="BW916" t="str">
            <v>Gas Storage Outside Conditioned Space</v>
          </cell>
          <cell r="BY916">
            <v>12271.31</v>
          </cell>
          <cell r="BZ916" t="str">
            <v>le55</v>
          </cell>
          <cell r="CF916" t="str">
            <v>Unconditioned</v>
          </cell>
          <cell r="CG916">
            <v>1612.692</v>
          </cell>
          <cell r="CH916" t="str">
            <v>OR</v>
          </cell>
          <cell r="CI916" t="str">
            <v>Top-Freezer w/o TTD Ice</v>
          </cell>
          <cell r="CJ916">
            <v>29028.455999999998</v>
          </cell>
          <cell r="CK916" t="b">
            <v>0</v>
          </cell>
          <cell r="CZ916">
            <v>2130.886</v>
          </cell>
          <cell r="DA916" t="str">
            <v>MT</v>
          </cell>
          <cell r="DC916" t="str">
            <v>Vertical Axis</v>
          </cell>
          <cell r="DG916" t="str">
            <v>Electric</v>
          </cell>
          <cell r="DH916">
            <v>1192.4649999999999</v>
          </cell>
          <cell r="DI916" t="str">
            <v>ID</v>
          </cell>
          <cell r="DL916" t="str">
            <v>Gas</v>
          </cell>
          <cell r="DM916" t="str">
            <v>Gas</v>
          </cell>
          <cell r="DN916">
            <v>2130.886</v>
          </cell>
          <cell r="DO916" t="str">
            <v>MT</v>
          </cell>
          <cell r="DS916">
            <v>2003.7159999999999</v>
          </cell>
          <cell r="DT916" t="str">
            <v>WA</v>
          </cell>
          <cell r="DU916" t="str">
            <v>lt32</v>
          </cell>
          <cell r="DX916" t="b">
            <v>1</v>
          </cell>
          <cell r="DY916">
            <v>1464.694</v>
          </cell>
          <cell r="DZ916" t="str">
            <v>WA</v>
          </cell>
          <cell r="EC916" t="str">
            <v>Laptop</v>
          </cell>
          <cell r="ED916">
            <v>1464.694</v>
          </cell>
          <cell r="EE916" t="str">
            <v>WA</v>
          </cell>
          <cell r="EH916" t="str">
            <v>le20</v>
          </cell>
          <cell r="EI916">
            <v>1904.288</v>
          </cell>
          <cell r="EJ916" t="str">
            <v>WA</v>
          </cell>
          <cell r="ES916">
            <v>3785.7640000000001</v>
          </cell>
          <cell r="ET916" t="str">
            <v>ID</v>
          </cell>
          <cell r="EZ916" t="str">
            <v>WA</v>
          </cell>
          <cell r="FA916" t="str">
            <v>Exterior</v>
          </cell>
          <cell r="FB916">
            <v>297328.58999999997</v>
          </cell>
          <cell r="FC916">
            <v>3202000.1999999997</v>
          </cell>
          <cell r="FI916" t="str">
            <v>WA</v>
          </cell>
          <cell r="FJ916" t="str">
            <v>Exterior</v>
          </cell>
          <cell r="FK916" t="str">
            <v>EISAnqnx</v>
          </cell>
          <cell r="FL916">
            <v>87881.64</v>
          </cell>
          <cell r="FS916" t="str">
            <v>WA</v>
          </cell>
          <cell r="FT916" t="str">
            <v>EISAnqnx</v>
          </cell>
          <cell r="FV916">
            <v>1803344.4</v>
          </cell>
          <cell r="GD916" t="str">
            <v>OR</v>
          </cell>
          <cell r="GE916">
            <v>6221765.7359999996</v>
          </cell>
          <cell r="GF916">
            <v>4444579.1519999998</v>
          </cell>
          <cell r="GI916">
            <v>1</v>
          </cell>
          <cell r="GJ916">
            <v>1</v>
          </cell>
          <cell r="GK916" t="str">
            <v>OR</v>
          </cell>
          <cell r="GL916">
            <v>1612.692</v>
          </cell>
          <cell r="GM916" t="str">
            <v>Pre 1980</v>
          </cell>
          <cell r="GN916">
            <v>-1</v>
          </cell>
          <cell r="GQ916">
            <v>7491022.0730640003</v>
          </cell>
          <cell r="GR916">
            <v>1139040.3278699999</v>
          </cell>
          <cell r="GU916" t="str">
            <v>Wood</v>
          </cell>
          <cell r="GX916" t="str">
            <v>Natural Gas FAF</v>
          </cell>
          <cell r="GY916" t="str">
            <v>OR</v>
          </cell>
          <cell r="GZ916">
            <v>8264.9453125</v>
          </cell>
        </row>
        <row r="917">
          <cell r="AD917" t="str">
            <v>OR</v>
          </cell>
          <cell r="AH917" t="str">
            <v>OR</v>
          </cell>
          <cell r="AI917" t="str">
            <v>Post 2006</v>
          </cell>
          <cell r="AJ917">
            <v>8264.9449999999997</v>
          </cell>
          <cell r="AK917" t="b">
            <v>1</v>
          </cell>
          <cell r="AN917" t="str">
            <v>OR</v>
          </cell>
          <cell r="AO917" t="str">
            <v>Oil FAF</v>
          </cell>
          <cell r="AP917" t="str">
            <v>Pre 1980</v>
          </cell>
          <cell r="AQ917" t="str">
            <v>Crawlspace</v>
          </cell>
          <cell r="AR917">
            <v>6932.73828125</v>
          </cell>
          <cell r="AU917" t="str">
            <v>No</v>
          </cell>
          <cell r="AV917" t="b">
            <v>1</v>
          </cell>
          <cell r="AX917">
            <v>15252024.21875</v>
          </cell>
          <cell r="AY917" t="b">
            <v>0</v>
          </cell>
          <cell r="AZ917">
            <v>5202202.7102347659</v>
          </cell>
          <cell r="BA917">
            <v>1</v>
          </cell>
          <cell r="BB917">
            <v>6932.73828125</v>
          </cell>
          <cell r="BC917">
            <v>1.0000000405683873</v>
          </cell>
          <cell r="BU917" t="str">
            <v>WA</v>
          </cell>
          <cell r="BV917" t="str">
            <v>1980-1992</v>
          </cell>
          <cell r="BW917" t="str">
            <v>Gas Tankless</v>
          </cell>
          <cell r="BY917">
            <v>2079.9929999999999</v>
          </cell>
          <cell r="BZ917" t="str">
            <v/>
          </cell>
          <cell r="CF917" t="str">
            <v>Conditioned</v>
          </cell>
          <cell r="CG917">
            <v>1612.692</v>
          </cell>
          <cell r="CH917" t="str">
            <v>OR</v>
          </cell>
          <cell r="CI917" t="str">
            <v>Refrigerator Only</v>
          </cell>
          <cell r="CJ917">
            <v>6450.768</v>
          </cell>
          <cell r="CK917" t="b">
            <v>0</v>
          </cell>
          <cell r="CZ917">
            <v>1192.4649999999999</v>
          </cell>
          <cell r="DA917" t="str">
            <v>ID</v>
          </cell>
          <cell r="DC917" t="str">
            <v>Vertical Axis</v>
          </cell>
          <cell r="DG917" t="str">
            <v>Electric</v>
          </cell>
          <cell r="DH917">
            <v>1904.288</v>
          </cell>
          <cell r="DI917" t="str">
            <v>WA</v>
          </cell>
          <cell r="DL917" t="str">
            <v>Electric</v>
          </cell>
          <cell r="DM917" t="str">
            <v>Electric</v>
          </cell>
          <cell r="DN917">
            <v>1612.692</v>
          </cell>
          <cell r="DO917" t="str">
            <v>OR</v>
          </cell>
          <cell r="DS917">
            <v>1524.7619999999999</v>
          </cell>
          <cell r="DT917" t="str">
            <v>WA</v>
          </cell>
          <cell r="DU917" t="str">
            <v>lt32</v>
          </cell>
          <cell r="DX917" t="b">
            <v>0</v>
          </cell>
          <cell r="DY917">
            <v>1464.694</v>
          </cell>
          <cell r="DZ917" t="str">
            <v>WA</v>
          </cell>
          <cell r="EC917" t="str">
            <v>Desktop</v>
          </cell>
          <cell r="ED917">
            <v>1524.7619999999999</v>
          </cell>
          <cell r="EE917" t="str">
            <v>WA</v>
          </cell>
          <cell r="EH917" t="str">
            <v>le20</v>
          </cell>
          <cell r="EI917">
            <v>1904.288</v>
          </cell>
          <cell r="EJ917" t="str">
            <v>WA</v>
          </cell>
          <cell r="ES917">
            <v>1904.288</v>
          </cell>
          <cell r="ET917" t="str">
            <v>WA</v>
          </cell>
          <cell r="EZ917" t="str">
            <v>WA</v>
          </cell>
          <cell r="FA917" t="str">
            <v>Garage</v>
          </cell>
          <cell r="FB917">
            <v>91485.72</v>
          </cell>
          <cell r="FC917">
            <v>365942.88</v>
          </cell>
          <cell r="FI917" t="str">
            <v>WA</v>
          </cell>
          <cell r="FJ917" t="str">
            <v>Exterior</v>
          </cell>
          <cell r="FK917" t="str">
            <v>EISAq</v>
          </cell>
          <cell r="FL917">
            <v>43940.82</v>
          </cell>
          <cell r="FS917" t="str">
            <v>WA</v>
          </cell>
          <cell r="FT917" t="str">
            <v>EISAq</v>
          </cell>
          <cell r="FV917">
            <v>156289.848</v>
          </cell>
          <cell r="GD917" t="str">
            <v>OR</v>
          </cell>
          <cell r="GE917">
            <v>6793784.79</v>
          </cell>
          <cell r="GF917">
            <v>12628835.959999999</v>
          </cell>
          <cell r="GI917">
            <v>1</v>
          </cell>
          <cell r="GJ917">
            <v>1</v>
          </cell>
          <cell r="GK917" t="str">
            <v>OR</v>
          </cell>
          <cell r="GL917">
            <v>8264.9449999999997</v>
          </cell>
          <cell r="GM917" t="str">
            <v>Post 2006</v>
          </cell>
          <cell r="GN917">
            <v>0</v>
          </cell>
          <cell r="GQ917">
            <v>38889227.537289999</v>
          </cell>
          <cell r="GR917">
            <v>272143.97648750001</v>
          </cell>
          <cell r="GU917" t="str">
            <v>Baseboard/Wall/Radiant</v>
          </cell>
          <cell r="GX917" t="str">
            <v>None</v>
          </cell>
          <cell r="GY917" t="str">
            <v>OR</v>
          </cell>
          <cell r="GZ917">
            <v>8264.9453125</v>
          </cell>
        </row>
        <row r="918">
          <cell r="AD918" t="str">
            <v>WA</v>
          </cell>
          <cell r="AH918" t="str">
            <v>WA</v>
          </cell>
          <cell r="AI918" t="str">
            <v>Pre 1980</v>
          </cell>
          <cell r="AJ918">
            <v>4360.1880000000001</v>
          </cell>
          <cell r="AK918" t="b">
            <v>1</v>
          </cell>
          <cell r="AN918" t="str">
            <v>OR</v>
          </cell>
          <cell r="AO918" t="str">
            <v>Wood</v>
          </cell>
          <cell r="AP918" t="str">
            <v>Pre 1980</v>
          </cell>
          <cell r="AQ918" t="str">
            <v>Crawlspace</v>
          </cell>
          <cell r="AR918">
            <v>6932.73828125</v>
          </cell>
          <cell r="AU918" t="str">
            <v>No</v>
          </cell>
          <cell r="AV918" t="b">
            <v>0</v>
          </cell>
          <cell r="AX918">
            <v>15252024.21875</v>
          </cell>
          <cell r="AY918" t="b">
            <v>0</v>
          </cell>
          <cell r="AZ918">
            <v>5202202.7102347659</v>
          </cell>
          <cell r="BA918" t="str">
            <v/>
          </cell>
          <cell r="BB918" t="str">
            <v/>
          </cell>
          <cell r="BC918">
            <v>1.0000000405683873</v>
          </cell>
          <cell r="BU918" t="str">
            <v>WA</v>
          </cell>
          <cell r="BV918" t="str">
            <v>1980-1992</v>
          </cell>
          <cell r="BW918" t="str">
            <v>Gas Tankless</v>
          </cell>
          <cell r="BY918">
            <v>2079.9929999999999</v>
          </cell>
          <cell r="BZ918" t="str">
            <v/>
          </cell>
          <cell r="CF918" t="str">
            <v>Unconditioned</v>
          </cell>
          <cell r="CG918">
            <v>2079.9929999999999</v>
          </cell>
          <cell r="CH918" t="str">
            <v>WA</v>
          </cell>
          <cell r="CI918" t="str">
            <v>Top-Freezer w/o TTD Ice</v>
          </cell>
          <cell r="CJ918">
            <v>45759.845999999998</v>
          </cell>
          <cell r="CK918" t="b">
            <v>0</v>
          </cell>
          <cell r="CZ918">
            <v>1904.288</v>
          </cell>
          <cell r="DA918" t="str">
            <v>WA</v>
          </cell>
          <cell r="DC918" t="str">
            <v>Horizontal Axis</v>
          </cell>
          <cell r="DG918" t="str">
            <v>Electric</v>
          </cell>
          <cell r="DH918">
            <v>1144.6790000000001</v>
          </cell>
          <cell r="DI918" t="str">
            <v>MT</v>
          </cell>
          <cell r="DL918" t="str">
            <v>Electric</v>
          </cell>
          <cell r="DM918" t="str">
            <v>Electric</v>
          </cell>
          <cell r="DN918">
            <v>1144.6790000000001</v>
          </cell>
          <cell r="DO918" t="str">
            <v>MT</v>
          </cell>
          <cell r="DS918">
            <v>1524.7619999999999</v>
          </cell>
          <cell r="DT918" t="str">
            <v>WA</v>
          </cell>
          <cell r="DU918" t="str">
            <v>32to46</v>
          </cell>
          <cell r="DX918" t="b">
            <v>0</v>
          </cell>
          <cell r="DY918">
            <v>1464.694</v>
          </cell>
          <cell r="DZ918" t="str">
            <v>WA</v>
          </cell>
          <cell r="EC918" t="str">
            <v>Desktop</v>
          </cell>
          <cell r="ED918">
            <v>1464.694</v>
          </cell>
          <cell r="EE918" t="str">
            <v>WA</v>
          </cell>
          <cell r="EH918" t="str">
            <v>le20</v>
          </cell>
          <cell r="EI918">
            <v>3785.7640000000001</v>
          </cell>
          <cell r="EJ918" t="str">
            <v>ID</v>
          </cell>
          <cell r="ES918">
            <v>2130.886</v>
          </cell>
          <cell r="ET918" t="str">
            <v>MT</v>
          </cell>
          <cell r="EZ918" t="str">
            <v>WA</v>
          </cell>
          <cell r="FA918" t="str">
            <v>Kitchen</v>
          </cell>
          <cell r="FB918">
            <v>68614.289999999994</v>
          </cell>
          <cell r="FC918">
            <v>198219.06</v>
          </cell>
          <cell r="FI918" t="str">
            <v>WA</v>
          </cell>
          <cell r="FJ918" t="str">
            <v>Kitchen</v>
          </cell>
          <cell r="FK918" t="str">
            <v>EISAq</v>
          </cell>
          <cell r="FL918">
            <v>58587.759999999995</v>
          </cell>
          <cell r="FS918" t="str">
            <v>WA</v>
          </cell>
          <cell r="FT918" t="str">
            <v>EISAx</v>
          </cell>
          <cell r="FV918">
            <v>791467.82</v>
          </cell>
          <cell r="GD918" t="str">
            <v>WA</v>
          </cell>
          <cell r="GE918">
            <v>11981796.624</v>
          </cell>
          <cell r="GF918">
            <v>8511086.9759999998</v>
          </cell>
          <cell r="GI918">
            <v>1</v>
          </cell>
          <cell r="GJ918">
            <v>1</v>
          </cell>
          <cell r="GK918" t="str">
            <v>WA</v>
          </cell>
          <cell r="GL918">
            <v>4360.1880000000001</v>
          </cell>
          <cell r="GM918" t="str">
            <v>Pre 1980</v>
          </cell>
          <cell r="GN918">
            <v>-1</v>
          </cell>
          <cell r="GQ918">
            <v>21973429.037280001</v>
          </cell>
          <cell r="GR918">
            <v>1133147.45838</v>
          </cell>
          <cell r="GU918" t="str">
            <v>Oil FAF</v>
          </cell>
          <cell r="GX918" t="str">
            <v>None</v>
          </cell>
          <cell r="GY918" t="str">
            <v>WA</v>
          </cell>
          <cell r="GZ918">
            <v>1904.28771972656</v>
          </cell>
        </row>
        <row r="919">
          <cell r="AD919" t="str">
            <v>OR</v>
          </cell>
          <cell r="AH919" t="str">
            <v>OR</v>
          </cell>
          <cell r="AI919" t="str">
            <v>Pre 1980</v>
          </cell>
          <cell r="AJ919">
            <v>1612.692</v>
          </cell>
          <cell r="AK919" t="b">
            <v>1</v>
          </cell>
          <cell r="AN919" t="str">
            <v>WA</v>
          </cell>
          <cell r="AO919" t="str">
            <v>Natural Gas FAF</v>
          </cell>
          <cell r="AP919" t="str">
            <v>Pre 1980</v>
          </cell>
          <cell r="AQ919" t="str">
            <v>Basement</v>
          </cell>
          <cell r="AR919">
            <v>1524.76245117188</v>
          </cell>
          <cell r="AU919" t="str">
            <v>No</v>
          </cell>
          <cell r="AV919" t="b">
            <v>1</v>
          </cell>
          <cell r="AX919">
            <v>4940230.3417968908</v>
          </cell>
          <cell r="AY919" t="b">
            <v>0</v>
          </cell>
          <cell r="AZ919">
            <v>1422100.1953344774</v>
          </cell>
          <cell r="BA919">
            <v>1</v>
          </cell>
          <cell r="BB919">
            <v>1524.76245117188</v>
          </cell>
          <cell r="BC919">
            <v>1.0000002958965923</v>
          </cell>
          <cell r="BU919" t="str">
            <v>MT</v>
          </cell>
          <cell r="BV919" t="str">
            <v>1980-1992</v>
          </cell>
          <cell r="BW919" t="str">
            <v>Electric Storage - Inside Conditioned Space</v>
          </cell>
          <cell r="BY919">
            <v>2130.886</v>
          </cell>
          <cell r="BZ919" t="str">
            <v>le55</v>
          </cell>
          <cell r="CF919" t="str">
            <v>Conditioned</v>
          </cell>
          <cell r="CG919">
            <v>2079.9929999999999</v>
          </cell>
          <cell r="CH919" t="str">
            <v>WA</v>
          </cell>
          <cell r="CI919" t="str">
            <v>Side-by-Side w/ TTD Ice</v>
          </cell>
          <cell r="CJ919">
            <v>58239.803999999996</v>
          </cell>
          <cell r="CK919" t="b">
            <v>0</v>
          </cell>
          <cell r="CZ919">
            <v>1192.4649999999999</v>
          </cell>
          <cell r="DA919" t="str">
            <v>ID</v>
          </cell>
          <cell r="DC919" t="str">
            <v>Horizontal Axis</v>
          </cell>
          <cell r="DG919" t="str">
            <v>Electric</v>
          </cell>
          <cell r="DH919">
            <v>2130.886</v>
          </cell>
          <cell r="DI919" t="str">
            <v>MT</v>
          </cell>
          <cell r="DL919" t="str">
            <v>Electric</v>
          </cell>
          <cell r="DM919" t="str">
            <v>Electric</v>
          </cell>
          <cell r="DN919">
            <v>3785.7640000000001</v>
          </cell>
          <cell r="DO919" t="str">
            <v>ID</v>
          </cell>
          <cell r="DS919">
            <v>1524.7619999999999</v>
          </cell>
          <cell r="DT919" t="str">
            <v>WA</v>
          </cell>
          <cell r="DU919" t="str">
            <v>lt32</v>
          </cell>
          <cell r="DX919" t="b">
            <v>0</v>
          </cell>
          <cell r="DY919">
            <v>1464.694</v>
          </cell>
          <cell r="DZ919" t="str">
            <v>WA</v>
          </cell>
          <cell r="EC919" t="str">
            <v>Laptop</v>
          </cell>
          <cell r="ED919">
            <v>2003.7159999999999</v>
          </cell>
          <cell r="EE919" t="str">
            <v>WA</v>
          </cell>
          <cell r="EH919" t="str">
            <v>le20</v>
          </cell>
          <cell r="EI919">
            <v>2079.9929999999999</v>
          </cell>
          <cell r="EJ919" t="str">
            <v>WA</v>
          </cell>
          <cell r="ES919">
            <v>1904.288</v>
          </cell>
          <cell r="ET919" t="str">
            <v>WA</v>
          </cell>
          <cell r="EZ919" t="str">
            <v>WA</v>
          </cell>
          <cell r="FA919" t="str">
            <v>Living Room/Family Room</v>
          </cell>
          <cell r="FB919">
            <v>160100.00999999998</v>
          </cell>
          <cell r="FC919">
            <v>407111.45399999997</v>
          </cell>
          <cell r="FI919" t="str">
            <v>WA</v>
          </cell>
          <cell r="FJ919" t="str">
            <v>Living Room/Family Room</v>
          </cell>
          <cell r="FK919" t="str">
            <v>EISAnqnx</v>
          </cell>
          <cell r="FL919">
            <v>58587.759999999995</v>
          </cell>
          <cell r="FS919" t="str">
            <v>WA</v>
          </cell>
          <cell r="FT919" t="str">
            <v>EISAnqnx</v>
          </cell>
          <cell r="FV919">
            <v>274457.15999999997</v>
          </cell>
          <cell r="GD919" t="str">
            <v>OR</v>
          </cell>
          <cell r="GE919">
            <v>2514186.8280000002</v>
          </cell>
          <cell r="GF919">
            <v>2167458.048</v>
          </cell>
          <cell r="GI919">
            <v>1</v>
          </cell>
          <cell r="GJ919">
            <v>1</v>
          </cell>
          <cell r="GK919" t="str">
            <v>OR</v>
          </cell>
          <cell r="GL919">
            <v>1612.692</v>
          </cell>
          <cell r="GM919" t="str">
            <v>Pre 1980</v>
          </cell>
          <cell r="GN919">
            <v>-1</v>
          </cell>
          <cell r="GQ919">
            <v>8121234.6908999998</v>
          </cell>
          <cell r="GR919">
            <v>167534.50842</v>
          </cell>
          <cell r="GU919" t="str">
            <v>Natural Gas FAF</v>
          </cell>
          <cell r="GX919" t="str">
            <v>None</v>
          </cell>
          <cell r="GY919" t="str">
            <v>MT</v>
          </cell>
          <cell r="GZ919">
            <v>2130.88647460938</v>
          </cell>
        </row>
        <row r="920">
          <cell r="AD920" t="str">
            <v>ID</v>
          </cell>
          <cell r="AH920" t="str">
            <v>ID</v>
          </cell>
          <cell r="AI920" t="str">
            <v>1993-2006</v>
          </cell>
          <cell r="AJ920">
            <v>1192.4649999999999</v>
          </cell>
          <cell r="AK920" t="b">
            <v>1</v>
          </cell>
          <cell r="AN920" t="str">
            <v>WA</v>
          </cell>
          <cell r="AO920" t="str">
            <v>Wood</v>
          </cell>
          <cell r="AP920" t="str">
            <v>Pre 1980</v>
          </cell>
          <cell r="AQ920" t="str">
            <v>Basement</v>
          </cell>
          <cell r="AR920">
            <v>1524.76245117188</v>
          </cell>
          <cell r="AU920" t="str">
            <v>No</v>
          </cell>
          <cell r="AV920" t="b">
            <v>0</v>
          </cell>
          <cell r="AX920">
            <v>4940230.3417968908</v>
          </cell>
          <cell r="AY920" t="b">
            <v>0</v>
          </cell>
          <cell r="AZ920">
            <v>1422100.1953344774</v>
          </cell>
          <cell r="BA920" t="str">
            <v/>
          </cell>
          <cell r="BB920" t="str">
            <v/>
          </cell>
          <cell r="BC920">
            <v>1.0000002958965923</v>
          </cell>
          <cell r="BU920" t="str">
            <v>OR</v>
          </cell>
          <cell r="BV920" t="str">
            <v>Pre 1980</v>
          </cell>
          <cell r="BW920" t="str">
            <v>Electric Storage - Inside Conditioned Space</v>
          </cell>
          <cell r="BY920">
            <v>1612.692</v>
          </cell>
          <cell r="BZ920" t="str">
            <v>le55</v>
          </cell>
          <cell r="CF920" t="str">
            <v>Conditioned</v>
          </cell>
          <cell r="CG920">
            <v>1904.288</v>
          </cell>
          <cell r="CH920" t="str">
            <v>WA</v>
          </cell>
          <cell r="CI920" t="str">
            <v>Side-by-Side w/ TTD Ice</v>
          </cell>
          <cell r="CJ920">
            <v>41894.336000000003</v>
          </cell>
          <cell r="CK920" t="b">
            <v>0</v>
          </cell>
          <cell r="CZ920">
            <v>1144.6790000000001</v>
          </cell>
          <cell r="DA920" t="str">
            <v>MT</v>
          </cell>
          <cell r="DC920" t="str">
            <v>Vertical Axis</v>
          </cell>
          <cell r="DG920" t="str">
            <v>Electric</v>
          </cell>
          <cell r="DH920">
            <v>1192.4649999999999</v>
          </cell>
          <cell r="DI920" t="str">
            <v>ID</v>
          </cell>
          <cell r="DL920" t="str">
            <v>Electric</v>
          </cell>
          <cell r="DM920" t="str">
            <v>Electric</v>
          </cell>
          <cell r="DN920">
            <v>1144.6790000000001</v>
          </cell>
          <cell r="DO920" t="str">
            <v>MT</v>
          </cell>
          <cell r="DS920">
            <v>2003.7159999999999</v>
          </cell>
          <cell r="DT920" t="str">
            <v>WA</v>
          </cell>
          <cell r="DU920" t="str">
            <v>lt32</v>
          </cell>
          <cell r="DX920" t="b">
            <v>0</v>
          </cell>
          <cell r="DY920">
            <v>1464.694</v>
          </cell>
          <cell r="DZ920" t="str">
            <v>WA</v>
          </cell>
          <cell r="EC920" t="str">
            <v>Desktop</v>
          </cell>
          <cell r="ED920">
            <v>2003.7159999999999</v>
          </cell>
          <cell r="EE920" t="str">
            <v>WA</v>
          </cell>
          <cell r="EH920" t="str">
            <v>le20</v>
          </cell>
          <cell r="EI920">
            <v>3785.7640000000001</v>
          </cell>
          <cell r="EJ920" t="str">
            <v>ID</v>
          </cell>
          <cell r="ES920">
            <v>1925.059</v>
          </cell>
          <cell r="ET920" t="str">
            <v>OR</v>
          </cell>
          <cell r="EZ920" t="str">
            <v>WA</v>
          </cell>
          <cell r="FA920" t="str">
            <v>Other</v>
          </cell>
          <cell r="FB920">
            <v>869114.34</v>
          </cell>
          <cell r="FC920">
            <v>1492741.9979999999</v>
          </cell>
          <cell r="FI920" t="str">
            <v>WA</v>
          </cell>
          <cell r="FJ920" t="str">
            <v>Other</v>
          </cell>
          <cell r="FK920" t="str">
            <v>EISAnqnx</v>
          </cell>
          <cell r="FL920">
            <v>175763.28</v>
          </cell>
          <cell r="FS920" t="str">
            <v>WA</v>
          </cell>
          <cell r="FT920" t="str">
            <v>EISAq</v>
          </cell>
          <cell r="FV920">
            <v>1004818.1579999999</v>
          </cell>
          <cell r="GD920" t="str">
            <v>ID</v>
          </cell>
          <cell r="GE920">
            <v>20050106.509999998</v>
          </cell>
          <cell r="GF920">
            <v>10171726.449999999</v>
          </cell>
          <cell r="GI920">
            <v>3</v>
          </cell>
          <cell r="GJ920">
            <v>2</v>
          </cell>
          <cell r="GK920" t="str">
            <v>ID</v>
          </cell>
          <cell r="GL920">
            <v>1192.4649999999999</v>
          </cell>
          <cell r="GM920" t="str">
            <v>1993-2006</v>
          </cell>
          <cell r="GN920">
            <v>-1</v>
          </cell>
          <cell r="GQ920">
            <v>9757895.7813300006</v>
          </cell>
          <cell r="GR920">
            <v>834808.97254999995</v>
          </cell>
          <cell r="GU920" t="str">
            <v>Natural Gas Other</v>
          </cell>
          <cell r="GX920" t="str">
            <v>Wood</v>
          </cell>
          <cell r="GY920" t="str">
            <v>MT</v>
          </cell>
          <cell r="GZ920">
            <v>2130.88647460938</v>
          </cell>
        </row>
        <row r="921">
          <cell r="AD921" t="str">
            <v>WA</v>
          </cell>
          <cell r="AH921" t="str">
            <v>WA</v>
          </cell>
          <cell r="AI921" t="str">
            <v>Pre 1980</v>
          </cell>
          <cell r="AJ921">
            <v>1904.288</v>
          </cell>
          <cell r="AK921" t="b">
            <v>1</v>
          </cell>
          <cell r="AN921" t="str">
            <v>WA</v>
          </cell>
          <cell r="AO921" t="str">
            <v>Wood</v>
          </cell>
          <cell r="AP921" t="str">
            <v>Pre 1980</v>
          </cell>
          <cell r="AQ921" t="str">
            <v>Basement</v>
          </cell>
          <cell r="AR921">
            <v>1524.76245117188</v>
          </cell>
          <cell r="AU921" t="str">
            <v>No</v>
          </cell>
          <cell r="AV921" t="b">
            <v>0</v>
          </cell>
          <cell r="AX921">
            <v>4940230.3417968908</v>
          </cell>
          <cell r="AY921" t="b">
            <v>0</v>
          </cell>
          <cell r="AZ921">
            <v>1422100.1953344774</v>
          </cell>
          <cell r="BA921" t="str">
            <v/>
          </cell>
          <cell r="BB921" t="str">
            <v/>
          </cell>
          <cell r="BC921">
            <v>1.0000002958965923</v>
          </cell>
          <cell r="BU921" t="str">
            <v>MT</v>
          </cell>
          <cell r="BV921" t="str">
            <v>1993-2006</v>
          </cell>
          <cell r="BW921" t="str">
            <v>Gas Storage Inside Conditioned Space</v>
          </cell>
          <cell r="BY921">
            <v>1144.6790000000001</v>
          </cell>
          <cell r="BZ921" t="str">
            <v>le55</v>
          </cell>
          <cell r="CF921" t="str">
            <v>Conditioned</v>
          </cell>
          <cell r="CG921">
            <v>1192.4649999999999</v>
          </cell>
          <cell r="CH921" t="str">
            <v>ID</v>
          </cell>
          <cell r="CI921" t="str">
            <v>Refrigerator Only</v>
          </cell>
          <cell r="CJ921">
            <v>28619.159999999996</v>
          </cell>
          <cell r="CK921" t="b">
            <v>0</v>
          </cell>
          <cell r="CZ921">
            <v>8559.1039999999994</v>
          </cell>
          <cell r="DA921" t="str">
            <v>OR</v>
          </cell>
          <cell r="DC921" t="str">
            <v>Vertical Axis</v>
          </cell>
          <cell r="DG921" t="str">
            <v>Electric</v>
          </cell>
          <cell r="DH921">
            <v>1904.288</v>
          </cell>
          <cell r="DI921" t="str">
            <v>WA</v>
          </cell>
          <cell r="DL921" t="str">
            <v>Gas</v>
          </cell>
          <cell r="DM921" t="str">
            <v>Gas</v>
          </cell>
          <cell r="DN921">
            <v>3785.7640000000001</v>
          </cell>
          <cell r="DO921" t="str">
            <v>ID</v>
          </cell>
          <cell r="DS921">
            <v>2003.7159999999999</v>
          </cell>
          <cell r="DT921" t="str">
            <v>WA</v>
          </cell>
          <cell r="DU921" t="str">
            <v>gt46</v>
          </cell>
          <cell r="DX921" t="b">
            <v>0</v>
          </cell>
          <cell r="DY921">
            <v>1464.694</v>
          </cell>
          <cell r="DZ921" t="str">
            <v>WA</v>
          </cell>
          <cell r="EC921" t="str">
            <v>Desktop</v>
          </cell>
          <cell r="ED921">
            <v>2003.7159999999999</v>
          </cell>
          <cell r="EE921" t="str">
            <v>WA</v>
          </cell>
          <cell r="EH921" t="str">
            <v>gt20</v>
          </cell>
          <cell r="EI921">
            <v>2130.886</v>
          </cell>
          <cell r="EJ921" t="str">
            <v>MT</v>
          </cell>
          <cell r="ES921">
            <v>2079.9929999999999</v>
          </cell>
          <cell r="ET921" t="str">
            <v>WA</v>
          </cell>
          <cell r="EZ921" t="str">
            <v>WA</v>
          </cell>
          <cell r="FA921" t="str">
            <v>Bathroom</v>
          </cell>
          <cell r="FB921">
            <v>621151.96</v>
          </cell>
          <cell r="FC921">
            <v>340631.72</v>
          </cell>
          <cell r="FI921" t="str">
            <v>WA</v>
          </cell>
          <cell r="FJ921" t="str">
            <v>Other</v>
          </cell>
          <cell r="FK921" t="str">
            <v>EISAq</v>
          </cell>
          <cell r="FL921">
            <v>87881.64</v>
          </cell>
          <cell r="FS921" t="str">
            <v>WA</v>
          </cell>
          <cell r="FT921" t="str">
            <v>EISAx</v>
          </cell>
          <cell r="FV921">
            <v>160100.00999999998</v>
          </cell>
          <cell r="GD921" t="str">
            <v>WA</v>
          </cell>
          <cell r="GE921">
            <v>5295824.9280000003</v>
          </cell>
          <cell r="GF921">
            <v>3669562.9759999998</v>
          </cell>
          <cell r="GI921">
            <v>1</v>
          </cell>
          <cell r="GJ921">
            <v>3</v>
          </cell>
          <cell r="GK921" t="str">
            <v>WA</v>
          </cell>
          <cell r="GL921">
            <v>1904.288</v>
          </cell>
          <cell r="GM921" t="str">
            <v>Pre 1980</v>
          </cell>
          <cell r="GN921">
            <v>-1</v>
          </cell>
          <cell r="GQ921">
            <v>11185448.748736</v>
          </cell>
          <cell r="GR921">
            <v>2427085.5146560003</v>
          </cell>
          <cell r="GU921" t="str">
            <v>Heat Pump (Central System)</v>
          </cell>
          <cell r="GX921" t="str">
            <v>Propane/LP</v>
          </cell>
          <cell r="GY921" t="str">
            <v>WA</v>
          </cell>
          <cell r="GZ921">
            <v>1904.28771972656</v>
          </cell>
        </row>
        <row r="922">
          <cell r="AD922" t="str">
            <v>ID</v>
          </cell>
          <cell r="AH922" t="str">
            <v>ID</v>
          </cell>
          <cell r="AI922" t="str">
            <v>Pre 1980</v>
          </cell>
          <cell r="AJ922">
            <v>1192.4649999999999</v>
          </cell>
          <cell r="AK922" t="b">
            <v>1</v>
          </cell>
          <cell r="AN922" t="str">
            <v>WA</v>
          </cell>
          <cell r="AO922" t="str">
            <v>Natural Gas Other</v>
          </cell>
          <cell r="AP922" t="str">
            <v>Pre 1980</v>
          </cell>
          <cell r="AQ922" t="str">
            <v>Crawlspace</v>
          </cell>
          <cell r="AR922">
            <v>1524.76245117188</v>
          </cell>
          <cell r="AU922" t="str">
            <v>No</v>
          </cell>
          <cell r="AV922" t="b">
            <v>1</v>
          </cell>
          <cell r="AX922">
            <v>2637839.0405273526</v>
          </cell>
          <cell r="AY922" t="b">
            <v>0</v>
          </cell>
          <cell r="AZ922">
            <v>1021972.0328979526</v>
          </cell>
          <cell r="BA922">
            <v>1</v>
          </cell>
          <cell r="BB922">
            <v>1524.76245117188</v>
          </cell>
          <cell r="BC922">
            <v>1.0000002958965923</v>
          </cell>
          <cell r="BU922" t="str">
            <v>ID</v>
          </cell>
          <cell r="BV922" t="str">
            <v>1993-2006</v>
          </cell>
          <cell r="BW922" t="str">
            <v>Gas Storage Outside Conditioned Space</v>
          </cell>
          <cell r="BY922">
            <v>3785.7640000000001</v>
          </cell>
          <cell r="BZ922" t="str">
            <v>le55</v>
          </cell>
          <cell r="CF922" t="str">
            <v>Conditioned</v>
          </cell>
          <cell r="CG922">
            <v>1192.4649999999999</v>
          </cell>
          <cell r="CH922" t="str">
            <v>ID</v>
          </cell>
          <cell r="CI922" t="str">
            <v>Side-by-Side w/o TTD Ice</v>
          </cell>
          <cell r="CJ922">
            <v>28619.159999999996</v>
          </cell>
          <cell r="CK922" t="b">
            <v>0</v>
          </cell>
          <cell r="CZ922">
            <v>1925.059</v>
          </cell>
          <cell r="DA922" t="str">
            <v>OR</v>
          </cell>
          <cell r="DC922" t="str">
            <v>Horizontal Axis</v>
          </cell>
          <cell r="DG922" t="str">
            <v>Electric</v>
          </cell>
          <cell r="DH922">
            <v>1192.4649999999999</v>
          </cell>
          <cell r="DI922" t="str">
            <v>ID</v>
          </cell>
          <cell r="DL922" t="str">
            <v>Gas</v>
          </cell>
          <cell r="DM922" t="str">
            <v>Gas</v>
          </cell>
          <cell r="DN922">
            <v>1144.6790000000001</v>
          </cell>
          <cell r="DO922" t="str">
            <v>MT</v>
          </cell>
          <cell r="DS922">
            <v>2003.7159999999999</v>
          </cell>
          <cell r="DT922" t="str">
            <v>WA</v>
          </cell>
          <cell r="DU922" t="str">
            <v>32to46</v>
          </cell>
          <cell r="DX922" t="b">
            <v>0</v>
          </cell>
          <cell r="DY922">
            <v>1150.8789999999999</v>
          </cell>
          <cell r="DZ922" t="str">
            <v>WA</v>
          </cell>
          <cell r="EC922" t="str">
            <v>Desktop</v>
          </cell>
          <cell r="ED922">
            <v>1464.694</v>
          </cell>
          <cell r="EE922" t="str">
            <v>WA</v>
          </cell>
          <cell r="EH922" t="str">
            <v>gt20</v>
          </cell>
          <cell r="EI922">
            <v>2130.886</v>
          </cell>
          <cell r="EJ922" t="str">
            <v>MT</v>
          </cell>
          <cell r="ES922">
            <v>3785.7640000000001</v>
          </cell>
          <cell r="ET922" t="str">
            <v>ID</v>
          </cell>
          <cell r="EZ922" t="str">
            <v>WA</v>
          </cell>
          <cell r="FA922" t="str">
            <v>Bedrooms</v>
          </cell>
          <cell r="FB922">
            <v>240445.91999999998</v>
          </cell>
          <cell r="FC922">
            <v>1021895.1599999999</v>
          </cell>
          <cell r="FI922" t="str">
            <v>WA</v>
          </cell>
          <cell r="FJ922" t="str">
            <v>Bathroom</v>
          </cell>
          <cell r="FK922" t="str">
            <v>EISAnqnx</v>
          </cell>
          <cell r="FL922">
            <v>2180856.9200000004</v>
          </cell>
          <cell r="FS922" t="str">
            <v>OR</v>
          </cell>
          <cell r="FT922" t="str">
            <v>EISAnqnx</v>
          </cell>
          <cell r="FV922">
            <v>10641752.83</v>
          </cell>
          <cell r="GD922" t="str">
            <v>ID</v>
          </cell>
          <cell r="GE922">
            <v>5465067.0949999997</v>
          </cell>
          <cell r="GF922">
            <v>3162417.1799999997</v>
          </cell>
          <cell r="GI922">
            <v>2</v>
          </cell>
          <cell r="GJ922">
            <v>2</v>
          </cell>
          <cell r="GK922" t="str">
            <v>ID</v>
          </cell>
          <cell r="GL922">
            <v>1192.4649999999999</v>
          </cell>
          <cell r="GM922" t="str">
            <v>Pre 1980</v>
          </cell>
          <cell r="GN922">
            <v>0</v>
          </cell>
          <cell r="GQ922">
            <v>7856829.919449999</v>
          </cell>
          <cell r="GR922">
            <v>1103754.5474874999</v>
          </cell>
          <cell r="GU922" t="str">
            <v>Baseboard/Wall/Radiant</v>
          </cell>
          <cell r="GX922" t="str">
            <v>Baseboard/Wall/Radiant</v>
          </cell>
          <cell r="GY922" t="str">
            <v>ID</v>
          </cell>
          <cell r="GZ922">
            <v>3785.76440429688</v>
          </cell>
        </row>
        <row r="923">
          <cell r="AD923" t="str">
            <v>MT</v>
          </cell>
          <cell r="AH923" t="str">
            <v>MT</v>
          </cell>
          <cell r="AI923" t="str">
            <v>1980-1992</v>
          </cell>
          <cell r="AJ923">
            <v>2130.886</v>
          </cell>
          <cell r="AK923" t="b">
            <v>1</v>
          </cell>
          <cell r="AN923" t="str">
            <v>WA</v>
          </cell>
          <cell r="AO923" t="str">
            <v>Heat Pump (Central System)</v>
          </cell>
          <cell r="AP923" t="str">
            <v>1980-1992</v>
          </cell>
          <cell r="AQ923" t="str">
            <v>Crawlspace</v>
          </cell>
          <cell r="AR923">
            <v>2003.71557617188</v>
          </cell>
          <cell r="AU923" t="str">
            <v>No</v>
          </cell>
          <cell r="AV923" t="b">
            <v>1</v>
          </cell>
          <cell r="AX923">
            <v>3871178.4931640723</v>
          </cell>
          <cell r="AY923" t="b">
            <v>0</v>
          </cell>
          <cell r="AZ923">
            <v>887041.87999792711</v>
          </cell>
          <cell r="BA923">
            <v>1</v>
          </cell>
          <cell r="BB923">
            <v>2003.71557617188</v>
          </cell>
          <cell r="BC923">
            <v>0.99999978847894622</v>
          </cell>
          <cell r="BU923" t="str">
            <v>MT</v>
          </cell>
          <cell r="BV923" t="str">
            <v>Pre 1980</v>
          </cell>
          <cell r="BW923" t="str">
            <v>Electric Storage - Inside Conditioned Space</v>
          </cell>
          <cell r="BY923">
            <v>1144.6790000000001</v>
          </cell>
          <cell r="BZ923" t="str">
            <v>le55</v>
          </cell>
          <cell r="CF923" t="str">
            <v>Conditioned</v>
          </cell>
          <cell r="CG923">
            <v>2130.886</v>
          </cell>
          <cell r="CH923" t="str">
            <v>MT</v>
          </cell>
          <cell r="CI923" t="str">
            <v>Side-by-Side w/ TTD Ice</v>
          </cell>
          <cell r="CJ923">
            <v>63926.58</v>
          </cell>
          <cell r="CK923" t="b">
            <v>0</v>
          </cell>
          <cell r="CZ923">
            <v>1144.6790000000001</v>
          </cell>
          <cell r="DA923" t="str">
            <v>MT</v>
          </cell>
          <cell r="DC923" t="str">
            <v>Vertical Axis</v>
          </cell>
          <cell r="DG923" t="str">
            <v>Gas</v>
          </cell>
          <cell r="DH923">
            <v>1144.6790000000001</v>
          </cell>
          <cell r="DI923" t="str">
            <v>MT</v>
          </cell>
          <cell r="DL923" t="str">
            <v>Electric</v>
          </cell>
          <cell r="DM923" t="str">
            <v>Electric</v>
          </cell>
          <cell r="DN923">
            <v>8264.9449999999997</v>
          </cell>
          <cell r="DO923" t="str">
            <v>OR</v>
          </cell>
          <cell r="DS923">
            <v>2003.7159999999999</v>
          </cell>
          <cell r="DT923" t="str">
            <v>WA</v>
          </cell>
          <cell r="DU923" t="str">
            <v>lt32</v>
          </cell>
          <cell r="DX923" t="b">
            <v>0</v>
          </cell>
          <cell r="DY923">
            <v>1150.8789999999999</v>
          </cell>
          <cell r="DZ923" t="str">
            <v>WA</v>
          </cell>
          <cell r="EC923" t="str">
            <v>Laptop</v>
          </cell>
          <cell r="ED923">
            <v>1464.694</v>
          </cell>
          <cell r="EE923" t="str">
            <v>WA</v>
          </cell>
          <cell r="EH923" t="str">
            <v>le20</v>
          </cell>
          <cell r="EI923">
            <v>1192.4649999999999</v>
          </cell>
          <cell r="EJ923" t="str">
            <v>ID</v>
          </cell>
          <cell r="ES923">
            <v>2079.9929999999999</v>
          </cell>
          <cell r="ET923" t="str">
            <v>WA</v>
          </cell>
          <cell r="EZ923" t="str">
            <v>WA</v>
          </cell>
          <cell r="FA923" t="str">
            <v>Exterior</v>
          </cell>
          <cell r="FB923">
            <v>781449.24</v>
          </cell>
          <cell r="FC923">
            <v>3807060.4</v>
          </cell>
          <cell r="FI923" t="str">
            <v>WA</v>
          </cell>
          <cell r="FJ923" t="str">
            <v>Bedrooms</v>
          </cell>
          <cell r="FK923" t="str">
            <v>EISAnqnx</v>
          </cell>
          <cell r="FL923">
            <v>3667804.8200000003</v>
          </cell>
          <cell r="FS923" t="str">
            <v>OR</v>
          </cell>
          <cell r="FT923" t="str">
            <v>EISAq</v>
          </cell>
          <cell r="FV923">
            <v>4256701.1320000002</v>
          </cell>
          <cell r="GD923" t="str">
            <v>MT</v>
          </cell>
          <cell r="GE923">
            <v>1274269.828</v>
          </cell>
          <cell r="GF923">
            <v>1389337.672</v>
          </cell>
          <cell r="GI923">
            <v>3</v>
          </cell>
          <cell r="GJ923">
            <v>1</v>
          </cell>
          <cell r="GK923" t="str">
            <v>MT</v>
          </cell>
          <cell r="GL923">
            <v>2130.886</v>
          </cell>
          <cell r="GM923" t="str">
            <v>1980-1992</v>
          </cell>
          <cell r="GN923">
            <v>0</v>
          </cell>
          <cell r="GQ923">
            <v>19927353.33405</v>
          </cell>
          <cell r="GR923">
            <v>980186.25113999995</v>
          </cell>
          <cell r="GU923" t="str">
            <v>Natural Gas FAF</v>
          </cell>
          <cell r="GX923" t="str">
            <v>None</v>
          </cell>
          <cell r="GY923" t="str">
            <v>ID</v>
          </cell>
          <cell r="GZ923">
            <v>3785.76440429688</v>
          </cell>
        </row>
        <row r="924">
          <cell r="AD924" t="str">
            <v>WA</v>
          </cell>
          <cell r="AH924" t="str">
            <v>WA</v>
          </cell>
          <cell r="AI924" t="str">
            <v>Pre 1980</v>
          </cell>
          <cell r="AJ924">
            <v>1904.288</v>
          </cell>
          <cell r="AK924" t="b">
            <v>1</v>
          </cell>
          <cell r="AN924" t="str">
            <v>WA</v>
          </cell>
          <cell r="AO924" t="str">
            <v>Heat Pump (Central System)</v>
          </cell>
          <cell r="AP924" t="str">
            <v>1993-2006</v>
          </cell>
          <cell r="AQ924" t="str">
            <v>Crawlspace</v>
          </cell>
          <cell r="AR924">
            <v>1150.87915039063</v>
          </cell>
          <cell r="AU924" t="str">
            <v>No</v>
          </cell>
          <cell r="AV924" t="b">
            <v>1</v>
          </cell>
          <cell r="AX924">
            <v>2052017.5251464932</v>
          </cell>
          <cell r="AY924" t="b">
            <v>0</v>
          </cell>
          <cell r="AZ924">
            <v>439484.4948409443</v>
          </cell>
          <cell r="BA924">
            <v>1</v>
          </cell>
          <cell r="BB924">
            <v>1150.87915039063</v>
          </cell>
          <cell r="BC924">
            <v>1.00000013067458</v>
          </cell>
          <cell r="BU924" t="str">
            <v>ID</v>
          </cell>
          <cell r="BV924" t="str">
            <v>1993-2006</v>
          </cell>
          <cell r="BW924" t="str">
            <v>Gas Storage Inside Conditioned Space</v>
          </cell>
          <cell r="BY924">
            <v>3785.7640000000001</v>
          </cell>
          <cell r="BZ924" t="str">
            <v>le55</v>
          </cell>
          <cell r="CF924" t="str">
            <v>Conditioned</v>
          </cell>
          <cell r="CG924">
            <v>1904.288</v>
          </cell>
          <cell r="CH924" t="str">
            <v>WA</v>
          </cell>
          <cell r="CI924" t="str">
            <v>Side-by-Side w/ TTD Ice</v>
          </cell>
          <cell r="CJ924">
            <v>49511.487999999998</v>
          </cell>
          <cell r="CK924" t="b">
            <v>0</v>
          </cell>
          <cell r="CZ924">
            <v>3785.7640000000001</v>
          </cell>
          <cell r="DA924" t="str">
            <v>ID</v>
          </cell>
          <cell r="DC924" t="str">
            <v>Vertical Axis</v>
          </cell>
          <cell r="DG924" t="str">
            <v>Electric</v>
          </cell>
          <cell r="DH924">
            <v>8559.1039999999994</v>
          </cell>
          <cell r="DI924" t="str">
            <v>OR</v>
          </cell>
          <cell r="DL924" t="str">
            <v>Electric</v>
          </cell>
          <cell r="DM924" t="str">
            <v>Electric</v>
          </cell>
          <cell r="DN924">
            <v>3785.7640000000001</v>
          </cell>
          <cell r="DO924" t="str">
            <v>ID</v>
          </cell>
          <cell r="DS924">
            <v>1524.7619999999999</v>
          </cell>
          <cell r="DT924" t="str">
            <v>WA</v>
          </cell>
          <cell r="DU924" t="str">
            <v>lt32</v>
          </cell>
          <cell r="DX924" t="b">
            <v>0</v>
          </cell>
          <cell r="DY924">
            <v>1150.8789999999999</v>
          </cell>
          <cell r="DZ924" t="str">
            <v>WA</v>
          </cell>
          <cell r="EC924" t="str">
            <v>Desktop</v>
          </cell>
          <cell r="ED924">
            <v>1464.694</v>
          </cell>
          <cell r="EE924" t="str">
            <v>WA</v>
          </cell>
          <cell r="EH924" t="str">
            <v>le20</v>
          </cell>
          <cell r="EI924">
            <v>4360.1880000000001</v>
          </cell>
          <cell r="EJ924" t="str">
            <v>WA</v>
          </cell>
          <cell r="ES924">
            <v>2130.886</v>
          </cell>
          <cell r="ET924" t="str">
            <v>MT</v>
          </cell>
          <cell r="EZ924" t="str">
            <v>WA</v>
          </cell>
          <cell r="FA924" t="str">
            <v>Kitchen</v>
          </cell>
          <cell r="FB924">
            <v>180334.44</v>
          </cell>
          <cell r="FC924">
            <v>430798.94</v>
          </cell>
          <cell r="FI924" t="str">
            <v>WA</v>
          </cell>
          <cell r="FJ924" t="str">
            <v>Bedrooms</v>
          </cell>
          <cell r="FK924" t="str">
            <v>EISAq</v>
          </cell>
          <cell r="FL924">
            <v>109042.84600000001</v>
          </cell>
          <cell r="FS924" t="str">
            <v>OR</v>
          </cell>
          <cell r="FT924" t="str">
            <v>EISAx</v>
          </cell>
          <cell r="FV924">
            <v>3362377.93</v>
          </cell>
          <cell r="GD924" t="str">
            <v>WA</v>
          </cell>
          <cell r="GE924">
            <v>2831676.2560000001</v>
          </cell>
          <cell r="GF924">
            <v>2685046.08</v>
          </cell>
          <cell r="GI924">
            <v>1</v>
          </cell>
          <cell r="GJ924">
            <v>3</v>
          </cell>
          <cell r="GK924" t="str">
            <v>WA</v>
          </cell>
          <cell r="GL924">
            <v>1904.288</v>
          </cell>
          <cell r="GM924" t="str">
            <v>Pre 1980</v>
          </cell>
          <cell r="GN924">
            <v>0</v>
          </cell>
          <cell r="GQ924">
            <v>11185448.748736</v>
          </cell>
          <cell r="GR924">
            <v>2427085.5146560003</v>
          </cell>
          <cell r="GU924" t="str">
            <v>Natural Gas Other</v>
          </cell>
          <cell r="GX924" t="str">
            <v>Baseboard/Wall/Radiant</v>
          </cell>
          <cell r="GY924" t="str">
            <v>OR</v>
          </cell>
          <cell r="GZ924">
            <v>8559.103515625</v>
          </cell>
        </row>
        <row r="925">
          <cell r="AD925" t="str">
            <v>MT</v>
          </cell>
          <cell r="AH925" t="str">
            <v>MT</v>
          </cell>
          <cell r="AI925" t="str">
            <v>Pre 1980</v>
          </cell>
          <cell r="AJ925">
            <v>1144.6790000000001</v>
          </cell>
          <cell r="AK925" t="b">
            <v>1</v>
          </cell>
          <cell r="AN925" t="str">
            <v>WA</v>
          </cell>
          <cell r="AO925" t="str">
            <v>Heat Pump (Central System)</v>
          </cell>
          <cell r="AP925" t="str">
            <v>1980-1992</v>
          </cell>
          <cell r="AQ925" t="str">
            <v>Crawlspace</v>
          </cell>
          <cell r="AR925">
            <v>4956.49267578125</v>
          </cell>
          <cell r="AU925" t="str">
            <v>No</v>
          </cell>
          <cell r="AV925" t="b">
            <v>0</v>
          </cell>
          <cell r="AX925">
            <v>13888092.477539062</v>
          </cell>
          <cell r="AY925" t="b">
            <v>0</v>
          </cell>
          <cell r="AZ925">
            <v>3426097.7451987793</v>
          </cell>
          <cell r="BA925" t="str">
            <v/>
          </cell>
          <cell r="BB925" t="str">
            <v/>
          </cell>
          <cell r="BC925">
            <v>0.99999993458706582</v>
          </cell>
          <cell r="BU925" t="str">
            <v>MT</v>
          </cell>
          <cell r="BV925" t="str">
            <v>1993-2006</v>
          </cell>
          <cell r="BW925" t="str">
            <v>Gas Storage Inside Conditioned Space</v>
          </cell>
          <cell r="BY925">
            <v>1144.6790000000001</v>
          </cell>
          <cell r="BZ925" t="str">
            <v>le55</v>
          </cell>
          <cell r="CF925" t="str">
            <v>Conditioned</v>
          </cell>
          <cell r="CG925">
            <v>1925.059</v>
          </cell>
          <cell r="CH925" t="str">
            <v>OR</v>
          </cell>
          <cell r="CI925" t="str">
            <v>Top-Freezer w/o TTD Ice</v>
          </cell>
          <cell r="CJ925">
            <v>34651.061999999998</v>
          </cell>
          <cell r="CK925" t="b">
            <v>0</v>
          </cell>
          <cell r="CZ925">
            <v>8264.9449999999997</v>
          </cell>
          <cell r="DA925" t="str">
            <v>OR</v>
          </cell>
          <cell r="DC925" t="str">
            <v>Horizontal Axis</v>
          </cell>
          <cell r="DG925" t="str">
            <v>Electric</v>
          </cell>
          <cell r="DH925">
            <v>1925.059</v>
          </cell>
          <cell r="DI925" t="str">
            <v>OR</v>
          </cell>
          <cell r="DL925" t="str">
            <v>Electric</v>
          </cell>
          <cell r="DM925" t="str">
            <v>Electric</v>
          </cell>
          <cell r="DN925">
            <v>8559.1039999999994</v>
          </cell>
          <cell r="DO925" t="str">
            <v>OR</v>
          </cell>
          <cell r="DS925">
            <v>1524.7619999999999</v>
          </cell>
          <cell r="DT925" t="str">
            <v>WA</v>
          </cell>
          <cell r="DU925" t="str">
            <v>lt32</v>
          </cell>
          <cell r="DX925" t="b">
            <v>0</v>
          </cell>
          <cell r="DY925">
            <v>1150.8789999999999</v>
          </cell>
          <cell r="DZ925" t="str">
            <v>WA</v>
          </cell>
          <cell r="EC925" t="str">
            <v>Laptop</v>
          </cell>
          <cell r="ED925">
            <v>4956.4930000000004</v>
          </cell>
          <cell r="EE925" t="str">
            <v>WA</v>
          </cell>
          <cell r="EH925" t="str">
            <v>le20</v>
          </cell>
          <cell r="EI925">
            <v>1192.4649999999999</v>
          </cell>
          <cell r="EJ925" t="str">
            <v>ID</v>
          </cell>
          <cell r="ES925">
            <v>1612.692</v>
          </cell>
          <cell r="ET925" t="str">
            <v>OR</v>
          </cell>
          <cell r="EZ925" t="str">
            <v>WA</v>
          </cell>
          <cell r="FA925" t="str">
            <v>Living Room/Family Room</v>
          </cell>
          <cell r="FB925">
            <v>390724.62</v>
          </cell>
          <cell r="FC925">
            <v>801486.39999999991</v>
          </cell>
          <cell r="FI925" t="str">
            <v>WA</v>
          </cell>
          <cell r="FJ925" t="str">
            <v>Bedrooms</v>
          </cell>
          <cell r="FK925" t="str">
            <v>EISAx</v>
          </cell>
          <cell r="FL925">
            <v>1189558.32</v>
          </cell>
          <cell r="FS925" t="str">
            <v>WA</v>
          </cell>
          <cell r="FT925" t="str">
            <v>EISAnqnx</v>
          </cell>
          <cell r="FV925">
            <v>2431995.39</v>
          </cell>
          <cell r="GD925" t="str">
            <v>MT</v>
          </cell>
          <cell r="GE925">
            <v>3678998.3060000003</v>
          </cell>
          <cell r="GF925">
            <v>1557908.1190000002</v>
          </cell>
          <cell r="GI925">
            <v>2</v>
          </cell>
          <cell r="GJ925">
            <v>1</v>
          </cell>
          <cell r="GK925" t="str">
            <v>MT</v>
          </cell>
          <cell r="GL925">
            <v>1144.6790000000001</v>
          </cell>
          <cell r="GM925" t="str">
            <v>Pre 1980</v>
          </cell>
          <cell r="GN925">
            <v>0</v>
          </cell>
          <cell r="GQ925">
            <v>9416870.0613130014</v>
          </cell>
          <cell r="GR925">
            <v>572173.52154500003</v>
          </cell>
          <cell r="GU925" t="str">
            <v>Natural Gas Other</v>
          </cell>
          <cell r="GX925" t="str">
            <v>Natural Gas Other</v>
          </cell>
          <cell r="GY925" t="str">
            <v>OR</v>
          </cell>
          <cell r="GZ925">
            <v>8559.103515625</v>
          </cell>
        </row>
        <row r="926">
          <cell r="AD926" t="str">
            <v>MT</v>
          </cell>
          <cell r="AH926" t="str">
            <v>MT</v>
          </cell>
          <cell r="AI926" t="str">
            <v>Pre 1980</v>
          </cell>
          <cell r="AJ926">
            <v>2130.886</v>
          </cell>
          <cell r="AK926" t="b">
            <v>1</v>
          </cell>
          <cell r="AN926" t="str">
            <v>WA</v>
          </cell>
          <cell r="AO926" t="str">
            <v>Natural Gas Other</v>
          </cell>
          <cell r="AP926" t="str">
            <v>1980-1992</v>
          </cell>
          <cell r="AQ926" t="str">
            <v>Crawlspace</v>
          </cell>
          <cell r="AR926">
            <v>4956.49267578125</v>
          </cell>
          <cell r="AU926" t="str">
            <v>No</v>
          </cell>
          <cell r="AV926" t="b">
            <v>0</v>
          </cell>
          <cell r="AX926">
            <v>13888092.477539062</v>
          </cell>
          <cell r="AY926" t="b">
            <v>0</v>
          </cell>
          <cell r="AZ926">
            <v>3426097.7451987793</v>
          </cell>
          <cell r="BA926" t="str">
            <v/>
          </cell>
          <cell r="BB926" t="str">
            <v/>
          </cell>
          <cell r="BC926">
            <v>0.99999993458706582</v>
          </cell>
          <cell r="BU926" t="str">
            <v>OR</v>
          </cell>
          <cell r="BV926" t="str">
            <v>Pre 1980</v>
          </cell>
          <cell r="BW926" t="str">
            <v>Electric Storage - Inside Conditioned Space</v>
          </cell>
          <cell r="BY926">
            <v>8264.9449999999997</v>
          </cell>
          <cell r="BZ926" t="str">
            <v>le55</v>
          </cell>
          <cell r="CF926" t="str">
            <v>Conditioned</v>
          </cell>
          <cell r="CG926">
            <v>8264.9449999999997</v>
          </cell>
          <cell r="CH926" t="str">
            <v>OR</v>
          </cell>
          <cell r="CI926" t="str">
            <v>Top-Freezer w/o TTD Ice</v>
          </cell>
          <cell r="CJ926">
            <v>181828.78999999998</v>
          </cell>
          <cell r="CK926" t="b">
            <v>0</v>
          </cell>
          <cell r="CZ926">
            <v>12271.31</v>
          </cell>
          <cell r="DA926" t="str">
            <v>WA</v>
          </cell>
          <cell r="DC926" t="str">
            <v>Vertical Axis</v>
          </cell>
          <cell r="DG926" t="str">
            <v>Electric</v>
          </cell>
          <cell r="DH926">
            <v>1144.6790000000001</v>
          </cell>
          <cell r="DI926" t="str">
            <v>MT</v>
          </cell>
          <cell r="DL926" t="str">
            <v>Electric</v>
          </cell>
          <cell r="DM926" t="str">
            <v>Electric</v>
          </cell>
          <cell r="DN926">
            <v>8264.9449999999997</v>
          </cell>
          <cell r="DO926" t="str">
            <v>OR</v>
          </cell>
          <cell r="DS926">
            <v>2003.7159999999999</v>
          </cell>
          <cell r="DT926" t="str">
            <v>WA</v>
          </cell>
          <cell r="DU926" t="str">
            <v>lt32</v>
          </cell>
          <cell r="DX926" t="b">
            <v>1</v>
          </cell>
          <cell r="DY926">
            <v>1150.8789999999999</v>
          </cell>
          <cell r="DZ926" t="str">
            <v>WA</v>
          </cell>
          <cell r="EC926" t="str">
            <v>Laptop</v>
          </cell>
          <cell r="ED926">
            <v>4956.4930000000004</v>
          </cell>
          <cell r="EE926" t="str">
            <v>WA</v>
          </cell>
          <cell r="EH926" t="str">
            <v>le20</v>
          </cell>
          <cell r="EI926">
            <v>1612.692</v>
          </cell>
          <cell r="EJ926" t="str">
            <v>OR</v>
          </cell>
          <cell r="ES926">
            <v>2079.9929999999999</v>
          </cell>
          <cell r="ET926" t="str">
            <v>WA</v>
          </cell>
          <cell r="EZ926" t="str">
            <v>WA</v>
          </cell>
          <cell r="FA926" t="str">
            <v>Other</v>
          </cell>
          <cell r="FB926">
            <v>428795.22399999999</v>
          </cell>
          <cell r="FC926">
            <v>815512.41200000001</v>
          </cell>
          <cell r="FI926" t="str">
            <v>WA</v>
          </cell>
          <cell r="FJ926" t="str">
            <v>Exterior</v>
          </cell>
          <cell r="FK926" t="str">
            <v>EISAnqnx</v>
          </cell>
          <cell r="FL926">
            <v>297389.58</v>
          </cell>
          <cell r="FS926" t="str">
            <v>WA</v>
          </cell>
          <cell r="FT926" t="str">
            <v>EISAq</v>
          </cell>
          <cell r="FV926">
            <v>306477.16200000001</v>
          </cell>
          <cell r="GD926" t="str">
            <v>MT</v>
          </cell>
          <cell r="GE926">
            <v>2339712.8279999997</v>
          </cell>
          <cell r="GF926">
            <v>2105315.3679999998</v>
          </cell>
          <cell r="GI926">
            <v>3</v>
          </cell>
          <cell r="GJ926">
            <v>1</v>
          </cell>
          <cell r="GK926" t="str">
            <v>MT</v>
          </cell>
          <cell r="GL926">
            <v>2130.886</v>
          </cell>
          <cell r="GM926" t="str">
            <v>Pre 1980</v>
          </cell>
          <cell r="GN926">
            <v>0</v>
          </cell>
          <cell r="GQ926">
            <v>18386984.855028</v>
          </cell>
          <cell r="GR926">
            <v>1376328.6129699999</v>
          </cell>
          <cell r="GU926" t="str">
            <v>Baseboard/Wall/Radiant</v>
          </cell>
          <cell r="GX926" t="str">
            <v>None</v>
          </cell>
          <cell r="GY926" t="str">
            <v>WA</v>
          </cell>
          <cell r="GZ926">
            <v>2079.99340820313</v>
          </cell>
        </row>
        <row r="927">
          <cell r="AD927" t="str">
            <v>ID</v>
          </cell>
          <cell r="AH927" t="str">
            <v>ID</v>
          </cell>
          <cell r="AI927" t="str">
            <v>Post 2006</v>
          </cell>
          <cell r="AJ927">
            <v>1192.4649999999999</v>
          </cell>
          <cell r="AK927" t="b">
            <v>1</v>
          </cell>
          <cell r="AN927" t="str">
            <v>WA</v>
          </cell>
          <cell r="AO927" t="str">
            <v>Natural Gas Other</v>
          </cell>
          <cell r="AP927" t="str">
            <v>1980-1992</v>
          </cell>
          <cell r="AQ927" t="str">
            <v>Crawlspace</v>
          </cell>
          <cell r="AR927">
            <v>4956.49267578125</v>
          </cell>
          <cell r="AU927" t="str">
            <v>No</v>
          </cell>
          <cell r="AV927" t="b">
            <v>0</v>
          </cell>
          <cell r="AX927">
            <v>13888092.477539062</v>
          </cell>
          <cell r="AY927" t="b">
            <v>0</v>
          </cell>
          <cell r="AZ927">
            <v>3426097.7451987793</v>
          </cell>
          <cell r="BA927" t="str">
            <v/>
          </cell>
          <cell r="BB927" t="str">
            <v/>
          </cell>
          <cell r="BC927">
            <v>0.99999993458706582</v>
          </cell>
          <cell r="BU927" t="str">
            <v>ID</v>
          </cell>
          <cell r="BV927" t="str">
            <v>Pre 1980</v>
          </cell>
          <cell r="BW927" t="str">
            <v>Electric Storage - Inside Conditioned Space</v>
          </cell>
          <cell r="BY927">
            <v>3785.7640000000001</v>
          </cell>
          <cell r="BZ927" t="str">
            <v>le55</v>
          </cell>
          <cell r="CF927" t="str">
            <v>Conditioned</v>
          </cell>
          <cell r="CG927">
            <v>3785.7640000000001</v>
          </cell>
          <cell r="CH927" t="str">
            <v>ID</v>
          </cell>
          <cell r="CI927" t="str">
            <v>Side-by-Side w/ TTD Ice</v>
          </cell>
          <cell r="CJ927">
            <v>98429.864000000001</v>
          </cell>
          <cell r="CK927" t="b">
            <v>0</v>
          </cell>
          <cell r="CZ927">
            <v>2130.886</v>
          </cell>
          <cell r="DA927" t="str">
            <v>MT</v>
          </cell>
          <cell r="DC927" t="str">
            <v>Horizontal Axis</v>
          </cell>
          <cell r="DG927" t="str">
            <v>Electric</v>
          </cell>
          <cell r="DH927">
            <v>3785.7640000000001</v>
          </cell>
          <cell r="DI927" t="str">
            <v>ID</v>
          </cell>
          <cell r="DL927" t="str">
            <v>Electric</v>
          </cell>
          <cell r="DM927" t="str">
            <v>Electric</v>
          </cell>
          <cell r="DN927">
            <v>1144.6790000000001</v>
          </cell>
          <cell r="DO927" t="str">
            <v>MT</v>
          </cell>
          <cell r="DS927">
            <v>2003.7159999999999</v>
          </cell>
          <cell r="DT927" t="str">
            <v>WA</v>
          </cell>
          <cell r="DU927" t="str">
            <v>32to46</v>
          </cell>
          <cell r="DX927" t="b">
            <v>0</v>
          </cell>
          <cell r="DY927">
            <v>4956.4930000000004</v>
          </cell>
          <cell r="DZ927" t="str">
            <v>WA</v>
          </cell>
          <cell r="EC927" t="str">
            <v>Desktop</v>
          </cell>
          <cell r="ED927">
            <v>1464.694</v>
          </cell>
          <cell r="EE927" t="str">
            <v>WA</v>
          </cell>
          <cell r="EH927" t="str">
            <v>le20</v>
          </cell>
          <cell r="EI927">
            <v>2130.886</v>
          </cell>
          <cell r="EJ927" t="str">
            <v>MT</v>
          </cell>
          <cell r="ES927">
            <v>2079.9929999999999</v>
          </cell>
          <cell r="ET927" t="str">
            <v>WA</v>
          </cell>
          <cell r="EZ927" t="str">
            <v>WA</v>
          </cell>
          <cell r="FA927" t="str">
            <v>Bathroom</v>
          </cell>
          <cell r="FB927">
            <v>68614.289999999994</v>
          </cell>
          <cell r="FC927">
            <v>76238.099999999991</v>
          </cell>
          <cell r="FI927" t="str">
            <v>WA</v>
          </cell>
          <cell r="FJ927" t="str">
            <v>Exterior</v>
          </cell>
          <cell r="FK927" t="str">
            <v>EISAx</v>
          </cell>
          <cell r="FL927">
            <v>1486947.9000000001</v>
          </cell>
          <cell r="FS927" t="str">
            <v>WA</v>
          </cell>
          <cell r="FT927" t="str">
            <v>EISAx</v>
          </cell>
          <cell r="FV927">
            <v>228714.3</v>
          </cell>
          <cell r="GD927" t="str">
            <v>ID</v>
          </cell>
          <cell r="GE927">
            <v>8726458.8699999992</v>
          </cell>
          <cell r="GF927">
            <v>5071553.6449999996</v>
          </cell>
          <cell r="GI927">
            <v>2</v>
          </cell>
          <cell r="GJ927">
            <v>2</v>
          </cell>
          <cell r="GK927" t="str">
            <v>ID</v>
          </cell>
          <cell r="GL927">
            <v>1192.4649999999999</v>
          </cell>
          <cell r="GM927" t="str">
            <v>Post 2006</v>
          </cell>
          <cell r="GN927">
            <v>-1</v>
          </cell>
          <cell r="GQ927">
            <v>8532965.9217050001</v>
          </cell>
          <cell r="GR927">
            <v>735443.84526249988</v>
          </cell>
          <cell r="GU927" t="str">
            <v>Wood</v>
          </cell>
          <cell r="GX927" t="str">
            <v>None</v>
          </cell>
          <cell r="GY927" t="str">
            <v>MT</v>
          </cell>
          <cell r="GZ927">
            <v>1144.67944335938</v>
          </cell>
        </row>
        <row r="928">
          <cell r="AD928" t="str">
            <v>WA</v>
          </cell>
          <cell r="AH928" t="str">
            <v>WA</v>
          </cell>
          <cell r="AI928" t="str">
            <v>Pre 1980</v>
          </cell>
          <cell r="AJ928">
            <v>1904.288</v>
          </cell>
          <cell r="AK928" t="b">
            <v>1</v>
          </cell>
          <cell r="AN928" t="str">
            <v>WA</v>
          </cell>
          <cell r="AO928" t="str">
            <v>Wood</v>
          </cell>
          <cell r="AP928" t="str">
            <v>1980-1992</v>
          </cell>
          <cell r="AQ928" t="str">
            <v>Crawlspace</v>
          </cell>
          <cell r="AR928">
            <v>4956.49267578125</v>
          </cell>
          <cell r="AU928" t="str">
            <v>No</v>
          </cell>
          <cell r="AV928" t="b">
            <v>0</v>
          </cell>
          <cell r="AX928">
            <v>13888092.477539062</v>
          </cell>
          <cell r="AY928" t="b">
            <v>0</v>
          </cell>
          <cell r="AZ928">
            <v>3426097.7451987793</v>
          </cell>
          <cell r="BA928" t="str">
            <v/>
          </cell>
          <cell r="BB928" t="str">
            <v/>
          </cell>
          <cell r="BC928">
            <v>0.99999993458706582</v>
          </cell>
          <cell r="BU928" t="str">
            <v>OR</v>
          </cell>
          <cell r="BV928" t="str">
            <v>Pre 1980</v>
          </cell>
          <cell r="BW928" t="str">
            <v>Solar/Other</v>
          </cell>
          <cell r="BY928">
            <v>8559.1039999999994</v>
          </cell>
          <cell r="BZ928" t="str">
            <v>le55</v>
          </cell>
          <cell r="CF928" t="str">
            <v>Conditioned</v>
          </cell>
          <cell r="CG928">
            <v>3785.7640000000001</v>
          </cell>
          <cell r="CH928" t="str">
            <v>ID</v>
          </cell>
          <cell r="CI928" t="str">
            <v>Bottom-Freezer (Including French Door) w/ TTD Ice</v>
          </cell>
          <cell r="CJ928">
            <v>98429.864000000001</v>
          </cell>
          <cell r="CK928" t="b">
            <v>0</v>
          </cell>
          <cell r="CZ928">
            <v>1612.692</v>
          </cell>
          <cell r="DA928" t="str">
            <v>OR</v>
          </cell>
          <cell r="DC928" t="str">
            <v>Horizontal Axis</v>
          </cell>
          <cell r="DG928" t="str">
            <v>Electric</v>
          </cell>
          <cell r="DH928">
            <v>8264.9449999999997</v>
          </cell>
          <cell r="DI928" t="str">
            <v>OR</v>
          </cell>
          <cell r="DL928" t="str">
            <v>Electric</v>
          </cell>
          <cell r="DM928" t="str">
            <v>Electric</v>
          </cell>
          <cell r="DN928">
            <v>1904.288</v>
          </cell>
          <cell r="DO928" t="str">
            <v>WA</v>
          </cell>
          <cell r="DS928">
            <v>2003.7159999999999</v>
          </cell>
          <cell r="DT928" t="str">
            <v>WA</v>
          </cell>
          <cell r="DU928" t="str">
            <v>lt32</v>
          </cell>
          <cell r="DX928" t="b">
            <v>0</v>
          </cell>
          <cell r="DY928">
            <v>4956.4930000000004</v>
          </cell>
          <cell r="DZ928" t="str">
            <v>WA</v>
          </cell>
          <cell r="EC928" t="str">
            <v>Other</v>
          </cell>
          <cell r="ED928">
            <v>2003.7159999999999</v>
          </cell>
          <cell r="EE928" t="str">
            <v>WA</v>
          </cell>
          <cell r="EH928" t="str">
            <v>le20</v>
          </cell>
          <cell r="EI928">
            <v>1612.692</v>
          </cell>
          <cell r="EJ928" t="str">
            <v>OR</v>
          </cell>
          <cell r="ES928">
            <v>1192.4649999999999</v>
          </cell>
          <cell r="ET928" t="str">
            <v>ID</v>
          </cell>
          <cell r="EZ928" t="str">
            <v>WA</v>
          </cell>
          <cell r="FA928" t="str">
            <v>Bedrooms</v>
          </cell>
          <cell r="FB928">
            <v>361368.59399999998</v>
          </cell>
          <cell r="FC928">
            <v>376616.21399999998</v>
          </cell>
          <cell r="FI928" t="str">
            <v>WA</v>
          </cell>
          <cell r="FJ928" t="str">
            <v>Garage</v>
          </cell>
          <cell r="FK928" t="str">
            <v>EISAq</v>
          </cell>
          <cell r="FL928">
            <v>1586077.7600000002</v>
          </cell>
          <cell r="FS928" t="str">
            <v>WA</v>
          </cell>
          <cell r="FT928" t="str">
            <v>EISAnqnx</v>
          </cell>
          <cell r="FV928">
            <v>1347518.48</v>
          </cell>
          <cell r="GD928" t="str">
            <v>WA</v>
          </cell>
          <cell r="GE928">
            <v>5560520.96</v>
          </cell>
          <cell r="GF928">
            <v>3793341.696</v>
          </cell>
          <cell r="GI928">
            <v>2</v>
          </cell>
          <cell r="GJ928">
            <v>2</v>
          </cell>
          <cell r="GK928" t="str">
            <v>WA</v>
          </cell>
          <cell r="GL928">
            <v>1904.288</v>
          </cell>
          <cell r="GM928" t="str">
            <v>Pre 1980</v>
          </cell>
          <cell r="GN928">
            <v>-1</v>
          </cell>
          <cell r="GQ928">
            <v>10888684.506816</v>
          </cell>
          <cell r="GR928">
            <v>2250750.3501440003</v>
          </cell>
          <cell r="GU928" t="str">
            <v>Heat Pump (Central System)</v>
          </cell>
          <cell r="GX928" t="str">
            <v>Natural Gas Other</v>
          </cell>
          <cell r="GY928" t="str">
            <v>OR</v>
          </cell>
          <cell r="GZ928">
            <v>1925.05932617188</v>
          </cell>
        </row>
        <row r="929">
          <cell r="AD929" t="str">
            <v>ID</v>
          </cell>
          <cell r="AH929" t="str">
            <v>ID</v>
          </cell>
          <cell r="AI929" t="str">
            <v>Pre 1980</v>
          </cell>
          <cell r="AJ929">
            <v>1192.4649999999999</v>
          </cell>
          <cell r="AK929" t="b">
            <v>1</v>
          </cell>
          <cell r="AN929" t="str">
            <v>WA</v>
          </cell>
          <cell r="AO929" t="str">
            <v>Natural Gas FAF</v>
          </cell>
          <cell r="AP929" t="str">
            <v>1980-1992</v>
          </cell>
          <cell r="AQ929" t="str">
            <v>Crawlspace</v>
          </cell>
          <cell r="AR929">
            <v>4956.49267578125</v>
          </cell>
          <cell r="AU929" t="str">
            <v>No</v>
          </cell>
          <cell r="AV929" t="b">
            <v>1</v>
          </cell>
          <cell r="AX929">
            <v>13888092.477539062</v>
          </cell>
          <cell r="AY929" t="b">
            <v>0</v>
          </cell>
          <cell r="AZ929">
            <v>3426097.7451987793</v>
          </cell>
          <cell r="BA929">
            <v>1</v>
          </cell>
          <cell r="BB929">
            <v>4956.49267578125</v>
          </cell>
          <cell r="BC929">
            <v>0.99999993458706582</v>
          </cell>
          <cell r="BU929" t="str">
            <v>OR</v>
          </cell>
          <cell r="BV929" t="str">
            <v>Pre 1980</v>
          </cell>
          <cell r="BW929" t="str">
            <v>Electric Storage - Inside Conditioned Space</v>
          </cell>
          <cell r="BY929">
            <v>8264.9449999999997</v>
          </cell>
          <cell r="BZ929" t="str">
            <v>le55</v>
          </cell>
          <cell r="CF929" t="str">
            <v>Conditioned</v>
          </cell>
          <cell r="CG929">
            <v>3785.7640000000001</v>
          </cell>
          <cell r="CH929" t="str">
            <v>ID</v>
          </cell>
          <cell r="CI929" t="str">
            <v>Bottom-Freezer (Including French Door) w/o TTD Ice</v>
          </cell>
          <cell r="CJ929">
            <v>79501.044000000009</v>
          </cell>
          <cell r="CK929" t="b">
            <v>0</v>
          </cell>
          <cell r="CZ929">
            <v>1904.288</v>
          </cell>
          <cell r="DA929" t="str">
            <v>WA</v>
          </cell>
          <cell r="DC929" t="str">
            <v>Vertical Axis</v>
          </cell>
          <cell r="DG929" t="str">
            <v>Electric</v>
          </cell>
          <cell r="DH929">
            <v>12271.31</v>
          </cell>
          <cell r="DI929" t="str">
            <v>WA</v>
          </cell>
          <cell r="DL929" t="str">
            <v>Electric</v>
          </cell>
          <cell r="DM929" t="str">
            <v>Electric</v>
          </cell>
          <cell r="DN929">
            <v>1904.288</v>
          </cell>
          <cell r="DO929" t="str">
            <v>WA</v>
          </cell>
          <cell r="DS929">
            <v>2003.7159999999999</v>
          </cell>
          <cell r="DT929" t="str">
            <v>WA</v>
          </cell>
          <cell r="DU929" t="str">
            <v>lt32</v>
          </cell>
          <cell r="DX929" t="b">
            <v>0</v>
          </cell>
          <cell r="DY929">
            <v>4956.4930000000004</v>
          </cell>
          <cell r="DZ929" t="str">
            <v>WA</v>
          </cell>
          <cell r="EC929" t="str">
            <v>Desktop</v>
          </cell>
          <cell r="ED929">
            <v>1464.694</v>
          </cell>
          <cell r="EE929" t="str">
            <v>WA</v>
          </cell>
          <cell r="EH929" t="str">
            <v>le20</v>
          </cell>
          <cell r="EI929">
            <v>1612.692</v>
          </cell>
          <cell r="EJ929" t="str">
            <v>OR</v>
          </cell>
          <cell r="ES929">
            <v>3785.7640000000001</v>
          </cell>
          <cell r="ET929" t="str">
            <v>ID</v>
          </cell>
          <cell r="EZ929" t="str">
            <v>WA</v>
          </cell>
          <cell r="FA929" t="str">
            <v>Kitchen</v>
          </cell>
          <cell r="FB929">
            <v>381190.5</v>
          </cell>
          <cell r="FC929">
            <v>250060.96799999999</v>
          </cell>
          <cell r="FI929" t="str">
            <v>WA</v>
          </cell>
          <cell r="FJ929" t="str">
            <v>Kitchen</v>
          </cell>
          <cell r="FK929" t="str">
            <v>EISAq</v>
          </cell>
          <cell r="FL929">
            <v>545214.2300000001</v>
          </cell>
          <cell r="FS929" t="str">
            <v>WA</v>
          </cell>
          <cell r="FT929" t="str">
            <v>EISAq</v>
          </cell>
          <cell r="FV929">
            <v>1099985.1939999999</v>
          </cell>
          <cell r="GD929" t="str">
            <v>ID</v>
          </cell>
          <cell r="GE929">
            <v>3689486.71</v>
          </cell>
          <cell r="GF929">
            <v>2394469.7199999997</v>
          </cell>
          <cell r="GI929">
            <v>3</v>
          </cell>
          <cell r="GJ929">
            <v>2</v>
          </cell>
          <cell r="GK929" t="str">
            <v>ID</v>
          </cell>
          <cell r="GL929">
            <v>1192.4649999999999</v>
          </cell>
          <cell r="GM929" t="str">
            <v>Pre 1980</v>
          </cell>
          <cell r="GN929">
            <v>-1</v>
          </cell>
          <cell r="GQ929">
            <v>9757895.7813300006</v>
          </cell>
          <cell r="GR929">
            <v>834808.97254999995</v>
          </cell>
          <cell r="GU929" t="str">
            <v>Heat Pump (Central System)</v>
          </cell>
          <cell r="GX929" t="str">
            <v>None</v>
          </cell>
          <cell r="GY929" t="str">
            <v>OR</v>
          </cell>
          <cell r="GZ929">
            <v>1612.69177246094</v>
          </cell>
        </row>
        <row r="930">
          <cell r="AD930" t="str">
            <v>MT</v>
          </cell>
          <cell r="AH930" t="str">
            <v>MT</v>
          </cell>
          <cell r="AI930" t="str">
            <v>Pre 1980</v>
          </cell>
          <cell r="AJ930">
            <v>1144.6790000000001</v>
          </cell>
          <cell r="AK930" t="b">
            <v>1</v>
          </cell>
          <cell r="AN930" t="str">
            <v>WA</v>
          </cell>
          <cell r="AO930" t="str">
            <v>Baseboard/Wall/Radiant</v>
          </cell>
          <cell r="AP930" t="str">
            <v>Pre 1980</v>
          </cell>
          <cell r="AQ930" t="str">
            <v>Crawlspace</v>
          </cell>
          <cell r="AR930">
            <v>1524.76245117188</v>
          </cell>
          <cell r="AU930" t="str">
            <v>No</v>
          </cell>
          <cell r="AV930" t="b">
            <v>1</v>
          </cell>
          <cell r="AX930">
            <v>1482069.1025390674</v>
          </cell>
          <cell r="AY930" t="b">
            <v>0</v>
          </cell>
          <cell r="AZ930">
            <v>875593.00787051057</v>
          </cell>
          <cell r="BA930">
            <v>1</v>
          </cell>
          <cell r="BB930">
            <v>1524.76245117188</v>
          </cell>
          <cell r="BC930">
            <v>1.0000002958965923</v>
          </cell>
          <cell r="BU930" t="str">
            <v>MT</v>
          </cell>
          <cell r="BV930" t="str">
            <v>Pre 1980</v>
          </cell>
          <cell r="BW930" t="str">
            <v>Electric Storage - Outside Conditioned Space - Buffered</v>
          </cell>
          <cell r="BY930">
            <v>1144.6790000000001</v>
          </cell>
          <cell r="BZ930" t="str">
            <v>le55</v>
          </cell>
          <cell r="CF930" t="str">
            <v>Conditioned</v>
          </cell>
          <cell r="CG930">
            <v>2130.886</v>
          </cell>
          <cell r="CH930" t="str">
            <v>MT</v>
          </cell>
          <cell r="CI930" t="str">
            <v>Top-Freezer w/o TTD Ice</v>
          </cell>
          <cell r="CJ930">
            <v>38355.947999999997</v>
          </cell>
          <cell r="CK930" t="b">
            <v>0</v>
          </cell>
          <cell r="CZ930">
            <v>3785.7640000000001</v>
          </cell>
          <cell r="DA930" t="str">
            <v>ID</v>
          </cell>
          <cell r="DC930" t="str">
            <v>Horizontal Axis</v>
          </cell>
          <cell r="DG930" t="str">
            <v>Electric</v>
          </cell>
          <cell r="DH930">
            <v>2130.886</v>
          </cell>
          <cell r="DI930" t="str">
            <v>MT</v>
          </cell>
          <cell r="DL930" t="str">
            <v>Electric</v>
          </cell>
          <cell r="DM930" t="str">
            <v>Electric</v>
          </cell>
          <cell r="DN930">
            <v>3785.7640000000001</v>
          </cell>
          <cell r="DO930" t="str">
            <v>ID</v>
          </cell>
          <cell r="DS930">
            <v>4956.4930000000004</v>
          </cell>
          <cell r="DT930" t="str">
            <v>WA</v>
          </cell>
          <cell r="DU930" t="str">
            <v>32to46</v>
          </cell>
          <cell r="DX930" t="b">
            <v>1</v>
          </cell>
          <cell r="DY930">
            <v>4956.4930000000004</v>
          </cell>
          <cell r="DZ930" t="str">
            <v>WA</v>
          </cell>
          <cell r="EC930" t="str">
            <v>Desktop</v>
          </cell>
          <cell r="ED930">
            <v>1524.7619999999999</v>
          </cell>
          <cell r="EE930" t="str">
            <v>WA</v>
          </cell>
          <cell r="EH930" t="str">
            <v>le20</v>
          </cell>
          <cell r="EI930">
            <v>1612.692</v>
          </cell>
          <cell r="EJ930" t="str">
            <v>OR</v>
          </cell>
          <cell r="ES930">
            <v>2079.9929999999999</v>
          </cell>
          <cell r="ET930" t="str">
            <v>WA</v>
          </cell>
          <cell r="EZ930" t="str">
            <v>WA</v>
          </cell>
          <cell r="FA930" t="str">
            <v>Living Room/Family Room</v>
          </cell>
          <cell r="FB930">
            <v>137228.57999999999</v>
          </cell>
          <cell r="FC930">
            <v>385764.78599999996</v>
          </cell>
          <cell r="FI930" t="str">
            <v>WA</v>
          </cell>
          <cell r="FJ930" t="str">
            <v>Living Room/Family Room</v>
          </cell>
          <cell r="FK930" t="str">
            <v>EISAnqnx</v>
          </cell>
          <cell r="FL930">
            <v>2230421.85</v>
          </cell>
          <cell r="FS930" t="str">
            <v>WA</v>
          </cell>
          <cell r="FT930" t="str">
            <v>EISAx</v>
          </cell>
          <cell r="FV930">
            <v>695729.65</v>
          </cell>
          <cell r="GD930" t="str">
            <v>MT</v>
          </cell>
          <cell r="GE930">
            <v>3043701.4610000001</v>
          </cell>
          <cell r="GF930">
            <v>2857118.784</v>
          </cell>
          <cell r="GI930">
            <v>3</v>
          </cell>
          <cell r="GJ930">
            <v>2</v>
          </cell>
          <cell r="GK930" t="str">
            <v>MT</v>
          </cell>
          <cell r="GL930">
            <v>1144.6790000000001</v>
          </cell>
          <cell r="GM930" t="str">
            <v>Pre 1980</v>
          </cell>
          <cell r="GN930">
            <v>0</v>
          </cell>
          <cell r="GQ930">
            <v>9416870.0613130014</v>
          </cell>
          <cell r="GR930">
            <v>572173.52154500003</v>
          </cell>
          <cell r="GU930" t="str">
            <v>Electric FAF</v>
          </cell>
          <cell r="GX930" t="str">
            <v>None</v>
          </cell>
          <cell r="GY930" t="str">
            <v>WA</v>
          </cell>
          <cell r="GZ930">
            <v>1904.28771972656</v>
          </cell>
        </row>
        <row r="931">
          <cell r="AD931" t="str">
            <v>OR</v>
          </cell>
          <cell r="AH931" t="str">
            <v>OR</v>
          </cell>
          <cell r="AI931" t="str">
            <v>Pre 1980</v>
          </cell>
          <cell r="AJ931">
            <v>8559.1039999999994</v>
          </cell>
          <cell r="AK931" t="b">
            <v>1</v>
          </cell>
          <cell r="AN931" t="str">
            <v>WA</v>
          </cell>
          <cell r="AO931" t="str">
            <v>Natural Gas FAF</v>
          </cell>
          <cell r="AP931" t="str">
            <v>Pre 1980</v>
          </cell>
          <cell r="AQ931" t="str">
            <v>Basement</v>
          </cell>
          <cell r="AR931">
            <v>1524.76245117188</v>
          </cell>
          <cell r="AU931" t="str">
            <v>No</v>
          </cell>
          <cell r="AV931" t="b">
            <v>1</v>
          </cell>
          <cell r="AX931">
            <v>3993352.8596191537</v>
          </cell>
          <cell r="AY931" t="b">
            <v>0</v>
          </cell>
          <cell r="AZ931">
            <v>2309085.0084301834</v>
          </cell>
          <cell r="BA931">
            <v>1</v>
          </cell>
          <cell r="BB931">
            <v>1524.76245117188</v>
          </cell>
          <cell r="BC931">
            <v>1.0000002958965923</v>
          </cell>
          <cell r="BU931" t="str">
            <v>WA</v>
          </cell>
          <cell r="BV931" t="str">
            <v>Pre 1980</v>
          </cell>
          <cell r="BW931" t="str">
            <v>Electric Storage - Inside Conditioned Space</v>
          </cell>
          <cell r="BY931">
            <v>1904.288</v>
          </cell>
          <cell r="BZ931" t="str">
            <v>le55</v>
          </cell>
          <cell r="CF931" t="str">
            <v>Conditioned</v>
          </cell>
          <cell r="CG931">
            <v>3785.7640000000001</v>
          </cell>
          <cell r="CH931" t="str">
            <v>ID</v>
          </cell>
          <cell r="CI931" t="str">
            <v>Side-by-Side w/ TTD Ice</v>
          </cell>
          <cell r="CJ931">
            <v>98429.864000000001</v>
          </cell>
          <cell r="CK931" t="b">
            <v>0</v>
          </cell>
          <cell r="CZ931">
            <v>2130.886</v>
          </cell>
          <cell r="DA931" t="str">
            <v>MT</v>
          </cell>
          <cell r="DC931" t="str">
            <v>Vertical Axis</v>
          </cell>
          <cell r="DG931" t="str">
            <v>Electric</v>
          </cell>
          <cell r="DH931">
            <v>1612.692</v>
          </cell>
          <cell r="DI931" t="str">
            <v>OR</v>
          </cell>
          <cell r="DL931" t="str">
            <v>Electric</v>
          </cell>
          <cell r="DM931" t="str">
            <v>Electric</v>
          </cell>
          <cell r="DN931">
            <v>2079.9929999999999</v>
          </cell>
          <cell r="DO931" t="str">
            <v>WA</v>
          </cell>
          <cell r="DS931">
            <v>4956.4930000000004</v>
          </cell>
          <cell r="DT931" t="str">
            <v>WA</v>
          </cell>
          <cell r="DU931" t="str">
            <v>lt32</v>
          </cell>
          <cell r="DX931" t="b">
            <v>0</v>
          </cell>
          <cell r="DY931">
            <v>1524.7619999999999</v>
          </cell>
          <cell r="DZ931" t="str">
            <v>WA</v>
          </cell>
          <cell r="EC931" t="str">
            <v>Desktop</v>
          </cell>
          <cell r="ED931">
            <v>1188.027</v>
          </cell>
          <cell r="EE931" t="str">
            <v>OR</v>
          </cell>
          <cell r="EH931" t="str">
            <v>le20</v>
          </cell>
          <cell r="EI931">
            <v>8264.9449999999997</v>
          </cell>
          <cell r="EJ931" t="str">
            <v>OR</v>
          </cell>
          <cell r="ES931">
            <v>1925.059</v>
          </cell>
          <cell r="ET931" t="str">
            <v>OR</v>
          </cell>
          <cell r="EZ931" t="str">
            <v>WA</v>
          </cell>
          <cell r="FA931" t="str">
            <v>Other</v>
          </cell>
          <cell r="FB931">
            <v>170773.34399999998</v>
          </cell>
          <cell r="FC931">
            <v>460478.12400000001</v>
          </cell>
          <cell r="FI931" t="str">
            <v>WA</v>
          </cell>
          <cell r="FJ931" t="str">
            <v>Living Room/Family Room</v>
          </cell>
          <cell r="FK931" t="str">
            <v>EISAx</v>
          </cell>
          <cell r="FL931">
            <v>1685207.62</v>
          </cell>
          <cell r="FS931" t="str">
            <v>OR</v>
          </cell>
          <cell r="FT931" t="str">
            <v>EISAq</v>
          </cell>
          <cell r="FV931">
            <v>753209.11800000002</v>
          </cell>
          <cell r="GD931" t="str">
            <v>OR</v>
          </cell>
          <cell r="GE931">
            <v>9697464.8319999985</v>
          </cell>
          <cell r="GF931">
            <v>17220917.248</v>
          </cell>
          <cell r="GI931">
            <v>3</v>
          </cell>
          <cell r="GJ931">
            <v>1</v>
          </cell>
          <cell r="GK931" t="str">
            <v>OR</v>
          </cell>
          <cell r="GL931">
            <v>8559.1039999999994</v>
          </cell>
          <cell r="GM931" t="str">
            <v>Pre 1980</v>
          </cell>
          <cell r="GN931">
            <v>0</v>
          </cell>
          <cell r="GQ931">
            <v>48734793.53395199</v>
          </cell>
          <cell r="GR931">
            <v>9326085.3094399981</v>
          </cell>
          <cell r="GU931" t="str">
            <v>Natural Gas FAF</v>
          </cell>
          <cell r="GX931" t="str">
            <v>Propane/LP</v>
          </cell>
          <cell r="GY931" t="str">
            <v>WA</v>
          </cell>
          <cell r="GZ931">
            <v>2079.99340820313</v>
          </cell>
        </row>
        <row r="932">
          <cell r="AD932" t="str">
            <v>OR</v>
          </cell>
          <cell r="AH932" t="str">
            <v>OR</v>
          </cell>
          <cell r="AI932" t="str">
            <v>Pre 1980</v>
          </cell>
          <cell r="AJ932">
            <v>1925.059</v>
          </cell>
          <cell r="AK932" t="b">
            <v>1</v>
          </cell>
          <cell r="AN932" t="str">
            <v>OR</v>
          </cell>
          <cell r="AO932" t="str">
            <v>Other</v>
          </cell>
          <cell r="AP932" t="str">
            <v>1980-1992</v>
          </cell>
          <cell r="AQ932" t="str">
            <v>Crawlspace</v>
          </cell>
          <cell r="AR932">
            <v>6932.73828125</v>
          </cell>
          <cell r="AU932" t="str">
            <v>No</v>
          </cell>
          <cell r="AV932" t="b">
            <v>1</v>
          </cell>
          <cell r="AX932">
            <v>10239654.44140625</v>
          </cell>
          <cell r="AY932" t="b">
            <v>0</v>
          </cell>
          <cell r="AZ932">
            <v>2797142.9017761718</v>
          </cell>
          <cell r="BA932">
            <v>1</v>
          </cell>
          <cell r="BB932">
            <v>6932.73828125</v>
          </cell>
          <cell r="BC932">
            <v>1.0000000405683873</v>
          </cell>
          <cell r="BU932" t="str">
            <v>WA</v>
          </cell>
          <cell r="BV932" t="str">
            <v>Pre 1980</v>
          </cell>
          <cell r="BW932" t="str">
            <v>Electric Storage - Inside Conditioned Space</v>
          </cell>
          <cell r="BY932">
            <v>1904.288</v>
          </cell>
          <cell r="BZ932" t="str">
            <v>gt55</v>
          </cell>
          <cell r="CF932" t="str">
            <v>Conditioned</v>
          </cell>
          <cell r="CG932">
            <v>2079.9929999999999</v>
          </cell>
          <cell r="CH932" t="str">
            <v>WA</v>
          </cell>
          <cell r="CI932" t="str">
            <v>Bottom-Freezer (Including French Door) w/o TTD Ice</v>
          </cell>
          <cell r="CJ932">
            <v>60319.796999999999</v>
          </cell>
          <cell r="CK932" t="b">
            <v>0</v>
          </cell>
          <cell r="CZ932">
            <v>2130.886</v>
          </cell>
          <cell r="DA932" t="str">
            <v>MT</v>
          </cell>
          <cell r="DC932" t="str">
            <v>Vertical Axis</v>
          </cell>
          <cell r="DG932" t="str">
            <v>Electric</v>
          </cell>
          <cell r="DH932">
            <v>1904.288</v>
          </cell>
          <cell r="DI932" t="str">
            <v>WA</v>
          </cell>
          <cell r="DL932" t="str">
            <v>Electric</v>
          </cell>
          <cell r="DM932" t="str">
            <v>Electric</v>
          </cell>
          <cell r="DN932">
            <v>2130.886</v>
          </cell>
          <cell r="DO932" t="str">
            <v>MT</v>
          </cell>
          <cell r="DS932">
            <v>2003.7159999999999</v>
          </cell>
          <cell r="DT932" t="str">
            <v>WA</v>
          </cell>
          <cell r="DU932" t="str">
            <v>lt32</v>
          </cell>
          <cell r="DX932" t="b">
            <v>0</v>
          </cell>
          <cell r="DY932">
            <v>1188.027</v>
          </cell>
          <cell r="DZ932" t="str">
            <v>OR</v>
          </cell>
          <cell r="EC932" t="str">
            <v>Desktop</v>
          </cell>
          <cell r="ED932">
            <v>1188.027</v>
          </cell>
          <cell r="EE932" t="str">
            <v>OR</v>
          </cell>
          <cell r="EH932" t="str">
            <v>le20</v>
          </cell>
          <cell r="EI932">
            <v>4360.1880000000001</v>
          </cell>
          <cell r="EJ932" t="str">
            <v>WA</v>
          </cell>
          <cell r="ES932">
            <v>12271.31</v>
          </cell>
          <cell r="ET932" t="str">
            <v>WA</v>
          </cell>
          <cell r="EZ932" t="str">
            <v>OR</v>
          </cell>
          <cell r="FA932" t="str">
            <v>Bathroom</v>
          </cell>
          <cell r="FB932">
            <v>285126.48</v>
          </cell>
          <cell r="FC932">
            <v>59401.350000000006</v>
          </cell>
          <cell r="FI932" t="str">
            <v>WA</v>
          </cell>
          <cell r="FJ932" t="str">
            <v>Other</v>
          </cell>
          <cell r="FK932" t="str">
            <v>EISAnqnx</v>
          </cell>
          <cell r="FL932">
            <v>693909.02</v>
          </cell>
          <cell r="FS932" t="str">
            <v>OR</v>
          </cell>
          <cell r="FT932" t="str">
            <v>EISAx</v>
          </cell>
          <cell r="FV932">
            <v>451450.26</v>
          </cell>
          <cell r="GD932" t="str">
            <v>OR</v>
          </cell>
          <cell r="GE932">
            <v>6601027.3109999998</v>
          </cell>
          <cell r="GF932">
            <v>5415190.9670000002</v>
          </cell>
          <cell r="GI932">
            <v>1</v>
          </cell>
          <cell r="GJ932">
            <v>3</v>
          </cell>
          <cell r="GK932" t="str">
            <v>OR</v>
          </cell>
          <cell r="GL932">
            <v>1925.059</v>
          </cell>
          <cell r="GM932" t="str">
            <v>Pre 1980</v>
          </cell>
          <cell r="GN932">
            <v>-1</v>
          </cell>
          <cell r="GQ932">
            <v>10603113.318577999</v>
          </cell>
          <cell r="GR932">
            <v>1600623.9940825</v>
          </cell>
          <cell r="GU932" t="str">
            <v>Baseboard/Wall/Radiant</v>
          </cell>
          <cell r="GX932" t="str">
            <v>None</v>
          </cell>
          <cell r="GY932" t="str">
            <v>MT</v>
          </cell>
          <cell r="GZ932">
            <v>2130.88647460938</v>
          </cell>
        </row>
        <row r="933">
          <cell r="AD933" t="str">
            <v>MT</v>
          </cell>
          <cell r="AH933" t="str">
            <v>MT</v>
          </cell>
          <cell r="AI933" t="str">
            <v>1993-2006</v>
          </cell>
          <cell r="AJ933">
            <v>1144.6790000000001</v>
          </cell>
          <cell r="AK933" t="b">
            <v>1</v>
          </cell>
          <cell r="AN933" t="str">
            <v>OR</v>
          </cell>
          <cell r="AO933" t="str">
            <v>Natural Gas FAF</v>
          </cell>
          <cell r="AP933" t="str">
            <v>1980-1992</v>
          </cell>
          <cell r="AQ933" t="str">
            <v>Crawlspace</v>
          </cell>
          <cell r="AR933">
            <v>6932.73828125</v>
          </cell>
          <cell r="AU933" t="str">
            <v>No</v>
          </cell>
          <cell r="AV933" t="b">
            <v>0</v>
          </cell>
          <cell r="AX933">
            <v>10239654.44140625</v>
          </cell>
          <cell r="AY933" t="b">
            <v>0</v>
          </cell>
          <cell r="AZ933">
            <v>2797142.9017761718</v>
          </cell>
          <cell r="BA933" t="str">
            <v/>
          </cell>
          <cell r="BB933" t="str">
            <v/>
          </cell>
          <cell r="BC933">
            <v>1.0000000405683873</v>
          </cell>
          <cell r="BU933" t="str">
            <v>ID</v>
          </cell>
          <cell r="BV933" t="str">
            <v>1980-1992</v>
          </cell>
          <cell r="BW933" t="str">
            <v>Gas Storage Inside Conditioned Space</v>
          </cell>
          <cell r="BY933">
            <v>3785.7640000000001</v>
          </cell>
          <cell r="BZ933" t="str">
            <v>le55</v>
          </cell>
          <cell r="CF933" t="str">
            <v>Conditioned</v>
          </cell>
          <cell r="CG933">
            <v>1144.6790000000001</v>
          </cell>
          <cell r="CH933" t="str">
            <v>MT</v>
          </cell>
          <cell r="CI933" t="str">
            <v>Side-by-Side w/o TTD Ice</v>
          </cell>
          <cell r="CJ933">
            <v>26327.617000000002</v>
          </cell>
          <cell r="CK933" t="b">
            <v>0</v>
          </cell>
          <cell r="CZ933">
            <v>1192.4649999999999</v>
          </cell>
          <cell r="DA933" t="str">
            <v>ID</v>
          </cell>
          <cell r="DC933" t="str">
            <v>Vertical Axis</v>
          </cell>
          <cell r="DG933" t="str">
            <v>Electric</v>
          </cell>
          <cell r="DH933">
            <v>3785.7640000000001</v>
          </cell>
          <cell r="DI933" t="str">
            <v>ID</v>
          </cell>
          <cell r="DL933" t="str">
            <v>Electric</v>
          </cell>
          <cell r="DM933" t="str">
            <v>Electric</v>
          </cell>
          <cell r="DN933">
            <v>3785.7640000000001</v>
          </cell>
          <cell r="DO933" t="str">
            <v>ID</v>
          </cell>
          <cell r="DS933">
            <v>2003.7159999999999</v>
          </cell>
          <cell r="DT933" t="str">
            <v>WA</v>
          </cell>
          <cell r="DU933" t="str">
            <v>32to46</v>
          </cell>
          <cell r="DX933" t="b">
            <v>0</v>
          </cell>
          <cell r="DY933">
            <v>1188.027</v>
          </cell>
          <cell r="DZ933" t="str">
            <v>OR</v>
          </cell>
          <cell r="EC933" t="str">
            <v>Laptop</v>
          </cell>
          <cell r="ED933">
            <v>1188.027</v>
          </cell>
          <cell r="EE933" t="str">
            <v>OR</v>
          </cell>
          <cell r="EH933" t="str">
            <v>gt20</v>
          </cell>
          <cell r="EI933">
            <v>1192.4649999999999</v>
          </cell>
          <cell r="EJ933" t="str">
            <v>ID</v>
          </cell>
          <cell r="ES933">
            <v>2130.886</v>
          </cell>
          <cell r="ET933" t="str">
            <v>MT</v>
          </cell>
          <cell r="EZ933" t="str">
            <v>OR</v>
          </cell>
          <cell r="FA933" t="str">
            <v>Bedrooms</v>
          </cell>
          <cell r="FB933">
            <v>571440.98699999996</v>
          </cell>
          <cell r="FC933">
            <v>337399.66800000001</v>
          </cell>
          <cell r="FI933" t="str">
            <v>WA</v>
          </cell>
          <cell r="FJ933" t="str">
            <v>Other</v>
          </cell>
          <cell r="FK933" t="str">
            <v>EISAq</v>
          </cell>
          <cell r="FL933">
            <v>371736.97500000003</v>
          </cell>
          <cell r="FS933" t="str">
            <v>WA</v>
          </cell>
          <cell r="FT933" t="str">
            <v>EISAnqnx</v>
          </cell>
          <cell r="FV933">
            <v>3005574</v>
          </cell>
          <cell r="GD933" t="str">
            <v>MT</v>
          </cell>
          <cell r="GE933">
            <v>1504108.206</v>
          </cell>
          <cell r="GF933">
            <v>2264175.0620000004</v>
          </cell>
          <cell r="GI933">
            <v>2</v>
          </cell>
          <cell r="GJ933">
            <v>1</v>
          </cell>
          <cell r="GK933" t="str">
            <v>MT</v>
          </cell>
          <cell r="GL933">
            <v>1144.6790000000001</v>
          </cell>
          <cell r="GM933" t="str">
            <v>1993-2006</v>
          </cell>
          <cell r="GN933">
            <v>0</v>
          </cell>
          <cell r="GQ933">
            <v>9062721.2595400009</v>
          </cell>
          <cell r="GR933">
            <v>785095.26233500009</v>
          </cell>
          <cell r="GU933" t="str">
            <v>Heat Pump (Ductless System)</v>
          </cell>
          <cell r="GX933" t="str">
            <v>Baseboard/Wall/Radiant</v>
          </cell>
          <cell r="GY933" t="str">
            <v>OR</v>
          </cell>
          <cell r="GZ933">
            <v>1612.69177246094</v>
          </cell>
        </row>
        <row r="934">
          <cell r="AD934" t="str">
            <v>ID</v>
          </cell>
          <cell r="AH934" t="str">
            <v>ID</v>
          </cell>
          <cell r="AI934" t="str">
            <v>1980-1992</v>
          </cell>
          <cell r="AJ934">
            <v>3785.7640000000001</v>
          </cell>
          <cell r="AK934" t="b">
            <v>1</v>
          </cell>
          <cell r="AN934" t="str">
            <v>WA</v>
          </cell>
          <cell r="AO934" t="str">
            <v>Baseboard/Wall/Radiant</v>
          </cell>
          <cell r="AP934" t="str">
            <v>Pre 1980</v>
          </cell>
          <cell r="AU934" t="str">
            <v>No</v>
          </cell>
          <cell r="AV934" t="b">
            <v>1</v>
          </cell>
          <cell r="AX934">
            <v>0</v>
          </cell>
          <cell r="AY934" t="b">
            <v>1</v>
          </cell>
          <cell r="AZ934">
            <v>0</v>
          </cell>
          <cell r="BA934">
            <v>1</v>
          </cell>
          <cell r="BB934">
            <v>0</v>
          </cell>
          <cell r="BC934">
            <v>0</v>
          </cell>
          <cell r="BU934" t="str">
            <v>WA</v>
          </cell>
          <cell r="BV934" t="str">
            <v>1993-2006</v>
          </cell>
          <cell r="BW934" t="str">
            <v>Gas Storage Inside Conditioned Space</v>
          </cell>
          <cell r="BY934">
            <v>2079.9929999999999</v>
          </cell>
          <cell r="BZ934" t="str">
            <v>le55</v>
          </cell>
          <cell r="CF934" t="str">
            <v>Conditioned</v>
          </cell>
          <cell r="CG934">
            <v>2130.886</v>
          </cell>
          <cell r="CH934" t="str">
            <v>MT</v>
          </cell>
          <cell r="CI934" t="str">
            <v>Bottom-Freezer (Including French Door) w/o TTD Ice</v>
          </cell>
          <cell r="CJ934">
            <v>44748.606</v>
          </cell>
          <cell r="CK934" t="b">
            <v>0</v>
          </cell>
          <cell r="CZ934">
            <v>2079.9929999999999</v>
          </cell>
          <cell r="DA934" t="str">
            <v>WA</v>
          </cell>
          <cell r="DC934" t="str">
            <v>Horizontal Axis</v>
          </cell>
          <cell r="DG934" t="str">
            <v>Electric</v>
          </cell>
          <cell r="DH934">
            <v>2130.886</v>
          </cell>
          <cell r="DI934" t="str">
            <v>MT</v>
          </cell>
          <cell r="DL934" t="str">
            <v>Electric</v>
          </cell>
          <cell r="DM934" t="str">
            <v>Electric</v>
          </cell>
          <cell r="DN934">
            <v>2130.886</v>
          </cell>
          <cell r="DO934" t="str">
            <v>MT</v>
          </cell>
          <cell r="DS934">
            <v>2003.7159999999999</v>
          </cell>
          <cell r="DT934" t="str">
            <v>WA</v>
          </cell>
          <cell r="DU934" t="str">
            <v>32to46</v>
          </cell>
          <cell r="DX934" t="b">
            <v>0</v>
          </cell>
          <cell r="DY934">
            <v>1188.027</v>
          </cell>
          <cell r="DZ934" t="str">
            <v>OR</v>
          </cell>
          <cell r="EC934" t="str">
            <v>Laptop</v>
          </cell>
          <cell r="ED934">
            <v>1188.027</v>
          </cell>
          <cell r="EE934" t="str">
            <v>OR</v>
          </cell>
          <cell r="EH934" t="str">
            <v>gt20</v>
          </cell>
          <cell r="EI934">
            <v>1904.288</v>
          </cell>
          <cell r="EJ934" t="str">
            <v>WA</v>
          </cell>
          <cell r="ES934">
            <v>1192.4649999999999</v>
          </cell>
          <cell r="ET934" t="str">
            <v>ID</v>
          </cell>
          <cell r="EZ934" t="str">
            <v>OR</v>
          </cell>
          <cell r="FA934" t="str">
            <v>Exterior</v>
          </cell>
          <cell r="FB934">
            <v>121178.754</v>
          </cell>
          <cell r="FC934">
            <v>925473.03300000005</v>
          </cell>
          <cell r="FI934" t="str">
            <v>WA</v>
          </cell>
          <cell r="FJ934" t="str">
            <v>Other</v>
          </cell>
          <cell r="FK934" t="str">
            <v>EISAx</v>
          </cell>
          <cell r="FL934">
            <v>1486947.9000000001</v>
          </cell>
          <cell r="FS934" t="str">
            <v>WA</v>
          </cell>
          <cell r="FT934" t="str">
            <v>EISAq</v>
          </cell>
          <cell r="FV934">
            <v>957776.24799999991</v>
          </cell>
          <cell r="GD934" t="str">
            <v>ID</v>
          </cell>
          <cell r="GE934">
            <v>20499912.060000002</v>
          </cell>
          <cell r="GF934">
            <v>10573638.852</v>
          </cell>
          <cell r="GI934">
            <v>1</v>
          </cell>
          <cell r="GJ934">
            <v>3</v>
          </cell>
          <cell r="GK934" t="str">
            <v>ID</v>
          </cell>
          <cell r="GL934">
            <v>3785.7640000000001</v>
          </cell>
          <cell r="GM934" t="str">
            <v>1980-1992</v>
          </cell>
          <cell r="GN934">
            <v>0</v>
          </cell>
          <cell r="GQ934">
            <v>21698113.937528003</v>
          </cell>
          <cell r="GR934">
            <v>3948116.4891400002</v>
          </cell>
          <cell r="GU934" t="str">
            <v>Natural Gas FAF</v>
          </cell>
          <cell r="GX934" t="str">
            <v>Natural Gas Other</v>
          </cell>
          <cell r="GY934" t="str">
            <v>ID</v>
          </cell>
          <cell r="GZ934">
            <v>1192.46508789063</v>
          </cell>
        </row>
        <row r="935">
          <cell r="AD935" t="str">
            <v>OR</v>
          </cell>
          <cell r="AH935" t="str">
            <v>OR</v>
          </cell>
          <cell r="AI935" t="str">
            <v>Post 2006</v>
          </cell>
          <cell r="AJ935">
            <v>8264.9449999999997</v>
          </cell>
          <cell r="AK935" t="b">
            <v>1</v>
          </cell>
          <cell r="AN935" t="str">
            <v>OR</v>
          </cell>
          <cell r="AO935" t="str">
            <v>Natural Gas Other</v>
          </cell>
          <cell r="AP935" t="str">
            <v>Pre 1980</v>
          </cell>
          <cell r="AQ935" t="str">
            <v>Slab on Grade</v>
          </cell>
          <cell r="AR935">
            <v>171.90329875747199</v>
          </cell>
          <cell r="AU935" t="str">
            <v>No</v>
          </cell>
          <cell r="AV935" t="b">
            <v>1</v>
          </cell>
          <cell r="AX935">
            <v>537885.42181212979</v>
          </cell>
          <cell r="AY935" t="b">
            <v>0</v>
          </cell>
          <cell r="AZ935">
            <v>155866.95572628369</v>
          </cell>
          <cell r="BA935">
            <v>0.14469650521152669</v>
          </cell>
          <cell r="BB935">
            <v>171.90329875747202</v>
          </cell>
          <cell r="BC935">
            <v>0.14469645787298771</v>
          </cell>
          <cell r="BU935" t="str">
            <v>MT</v>
          </cell>
          <cell r="BV935" t="str">
            <v>Pre 1980</v>
          </cell>
          <cell r="BW935" t="str">
            <v>Electric Storage - Inside Conditioned Space</v>
          </cell>
          <cell r="BY935">
            <v>2130.886</v>
          </cell>
          <cell r="BZ935" t="str">
            <v>le55</v>
          </cell>
          <cell r="CF935" t="str">
            <v>Conditioned</v>
          </cell>
          <cell r="CG935">
            <v>1192.4649999999999</v>
          </cell>
          <cell r="CH935" t="str">
            <v>ID</v>
          </cell>
          <cell r="CI935" t="str">
            <v>Bottom-Freezer (Including French Door) w/o TTD Ice</v>
          </cell>
          <cell r="CJ935">
            <v>29811.624999999996</v>
          </cell>
          <cell r="CK935" t="b">
            <v>0</v>
          </cell>
          <cell r="CZ935">
            <v>1904.288</v>
          </cell>
          <cell r="DA935" t="str">
            <v>WA</v>
          </cell>
          <cell r="DC935" t="str">
            <v>Horizontal Axis</v>
          </cell>
          <cell r="DG935" t="str">
            <v>Electric</v>
          </cell>
          <cell r="DH935">
            <v>2130.886</v>
          </cell>
          <cell r="DI935" t="str">
            <v>MT</v>
          </cell>
          <cell r="DL935" t="str">
            <v>Electric</v>
          </cell>
          <cell r="DM935" t="str">
            <v>Electric</v>
          </cell>
          <cell r="DN935">
            <v>1192.4649999999999</v>
          </cell>
          <cell r="DO935" t="str">
            <v>ID</v>
          </cell>
          <cell r="DS935">
            <v>2003.7159999999999</v>
          </cell>
          <cell r="DT935" t="str">
            <v>WA</v>
          </cell>
          <cell r="DU935" t="str">
            <v>lt32</v>
          </cell>
          <cell r="DX935" t="b">
            <v>0</v>
          </cell>
          <cell r="DY935">
            <v>6932.7380000000003</v>
          </cell>
          <cell r="DZ935" t="str">
            <v>OR</v>
          </cell>
          <cell r="EC935" t="str">
            <v>Laptop</v>
          </cell>
          <cell r="ED935">
            <v>1188.027</v>
          </cell>
          <cell r="EE935" t="str">
            <v>OR</v>
          </cell>
          <cell r="EH935" t="str">
            <v>gt20</v>
          </cell>
          <cell r="EI935">
            <v>1192.4649999999999</v>
          </cell>
          <cell r="EJ935" t="str">
            <v>ID</v>
          </cell>
          <cell r="ES935">
            <v>8264.9449999999997</v>
          </cell>
          <cell r="ET935" t="str">
            <v>OR</v>
          </cell>
          <cell r="EZ935" t="str">
            <v>OR</v>
          </cell>
          <cell r="FA935" t="str">
            <v>Garage</v>
          </cell>
          <cell r="FB935">
            <v>427689.72000000003</v>
          </cell>
          <cell r="FC935">
            <v>297006.75</v>
          </cell>
          <cell r="FI935" t="str">
            <v>OR</v>
          </cell>
          <cell r="FJ935" t="str">
            <v>Bathroom</v>
          </cell>
          <cell r="FK935" t="str">
            <v>EISAq</v>
          </cell>
          <cell r="FL935">
            <v>152520.236</v>
          </cell>
          <cell r="FS935" t="str">
            <v>WA</v>
          </cell>
          <cell r="FT935" t="str">
            <v>EISAx</v>
          </cell>
          <cell r="FV935">
            <v>7954752.5199999996</v>
          </cell>
          <cell r="GD935" t="str">
            <v>OR</v>
          </cell>
          <cell r="GE935">
            <v>38423729.305</v>
          </cell>
          <cell r="GF935">
            <v>25026253.460000001</v>
          </cell>
          <cell r="GI935">
            <v>1</v>
          </cell>
          <cell r="GJ935">
            <v>3</v>
          </cell>
          <cell r="GK935" t="str">
            <v>OR</v>
          </cell>
          <cell r="GL935">
            <v>8264.9449999999997</v>
          </cell>
          <cell r="GM935" t="str">
            <v>Post 2006</v>
          </cell>
          <cell r="GN935">
            <v>-1</v>
          </cell>
          <cell r="GQ935">
            <v>42065454.165734991</v>
          </cell>
          <cell r="GR935">
            <v>7482110.0719625</v>
          </cell>
          <cell r="GU935" t="str">
            <v>Oil FAF</v>
          </cell>
          <cell r="GX935" t="str">
            <v>None</v>
          </cell>
          <cell r="GY935" t="str">
            <v>OR</v>
          </cell>
          <cell r="GZ935">
            <v>1925.05932617188</v>
          </cell>
        </row>
        <row r="936">
          <cell r="AD936" t="str">
            <v>WA</v>
          </cell>
          <cell r="AH936" t="str">
            <v>WA</v>
          </cell>
          <cell r="AI936" t="str">
            <v>1993-2006</v>
          </cell>
          <cell r="AJ936">
            <v>12271.31</v>
          </cell>
          <cell r="AK936" t="b">
            <v>1</v>
          </cell>
          <cell r="AN936" t="str">
            <v>OR</v>
          </cell>
          <cell r="AO936" t="str">
            <v>Baseboard/Wall/Radiant</v>
          </cell>
          <cell r="AP936" t="str">
            <v>Pre 1980</v>
          </cell>
          <cell r="AQ936" t="str">
            <v>Crawlspace</v>
          </cell>
          <cell r="AR936">
            <v>1016.12331257065</v>
          </cell>
          <cell r="AU936" t="str">
            <v>No</v>
          </cell>
          <cell r="AV936" t="b">
            <v>0</v>
          </cell>
          <cell r="AX936">
            <v>3179449.8450335637</v>
          </cell>
          <cell r="AY936" t="b">
            <v>0</v>
          </cell>
          <cell r="AZ936">
            <v>921332.21711087169</v>
          </cell>
          <cell r="BA936" t="str">
            <v/>
          </cell>
          <cell r="BB936" t="str">
            <v/>
          </cell>
          <cell r="BC936">
            <v>0.85530321496956718</v>
          </cell>
          <cell r="BU936" t="str">
            <v>ID</v>
          </cell>
          <cell r="BV936" t="str">
            <v>Pre 1980</v>
          </cell>
          <cell r="BW936" t="str">
            <v>Electric Storage - Inside Conditioned Space</v>
          </cell>
          <cell r="BY936">
            <v>3785.7640000000001</v>
          </cell>
          <cell r="BZ936" t="str">
            <v>le55</v>
          </cell>
          <cell r="CF936" t="str">
            <v>Conditioned</v>
          </cell>
          <cell r="CG936">
            <v>3785.7640000000001</v>
          </cell>
          <cell r="CH936" t="str">
            <v>ID</v>
          </cell>
          <cell r="CI936" t="str">
            <v>Side-by-Side w/ TTD Ice</v>
          </cell>
          <cell r="CJ936">
            <v>94644.1</v>
          </cell>
          <cell r="CK936" t="b">
            <v>0</v>
          </cell>
          <cell r="CZ936">
            <v>3785.7640000000001</v>
          </cell>
          <cell r="DA936" t="str">
            <v>ID</v>
          </cell>
          <cell r="DC936" t="str">
            <v>Horizontal Axis</v>
          </cell>
          <cell r="DG936" t="str">
            <v>Electric</v>
          </cell>
          <cell r="DH936">
            <v>1192.4649999999999</v>
          </cell>
          <cell r="DI936" t="str">
            <v>ID</v>
          </cell>
          <cell r="DL936" t="str">
            <v>Propane</v>
          </cell>
          <cell r="DM936" t="str">
            <v>Electric</v>
          </cell>
          <cell r="DN936">
            <v>4360.1880000000001</v>
          </cell>
          <cell r="DO936" t="str">
            <v>WA</v>
          </cell>
          <cell r="DS936">
            <v>6932.7380000000003</v>
          </cell>
          <cell r="DT936" t="str">
            <v>OR</v>
          </cell>
          <cell r="DU936" t="str">
            <v>32to46</v>
          </cell>
          <cell r="DX936" t="b">
            <v>1</v>
          </cell>
          <cell r="DY936">
            <v>2003.7159999999999</v>
          </cell>
          <cell r="DZ936" t="str">
            <v>WA</v>
          </cell>
          <cell r="EC936" t="str">
            <v>Desktop</v>
          </cell>
          <cell r="ED936">
            <v>1188.027</v>
          </cell>
          <cell r="EE936" t="str">
            <v>OR</v>
          </cell>
          <cell r="EH936" t="str">
            <v>le20</v>
          </cell>
          <cell r="EI936">
            <v>2130.886</v>
          </cell>
          <cell r="EJ936" t="str">
            <v>MT</v>
          </cell>
          <cell r="ES936">
            <v>2130.886</v>
          </cell>
          <cell r="ET936" t="str">
            <v>MT</v>
          </cell>
          <cell r="EZ936" t="str">
            <v>OR</v>
          </cell>
          <cell r="FA936" t="str">
            <v>Kitchen</v>
          </cell>
          <cell r="FB936">
            <v>318391.23600000003</v>
          </cell>
          <cell r="FC936">
            <v>218596.96799999999</v>
          </cell>
          <cell r="FI936" t="str">
            <v>OR</v>
          </cell>
          <cell r="FJ936" t="str">
            <v>Bedrooms</v>
          </cell>
          <cell r="FK936" t="str">
            <v>EISAnqnx</v>
          </cell>
          <cell r="FL936">
            <v>2149148.7800000003</v>
          </cell>
          <cell r="FS936" t="str">
            <v>WA</v>
          </cell>
          <cell r="FT936" t="str">
            <v>EISAnqnx</v>
          </cell>
          <cell r="FV936">
            <v>4262583.9800000004</v>
          </cell>
          <cell r="GD936" t="str">
            <v>WA</v>
          </cell>
          <cell r="GE936">
            <v>52742090.379999995</v>
          </cell>
          <cell r="GF936">
            <v>43980375.039999999</v>
          </cell>
          <cell r="GI936">
            <v>2</v>
          </cell>
          <cell r="GJ936">
            <v>3</v>
          </cell>
          <cell r="GK936" t="str">
            <v>WA</v>
          </cell>
          <cell r="GL936">
            <v>12271.31</v>
          </cell>
          <cell r="GM936" t="str">
            <v>1993-2006</v>
          </cell>
          <cell r="GN936">
            <v>0</v>
          </cell>
          <cell r="GQ936">
            <v>85362815.582520008</v>
          </cell>
          <cell r="GR936">
            <v>7705308.9403750002</v>
          </cell>
          <cell r="GU936" t="str">
            <v>Natural Gas FAF</v>
          </cell>
          <cell r="GX936" t="str">
            <v>Natural Gas Other</v>
          </cell>
          <cell r="GY936" t="str">
            <v>ID</v>
          </cell>
          <cell r="GZ936">
            <v>1192.46508789063</v>
          </cell>
        </row>
        <row r="937">
          <cell r="AD937" t="str">
            <v>MT</v>
          </cell>
          <cell r="AH937" t="str">
            <v>MT</v>
          </cell>
          <cell r="AI937" t="str">
            <v>Pre 1980</v>
          </cell>
          <cell r="AJ937">
            <v>2130.886</v>
          </cell>
          <cell r="AK937" t="b">
            <v>1</v>
          </cell>
          <cell r="AN937" t="str">
            <v>OR</v>
          </cell>
          <cell r="AO937" t="str">
            <v>Baseboard/Wall/Radiant</v>
          </cell>
          <cell r="AP937" t="str">
            <v>Pre 1980</v>
          </cell>
          <cell r="AQ937" t="str">
            <v>Slab on Grade</v>
          </cell>
          <cell r="AR937">
            <v>171.90329875747199</v>
          </cell>
          <cell r="AU937" t="str">
            <v>No</v>
          </cell>
          <cell r="AV937" t="b">
            <v>0</v>
          </cell>
          <cell r="AX937">
            <v>537885.42181212979</v>
          </cell>
          <cell r="AY937" t="b">
            <v>0</v>
          </cell>
          <cell r="AZ937">
            <v>155866.95572628369</v>
          </cell>
          <cell r="BA937" t="str">
            <v/>
          </cell>
          <cell r="BB937" t="str">
            <v/>
          </cell>
          <cell r="BC937">
            <v>0.14469645787298771</v>
          </cell>
          <cell r="BU937" t="str">
            <v>MT</v>
          </cell>
          <cell r="BV937" t="str">
            <v>Pre 1980</v>
          </cell>
          <cell r="BW937" t="str">
            <v>Gas Storage Inside Conditioned Space</v>
          </cell>
          <cell r="BY937">
            <v>2130.886</v>
          </cell>
          <cell r="BZ937" t="str">
            <v>le55</v>
          </cell>
          <cell r="CF937" t="str">
            <v>Conditioned</v>
          </cell>
          <cell r="CG937">
            <v>1904.288</v>
          </cell>
          <cell r="CH937" t="str">
            <v>WA</v>
          </cell>
          <cell r="CI937" t="str">
            <v>Side-by-Side w/ TTD Ice</v>
          </cell>
          <cell r="CJ937">
            <v>43798.624000000003</v>
          </cell>
          <cell r="CK937" t="b">
            <v>0</v>
          </cell>
          <cell r="CZ937">
            <v>8559.1039999999994</v>
          </cell>
          <cell r="DA937" t="str">
            <v>OR</v>
          </cell>
          <cell r="DC937" t="str">
            <v>Vertical Axis</v>
          </cell>
          <cell r="DG937" t="str">
            <v>Electric</v>
          </cell>
          <cell r="DH937">
            <v>2079.9929999999999</v>
          </cell>
          <cell r="DI937" t="str">
            <v>WA</v>
          </cell>
          <cell r="DL937" t="str">
            <v>Electric</v>
          </cell>
          <cell r="DM937" t="str">
            <v>Electric</v>
          </cell>
          <cell r="DN937">
            <v>8264.9449999999997</v>
          </cell>
          <cell r="DO937" t="str">
            <v>OR</v>
          </cell>
          <cell r="DS937">
            <v>2003.7159999999999</v>
          </cell>
          <cell r="DT937" t="str">
            <v>WA</v>
          </cell>
          <cell r="DU937" t="str">
            <v>gt46</v>
          </cell>
          <cell r="DX937" t="b">
            <v>1</v>
          </cell>
          <cell r="DY937">
            <v>1524.7619999999999</v>
          </cell>
          <cell r="DZ937" t="str">
            <v>WA</v>
          </cell>
          <cell r="EC937" t="str">
            <v>Laptop</v>
          </cell>
          <cell r="ED937">
            <v>2003.7159999999999</v>
          </cell>
          <cell r="EE937" t="str">
            <v>WA</v>
          </cell>
          <cell r="EH937" t="str">
            <v>gt20</v>
          </cell>
          <cell r="EI937">
            <v>1904.288</v>
          </cell>
          <cell r="EJ937" t="str">
            <v>WA</v>
          </cell>
          <cell r="ES937">
            <v>1904.288</v>
          </cell>
          <cell r="ET937" t="str">
            <v>WA</v>
          </cell>
          <cell r="EZ937" t="str">
            <v>OR</v>
          </cell>
          <cell r="FA937" t="str">
            <v>Living Room/Family Room</v>
          </cell>
          <cell r="FB937">
            <v>204340.644</v>
          </cell>
          <cell r="FC937">
            <v>285126.48</v>
          </cell>
          <cell r="FI937" t="str">
            <v>OR</v>
          </cell>
          <cell r="FJ937" t="str">
            <v>Bedrooms</v>
          </cell>
          <cell r="FK937" t="str">
            <v>EISAq</v>
          </cell>
          <cell r="FL937">
            <v>623946.42000000004</v>
          </cell>
          <cell r="FS937" t="str">
            <v>WA</v>
          </cell>
          <cell r="FT937" t="str">
            <v>EISAq</v>
          </cell>
          <cell r="FV937">
            <v>1734772.55</v>
          </cell>
          <cell r="GD937" t="str">
            <v>MT</v>
          </cell>
          <cell r="GE937">
            <v>3471213.2939999998</v>
          </cell>
          <cell r="GF937">
            <v>3213376.088</v>
          </cell>
          <cell r="GI937">
            <v>3</v>
          </cell>
          <cell r="GJ937">
            <v>2</v>
          </cell>
          <cell r="GK937" t="str">
            <v>MT</v>
          </cell>
          <cell r="GL937">
            <v>2130.886</v>
          </cell>
          <cell r="GM937" t="str">
            <v>Pre 1980</v>
          </cell>
          <cell r="GN937">
            <v>0</v>
          </cell>
          <cell r="GQ937">
            <v>16829716.319139998</v>
          </cell>
          <cell r="GR937">
            <v>1190557.9714900001</v>
          </cell>
          <cell r="GU937" t="str">
            <v>Natural Gas FAF</v>
          </cell>
          <cell r="GX937" t="str">
            <v>None</v>
          </cell>
          <cell r="GY937" t="str">
            <v>WA</v>
          </cell>
          <cell r="GZ937">
            <v>2079.99340820313</v>
          </cell>
        </row>
        <row r="938">
          <cell r="AD938" t="str">
            <v>OR</v>
          </cell>
          <cell r="AH938" t="str">
            <v>OR</v>
          </cell>
          <cell r="AI938" t="str">
            <v>1993-2006</v>
          </cell>
          <cell r="AJ938">
            <v>1612.692</v>
          </cell>
          <cell r="AK938" t="b">
            <v>1</v>
          </cell>
          <cell r="AN938" t="str">
            <v>OR</v>
          </cell>
          <cell r="AO938" t="str">
            <v>Baseboard/Wall/Radiant</v>
          </cell>
          <cell r="AP938" t="str">
            <v>Pre 1980</v>
          </cell>
          <cell r="AQ938" t="str">
            <v>Crawlspace</v>
          </cell>
          <cell r="AR938">
            <v>1016.12331257065</v>
          </cell>
          <cell r="AU938" t="str">
            <v>No</v>
          </cell>
          <cell r="AV938" t="b">
            <v>0</v>
          </cell>
          <cell r="AX938">
            <v>3179449.8450335637</v>
          </cell>
          <cell r="AY938" t="b">
            <v>0</v>
          </cell>
          <cell r="AZ938">
            <v>921332.21711087169</v>
          </cell>
          <cell r="BA938" t="str">
            <v/>
          </cell>
          <cell r="BB938" t="str">
            <v/>
          </cell>
          <cell r="BC938">
            <v>0.85530321496956718</v>
          </cell>
          <cell r="BU938" t="str">
            <v>ID</v>
          </cell>
          <cell r="BV938" t="str">
            <v>1993-2006</v>
          </cell>
          <cell r="BW938" t="str">
            <v>Gas Storage Inside Conditioned Space</v>
          </cell>
          <cell r="BY938">
            <v>1192.4649999999999</v>
          </cell>
          <cell r="BZ938" t="str">
            <v>le55</v>
          </cell>
          <cell r="CF938" t="str">
            <v>Conditioned</v>
          </cell>
          <cell r="CG938">
            <v>2079.9929999999999</v>
          </cell>
          <cell r="CH938" t="str">
            <v>WA</v>
          </cell>
          <cell r="CI938" t="str">
            <v>Side-by-Side w/ TTD Ice</v>
          </cell>
          <cell r="CJ938">
            <v>49919.831999999995</v>
          </cell>
          <cell r="CK938" t="b">
            <v>0</v>
          </cell>
          <cell r="CZ938">
            <v>1904.288</v>
          </cell>
          <cell r="DA938" t="str">
            <v>WA</v>
          </cell>
          <cell r="DC938" t="str">
            <v>Vertical Axis</v>
          </cell>
          <cell r="DG938" t="str">
            <v>Propane</v>
          </cell>
          <cell r="DH938">
            <v>1904.288</v>
          </cell>
          <cell r="DI938" t="str">
            <v>WA</v>
          </cell>
          <cell r="DL938" t="str">
            <v>Electric</v>
          </cell>
          <cell r="DM938" t="str">
            <v>Electric</v>
          </cell>
          <cell r="DN938">
            <v>1192.4649999999999</v>
          </cell>
          <cell r="DO938" t="str">
            <v>ID</v>
          </cell>
          <cell r="DS938">
            <v>1524.7619999999999</v>
          </cell>
          <cell r="DT938" t="str">
            <v>WA</v>
          </cell>
          <cell r="DU938" t="str">
            <v>lt32</v>
          </cell>
          <cell r="DX938" t="b">
            <v>1</v>
          </cell>
          <cell r="DY938">
            <v>1524.7619999999999</v>
          </cell>
          <cell r="DZ938" t="str">
            <v>WA</v>
          </cell>
          <cell r="EC938" t="str">
            <v>Laptop</v>
          </cell>
          <cell r="ED938">
            <v>2003.7159999999999</v>
          </cell>
          <cell r="EE938" t="str">
            <v>WA</v>
          </cell>
          <cell r="EH938" t="str">
            <v>le20</v>
          </cell>
          <cell r="EI938">
            <v>1144.6790000000001</v>
          </cell>
          <cell r="EJ938" t="str">
            <v>MT</v>
          </cell>
          <cell r="ES938">
            <v>1612.692</v>
          </cell>
          <cell r="ET938" t="str">
            <v>OR</v>
          </cell>
          <cell r="EZ938" t="str">
            <v>OR</v>
          </cell>
          <cell r="FA938" t="str">
            <v>Other</v>
          </cell>
          <cell r="FB938">
            <v>26136.594000000001</v>
          </cell>
          <cell r="FC938">
            <v>32076.728999999999</v>
          </cell>
          <cell r="FI938" t="str">
            <v>OR</v>
          </cell>
          <cell r="FJ938" t="str">
            <v>Exterior</v>
          </cell>
          <cell r="FK938" t="str">
            <v>EISAx</v>
          </cell>
          <cell r="FL938">
            <v>1733184.5</v>
          </cell>
          <cell r="FS938" t="str">
            <v>WA</v>
          </cell>
          <cell r="FT938" t="str">
            <v>EISAx</v>
          </cell>
          <cell r="FV938">
            <v>9219076.9800000004</v>
          </cell>
          <cell r="GD938" t="str">
            <v>OR</v>
          </cell>
          <cell r="GE938">
            <v>14727103.344000001</v>
          </cell>
          <cell r="GF938">
            <v>6757179.4800000004</v>
          </cell>
          <cell r="GI938">
            <v>1</v>
          </cell>
          <cell r="GJ938">
            <v>1</v>
          </cell>
          <cell r="GK938" t="str">
            <v>OR</v>
          </cell>
          <cell r="GL938">
            <v>1612.692</v>
          </cell>
          <cell r="GM938" t="str">
            <v>1993-2006</v>
          </cell>
          <cell r="GN938">
            <v>-1</v>
          </cell>
          <cell r="GQ938">
            <v>7983844.6213439992</v>
          </cell>
          <cell r="GR938">
            <v>983379.26429999992</v>
          </cell>
          <cell r="GU938" t="str">
            <v>Natural Gas FAF</v>
          </cell>
          <cell r="GX938" t="str">
            <v>Natural Gas Other</v>
          </cell>
          <cell r="GY938" t="str">
            <v>WA</v>
          </cell>
          <cell r="GZ938">
            <v>4360.1875</v>
          </cell>
        </row>
        <row r="939">
          <cell r="AD939" t="str">
            <v>WA</v>
          </cell>
          <cell r="AH939" t="str">
            <v>WA</v>
          </cell>
          <cell r="AI939" t="str">
            <v>1993-2006</v>
          </cell>
          <cell r="AJ939">
            <v>1904.288</v>
          </cell>
          <cell r="AK939" t="b">
            <v>1</v>
          </cell>
          <cell r="AN939" t="str">
            <v>OR</v>
          </cell>
          <cell r="AO939" t="str">
            <v>Baseboard/Wall/Radiant</v>
          </cell>
          <cell r="AP939" t="str">
            <v>Pre 1980</v>
          </cell>
          <cell r="AQ939" t="str">
            <v>Slab on Grade</v>
          </cell>
          <cell r="AR939">
            <v>171.90329875747199</v>
          </cell>
          <cell r="AU939" t="str">
            <v>No</v>
          </cell>
          <cell r="AV939" t="b">
            <v>0</v>
          </cell>
          <cell r="AX939">
            <v>537885.42181212979</v>
          </cell>
          <cell r="AY939" t="b">
            <v>0</v>
          </cell>
          <cell r="AZ939">
            <v>155866.95572628369</v>
          </cell>
          <cell r="BA939" t="str">
            <v/>
          </cell>
          <cell r="BB939" t="str">
            <v/>
          </cell>
          <cell r="BC939">
            <v>0.14469645787298771</v>
          </cell>
          <cell r="BU939" t="str">
            <v>WA</v>
          </cell>
          <cell r="BV939" t="str">
            <v>1980-1992</v>
          </cell>
          <cell r="BW939" t="str">
            <v>Gas Storage Outside Conditioned Space</v>
          </cell>
          <cell r="BY939">
            <v>4360.1880000000001</v>
          </cell>
          <cell r="BZ939" t="str">
            <v>le55</v>
          </cell>
          <cell r="CF939" t="str">
            <v>Conditioned</v>
          </cell>
          <cell r="CG939">
            <v>2130.886</v>
          </cell>
          <cell r="CH939" t="str">
            <v>MT</v>
          </cell>
          <cell r="CI939" t="str">
            <v>Bottom-Freezer (Including French Door) w/o TTD Ice</v>
          </cell>
          <cell r="CJ939">
            <v>44748.606</v>
          </cell>
          <cell r="CK939" t="b">
            <v>0</v>
          </cell>
          <cell r="CZ939">
            <v>1612.692</v>
          </cell>
          <cell r="DA939" t="str">
            <v>OR</v>
          </cell>
          <cell r="DC939" t="str">
            <v>Horizontal Axis</v>
          </cell>
          <cell r="DG939" t="str">
            <v>Electric</v>
          </cell>
          <cell r="DH939">
            <v>3785.7640000000001</v>
          </cell>
          <cell r="DI939" t="str">
            <v>ID</v>
          </cell>
          <cell r="DL939" t="str">
            <v>Electric</v>
          </cell>
          <cell r="DM939" t="str">
            <v>Electric</v>
          </cell>
          <cell r="DN939">
            <v>1612.692</v>
          </cell>
          <cell r="DO939" t="str">
            <v>OR</v>
          </cell>
          <cell r="DS939">
            <v>2003.7159999999999</v>
          </cell>
          <cell r="DT939" t="str">
            <v>WA</v>
          </cell>
          <cell r="DU939" t="str">
            <v>lt32</v>
          </cell>
          <cell r="DX939" t="b">
            <v>0</v>
          </cell>
          <cell r="DY939">
            <v>1524.7619999999999</v>
          </cell>
          <cell r="DZ939" t="str">
            <v>WA</v>
          </cell>
          <cell r="EC939" t="str">
            <v>Desktop</v>
          </cell>
          <cell r="ED939">
            <v>6932.7380000000003</v>
          </cell>
          <cell r="EE939" t="str">
            <v>OR</v>
          </cell>
          <cell r="EH939" t="str">
            <v>gt20</v>
          </cell>
          <cell r="EI939">
            <v>2130.886</v>
          </cell>
          <cell r="EJ939" t="str">
            <v>MT</v>
          </cell>
          <cell r="ES939">
            <v>3785.7640000000001</v>
          </cell>
          <cell r="ET939" t="str">
            <v>ID</v>
          </cell>
          <cell r="EZ939" t="str">
            <v>WA</v>
          </cell>
          <cell r="FA939" t="str">
            <v>Bathroom</v>
          </cell>
          <cell r="FB939">
            <v>1663084.28</v>
          </cell>
          <cell r="FC939">
            <v>394732.05199999997</v>
          </cell>
          <cell r="FI939" t="str">
            <v>OR</v>
          </cell>
          <cell r="FJ939" t="str">
            <v>Kitchen</v>
          </cell>
          <cell r="FK939" t="str">
            <v>EISAnqnx</v>
          </cell>
          <cell r="FL939">
            <v>415964.28</v>
          </cell>
          <cell r="FS939" t="str">
            <v>WA</v>
          </cell>
          <cell r="FT939" t="str">
            <v>EISAnqnx</v>
          </cell>
          <cell r="FV939">
            <v>2006630.78</v>
          </cell>
          <cell r="GD939" t="str">
            <v>WA</v>
          </cell>
          <cell r="GE939">
            <v>2045205.3119999999</v>
          </cell>
          <cell r="GF939">
            <v>2075673.92</v>
          </cell>
          <cell r="GI939">
            <v>1</v>
          </cell>
          <cell r="GJ939">
            <v>3</v>
          </cell>
          <cell r="GK939" t="str">
            <v>WA</v>
          </cell>
          <cell r="GL939">
            <v>1904.288</v>
          </cell>
          <cell r="GM939" t="str">
            <v>1993-2006</v>
          </cell>
          <cell r="GN939">
            <v>0</v>
          </cell>
          <cell r="GQ939">
            <v>10042066.626336001</v>
          </cell>
          <cell r="GR939">
            <v>2270101.7248</v>
          </cell>
          <cell r="GU939" t="str">
            <v>Baseboard/Wall/Radiant</v>
          </cell>
          <cell r="GX939" t="str">
            <v>Wood</v>
          </cell>
          <cell r="GY939" t="str">
            <v>WA</v>
          </cell>
          <cell r="GZ939">
            <v>2079.99340820313</v>
          </cell>
        </row>
        <row r="940">
          <cell r="AD940" t="str">
            <v>ID</v>
          </cell>
          <cell r="AH940" t="str">
            <v>ID</v>
          </cell>
          <cell r="AI940" t="str">
            <v>Pre 1980</v>
          </cell>
          <cell r="AJ940">
            <v>3785.7640000000001</v>
          </cell>
          <cell r="AK940" t="b">
            <v>1</v>
          </cell>
          <cell r="AN940" t="str">
            <v>OR</v>
          </cell>
          <cell r="AO940" t="str">
            <v>Wood</v>
          </cell>
          <cell r="AP940" t="str">
            <v>Pre 1980</v>
          </cell>
          <cell r="AQ940" t="str">
            <v>Crawlspace</v>
          </cell>
          <cell r="AR940">
            <v>1016.12331257065</v>
          </cell>
          <cell r="AU940" t="str">
            <v>No</v>
          </cell>
          <cell r="AV940" t="b">
            <v>0</v>
          </cell>
          <cell r="AX940">
            <v>3179449.8450335637</v>
          </cell>
          <cell r="AY940" t="b">
            <v>0</v>
          </cell>
          <cell r="AZ940">
            <v>921332.21711087169</v>
          </cell>
          <cell r="BA940" t="str">
            <v/>
          </cell>
          <cell r="BB940" t="str">
            <v/>
          </cell>
          <cell r="BC940">
            <v>0.85530321496956718</v>
          </cell>
          <cell r="BU940" t="str">
            <v>OR</v>
          </cell>
          <cell r="BV940" t="str">
            <v>1993-2006</v>
          </cell>
          <cell r="BW940" t="str">
            <v>Gas Storage Outside Conditioned Space</v>
          </cell>
          <cell r="BY940">
            <v>8264.9449999999997</v>
          </cell>
          <cell r="BZ940" t="str">
            <v>le55</v>
          </cell>
          <cell r="CF940" t="str">
            <v>Conditioned</v>
          </cell>
          <cell r="CG940">
            <v>2079.9929999999999</v>
          </cell>
          <cell r="CH940" t="str">
            <v>WA</v>
          </cell>
          <cell r="CI940" t="str">
            <v>Side-by-Side w/ TTD Ice</v>
          </cell>
          <cell r="CJ940">
            <v>45759.845999999998</v>
          </cell>
          <cell r="CK940" t="b">
            <v>0</v>
          </cell>
          <cell r="CZ940">
            <v>2079.9929999999999</v>
          </cell>
          <cell r="DA940" t="str">
            <v>WA</v>
          </cell>
          <cell r="DC940" t="str">
            <v>Vertical Axis</v>
          </cell>
          <cell r="DG940" t="str">
            <v>Electric</v>
          </cell>
          <cell r="DH940">
            <v>8559.1039999999994</v>
          </cell>
          <cell r="DI940" t="str">
            <v>OR</v>
          </cell>
          <cell r="DL940" t="str">
            <v>Electric</v>
          </cell>
          <cell r="DM940" t="str">
            <v>Electric</v>
          </cell>
          <cell r="DN940">
            <v>1925.059</v>
          </cell>
          <cell r="DO940" t="str">
            <v>OR</v>
          </cell>
          <cell r="DS940">
            <v>2003.7159999999999</v>
          </cell>
          <cell r="DT940" t="str">
            <v>WA</v>
          </cell>
          <cell r="DU940" t="str">
            <v>lt32</v>
          </cell>
          <cell r="DX940" t="b">
            <v>0</v>
          </cell>
          <cell r="DY940">
            <v>1524.7619999999999</v>
          </cell>
          <cell r="DZ940" t="str">
            <v>WA</v>
          </cell>
          <cell r="EC940" t="str">
            <v>Desktop</v>
          </cell>
          <cell r="ED940">
            <v>6932.7380000000003</v>
          </cell>
          <cell r="EE940" t="str">
            <v>OR</v>
          </cell>
          <cell r="EH940" t="str">
            <v>gt20</v>
          </cell>
          <cell r="EI940">
            <v>1192.4649999999999</v>
          </cell>
          <cell r="EJ940" t="str">
            <v>ID</v>
          </cell>
          <cell r="ES940">
            <v>2130.886</v>
          </cell>
          <cell r="ET940" t="str">
            <v>MT</v>
          </cell>
          <cell r="EZ940" t="str">
            <v>WA</v>
          </cell>
          <cell r="FA940" t="str">
            <v>Bedrooms</v>
          </cell>
          <cell r="FB940">
            <v>931727.94</v>
          </cell>
          <cell r="FC940">
            <v>783452.95600000001</v>
          </cell>
          <cell r="FI940" t="str">
            <v>OR</v>
          </cell>
          <cell r="FJ940" t="str">
            <v>Kitchen</v>
          </cell>
          <cell r="FK940" t="str">
            <v>EISAq</v>
          </cell>
          <cell r="FL940">
            <v>103991.07</v>
          </cell>
          <cell r="FS940" t="str">
            <v>WA</v>
          </cell>
          <cell r="FT940" t="str">
            <v>EISAq</v>
          </cell>
          <cell r="FV940">
            <v>323697.37400000001</v>
          </cell>
          <cell r="GD940" t="str">
            <v>ID</v>
          </cell>
          <cell r="GE940">
            <v>3153541.412</v>
          </cell>
          <cell r="GF940">
            <v>3657048.0240000002</v>
          </cell>
          <cell r="GI940">
            <v>1</v>
          </cell>
          <cell r="GJ940">
            <v>3</v>
          </cell>
          <cell r="GK940" t="str">
            <v>ID</v>
          </cell>
          <cell r="GL940">
            <v>3785.7640000000001</v>
          </cell>
          <cell r="GM940" t="str">
            <v>Pre 1980</v>
          </cell>
          <cell r="GN940">
            <v>-1</v>
          </cell>
          <cell r="GQ940">
            <v>21698113.937528003</v>
          </cell>
          <cell r="GR940">
            <v>3948116.4891400002</v>
          </cell>
          <cell r="GU940" t="str">
            <v>Heat Pump (Ductless System)</v>
          </cell>
          <cell r="GX940" t="str">
            <v>Baseboard/Wall/Radiant</v>
          </cell>
          <cell r="GY940" t="str">
            <v>WA</v>
          </cell>
          <cell r="GZ940">
            <v>2079.99340820313</v>
          </cell>
        </row>
        <row r="941">
          <cell r="AD941" t="str">
            <v>MT</v>
          </cell>
          <cell r="AH941" t="str">
            <v>MT</v>
          </cell>
          <cell r="AI941" t="str">
            <v>Pre 1980</v>
          </cell>
          <cell r="AJ941">
            <v>2130.886</v>
          </cell>
          <cell r="AK941" t="b">
            <v>1</v>
          </cell>
          <cell r="AN941" t="str">
            <v>OR</v>
          </cell>
          <cell r="AO941" t="str">
            <v>Wood</v>
          </cell>
          <cell r="AP941" t="str">
            <v>Pre 1980</v>
          </cell>
          <cell r="AQ941" t="str">
            <v>Slab on Grade</v>
          </cell>
          <cell r="AR941">
            <v>171.90329875747199</v>
          </cell>
          <cell r="AU941" t="str">
            <v>No</v>
          </cell>
          <cell r="AV941" t="b">
            <v>0</v>
          </cell>
          <cell r="AX941">
            <v>537885.42181212979</v>
          </cell>
          <cell r="AY941" t="b">
            <v>0</v>
          </cell>
          <cell r="AZ941">
            <v>155866.95572628369</v>
          </cell>
          <cell r="BA941" t="str">
            <v/>
          </cell>
          <cell r="BB941" t="str">
            <v/>
          </cell>
          <cell r="BC941">
            <v>0.14469645787298771</v>
          </cell>
          <cell r="BU941" t="str">
            <v>ID</v>
          </cell>
          <cell r="BV941" t="str">
            <v>Pre 1980</v>
          </cell>
          <cell r="BW941" t="str">
            <v>Electric Storage - Inside Conditioned Space</v>
          </cell>
          <cell r="BY941">
            <v>1192.4649999999999</v>
          </cell>
          <cell r="BZ941" t="str">
            <v>le55</v>
          </cell>
          <cell r="CF941" t="str">
            <v>Conditioned</v>
          </cell>
          <cell r="CG941">
            <v>1144.6790000000001</v>
          </cell>
          <cell r="CH941" t="str">
            <v>MT</v>
          </cell>
          <cell r="CI941" t="str">
            <v>Top-Freezer w/o TTD Ice</v>
          </cell>
          <cell r="CJ941">
            <v>20604.222000000002</v>
          </cell>
          <cell r="CK941" t="b">
            <v>0</v>
          </cell>
          <cell r="CZ941">
            <v>2079.9929999999999</v>
          </cell>
          <cell r="DA941" t="str">
            <v>WA</v>
          </cell>
          <cell r="DC941" t="str">
            <v>Horizontal Axis</v>
          </cell>
          <cell r="DG941" t="str">
            <v>Electric</v>
          </cell>
          <cell r="DH941">
            <v>1904.288</v>
          </cell>
          <cell r="DI941" t="str">
            <v>WA</v>
          </cell>
          <cell r="DL941" t="str">
            <v>Electric</v>
          </cell>
          <cell r="DM941" t="str">
            <v>Electric</v>
          </cell>
          <cell r="DN941">
            <v>2130.886</v>
          </cell>
          <cell r="DO941" t="str">
            <v>MT</v>
          </cell>
          <cell r="DS941">
            <v>2003.7159999999999</v>
          </cell>
          <cell r="DT941" t="str">
            <v>WA</v>
          </cell>
          <cell r="DU941" t="str">
            <v>lt32</v>
          </cell>
          <cell r="DX941" t="b">
            <v>0</v>
          </cell>
          <cell r="DY941">
            <v>1524.7619999999999</v>
          </cell>
          <cell r="DZ941" t="str">
            <v>WA</v>
          </cell>
          <cell r="EC941" t="str">
            <v>Desktop</v>
          </cell>
          <cell r="ED941">
            <v>1150.8789999999999</v>
          </cell>
          <cell r="EE941" t="str">
            <v>WA</v>
          </cell>
          <cell r="EH941" t="str">
            <v>le20</v>
          </cell>
          <cell r="EI941">
            <v>8559.1039999999994</v>
          </cell>
          <cell r="EJ941" t="str">
            <v>OR</v>
          </cell>
          <cell r="ES941">
            <v>2079.9929999999999</v>
          </cell>
          <cell r="ET941" t="str">
            <v>WA</v>
          </cell>
          <cell r="EZ941" t="str">
            <v>WA</v>
          </cell>
          <cell r="FA941" t="str">
            <v>Exterior</v>
          </cell>
          <cell r="FB941">
            <v>260483.08</v>
          </cell>
          <cell r="FC941">
            <v>4520383.2960000001</v>
          </cell>
          <cell r="FI941" t="str">
            <v>OR</v>
          </cell>
          <cell r="FJ941" t="str">
            <v>Living Room/Family Room</v>
          </cell>
          <cell r="FK941" t="str">
            <v>EISAnqnx</v>
          </cell>
          <cell r="FL941">
            <v>1039910.7000000001</v>
          </cell>
          <cell r="FS941" t="str">
            <v>WA</v>
          </cell>
          <cell r="FT941" t="str">
            <v>EISAx</v>
          </cell>
          <cell r="FV941">
            <v>607848.01</v>
          </cell>
          <cell r="GD941" t="str">
            <v>MT</v>
          </cell>
          <cell r="GE941">
            <v>1150678.44</v>
          </cell>
          <cell r="GF941">
            <v>1598164.5</v>
          </cell>
          <cell r="GI941">
            <v>3</v>
          </cell>
          <cell r="GJ941">
            <v>2</v>
          </cell>
          <cell r="GK941" t="str">
            <v>MT</v>
          </cell>
          <cell r="GL941">
            <v>2130.886</v>
          </cell>
          <cell r="GM941" t="str">
            <v>Pre 1980</v>
          </cell>
          <cell r="GN941">
            <v>-1</v>
          </cell>
          <cell r="GQ941">
            <v>16396681.927991999</v>
          </cell>
          <cell r="GR941">
            <v>1258053.7855399998</v>
          </cell>
          <cell r="GU941" t="str">
            <v>Heat Pump (Ductless System)</v>
          </cell>
          <cell r="GX941" t="str">
            <v>Wood</v>
          </cell>
          <cell r="GY941" t="str">
            <v>WA</v>
          </cell>
          <cell r="GZ941">
            <v>2079.99340820313</v>
          </cell>
        </row>
        <row r="942">
          <cell r="AD942" t="str">
            <v>MT</v>
          </cell>
          <cell r="AH942" t="str">
            <v>MT</v>
          </cell>
          <cell r="AI942" t="str">
            <v>1980-1992</v>
          </cell>
          <cell r="AJ942">
            <v>2130.886</v>
          </cell>
          <cell r="AK942" t="b">
            <v>1</v>
          </cell>
          <cell r="AN942" t="str">
            <v>OR</v>
          </cell>
          <cell r="AO942" t="str">
            <v>Natural Gas Other</v>
          </cell>
          <cell r="AP942" t="str">
            <v>Pre 1980</v>
          </cell>
          <cell r="AQ942" t="str">
            <v>Crawlspace</v>
          </cell>
          <cell r="AR942">
            <v>1016.12331257065</v>
          </cell>
          <cell r="AU942" t="str">
            <v>No</v>
          </cell>
          <cell r="AV942" t="b">
            <v>1</v>
          </cell>
          <cell r="AX942">
            <v>3179449.8450335637</v>
          </cell>
          <cell r="AY942" t="b">
            <v>0</v>
          </cell>
          <cell r="AZ942">
            <v>921332.21711087169</v>
          </cell>
          <cell r="BA942">
            <v>0.85530349478847323</v>
          </cell>
          <cell r="BB942">
            <v>1016.1233125706501</v>
          </cell>
          <cell r="BC942">
            <v>0.85530321496956718</v>
          </cell>
          <cell r="BU942" t="str">
            <v>OR</v>
          </cell>
          <cell r="BV942" t="str">
            <v>Pre 1980</v>
          </cell>
          <cell r="BW942" t="str">
            <v>Electric Storage - Inside Conditioned Space</v>
          </cell>
          <cell r="BY942">
            <v>1612.692</v>
          </cell>
          <cell r="BZ942" t="str">
            <v>le55</v>
          </cell>
          <cell r="CF942" t="str">
            <v>Conditioned</v>
          </cell>
          <cell r="CG942">
            <v>1144.6790000000001</v>
          </cell>
          <cell r="CH942" t="str">
            <v>MT</v>
          </cell>
          <cell r="CI942" t="str">
            <v>Top-Freezer w/o TTD Ice</v>
          </cell>
          <cell r="CJ942">
            <v>20604.222000000002</v>
          </cell>
          <cell r="CK942" t="b">
            <v>0</v>
          </cell>
          <cell r="CZ942">
            <v>3785.7640000000001</v>
          </cell>
          <cell r="DA942" t="str">
            <v>ID</v>
          </cell>
          <cell r="DC942" t="str">
            <v>Vertical Axis</v>
          </cell>
          <cell r="DG942" t="str">
            <v>Electric</v>
          </cell>
          <cell r="DH942">
            <v>1612.692</v>
          </cell>
          <cell r="DI942" t="str">
            <v>OR</v>
          </cell>
          <cell r="DL942" t="str">
            <v>Propane</v>
          </cell>
          <cell r="DM942" t="str">
            <v>Propane</v>
          </cell>
          <cell r="DN942">
            <v>1612.692</v>
          </cell>
          <cell r="DO942" t="str">
            <v>OR</v>
          </cell>
          <cell r="DS942">
            <v>2003.7159999999999</v>
          </cell>
          <cell r="DT942" t="str">
            <v>WA</v>
          </cell>
          <cell r="DU942" t="str">
            <v>lt32</v>
          </cell>
          <cell r="DX942" t="b">
            <v>1</v>
          </cell>
          <cell r="DY942">
            <v>2003.7159999999999</v>
          </cell>
          <cell r="DZ942" t="str">
            <v>WA</v>
          </cell>
          <cell r="EC942" t="str">
            <v>Laptop</v>
          </cell>
          <cell r="ED942">
            <v>1188.027</v>
          </cell>
          <cell r="EE942" t="str">
            <v>OR</v>
          </cell>
          <cell r="EH942" t="str">
            <v>le20</v>
          </cell>
          <cell r="EI942">
            <v>1925.059</v>
          </cell>
          <cell r="EJ942" t="str">
            <v>OR</v>
          </cell>
          <cell r="ES942">
            <v>1904.288</v>
          </cell>
          <cell r="ET942" t="str">
            <v>WA</v>
          </cell>
          <cell r="EZ942" t="str">
            <v>WA</v>
          </cell>
          <cell r="FA942" t="str">
            <v>Garage</v>
          </cell>
          <cell r="FB942">
            <v>637181.68799999997</v>
          </cell>
          <cell r="FC942">
            <v>1160151.564</v>
          </cell>
          <cell r="FI942" t="str">
            <v>OR</v>
          </cell>
          <cell r="FJ942" t="str">
            <v>Other</v>
          </cell>
          <cell r="FK942" t="str">
            <v>EISAnqnx</v>
          </cell>
          <cell r="FL942">
            <v>519955.35000000003</v>
          </cell>
          <cell r="FS942" t="str">
            <v>WA</v>
          </cell>
          <cell r="FT942" t="str">
            <v>EISAnqnx</v>
          </cell>
          <cell r="FV942">
            <v>6655586.1299999999</v>
          </cell>
          <cell r="GD942" t="str">
            <v>MT</v>
          </cell>
          <cell r="GE942">
            <v>6637709.8899999997</v>
          </cell>
          <cell r="GF942">
            <v>4528132.75</v>
          </cell>
          <cell r="GI942">
            <v>3</v>
          </cell>
          <cell r="GJ942">
            <v>1</v>
          </cell>
          <cell r="GK942" t="str">
            <v>MT</v>
          </cell>
          <cell r="GL942">
            <v>2130.886</v>
          </cell>
          <cell r="GM942" t="str">
            <v>1980-1992</v>
          </cell>
          <cell r="GN942">
            <v>0</v>
          </cell>
          <cell r="GQ942">
            <v>18386984.855028</v>
          </cell>
          <cell r="GR942">
            <v>1376328.6129699999</v>
          </cell>
          <cell r="GU942" t="str">
            <v>Natural Gas FAF</v>
          </cell>
          <cell r="GX942" t="str">
            <v>Wood</v>
          </cell>
          <cell r="GY942" t="str">
            <v>MT</v>
          </cell>
          <cell r="GZ942">
            <v>1144.67944335938</v>
          </cell>
        </row>
        <row r="943">
          <cell r="AD943" t="str">
            <v>ID</v>
          </cell>
          <cell r="AH943" t="str">
            <v>ID</v>
          </cell>
          <cell r="AI943" t="str">
            <v>Pre 1980</v>
          </cell>
          <cell r="AJ943">
            <v>1192.4649999999999</v>
          </cell>
          <cell r="AK943" t="b">
            <v>1</v>
          </cell>
          <cell r="AN943" t="str">
            <v>WA</v>
          </cell>
          <cell r="AO943" t="str">
            <v>Heat Pump (Central System)</v>
          </cell>
          <cell r="AP943" t="str">
            <v>Pre 1980</v>
          </cell>
          <cell r="AQ943" t="str">
            <v>Crawlspace</v>
          </cell>
          <cell r="AR943">
            <v>1150.87915039063</v>
          </cell>
          <cell r="AU943" t="str">
            <v>No</v>
          </cell>
          <cell r="AV943" t="b">
            <v>1</v>
          </cell>
          <cell r="AX943">
            <v>1491539.3789062565</v>
          </cell>
          <cell r="AY943" t="b">
            <v>0</v>
          </cell>
          <cell r="AZ943">
            <v>370031.12478525552</v>
          </cell>
          <cell r="BA943">
            <v>1</v>
          </cell>
          <cell r="BB943">
            <v>1150.87915039063</v>
          </cell>
          <cell r="BC943">
            <v>1.00000013067458</v>
          </cell>
          <cell r="BU943" t="str">
            <v>OR</v>
          </cell>
          <cell r="BV943" t="str">
            <v>1980-1992</v>
          </cell>
          <cell r="BW943" t="str">
            <v>Gas Tankless</v>
          </cell>
          <cell r="BY943">
            <v>1925.059</v>
          </cell>
          <cell r="BZ943" t="str">
            <v/>
          </cell>
          <cell r="CF943" t="str">
            <v>Conditioned</v>
          </cell>
          <cell r="CG943">
            <v>2079.9929999999999</v>
          </cell>
          <cell r="CH943" t="str">
            <v>WA</v>
          </cell>
          <cell r="CI943" t="str">
            <v>Top-Freezer w/o TTD Ice</v>
          </cell>
          <cell r="CJ943">
            <v>39519.866999999998</v>
          </cell>
          <cell r="CK943" t="b">
            <v>0</v>
          </cell>
          <cell r="CZ943">
            <v>1144.6790000000001</v>
          </cell>
          <cell r="DA943" t="str">
            <v>MT</v>
          </cell>
          <cell r="DC943" t="str">
            <v>Vertical Axis</v>
          </cell>
          <cell r="DG943" t="str">
            <v>Electric</v>
          </cell>
          <cell r="DH943">
            <v>2079.9929999999999</v>
          </cell>
          <cell r="DI943" t="str">
            <v>WA</v>
          </cell>
          <cell r="DL943" t="str">
            <v>Gas</v>
          </cell>
          <cell r="DM943" t="str">
            <v>Gas</v>
          </cell>
          <cell r="DN943">
            <v>8264.9449999999997</v>
          </cell>
          <cell r="DO943" t="str">
            <v>OR</v>
          </cell>
          <cell r="DS943">
            <v>2003.7159999999999</v>
          </cell>
          <cell r="DT943" t="str">
            <v>WA</v>
          </cell>
          <cell r="DU943" t="str">
            <v>gt46</v>
          </cell>
          <cell r="DX943" t="b">
            <v>0</v>
          </cell>
          <cell r="DY943">
            <v>2003.7159999999999</v>
          </cell>
          <cell r="DZ943" t="str">
            <v>WA</v>
          </cell>
          <cell r="EC943" t="str">
            <v>Desktop</v>
          </cell>
          <cell r="ED943">
            <v>1188.027</v>
          </cell>
          <cell r="EE943" t="str">
            <v>OR</v>
          </cell>
          <cell r="EH943" t="str">
            <v>gt20</v>
          </cell>
          <cell r="EI943">
            <v>1144.6790000000001</v>
          </cell>
          <cell r="EJ943" t="str">
            <v>MT</v>
          </cell>
          <cell r="ES943">
            <v>1144.6790000000001</v>
          </cell>
          <cell r="ET943" t="str">
            <v>MT</v>
          </cell>
          <cell r="EZ943" t="str">
            <v>WA</v>
          </cell>
          <cell r="FA943" t="str">
            <v>Kitchen</v>
          </cell>
          <cell r="FB943">
            <v>781449.24</v>
          </cell>
          <cell r="FC943">
            <v>414769.212</v>
          </cell>
          <cell r="FI943" t="str">
            <v>OR</v>
          </cell>
          <cell r="FJ943" t="str">
            <v>Other</v>
          </cell>
          <cell r="FK943" t="str">
            <v>EISAq</v>
          </cell>
          <cell r="FL943">
            <v>1220161.888</v>
          </cell>
          <cell r="FS943" t="str">
            <v>WA</v>
          </cell>
          <cell r="FT943" t="str">
            <v>EISAq</v>
          </cell>
          <cell r="FV943">
            <v>577884.79799999995</v>
          </cell>
          <cell r="GD943" t="str">
            <v>ID</v>
          </cell>
          <cell r="GE943">
            <v>3535658.7249999996</v>
          </cell>
          <cell r="GF943">
            <v>3267354.0999999996</v>
          </cell>
          <cell r="GI943">
            <v>2</v>
          </cell>
          <cell r="GJ943">
            <v>1</v>
          </cell>
          <cell r="GK943" t="str">
            <v>ID</v>
          </cell>
          <cell r="GL943">
            <v>1192.4649999999999</v>
          </cell>
          <cell r="GM943" t="str">
            <v>Pre 1980</v>
          </cell>
          <cell r="GN943">
            <v>0</v>
          </cell>
          <cell r="GQ943">
            <v>8532965.9217050001</v>
          </cell>
          <cell r="GR943">
            <v>735443.84526249988</v>
          </cell>
          <cell r="GU943" t="str">
            <v>Heat Pump (Central System)</v>
          </cell>
          <cell r="GX943" t="str">
            <v>Baseboard/Wall/Radiant</v>
          </cell>
          <cell r="GY943" t="str">
            <v>ID</v>
          </cell>
          <cell r="GZ943">
            <v>1192.46508789063</v>
          </cell>
        </row>
        <row r="944">
          <cell r="AD944" t="str">
            <v>WA</v>
          </cell>
          <cell r="AH944" t="str">
            <v>WA</v>
          </cell>
          <cell r="AI944" t="str">
            <v>Pre 1980</v>
          </cell>
          <cell r="AJ944">
            <v>2079.9929999999999</v>
          </cell>
          <cell r="AK944" t="b">
            <v>1</v>
          </cell>
          <cell r="AN944" t="str">
            <v>WA</v>
          </cell>
          <cell r="AO944" t="str">
            <v>Wood</v>
          </cell>
          <cell r="AP944" t="str">
            <v>1980-1992</v>
          </cell>
          <cell r="AQ944" t="str">
            <v>Crawlspace</v>
          </cell>
          <cell r="AR944">
            <v>1150.87915039063</v>
          </cell>
          <cell r="AU944" t="str">
            <v>No</v>
          </cell>
          <cell r="AV944" t="b">
            <v>1</v>
          </cell>
          <cell r="AX944">
            <v>1793069.7163086014</v>
          </cell>
          <cell r="AY944" t="b">
            <v>0</v>
          </cell>
          <cell r="AZ944">
            <v>503846.49062321999</v>
          </cell>
          <cell r="BA944">
            <v>1</v>
          </cell>
          <cell r="BB944">
            <v>1150.87915039063</v>
          </cell>
          <cell r="BC944">
            <v>1.00000013067458</v>
          </cell>
          <cell r="BU944" t="str">
            <v>MT</v>
          </cell>
          <cell r="BV944" t="str">
            <v>Pre 1980</v>
          </cell>
          <cell r="BW944" t="str">
            <v>Solar/Other</v>
          </cell>
          <cell r="BY944">
            <v>2130.886</v>
          </cell>
          <cell r="BZ944" t="str">
            <v>le55</v>
          </cell>
          <cell r="CF944" t="str">
            <v>Conditioned</v>
          </cell>
          <cell r="CG944">
            <v>1144.6790000000001</v>
          </cell>
          <cell r="CH944" t="str">
            <v>MT</v>
          </cell>
          <cell r="CI944" t="str">
            <v>Side-by-Side w/o TTD Ice</v>
          </cell>
          <cell r="CJ944">
            <v>21748.901000000002</v>
          </cell>
          <cell r="CK944" t="b">
            <v>0</v>
          </cell>
          <cell r="CZ944">
            <v>2130.886</v>
          </cell>
          <cell r="DA944" t="str">
            <v>MT</v>
          </cell>
          <cell r="DC944" t="str">
            <v>Vertical Axis</v>
          </cell>
          <cell r="DG944" t="str">
            <v>Electric</v>
          </cell>
          <cell r="DH944">
            <v>2079.9929999999999</v>
          </cell>
          <cell r="DI944" t="str">
            <v>WA</v>
          </cell>
          <cell r="DL944" t="str">
            <v>Electric</v>
          </cell>
          <cell r="DM944" t="str">
            <v>Electric</v>
          </cell>
          <cell r="DN944">
            <v>4360.1880000000001</v>
          </cell>
          <cell r="DO944" t="str">
            <v>WA</v>
          </cell>
          <cell r="DS944">
            <v>2003.7159999999999</v>
          </cell>
          <cell r="DT944" t="str">
            <v>WA</v>
          </cell>
          <cell r="DU944" t="str">
            <v>32to46</v>
          </cell>
          <cell r="DX944" t="b">
            <v>0</v>
          </cell>
          <cell r="DY944">
            <v>1188.027</v>
          </cell>
          <cell r="DZ944" t="str">
            <v>OR</v>
          </cell>
          <cell r="EC944" t="str">
            <v>Desktop</v>
          </cell>
          <cell r="ED944">
            <v>1188.027</v>
          </cell>
          <cell r="EE944" t="str">
            <v>OR</v>
          </cell>
          <cell r="EH944" t="str">
            <v>gt20</v>
          </cell>
          <cell r="EI944">
            <v>3785.7640000000001</v>
          </cell>
          <cell r="EJ944" t="str">
            <v>ID</v>
          </cell>
          <cell r="ES944">
            <v>1925.059</v>
          </cell>
          <cell r="ET944" t="str">
            <v>OR</v>
          </cell>
          <cell r="EZ944" t="str">
            <v>WA</v>
          </cell>
          <cell r="FA944" t="str">
            <v>Living Room/Family Room</v>
          </cell>
          <cell r="FB944">
            <v>929724.22399999993</v>
          </cell>
          <cell r="FC944">
            <v>1218259.328</v>
          </cell>
          <cell r="FI944" t="str">
            <v>OR</v>
          </cell>
          <cell r="FJ944" t="str">
            <v>Other</v>
          </cell>
          <cell r="FK944" t="str">
            <v>EISAx</v>
          </cell>
          <cell r="FL944">
            <v>277309.52</v>
          </cell>
          <cell r="FS944" t="str">
            <v>WA</v>
          </cell>
          <cell r="FT944" t="str">
            <v>EISAx</v>
          </cell>
          <cell r="FV944">
            <v>4970724.12</v>
          </cell>
          <cell r="GD944" t="str">
            <v>WA</v>
          </cell>
          <cell r="GE944">
            <v>5913420.0989999995</v>
          </cell>
          <cell r="GF944">
            <v>5355981.9749999996</v>
          </cell>
          <cell r="GI944">
            <v>1</v>
          </cell>
          <cell r="GJ944">
            <v>1</v>
          </cell>
          <cell r="GK944" t="str">
            <v>WA</v>
          </cell>
          <cell r="GL944">
            <v>2079.9929999999999</v>
          </cell>
          <cell r="GM944" t="str">
            <v>Pre 1980</v>
          </cell>
          <cell r="GN944">
            <v>-1</v>
          </cell>
          <cell r="GQ944">
            <v>10608172.2993</v>
          </cell>
          <cell r="GR944">
            <v>1120221.8300100002</v>
          </cell>
          <cell r="GU944" t="str">
            <v>Heat Pump (Central System)</v>
          </cell>
          <cell r="GX944" t="str">
            <v>Heat Pump (Central System)</v>
          </cell>
          <cell r="GY944" t="str">
            <v>ID</v>
          </cell>
          <cell r="GZ944">
            <v>1192.46508789063</v>
          </cell>
        </row>
        <row r="945">
          <cell r="AD945" t="str">
            <v>WA</v>
          </cell>
          <cell r="AH945" t="str">
            <v>WA</v>
          </cell>
          <cell r="AI945" t="str">
            <v>1993-2006</v>
          </cell>
          <cell r="AJ945">
            <v>1904.288</v>
          </cell>
          <cell r="AK945" t="b">
            <v>1</v>
          </cell>
          <cell r="AN945" t="str">
            <v>WA</v>
          </cell>
          <cell r="AO945" t="str">
            <v>Propane/LP</v>
          </cell>
          <cell r="AP945" t="str">
            <v>Post 2006</v>
          </cell>
          <cell r="AQ945" t="str">
            <v>Crawlspace</v>
          </cell>
          <cell r="AR945">
            <v>4956.49267578125</v>
          </cell>
          <cell r="AU945" t="str">
            <v>No</v>
          </cell>
          <cell r="AV945" t="b">
            <v>0</v>
          </cell>
          <cell r="AX945">
            <v>14562175.481445312</v>
          </cell>
          <cell r="AY945" t="b">
            <v>0</v>
          </cell>
          <cell r="AZ945">
            <v>2418536.9575732909</v>
          </cell>
          <cell r="BA945" t="str">
            <v/>
          </cell>
          <cell r="BB945" t="str">
            <v/>
          </cell>
          <cell r="BC945">
            <v>0.99999993458706582</v>
          </cell>
          <cell r="BU945" t="str">
            <v>OR</v>
          </cell>
          <cell r="BV945" t="str">
            <v>Pre 1980</v>
          </cell>
          <cell r="BW945" t="str">
            <v>Electric Storage - Inside Conditioned Space</v>
          </cell>
          <cell r="BY945">
            <v>1612.692</v>
          </cell>
          <cell r="BZ945" t="str">
            <v>le55</v>
          </cell>
          <cell r="CF945" t="str">
            <v>Conditioned</v>
          </cell>
          <cell r="CG945">
            <v>1192.4649999999999</v>
          </cell>
          <cell r="CH945" t="str">
            <v>ID</v>
          </cell>
          <cell r="CI945" t="str">
            <v>Side-by-Side w/ TTD Ice</v>
          </cell>
          <cell r="CJ945">
            <v>26234.23</v>
          </cell>
          <cell r="CK945" t="b">
            <v>0</v>
          </cell>
          <cell r="CZ945">
            <v>1904.288</v>
          </cell>
          <cell r="DA945" t="str">
            <v>WA</v>
          </cell>
          <cell r="DC945" t="str">
            <v>Vertical Axis</v>
          </cell>
          <cell r="DG945" t="str">
            <v>Electric</v>
          </cell>
          <cell r="DH945">
            <v>3785.7640000000001</v>
          </cell>
          <cell r="DI945" t="str">
            <v>ID</v>
          </cell>
          <cell r="DL945" t="str">
            <v>Electric</v>
          </cell>
          <cell r="DM945" t="str">
            <v>Electric</v>
          </cell>
          <cell r="DN945">
            <v>1612.692</v>
          </cell>
          <cell r="DO945" t="str">
            <v>OR</v>
          </cell>
          <cell r="DS945">
            <v>2003.7159999999999</v>
          </cell>
          <cell r="DT945" t="str">
            <v>WA</v>
          </cell>
          <cell r="DU945" t="str">
            <v>lt32</v>
          </cell>
          <cell r="DX945" t="b">
            <v>0</v>
          </cell>
          <cell r="DY945">
            <v>1188.027</v>
          </cell>
          <cell r="DZ945" t="str">
            <v>OR</v>
          </cell>
          <cell r="EC945" t="str">
            <v>Laptop</v>
          </cell>
          <cell r="ED945">
            <v>1188.027</v>
          </cell>
          <cell r="EE945" t="str">
            <v>OR</v>
          </cell>
          <cell r="EH945" t="str">
            <v>le20</v>
          </cell>
          <cell r="EI945">
            <v>8264.9449999999997</v>
          </cell>
          <cell r="EJ945" t="str">
            <v>OR</v>
          </cell>
          <cell r="ES945">
            <v>2079.9929999999999</v>
          </cell>
          <cell r="ET945" t="str">
            <v>WA</v>
          </cell>
          <cell r="EZ945" t="str">
            <v>WA</v>
          </cell>
          <cell r="FA945" t="str">
            <v>Other</v>
          </cell>
          <cell r="FB945">
            <v>2035775.456</v>
          </cell>
          <cell r="FC945">
            <v>1476738.6919999998</v>
          </cell>
          <cell r="FI945" t="str">
            <v>WA</v>
          </cell>
          <cell r="FJ945" t="str">
            <v>Bathroom</v>
          </cell>
          <cell r="FK945" t="str">
            <v>EISAnqnx</v>
          </cell>
          <cell r="FL945">
            <v>1387818.04</v>
          </cell>
          <cell r="FS945" t="str">
            <v>WA</v>
          </cell>
          <cell r="FT945" t="str">
            <v>EISAnqnx</v>
          </cell>
          <cell r="FV945">
            <v>908110.28</v>
          </cell>
          <cell r="GD945" t="str">
            <v>WA</v>
          </cell>
          <cell r="GE945">
            <v>20050248.352000002</v>
          </cell>
          <cell r="GF945">
            <v>7744739.2960000001</v>
          </cell>
          <cell r="GI945">
            <v>1</v>
          </cell>
          <cell r="GJ945">
            <v>3</v>
          </cell>
          <cell r="GK945" t="str">
            <v>WA</v>
          </cell>
          <cell r="GL945">
            <v>1904.288</v>
          </cell>
          <cell r="GM945" t="str">
            <v>1993-2006</v>
          </cell>
          <cell r="GN945">
            <v>-1</v>
          </cell>
          <cell r="GQ945">
            <v>11185448.748736</v>
          </cell>
          <cell r="GR945">
            <v>2427085.5146560003</v>
          </cell>
          <cell r="GU945" t="str">
            <v>Heat Pump (Central System)</v>
          </cell>
          <cell r="GX945" t="str">
            <v>Natural Gas Other</v>
          </cell>
          <cell r="GY945" t="str">
            <v>ID</v>
          </cell>
          <cell r="GZ945">
            <v>1192.46508789063</v>
          </cell>
        </row>
        <row r="946">
          <cell r="AD946" t="str">
            <v>ID</v>
          </cell>
          <cell r="AH946" t="str">
            <v>ID</v>
          </cell>
          <cell r="AI946" t="str">
            <v>Pre 1980</v>
          </cell>
          <cell r="AJ946">
            <v>3785.7640000000001</v>
          </cell>
          <cell r="AK946" t="b">
            <v>1</v>
          </cell>
          <cell r="AN946" t="str">
            <v>WA</v>
          </cell>
          <cell r="AO946" t="str">
            <v>Heat Pump (Central System)</v>
          </cell>
          <cell r="AP946" t="str">
            <v>Post 2006</v>
          </cell>
          <cell r="AQ946" t="str">
            <v>Crawlspace</v>
          </cell>
          <cell r="AR946">
            <v>4956.49267578125</v>
          </cell>
          <cell r="AU946" t="str">
            <v>No</v>
          </cell>
          <cell r="AV946" t="b">
            <v>1</v>
          </cell>
          <cell r="AX946">
            <v>14562175.481445312</v>
          </cell>
          <cell r="AY946" t="b">
            <v>0</v>
          </cell>
          <cell r="AZ946">
            <v>2418536.9575732909</v>
          </cell>
          <cell r="BA946">
            <v>1</v>
          </cell>
          <cell r="BB946">
            <v>4956.49267578125</v>
          </cell>
          <cell r="BC946">
            <v>0.99999993458706582</v>
          </cell>
          <cell r="BU946" t="str">
            <v>OR</v>
          </cell>
          <cell r="BV946" t="str">
            <v>Post 2006</v>
          </cell>
          <cell r="BW946" t="str">
            <v>Solar/Other</v>
          </cell>
          <cell r="BY946">
            <v>8264.9449999999997</v>
          </cell>
          <cell r="BZ946" t="str">
            <v/>
          </cell>
          <cell r="CF946" t="str">
            <v>Conditioned</v>
          </cell>
          <cell r="CG946">
            <v>12271.31</v>
          </cell>
          <cell r="CH946" t="str">
            <v>WA</v>
          </cell>
          <cell r="CI946" t="str">
            <v>Bottom-Freezer (Including French Door) w/o TTD Ice</v>
          </cell>
          <cell r="CJ946">
            <v>233154.88999999998</v>
          </cell>
          <cell r="CK946" t="b">
            <v>0</v>
          </cell>
          <cell r="CZ946">
            <v>1192.4649999999999</v>
          </cell>
          <cell r="DA946" t="str">
            <v>ID</v>
          </cell>
          <cell r="DC946" t="str">
            <v>Horizontal Axis</v>
          </cell>
          <cell r="DG946" t="str">
            <v>Electric</v>
          </cell>
          <cell r="DH946">
            <v>1144.6790000000001</v>
          </cell>
          <cell r="DI946" t="str">
            <v>MT</v>
          </cell>
          <cell r="DL946" t="str">
            <v>Gas</v>
          </cell>
          <cell r="DM946" t="str">
            <v>Electric</v>
          </cell>
          <cell r="DN946">
            <v>1192.4649999999999</v>
          </cell>
          <cell r="DO946" t="str">
            <v>ID</v>
          </cell>
          <cell r="DS946">
            <v>2003.7159999999999</v>
          </cell>
          <cell r="DT946" t="str">
            <v>WA</v>
          </cell>
          <cell r="DU946" t="str">
            <v>lt32</v>
          </cell>
          <cell r="DX946" t="b">
            <v>1</v>
          </cell>
          <cell r="DY946">
            <v>1524.7619999999999</v>
          </cell>
          <cell r="DZ946" t="str">
            <v>WA</v>
          </cell>
          <cell r="EC946" t="str">
            <v>Desktop</v>
          </cell>
          <cell r="ED946">
            <v>1150.8789999999999</v>
          </cell>
          <cell r="EE946" t="str">
            <v>WA</v>
          </cell>
          <cell r="EH946" t="str">
            <v>le20</v>
          </cell>
          <cell r="EI946">
            <v>12271.31</v>
          </cell>
          <cell r="EJ946" t="str">
            <v>WA</v>
          </cell>
          <cell r="ES946">
            <v>1144.6790000000001</v>
          </cell>
          <cell r="ET946" t="str">
            <v>MT</v>
          </cell>
          <cell r="EZ946" t="str">
            <v>WA</v>
          </cell>
          <cell r="FA946" t="str">
            <v>Bathroom</v>
          </cell>
          <cell r="FB946">
            <v>549260.25</v>
          </cell>
          <cell r="FC946">
            <v>127428.378</v>
          </cell>
          <cell r="FI946" t="str">
            <v>WA</v>
          </cell>
          <cell r="FJ946" t="str">
            <v>Bedrooms</v>
          </cell>
          <cell r="FK946" t="str">
            <v>EISAnqnx</v>
          </cell>
          <cell r="FL946">
            <v>991298.60000000009</v>
          </cell>
          <cell r="FS946" t="str">
            <v>WA</v>
          </cell>
          <cell r="FT946" t="str">
            <v>EISAq</v>
          </cell>
          <cell r="FV946">
            <v>995991.91999999993</v>
          </cell>
          <cell r="GD946" t="str">
            <v>ID</v>
          </cell>
          <cell r="GE946">
            <v>4107553.94</v>
          </cell>
          <cell r="GF946">
            <v>5141067.5120000001</v>
          </cell>
          <cell r="GI946">
            <v>1</v>
          </cell>
          <cell r="GJ946">
            <v>3</v>
          </cell>
          <cell r="GK946" t="str">
            <v>ID</v>
          </cell>
          <cell r="GL946">
            <v>3785.7640000000001</v>
          </cell>
          <cell r="GM946" t="str">
            <v>Pre 1980</v>
          </cell>
          <cell r="GN946">
            <v>-1</v>
          </cell>
          <cell r="GQ946">
            <v>23468935.33464</v>
          </cell>
          <cell r="GR946">
            <v>3838397.4768920001</v>
          </cell>
          <cell r="GU946" t="str">
            <v>Heat Pump (Central System)</v>
          </cell>
          <cell r="GX946" t="str">
            <v>Propane/LP</v>
          </cell>
          <cell r="GY946" t="str">
            <v>ID</v>
          </cell>
          <cell r="GZ946">
            <v>1192.46508789063</v>
          </cell>
        </row>
        <row r="947">
          <cell r="AD947" t="str">
            <v>OR</v>
          </cell>
          <cell r="AH947" t="str">
            <v>OR</v>
          </cell>
          <cell r="AI947" t="str">
            <v>1980-1992</v>
          </cell>
          <cell r="AJ947">
            <v>8559.1039999999994</v>
          </cell>
          <cell r="AK947" t="b">
            <v>1</v>
          </cell>
          <cell r="AN947" t="str">
            <v>OR</v>
          </cell>
          <cell r="AO947" t="str">
            <v>Wood</v>
          </cell>
          <cell r="AP947" t="str">
            <v>Pre 1980</v>
          </cell>
          <cell r="AQ947" t="str">
            <v>Slab on Grade</v>
          </cell>
          <cell r="AR947">
            <v>1188.02661132813</v>
          </cell>
          <cell r="AU947" t="str">
            <v>No</v>
          </cell>
          <cell r="AV947" t="b">
            <v>0</v>
          </cell>
          <cell r="AX947">
            <v>1050215.5244140669</v>
          </cell>
          <cell r="AY947" t="b">
            <v>0</v>
          </cell>
          <cell r="AZ947">
            <v>446852.44931884954</v>
          </cell>
          <cell r="BA947" t="str">
            <v/>
          </cell>
          <cell r="BB947" t="str">
            <v/>
          </cell>
          <cell r="BC947">
            <v>0.99999967284256164</v>
          </cell>
          <cell r="BU947" t="str">
            <v>WA</v>
          </cell>
          <cell r="BV947" t="str">
            <v>Pre 1980</v>
          </cell>
          <cell r="BW947" t="str">
            <v>Electric Storage - Inside Conditioned Space</v>
          </cell>
          <cell r="BY947">
            <v>4360.1880000000001</v>
          </cell>
          <cell r="BZ947" t="str">
            <v>le55</v>
          </cell>
          <cell r="CF947" t="str">
            <v>Conditioned</v>
          </cell>
          <cell r="CG947">
            <v>12271.31</v>
          </cell>
          <cell r="CH947" t="str">
            <v>WA</v>
          </cell>
          <cell r="CI947" t="str">
            <v>Bottom-Freezer (Including French Door) w/o TTD Ice</v>
          </cell>
          <cell r="CJ947">
            <v>245426.19999999998</v>
          </cell>
          <cell r="CK947" t="b">
            <v>0</v>
          </cell>
          <cell r="CZ947">
            <v>2079.9929999999999</v>
          </cell>
          <cell r="DA947" t="str">
            <v>WA</v>
          </cell>
          <cell r="DC947" t="str">
            <v>Vertical Axis</v>
          </cell>
          <cell r="DG947" t="str">
            <v>Electric</v>
          </cell>
          <cell r="DH947">
            <v>2130.886</v>
          </cell>
          <cell r="DI947" t="str">
            <v>MT</v>
          </cell>
          <cell r="DL947" t="str">
            <v>Electric</v>
          </cell>
          <cell r="DM947" t="str">
            <v>Electric</v>
          </cell>
          <cell r="DN947">
            <v>1904.288</v>
          </cell>
          <cell r="DO947" t="str">
            <v>WA</v>
          </cell>
          <cell r="DS947">
            <v>2003.7159999999999</v>
          </cell>
          <cell r="DT947" t="str">
            <v>WA</v>
          </cell>
          <cell r="DU947" t="str">
            <v>32to46</v>
          </cell>
          <cell r="DX947" t="b">
            <v>0</v>
          </cell>
          <cell r="DY947">
            <v>1464.694</v>
          </cell>
          <cell r="DZ947" t="str">
            <v>WA</v>
          </cell>
          <cell r="EC947" t="str">
            <v>Desktop</v>
          </cell>
          <cell r="ED947">
            <v>1150.8789999999999</v>
          </cell>
          <cell r="EE947" t="str">
            <v>WA</v>
          </cell>
          <cell r="EH947" t="str">
            <v>gt20</v>
          </cell>
          <cell r="EI947">
            <v>12271.31</v>
          </cell>
          <cell r="EJ947" t="str">
            <v>WA</v>
          </cell>
          <cell r="ES947">
            <v>2130.886</v>
          </cell>
          <cell r="ET947" t="str">
            <v>MT</v>
          </cell>
          <cell r="EZ947" t="str">
            <v>WA</v>
          </cell>
          <cell r="FA947" t="str">
            <v>Bedrooms</v>
          </cell>
          <cell r="FB947">
            <v>1091197.03</v>
          </cell>
          <cell r="FC947">
            <v>935939.46600000001</v>
          </cell>
          <cell r="FI947" t="str">
            <v>WA</v>
          </cell>
          <cell r="FJ947" t="str">
            <v>Bedrooms</v>
          </cell>
          <cell r="FK947" t="str">
            <v>EISAq</v>
          </cell>
          <cell r="FL947">
            <v>292433.087</v>
          </cell>
          <cell r="FS947" t="str">
            <v>WA</v>
          </cell>
          <cell r="FT947" t="str">
            <v>EISAx</v>
          </cell>
          <cell r="FV947">
            <v>732347</v>
          </cell>
          <cell r="GD947" t="str">
            <v>OR</v>
          </cell>
          <cell r="GE947">
            <v>26867027.455999997</v>
          </cell>
          <cell r="GF947">
            <v>10690320.896</v>
          </cell>
          <cell r="GI947">
            <v>2</v>
          </cell>
          <cell r="GJ947">
            <v>2</v>
          </cell>
          <cell r="GK947" t="str">
            <v>OR</v>
          </cell>
          <cell r="GL947">
            <v>8559.1039999999994</v>
          </cell>
          <cell r="GM947" t="str">
            <v>1980-1992</v>
          </cell>
          <cell r="GN947">
            <v>0</v>
          </cell>
          <cell r="GQ947">
            <v>59211282.334720001</v>
          </cell>
          <cell r="GR947">
            <v>5342528.5235199993</v>
          </cell>
          <cell r="GU947" t="str">
            <v>Heat Pump (Central System)</v>
          </cell>
          <cell r="GX947" t="str">
            <v>Wood</v>
          </cell>
          <cell r="GY947" t="str">
            <v>ID</v>
          </cell>
          <cell r="GZ947">
            <v>1192.46508789063</v>
          </cell>
        </row>
        <row r="948">
          <cell r="AD948" t="str">
            <v>WA</v>
          </cell>
          <cell r="AH948" t="str">
            <v>WA</v>
          </cell>
          <cell r="AI948" t="str">
            <v>Pre 1980</v>
          </cell>
          <cell r="AJ948">
            <v>1904.288</v>
          </cell>
          <cell r="AK948" t="b">
            <v>1</v>
          </cell>
          <cell r="AN948" t="str">
            <v>OR</v>
          </cell>
          <cell r="AO948" t="str">
            <v>Baseboard/Wall/Radiant</v>
          </cell>
          <cell r="AP948" t="str">
            <v>Pre 1980</v>
          </cell>
          <cell r="AQ948" t="str">
            <v>Slab on Grade</v>
          </cell>
          <cell r="AR948">
            <v>1188.02661132813</v>
          </cell>
          <cell r="AU948" t="str">
            <v>No</v>
          </cell>
          <cell r="AV948" t="b">
            <v>1</v>
          </cell>
          <cell r="AX948">
            <v>1050215.5244140669</v>
          </cell>
          <cell r="AY948" t="b">
            <v>0</v>
          </cell>
          <cell r="AZ948">
            <v>446852.44931884954</v>
          </cell>
          <cell r="BA948">
            <v>1</v>
          </cell>
          <cell r="BB948">
            <v>1188.02661132813</v>
          </cell>
          <cell r="BC948">
            <v>0.99999967284256164</v>
          </cell>
          <cell r="BU948" t="str">
            <v>OR</v>
          </cell>
          <cell r="BV948" t="str">
            <v>Pre 1980</v>
          </cell>
          <cell r="BW948" t="str">
            <v>Electric Storage - Outside Conditioned Space - Buffered</v>
          </cell>
          <cell r="BY948">
            <v>1612.692</v>
          </cell>
          <cell r="BZ948" t="str">
            <v>le55</v>
          </cell>
          <cell r="CF948" t="str">
            <v>Conditioned</v>
          </cell>
          <cell r="CG948">
            <v>3785.7640000000001</v>
          </cell>
          <cell r="CH948" t="str">
            <v>ID</v>
          </cell>
          <cell r="CI948" t="str">
            <v>Bottom-Freezer (Including French Door) w/o TTD Ice</v>
          </cell>
          <cell r="CJ948">
            <v>87072.572</v>
          </cell>
          <cell r="CK948" t="b">
            <v>0</v>
          </cell>
          <cell r="CZ948">
            <v>1192.4649999999999</v>
          </cell>
          <cell r="DA948" t="str">
            <v>ID</v>
          </cell>
          <cell r="DC948" t="str">
            <v>Vertical Axis</v>
          </cell>
          <cell r="DG948" t="str">
            <v>Electric</v>
          </cell>
          <cell r="DH948">
            <v>1904.288</v>
          </cell>
          <cell r="DI948" t="str">
            <v>WA</v>
          </cell>
          <cell r="DL948" t="str">
            <v>Gas</v>
          </cell>
          <cell r="DM948" t="str">
            <v>Gas</v>
          </cell>
          <cell r="DN948">
            <v>1192.4649999999999</v>
          </cell>
          <cell r="DO948" t="str">
            <v>ID</v>
          </cell>
          <cell r="DS948">
            <v>1150.8789999999999</v>
          </cell>
          <cell r="DT948" t="str">
            <v>WA</v>
          </cell>
          <cell r="DU948" t="str">
            <v>lt32</v>
          </cell>
          <cell r="DX948" t="b">
            <v>0</v>
          </cell>
          <cell r="DY948">
            <v>1464.694</v>
          </cell>
          <cell r="DZ948" t="str">
            <v>WA</v>
          </cell>
          <cell r="EC948" t="str">
            <v>Laptop</v>
          </cell>
          <cell r="ED948">
            <v>1150.8789999999999</v>
          </cell>
          <cell r="EE948" t="str">
            <v>WA</v>
          </cell>
          <cell r="EH948" t="str">
            <v>le20</v>
          </cell>
          <cell r="EI948">
            <v>1612.692</v>
          </cell>
          <cell r="EJ948" t="str">
            <v>OR</v>
          </cell>
          <cell r="ES948">
            <v>1192.4649999999999</v>
          </cell>
          <cell r="ET948" t="str">
            <v>ID</v>
          </cell>
          <cell r="EZ948" t="str">
            <v>WA</v>
          </cell>
          <cell r="FA948" t="str">
            <v>Exterior</v>
          </cell>
          <cell r="FB948">
            <v>263644.92</v>
          </cell>
          <cell r="FC948">
            <v>3682240.716</v>
          </cell>
          <cell r="FI948" t="str">
            <v>WA</v>
          </cell>
          <cell r="FJ948" t="str">
            <v>Exterior</v>
          </cell>
          <cell r="FK948" t="str">
            <v>EISAnqnx</v>
          </cell>
          <cell r="FL948">
            <v>892168.74000000011</v>
          </cell>
          <cell r="FS948" t="str">
            <v>OR</v>
          </cell>
          <cell r="FT948" t="str">
            <v>EISAnqnx</v>
          </cell>
          <cell r="FV948">
            <v>11092380.800000001</v>
          </cell>
          <cell r="GD948" t="str">
            <v>WA</v>
          </cell>
          <cell r="GE948">
            <v>6249873.216</v>
          </cell>
          <cell r="GF948">
            <v>5012086.0159999998</v>
          </cell>
          <cell r="GI948">
            <v>1</v>
          </cell>
          <cell r="GJ948">
            <v>3</v>
          </cell>
          <cell r="GK948" t="str">
            <v>WA</v>
          </cell>
          <cell r="GL948">
            <v>1904.288</v>
          </cell>
          <cell r="GM948" t="str">
            <v>Pre 1980</v>
          </cell>
          <cell r="GN948">
            <v>-1</v>
          </cell>
          <cell r="GQ948">
            <v>11185448.748736</v>
          </cell>
          <cell r="GR948">
            <v>2427085.5146560003</v>
          </cell>
          <cell r="GU948" t="str">
            <v>Heat Pump (Central System)</v>
          </cell>
          <cell r="GX948" t="str">
            <v>None</v>
          </cell>
          <cell r="GY948" t="str">
            <v>OR</v>
          </cell>
          <cell r="GZ948">
            <v>8559.103515625</v>
          </cell>
        </row>
        <row r="949">
          <cell r="AD949" t="str">
            <v>OR</v>
          </cell>
          <cell r="AH949" t="str">
            <v>OR</v>
          </cell>
          <cell r="AI949" t="str">
            <v>Pre 1980</v>
          </cell>
          <cell r="AJ949">
            <v>1612.692</v>
          </cell>
          <cell r="AK949" t="b">
            <v>1</v>
          </cell>
          <cell r="AN949" t="str">
            <v>WA</v>
          </cell>
          <cell r="AO949" t="str">
            <v>Wood</v>
          </cell>
          <cell r="AP949" t="str">
            <v>1980-1992</v>
          </cell>
          <cell r="AQ949" t="str">
            <v>Crawlspace</v>
          </cell>
          <cell r="AR949">
            <v>4956.49267578125</v>
          </cell>
          <cell r="AU949" t="str">
            <v>No</v>
          </cell>
          <cell r="AV949" t="b">
            <v>0</v>
          </cell>
          <cell r="AX949">
            <v>9585856.8349609375</v>
          </cell>
          <cell r="AY949" t="b">
            <v>0</v>
          </cell>
          <cell r="AZ949">
            <v>3009552.6137783201</v>
          </cell>
          <cell r="BA949" t="str">
            <v/>
          </cell>
          <cell r="BB949" t="str">
            <v/>
          </cell>
          <cell r="BC949">
            <v>0.99999993458706582</v>
          </cell>
          <cell r="BU949" t="str">
            <v>ID</v>
          </cell>
          <cell r="BV949" t="str">
            <v>1993-2006</v>
          </cell>
          <cell r="BW949" t="str">
            <v>Electric Storage - Inside Conditioned Space</v>
          </cell>
          <cell r="BY949">
            <v>1192.4649999999999</v>
          </cell>
          <cell r="BZ949" t="str">
            <v>le55</v>
          </cell>
          <cell r="CF949" t="str">
            <v>Unconditioned</v>
          </cell>
          <cell r="CG949">
            <v>3785.7640000000001</v>
          </cell>
          <cell r="CH949" t="str">
            <v>ID</v>
          </cell>
          <cell r="CI949" t="str">
            <v>Top-Freezer w/o TTD Ice</v>
          </cell>
          <cell r="CJ949">
            <v>87072.572</v>
          </cell>
          <cell r="CK949" t="b">
            <v>0</v>
          </cell>
          <cell r="CZ949">
            <v>1904.288</v>
          </cell>
          <cell r="DA949" t="str">
            <v>WA</v>
          </cell>
          <cell r="DC949" t="str">
            <v>Vertical Axis</v>
          </cell>
          <cell r="DG949" t="str">
            <v>Electric</v>
          </cell>
          <cell r="DH949">
            <v>1192.4649999999999</v>
          </cell>
          <cell r="DI949" t="str">
            <v>ID</v>
          </cell>
          <cell r="DL949" t="str">
            <v>Electric</v>
          </cell>
          <cell r="DM949" t="str">
            <v>Electric</v>
          </cell>
          <cell r="DN949">
            <v>2130.886</v>
          </cell>
          <cell r="DO949" t="str">
            <v>MT</v>
          </cell>
          <cell r="DS949">
            <v>1150.8789999999999</v>
          </cell>
          <cell r="DT949" t="str">
            <v>WA</v>
          </cell>
          <cell r="DU949" t="str">
            <v>gt46</v>
          </cell>
          <cell r="DX949" t="b">
            <v>0</v>
          </cell>
          <cell r="DY949">
            <v>1464.694</v>
          </cell>
          <cell r="DZ949" t="str">
            <v>WA</v>
          </cell>
          <cell r="EC949" t="str">
            <v>Desktop</v>
          </cell>
          <cell r="ED949">
            <v>2003.7159999999999</v>
          </cell>
          <cell r="EE949" t="str">
            <v>WA</v>
          </cell>
          <cell r="EH949" t="str">
            <v>le20</v>
          </cell>
          <cell r="EI949">
            <v>1612.692</v>
          </cell>
          <cell r="EJ949" t="str">
            <v>OR</v>
          </cell>
          <cell r="ES949">
            <v>1925.059</v>
          </cell>
          <cell r="ET949" t="str">
            <v>OR</v>
          </cell>
          <cell r="EZ949" t="str">
            <v>WA</v>
          </cell>
          <cell r="FA949" t="str">
            <v>Garage</v>
          </cell>
          <cell r="FB949">
            <v>344203.08999999997</v>
          </cell>
          <cell r="FC949">
            <v>852451.90799999994</v>
          </cell>
          <cell r="FI949" t="str">
            <v>WA</v>
          </cell>
          <cell r="FJ949" t="str">
            <v>Exterior</v>
          </cell>
          <cell r="FK949" t="str">
            <v>EISAq</v>
          </cell>
          <cell r="FL949">
            <v>148694.79</v>
          </cell>
          <cell r="FS949" t="str">
            <v>OR</v>
          </cell>
          <cell r="FT949" t="str">
            <v>EISAq</v>
          </cell>
          <cell r="FV949">
            <v>762601.18</v>
          </cell>
          <cell r="GD949" t="str">
            <v>OR</v>
          </cell>
          <cell r="GE949">
            <v>3115720.9440000001</v>
          </cell>
          <cell r="GF949">
            <v>3668874.3</v>
          </cell>
          <cell r="GI949">
            <v>1</v>
          </cell>
          <cell r="GJ949">
            <v>1</v>
          </cell>
          <cell r="GK949" t="str">
            <v>OR</v>
          </cell>
          <cell r="GL949">
            <v>1612.692</v>
          </cell>
          <cell r="GM949" t="str">
            <v>Pre 1980</v>
          </cell>
          <cell r="GN949">
            <v>-1</v>
          </cell>
          <cell r="GQ949">
            <v>8121234.6908999998</v>
          </cell>
          <cell r="GR949">
            <v>167534.50842</v>
          </cell>
          <cell r="GU949" t="str">
            <v>Natural Gas Other</v>
          </cell>
          <cell r="GX949" t="str">
            <v>None</v>
          </cell>
          <cell r="GY949" t="str">
            <v>MT</v>
          </cell>
          <cell r="GZ949">
            <v>2130.88647460938</v>
          </cell>
        </row>
        <row r="950">
          <cell r="AD950" t="str">
            <v>WA</v>
          </cell>
          <cell r="AH950" t="str">
            <v>WA</v>
          </cell>
          <cell r="AI950" t="str">
            <v>Post 2006</v>
          </cell>
          <cell r="AJ950">
            <v>2079.9929999999999</v>
          </cell>
          <cell r="AK950" t="b">
            <v>1</v>
          </cell>
          <cell r="AN950" t="str">
            <v>WA</v>
          </cell>
          <cell r="AO950" t="str">
            <v>Natural Gas FAF</v>
          </cell>
          <cell r="AP950" t="str">
            <v>1980-1992</v>
          </cell>
          <cell r="AQ950" t="str">
            <v>Crawlspace</v>
          </cell>
          <cell r="AR950">
            <v>4956.49267578125</v>
          </cell>
          <cell r="AU950" t="str">
            <v>No</v>
          </cell>
          <cell r="AV950" t="b">
            <v>1</v>
          </cell>
          <cell r="AX950">
            <v>9585856.8349609375</v>
          </cell>
          <cell r="AY950" t="b">
            <v>0</v>
          </cell>
          <cell r="AZ950">
            <v>3009552.6137783201</v>
          </cell>
          <cell r="BA950">
            <v>1</v>
          </cell>
          <cell r="BB950">
            <v>4956.49267578125</v>
          </cell>
          <cell r="BC950">
            <v>0.99999993458706582</v>
          </cell>
          <cell r="BU950" t="str">
            <v>WA</v>
          </cell>
          <cell r="BV950" t="str">
            <v>Pre 1980</v>
          </cell>
          <cell r="BW950" t="str">
            <v>Electric Storage - Inside Conditioned Space</v>
          </cell>
          <cell r="BY950">
            <v>1904.288</v>
          </cell>
          <cell r="BZ950" t="str">
            <v>le55</v>
          </cell>
          <cell r="CF950" t="str">
            <v>Conditioned</v>
          </cell>
          <cell r="CG950">
            <v>1192.4649999999999</v>
          </cell>
          <cell r="CH950" t="str">
            <v>ID</v>
          </cell>
          <cell r="CI950" t="str">
            <v>Side-by-Side w/ TTD Ice</v>
          </cell>
          <cell r="CJ950">
            <v>25041.764999999999</v>
          </cell>
          <cell r="CK950" t="b">
            <v>0</v>
          </cell>
          <cell r="CZ950">
            <v>2130.886</v>
          </cell>
          <cell r="DA950" t="str">
            <v>MT</v>
          </cell>
          <cell r="DC950" t="str">
            <v>Vertical Axis</v>
          </cell>
          <cell r="DG950" t="str">
            <v>Electric</v>
          </cell>
          <cell r="DH950">
            <v>2079.9929999999999</v>
          </cell>
          <cell r="DI950" t="str">
            <v>WA</v>
          </cell>
          <cell r="DL950" t="str">
            <v>Electric</v>
          </cell>
          <cell r="DM950" t="str">
            <v>Electric</v>
          </cell>
          <cell r="DN950">
            <v>1904.288</v>
          </cell>
          <cell r="DO950" t="str">
            <v>WA</v>
          </cell>
          <cell r="DS950">
            <v>1150.8789999999999</v>
          </cell>
          <cell r="DT950" t="str">
            <v>WA</v>
          </cell>
          <cell r="DU950" t="str">
            <v>lt32</v>
          </cell>
          <cell r="DX950" t="b">
            <v>0</v>
          </cell>
          <cell r="DY950">
            <v>1188.027</v>
          </cell>
          <cell r="DZ950" t="str">
            <v>OR</v>
          </cell>
          <cell r="EC950" t="str">
            <v>Laptop</v>
          </cell>
          <cell r="ED950">
            <v>2003.7159999999999</v>
          </cell>
          <cell r="EE950" t="str">
            <v>WA</v>
          </cell>
          <cell r="EH950" t="str">
            <v>le20</v>
          </cell>
          <cell r="EI950">
            <v>3785.7640000000001</v>
          </cell>
          <cell r="EJ950" t="str">
            <v>ID</v>
          </cell>
          <cell r="ES950">
            <v>2079.9929999999999</v>
          </cell>
          <cell r="ET950" t="str">
            <v>WA</v>
          </cell>
          <cell r="EZ950" t="str">
            <v>WA</v>
          </cell>
          <cell r="FA950" t="str">
            <v>Kitchen</v>
          </cell>
          <cell r="FB950">
            <v>402790.85</v>
          </cell>
          <cell r="FC950">
            <v>194804.302</v>
          </cell>
          <cell r="FI950" t="str">
            <v>WA</v>
          </cell>
          <cell r="FJ950" t="str">
            <v>Kitchen</v>
          </cell>
          <cell r="FK950" t="str">
            <v>EISAx</v>
          </cell>
          <cell r="FL950">
            <v>495649.30000000005</v>
          </cell>
          <cell r="FS950" t="str">
            <v>OR</v>
          </cell>
          <cell r="FT950" t="str">
            <v>EISAx</v>
          </cell>
          <cell r="FV950">
            <v>6031482.0600000005</v>
          </cell>
          <cell r="GD950" t="str">
            <v>WA</v>
          </cell>
          <cell r="GE950">
            <v>2703990.9</v>
          </cell>
          <cell r="GF950">
            <v>2059193.0699999998</v>
          </cell>
          <cell r="GI950">
            <v>1</v>
          </cell>
          <cell r="GJ950">
            <v>1</v>
          </cell>
          <cell r="GK950" t="str">
            <v>WA</v>
          </cell>
          <cell r="GL950">
            <v>2079.9929999999999</v>
          </cell>
          <cell r="GM950" t="str">
            <v>Post 2006</v>
          </cell>
          <cell r="GN950">
            <v>-1</v>
          </cell>
          <cell r="GQ950">
            <v>11691131.054715</v>
          </cell>
          <cell r="GR950">
            <v>727222.75260749995</v>
          </cell>
          <cell r="GU950" t="str">
            <v>Natural Gas FAF</v>
          </cell>
          <cell r="GX950" t="str">
            <v>None</v>
          </cell>
          <cell r="GY950" t="str">
            <v>ID</v>
          </cell>
          <cell r="GZ950">
            <v>3785.76440429688</v>
          </cell>
        </row>
        <row r="951">
          <cell r="AD951" t="str">
            <v>WA</v>
          </cell>
          <cell r="AH951" t="str">
            <v>WA</v>
          </cell>
          <cell r="AI951" t="str">
            <v>1993-2006</v>
          </cell>
          <cell r="AJ951">
            <v>2079.9929999999999</v>
          </cell>
          <cell r="AK951" t="b">
            <v>1</v>
          </cell>
          <cell r="AN951" t="str">
            <v>WA</v>
          </cell>
          <cell r="AO951" t="str">
            <v>Natural Gas FAF</v>
          </cell>
          <cell r="AP951" t="str">
            <v>1980-1992</v>
          </cell>
          <cell r="AQ951" t="str">
            <v>Basement</v>
          </cell>
          <cell r="AR951">
            <v>4956.49267578125</v>
          </cell>
          <cell r="AU951" t="str">
            <v>No</v>
          </cell>
          <cell r="AV951" t="b">
            <v>1</v>
          </cell>
          <cell r="AX951">
            <v>16852075.09765625</v>
          </cell>
          <cell r="AY951" t="b">
            <v>0</v>
          </cell>
          <cell r="AZ951">
            <v>2669566.9551757812</v>
          </cell>
          <cell r="BA951">
            <v>1</v>
          </cell>
          <cell r="BB951">
            <v>4956.49267578125</v>
          </cell>
          <cell r="BC951">
            <v>0.99999993458706582</v>
          </cell>
          <cell r="BU951" t="str">
            <v>ID</v>
          </cell>
          <cell r="BV951" t="str">
            <v>Pre 1980</v>
          </cell>
          <cell r="BW951" t="str">
            <v>Gas Storage Inside Conditioned Space</v>
          </cell>
          <cell r="BY951">
            <v>1192.4649999999999</v>
          </cell>
          <cell r="BZ951" t="str">
            <v>le55</v>
          </cell>
          <cell r="CF951" t="str">
            <v>Unconditioned</v>
          </cell>
          <cell r="CG951">
            <v>2079.9929999999999</v>
          </cell>
          <cell r="CH951" t="str">
            <v>WA</v>
          </cell>
          <cell r="CI951" t="str">
            <v>Top-Freezer w/o TTD Ice</v>
          </cell>
          <cell r="CJ951">
            <v>45759.845999999998</v>
          </cell>
          <cell r="CK951" t="b">
            <v>0</v>
          </cell>
          <cell r="CZ951">
            <v>3785.7640000000001</v>
          </cell>
          <cell r="DA951" t="str">
            <v>ID</v>
          </cell>
          <cell r="DC951" t="str">
            <v>Horizontal Axis</v>
          </cell>
          <cell r="DG951" t="str">
            <v>Electric</v>
          </cell>
          <cell r="DH951">
            <v>1192.4649999999999</v>
          </cell>
          <cell r="DI951" t="str">
            <v>ID</v>
          </cell>
          <cell r="DL951" t="str">
            <v>Electric</v>
          </cell>
          <cell r="DM951" t="str">
            <v>Electric</v>
          </cell>
          <cell r="DN951">
            <v>1144.6790000000001</v>
          </cell>
          <cell r="DO951" t="str">
            <v>MT</v>
          </cell>
          <cell r="DS951">
            <v>6932.7380000000003</v>
          </cell>
          <cell r="DT951" t="str">
            <v>OR</v>
          </cell>
          <cell r="DU951" t="str">
            <v>gt46</v>
          </cell>
          <cell r="DX951" t="b">
            <v>1</v>
          </cell>
          <cell r="DY951">
            <v>1188.027</v>
          </cell>
          <cell r="DZ951" t="str">
            <v>OR</v>
          </cell>
          <cell r="EC951" t="str">
            <v>Desktop</v>
          </cell>
          <cell r="ED951">
            <v>1464.694</v>
          </cell>
          <cell r="EE951" t="str">
            <v>WA</v>
          </cell>
          <cell r="EH951" t="str">
            <v>gt20</v>
          </cell>
          <cell r="EI951">
            <v>3785.7640000000001</v>
          </cell>
          <cell r="EJ951" t="str">
            <v>ID</v>
          </cell>
          <cell r="ES951">
            <v>1612.692</v>
          </cell>
          <cell r="ET951" t="str">
            <v>OR</v>
          </cell>
          <cell r="EZ951" t="str">
            <v>WA</v>
          </cell>
          <cell r="FA951" t="str">
            <v>Living Room/Family Room</v>
          </cell>
          <cell r="FB951">
            <v>1209837.2439999999</v>
          </cell>
          <cell r="FC951">
            <v>826087.41599999997</v>
          </cell>
          <cell r="FI951" t="str">
            <v>WA</v>
          </cell>
          <cell r="FJ951" t="str">
            <v>Living Room/Family Room</v>
          </cell>
          <cell r="FK951" t="str">
            <v>EISAq</v>
          </cell>
          <cell r="FL951">
            <v>218085.69200000001</v>
          </cell>
          <cell r="FS951" t="str">
            <v>WA</v>
          </cell>
          <cell r="FT951" t="str">
            <v>EISAnqnx</v>
          </cell>
          <cell r="FV951">
            <v>234351.03999999998</v>
          </cell>
          <cell r="GD951" t="str">
            <v>WA</v>
          </cell>
          <cell r="GE951">
            <v>4093426.2239999999</v>
          </cell>
          <cell r="GF951">
            <v>3847987.05</v>
          </cell>
          <cell r="GI951">
            <v>1</v>
          </cell>
          <cell r="GJ951">
            <v>1</v>
          </cell>
          <cell r="GK951" t="str">
            <v>WA</v>
          </cell>
          <cell r="GL951">
            <v>2079.9929999999999</v>
          </cell>
          <cell r="GM951" t="str">
            <v>1993-2006</v>
          </cell>
          <cell r="GN951">
            <v>0</v>
          </cell>
          <cell r="GQ951">
            <v>9703547.9837190006</v>
          </cell>
          <cell r="GR951">
            <v>1246035.4065975</v>
          </cell>
          <cell r="GU951" t="str">
            <v>Heat Pump (Ductless System)</v>
          </cell>
          <cell r="GX951" t="str">
            <v>Baseboard/Wall/Radiant</v>
          </cell>
          <cell r="GY951" t="str">
            <v>OR</v>
          </cell>
          <cell r="GZ951">
            <v>1612.69177246094</v>
          </cell>
        </row>
        <row r="952">
          <cell r="AD952" t="str">
            <v>ID</v>
          </cell>
          <cell r="AH952" t="str">
            <v>ID</v>
          </cell>
          <cell r="AI952" t="str">
            <v>Pre 1980</v>
          </cell>
          <cell r="AJ952">
            <v>3785.7640000000001</v>
          </cell>
          <cell r="AK952" t="b">
            <v>1</v>
          </cell>
          <cell r="AN952" t="str">
            <v>WA</v>
          </cell>
          <cell r="AO952" t="str">
            <v>Natural Gas Other</v>
          </cell>
          <cell r="AP952" t="str">
            <v>Pre 1980</v>
          </cell>
          <cell r="AQ952" t="str">
            <v>Basement</v>
          </cell>
          <cell r="AR952">
            <v>1524.76245117188</v>
          </cell>
          <cell r="AU952" t="str">
            <v>No</v>
          </cell>
          <cell r="AV952" t="b">
            <v>1</v>
          </cell>
          <cell r="AX952">
            <v>2601244.7416992271</v>
          </cell>
          <cell r="AY952" t="b">
            <v>0</v>
          </cell>
          <cell r="AZ952">
            <v>1505138.7584252979</v>
          </cell>
          <cell r="BA952">
            <v>1</v>
          </cell>
          <cell r="BB952">
            <v>1524.76245117188</v>
          </cell>
          <cell r="BC952">
            <v>1.0000002958965923</v>
          </cell>
          <cell r="BU952" t="str">
            <v>MT</v>
          </cell>
          <cell r="BV952" t="str">
            <v>1980-1992</v>
          </cell>
          <cell r="BW952" t="str">
            <v>Electric Storage - Inside Conditioned Space</v>
          </cell>
          <cell r="BY952">
            <v>2130.886</v>
          </cell>
          <cell r="BZ952" t="str">
            <v>le55</v>
          </cell>
          <cell r="CF952" t="str">
            <v>Conditioned</v>
          </cell>
          <cell r="CG952">
            <v>2079.9929999999999</v>
          </cell>
          <cell r="CH952" t="str">
            <v>WA</v>
          </cell>
          <cell r="CI952" t="str">
            <v>Top-Freezer w/ TTD Ice</v>
          </cell>
          <cell r="CJ952">
            <v>45759.845999999998</v>
          </cell>
          <cell r="CK952" t="b">
            <v>0</v>
          </cell>
          <cell r="CZ952">
            <v>1904.288</v>
          </cell>
          <cell r="DA952" t="str">
            <v>WA</v>
          </cell>
          <cell r="DC952" t="str">
            <v>Horizontal Axis</v>
          </cell>
          <cell r="DG952" t="str">
            <v>Electric</v>
          </cell>
          <cell r="DH952">
            <v>1904.288</v>
          </cell>
          <cell r="DI952" t="str">
            <v>WA</v>
          </cell>
          <cell r="DL952" t="str">
            <v>Gas</v>
          </cell>
          <cell r="DM952" t="str">
            <v>Gas</v>
          </cell>
          <cell r="DN952">
            <v>2130.886</v>
          </cell>
          <cell r="DO952" t="str">
            <v>MT</v>
          </cell>
          <cell r="DS952">
            <v>6932.7380000000003</v>
          </cell>
          <cell r="DT952" t="str">
            <v>OR</v>
          </cell>
          <cell r="DU952" t="str">
            <v>lt32</v>
          </cell>
          <cell r="DX952" t="b">
            <v>1</v>
          </cell>
          <cell r="DY952">
            <v>1188.027</v>
          </cell>
          <cell r="DZ952" t="str">
            <v>OR</v>
          </cell>
          <cell r="EC952" t="str">
            <v>Laptop</v>
          </cell>
          <cell r="ED952">
            <v>1464.694</v>
          </cell>
          <cell r="EE952" t="str">
            <v>WA</v>
          </cell>
          <cell r="EH952" t="str">
            <v>le20</v>
          </cell>
          <cell r="EI952">
            <v>2130.886</v>
          </cell>
          <cell r="EJ952" t="str">
            <v>MT</v>
          </cell>
          <cell r="ES952">
            <v>1925.059</v>
          </cell>
          <cell r="ET952" t="str">
            <v>OR</v>
          </cell>
          <cell r="EZ952" t="str">
            <v>WA</v>
          </cell>
          <cell r="FA952" t="str">
            <v>Other</v>
          </cell>
          <cell r="FB952">
            <v>798258.23</v>
          </cell>
          <cell r="FC952">
            <v>1278677.862</v>
          </cell>
          <cell r="FI952" t="str">
            <v>WA</v>
          </cell>
          <cell r="FJ952" t="str">
            <v>Other</v>
          </cell>
          <cell r="FK952" t="str">
            <v>EISAnqnx</v>
          </cell>
          <cell r="FL952">
            <v>1189558.32</v>
          </cell>
          <cell r="FS952" t="str">
            <v>WA</v>
          </cell>
          <cell r="FT952" t="str">
            <v>EISAq</v>
          </cell>
          <cell r="FV952">
            <v>1395853.382</v>
          </cell>
          <cell r="GD952" t="str">
            <v>ID</v>
          </cell>
          <cell r="GE952">
            <v>7264881.1160000004</v>
          </cell>
          <cell r="GF952">
            <v>6473656.4400000004</v>
          </cell>
          <cell r="GI952">
            <v>1</v>
          </cell>
          <cell r="GJ952">
            <v>3</v>
          </cell>
          <cell r="GK952" t="str">
            <v>ID</v>
          </cell>
          <cell r="GL952">
            <v>3785.7640000000001</v>
          </cell>
          <cell r="GM952" t="str">
            <v>Pre 1980</v>
          </cell>
          <cell r="GN952">
            <v>0</v>
          </cell>
          <cell r="GQ952">
            <v>21698113.937528003</v>
          </cell>
          <cell r="GR952">
            <v>3948116.4891400002</v>
          </cell>
          <cell r="GU952" t="str">
            <v>Heat Pump (Ductless System)</v>
          </cell>
          <cell r="GX952" t="str">
            <v>Wood</v>
          </cell>
          <cell r="GY952" t="str">
            <v>OR</v>
          </cell>
          <cell r="GZ952">
            <v>1612.69177246094</v>
          </cell>
        </row>
        <row r="953">
          <cell r="AD953" t="str">
            <v>MT</v>
          </cell>
          <cell r="AH953" t="str">
            <v>MT</v>
          </cell>
          <cell r="AI953" t="str">
            <v>Post 2006</v>
          </cell>
          <cell r="AJ953">
            <v>1144.6790000000001</v>
          </cell>
          <cell r="AK953" t="b">
            <v>1</v>
          </cell>
          <cell r="AN953" t="str">
            <v>WA</v>
          </cell>
          <cell r="AO953" t="str">
            <v>Baseboard/Wall/Radiant</v>
          </cell>
          <cell r="AP953" t="str">
            <v>Pre 1980</v>
          </cell>
          <cell r="AQ953" t="str">
            <v>Basement</v>
          </cell>
          <cell r="AR953">
            <v>1524.76245117188</v>
          </cell>
          <cell r="AU953" t="str">
            <v>No</v>
          </cell>
          <cell r="AV953" t="b">
            <v>0</v>
          </cell>
          <cell r="AX953">
            <v>2601244.7416992271</v>
          </cell>
          <cell r="AY953" t="b">
            <v>0</v>
          </cell>
          <cell r="AZ953">
            <v>1505138.7584252979</v>
          </cell>
          <cell r="BA953" t="str">
            <v/>
          </cell>
          <cell r="BB953" t="str">
            <v/>
          </cell>
          <cell r="BC953">
            <v>1.0000002958965923</v>
          </cell>
          <cell r="BU953" t="str">
            <v>WA</v>
          </cell>
          <cell r="BV953" t="str">
            <v>Pre 1980</v>
          </cell>
          <cell r="BW953" t="str">
            <v>Electric Storage - Outside Conditioned Space - Buffered</v>
          </cell>
          <cell r="BY953">
            <v>1904.288</v>
          </cell>
          <cell r="BZ953" t="str">
            <v>gt55</v>
          </cell>
          <cell r="CF953" t="str">
            <v>Conditioned</v>
          </cell>
          <cell r="CG953">
            <v>2079.9929999999999</v>
          </cell>
          <cell r="CH953" t="str">
            <v>WA</v>
          </cell>
          <cell r="CI953" t="str">
            <v>Side-by-Side w/ TTD Ice</v>
          </cell>
          <cell r="CJ953">
            <v>51999.824999999997</v>
          </cell>
          <cell r="CK953" t="b">
            <v>0</v>
          </cell>
          <cell r="CZ953">
            <v>2079.9929999999999</v>
          </cell>
          <cell r="DA953" t="str">
            <v>WA</v>
          </cell>
          <cell r="DC953" t="str">
            <v>Vertical Axis</v>
          </cell>
          <cell r="DG953" t="str">
            <v>Electric</v>
          </cell>
          <cell r="DH953">
            <v>2130.886</v>
          </cell>
          <cell r="DI953" t="str">
            <v>MT</v>
          </cell>
          <cell r="DL953" t="str">
            <v>Propane</v>
          </cell>
          <cell r="DM953" t="str">
            <v>Electric</v>
          </cell>
          <cell r="DN953">
            <v>1192.4649999999999</v>
          </cell>
          <cell r="DO953" t="str">
            <v>ID</v>
          </cell>
          <cell r="DS953">
            <v>6932.7380000000003</v>
          </cell>
          <cell r="DT953" t="str">
            <v>OR</v>
          </cell>
          <cell r="DU953" t="str">
            <v>lt32</v>
          </cell>
          <cell r="DX953" t="b">
            <v>1</v>
          </cell>
          <cell r="DY953">
            <v>1188.027</v>
          </cell>
          <cell r="DZ953" t="str">
            <v>OR</v>
          </cell>
          <cell r="EC953" t="str">
            <v>Desktop</v>
          </cell>
          <cell r="ED953">
            <v>1464.694</v>
          </cell>
          <cell r="EE953" t="str">
            <v>WA</v>
          </cell>
          <cell r="EH953" t="str">
            <v>le20</v>
          </cell>
          <cell r="EI953">
            <v>1192.4649999999999</v>
          </cell>
          <cell r="EJ953" t="str">
            <v>ID</v>
          </cell>
          <cell r="ES953">
            <v>4360.1880000000001</v>
          </cell>
          <cell r="ET953" t="str">
            <v>WA</v>
          </cell>
          <cell r="EZ953" t="str">
            <v>WA</v>
          </cell>
          <cell r="FA953" t="str">
            <v>Bathroom</v>
          </cell>
          <cell r="FB953">
            <v>1105452.45</v>
          </cell>
          <cell r="FC953">
            <v>152476.19999999998</v>
          </cell>
          <cell r="FI953" t="str">
            <v>WA</v>
          </cell>
          <cell r="FJ953" t="str">
            <v>Other</v>
          </cell>
          <cell r="FK953" t="str">
            <v>EISAq</v>
          </cell>
          <cell r="FL953">
            <v>669126.55500000005</v>
          </cell>
          <cell r="FS953" t="str">
            <v>WA</v>
          </cell>
          <cell r="FT953" t="str">
            <v>EISAx</v>
          </cell>
          <cell r="FV953">
            <v>613706.78599999996</v>
          </cell>
          <cell r="GD953" t="str">
            <v>MT</v>
          </cell>
          <cell r="GE953">
            <v>5533378.2860000003</v>
          </cell>
          <cell r="GF953">
            <v>2838803.9200000004</v>
          </cell>
          <cell r="GI953">
            <v>3</v>
          </cell>
          <cell r="GJ953">
            <v>2</v>
          </cell>
          <cell r="GK953" t="str">
            <v>MT</v>
          </cell>
          <cell r="GL953">
            <v>1144.6790000000001</v>
          </cell>
          <cell r="GM953" t="str">
            <v>Post 2006</v>
          </cell>
          <cell r="GN953">
            <v>0</v>
          </cell>
          <cell r="GQ953">
            <v>9416870.0613130014</v>
          </cell>
          <cell r="GR953">
            <v>572173.52154500003</v>
          </cell>
          <cell r="GU953" t="str">
            <v>Natural Gas FAF</v>
          </cell>
          <cell r="GX953" t="str">
            <v>None</v>
          </cell>
          <cell r="GY953" t="str">
            <v>MT</v>
          </cell>
          <cell r="GZ953">
            <v>2130.88647460938</v>
          </cell>
        </row>
        <row r="954">
          <cell r="AD954" t="str">
            <v>MT</v>
          </cell>
          <cell r="AH954" t="str">
            <v>MT</v>
          </cell>
          <cell r="AI954" t="str">
            <v>Pre 1980</v>
          </cell>
          <cell r="AJ954">
            <v>2130.886</v>
          </cell>
          <cell r="AK954" t="b">
            <v>1</v>
          </cell>
          <cell r="AN954" t="str">
            <v>WA</v>
          </cell>
          <cell r="AO954" t="str">
            <v>Wood</v>
          </cell>
          <cell r="AP954" t="str">
            <v>Pre 1980</v>
          </cell>
          <cell r="AQ954" t="str">
            <v>Basement</v>
          </cell>
          <cell r="AR954">
            <v>1524.76245117188</v>
          </cell>
          <cell r="AU954" t="str">
            <v>No</v>
          </cell>
          <cell r="AV954" t="b">
            <v>0</v>
          </cell>
          <cell r="AX954">
            <v>2601244.7416992271</v>
          </cell>
          <cell r="AY954" t="b">
            <v>0</v>
          </cell>
          <cell r="AZ954">
            <v>1505138.7584252979</v>
          </cell>
          <cell r="BA954" t="str">
            <v/>
          </cell>
          <cell r="BB954" t="str">
            <v/>
          </cell>
          <cell r="BC954">
            <v>1.0000002958965923</v>
          </cell>
          <cell r="BU954" t="str">
            <v>MT</v>
          </cell>
          <cell r="BV954" t="str">
            <v>Pre 1980</v>
          </cell>
          <cell r="BW954" t="str">
            <v>Electric Storage - Inside Conditioned Space</v>
          </cell>
          <cell r="BY954">
            <v>1144.6790000000001</v>
          </cell>
          <cell r="BZ954" t="str">
            <v>le55</v>
          </cell>
          <cell r="CF954" t="str">
            <v>Conditioned</v>
          </cell>
          <cell r="CG954">
            <v>1192.4649999999999</v>
          </cell>
          <cell r="CH954" t="str">
            <v>ID</v>
          </cell>
          <cell r="CI954" t="str">
            <v>Side-by-Side w/ TTD Ice</v>
          </cell>
          <cell r="CJ954">
            <v>29811.624999999996</v>
          </cell>
          <cell r="CK954" t="b">
            <v>0</v>
          </cell>
          <cell r="CZ954">
            <v>1904.288</v>
          </cell>
          <cell r="DA954" t="str">
            <v>WA</v>
          </cell>
          <cell r="DC954" t="str">
            <v>Vertical Axis</v>
          </cell>
          <cell r="DG954" t="str">
            <v>Electric</v>
          </cell>
          <cell r="DH954">
            <v>3785.7640000000001</v>
          </cell>
          <cell r="DI954" t="str">
            <v>ID</v>
          </cell>
          <cell r="DL954" t="str">
            <v>Electric</v>
          </cell>
          <cell r="DM954" t="str">
            <v>Electric</v>
          </cell>
          <cell r="DN954">
            <v>1904.288</v>
          </cell>
          <cell r="DO954" t="str">
            <v>WA</v>
          </cell>
          <cell r="DS954">
            <v>6932.7380000000003</v>
          </cell>
          <cell r="DT954" t="str">
            <v>OR</v>
          </cell>
          <cell r="DU954" t="str">
            <v>lt32</v>
          </cell>
          <cell r="DX954" t="b">
            <v>1</v>
          </cell>
          <cell r="DY954">
            <v>2003.7159999999999</v>
          </cell>
          <cell r="DZ954" t="str">
            <v>WA</v>
          </cell>
          <cell r="EC954" t="str">
            <v>Desktop</v>
          </cell>
          <cell r="ED954">
            <v>1464.694</v>
          </cell>
          <cell r="EE954" t="str">
            <v>WA</v>
          </cell>
          <cell r="EH954" t="str">
            <v>gt20</v>
          </cell>
          <cell r="EI954">
            <v>2079.9929999999999</v>
          </cell>
          <cell r="EJ954" t="str">
            <v>WA</v>
          </cell>
          <cell r="ES954">
            <v>2079.9929999999999</v>
          </cell>
          <cell r="ET954" t="str">
            <v>WA</v>
          </cell>
          <cell r="EZ954" t="str">
            <v>WA</v>
          </cell>
          <cell r="FA954" t="str">
            <v>Bedrooms</v>
          </cell>
          <cell r="FB954">
            <v>266833.34999999998</v>
          </cell>
          <cell r="FC954">
            <v>622102.89599999995</v>
          </cell>
          <cell r="FI954" t="str">
            <v>WA</v>
          </cell>
          <cell r="FJ954" t="str">
            <v>Other</v>
          </cell>
          <cell r="FK954" t="str">
            <v>EISAx</v>
          </cell>
          <cell r="FL954">
            <v>446084.37000000005</v>
          </cell>
          <cell r="FS954" t="str">
            <v>WA</v>
          </cell>
          <cell r="FT954" t="str">
            <v>EISAnqnx</v>
          </cell>
          <cell r="FV954">
            <v>426933.36</v>
          </cell>
          <cell r="GD954" t="str">
            <v>MT</v>
          </cell>
          <cell r="GE954">
            <v>8331764.2599999998</v>
          </cell>
          <cell r="GF954">
            <v>3064214.068</v>
          </cell>
          <cell r="GI954">
            <v>2</v>
          </cell>
          <cell r="GJ954">
            <v>1</v>
          </cell>
          <cell r="GK954" t="str">
            <v>MT</v>
          </cell>
          <cell r="GL954">
            <v>2130.886</v>
          </cell>
          <cell r="GM954" t="str">
            <v>Pre 1980</v>
          </cell>
          <cell r="GN954">
            <v>0</v>
          </cell>
          <cell r="GQ954">
            <v>16396681.927991999</v>
          </cell>
          <cell r="GR954">
            <v>1258053.7855399998</v>
          </cell>
          <cell r="GU954" t="str">
            <v>Heat Pump (Central System)</v>
          </cell>
          <cell r="GX954" t="str">
            <v>None</v>
          </cell>
          <cell r="GY954" t="str">
            <v>MT</v>
          </cell>
          <cell r="GZ954">
            <v>2130.88647460938</v>
          </cell>
        </row>
        <row r="955">
          <cell r="AD955" t="str">
            <v>WA</v>
          </cell>
          <cell r="AH955" t="str">
            <v>WA</v>
          </cell>
          <cell r="AI955" t="str">
            <v>Pre 1980</v>
          </cell>
          <cell r="AJ955">
            <v>1904.288</v>
          </cell>
          <cell r="AK955" t="b">
            <v>1</v>
          </cell>
          <cell r="AN955" t="str">
            <v>WA</v>
          </cell>
          <cell r="AO955" t="str">
            <v>Wood</v>
          </cell>
          <cell r="AP955" t="str">
            <v>Pre 1980</v>
          </cell>
          <cell r="AQ955" t="str">
            <v>Crawlspace</v>
          </cell>
          <cell r="AR955">
            <v>1150.87915039063</v>
          </cell>
          <cell r="AU955" t="str">
            <v>No</v>
          </cell>
          <cell r="AV955" t="b">
            <v>0</v>
          </cell>
          <cell r="AX955">
            <v>1122107.1716308643</v>
          </cell>
          <cell r="AY955" t="b">
            <v>0</v>
          </cell>
          <cell r="AZ955">
            <v>624555.98996028095</v>
          </cell>
          <cell r="BA955" t="str">
            <v/>
          </cell>
          <cell r="BB955" t="str">
            <v/>
          </cell>
          <cell r="BC955">
            <v>1.00000013067458</v>
          </cell>
          <cell r="BU955" t="str">
            <v>MT</v>
          </cell>
          <cell r="BV955" t="str">
            <v>Pre 1980</v>
          </cell>
          <cell r="BW955" t="str">
            <v>Gas Storage Inside Conditioned Space</v>
          </cell>
          <cell r="BY955">
            <v>2130.886</v>
          </cell>
          <cell r="BZ955" t="str">
            <v>le55</v>
          </cell>
          <cell r="CF955" t="str">
            <v>Conditioned</v>
          </cell>
          <cell r="CG955">
            <v>2079.9929999999999</v>
          </cell>
          <cell r="CH955" t="str">
            <v>WA</v>
          </cell>
          <cell r="CI955" t="str">
            <v>Bottom-Freezer (Including French Door) w/o TTD Ice</v>
          </cell>
          <cell r="CJ955">
            <v>45759.845999999998</v>
          </cell>
          <cell r="CK955" t="b">
            <v>0</v>
          </cell>
          <cell r="CZ955">
            <v>1904.288</v>
          </cell>
          <cell r="DA955" t="str">
            <v>WA</v>
          </cell>
          <cell r="DC955" t="str">
            <v>Vertical Axis</v>
          </cell>
          <cell r="DG955" t="str">
            <v>Electric</v>
          </cell>
          <cell r="DH955">
            <v>1904.288</v>
          </cell>
          <cell r="DI955" t="str">
            <v>WA</v>
          </cell>
          <cell r="DL955" t="str">
            <v>Electric</v>
          </cell>
          <cell r="DM955" t="str">
            <v>Electric</v>
          </cell>
          <cell r="DN955">
            <v>1192.4649999999999</v>
          </cell>
          <cell r="DO955" t="str">
            <v>ID</v>
          </cell>
          <cell r="DS955">
            <v>4956.4930000000004</v>
          </cell>
          <cell r="DT955" t="str">
            <v>WA</v>
          </cell>
          <cell r="DU955" t="str">
            <v>32to46</v>
          </cell>
          <cell r="DX955" t="b">
            <v>0</v>
          </cell>
          <cell r="DY955">
            <v>2003.7159999999999</v>
          </cell>
          <cell r="DZ955" t="str">
            <v>WA</v>
          </cell>
          <cell r="EC955" t="str">
            <v>Desktop</v>
          </cell>
          <cell r="ED955">
            <v>1464.694</v>
          </cell>
          <cell r="EE955" t="str">
            <v>WA</v>
          </cell>
          <cell r="EH955" t="str">
            <v>le20</v>
          </cell>
          <cell r="EI955">
            <v>1904.288</v>
          </cell>
          <cell r="EJ955" t="str">
            <v>WA</v>
          </cell>
          <cell r="ES955">
            <v>2130.886</v>
          </cell>
          <cell r="ET955" t="str">
            <v>MT</v>
          </cell>
          <cell r="EZ955" t="str">
            <v>WA</v>
          </cell>
          <cell r="FA955" t="str">
            <v>Exterior</v>
          </cell>
          <cell r="FB955">
            <v>167723.82</v>
          </cell>
          <cell r="FC955">
            <v>3116613.5279999999</v>
          </cell>
          <cell r="FI955" t="str">
            <v>WA</v>
          </cell>
          <cell r="FJ955" t="str">
            <v>Bathroom</v>
          </cell>
          <cell r="FK955" t="str">
            <v>EISAq</v>
          </cell>
          <cell r="FL955">
            <v>38082.044000000002</v>
          </cell>
          <cell r="FS955" t="str">
            <v>WA</v>
          </cell>
          <cell r="FT955" t="str">
            <v>EISAq</v>
          </cell>
          <cell r="FV955">
            <v>336972.402</v>
          </cell>
          <cell r="GD955" t="str">
            <v>WA</v>
          </cell>
          <cell r="GE955">
            <v>8974909.3440000005</v>
          </cell>
          <cell r="GF955">
            <v>3747638.784</v>
          </cell>
          <cell r="GI955">
            <v>1</v>
          </cell>
          <cell r="GJ955">
            <v>3</v>
          </cell>
          <cell r="GK955" t="str">
            <v>WA</v>
          </cell>
          <cell r="GL955">
            <v>1904.288</v>
          </cell>
          <cell r="GM955" t="str">
            <v>Pre 1980</v>
          </cell>
          <cell r="GN955">
            <v>-1</v>
          </cell>
          <cell r="GQ955">
            <v>11185448.748736</v>
          </cell>
          <cell r="GR955">
            <v>2427085.5146560003</v>
          </cell>
          <cell r="GU955" t="str">
            <v>Natural Gas FAF</v>
          </cell>
          <cell r="GX955" t="str">
            <v>Natural Gas Other</v>
          </cell>
          <cell r="GY955" t="str">
            <v>OR</v>
          </cell>
          <cell r="GZ955">
            <v>1925.05932617188</v>
          </cell>
        </row>
        <row r="956">
          <cell r="AD956" t="str">
            <v>ID</v>
          </cell>
          <cell r="AH956" t="str">
            <v>ID</v>
          </cell>
          <cell r="AI956" t="str">
            <v>Pre 1980</v>
          </cell>
          <cell r="AJ956">
            <v>1192.4649999999999</v>
          </cell>
          <cell r="AK956" t="b">
            <v>1</v>
          </cell>
          <cell r="AN956" t="str">
            <v>WA</v>
          </cell>
          <cell r="AO956" t="str">
            <v>Baseboard/Wall/Radiant</v>
          </cell>
          <cell r="AP956" t="str">
            <v>Pre 1980</v>
          </cell>
          <cell r="AQ956" t="str">
            <v>Crawlspace</v>
          </cell>
          <cell r="AR956">
            <v>1150.87915039063</v>
          </cell>
          <cell r="AU956" t="str">
            <v>No</v>
          </cell>
          <cell r="AV956" t="b">
            <v>1</v>
          </cell>
          <cell r="AX956">
            <v>1122107.1716308643</v>
          </cell>
          <cell r="AY956" t="b">
            <v>0</v>
          </cell>
          <cell r="AZ956">
            <v>624555.98996028095</v>
          </cell>
          <cell r="BA956">
            <v>1</v>
          </cell>
          <cell r="BB956">
            <v>1150.87915039063</v>
          </cell>
          <cell r="BC956">
            <v>1.00000013067458</v>
          </cell>
          <cell r="BU956" t="str">
            <v>ID</v>
          </cell>
          <cell r="BV956" t="str">
            <v>Post 2006</v>
          </cell>
          <cell r="BW956" t="str">
            <v>Solar/Other</v>
          </cell>
          <cell r="BY956">
            <v>1192.4649999999999</v>
          </cell>
          <cell r="BZ956" t="str">
            <v>le55</v>
          </cell>
          <cell r="CF956" t="str">
            <v>Conditioned</v>
          </cell>
          <cell r="CG956">
            <v>1904.288</v>
          </cell>
          <cell r="CH956" t="str">
            <v>WA</v>
          </cell>
          <cell r="CI956" t="str">
            <v>Bottom-Freezer (Including French Door) w/o TTD Ice</v>
          </cell>
          <cell r="CJ956">
            <v>49511.487999999998</v>
          </cell>
          <cell r="CK956" t="b">
            <v>0</v>
          </cell>
          <cell r="CZ956">
            <v>3785.7640000000001</v>
          </cell>
          <cell r="DA956" t="str">
            <v>ID</v>
          </cell>
          <cell r="DC956" t="str">
            <v>Horizontal Axis</v>
          </cell>
          <cell r="DG956" t="str">
            <v>Electric</v>
          </cell>
          <cell r="DH956">
            <v>2079.9929999999999</v>
          </cell>
          <cell r="DI956" t="str">
            <v>WA</v>
          </cell>
          <cell r="DL956" t="str">
            <v>Gas</v>
          </cell>
          <cell r="DM956" t="str">
            <v>Gas</v>
          </cell>
          <cell r="DN956">
            <v>1144.6790000000001</v>
          </cell>
          <cell r="DO956" t="str">
            <v>MT</v>
          </cell>
          <cell r="DS956">
            <v>4956.4930000000004</v>
          </cell>
          <cell r="DT956" t="str">
            <v>WA</v>
          </cell>
          <cell r="DU956" t="str">
            <v>32to46</v>
          </cell>
          <cell r="DX956" t="b">
            <v>0</v>
          </cell>
          <cell r="DY956">
            <v>4956.4930000000004</v>
          </cell>
          <cell r="DZ956" t="str">
            <v>WA</v>
          </cell>
          <cell r="EC956" t="str">
            <v>Desktop</v>
          </cell>
          <cell r="ED956">
            <v>1150.8789999999999</v>
          </cell>
          <cell r="EE956" t="str">
            <v>WA</v>
          </cell>
          <cell r="EH956" t="str">
            <v>le20</v>
          </cell>
          <cell r="EI956">
            <v>1904.288</v>
          </cell>
          <cell r="EJ956" t="str">
            <v>WA</v>
          </cell>
          <cell r="ES956">
            <v>1144.6790000000001</v>
          </cell>
          <cell r="ET956" t="str">
            <v>MT</v>
          </cell>
          <cell r="EZ956" t="str">
            <v>WA</v>
          </cell>
          <cell r="FA956" t="str">
            <v>Garage</v>
          </cell>
          <cell r="FB956">
            <v>0</v>
          </cell>
          <cell r="FC956">
            <v>0</v>
          </cell>
          <cell r="FI956" t="str">
            <v>WA</v>
          </cell>
          <cell r="FJ956" t="str">
            <v>Bedrooms</v>
          </cell>
          <cell r="FK956" t="str">
            <v>EISAq</v>
          </cell>
          <cell r="FL956">
            <v>206521.85399999999</v>
          </cell>
          <cell r="FS956" t="str">
            <v>WA</v>
          </cell>
          <cell r="FT956" t="str">
            <v>EISAnqnx</v>
          </cell>
          <cell r="FV956">
            <v>87881.64</v>
          </cell>
          <cell r="GD956" t="str">
            <v>ID</v>
          </cell>
          <cell r="GE956">
            <v>1184117.7449999999</v>
          </cell>
          <cell r="GF956">
            <v>2000956.2699999998</v>
          </cell>
          <cell r="GI956">
            <v>2</v>
          </cell>
          <cell r="GJ956">
            <v>2</v>
          </cell>
          <cell r="GK956" t="str">
            <v>ID</v>
          </cell>
          <cell r="GL956">
            <v>1192.4649999999999</v>
          </cell>
          <cell r="GM956" t="str">
            <v>Pre 1980</v>
          </cell>
          <cell r="GN956">
            <v>0</v>
          </cell>
          <cell r="GQ956">
            <v>7856829.919449999</v>
          </cell>
          <cell r="GR956">
            <v>1103754.5474874999</v>
          </cell>
          <cell r="GU956" t="str">
            <v>Heat Pump (Central System)</v>
          </cell>
          <cell r="GX956" t="str">
            <v>Wood</v>
          </cell>
          <cell r="GY956" t="str">
            <v>OR</v>
          </cell>
          <cell r="GZ956">
            <v>1612.69177246094</v>
          </cell>
        </row>
        <row r="957">
          <cell r="AD957" t="str">
            <v>WA</v>
          </cell>
          <cell r="AH957" t="str">
            <v>WA</v>
          </cell>
          <cell r="AI957" t="str">
            <v>Pre 1980</v>
          </cell>
          <cell r="AJ957">
            <v>2079.9929999999999</v>
          </cell>
          <cell r="AK957" t="b">
            <v>1</v>
          </cell>
          <cell r="AN957" t="str">
            <v>OR</v>
          </cell>
          <cell r="AO957" t="str">
            <v>Wood</v>
          </cell>
          <cell r="AP957" t="str">
            <v>Pre 1980</v>
          </cell>
          <cell r="AQ957" t="str">
            <v>Crawlspace</v>
          </cell>
          <cell r="AR957">
            <v>6932.73828125</v>
          </cell>
          <cell r="AU957" t="str">
            <v>No</v>
          </cell>
          <cell r="AV957" t="b">
            <v>0</v>
          </cell>
          <cell r="AX957">
            <v>12270946.7578125</v>
          </cell>
          <cell r="AY957" t="b">
            <v>0</v>
          </cell>
          <cell r="AZ957">
            <v>4300282.5773449214</v>
          </cell>
          <cell r="BA957" t="str">
            <v/>
          </cell>
          <cell r="BB957" t="str">
            <v/>
          </cell>
          <cell r="BC957">
            <v>1.0000000405683873</v>
          </cell>
          <cell r="BU957" t="str">
            <v>WA</v>
          </cell>
          <cell r="BV957" t="str">
            <v>Pre 1980</v>
          </cell>
          <cell r="BW957" t="str">
            <v>Electric Storage - Inside Conditioned Space</v>
          </cell>
          <cell r="BY957">
            <v>1904.288</v>
          </cell>
          <cell r="BZ957" t="str">
            <v>gt55</v>
          </cell>
          <cell r="CF957" t="str">
            <v>Conditioned</v>
          </cell>
          <cell r="CG957">
            <v>1612.692</v>
          </cell>
          <cell r="CH957" t="str">
            <v>OR</v>
          </cell>
          <cell r="CI957" t="str">
            <v>Top-Freezer w/o TTD Ice</v>
          </cell>
          <cell r="CJ957">
            <v>35479.224000000002</v>
          </cell>
          <cell r="CK957" t="b">
            <v>0</v>
          </cell>
          <cell r="CZ957">
            <v>2130.886</v>
          </cell>
          <cell r="DA957" t="str">
            <v>MT</v>
          </cell>
          <cell r="DC957" t="str">
            <v>Vertical Axis</v>
          </cell>
          <cell r="DG957" t="str">
            <v>Electric</v>
          </cell>
          <cell r="DH957">
            <v>1904.288</v>
          </cell>
          <cell r="DI957" t="str">
            <v>WA</v>
          </cell>
          <cell r="DL957" t="str">
            <v>Electric</v>
          </cell>
          <cell r="DM957" t="str">
            <v>Electric</v>
          </cell>
          <cell r="DN957">
            <v>8559.1039999999994</v>
          </cell>
          <cell r="DO957" t="str">
            <v>OR</v>
          </cell>
          <cell r="DS957">
            <v>2003.7159999999999</v>
          </cell>
          <cell r="DT957" t="str">
            <v>WA</v>
          </cell>
          <cell r="DU957" t="str">
            <v>32to46</v>
          </cell>
          <cell r="DX957" t="b">
            <v>1</v>
          </cell>
          <cell r="DY957">
            <v>4956.4930000000004</v>
          </cell>
          <cell r="DZ957" t="str">
            <v>WA</v>
          </cell>
          <cell r="EC957" t="str">
            <v>Desktop</v>
          </cell>
          <cell r="ED957">
            <v>1150.8789999999999</v>
          </cell>
          <cell r="EE957" t="str">
            <v>WA</v>
          </cell>
          <cell r="EH957" t="str">
            <v>le20</v>
          </cell>
          <cell r="EI957">
            <v>1612.692</v>
          </cell>
          <cell r="EJ957" t="str">
            <v>OR</v>
          </cell>
          <cell r="ES957">
            <v>1192.4649999999999</v>
          </cell>
          <cell r="ET957" t="str">
            <v>ID</v>
          </cell>
          <cell r="EZ957" t="str">
            <v>WA</v>
          </cell>
          <cell r="FA957" t="str">
            <v>Kitchen</v>
          </cell>
          <cell r="FB957">
            <v>243961.91999999998</v>
          </cell>
          <cell r="FC957">
            <v>253110.492</v>
          </cell>
          <cell r="FI957" t="str">
            <v>WA</v>
          </cell>
          <cell r="FJ957" t="str">
            <v>Bedrooms</v>
          </cell>
          <cell r="FK957" t="str">
            <v>EISAx</v>
          </cell>
          <cell r="FL957">
            <v>175763.28</v>
          </cell>
          <cell r="FS957" t="str">
            <v>WA</v>
          </cell>
          <cell r="FT957" t="str">
            <v>EISAq</v>
          </cell>
          <cell r="FV957">
            <v>730882.30599999998</v>
          </cell>
          <cell r="GD957" t="str">
            <v>WA</v>
          </cell>
          <cell r="GE957">
            <v>6316938.7409999995</v>
          </cell>
          <cell r="GF957">
            <v>4135026.0839999998</v>
          </cell>
          <cell r="GI957">
            <v>1</v>
          </cell>
          <cell r="GJ957">
            <v>1</v>
          </cell>
          <cell r="GK957" t="str">
            <v>WA</v>
          </cell>
          <cell r="GL957">
            <v>2079.9929999999999</v>
          </cell>
          <cell r="GM957" t="str">
            <v>Pre 1980</v>
          </cell>
          <cell r="GQ957">
            <v>9703547.9837190006</v>
          </cell>
          <cell r="GR957">
            <v>1246035.4065975</v>
          </cell>
          <cell r="GU957" t="str">
            <v>Baseboard/Wall/Radiant</v>
          </cell>
          <cell r="GX957" t="str">
            <v>Baseboard/Wall/Radiant</v>
          </cell>
          <cell r="GY957" t="str">
            <v>OR</v>
          </cell>
          <cell r="GZ957">
            <v>1612.69177246094</v>
          </cell>
        </row>
        <row r="958">
          <cell r="AD958" t="str">
            <v>ID</v>
          </cell>
          <cell r="AH958" t="str">
            <v>ID</v>
          </cell>
          <cell r="AI958" t="str">
            <v>Pre 1980</v>
          </cell>
          <cell r="AJ958">
            <v>1192.4649999999999</v>
          </cell>
          <cell r="AK958" t="b">
            <v>1</v>
          </cell>
          <cell r="AN958" t="str">
            <v>OR</v>
          </cell>
          <cell r="AO958" t="str">
            <v>Natural Gas FAF</v>
          </cell>
          <cell r="AP958" t="str">
            <v>Pre 1980</v>
          </cell>
          <cell r="AQ958" t="str">
            <v>Crawlspace</v>
          </cell>
          <cell r="AR958">
            <v>6932.73828125</v>
          </cell>
          <cell r="AU958" t="str">
            <v>No</v>
          </cell>
          <cell r="AV958" t="b">
            <v>1</v>
          </cell>
          <cell r="AX958">
            <v>12270946.7578125</v>
          </cell>
          <cell r="AY958" t="b">
            <v>0</v>
          </cell>
          <cell r="AZ958">
            <v>4300282.5773449214</v>
          </cell>
          <cell r="BA958">
            <v>1</v>
          </cell>
          <cell r="BB958">
            <v>6932.73828125</v>
          </cell>
          <cell r="BC958">
            <v>1.0000000405683873</v>
          </cell>
          <cell r="BU958" t="str">
            <v>ID</v>
          </cell>
          <cell r="BV958" t="str">
            <v>Pre 1980</v>
          </cell>
          <cell r="BW958" t="str">
            <v>Electric Storage - Inside Conditioned Space</v>
          </cell>
          <cell r="BY958">
            <v>1192.4649999999999</v>
          </cell>
          <cell r="BZ958" t="str">
            <v>le55</v>
          </cell>
          <cell r="CF958" t="str">
            <v>Conditioned</v>
          </cell>
          <cell r="CG958">
            <v>2079.9929999999999</v>
          </cell>
          <cell r="CH958" t="str">
            <v>WA</v>
          </cell>
          <cell r="CI958" t="str">
            <v>Side-by-Side w/ TTD Ice</v>
          </cell>
          <cell r="CJ958">
            <v>45759.845999999998</v>
          </cell>
          <cell r="CK958" t="b">
            <v>0</v>
          </cell>
          <cell r="CZ958">
            <v>3785.7640000000001</v>
          </cell>
          <cell r="DA958" t="str">
            <v>ID</v>
          </cell>
          <cell r="DC958" t="str">
            <v>Vertical Axis</v>
          </cell>
          <cell r="DG958" t="str">
            <v>Electric</v>
          </cell>
          <cell r="DH958">
            <v>1904.288</v>
          </cell>
          <cell r="DI958" t="str">
            <v>WA</v>
          </cell>
          <cell r="DL958" t="str">
            <v>Electric</v>
          </cell>
          <cell r="DM958" t="str">
            <v>Electric</v>
          </cell>
          <cell r="DN958">
            <v>1925.059</v>
          </cell>
          <cell r="DO958" t="str">
            <v>OR</v>
          </cell>
          <cell r="DS958">
            <v>1524.7619999999999</v>
          </cell>
          <cell r="DT958" t="str">
            <v>WA</v>
          </cell>
          <cell r="DU958" t="str">
            <v>32to46</v>
          </cell>
          <cell r="DX958" t="b">
            <v>0</v>
          </cell>
          <cell r="DY958">
            <v>4956.4930000000004</v>
          </cell>
          <cell r="DZ958" t="str">
            <v>WA</v>
          </cell>
          <cell r="EC958" t="str">
            <v>Desktop</v>
          </cell>
          <cell r="ED958">
            <v>1150.8789999999999</v>
          </cell>
          <cell r="EE958" t="str">
            <v>WA</v>
          </cell>
          <cell r="EH958" t="str">
            <v>le20</v>
          </cell>
          <cell r="EI958">
            <v>2079.9929999999999</v>
          </cell>
          <cell r="EJ958" t="str">
            <v>WA</v>
          </cell>
          <cell r="ES958">
            <v>1192.4649999999999</v>
          </cell>
          <cell r="ET958" t="str">
            <v>ID</v>
          </cell>
          <cell r="EZ958" t="str">
            <v>WA</v>
          </cell>
          <cell r="FA958" t="str">
            <v>Living Room/Family Room</v>
          </cell>
          <cell r="FB958">
            <v>776103.85800000001</v>
          </cell>
          <cell r="FC958">
            <v>1120700.07</v>
          </cell>
          <cell r="FI958" t="str">
            <v>WA</v>
          </cell>
          <cell r="FJ958" t="str">
            <v>Exterior</v>
          </cell>
          <cell r="FK958" t="str">
            <v>EISAq</v>
          </cell>
          <cell r="FL958">
            <v>43940.82</v>
          </cell>
          <cell r="FS958" t="str">
            <v>WA</v>
          </cell>
          <cell r="FT958" t="str">
            <v>EISAnqnx</v>
          </cell>
          <cell r="FV958">
            <v>1090428.4600000002</v>
          </cell>
          <cell r="GD958" t="str">
            <v>ID</v>
          </cell>
          <cell r="GE958">
            <v>2820179.7249999996</v>
          </cell>
          <cell r="GF958">
            <v>3672792.1999999997</v>
          </cell>
          <cell r="GI958">
            <v>1</v>
          </cell>
          <cell r="GJ958">
            <v>3</v>
          </cell>
          <cell r="GK958" t="str">
            <v>ID</v>
          </cell>
          <cell r="GL958">
            <v>1192.4649999999999</v>
          </cell>
          <cell r="GM958" t="str">
            <v>Pre 1980</v>
          </cell>
          <cell r="GN958">
            <v>-1</v>
          </cell>
          <cell r="GQ958">
            <v>6789791.9655449986</v>
          </cell>
          <cell r="GR958">
            <v>1299321.7886499998</v>
          </cell>
          <cell r="GU958" t="str">
            <v>Baseboard/Wall/Radiant</v>
          </cell>
          <cell r="GX958" t="str">
            <v>Wood</v>
          </cell>
          <cell r="GY958" t="str">
            <v>OR</v>
          </cell>
          <cell r="GZ958">
            <v>1612.69177246094</v>
          </cell>
        </row>
        <row r="959">
          <cell r="AD959" t="str">
            <v>WA</v>
          </cell>
          <cell r="AH959" t="str">
            <v>WA</v>
          </cell>
          <cell r="AI959" t="str">
            <v>Post 2006</v>
          </cell>
          <cell r="AJ959">
            <v>1904.288</v>
          </cell>
          <cell r="AK959" t="b">
            <v>1</v>
          </cell>
          <cell r="AN959" t="str">
            <v>WA</v>
          </cell>
          <cell r="AO959" t="str">
            <v>Natural Gas FAF</v>
          </cell>
          <cell r="AP959" t="str">
            <v>Pre 1980</v>
          </cell>
          <cell r="AQ959" t="str">
            <v>Crawlspace</v>
          </cell>
          <cell r="AR959">
            <v>1524.76245117188</v>
          </cell>
          <cell r="AU959" t="str">
            <v>No</v>
          </cell>
          <cell r="AV959" t="b">
            <v>1</v>
          </cell>
          <cell r="AX959">
            <v>1366187.1562500044</v>
          </cell>
          <cell r="AY959" t="b">
            <v>0</v>
          </cell>
          <cell r="AZ959">
            <v>1126959.3989971473</v>
          </cell>
          <cell r="BA959">
            <v>1</v>
          </cell>
          <cell r="BB959">
            <v>1524.76245117188</v>
          </cell>
          <cell r="BC959">
            <v>1.0000002958965923</v>
          </cell>
          <cell r="BU959" t="str">
            <v>MT</v>
          </cell>
          <cell r="BV959" t="str">
            <v>Pre 1980</v>
          </cell>
          <cell r="BW959" t="str">
            <v>Gas Storage Inside Conditioned Space</v>
          </cell>
          <cell r="BY959">
            <v>1144.6790000000001</v>
          </cell>
          <cell r="BZ959" t="str">
            <v>le55</v>
          </cell>
          <cell r="CF959" t="str">
            <v>Conditioned</v>
          </cell>
          <cell r="CG959">
            <v>2130.886</v>
          </cell>
          <cell r="CH959" t="str">
            <v>MT</v>
          </cell>
          <cell r="CI959" t="str">
            <v>Top-Freezer w/o TTD Ice</v>
          </cell>
          <cell r="CJ959">
            <v>55403.036</v>
          </cell>
          <cell r="CK959" t="b">
            <v>0</v>
          </cell>
          <cell r="CZ959">
            <v>1612.692</v>
          </cell>
          <cell r="DA959" t="str">
            <v>OR</v>
          </cell>
          <cell r="DC959" t="str">
            <v>Vertical Axis</v>
          </cell>
          <cell r="DG959" t="str">
            <v>Electric</v>
          </cell>
          <cell r="DH959">
            <v>3785.7640000000001</v>
          </cell>
          <cell r="DI959" t="str">
            <v>ID</v>
          </cell>
          <cell r="DL959" t="str">
            <v>Propane</v>
          </cell>
          <cell r="DM959" t="str">
            <v>Propane</v>
          </cell>
          <cell r="DN959">
            <v>1144.6790000000001</v>
          </cell>
          <cell r="DO959" t="str">
            <v>MT</v>
          </cell>
          <cell r="DS959">
            <v>2003.7159999999999</v>
          </cell>
          <cell r="DT959" t="str">
            <v>WA</v>
          </cell>
          <cell r="DU959" t="str">
            <v>32to46</v>
          </cell>
          <cell r="DX959" t="b">
            <v>0</v>
          </cell>
          <cell r="DY959">
            <v>1150.8789999999999</v>
          </cell>
          <cell r="DZ959" t="str">
            <v>WA</v>
          </cell>
          <cell r="EC959" t="str">
            <v>Laptop</v>
          </cell>
          <cell r="ED959">
            <v>1150.8789999999999</v>
          </cell>
          <cell r="EE959" t="str">
            <v>WA</v>
          </cell>
          <cell r="EH959" t="str">
            <v>gt20</v>
          </cell>
          <cell r="EI959">
            <v>3785.7640000000001</v>
          </cell>
          <cell r="EJ959" t="str">
            <v>ID</v>
          </cell>
          <cell r="ES959">
            <v>3785.7640000000001</v>
          </cell>
          <cell r="ET959" t="str">
            <v>ID</v>
          </cell>
          <cell r="EZ959" t="str">
            <v>WA</v>
          </cell>
          <cell r="FA959" t="str">
            <v>Other</v>
          </cell>
          <cell r="FB959">
            <v>205842.87</v>
          </cell>
          <cell r="FC959">
            <v>558062.89199999999</v>
          </cell>
          <cell r="FI959" t="str">
            <v>WA</v>
          </cell>
          <cell r="FJ959" t="str">
            <v>Kitchen</v>
          </cell>
          <cell r="FK959" t="str">
            <v>EISAq</v>
          </cell>
          <cell r="FL959">
            <v>101063.886</v>
          </cell>
          <cell r="FS959" t="str">
            <v>WA</v>
          </cell>
          <cell r="FT959" t="str">
            <v>EISAq</v>
          </cell>
          <cell r="FV959">
            <v>2185813.4130000002</v>
          </cell>
          <cell r="GD959" t="str">
            <v>WA</v>
          </cell>
          <cell r="GE959">
            <v>5653831.0719999997</v>
          </cell>
          <cell r="GF959">
            <v>4170390.72</v>
          </cell>
          <cell r="GI959">
            <v>2</v>
          </cell>
          <cell r="GJ959">
            <v>3</v>
          </cell>
          <cell r="GK959" t="str">
            <v>WA</v>
          </cell>
          <cell r="GL959">
            <v>1904.288</v>
          </cell>
          <cell r="GM959" t="str">
            <v>Post 2006</v>
          </cell>
          <cell r="GN959">
            <v>0</v>
          </cell>
          <cell r="GQ959">
            <v>12424170.954144001</v>
          </cell>
          <cell r="GR959">
            <v>1518641.11568</v>
          </cell>
          <cell r="GU959" t="str">
            <v>Natural Gas FAF</v>
          </cell>
          <cell r="GX959" t="str">
            <v>None</v>
          </cell>
          <cell r="GY959" t="str">
            <v>ID</v>
          </cell>
          <cell r="GZ959">
            <v>3785.76440429688</v>
          </cell>
        </row>
        <row r="960">
          <cell r="AD960" t="str">
            <v>MT</v>
          </cell>
          <cell r="AH960" t="str">
            <v>MT</v>
          </cell>
          <cell r="AI960" t="str">
            <v>1980-1992</v>
          </cell>
          <cell r="AJ960">
            <v>2130.886</v>
          </cell>
          <cell r="AK960" t="b">
            <v>1</v>
          </cell>
          <cell r="AN960" t="str">
            <v>WA</v>
          </cell>
          <cell r="AO960" t="str">
            <v>Baseboard/Wall/Radiant</v>
          </cell>
          <cell r="AP960" t="str">
            <v>1980-1992</v>
          </cell>
          <cell r="AQ960" t="str">
            <v>Slab on Grade</v>
          </cell>
          <cell r="AR960">
            <v>707.19373276654403</v>
          </cell>
          <cell r="AU960" t="str">
            <v>No</v>
          </cell>
          <cell r="AV960" t="b">
            <v>0</v>
          </cell>
          <cell r="AX960">
            <v>973805.77001953113</v>
          </cell>
          <cell r="AY960" t="b">
            <v>0</v>
          </cell>
          <cell r="AZ960">
            <v>297197.52972078061</v>
          </cell>
          <cell r="BA960" t="str">
            <v/>
          </cell>
          <cell r="BB960" t="str">
            <v/>
          </cell>
          <cell r="BC960">
            <v>0.35294110181609772</v>
          </cell>
          <cell r="BU960" t="str">
            <v>OR</v>
          </cell>
          <cell r="BV960" t="str">
            <v>Pre 1980</v>
          </cell>
          <cell r="BW960" t="str">
            <v>Electric Storage - Outside Conditioned Space - Buffered</v>
          </cell>
          <cell r="BY960">
            <v>8559.1039999999994</v>
          </cell>
          <cell r="BZ960" t="str">
            <v>le55</v>
          </cell>
          <cell r="CF960" t="str">
            <v>Conditioned</v>
          </cell>
          <cell r="CG960">
            <v>8559.1039999999994</v>
          </cell>
          <cell r="CH960" t="str">
            <v>OR</v>
          </cell>
          <cell r="CI960" t="str">
            <v>Side-by-Side w/ TTD Ice</v>
          </cell>
          <cell r="CJ960">
            <v>171182.07999999999</v>
          </cell>
          <cell r="CK960" t="b">
            <v>0</v>
          </cell>
          <cell r="CZ960">
            <v>2130.886</v>
          </cell>
          <cell r="DA960" t="str">
            <v>MT</v>
          </cell>
          <cell r="DC960" t="str">
            <v>Unknown</v>
          </cell>
          <cell r="DG960" t="str">
            <v>Electric</v>
          </cell>
          <cell r="DH960">
            <v>2130.886</v>
          </cell>
          <cell r="DI960" t="str">
            <v>MT</v>
          </cell>
          <cell r="DL960" t="str">
            <v>Electric</v>
          </cell>
          <cell r="DM960" t="str">
            <v>Electric</v>
          </cell>
          <cell r="DN960">
            <v>3785.7640000000001</v>
          </cell>
          <cell r="DO960" t="str">
            <v>ID</v>
          </cell>
          <cell r="DS960">
            <v>2003.7159999999999</v>
          </cell>
          <cell r="DT960" t="str">
            <v>WA</v>
          </cell>
          <cell r="DU960" t="str">
            <v>lt32</v>
          </cell>
          <cell r="DX960" t="b">
            <v>0</v>
          </cell>
          <cell r="DY960">
            <v>1464.694</v>
          </cell>
          <cell r="DZ960" t="str">
            <v>WA</v>
          </cell>
          <cell r="EC960" t="str">
            <v>Laptop</v>
          </cell>
          <cell r="ED960">
            <v>1150.8789999999999</v>
          </cell>
          <cell r="EE960" t="str">
            <v>WA</v>
          </cell>
          <cell r="EH960" t="str">
            <v>le20</v>
          </cell>
          <cell r="EI960">
            <v>1144.6790000000001</v>
          </cell>
          <cell r="EJ960" t="str">
            <v>MT</v>
          </cell>
          <cell r="ES960">
            <v>1904.288</v>
          </cell>
          <cell r="ET960" t="str">
            <v>WA</v>
          </cell>
          <cell r="EZ960" t="str">
            <v>WA</v>
          </cell>
          <cell r="FA960" t="str">
            <v>Bathroom</v>
          </cell>
          <cell r="FB960">
            <v>41011.432000000001</v>
          </cell>
          <cell r="FC960">
            <v>70305.312000000005</v>
          </cell>
          <cell r="FI960" t="str">
            <v>WA</v>
          </cell>
          <cell r="FJ960" t="str">
            <v>Living Room/Family Room</v>
          </cell>
          <cell r="FK960" t="str">
            <v>EISAnqnx</v>
          </cell>
          <cell r="FL960">
            <v>439408.2</v>
          </cell>
          <cell r="FS960" t="str">
            <v>WA</v>
          </cell>
          <cell r="FT960" t="str">
            <v>EISAx</v>
          </cell>
          <cell r="FV960">
            <v>793038.88000000012</v>
          </cell>
          <cell r="GD960" t="str">
            <v>MT</v>
          </cell>
          <cell r="GE960">
            <v>4059337.83</v>
          </cell>
          <cell r="GF960">
            <v>3682171.0079999999</v>
          </cell>
          <cell r="GI960">
            <v>3</v>
          </cell>
          <cell r="GJ960">
            <v>3</v>
          </cell>
          <cell r="GK960" t="str">
            <v>MT</v>
          </cell>
          <cell r="GL960">
            <v>2130.886</v>
          </cell>
          <cell r="GM960" t="str">
            <v>1980-1992</v>
          </cell>
          <cell r="GN960">
            <v>0</v>
          </cell>
          <cell r="GQ960">
            <v>17093963.230227999</v>
          </cell>
          <cell r="GR960">
            <v>1328692.6564399998</v>
          </cell>
          <cell r="GU960" t="str">
            <v>Heat Pump (Central System)</v>
          </cell>
          <cell r="GX960" t="str">
            <v>Natural Gas Other</v>
          </cell>
          <cell r="GY960" t="str">
            <v>WA</v>
          </cell>
          <cell r="GZ960">
            <v>1904.28771972656</v>
          </cell>
        </row>
        <row r="961">
          <cell r="AD961" t="str">
            <v>ID</v>
          </cell>
          <cell r="AH961" t="str">
            <v>ID</v>
          </cell>
          <cell r="AI961" t="str">
            <v>1993-2006</v>
          </cell>
          <cell r="AJ961">
            <v>3785.7640000000001</v>
          </cell>
          <cell r="AK961" t="b">
            <v>1</v>
          </cell>
          <cell r="AN961" t="str">
            <v>WA</v>
          </cell>
          <cell r="AO961" t="str">
            <v>Baseboard/Wall/Radiant</v>
          </cell>
          <cell r="AP961" t="str">
            <v>1980-1992</v>
          </cell>
          <cell r="AQ961" t="str">
            <v>Crawlspace</v>
          </cell>
          <cell r="AR961">
            <v>1296.5218434053299</v>
          </cell>
          <cell r="AU961" t="str">
            <v>No</v>
          </cell>
          <cell r="AV961" t="b">
            <v>0</v>
          </cell>
          <cell r="AX961">
            <v>1785310.5783691392</v>
          </cell>
          <cell r="AY961" t="b">
            <v>0</v>
          </cell>
          <cell r="AZ961">
            <v>544862.13782143081</v>
          </cell>
          <cell r="BA961" t="str">
            <v/>
          </cell>
          <cell r="BB961" t="str">
            <v/>
          </cell>
          <cell r="BC961">
            <v>0.64705868666284549</v>
          </cell>
          <cell r="BU961" t="str">
            <v>OR</v>
          </cell>
          <cell r="BV961" t="str">
            <v>Pre 1980</v>
          </cell>
          <cell r="BW961" t="str">
            <v>Electric Storage - Inside Conditioned Space</v>
          </cell>
          <cell r="BY961">
            <v>1925.059</v>
          </cell>
          <cell r="BZ961" t="str">
            <v>le55</v>
          </cell>
          <cell r="CF961" t="str">
            <v>Conditioned</v>
          </cell>
          <cell r="CG961">
            <v>8559.1039999999994</v>
          </cell>
          <cell r="CH961" t="str">
            <v>OR</v>
          </cell>
          <cell r="CI961" t="str">
            <v>Refrigerator Only</v>
          </cell>
          <cell r="CJ961">
            <v>85591.039999999994</v>
          </cell>
          <cell r="CK961" t="b">
            <v>0</v>
          </cell>
          <cell r="CZ961">
            <v>3785.7640000000001</v>
          </cell>
          <cell r="DA961" t="str">
            <v>ID</v>
          </cell>
          <cell r="DC961" t="str">
            <v>Horizontal Axis</v>
          </cell>
          <cell r="DG961" t="str">
            <v>Electric</v>
          </cell>
          <cell r="DH961">
            <v>3785.7640000000001</v>
          </cell>
          <cell r="DI961" t="str">
            <v>ID</v>
          </cell>
          <cell r="DL961" t="str">
            <v>Gas</v>
          </cell>
          <cell r="DM961" t="str">
            <v>Electric</v>
          </cell>
          <cell r="DN961">
            <v>8264.9449999999997</v>
          </cell>
          <cell r="DO961" t="str">
            <v>OR</v>
          </cell>
          <cell r="DS961">
            <v>4956.4930000000004</v>
          </cell>
          <cell r="DT961" t="str">
            <v>WA</v>
          </cell>
          <cell r="DU961" t="str">
            <v>lt32</v>
          </cell>
          <cell r="DX961" t="b">
            <v>0</v>
          </cell>
          <cell r="DY961">
            <v>1464.694</v>
          </cell>
          <cell r="DZ961" t="str">
            <v>WA</v>
          </cell>
          <cell r="EC961" t="str">
            <v>Laptop</v>
          </cell>
          <cell r="ED961">
            <v>4956.4930000000004</v>
          </cell>
          <cell r="EE961" t="str">
            <v>WA</v>
          </cell>
          <cell r="EH961" t="str">
            <v>le20</v>
          </cell>
          <cell r="EI961">
            <v>1904.288</v>
          </cell>
          <cell r="EJ961" t="str">
            <v>WA</v>
          </cell>
          <cell r="ES961">
            <v>2079.9929999999999</v>
          </cell>
          <cell r="ET961" t="str">
            <v>WA</v>
          </cell>
          <cell r="EZ961" t="str">
            <v>WA</v>
          </cell>
          <cell r="FA961" t="str">
            <v>Bedrooms</v>
          </cell>
          <cell r="FB961">
            <v>175763.28</v>
          </cell>
          <cell r="FC961">
            <v>604918.62199999997</v>
          </cell>
          <cell r="FI961" t="str">
            <v>WA</v>
          </cell>
          <cell r="FJ961" t="str">
            <v>Other</v>
          </cell>
          <cell r="FK961" t="str">
            <v>EISAq</v>
          </cell>
          <cell r="FL961">
            <v>166975.11600000001</v>
          </cell>
          <cell r="FS961" t="str">
            <v>WA</v>
          </cell>
          <cell r="FT961" t="str">
            <v>EISAnqnx</v>
          </cell>
          <cell r="FV961">
            <v>4213019.0500000007</v>
          </cell>
          <cell r="GD961" t="str">
            <v>ID</v>
          </cell>
          <cell r="GE961">
            <v>6500156.7880000006</v>
          </cell>
          <cell r="GF961">
            <v>6905233.5360000003</v>
          </cell>
          <cell r="GI961">
            <v>2</v>
          </cell>
          <cell r="GJ961">
            <v>2</v>
          </cell>
          <cell r="GK961" t="str">
            <v>ID</v>
          </cell>
          <cell r="GL961">
            <v>3785.7640000000001</v>
          </cell>
          <cell r="GM961" t="str">
            <v>1993-2006</v>
          </cell>
          <cell r="GN961">
            <v>-1</v>
          </cell>
          <cell r="GQ961">
            <v>26834290.24244</v>
          </cell>
          <cell r="GR961">
            <v>3963286.0454880004</v>
          </cell>
          <cell r="GU961" t="str">
            <v>Heat Pump (Central System)</v>
          </cell>
          <cell r="GX961" t="str">
            <v>Propane/LP</v>
          </cell>
          <cell r="GY961" t="str">
            <v>WA</v>
          </cell>
          <cell r="GZ961">
            <v>1904.28771972656</v>
          </cell>
        </row>
        <row r="962">
          <cell r="AD962" t="str">
            <v>WA</v>
          </cell>
          <cell r="AH962" t="str">
            <v>WA</v>
          </cell>
          <cell r="AI962" t="str">
            <v>Post 2006</v>
          </cell>
          <cell r="AJ962">
            <v>1904.288</v>
          </cell>
          <cell r="AK962" t="b">
            <v>1</v>
          </cell>
          <cell r="AN962" t="str">
            <v>WA</v>
          </cell>
          <cell r="AO962" t="str">
            <v>Baseboard/Wall/Radiant</v>
          </cell>
          <cell r="AP962" t="str">
            <v>1980-1992</v>
          </cell>
          <cell r="AQ962" t="str">
            <v>Slab on Grade</v>
          </cell>
          <cell r="AR962">
            <v>707.19373276654403</v>
          </cell>
          <cell r="AU962" t="str">
            <v>No</v>
          </cell>
          <cell r="AV962" t="b">
            <v>1</v>
          </cell>
          <cell r="AX962">
            <v>973805.77001953113</v>
          </cell>
          <cell r="AY962" t="b">
            <v>0</v>
          </cell>
          <cell r="AZ962">
            <v>297197.52972078061</v>
          </cell>
          <cell r="BA962">
            <v>0.35294117647058837</v>
          </cell>
          <cell r="BB962">
            <v>707.19373276654403</v>
          </cell>
          <cell r="BC962">
            <v>0.35294110181609772</v>
          </cell>
          <cell r="BU962" t="str">
            <v>MT</v>
          </cell>
          <cell r="BV962" t="str">
            <v>1993-2006</v>
          </cell>
          <cell r="BW962" t="str">
            <v>Electric Storage - Inside Conditioned Space</v>
          </cell>
          <cell r="BY962">
            <v>1144.6790000000001</v>
          </cell>
          <cell r="BZ962" t="str">
            <v>le55</v>
          </cell>
          <cell r="CF962" t="str">
            <v>Conditioned</v>
          </cell>
          <cell r="CG962">
            <v>1904.288</v>
          </cell>
          <cell r="CH962" t="str">
            <v>WA</v>
          </cell>
          <cell r="CI962" t="str">
            <v>Side-by-Side w/ TTD Ice</v>
          </cell>
          <cell r="CJ962">
            <v>41894.336000000003</v>
          </cell>
          <cell r="CK962" t="b">
            <v>0</v>
          </cell>
          <cell r="CZ962">
            <v>1612.692</v>
          </cell>
          <cell r="DA962" t="str">
            <v>OR</v>
          </cell>
          <cell r="DC962" t="str">
            <v>Horizontal Axis</v>
          </cell>
          <cell r="DG962" t="str">
            <v>Electric</v>
          </cell>
          <cell r="DH962">
            <v>1612.692</v>
          </cell>
          <cell r="DI962" t="str">
            <v>OR</v>
          </cell>
          <cell r="DL962" t="str">
            <v>Gas</v>
          </cell>
          <cell r="DM962" t="str">
            <v>Gas</v>
          </cell>
          <cell r="DN962">
            <v>12271.31</v>
          </cell>
          <cell r="DO962" t="str">
            <v>WA</v>
          </cell>
          <cell r="DS962">
            <v>4956.4930000000004</v>
          </cell>
          <cell r="DT962" t="str">
            <v>WA</v>
          </cell>
          <cell r="DU962" t="str">
            <v>lt32</v>
          </cell>
          <cell r="DX962" t="b">
            <v>1</v>
          </cell>
          <cell r="DY962">
            <v>1188.027</v>
          </cell>
          <cell r="DZ962" t="str">
            <v>OR</v>
          </cell>
          <cell r="EC962" t="str">
            <v>Laptop</v>
          </cell>
          <cell r="ED962">
            <v>1524.7619999999999</v>
          </cell>
          <cell r="EE962" t="str">
            <v>WA</v>
          </cell>
          <cell r="EH962" t="str">
            <v>le20</v>
          </cell>
          <cell r="EI962">
            <v>1192.4649999999999</v>
          </cell>
          <cell r="EJ962" t="str">
            <v>ID</v>
          </cell>
          <cell r="ES962">
            <v>1144.6790000000001</v>
          </cell>
          <cell r="ET962" t="str">
            <v>MT</v>
          </cell>
          <cell r="EZ962" t="str">
            <v>WA</v>
          </cell>
          <cell r="FA962" t="str">
            <v>Exterior</v>
          </cell>
          <cell r="FB962">
            <v>120104.908</v>
          </cell>
          <cell r="FC962">
            <v>1810361.784</v>
          </cell>
          <cell r="FI962" t="str">
            <v>WA</v>
          </cell>
          <cell r="FJ962" t="str">
            <v>Bathroom</v>
          </cell>
          <cell r="FK962" t="str">
            <v>EISAnqnx</v>
          </cell>
          <cell r="FL962">
            <v>297328.58999999997</v>
          </cell>
          <cell r="FS962" t="str">
            <v>WA</v>
          </cell>
          <cell r="FT962" t="str">
            <v>EISAq</v>
          </cell>
          <cell r="FV962">
            <v>3419980.1700000004</v>
          </cell>
          <cell r="GD962" t="str">
            <v>WA</v>
          </cell>
          <cell r="GE962">
            <v>4248466.5279999999</v>
          </cell>
          <cell r="GF962">
            <v>2846910.56</v>
          </cell>
          <cell r="GI962">
            <v>2</v>
          </cell>
          <cell r="GJ962">
            <v>3</v>
          </cell>
          <cell r="GK962" t="str">
            <v>WA</v>
          </cell>
          <cell r="GL962">
            <v>1904.288</v>
          </cell>
          <cell r="GM962" t="str">
            <v>Post 2006</v>
          </cell>
          <cell r="GN962">
            <v>-1</v>
          </cell>
          <cell r="GQ962">
            <v>14384719.238816001</v>
          </cell>
          <cell r="GR962">
            <v>1205285.76456</v>
          </cell>
          <cell r="GU962" t="str">
            <v>Oil FAF</v>
          </cell>
          <cell r="GX962" t="str">
            <v>Wood</v>
          </cell>
          <cell r="GY962" t="str">
            <v>OR</v>
          </cell>
          <cell r="GZ962">
            <v>1612.69177246094</v>
          </cell>
        </row>
        <row r="963">
          <cell r="AD963" t="str">
            <v>WA</v>
          </cell>
          <cell r="AH963" t="str">
            <v>WA</v>
          </cell>
          <cell r="AI963" t="str">
            <v>1980-1992</v>
          </cell>
          <cell r="AJ963">
            <v>2079.9929999999999</v>
          </cell>
          <cell r="AK963" t="b">
            <v>1</v>
          </cell>
          <cell r="AN963" t="str">
            <v>WA</v>
          </cell>
          <cell r="AO963" t="str">
            <v>Baseboard/Wall/Radiant</v>
          </cell>
          <cell r="AP963" t="str">
            <v>1980-1992</v>
          </cell>
          <cell r="AQ963" t="str">
            <v>Crawlspace</v>
          </cell>
          <cell r="AR963">
            <v>1296.5218434053299</v>
          </cell>
          <cell r="AU963" t="str">
            <v>No</v>
          </cell>
          <cell r="AV963" t="b">
            <v>1</v>
          </cell>
          <cell r="AX963">
            <v>1785310.5783691392</v>
          </cell>
          <cell r="AY963" t="b">
            <v>0</v>
          </cell>
          <cell r="AZ963">
            <v>544862.13782143081</v>
          </cell>
          <cell r="BA963">
            <v>0.64705882352941158</v>
          </cell>
          <cell r="BB963">
            <v>1296.5218434053299</v>
          </cell>
          <cell r="BC963">
            <v>0.64705868666284549</v>
          </cell>
          <cell r="BU963" t="str">
            <v>ID</v>
          </cell>
          <cell r="BV963" t="str">
            <v>1980-1992</v>
          </cell>
          <cell r="BW963" t="str">
            <v>Gas Storage Inside Conditioned Space</v>
          </cell>
          <cell r="BY963">
            <v>3785.7640000000001</v>
          </cell>
          <cell r="BZ963" t="str">
            <v>le55</v>
          </cell>
          <cell r="CF963" t="str">
            <v>Unconditioned</v>
          </cell>
          <cell r="CG963">
            <v>1904.288</v>
          </cell>
          <cell r="CH963" t="str">
            <v>WA</v>
          </cell>
          <cell r="CI963" t="str">
            <v>Refrigerator Only</v>
          </cell>
          <cell r="CJ963">
            <v>38085.760000000002</v>
          </cell>
          <cell r="CK963" t="b">
            <v>0</v>
          </cell>
          <cell r="CZ963">
            <v>1904.288</v>
          </cell>
          <cell r="DA963" t="str">
            <v>WA</v>
          </cell>
          <cell r="DC963" t="str">
            <v>Horizontal Axis</v>
          </cell>
          <cell r="DG963" t="str">
            <v>Electric</v>
          </cell>
          <cell r="DH963">
            <v>2130.886</v>
          </cell>
          <cell r="DI963" t="str">
            <v>MT</v>
          </cell>
          <cell r="DL963" t="str">
            <v>Gas</v>
          </cell>
          <cell r="DM963" t="str">
            <v>Gas</v>
          </cell>
          <cell r="DN963">
            <v>2130.886</v>
          </cell>
          <cell r="DO963" t="str">
            <v>MT</v>
          </cell>
          <cell r="DS963">
            <v>4956.4930000000004</v>
          </cell>
          <cell r="DT963" t="str">
            <v>WA</v>
          </cell>
          <cell r="DU963" t="str">
            <v>lt32</v>
          </cell>
          <cell r="DX963" t="b">
            <v>0</v>
          </cell>
          <cell r="DY963">
            <v>1188.027</v>
          </cell>
          <cell r="DZ963" t="str">
            <v>OR</v>
          </cell>
          <cell r="EC963" t="str">
            <v>Laptop</v>
          </cell>
          <cell r="ED963">
            <v>1524.7619999999999</v>
          </cell>
          <cell r="EE963" t="str">
            <v>WA</v>
          </cell>
          <cell r="EH963" t="str">
            <v>le20</v>
          </cell>
          <cell r="EI963">
            <v>1192.4649999999999</v>
          </cell>
          <cell r="EJ963" t="str">
            <v>ID</v>
          </cell>
          <cell r="ES963">
            <v>3785.7640000000001</v>
          </cell>
          <cell r="ET963" t="str">
            <v>ID</v>
          </cell>
          <cell r="EZ963" t="str">
            <v>WA</v>
          </cell>
          <cell r="FA963" t="str">
            <v>Kitchen</v>
          </cell>
          <cell r="FB963">
            <v>43940.82</v>
          </cell>
          <cell r="FC963">
            <v>203592.46599999999</v>
          </cell>
          <cell r="FI963" t="str">
            <v>WA</v>
          </cell>
          <cell r="FJ963" t="str">
            <v>Bedrooms</v>
          </cell>
          <cell r="FK963" t="str">
            <v>EISAnqnx</v>
          </cell>
          <cell r="FL963">
            <v>548914.31999999995</v>
          </cell>
          <cell r="FS963" t="str">
            <v>WA</v>
          </cell>
          <cell r="FT963" t="str">
            <v>EISAx</v>
          </cell>
          <cell r="FV963">
            <v>6963872.665000001</v>
          </cell>
          <cell r="GD963" t="str">
            <v>WA</v>
          </cell>
          <cell r="GE963">
            <v>2735190.7949999999</v>
          </cell>
          <cell r="GF963">
            <v>3847987.05</v>
          </cell>
          <cell r="GI963">
            <v>1</v>
          </cell>
          <cell r="GJ963">
            <v>1</v>
          </cell>
          <cell r="GK963" t="str">
            <v>WA</v>
          </cell>
          <cell r="GL963">
            <v>2079.9929999999999</v>
          </cell>
          <cell r="GM963" t="str">
            <v>1980-1992</v>
          </cell>
          <cell r="GN963">
            <v>-1</v>
          </cell>
          <cell r="GQ963">
            <v>12583805.810510999</v>
          </cell>
          <cell r="GR963">
            <v>180694.19189250001</v>
          </cell>
          <cell r="GU963" t="str">
            <v>Heat Pump (Central System)</v>
          </cell>
          <cell r="GX963" t="str">
            <v>None</v>
          </cell>
          <cell r="GY963" t="str">
            <v>WA</v>
          </cell>
          <cell r="GZ963">
            <v>2079.99340820313</v>
          </cell>
        </row>
        <row r="964">
          <cell r="AD964" t="str">
            <v>WA</v>
          </cell>
          <cell r="AH964" t="str">
            <v>WA</v>
          </cell>
          <cell r="AI964" t="str">
            <v>1980-1992</v>
          </cell>
          <cell r="AJ964">
            <v>1904.288</v>
          </cell>
          <cell r="AK964" t="b">
            <v>1</v>
          </cell>
          <cell r="AN964" t="str">
            <v>WA</v>
          </cell>
          <cell r="AO964" t="str">
            <v>Baseboard/Wall/Radiant</v>
          </cell>
          <cell r="AP964" t="str">
            <v>Pre 1980</v>
          </cell>
          <cell r="AQ964" t="str">
            <v>Slab on Grade</v>
          </cell>
          <cell r="AR964">
            <v>970.66751488787497</v>
          </cell>
          <cell r="AU964" t="str">
            <v>No</v>
          </cell>
          <cell r="AV964" t="b">
            <v>0</v>
          </cell>
          <cell r="AX964">
            <v>1108502.3020019531</v>
          </cell>
          <cell r="AY964" t="b">
            <v>0</v>
          </cell>
          <cell r="AZ964">
            <v>458613.70742786152</v>
          </cell>
          <cell r="BA964" t="str">
            <v/>
          </cell>
          <cell r="BB964" t="str">
            <v/>
          </cell>
          <cell r="BC964">
            <v>0.63660264020737334</v>
          </cell>
          <cell r="BU964" t="str">
            <v>OR</v>
          </cell>
          <cell r="BV964" t="str">
            <v>Post 2006</v>
          </cell>
          <cell r="BW964" t="str">
            <v>Gas Storage Outside Conditioned Space</v>
          </cell>
          <cell r="BY964">
            <v>8264.9449999999997</v>
          </cell>
          <cell r="BZ964" t="str">
            <v>le55</v>
          </cell>
          <cell r="CF964" t="str">
            <v>Conditioned</v>
          </cell>
          <cell r="CG964">
            <v>2079.9929999999999</v>
          </cell>
          <cell r="CH964" t="str">
            <v>WA</v>
          </cell>
          <cell r="CI964" t="str">
            <v>Top-Freezer w/o TTD Ice</v>
          </cell>
          <cell r="CJ964">
            <v>43679.852999999996</v>
          </cell>
          <cell r="CK964" t="b">
            <v>0</v>
          </cell>
          <cell r="CZ964">
            <v>1192.4649999999999</v>
          </cell>
          <cell r="DA964" t="str">
            <v>ID</v>
          </cell>
          <cell r="DC964" t="str">
            <v>Vertical Axis</v>
          </cell>
          <cell r="DG964" t="str">
            <v>Electric</v>
          </cell>
          <cell r="DH964">
            <v>3785.7640000000001</v>
          </cell>
          <cell r="DI964" t="str">
            <v>ID</v>
          </cell>
          <cell r="DL964" t="str">
            <v>Electric</v>
          </cell>
          <cell r="DM964" t="str">
            <v>Electric</v>
          </cell>
          <cell r="DN964">
            <v>1612.692</v>
          </cell>
          <cell r="DO964" t="str">
            <v>OR</v>
          </cell>
          <cell r="DS964">
            <v>4956.4930000000004</v>
          </cell>
          <cell r="DT964" t="str">
            <v>WA</v>
          </cell>
          <cell r="DU964" t="str">
            <v>lt32</v>
          </cell>
          <cell r="DX964" t="b">
            <v>0</v>
          </cell>
          <cell r="DY964">
            <v>2003.7159999999999</v>
          </cell>
          <cell r="DZ964" t="str">
            <v>WA</v>
          </cell>
          <cell r="EC964" t="str">
            <v>Laptop</v>
          </cell>
          <cell r="ED964">
            <v>1188.027</v>
          </cell>
          <cell r="EE964" t="str">
            <v>OR</v>
          </cell>
          <cell r="EH964" t="str">
            <v>gt20</v>
          </cell>
          <cell r="EI964">
            <v>2079.9929999999999</v>
          </cell>
          <cell r="EJ964" t="str">
            <v>WA</v>
          </cell>
          <cell r="ES964">
            <v>1612.692</v>
          </cell>
          <cell r="ET964" t="str">
            <v>OR</v>
          </cell>
          <cell r="EZ964" t="str">
            <v>WA</v>
          </cell>
          <cell r="FA964" t="str">
            <v>Living Room/Family Room</v>
          </cell>
          <cell r="FB964">
            <v>87881.64</v>
          </cell>
          <cell r="FC964">
            <v>310515.12799999997</v>
          </cell>
          <cell r="FI964" t="str">
            <v>WA</v>
          </cell>
          <cell r="FJ964" t="str">
            <v>Bedrooms</v>
          </cell>
          <cell r="FK964" t="str">
            <v>EISAq</v>
          </cell>
          <cell r="FL964">
            <v>35069.525999999998</v>
          </cell>
          <cell r="FS964" t="str">
            <v>WA</v>
          </cell>
          <cell r="FT964" t="str">
            <v>EISAnqnx</v>
          </cell>
          <cell r="FV964">
            <v>4113889.1900000004</v>
          </cell>
          <cell r="GD964" t="str">
            <v>WA</v>
          </cell>
          <cell r="GE964">
            <v>4576004.0640000002</v>
          </cell>
          <cell r="GF964">
            <v>2300379.9040000001</v>
          </cell>
          <cell r="GI964">
            <v>2</v>
          </cell>
          <cell r="GJ964">
            <v>2</v>
          </cell>
          <cell r="GK964" t="str">
            <v>WA</v>
          </cell>
          <cell r="GL964">
            <v>1904.288</v>
          </cell>
          <cell r="GM964" t="str">
            <v>1980-1992</v>
          </cell>
          <cell r="GN964">
            <v>-1</v>
          </cell>
          <cell r="GQ964">
            <v>10927861.423840001</v>
          </cell>
          <cell r="GR964">
            <v>1982788.464224</v>
          </cell>
          <cell r="GU964" t="str">
            <v>Natural Gas FAF</v>
          </cell>
          <cell r="GX964" t="str">
            <v>None</v>
          </cell>
          <cell r="GY964" t="str">
            <v>ID</v>
          </cell>
          <cell r="GZ964">
            <v>3785.76440429688</v>
          </cell>
        </row>
        <row r="965">
          <cell r="AD965" t="str">
            <v>WA</v>
          </cell>
          <cell r="AH965" t="str">
            <v>WA</v>
          </cell>
          <cell r="AI965" t="str">
            <v>Pre 1980</v>
          </cell>
          <cell r="AJ965">
            <v>1904.288</v>
          </cell>
          <cell r="AK965" t="b">
            <v>1</v>
          </cell>
          <cell r="AN965" t="str">
            <v>WA</v>
          </cell>
          <cell r="AO965" t="str">
            <v>Heat Pump (Ductless System)</v>
          </cell>
          <cell r="AP965" t="str">
            <v>Pre 1980</v>
          </cell>
          <cell r="AQ965" t="str">
            <v>Slab on Grade</v>
          </cell>
          <cell r="AR965">
            <v>970.66751488787497</v>
          </cell>
          <cell r="AU965" t="str">
            <v>No</v>
          </cell>
          <cell r="AV965" t="b">
            <v>1</v>
          </cell>
          <cell r="AX965">
            <v>1108502.3020019531</v>
          </cell>
          <cell r="AY965" t="b">
            <v>0</v>
          </cell>
          <cell r="AZ965">
            <v>458613.70742786152</v>
          </cell>
          <cell r="BA965">
            <v>0.6366024518388792</v>
          </cell>
          <cell r="BB965">
            <v>970.66751488787497</v>
          </cell>
          <cell r="BC965">
            <v>0.63660264020737334</v>
          </cell>
          <cell r="BU965" t="str">
            <v>WA</v>
          </cell>
          <cell r="BV965" t="str">
            <v>1993-2006</v>
          </cell>
          <cell r="BW965" t="str">
            <v>Gas Storage Inside Conditioned Space</v>
          </cell>
          <cell r="BY965">
            <v>12271.31</v>
          </cell>
          <cell r="BZ965" t="str">
            <v>le55</v>
          </cell>
          <cell r="CF965" t="str">
            <v>Conditioned</v>
          </cell>
          <cell r="CG965">
            <v>1612.692</v>
          </cell>
          <cell r="CH965" t="str">
            <v>OR</v>
          </cell>
          <cell r="CI965" t="str">
            <v>Side-by-Side w/ TTD Ice</v>
          </cell>
          <cell r="CJ965">
            <v>32253.84</v>
          </cell>
          <cell r="CK965" t="b">
            <v>0</v>
          </cell>
          <cell r="CZ965">
            <v>4360.1880000000001</v>
          </cell>
          <cell r="DA965" t="str">
            <v>WA</v>
          </cell>
          <cell r="DC965" t="str">
            <v>Horizontal Axis</v>
          </cell>
          <cell r="DG965" t="str">
            <v>Electric</v>
          </cell>
          <cell r="DH965">
            <v>1612.692</v>
          </cell>
          <cell r="DI965" t="str">
            <v>OR</v>
          </cell>
          <cell r="DL965" t="str">
            <v>Electric</v>
          </cell>
          <cell r="DM965" t="str">
            <v>Electric</v>
          </cell>
          <cell r="DN965">
            <v>1904.288</v>
          </cell>
          <cell r="DO965" t="str">
            <v>WA</v>
          </cell>
          <cell r="DS965">
            <v>4956.4930000000004</v>
          </cell>
          <cell r="DT965" t="str">
            <v>WA</v>
          </cell>
          <cell r="DU965" t="str">
            <v>lt32</v>
          </cell>
          <cell r="DX965" t="b">
            <v>0</v>
          </cell>
          <cell r="DY965">
            <v>2003.7159999999999</v>
          </cell>
          <cell r="DZ965" t="str">
            <v>WA</v>
          </cell>
          <cell r="EC965" t="str">
            <v>Desktop</v>
          </cell>
          <cell r="ED965">
            <v>1188.027</v>
          </cell>
          <cell r="EE965" t="str">
            <v>OR</v>
          </cell>
          <cell r="EH965" t="str">
            <v>gt20</v>
          </cell>
          <cell r="EI965">
            <v>1192.4649999999999</v>
          </cell>
          <cell r="EJ965" t="str">
            <v>ID</v>
          </cell>
          <cell r="ES965">
            <v>3785.7640000000001</v>
          </cell>
          <cell r="ET965" t="str">
            <v>ID</v>
          </cell>
          <cell r="EZ965" t="str">
            <v>WA</v>
          </cell>
          <cell r="FA965" t="str">
            <v>Other</v>
          </cell>
          <cell r="FB965">
            <v>153792.87</v>
          </cell>
          <cell r="FC965">
            <v>490672.49</v>
          </cell>
          <cell r="FI965" t="str">
            <v>WA</v>
          </cell>
          <cell r="FJ965" t="str">
            <v>Exterior</v>
          </cell>
          <cell r="FK965" t="str">
            <v>EISAq</v>
          </cell>
          <cell r="FL965">
            <v>59465.718000000001</v>
          </cell>
          <cell r="FS965" t="str">
            <v>WA</v>
          </cell>
          <cell r="FT965" t="str">
            <v>EISAq</v>
          </cell>
          <cell r="FV965">
            <v>426258.39800000004</v>
          </cell>
          <cell r="GD965" t="str">
            <v>WA</v>
          </cell>
          <cell r="GE965">
            <v>8352207.1679999996</v>
          </cell>
          <cell r="GF965">
            <v>5750949.7599999998</v>
          </cell>
          <cell r="GI965">
            <v>2</v>
          </cell>
          <cell r="GJ965">
            <v>2</v>
          </cell>
          <cell r="GK965" t="str">
            <v>WA</v>
          </cell>
          <cell r="GL965">
            <v>1904.288</v>
          </cell>
          <cell r="GM965" t="str">
            <v>Pre 1980</v>
          </cell>
          <cell r="GN965">
            <v>-1</v>
          </cell>
          <cell r="GQ965">
            <v>11358354.29056</v>
          </cell>
          <cell r="GR965">
            <v>1943125.9537599999</v>
          </cell>
          <cell r="GU965" t="str">
            <v>Baseboard/Wall/Radiant</v>
          </cell>
          <cell r="GX965" t="str">
            <v>Wood</v>
          </cell>
          <cell r="GY965" t="str">
            <v>WA</v>
          </cell>
          <cell r="GZ965">
            <v>2079.99340820313</v>
          </cell>
        </row>
        <row r="966">
          <cell r="AD966" t="str">
            <v>ID</v>
          </cell>
          <cell r="AH966" t="str">
            <v>ID</v>
          </cell>
          <cell r="AI966" t="str">
            <v>Pre 1980</v>
          </cell>
          <cell r="AJ966">
            <v>3785.7640000000001</v>
          </cell>
          <cell r="AK966" t="b">
            <v>1</v>
          </cell>
          <cell r="AN966" t="str">
            <v>WA</v>
          </cell>
          <cell r="AO966" t="str">
            <v>Baseboard/Wall/Radiant</v>
          </cell>
          <cell r="AP966" t="str">
            <v>Pre 1980</v>
          </cell>
          <cell r="AQ966" t="str">
            <v>Crawlspace</v>
          </cell>
          <cell r="AR966">
            <v>554.09493628400003</v>
          </cell>
          <cell r="AU966" t="str">
            <v>No</v>
          </cell>
          <cell r="AV966" t="b">
            <v>0</v>
          </cell>
          <cell r="AX966">
            <v>632776.41723632801</v>
          </cell>
          <cell r="AY966" t="b">
            <v>0</v>
          </cell>
          <cell r="AZ966">
            <v>261794.61978344221</v>
          </cell>
          <cell r="BA966" t="str">
            <v/>
          </cell>
          <cell r="BB966" t="str">
            <v/>
          </cell>
          <cell r="BC966">
            <v>0.36339765568921578</v>
          </cell>
          <cell r="BU966" t="str">
            <v>MT</v>
          </cell>
          <cell r="BV966" t="str">
            <v>Pre 1980</v>
          </cell>
          <cell r="BW966" t="str">
            <v>Gas Storage Inside Conditioned Space</v>
          </cell>
          <cell r="BY966">
            <v>2130.886</v>
          </cell>
          <cell r="BZ966" t="str">
            <v>le55</v>
          </cell>
          <cell r="CF966" t="str">
            <v>Conditioned</v>
          </cell>
          <cell r="CG966">
            <v>2130.886</v>
          </cell>
          <cell r="CH966" t="str">
            <v>MT</v>
          </cell>
          <cell r="CI966" t="str">
            <v>Bottom-Freezer (Including French Door) w/o TTD Ice</v>
          </cell>
          <cell r="CJ966">
            <v>55403.036</v>
          </cell>
          <cell r="CK966" t="b">
            <v>0</v>
          </cell>
          <cell r="CZ966">
            <v>2079.9929999999999</v>
          </cell>
          <cell r="DA966" t="str">
            <v>WA</v>
          </cell>
          <cell r="DC966" t="str">
            <v>Vertical Axis</v>
          </cell>
          <cell r="DG966" t="str">
            <v>Electric</v>
          </cell>
          <cell r="DH966">
            <v>1904.288</v>
          </cell>
          <cell r="DI966" t="str">
            <v>WA</v>
          </cell>
          <cell r="DL966" t="str">
            <v>Electric</v>
          </cell>
          <cell r="DM966" t="str">
            <v>Electric</v>
          </cell>
          <cell r="DN966">
            <v>3785.7640000000001</v>
          </cell>
          <cell r="DO966" t="str">
            <v>ID</v>
          </cell>
          <cell r="DS966">
            <v>1524.7619999999999</v>
          </cell>
          <cell r="DT966" t="str">
            <v>WA</v>
          </cell>
          <cell r="DU966" t="str">
            <v>lt32</v>
          </cell>
          <cell r="DX966" t="b">
            <v>0</v>
          </cell>
          <cell r="DY966">
            <v>2003.7159999999999</v>
          </cell>
          <cell r="DZ966" t="str">
            <v>WA</v>
          </cell>
          <cell r="EC966" t="str">
            <v>Laptop</v>
          </cell>
          <cell r="ED966">
            <v>1188.027</v>
          </cell>
          <cell r="EE966" t="str">
            <v>OR</v>
          </cell>
          <cell r="EH966" t="str">
            <v>le20</v>
          </cell>
          <cell r="EI966">
            <v>1192.4649999999999</v>
          </cell>
          <cell r="EJ966" t="str">
            <v>ID</v>
          </cell>
          <cell r="ES966">
            <v>1144.6790000000001</v>
          </cell>
          <cell r="ET966" t="str">
            <v>MT</v>
          </cell>
          <cell r="EZ966" t="str">
            <v>WA</v>
          </cell>
          <cell r="FA966" t="str">
            <v>Bathroom</v>
          </cell>
          <cell r="FB966">
            <v>29293.879999999997</v>
          </cell>
          <cell r="FC966">
            <v>109852.05</v>
          </cell>
          <cell r="FI966" t="str">
            <v>WA</v>
          </cell>
          <cell r="FJ966" t="str">
            <v>Exterior</v>
          </cell>
          <cell r="FK966" t="str">
            <v>EISAx</v>
          </cell>
          <cell r="FL966">
            <v>228714.3</v>
          </cell>
          <cell r="FS966" t="str">
            <v>WA</v>
          </cell>
          <cell r="FT966" t="str">
            <v>EISAx</v>
          </cell>
          <cell r="FV966">
            <v>1412600.5050000001</v>
          </cell>
          <cell r="GD966" t="str">
            <v>ID</v>
          </cell>
          <cell r="GE966">
            <v>2063241.3800000001</v>
          </cell>
          <cell r="GF966">
            <v>3816050.1120000002</v>
          </cell>
          <cell r="GI966">
            <v>1</v>
          </cell>
          <cell r="GJ966">
            <v>3</v>
          </cell>
          <cell r="GK966" t="str">
            <v>ID</v>
          </cell>
          <cell r="GL966">
            <v>3785.7640000000001</v>
          </cell>
          <cell r="GM966" t="str">
            <v>Pre 1980</v>
          </cell>
          <cell r="GN966">
            <v>-1</v>
          </cell>
          <cell r="GQ966">
            <v>23468935.33464</v>
          </cell>
          <cell r="GR966">
            <v>3838397.4768920001</v>
          </cell>
          <cell r="GU966" t="str">
            <v>Wood</v>
          </cell>
          <cell r="GX966" t="str">
            <v>Wood</v>
          </cell>
          <cell r="GY966" t="str">
            <v>OR</v>
          </cell>
          <cell r="GZ966">
            <v>1612.69177246094</v>
          </cell>
        </row>
        <row r="967">
          <cell r="AD967" t="str">
            <v>MT</v>
          </cell>
          <cell r="AH967" t="str">
            <v>MT</v>
          </cell>
          <cell r="AI967" t="str">
            <v>1980-1992</v>
          </cell>
          <cell r="AJ967">
            <v>2130.886</v>
          </cell>
          <cell r="AK967" t="b">
            <v>1</v>
          </cell>
          <cell r="AN967" t="str">
            <v>WA</v>
          </cell>
          <cell r="AO967" t="str">
            <v>Baseboard/Wall/Radiant</v>
          </cell>
          <cell r="AP967" t="str">
            <v>Pre 1980</v>
          </cell>
          <cell r="AQ967" t="str">
            <v>Slab on Grade</v>
          </cell>
          <cell r="AR967">
            <v>970.66751488787497</v>
          </cell>
          <cell r="AU967" t="str">
            <v>No</v>
          </cell>
          <cell r="AV967" t="b">
            <v>0</v>
          </cell>
          <cell r="AX967">
            <v>1108502.3020019531</v>
          </cell>
          <cell r="AY967" t="b">
            <v>0</v>
          </cell>
          <cell r="AZ967">
            <v>458613.70742786152</v>
          </cell>
          <cell r="BA967" t="str">
            <v/>
          </cell>
          <cell r="BB967" t="str">
            <v/>
          </cell>
          <cell r="BC967">
            <v>0.63660264020737334</v>
          </cell>
          <cell r="BU967" t="str">
            <v>OR</v>
          </cell>
          <cell r="BV967" t="str">
            <v>1993-2006</v>
          </cell>
          <cell r="BW967" t="str">
            <v>Electric Storage - Inside Conditioned Space</v>
          </cell>
          <cell r="BY967">
            <v>1612.692</v>
          </cell>
          <cell r="BZ967" t="str">
            <v>le55</v>
          </cell>
          <cell r="CF967" t="str">
            <v>Conditioned</v>
          </cell>
          <cell r="CG967">
            <v>8264.9449999999997</v>
          </cell>
          <cell r="CH967" t="str">
            <v>OR</v>
          </cell>
          <cell r="CI967" t="str">
            <v>Bottom-Freezer (Including French Door) w/o TTD Ice</v>
          </cell>
          <cell r="CJ967">
            <v>181828.78999999998</v>
          </cell>
          <cell r="CK967" t="b">
            <v>0</v>
          </cell>
          <cell r="CZ967">
            <v>3785.7640000000001</v>
          </cell>
          <cell r="DA967" t="str">
            <v>ID</v>
          </cell>
          <cell r="DC967" t="str">
            <v>Horizontal Axis</v>
          </cell>
          <cell r="DH967">
            <v>1192.4649999999999</v>
          </cell>
          <cell r="DI967" t="str">
            <v>ID</v>
          </cell>
          <cell r="DL967" t="str">
            <v>Electric</v>
          </cell>
          <cell r="DM967" t="str">
            <v>Electric</v>
          </cell>
          <cell r="DN967">
            <v>2130.886</v>
          </cell>
          <cell r="DO967" t="str">
            <v>MT</v>
          </cell>
          <cell r="DS967">
            <v>1464.694</v>
          </cell>
          <cell r="DT967" t="str">
            <v>WA</v>
          </cell>
          <cell r="DU967" t="str">
            <v>32to46</v>
          </cell>
          <cell r="DX967" t="b">
            <v>0</v>
          </cell>
          <cell r="DY967">
            <v>2003.7159999999999</v>
          </cell>
          <cell r="DZ967" t="str">
            <v>WA</v>
          </cell>
          <cell r="EC967" t="str">
            <v>Desktop</v>
          </cell>
          <cell r="ED967">
            <v>6932.7380000000003</v>
          </cell>
          <cell r="EE967" t="str">
            <v>OR</v>
          </cell>
          <cell r="EH967" t="str">
            <v>gt20</v>
          </cell>
          <cell r="EI967">
            <v>1192.4649999999999</v>
          </cell>
          <cell r="EJ967" t="str">
            <v>ID</v>
          </cell>
          <cell r="ES967">
            <v>1144.6790000000001</v>
          </cell>
          <cell r="ET967" t="str">
            <v>MT</v>
          </cell>
          <cell r="EZ967" t="str">
            <v>WA</v>
          </cell>
          <cell r="FA967" t="str">
            <v>Bedrooms</v>
          </cell>
          <cell r="FB967">
            <v>86416.945999999996</v>
          </cell>
          <cell r="FC967">
            <v>1061903.1499999999</v>
          </cell>
          <cell r="FI967" t="str">
            <v>WA</v>
          </cell>
          <cell r="FJ967" t="str">
            <v>Garage</v>
          </cell>
          <cell r="FK967" t="str">
            <v>EISAnqnx</v>
          </cell>
          <cell r="FL967">
            <v>91485.72</v>
          </cell>
          <cell r="FS967" t="str">
            <v>OR</v>
          </cell>
          <cell r="FT967" t="str">
            <v>EISAnqnx</v>
          </cell>
          <cell r="FV967">
            <v>4134333.96</v>
          </cell>
          <cell r="GD967" t="str">
            <v>MT</v>
          </cell>
          <cell r="GE967">
            <v>8229481.7319999998</v>
          </cell>
          <cell r="GF967">
            <v>4585666.6720000003</v>
          </cell>
          <cell r="GI967">
            <v>3</v>
          </cell>
          <cell r="GJ967">
            <v>2</v>
          </cell>
          <cell r="GK967" t="str">
            <v>MT</v>
          </cell>
          <cell r="GL967">
            <v>2130.886</v>
          </cell>
          <cell r="GM967" t="str">
            <v>1980-1992</v>
          </cell>
          <cell r="GN967">
            <v>0</v>
          </cell>
          <cell r="GQ967">
            <v>16829716.319139998</v>
          </cell>
          <cell r="GR967">
            <v>1190557.9714900001</v>
          </cell>
          <cell r="GU967" t="str">
            <v>Natural Gas Other</v>
          </cell>
          <cell r="GX967" t="str">
            <v>None</v>
          </cell>
          <cell r="GY967" t="str">
            <v>OR</v>
          </cell>
          <cell r="GZ967">
            <v>1925.05932617188</v>
          </cell>
        </row>
        <row r="968">
          <cell r="AD968" t="str">
            <v>ID</v>
          </cell>
          <cell r="AH968" t="str">
            <v>ID</v>
          </cell>
          <cell r="AI968" t="str">
            <v>Pre 1980</v>
          </cell>
          <cell r="AJ968">
            <v>3785.7640000000001</v>
          </cell>
          <cell r="AK968" t="b">
            <v>1</v>
          </cell>
          <cell r="AN968" t="str">
            <v>WA</v>
          </cell>
          <cell r="AO968" t="str">
            <v>Baseboard/Wall/Radiant</v>
          </cell>
          <cell r="AP968" t="str">
            <v>Pre 1980</v>
          </cell>
          <cell r="AQ968" t="str">
            <v>Crawlspace</v>
          </cell>
          <cell r="AR968">
            <v>554.09493628400003</v>
          </cell>
          <cell r="AU968" t="str">
            <v>No</v>
          </cell>
          <cell r="AV968" t="b">
            <v>0</v>
          </cell>
          <cell r="AX968">
            <v>632776.41723632801</v>
          </cell>
          <cell r="AY968" t="b">
            <v>0</v>
          </cell>
          <cell r="AZ968">
            <v>261794.61978344221</v>
          </cell>
          <cell r="BA968" t="str">
            <v/>
          </cell>
          <cell r="BB968" t="str">
            <v/>
          </cell>
          <cell r="BC968">
            <v>0.36339765568921578</v>
          </cell>
          <cell r="BU968" t="str">
            <v>OR</v>
          </cell>
          <cell r="BV968" t="str">
            <v>1993-2006</v>
          </cell>
          <cell r="BW968" t="str">
            <v>Electric Storage - Inside Conditioned Space</v>
          </cell>
          <cell r="BY968">
            <v>1612.692</v>
          </cell>
          <cell r="BZ968" t="str">
            <v>le55</v>
          </cell>
          <cell r="CF968" t="str">
            <v>Conditioned</v>
          </cell>
          <cell r="CG968">
            <v>2079.9929999999999</v>
          </cell>
          <cell r="CH968" t="str">
            <v>WA</v>
          </cell>
          <cell r="CI968" t="str">
            <v>Side-by-Side w/ TTD Ice</v>
          </cell>
          <cell r="CJ968">
            <v>58239.803999999996</v>
          </cell>
          <cell r="CK968" t="b">
            <v>0</v>
          </cell>
          <cell r="CZ968">
            <v>1925.059</v>
          </cell>
          <cell r="DA968" t="str">
            <v>OR</v>
          </cell>
          <cell r="DC968" t="str">
            <v>Vertical Axis</v>
          </cell>
          <cell r="DG968" t="str">
            <v>Gas</v>
          </cell>
          <cell r="DH968">
            <v>4360.1880000000001</v>
          </cell>
          <cell r="DI968" t="str">
            <v>WA</v>
          </cell>
          <cell r="DL968" t="str">
            <v>Electric</v>
          </cell>
          <cell r="DM968" t="str">
            <v>Electric</v>
          </cell>
          <cell r="DN968">
            <v>2130.886</v>
          </cell>
          <cell r="DO968" t="str">
            <v>MT</v>
          </cell>
          <cell r="DS968">
            <v>1464.694</v>
          </cell>
          <cell r="DT968" t="str">
            <v>WA</v>
          </cell>
          <cell r="DU968" t="str">
            <v>lt32</v>
          </cell>
          <cell r="DX968" t="b">
            <v>0</v>
          </cell>
          <cell r="DY968">
            <v>1464.694</v>
          </cell>
          <cell r="DZ968" t="str">
            <v>WA</v>
          </cell>
          <cell r="EC968" t="str">
            <v>Desktop</v>
          </cell>
          <cell r="ED968">
            <v>6932.7380000000003</v>
          </cell>
          <cell r="EE968" t="str">
            <v>OR</v>
          </cell>
          <cell r="EH968" t="str">
            <v>gt20</v>
          </cell>
          <cell r="EI968">
            <v>2130.886</v>
          </cell>
          <cell r="EJ968" t="str">
            <v>MT</v>
          </cell>
          <cell r="ES968">
            <v>2079.9929999999999</v>
          </cell>
          <cell r="ET968" t="str">
            <v>WA</v>
          </cell>
          <cell r="EZ968" t="str">
            <v>WA</v>
          </cell>
          <cell r="FA968" t="str">
            <v>Exterior</v>
          </cell>
          <cell r="FB968">
            <v>418902.484</v>
          </cell>
          <cell r="FC968">
            <v>2103300.5839999998</v>
          </cell>
          <cell r="FI968" t="str">
            <v>WA</v>
          </cell>
          <cell r="FJ968" t="str">
            <v>Garage</v>
          </cell>
          <cell r="FK968" t="str">
            <v>EISAq</v>
          </cell>
          <cell r="FL968">
            <v>609904.79999999993</v>
          </cell>
          <cell r="FS968" t="str">
            <v>OR</v>
          </cell>
          <cell r="FT968" t="str">
            <v>EISAx</v>
          </cell>
          <cell r="FV968">
            <v>2090927.52</v>
          </cell>
          <cell r="GD968" t="str">
            <v>ID</v>
          </cell>
          <cell r="GE968">
            <v>10789427.4</v>
          </cell>
          <cell r="GF968">
            <v>8290823.1600000001</v>
          </cell>
          <cell r="GI968">
            <v>1</v>
          </cell>
          <cell r="GJ968">
            <v>3</v>
          </cell>
          <cell r="GK968" t="str">
            <v>ID</v>
          </cell>
          <cell r="GL968">
            <v>3785.7640000000001</v>
          </cell>
          <cell r="GM968" t="str">
            <v>Pre 1980</v>
          </cell>
          <cell r="GN968">
            <v>0</v>
          </cell>
          <cell r="GQ968">
            <v>21698113.937528003</v>
          </cell>
          <cell r="GR968">
            <v>3948116.4891400002</v>
          </cell>
          <cell r="GU968" t="str">
            <v>Natural Gas FAF</v>
          </cell>
          <cell r="GX968" t="str">
            <v>Baseboard/Wall/Radiant</v>
          </cell>
          <cell r="GY968" t="str">
            <v>ID</v>
          </cell>
          <cell r="GZ968">
            <v>3785.76440429688</v>
          </cell>
        </row>
        <row r="969">
          <cell r="AD969" t="str">
            <v>OR</v>
          </cell>
          <cell r="AH969" t="str">
            <v>OR</v>
          </cell>
          <cell r="AI969" t="str">
            <v>Pre 1980</v>
          </cell>
          <cell r="AJ969">
            <v>1612.692</v>
          </cell>
          <cell r="AK969" t="b">
            <v>1</v>
          </cell>
          <cell r="AN969" t="str">
            <v>WA</v>
          </cell>
          <cell r="AO969" t="str">
            <v>Baseboard/Wall/Radiant</v>
          </cell>
          <cell r="AP969" t="str">
            <v>Pre 1980</v>
          </cell>
          <cell r="AQ969" t="str">
            <v>Slab on Grade</v>
          </cell>
          <cell r="AR969">
            <v>970.66751488787497</v>
          </cell>
          <cell r="AU969" t="str">
            <v>No</v>
          </cell>
          <cell r="AV969" t="b">
            <v>0</v>
          </cell>
          <cell r="AX969">
            <v>1108502.3020019531</v>
          </cell>
          <cell r="AY969" t="b">
            <v>0</v>
          </cell>
          <cell r="AZ969">
            <v>458613.70742786152</v>
          </cell>
          <cell r="BA969" t="str">
            <v/>
          </cell>
          <cell r="BB969" t="str">
            <v/>
          </cell>
          <cell r="BC969">
            <v>0.63660264020737334</v>
          </cell>
          <cell r="BU969" t="str">
            <v>WA</v>
          </cell>
          <cell r="BV969" t="str">
            <v>1993-2006</v>
          </cell>
          <cell r="BW969" t="str">
            <v>Gas Storage Outside Conditioned Space</v>
          </cell>
          <cell r="BY969">
            <v>1904.288</v>
          </cell>
          <cell r="BZ969" t="str">
            <v>le55</v>
          </cell>
          <cell r="CF969" t="str">
            <v>Conditioned</v>
          </cell>
          <cell r="CG969">
            <v>1904.288</v>
          </cell>
          <cell r="CH969" t="str">
            <v>WA</v>
          </cell>
          <cell r="CI969" t="str">
            <v>Bottom-Freezer (Including French Door) w/ TTD Ice</v>
          </cell>
          <cell r="CJ969">
            <v>49511.487999999998</v>
          </cell>
          <cell r="CK969" t="b">
            <v>0</v>
          </cell>
          <cell r="CZ969">
            <v>8264.9449999999997</v>
          </cell>
          <cell r="DA969" t="str">
            <v>OR</v>
          </cell>
          <cell r="DC969" t="str">
            <v>Vertical Axis</v>
          </cell>
          <cell r="DG969" t="str">
            <v>Electric</v>
          </cell>
          <cell r="DH969">
            <v>2079.9929999999999</v>
          </cell>
          <cell r="DI969" t="str">
            <v>WA</v>
          </cell>
          <cell r="DL969" t="str">
            <v>Electric</v>
          </cell>
          <cell r="DM969" t="str">
            <v>Electric</v>
          </cell>
          <cell r="DN969">
            <v>1192.4649999999999</v>
          </cell>
          <cell r="DO969" t="str">
            <v>ID</v>
          </cell>
          <cell r="DS969">
            <v>2003.7159999999999</v>
          </cell>
          <cell r="DT969" t="str">
            <v>WA</v>
          </cell>
          <cell r="DU969" t="str">
            <v>gt46</v>
          </cell>
          <cell r="DX969" t="b">
            <v>0</v>
          </cell>
          <cell r="DY969">
            <v>1464.694</v>
          </cell>
          <cell r="DZ969" t="str">
            <v>WA</v>
          </cell>
          <cell r="EC969" t="str">
            <v>Desktop</v>
          </cell>
          <cell r="ED969">
            <v>6932.7380000000003</v>
          </cell>
          <cell r="EE969" t="str">
            <v>OR</v>
          </cell>
          <cell r="EH969" t="str">
            <v>le20</v>
          </cell>
          <cell r="EI969">
            <v>3785.7640000000001</v>
          </cell>
          <cell r="EJ969" t="str">
            <v>ID</v>
          </cell>
          <cell r="ES969">
            <v>2079.9929999999999</v>
          </cell>
          <cell r="ET969" t="str">
            <v>WA</v>
          </cell>
          <cell r="EZ969" t="str">
            <v>WA</v>
          </cell>
          <cell r="FA969" t="str">
            <v>Kitchen</v>
          </cell>
          <cell r="FB969">
            <v>77628.781999999992</v>
          </cell>
          <cell r="FC969">
            <v>257786.144</v>
          </cell>
          <cell r="FI969" t="str">
            <v>WA</v>
          </cell>
          <cell r="FJ969" t="str">
            <v>Kitchen</v>
          </cell>
          <cell r="FK969" t="str">
            <v>EISAq</v>
          </cell>
          <cell r="FL969">
            <v>243961.91999999998</v>
          </cell>
          <cell r="FS969" t="str">
            <v>WA</v>
          </cell>
          <cell r="FT969" t="str">
            <v>EISAnqnx</v>
          </cell>
          <cell r="FV969">
            <v>594779.16</v>
          </cell>
          <cell r="GD969" t="str">
            <v>OR</v>
          </cell>
          <cell r="GE969">
            <v>3891425.7960000001</v>
          </cell>
          <cell r="GF969">
            <v>3257637.84</v>
          </cell>
          <cell r="GI969">
            <v>1</v>
          </cell>
          <cell r="GJ969">
            <v>1</v>
          </cell>
          <cell r="GK969" t="str">
            <v>OR</v>
          </cell>
          <cell r="GL969">
            <v>1612.692</v>
          </cell>
          <cell r="GM969" t="str">
            <v>Pre 1980</v>
          </cell>
          <cell r="GN969">
            <v>-1</v>
          </cell>
          <cell r="GQ969">
            <v>7491022.0730640003</v>
          </cell>
          <cell r="GR969">
            <v>1139040.3278699999</v>
          </cell>
          <cell r="GU969" t="str">
            <v>Natural Gas FAF</v>
          </cell>
          <cell r="GX969" t="str">
            <v>Wood</v>
          </cell>
          <cell r="GY969" t="str">
            <v>ID</v>
          </cell>
          <cell r="GZ969">
            <v>3785.76440429688</v>
          </cell>
        </row>
        <row r="970">
          <cell r="AD970" t="str">
            <v>MT</v>
          </cell>
          <cell r="AH970" t="str">
            <v>MT</v>
          </cell>
          <cell r="AI970" t="str">
            <v>Pre 1980</v>
          </cell>
          <cell r="AJ970">
            <v>2130.886</v>
          </cell>
          <cell r="AK970" t="b">
            <v>1</v>
          </cell>
          <cell r="AN970" t="str">
            <v>WA</v>
          </cell>
          <cell r="AO970" t="str">
            <v>Heat Pump (Ductless System)</v>
          </cell>
          <cell r="AP970" t="str">
            <v>Pre 1980</v>
          </cell>
          <cell r="AQ970" t="str">
            <v>Crawlspace</v>
          </cell>
          <cell r="AR970">
            <v>554.09493628400003</v>
          </cell>
          <cell r="AU970" t="str">
            <v>No</v>
          </cell>
          <cell r="AV970" t="b">
            <v>1</v>
          </cell>
          <cell r="AX970">
            <v>632776.41723632801</v>
          </cell>
          <cell r="AY970" t="b">
            <v>0</v>
          </cell>
          <cell r="AZ970">
            <v>261794.61978344221</v>
          </cell>
          <cell r="BA970">
            <v>0.3633975481611208</v>
          </cell>
          <cell r="BB970">
            <v>554.09493628400003</v>
          </cell>
          <cell r="BC970">
            <v>0.36339765568921578</v>
          </cell>
          <cell r="BU970" t="str">
            <v>ID</v>
          </cell>
          <cell r="BV970" t="str">
            <v>Pre 1980</v>
          </cell>
          <cell r="BW970" t="str">
            <v>Electric Storage - Inside Conditioned Space</v>
          </cell>
          <cell r="BY970">
            <v>3785.7640000000001</v>
          </cell>
          <cell r="BZ970" t="str">
            <v>le55</v>
          </cell>
          <cell r="CF970" t="str">
            <v>Conditioned</v>
          </cell>
          <cell r="CG970">
            <v>1904.288</v>
          </cell>
          <cell r="CH970" t="str">
            <v>WA</v>
          </cell>
          <cell r="CI970" t="str">
            <v>Top-Freezer w/o TTD Ice</v>
          </cell>
          <cell r="CJ970">
            <v>32372.896000000001</v>
          </cell>
          <cell r="CK970" t="b">
            <v>0</v>
          </cell>
          <cell r="CZ970">
            <v>3785.7640000000001</v>
          </cell>
          <cell r="DA970" t="str">
            <v>ID</v>
          </cell>
          <cell r="DC970" t="str">
            <v>Vertical Axis</v>
          </cell>
          <cell r="DG970" t="str">
            <v>Electric</v>
          </cell>
          <cell r="DH970">
            <v>3785.7640000000001</v>
          </cell>
          <cell r="DI970" t="str">
            <v>ID</v>
          </cell>
          <cell r="DL970" t="str">
            <v>Electric</v>
          </cell>
          <cell r="DM970" t="str">
            <v>Electric</v>
          </cell>
          <cell r="DN970">
            <v>2079.9929999999999</v>
          </cell>
          <cell r="DO970" t="str">
            <v>WA</v>
          </cell>
          <cell r="DS970">
            <v>2003.7159999999999</v>
          </cell>
          <cell r="DT970" t="str">
            <v>WA</v>
          </cell>
          <cell r="DU970" t="str">
            <v>lt32</v>
          </cell>
          <cell r="DX970" t="b">
            <v>0</v>
          </cell>
          <cell r="DY970">
            <v>6932.7380000000003</v>
          </cell>
          <cell r="DZ970" t="str">
            <v>OR</v>
          </cell>
          <cell r="EC970" t="str">
            <v>Desktop</v>
          </cell>
          <cell r="ED970">
            <v>2003.7159999999999</v>
          </cell>
          <cell r="EE970" t="str">
            <v>WA</v>
          </cell>
          <cell r="EH970" t="str">
            <v>le20</v>
          </cell>
          <cell r="EI970">
            <v>2079.9929999999999</v>
          </cell>
          <cell r="EJ970" t="str">
            <v>WA</v>
          </cell>
          <cell r="ES970">
            <v>3785.7640000000001</v>
          </cell>
          <cell r="ET970" t="str">
            <v>ID</v>
          </cell>
          <cell r="EZ970" t="str">
            <v>WA</v>
          </cell>
          <cell r="FA970" t="str">
            <v>Living Room/Family Room</v>
          </cell>
          <cell r="FB970">
            <v>19041.022000000001</v>
          </cell>
          <cell r="FC970">
            <v>354455.94799999997</v>
          </cell>
          <cell r="FI970" t="str">
            <v>WA</v>
          </cell>
          <cell r="FJ970" t="str">
            <v>Living Room/Family Room</v>
          </cell>
          <cell r="FK970" t="str">
            <v>EISAq</v>
          </cell>
          <cell r="FL970">
            <v>507745.74599999998</v>
          </cell>
          <cell r="FS970" t="str">
            <v>WA</v>
          </cell>
          <cell r="FT970" t="str">
            <v>EISAq</v>
          </cell>
          <cell r="FV970">
            <v>4559973.5600000005</v>
          </cell>
          <cell r="GD970" t="str">
            <v>MT</v>
          </cell>
          <cell r="GE970">
            <v>7070279.7479999997</v>
          </cell>
          <cell r="GF970">
            <v>4327829.466</v>
          </cell>
          <cell r="GI970">
            <v>3</v>
          </cell>
          <cell r="GJ970">
            <v>3</v>
          </cell>
          <cell r="GK970" t="str">
            <v>MT</v>
          </cell>
          <cell r="GL970">
            <v>2130.886</v>
          </cell>
          <cell r="GM970" t="str">
            <v>Pre 1980</v>
          </cell>
          <cell r="GN970">
            <v>0</v>
          </cell>
          <cell r="GQ970">
            <v>17093963.230227999</v>
          </cell>
          <cell r="GR970">
            <v>1328692.6564399998</v>
          </cell>
          <cell r="GU970" t="str">
            <v>Wood</v>
          </cell>
          <cell r="GX970" t="str">
            <v>None</v>
          </cell>
          <cell r="GY970" t="str">
            <v>OR</v>
          </cell>
          <cell r="GZ970">
            <v>1612.69177246094</v>
          </cell>
        </row>
        <row r="971">
          <cell r="AD971" t="str">
            <v>ID</v>
          </cell>
          <cell r="AH971" t="str">
            <v>ID</v>
          </cell>
          <cell r="AI971" t="str">
            <v>Pre 1980</v>
          </cell>
          <cell r="AJ971">
            <v>3785.7640000000001</v>
          </cell>
          <cell r="AK971" t="b">
            <v>1</v>
          </cell>
          <cell r="AN971" t="str">
            <v>WA</v>
          </cell>
          <cell r="AO971" t="str">
            <v>Baseboard/Wall/Radiant</v>
          </cell>
          <cell r="AP971" t="str">
            <v>Pre 1980</v>
          </cell>
          <cell r="AQ971" t="str">
            <v>Crawlspace</v>
          </cell>
          <cell r="AR971">
            <v>554.09493628400003</v>
          </cell>
          <cell r="AU971" t="str">
            <v>No</v>
          </cell>
          <cell r="AV971" t="b">
            <v>0</v>
          </cell>
          <cell r="AX971">
            <v>632776.41723632801</v>
          </cell>
          <cell r="AY971" t="b">
            <v>0</v>
          </cell>
          <cell r="AZ971">
            <v>261794.61978344221</v>
          </cell>
          <cell r="BA971" t="str">
            <v/>
          </cell>
          <cell r="BB971" t="str">
            <v/>
          </cell>
          <cell r="BC971">
            <v>0.36339765568921578</v>
          </cell>
          <cell r="BU971" t="str">
            <v>MT</v>
          </cell>
          <cell r="BV971" t="str">
            <v>Pre 1980</v>
          </cell>
          <cell r="BW971" t="str">
            <v>Electric Storage - Inside Conditioned Space</v>
          </cell>
          <cell r="BY971">
            <v>2130.886</v>
          </cell>
          <cell r="BZ971" t="str">
            <v>le55</v>
          </cell>
          <cell r="CF971" t="str">
            <v>Conditioned</v>
          </cell>
          <cell r="CG971">
            <v>1904.288</v>
          </cell>
          <cell r="CH971" t="str">
            <v>WA</v>
          </cell>
          <cell r="CI971" t="str">
            <v>Side-by-Side w/ TTD Ice</v>
          </cell>
          <cell r="CJ971">
            <v>47607.199999999997</v>
          </cell>
          <cell r="CK971" t="b">
            <v>0</v>
          </cell>
          <cell r="CZ971">
            <v>3785.7640000000001</v>
          </cell>
          <cell r="DA971" t="str">
            <v>ID</v>
          </cell>
          <cell r="DC971" t="str">
            <v>Vertical Axis</v>
          </cell>
          <cell r="DG971" t="str">
            <v>Electric</v>
          </cell>
          <cell r="DH971">
            <v>1925.059</v>
          </cell>
          <cell r="DI971" t="str">
            <v>OR</v>
          </cell>
          <cell r="DL971" t="str">
            <v>Electric</v>
          </cell>
          <cell r="DM971" t="str">
            <v>Electric</v>
          </cell>
          <cell r="DN971">
            <v>1904.288</v>
          </cell>
          <cell r="DO971" t="str">
            <v>WA</v>
          </cell>
          <cell r="DS971">
            <v>2003.7159999999999</v>
          </cell>
          <cell r="DT971" t="str">
            <v>WA</v>
          </cell>
          <cell r="DU971" t="str">
            <v>lt32</v>
          </cell>
          <cell r="DX971" t="b">
            <v>0</v>
          </cell>
          <cell r="DY971">
            <v>1464.694</v>
          </cell>
          <cell r="DZ971" t="str">
            <v>WA</v>
          </cell>
          <cell r="EC971" t="str">
            <v>Desktop</v>
          </cell>
          <cell r="ED971">
            <v>1524.7619999999999</v>
          </cell>
          <cell r="EE971" t="str">
            <v>WA</v>
          </cell>
          <cell r="EH971" t="str">
            <v>le20</v>
          </cell>
          <cell r="EI971">
            <v>2079.9929999999999</v>
          </cell>
          <cell r="EJ971" t="str">
            <v>WA</v>
          </cell>
          <cell r="ES971">
            <v>3785.7640000000001</v>
          </cell>
          <cell r="ET971" t="str">
            <v>ID</v>
          </cell>
          <cell r="EZ971" t="str">
            <v>WA</v>
          </cell>
          <cell r="FA971" t="str">
            <v>Other</v>
          </cell>
          <cell r="FB971">
            <v>106922.662</v>
          </cell>
          <cell r="FC971">
            <v>209451.242</v>
          </cell>
          <cell r="FI971" t="str">
            <v>WA</v>
          </cell>
          <cell r="FJ971" t="str">
            <v>Other</v>
          </cell>
          <cell r="FK971" t="str">
            <v>EISAnqnx</v>
          </cell>
          <cell r="FL971">
            <v>419309.55</v>
          </cell>
          <cell r="FS971" t="str">
            <v>WA</v>
          </cell>
          <cell r="FT971" t="str">
            <v>EISAx</v>
          </cell>
          <cell r="FV971">
            <v>1239123.25</v>
          </cell>
          <cell r="GD971" t="str">
            <v>ID</v>
          </cell>
          <cell r="GE971">
            <v>13893753.880000001</v>
          </cell>
          <cell r="GF971">
            <v>8813258.5920000002</v>
          </cell>
          <cell r="GI971">
            <v>3</v>
          </cell>
          <cell r="GJ971">
            <v>1</v>
          </cell>
          <cell r="GK971" t="str">
            <v>ID</v>
          </cell>
          <cell r="GL971">
            <v>3785.7640000000001</v>
          </cell>
          <cell r="GM971" t="str">
            <v>Pre 1980</v>
          </cell>
          <cell r="GN971">
            <v>-1</v>
          </cell>
          <cell r="GQ971">
            <v>30978762.952968001</v>
          </cell>
          <cell r="GR971">
            <v>2650299.8034800002</v>
          </cell>
          <cell r="GU971" t="str">
            <v>Natural Gas FAF</v>
          </cell>
          <cell r="GX971" t="str">
            <v>Wood</v>
          </cell>
          <cell r="GY971" t="str">
            <v>ID</v>
          </cell>
          <cell r="GZ971">
            <v>3785.76440429688</v>
          </cell>
        </row>
        <row r="972">
          <cell r="AD972" t="str">
            <v>OR</v>
          </cell>
          <cell r="AH972" t="str">
            <v>OR</v>
          </cell>
          <cell r="AI972" t="str">
            <v>Pre 1980</v>
          </cell>
          <cell r="AJ972">
            <v>1612.692</v>
          </cell>
          <cell r="AK972" t="b">
            <v>1</v>
          </cell>
          <cell r="AN972" t="str">
            <v>WA</v>
          </cell>
          <cell r="AO972" t="str">
            <v>Propane/LP</v>
          </cell>
          <cell r="AP972" t="str">
            <v>1993-2006</v>
          </cell>
          <cell r="AQ972" t="str">
            <v>Slab on Grade</v>
          </cell>
          <cell r="AR972">
            <v>414.33263480737997</v>
          </cell>
          <cell r="AU972" t="str">
            <v>No</v>
          </cell>
          <cell r="AV972" t="b">
            <v>0</v>
          </cell>
          <cell r="AX972">
            <v>1389257.324509145</v>
          </cell>
          <cell r="AY972" t="b">
            <v>0</v>
          </cell>
          <cell r="AZ972">
            <v>214680.98553466448</v>
          </cell>
          <cell r="BA972" t="str">
            <v/>
          </cell>
          <cell r="BB972" t="str">
            <v/>
          </cell>
          <cell r="BC972">
            <v>0.20678211623173143</v>
          </cell>
          <cell r="BU972" t="str">
            <v>MT</v>
          </cell>
          <cell r="BV972" t="str">
            <v>1980-1992</v>
          </cell>
          <cell r="BW972" t="str">
            <v>Gas Tankless</v>
          </cell>
          <cell r="BY972">
            <v>2130.886</v>
          </cell>
          <cell r="BZ972" t="str">
            <v/>
          </cell>
          <cell r="CF972" t="str">
            <v>Conditioned</v>
          </cell>
          <cell r="CG972">
            <v>3785.7640000000001</v>
          </cell>
          <cell r="CH972" t="str">
            <v>ID</v>
          </cell>
          <cell r="CI972" t="str">
            <v>Top-Freezer w/o TTD Ice</v>
          </cell>
          <cell r="CJ972">
            <v>68143.752000000008</v>
          </cell>
          <cell r="CK972" t="b">
            <v>0</v>
          </cell>
          <cell r="CZ972">
            <v>1192.4649999999999</v>
          </cell>
          <cell r="DA972" t="str">
            <v>ID</v>
          </cell>
          <cell r="DC972" t="str">
            <v>Horizontal Axis</v>
          </cell>
          <cell r="DG972" t="str">
            <v>Electric</v>
          </cell>
          <cell r="DH972">
            <v>8264.9449999999997</v>
          </cell>
          <cell r="DI972" t="str">
            <v>OR</v>
          </cell>
          <cell r="DL972" t="str">
            <v>Electric</v>
          </cell>
          <cell r="DM972" t="str">
            <v>Electric</v>
          </cell>
          <cell r="DN972">
            <v>3785.7640000000001</v>
          </cell>
          <cell r="DO972" t="str">
            <v>ID</v>
          </cell>
          <cell r="DS972">
            <v>1524.7619999999999</v>
          </cell>
          <cell r="DT972" t="str">
            <v>WA</v>
          </cell>
          <cell r="DU972" t="str">
            <v>lt32</v>
          </cell>
          <cell r="DX972" t="b">
            <v>0</v>
          </cell>
          <cell r="DY972">
            <v>1464.694</v>
          </cell>
          <cell r="DZ972" t="str">
            <v>WA</v>
          </cell>
          <cell r="EC972" t="str">
            <v>Laptop</v>
          </cell>
          <cell r="ED972">
            <v>1524.7619999999999</v>
          </cell>
          <cell r="EE972" t="str">
            <v>WA</v>
          </cell>
          <cell r="EH972" t="str">
            <v>gt20</v>
          </cell>
          <cell r="EI972">
            <v>1904.288</v>
          </cell>
          <cell r="EJ972" t="str">
            <v>WA</v>
          </cell>
          <cell r="ES972">
            <v>1612.692</v>
          </cell>
          <cell r="ET972" t="str">
            <v>OR</v>
          </cell>
          <cell r="EZ972" t="str">
            <v>WA</v>
          </cell>
          <cell r="FA972" t="str">
            <v>Bathroom</v>
          </cell>
          <cell r="FB972">
            <v>251585.72999999998</v>
          </cell>
          <cell r="FC972">
            <v>146377.152</v>
          </cell>
          <cell r="FI972" t="str">
            <v>WA</v>
          </cell>
          <cell r="FJ972" t="str">
            <v>Other</v>
          </cell>
          <cell r="FK972" t="str">
            <v>EISAq</v>
          </cell>
          <cell r="FL972">
            <v>121980.95999999999</v>
          </cell>
          <cell r="FS972" t="str">
            <v>WA</v>
          </cell>
          <cell r="FT972" t="str">
            <v>EISAnqnx</v>
          </cell>
          <cell r="FV972">
            <v>350695.26</v>
          </cell>
          <cell r="GD972" t="str">
            <v>OR</v>
          </cell>
          <cell r="GE972">
            <v>7195831.7039999999</v>
          </cell>
          <cell r="GF972">
            <v>4081723.452</v>
          </cell>
          <cell r="GI972">
            <v>1</v>
          </cell>
          <cell r="GJ972">
            <v>2</v>
          </cell>
          <cell r="GK972" t="str">
            <v>OR</v>
          </cell>
          <cell r="GL972">
            <v>1612.692</v>
          </cell>
          <cell r="GM972" t="str">
            <v>Pre 1980</v>
          </cell>
          <cell r="GN972">
            <v>-1</v>
          </cell>
          <cell r="GQ972">
            <v>8447164.5821759999</v>
          </cell>
          <cell r="GR972">
            <v>929301.66980999988</v>
          </cell>
          <cell r="GU972" t="str">
            <v>Natural Gas FAF</v>
          </cell>
          <cell r="GX972" t="str">
            <v>None</v>
          </cell>
          <cell r="GY972" t="str">
            <v>MT</v>
          </cell>
          <cell r="GZ972">
            <v>2130.88647460938</v>
          </cell>
        </row>
        <row r="973">
          <cell r="AD973" t="str">
            <v>WA</v>
          </cell>
          <cell r="AH973" t="str">
            <v>WA</v>
          </cell>
          <cell r="AI973" t="str">
            <v>1993-2006</v>
          </cell>
          <cell r="AJ973">
            <v>1904.288</v>
          </cell>
          <cell r="AK973" t="b">
            <v>1</v>
          </cell>
          <cell r="AN973" t="str">
            <v>WA</v>
          </cell>
          <cell r="AO973" t="str">
            <v>Propane/LP</v>
          </cell>
          <cell r="AP973" t="str">
            <v>1993-2006</v>
          </cell>
          <cell r="AQ973" t="str">
            <v>Crawlspace</v>
          </cell>
          <cell r="AR973">
            <v>1589.3829413645001</v>
          </cell>
          <cell r="AU973" t="str">
            <v>No</v>
          </cell>
          <cell r="AV973" t="b">
            <v>0</v>
          </cell>
          <cell r="AX973">
            <v>5329201.0023951689</v>
          </cell>
          <cell r="AY973" t="b">
            <v>0</v>
          </cell>
          <cell r="AZ973">
            <v>823517.79121318972</v>
          </cell>
          <cell r="BA973" t="str">
            <v/>
          </cell>
          <cell r="BB973" t="str">
            <v/>
          </cell>
          <cell r="BC973">
            <v>0.79321767224721473</v>
          </cell>
          <cell r="BU973" t="str">
            <v>ID</v>
          </cell>
          <cell r="BV973" t="str">
            <v>Pre 1980</v>
          </cell>
          <cell r="BW973" t="str">
            <v>Electric Storage - Inside Conditioned Space</v>
          </cell>
          <cell r="BY973">
            <v>1192.4649999999999</v>
          </cell>
          <cell r="BZ973" t="str">
            <v>le55</v>
          </cell>
          <cell r="CF973" t="str">
            <v>Conditioned</v>
          </cell>
          <cell r="CG973">
            <v>3785.7640000000001</v>
          </cell>
          <cell r="CH973" t="str">
            <v>ID</v>
          </cell>
          <cell r="CI973" t="str">
            <v>Side-by-Side w/ TTD Ice</v>
          </cell>
          <cell r="CJ973">
            <v>102215.628</v>
          </cell>
          <cell r="CK973" t="b">
            <v>0</v>
          </cell>
          <cell r="CZ973">
            <v>1192.4649999999999</v>
          </cell>
          <cell r="DA973" t="str">
            <v>ID</v>
          </cell>
          <cell r="DC973" t="str">
            <v>Vertical Axis</v>
          </cell>
          <cell r="DG973" t="str">
            <v>Electric</v>
          </cell>
          <cell r="DH973">
            <v>3785.7640000000001</v>
          </cell>
          <cell r="DI973" t="str">
            <v>ID</v>
          </cell>
          <cell r="DL973" t="str">
            <v>Electric</v>
          </cell>
          <cell r="DM973" t="str">
            <v>Electric</v>
          </cell>
          <cell r="DN973">
            <v>8559.1039999999994</v>
          </cell>
          <cell r="DO973" t="str">
            <v>OR</v>
          </cell>
          <cell r="DS973">
            <v>1524.7619999999999</v>
          </cell>
          <cell r="DT973" t="str">
            <v>WA</v>
          </cell>
          <cell r="DU973" t="str">
            <v>lt32</v>
          </cell>
          <cell r="DX973" t="b">
            <v>0</v>
          </cell>
          <cell r="DY973">
            <v>1464.694</v>
          </cell>
          <cell r="DZ973" t="str">
            <v>WA</v>
          </cell>
          <cell r="EC973" t="str">
            <v>Laptop</v>
          </cell>
          <cell r="ED973">
            <v>1524.7619999999999</v>
          </cell>
          <cell r="EE973" t="str">
            <v>WA</v>
          </cell>
          <cell r="EH973" t="str">
            <v>gt20</v>
          </cell>
          <cell r="EI973">
            <v>2130.886</v>
          </cell>
          <cell r="EJ973" t="str">
            <v>MT</v>
          </cell>
          <cell r="ES973">
            <v>1904.288</v>
          </cell>
          <cell r="ET973" t="str">
            <v>WA</v>
          </cell>
          <cell r="EZ973" t="str">
            <v>WA</v>
          </cell>
          <cell r="FA973" t="str">
            <v>Bedrooms</v>
          </cell>
          <cell r="FB973">
            <v>388814.31</v>
          </cell>
          <cell r="FC973">
            <v>655647.66</v>
          </cell>
          <cell r="FI973" t="str">
            <v>WA</v>
          </cell>
          <cell r="FJ973" t="str">
            <v>Other</v>
          </cell>
          <cell r="FK973" t="str">
            <v>EISAx</v>
          </cell>
          <cell r="FL973">
            <v>823371.48</v>
          </cell>
          <cell r="FS973" t="str">
            <v>WA</v>
          </cell>
          <cell r="FT973" t="str">
            <v>EISAq</v>
          </cell>
          <cell r="FV973">
            <v>1096303.878</v>
          </cell>
          <cell r="GD973" t="str">
            <v>WA</v>
          </cell>
          <cell r="GE973">
            <v>12056047.328</v>
          </cell>
          <cell r="GF973">
            <v>5747141.1840000004</v>
          </cell>
          <cell r="GI973">
            <v>1</v>
          </cell>
          <cell r="GJ973">
            <v>3</v>
          </cell>
          <cell r="GK973" t="str">
            <v>WA</v>
          </cell>
          <cell r="GL973">
            <v>1904.288</v>
          </cell>
          <cell r="GM973" t="str">
            <v>1993-2006</v>
          </cell>
          <cell r="GN973">
            <v>-1</v>
          </cell>
          <cell r="GQ973">
            <v>11185448.748736</v>
          </cell>
          <cell r="GR973">
            <v>2427085.5146560003</v>
          </cell>
          <cell r="GU973" t="str">
            <v>Propane/LP</v>
          </cell>
          <cell r="GX973" t="str">
            <v>Baseboard/Wall/Radiant</v>
          </cell>
          <cell r="GY973" t="str">
            <v>WA</v>
          </cell>
          <cell r="GZ973">
            <v>2079.99340820313</v>
          </cell>
        </row>
        <row r="974">
          <cell r="AD974" t="str">
            <v>ID</v>
          </cell>
          <cell r="AH974" t="str">
            <v>ID</v>
          </cell>
          <cell r="AI974" t="str">
            <v>1993-2006</v>
          </cell>
          <cell r="AJ974">
            <v>1192.4649999999999</v>
          </cell>
          <cell r="AK974" t="b">
            <v>1</v>
          </cell>
          <cell r="AN974" t="str">
            <v>WA</v>
          </cell>
          <cell r="AO974" t="str">
            <v>Heat Pump (Central System)</v>
          </cell>
          <cell r="AP974" t="str">
            <v>1993-2006</v>
          </cell>
          <cell r="AQ974" t="str">
            <v>Slab on Grade</v>
          </cell>
          <cell r="AR974">
            <v>414.33263480737997</v>
          </cell>
          <cell r="AU974" t="str">
            <v>No</v>
          </cell>
          <cell r="AV974" t="b">
            <v>1</v>
          </cell>
          <cell r="AX974">
            <v>1389257.324509145</v>
          </cell>
          <cell r="AY974" t="b">
            <v>0</v>
          </cell>
          <cell r="AZ974">
            <v>214680.98553466448</v>
          </cell>
          <cell r="BA974">
            <v>0.20678215997051183</v>
          </cell>
          <cell r="BB974">
            <v>414.33263480737997</v>
          </cell>
          <cell r="BC974">
            <v>0.20678211623173143</v>
          </cell>
          <cell r="BU974" t="str">
            <v>WA</v>
          </cell>
          <cell r="BV974" t="str">
            <v>Pre 1980</v>
          </cell>
          <cell r="BW974" t="str">
            <v>Electric Storage - Inside Conditioned Space</v>
          </cell>
          <cell r="BY974">
            <v>2079.9929999999999</v>
          </cell>
          <cell r="BZ974" t="str">
            <v>gt55</v>
          </cell>
          <cell r="CF974" t="str">
            <v>Conditioned</v>
          </cell>
          <cell r="CG974">
            <v>2130.886</v>
          </cell>
          <cell r="CH974" t="str">
            <v>MT</v>
          </cell>
          <cell r="CI974" t="str">
            <v>Side-by-Side w/ TTD Ice</v>
          </cell>
          <cell r="CJ974">
            <v>57533.921999999999</v>
          </cell>
          <cell r="CK974" t="b">
            <v>0</v>
          </cell>
          <cell r="CZ974">
            <v>1904.288</v>
          </cell>
          <cell r="DA974" t="str">
            <v>WA</v>
          </cell>
          <cell r="DC974" t="str">
            <v>Vertical Axis</v>
          </cell>
          <cell r="DG974" t="str">
            <v>Electric</v>
          </cell>
          <cell r="DH974">
            <v>3785.7640000000001</v>
          </cell>
          <cell r="DI974" t="str">
            <v>ID</v>
          </cell>
          <cell r="DL974" t="str">
            <v>Electric</v>
          </cell>
          <cell r="DM974" t="str">
            <v>Electric</v>
          </cell>
          <cell r="DN974">
            <v>1904.288</v>
          </cell>
          <cell r="DO974" t="str">
            <v>WA</v>
          </cell>
          <cell r="DS974">
            <v>1524.7619999999999</v>
          </cell>
          <cell r="DT974" t="str">
            <v>WA</v>
          </cell>
          <cell r="DU974" t="str">
            <v>lt32</v>
          </cell>
          <cell r="DX974" t="b">
            <v>0</v>
          </cell>
          <cell r="DY974">
            <v>1464.694</v>
          </cell>
          <cell r="DZ974" t="str">
            <v>WA</v>
          </cell>
          <cell r="EC974" t="str">
            <v>Other</v>
          </cell>
          <cell r="ED974">
            <v>1524.7619999999999</v>
          </cell>
          <cell r="EE974" t="str">
            <v>WA</v>
          </cell>
          <cell r="EH974" t="str">
            <v>gt20</v>
          </cell>
          <cell r="EI974">
            <v>2130.886</v>
          </cell>
          <cell r="EJ974" t="str">
            <v>MT</v>
          </cell>
          <cell r="ES974">
            <v>2079.9929999999999</v>
          </cell>
          <cell r="ET974" t="str">
            <v>WA</v>
          </cell>
          <cell r="EZ974" t="str">
            <v>WA</v>
          </cell>
          <cell r="FA974" t="str">
            <v>Exterior</v>
          </cell>
          <cell r="FB974">
            <v>45742.86</v>
          </cell>
          <cell r="FC974">
            <v>2558550.6359999999</v>
          </cell>
          <cell r="FI974" t="str">
            <v>WA</v>
          </cell>
          <cell r="FJ974" t="str">
            <v>Bathroom</v>
          </cell>
          <cell r="FK974" t="str">
            <v>EISAq</v>
          </cell>
          <cell r="FL974">
            <v>34526.369999999995</v>
          </cell>
          <cell r="FS974" t="str">
            <v>WA</v>
          </cell>
          <cell r="FT974" t="str">
            <v>EISAnqnx</v>
          </cell>
          <cell r="FV974">
            <v>1054579.68</v>
          </cell>
          <cell r="GD974" t="str">
            <v>ID</v>
          </cell>
          <cell r="GE974">
            <v>351777.17499999999</v>
          </cell>
          <cell r="GF974">
            <v>572383.19999999995</v>
          </cell>
          <cell r="GI974">
            <v>3</v>
          </cell>
          <cell r="GJ974">
            <v>1</v>
          </cell>
          <cell r="GK974" t="str">
            <v>ID</v>
          </cell>
          <cell r="GL974">
            <v>1192.4649999999999</v>
          </cell>
          <cell r="GM974" t="str">
            <v>1993-2006</v>
          </cell>
          <cell r="GN974">
            <v>0</v>
          </cell>
          <cell r="GQ974">
            <v>8532965.9217050001</v>
          </cell>
          <cell r="GR974">
            <v>735443.84526249988</v>
          </cell>
          <cell r="GU974" t="str">
            <v>Electric FAF</v>
          </cell>
          <cell r="GX974" t="str">
            <v>Propane/LP</v>
          </cell>
          <cell r="GY974" t="str">
            <v>OR</v>
          </cell>
          <cell r="GZ974">
            <v>1925.05932617188</v>
          </cell>
        </row>
        <row r="975">
          <cell r="AD975" t="str">
            <v>WA</v>
          </cell>
          <cell r="AH975" t="str">
            <v>WA</v>
          </cell>
          <cell r="AI975" t="str">
            <v>1993-2006</v>
          </cell>
          <cell r="AJ975">
            <v>4360.1880000000001</v>
          </cell>
          <cell r="AK975" t="b">
            <v>1</v>
          </cell>
          <cell r="AN975" t="str">
            <v>WA</v>
          </cell>
          <cell r="AO975" t="str">
            <v>Heat Pump (Central System)</v>
          </cell>
          <cell r="AP975" t="str">
            <v>1993-2006</v>
          </cell>
          <cell r="AQ975" t="str">
            <v>Crawlspace</v>
          </cell>
          <cell r="AR975">
            <v>1589.3829413645001</v>
          </cell>
          <cell r="AU975" t="str">
            <v>No</v>
          </cell>
          <cell r="AV975" t="b">
            <v>1</v>
          </cell>
          <cell r="AX975">
            <v>5329201.0023951689</v>
          </cell>
          <cell r="AY975" t="b">
            <v>0</v>
          </cell>
          <cell r="AZ975">
            <v>823517.79121318972</v>
          </cell>
          <cell r="BA975">
            <v>0.79321784002948825</v>
          </cell>
          <cell r="BB975">
            <v>1589.3829413645001</v>
          </cell>
          <cell r="BC975">
            <v>0.79321767224721473</v>
          </cell>
          <cell r="BU975" t="str">
            <v>WA</v>
          </cell>
          <cell r="BV975" t="str">
            <v>1993-2006</v>
          </cell>
          <cell r="BW975" t="str">
            <v>Electric Storage - Inside Conditioned Space</v>
          </cell>
          <cell r="BY975">
            <v>1904.288</v>
          </cell>
          <cell r="BZ975" t="str">
            <v>le55</v>
          </cell>
          <cell r="CF975" t="str">
            <v>Conditioned</v>
          </cell>
          <cell r="CG975">
            <v>1192.4649999999999</v>
          </cell>
          <cell r="CH975" t="str">
            <v>ID</v>
          </cell>
          <cell r="CI975" t="str">
            <v>Side-by-Side w/ TTD Ice</v>
          </cell>
          <cell r="CJ975">
            <v>25041.764999999999</v>
          </cell>
          <cell r="CK975" t="b">
            <v>0</v>
          </cell>
          <cell r="CZ975">
            <v>2079.9929999999999</v>
          </cell>
          <cell r="DA975" t="str">
            <v>WA</v>
          </cell>
          <cell r="DC975" t="str">
            <v>Horizontal Axis</v>
          </cell>
          <cell r="DG975" t="str">
            <v>Electric</v>
          </cell>
          <cell r="DH975">
            <v>1192.4649999999999</v>
          </cell>
          <cell r="DI975" t="str">
            <v>ID</v>
          </cell>
          <cell r="DL975" t="str">
            <v>Electric</v>
          </cell>
          <cell r="DM975" t="str">
            <v>Electric</v>
          </cell>
          <cell r="DN975">
            <v>1612.692</v>
          </cell>
          <cell r="DO975" t="str">
            <v>OR</v>
          </cell>
          <cell r="DS975">
            <v>4956.4930000000004</v>
          </cell>
          <cell r="DT975" t="str">
            <v>WA</v>
          </cell>
          <cell r="DU975" t="str">
            <v>32to46</v>
          </cell>
          <cell r="DX975" t="b">
            <v>1</v>
          </cell>
          <cell r="DY975">
            <v>6932.7380000000003</v>
          </cell>
          <cell r="DZ975" t="str">
            <v>OR</v>
          </cell>
          <cell r="EC975" t="str">
            <v>Desktop</v>
          </cell>
          <cell r="ED975">
            <v>1524.7619999999999</v>
          </cell>
          <cell r="EE975" t="str">
            <v>WA</v>
          </cell>
          <cell r="EH975" t="str">
            <v>le20</v>
          </cell>
          <cell r="EI975">
            <v>3785.7640000000001</v>
          </cell>
          <cell r="EJ975" t="str">
            <v>ID</v>
          </cell>
          <cell r="ES975">
            <v>2130.886</v>
          </cell>
          <cell r="ET975" t="str">
            <v>MT</v>
          </cell>
          <cell r="EZ975" t="str">
            <v>WA</v>
          </cell>
          <cell r="FA975" t="str">
            <v>Garage</v>
          </cell>
          <cell r="FB975">
            <v>22871.43</v>
          </cell>
          <cell r="FC975">
            <v>422359.07399999996</v>
          </cell>
          <cell r="FI975" t="str">
            <v>WA</v>
          </cell>
          <cell r="FJ975" t="str">
            <v>Bedrooms</v>
          </cell>
          <cell r="FK975" t="str">
            <v>EISAq</v>
          </cell>
          <cell r="FL975">
            <v>69052.739999999991</v>
          </cell>
          <cell r="FS975" t="str">
            <v>WA</v>
          </cell>
          <cell r="FT975" t="str">
            <v>EISAq</v>
          </cell>
          <cell r="FV975">
            <v>654718.21799999999</v>
          </cell>
          <cell r="GD975" t="str">
            <v>WA</v>
          </cell>
          <cell r="GE975">
            <v>14310137.016000001</v>
          </cell>
          <cell r="GF975">
            <v>11458574.064000001</v>
          </cell>
          <cell r="GI975">
            <v>1</v>
          </cell>
          <cell r="GJ975">
            <v>1</v>
          </cell>
          <cell r="GK975" t="str">
            <v>WA</v>
          </cell>
          <cell r="GL975">
            <v>4360.1880000000001</v>
          </cell>
          <cell r="GM975" t="str">
            <v>1993-2006</v>
          </cell>
          <cell r="GN975">
            <v>0</v>
          </cell>
          <cell r="GQ975">
            <v>21973429.037280001</v>
          </cell>
          <cell r="GR975">
            <v>1133147.45838</v>
          </cell>
          <cell r="GU975" t="str">
            <v>Natural Gas FAF</v>
          </cell>
          <cell r="GX975" t="str">
            <v>Baseboard/Wall/Radiant</v>
          </cell>
          <cell r="GY975" t="str">
            <v>WA</v>
          </cell>
          <cell r="GZ975">
            <v>12271.3056640625</v>
          </cell>
        </row>
        <row r="976">
          <cell r="AD976" t="str">
            <v>WA</v>
          </cell>
          <cell r="AH976" t="str">
            <v>WA</v>
          </cell>
          <cell r="AI976" t="str">
            <v>Pre 1980</v>
          </cell>
          <cell r="AJ976">
            <v>2079.9929999999999</v>
          </cell>
          <cell r="AK976" t="b">
            <v>1</v>
          </cell>
          <cell r="AN976" t="str">
            <v>WA</v>
          </cell>
          <cell r="AO976" t="str">
            <v>Natural Gas FAF</v>
          </cell>
          <cell r="AP976" t="str">
            <v>Pre 1980</v>
          </cell>
          <cell r="AQ976" t="str">
            <v>Basement</v>
          </cell>
          <cell r="AR976">
            <v>1524.76245117188</v>
          </cell>
          <cell r="AU976" t="str">
            <v>No</v>
          </cell>
          <cell r="AV976" t="b">
            <v>1</v>
          </cell>
          <cell r="AX976">
            <v>3162357.323730479</v>
          </cell>
          <cell r="AY976" t="b">
            <v>0</v>
          </cell>
          <cell r="AZ976">
            <v>1403635.3220507859</v>
          </cell>
          <cell r="BA976">
            <v>1</v>
          </cell>
          <cell r="BB976">
            <v>1524.76245117188</v>
          </cell>
          <cell r="BC976">
            <v>1.0000002958965923</v>
          </cell>
          <cell r="BU976" t="str">
            <v>WA</v>
          </cell>
          <cell r="BV976" t="str">
            <v>1993-2006</v>
          </cell>
          <cell r="BW976" t="str">
            <v>Electric Storage - Inside Conditioned Space</v>
          </cell>
          <cell r="BY976">
            <v>1904.288</v>
          </cell>
          <cell r="BZ976" t="str">
            <v>le55</v>
          </cell>
          <cell r="CF976" t="str">
            <v>Conditioned</v>
          </cell>
          <cell r="CG976">
            <v>3785.7640000000001</v>
          </cell>
          <cell r="CH976" t="str">
            <v>ID</v>
          </cell>
          <cell r="CI976" t="str">
            <v>Top-Freezer w/o TTD Ice</v>
          </cell>
          <cell r="CJ976">
            <v>68143.752000000008</v>
          </cell>
          <cell r="CK976" t="b">
            <v>0</v>
          </cell>
          <cell r="CZ976">
            <v>2130.886</v>
          </cell>
          <cell r="DA976" t="str">
            <v>MT</v>
          </cell>
          <cell r="DC976" t="str">
            <v>Vertical Axis</v>
          </cell>
          <cell r="DG976" t="str">
            <v>Electric</v>
          </cell>
          <cell r="DH976">
            <v>1192.4649999999999</v>
          </cell>
          <cell r="DI976" t="str">
            <v>ID</v>
          </cell>
          <cell r="DL976" t="str">
            <v>Electric</v>
          </cell>
          <cell r="DM976" t="str">
            <v>Electric</v>
          </cell>
          <cell r="DN976">
            <v>2079.9929999999999</v>
          </cell>
          <cell r="DO976" t="str">
            <v>WA</v>
          </cell>
          <cell r="DS976">
            <v>4956.4930000000004</v>
          </cell>
          <cell r="DT976" t="str">
            <v>WA</v>
          </cell>
          <cell r="DU976" t="str">
            <v>lt32</v>
          </cell>
          <cell r="DX976" t="b">
            <v>1</v>
          </cell>
          <cell r="DY976">
            <v>6932.7380000000003</v>
          </cell>
          <cell r="DZ976" t="str">
            <v>OR</v>
          </cell>
          <cell r="EC976" t="str">
            <v>Laptop</v>
          </cell>
          <cell r="ED976">
            <v>1524.7619999999999</v>
          </cell>
          <cell r="EE976" t="str">
            <v>WA</v>
          </cell>
          <cell r="EH976" t="str">
            <v>le20</v>
          </cell>
          <cell r="EI976">
            <v>3785.7640000000001</v>
          </cell>
          <cell r="EJ976" t="str">
            <v>ID</v>
          </cell>
          <cell r="ES976">
            <v>1904.288</v>
          </cell>
          <cell r="ET976" t="str">
            <v>WA</v>
          </cell>
          <cell r="EZ976" t="str">
            <v>WA</v>
          </cell>
          <cell r="FA976" t="str">
            <v>Living Room/Family Room</v>
          </cell>
          <cell r="FB976">
            <v>228714.3</v>
          </cell>
          <cell r="FC976">
            <v>553488.60600000003</v>
          </cell>
          <cell r="FI976" t="str">
            <v>WA</v>
          </cell>
          <cell r="FJ976" t="str">
            <v>Exterior</v>
          </cell>
          <cell r="FK976" t="str">
            <v>EISAq</v>
          </cell>
          <cell r="FL976">
            <v>75958.013999999996</v>
          </cell>
          <cell r="FS976" t="str">
            <v>WA</v>
          </cell>
          <cell r="FT976" t="str">
            <v>EISAx</v>
          </cell>
          <cell r="FV976">
            <v>571230.66</v>
          </cell>
          <cell r="GD976" t="str">
            <v>WA</v>
          </cell>
          <cell r="GE976">
            <v>3296788.9049999998</v>
          </cell>
          <cell r="GF976">
            <v>2911990.1999999997</v>
          </cell>
          <cell r="GI976">
            <v>1</v>
          </cell>
          <cell r="GJ976">
            <v>1</v>
          </cell>
          <cell r="GK976" t="str">
            <v>WA</v>
          </cell>
          <cell r="GL976">
            <v>2079.9929999999999</v>
          </cell>
          <cell r="GM976" t="str">
            <v>Pre 1980</v>
          </cell>
          <cell r="GN976">
            <v>-1</v>
          </cell>
          <cell r="GQ976">
            <v>12259239.542804999</v>
          </cell>
          <cell r="GR976">
            <v>744559.49426249997</v>
          </cell>
          <cell r="GU976" t="str">
            <v>Natural Gas FAF</v>
          </cell>
          <cell r="GX976" t="str">
            <v>Baseboard/Wall/Radiant</v>
          </cell>
          <cell r="GY976" t="str">
            <v>OR</v>
          </cell>
          <cell r="GZ976">
            <v>8264.9453125</v>
          </cell>
        </row>
        <row r="977">
          <cell r="AD977" t="str">
            <v>ID</v>
          </cell>
          <cell r="AH977" t="str">
            <v>ID</v>
          </cell>
          <cell r="AI977" t="str">
            <v>1980-1992</v>
          </cell>
          <cell r="AJ977">
            <v>3785.7640000000001</v>
          </cell>
          <cell r="AK977" t="b">
            <v>1</v>
          </cell>
          <cell r="AN977" t="str">
            <v>WA</v>
          </cell>
          <cell r="AO977" t="str">
            <v>Natural Gas Other</v>
          </cell>
          <cell r="AP977" t="str">
            <v>Pre 1980</v>
          </cell>
          <cell r="AQ977" t="str">
            <v>Crawlspace</v>
          </cell>
          <cell r="AR977">
            <v>1317.5116117294499</v>
          </cell>
          <cell r="AU977" t="str">
            <v>No</v>
          </cell>
          <cell r="AV977" t="b">
            <v>0</v>
          </cell>
          <cell r="AX977">
            <v>2339900.6224315031</v>
          </cell>
          <cell r="AY977" t="b">
            <v>0</v>
          </cell>
          <cell r="AZ977">
            <v>1251871.865721477</v>
          </cell>
          <cell r="BA977" t="str">
            <v/>
          </cell>
          <cell r="BB977" t="str">
            <v/>
          </cell>
          <cell r="BC977">
            <v>0.65753410749300301</v>
          </cell>
          <cell r="BU977" t="str">
            <v>ID</v>
          </cell>
          <cell r="BV977" t="str">
            <v>Pre 1980</v>
          </cell>
          <cell r="BW977" t="str">
            <v>Electric Storage - Outside Conditioned Space - Buffered</v>
          </cell>
          <cell r="BY977">
            <v>3785.7640000000001</v>
          </cell>
          <cell r="BZ977" t="str">
            <v>le55</v>
          </cell>
          <cell r="CF977" t="str">
            <v>Conditioned</v>
          </cell>
          <cell r="CG977">
            <v>1612.692</v>
          </cell>
          <cell r="CH977" t="str">
            <v>OR</v>
          </cell>
          <cell r="CI977" t="str">
            <v>Top-Freezer w/o TTD Ice</v>
          </cell>
          <cell r="CJ977">
            <v>32253.84</v>
          </cell>
          <cell r="CK977" t="b">
            <v>0</v>
          </cell>
          <cell r="CZ977">
            <v>1612.692</v>
          </cell>
          <cell r="DA977" t="str">
            <v>OR</v>
          </cell>
          <cell r="DC977" t="str">
            <v>Vertical Axis</v>
          </cell>
          <cell r="DG977" t="str">
            <v>Electric</v>
          </cell>
          <cell r="DH977">
            <v>1904.288</v>
          </cell>
          <cell r="DI977" t="str">
            <v>WA</v>
          </cell>
          <cell r="DL977" t="str">
            <v>Electric</v>
          </cell>
          <cell r="DM977" t="str">
            <v>Electric</v>
          </cell>
          <cell r="DN977">
            <v>2079.9929999999999</v>
          </cell>
          <cell r="DO977" t="str">
            <v>WA</v>
          </cell>
          <cell r="DS977">
            <v>4956.4930000000004</v>
          </cell>
          <cell r="DT977" t="str">
            <v>WA</v>
          </cell>
          <cell r="DU977" t="str">
            <v>gt46</v>
          </cell>
          <cell r="DX977" t="b">
            <v>0</v>
          </cell>
          <cell r="DY977">
            <v>6932.7380000000003</v>
          </cell>
          <cell r="DZ977" t="str">
            <v>OR</v>
          </cell>
          <cell r="EC977" t="str">
            <v>Laptop</v>
          </cell>
          <cell r="ED977">
            <v>1524.7619999999999</v>
          </cell>
          <cell r="EE977" t="str">
            <v>WA</v>
          </cell>
          <cell r="EH977" t="str">
            <v>le20</v>
          </cell>
          <cell r="EI977">
            <v>1612.692</v>
          </cell>
          <cell r="EJ977" t="str">
            <v>OR</v>
          </cell>
          <cell r="ES977">
            <v>1612.692</v>
          </cell>
          <cell r="ET977" t="str">
            <v>OR</v>
          </cell>
          <cell r="EZ977" t="str">
            <v>WA</v>
          </cell>
          <cell r="FA977" t="str">
            <v>Other</v>
          </cell>
          <cell r="FB977">
            <v>338497.16399999999</v>
          </cell>
          <cell r="FC977">
            <v>448280.02799999999</v>
          </cell>
          <cell r="FI977" t="str">
            <v>WA</v>
          </cell>
          <cell r="FJ977" t="str">
            <v>Kitchen</v>
          </cell>
          <cell r="FK977" t="str">
            <v>EISAq</v>
          </cell>
          <cell r="FL977">
            <v>34526.369999999995</v>
          </cell>
          <cell r="FS977" t="str">
            <v>WA</v>
          </cell>
          <cell r="FT977" t="str">
            <v>EISAnqnx</v>
          </cell>
          <cell r="FV977">
            <v>2043790.3199999998</v>
          </cell>
          <cell r="GD977" t="str">
            <v>ID</v>
          </cell>
          <cell r="GE977">
            <v>12886740.655999999</v>
          </cell>
          <cell r="GF977">
            <v>6651587.3480000002</v>
          </cell>
          <cell r="GI977">
            <v>1</v>
          </cell>
          <cell r="GJ977">
            <v>3</v>
          </cell>
          <cell r="GK977" t="str">
            <v>ID</v>
          </cell>
          <cell r="GL977">
            <v>3785.7640000000001</v>
          </cell>
          <cell r="GM977" t="str">
            <v>1980-1992</v>
          </cell>
          <cell r="GN977">
            <v>-1</v>
          </cell>
          <cell r="GQ977">
            <v>21698113.937528003</v>
          </cell>
          <cell r="GR977">
            <v>3948116.4891400002</v>
          </cell>
          <cell r="GU977" t="str">
            <v>Natural Gas FAF</v>
          </cell>
          <cell r="GX977" t="str">
            <v>Wood</v>
          </cell>
          <cell r="GY977" t="str">
            <v>OR</v>
          </cell>
          <cell r="GZ977">
            <v>8264.9453125</v>
          </cell>
        </row>
        <row r="978">
          <cell r="AD978" t="str">
            <v>OR</v>
          </cell>
          <cell r="AH978" t="str">
            <v>OR</v>
          </cell>
          <cell r="AI978" t="str">
            <v>Post 2006</v>
          </cell>
          <cell r="AJ978">
            <v>1925.059</v>
          </cell>
          <cell r="AK978" t="b">
            <v>1</v>
          </cell>
          <cell r="AN978" t="str">
            <v>WA</v>
          </cell>
          <cell r="AO978" t="str">
            <v>Natural Gas FAF</v>
          </cell>
          <cell r="AP978" t="str">
            <v>Pre 1980</v>
          </cell>
          <cell r="AQ978" t="str">
            <v>Crawlspace</v>
          </cell>
          <cell r="AR978">
            <v>1317.5116117294499</v>
          </cell>
          <cell r="AU978" t="str">
            <v>No</v>
          </cell>
          <cell r="AV978" t="b">
            <v>1</v>
          </cell>
          <cell r="AX978">
            <v>2339900.6224315031</v>
          </cell>
          <cell r="AY978" t="b">
            <v>0</v>
          </cell>
          <cell r="AZ978">
            <v>1251871.865721477</v>
          </cell>
          <cell r="BA978">
            <v>0.6575342465753421</v>
          </cell>
          <cell r="BB978">
            <v>1317.5116117294499</v>
          </cell>
          <cell r="BC978">
            <v>0.65753410749300301</v>
          </cell>
          <cell r="BU978" t="str">
            <v>OR</v>
          </cell>
          <cell r="BV978" t="str">
            <v>1980-1992</v>
          </cell>
          <cell r="BW978" t="str">
            <v>Electric Storage - Inside Conditioned Space</v>
          </cell>
          <cell r="BY978">
            <v>8559.1039999999994</v>
          </cell>
          <cell r="BZ978" t="str">
            <v>le55</v>
          </cell>
          <cell r="CF978" t="str">
            <v>Conditioned</v>
          </cell>
          <cell r="CG978">
            <v>2079.9929999999999</v>
          </cell>
          <cell r="CH978" t="str">
            <v>WA</v>
          </cell>
          <cell r="CI978" t="str">
            <v>Side-by-Side w/ TTD Ice</v>
          </cell>
          <cell r="CJ978">
            <v>51999.824999999997</v>
          </cell>
          <cell r="CK978" t="b">
            <v>0</v>
          </cell>
          <cell r="CZ978">
            <v>3785.7640000000001</v>
          </cell>
          <cell r="DA978" t="str">
            <v>ID</v>
          </cell>
          <cell r="DC978" t="str">
            <v>Vertical Axis</v>
          </cell>
          <cell r="DG978" t="str">
            <v>Electric</v>
          </cell>
          <cell r="DH978">
            <v>2079.9929999999999</v>
          </cell>
          <cell r="DI978" t="str">
            <v>WA</v>
          </cell>
          <cell r="DL978" t="str">
            <v>Electric</v>
          </cell>
          <cell r="DM978" t="str">
            <v>Electric</v>
          </cell>
          <cell r="DN978">
            <v>3785.7640000000001</v>
          </cell>
          <cell r="DO978" t="str">
            <v>ID</v>
          </cell>
          <cell r="DS978">
            <v>1150.8789999999999</v>
          </cell>
          <cell r="DT978" t="str">
            <v>WA</v>
          </cell>
          <cell r="DU978" t="str">
            <v>32to46</v>
          </cell>
          <cell r="DX978" t="b">
            <v>1</v>
          </cell>
          <cell r="DY978">
            <v>1464.694</v>
          </cell>
          <cell r="DZ978" t="str">
            <v>WA</v>
          </cell>
          <cell r="EC978" t="str">
            <v>Laptop</v>
          </cell>
          <cell r="ED978">
            <v>1524.7619999999999</v>
          </cell>
          <cell r="EE978" t="str">
            <v>WA</v>
          </cell>
          <cell r="EH978" t="str">
            <v>le20</v>
          </cell>
          <cell r="EI978">
            <v>2130.886</v>
          </cell>
          <cell r="EJ978" t="str">
            <v>MT</v>
          </cell>
          <cell r="ES978">
            <v>3785.7640000000001</v>
          </cell>
          <cell r="ET978" t="str">
            <v>ID</v>
          </cell>
          <cell r="EZ978" t="str">
            <v>WA</v>
          </cell>
          <cell r="FA978" t="str">
            <v>Bathroom</v>
          </cell>
          <cell r="FB978">
            <v>5179535.1850000005</v>
          </cell>
          <cell r="FC978">
            <v>926864.19100000011</v>
          </cell>
          <cell r="FI978" t="str">
            <v>WA</v>
          </cell>
          <cell r="FJ978" t="str">
            <v>Living Room/Family Room</v>
          </cell>
          <cell r="FK978" t="str">
            <v>EISAq</v>
          </cell>
          <cell r="FL978">
            <v>17263.184999999998</v>
          </cell>
          <cell r="FS978" t="str">
            <v>WA</v>
          </cell>
          <cell r="FT978" t="str">
            <v>EISAq</v>
          </cell>
          <cell r="FV978">
            <v>1526831.5919999999</v>
          </cell>
          <cell r="GD978" t="str">
            <v>OR</v>
          </cell>
          <cell r="GE978">
            <v>6073561.1449999996</v>
          </cell>
          <cell r="GF978">
            <v>2964590.86</v>
          </cell>
          <cell r="GI978">
            <v>1</v>
          </cell>
          <cell r="GJ978">
            <v>3</v>
          </cell>
          <cell r="GK978" t="str">
            <v>OR</v>
          </cell>
          <cell r="GL978">
            <v>1925.059</v>
          </cell>
          <cell r="GM978" t="str">
            <v>Post 2006</v>
          </cell>
          <cell r="GN978">
            <v>0</v>
          </cell>
          <cell r="GQ978">
            <v>9160210.3708950002</v>
          </cell>
          <cell r="GR978">
            <v>2078153.1670930001</v>
          </cell>
          <cell r="GU978" t="str">
            <v>Baseboard/Wall/Radiant</v>
          </cell>
          <cell r="GX978" t="str">
            <v>None</v>
          </cell>
          <cell r="GY978" t="str">
            <v>OR</v>
          </cell>
          <cell r="GZ978">
            <v>1612.69177246094</v>
          </cell>
        </row>
        <row r="979">
          <cell r="AD979" t="str">
            <v>OR</v>
          </cell>
          <cell r="AH979" t="str">
            <v>OR</v>
          </cell>
          <cell r="AI979" t="str">
            <v>Pre 1980</v>
          </cell>
          <cell r="AJ979">
            <v>8264.9449999999997</v>
          </cell>
          <cell r="AK979" t="b">
            <v>1</v>
          </cell>
          <cell r="AN979" t="str">
            <v>WA</v>
          </cell>
          <cell r="AO979" t="str">
            <v>Natural Gas FAF</v>
          </cell>
          <cell r="AP979" t="str">
            <v>Pre 1980</v>
          </cell>
          <cell r="AQ979" t="str">
            <v>Slab on Grade</v>
          </cell>
          <cell r="AR979">
            <v>686.20396444242294</v>
          </cell>
          <cell r="AU979" t="str">
            <v>No</v>
          </cell>
          <cell r="AV979" t="b">
            <v>1</v>
          </cell>
          <cell r="AX979">
            <v>1218698.2408497431</v>
          </cell>
          <cell r="AY979" t="b">
            <v>0</v>
          </cell>
          <cell r="AZ979">
            <v>652016.59672993701</v>
          </cell>
          <cell r="BA979">
            <v>0.3424657534246579</v>
          </cell>
          <cell r="BB979">
            <v>686.20396444242294</v>
          </cell>
          <cell r="BC979">
            <v>0.3424656809859396</v>
          </cell>
          <cell r="BU979" t="str">
            <v>WA</v>
          </cell>
          <cell r="BV979" t="str">
            <v>Pre 1980</v>
          </cell>
          <cell r="BW979" t="str">
            <v>Electric Storage - Inside Conditioned Space</v>
          </cell>
          <cell r="BY979">
            <v>1904.288</v>
          </cell>
          <cell r="BZ979" t="str">
            <v>le55</v>
          </cell>
          <cell r="CF979" t="str">
            <v>Conditioned</v>
          </cell>
          <cell r="CG979">
            <v>3785.7640000000001</v>
          </cell>
          <cell r="CH979" t="str">
            <v>ID</v>
          </cell>
          <cell r="CI979" t="str">
            <v>Top-Freezer w/o TTD Ice</v>
          </cell>
          <cell r="CJ979">
            <v>71929.516000000003</v>
          </cell>
          <cell r="CK979" t="b">
            <v>0</v>
          </cell>
          <cell r="CZ979">
            <v>2079.9929999999999</v>
          </cell>
          <cell r="DA979" t="str">
            <v>WA</v>
          </cell>
          <cell r="DC979" t="str">
            <v>Vertical Axis</v>
          </cell>
          <cell r="DG979" t="str">
            <v>Electric</v>
          </cell>
          <cell r="DH979">
            <v>2130.886</v>
          </cell>
          <cell r="DI979" t="str">
            <v>MT</v>
          </cell>
          <cell r="DL979" t="str">
            <v>Propane</v>
          </cell>
          <cell r="DM979" t="str">
            <v>Electric</v>
          </cell>
          <cell r="DN979">
            <v>1144.6790000000001</v>
          </cell>
          <cell r="DO979" t="str">
            <v>MT</v>
          </cell>
          <cell r="DS979">
            <v>6932.7380000000003</v>
          </cell>
          <cell r="DT979" t="str">
            <v>OR</v>
          </cell>
          <cell r="DU979" t="str">
            <v>lt32</v>
          </cell>
          <cell r="DX979" t="b">
            <v>1</v>
          </cell>
          <cell r="DY979">
            <v>1524.7619999999999</v>
          </cell>
          <cell r="DZ979" t="str">
            <v>WA</v>
          </cell>
          <cell r="EC979" t="str">
            <v>Desktop</v>
          </cell>
          <cell r="ED979">
            <v>2003.7159999999999</v>
          </cell>
          <cell r="EE979" t="str">
            <v>WA</v>
          </cell>
          <cell r="EH979" t="str">
            <v>le20</v>
          </cell>
          <cell r="EI979">
            <v>2130.886</v>
          </cell>
          <cell r="EJ979" t="str">
            <v>MT</v>
          </cell>
          <cell r="ES979">
            <v>2079.9929999999999</v>
          </cell>
          <cell r="ET979" t="str">
            <v>WA</v>
          </cell>
          <cell r="EZ979" t="str">
            <v>WA</v>
          </cell>
          <cell r="FA979" t="str">
            <v>Bedrooms</v>
          </cell>
          <cell r="FB979">
            <v>6220398.7150000008</v>
          </cell>
          <cell r="FC979">
            <v>2334508.2030000002</v>
          </cell>
          <cell r="FI979" t="str">
            <v>WA</v>
          </cell>
          <cell r="FJ979" t="str">
            <v>Other</v>
          </cell>
          <cell r="FK979" t="str">
            <v>EISAq</v>
          </cell>
          <cell r="FL979">
            <v>86315.924999999988</v>
          </cell>
          <cell r="FS979" t="str">
            <v>WA</v>
          </cell>
          <cell r="FT979" t="str">
            <v>EISAx</v>
          </cell>
          <cell r="FV979">
            <v>1833400.14</v>
          </cell>
          <cell r="GD979" t="str">
            <v>OR</v>
          </cell>
          <cell r="GE979">
            <v>21736805.349999998</v>
          </cell>
          <cell r="GF979">
            <v>8298004.7799999993</v>
          </cell>
          <cell r="GI979">
            <v>1</v>
          </cell>
          <cell r="GJ979">
            <v>3</v>
          </cell>
          <cell r="GK979" t="str">
            <v>OR</v>
          </cell>
          <cell r="GL979">
            <v>8264.9449999999997</v>
          </cell>
          <cell r="GM979" t="str">
            <v>Pre 1980</v>
          </cell>
          <cell r="GN979">
            <v>-1</v>
          </cell>
          <cell r="GQ979">
            <v>42065454.165734991</v>
          </cell>
          <cell r="GR979">
            <v>7482110.0719625</v>
          </cell>
          <cell r="GU979" t="str">
            <v>Natural Gas Other</v>
          </cell>
          <cell r="GX979" t="str">
            <v>None</v>
          </cell>
          <cell r="GY979" t="str">
            <v>OR</v>
          </cell>
          <cell r="GZ979">
            <v>8264.9453125</v>
          </cell>
        </row>
        <row r="980">
          <cell r="AD980" t="str">
            <v>ID</v>
          </cell>
          <cell r="AH980" t="str">
            <v>ID</v>
          </cell>
          <cell r="AI980" t="str">
            <v>1993-2006</v>
          </cell>
          <cell r="AJ980">
            <v>3785.7640000000001</v>
          </cell>
          <cell r="AK980" t="b">
            <v>1</v>
          </cell>
          <cell r="AN980" t="str">
            <v>WA</v>
          </cell>
          <cell r="AO980" t="str">
            <v>Natural Gas Other</v>
          </cell>
          <cell r="AP980" t="str">
            <v>Pre 1980</v>
          </cell>
          <cell r="AQ980" t="str">
            <v>Slab on Grade</v>
          </cell>
          <cell r="AR980">
            <v>686.20396444242294</v>
          </cell>
          <cell r="AU980" t="str">
            <v>No</v>
          </cell>
          <cell r="AV980" t="b">
            <v>0</v>
          </cell>
          <cell r="AX980">
            <v>1218698.2408497431</v>
          </cell>
          <cell r="AY980" t="b">
            <v>0</v>
          </cell>
          <cell r="AZ980">
            <v>652016.59672993701</v>
          </cell>
          <cell r="BA980" t="str">
            <v/>
          </cell>
          <cell r="BB980" t="str">
            <v/>
          </cell>
          <cell r="BC980">
            <v>0.3424656809859396</v>
          </cell>
          <cell r="BU980" t="str">
            <v>OR</v>
          </cell>
          <cell r="BV980" t="str">
            <v>Pre 1980</v>
          </cell>
          <cell r="BW980" t="str">
            <v>Electric Storage - Inside Conditioned Space</v>
          </cell>
          <cell r="BY980">
            <v>1612.692</v>
          </cell>
          <cell r="BZ980" t="str">
            <v>le55</v>
          </cell>
          <cell r="CF980" t="str">
            <v>Unconditioned</v>
          </cell>
          <cell r="CG980">
            <v>3785.7640000000001</v>
          </cell>
          <cell r="CH980" t="str">
            <v>ID</v>
          </cell>
          <cell r="CI980" t="str">
            <v>Side-by-Side w/o TTD Ice</v>
          </cell>
          <cell r="CJ980">
            <v>106001.39200000001</v>
          </cell>
          <cell r="CK980" t="b">
            <v>0</v>
          </cell>
          <cell r="CZ980">
            <v>1192.4649999999999</v>
          </cell>
          <cell r="DA980" t="str">
            <v>ID</v>
          </cell>
          <cell r="DC980" t="str">
            <v>Horizontal Axis</v>
          </cell>
          <cell r="DG980" t="str">
            <v>Electric</v>
          </cell>
          <cell r="DH980">
            <v>1612.692</v>
          </cell>
          <cell r="DI980" t="str">
            <v>OR</v>
          </cell>
          <cell r="DL980" t="str">
            <v>Electric</v>
          </cell>
          <cell r="DM980" t="str">
            <v>Electric</v>
          </cell>
          <cell r="DN980">
            <v>2130.886</v>
          </cell>
          <cell r="DO980" t="str">
            <v>MT</v>
          </cell>
          <cell r="DS980">
            <v>6932.7380000000003</v>
          </cell>
          <cell r="DT980" t="str">
            <v>OR</v>
          </cell>
          <cell r="DU980" t="str">
            <v>lt32</v>
          </cell>
          <cell r="DX980" t="b">
            <v>0</v>
          </cell>
          <cell r="DY980">
            <v>1524.7619999999999</v>
          </cell>
          <cell r="DZ980" t="str">
            <v>WA</v>
          </cell>
          <cell r="EC980" t="str">
            <v>Laptop</v>
          </cell>
          <cell r="ED980">
            <v>4956.4930000000004</v>
          </cell>
          <cell r="EE980" t="str">
            <v>WA</v>
          </cell>
          <cell r="EH980" t="str">
            <v>le20</v>
          </cell>
          <cell r="EI980">
            <v>3785.7640000000001</v>
          </cell>
          <cell r="EJ980" t="str">
            <v>ID</v>
          </cell>
          <cell r="ES980">
            <v>1192.4649999999999</v>
          </cell>
          <cell r="ET980" t="str">
            <v>ID</v>
          </cell>
          <cell r="EZ980" t="str">
            <v>WA</v>
          </cell>
          <cell r="FA980" t="str">
            <v>Exterior</v>
          </cell>
          <cell r="FB980">
            <v>1214340.7850000001</v>
          </cell>
          <cell r="FC980">
            <v>14636523.829000002</v>
          </cell>
          <cell r="FI980" t="str">
            <v>WA</v>
          </cell>
          <cell r="FJ980" t="str">
            <v>Bathroom</v>
          </cell>
          <cell r="FK980" t="str">
            <v>EISAnqnx</v>
          </cell>
          <cell r="FL980">
            <v>395467.38</v>
          </cell>
          <cell r="FS980" t="str">
            <v>WA</v>
          </cell>
          <cell r="FT980" t="str">
            <v>EISAnqnx</v>
          </cell>
          <cell r="FV980">
            <v>3866064.5400000005</v>
          </cell>
          <cell r="GD980" t="str">
            <v>ID</v>
          </cell>
          <cell r="GE980">
            <v>18243596.716000002</v>
          </cell>
          <cell r="GF980">
            <v>9630983.6160000004</v>
          </cell>
          <cell r="GI980">
            <v>1</v>
          </cell>
          <cell r="GJ980">
            <v>3</v>
          </cell>
          <cell r="GK980" t="str">
            <v>ID</v>
          </cell>
          <cell r="GL980">
            <v>3785.7640000000001</v>
          </cell>
          <cell r="GM980" t="str">
            <v>1993-2006</v>
          </cell>
          <cell r="GN980">
            <v>-1</v>
          </cell>
          <cell r="GQ980">
            <v>21698113.937528003</v>
          </cell>
          <cell r="GR980">
            <v>3948116.4891400002</v>
          </cell>
          <cell r="GU980" t="str">
            <v>Natural Gas FAF</v>
          </cell>
          <cell r="GX980" t="str">
            <v>Natural Gas Other</v>
          </cell>
          <cell r="GY980" t="str">
            <v>ID</v>
          </cell>
          <cell r="GZ980">
            <v>1192.46508789063</v>
          </cell>
        </row>
        <row r="981">
          <cell r="AD981" t="str">
            <v>ID</v>
          </cell>
          <cell r="AH981" t="str">
            <v>ID</v>
          </cell>
          <cell r="AI981" t="str">
            <v>1993-2006</v>
          </cell>
          <cell r="AJ981">
            <v>3785.7640000000001</v>
          </cell>
          <cell r="AK981" t="b">
            <v>1</v>
          </cell>
          <cell r="AN981" t="str">
            <v>WA</v>
          </cell>
          <cell r="AO981" t="str">
            <v>Natural Gas Other</v>
          </cell>
          <cell r="AP981" t="str">
            <v>Pre 1980</v>
          </cell>
          <cell r="AQ981" t="str">
            <v>Slab on Grade</v>
          </cell>
          <cell r="AR981">
            <v>686.20396444242294</v>
          </cell>
          <cell r="AU981" t="str">
            <v>No</v>
          </cell>
          <cell r="AV981" t="b">
            <v>0</v>
          </cell>
          <cell r="AX981">
            <v>1218698.2408497431</v>
          </cell>
          <cell r="AY981" t="b">
            <v>0</v>
          </cell>
          <cell r="AZ981">
            <v>652016.59672993701</v>
          </cell>
          <cell r="BA981" t="str">
            <v/>
          </cell>
          <cell r="BB981" t="str">
            <v/>
          </cell>
          <cell r="BC981">
            <v>0.3424656809859396</v>
          </cell>
          <cell r="BU981" t="str">
            <v>WA</v>
          </cell>
          <cell r="BV981" t="str">
            <v>Post 2006</v>
          </cell>
          <cell r="BW981" t="str">
            <v>Electric Storage - Inside Conditioned Space</v>
          </cell>
          <cell r="BY981">
            <v>2079.9929999999999</v>
          </cell>
          <cell r="BZ981" t="str">
            <v>le55</v>
          </cell>
          <cell r="CF981" t="str">
            <v>Conditioned</v>
          </cell>
          <cell r="CG981">
            <v>1192.4649999999999</v>
          </cell>
          <cell r="CH981" t="str">
            <v>ID</v>
          </cell>
          <cell r="CI981" t="str">
            <v>Side-by-Side w/ TTD Ice</v>
          </cell>
          <cell r="CJ981">
            <v>34581.485000000001</v>
          </cell>
          <cell r="CK981" t="b">
            <v>0</v>
          </cell>
          <cell r="CZ981">
            <v>3785.7640000000001</v>
          </cell>
          <cell r="DA981" t="str">
            <v>ID</v>
          </cell>
          <cell r="DC981" t="str">
            <v>Vertical Axis</v>
          </cell>
          <cell r="DG981" t="str">
            <v>Electric</v>
          </cell>
          <cell r="DH981">
            <v>3785.7640000000001</v>
          </cell>
          <cell r="DI981" t="str">
            <v>ID</v>
          </cell>
          <cell r="DL981" t="str">
            <v>Electric</v>
          </cell>
          <cell r="DM981" t="str">
            <v>Electric</v>
          </cell>
          <cell r="DN981">
            <v>1904.288</v>
          </cell>
          <cell r="DO981" t="str">
            <v>WA</v>
          </cell>
          <cell r="DS981">
            <v>6932.7380000000003</v>
          </cell>
          <cell r="DT981" t="str">
            <v>OR</v>
          </cell>
          <cell r="DU981" t="str">
            <v>32to46</v>
          </cell>
          <cell r="DX981" t="b">
            <v>0</v>
          </cell>
          <cell r="DY981">
            <v>1524.7619999999999</v>
          </cell>
          <cell r="DZ981" t="str">
            <v>WA</v>
          </cell>
          <cell r="EC981" t="str">
            <v>Desktop</v>
          </cell>
          <cell r="ED981">
            <v>4956.4930000000004</v>
          </cell>
          <cell r="EE981" t="str">
            <v>WA</v>
          </cell>
          <cell r="EH981" t="str">
            <v>le20</v>
          </cell>
          <cell r="EI981">
            <v>3785.7640000000001</v>
          </cell>
          <cell r="EJ981" t="str">
            <v>ID</v>
          </cell>
          <cell r="ES981">
            <v>12271.31</v>
          </cell>
          <cell r="ET981" t="str">
            <v>WA</v>
          </cell>
          <cell r="EZ981" t="str">
            <v>WA</v>
          </cell>
          <cell r="FA981" t="str">
            <v>Garage</v>
          </cell>
          <cell r="FB981">
            <v>2081727.06</v>
          </cell>
          <cell r="FC981">
            <v>2071814.0740000003</v>
          </cell>
          <cell r="FI981" t="str">
            <v>WA</v>
          </cell>
          <cell r="FJ981" t="str">
            <v>Bathroom</v>
          </cell>
          <cell r="FK981" t="str">
            <v>EISAq</v>
          </cell>
          <cell r="FL981">
            <v>67375.923999999999</v>
          </cell>
          <cell r="FS981" t="str">
            <v>WA</v>
          </cell>
          <cell r="FT981" t="str">
            <v>EISAx</v>
          </cell>
          <cell r="FV981">
            <v>2602158.8250000002</v>
          </cell>
          <cell r="GD981" t="str">
            <v>ID</v>
          </cell>
          <cell r="GE981">
            <v>6617515.4720000001</v>
          </cell>
          <cell r="GF981">
            <v>4664061.2480000006</v>
          </cell>
          <cell r="GI981">
            <v>1</v>
          </cell>
          <cell r="GJ981">
            <v>3</v>
          </cell>
          <cell r="GK981" t="str">
            <v>ID</v>
          </cell>
          <cell r="GL981">
            <v>3785.7640000000001</v>
          </cell>
          <cell r="GM981" t="str">
            <v>1993-2006</v>
          </cell>
          <cell r="GN981">
            <v>0</v>
          </cell>
          <cell r="GQ981">
            <v>21698113.937528003</v>
          </cell>
          <cell r="GR981">
            <v>3948116.4891400002</v>
          </cell>
          <cell r="GU981" t="str">
            <v>Natural Gas FAF</v>
          </cell>
          <cell r="GX981" t="str">
            <v>Wood</v>
          </cell>
          <cell r="GY981" t="str">
            <v>ID</v>
          </cell>
          <cell r="GZ981">
            <v>1192.46508789063</v>
          </cell>
        </row>
        <row r="982">
          <cell r="AD982" t="str">
            <v>ID</v>
          </cell>
          <cell r="AH982" t="str">
            <v>ID</v>
          </cell>
          <cell r="AI982" t="str">
            <v>1993-2006</v>
          </cell>
          <cell r="AJ982">
            <v>1192.4649999999999</v>
          </cell>
          <cell r="AK982" t="b">
            <v>1</v>
          </cell>
          <cell r="AN982" t="str">
            <v>WA</v>
          </cell>
          <cell r="AO982" t="str">
            <v>Natural Gas Other</v>
          </cell>
          <cell r="AP982" t="str">
            <v>Pre 1980</v>
          </cell>
          <cell r="AQ982" t="str">
            <v>Crawlspace</v>
          </cell>
          <cell r="AR982">
            <v>1317.5116117294499</v>
          </cell>
          <cell r="AU982" t="str">
            <v>No</v>
          </cell>
          <cell r="AV982" t="b">
            <v>0</v>
          </cell>
          <cell r="AX982">
            <v>2339900.6224315031</v>
          </cell>
          <cell r="AY982" t="b">
            <v>0</v>
          </cell>
          <cell r="AZ982">
            <v>1251871.865721477</v>
          </cell>
          <cell r="BA982" t="str">
            <v/>
          </cell>
          <cell r="BB982" t="str">
            <v/>
          </cell>
          <cell r="BC982">
            <v>0.65753410749300301</v>
          </cell>
          <cell r="BU982" t="str">
            <v>WA</v>
          </cell>
          <cell r="BV982" t="str">
            <v>1993-2006</v>
          </cell>
          <cell r="BW982" t="str">
            <v>Gas Storage Outside Conditioned Space</v>
          </cell>
          <cell r="BY982">
            <v>2079.9929999999999</v>
          </cell>
          <cell r="BZ982" t="str">
            <v>le55</v>
          </cell>
          <cell r="CF982" t="str">
            <v>Conditioned</v>
          </cell>
          <cell r="CG982">
            <v>2130.886</v>
          </cell>
          <cell r="CH982" t="str">
            <v>MT</v>
          </cell>
          <cell r="CI982" t="str">
            <v>Top-Freezer w/o TTD Ice</v>
          </cell>
          <cell r="CJ982">
            <v>27701.518</v>
          </cell>
          <cell r="CK982" t="b">
            <v>0</v>
          </cell>
          <cell r="CZ982">
            <v>1612.692</v>
          </cell>
          <cell r="DA982" t="str">
            <v>OR</v>
          </cell>
          <cell r="DC982" t="str">
            <v>Vertical Axis</v>
          </cell>
          <cell r="DG982" t="str">
            <v>Electric</v>
          </cell>
          <cell r="DH982">
            <v>2079.9929999999999</v>
          </cell>
          <cell r="DI982" t="str">
            <v>WA</v>
          </cell>
          <cell r="DL982" t="str">
            <v>Electric</v>
          </cell>
          <cell r="DM982" t="str">
            <v>Electric</v>
          </cell>
          <cell r="DN982">
            <v>1192.4649999999999</v>
          </cell>
          <cell r="DO982" t="str">
            <v>ID</v>
          </cell>
          <cell r="DS982">
            <v>6932.7380000000003</v>
          </cell>
          <cell r="DT982" t="str">
            <v>OR</v>
          </cell>
          <cell r="DU982" t="str">
            <v>lt32</v>
          </cell>
          <cell r="DX982" t="b">
            <v>0</v>
          </cell>
          <cell r="DY982">
            <v>4956.4930000000004</v>
          </cell>
          <cell r="DZ982" t="str">
            <v>WA</v>
          </cell>
          <cell r="EC982" t="str">
            <v>Desktop</v>
          </cell>
          <cell r="ED982">
            <v>1524.7619999999999</v>
          </cell>
          <cell r="EE982" t="str">
            <v>WA</v>
          </cell>
          <cell r="EH982" t="str">
            <v>le20</v>
          </cell>
          <cell r="EI982">
            <v>3785.7640000000001</v>
          </cell>
          <cell r="EJ982" t="str">
            <v>ID</v>
          </cell>
          <cell r="ES982">
            <v>2079.9929999999999</v>
          </cell>
          <cell r="ET982" t="str">
            <v>WA</v>
          </cell>
          <cell r="EZ982" t="str">
            <v>WA</v>
          </cell>
          <cell r="FA982" t="str">
            <v>Kitchen</v>
          </cell>
          <cell r="FB982">
            <v>9293424.375</v>
          </cell>
          <cell r="FC982">
            <v>1244079.743</v>
          </cell>
          <cell r="FI982" t="str">
            <v>WA</v>
          </cell>
          <cell r="FJ982" t="str">
            <v>Bedrooms</v>
          </cell>
          <cell r="FK982" t="str">
            <v>EISAnqnx</v>
          </cell>
          <cell r="FL982">
            <v>556583.72</v>
          </cell>
          <cell r="FS982" t="str">
            <v>WA</v>
          </cell>
          <cell r="FT982" t="str">
            <v>EISAnqnx</v>
          </cell>
          <cell r="FV982">
            <v>1181690.55</v>
          </cell>
          <cell r="GD982" t="str">
            <v>ID</v>
          </cell>
          <cell r="GE982">
            <v>5505610.9049999993</v>
          </cell>
          <cell r="GF982">
            <v>3663252.4799999995</v>
          </cell>
          <cell r="GI982">
            <v>2</v>
          </cell>
          <cell r="GJ982">
            <v>2</v>
          </cell>
          <cell r="GK982" t="str">
            <v>ID</v>
          </cell>
          <cell r="GL982">
            <v>1192.4649999999999</v>
          </cell>
          <cell r="GM982" t="str">
            <v>1993-2006</v>
          </cell>
          <cell r="GN982">
            <v>-1</v>
          </cell>
          <cell r="GQ982">
            <v>8532965.9217050001</v>
          </cell>
          <cell r="GR982">
            <v>735443.84526249988</v>
          </cell>
          <cell r="GU982" t="str">
            <v>Electric FAF</v>
          </cell>
          <cell r="GX982" t="str">
            <v>None</v>
          </cell>
          <cell r="GY982" t="str">
            <v>OR</v>
          </cell>
          <cell r="GZ982">
            <v>8264.9453125</v>
          </cell>
        </row>
        <row r="983">
          <cell r="AD983" t="str">
            <v>ID</v>
          </cell>
          <cell r="AH983" t="str">
            <v>ID</v>
          </cell>
          <cell r="AI983" t="str">
            <v>Pre 1980</v>
          </cell>
          <cell r="AJ983">
            <v>1192.4649999999999</v>
          </cell>
          <cell r="AK983" t="b">
            <v>1</v>
          </cell>
          <cell r="AN983" t="str">
            <v>WA</v>
          </cell>
          <cell r="AO983" t="str">
            <v>Baseboard/Wall/Radiant</v>
          </cell>
          <cell r="AP983" t="str">
            <v>Post 2006</v>
          </cell>
          <cell r="AQ983" t="str">
            <v>Crawlspace</v>
          </cell>
          <cell r="AR983">
            <v>4956.49267578125</v>
          </cell>
          <cell r="AU983" t="str">
            <v>No</v>
          </cell>
          <cell r="AV983" t="b">
            <v>0</v>
          </cell>
          <cell r="AX983">
            <v>11697322.71484375</v>
          </cell>
          <cell r="AY983" t="b">
            <v>0</v>
          </cell>
          <cell r="AZ983">
            <v>1731529.8990149414</v>
          </cell>
          <cell r="BA983" t="str">
            <v/>
          </cell>
          <cell r="BB983" t="str">
            <v/>
          </cell>
          <cell r="BC983">
            <v>0.99999993458706582</v>
          </cell>
          <cell r="BU983" t="str">
            <v>ID</v>
          </cell>
          <cell r="BV983" t="str">
            <v>Pre 1980</v>
          </cell>
          <cell r="BW983" t="str">
            <v>Gas Storage Inside Conditioned Space</v>
          </cell>
          <cell r="BY983">
            <v>3785.7640000000001</v>
          </cell>
          <cell r="BZ983" t="str">
            <v>le55</v>
          </cell>
          <cell r="CF983" t="str">
            <v>Conditioned</v>
          </cell>
          <cell r="CG983">
            <v>3785.7640000000001</v>
          </cell>
          <cell r="CH983" t="str">
            <v>ID</v>
          </cell>
          <cell r="CI983" t="str">
            <v>Bottom-Freezer (Including French Door) w/ TTD Ice</v>
          </cell>
          <cell r="CJ983">
            <v>98429.864000000001</v>
          </cell>
          <cell r="CK983" t="b">
            <v>0</v>
          </cell>
          <cell r="CZ983">
            <v>3785.7640000000001</v>
          </cell>
          <cell r="DA983" t="str">
            <v>ID</v>
          </cell>
          <cell r="DC983" t="str">
            <v>Horizontal Axis</v>
          </cell>
          <cell r="DG983" t="str">
            <v>Gas</v>
          </cell>
          <cell r="DH983">
            <v>1192.4649999999999</v>
          </cell>
          <cell r="DI983" t="str">
            <v>ID</v>
          </cell>
          <cell r="DL983" t="str">
            <v>Electric</v>
          </cell>
          <cell r="DM983" t="str">
            <v>Electric</v>
          </cell>
          <cell r="DN983">
            <v>2079.9929999999999</v>
          </cell>
          <cell r="DO983" t="str">
            <v>WA</v>
          </cell>
          <cell r="DS983">
            <v>6932.7380000000003</v>
          </cell>
          <cell r="DT983" t="str">
            <v>OR</v>
          </cell>
          <cell r="DU983" t="str">
            <v>lt32</v>
          </cell>
          <cell r="DX983" t="b">
            <v>0</v>
          </cell>
          <cell r="DY983">
            <v>4956.4930000000004</v>
          </cell>
          <cell r="DZ983" t="str">
            <v>WA</v>
          </cell>
          <cell r="EC983" t="str">
            <v>Laptop</v>
          </cell>
          <cell r="ED983">
            <v>2003.7159999999999</v>
          </cell>
          <cell r="EE983" t="str">
            <v>WA</v>
          </cell>
          <cell r="EH983" t="str">
            <v>le20</v>
          </cell>
          <cell r="EI983">
            <v>3785.7640000000001</v>
          </cell>
          <cell r="EJ983" t="str">
            <v>ID</v>
          </cell>
          <cell r="ES983">
            <v>2130.886</v>
          </cell>
          <cell r="ET983" t="str">
            <v>MT</v>
          </cell>
          <cell r="EZ983" t="str">
            <v>WA</v>
          </cell>
          <cell r="FA983" t="str">
            <v>Living Room/Family Room</v>
          </cell>
          <cell r="FB983">
            <v>13308183.705000002</v>
          </cell>
          <cell r="FC983">
            <v>4659103.42</v>
          </cell>
          <cell r="FI983" t="str">
            <v>WA</v>
          </cell>
          <cell r="FJ983" t="str">
            <v>Bedrooms</v>
          </cell>
          <cell r="FK983" t="str">
            <v>EISAq</v>
          </cell>
          <cell r="FL983">
            <v>101063.886</v>
          </cell>
          <cell r="FS983" t="str">
            <v>WA</v>
          </cell>
          <cell r="FT983" t="str">
            <v>EISAq</v>
          </cell>
          <cell r="FV983">
            <v>490973.364</v>
          </cell>
          <cell r="GD983" t="str">
            <v>ID</v>
          </cell>
          <cell r="GE983">
            <v>2223947.2249999996</v>
          </cell>
          <cell r="GF983">
            <v>2129742.4899999998</v>
          </cell>
          <cell r="GI983">
            <v>2</v>
          </cell>
          <cell r="GJ983">
            <v>1</v>
          </cell>
          <cell r="GK983" t="str">
            <v>ID</v>
          </cell>
          <cell r="GL983">
            <v>1192.4649999999999</v>
          </cell>
          <cell r="GM983" t="str">
            <v>Pre 1980</v>
          </cell>
          <cell r="GN983">
            <v>0</v>
          </cell>
          <cell r="GQ983">
            <v>6789791.9655449986</v>
          </cell>
          <cell r="GR983">
            <v>1299321.7886499998</v>
          </cell>
          <cell r="GU983" t="str">
            <v>Natural Gas Other</v>
          </cell>
          <cell r="GX983" t="str">
            <v>None</v>
          </cell>
          <cell r="GY983" t="str">
            <v>MT</v>
          </cell>
          <cell r="GZ983">
            <v>2130.88647460938</v>
          </cell>
        </row>
        <row r="984">
          <cell r="AD984" t="str">
            <v>WA</v>
          </cell>
          <cell r="AH984" t="str">
            <v>WA</v>
          </cell>
          <cell r="AI984" t="str">
            <v>Pre 1980</v>
          </cell>
          <cell r="AJ984">
            <v>1904.288</v>
          </cell>
          <cell r="AK984" t="b">
            <v>1</v>
          </cell>
          <cell r="AN984" t="str">
            <v>WA</v>
          </cell>
          <cell r="AO984" t="str">
            <v>Wood</v>
          </cell>
          <cell r="AP984" t="str">
            <v>Post 2006</v>
          </cell>
          <cell r="AQ984" t="str">
            <v>Crawlspace</v>
          </cell>
          <cell r="AR984">
            <v>4956.49267578125</v>
          </cell>
          <cell r="AU984" t="str">
            <v>No</v>
          </cell>
          <cell r="AV984" t="b">
            <v>1</v>
          </cell>
          <cell r="AX984">
            <v>11697322.71484375</v>
          </cell>
          <cell r="AY984" t="b">
            <v>0</v>
          </cell>
          <cell r="AZ984">
            <v>1731529.8990149414</v>
          </cell>
          <cell r="BA984">
            <v>1</v>
          </cell>
          <cell r="BB984">
            <v>4956.49267578125</v>
          </cell>
          <cell r="BC984">
            <v>0.99999993458706582</v>
          </cell>
          <cell r="BU984" t="str">
            <v>MT</v>
          </cell>
          <cell r="BV984" t="str">
            <v>Post 2006</v>
          </cell>
          <cell r="BW984" t="str">
            <v>Solar/Other</v>
          </cell>
          <cell r="BY984">
            <v>1144.6790000000001</v>
          </cell>
          <cell r="BZ984" t="str">
            <v>le55</v>
          </cell>
          <cell r="CF984" t="str">
            <v>Unconditioned</v>
          </cell>
          <cell r="CG984">
            <v>3785.7640000000001</v>
          </cell>
          <cell r="CH984" t="str">
            <v>ID</v>
          </cell>
          <cell r="CI984" t="str">
            <v>Top-Freezer w/o TTD Ice</v>
          </cell>
          <cell r="CJ984">
            <v>94644.1</v>
          </cell>
          <cell r="CK984" t="b">
            <v>0</v>
          </cell>
          <cell r="CZ984">
            <v>1192.4649999999999</v>
          </cell>
          <cell r="DA984" t="str">
            <v>ID</v>
          </cell>
          <cell r="DC984" t="str">
            <v>Horizontal Axis</v>
          </cell>
          <cell r="DG984" t="str">
            <v>Electric</v>
          </cell>
          <cell r="DH984">
            <v>3785.7640000000001</v>
          </cell>
          <cell r="DI984" t="str">
            <v>ID</v>
          </cell>
          <cell r="DL984" t="str">
            <v>Electric</v>
          </cell>
          <cell r="DM984" t="str">
            <v>Electric</v>
          </cell>
          <cell r="DN984">
            <v>1192.4649999999999</v>
          </cell>
          <cell r="DO984" t="str">
            <v>ID</v>
          </cell>
          <cell r="DS984">
            <v>6932.7380000000003</v>
          </cell>
          <cell r="DT984" t="str">
            <v>OR</v>
          </cell>
          <cell r="DU984" t="str">
            <v>lt32</v>
          </cell>
          <cell r="DX984" t="b">
            <v>1</v>
          </cell>
          <cell r="DY984">
            <v>1524.7619999999999</v>
          </cell>
          <cell r="DZ984" t="str">
            <v>WA</v>
          </cell>
          <cell r="EC984" t="str">
            <v>Laptop</v>
          </cell>
          <cell r="ED984">
            <v>2003.7159999999999</v>
          </cell>
          <cell r="EE984" t="str">
            <v>WA</v>
          </cell>
          <cell r="EH984" t="str">
            <v>le20</v>
          </cell>
          <cell r="EI984">
            <v>1612.692</v>
          </cell>
          <cell r="EJ984" t="str">
            <v>OR</v>
          </cell>
          <cell r="ES984">
            <v>1144.6790000000001</v>
          </cell>
          <cell r="ET984" t="str">
            <v>MT</v>
          </cell>
          <cell r="EZ984" t="str">
            <v>WA</v>
          </cell>
          <cell r="FA984" t="str">
            <v>Other</v>
          </cell>
          <cell r="FB984">
            <v>9838638.6050000004</v>
          </cell>
          <cell r="FC984">
            <v>3548848.9880000004</v>
          </cell>
          <cell r="FI984" t="str">
            <v>WA</v>
          </cell>
          <cell r="FJ984" t="str">
            <v>Exterior</v>
          </cell>
          <cell r="FK984" t="str">
            <v>EISAnqnx</v>
          </cell>
          <cell r="FL984">
            <v>329556.14999999997</v>
          </cell>
          <cell r="FS984" t="str">
            <v>WA</v>
          </cell>
          <cell r="FT984" t="str">
            <v>EISAx</v>
          </cell>
          <cell r="FV984">
            <v>1105452.45</v>
          </cell>
          <cell r="GD984" t="str">
            <v>WA</v>
          </cell>
          <cell r="GE984">
            <v>1336810.176</v>
          </cell>
          <cell r="GF984">
            <v>2852623.4240000001</v>
          </cell>
          <cell r="GI984">
            <v>1</v>
          </cell>
          <cell r="GJ984">
            <v>3</v>
          </cell>
          <cell r="GK984" t="str">
            <v>WA</v>
          </cell>
          <cell r="GL984">
            <v>1904.288</v>
          </cell>
          <cell r="GM984" t="str">
            <v>Pre 1980</v>
          </cell>
          <cell r="GN984">
            <v>0</v>
          </cell>
          <cell r="GQ984">
            <v>11185448.748736</v>
          </cell>
          <cell r="GR984">
            <v>2427085.5146560003</v>
          </cell>
          <cell r="GU984" t="str">
            <v>Natural Gas FAF</v>
          </cell>
          <cell r="GX984" t="str">
            <v>None</v>
          </cell>
          <cell r="GY984" t="str">
            <v>MT</v>
          </cell>
          <cell r="GZ984">
            <v>2130.88647460938</v>
          </cell>
        </row>
        <row r="985">
          <cell r="AD985" t="str">
            <v>WA</v>
          </cell>
          <cell r="AH985" t="str">
            <v>WA</v>
          </cell>
          <cell r="AI985" t="str">
            <v>1993-2006</v>
          </cell>
          <cell r="AJ985">
            <v>2079.9929999999999</v>
          </cell>
          <cell r="AK985" t="b">
            <v>1</v>
          </cell>
          <cell r="AN985" t="str">
            <v>WA</v>
          </cell>
          <cell r="AO985" t="str">
            <v>Baseboard/Wall/Radiant</v>
          </cell>
          <cell r="AP985" t="str">
            <v>Pre 1980</v>
          </cell>
          <cell r="AQ985" t="str">
            <v>Crawlspace</v>
          </cell>
          <cell r="AR985">
            <v>4147.6926157165299</v>
          </cell>
          <cell r="AU985" t="str">
            <v>No</v>
          </cell>
          <cell r="AV985" t="b">
            <v>0</v>
          </cell>
          <cell r="AX985">
            <v>4794732.6637683082</v>
          </cell>
          <cell r="AY985" t="b">
            <v>0</v>
          </cell>
          <cell r="AZ985">
            <v>2500618.57709054</v>
          </cell>
          <cell r="BA985" t="str">
            <v/>
          </cell>
          <cell r="BB985" t="str">
            <v/>
          </cell>
          <cell r="BC985">
            <v>0.83682002894315188</v>
          </cell>
          <cell r="BU985" t="str">
            <v>MT</v>
          </cell>
          <cell r="BV985" t="str">
            <v>Pre 1980</v>
          </cell>
          <cell r="BW985" t="str">
            <v>Gas Storage Inside Conditioned Space</v>
          </cell>
          <cell r="BY985">
            <v>2130.886</v>
          </cell>
          <cell r="BZ985" t="str">
            <v>le55</v>
          </cell>
          <cell r="CF985" t="str">
            <v>Conditioned</v>
          </cell>
          <cell r="CG985">
            <v>1144.6790000000001</v>
          </cell>
          <cell r="CH985" t="str">
            <v>MT</v>
          </cell>
          <cell r="CI985" t="str">
            <v>Bottom-Freezer (Including French Door) w/o TTD Ice</v>
          </cell>
          <cell r="CJ985">
            <v>29761.654000000002</v>
          </cell>
          <cell r="CK985" t="b">
            <v>0</v>
          </cell>
          <cell r="CZ985">
            <v>1925.059</v>
          </cell>
          <cell r="DA985" t="str">
            <v>OR</v>
          </cell>
          <cell r="DC985" t="str">
            <v>Vertical Axis</v>
          </cell>
          <cell r="DG985" t="str">
            <v>Electric</v>
          </cell>
          <cell r="DH985">
            <v>1612.692</v>
          </cell>
          <cell r="DI985" t="str">
            <v>OR</v>
          </cell>
          <cell r="DL985" t="str">
            <v>Electric</v>
          </cell>
          <cell r="DM985" t="str">
            <v>Electric</v>
          </cell>
          <cell r="DN985">
            <v>1904.288</v>
          </cell>
          <cell r="DO985" t="str">
            <v>WA</v>
          </cell>
          <cell r="DS985">
            <v>6932.7380000000003</v>
          </cell>
          <cell r="DT985" t="str">
            <v>OR</v>
          </cell>
          <cell r="DU985" t="str">
            <v>lt32</v>
          </cell>
          <cell r="DX985" t="b">
            <v>0</v>
          </cell>
          <cell r="DY985">
            <v>4956.4930000000004</v>
          </cell>
          <cell r="DZ985" t="str">
            <v>WA</v>
          </cell>
          <cell r="EC985" t="str">
            <v>Desktop</v>
          </cell>
          <cell r="ED985">
            <v>2003.7159999999999</v>
          </cell>
          <cell r="EE985" t="str">
            <v>WA</v>
          </cell>
          <cell r="EH985" t="str">
            <v>le20</v>
          </cell>
          <cell r="EI985">
            <v>1612.692</v>
          </cell>
          <cell r="EJ985" t="str">
            <v>OR</v>
          </cell>
          <cell r="ES985">
            <v>3785.7640000000001</v>
          </cell>
          <cell r="ET985" t="str">
            <v>ID</v>
          </cell>
          <cell r="EZ985" t="str">
            <v>WA</v>
          </cell>
          <cell r="FA985" t="str">
            <v>Bathroom</v>
          </cell>
          <cell r="FB985">
            <v>146271.26799999998</v>
          </cell>
          <cell r="FC985">
            <v>116215.52799999999</v>
          </cell>
          <cell r="FI985" t="str">
            <v>WA</v>
          </cell>
          <cell r="FJ985" t="str">
            <v>Exterior</v>
          </cell>
          <cell r="FK985" t="str">
            <v>EISAx</v>
          </cell>
          <cell r="FL985">
            <v>439408.2</v>
          </cell>
          <cell r="FS985" t="str">
            <v>OR</v>
          </cell>
          <cell r="FT985" t="str">
            <v>EISAnqnx</v>
          </cell>
          <cell r="FV985">
            <v>11439017.700000001</v>
          </cell>
          <cell r="GD985" t="str">
            <v>WA</v>
          </cell>
          <cell r="GE985">
            <v>9305888.682</v>
          </cell>
          <cell r="GF985">
            <v>4045586.3849999998</v>
          </cell>
          <cell r="GI985">
            <v>1</v>
          </cell>
          <cell r="GJ985">
            <v>1</v>
          </cell>
          <cell r="GK985" t="str">
            <v>WA</v>
          </cell>
          <cell r="GL985">
            <v>2079.9929999999999</v>
          </cell>
          <cell r="GM985" t="str">
            <v>1993-2006</v>
          </cell>
          <cell r="GN985">
            <v>-1</v>
          </cell>
          <cell r="GQ985">
            <v>10474480.749225</v>
          </cell>
          <cell r="GR985">
            <v>216080.072805</v>
          </cell>
          <cell r="GU985" t="str">
            <v>Natural Gas FAF</v>
          </cell>
          <cell r="GX985" t="str">
            <v>None</v>
          </cell>
          <cell r="GY985" t="str">
            <v>OR</v>
          </cell>
          <cell r="GZ985">
            <v>1612.69177246094</v>
          </cell>
        </row>
        <row r="986">
          <cell r="AD986" t="str">
            <v>MT</v>
          </cell>
          <cell r="AH986" t="str">
            <v>MT</v>
          </cell>
          <cell r="AI986" t="str">
            <v>Pre 1980</v>
          </cell>
          <cell r="AJ986">
            <v>2130.886</v>
          </cell>
          <cell r="AK986" t="b">
            <v>1</v>
          </cell>
          <cell r="AN986" t="str">
            <v>WA</v>
          </cell>
          <cell r="AO986" t="str">
            <v>Baseboard/Wall/Radiant</v>
          </cell>
          <cell r="AP986" t="str">
            <v>Pre 1980</v>
          </cell>
          <cell r="AQ986" t="str">
            <v>Slab on Grade</v>
          </cell>
          <cell r="AR986">
            <v>808.80006006472297</v>
          </cell>
          <cell r="AU986" t="str">
            <v>No</v>
          </cell>
          <cell r="AV986" t="b">
            <v>0</v>
          </cell>
          <cell r="AX986">
            <v>934972.86943481979</v>
          </cell>
          <cell r="AY986" t="b">
            <v>0</v>
          </cell>
          <cell r="AZ986">
            <v>487620.62253265514</v>
          </cell>
          <cell r="BA986" t="str">
            <v/>
          </cell>
          <cell r="BB986" t="str">
            <v/>
          </cell>
          <cell r="BC986">
            <v>0.16317990564391455</v>
          </cell>
          <cell r="BU986" t="str">
            <v>WA</v>
          </cell>
          <cell r="BV986" t="str">
            <v>Pre 1980</v>
          </cell>
          <cell r="BW986" t="str">
            <v>Electric Storage - Outside Conditioned Space - Unbuffered</v>
          </cell>
          <cell r="BY986">
            <v>1904.288</v>
          </cell>
          <cell r="BZ986" t="str">
            <v>le55</v>
          </cell>
          <cell r="CF986" t="str">
            <v>Conditioned</v>
          </cell>
          <cell r="CG986">
            <v>2079.9929999999999</v>
          </cell>
          <cell r="CH986" t="str">
            <v>WA</v>
          </cell>
          <cell r="CI986" t="str">
            <v>Top-Freezer w/o TTD Ice</v>
          </cell>
          <cell r="CJ986">
            <v>45759.845999999998</v>
          </cell>
          <cell r="CK986" t="b">
            <v>0</v>
          </cell>
          <cell r="CZ986">
            <v>1904.288</v>
          </cell>
          <cell r="DA986" t="str">
            <v>WA</v>
          </cell>
          <cell r="DC986" t="str">
            <v>Horizontal Axis</v>
          </cell>
          <cell r="DG986" t="str">
            <v>Electric</v>
          </cell>
          <cell r="DH986">
            <v>3785.7640000000001</v>
          </cell>
          <cell r="DI986" t="str">
            <v>ID</v>
          </cell>
          <cell r="DL986" t="str">
            <v>Electric</v>
          </cell>
          <cell r="DM986" t="str">
            <v>Electric</v>
          </cell>
          <cell r="DN986">
            <v>2130.886</v>
          </cell>
          <cell r="DO986" t="str">
            <v>MT</v>
          </cell>
          <cell r="DS986">
            <v>1464.694</v>
          </cell>
          <cell r="DT986" t="str">
            <v>WA</v>
          </cell>
          <cell r="DU986" t="str">
            <v>lt32</v>
          </cell>
          <cell r="DX986" t="b">
            <v>0</v>
          </cell>
          <cell r="DY986">
            <v>6932.7380000000003</v>
          </cell>
          <cell r="DZ986" t="str">
            <v>OR</v>
          </cell>
          <cell r="EC986" t="str">
            <v>Desktop</v>
          </cell>
          <cell r="ED986">
            <v>4956.4930000000004</v>
          </cell>
          <cell r="EE986" t="str">
            <v>WA</v>
          </cell>
          <cell r="EH986" t="str">
            <v>le20</v>
          </cell>
          <cell r="EI986">
            <v>1612.692</v>
          </cell>
          <cell r="EJ986" t="str">
            <v>OR</v>
          </cell>
          <cell r="ES986">
            <v>2130.886</v>
          </cell>
          <cell r="ET986" t="str">
            <v>MT</v>
          </cell>
          <cell r="EZ986" t="str">
            <v>WA</v>
          </cell>
          <cell r="FA986" t="str">
            <v>Bedrooms</v>
          </cell>
          <cell r="FB986">
            <v>220408.75999999998</v>
          </cell>
          <cell r="FC986">
            <v>621151.96</v>
          </cell>
          <cell r="FI986" t="str">
            <v>WA</v>
          </cell>
          <cell r="FJ986" t="str">
            <v>Garage</v>
          </cell>
          <cell r="FK986" t="str">
            <v>EISAq</v>
          </cell>
          <cell r="FL986">
            <v>597595.152</v>
          </cell>
          <cell r="FS986" t="str">
            <v>OR</v>
          </cell>
          <cell r="FT986" t="str">
            <v>EISAq</v>
          </cell>
          <cell r="FV986">
            <v>3528763.642</v>
          </cell>
          <cell r="GD986" t="str">
            <v>MT</v>
          </cell>
          <cell r="GE986">
            <v>8557638.175999999</v>
          </cell>
          <cell r="GF986">
            <v>6622793.6880000001</v>
          </cell>
          <cell r="GI986">
            <v>3</v>
          </cell>
          <cell r="GJ986">
            <v>1</v>
          </cell>
          <cell r="GK986" t="str">
            <v>MT</v>
          </cell>
          <cell r="GL986">
            <v>2130.886</v>
          </cell>
          <cell r="GM986" t="str">
            <v>Pre 1980</v>
          </cell>
          <cell r="GN986">
            <v>0</v>
          </cell>
          <cell r="GQ986">
            <v>18386984.855028</v>
          </cell>
          <cell r="GR986">
            <v>1376328.6129699999</v>
          </cell>
          <cell r="GU986" t="str">
            <v>Other</v>
          </cell>
          <cell r="GX986" t="str">
            <v>Wood</v>
          </cell>
          <cell r="GY986" t="str">
            <v>OR</v>
          </cell>
          <cell r="GZ986">
            <v>1612.69177246094</v>
          </cell>
        </row>
        <row r="987">
          <cell r="AD987" t="str">
            <v>OR</v>
          </cell>
          <cell r="AH987" t="str">
            <v>OR</v>
          </cell>
          <cell r="AI987" t="str">
            <v>1980-1992</v>
          </cell>
          <cell r="AJ987">
            <v>1612.692</v>
          </cell>
          <cell r="AK987" t="b">
            <v>1</v>
          </cell>
          <cell r="AN987" t="str">
            <v>WA</v>
          </cell>
          <cell r="AO987" t="str">
            <v>Propane/LP</v>
          </cell>
          <cell r="AP987" t="str">
            <v>Pre 1980</v>
          </cell>
          <cell r="AQ987" t="str">
            <v>Crawlspace</v>
          </cell>
          <cell r="AR987">
            <v>4147.6926157165299</v>
          </cell>
          <cell r="AU987" t="str">
            <v>No</v>
          </cell>
          <cell r="AV987" t="b">
            <v>1</v>
          </cell>
          <cell r="AX987">
            <v>4794732.6637683082</v>
          </cell>
          <cell r="AY987" t="b">
            <v>0</v>
          </cell>
          <cell r="AZ987">
            <v>2500618.57709054</v>
          </cell>
          <cell r="BA987">
            <v>0.83682008368200844</v>
          </cell>
          <cell r="BB987">
            <v>4147.6926157165299</v>
          </cell>
          <cell r="BC987">
            <v>0.83682002894315188</v>
          </cell>
          <cell r="BU987" t="str">
            <v>ID</v>
          </cell>
          <cell r="BV987" t="str">
            <v>Pre 1980</v>
          </cell>
          <cell r="BW987" t="str">
            <v>Gas Storage Inside Conditioned Space</v>
          </cell>
          <cell r="BY987">
            <v>1192.4649999999999</v>
          </cell>
          <cell r="BZ987" t="str">
            <v>le55</v>
          </cell>
          <cell r="CF987" t="str">
            <v>Conditioned</v>
          </cell>
          <cell r="CG987">
            <v>1192.4649999999999</v>
          </cell>
          <cell r="CH987" t="str">
            <v>ID</v>
          </cell>
          <cell r="CI987" t="str">
            <v>Side-by-Side w/ TTD Ice</v>
          </cell>
          <cell r="CJ987">
            <v>26234.23</v>
          </cell>
          <cell r="CK987" t="b">
            <v>0</v>
          </cell>
          <cell r="CZ987">
            <v>1612.692</v>
          </cell>
          <cell r="DA987" t="str">
            <v>OR</v>
          </cell>
          <cell r="DC987" t="str">
            <v>Vertical Axis</v>
          </cell>
          <cell r="DG987" t="str">
            <v>Electric</v>
          </cell>
          <cell r="DH987">
            <v>1192.4649999999999</v>
          </cell>
          <cell r="DI987" t="str">
            <v>ID</v>
          </cell>
          <cell r="DL987" t="str">
            <v>Propane</v>
          </cell>
          <cell r="DM987" t="str">
            <v>Propane</v>
          </cell>
          <cell r="DN987">
            <v>3785.7640000000001</v>
          </cell>
          <cell r="DO987" t="str">
            <v>ID</v>
          </cell>
          <cell r="DS987">
            <v>1464.694</v>
          </cell>
          <cell r="DT987" t="str">
            <v>WA</v>
          </cell>
          <cell r="DU987" t="str">
            <v>32to46</v>
          </cell>
          <cell r="DX987" t="b">
            <v>1</v>
          </cell>
          <cell r="DY987">
            <v>6932.7380000000003</v>
          </cell>
          <cell r="DZ987" t="str">
            <v>OR</v>
          </cell>
          <cell r="EC987" t="str">
            <v>Laptop</v>
          </cell>
          <cell r="ED987">
            <v>4956.4930000000004</v>
          </cell>
          <cell r="EE987" t="str">
            <v>WA</v>
          </cell>
          <cell r="EH987" t="str">
            <v>le20</v>
          </cell>
          <cell r="EI987">
            <v>1612.692</v>
          </cell>
          <cell r="EJ987" t="str">
            <v>OR</v>
          </cell>
          <cell r="ES987">
            <v>1612.692</v>
          </cell>
          <cell r="ET987" t="str">
            <v>OR</v>
          </cell>
          <cell r="EZ987" t="str">
            <v>WA</v>
          </cell>
          <cell r="FA987" t="str">
            <v>Exterior</v>
          </cell>
          <cell r="FB987">
            <v>340631.72</v>
          </cell>
          <cell r="FC987">
            <v>4372108.3119999999</v>
          </cell>
          <cell r="FI987" t="str">
            <v>WA</v>
          </cell>
          <cell r="FJ987" t="str">
            <v>Kitchen</v>
          </cell>
          <cell r="FK987" t="str">
            <v>EISAnqnx</v>
          </cell>
          <cell r="FL987">
            <v>439408.2</v>
          </cell>
          <cell r="FS987" t="str">
            <v>OR</v>
          </cell>
          <cell r="FT987" t="str">
            <v>EISAx</v>
          </cell>
          <cell r="FV987">
            <v>7626011.8000000007</v>
          </cell>
          <cell r="GD987" t="str">
            <v>OR</v>
          </cell>
          <cell r="GE987">
            <v>15643112.4</v>
          </cell>
          <cell r="GF987">
            <v>7707055.068</v>
          </cell>
          <cell r="GI987">
            <v>1</v>
          </cell>
          <cell r="GJ987">
            <v>1</v>
          </cell>
          <cell r="GK987" t="str">
            <v>OR</v>
          </cell>
          <cell r="GL987">
            <v>1612.692</v>
          </cell>
          <cell r="GM987" t="str">
            <v>1980-1992</v>
          </cell>
          <cell r="GN987">
            <v>-1</v>
          </cell>
          <cell r="GQ987">
            <v>7491022.0730640003</v>
          </cell>
          <cell r="GR987">
            <v>1139040.3278699999</v>
          </cell>
          <cell r="GU987" t="str">
            <v>Heat Pump (Central System)</v>
          </cell>
          <cell r="GX987" t="str">
            <v>Baseboard/Wall/Radiant</v>
          </cell>
          <cell r="GY987" t="str">
            <v>ID</v>
          </cell>
          <cell r="GZ987">
            <v>3785.76440429688</v>
          </cell>
        </row>
        <row r="988">
          <cell r="AD988" t="str">
            <v>ID</v>
          </cell>
          <cell r="AH988" t="str">
            <v>ID</v>
          </cell>
          <cell r="AI988" t="str">
            <v>Pre 1980</v>
          </cell>
          <cell r="AJ988">
            <v>3785.7640000000001</v>
          </cell>
          <cell r="AK988" t="b">
            <v>1</v>
          </cell>
          <cell r="AN988" t="str">
            <v>WA</v>
          </cell>
          <cell r="AO988" t="str">
            <v>Propane/LP</v>
          </cell>
          <cell r="AP988" t="str">
            <v>Pre 1980</v>
          </cell>
          <cell r="AQ988" t="str">
            <v>Slab on Grade</v>
          </cell>
          <cell r="AR988">
            <v>808.80006006472297</v>
          </cell>
          <cell r="AU988" t="str">
            <v>No</v>
          </cell>
          <cell r="AV988" t="b">
            <v>1</v>
          </cell>
          <cell r="AX988">
            <v>934972.86943481979</v>
          </cell>
          <cell r="AY988" t="b">
            <v>0</v>
          </cell>
          <cell r="AZ988">
            <v>487620.62253265514</v>
          </cell>
          <cell r="BA988">
            <v>0.16317991631799159</v>
          </cell>
          <cell r="BB988">
            <v>808.80006006472297</v>
          </cell>
          <cell r="BC988">
            <v>0.16317990564391455</v>
          </cell>
          <cell r="BU988" t="str">
            <v>WA</v>
          </cell>
          <cell r="BV988" t="str">
            <v>Pre 1980</v>
          </cell>
          <cell r="BW988" t="str">
            <v>Electric Storage - Outside Conditioned Space - Buffered</v>
          </cell>
          <cell r="BY988">
            <v>2079.9929999999999</v>
          </cell>
          <cell r="BZ988" t="str">
            <v>le55</v>
          </cell>
          <cell r="CF988" t="str">
            <v>Unconditioned</v>
          </cell>
          <cell r="CG988">
            <v>1192.4649999999999</v>
          </cell>
          <cell r="CH988" t="str">
            <v>ID</v>
          </cell>
          <cell r="CI988" t="str">
            <v>Side-by-Side w/ TTD Ice</v>
          </cell>
          <cell r="CJ988">
            <v>25041.764999999999</v>
          </cell>
          <cell r="CK988" t="b">
            <v>0</v>
          </cell>
          <cell r="CZ988">
            <v>2130.886</v>
          </cell>
          <cell r="DA988" t="str">
            <v>MT</v>
          </cell>
          <cell r="DC988" t="str">
            <v>Vertical Axis</v>
          </cell>
          <cell r="DG988" t="str">
            <v>Electric</v>
          </cell>
          <cell r="DH988">
            <v>1925.059</v>
          </cell>
          <cell r="DI988" t="str">
            <v>OR</v>
          </cell>
          <cell r="DL988" t="str">
            <v>Gas</v>
          </cell>
          <cell r="DM988" t="str">
            <v>Gas</v>
          </cell>
          <cell r="DN988">
            <v>1904.288</v>
          </cell>
          <cell r="DO988" t="str">
            <v>WA</v>
          </cell>
          <cell r="DS988">
            <v>1464.694</v>
          </cell>
          <cell r="DT988" t="str">
            <v>WA</v>
          </cell>
          <cell r="DU988" t="str">
            <v>32to46</v>
          </cell>
          <cell r="DX988" t="b">
            <v>1</v>
          </cell>
          <cell r="DY988">
            <v>4956.4930000000004</v>
          </cell>
          <cell r="DZ988" t="str">
            <v>WA</v>
          </cell>
          <cell r="EC988" t="str">
            <v>Laptop</v>
          </cell>
          <cell r="ED988">
            <v>4956.4930000000004</v>
          </cell>
          <cell r="EE988" t="str">
            <v>WA</v>
          </cell>
          <cell r="EH988" t="str">
            <v>le20</v>
          </cell>
          <cell r="EI988">
            <v>1904.288</v>
          </cell>
          <cell r="EJ988" t="str">
            <v>WA</v>
          </cell>
          <cell r="ES988">
            <v>2079.9929999999999</v>
          </cell>
          <cell r="ET988" t="str">
            <v>WA</v>
          </cell>
          <cell r="EZ988" t="str">
            <v>WA</v>
          </cell>
          <cell r="FA988" t="str">
            <v>Kitchen</v>
          </cell>
          <cell r="FB988">
            <v>60111.479999999996</v>
          </cell>
          <cell r="FC988">
            <v>246457.068</v>
          </cell>
          <cell r="FI988" t="str">
            <v>WA</v>
          </cell>
          <cell r="FJ988" t="str">
            <v>Kitchen</v>
          </cell>
          <cell r="FK988" t="str">
            <v>EISAq</v>
          </cell>
          <cell r="FL988">
            <v>101063.886</v>
          </cell>
          <cell r="FS988" t="str">
            <v>WA</v>
          </cell>
          <cell r="FT988" t="str">
            <v>EISAnqnx</v>
          </cell>
          <cell r="FV988">
            <v>1021590.5399999999</v>
          </cell>
          <cell r="GD988" t="str">
            <v>ID</v>
          </cell>
          <cell r="GE988">
            <v>2271458.4</v>
          </cell>
          <cell r="GF988">
            <v>3407187.6</v>
          </cell>
          <cell r="GI988">
            <v>1</v>
          </cell>
          <cell r="GJ988">
            <v>3</v>
          </cell>
          <cell r="GK988" t="str">
            <v>ID</v>
          </cell>
          <cell r="GL988">
            <v>3785.7640000000001</v>
          </cell>
          <cell r="GM988" t="str">
            <v>Pre 1980</v>
          </cell>
          <cell r="GN988">
            <v>0</v>
          </cell>
          <cell r="GQ988">
            <v>23468935.33464</v>
          </cell>
          <cell r="GR988">
            <v>3838397.4768920001</v>
          </cell>
          <cell r="GU988" t="str">
            <v>Heat Pump (Central System)</v>
          </cell>
          <cell r="GX988" t="str">
            <v>Wood</v>
          </cell>
          <cell r="GY988" t="str">
            <v>ID</v>
          </cell>
          <cell r="GZ988">
            <v>3785.76440429688</v>
          </cell>
        </row>
        <row r="989">
          <cell r="AD989" t="str">
            <v>WA</v>
          </cell>
          <cell r="AH989" t="str">
            <v>WA</v>
          </cell>
          <cell r="AI989" t="str">
            <v>Pre 1980</v>
          </cell>
          <cell r="AJ989">
            <v>2079.9929999999999</v>
          </cell>
          <cell r="AK989" t="b">
            <v>1</v>
          </cell>
          <cell r="AN989" t="str">
            <v>WA</v>
          </cell>
          <cell r="AO989" t="str">
            <v>Baseboard/Wall/Radiant</v>
          </cell>
          <cell r="AP989" t="str">
            <v>Pre 1980</v>
          </cell>
          <cell r="AQ989" t="str">
            <v>Crawlspace</v>
          </cell>
          <cell r="AR989">
            <v>2003.71557617188</v>
          </cell>
          <cell r="AU989" t="str">
            <v>No</v>
          </cell>
          <cell r="AV989" t="b">
            <v>0</v>
          </cell>
          <cell r="AX989">
            <v>1921563.237548833</v>
          </cell>
          <cell r="AY989" t="b">
            <v>0</v>
          </cell>
          <cell r="AZ989">
            <v>559054.07807746716</v>
          </cell>
          <cell r="BA989" t="str">
            <v/>
          </cell>
          <cell r="BB989" t="str">
            <v/>
          </cell>
          <cell r="BC989">
            <v>0.99999978847894622</v>
          </cell>
          <cell r="BU989" t="str">
            <v>ID</v>
          </cell>
          <cell r="BV989" t="str">
            <v>Pre 1980</v>
          </cell>
          <cell r="BW989" t="str">
            <v>Electric Storage - Inside Conditioned Space</v>
          </cell>
          <cell r="BY989">
            <v>1192.4649999999999</v>
          </cell>
          <cell r="BZ989" t="str">
            <v>le55</v>
          </cell>
          <cell r="CF989" t="str">
            <v>Conditioned</v>
          </cell>
          <cell r="CG989">
            <v>3785.7640000000001</v>
          </cell>
          <cell r="CH989" t="str">
            <v>ID</v>
          </cell>
          <cell r="CI989" t="str">
            <v>Bottom-Freezer (Including French Door) w/o TTD Ice</v>
          </cell>
          <cell r="CJ989">
            <v>106001.39200000001</v>
          </cell>
          <cell r="CK989" t="b">
            <v>0</v>
          </cell>
          <cell r="CZ989">
            <v>3785.7640000000001</v>
          </cell>
          <cell r="DA989" t="str">
            <v>ID</v>
          </cell>
          <cell r="DC989" t="str">
            <v>Vertical Axis</v>
          </cell>
          <cell r="DG989" t="str">
            <v>Electric</v>
          </cell>
          <cell r="DH989">
            <v>1904.288</v>
          </cell>
          <cell r="DI989" t="str">
            <v>WA</v>
          </cell>
          <cell r="DL989" t="str">
            <v>Electric</v>
          </cell>
          <cell r="DM989" t="str">
            <v>Electric</v>
          </cell>
          <cell r="DN989">
            <v>2079.9929999999999</v>
          </cell>
          <cell r="DO989" t="str">
            <v>WA</v>
          </cell>
          <cell r="DS989">
            <v>1188.027</v>
          </cell>
          <cell r="DT989" t="str">
            <v>OR</v>
          </cell>
          <cell r="DU989" t="str">
            <v>lt32</v>
          </cell>
          <cell r="DX989" t="b">
            <v>1</v>
          </cell>
          <cell r="DY989">
            <v>1150.8789999999999</v>
          </cell>
          <cell r="DZ989" t="str">
            <v>WA</v>
          </cell>
          <cell r="EC989" t="str">
            <v>Desktop</v>
          </cell>
          <cell r="ED989">
            <v>4956.4930000000004</v>
          </cell>
          <cell r="EE989" t="str">
            <v>WA</v>
          </cell>
          <cell r="EH989" t="str">
            <v>gt20</v>
          </cell>
          <cell r="EI989">
            <v>2079.9929999999999</v>
          </cell>
          <cell r="EJ989" t="str">
            <v>WA</v>
          </cell>
          <cell r="ES989">
            <v>1925.059</v>
          </cell>
          <cell r="ET989" t="str">
            <v>OR</v>
          </cell>
          <cell r="EZ989" t="str">
            <v>WA</v>
          </cell>
          <cell r="FA989" t="str">
            <v>Other</v>
          </cell>
          <cell r="FB989">
            <v>1610987.6639999999</v>
          </cell>
          <cell r="FC989">
            <v>3398302.3359999997</v>
          </cell>
          <cell r="FI989" t="str">
            <v>WA</v>
          </cell>
          <cell r="FJ989" t="str">
            <v>Living Room/Family Room</v>
          </cell>
          <cell r="FK989" t="str">
            <v>EISAnqnx</v>
          </cell>
          <cell r="FL989">
            <v>1904102.2</v>
          </cell>
          <cell r="FS989" t="str">
            <v>WA</v>
          </cell>
          <cell r="FT989" t="str">
            <v>EISAq</v>
          </cell>
          <cell r="FV989">
            <v>1302146.7479999999</v>
          </cell>
          <cell r="GD989" t="str">
            <v>WA</v>
          </cell>
          <cell r="GE989">
            <v>5291502.1919999998</v>
          </cell>
          <cell r="GF989">
            <v>3194869.2479999997</v>
          </cell>
          <cell r="GI989">
            <v>1</v>
          </cell>
          <cell r="GJ989">
            <v>1</v>
          </cell>
          <cell r="GK989" t="str">
            <v>WA</v>
          </cell>
          <cell r="GL989">
            <v>2079.9929999999999</v>
          </cell>
          <cell r="GM989" t="str">
            <v>Pre 1980</v>
          </cell>
          <cell r="GN989">
            <v>-1</v>
          </cell>
          <cell r="GQ989">
            <v>9452053.950096</v>
          </cell>
          <cell r="GR989">
            <v>1121542.6255650001</v>
          </cell>
          <cell r="GU989" t="str">
            <v>Electric FAF</v>
          </cell>
          <cell r="GX989" t="str">
            <v>None</v>
          </cell>
          <cell r="GY989" t="str">
            <v>WA</v>
          </cell>
          <cell r="GZ989">
            <v>1904.28771972656</v>
          </cell>
        </row>
        <row r="990">
          <cell r="AD990" t="str">
            <v>ID</v>
          </cell>
          <cell r="AH990" t="str">
            <v>ID</v>
          </cell>
          <cell r="AI990" t="str">
            <v>Pre 1980</v>
          </cell>
          <cell r="AJ990">
            <v>1192.4649999999999</v>
          </cell>
          <cell r="AK990" t="b">
            <v>1</v>
          </cell>
          <cell r="AN990" t="str">
            <v>WA</v>
          </cell>
          <cell r="AO990" t="str">
            <v>Wood</v>
          </cell>
          <cell r="AP990" t="str">
            <v>Pre 1980</v>
          </cell>
          <cell r="AQ990" t="str">
            <v>Crawlspace</v>
          </cell>
          <cell r="AR990">
            <v>2003.71557617188</v>
          </cell>
          <cell r="AU990" t="str">
            <v>No</v>
          </cell>
          <cell r="AV990" t="b">
            <v>1</v>
          </cell>
          <cell r="AX990">
            <v>1921563.237548833</v>
          </cell>
          <cell r="AY990" t="b">
            <v>0</v>
          </cell>
          <cell r="AZ990">
            <v>559054.07807746716</v>
          </cell>
          <cell r="BA990">
            <v>1</v>
          </cell>
          <cell r="BB990">
            <v>2003.71557617188</v>
          </cell>
          <cell r="BC990">
            <v>0.99999978847894622</v>
          </cell>
          <cell r="BU990" t="str">
            <v>WA</v>
          </cell>
          <cell r="BV990" t="str">
            <v>Post 2006</v>
          </cell>
          <cell r="BW990" t="str">
            <v>Gas Storage Inside Conditioned Space</v>
          </cell>
          <cell r="BY990">
            <v>1904.288</v>
          </cell>
          <cell r="BZ990" t="str">
            <v>le55</v>
          </cell>
          <cell r="CF990" t="str">
            <v>Conditioned</v>
          </cell>
          <cell r="CG990">
            <v>3785.7640000000001</v>
          </cell>
          <cell r="CH990" t="str">
            <v>ID</v>
          </cell>
          <cell r="CI990" t="str">
            <v>Refrigerator Only</v>
          </cell>
          <cell r="CJ990">
            <v>18928.82</v>
          </cell>
          <cell r="CK990" t="b">
            <v>0</v>
          </cell>
          <cell r="CZ990">
            <v>1904.288</v>
          </cell>
          <cell r="DA990" t="str">
            <v>WA</v>
          </cell>
          <cell r="DC990" t="str">
            <v>Horizontal Axis</v>
          </cell>
          <cell r="DG990" t="str">
            <v>Electric</v>
          </cell>
          <cell r="DH990">
            <v>1612.692</v>
          </cell>
          <cell r="DI990" t="str">
            <v>OR</v>
          </cell>
          <cell r="DL990" t="str">
            <v>Electric</v>
          </cell>
          <cell r="DM990" t="str">
            <v>Electric</v>
          </cell>
          <cell r="DN990">
            <v>1904.288</v>
          </cell>
          <cell r="DO990" t="str">
            <v>WA</v>
          </cell>
          <cell r="DS990">
            <v>4956.4930000000004</v>
          </cell>
          <cell r="DT990" t="str">
            <v>WA</v>
          </cell>
          <cell r="DU990" t="str">
            <v>lt32</v>
          </cell>
          <cell r="DX990" t="b">
            <v>0</v>
          </cell>
          <cell r="DY990">
            <v>1150.8789999999999</v>
          </cell>
          <cell r="DZ990" t="str">
            <v>WA</v>
          </cell>
          <cell r="EC990" t="str">
            <v>Desktop</v>
          </cell>
          <cell r="ED990">
            <v>1188.027</v>
          </cell>
          <cell r="EE990" t="str">
            <v>OR</v>
          </cell>
          <cell r="EH990" t="str">
            <v>gt20</v>
          </cell>
          <cell r="EI990">
            <v>2079.9929999999999</v>
          </cell>
          <cell r="EJ990" t="str">
            <v>WA</v>
          </cell>
          <cell r="ES990">
            <v>2079.9929999999999</v>
          </cell>
          <cell r="ET990" t="str">
            <v>WA</v>
          </cell>
          <cell r="EZ990" t="str">
            <v>WA</v>
          </cell>
          <cell r="FA990" t="str">
            <v>Bathroom</v>
          </cell>
          <cell r="FB990">
            <v>3707456.7640000004</v>
          </cell>
          <cell r="FC990">
            <v>802951.86600000004</v>
          </cell>
          <cell r="FI990" t="str">
            <v>WA</v>
          </cell>
          <cell r="FJ990" t="str">
            <v>Other</v>
          </cell>
          <cell r="FK990" t="str">
            <v>EISAnqnx</v>
          </cell>
          <cell r="FL990">
            <v>2021277.72</v>
          </cell>
          <cell r="FS990" t="str">
            <v>WA</v>
          </cell>
          <cell r="FT990" t="str">
            <v>EISAx</v>
          </cell>
          <cell r="FV990">
            <v>853866.72</v>
          </cell>
          <cell r="GD990" t="str">
            <v>ID</v>
          </cell>
          <cell r="GE990">
            <v>3077752.1649999996</v>
          </cell>
          <cell r="GF990">
            <v>3355596.51</v>
          </cell>
          <cell r="GI990">
            <v>2</v>
          </cell>
          <cell r="GJ990">
            <v>2</v>
          </cell>
          <cell r="GK990" t="str">
            <v>ID</v>
          </cell>
          <cell r="GL990">
            <v>1192.4649999999999</v>
          </cell>
          <cell r="GM990" t="str">
            <v>Pre 1980</v>
          </cell>
          <cell r="GN990">
            <v>0</v>
          </cell>
          <cell r="GQ990">
            <v>7392400.5758999996</v>
          </cell>
          <cell r="GR990">
            <v>1209043.8408949999</v>
          </cell>
          <cell r="GU990" t="str">
            <v>Natural Gas FAF</v>
          </cell>
          <cell r="GX990" t="str">
            <v>None</v>
          </cell>
          <cell r="GY990" t="str">
            <v>MT</v>
          </cell>
          <cell r="GZ990">
            <v>2130.88647460938</v>
          </cell>
        </row>
        <row r="991">
          <cell r="AD991" t="str">
            <v>ID</v>
          </cell>
          <cell r="AH991" t="str">
            <v>ID</v>
          </cell>
          <cell r="AI991" t="str">
            <v>Post 2006</v>
          </cell>
          <cell r="AJ991">
            <v>3785.7640000000001</v>
          </cell>
          <cell r="AK991" t="b">
            <v>1</v>
          </cell>
          <cell r="AN991" t="str">
            <v>WA</v>
          </cell>
          <cell r="AO991" t="str">
            <v>Baseboard/Wall/Radiant</v>
          </cell>
          <cell r="AP991" t="str">
            <v>Pre 1980</v>
          </cell>
          <cell r="AQ991" t="str">
            <v>Crawlspace</v>
          </cell>
          <cell r="AR991">
            <v>2003.71557617188</v>
          </cell>
          <cell r="AU991" t="str">
            <v>No</v>
          </cell>
          <cell r="AV991" t="b">
            <v>0</v>
          </cell>
          <cell r="AX991">
            <v>1921563.237548833</v>
          </cell>
          <cell r="AY991" t="b">
            <v>0</v>
          </cell>
          <cell r="AZ991">
            <v>559054.07807746716</v>
          </cell>
          <cell r="BA991" t="str">
            <v/>
          </cell>
          <cell r="BB991" t="str">
            <v/>
          </cell>
          <cell r="BC991">
            <v>0.99999978847894622</v>
          </cell>
          <cell r="BU991" t="str">
            <v>MT</v>
          </cell>
          <cell r="BV991" t="str">
            <v>1980-1992</v>
          </cell>
          <cell r="BW991" t="str">
            <v>Gas Storage Inside Conditioned Space</v>
          </cell>
          <cell r="BY991">
            <v>2130.886</v>
          </cell>
          <cell r="BZ991" t="str">
            <v>le55</v>
          </cell>
          <cell r="CF991" t="str">
            <v>Conditioned</v>
          </cell>
          <cell r="CG991">
            <v>3785.7640000000001</v>
          </cell>
          <cell r="CH991" t="str">
            <v>ID</v>
          </cell>
          <cell r="CI991" t="str">
            <v>Top-Freezer w/o TTD Ice</v>
          </cell>
          <cell r="CJ991">
            <v>75715.28</v>
          </cell>
          <cell r="CK991" t="b">
            <v>0</v>
          </cell>
          <cell r="CZ991">
            <v>1925.059</v>
          </cell>
          <cell r="DA991" t="str">
            <v>OR</v>
          </cell>
          <cell r="DC991" t="str">
            <v>Vertical Axis</v>
          </cell>
          <cell r="DG991" t="str">
            <v>Electric</v>
          </cell>
          <cell r="DH991">
            <v>2130.886</v>
          </cell>
          <cell r="DI991" t="str">
            <v>MT</v>
          </cell>
          <cell r="DL991" t="str">
            <v>Electric</v>
          </cell>
          <cell r="DM991" t="str">
            <v>Electric</v>
          </cell>
          <cell r="DN991">
            <v>1904.288</v>
          </cell>
          <cell r="DO991" t="str">
            <v>WA</v>
          </cell>
          <cell r="DS991">
            <v>4956.4930000000004</v>
          </cell>
          <cell r="DT991" t="str">
            <v>WA</v>
          </cell>
          <cell r="DU991" t="str">
            <v>gt46</v>
          </cell>
          <cell r="DX991" t="b">
            <v>0</v>
          </cell>
          <cell r="DY991">
            <v>4956.4930000000004</v>
          </cell>
          <cell r="DZ991" t="str">
            <v>WA</v>
          </cell>
          <cell r="EC991" t="str">
            <v>Laptop</v>
          </cell>
          <cell r="ED991">
            <v>1188.027</v>
          </cell>
          <cell r="EE991" t="str">
            <v>OR</v>
          </cell>
          <cell r="EH991" t="str">
            <v>le20</v>
          </cell>
          <cell r="EI991">
            <v>3785.7640000000001</v>
          </cell>
          <cell r="EJ991" t="str">
            <v>ID</v>
          </cell>
          <cell r="ES991">
            <v>6932.7380000000003</v>
          </cell>
          <cell r="ET991" t="str">
            <v>OR</v>
          </cell>
          <cell r="EZ991" t="str">
            <v>WA</v>
          </cell>
          <cell r="FA991" t="str">
            <v>Bedrooms</v>
          </cell>
          <cell r="FB991">
            <v>1997466.6790000002</v>
          </cell>
          <cell r="FC991">
            <v>2270073.7940000002</v>
          </cell>
          <cell r="FI991" t="str">
            <v>WA</v>
          </cell>
          <cell r="FJ991" t="str">
            <v>Other</v>
          </cell>
          <cell r="FK991" t="str">
            <v>EISAq</v>
          </cell>
          <cell r="FL991">
            <v>547795.55599999998</v>
          </cell>
          <cell r="FS991" t="str">
            <v>WA</v>
          </cell>
          <cell r="FT991" t="str">
            <v>EISAnqnx</v>
          </cell>
          <cell r="FV991">
            <v>5097135.12</v>
          </cell>
          <cell r="GD991" t="str">
            <v>ID</v>
          </cell>
          <cell r="GE991">
            <v>7632100.2240000004</v>
          </cell>
          <cell r="GF991">
            <v>5300069.6000000006</v>
          </cell>
          <cell r="GI991">
            <v>1</v>
          </cell>
          <cell r="GJ991">
            <v>3</v>
          </cell>
          <cell r="GK991" t="str">
            <v>ID</v>
          </cell>
          <cell r="GL991">
            <v>3785.7640000000001</v>
          </cell>
          <cell r="GM991" t="str">
            <v>Post 2006</v>
          </cell>
          <cell r="GN991">
            <v>0</v>
          </cell>
          <cell r="GQ991">
            <v>21698113.937528003</v>
          </cell>
          <cell r="GR991">
            <v>3948116.4891400002</v>
          </cell>
          <cell r="GU991" t="str">
            <v>Natural Gas FAF</v>
          </cell>
          <cell r="GX991" t="str">
            <v>None</v>
          </cell>
          <cell r="GY991" t="str">
            <v>ID</v>
          </cell>
          <cell r="GZ991">
            <v>3785.76440429688</v>
          </cell>
        </row>
        <row r="992">
          <cell r="AD992" t="str">
            <v>OR</v>
          </cell>
          <cell r="AH992" t="str">
            <v>OR</v>
          </cell>
          <cell r="AI992" t="str">
            <v>Pre 1980</v>
          </cell>
          <cell r="AJ992">
            <v>1612.692</v>
          </cell>
          <cell r="AK992" t="b">
            <v>1</v>
          </cell>
          <cell r="AN992" t="str">
            <v>WA</v>
          </cell>
          <cell r="AO992" t="str">
            <v>Baseboard/Wall/Radiant</v>
          </cell>
          <cell r="AP992" t="str">
            <v>Pre 1980</v>
          </cell>
          <cell r="AQ992" t="str">
            <v>Crawlspace</v>
          </cell>
          <cell r="AR992">
            <v>2003.71557617188</v>
          </cell>
          <cell r="AU992" t="str">
            <v>No</v>
          </cell>
          <cell r="AV992" t="b">
            <v>0</v>
          </cell>
          <cell r="AX992">
            <v>1921563.237548833</v>
          </cell>
          <cell r="AY992" t="b">
            <v>0</v>
          </cell>
          <cell r="AZ992">
            <v>559054.07807746716</v>
          </cell>
          <cell r="BA992" t="str">
            <v/>
          </cell>
          <cell r="BB992" t="str">
            <v/>
          </cell>
          <cell r="BC992">
            <v>0.99999978847894622</v>
          </cell>
          <cell r="BU992" t="str">
            <v>ID</v>
          </cell>
          <cell r="BV992" t="str">
            <v>1993-2006</v>
          </cell>
          <cell r="BW992" t="str">
            <v>Electric Storage - Inside Conditioned Space</v>
          </cell>
          <cell r="BY992">
            <v>3785.7640000000001</v>
          </cell>
          <cell r="BZ992" t="str">
            <v>le55</v>
          </cell>
          <cell r="CF992" t="str">
            <v>Conditioned</v>
          </cell>
          <cell r="CG992">
            <v>2130.886</v>
          </cell>
          <cell r="CH992" t="str">
            <v>MT</v>
          </cell>
          <cell r="CI992" t="str">
            <v>Bottom-Freezer (Including French Door) w/o TTD Ice</v>
          </cell>
          <cell r="CJ992">
            <v>59664.807999999997</v>
          </cell>
          <cell r="CK992" t="b">
            <v>0</v>
          </cell>
          <cell r="CZ992">
            <v>3785.7640000000001</v>
          </cell>
          <cell r="DA992" t="str">
            <v>ID</v>
          </cell>
          <cell r="DC992" t="str">
            <v>Vertical Axis</v>
          </cell>
          <cell r="DG992" t="str">
            <v>Electric</v>
          </cell>
          <cell r="DH992">
            <v>3785.7640000000001</v>
          </cell>
          <cell r="DI992" t="str">
            <v>ID</v>
          </cell>
          <cell r="DL992" t="str">
            <v>Electric</v>
          </cell>
          <cell r="DM992" t="str">
            <v>Electric</v>
          </cell>
          <cell r="DN992">
            <v>3785.7640000000001</v>
          </cell>
          <cell r="DO992" t="str">
            <v>ID</v>
          </cell>
          <cell r="DS992">
            <v>4956.4930000000004</v>
          </cell>
          <cell r="DT992" t="str">
            <v>WA</v>
          </cell>
          <cell r="DU992" t="str">
            <v>32to46</v>
          </cell>
          <cell r="DX992" t="b">
            <v>0</v>
          </cell>
          <cell r="DY992">
            <v>4956.4930000000004</v>
          </cell>
          <cell r="DZ992" t="str">
            <v>WA</v>
          </cell>
          <cell r="EC992" t="str">
            <v>Laptop</v>
          </cell>
          <cell r="ED992">
            <v>1524.7619999999999</v>
          </cell>
          <cell r="EE992" t="str">
            <v>WA</v>
          </cell>
          <cell r="EH992" t="str">
            <v>gt20</v>
          </cell>
          <cell r="EI992">
            <v>3785.7640000000001</v>
          </cell>
          <cell r="EJ992" t="str">
            <v>ID</v>
          </cell>
          <cell r="ES992">
            <v>8264.9449999999997</v>
          </cell>
          <cell r="ET992" t="str">
            <v>OR</v>
          </cell>
          <cell r="EZ992" t="str">
            <v>WA</v>
          </cell>
          <cell r="FA992" t="str">
            <v>Exterior</v>
          </cell>
          <cell r="FB992">
            <v>2002423.1720000003</v>
          </cell>
          <cell r="FC992">
            <v>8302125.7750000004</v>
          </cell>
          <cell r="FI992" t="str">
            <v>WA</v>
          </cell>
          <cell r="FJ992" t="str">
            <v>Other</v>
          </cell>
          <cell r="FK992" t="str">
            <v>EISAx</v>
          </cell>
          <cell r="FL992">
            <v>351526.56</v>
          </cell>
          <cell r="FS992" t="str">
            <v>WA</v>
          </cell>
          <cell r="FT992" t="str">
            <v>EISAq</v>
          </cell>
          <cell r="FV992">
            <v>96669.804000000004</v>
          </cell>
          <cell r="GD992" t="str">
            <v>OR</v>
          </cell>
          <cell r="GE992">
            <v>2644814.88</v>
          </cell>
          <cell r="GF992">
            <v>2538377.2080000001</v>
          </cell>
          <cell r="GI992">
            <v>1</v>
          </cell>
          <cell r="GJ992">
            <v>2</v>
          </cell>
          <cell r="GK992" t="str">
            <v>OR</v>
          </cell>
          <cell r="GL992">
            <v>1612.692</v>
          </cell>
          <cell r="GM992" t="str">
            <v>Pre 1980</v>
          </cell>
          <cell r="GN992">
            <v>-1</v>
          </cell>
          <cell r="GQ992">
            <v>8447164.5821759999</v>
          </cell>
          <cell r="GR992">
            <v>929301.66980999988</v>
          </cell>
          <cell r="GU992" t="str">
            <v>Wood</v>
          </cell>
          <cell r="GX992" t="str">
            <v>None</v>
          </cell>
          <cell r="GY992" t="str">
            <v>WA</v>
          </cell>
          <cell r="GZ992">
            <v>2079.99340820313</v>
          </cell>
        </row>
        <row r="993">
          <cell r="AD993" t="str">
            <v>OR</v>
          </cell>
          <cell r="AH993" t="str">
            <v>OR</v>
          </cell>
          <cell r="AJ993">
            <v>8559.1039999999994</v>
          </cell>
          <cell r="AK993" t="b">
            <v>0</v>
          </cell>
          <cell r="AN993" t="str">
            <v>WA</v>
          </cell>
          <cell r="AO993" t="str">
            <v>Baseboard/Wall/Radiant</v>
          </cell>
          <cell r="AP993" t="str">
            <v>Pre 1980</v>
          </cell>
          <cell r="AQ993" t="str">
            <v>Crawlspace</v>
          </cell>
          <cell r="AR993">
            <v>2003.71557617188</v>
          </cell>
          <cell r="AU993" t="str">
            <v>No</v>
          </cell>
          <cell r="AV993" t="b">
            <v>0</v>
          </cell>
          <cell r="AX993">
            <v>1921563.237548833</v>
          </cell>
          <cell r="AY993" t="b">
            <v>0</v>
          </cell>
          <cell r="AZ993">
            <v>559054.07807746716</v>
          </cell>
          <cell r="BA993" t="str">
            <v/>
          </cell>
          <cell r="BB993" t="str">
            <v/>
          </cell>
          <cell r="BC993">
            <v>0.99999978847894622</v>
          </cell>
          <cell r="BU993" t="str">
            <v>WA</v>
          </cell>
          <cell r="BV993" t="str">
            <v>Post 2006</v>
          </cell>
          <cell r="BW993" t="str">
            <v>Gas Storage Outside Conditioned Space</v>
          </cell>
          <cell r="BY993">
            <v>1904.288</v>
          </cell>
          <cell r="BZ993" t="str">
            <v>le55</v>
          </cell>
          <cell r="CF993" t="str">
            <v>Conditioned</v>
          </cell>
          <cell r="CG993">
            <v>8264.9449999999997</v>
          </cell>
          <cell r="CH993" t="str">
            <v>OR</v>
          </cell>
          <cell r="CI993" t="str">
            <v>Top-Freezer w/o TTD Ice</v>
          </cell>
          <cell r="CJ993">
            <v>148769.01</v>
          </cell>
          <cell r="CK993" t="b">
            <v>0</v>
          </cell>
          <cell r="CZ993">
            <v>1612.692</v>
          </cell>
          <cell r="DA993" t="str">
            <v>OR</v>
          </cell>
          <cell r="DC993" t="str">
            <v>Horizontal Axis</v>
          </cell>
          <cell r="DG993" t="str">
            <v>Electric</v>
          </cell>
          <cell r="DH993">
            <v>1904.288</v>
          </cell>
          <cell r="DI993" t="str">
            <v>WA</v>
          </cell>
          <cell r="DL993" t="str">
            <v>Gas</v>
          </cell>
          <cell r="DM993" t="str">
            <v>Gas</v>
          </cell>
          <cell r="DN993">
            <v>2130.886</v>
          </cell>
          <cell r="DO993" t="str">
            <v>MT</v>
          </cell>
          <cell r="DS993">
            <v>1524.7619999999999</v>
          </cell>
          <cell r="DT993" t="str">
            <v>WA</v>
          </cell>
          <cell r="DU993" t="str">
            <v>32to46</v>
          </cell>
          <cell r="DX993" t="b">
            <v>0</v>
          </cell>
          <cell r="DY993">
            <v>4956.4930000000004</v>
          </cell>
          <cell r="DZ993" t="str">
            <v>WA</v>
          </cell>
          <cell r="EC993" t="str">
            <v>Laptop</v>
          </cell>
          <cell r="ED993">
            <v>1464.694</v>
          </cell>
          <cell r="EE993" t="str">
            <v>WA</v>
          </cell>
          <cell r="EH993" t="str">
            <v>le20</v>
          </cell>
          <cell r="EI993">
            <v>1925.059</v>
          </cell>
          <cell r="EJ993" t="str">
            <v>OR</v>
          </cell>
          <cell r="ES993">
            <v>1612.692</v>
          </cell>
          <cell r="ET993" t="str">
            <v>OR</v>
          </cell>
          <cell r="EZ993" t="str">
            <v>WA</v>
          </cell>
          <cell r="FA993" t="str">
            <v>Garage</v>
          </cell>
          <cell r="FB993">
            <v>1625729.7040000001</v>
          </cell>
          <cell r="FC993">
            <v>2314682.2310000001</v>
          </cell>
          <cell r="FI993" t="str">
            <v>WA</v>
          </cell>
          <cell r="FJ993" t="str">
            <v>Bathroom</v>
          </cell>
          <cell r="FK993" t="str">
            <v>EISAq</v>
          </cell>
          <cell r="FL993">
            <v>45742.86</v>
          </cell>
          <cell r="FS993" t="str">
            <v>WA</v>
          </cell>
          <cell r="FT993" t="str">
            <v>EISAx</v>
          </cell>
          <cell r="FV993">
            <v>7843436.3700000001</v>
          </cell>
          <cell r="GD993" t="str">
            <v>OR</v>
          </cell>
          <cell r="GE993">
            <v>5435031.04</v>
          </cell>
          <cell r="GF993">
            <v>7566247.9359999998</v>
          </cell>
          <cell r="GI993">
            <v>2</v>
          </cell>
          <cell r="GJ993">
            <v>2</v>
          </cell>
          <cell r="GK993" t="str">
            <v>OR</v>
          </cell>
          <cell r="GL993">
            <v>8559.1039999999994</v>
          </cell>
          <cell r="GN993">
            <v>-1</v>
          </cell>
          <cell r="GQ993">
            <v>59211282.334720001</v>
          </cell>
          <cell r="GR993">
            <v>5342528.5235199993</v>
          </cell>
          <cell r="GU993" t="str">
            <v>Natural Gas Other</v>
          </cell>
          <cell r="GX993" t="str">
            <v>None</v>
          </cell>
          <cell r="GY993" t="str">
            <v>MT</v>
          </cell>
          <cell r="GZ993">
            <v>2130.88647460938</v>
          </cell>
        </row>
        <row r="994">
          <cell r="AD994" t="str">
            <v>ID</v>
          </cell>
          <cell r="AH994" t="str">
            <v>ID</v>
          </cell>
          <cell r="AI994" t="str">
            <v>1980-1992</v>
          </cell>
          <cell r="AJ994">
            <v>3785.7640000000001</v>
          </cell>
          <cell r="AK994" t="b">
            <v>1</v>
          </cell>
          <cell r="AN994" t="str">
            <v>WA</v>
          </cell>
          <cell r="AO994" t="str">
            <v>Electric FAF</v>
          </cell>
          <cell r="AP994" t="str">
            <v>1980-1992</v>
          </cell>
          <cell r="AQ994" t="str">
            <v>Basement</v>
          </cell>
          <cell r="AR994">
            <v>314.54862255909097</v>
          </cell>
          <cell r="AU994" t="str">
            <v>No</v>
          </cell>
          <cell r="AV994" t="b">
            <v>1</v>
          </cell>
          <cell r="AX994">
            <v>308572.19873046823</v>
          </cell>
          <cell r="AY994" t="b">
            <v>0</v>
          </cell>
          <cell r="AZ994">
            <v>131558.35718736475</v>
          </cell>
          <cell r="BA994">
            <v>0.15698267074413869</v>
          </cell>
          <cell r="BB994">
            <v>314.54862255909097</v>
          </cell>
          <cell r="BC994">
            <v>0.15698263753899805</v>
          </cell>
          <cell r="BU994" t="str">
            <v>WA</v>
          </cell>
          <cell r="BV994" t="str">
            <v>1980-1992</v>
          </cell>
          <cell r="BW994" t="str">
            <v>Electric Storage - Outside Conditioned Space - Buffered</v>
          </cell>
          <cell r="BY994">
            <v>2079.9929999999999</v>
          </cell>
          <cell r="BZ994" t="str">
            <v>le55</v>
          </cell>
          <cell r="CF994" t="str">
            <v>Conditioned</v>
          </cell>
          <cell r="CG994">
            <v>8264.9449999999997</v>
          </cell>
          <cell r="CH994" t="str">
            <v>OR</v>
          </cell>
          <cell r="CI994" t="str">
            <v>Top-Freezer w/o TTD Ice</v>
          </cell>
          <cell r="CJ994">
            <v>165298.9</v>
          </cell>
          <cell r="CK994" t="b">
            <v>0</v>
          </cell>
          <cell r="CZ994">
            <v>1904.288</v>
          </cell>
          <cell r="DA994" t="str">
            <v>WA</v>
          </cell>
          <cell r="DC994" t="str">
            <v>Horizontal Axis</v>
          </cell>
          <cell r="DG994" t="str">
            <v>Electric</v>
          </cell>
          <cell r="DH994">
            <v>1925.059</v>
          </cell>
          <cell r="DI994" t="str">
            <v>OR</v>
          </cell>
          <cell r="DL994" t="str">
            <v>Electric</v>
          </cell>
          <cell r="DM994" t="str">
            <v>Electric</v>
          </cell>
          <cell r="DN994">
            <v>3785.7640000000001</v>
          </cell>
          <cell r="DO994" t="str">
            <v>ID</v>
          </cell>
          <cell r="DS994">
            <v>1524.7619999999999</v>
          </cell>
          <cell r="DT994" t="str">
            <v>WA</v>
          </cell>
          <cell r="DU994" t="str">
            <v>lt32</v>
          </cell>
          <cell r="DX994" t="b">
            <v>0</v>
          </cell>
          <cell r="DY994">
            <v>1188.027</v>
          </cell>
          <cell r="DZ994" t="str">
            <v>OR</v>
          </cell>
          <cell r="EC994" t="str">
            <v>Laptop</v>
          </cell>
          <cell r="ED994">
            <v>1464.694</v>
          </cell>
          <cell r="EE994" t="str">
            <v>WA</v>
          </cell>
          <cell r="EH994" t="str">
            <v>gt20</v>
          </cell>
          <cell r="EI994">
            <v>1192.4649999999999</v>
          </cell>
          <cell r="EJ994" t="str">
            <v>ID</v>
          </cell>
          <cell r="ES994">
            <v>2079.9929999999999</v>
          </cell>
          <cell r="ET994" t="str">
            <v>WA</v>
          </cell>
          <cell r="EZ994" t="str">
            <v>WA</v>
          </cell>
          <cell r="FA994" t="str">
            <v>Kitchen</v>
          </cell>
          <cell r="FB994">
            <v>3221720.45</v>
          </cell>
          <cell r="FC994">
            <v>485736.31400000001</v>
          </cell>
          <cell r="FI994" t="str">
            <v>WA</v>
          </cell>
          <cell r="FJ994" t="str">
            <v>Bedrooms</v>
          </cell>
          <cell r="FK994" t="str">
            <v>EISAnqnx</v>
          </cell>
          <cell r="FL994">
            <v>182971.44</v>
          </cell>
          <cell r="FS994" t="str">
            <v>OR</v>
          </cell>
          <cell r="FT994" t="str">
            <v>EISAnqnx</v>
          </cell>
          <cell r="FV994">
            <v>8735249.8800000008</v>
          </cell>
          <cell r="GD994" t="str">
            <v>ID</v>
          </cell>
          <cell r="GE994">
            <v>27446789</v>
          </cell>
          <cell r="GF994">
            <v>15873708.452000001</v>
          </cell>
          <cell r="GI994">
            <v>1</v>
          </cell>
          <cell r="GJ994">
            <v>3</v>
          </cell>
          <cell r="GK994" t="str">
            <v>ID</v>
          </cell>
          <cell r="GL994">
            <v>3785.7640000000001</v>
          </cell>
          <cell r="GM994" t="str">
            <v>1980-1992</v>
          </cell>
          <cell r="GN994">
            <v>0</v>
          </cell>
          <cell r="GQ994">
            <v>21698113.937528003</v>
          </cell>
          <cell r="GR994">
            <v>3948116.4891400002</v>
          </cell>
          <cell r="GU994" t="str">
            <v>Natural Gas FAF</v>
          </cell>
          <cell r="GX994" t="str">
            <v>None</v>
          </cell>
          <cell r="GY994" t="str">
            <v>WA</v>
          </cell>
          <cell r="GZ994">
            <v>12271.3056640625</v>
          </cell>
        </row>
        <row r="995">
          <cell r="AD995" t="str">
            <v>ID</v>
          </cell>
          <cell r="AH995" t="str">
            <v>ID</v>
          </cell>
          <cell r="AI995" t="str">
            <v>Pre 1980</v>
          </cell>
          <cell r="AJ995">
            <v>1192.4649999999999</v>
          </cell>
          <cell r="AK995" t="b">
            <v>1</v>
          </cell>
          <cell r="AN995" t="str">
            <v>WA</v>
          </cell>
          <cell r="AO995" t="str">
            <v>Electric FAF</v>
          </cell>
          <cell r="AP995" t="str">
            <v>1980-1992</v>
          </cell>
          <cell r="AQ995" t="str">
            <v>Crawlspace</v>
          </cell>
          <cell r="AR995">
            <v>1689.1669536127799</v>
          </cell>
          <cell r="AU995" t="str">
            <v>No</v>
          </cell>
          <cell r="AV995" t="b">
            <v>1</v>
          </cell>
          <cell r="AX995">
            <v>1657072.7814941371</v>
          </cell>
          <cell r="AY995" t="b">
            <v>0</v>
          </cell>
          <cell r="AZ995">
            <v>706485.46359708172</v>
          </cell>
          <cell r="BA995">
            <v>0.84301732925586126</v>
          </cell>
          <cell r="BB995">
            <v>1689.1669536127799</v>
          </cell>
          <cell r="BC995">
            <v>0.84301715093994356</v>
          </cell>
          <cell r="BU995" t="str">
            <v>WA</v>
          </cell>
          <cell r="BV995" t="str">
            <v>1980-1992</v>
          </cell>
          <cell r="BW995" t="str">
            <v>Electric Storage - Inside Conditioned Space</v>
          </cell>
          <cell r="BY995">
            <v>1904.288</v>
          </cell>
          <cell r="BZ995" t="str">
            <v>le55</v>
          </cell>
          <cell r="CF995" t="str">
            <v>Conditioned</v>
          </cell>
          <cell r="CG995">
            <v>1904.288</v>
          </cell>
          <cell r="CH995" t="str">
            <v>WA</v>
          </cell>
          <cell r="CI995" t="str">
            <v>Top-Freezer w/o TTD Ice</v>
          </cell>
          <cell r="CJ995">
            <v>34277.184000000001</v>
          </cell>
          <cell r="CK995" t="b">
            <v>0</v>
          </cell>
          <cell r="CZ995">
            <v>1925.059</v>
          </cell>
          <cell r="DA995" t="str">
            <v>OR</v>
          </cell>
          <cell r="DC995" t="str">
            <v>Vertical Axis</v>
          </cell>
          <cell r="DG995" t="str">
            <v>Electric</v>
          </cell>
          <cell r="DH995">
            <v>3785.7640000000001</v>
          </cell>
          <cell r="DI995" t="str">
            <v>ID</v>
          </cell>
          <cell r="DL995" t="str">
            <v>Electric</v>
          </cell>
          <cell r="DM995" t="str">
            <v>Electric</v>
          </cell>
          <cell r="DN995">
            <v>1612.692</v>
          </cell>
          <cell r="DO995" t="str">
            <v>OR</v>
          </cell>
          <cell r="DS995">
            <v>1524.7619999999999</v>
          </cell>
          <cell r="DT995" t="str">
            <v>WA</v>
          </cell>
          <cell r="DU995" t="str">
            <v>gt46</v>
          </cell>
          <cell r="DX995" t="b">
            <v>0</v>
          </cell>
          <cell r="DY995">
            <v>1188.027</v>
          </cell>
          <cell r="DZ995" t="str">
            <v>OR</v>
          </cell>
          <cell r="EC995" t="str">
            <v>Laptop</v>
          </cell>
          <cell r="ED995">
            <v>1188.027</v>
          </cell>
          <cell r="EE995" t="str">
            <v>OR</v>
          </cell>
          <cell r="EH995" t="str">
            <v>le20</v>
          </cell>
          <cell r="EI995">
            <v>1904.288</v>
          </cell>
          <cell r="EJ995" t="str">
            <v>WA</v>
          </cell>
          <cell r="ES995">
            <v>3785.7640000000001</v>
          </cell>
          <cell r="ET995" t="str">
            <v>ID</v>
          </cell>
          <cell r="EZ995" t="str">
            <v>WA</v>
          </cell>
          <cell r="FA995" t="str">
            <v>Living Room/Family Room</v>
          </cell>
          <cell r="FB995">
            <v>1600947.2390000001</v>
          </cell>
          <cell r="FC995">
            <v>1581121.2670000002</v>
          </cell>
          <cell r="FI995" t="str">
            <v>WA</v>
          </cell>
          <cell r="FJ995" t="str">
            <v>Bedrooms</v>
          </cell>
          <cell r="FK995" t="str">
            <v>EISAq</v>
          </cell>
          <cell r="FL995">
            <v>68614.289999999994</v>
          </cell>
          <cell r="FS995" t="str">
            <v>OR</v>
          </cell>
          <cell r="FT995" t="str">
            <v>EISAq</v>
          </cell>
          <cell r="FV995">
            <v>2072888.662</v>
          </cell>
          <cell r="GD995" t="str">
            <v>ID</v>
          </cell>
          <cell r="GE995">
            <v>3211308.2449999996</v>
          </cell>
          <cell r="GF995">
            <v>1869785.1199999999</v>
          </cell>
          <cell r="GI995">
            <v>2</v>
          </cell>
          <cell r="GJ995">
            <v>2</v>
          </cell>
          <cell r="GK995" t="str">
            <v>ID</v>
          </cell>
          <cell r="GL995">
            <v>1192.4649999999999</v>
          </cell>
          <cell r="GM995" t="str">
            <v>Pre 1980</v>
          </cell>
          <cell r="GN995">
            <v>-1</v>
          </cell>
          <cell r="GQ995">
            <v>8532965.9217050001</v>
          </cell>
          <cell r="GR995">
            <v>735443.84526249988</v>
          </cell>
          <cell r="GU995" t="str">
            <v>Heat Pump (Central System)</v>
          </cell>
          <cell r="GX995" t="str">
            <v>None</v>
          </cell>
          <cell r="GY995" t="str">
            <v>WA</v>
          </cell>
          <cell r="GZ995">
            <v>12271.3056640625</v>
          </cell>
        </row>
        <row r="996">
          <cell r="AD996" t="str">
            <v>OR</v>
          </cell>
          <cell r="AH996" t="str">
            <v>OR</v>
          </cell>
          <cell r="AI996" t="str">
            <v>1993-2006</v>
          </cell>
          <cell r="AJ996">
            <v>1925.059</v>
          </cell>
          <cell r="AK996" t="b">
            <v>1</v>
          </cell>
          <cell r="AN996" t="str">
            <v>OR</v>
          </cell>
          <cell r="AO996" t="str">
            <v>Electric FAF</v>
          </cell>
          <cell r="AP996" t="str">
            <v>Post 2006</v>
          </cell>
          <cell r="AQ996" t="str">
            <v>Crawlspace</v>
          </cell>
          <cell r="AR996">
            <v>6932.73828125</v>
          </cell>
          <cell r="AU996" t="str">
            <v>No</v>
          </cell>
          <cell r="AV996" t="b">
            <v>1</v>
          </cell>
          <cell r="AX996">
            <v>5026235.25390625</v>
          </cell>
          <cell r="AY996" t="b">
            <v>0</v>
          </cell>
          <cell r="AZ996">
            <v>1329049.6047667968</v>
          </cell>
          <cell r="BA996">
            <v>1</v>
          </cell>
          <cell r="BB996">
            <v>3466.369140625</v>
          </cell>
          <cell r="BC996">
            <v>1.0000000405683873</v>
          </cell>
          <cell r="BU996" t="str">
            <v>WA</v>
          </cell>
          <cell r="BV996" t="str">
            <v>Pre 1980</v>
          </cell>
          <cell r="BW996" t="str">
            <v>Electric Storage - Inside Conditioned Space</v>
          </cell>
          <cell r="BY996">
            <v>1904.288</v>
          </cell>
          <cell r="BZ996" t="str">
            <v>le55</v>
          </cell>
          <cell r="CF996" t="str">
            <v>Conditioned</v>
          </cell>
          <cell r="CG996">
            <v>2130.886</v>
          </cell>
          <cell r="CH996" t="str">
            <v>MT</v>
          </cell>
          <cell r="CI996" t="str">
            <v>Top-Freezer w/o TTD Ice</v>
          </cell>
          <cell r="CJ996">
            <v>40486.834000000003</v>
          </cell>
          <cell r="CK996" t="b">
            <v>0</v>
          </cell>
          <cell r="CZ996">
            <v>3785.7640000000001</v>
          </cell>
          <cell r="DA996" t="str">
            <v>ID</v>
          </cell>
          <cell r="DC996" t="str">
            <v>Vertical Axis</v>
          </cell>
          <cell r="DG996" t="str">
            <v>Electric</v>
          </cell>
          <cell r="DH996">
            <v>1612.692</v>
          </cell>
          <cell r="DI996" t="str">
            <v>OR</v>
          </cell>
          <cell r="DL996" t="str">
            <v>Electric</v>
          </cell>
          <cell r="DM996" t="str">
            <v>Electric</v>
          </cell>
          <cell r="DN996">
            <v>2130.886</v>
          </cell>
          <cell r="DO996" t="str">
            <v>MT</v>
          </cell>
          <cell r="DS996">
            <v>4956.4930000000004</v>
          </cell>
          <cell r="DT996" t="str">
            <v>WA</v>
          </cell>
          <cell r="DU996" t="str">
            <v>32to46</v>
          </cell>
          <cell r="DX996" t="b">
            <v>0</v>
          </cell>
          <cell r="DY996">
            <v>1188.027</v>
          </cell>
          <cell r="DZ996" t="str">
            <v>OR</v>
          </cell>
          <cell r="EC996" t="str">
            <v>Laptop</v>
          </cell>
          <cell r="ED996">
            <v>1188.027</v>
          </cell>
          <cell r="EE996" t="str">
            <v>OR</v>
          </cell>
          <cell r="EH996" t="str">
            <v>le20</v>
          </cell>
          <cell r="EI996">
            <v>2079.9929999999999</v>
          </cell>
          <cell r="EJ996" t="str">
            <v>WA</v>
          </cell>
          <cell r="ES996">
            <v>1144.6790000000001</v>
          </cell>
          <cell r="ET996" t="str">
            <v>MT</v>
          </cell>
          <cell r="EZ996" t="str">
            <v>WA</v>
          </cell>
          <cell r="FA996" t="str">
            <v>Other</v>
          </cell>
          <cell r="FB996">
            <v>3305980.8310000002</v>
          </cell>
          <cell r="FC996">
            <v>2349377.682</v>
          </cell>
          <cell r="FI996" t="str">
            <v>WA</v>
          </cell>
          <cell r="FJ996" t="str">
            <v>Bedrooms</v>
          </cell>
          <cell r="FK996" t="str">
            <v>EISAx</v>
          </cell>
          <cell r="FL996">
            <v>152476.19999999998</v>
          </cell>
          <cell r="FS996" t="str">
            <v>OR</v>
          </cell>
          <cell r="FT996" t="str">
            <v>EISAx</v>
          </cell>
          <cell r="FV996">
            <v>5892827.2999999998</v>
          </cell>
          <cell r="GD996" t="str">
            <v>OR</v>
          </cell>
          <cell r="GE996">
            <v>6139013.1509999996</v>
          </cell>
          <cell r="GF996">
            <v>3253349.71</v>
          </cell>
          <cell r="GI996">
            <v>2</v>
          </cell>
          <cell r="GJ996">
            <v>2</v>
          </cell>
          <cell r="GK996" t="str">
            <v>OR</v>
          </cell>
          <cell r="GL996">
            <v>1925.059</v>
          </cell>
          <cell r="GM996" t="str">
            <v>1993-2006</v>
          </cell>
          <cell r="GN996">
            <v>0</v>
          </cell>
          <cell r="GQ996">
            <v>13317423.40787</v>
          </cell>
          <cell r="GR996">
            <v>1201607.3898574999</v>
          </cell>
          <cell r="GU996" t="str">
            <v>Natural Gas FAF</v>
          </cell>
          <cell r="GX996" t="str">
            <v>Baseboard/Wall/Radiant</v>
          </cell>
          <cell r="GY996" t="str">
            <v>ID</v>
          </cell>
          <cell r="GZ996">
            <v>3785.76440429688</v>
          </cell>
        </row>
        <row r="997">
          <cell r="AD997" t="str">
            <v>WA</v>
          </cell>
          <cell r="AH997" t="str">
            <v>WA</v>
          </cell>
          <cell r="AI997" t="str">
            <v>Pre 1980</v>
          </cell>
          <cell r="AJ997">
            <v>1904.288</v>
          </cell>
          <cell r="AK997" t="b">
            <v>1</v>
          </cell>
          <cell r="AN997" t="str">
            <v>OR</v>
          </cell>
          <cell r="AO997" t="str">
            <v>Wood</v>
          </cell>
          <cell r="AP997" t="str">
            <v>Post 2006</v>
          </cell>
          <cell r="AQ997" t="str">
            <v>Crawlspace</v>
          </cell>
          <cell r="AR997">
            <v>6932.73828125</v>
          </cell>
          <cell r="AU997" t="str">
            <v>No</v>
          </cell>
          <cell r="AV997" t="b">
            <v>1</v>
          </cell>
          <cell r="AX997">
            <v>5026235.25390625</v>
          </cell>
          <cell r="AY997" t="b">
            <v>0</v>
          </cell>
          <cell r="AZ997">
            <v>1329049.6047667968</v>
          </cell>
          <cell r="BA997">
            <v>1</v>
          </cell>
          <cell r="BB997">
            <v>3466.369140625</v>
          </cell>
          <cell r="BC997">
            <v>1.0000000405683873</v>
          </cell>
          <cell r="BU997" t="str">
            <v>ID</v>
          </cell>
          <cell r="BV997" t="str">
            <v>Pre 1980</v>
          </cell>
          <cell r="BW997" t="str">
            <v>Gas Storage Outside Conditioned Space</v>
          </cell>
          <cell r="BY997">
            <v>3785.7640000000001</v>
          </cell>
          <cell r="BZ997" t="str">
            <v>le55</v>
          </cell>
          <cell r="CF997" t="str">
            <v>Conditioned</v>
          </cell>
          <cell r="CG997">
            <v>2130.886</v>
          </cell>
          <cell r="CH997" t="str">
            <v>MT</v>
          </cell>
          <cell r="CI997" t="str">
            <v>Top-Freezer w/o TTD Ice</v>
          </cell>
          <cell r="CJ997">
            <v>55403.036</v>
          </cell>
          <cell r="CK997" t="b">
            <v>0</v>
          </cell>
          <cell r="CZ997">
            <v>12271.31</v>
          </cell>
          <cell r="DA997" t="str">
            <v>WA</v>
          </cell>
          <cell r="DC997" t="str">
            <v>Horizontal Axis</v>
          </cell>
          <cell r="DG997" t="str">
            <v>Electric</v>
          </cell>
          <cell r="DH997">
            <v>1904.288</v>
          </cell>
          <cell r="DI997" t="str">
            <v>WA</v>
          </cell>
          <cell r="DL997" t="str">
            <v>Electric</v>
          </cell>
          <cell r="DM997" t="str">
            <v>Electric</v>
          </cell>
          <cell r="DN997">
            <v>3785.7640000000001</v>
          </cell>
          <cell r="DO997" t="str">
            <v>ID</v>
          </cell>
          <cell r="DS997">
            <v>2003.7159999999999</v>
          </cell>
          <cell r="DT997" t="str">
            <v>WA</v>
          </cell>
          <cell r="DU997" t="str">
            <v>32to46</v>
          </cell>
          <cell r="DX997" t="b">
            <v>0</v>
          </cell>
          <cell r="DY997">
            <v>1188.027</v>
          </cell>
          <cell r="DZ997" t="str">
            <v>OR</v>
          </cell>
          <cell r="EC997" t="str">
            <v>Desktop</v>
          </cell>
          <cell r="ED997">
            <v>1188.027</v>
          </cell>
          <cell r="EE997" t="str">
            <v>OR</v>
          </cell>
          <cell r="EH997" t="str">
            <v>gt20</v>
          </cell>
          <cell r="EI997">
            <v>2130.886</v>
          </cell>
          <cell r="EJ997" t="str">
            <v>MT</v>
          </cell>
          <cell r="ES997">
            <v>12271.31</v>
          </cell>
          <cell r="ET997" t="str">
            <v>WA</v>
          </cell>
          <cell r="EZ997" t="str">
            <v>WA</v>
          </cell>
          <cell r="FA997" t="str">
            <v>Bathroom</v>
          </cell>
          <cell r="FB997">
            <v>1833902.4100000001</v>
          </cell>
          <cell r="FC997">
            <v>232955.17100000003</v>
          </cell>
          <cell r="FI997" t="str">
            <v>WA</v>
          </cell>
          <cell r="FJ997" t="str">
            <v>Exterior</v>
          </cell>
          <cell r="FK997" t="str">
            <v>EISAq</v>
          </cell>
          <cell r="FL997">
            <v>33544.763999999996</v>
          </cell>
          <cell r="FS997" t="str">
            <v>WA</v>
          </cell>
          <cell r="FT997" t="str">
            <v>EISAnqnx</v>
          </cell>
          <cell r="FV997">
            <v>60990.479999999996</v>
          </cell>
          <cell r="GD997" t="str">
            <v>WA</v>
          </cell>
          <cell r="GE997">
            <v>6937321.1840000004</v>
          </cell>
          <cell r="GF997">
            <v>4448416.7680000002</v>
          </cell>
          <cell r="GI997">
            <v>2</v>
          </cell>
          <cell r="GJ997">
            <v>2</v>
          </cell>
          <cell r="GK997" t="str">
            <v>WA</v>
          </cell>
          <cell r="GL997">
            <v>1904.288</v>
          </cell>
          <cell r="GM997" t="str">
            <v>Pre 1980</v>
          </cell>
          <cell r="GN997">
            <v>-1</v>
          </cell>
          <cell r="GQ997">
            <v>11358354.29056</v>
          </cell>
          <cell r="GR997">
            <v>1943125.9537599999</v>
          </cell>
          <cell r="GU997" t="str">
            <v>Natural Gas Other</v>
          </cell>
          <cell r="GX997" t="str">
            <v>None</v>
          </cell>
          <cell r="GY997" t="str">
            <v>MT</v>
          </cell>
          <cell r="GZ997">
            <v>2130.88647460938</v>
          </cell>
        </row>
        <row r="998">
          <cell r="AD998" t="str">
            <v>OR</v>
          </cell>
          <cell r="AH998" t="str">
            <v>OR</v>
          </cell>
          <cell r="AI998" t="str">
            <v>Pre 1980</v>
          </cell>
          <cell r="AJ998">
            <v>1612.692</v>
          </cell>
          <cell r="AK998" t="b">
            <v>1</v>
          </cell>
          <cell r="AN998" t="str">
            <v>WA</v>
          </cell>
          <cell r="AO998" t="str">
            <v>Wood</v>
          </cell>
          <cell r="AP998" t="str">
            <v>Pre 1980</v>
          </cell>
          <cell r="AQ998" t="str">
            <v>Basement</v>
          </cell>
          <cell r="AR998">
            <v>2003.71557617188</v>
          </cell>
          <cell r="AU998" t="str">
            <v>No</v>
          </cell>
          <cell r="AV998" t="b">
            <v>0</v>
          </cell>
          <cell r="AX998">
            <v>6451964.1552734533</v>
          </cell>
          <cell r="AY998" t="b">
            <v>0</v>
          </cell>
          <cell r="AZ998">
            <v>2169222.4827636769</v>
          </cell>
          <cell r="BA998" t="str">
            <v/>
          </cell>
          <cell r="BB998" t="str">
            <v/>
          </cell>
          <cell r="BC998">
            <v>0.99999978847894622</v>
          </cell>
          <cell r="BU998" t="str">
            <v>MT</v>
          </cell>
          <cell r="BV998" t="str">
            <v>1980-1992</v>
          </cell>
          <cell r="BW998" t="str">
            <v>Gas Storage Inside Conditioned Space</v>
          </cell>
          <cell r="BY998">
            <v>2130.886</v>
          </cell>
          <cell r="BZ998" t="str">
            <v>le55</v>
          </cell>
          <cell r="CF998" t="str">
            <v>Unconditioned</v>
          </cell>
          <cell r="CG998">
            <v>1904.288</v>
          </cell>
          <cell r="CH998" t="str">
            <v>WA</v>
          </cell>
          <cell r="CI998" t="str">
            <v>Top-Freezer w/o TTD Ice</v>
          </cell>
          <cell r="CJ998">
            <v>41894.336000000003</v>
          </cell>
          <cell r="CK998" t="b">
            <v>0</v>
          </cell>
          <cell r="CZ998">
            <v>1925.059</v>
          </cell>
          <cell r="DA998" t="str">
            <v>OR</v>
          </cell>
          <cell r="DC998" t="str">
            <v>Vertical Axis</v>
          </cell>
          <cell r="DG998" t="str">
            <v>Electric</v>
          </cell>
          <cell r="DH998">
            <v>1925.059</v>
          </cell>
          <cell r="DI998" t="str">
            <v>OR</v>
          </cell>
          <cell r="DL998" t="str">
            <v>Electric</v>
          </cell>
          <cell r="DM998" t="str">
            <v>Electric</v>
          </cell>
          <cell r="DN998">
            <v>1612.692</v>
          </cell>
          <cell r="DO998" t="str">
            <v>OR</v>
          </cell>
          <cell r="DS998">
            <v>2003.7159999999999</v>
          </cell>
          <cell r="DT998" t="str">
            <v>WA</v>
          </cell>
          <cell r="DU998" t="str">
            <v>lt32</v>
          </cell>
          <cell r="DX998" t="b">
            <v>1</v>
          </cell>
          <cell r="DY998">
            <v>1188.027</v>
          </cell>
          <cell r="DZ998" t="str">
            <v>OR</v>
          </cell>
          <cell r="EC998" t="str">
            <v>Desktop</v>
          </cell>
          <cell r="ED998">
            <v>1188.027</v>
          </cell>
          <cell r="EE998" t="str">
            <v>OR</v>
          </cell>
          <cell r="EH998" t="str">
            <v>le20</v>
          </cell>
          <cell r="EI998">
            <v>1612.692</v>
          </cell>
          <cell r="EJ998" t="str">
            <v>OR</v>
          </cell>
          <cell r="ES998">
            <v>1612.692</v>
          </cell>
          <cell r="ET998" t="str">
            <v>OR</v>
          </cell>
          <cell r="EZ998" t="str">
            <v>WA</v>
          </cell>
          <cell r="FA998" t="str">
            <v>Bedrooms</v>
          </cell>
          <cell r="FB998">
            <v>1040863.53</v>
          </cell>
          <cell r="FC998">
            <v>1021037.5580000001</v>
          </cell>
          <cell r="FI998" t="str">
            <v>WA</v>
          </cell>
          <cell r="FJ998" t="str">
            <v>Exterior</v>
          </cell>
          <cell r="FK998" t="str">
            <v>EISAx</v>
          </cell>
          <cell r="FL998">
            <v>114357.15</v>
          </cell>
          <cell r="FS998" t="str">
            <v>WA</v>
          </cell>
          <cell r="FT998" t="str">
            <v>EISAq</v>
          </cell>
          <cell r="FV998">
            <v>733410.522</v>
          </cell>
          <cell r="GD998" t="str">
            <v>OR</v>
          </cell>
          <cell r="GE998">
            <v>1617530.0760000001</v>
          </cell>
          <cell r="GF998">
            <v>2631913.344</v>
          </cell>
          <cell r="GI998">
            <v>1</v>
          </cell>
          <cell r="GJ998">
            <v>2</v>
          </cell>
          <cell r="GK998" t="str">
            <v>OR</v>
          </cell>
          <cell r="GL998">
            <v>1612.692</v>
          </cell>
          <cell r="GM998" t="str">
            <v>Pre 1980</v>
          </cell>
          <cell r="GN998">
            <v>0</v>
          </cell>
          <cell r="GQ998">
            <v>8447164.5821759999</v>
          </cell>
          <cell r="GR998">
            <v>929301.66980999988</v>
          </cell>
          <cell r="GU998" t="str">
            <v>Heat Pump (Central System)</v>
          </cell>
          <cell r="GX998" t="str">
            <v>None</v>
          </cell>
          <cell r="GY998" t="str">
            <v>WA</v>
          </cell>
          <cell r="GZ998">
            <v>12271.3056640625</v>
          </cell>
        </row>
        <row r="999">
          <cell r="AD999" t="str">
            <v>MT</v>
          </cell>
          <cell r="AH999" t="str">
            <v>MT</v>
          </cell>
          <cell r="AI999" t="str">
            <v>1980-1992</v>
          </cell>
          <cell r="AJ999">
            <v>2130.886</v>
          </cell>
          <cell r="AK999" t="b">
            <v>1</v>
          </cell>
          <cell r="AN999" t="str">
            <v>WA</v>
          </cell>
          <cell r="AO999" t="str">
            <v>Heat Pump (Central System)</v>
          </cell>
          <cell r="AP999" t="str">
            <v>Pre 1980</v>
          </cell>
          <cell r="AQ999" t="str">
            <v>Basement</v>
          </cell>
          <cell r="AR999">
            <v>2003.71557617188</v>
          </cell>
          <cell r="AU999" t="str">
            <v>No</v>
          </cell>
          <cell r="AV999" t="b">
            <v>1</v>
          </cell>
          <cell r="AX999">
            <v>6451964.1552734533</v>
          </cell>
          <cell r="AY999" t="b">
            <v>0</v>
          </cell>
          <cell r="AZ999">
            <v>2169222.4827636769</v>
          </cell>
          <cell r="BA999">
            <v>1</v>
          </cell>
          <cell r="BB999">
            <v>2003.71557617188</v>
          </cell>
          <cell r="BC999">
            <v>0.99999978847894622</v>
          </cell>
          <cell r="BU999" t="str">
            <v>ID</v>
          </cell>
          <cell r="BV999" t="str">
            <v>Pre 1980</v>
          </cell>
          <cell r="BW999" t="str">
            <v>Gas Storage Inside Conditioned Space</v>
          </cell>
          <cell r="BY999">
            <v>3785.7640000000001</v>
          </cell>
          <cell r="BZ999" t="str">
            <v>le55</v>
          </cell>
          <cell r="CF999" t="str">
            <v>Conditioned</v>
          </cell>
          <cell r="CG999">
            <v>1904.288</v>
          </cell>
          <cell r="CH999" t="str">
            <v>WA</v>
          </cell>
          <cell r="CI999" t="str">
            <v>Side-by-Side w/ TTD Ice</v>
          </cell>
          <cell r="CJ999">
            <v>41894.336000000003</v>
          </cell>
          <cell r="CK999" t="b">
            <v>0</v>
          </cell>
          <cell r="CZ999">
            <v>1904.288</v>
          </cell>
          <cell r="DA999" t="str">
            <v>WA</v>
          </cell>
          <cell r="DC999" t="str">
            <v>Vertical Axis</v>
          </cell>
          <cell r="DG999" t="str">
            <v>Electric</v>
          </cell>
          <cell r="DH999">
            <v>3785.7640000000001</v>
          </cell>
          <cell r="DI999" t="str">
            <v>ID</v>
          </cell>
          <cell r="DL999" t="str">
            <v>Electric</v>
          </cell>
          <cell r="DM999" t="str">
            <v>Electric</v>
          </cell>
          <cell r="DN999">
            <v>1904.288</v>
          </cell>
          <cell r="DO999" t="str">
            <v>WA</v>
          </cell>
          <cell r="DS999">
            <v>1464.694</v>
          </cell>
          <cell r="DT999" t="str">
            <v>WA</v>
          </cell>
          <cell r="DU999" t="str">
            <v>gt46</v>
          </cell>
          <cell r="DX999" t="b">
            <v>1</v>
          </cell>
          <cell r="DY999">
            <v>1188.027</v>
          </cell>
          <cell r="DZ999" t="str">
            <v>OR</v>
          </cell>
          <cell r="EC999" t="str">
            <v>Desktop</v>
          </cell>
          <cell r="ED999">
            <v>1188.027</v>
          </cell>
          <cell r="EE999" t="str">
            <v>OR</v>
          </cell>
          <cell r="EH999" t="str">
            <v>le20</v>
          </cell>
          <cell r="EI999">
            <v>1612.692</v>
          </cell>
          <cell r="EJ999" t="str">
            <v>OR</v>
          </cell>
          <cell r="ES999">
            <v>1192.4649999999999</v>
          </cell>
          <cell r="ET999" t="str">
            <v>ID</v>
          </cell>
          <cell r="EZ999" t="str">
            <v>WA</v>
          </cell>
          <cell r="FA999" t="str">
            <v>Kitchen</v>
          </cell>
          <cell r="FB999">
            <v>892168.74000000011</v>
          </cell>
          <cell r="FC999">
            <v>436171.38400000002</v>
          </cell>
          <cell r="FI999" t="str">
            <v>WA</v>
          </cell>
          <cell r="FJ999" t="str">
            <v>Garage</v>
          </cell>
          <cell r="FK999" t="str">
            <v>EISAnqnx</v>
          </cell>
          <cell r="FL999">
            <v>60990.479999999996</v>
          </cell>
          <cell r="FS999" t="str">
            <v>WA</v>
          </cell>
          <cell r="FT999" t="str">
            <v>EISAx</v>
          </cell>
          <cell r="FV999">
            <v>594657.17999999993</v>
          </cell>
          <cell r="GD999" t="str">
            <v>MT</v>
          </cell>
          <cell r="GE999">
            <v>6166784.0839999998</v>
          </cell>
          <cell r="GF999">
            <v>3400894.0559999999</v>
          </cell>
          <cell r="GI999">
            <v>3</v>
          </cell>
          <cell r="GJ999">
            <v>1</v>
          </cell>
          <cell r="GK999" t="str">
            <v>MT</v>
          </cell>
          <cell r="GL999">
            <v>2130.886</v>
          </cell>
          <cell r="GM999" t="str">
            <v>1980-1992</v>
          </cell>
          <cell r="GN999">
            <v>0</v>
          </cell>
          <cell r="GQ999">
            <v>18386984.855028</v>
          </cell>
          <cell r="GR999">
            <v>1376328.6129699999</v>
          </cell>
          <cell r="GU999" t="str">
            <v>Wood</v>
          </cell>
          <cell r="GX999" t="str">
            <v>Baseboard/Wall/Radiant</v>
          </cell>
          <cell r="GY999" t="str">
            <v>ID</v>
          </cell>
          <cell r="GZ999">
            <v>1192.46508789063</v>
          </cell>
        </row>
        <row r="1000">
          <cell r="AD1000" t="str">
            <v>ID</v>
          </cell>
          <cell r="AH1000" t="str">
            <v>ID</v>
          </cell>
          <cell r="AI1000" t="str">
            <v>Post 2006</v>
          </cell>
          <cell r="AJ1000">
            <v>3785.7640000000001</v>
          </cell>
          <cell r="AK1000" t="b">
            <v>1</v>
          </cell>
          <cell r="AN1000" t="str">
            <v>WA</v>
          </cell>
          <cell r="AO1000" t="str">
            <v>Natural Gas FAF</v>
          </cell>
          <cell r="AP1000" t="str">
            <v>Pre 1980</v>
          </cell>
          <cell r="AQ1000" t="str">
            <v>Crawlspace</v>
          </cell>
          <cell r="AR1000">
            <v>1143.5718383789099</v>
          </cell>
          <cell r="AU1000" t="str">
            <v>No</v>
          </cell>
          <cell r="AV1000" t="b">
            <v>1</v>
          </cell>
          <cell r="AX1000">
            <v>3133386.8371582129</v>
          </cell>
          <cell r="AY1000" t="b">
            <v>0</v>
          </cell>
          <cell r="AZ1000">
            <v>1194596.8702355383</v>
          </cell>
          <cell r="BA1000">
            <v>0.75000000000000044</v>
          </cell>
          <cell r="BB1000">
            <v>1143.5718383789099</v>
          </cell>
          <cell r="BC1000">
            <v>0.7500002219224442</v>
          </cell>
          <cell r="BU1000" t="str">
            <v>OR</v>
          </cell>
          <cell r="BV1000" t="str">
            <v>Pre 1980</v>
          </cell>
          <cell r="BW1000" t="str">
            <v>Electric Storage - Inside Conditioned Space</v>
          </cell>
          <cell r="BY1000">
            <v>1612.692</v>
          </cell>
          <cell r="BZ1000" t="str">
            <v>le55</v>
          </cell>
          <cell r="CF1000" t="str">
            <v>Conditioned</v>
          </cell>
          <cell r="CG1000">
            <v>3785.7640000000001</v>
          </cell>
          <cell r="CH1000" t="str">
            <v>ID</v>
          </cell>
          <cell r="CI1000" t="str">
            <v>Top-Freezer w/o TTD Ice</v>
          </cell>
          <cell r="CJ1000">
            <v>75715.28</v>
          </cell>
          <cell r="CK1000" t="b">
            <v>0</v>
          </cell>
          <cell r="CZ1000">
            <v>1904.288</v>
          </cell>
          <cell r="DA1000" t="str">
            <v>WA</v>
          </cell>
          <cell r="DC1000" t="str">
            <v>Vertical Axis</v>
          </cell>
          <cell r="DG1000" t="str">
            <v>Electric</v>
          </cell>
          <cell r="DH1000">
            <v>12271.31</v>
          </cell>
          <cell r="DI1000" t="str">
            <v>WA</v>
          </cell>
          <cell r="DL1000" t="str">
            <v>Gas</v>
          </cell>
          <cell r="DM1000" t="str">
            <v>Gas</v>
          </cell>
          <cell r="DN1000">
            <v>4360.1880000000001</v>
          </cell>
          <cell r="DO1000" t="str">
            <v>WA</v>
          </cell>
          <cell r="DS1000">
            <v>1464.694</v>
          </cell>
          <cell r="DT1000" t="str">
            <v>WA</v>
          </cell>
          <cell r="DU1000" t="str">
            <v>32to46</v>
          </cell>
          <cell r="DX1000" t="b">
            <v>0</v>
          </cell>
          <cell r="DY1000">
            <v>2079.9929999999999</v>
          </cell>
          <cell r="DZ1000" t="str">
            <v>WA</v>
          </cell>
          <cell r="EC1000" t="str">
            <v>Desktop</v>
          </cell>
          <cell r="ED1000">
            <v>1188.027</v>
          </cell>
          <cell r="EE1000" t="str">
            <v>OR</v>
          </cell>
          <cell r="EH1000" t="str">
            <v>le20</v>
          </cell>
          <cell r="EI1000">
            <v>1612.692</v>
          </cell>
          <cell r="EJ1000" t="str">
            <v>OR</v>
          </cell>
          <cell r="ES1000">
            <v>3785.7640000000001</v>
          </cell>
          <cell r="ET1000" t="str">
            <v>ID</v>
          </cell>
          <cell r="EZ1000" t="str">
            <v>WA</v>
          </cell>
          <cell r="FA1000" t="str">
            <v>Living Room/Family Room</v>
          </cell>
          <cell r="FB1000">
            <v>297389.58</v>
          </cell>
          <cell r="FC1000">
            <v>966516.13500000013</v>
          </cell>
          <cell r="FI1000" t="str">
            <v>WA</v>
          </cell>
          <cell r="FJ1000" t="str">
            <v>Garage</v>
          </cell>
          <cell r="FK1000" t="str">
            <v>EISAq</v>
          </cell>
          <cell r="FL1000">
            <v>121980.95999999999</v>
          </cell>
          <cell r="FS1000" t="str">
            <v>WA</v>
          </cell>
          <cell r="FT1000" t="str">
            <v>EISAnqnx</v>
          </cell>
          <cell r="FV1000">
            <v>457428.6</v>
          </cell>
          <cell r="GD1000" t="str">
            <v>ID</v>
          </cell>
          <cell r="GE1000">
            <v>3990195.2560000001</v>
          </cell>
          <cell r="GF1000">
            <v>6095080.04</v>
          </cell>
          <cell r="GI1000">
            <v>2</v>
          </cell>
          <cell r="GJ1000">
            <v>3</v>
          </cell>
          <cell r="GK1000" t="str">
            <v>ID</v>
          </cell>
          <cell r="GL1000">
            <v>3785.7640000000001</v>
          </cell>
          <cell r="GM1000" t="str">
            <v>Post 2006</v>
          </cell>
          <cell r="GN1000">
            <v>0</v>
          </cell>
          <cell r="GQ1000">
            <v>24471159.56718</v>
          </cell>
          <cell r="GR1000">
            <v>3727747.1666999999</v>
          </cell>
          <cell r="GU1000" t="str">
            <v>Natural Gas Other</v>
          </cell>
          <cell r="GX1000" t="str">
            <v>None</v>
          </cell>
          <cell r="GY1000" t="str">
            <v>MT</v>
          </cell>
          <cell r="GZ1000">
            <v>2130.88647460938</v>
          </cell>
        </row>
        <row r="1001">
          <cell r="AD1001" t="str">
            <v>WA</v>
          </cell>
          <cell r="AH1001" t="str">
            <v>WA</v>
          </cell>
          <cell r="AI1001" t="str">
            <v>Pre 1980</v>
          </cell>
          <cell r="AJ1001">
            <v>1904.288</v>
          </cell>
          <cell r="AK1001" t="b">
            <v>1</v>
          </cell>
          <cell r="AN1001" t="str">
            <v>WA</v>
          </cell>
          <cell r="AO1001" t="str">
            <v>Natural Gas FAF</v>
          </cell>
          <cell r="AP1001" t="str">
            <v>Pre 1980</v>
          </cell>
          <cell r="AQ1001" t="str">
            <v>Basement</v>
          </cell>
          <cell r="AR1001">
            <v>381.19061279296898</v>
          </cell>
          <cell r="AU1001" t="str">
            <v>No</v>
          </cell>
          <cell r="AV1001" t="b">
            <v>1</v>
          </cell>
          <cell r="AX1001">
            <v>1044462.279052735</v>
          </cell>
          <cell r="AY1001" t="b">
            <v>0</v>
          </cell>
          <cell r="AZ1001">
            <v>398198.95674517844</v>
          </cell>
          <cell r="BA1001">
            <v>0.24999999999999953</v>
          </cell>
          <cell r="BB1001">
            <v>381.19061279296898</v>
          </cell>
          <cell r="BC1001">
            <v>0.25000007397414742</v>
          </cell>
          <cell r="BU1001" t="str">
            <v>MT</v>
          </cell>
          <cell r="BV1001" t="str">
            <v>Pre 1980</v>
          </cell>
          <cell r="BW1001" t="str">
            <v>Gas Storage Outside Conditioned Space</v>
          </cell>
          <cell r="BY1001">
            <v>2130.886</v>
          </cell>
          <cell r="BZ1001" t="str">
            <v>le55</v>
          </cell>
          <cell r="CF1001" t="str">
            <v>Conditioned</v>
          </cell>
          <cell r="CG1001">
            <v>3785.7640000000001</v>
          </cell>
          <cell r="CH1001" t="str">
            <v>ID</v>
          </cell>
          <cell r="CI1001" t="str">
            <v>Top-Freezer w/ TTD Ice</v>
          </cell>
          <cell r="CJ1001">
            <v>71929.516000000003</v>
          </cell>
          <cell r="CK1001" t="b">
            <v>0</v>
          </cell>
          <cell r="CZ1001">
            <v>12271.31</v>
          </cell>
          <cell r="DA1001" t="str">
            <v>WA</v>
          </cell>
          <cell r="DC1001" t="str">
            <v>Vertical Axis</v>
          </cell>
          <cell r="DG1001" t="str">
            <v>Electric</v>
          </cell>
          <cell r="DH1001">
            <v>1925.059</v>
          </cell>
          <cell r="DI1001" t="str">
            <v>OR</v>
          </cell>
          <cell r="DL1001" t="str">
            <v>Electric</v>
          </cell>
          <cell r="DM1001" t="str">
            <v>Electric</v>
          </cell>
          <cell r="DN1001">
            <v>2079.9929999999999</v>
          </cell>
          <cell r="DO1001" t="str">
            <v>WA</v>
          </cell>
          <cell r="DS1001">
            <v>4956.4930000000004</v>
          </cell>
          <cell r="DT1001" t="str">
            <v>WA</v>
          </cell>
          <cell r="DU1001" t="str">
            <v>lt32</v>
          </cell>
          <cell r="DX1001" t="b">
            <v>0</v>
          </cell>
          <cell r="DY1001">
            <v>2079.9929999999999</v>
          </cell>
          <cell r="DZ1001" t="str">
            <v>WA</v>
          </cell>
          <cell r="EC1001" t="str">
            <v>Laptop</v>
          </cell>
          <cell r="ED1001">
            <v>2003.7159999999999</v>
          </cell>
          <cell r="EE1001" t="str">
            <v>WA</v>
          </cell>
          <cell r="EH1001" t="str">
            <v>le20</v>
          </cell>
          <cell r="EI1001">
            <v>1612.692</v>
          </cell>
          <cell r="EJ1001" t="str">
            <v>OR</v>
          </cell>
          <cell r="ES1001">
            <v>2079.9929999999999</v>
          </cell>
          <cell r="ET1001" t="str">
            <v>WA</v>
          </cell>
          <cell r="EZ1001" t="str">
            <v>WA</v>
          </cell>
          <cell r="FA1001" t="str">
            <v>Other</v>
          </cell>
          <cell r="FB1001">
            <v>892168.74000000011</v>
          </cell>
          <cell r="FC1001">
            <v>74347.395000000004</v>
          </cell>
          <cell r="FI1001" t="str">
            <v>WA</v>
          </cell>
          <cell r="FJ1001" t="str">
            <v>Kitchen</v>
          </cell>
          <cell r="FK1001" t="str">
            <v>EISAq</v>
          </cell>
          <cell r="FL1001">
            <v>68614.289999999994</v>
          </cell>
          <cell r="FS1001" t="str">
            <v>WA</v>
          </cell>
          <cell r="FT1001" t="str">
            <v>EISAq</v>
          </cell>
          <cell r="FV1001">
            <v>1230482.9339999999</v>
          </cell>
          <cell r="GD1001" t="str">
            <v>WA</v>
          </cell>
          <cell r="GE1001">
            <v>1894766.56</v>
          </cell>
          <cell r="GF1001">
            <v>1386321.6640000001</v>
          </cell>
          <cell r="GI1001">
            <v>2</v>
          </cell>
          <cell r="GJ1001">
            <v>3</v>
          </cell>
          <cell r="GK1001" t="str">
            <v>WA</v>
          </cell>
          <cell r="GL1001">
            <v>1904.288</v>
          </cell>
          <cell r="GM1001" t="str">
            <v>Pre 1980</v>
          </cell>
          <cell r="GN1001">
            <v>0</v>
          </cell>
          <cell r="GQ1001">
            <v>14384719.238816001</v>
          </cell>
          <cell r="GR1001">
            <v>1205285.76456</v>
          </cell>
          <cell r="GU1001" t="str">
            <v>Baseboard/Wall/Radiant</v>
          </cell>
          <cell r="GX1001" t="str">
            <v>None</v>
          </cell>
          <cell r="GY1001" t="str">
            <v>OR</v>
          </cell>
          <cell r="GZ1001">
            <v>1612.69177246094</v>
          </cell>
        </row>
        <row r="1002">
          <cell r="AD1002" t="str">
            <v>OR</v>
          </cell>
          <cell r="AH1002" t="str">
            <v>OR</v>
          </cell>
          <cell r="AI1002" t="str">
            <v>Pre 1980</v>
          </cell>
          <cell r="AJ1002">
            <v>1925.059</v>
          </cell>
          <cell r="AK1002" t="b">
            <v>1</v>
          </cell>
          <cell r="AN1002" t="str">
            <v>WA</v>
          </cell>
          <cell r="AO1002" t="str">
            <v>Natural Gas FAF</v>
          </cell>
          <cell r="AP1002" t="str">
            <v>Pre 1980</v>
          </cell>
          <cell r="AQ1002" t="str">
            <v>Basement</v>
          </cell>
          <cell r="AR1002">
            <v>1524.76245117188</v>
          </cell>
          <cell r="AU1002" t="str">
            <v>No</v>
          </cell>
          <cell r="AV1002" t="b">
            <v>1</v>
          </cell>
          <cell r="AX1002">
            <v>3715846.0935058715</v>
          </cell>
          <cell r="AY1002" t="b">
            <v>0</v>
          </cell>
          <cell r="AZ1002">
            <v>803046.640158694</v>
          </cell>
          <cell r="BA1002">
            <v>1</v>
          </cell>
          <cell r="BB1002">
            <v>1524.76245117188</v>
          </cell>
          <cell r="BC1002">
            <v>1.0000002958965923</v>
          </cell>
          <cell r="BU1002" t="str">
            <v>ID</v>
          </cell>
          <cell r="BV1002" t="str">
            <v>Pre 1980</v>
          </cell>
          <cell r="BW1002" t="str">
            <v>Electric Storage - Inside Conditioned Space</v>
          </cell>
          <cell r="BY1002">
            <v>3785.7640000000001</v>
          </cell>
          <cell r="BZ1002" t="str">
            <v>le55</v>
          </cell>
          <cell r="CF1002" t="str">
            <v>Conditioned</v>
          </cell>
          <cell r="CG1002">
            <v>8559.1039999999994</v>
          </cell>
          <cell r="CH1002" t="str">
            <v>OR</v>
          </cell>
          <cell r="CI1002" t="str">
            <v>Bottom-Freezer (Including French Door) w/o TTD Ice</v>
          </cell>
          <cell r="CJ1002">
            <v>188300.288</v>
          </cell>
          <cell r="CK1002" t="b">
            <v>0</v>
          </cell>
          <cell r="CZ1002">
            <v>1144.6790000000001</v>
          </cell>
          <cell r="DA1002" t="str">
            <v>MT</v>
          </cell>
          <cell r="DC1002" t="str">
            <v>Vertical Axis</v>
          </cell>
          <cell r="DG1002" t="str">
            <v>Electric</v>
          </cell>
          <cell r="DH1002">
            <v>1904.288</v>
          </cell>
          <cell r="DI1002" t="str">
            <v>WA</v>
          </cell>
          <cell r="DL1002" t="str">
            <v>Electric</v>
          </cell>
          <cell r="DM1002" t="str">
            <v>Electric</v>
          </cell>
          <cell r="DN1002">
            <v>3785.7640000000001</v>
          </cell>
          <cell r="DO1002" t="str">
            <v>ID</v>
          </cell>
          <cell r="DS1002">
            <v>4956.4930000000004</v>
          </cell>
          <cell r="DT1002" t="str">
            <v>WA</v>
          </cell>
          <cell r="DU1002" t="str">
            <v>32to46</v>
          </cell>
          <cell r="DX1002" t="b">
            <v>0</v>
          </cell>
          <cell r="DY1002">
            <v>2079.9929999999999</v>
          </cell>
          <cell r="DZ1002" t="str">
            <v>WA</v>
          </cell>
          <cell r="EC1002" t="str">
            <v>Desktop</v>
          </cell>
          <cell r="ED1002">
            <v>2003.7159999999999</v>
          </cell>
          <cell r="EE1002" t="str">
            <v>WA</v>
          </cell>
          <cell r="EH1002" t="str">
            <v>le20</v>
          </cell>
          <cell r="EI1002">
            <v>1612.692</v>
          </cell>
          <cell r="EJ1002" t="str">
            <v>OR</v>
          </cell>
          <cell r="ES1002">
            <v>3785.7640000000001</v>
          </cell>
          <cell r="ET1002" t="str">
            <v>ID</v>
          </cell>
          <cell r="EZ1002" t="str">
            <v>WA</v>
          </cell>
          <cell r="FA1002" t="str">
            <v>Bathroom</v>
          </cell>
          <cell r="FB1002">
            <v>579409.55999999994</v>
          </cell>
          <cell r="FC1002">
            <v>64040.004000000001</v>
          </cell>
          <cell r="FI1002" t="str">
            <v>WA</v>
          </cell>
          <cell r="FJ1002" t="str">
            <v>Living Room/Family Room</v>
          </cell>
          <cell r="FK1002" t="str">
            <v>EISAq</v>
          </cell>
          <cell r="FL1002">
            <v>219565.728</v>
          </cell>
          <cell r="FS1002" t="str">
            <v>WA</v>
          </cell>
          <cell r="FT1002" t="str">
            <v>EISAnqnx</v>
          </cell>
          <cell r="FV1002">
            <v>4551414.5699999994</v>
          </cell>
          <cell r="GD1002" t="str">
            <v>OR</v>
          </cell>
          <cell r="GE1002">
            <v>3118595.58</v>
          </cell>
          <cell r="GF1002">
            <v>2117564.9</v>
          </cell>
          <cell r="GI1002">
            <v>2</v>
          </cell>
          <cell r="GJ1002">
            <v>2</v>
          </cell>
          <cell r="GK1002" t="str">
            <v>OR</v>
          </cell>
          <cell r="GL1002">
            <v>1925.059</v>
          </cell>
          <cell r="GM1002" t="str">
            <v>Pre 1980</v>
          </cell>
          <cell r="GN1002">
            <v>-1</v>
          </cell>
          <cell r="GQ1002">
            <v>13317423.40787</v>
          </cell>
          <cell r="GR1002">
            <v>1201607.3898574999</v>
          </cell>
          <cell r="GU1002" t="str">
            <v>Natural Gas FAF</v>
          </cell>
          <cell r="GX1002" t="str">
            <v>Baseboard/Wall/Radiant</v>
          </cell>
          <cell r="GY1002" t="str">
            <v>MT</v>
          </cell>
          <cell r="GZ1002">
            <v>1144.67944335938</v>
          </cell>
        </row>
        <row r="1003">
          <cell r="AD1003" t="str">
            <v>ID</v>
          </cell>
          <cell r="AH1003" t="str">
            <v>ID</v>
          </cell>
          <cell r="AI1003" t="str">
            <v>Pre 1980</v>
          </cell>
          <cell r="AJ1003">
            <v>3785.7640000000001</v>
          </cell>
          <cell r="AK1003" t="b">
            <v>1</v>
          </cell>
          <cell r="AN1003" t="str">
            <v>WA</v>
          </cell>
          <cell r="AO1003" t="str">
            <v>Natural Gas FAF</v>
          </cell>
          <cell r="AP1003" t="str">
            <v>Pre 1980</v>
          </cell>
          <cell r="AQ1003" t="str">
            <v>Basement</v>
          </cell>
          <cell r="AR1003">
            <v>1165.62300344614</v>
          </cell>
          <cell r="AU1003" t="str">
            <v>No</v>
          </cell>
          <cell r="AV1003" t="b">
            <v>0</v>
          </cell>
          <cell r="AX1003">
            <v>3984099.4257789068</v>
          </cell>
          <cell r="AY1003" t="b">
            <v>0</v>
          </cell>
          <cell r="AZ1003">
            <v>1638726.0680848595</v>
          </cell>
          <cell r="BA1003" t="str">
            <v/>
          </cell>
          <cell r="BB1003" t="str">
            <v/>
          </cell>
          <cell r="BC1003">
            <v>0.58173064618246306</v>
          </cell>
          <cell r="BU1003" t="str">
            <v>OR</v>
          </cell>
          <cell r="BV1003" t="str">
            <v>Pre 1980</v>
          </cell>
          <cell r="BW1003" t="str">
            <v>Electric Storage - Inside Conditioned Space</v>
          </cell>
          <cell r="BY1003">
            <v>1612.692</v>
          </cell>
          <cell r="BZ1003" t="str">
            <v>le55</v>
          </cell>
          <cell r="CF1003" t="str">
            <v>Conditioned</v>
          </cell>
          <cell r="CG1003">
            <v>2079.9929999999999</v>
          </cell>
          <cell r="CH1003" t="str">
            <v>WA</v>
          </cell>
          <cell r="CI1003" t="str">
            <v>Top-Freezer w/o TTD Ice</v>
          </cell>
          <cell r="CJ1003">
            <v>29119.901999999998</v>
          </cell>
          <cell r="CK1003" t="b">
            <v>0</v>
          </cell>
          <cell r="CZ1003">
            <v>2079.9929999999999</v>
          </cell>
          <cell r="DA1003" t="str">
            <v>WA</v>
          </cell>
          <cell r="DC1003" t="str">
            <v>Vertical Axis</v>
          </cell>
          <cell r="DG1003" t="str">
            <v>Electric</v>
          </cell>
          <cell r="DH1003">
            <v>1904.288</v>
          </cell>
          <cell r="DI1003" t="str">
            <v>WA</v>
          </cell>
          <cell r="DL1003" t="str">
            <v>Gas</v>
          </cell>
          <cell r="DM1003" t="str">
            <v>Gas</v>
          </cell>
          <cell r="DN1003">
            <v>1925.059</v>
          </cell>
          <cell r="DO1003" t="str">
            <v>OR</v>
          </cell>
          <cell r="DS1003">
            <v>4956.4930000000004</v>
          </cell>
          <cell r="DT1003" t="str">
            <v>WA</v>
          </cell>
          <cell r="DU1003" t="str">
            <v>32to46</v>
          </cell>
          <cell r="DX1003" t="b">
            <v>0</v>
          </cell>
          <cell r="DY1003">
            <v>2079.9929999999999</v>
          </cell>
          <cell r="DZ1003" t="str">
            <v>WA</v>
          </cell>
          <cell r="EC1003" t="str">
            <v>Desktop</v>
          </cell>
          <cell r="ED1003">
            <v>2003.7159999999999</v>
          </cell>
          <cell r="EE1003" t="str">
            <v>WA</v>
          </cell>
          <cell r="EH1003" t="str">
            <v>le20</v>
          </cell>
          <cell r="EI1003">
            <v>3785.7640000000001</v>
          </cell>
          <cell r="EJ1003" t="str">
            <v>ID</v>
          </cell>
          <cell r="ES1003">
            <v>1192.4649999999999</v>
          </cell>
          <cell r="ET1003" t="str">
            <v>ID</v>
          </cell>
          <cell r="EZ1003" t="str">
            <v>WA</v>
          </cell>
          <cell r="FA1003" t="str">
            <v>Bedrooms</v>
          </cell>
          <cell r="FB1003">
            <v>91485.72</v>
          </cell>
          <cell r="FC1003">
            <v>411685.74</v>
          </cell>
          <cell r="FI1003" t="str">
            <v>WA</v>
          </cell>
          <cell r="FJ1003" t="str">
            <v>Other</v>
          </cell>
          <cell r="FK1003" t="str">
            <v>EISAnqnx</v>
          </cell>
          <cell r="FL1003">
            <v>91485.72</v>
          </cell>
          <cell r="FS1003" t="str">
            <v>WA</v>
          </cell>
          <cell r="FT1003" t="str">
            <v>EISAq</v>
          </cell>
          <cell r="FV1003">
            <v>773054.33399999992</v>
          </cell>
          <cell r="GD1003" t="str">
            <v>ID</v>
          </cell>
          <cell r="GE1003">
            <v>0</v>
          </cell>
          <cell r="GF1003">
            <v>0</v>
          </cell>
          <cell r="GI1003">
            <v>1</v>
          </cell>
          <cell r="GJ1003">
            <v>3</v>
          </cell>
          <cell r="GK1003" t="str">
            <v>ID</v>
          </cell>
          <cell r="GL1003">
            <v>3785.7640000000001</v>
          </cell>
          <cell r="GM1003" t="str">
            <v>Pre 1980</v>
          </cell>
          <cell r="GN1003">
            <v>0</v>
          </cell>
          <cell r="GQ1003">
            <v>21698113.937528003</v>
          </cell>
          <cell r="GR1003">
            <v>3948116.4891400002</v>
          </cell>
          <cell r="GU1003" t="str">
            <v>Natural Gas FAF</v>
          </cell>
          <cell r="GX1003" t="str">
            <v>None</v>
          </cell>
          <cell r="GY1003" t="str">
            <v>ID</v>
          </cell>
          <cell r="GZ1003">
            <v>3785.76440429688</v>
          </cell>
        </row>
        <row r="1004">
          <cell r="AD1004" t="str">
            <v>OR</v>
          </cell>
          <cell r="AH1004" t="str">
            <v>OR</v>
          </cell>
          <cell r="AI1004" t="str">
            <v>1980-1992</v>
          </cell>
          <cell r="AJ1004">
            <v>1612.692</v>
          </cell>
          <cell r="AK1004" t="b">
            <v>1</v>
          </cell>
          <cell r="AN1004" t="str">
            <v>WA</v>
          </cell>
          <cell r="AO1004" t="str">
            <v>Baseboard/Wall/Radiant</v>
          </cell>
          <cell r="AP1004" t="str">
            <v>Pre 1980</v>
          </cell>
          <cell r="AQ1004" t="str">
            <v>Basement</v>
          </cell>
          <cell r="AR1004">
            <v>1165.62300344614</v>
          </cell>
          <cell r="AU1004" t="str">
            <v>No</v>
          </cell>
          <cell r="AV1004" t="b">
            <v>1</v>
          </cell>
          <cell r="AX1004">
            <v>3984099.4257789068</v>
          </cell>
          <cell r="AY1004" t="b">
            <v>0</v>
          </cell>
          <cell r="AZ1004">
            <v>1638726.0680848595</v>
          </cell>
          <cell r="BA1004">
            <v>0.58173076923076961</v>
          </cell>
          <cell r="BB1004">
            <v>1165.62300344614</v>
          </cell>
          <cell r="BC1004">
            <v>0.58173064618246306</v>
          </cell>
          <cell r="BU1004" t="str">
            <v>WA</v>
          </cell>
          <cell r="BV1004" t="str">
            <v>1993-2006</v>
          </cell>
          <cell r="BW1004" t="str">
            <v>Electric Storage - Outside Conditioned Space - Buffered</v>
          </cell>
          <cell r="BY1004">
            <v>1904.288</v>
          </cell>
          <cell r="BZ1004" t="str">
            <v>gt55</v>
          </cell>
          <cell r="CF1004" t="str">
            <v>Conditioned</v>
          </cell>
          <cell r="CG1004">
            <v>1144.6790000000001</v>
          </cell>
          <cell r="CH1004" t="str">
            <v>MT</v>
          </cell>
          <cell r="CI1004" t="str">
            <v>Top-Freezer w/o TTD Ice</v>
          </cell>
          <cell r="CJ1004">
            <v>21748.901000000002</v>
          </cell>
          <cell r="CK1004" t="b">
            <v>0</v>
          </cell>
          <cell r="CZ1004">
            <v>4360.1880000000001</v>
          </cell>
          <cell r="DA1004" t="str">
            <v>WA</v>
          </cell>
          <cell r="DC1004" t="str">
            <v>Vertical Axis</v>
          </cell>
          <cell r="DG1004" t="str">
            <v>Electric</v>
          </cell>
          <cell r="DH1004">
            <v>12271.31</v>
          </cell>
          <cell r="DI1004" t="str">
            <v>WA</v>
          </cell>
          <cell r="DL1004" t="str">
            <v>Electric</v>
          </cell>
          <cell r="DM1004" t="str">
            <v>Electric</v>
          </cell>
          <cell r="DN1004">
            <v>8264.9449999999997</v>
          </cell>
          <cell r="DO1004" t="str">
            <v>OR</v>
          </cell>
          <cell r="DS1004">
            <v>1188.027</v>
          </cell>
          <cell r="DT1004" t="str">
            <v>OR</v>
          </cell>
          <cell r="DU1004" t="str">
            <v>lt32</v>
          </cell>
          <cell r="DX1004" t="b">
            <v>0</v>
          </cell>
          <cell r="DY1004">
            <v>12271.31</v>
          </cell>
          <cell r="DZ1004" t="str">
            <v>WA</v>
          </cell>
          <cell r="EC1004" t="str">
            <v>Laptop</v>
          </cell>
          <cell r="ED1004">
            <v>2003.7159999999999</v>
          </cell>
          <cell r="EE1004" t="str">
            <v>WA</v>
          </cell>
          <cell r="EH1004" t="str">
            <v>gt20</v>
          </cell>
          <cell r="EI1004">
            <v>3785.7640000000001</v>
          </cell>
          <cell r="EJ1004" t="str">
            <v>ID</v>
          </cell>
          <cell r="ES1004">
            <v>1904.288</v>
          </cell>
          <cell r="ET1004" t="str">
            <v>WA</v>
          </cell>
          <cell r="EZ1004" t="str">
            <v>WA</v>
          </cell>
          <cell r="FA1004" t="str">
            <v>Exterior</v>
          </cell>
          <cell r="FB1004">
            <v>419309.55</v>
          </cell>
          <cell r="FC1004">
            <v>1951695.3599999999</v>
          </cell>
          <cell r="FI1004" t="str">
            <v>WA</v>
          </cell>
          <cell r="FJ1004" t="str">
            <v>Other</v>
          </cell>
          <cell r="FK1004" t="str">
            <v>EISAq</v>
          </cell>
          <cell r="FL1004">
            <v>22871.43</v>
          </cell>
          <cell r="FS1004" t="str">
            <v>WA</v>
          </cell>
          <cell r="FT1004" t="str">
            <v>EISAx</v>
          </cell>
          <cell r="FV1004">
            <v>1006342.9199999999</v>
          </cell>
          <cell r="GD1004" t="str">
            <v>OR</v>
          </cell>
          <cell r="GE1004">
            <v>8694022.5720000006</v>
          </cell>
          <cell r="GF1004">
            <v>3535020.8640000001</v>
          </cell>
          <cell r="GI1004">
            <v>1</v>
          </cell>
          <cell r="GJ1004">
            <v>2</v>
          </cell>
          <cell r="GK1004" t="str">
            <v>OR</v>
          </cell>
          <cell r="GL1004">
            <v>1612.692</v>
          </cell>
          <cell r="GM1004" t="str">
            <v>1980-1992</v>
          </cell>
          <cell r="GN1004">
            <v>0</v>
          </cell>
          <cell r="GQ1004">
            <v>6965732.80944</v>
          </cell>
          <cell r="GR1004">
            <v>1033271.92305</v>
          </cell>
          <cell r="GU1004" t="str">
            <v>Natural Gas FAF</v>
          </cell>
          <cell r="GX1004" t="str">
            <v>None</v>
          </cell>
          <cell r="GY1004" t="str">
            <v>WA</v>
          </cell>
          <cell r="GZ1004">
            <v>2079.99340820313</v>
          </cell>
        </row>
        <row r="1005">
          <cell r="AD1005" t="str">
            <v>WA</v>
          </cell>
          <cell r="AH1005" t="str">
            <v>WA</v>
          </cell>
          <cell r="AI1005" t="str">
            <v>Pre 1980</v>
          </cell>
          <cell r="AJ1005">
            <v>1904.288</v>
          </cell>
          <cell r="AK1005" t="b">
            <v>1</v>
          </cell>
          <cell r="AN1005" t="str">
            <v>WA</v>
          </cell>
          <cell r="AO1005" t="str">
            <v>Baseboard/Wall/Radiant</v>
          </cell>
          <cell r="AP1005" t="str">
            <v>Pre 1980</v>
          </cell>
          <cell r="AQ1005" t="str">
            <v>Crawlspace</v>
          </cell>
          <cell r="AR1005">
            <v>838.09257272573598</v>
          </cell>
          <cell r="AU1005" t="str">
            <v>No</v>
          </cell>
          <cell r="AV1005" t="b">
            <v>1</v>
          </cell>
          <cell r="AX1005">
            <v>2864600.4135765657</v>
          </cell>
          <cell r="AY1005" t="b">
            <v>0</v>
          </cell>
          <cell r="AZ1005">
            <v>1178257.5861436578</v>
          </cell>
          <cell r="BA1005">
            <v>0.4182692307692305</v>
          </cell>
          <cell r="BB1005">
            <v>838.09257272573598</v>
          </cell>
          <cell r="BC1005">
            <v>0.41826914229648116</v>
          </cell>
          <cell r="BU1005" t="str">
            <v>ID</v>
          </cell>
          <cell r="BV1005" t="str">
            <v>1993-2006</v>
          </cell>
          <cell r="BW1005" t="str">
            <v>Electric Storage - Outside Conditioned Space - Buffered</v>
          </cell>
          <cell r="BY1005">
            <v>1192.4649999999999</v>
          </cell>
          <cell r="BZ1005" t="str">
            <v>le55</v>
          </cell>
          <cell r="CF1005" t="str">
            <v>Conditioned</v>
          </cell>
          <cell r="CG1005">
            <v>1925.059</v>
          </cell>
          <cell r="CH1005" t="str">
            <v>OR</v>
          </cell>
          <cell r="CI1005" t="str">
            <v>Top-Freezer w/o TTD Ice</v>
          </cell>
          <cell r="CJ1005">
            <v>42351.298000000003</v>
          </cell>
          <cell r="CK1005" t="b">
            <v>0</v>
          </cell>
          <cell r="CZ1005">
            <v>1192.4649999999999</v>
          </cell>
          <cell r="DA1005" t="str">
            <v>ID</v>
          </cell>
          <cell r="DC1005" t="str">
            <v>Vertical Axis</v>
          </cell>
          <cell r="DG1005" t="str">
            <v>Electric</v>
          </cell>
          <cell r="DH1005">
            <v>1144.6790000000001</v>
          </cell>
          <cell r="DI1005" t="str">
            <v>MT</v>
          </cell>
          <cell r="DL1005" t="str">
            <v>Electric</v>
          </cell>
          <cell r="DM1005" t="str">
            <v>Electric</v>
          </cell>
          <cell r="DN1005">
            <v>3785.7640000000001</v>
          </cell>
          <cell r="DO1005" t="str">
            <v>ID</v>
          </cell>
          <cell r="DS1005">
            <v>1188.027</v>
          </cell>
          <cell r="DT1005" t="str">
            <v>OR</v>
          </cell>
          <cell r="DU1005" t="str">
            <v>lt32</v>
          </cell>
          <cell r="DX1005" t="b">
            <v>0</v>
          </cell>
          <cell r="DY1005">
            <v>1904.288</v>
          </cell>
          <cell r="DZ1005" t="str">
            <v>WA</v>
          </cell>
          <cell r="EC1005" t="str">
            <v>Laptop</v>
          </cell>
          <cell r="ED1005">
            <v>2003.7159999999999</v>
          </cell>
          <cell r="EE1005" t="str">
            <v>WA</v>
          </cell>
          <cell r="EH1005" t="str">
            <v>le20</v>
          </cell>
          <cell r="EI1005">
            <v>2079.9929999999999</v>
          </cell>
          <cell r="EJ1005" t="str">
            <v>WA</v>
          </cell>
          <cell r="ES1005">
            <v>1144.6790000000001</v>
          </cell>
          <cell r="ET1005" t="str">
            <v>MT</v>
          </cell>
          <cell r="EZ1005" t="str">
            <v>WA</v>
          </cell>
          <cell r="FA1005" t="str">
            <v>Garage</v>
          </cell>
          <cell r="FB1005">
            <v>472676.22</v>
          </cell>
          <cell r="FC1005">
            <v>381190.5</v>
          </cell>
          <cell r="FI1005" t="str">
            <v>OR</v>
          </cell>
          <cell r="FJ1005" t="str">
            <v>Bathroom</v>
          </cell>
          <cell r="FK1005" t="str">
            <v>EISAnqnx</v>
          </cell>
          <cell r="FL1005">
            <v>1802511.8800000001</v>
          </cell>
          <cell r="FS1005" t="str">
            <v>WA</v>
          </cell>
          <cell r="FT1005" t="str">
            <v>EISAnqnx</v>
          </cell>
          <cell r="FV1005">
            <v>571785.75</v>
          </cell>
          <cell r="GD1005" t="str">
            <v>WA</v>
          </cell>
          <cell r="GE1005">
            <v>8523593.0879999995</v>
          </cell>
          <cell r="GF1005">
            <v>4951148.8</v>
          </cell>
          <cell r="GI1005">
            <v>1</v>
          </cell>
          <cell r="GJ1005">
            <v>3</v>
          </cell>
          <cell r="GK1005" t="str">
            <v>WA</v>
          </cell>
          <cell r="GL1005">
            <v>1904.288</v>
          </cell>
          <cell r="GM1005" t="str">
            <v>Pre 1980</v>
          </cell>
          <cell r="GN1005">
            <v>-1</v>
          </cell>
          <cell r="GQ1005">
            <v>10042066.626336001</v>
          </cell>
          <cell r="GR1005">
            <v>2270101.7248</v>
          </cell>
          <cell r="GU1005" t="str">
            <v>Heat Pump (Central System)</v>
          </cell>
          <cell r="GX1005" t="str">
            <v>Propane/LP</v>
          </cell>
          <cell r="GY1005" t="str">
            <v>OR</v>
          </cell>
          <cell r="GZ1005">
            <v>1612.69177246094</v>
          </cell>
        </row>
        <row r="1006">
          <cell r="AD1006" t="str">
            <v>OR</v>
          </cell>
          <cell r="AH1006" t="str">
            <v>OR</v>
          </cell>
          <cell r="AI1006" t="str">
            <v>1993-2006</v>
          </cell>
          <cell r="AJ1006">
            <v>1925.059</v>
          </cell>
          <cell r="AK1006" t="b">
            <v>1</v>
          </cell>
          <cell r="AN1006" t="str">
            <v>WA</v>
          </cell>
          <cell r="AO1006" t="str">
            <v>Wood</v>
          </cell>
          <cell r="AP1006" t="str">
            <v>Pre 1980</v>
          </cell>
          <cell r="AQ1006" t="str">
            <v>Crawlspace</v>
          </cell>
          <cell r="AR1006">
            <v>838.09257272573598</v>
          </cell>
          <cell r="AU1006" t="str">
            <v>No</v>
          </cell>
          <cell r="AV1006" t="b">
            <v>0</v>
          </cell>
          <cell r="AX1006">
            <v>2864600.4135765657</v>
          </cell>
          <cell r="AY1006" t="b">
            <v>0</v>
          </cell>
          <cell r="AZ1006">
            <v>1178257.5861436578</v>
          </cell>
          <cell r="BA1006" t="str">
            <v/>
          </cell>
          <cell r="BB1006" t="str">
            <v/>
          </cell>
          <cell r="BC1006">
            <v>0.41826914229648116</v>
          </cell>
          <cell r="BU1006" t="str">
            <v>WA</v>
          </cell>
          <cell r="BV1006" t="str">
            <v>1993-2006</v>
          </cell>
          <cell r="BW1006" t="str">
            <v>Gas Storage Inside Conditioned Space</v>
          </cell>
          <cell r="BY1006">
            <v>4360.1880000000001</v>
          </cell>
          <cell r="BZ1006" t="str">
            <v>le55</v>
          </cell>
          <cell r="CF1006" t="str">
            <v>Conditioned</v>
          </cell>
          <cell r="CG1006">
            <v>1612.692</v>
          </cell>
          <cell r="CH1006" t="str">
            <v>OR</v>
          </cell>
          <cell r="CI1006" t="str">
            <v>Top-Freezer w/o TTD Ice</v>
          </cell>
          <cell r="CJ1006">
            <v>35479.224000000002</v>
          </cell>
          <cell r="CK1006" t="b">
            <v>0</v>
          </cell>
          <cell r="CZ1006">
            <v>1925.059</v>
          </cell>
          <cell r="DA1006" t="str">
            <v>OR</v>
          </cell>
          <cell r="DC1006" t="str">
            <v>Horizontal Axis</v>
          </cell>
          <cell r="DG1006" t="str">
            <v>Gas</v>
          </cell>
          <cell r="DH1006">
            <v>2079.9929999999999</v>
          </cell>
          <cell r="DI1006" t="str">
            <v>WA</v>
          </cell>
          <cell r="DL1006" t="str">
            <v>Electric</v>
          </cell>
          <cell r="DM1006" t="str">
            <v>Electric</v>
          </cell>
          <cell r="DN1006">
            <v>3785.7640000000001</v>
          </cell>
          <cell r="DO1006" t="str">
            <v>ID</v>
          </cell>
          <cell r="DS1006">
            <v>1524.7619999999999</v>
          </cell>
          <cell r="DT1006" t="str">
            <v>WA</v>
          </cell>
          <cell r="DU1006" t="str">
            <v>lt32</v>
          </cell>
          <cell r="DX1006" t="b">
            <v>0</v>
          </cell>
          <cell r="DY1006">
            <v>6932.7380000000003</v>
          </cell>
          <cell r="DZ1006" t="str">
            <v>OR</v>
          </cell>
          <cell r="EC1006" t="str">
            <v>Desktop</v>
          </cell>
          <cell r="ED1006">
            <v>1150.8789999999999</v>
          </cell>
          <cell r="EE1006" t="str">
            <v>WA</v>
          </cell>
          <cell r="EH1006" t="str">
            <v>le20</v>
          </cell>
          <cell r="EI1006">
            <v>1612.692</v>
          </cell>
          <cell r="EJ1006" t="str">
            <v>OR</v>
          </cell>
          <cell r="ES1006">
            <v>1612.692</v>
          </cell>
          <cell r="ET1006" t="str">
            <v>OR</v>
          </cell>
          <cell r="EZ1006" t="str">
            <v>WA</v>
          </cell>
          <cell r="FA1006" t="str">
            <v>Kitchen</v>
          </cell>
          <cell r="FB1006">
            <v>70139.051999999996</v>
          </cell>
          <cell r="FC1006">
            <v>198219.06</v>
          </cell>
          <cell r="FI1006" t="str">
            <v>OR</v>
          </cell>
          <cell r="FJ1006" t="str">
            <v>Bedrooms</v>
          </cell>
          <cell r="FK1006" t="str">
            <v>EISAnqnx</v>
          </cell>
          <cell r="FL1006">
            <v>2773095.2</v>
          </cell>
          <cell r="FS1006" t="str">
            <v>WA</v>
          </cell>
          <cell r="FT1006" t="str">
            <v>EISAq</v>
          </cell>
          <cell r="FV1006">
            <v>631251.46799999999</v>
          </cell>
          <cell r="GD1006" t="str">
            <v>OR</v>
          </cell>
          <cell r="GE1006">
            <v>4477687.2340000002</v>
          </cell>
          <cell r="GF1006">
            <v>3326501.952</v>
          </cell>
          <cell r="GI1006">
            <v>2</v>
          </cell>
          <cell r="GJ1006">
            <v>2</v>
          </cell>
          <cell r="GK1006" t="str">
            <v>OR</v>
          </cell>
          <cell r="GL1006">
            <v>1925.059</v>
          </cell>
          <cell r="GM1006" t="str">
            <v>1993-2006</v>
          </cell>
          <cell r="GN1006">
            <v>0</v>
          </cell>
          <cell r="GQ1006">
            <v>13317423.40787</v>
          </cell>
          <cell r="GR1006">
            <v>1201607.3898574999</v>
          </cell>
          <cell r="GU1006" t="str">
            <v>Heat Pump (Central System)</v>
          </cell>
          <cell r="GX1006" t="str">
            <v>Baseboard/Wall/Radiant</v>
          </cell>
          <cell r="GY1006" t="str">
            <v>WA</v>
          </cell>
          <cell r="GZ1006">
            <v>1904.28771972656</v>
          </cell>
        </row>
        <row r="1007">
          <cell r="AD1007" t="str">
            <v>ID</v>
          </cell>
          <cell r="AH1007" t="str">
            <v>ID</v>
          </cell>
          <cell r="AI1007" t="str">
            <v>Pre 1980</v>
          </cell>
          <cell r="AJ1007">
            <v>3785.7640000000001</v>
          </cell>
          <cell r="AK1007" t="b">
            <v>1</v>
          </cell>
          <cell r="AN1007" t="str">
            <v>WA</v>
          </cell>
          <cell r="AO1007" t="str">
            <v>Natural Gas FAF</v>
          </cell>
          <cell r="AP1007" t="str">
            <v>Pre 1980</v>
          </cell>
          <cell r="AQ1007" t="str">
            <v>Crawlspace</v>
          </cell>
          <cell r="AR1007">
            <v>838.09257272573598</v>
          </cell>
          <cell r="AU1007" t="str">
            <v>No</v>
          </cell>
          <cell r="AV1007" t="b">
            <v>0</v>
          </cell>
          <cell r="AX1007">
            <v>2864600.4135765657</v>
          </cell>
          <cell r="AY1007" t="b">
            <v>0</v>
          </cell>
          <cell r="AZ1007">
            <v>1178257.5861436578</v>
          </cell>
          <cell r="BA1007" t="str">
            <v/>
          </cell>
          <cell r="BB1007" t="str">
            <v/>
          </cell>
          <cell r="BC1007">
            <v>0.41826914229648116</v>
          </cell>
          <cell r="BU1007" t="str">
            <v>WA</v>
          </cell>
          <cell r="BV1007" t="str">
            <v>Pre 1980</v>
          </cell>
          <cell r="BW1007" t="str">
            <v>Electric Storage - Inside Conditioned Space</v>
          </cell>
          <cell r="BY1007">
            <v>2079.9929999999999</v>
          </cell>
          <cell r="BZ1007" t="str">
            <v>le55</v>
          </cell>
          <cell r="CF1007" t="str">
            <v>Unconditioned</v>
          </cell>
          <cell r="CG1007">
            <v>1612.692</v>
          </cell>
          <cell r="CH1007" t="str">
            <v>OR</v>
          </cell>
          <cell r="CI1007" t="str">
            <v>Top-Freezer w/o TTD Ice</v>
          </cell>
          <cell r="CJ1007">
            <v>27415.763999999999</v>
          </cell>
          <cell r="CK1007" t="b">
            <v>0</v>
          </cell>
          <cell r="CZ1007">
            <v>1925.059</v>
          </cell>
          <cell r="DA1007" t="str">
            <v>OR</v>
          </cell>
          <cell r="DC1007" t="str">
            <v>Vertical Axis</v>
          </cell>
          <cell r="DG1007" t="str">
            <v>Electric</v>
          </cell>
          <cell r="DH1007">
            <v>4360.1880000000001</v>
          </cell>
          <cell r="DI1007" t="str">
            <v>WA</v>
          </cell>
          <cell r="DL1007" t="str">
            <v>Electric</v>
          </cell>
          <cell r="DM1007" t="str">
            <v>Electric</v>
          </cell>
          <cell r="DN1007">
            <v>1192.4649999999999</v>
          </cell>
          <cell r="DO1007" t="str">
            <v>ID</v>
          </cell>
          <cell r="DS1007">
            <v>1524.7619999999999</v>
          </cell>
          <cell r="DT1007" t="str">
            <v>WA</v>
          </cell>
          <cell r="DU1007" t="str">
            <v>32to46</v>
          </cell>
          <cell r="DX1007" t="b">
            <v>1</v>
          </cell>
          <cell r="DY1007">
            <v>6932.7380000000003</v>
          </cell>
          <cell r="DZ1007" t="str">
            <v>OR</v>
          </cell>
          <cell r="EC1007" t="str">
            <v>Desktop</v>
          </cell>
          <cell r="ED1007">
            <v>1150.8789999999999</v>
          </cell>
          <cell r="EE1007" t="str">
            <v>WA</v>
          </cell>
          <cell r="EH1007" t="str">
            <v>gt20</v>
          </cell>
          <cell r="EI1007">
            <v>8559.1039999999994</v>
          </cell>
          <cell r="EJ1007" t="str">
            <v>OR</v>
          </cell>
          <cell r="ES1007">
            <v>2079.9929999999999</v>
          </cell>
          <cell r="ET1007" t="str">
            <v>WA</v>
          </cell>
          <cell r="EZ1007" t="str">
            <v>WA</v>
          </cell>
          <cell r="FA1007" t="str">
            <v>Living Room/Family Room</v>
          </cell>
          <cell r="FB1007">
            <v>308001.924</v>
          </cell>
          <cell r="FC1007">
            <v>243961.91999999998</v>
          </cell>
          <cell r="FI1007" t="str">
            <v>OR</v>
          </cell>
          <cell r="FJ1007" t="str">
            <v>Exterior</v>
          </cell>
          <cell r="FK1007" t="str">
            <v>EISAnqnx</v>
          </cell>
          <cell r="FL1007">
            <v>1247892.8400000001</v>
          </cell>
          <cell r="FS1007" t="str">
            <v>WA</v>
          </cell>
          <cell r="FT1007" t="str">
            <v>EISAx</v>
          </cell>
          <cell r="FV1007">
            <v>2805562.08</v>
          </cell>
          <cell r="GD1007" t="str">
            <v>ID</v>
          </cell>
          <cell r="GE1007">
            <v>30199039.427999999</v>
          </cell>
          <cell r="GF1007">
            <v>13310746.224000001</v>
          </cell>
          <cell r="GI1007">
            <v>2</v>
          </cell>
          <cell r="GJ1007">
            <v>2</v>
          </cell>
          <cell r="GK1007" t="str">
            <v>ID</v>
          </cell>
          <cell r="GL1007">
            <v>3785.7640000000001</v>
          </cell>
          <cell r="GM1007" t="str">
            <v>Pre 1980</v>
          </cell>
          <cell r="GN1007">
            <v>0</v>
          </cell>
          <cell r="GQ1007">
            <v>27089931.528068002</v>
          </cell>
          <cell r="GR1007">
            <v>2334841.5537700001</v>
          </cell>
          <cell r="GU1007" t="str">
            <v>Baseboard/Wall/Radiant</v>
          </cell>
          <cell r="GX1007" t="str">
            <v>None</v>
          </cell>
          <cell r="GY1007" t="str">
            <v>OR</v>
          </cell>
          <cell r="GZ1007">
            <v>1612.69177246094</v>
          </cell>
        </row>
        <row r="1008">
          <cell r="AD1008" t="str">
            <v>WA</v>
          </cell>
          <cell r="AH1008" t="str">
            <v>WA</v>
          </cell>
          <cell r="AI1008" t="str">
            <v>Pre 1980</v>
          </cell>
          <cell r="AJ1008">
            <v>12271.31</v>
          </cell>
          <cell r="AK1008" t="b">
            <v>1</v>
          </cell>
          <cell r="AN1008" t="str">
            <v>WA</v>
          </cell>
          <cell r="AO1008" t="str">
            <v>Wood</v>
          </cell>
          <cell r="AP1008" t="str">
            <v>Pre 1980</v>
          </cell>
          <cell r="AQ1008" t="str">
            <v>Basement</v>
          </cell>
          <cell r="AR1008">
            <v>1165.62300344614</v>
          </cell>
          <cell r="AU1008" t="str">
            <v>No</v>
          </cell>
          <cell r="AV1008" t="b">
            <v>0</v>
          </cell>
          <cell r="AX1008">
            <v>3984099.4257789068</v>
          </cell>
          <cell r="AY1008" t="b">
            <v>0</v>
          </cell>
          <cell r="AZ1008">
            <v>1638726.0680848595</v>
          </cell>
          <cell r="BA1008" t="str">
            <v/>
          </cell>
          <cell r="BB1008" t="str">
            <v/>
          </cell>
          <cell r="BC1008">
            <v>0.58173064618246306</v>
          </cell>
          <cell r="BU1008" t="str">
            <v>ID</v>
          </cell>
          <cell r="BV1008" t="str">
            <v>1980-1992</v>
          </cell>
          <cell r="BW1008" t="str">
            <v>Electric Storage - Outside Conditioned Space - Buffered</v>
          </cell>
          <cell r="BY1008">
            <v>3785.7640000000001</v>
          </cell>
          <cell r="BZ1008" t="str">
            <v>le55</v>
          </cell>
          <cell r="CF1008" t="str">
            <v>Conditioned</v>
          </cell>
          <cell r="CG1008">
            <v>1904.288</v>
          </cell>
          <cell r="CH1008" t="str">
            <v>WA</v>
          </cell>
          <cell r="CI1008" t="str">
            <v>Bottom-Freezer (Including French Door) w/o TTD Ice</v>
          </cell>
          <cell r="CJ1008">
            <v>41894.336000000003</v>
          </cell>
          <cell r="CK1008" t="b">
            <v>0</v>
          </cell>
          <cell r="CZ1008">
            <v>1612.692</v>
          </cell>
          <cell r="DA1008" t="str">
            <v>OR</v>
          </cell>
          <cell r="DC1008" t="str">
            <v>Vertical Axis</v>
          </cell>
          <cell r="DG1008" t="str">
            <v>Electric</v>
          </cell>
          <cell r="DH1008">
            <v>1192.4649999999999</v>
          </cell>
          <cell r="DI1008" t="str">
            <v>ID</v>
          </cell>
          <cell r="DL1008" t="str">
            <v>Propane</v>
          </cell>
          <cell r="DM1008" t="str">
            <v>Electric</v>
          </cell>
          <cell r="DN1008">
            <v>1192.4649999999999</v>
          </cell>
          <cell r="DO1008" t="str">
            <v>ID</v>
          </cell>
          <cell r="DS1008">
            <v>1524.7619999999999</v>
          </cell>
          <cell r="DT1008" t="str">
            <v>WA</v>
          </cell>
          <cell r="DU1008" t="str">
            <v>32to46</v>
          </cell>
          <cell r="DX1008" t="b">
            <v>0</v>
          </cell>
          <cell r="DY1008">
            <v>6932.7380000000003</v>
          </cell>
          <cell r="DZ1008" t="str">
            <v>OR</v>
          </cell>
          <cell r="EC1008" t="str">
            <v>Desktop</v>
          </cell>
          <cell r="ED1008">
            <v>1150.8789999999999</v>
          </cell>
          <cell r="EE1008" t="str">
            <v>WA</v>
          </cell>
          <cell r="EH1008" t="str">
            <v>le20</v>
          </cell>
          <cell r="EI1008">
            <v>3785.7640000000001</v>
          </cell>
          <cell r="EJ1008" t="str">
            <v>ID</v>
          </cell>
          <cell r="ES1008">
            <v>2130.886</v>
          </cell>
          <cell r="ET1008" t="str">
            <v>MT</v>
          </cell>
          <cell r="EZ1008" t="str">
            <v>WA</v>
          </cell>
          <cell r="FA1008" t="str">
            <v>Other</v>
          </cell>
          <cell r="FB1008">
            <v>350695.26</v>
          </cell>
          <cell r="FC1008">
            <v>779153.38199999998</v>
          </cell>
          <cell r="FI1008" t="str">
            <v>OR</v>
          </cell>
          <cell r="FJ1008" t="str">
            <v>Garage</v>
          </cell>
          <cell r="FK1008" t="str">
            <v>EISAq</v>
          </cell>
          <cell r="FL1008">
            <v>1483605.932</v>
          </cell>
          <cell r="FS1008" t="str">
            <v>WA</v>
          </cell>
          <cell r="FT1008" t="str">
            <v>EISAnqnx</v>
          </cell>
          <cell r="FV1008">
            <v>8822557.540000001</v>
          </cell>
          <cell r="GD1008" t="str">
            <v>WA</v>
          </cell>
          <cell r="GE1008">
            <v>18505135.48</v>
          </cell>
          <cell r="GF1008">
            <v>10872380.66</v>
          </cell>
          <cell r="GI1008">
            <v>2</v>
          </cell>
          <cell r="GJ1008">
            <v>3</v>
          </cell>
          <cell r="GK1008" t="str">
            <v>WA</v>
          </cell>
          <cell r="GL1008">
            <v>12271.31</v>
          </cell>
          <cell r="GM1008" t="str">
            <v>Pre 1980</v>
          </cell>
          <cell r="GN1008">
            <v>-1</v>
          </cell>
          <cell r="GQ1008">
            <v>85362815.582520008</v>
          </cell>
          <cell r="GR1008">
            <v>7705308.9403750002</v>
          </cell>
          <cell r="GU1008" t="str">
            <v>Baseboard/Wall/Radiant</v>
          </cell>
          <cell r="GX1008" t="str">
            <v>None</v>
          </cell>
          <cell r="GY1008" t="str">
            <v>MT</v>
          </cell>
          <cell r="GZ1008">
            <v>1144.67944335938</v>
          </cell>
        </row>
        <row r="1009">
          <cell r="AD1009" t="str">
            <v>OR</v>
          </cell>
          <cell r="AH1009" t="str">
            <v>OR</v>
          </cell>
          <cell r="AI1009" t="str">
            <v>Pre 1980</v>
          </cell>
          <cell r="AJ1009">
            <v>1925.059</v>
          </cell>
          <cell r="AK1009" t="b">
            <v>1</v>
          </cell>
          <cell r="AN1009" t="str">
            <v>WA</v>
          </cell>
          <cell r="AO1009" t="str">
            <v>Heat Pump (Central System)</v>
          </cell>
          <cell r="AP1009" t="str">
            <v>1993-2006</v>
          </cell>
          <cell r="AQ1009" t="str">
            <v>Crawlspace</v>
          </cell>
          <cell r="AR1009">
            <v>2003.71557617188</v>
          </cell>
          <cell r="AU1009" t="str">
            <v>No</v>
          </cell>
          <cell r="AV1009" t="b">
            <v>1</v>
          </cell>
          <cell r="AX1009">
            <v>3462420.5156250088</v>
          </cell>
          <cell r="AY1009" t="b">
            <v>0</v>
          </cell>
          <cell r="AZ1009">
            <v>714834.94926252624</v>
          </cell>
          <cell r="BA1009">
            <v>1</v>
          </cell>
          <cell r="BB1009">
            <v>2003.71557617188</v>
          </cell>
          <cell r="BC1009">
            <v>0.99999978847894622</v>
          </cell>
          <cell r="BU1009" t="str">
            <v>OR</v>
          </cell>
          <cell r="BV1009" t="str">
            <v>Post 2006</v>
          </cell>
          <cell r="BW1009" t="str">
            <v>Electric Storage - Inside Conditioned Space</v>
          </cell>
          <cell r="BY1009">
            <v>1925.059</v>
          </cell>
          <cell r="BZ1009" t="str">
            <v>le55</v>
          </cell>
          <cell r="CF1009" t="str">
            <v>Unconditioned</v>
          </cell>
          <cell r="CG1009">
            <v>1904.288</v>
          </cell>
          <cell r="CH1009" t="str">
            <v>WA</v>
          </cell>
          <cell r="CI1009" t="str">
            <v>Refrigerator Only</v>
          </cell>
          <cell r="CJ1009">
            <v>19042.88</v>
          </cell>
          <cell r="CK1009" t="b">
            <v>0</v>
          </cell>
          <cell r="CZ1009">
            <v>2130.886</v>
          </cell>
          <cell r="DA1009" t="str">
            <v>MT</v>
          </cell>
          <cell r="DC1009" t="str">
            <v>Vertical Axis</v>
          </cell>
          <cell r="DG1009" t="str">
            <v>Gas</v>
          </cell>
          <cell r="DH1009">
            <v>1925.059</v>
          </cell>
          <cell r="DI1009" t="str">
            <v>OR</v>
          </cell>
          <cell r="DL1009" t="str">
            <v>Electric</v>
          </cell>
          <cell r="DM1009" t="str">
            <v>Electric</v>
          </cell>
          <cell r="DN1009">
            <v>1904.288</v>
          </cell>
          <cell r="DO1009" t="str">
            <v>WA</v>
          </cell>
          <cell r="DS1009">
            <v>1524.7619999999999</v>
          </cell>
          <cell r="DT1009" t="str">
            <v>WA</v>
          </cell>
          <cell r="DU1009" t="str">
            <v>gt46</v>
          </cell>
          <cell r="DX1009" t="b">
            <v>0</v>
          </cell>
          <cell r="DY1009">
            <v>3785.7640000000001</v>
          </cell>
          <cell r="DZ1009" t="str">
            <v>ID</v>
          </cell>
          <cell r="EC1009" t="str">
            <v>Desktop</v>
          </cell>
          <cell r="ED1009">
            <v>1150.8789999999999</v>
          </cell>
          <cell r="EE1009" t="str">
            <v>WA</v>
          </cell>
          <cell r="EH1009" t="str">
            <v>le20</v>
          </cell>
          <cell r="EI1009">
            <v>3785.7640000000001</v>
          </cell>
          <cell r="EJ1009" t="str">
            <v>ID</v>
          </cell>
          <cell r="ES1009">
            <v>1904.288</v>
          </cell>
          <cell r="ET1009" t="str">
            <v>WA</v>
          </cell>
          <cell r="EZ1009" t="str">
            <v>WA</v>
          </cell>
          <cell r="FA1009" t="str">
            <v>Bathroom</v>
          </cell>
          <cell r="FB1009">
            <v>701300.6</v>
          </cell>
          <cell r="FC1009">
            <v>298553.68400000001</v>
          </cell>
          <cell r="FI1009" t="str">
            <v>OR</v>
          </cell>
          <cell r="FJ1009" t="str">
            <v>Kitchen</v>
          </cell>
          <cell r="FK1009" t="str">
            <v>EISAq</v>
          </cell>
          <cell r="FL1009">
            <v>346636.9</v>
          </cell>
          <cell r="FS1009" t="str">
            <v>WA</v>
          </cell>
          <cell r="FT1009" t="str">
            <v>EISAq</v>
          </cell>
          <cell r="FV1009">
            <v>341998.01700000005</v>
          </cell>
          <cell r="GD1009" t="str">
            <v>OR</v>
          </cell>
          <cell r="GE1009">
            <v>5863729.7139999997</v>
          </cell>
          <cell r="GF1009">
            <v>3222548.7659999998</v>
          </cell>
          <cell r="GI1009">
            <v>2</v>
          </cell>
          <cell r="GJ1009">
            <v>2</v>
          </cell>
          <cell r="GK1009" t="str">
            <v>OR</v>
          </cell>
          <cell r="GL1009">
            <v>1925.059</v>
          </cell>
          <cell r="GM1009" t="str">
            <v>Pre 1980</v>
          </cell>
          <cell r="GN1009">
            <v>-1</v>
          </cell>
          <cell r="GQ1009">
            <v>13317423.40787</v>
          </cell>
          <cell r="GR1009">
            <v>1201607.3898574999</v>
          </cell>
          <cell r="GU1009" t="str">
            <v>Natural Gas FAF</v>
          </cell>
          <cell r="GX1009" t="str">
            <v>Wood</v>
          </cell>
          <cell r="GY1009" t="str">
            <v>ID</v>
          </cell>
          <cell r="GZ1009">
            <v>3785.76440429688</v>
          </cell>
        </row>
        <row r="1010">
          <cell r="AD1010" t="str">
            <v>WA</v>
          </cell>
          <cell r="AH1010" t="str">
            <v>WA</v>
          </cell>
          <cell r="AI1010" t="str">
            <v>Pre 1980</v>
          </cell>
          <cell r="AJ1010">
            <v>1904.288</v>
          </cell>
          <cell r="AK1010" t="b">
            <v>1</v>
          </cell>
          <cell r="AN1010" t="str">
            <v>WA</v>
          </cell>
          <cell r="AO1010" t="str">
            <v>Baseboard/Wall/Radiant</v>
          </cell>
          <cell r="AP1010" t="str">
            <v>Pre 1980</v>
          </cell>
          <cell r="AQ1010" t="str">
            <v>Crawlspace</v>
          </cell>
          <cell r="AR1010">
            <v>2003.71557617188</v>
          </cell>
          <cell r="AU1010" t="str">
            <v>No</v>
          </cell>
          <cell r="AV1010" t="b">
            <v>0</v>
          </cell>
          <cell r="AX1010">
            <v>2584793.0932617253</v>
          </cell>
          <cell r="AY1010" t="b">
            <v>0</v>
          </cell>
          <cell r="AZ1010">
            <v>667331.46149731614</v>
          </cell>
          <cell r="BA1010" t="str">
            <v/>
          </cell>
          <cell r="BB1010" t="str">
            <v/>
          </cell>
          <cell r="BC1010">
            <v>0.99999978847894622</v>
          </cell>
          <cell r="BU1010" t="str">
            <v>OR</v>
          </cell>
          <cell r="BV1010" t="str">
            <v>Pre 1980</v>
          </cell>
          <cell r="BW1010" t="str">
            <v>Gas Storage Outside Conditioned Space</v>
          </cell>
          <cell r="BY1010">
            <v>8264.9449999999997</v>
          </cell>
          <cell r="BZ1010" t="str">
            <v>le55</v>
          </cell>
          <cell r="CF1010" t="str">
            <v>Conditioned</v>
          </cell>
          <cell r="CG1010">
            <v>2079.9929999999999</v>
          </cell>
          <cell r="CH1010" t="str">
            <v>WA</v>
          </cell>
          <cell r="CI1010" t="str">
            <v>Bottom-Freezer (Including French Door) w/o TTD Ice</v>
          </cell>
          <cell r="CJ1010">
            <v>49919.831999999995</v>
          </cell>
          <cell r="CK1010" t="b">
            <v>0</v>
          </cell>
          <cell r="CZ1010">
            <v>3785.7640000000001</v>
          </cell>
          <cell r="DA1010" t="str">
            <v>ID</v>
          </cell>
          <cell r="DC1010" t="str">
            <v>Horizontal Axis</v>
          </cell>
          <cell r="DG1010" t="str">
            <v>Electric</v>
          </cell>
          <cell r="DH1010">
            <v>1925.059</v>
          </cell>
          <cell r="DI1010" t="str">
            <v>OR</v>
          </cell>
          <cell r="DL1010" t="str">
            <v>Electric</v>
          </cell>
          <cell r="DM1010" t="str">
            <v>Electric</v>
          </cell>
          <cell r="DN1010">
            <v>2079.9929999999999</v>
          </cell>
          <cell r="DO1010" t="str">
            <v>WA</v>
          </cell>
          <cell r="DS1010">
            <v>2003.7159999999999</v>
          </cell>
          <cell r="DT1010" t="str">
            <v>WA</v>
          </cell>
          <cell r="DU1010" t="str">
            <v>32to46</v>
          </cell>
          <cell r="DX1010" t="b">
            <v>0</v>
          </cell>
          <cell r="DY1010">
            <v>3785.7640000000001</v>
          </cell>
          <cell r="DZ1010" t="str">
            <v>ID</v>
          </cell>
          <cell r="EC1010" t="str">
            <v>Desktop</v>
          </cell>
          <cell r="ED1010">
            <v>4956.4930000000004</v>
          </cell>
          <cell r="EE1010" t="str">
            <v>WA</v>
          </cell>
          <cell r="EH1010" t="str">
            <v>le20</v>
          </cell>
          <cell r="EI1010">
            <v>3785.7640000000001</v>
          </cell>
          <cell r="EJ1010" t="str">
            <v>ID</v>
          </cell>
          <cell r="ES1010">
            <v>3785.7640000000001</v>
          </cell>
          <cell r="ET1010" t="str">
            <v>ID</v>
          </cell>
          <cell r="EZ1010" t="str">
            <v>WA</v>
          </cell>
          <cell r="FA1010" t="str">
            <v>Bedrooms</v>
          </cell>
          <cell r="FB1010">
            <v>1176181.2919999999</v>
          </cell>
          <cell r="FC1010">
            <v>1530839.024</v>
          </cell>
          <cell r="FI1010" t="str">
            <v>OR</v>
          </cell>
          <cell r="FJ1010" t="str">
            <v>Living Room/Family Room</v>
          </cell>
          <cell r="FK1010" t="str">
            <v>EISAnqnx</v>
          </cell>
          <cell r="FL1010">
            <v>519955.35000000003</v>
          </cell>
          <cell r="FS1010" t="str">
            <v>WA</v>
          </cell>
          <cell r="FT1010" t="str">
            <v>EISAx</v>
          </cell>
          <cell r="FV1010">
            <v>6740830.4800000004</v>
          </cell>
          <cell r="GD1010" t="str">
            <v>WA</v>
          </cell>
          <cell r="GE1010">
            <v>3789533.12</v>
          </cell>
          <cell r="GF1010">
            <v>2026162.432</v>
          </cell>
          <cell r="GI1010">
            <v>1</v>
          </cell>
          <cell r="GJ1010">
            <v>1</v>
          </cell>
          <cell r="GK1010" t="str">
            <v>WA</v>
          </cell>
          <cell r="GL1010">
            <v>1904.288</v>
          </cell>
          <cell r="GM1010" t="str">
            <v>Pre 1980</v>
          </cell>
          <cell r="GN1010">
            <v>0</v>
          </cell>
          <cell r="GQ1010">
            <v>9061373.5406400003</v>
          </cell>
          <cell r="GR1010">
            <v>2055730.3117760001</v>
          </cell>
          <cell r="GU1010" t="str">
            <v>Natural Gas FAF</v>
          </cell>
          <cell r="GX1010" t="str">
            <v>None</v>
          </cell>
          <cell r="GY1010" t="str">
            <v>WA</v>
          </cell>
          <cell r="GZ1010">
            <v>2079.99340820313</v>
          </cell>
        </row>
        <row r="1011">
          <cell r="AD1011" t="str">
            <v>WA</v>
          </cell>
          <cell r="AH1011" t="str">
            <v>WA</v>
          </cell>
          <cell r="AI1011" t="str">
            <v>Pre 1980</v>
          </cell>
          <cell r="AJ1011">
            <v>1904.288</v>
          </cell>
          <cell r="AK1011" t="b">
            <v>1</v>
          </cell>
          <cell r="AN1011" t="str">
            <v>WA</v>
          </cell>
          <cell r="AO1011" t="str">
            <v>Baseboard/Wall/Radiant</v>
          </cell>
          <cell r="AP1011" t="str">
            <v>Pre 1980</v>
          </cell>
          <cell r="AQ1011" t="str">
            <v>Crawlspace</v>
          </cell>
          <cell r="AR1011">
            <v>2003.71557617188</v>
          </cell>
          <cell r="AU1011" t="str">
            <v>No</v>
          </cell>
          <cell r="AV1011" t="b">
            <v>1</v>
          </cell>
          <cell r="AX1011">
            <v>2584793.0932617253</v>
          </cell>
          <cell r="AY1011" t="b">
            <v>0</v>
          </cell>
          <cell r="AZ1011">
            <v>667331.46149731614</v>
          </cell>
          <cell r="BA1011">
            <v>1</v>
          </cell>
          <cell r="BB1011">
            <v>2003.71557617188</v>
          </cell>
          <cell r="BC1011">
            <v>0.99999978847894622</v>
          </cell>
          <cell r="BU1011" t="str">
            <v>ID</v>
          </cell>
          <cell r="BV1011" t="str">
            <v>1993-2006</v>
          </cell>
          <cell r="BW1011" t="str">
            <v>Electric Storage - Outside Conditioned Space - Buffered</v>
          </cell>
          <cell r="BY1011">
            <v>3785.7640000000001</v>
          </cell>
          <cell r="BZ1011" t="str">
            <v>le55</v>
          </cell>
          <cell r="CF1011" t="str">
            <v>Conditioned</v>
          </cell>
          <cell r="CG1011">
            <v>2130.886</v>
          </cell>
          <cell r="CH1011" t="str">
            <v>MT</v>
          </cell>
          <cell r="CI1011" t="str">
            <v>Top-Freezer w/o TTD Ice</v>
          </cell>
          <cell r="CJ1011">
            <v>36225.061999999998</v>
          </cell>
          <cell r="CK1011" t="b">
            <v>0</v>
          </cell>
          <cell r="CZ1011">
            <v>3785.7640000000001</v>
          </cell>
          <cell r="DA1011" t="str">
            <v>ID</v>
          </cell>
          <cell r="DC1011" t="str">
            <v>Vertical Axis</v>
          </cell>
          <cell r="DG1011" t="str">
            <v>Electric</v>
          </cell>
          <cell r="DH1011">
            <v>1612.692</v>
          </cell>
          <cell r="DI1011" t="str">
            <v>OR</v>
          </cell>
          <cell r="DL1011" t="str">
            <v>Electric</v>
          </cell>
          <cell r="DM1011" t="str">
            <v>Electric</v>
          </cell>
          <cell r="DN1011">
            <v>2130.886</v>
          </cell>
          <cell r="DO1011" t="str">
            <v>MT</v>
          </cell>
          <cell r="DS1011">
            <v>1464.694</v>
          </cell>
          <cell r="DT1011" t="str">
            <v>WA</v>
          </cell>
          <cell r="DU1011" t="str">
            <v>32to46</v>
          </cell>
          <cell r="DX1011" t="b">
            <v>0</v>
          </cell>
          <cell r="DY1011">
            <v>3785.7640000000001</v>
          </cell>
          <cell r="DZ1011" t="str">
            <v>ID</v>
          </cell>
          <cell r="EC1011" t="str">
            <v>Desktop</v>
          </cell>
          <cell r="ED1011">
            <v>4956.4930000000004</v>
          </cell>
          <cell r="EE1011" t="str">
            <v>WA</v>
          </cell>
          <cell r="EH1011" t="str">
            <v>le20</v>
          </cell>
          <cell r="EI1011">
            <v>3785.7640000000001</v>
          </cell>
          <cell r="EJ1011" t="str">
            <v>ID</v>
          </cell>
          <cell r="ES1011">
            <v>12271.31</v>
          </cell>
          <cell r="ET1011" t="str">
            <v>WA</v>
          </cell>
          <cell r="EZ1011" t="str">
            <v>WA</v>
          </cell>
          <cell r="FA1011" t="str">
            <v>Exterior</v>
          </cell>
          <cell r="FB1011">
            <v>641189.12</v>
          </cell>
          <cell r="FC1011">
            <v>3859157.0159999998</v>
          </cell>
          <cell r="FI1011" t="str">
            <v>OR</v>
          </cell>
          <cell r="FJ1011" t="str">
            <v>Other</v>
          </cell>
          <cell r="FK1011" t="str">
            <v>EISAnqnx</v>
          </cell>
          <cell r="FL1011">
            <v>415964.28</v>
          </cell>
          <cell r="FS1011" t="str">
            <v>WA</v>
          </cell>
          <cell r="FT1011" t="str">
            <v>EISAnqnx</v>
          </cell>
          <cell r="FV1011">
            <v>11920365.665000001</v>
          </cell>
          <cell r="GD1011" t="str">
            <v>WA</v>
          </cell>
          <cell r="GE1011">
            <v>961665.44000000006</v>
          </cell>
          <cell r="GF1011">
            <v>1978555.2320000001</v>
          </cell>
          <cell r="GI1011">
            <v>2</v>
          </cell>
          <cell r="GJ1011">
            <v>2</v>
          </cell>
          <cell r="GK1011" t="str">
            <v>WA</v>
          </cell>
          <cell r="GL1011">
            <v>1904.288</v>
          </cell>
          <cell r="GM1011" t="str">
            <v>Pre 1980</v>
          </cell>
          <cell r="GN1011">
            <v>-1</v>
          </cell>
          <cell r="GQ1011">
            <v>10927861.423840001</v>
          </cell>
          <cell r="GR1011">
            <v>1982788.464224</v>
          </cell>
          <cell r="GU1011" t="str">
            <v>Baseboard/Wall/Radiant</v>
          </cell>
          <cell r="GX1011" t="str">
            <v>Wood</v>
          </cell>
          <cell r="GY1011" t="str">
            <v>ID</v>
          </cell>
          <cell r="GZ1011">
            <v>1192.46508789063</v>
          </cell>
        </row>
        <row r="1012">
          <cell r="AD1012" t="str">
            <v>WA</v>
          </cell>
          <cell r="AH1012" t="str">
            <v>WA</v>
          </cell>
          <cell r="AI1012" t="str">
            <v>1993-2006</v>
          </cell>
          <cell r="AJ1012">
            <v>12271.31</v>
          </cell>
          <cell r="AK1012" t="b">
            <v>1</v>
          </cell>
          <cell r="AN1012" t="str">
            <v>WA</v>
          </cell>
          <cell r="AO1012" t="str">
            <v>Baseboard/Wall/Radiant</v>
          </cell>
          <cell r="AP1012" t="str">
            <v>Pre 1980</v>
          </cell>
          <cell r="AQ1012" t="str">
            <v>Crawlspace</v>
          </cell>
          <cell r="AR1012">
            <v>1150.87915039063</v>
          </cell>
          <cell r="AU1012" t="str">
            <v>No</v>
          </cell>
          <cell r="AV1012" t="b">
            <v>0</v>
          </cell>
          <cell r="AX1012">
            <v>1429391.9047851625</v>
          </cell>
          <cell r="AY1012" t="b">
            <v>0</v>
          </cell>
          <cell r="AZ1012">
            <v>523957.98868838121</v>
          </cell>
          <cell r="BA1012" t="str">
            <v/>
          </cell>
          <cell r="BB1012" t="str">
            <v/>
          </cell>
          <cell r="BC1012">
            <v>1.00000013067458</v>
          </cell>
          <cell r="BU1012" t="str">
            <v>ID</v>
          </cell>
          <cell r="BV1012" t="str">
            <v>1993-2006</v>
          </cell>
          <cell r="BW1012" t="str">
            <v>Gas Storage Outside Conditioned Space</v>
          </cell>
          <cell r="BY1012">
            <v>3785.7640000000001</v>
          </cell>
          <cell r="BZ1012" t="str">
            <v>le55</v>
          </cell>
          <cell r="CF1012" t="str">
            <v>Conditioned</v>
          </cell>
          <cell r="CG1012">
            <v>1612.692</v>
          </cell>
          <cell r="CH1012" t="str">
            <v>OR</v>
          </cell>
          <cell r="CI1012" t="str">
            <v>Refrigerator Only</v>
          </cell>
          <cell r="CJ1012">
            <v>32253.84</v>
          </cell>
          <cell r="CK1012" t="b">
            <v>0</v>
          </cell>
          <cell r="CZ1012">
            <v>1612.692</v>
          </cell>
          <cell r="DA1012" t="str">
            <v>OR</v>
          </cell>
          <cell r="DC1012" t="str">
            <v>Horizontal Axis</v>
          </cell>
          <cell r="DG1012" t="str">
            <v>Electric</v>
          </cell>
          <cell r="DH1012">
            <v>2130.886</v>
          </cell>
          <cell r="DI1012" t="str">
            <v>MT</v>
          </cell>
          <cell r="DL1012" t="str">
            <v>Electric</v>
          </cell>
          <cell r="DM1012" t="str">
            <v>Electric</v>
          </cell>
          <cell r="DN1012">
            <v>1612.692</v>
          </cell>
          <cell r="DO1012" t="str">
            <v>OR</v>
          </cell>
          <cell r="DS1012">
            <v>1464.694</v>
          </cell>
          <cell r="DT1012" t="str">
            <v>WA</v>
          </cell>
          <cell r="DU1012" t="str">
            <v>32to46</v>
          </cell>
          <cell r="DX1012" t="b">
            <v>0</v>
          </cell>
          <cell r="DY1012">
            <v>2130.886</v>
          </cell>
          <cell r="DZ1012" t="str">
            <v>MT</v>
          </cell>
          <cell r="EC1012" t="str">
            <v>Desktop</v>
          </cell>
          <cell r="ED1012">
            <v>4956.4930000000004</v>
          </cell>
          <cell r="EE1012" t="str">
            <v>WA</v>
          </cell>
          <cell r="EH1012" t="str">
            <v>le20</v>
          </cell>
          <cell r="EI1012">
            <v>3785.7640000000001</v>
          </cell>
          <cell r="EJ1012" t="str">
            <v>ID</v>
          </cell>
          <cell r="ES1012">
            <v>2079.9929999999999</v>
          </cell>
          <cell r="ET1012" t="str">
            <v>WA</v>
          </cell>
          <cell r="EZ1012" t="str">
            <v>WA</v>
          </cell>
          <cell r="FA1012" t="str">
            <v>Garage</v>
          </cell>
          <cell r="FB1012">
            <v>1923567.3599999999</v>
          </cell>
          <cell r="FC1012">
            <v>861597.88</v>
          </cell>
          <cell r="FI1012" t="str">
            <v>OR</v>
          </cell>
          <cell r="FJ1012" t="str">
            <v>Other</v>
          </cell>
          <cell r="FK1012" t="str">
            <v>EISAq</v>
          </cell>
          <cell r="FL1012">
            <v>159452.97400000002</v>
          </cell>
          <cell r="FS1012" t="str">
            <v>WA</v>
          </cell>
          <cell r="FT1012" t="str">
            <v>EISAq</v>
          </cell>
          <cell r="FV1012">
            <v>2250247.8220000002</v>
          </cell>
          <cell r="GD1012" t="str">
            <v>WA</v>
          </cell>
          <cell r="GE1012">
            <v>38961409.25</v>
          </cell>
          <cell r="GF1012">
            <v>33341149.27</v>
          </cell>
          <cell r="GI1012">
            <v>1</v>
          </cell>
          <cell r="GJ1012">
            <v>3</v>
          </cell>
          <cell r="GK1012" t="str">
            <v>WA</v>
          </cell>
          <cell r="GL1012">
            <v>12271.31</v>
          </cell>
          <cell r="GM1012" t="str">
            <v>1993-2006</v>
          </cell>
          <cell r="GN1012">
            <v>0</v>
          </cell>
          <cell r="GQ1012">
            <v>73193701.05219999</v>
          </cell>
          <cell r="GR1012">
            <v>12521583.367449999</v>
          </cell>
          <cell r="GU1012" t="str">
            <v>Electric FAF</v>
          </cell>
          <cell r="GX1012" t="str">
            <v>Baseboard/Wall/Radiant</v>
          </cell>
          <cell r="GY1012" t="str">
            <v>WA</v>
          </cell>
          <cell r="GZ1012">
            <v>1904.28771972656</v>
          </cell>
        </row>
        <row r="1013">
          <cell r="AD1013" t="str">
            <v>MT</v>
          </cell>
          <cell r="AH1013" t="str">
            <v>MT</v>
          </cell>
          <cell r="AI1013" t="str">
            <v>Post 2006</v>
          </cell>
          <cell r="AJ1013">
            <v>1144.6790000000001</v>
          </cell>
          <cell r="AK1013" t="b">
            <v>1</v>
          </cell>
          <cell r="AN1013" t="str">
            <v>WA</v>
          </cell>
          <cell r="AO1013" t="str">
            <v>Baseboard/Wall/Radiant</v>
          </cell>
          <cell r="AP1013" t="str">
            <v>Pre 1980</v>
          </cell>
          <cell r="AQ1013" t="str">
            <v>Crawlspace</v>
          </cell>
          <cell r="AR1013">
            <v>1150.87915039063</v>
          </cell>
          <cell r="AU1013" t="str">
            <v>No</v>
          </cell>
          <cell r="AV1013" t="b">
            <v>1</v>
          </cell>
          <cell r="AX1013">
            <v>1429391.9047851625</v>
          </cell>
          <cell r="AY1013" t="b">
            <v>0</v>
          </cell>
          <cell r="AZ1013">
            <v>523957.98868838121</v>
          </cell>
          <cell r="BA1013">
            <v>1</v>
          </cell>
          <cell r="BB1013">
            <v>1150.87915039063</v>
          </cell>
          <cell r="BC1013">
            <v>1.00000013067458</v>
          </cell>
          <cell r="BU1013" t="str">
            <v>ID</v>
          </cell>
          <cell r="BV1013" t="str">
            <v>1993-2006</v>
          </cell>
          <cell r="BW1013" t="str">
            <v>Electric Storage - Inside Conditioned Space</v>
          </cell>
          <cell r="BY1013">
            <v>1192.4649999999999</v>
          </cell>
          <cell r="BZ1013" t="str">
            <v>le55</v>
          </cell>
          <cell r="CF1013" t="str">
            <v>Conditioned</v>
          </cell>
          <cell r="CG1013">
            <v>1192.4649999999999</v>
          </cell>
          <cell r="CH1013" t="str">
            <v>ID</v>
          </cell>
          <cell r="CI1013" t="str">
            <v>Side-by-Side w/ TTD Ice</v>
          </cell>
          <cell r="CJ1013">
            <v>26234.23</v>
          </cell>
          <cell r="CK1013" t="b">
            <v>0</v>
          </cell>
          <cell r="CZ1013">
            <v>1144.6790000000001</v>
          </cell>
          <cell r="DA1013" t="str">
            <v>MT</v>
          </cell>
          <cell r="DC1013" t="str">
            <v>Vertical Axis</v>
          </cell>
          <cell r="DG1013" t="str">
            <v>Electric</v>
          </cell>
          <cell r="DH1013">
            <v>3785.7640000000001</v>
          </cell>
          <cell r="DI1013" t="str">
            <v>ID</v>
          </cell>
          <cell r="DL1013" t="str">
            <v>Electric</v>
          </cell>
          <cell r="DM1013" t="str">
            <v>Electric</v>
          </cell>
          <cell r="DN1013">
            <v>3785.7640000000001</v>
          </cell>
          <cell r="DO1013" t="str">
            <v>ID</v>
          </cell>
          <cell r="DS1013">
            <v>1188.027</v>
          </cell>
          <cell r="DT1013" t="str">
            <v>OR</v>
          </cell>
          <cell r="DU1013" t="str">
            <v>lt32</v>
          </cell>
          <cell r="DX1013" t="b">
            <v>0</v>
          </cell>
          <cell r="DY1013">
            <v>2130.886</v>
          </cell>
          <cell r="DZ1013" t="str">
            <v>MT</v>
          </cell>
          <cell r="EC1013" t="str">
            <v>Desktop</v>
          </cell>
          <cell r="ED1013">
            <v>1150.8789999999999</v>
          </cell>
          <cell r="EE1013" t="str">
            <v>WA</v>
          </cell>
          <cell r="EH1013" t="str">
            <v>le20</v>
          </cell>
          <cell r="EI1013">
            <v>3785.7640000000001</v>
          </cell>
          <cell r="EJ1013" t="str">
            <v>ID</v>
          </cell>
          <cell r="ES1013">
            <v>3785.7640000000001</v>
          </cell>
          <cell r="ET1013" t="str">
            <v>ID</v>
          </cell>
          <cell r="EZ1013" t="str">
            <v>WA</v>
          </cell>
          <cell r="FA1013" t="str">
            <v>Kitchen</v>
          </cell>
          <cell r="FB1013">
            <v>240445.91999999998</v>
          </cell>
          <cell r="FC1013">
            <v>216401.32799999998</v>
          </cell>
          <cell r="FI1013" t="str">
            <v>OR</v>
          </cell>
          <cell r="FJ1013" t="str">
            <v>Other</v>
          </cell>
          <cell r="FK1013" t="str">
            <v>EISAx</v>
          </cell>
          <cell r="FL1013">
            <v>1109238.08</v>
          </cell>
          <cell r="FS1013" t="str">
            <v>WA</v>
          </cell>
          <cell r="FT1013" t="str">
            <v>EISAx</v>
          </cell>
          <cell r="FV1013">
            <v>4807798.21</v>
          </cell>
          <cell r="GD1013" t="str">
            <v>MT</v>
          </cell>
          <cell r="GE1013">
            <v>2781569.97</v>
          </cell>
          <cell r="GF1013">
            <v>2417562.0480000004</v>
          </cell>
          <cell r="GI1013">
            <v>3</v>
          </cell>
          <cell r="GJ1013">
            <v>1</v>
          </cell>
          <cell r="GK1013" t="str">
            <v>MT</v>
          </cell>
          <cell r="GL1013">
            <v>1144.6790000000001</v>
          </cell>
          <cell r="GM1013" t="str">
            <v>Post 2006</v>
          </cell>
          <cell r="GN1013">
            <v>0</v>
          </cell>
          <cell r="GQ1013">
            <v>10704665.987325</v>
          </cell>
          <cell r="GR1013">
            <v>526540.89321000001</v>
          </cell>
          <cell r="GU1013" t="str">
            <v>Electric FAF</v>
          </cell>
          <cell r="GX1013" t="str">
            <v>Wood</v>
          </cell>
          <cell r="GY1013" t="str">
            <v>WA</v>
          </cell>
          <cell r="GZ1013">
            <v>1904.28771972656</v>
          </cell>
        </row>
        <row r="1014">
          <cell r="AD1014" t="str">
            <v>WA</v>
          </cell>
          <cell r="AH1014" t="str">
            <v>WA</v>
          </cell>
          <cell r="AI1014" t="str">
            <v>1993-2006</v>
          </cell>
          <cell r="AJ1014">
            <v>2079.9929999999999</v>
          </cell>
          <cell r="AK1014" t="b">
            <v>1</v>
          </cell>
          <cell r="AN1014" t="str">
            <v>OR</v>
          </cell>
          <cell r="AO1014" t="str">
            <v>Natural Gas FAF</v>
          </cell>
          <cell r="AP1014" t="str">
            <v>Pre 1980</v>
          </cell>
          <cell r="AQ1014" t="str">
            <v>Basement</v>
          </cell>
          <cell r="AR1014">
            <v>6089.5674092060799</v>
          </cell>
          <cell r="AU1014" t="str">
            <v>No</v>
          </cell>
          <cell r="AV1014" t="b">
            <v>1</v>
          </cell>
          <cell r="AX1014">
            <v>23000296.104571365</v>
          </cell>
          <cell r="AY1014" t="b">
            <v>0</v>
          </cell>
          <cell r="AZ1014">
            <v>7943420.5051580966</v>
          </cell>
          <cell r="BA1014">
            <v>0.87837837837837829</v>
          </cell>
          <cell r="BB1014">
            <v>6089.5674092060808</v>
          </cell>
          <cell r="BC1014">
            <v>0.87837841401277239</v>
          </cell>
          <cell r="BU1014" t="str">
            <v>ID</v>
          </cell>
          <cell r="BV1014" t="str">
            <v>Pre 1980</v>
          </cell>
          <cell r="BW1014" t="str">
            <v>Solar/Other</v>
          </cell>
          <cell r="BY1014">
            <v>1192.4649999999999</v>
          </cell>
          <cell r="BZ1014" t="str">
            <v>le55</v>
          </cell>
          <cell r="CF1014" t="str">
            <v>Conditioned</v>
          </cell>
          <cell r="CG1014">
            <v>1925.059</v>
          </cell>
          <cell r="CH1014" t="str">
            <v>OR</v>
          </cell>
          <cell r="CI1014" t="str">
            <v>Top-Freezer w/o TTD Ice</v>
          </cell>
          <cell r="CJ1014">
            <v>26950.826000000001</v>
          </cell>
          <cell r="CK1014" t="b">
            <v>0</v>
          </cell>
          <cell r="CZ1014">
            <v>1192.4649999999999</v>
          </cell>
          <cell r="DA1014" t="str">
            <v>ID</v>
          </cell>
          <cell r="DC1014" t="str">
            <v>Vertical Axis</v>
          </cell>
          <cell r="DG1014" t="str">
            <v>Electric</v>
          </cell>
          <cell r="DH1014">
            <v>3785.7640000000001</v>
          </cell>
          <cell r="DI1014" t="str">
            <v>ID</v>
          </cell>
          <cell r="DL1014" t="str">
            <v>Electric</v>
          </cell>
          <cell r="DM1014" t="str">
            <v>Electric</v>
          </cell>
          <cell r="DN1014">
            <v>2079.9929999999999</v>
          </cell>
          <cell r="DO1014" t="str">
            <v>WA</v>
          </cell>
          <cell r="DS1014">
            <v>4956.4930000000004</v>
          </cell>
          <cell r="DT1014" t="str">
            <v>WA</v>
          </cell>
          <cell r="DU1014" t="str">
            <v>lt32</v>
          </cell>
          <cell r="DX1014" t="b">
            <v>0</v>
          </cell>
          <cell r="DY1014">
            <v>1144.6790000000001</v>
          </cell>
          <cell r="DZ1014" t="str">
            <v>MT</v>
          </cell>
          <cell r="EC1014" t="str">
            <v>Laptop</v>
          </cell>
          <cell r="ED1014">
            <v>1464.694</v>
          </cell>
          <cell r="EE1014" t="str">
            <v>WA</v>
          </cell>
          <cell r="EH1014" t="str">
            <v>le20</v>
          </cell>
          <cell r="EI1014">
            <v>3785.7640000000001</v>
          </cell>
          <cell r="EJ1014" t="str">
            <v>ID</v>
          </cell>
          <cell r="ES1014">
            <v>1144.6790000000001</v>
          </cell>
          <cell r="ET1014" t="str">
            <v>MT</v>
          </cell>
          <cell r="EZ1014" t="str">
            <v>WA</v>
          </cell>
          <cell r="FA1014" t="str">
            <v>Living Room/Family Room</v>
          </cell>
          <cell r="FB1014">
            <v>1699151.1679999998</v>
          </cell>
          <cell r="FC1014">
            <v>1108054.9479999999</v>
          </cell>
          <cell r="FI1014" t="str">
            <v>WA</v>
          </cell>
          <cell r="FJ1014" t="str">
            <v>Bathroom</v>
          </cell>
          <cell r="FK1014" t="str">
            <v>EISAnqnx</v>
          </cell>
          <cell r="FL1014">
            <v>1189558.32</v>
          </cell>
          <cell r="FS1014" t="str">
            <v>WA</v>
          </cell>
          <cell r="FT1014" t="str">
            <v>EISAnqnx</v>
          </cell>
          <cell r="FV1014">
            <v>4460843.7</v>
          </cell>
          <cell r="GD1014" t="str">
            <v>WA</v>
          </cell>
          <cell r="GE1014">
            <v>12388438.308</v>
          </cell>
          <cell r="GF1014">
            <v>4771503.9419999998</v>
          </cell>
          <cell r="GI1014">
            <v>1</v>
          </cell>
          <cell r="GJ1014">
            <v>1</v>
          </cell>
          <cell r="GK1014" t="str">
            <v>WA</v>
          </cell>
          <cell r="GL1014">
            <v>2079.9929999999999</v>
          </cell>
          <cell r="GM1014" t="str">
            <v>1993-2006</v>
          </cell>
          <cell r="GN1014">
            <v>0</v>
          </cell>
          <cell r="GQ1014">
            <v>10487251.906245001</v>
          </cell>
          <cell r="GR1014">
            <v>728080.74971999996</v>
          </cell>
          <cell r="GU1014" t="str">
            <v>Heat Pump (Central System)</v>
          </cell>
          <cell r="GX1014" t="str">
            <v>None</v>
          </cell>
          <cell r="GY1014" t="str">
            <v>WA</v>
          </cell>
          <cell r="GZ1014">
            <v>2079.99340820313</v>
          </cell>
        </row>
        <row r="1015">
          <cell r="AD1015" t="str">
            <v>WA</v>
          </cell>
          <cell r="AH1015" t="str">
            <v>WA</v>
          </cell>
          <cell r="AI1015" t="str">
            <v>Pre 1980</v>
          </cell>
          <cell r="AJ1015">
            <v>4360.1880000000001</v>
          </cell>
          <cell r="AK1015" t="b">
            <v>1</v>
          </cell>
          <cell r="AN1015" t="str">
            <v>OR</v>
          </cell>
          <cell r="AO1015" t="str">
            <v>Baseboard/Wall/Radiant</v>
          </cell>
          <cell r="AP1015" t="str">
            <v>Pre 1980</v>
          </cell>
          <cell r="AQ1015" t="str">
            <v>Crawlspace</v>
          </cell>
          <cell r="AR1015">
            <v>843.17087204391896</v>
          </cell>
          <cell r="AU1015" t="str">
            <v>No</v>
          </cell>
          <cell r="AV1015" t="b">
            <v>0</v>
          </cell>
          <cell r="AX1015">
            <v>3184656.3837098819</v>
          </cell>
          <cell r="AY1015" t="b">
            <v>0</v>
          </cell>
          <cell r="AZ1015">
            <v>1099858.2237911213</v>
          </cell>
          <cell r="BA1015" t="str">
            <v/>
          </cell>
          <cell r="BB1015" t="str">
            <v/>
          </cell>
          <cell r="BC1015">
            <v>0.12162162655561466</v>
          </cell>
          <cell r="BU1015" t="str">
            <v>WA</v>
          </cell>
          <cell r="BV1015" t="str">
            <v>Pre 1980</v>
          </cell>
          <cell r="BW1015" t="str">
            <v>Electric Storage - Inside Conditioned Space</v>
          </cell>
          <cell r="BY1015">
            <v>1904.288</v>
          </cell>
          <cell r="BZ1015" t="str">
            <v>le55</v>
          </cell>
          <cell r="CF1015" t="str">
            <v>Unconditioned</v>
          </cell>
          <cell r="CG1015">
            <v>1925.059</v>
          </cell>
          <cell r="CH1015" t="str">
            <v>OR</v>
          </cell>
          <cell r="CI1015" t="str">
            <v>Top-Freezer w/o TTD Ice</v>
          </cell>
          <cell r="CJ1015">
            <v>23100.707999999999</v>
          </cell>
          <cell r="CK1015" t="b">
            <v>0</v>
          </cell>
          <cell r="CZ1015">
            <v>2130.886</v>
          </cell>
          <cell r="DA1015" t="str">
            <v>MT</v>
          </cell>
          <cell r="DC1015" t="str">
            <v>Vertical Axis</v>
          </cell>
          <cell r="DG1015" t="str">
            <v>Electric</v>
          </cell>
          <cell r="DH1015">
            <v>1612.692</v>
          </cell>
          <cell r="DI1015" t="str">
            <v>OR</v>
          </cell>
          <cell r="DL1015" t="str">
            <v>Gas</v>
          </cell>
          <cell r="DM1015" t="str">
            <v>Gas</v>
          </cell>
          <cell r="DN1015">
            <v>1192.4649999999999</v>
          </cell>
          <cell r="DO1015" t="str">
            <v>ID</v>
          </cell>
          <cell r="DS1015">
            <v>4956.4930000000004</v>
          </cell>
          <cell r="DT1015" t="str">
            <v>WA</v>
          </cell>
          <cell r="DU1015" t="str">
            <v>lt32</v>
          </cell>
          <cell r="DX1015" t="b">
            <v>0</v>
          </cell>
          <cell r="DY1015">
            <v>1144.6790000000001</v>
          </cell>
          <cell r="DZ1015" t="str">
            <v>MT</v>
          </cell>
          <cell r="EC1015" t="str">
            <v>Desktop</v>
          </cell>
          <cell r="ED1015">
            <v>1188.027</v>
          </cell>
          <cell r="EE1015" t="str">
            <v>OR</v>
          </cell>
          <cell r="EH1015" t="str">
            <v>le20</v>
          </cell>
          <cell r="EI1015">
            <v>3785.7640000000001</v>
          </cell>
          <cell r="EJ1015" t="str">
            <v>ID</v>
          </cell>
          <cell r="ES1015">
            <v>2079.9929999999999</v>
          </cell>
          <cell r="ET1015" t="str">
            <v>WA</v>
          </cell>
          <cell r="EZ1015" t="str">
            <v>WA</v>
          </cell>
          <cell r="FA1015" t="str">
            <v>Other</v>
          </cell>
          <cell r="FB1015">
            <v>310575.98</v>
          </cell>
          <cell r="FC1015">
            <v>825530.99199999997</v>
          </cell>
          <cell r="FI1015" t="str">
            <v>WA</v>
          </cell>
          <cell r="FJ1015" t="str">
            <v>Bathroom</v>
          </cell>
          <cell r="FK1015" t="str">
            <v>EISAq</v>
          </cell>
          <cell r="FL1015">
            <v>460953.84900000005</v>
          </cell>
          <cell r="FS1015" t="str">
            <v>WA</v>
          </cell>
          <cell r="FT1015" t="str">
            <v>EISAq</v>
          </cell>
          <cell r="FV1015">
            <v>5199361.1570000006</v>
          </cell>
          <cell r="GD1015" t="str">
            <v>WA</v>
          </cell>
          <cell r="GE1015">
            <v>4203221.2319999998</v>
          </cell>
          <cell r="GF1015">
            <v>5650803.648</v>
          </cell>
          <cell r="GI1015">
            <v>1</v>
          </cell>
          <cell r="GJ1015">
            <v>1</v>
          </cell>
          <cell r="GK1015" t="str">
            <v>WA</v>
          </cell>
          <cell r="GL1015">
            <v>4360.1880000000001</v>
          </cell>
          <cell r="GM1015" t="str">
            <v>Pre 1980</v>
          </cell>
          <cell r="GN1015">
            <v>0</v>
          </cell>
          <cell r="GQ1015">
            <v>25698446.65038</v>
          </cell>
          <cell r="GR1015">
            <v>1560783.7969499999</v>
          </cell>
          <cell r="GU1015" t="str">
            <v>Heat Pump (Central System)</v>
          </cell>
          <cell r="GX1015" t="str">
            <v>None</v>
          </cell>
          <cell r="GY1015" t="str">
            <v>WA</v>
          </cell>
          <cell r="GZ1015">
            <v>1904.28771972656</v>
          </cell>
        </row>
        <row r="1016">
          <cell r="AD1016" t="str">
            <v>ID</v>
          </cell>
          <cell r="AH1016" t="str">
            <v>ID</v>
          </cell>
          <cell r="AI1016" t="str">
            <v>1993-2006</v>
          </cell>
          <cell r="AJ1016">
            <v>1192.4649999999999</v>
          </cell>
          <cell r="AK1016" t="b">
            <v>1</v>
          </cell>
          <cell r="AN1016" t="str">
            <v>OR</v>
          </cell>
          <cell r="AO1016" t="str">
            <v>Baseboard/Wall/Radiant</v>
          </cell>
          <cell r="AP1016" t="str">
            <v>Pre 1980</v>
          </cell>
          <cell r="AQ1016" t="str">
            <v>Basement</v>
          </cell>
          <cell r="AR1016">
            <v>6089.5674092060799</v>
          </cell>
          <cell r="AU1016" t="str">
            <v>No</v>
          </cell>
          <cell r="AV1016" t="b">
            <v>0</v>
          </cell>
          <cell r="AX1016">
            <v>23000296.104571365</v>
          </cell>
          <cell r="AY1016" t="b">
            <v>0</v>
          </cell>
          <cell r="AZ1016">
            <v>7943420.5051580966</v>
          </cell>
          <cell r="BA1016" t="str">
            <v/>
          </cell>
          <cell r="BB1016" t="str">
            <v/>
          </cell>
          <cell r="BC1016">
            <v>0.87837841401277239</v>
          </cell>
          <cell r="BU1016" t="str">
            <v>WA</v>
          </cell>
          <cell r="BV1016" t="str">
            <v>1993-2006</v>
          </cell>
          <cell r="BW1016" t="str">
            <v>Electric Storage - Outside Conditioned Space - Buffered</v>
          </cell>
          <cell r="BY1016">
            <v>2079.9929999999999</v>
          </cell>
          <cell r="BZ1016" t="str">
            <v>gt55</v>
          </cell>
          <cell r="CF1016" t="str">
            <v>Conditioned</v>
          </cell>
          <cell r="CG1016">
            <v>1192.4649999999999</v>
          </cell>
          <cell r="CH1016" t="str">
            <v>ID</v>
          </cell>
          <cell r="CI1016" t="str">
            <v>Side-by-Side w/ TTD Ice</v>
          </cell>
          <cell r="CJ1016">
            <v>31004.089999999997</v>
          </cell>
          <cell r="CK1016" t="b">
            <v>0</v>
          </cell>
          <cell r="CZ1016">
            <v>1612.692</v>
          </cell>
          <cell r="DA1016" t="str">
            <v>OR</v>
          </cell>
          <cell r="DC1016" t="str">
            <v>Horizontal Axis</v>
          </cell>
          <cell r="DG1016" t="str">
            <v>Electric</v>
          </cell>
          <cell r="DH1016">
            <v>1144.6790000000001</v>
          </cell>
          <cell r="DI1016" t="str">
            <v>MT</v>
          </cell>
          <cell r="DL1016" t="str">
            <v>Electric</v>
          </cell>
          <cell r="DM1016" t="str">
            <v>Electric</v>
          </cell>
          <cell r="DN1016">
            <v>3785.7640000000001</v>
          </cell>
          <cell r="DO1016" t="str">
            <v>ID</v>
          </cell>
          <cell r="DS1016">
            <v>4956.4930000000004</v>
          </cell>
          <cell r="DT1016" t="str">
            <v>WA</v>
          </cell>
          <cell r="DU1016" t="str">
            <v>32to46</v>
          </cell>
          <cell r="DY1016">
            <v>3785.7640000000001</v>
          </cell>
          <cell r="DZ1016" t="str">
            <v>ID</v>
          </cell>
          <cell r="EC1016" t="str">
            <v>Desktop</v>
          </cell>
          <cell r="ED1016">
            <v>2003.7159999999999</v>
          </cell>
          <cell r="EE1016" t="str">
            <v>WA</v>
          </cell>
          <cell r="EH1016" t="str">
            <v>le20</v>
          </cell>
          <cell r="EI1016">
            <v>1192.4649999999999</v>
          </cell>
          <cell r="EJ1016" t="str">
            <v>ID</v>
          </cell>
          <cell r="ES1016">
            <v>1904.288</v>
          </cell>
          <cell r="ET1016" t="str">
            <v>WA</v>
          </cell>
          <cell r="EZ1016" t="str">
            <v>WA</v>
          </cell>
          <cell r="FA1016" t="str">
            <v>Bathroom</v>
          </cell>
          <cell r="FB1016">
            <v>1322452.5599999998</v>
          </cell>
          <cell r="FC1016">
            <v>210390.18</v>
          </cell>
          <cell r="FI1016" t="str">
            <v>WA</v>
          </cell>
          <cell r="FJ1016" t="str">
            <v>Bedrooms</v>
          </cell>
          <cell r="FK1016" t="str">
            <v>EISAnqnx</v>
          </cell>
          <cell r="FL1016">
            <v>2230421.85</v>
          </cell>
          <cell r="FS1016" t="str">
            <v>WA</v>
          </cell>
          <cell r="FT1016" t="str">
            <v>EISAx</v>
          </cell>
          <cell r="FV1016">
            <v>21213790.040000003</v>
          </cell>
          <cell r="GD1016" t="str">
            <v>ID</v>
          </cell>
          <cell r="GE1016">
            <v>3523734.0749999997</v>
          </cell>
          <cell r="GF1016">
            <v>1466731.95</v>
          </cell>
          <cell r="GI1016">
            <v>2</v>
          </cell>
          <cell r="GJ1016">
            <v>2</v>
          </cell>
          <cell r="GK1016" t="str">
            <v>ID</v>
          </cell>
          <cell r="GL1016">
            <v>1192.4649999999999</v>
          </cell>
          <cell r="GM1016" t="str">
            <v>1993-2006</v>
          </cell>
          <cell r="GN1016">
            <v>0</v>
          </cell>
          <cell r="GQ1016">
            <v>7780014.9015449993</v>
          </cell>
          <cell r="GR1016">
            <v>950972.95052499999</v>
          </cell>
          <cell r="GU1016" t="str">
            <v>Natural Gas FAF</v>
          </cell>
          <cell r="GX1016" t="str">
            <v>Natural Gas Other</v>
          </cell>
          <cell r="GY1016" t="str">
            <v>ID</v>
          </cell>
          <cell r="GZ1016">
            <v>3785.76440429688</v>
          </cell>
        </row>
        <row r="1017">
          <cell r="AD1017" t="str">
            <v>OR</v>
          </cell>
          <cell r="AH1017" t="str">
            <v>OR</v>
          </cell>
          <cell r="AI1017" t="str">
            <v>Pre 1980</v>
          </cell>
          <cell r="AJ1017">
            <v>1925.059</v>
          </cell>
          <cell r="AK1017" t="b">
            <v>1</v>
          </cell>
          <cell r="AN1017" t="str">
            <v>OR</v>
          </cell>
          <cell r="AO1017" t="str">
            <v>Wood</v>
          </cell>
          <cell r="AP1017" t="str">
            <v>Pre 1980</v>
          </cell>
          <cell r="AQ1017" t="str">
            <v>Crawlspace</v>
          </cell>
          <cell r="AR1017">
            <v>843.17087204391896</v>
          </cell>
          <cell r="AU1017" t="str">
            <v>No</v>
          </cell>
          <cell r="AV1017" t="b">
            <v>0</v>
          </cell>
          <cell r="AX1017">
            <v>3184656.3837098819</v>
          </cell>
          <cell r="AY1017" t="b">
            <v>0</v>
          </cell>
          <cell r="AZ1017">
            <v>1099858.2237911213</v>
          </cell>
          <cell r="BA1017" t="str">
            <v/>
          </cell>
          <cell r="BB1017" t="str">
            <v/>
          </cell>
          <cell r="BC1017">
            <v>0.12162162655561466</v>
          </cell>
          <cell r="BU1017" t="str">
            <v>OR</v>
          </cell>
          <cell r="BV1017" t="str">
            <v>1980-1992</v>
          </cell>
          <cell r="BW1017" t="str">
            <v>Electric HPWH - Inside Conditioned Space</v>
          </cell>
          <cell r="BY1017">
            <v>1612.692</v>
          </cell>
          <cell r="BZ1017" t="str">
            <v>gt55</v>
          </cell>
          <cell r="CF1017" t="str">
            <v>Conditioned</v>
          </cell>
          <cell r="CG1017">
            <v>2079.9929999999999</v>
          </cell>
          <cell r="CH1017" t="str">
            <v>WA</v>
          </cell>
          <cell r="CI1017" t="str">
            <v>Side-by-Side w/ TTD Ice</v>
          </cell>
          <cell r="CJ1017">
            <v>62399.79</v>
          </cell>
          <cell r="CK1017" t="b">
            <v>0</v>
          </cell>
          <cell r="CZ1017">
            <v>1144.6790000000001</v>
          </cell>
          <cell r="DA1017" t="str">
            <v>MT</v>
          </cell>
          <cell r="DC1017" t="str">
            <v>Horizontal Axis</v>
          </cell>
          <cell r="DG1017" t="str">
            <v>Electric</v>
          </cell>
          <cell r="DH1017">
            <v>1192.4649999999999</v>
          </cell>
          <cell r="DI1017" t="str">
            <v>ID</v>
          </cell>
          <cell r="DL1017" t="str">
            <v>Electric</v>
          </cell>
          <cell r="DM1017" t="str">
            <v>Electric</v>
          </cell>
          <cell r="DN1017">
            <v>1612.692</v>
          </cell>
          <cell r="DO1017" t="str">
            <v>OR</v>
          </cell>
          <cell r="DS1017">
            <v>4956.4930000000004</v>
          </cell>
          <cell r="DT1017" t="str">
            <v>WA</v>
          </cell>
          <cell r="DU1017" t="str">
            <v>32to46</v>
          </cell>
          <cell r="DY1017">
            <v>3785.7640000000001</v>
          </cell>
          <cell r="DZ1017" t="str">
            <v>ID</v>
          </cell>
          <cell r="EC1017" t="str">
            <v>Desktop</v>
          </cell>
          <cell r="ED1017">
            <v>2003.7159999999999</v>
          </cell>
          <cell r="EE1017" t="str">
            <v>WA</v>
          </cell>
          <cell r="EH1017" t="str">
            <v>gt20</v>
          </cell>
          <cell r="EI1017">
            <v>1904.288</v>
          </cell>
          <cell r="EJ1017" t="str">
            <v>WA</v>
          </cell>
          <cell r="ES1017">
            <v>2079.9929999999999</v>
          </cell>
          <cell r="ET1017" t="str">
            <v>WA</v>
          </cell>
          <cell r="EZ1017" t="str">
            <v>WA</v>
          </cell>
          <cell r="FA1017" t="str">
            <v>Bedrooms</v>
          </cell>
          <cell r="FB1017">
            <v>1246311.352</v>
          </cell>
          <cell r="FC1017">
            <v>927720.50799999991</v>
          </cell>
          <cell r="FI1017" t="str">
            <v>WA</v>
          </cell>
          <cell r="FJ1017" t="str">
            <v>Bedrooms</v>
          </cell>
          <cell r="FK1017" t="str">
            <v>EISAq</v>
          </cell>
          <cell r="FL1017">
            <v>128868.81800000001</v>
          </cell>
          <cell r="FS1017" t="str">
            <v>WA</v>
          </cell>
          <cell r="FT1017" t="str">
            <v>EISAq</v>
          </cell>
          <cell r="FV1017">
            <v>808123.86</v>
          </cell>
          <cell r="GD1017" t="str">
            <v>OR</v>
          </cell>
          <cell r="GE1017">
            <v>4117701.2009999999</v>
          </cell>
          <cell r="GF1017">
            <v>3634511.392</v>
          </cell>
          <cell r="GI1017">
            <v>2</v>
          </cell>
          <cell r="GJ1017">
            <v>1</v>
          </cell>
          <cell r="GK1017" t="str">
            <v>OR</v>
          </cell>
          <cell r="GL1017">
            <v>1925.059</v>
          </cell>
          <cell r="GM1017" t="str">
            <v>Pre 1980</v>
          </cell>
          <cell r="GN1017">
            <v>0</v>
          </cell>
          <cell r="GQ1017">
            <v>14558403.066924999</v>
          </cell>
          <cell r="GR1017">
            <v>1306017.7773699998</v>
          </cell>
          <cell r="GU1017" t="str">
            <v>Heat Pump (Central System)</v>
          </cell>
          <cell r="GX1017" t="str">
            <v>Wood</v>
          </cell>
          <cell r="GY1017" t="str">
            <v>OR</v>
          </cell>
          <cell r="GZ1017">
            <v>1612.69177246094</v>
          </cell>
        </row>
        <row r="1018">
          <cell r="AD1018" t="str">
            <v>OR</v>
          </cell>
          <cell r="AH1018" t="str">
            <v>OR</v>
          </cell>
          <cell r="AI1018" t="str">
            <v>Pre 1980</v>
          </cell>
          <cell r="AJ1018">
            <v>1925.059</v>
          </cell>
          <cell r="AK1018" t="b">
            <v>1</v>
          </cell>
          <cell r="AN1018" t="str">
            <v>OR</v>
          </cell>
          <cell r="AO1018" t="str">
            <v>Wood</v>
          </cell>
          <cell r="AP1018" t="str">
            <v>Pre 1980</v>
          </cell>
          <cell r="AQ1018" t="str">
            <v>Basement</v>
          </cell>
          <cell r="AR1018">
            <v>6089.5674092060799</v>
          </cell>
          <cell r="AU1018" t="str">
            <v>No</v>
          </cell>
          <cell r="AV1018" t="b">
            <v>0</v>
          </cell>
          <cell r="AX1018">
            <v>23000296.104571365</v>
          </cell>
          <cell r="AY1018" t="b">
            <v>0</v>
          </cell>
          <cell r="AZ1018">
            <v>7943420.5051580966</v>
          </cell>
          <cell r="BA1018" t="str">
            <v/>
          </cell>
          <cell r="BB1018" t="str">
            <v/>
          </cell>
          <cell r="BC1018">
            <v>0.87837841401277239</v>
          </cell>
          <cell r="BU1018" t="str">
            <v>ID</v>
          </cell>
          <cell r="BV1018" t="str">
            <v>Pre 1980</v>
          </cell>
          <cell r="BW1018" t="str">
            <v>Electric Storage - Outside Conditioned Space - Buffered</v>
          </cell>
          <cell r="BY1018">
            <v>3785.7640000000001</v>
          </cell>
          <cell r="BZ1018" t="str">
            <v>le55</v>
          </cell>
          <cell r="CF1018" t="str">
            <v>Conditioned</v>
          </cell>
          <cell r="CG1018">
            <v>4360.1880000000001</v>
          </cell>
          <cell r="CH1018" t="str">
            <v>WA</v>
          </cell>
          <cell r="CI1018" t="str">
            <v>Side-by-Side w/ TTD Ice</v>
          </cell>
          <cell r="CJ1018">
            <v>95924.135999999999</v>
          </cell>
          <cell r="CK1018" t="b">
            <v>0</v>
          </cell>
          <cell r="CZ1018">
            <v>2079.9929999999999</v>
          </cell>
          <cell r="DA1018" t="str">
            <v>WA</v>
          </cell>
          <cell r="DC1018" t="str">
            <v>Vertical Axis</v>
          </cell>
          <cell r="DG1018" t="str">
            <v>Electric</v>
          </cell>
          <cell r="DH1018">
            <v>2130.886</v>
          </cell>
          <cell r="DI1018" t="str">
            <v>MT</v>
          </cell>
          <cell r="DL1018" t="str">
            <v>Electric</v>
          </cell>
          <cell r="DM1018" t="str">
            <v>Electric</v>
          </cell>
          <cell r="DN1018">
            <v>8559.1039999999994</v>
          </cell>
          <cell r="DO1018" t="str">
            <v>OR</v>
          </cell>
          <cell r="DS1018">
            <v>4956.4930000000004</v>
          </cell>
          <cell r="DT1018" t="str">
            <v>WA</v>
          </cell>
          <cell r="DU1018" t="str">
            <v>32to46</v>
          </cell>
          <cell r="DX1018" t="b">
            <v>1</v>
          </cell>
          <cell r="DY1018">
            <v>3785.7640000000001</v>
          </cell>
          <cell r="DZ1018" t="str">
            <v>ID</v>
          </cell>
          <cell r="EC1018" t="str">
            <v>Desktop</v>
          </cell>
          <cell r="ED1018">
            <v>2003.7159999999999</v>
          </cell>
          <cell r="EE1018" t="str">
            <v>WA</v>
          </cell>
          <cell r="EH1018" t="str">
            <v>le20</v>
          </cell>
          <cell r="EI1018">
            <v>1612.692</v>
          </cell>
          <cell r="EJ1018" t="str">
            <v>OR</v>
          </cell>
          <cell r="ES1018">
            <v>2130.886</v>
          </cell>
          <cell r="ET1018" t="str">
            <v>MT</v>
          </cell>
          <cell r="EZ1018" t="str">
            <v>WA</v>
          </cell>
          <cell r="FA1018" t="str">
            <v>Exterior</v>
          </cell>
          <cell r="FB1018">
            <v>160297.28</v>
          </cell>
          <cell r="FC1018">
            <v>3041640.8879999998</v>
          </cell>
          <cell r="FI1018" t="str">
            <v>WA</v>
          </cell>
          <cell r="FJ1018" t="str">
            <v>Exterior</v>
          </cell>
          <cell r="FK1018" t="str">
            <v>EISAnqnx</v>
          </cell>
          <cell r="FL1018">
            <v>669126.55500000005</v>
          </cell>
          <cell r="FS1018" t="str">
            <v>WA</v>
          </cell>
          <cell r="FT1018" t="str">
            <v>EISAnqnx</v>
          </cell>
          <cell r="FV1018">
            <v>2304273.4</v>
          </cell>
          <cell r="GD1018" t="str">
            <v>OR</v>
          </cell>
          <cell r="GE1018">
            <v>3426605.02</v>
          </cell>
          <cell r="GF1018">
            <v>2697007.659</v>
          </cell>
          <cell r="GI1018">
            <v>2</v>
          </cell>
          <cell r="GJ1018">
            <v>2</v>
          </cell>
          <cell r="GK1018" t="str">
            <v>OR</v>
          </cell>
          <cell r="GL1018">
            <v>1925.059</v>
          </cell>
          <cell r="GM1018" t="str">
            <v>Pre 1980</v>
          </cell>
          <cell r="GN1018">
            <v>0</v>
          </cell>
          <cell r="GQ1018">
            <v>12393150.605377</v>
          </cell>
          <cell r="GR1018">
            <v>1338652.3400675</v>
          </cell>
          <cell r="GU1018" t="str">
            <v>Baseboard/Wall/Radiant</v>
          </cell>
          <cell r="GX1018" t="str">
            <v>None</v>
          </cell>
          <cell r="GY1018" t="str">
            <v>OR</v>
          </cell>
          <cell r="GZ1018">
            <v>8264.9453125</v>
          </cell>
        </row>
        <row r="1019">
          <cell r="AD1019" t="str">
            <v>OR</v>
          </cell>
          <cell r="AH1019" t="str">
            <v>OR</v>
          </cell>
          <cell r="AI1019" t="str">
            <v>1993-2006</v>
          </cell>
          <cell r="AJ1019">
            <v>1612.692</v>
          </cell>
          <cell r="AK1019" t="b">
            <v>1</v>
          </cell>
          <cell r="AN1019" t="str">
            <v>OR</v>
          </cell>
          <cell r="AO1019" t="str">
            <v>Natural Gas FAF</v>
          </cell>
          <cell r="AP1019" t="str">
            <v>Pre 1980</v>
          </cell>
          <cell r="AQ1019" t="str">
            <v>Crawlspace</v>
          </cell>
          <cell r="AR1019">
            <v>843.17087204391896</v>
          </cell>
          <cell r="AU1019" t="str">
            <v>No</v>
          </cell>
          <cell r="AV1019" t="b">
            <v>1</v>
          </cell>
          <cell r="AX1019">
            <v>3184656.3837098819</v>
          </cell>
          <cell r="AY1019" t="b">
            <v>0</v>
          </cell>
          <cell r="AZ1019">
            <v>1099858.2237911213</v>
          </cell>
          <cell r="BA1019">
            <v>0.12162162162162164</v>
          </cell>
          <cell r="BB1019">
            <v>843.17087204391908</v>
          </cell>
          <cell r="BC1019">
            <v>0.12162162655561466</v>
          </cell>
          <cell r="BU1019" t="str">
            <v>WA</v>
          </cell>
          <cell r="BV1019" t="str">
            <v>Pre 1980</v>
          </cell>
          <cell r="BW1019" t="str">
            <v>Electric Storage - Inside Conditioned Space</v>
          </cell>
          <cell r="BY1019">
            <v>2079.9929999999999</v>
          </cell>
          <cell r="BZ1019" t="str">
            <v>le55</v>
          </cell>
          <cell r="CF1019" t="str">
            <v>Conditioned</v>
          </cell>
          <cell r="CG1019">
            <v>4360.1880000000001</v>
          </cell>
          <cell r="CH1019" t="str">
            <v>WA</v>
          </cell>
          <cell r="CI1019" t="str">
            <v>Refrigerator Only</v>
          </cell>
          <cell r="CJ1019">
            <v>43601.880000000005</v>
          </cell>
          <cell r="CK1019" t="b">
            <v>0</v>
          </cell>
          <cell r="CZ1019">
            <v>2079.9929999999999</v>
          </cell>
          <cell r="DA1019" t="str">
            <v>WA</v>
          </cell>
          <cell r="DC1019" t="str">
            <v>Vertical Axis</v>
          </cell>
          <cell r="DG1019" t="str">
            <v>Electric</v>
          </cell>
          <cell r="DH1019">
            <v>1612.692</v>
          </cell>
          <cell r="DI1019" t="str">
            <v>OR</v>
          </cell>
          <cell r="DL1019" t="str">
            <v>Electric</v>
          </cell>
          <cell r="DM1019" t="str">
            <v>Electric</v>
          </cell>
          <cell r="DN1019">
            <v>3785.7640000000001</v>
          </cell>
          <cell r="DO1019" t="str">
            <v>ID</v>
          </cell>
          <cell r="DS1019">
            <v>4956.4930000000004</v>
          </cell>
          <cell r="DT1019" t="str">
            <v>WA</v>
          </cell>
          <cell r="DU1019" t="str">
            <v>gt46</v>
          </cell>
          <cell r="DX1019" t="b">
            <v>1</v>
          </cell>
          <cell r="DY1019">
            <v>3785.7640000000001</v>
          </cell>
          <cell r="DZ1019" t="str">
            <v>ID</v>
          </cell>
          <cell r="EC1019" t="str">
            <v>Desktop</v>
          </cell>
          <cell r="ED1019">
            <v>2003.7159999999999</v>
          </cell>
          <cell r="EE1019" t="str">
            <v>WA</v>
          </cell>
          <cell r="EH1019" t="str">
            <v>le20</v>
          </cell>
          <cell r="EI1019">
            <v>2130.886</v>
          </cell>
          <cell r="EJ1019" t="str">
            <v>MT</v>
          </cell>
          <cell r="ES1019">
            <v>2130.886</v>
          </cell>
          <cell r="ET1019" t="str">
            <v>MT</v>
          </cell>
          <cell r="EZ1019" t="str">
            <v>WA</v>
          </cell>
          <cell r="FA1019" t="str">
            <v>Kitchen</v>
          </cell>
          <cell r="FB1019">
            <v>300557.39999999997</v>
          </cell>
          <cell r="FC1019">
            <v>252468.21599999999</v>
          </cell>
          <cell r="FI1019" t="str">
            <v>WA</v>
          </cell>
          <cell r="FJ1019" t="str">
            <v>Exterior</v>
          </cell>
          <cell r="FK1019" t="str">
            <v>EISAx</v>
          </cell>
          <cell r="FL1019">
            <v>793038.88000000012</v>
          </cell>
          <cell r="FS1019" t="str">
            <v>WA</v>
          </cell>
          <cell r="FT1019" t="str">
            <v>EISAq</v>
          </cell>
          <cell r="FV1019">
            <v>196364.16799999998</v>
          </cell>
          <cell r="GD1019" t="str">
            <v>OR</v>
          </cell>
          <cell r="GE1019">
            <v>3394716.66</v>
          </cell>
          <cell r="GF1019">
            <v>3149587.4759999998</v>
          </cell>
          <cell r="GI1019">
            <v>1</v>
          </cell>
          <cell r="GJ1019">
            <v>1</v>
          </cell>
          <cell r="GK1019" t="str">
            <v>OR</v>
          </cell>
          <cell r="GL1019">
            <v>1612.692</v>
          </cell>
          <cell r="GM1019" t="str">
            <v>1993-2006</v>
          </cell>
          <cell r="GN1019">
            <v>0</v>
          </cell>
          <cell r="GQ1019">
            <v>8447164.5821759999</v>
          </cell>
          <cell r="GR1019">
            <v>929301.66980999988</v>
          </cell>
          <cell r="GU1019" t="str">
            <v>Natural Gas Other</v>
          </cell>
          <cell r="GX1019" t="str">
            <v>Baseboard/Wall/Radiant</v>
          </cell>
          <cell r="GY1019" t="str">
            <v>MT</v>
          </cell>
          <cell r="GZ1019">
            <v>2130.88647460938</v>
          </cell>
        </row>
        <row r="1020">
          <cell r="AD1020" t="str">
            <v>MT</v>
          </cell>
          <cell r="AH1020" t="str">
            <v>MT</v>
          </cell>
          <cell r="AI1020" t="str">
            <v>Pre 1980</v>
          </cell>
          <cell r="AJ1020">
            <v>2130.886</v>
          </cell>
          <cell r="AK1020" t="b">
            <v>1</v>
          </cell>
          <cell r="AN1020" t="str">
            <v>WA</v>
          </cell>
          <cell r="AO1020" t="str">
            <v>Heat Pump (Central System)</v>
          </cell>
          <cell r="AP1020" t="str">
            <v>1980-1992</v>
          </cell>
          <cell r="AQ1020" t="str">
            <v>Basement</v>
          </cell>
          <cell r="AR1020">
            <v>4956.49267578125</v>
          </cell>
          <cell r="AU1020" t="str">
            <v>No</v>
          </cell>
          <cell r="AV1020" t="b">
            <v>1</v>
          </cell>
          <cell r="AX1020">
            <v>10131071.029296875</v>
          </cell>
          <cell r="AY1020" t="b">
            <v>0</v>
          </cell>
          <cell r="AZ1020">
            <v>2269974.5156542971</v>
          </cell>
          <cell r="BA1020">
            <v>1</v>
          </cell>
          <cell r="BB1020">
            <v>4956.49267578125</v>
          </cell>
          <cell r="BC1020">
            <v>0.99999993458706582</v>
          </cell>
          <cell r="BU1020" t="str">
            <v>ID</v>
          </cell>
          <cell r="BV1020" t="str">
            <v>Pre 1980</v>
          </cell>
          <cell r="BW1020" t="str">
            <v>Gas Storage Inside Conditioned Space</v>
          </cell>
          <cell r="BY1020">
            <v>1192.4649999999999</v>
          </cell>
          <cell r="BZ1020" t="str">
            <v>le55</v>
          </cell>
          <cell r="CF1020" t="str">
            <v>Conditioned</v>
          </cell>
          <cell r="CG1020">
            <v>2079.9929999999999</v>
          </cell>
          <cell r="CH1020" t="str">
            <v>WA</v>
          </cell>
          <cell r="CI1020" t="str">
            <v>Bottom-Freezer (Including French Door) w/o TTD Ice</v>
          </cell>
          <cell r="CJ1020">
            <v>45759.845999999998</v>
          </cell>
          <cell r="CK1020" t="b">
            <v>0</v>
          </cell>
          <cell r="CZ1020">
            <v>3785.7640000000001</v>
          </cell>
          <cell r="DA1020" t="str">
            <v>ID</v>
          </cell>
          <cell r="DC1020" t="str">
            <v>Horizontal Axis</v>
          </cell>
          <cell r="DG1020" t="str">
            <v>Electric</v>
          </cell>
          <cell r="DH1020">
            <v>1144.6790000000001</v>
          </cell>
          <cell r="DI1020" t="str">
            <v>MT</v>
          </cell>
          <cell r="DL1020" t="str">
            <v>Electric</v>
          </cell>
          <cell r="DM1020" t="str">
            <v>Electric</v>
          </cell>
          <cell r="DN1020">
            <v>1192.4649999999999</v>
          </cell>
          <cell r="DO1020" t="str">
            <v>ID</v>
          </cell>
          <cell r="DS1020">
            <v>1524.7619999999999</v>
          </cell>
          <cell r="DT1020" t="str">
            <v>WA</v>
          </cell>
          <cell r="DU1020" t="str">
            <v>lt32</v>
          </cell>
          <cell r="DX1020" t="b">
            <v>1</v>
          </cell>
          <cell r="DY1020">
            <v>3785.7640000000001</v>
          </cell>
          <cell r="DZ1020" t="str">
            <v>ID</v>
          </cell>
          <cell r="EC1020" t="str">
            <v>Desktop</v>
          </cell>
          <cell r="ED1020">
            <v>2003.7159999999999</v>
          </cell>
          <cell r="EE1020" t="str">
            <v>WA</v>
          </cell>
          <cell r="EH1020" t="str">
            <v>le20</v>
          </cell>
          <cell r="EI1020">
            <v>3785.7640000000001</v>
          </cell>
          <cell r="EJ1020" t="str">
            <v>ID</v>
          </cell>
          <cell r="ES1020">
            <v>1904.288</v>
          </cell>
          <cell r="ET1020" t="str">
            <v>WA</v>
          </cell>
          <cell r="EZ1020" t="str">
            <v>WA</v>
          </cell>
          <cell r="FA1020" t="str">
            <v>Living Room/Family Room</v>
          </cell>
          <cell r="FB1020">
            <v>354657.73199999996</v>
          </cell>
          <cell r="FC1020">
            <v>567051.62800000003</v>
          </cell>
          <cell r="FI1020" t="str">
            <v>WA</v>
          </cell>
          <cell r="FJ1020" t="str">
            <v>Garage</v>
          </cell>
          <cell r="FK1020" t="str">
            <v>EISAq</v>
          </cell>
          <cell r="FL1020">
            <v>2478246.5</v>
          </cell>
          <cell r="FS1020" t="str">
            <v>WA</v>
          </cell>
          <cell r="FT1020" t="str">
            <v>EISAx</v>
          </cell>
          <cell r="FV1020">
            <v>881635.03999999992</v>
          </cell>
          <cell r="GD1020" t="str">
            <v>MT</v>
          </cell>
          <cell r="GE1020">
            <v>4536656.2939999998</v>
          </cell>
          <cell r="GF1020">
            <v>4295866.176</v>
          </cell>
          <cell r="GI1020">
            <v>3</v>
          </cell>
          <cell r="GJ1020">
            <v>2</v>
          </cell>
          <cell r="GK1020" t="str">
            <v>MT</v>
          </cell>
          <cell r="GL1020">
            <v>2130.886</v>
          </cell>
          <cell r="GM1020" t="str">
            <v>Pre 1980</v>
          </cell>
          <cell r="GN1020">
            <v>0</v>
          </cell>
          <cell r="GQ1020">
            <v>17700396.338739999</v>
          </cell>
          <cell r="GR1020">
            <v>780021.47473000002</v>
          </cell>
          <cell r="GU1020" t="str">
            <v>Baseboard/Wall/Radiant</v>
          </cell>
          <cell r="GX1020" t="str">
            <v>Wood</v>
          </cell>
          <cell r="GY1020" t="str">
            <v>WA</v>
          </cell>
          <cell r="GZ1020">
            <v>952.14385986328102</v>
          </cell>
        </row>
        <row r="1021">
          <cell r="AD1021" t="str">
            <v>ID</v>
          </cell>
          <cell r="AH1021" t="str">
            <v>ID</v>
          </cell>
          <cell r="AI1021" t="str">
            <v>1993-2006</v>
          </cell>
          <cell r="AJ1021">
            <v>3785.7640000000001</v>
          </cell>
          <cell r="AK1021" t="b">
            <v>1</v>
          </cell>
          <cell r="AN1021" t="str">
            <v>WA</v>
          </cell>
          <cell r="AO1021" t="str">
            <v>Wood</v>
          </cell>
          <cell r="AP1021" t="str">
            <v>1980-1992</v>
          </cell>
          <cell r="AQ1021" t="str">
            <v>Basement</v>
          </cell>
          <cell r="AR1021">
            <v>4956.49267578125</v>
          </cell>
          <cell r="AU1021" t="str">
            <v>No</v>
          </cell>
          <cell r="AV1021" t="b">
            <v>0</v>
          </cell>
          <cell r="AX1021">
            <v>10131071.029296875</v>
          </cell>
          <cell r="AY1021" t="b">
            <v>0</v>
          </cell>
          <cell r="AZ1021">
            <v>2269974.5156542971</v>
          </cell>
          <cell r="BA1021" t="str">
            <v/>
          </cell>
          <cell r="BB1021" t="str">
            <v/>
          </cell>
          <cell r="BC1021">
            <v>0.99999993458706582</v>
          </cell>
          <cell r="BU1021" t="str">
            <v>ID</v>
          </cell>
          <cell r="BV1021" t="str">
            <v>Post 2006</v>
          </cell>
          <cell r="BW1021" t="str">
            <v>Gas Storage Outside Conditioned Space</v>
          </cell>
          <cell r="BY1021">
            <v>3785.7640000000001</v>
          </cell>
          <cell r="BZ1021" t="str">
            <v>le55</v>
          </cell>
          <cell r="CF1021" t="str">
            <v>Conditioned</v>
          </cell>
          <cell r="CG1021">
            <v>2079.9929999999999</v>
          </cell>
          <cell r="CH1021" t="str">
            <v>WA</v>
          </cell>
          <cell r="CI1021" t="str">
            <v>Top-Freezer w/o TTD Ice</v>
          </cell>
          <cell r="CJ1021">
            <v>45759.845999999998</v>
          </cell>
          <cell r="CK1021" t="b">
            <v>0</v>
          </cell>
          <cell r="CZ1021">
            <v>3785.7640000000001</v>
          </cell>
          <cell r="DA1021" t="str">
            <v>ID</v>
          </cell>
          <cell r="DC1021" t="str">
            <v>Vertical Axis</v>
          </cell>
          <cell r="DG1021" t="str">
            <v>Electric</v>
          </cell>
          <cell r="DH1021">
            <v>2079.9929999999999</v>
          </cell>
          <cell r="DI1021" t="str">
            <v>WA</v>
          </cell>
          <cell r="DL1021" t="str">
            <v>Gas</v>
          </cell>
          <cell r="DM1021" t="str">
            <v>Gas</v>
          </cell>
          <cell r="DN1021">
            <v>1925.059</v>
          </cell>
          <cell r="DO1021" t="str">
            <v>OR</v>
          </cell>
          <cell r="DS1021">
            <v>4956.4930000000004</v>
          </cell>
          <cell r="DT1021" t="str">
            <v>WA</v>
          </cell>
          <cell r="DU1021" t="str">
            <v>lt32</v>
          </cell>
          <cell r="DX1021" t="b">
            <v>0</v>
          </cell>
          <cell r="DY1021">
            <v>2079.9929999999999</v>
          </cell>
          <cell r="DZ1021" t="str">
            <v>WA</v>
          </cell>
          <cell r="EC1021" t="str">
            <v>Desktop</v>
          </cell>
          <cell r="ED1021">
            <v>2003.7159999999999</v>
          </cell>
          <cell r="EE1021" t="str">
            <v>WA</v>
          </cell>
          <cell r="EH1021" t="str">
            <v>le20</v>
          </cell>
          <cell r="EI1021">
            <v>3785.7640000000001</v>
          </cell>
          <cell r="EJ1021" t="str">
            <v>ID</v>
          </cell>
          <cell r="ES1021">
            <v>2079.9929999999999</v>
          </cell>
          <cell r="ET1021" t="str">
            <v>WA</v>
          </cell>
          <cell r="EZ1021" t="str">
            <v>WA</v>
          </cell>
          <cell r="FA1021" t="str">
            <v>Other</v>
          </cell>
          <cell r="FB1021">
            <v>1276367.0919999999</v>
          </cell>
          <cell r="FC1021">
            <v>1084010.3559999999</v>
          </cell>
          <cell r="FI1021" t="str">
            <v>WA</v>
          </cell>
          <cell r="FJ1021" t="str">
            <v>Kitchen</v>
          </cell>
          <cell r="FK1021" t="str">
            <v>EISAnqnx</v>
          </cell>
          <cell r="FL1021">
            <v>495649.30000000005</v>
          </cell>
          <cell r="FS1021" t="str">
            <v>WA</v>
          </cell>
          <cell r="FT1021" t="str">
            <v>EISAnqnx</v>
          </cell>
          <cell r="FV1021">
            <v>274457.15999999997</v>
          </cell>
          <cell r="GD1021" t="str">
            <v>ID</v>
          </cell>
          <cell r="GE1021">
            <v>27670149.076000001</v>
          </cell>
          <cell r="GF1021">
            <v>13749894.848000001</v>
          </cell>
          <cell r="GI1021">
            <v>2</v>
          </cell>
          <cell r="GJ1021">
            <v>2</v>
          </cell>
          <cell r="GK1021" t="str">
            <v>ID</v>
          </cell>
          <cell r="GL1021">
            <v>3785.7640000000001</v>
          </cell>
          <cell r="GM1021" t="str">
            <v>1993-2006</v>
          </cell>
          <cell r="GN1021">
            <v>0</v>
          </cell>
          <cell r="GQ1021">
            <v>24699509.280131999</v>
          </cell>
          <cell r="GR1021">
            <v>3019090.0035399999</v>
          </cell>
          <cell r="GU1021" t="str">
            <v>Baseboard/Wall/Radiant</v>
          </cell>
          <cell r="GX1021" t="str">
            <v>Wood</v>
          </cell>
          <cell r="GY1021" t="str">
            <v>WA</v>
          </cell>
          <cell r="GZ1021">
            <v>952.14385986328102</v>
          </cell>
        </row>
        <row r="1022">
          <cell r="AD1022" t="str">
            <v>ID</v>
          </cell>
          <cell r="AH1022" t="str">
            <v>ID</v>
          </cell>
          <cell r="AI1022" t="str">
            <v>Pre 1980</v>
          </cell>
          <cell r="AJ1022">
            <v>3785.7640000000001</v>
          </cell>
          <cell r="AK1022" t="b">
            <v>1</v>
          </cell>
          <cell r="AN1022" t="str">
            <v>WA</v>
          </cell>
          <cell r="AO1022" t="str">
            <v>Baseboard/Wall/Radiant</v>
          </cell>
          <cell r="AP1022" t="str">
            <v>Pre 1980</v>
          </cell>
          <cell r="AQ1022" t="str">
            <v>Crawlspace</v>
          </cell>
          <cell r="AR1022">
            <v>2003.71557617188</v>
          </cell>
          <cell r="AU1022" t="str">
            <v>No</v>
          </cell>
          <cell r="AV1022" t="b">
            <v>0</v>
          </cell>
          <cell r="AX1022">
            <v>1731210.2578125044</v>
          </cell>
          <cell r="AY1022" t="b">
            <v>0</v>
          </cell>
          <cell r="AZ1022">
            <v>469430.68555710569</v>
          </cell>
          <cell r="BA1022" t="str">
            <v/>
          </cell>
          <cell r="BB1022" t="str">
            <v/>
          </cell>
          <cell r="BC1022">
            <v>0.99999978847894622</v>
          </cell>
          <cell r="BU1022" t="str">
            <v>OR</v>
          </cell>
          <cell r="BV1022" t="str">
            <v>Pre 1980</v>
          </cell>
          <cell r="BW1022" t="str">
            <v>Solar/Other</v>
          </cell>
          <cell r="BY1022">
            <v>1612.692</v>
          </cell>
          <cell r="BZ1022" t="str">
            <v/>
          </cell>
          <cell r="CF1022" t="str">
            <v>Conditioned</v>
          </cell>
          <cell r="CG1022">
            <v>1144.6790000000001</v>
          </cell>
          <cell r="CH1022" t="str">
            <v>MT</v>
          </cell>
          <cell r="CI1022" t="str">
            <v>Side-by-Side w/o TTD Ice</v>
          </cell>
          <cell r="CJ1022">
            <v>28616.975000000002</v>
          </cell>
          <cell r="CK1022" t="b">
            <v>0</v>
          </cell>
          <cell r="CZ1022">
            <v>1925.059</v>
          </cell>
          <cell r="DA1022" t="str">
            <v>OR</v>
          </cell>
          <cell r="DC1022" t="str">
            <v>Vertical Axis</v>
          </cell>
          <cell r="DG1022" t="str">
            <v>Electric</v>
          </cell>
          <cell r="DH1022">
            <v>2079.9929999999999</v>
          </cell>
          <cell r="DI1022" t="str">
            <v>WA</v>
          </cell>
          <cell r="DL1022" t="str">
            <v>Electric</v>
          </cell>
          <cell r="DM1022" t="str">
            <v>Electric</v>
          </cell>
          <cell r="DN1022">
            <v>1904.288</v>
          </cell>
          <cell r="DO1022" t="str">
            <v>WA</v>
          </cell>
          <cell r="DS1022">
            <v>4956.4930000000004</v>
          </cell>
          <cell r="DT1022" t="str">
            <v>WA</v>
          </cell>
          <cell r="DU1022" t="str">
            <v>32to46</v>
          </cell>
          <cell r="DX1022" t="b">
            <v>0</v>
          </cell>
          <cell r="DY1022">
            <v>2079.9929999999999</v>
          </cell>
          <cell r="DZ1022" t="str">
            <v>WA</v>
          </cell>
          <cell r="EC1022" t="str">
            <v>Desktop</v>
          </cell>
          <cell r="ED1022">
            <v>2003.7159999999999</v>
          </cell>
          <cell r="EE1022" t="str">
            <v>WA</v>
          </cell>
          <cell r="EH1022" t="str">
            <v>le20</v>
          </cell>
          <cell r="EI1022">
            <v>1612.692</v>
          </cell>
          <cell r="EJ1022" t="str">
            <v>OR</v>
          </cell>
          <cell r="ES1022">
            <v>1904.288</v>
          </cell>
          <cell r="ET1022" t="str">
            <v>WA</v>
          </cell>
          <cell r="EZ1022" t="str">
            <v>WA</v>
          </cell>
          <cell r="FA1022" t="str">
            <v>Bathroom</v>
          </cell>
          <cell r="FB1022">
            <v>1412600.5050000001</v>
          </cell>
          <cell r="FC1022">
            <v>614605.1320000001</v>
          </cell>
          <cell r="FI1022" t="str">
            <v>WA</v>
          </cell>
          <cell r="FJ1022" t="str">
            <v>Kitchen</v>
          </cell>
          <cell r="FK1022" t="str">
            <v>EISAq</v>
          </cell>
          <cell r="FL1022">
            <v>396519.44000000006</v>
          </cell>
          <cell r="FS1022" t="str">
            <v>WA</v>
          </cell>
          <cell r="FT1022" t="str">
            <v>EISAq</v>
          </cell>
          <cell r="FV1022">
            <v>399487.64399999997</v>
          </cell>
          <cell r="GD1022" t="str">
            <v>ID</v>
          </cell>
          <cell r="GE1022">
            <v>7666172.1000000006</v>
          </cell>
          <cell r="GF1022">
            <v>8707257.2000000011</v>
          </cell>
          <cell r="GI1022">
            <v>2</v>
          </cell>
          <cell r="GJ1022">
            <v>3</v>
          </cell>
          <cell r="GK1022" t="str">
            <v>ID</v>
          </cell>
          <cell r="GL1022">
            <v>3785.7640000000001</v>
          </cell>
          <cell r="GM1022" t="str">
            <v>Pre 1980</v>
          </cell>
          <cell r="GN1022">
            <v>-1</v>
          </cell>
          <cell r="GQ1022">
            <v>28042827.255688</v>
          </cell>
          <cell r="GR1022">
            <v>3304801.6126200003</v>
          </cell>
          <cell r="GU1022" t="str">
            <v>Natural Gas FAF</v>
          </cell>
          <cell r="GX1022" t="str">
            <v>None</v>
          </cell>
          <cell r="GY1022" t="str">
            <v>ID</v>
          </cell>
          <cell r="GZ1022">
            <v>3785.76440429688</v>
          </cell>
        </row>
        <row r="1023">
          <cell r="AD1023" t="str">
            <v>OR</v>
          </cell>
          <cell r="AH1023" t="str">
            <v>OR</v>
          </cell>
          <cell r="AI1023" t="str">
            <v>1993-2006</v>
          </cell>
          <cell r="AJ1023">
            <v>1612.692</v>
          </cell>
          <cell r="AK1023" t="b">
            <v>1</v>
          </cell>
          <cell r="AN1023" t="str">
            <v>WA</v>
          </cell>
          <cell r="AO1023" t="str">
            <v>Other</v>
          </cell>
          <cell r="AP1023" t="str">
            <v>Pre 1980</v>
          </cell>
          <cell r="AQ1023" t="str">
            <v>Crawlspace</v>
          </cell>
          <cell r="AR1023">
            <v>2003.71557617188</v>
          </cell>
          <cell r="AU1023" t="str">
            <v>No</v>
          </cell>
          <cell r="AV1023" t="b">
            <v>1</v>
          </cell>
          <cell r="AX1023">
            <v>1731210.2578125044</v>
          </cell>
          <cell r="AY1023" t="b">
            <v>0</v>
          </cell>
          <cell r="AZ1023">
            <v>469430.68555710569</v>
          </cell>
          <cell r="BA1023">
            <v>1</v>
          </cell>
          <cell r="BB1023">
            <v>2003.71557617188</v>
          </cell>
          <cell r="BC1023">
            <v>0.99999978847894622</v>
          </cell>
          <cell r="BU1023" t="str">
            <v>OR</v>
          </cell>
          <cell r="BV1023"/>
          <cell r="BW1023" t="str">
            <v>Solar/Other</v>
          </cell>
          <cell r="BY1023">
            <v>8559.1039999999994</v>
          </cell>
          <cell r="BZ1023" t="str">
            <v>le55</v>
          </cell>
          <cell r="CF1023" t="str">
            <v>Unconditioned</v>
          </cell>
          <cell r="CG1023">
            <v>1144.6790000000001</v>
          </cell>
          <cell r="CH1023" t="str">
            <v>MT</v>
          </cell>
          <cell r="CI1023" t="str">
            <v>Top-Freezer w/o TTD Ice</v>
          </cell>
          <cell r="CJ1023">
            <v>21748.901000000002</v>
          </cell>
          <cell r="CK1023" t="b">
            <v>0</v>
          </cell>
          <cell r="CZ1023">
            <v>2079.9929999999999</v>
          </cell>
          <cell r="DA1023" t="str">
            <v>WA</v>
          </cell>
          <cell r="DC1023" t="str">
            <v>Horizontal Axis</v>
          </cell>
          <cell r="DG1023" t="str">
            <v>Electric</v>
          </cell>
          <cell r="DH1023">
            <v>3785.7640000000001</v>
          </cell>
          <cell r="DI1023" t="str">
            <v>ID</v>
          </cell>
          <cell r="DL1023" t="str">
            <v>Electric</v>
          </cell>
          <cell r="DM1023" t="str">
            <v>Electric</v>
          </cell>
          <cell r="DN1023">
            <v>1612.692</v>
          </cell>
          <cell r="DO1023" t="str">
            <v>OR</v>
          </cell>
          <cell r="DS1023">
            <v>4956.4930000000004</v>
          </cell>
          <cell r="DT1023" t="str">
            <v>WA</v>
          </cell>
          <cell r="DU1023" t="str">
            <v>lt32</v>
          </cell>
          <cell r="DX1023" t="b">
            <v>0</v>
          </cell>
          <cell r="DY1023">
            <v>2079.9929999999999</v>
          </cell>
          <cell r="DZ1023" t="str">
            <v>WA</v>
          </cell>
          <cell r="EC1023" t="str">
            <v>Desktop</v>
          </cell>
          <cell r="ED1023">
            <v>2003.7159999999999</v>
          </cell>
          <cell r="EE1023" t="str">
            <v>WA</v>
          </cell>
          <cell r="EH1023" t="str">
            <v>le20</v>
          </cell>
          <cell r="EI1023">
            <v>1904.288</v>
          </cell>
          <cell r="EJ1023" t="str">
            <v>WA</v>
          </cell>
          <cell r="ES1023">
            <v>1612.692</v>
          </cell>
          <cell r="ET1023" t="str">
            <v>OR</v>
          </cell>
          <cell r="EZ1023" t="str">
            <v>WA</v>
          </cell>
          <cell r="FA1023" t="str">
            <v>Bedrooms</v>
          </cell>
          <cell r="FB1023">
            <v>1090428.4600000002</v>
          </cell>
          <cell r="FC1023">
            <v>2047031.6090000002</v>
          </cell>
          <cell r="FI1023" t="str">
            <v>WA</v>
          </cell>
          <cell r="FJ1023" t="str">
            <v>Living Room/Family Room</v>
          </cell>
          <cell r="FK1023" t="str">
            <v>EISAx</v>
          </cell>
          <cell r="FL1023">
            <v>991298.60000000009</v>
          </cell>
          <cell r="FS1023" t="str">
            <v>WA</v>
          </cell>
          <cell r="FT1023" t="str">
            <v>EISAx</v>
          </cell>
          <cell r="FV1023">
            <v>914857.2</v>
          </cell>
          <cell r="GD1023" t="str">
            <v>OR</v>
          </cell>
          <cell r="GE1023">
            <v>12175824.6</v>
          </cell>
          <cell r="GF1023">
            <v>4359106.4759999998</v>
          </cell>
          <cell r="GI1023">
            <v>1</v>
          </cell>
          <cell r="GJ1023">
            <v>2</v>
          </cell>
          <cell r="GK1023" t="str">
            <v>OR</v>
          </cell>
          <cell r="GL1023">
            <v>1612.692</v>
          </cell>
          <cell r="GM1023" t="str">
            <v>1993-2006</v>
          </cell>
          <cell r="GN1023">
            <v>0</v>
          </cell>
          <cell r="GQ1023">
            <v>8447164.5821759999</v>
          </cell>
          <cell r="GR1023">
            <v>929301.66980999988</v>
          </cell>
          <cell r="GU1023" t="str">
            <v>Wood</v>
          </cell>
          <cell r="GX1023" t="str">
            <v>None</v>
          </cell>
          <cell r="GY1023" t="str">
            <v>WA</v>
          </cell>
          <cell r="GZ1023">
            <v>2079.99340820313</v>
          </cell>
        </row>
        <row r="1024">
          <cell r="AD1024" t="str">
            <v>MT</v>
          </cell>
          <cell r="AH1024" t="str">
            <v>MT</v>
          </cell>
          <cell r="AI1024" t="str">
            <v>Pre 1980</v>
          </cell>
          <cell r="AJ1024">
            <v>1144.6790000000001</v>
          </cell>
          <cell r="AK1024" t="b">
            <v>1</v>
          </cell>
          <cell r="AN1024" t="str">
            <v>WA</v>
          </cell>
          <cell r="AO1024" t="str">
            <v>Baseboard/Wall/Radiant</v>
          </cell>
          <cell r="AP1024" t="str">
            <v>Pre 1980</v>
          </cell>
          <cell r="AQ1024" t="str">
            <v>Slab on Grade</v>
          </cell>
          <cell r="AR1024">
            <v>1524.76245117188</v>
          </cell>
          <cell r="AU1024" t="str">
            <v>No</v>
          </cell>
          <cell r="AV1024" t="b">
            <v>1</v>
          </cell>
          <cell r="AX1024">
            <v>1994389.286132819</v>
          </cell>
          <cell r="AY1024" t="b">
            <v>0</v>
          </cell>
          <cell r="AZ1024">
            <v>729095.66127685783</v>
          </cell>
          <cell r="BA1024">
            <v>1</v>
          </cell>
          <cell r="BB1024">
            <v>1524.76245117188</v>
          </cell>
          <cell r="BC1024">
            <v>1.0000002958965923</v>
          </cell>
          <cell r="BU1024" t="str">
            <v>ID</v>
          </cell>
          <cell r="BV1024" t="str">
            <v>1980-1992</v>
          </cell>
          <cell r="BW1024" t="str">
            <v>Gas Storage Inside Conditioned Space</v>
          </cell>
          <cell r="BY1024">
            <v>3785.7640000000001</v>
          </cell>
          <cell r="BZ1024" t="str">
            <v>gt55</v>
          </cell>
          <cell r="CF1024" t="str">
            <v>Conditioned</v>
          </cell>
          <cell r="CG1024">
            <v>1192.4649999999999</v>
          </cell>
          <cell r="CH1024" t="str">
            <v>ID</v>
          </cell>
          <cell r="CI1024" t="str">
            <v>Bottom-Freezer (Including French Door) w/o TTD Ice</v>
          </cell>
          <cell r="CJ1024">
            <v>23849.3</v>
          </cell>
          <cell r="CK1024" t="b">
            <v>0</v>
          </cell>
          <cell r="CZ1024">
            <v>12271.31</v>
          </cell>
          <cell r="DA1024" t="str">
            <v>WA</v>
          </cell>
          <cell r="DC1024" t="str">
            <v>Horizontal Axis</v>
          </cell>
          <cell r="DG1024" t="str">
            <v>Electric</v>
          </cell>
          <cell r="DH1024">
            <v>3785.7640000000001</v>
          </cell>
          <cell r="DI1024" t="str">
            <v>ID</v>
          </cell>
          <cell r="DL1024" t="str">
            <v>Electric</v>
          </cell>
          <cell r="DM1024" t="str">
            <v>Electric</v>
          </cell>
          <cell r="DN1024">
            <v>2130.886</v>
          </cell>
          <cell r="DO1024" t="str">
            <v>MT</v>
          </cell>
          <cell r="DS1024">
            <v>4956.4930000000004</v>
          </cell>
          <cell r="DT1024" t="str">
            <v>WA</v>
          </cell>
          <cell r="DU1024" t="str">
            <v>32to46</v>
          </cell>
          <cell r="DX1024" t="b">
            <v>1</v>
          </cell>
          <cell r="DY1024">
            <v>1144.6790000000001</v>
          </cell>
          <cell r="DZ1024" t="str">
            <v>MT</v>
          </cell>
          <cell r="EC1024" t="str">
            <v>Laptop</v>
          </cell>
          <cell r="ED1024">
            <v>1464.694</v>
          </cell>
          <cell r="EE1024" t="str">
            <v>WA</v>
          </cell>
          <cell r="EH1024" t="str">
            <v>le20</v>
          </cell>
          <cell r="EI1024">
            <v>1904.288</v>
          </cell>
          <cell r="EJ1024" t="str">
            <v>WA</v>
          </cell>
          <cell r="ES1024">
            <v>8264.9449999999997</v>
          </cell>
          <cell r="ET1024" t="str">
            <v>OR</v>
          </cell>
          <cell r="EZ1024" t="str">
            <v>WA</v>
          </cell>
          <cell r="FA1024" t="str">
            <v>Exterior</v>
          </cell>
          <cell r="FB1024">
            <v>148694.79</v>
          </cell>
          <cell r="FC1024">
            <v>9615596.4199999999</v>
          </cell>
          <cell r="FI1024" t="str">
            <v>WA</v>
          </cell>
          <cell r="FJ1024" t="str">
            <v>Other</v>
          </cell>
          <cell r="FK1024" t="str">
            <v>EISAnqnx</v>
          </cell>
          <cell r="FL1024">
            <v>9070382.1900000013</v>
          </cell>
          <cell r="FS1024" t="str">
            <v>WA</v>
          </cell>
          <cell r="FT1024" t="str">
            <v>EISAnqnx</v>
          </cell>
          <cell r="FV1024">
            <v>2180856.9200000004</v>
          </cell>
          <cell r="GD1024" t="str">
            <v>MT</v>
          </cell>
          <cell r="GE1024">
            <v>2628182.9840000002</v>
          </cell>
          <cell r="GF1024">
            <v>2122234.8660000004</v>
          </cell>
          <cell r="GI1024">
            <v>2</v>
          </cell>
          <cell r="GJ1024">
            <v>2</v>
          </cell>
          <cell r="GK1024" t="str">
            <v>MT</v>
          </cell>
          <cell r="GL1024">
            <v>1144.6790000000001</v>
          </cell>
          <cell r="GM1024" t="str">
            <v>Pre 1980</v>
          </cell>
          <cell r="GN1024">
            <v>0</v>
          </cell>
          <cell r="GQ1024">
            <v>9416870.0613130014</v>
          </cell>
          <cell r="GR1024">
            <v>572173.52154500003</v>
          </cell>
          <cell r="GU1024" t="str">
            <v>Electric FAF</v>
          </cell>
          <cell r="GX1024" t="str">
            <v>None</v>
          </cell>
          <cell r="GY1024" t="str">
            <v>MT</v>
          </cell>
          <cell r="GZ1024">
            <v>1144.67944335938</v>
          </cell>
        </row>
        <row r="1025">
          <cell r="AD1025" t="str">
            <v>ID</v>
          </cell>
          <cell r="AH1025" t="str">
            <v>ID</v>
          </cell>
          <cell r="AI1025" t="str">
            <v>1980-1992</v>
          </cell>
          <cell r="AJ1025">
            <v>1192.4649999999999</v>
          </cell>
          <cell r="AK1025" t="b">
            <v>1</v>
          </cell>
          <cell r="AN1025" t="str">
            <v>WA</v>
          </cell>
          <cell r="AO1025" t="str">
            <v>Wood</v>
          </cell>
          <cell r="AP1025" t="str">
            <v>Pre 1980</v>
          </cell>
          <cell r="AQ1025" t="str">
            <v>Crawlspace</v>
          </cell>
          <cell r="AR1025">
            <v>2003.71557617188</v>
          </cell>
          <cell r="AU1025" t="str">
            <v>No</v>
          </cell>
          <cell r="AV1025" t="b">
            <v>0</v>
          </cell>
          <cell r="AX1025">
            <v>2887354.1452636789</v>
          </cell>
          <cell r="AY1025" t="b">
            <v>0</v>
          </cell>
          <cell r="AZ1025">
            <v>1039018.6971616237</v>
          </cell>
          <cell r="BA1025" t="str">
            <v/>
          </cell>
          <cell r="BB1025" t="str">
            <v/>
          </cell>
          <cell r="BC1025">
            <v>0.99999978847894622</v>
          </cell>
          <cell r="BU1025" t="str">
            <v>ID</v>
          </cell>
          <cell r="BV1025" t="str">
            <v>Pre 1980</v>
          </cell>
          <cell r="BW1025" t="str">
            <v>Electric Storage - Outside Conditioned Space - Unbuffered</v>
          </cell>
          <cell r="BY1025">
            <v>1192.4649999999999</v>
          </cell>
          <cell r="BZ1025" t="str">
            <v>le55</v>
          </cell>
          <cell r="CF1025" t="str">
            <v>Conditioned</v>
          </cell>
          <cell r="CG1025">
            <v>1192.4649999999999</v>
          </cell>
          <cell r="CH1025" t="str">
            <v>ID</v>
          </cell>
          <cell r="CI1025" t="str">
            <v>Top-Freezer w/o TTD Ice</v>
          </cell>
          <cell r="CJ1025">
            <v>21464.37</v>
          </cell>
          <cell r="CK1025" t="b">
            <v>0</v>
          </cell>
          <cell r="CZ1025">
            <v>3785.7640000000001</v>
          </cell>
          <cell r="DA1025" t="str">
            <v>ID</v>
          </cell>
          <cell r="DC1025" t="str">
            <v>Vertical Axis</v>
          </cell>
          <cell r="DG1025" t="str">
            <v>Electric</v>
          </cell>
          <cell r="DH1025">
            <v>1925.059</v>
          </cell>
          <cell r="DI1025" t="str">
            <v>OR</v>
          </cell>
          <cell r="DL1025" t="str">
            <v>Electric</v>
          </cell>
          <cell r="DM1025" t="str">
            <v>Electric</v>
          </cell>
          <cell r="DN1025">
            <v>3785.7640000000001</v>
          </cell>
          <cell r="DO1025" t="str">
            <v>ID</v>
          </cell>
          <cell r="DS1025">
            <v>2003.7159999999999</v>
          </cell>
          <cell r="DT1025" t="str">
            <v>WA</v>
          </cell>
          <cell r="DU1025" t="str">
            <v>lt32</v>
          </cell>
          <cell r="DX1025" t="b">
            <v>1</v>
          </cell>
          <cell r="DY1025">
            <v>1904.288</v>
          </cell>
          <cell r="DZ1025" t="str">
            <v>WA</v>
          </cell>
          <cell r="EC1025" t="str">
            <v>Desktop</v>
          </cell>
          <cell r="ED1025">
            <v>1464.694</v>
          </cell>
          <cell r="EE1025" t="str">
            <v>WA</v>
          </cell>
          <cell r="EH1025" t="str">
            <v>gt20</v>
          </cell>
          <cell r="EI1025">
            <v>3785.7640000000001</v>
          </cell>
          <cell r="EJ1025" t="str">
            <v>ID</v>
          </cell>
          <cell r="ES1025">
            <v>1144.6790000000001</v>
          </cell>
          <cell r="ET1025" t="str">
            <v>MT</v>
          </cell>
          <cell r="EZ1025" t="str">
            <v>WA</v>
          </cell>
          <cell r="FA1025" t="str">
            <v>Garage</v>
          </cell>
          <cell r="FB1025">
            <v>297389.58</v>
          </cell>
          <cell r="FC1025">
            <v>2889635.4190000002</v>
          </cell>
          <cell r="FI1025" t="str">
            <v>WA</v>
          </cell>
          <cell r="FJ1025" t="str">
            <v>Other</v>
          </cell>
          <cell r="FK1025" t="str">
            <v>EISAq</v>
          </cell>
          <cell r="FL1025">
            <v>614605.1320000001</v>
          </cell>
          <cell r="FS1025" t="str">
            <v>WA</v>
          </cell>
          <cell r="FT1025" t="str">
            <v>EISAq</v>
          </cell>
          <cell r="FV1025">
            <v>2056944.5950000002</v>
          </cell>
          <cell r="GD1025" t="str">
            <v>ID</v>
          </cell>
          <cell r="GE1025">
            <v>906273.39999999991</v>
          </cell>
          <cell r="GF1025">
            <v>938469.95499999996</v>
          </cell>
          <cell r="GI1025">
            <v>2</v>
          </cell>
          <cell r="GJ1025">
            <v>2</v>
          </cell>
          <cell r="GK1025" t="str">
            <v>ID</v>
          </cell>
          <cell r="GL1025">
            <v>1192.4649999999999</v>
          </cell>
          <cell r="GM1025" t="str">
            <v>1980-1992</v>
          </cell>
          <cell r="GN1025">
            <v>0</v>
          </cell>
          <cell r="GQ1025">
            <v>8532965.9217050001</v>
          </cell>
          <cell r="GR1025">
            <v>735443.84526249988</v>
          </cell>
          <cell r="GU1025" t="str">
            <v>Heat Pump (Central System)</v>
          </cell>
          <cell r="GX1025" t="str">
            <v>Other</v>
          </cell>
          <cell r="GY1025" t="str">
            <v>WA</v>
          </cell>
          <cell r="GZ1025">
            <v>1904.28771972656</v>
          </cell>
        </row>
        <row r="1026">
          <cell r="AD1026" t="str">
            <v>MT</v>
          </cell>
          <cell r="AH1026" t="str">
            <v>MT</v>
          </cell>
          <cell r="AI1026" t="str">
            <v>1993-2006</v>
          </cell>
          <cell r="AJ1026">
            <v>2130.886</v>
          </cell>
          <cell r="AK1026" t="b">
            <v>1</v>
          </cell>
          <cell r="AN1026" t="str">
            <v>WA</v>
          </cell>
          <cell r="AO1026" t="str">
            <v>Baseboard/Wall/Radiant</v>
          </cell>
          <cell r="AP1026" t="str">
            <v>Pre 1980</v>
          </cell>
          <cell r="AQ1026" t="str">
            <v>Crawlspace</v>
          </cell>
          <cell r="AR1026">
            <v>2003.71557617188</v>
          </cell>
          <cell r="AU1026" t="str">
            <v>No</v>
          </cell>
          <cell r="AV1026" t="b">
            <v>0</v>
          </cell>
          <cell r="AX1026">
            <v>2887354.1452636789</v>
          </cell>
          <cell r="AY1026" t="b">
            <v>0</v>
          </cell>
          <cell r="AZ1026">
            <v>1039018.6971616237</v>
          </cell>
          <cell r="BA1026" t="str">
            <v/>
          </cell>
          <cell r="BB1026" t="str">
            <v/>
          </cell>
          <cell r="BC1026">
            <v>0.99999978847894622</v>
          </cell>
          <cell r="BU1026" t="str">
            <v>OR</v>
          </cell>
          <cell r="BV1026" t="str">
            <v>1993-2006</v>
          </cell>
          <cell r="BW1026" t="str">
            <v>Gas Storage Outside Conditioned Space</v>
          </cell>
          <cell r="BY1026">
            <v>1925.059</v>
          </cell>
          <cell r="BZ1026" t="str">
            <v>le55</v>
          </cell>
          <cell r="CF1026" t="str">
            <v>Conditioned</v>
          </cell>
          <cell r="CG1026">
            <v>8559.1039999999994</v>
          </cell>
          <cell r="CH1026" t="str">
            <v>OR</v>
          </cell>
          <cell r="CI1026" t="str">
            <v>Top-Freezer w/o TTD Ice</v>
          </cell>
          <cell r="CJ1026">
            <v>188300.288</v>
          </cell>
          <cell r="CK1026" t="b">
            <v>0</v>
          </cell>
          <cell r="CZ1026">
            <v>3785.7640000000001</v>
          </cell>
          <cell r="DA1026" t="str">
            <v>ID</v>
          </cell>
          <cell r="DC1026" t="str">
            <v>Vertical Axis</v>
          </cell>
          <cell r="DG1026" t="str">
            <v>Electric</v>
          </cell>
          <cell r="DH1026">
            <v>2079.9929999999999</v>
          </cell>
          <cell r="DI1026" t="str">
            <v>WA</v>
          </cell>
          <cell r="DL1026" t="str">
            <v>Electric</v>
          </cell>
          <cell r="DM1026" t="str">
            <v>Electric</v>
          </cell>
          <cell r="DN1026">
            <v>1904.288</v>
          </cell>
          <cell r="DO1026" t="str">
            <v>WA</v>
          </cell>
          <cell r="DS1026">
            <v>4956.4930000000004</v>
          </cell>
          <cell r="DT1026" t="str">
            <v>WA</v>
          </cell>
          <cell r="DU1026" t="str">
            <v>lt32</v>
          </cell>
          <cell r="DX1026" t="b">
            <v>0</v>
          </cell>
          <cell r="DY1026">
            <v>2130.886</v>
          </cell>
          <cell r="DZ1026" t="str">
            <v>MT</v>
          </cell>
          <cell r="EC1026" t="str">
            <v>Desktop</v>
          </cell>
          <cell r="ED1026">
            <v>6932.7380000000003</v>
          </cell>
          <cell r="EE1026" t="str">
            <v>OR</v>
          </cell>
          <cell r="EH1026" t="str">
            <v>le20</v>
          </cell>
          <cell r="EI1026">
            <v>3785.7640000000001</v>
          </cell>
          <cell r="EJ1026" t="str">
            <v>ID</v>
          </cell>
          <cell r="ES1026">
            <v>1612.692</v>
          </cell>
          <cell r="ET1026" t="str">
            <v>OR</v>
          </cell>
          <cell r="EZ1026" t="str">
            <v>WA</v>
          </cell>
          <cell r="FA1026" t="str">
            <v>Kitchen</v>
          </cell>
          <cell r="FB1026">
            <v>396519.44000000006</v>
          </cell>
          <cell r="FC1026">
            <v>490692.80700000003</v>
          </cell>
          <cell r="FI1026" t="str">
            <v>WA</v>
          </cell>
          <cell r="FJ1026" t="str">
            <v>Bathroom</v>
          </cell>
          <cell r="FK1026" t="str">
            <v>EISAnqnx</v>
          </cell>
          <cell r="FL1026">
            <v>234351.03999999998</v>
          </cell>
          <cell r="FS1026" t="str">
            <v>WA</v>
          </cell>
          <cell r="FT1026" t="str">
            <v>EISAx</v>
          </cell>
          <cell r="FV1026">
            <v>2428681.5700000003</v>
          </cell>
          <cell r="GD1026" t="str">
            <v>MT</v>
          </cell>
          <cell r="GE1026">
            <v>12146050.199999999</v>
          </cell>
          <cell r="GF1026">
            <v>4615499.0760000004</v>
          </cell>
          <cell r="GI1026">
            <v>3</v>
          </cell>
          <cell r="GJ1026">
            <v>1</v>
          </cell>
          <cell r="GK1026" t="str">
            <v>MT</v>
          </cell>
          <cell r="GL1026">
            <v>2130.886</v>
          </cell>
          <cell r="GM1026" t="str">
            <v>1993-2006</v>
          </cell>
          <cell r="GN1026">
            <v>0</v>
          </cell>
          <cell r="GQ1026">
            <v>16396681.927991999</v>
          </cell>
          <cell r="GR1026">
            <v>1258053.7855399998</v>
          </cell>
          <cell r="GU1026" t="str">
            <v>Heat Pump (Central System)</v>
          </cell>
          <cell r="GX1026" t="str">
            <v>None</v>
          </cell>
          <cell r="GY1026" t="str">
            <v>WA</v>
          </cell>
          <cell r="GZ1026">
            <v>4360.1875</v>
          </cell>
        </row>
        <row r="1027">
          <cell r="AD1027" t="str">
            <v>OR</v>
          </cell>
          <cell r="AH1027" t="str">
            <v>OR</v>
          </cell>
          <cell r="AI1027" t="str">
            <v>Pre 1980</v>
          </cell>
          <cell r="AJ1027">
            <v>1612.692</v>
          </cell>
          <cell r="AK1027" t="b">
            <v>1</v>
          </cell>
          <cell r="AN1027" t="str">
            <v>WA</v>
          </cell>
          <cell r="AO1027" t="str">
            <v>Baseboard/Wall/Radiant</v>
          </cell>
          <cell r="AP1027" t="str">
            <v>Pre 1980</v>
          </cell>
          <cell r="AQ1027" t="str">
            <v>Crawlspace</v>
          </cell>
          <cell r="AR1027">
            <v>2003.71557617188</v>
          </cell>
          <cell r="AU1027" t="str">
            <v>No</v>
          </cell>
          <cell r="AV1027" t="b">
            <v>1</v>
          </cell>
          <cell r="AX1027">
            <v>2887354.1452636789</v>
          </cell>
          <cell r="AY1027" t="b">
            <v>0</v>
          </cell>
          <cell r="AZ1027">
            <v>1039018.6971616237</v>
          </cell>
          <cell r="BA1027">
            <v>1</v>
          </cell>
          <cell r="BB1027">
            <v>2003.71557617188</v>
          </cell>
          <cell r="BC1027">
            <v>0.99999978847894622</v>
          </cell>
          <cell r="BU1027" t="str">
            <v>WA</v>
          </cell>
          <cell r="BV1027" t="str">
            <v>Pre 1980</v>
          </cell>
          <cell r="BW1027" t="str">
            <v>Electric Storage - Inside Conditioned Space</v>
          </cell>
          <cell r="BY1027">
            <v>1904.288</v>
          </cell>
          <cell r="BZ1027" t="str">
            <v>le55</v>
          </cell>
          <cell r="CF1027" t="str">
            <v>Conditioned</v>
          </cell>
          <cell r="CG1027">
            <v>2130.886</v>
          </cell>
          <cell r="CH1027" t="str">
            <v>MT</v>
          </cell>
          <cell r="CI1027" t="str">
            <v>Bottom-Freezer (Including French Door) w/o TTD Ice</v>
          </cell>
          <cell r="CJ1027">
            <v>44748.606</v>
          </cell>
          <cell r="CK1027" t="b">
            <v>0</v>
          </cell>
          <cell r="CZ1027">
            <v>1904.288</v>
          </cell>
          <cell r="DA1027" t="str">
            <v>WA</v>
          </cell>
          <cell r="DC1027" t="str">
            <v>Horizontal Axis</v>
          </cell>
          <cell r="DG1027" t="str">
            <v>Electric</v>
          </cell>
          <cell r="DH1027">
            <v>12271.31</v>
          </cell>
          <cell r="DI1027" t="str">
            <v>WA</v>
          </cell>
          <cell r="DL1027" t="str">
            <v>Electric</v>
          </cell>
          <cell r="DM1027" t="str">
            <v>Electric</v>
          </cell>
          <cell r="DN1027">
            <v>1925.059</v>
          </cell>
          <cell r="DO1027" t="str">
            <v>OR</v>
          </cell>
          <cell r="DS1027">
            <v>4956.4930000000004</v>
          </cell>
          <cell r="DT1027" t="str">
            <v>WA</v>
          </cell>
          <cell r="DU1027" t="str">
            <v>lt32</v>
          </cell>
          <cell r="DX1027" t="b">
            <v>0</v>
          </cell>
          <cell r="DY1027">
            <v>2130.886</v>
          </cell>
          <cell r="DZ1027" t="str">
            <v>MT</v>
          </cell>
          <cell r="EC1027" t="str">
            <v>Laptop</v>
          </cell>
          <cell r="ED1027">
            <v>6932.7380000000003</v>
          </cell>
          <cell r="EE1027" t="str">
            <v>OR</v>
          </cell>
          <cell r="EH1027" t="str">
            <v>le20</v>
          </cell>
          <cell r="EI1027">
            <v>12271.31</v>
          </cell>
          <cell r="EJ1027" t="str">
            <v>WA</v>
          </cell>
          <cell r="ES1027">
            <v>3785.7640000000001</v>
          </cell>
          <cell r="ET1027" t="str">
            <v>ID</v>
          </cell>
          <cell r="EZ1027" t="str">
            <v>WA</v>
          </cell>
          <cell r="FA1027" t="str">
            <v>Living Room/Family Room</v>
          </cell>
          <cell r="FB1027">
            <v>247824.65000000002</v>
          </cell>
          <cell r="FC1027">
            <v>1377905.054</v>
          </cell>
          <cell r="FI1027" t="str">
            <v>WA</v>
          </cell>
          <cell r="FJ1027" t="str">
            <v>Bathroom</v>
          </cell>
          <cell r="FK1027" t="str">
            <v>EISAq</v>
          </cell>
          <cell r="FL1027">
            <v>67375.923999999999</v>
          </cell>
          <cell r="FS1027" t="str">
            <v>WA</v>
          </cell>
          <cell r="FT1027" t="str">
            <v>EISAnqnx</v>
          </cell>
          <cell r="FV1027">
            <v>2621802.2599999998</v>
          </cell>
          <cell r="GD1027" t="str">
            <v>OR</v>
          </cell>
          <cell r="GE1027">
            <v>2806084.08</v>
          </cell>
          <cell r="GF1027">
            <v>3273764.7600000002</v>
          </cell>
          <cell r="GI1027">
            <v>1</v>
          </cell>
          <cell r="GJ1027">
            <v>1</v>
          </cell>
          <cell r="GK1027" t="str">
            <v>OR</v>
          </cell>
          <cell r="GL1027">
            <v>1612.692</v>
          </cell>
          <cell r="GM1027" t="str">
            <v>Pre 1980</v>
          </cell>
          <cell r="GN1027">
            <v>-1</v>
          </cell>
          <cell r="GQ1027">
            <v>7983844.6213439992</v>
          </cell>
          <cell r="GR1027">
            <v>983379.26429999992</v>
          </cell>
          <cell r="GU1027" t="str">
            <v>Heat Pump (Central System)</v>
          </cell>
          <cell r="GX1027" t="str">
            <v>Baseboard/Wall/Radiant</v>
          </cell>
          <cell r="GY1027" t="str">
            <v>OR</v>
          </cell>
          <cell r="GZ1027">
            <v>1925.05932617188</v>
          </cell>
        </row>
        <row r="1028">
          <cell r="AD1028" t="str">
            <v>MT</v>
          </cell>
          <cell r="AH1028" t="str">
            <v>MT</v>
          </cell>
          <cell r="AI1028" t="str">
            <v>1980-1992</v>
          </cell>
          <cell r="AJ1028">
            <v>1144.6790000000001</v>
          </cell>
          <cell r="AK1028" t="b">
            <v>1</v>
          </cell>
          <cell r="AN1028" t="str">
            <v>WA</v>
          </cell>
          <cell r="AO1028" t="str">
            <v>Natural Gas FAF</v>
          </cell>
          <cell r="AP1028" t="str">
            <v>Pre 1980</v>
          </cell>
          <cell r="AQ1028" t="str">
            <v>Basement</v>
          </cell>
          <cell r="AR1028">
            <v>4956.49267578125</v>
          </cell>
          <cell r="AU1028" t="str">
            <v>No</v>
          </cell>
          <cell r="AV1028" t="b">
            <v>1</v>
          </cell>
          <cell r="AX1028">
            <v>12059146.680175781</v>
          </cell>
          <cell r="AY1028" t="b">
            <v>0</v>
          </cell>
          <cell r="AZ1028">
            <v>2995555.4784619142</v>
          </cell>
          <cell r="BA1028">
            <v>1</v>
          </cell>
          <cell r="BB1028">
            <v>4956.49267578125</v>
          </cell>
          <cell r="BC1028">
            <v>0.99999993458706582</v>
          </cell>
          <cell r="BU1028" t="str">
            <v>OR</v>
          </cell>
          <cell r="BV1028" t="str">
            <v>Pre 1980</v>
          </cell>
          <cell r="BW1028" t="str">
            <v>Electric Storage - Outside Conditioned Space - Buffered</v>
          </cell>
          <cell r="BY1028">
            <v>1612.692</v>
          </cell>
          <cell r="BZ1028" t="str">
            <v>le55</v>
          </cell>
          <cell r="CF1028" t="str">
            <v>Conditioned</v>
          </cell>
          <cell r="CG1028">
            <v>3785.7640000000001</v>
          </cell>
          <cell r="CH1028" t="str">
            <v>ID</v>
          </cell>
          <cell r="CI1028" t="str">
            <v>Side-by-Side w/ TTD Ice</v>
          </cell>
          <cell r="CJ1028">
            <v>75715.28</v>
          </cell>
          <cell r="CK1028" t="b">
            <v>0</v>
          </cell>
          <cell r="CZ1028">
            <v>2130.886</v>
          </cell>
          <cell r="DA1028" t="str">
            <v>MT</v>
          </cell>
          <cell r="DC1028" t="str">
            <v>Horizontal Axis</v>
          </cell>
          <cell r="DG1028" t="str">
            <v>Electric</v>
          </cell>
          <cell r="DH1028">
            <v>3785.7640000000001</v>
          </cell>
          <cell r="DI1028" t="str">
            <v>ID</v>
          </cell>
          <cell r="DL1028" t="str">
            <v>Electric</v>
          </cell>
          <cell r="DM1028" t="str">
            <v>Electric</v>
          </cell>
          <cell r="DN1028">
            <v>3785.7640000000001</v>
          </cell>
          <cell r="DO1028" t="str">
            <v>ID</v>
          </cell>
          <cell r="DS1028">
            <v>4956.4930000000004</v>
          </cell>
          <cell r="DT1028" t="str">
            <v>WA</v>
          </cell>
          <cell r="DU1028" t="str">
            <v>32to46</v>
          </cell>
          <cell r="DX1028" t="b">
            <v>0</v>
          </cell>
          <cell r="DY1028">
            <v>2130.886</v>
          </cell>
          <cell r="DZ1028" t="str">
            <v>MT</v>
          </cell>
          <cell r="EC1028" t="str">
            <v>Desktop</v>
          </cell>
          <cell r="ED1028">
            <v>6932.7380000000003</v>
          </cell>
          <cell r="EE1028" t="str">
            <v>OR</v>
          </cell>
          <cell r="EH1028" t="str">
            <v>le20</v>
          </cell>
          <cell r="EI1028">
            <v>1925.059</v>
          </cell>
          <cell r="EJ1028" t="str">
            <v>OR</v>
          </cell>
          <cell r="ES1028">
            <v>1925.059</v>
          </cell>
          <cell r="ET1028" t="str">
            <v>OR</v>
          </cell>
          <cell r="EZ1028" t="str">
            <v>WA</v>
          </cell>
          <cell r="FA1028" t="str">
            <v>Other</v>
          </cell>
          <cell r="FB1028">
            <v>743473.95000000007</v>
          </cell>
          <cell r="FC1028">
            <v>2012336.1580000001</v>
          </cell>
          <cell r="FI1028" t="str">
            <v>WA</v>
          </cell>
          <cell r="FJ1028" t="str">
            <v>Bedrooms</v>
          </cell>
          <cell r="FK1028" t="str">
            <v>EISAnqnx</v>
          </cell>
          <cell r="FL1028">
            <v>322232.68</v>
          </cell>
          <cell r="FS1028" t="str">
            <v>WA</v>
          </cell>
          <cell r="FT1028" t="str">
            <v>EISAq</v>
          </cell>
          <cell r="FV1028">
            <v>187480.83199999999</v>
          </cell>
          <cell r="GD1028" t="str">
            <v>MT</v>
          </cell>
          <cell r="GE1028">
            <v>3198233.1260000002</v>
          </cell>
          <cell r="GF1028">
            <v>1737622.7220000001</v>
          </cell>
          <cell r="GI1028">
            <v>3</v>
          </cell>
          <cell r="GJ1028">
            <v>2</v>
          </cell>
          <cell r="GK1028" t="str">
            <v>MT</v>
          </cell>
          <cell r="GL1028">
            <v>1144.6790000000001</v>
          </cell>
          <cell r="GM1028" t="str">
            <v>1980-1992</v>
          </cell>
          <cell r="GN1028">
            <v>-1</v>
          </cell>
          <cell r="GQ1028">
            <v>9416870.0613130014</v>
          </cell>
          <cell r="GR1028">
            <v>572173.52154500003</v>
          </cell>
          <cell r="GU1028" t="str">
            <v>Heat Pump (Central System)</v>
          </cell>
          <cell r="GX1028" t="str">
            <v>Wood</v>
          </cell>
          <cell r="GY1028" t="str">
            <v>OR</v>
          </cell>
          <cell r="GZ1028">
            <v>1925.05932617188</v>
          </cell>
        </row>
        <row r="1029">
          <cell r="AD1029" t="str">
            <v>WA</v>
          </cell>
          <cell r="AH1029" t="str">
            <v>WA</v>
          </cell>
          <cell r="AI1029" t="str">
            <v>1993-2006</v>
          </cell>
          <cell r="AJ1029">
            <v>2079.9929999999999</v>
          </cell>
          <cell r="AK1029" t="b">
            <v>1</v>
          </cell>
          <cell r="AN1029" t="str">
            <v>WA</v>
          </cell>
          <cell r="AO1029" t="str">
            <v>Wood</v>
          </cell>
          <cell r="AP1029" t="str">
            <v>Pre 1980</v>
          </cell>
          <cell r="AQ1029" t="str">
            <v>Basement</v>
          </cell>
          <cell r="AR1029">
            <v>4956.49267578125</v>
          </cell>
          <cell r="AU1029" t="str">
            <v>No</v>
          </cell>
          <cell r="AV1029" t="b">
            <v>0</v>
          </cell>
          <cell r="AX1029">
            <v>12059146.680175781</v>
          </cell>
          <cell r="AY1029" t="b">
            <v>0</v>
          </cell>
          <cell r="AZ1029">
            <v>2995555.4784619142</v>
          </cell>
          <cell r="BA1029" t="str">
            <v/>
          </cell>
          <cell r="BB1029" t="str">
            <v/>
          </cell>
          <cell r="BC1029">
            <v>0.99999993458706582</v>
          </cell>
          <cell r="BU1029" t="str">
            <v>MT</v>
          </cell>
          <cell r="BV1029" t="str">
            <v>1980-1992</v>
          </cell>
          <cell r="BW1029" t="str">
            <v>Electric Storage - Inside Conditioned Space</v>
          </cell>
          <cell r="BY1029">
            <v>2130.886</v>
          </cell>
          <cell r="BZ1029" t="str">
            <v>le55</v>
          </cell>
          <cell r="CF1029" t="str">
            <v>Conditioned</v>
          </cell>
          <cell r="CG1029">
            <v>1612.692</v>
          </cell>
          <cell r="CH1029" t="str">
            <v>OR</v>
          </cell>
          <cell r="CI1029" t="str">
            <v>Top-Freezer w/o TTD Ice</v>
          </cell>
          <cell r="CJ1029">
            <v>32253.84</v>
          </cell>
          <cell r="CK1029" t="b">
            <v>0</v>
          </cell>
          <cell r="CZ1029">
            <v>1904.288</v>
          </cell>
          <cell r="DA1029" t="str">
            <v>WA</v>
          </cell>
          <cell r="DC1029" t="str">
            <v>Horizontal Axis</v>
          </cell>
          <cell r="DG1029" t="str">
            <v>Electric</v>
          </cell>
          <cell r="DH1029">
            <v>3785.7640000000001</v>
          </cell>
          <cell r="DI1029" t="str">
            <v>ID</v>
          </cell>
          <cell r="DL1029" t="str">
            <v>Electric</v>
          </cell>
          <cell r="DM1029" t="str">
            <v>Electric</v>
          </cell>
          <cell r="DN1029">
            <v>1612.692</v>
          </cell>
          <cell r="DO1029" t="str">
            <v>OR</v>
          </cell>
          <cell r="DS1029">
            <v>1524.7619999999999</v>
          </cell>
          <cell r="DT1029" t="str">
            <v>WA</v>
          </cell>
          <cell r="DU1029" t="str">
            <v>gt46</v>
          </cell>
          <cell r="DX1029" t="b">
            <v>0</v>
          </cell>
          <cell r="DY1029">
            <v>2130.886</v>
          </cell>
          <cell r="DZ1029" t="str">
            <v>MT</v>
          </cell>
          <cell r="EC1029" t="str">
            <v>Laptop</v>
          </cell>
          <cell r="ED1029">
            <v>6932.7380000000003</v>
          </cell>
          <cell r="EE1029" t="str">
            <v>OR</v>
          </cell>
          <cell r="EH1029" t="str">
            <v>le20</v>
          </cell>
          <cell r="EI1029">
            <v>1904.288</v>
          </cell>
          <cell r="EJ1029" t="str">
            <v>WA</v>
          </cell>
          <cell r="ES1029">
            <v>3785.7640000000001</v>
          </cell>
          <cell r="ET1029" t="str">
            <v>ID</v>
          </cell>
          <cell r="EZ1029" t="str">
            <v>WA</v>
          </cell>
          <cell r="FA1029" t="str">
            <v>Bathroom</v>
          </cell>
          <cell r="FB1029">
            <v>80148.639999999999</v>
          </cell>
          <cell r="FC1029">
            <v>84156.072</v>
          </cell>
          <cell r="FI1029" t="str">
            <v>WA</v>
          </cell>
          <cell r="FJ1029" t="str">
            <v>Bedrooms</v>
          </cell>
          <cell r="FK1029" t="str">
            <v>EISAq</v>
          </cell>
          <cell r="FL1029">
            <v>29293.879999999997</v>
          </cell>
          <cell r="FS1029" t="str">
            <v>WA</v>
          </cell>
          <cell r="FT1029" t="str">
            <v>EISAx</v>
          </cell>
          <cell r="FV1029">
            <v>87881.64</v>
          </cell>
          <cell r="GD1029" t="str">
            <v>WA</v>
          </cell>
          <cell r="GE1029">
            <v>3415348.5060000001</v>
          </cell>
          <cell r="GF1029">
            <v>2495991.6</v>
          </cell>
          <cell r="GI1029">
            <v>1</v>
          </cell>
          <cell r="GJ1029">
            <v>1</v>
          </cell>
          <cell r="GK1029" t="str">
            <v>WA</v>
          </cell>
          <cell r="GL1029">
            <v>2079.9929999999999</v>
          </cell>
          <cell r="GM1029" t="str">
            <v>1993-2006</v>
          </cell>
          <cell r="GN1029">
            <v>-1</v>
          </cell>
          <cell r="GQ1029">
            <v>9452053.950096</v>
          </cell>
          <cell r="GR1029">
            <v>1121542.6255650001</v>
          </cell>
          <cell r="GU1029" t="str">
            <v>Baseboard/Wall/Radiant</v>
          </cell>
          <cell r="GX1029" t="str">
            <v>Baseboard/Wall/Radiant</v>
          </cell>
          <cell r="GY1029" t="str">
            <v>OR</v>
          </cell>
          <cell r="GZ1029">
            <v>1612.69177246094</v>
          </cell>
        </row>
        <row r="1030">
          <cell r="AD1030" t="str">
            <v>WA</v>
          </cell>
          <cell r="AH1030" t="str">
            <v>WA</v>
          </cell>
          <cell r="AI1030" t="str">
            <v>Pre 1980</v>
          </cell>
          <cell r="AJ1030">
            <v>2079.9929999999999</v>
          </cell>
          <cell r="AK1030" t="b">
            <v>1</v>
          </cell>
          <cell r="AN1030" t="str">
            <v>WA</v>
          </cell>
          <cell r="AO1030" t="str">
            <v>Wood</v>
          </cell>
          <cell r="AP1030" t="str">
            <v>Pre 1980</v>
          </cell>
          <cell r="AQ1030" t="str">
            <v>Basement</v>
          </cell>
          <cell r="AR1030">
            <v>4956.49267578125</v>
          </cell>
          <cell r="AU1030" t="str">
            <v>No</v>
          </cell>
          <cell r="AV1030" t="b">
            <v>0</v>
          </cell>
          <cell r="AX1030">
            <v>12059146.680175781</v>
          </cell>
          <cell r="AY1030" t="b">
            <v>0</v>
          </cell>
          <cell r="AZ1030">
            <v>2995555.4784619142</v>
          </cell>
          <cell r="BA1030" t="str">
            <v/>
          </cell>
          <cell r="BB1030" t="str">
            <v/>
          </cell>
          <cell r="BC1030">
            <v>0.99999993458706582</v>
          </cell>
          <cell r="BU1030" t="str">
            <v>ID</v>
          </cell>
          <cell r="BV1030" t="str">
            <v>Post 2006</v>
          </cell>
          <cell r="BW1030" t="str">
            <v>Gas Storage Outside Conditioned Space</v>
          </cell>
          <cell r="BY1030">
            <v>3785.7640000000001</v>
          </cell>
          <cell r="BZ1030" t="str">
            <v>le55</v>
          </cell>
          <cell r="CF1030" t="str">
            <v>Conditioned</v>
          </cell>
          <cell r="CG1030">
            <v>2130.886</v>
          </cell>
          <cell r="CH1030" t="str">
            <v>MT</v>
          </cell>
          <cell r="CI1030" t="str">
            <v>Side-by-Side w/ TTD Ice</v>
          </cell>
          <cell r="CJ1030">
            <v>53272.15</v>
          </cell>
          <cell r="CK1030" t="b">
            <v>0</v>
          </cell>
          <cell r="CZ1030">
            <v>1925.059</v>
          </cell>
          <cell r="DA1030" t="str">
            <v>OR</v>
          </cell>
          <cell r="DC1030" t="str">
            <v>Horizontal Axis</v>
          </cell>
          <cell r="DG1030" t="str">
            <v>Electric</v>
          </cell>
          <cell r="DH1030">
            <v>1904.288</v>
          </cell>
          <cell r="DI1030" t="str">
            <v>WA</v>
          </cell>
          <cell r="DL1030" t="str">
            <v>Electric</v>
          </cell>
          <cell r="DM1030" t="str">
            <v>Electric</v>
          </cell>
          <cell r="DN1030">
            <v>1904.288</v>
          </cell>
          <cell r="DO1030" t="str">
            <v>WA</v>
          </cell>
          <cell r="DS1030">
            <v>2003.7159999999999</v>
          </cell>
          <cell r="DT1030" t="str">
            <v>WA</v>
          </cell>
          <cell r="DU1030" t="str">
            <v>32to46</v>
          </cell>
          <cell r="DX1030" t="b">
            <v>1</v>
          </cell>
          <cell r="DY1030">
            <v>4360.1880000000001</v>
          </cell>
          <cell r="DZ1030" t="str">
            <v>WA</v>
          </cell>
          <cell r="EC1030" t="str">
            <v>Desktop</v>
          </cell>
          <cell r="ED1030">
            <v>1524.7619999999999</v>
          </cell>
          <cell r="EE1030" t="str">
            <v>WA</v>
          </cell>
          <cell r="EH1030" t="str">
            <v>gt20</v>
          </cell>
          <cell r="EI1030">
            <v>1904.288</v>
          </cell>
          <cell r="EJ1030" t="str">
            <v>WA</v>
          </cell>
          <cell r="ES1030">
            <v>1612.692</v>
          </cell>
          <cell r="ET1030" t="str">
            <v>OR</v>
          </cell>
          <cell r="EZ1030" t="str">
            <v>WA</v>
          </cell>
          <cell r="FA1030" t="str">
            <v>Bedrooms</v>
          </cell>
          <cell r="FB1030">
            <v>360668.88</v>
          </cell>
          <cell r="FC1030">
            <v>420780.36</v>
          </cell>
          <cell r="FI1030" t="str">
            <v>WA</v>
          </cell>
          <cell r="FJ1030" t="str">
            <v>Bedrooms</v>
          </cell>
          <cell r="FK1030" t="str">
            <v>EISAx</v>
          </cell>
          <cell r="FL1030">
            <v>571230.66</v>
          </cell>
          <cell r="FS1030" t="str">
            <v>WA</v>
          </cell>
          <cell r="FT1030" t="str">
            <v>EISAnqnx</v>
          </cell>
          <cell r="FV1030">
            <v>297389.58</v>
          </cell>
          <cell r="GD1030" t="str">
            <v>WA</v>
          </cell>
          <cell r="GE1030">
            <v>4047666.378</v>
          </cell>
          <cell r="GF1030">
            <v>2920310.1719999998</v>
          </cell>
          <cell r="GI1030">
            <v>1</v>
          </cell>
          <cell r="GJ1030">
            <v>1</v>
          </cell>
          <cell r="GK1030" t="str">
            <v>WA</v>
          </cell>
          <cell r="GL1030">
            <v>2079.9929999999999</v>
          </cell>
          <cell r="GM1030" t="str">
            <v>Pre 1980</v>
          </cell>
          <cell r="GN1030">
            <v>0</v>
          </cell>
          <cell r="GQ1030">
            <v>11691131.054715</v>
          </cell>
          <cell r="GR1030">
            <v>727222.75260749995</v>
          </cell>
          <cell r="GU1030" t="str">
            <v>Baseboard/Wall/Radiant</v>
          </cell>
          <cell r="GX1030" t="str">
            <v>Wood</v>
          </cell>
          <cell r="GY1030" t="str">
            <v>OR</v>
          </cell>
          <cell r="GZ1030">
            <v>1612.69177246094</v>
          </cell>
        </row>
        <row r="1031">
          <cell r="AD1031" t="str">
            <v>ID</v>
          </cell>
          <cell r="AH1031" t="str">
            <v>ID</v>
          </cell>
          <cell r="AI1031" t="str">
            <v>1993-2006</v>
          </cell>
          <cell r="AJ1031">
            <v>3785.7640000000001</v>
          </cell>
          <cell r="AK1031" t="b">
            <v>1</v>
          </cell>
          <cell r="AN1031" t="str">
            <v>WA</v>
          </cell>
          <cell r="AO1031" t="str">
            <v>Baseboard/Wall/Radiant</v>
          </cell>
          <cell r="AP1031" t="str">
            <v>Pre 1980</v>
          </cell>
          <cell r="AQ1031" t="str">
            <v>Basement</v>
          </cell>
          <cell r="AR1031">
            <v>4956.49267578125</v>
          </cell>
          <cell r="AU1031" t="str">
            <v>No</v>
          </cell>
          <cell r="AV1031" t="b">
            <v>0</v>
          </cell>
          <cell r="AX1031">
            <v>12059146.680175781</v>
          </cell>
          <cell r="AY1031" t="b">
            <v>0</v>
          </cell>
          <cell r="AZ1031">
            <v>2995555.4784619142</v>
          </cell>
          <cell r="BA1031" t="str">
            <v/>
          </cell>
          <cell r="BB1031" t="str">
            <v/>
          </cell>
          <cell r="BC1031">
            <v>0.99999993458706582</v>
          </cell>
          <cell r="BU1031" t="str">
            <v>WA</v>
          </cell>
          <cell r="BV1031" t="str">
            <v>Pre 1980</v>
          </cell>
          <cell r="BW1031" t="str">
            <v>Electric Storage - Inside Conditioned Space</v>
          </cell>
          <cell r="BY1031">
            <v>1904.288</v>
          </cell>
          <cell r="BZ1031" t="str">
            <v>le55</v>
          </cell>
          <cell r="CF1031" t="str">
            <v>Conditioned</v>
          </cell>
          <cell r="CG1031">
            <v>2130.886</v>
          </cell>
          <cell r="CH1031" t="str">
            <v>MT</v>
          </cell>
          <cell r="CI1031" t="str">
            <v>Top-Freezer w/o TTD Ice</v>
          </cell>
          <cell r="CJ1031">
            <v>44748.606</v>
          </cell>
          <cell r="CK1031" t="b">
            <v>0</v>
          </cell>
          <cell r="CZ1031">
            <v>2079.9929999999999</v>
          </cell>
          <cell r="DA1031" t="str">
            <v>WA</v>
          </cell>
          <cell r="DC1031" t="str">
            <v>Horizontal Axis</v>
          </cell>
          <cell r="DG1031" t="str">
            <v>Electric</v>
          </cell>
          <cell r="DH1031">
            <v>2130.886</v>
          </cell>
          <cell r="DI1031" t="str">
            <v>MT</v>
          </cell>
          <cell r="DL1031" t="str">
            <v>Electric</v>
          </cell>
          <cell r="DM1031" t="str">
            <v>Electric</v>
          </cell>
          <cell r="DN1031">
            <v>1925.059</v>
          </cell>
          <cell r="DO1031" t="str">
            <v>OR</v>
          </cell>
          <cell r="DS1031">
            <v>2003.7159999999999</v>
          </cell>
          <cell r="DT1031" t="str">
            <v>WA</v>
          </cell>
          <cell r="DU1031" t="str">
            <v>32to46</v>
          </cell>
          <cell r="DX1031" t="b">
            <v>1</v>
          </cell>
          <cell r="DY1031">
            <v>4360.1880000000001</v>
          </cell>
          <cell r="DZ1031" t="str">
            <v>WA</v>
          </cell>
          <cell r="EC1031" t="str">
            <v>Laptop</v>
          </cell>
          <cell r="ED1031">
            <v>1464.694</v>
          </cell>
          <cell r="EE1031" t="str">
            <v>WA</v>
          </cell>
          <cell r="EH1031" t="str">
            <v>gt20</v>
          </cell>
          <cell r="EI1031">
            <v>1904.288</v>
          </cell>
          <cell r="EJ1031" t="str">
            <v>WA</v>
          </cell>
          <cell r="ES1031">
            <v>1904.288</v>
          </cell>
          <cell r="ET1031" t="str">
            <v>WA</v>
          </cell>
          <cell r="EZ1031" t="str">
            <v>WA</v>
          </cell>
          <cell r="FA1031" t="str">
            <v>Exterior</v>
          </cell>
          <cell r="FB1031">
            <v>1562898.48</v>
          </cell>
          <cell r="FC1031">
            <v>2596815.9359999998</v>
          </cell>
          <cell r="FI1031" t="str">
            <v>WA</v>
          </cell>
          <cell r="FJ1031" t="str">
            <v>Exterior</v>
          </cell>
          <cell r="FK1031" t="str">
            <v>EISAnqnx</v>
          </cell>
          <cell r="FL1031">
            <v>307585.74</v>
          </cell>
          <cell r="FS1031" t="str">
            <v>WA</v>
          </cell>
          <cell r="FT1031" t="str">
            <v>EISAq</v>
          </cell>
          <cell r="FV1031">
            <v>1764511.5080000001</v>
          </cell>
          <cell r="GD1031" t="str">
            <v>ID</v>
          </cell>
          <cell r="GE1031">
            <v>17017009.18</v>
          </cell>
          <cell r="GF1031">
            <v>8866259.2880000006</v>
          </cell>
          <cell r="GI1031">
            <v>1</v>
          </cell>
          <cell r="GJ1031">
            <v>3</v>
          </cell>
          <cell r="GK1031" t="str">
            <v>ID</v>
          </cell>
          <cell r="GL1031">
            <v>3785.7640000000001</v>
          </cell>
          <cell r="GM1031" t="str">
            <v>1993-2006</v>
          </cell>
          <cell r="GN1031">
            <v>0</v>
          </cell>
          <cell r="GQ1031">
            <v>23468935.33464</v>
          </cell>
          <cell r="GR1031">
            <v>3838397.4768920001</v>
          </cell>
          <cell r="GU1031" t="str">
            <v>Natural Gas FAF</v>
          </cell>
          <cell r="GX1031" t="str">
            <v>Natural Gas Other</v>
          </cell>
          <cell r="GY1031" t="str">
            <v>OR</v>
          </cell>
          <cell r="GZ1031">
            <v>1612.69177246094</v>
          </cell>
        </row>
        <row r="1032">
          <cell r="AD1032" t="str">
            <v>ID</v>
          </cell>
          <cell r="AH1032" t="str">
            <v>ID</v>
          </cell>
          <cell r="AI1032" t="str">
            <v>Pre 1980</v>
          </cell>
          <cell r="AJ1032">
            <v>3785.7640000000001</v>
          </cell>
          <cell r="AK1032" t="b">
            <v>1</v>
          </cell>
          <cell r="AN1032" t="str">
            <v>WA</v>
          </cell>
          <cell r="AO1032" t="str">
            <v>Oil FAF</v>
          </cell>
          <cell r="AP1032" t="str">
            <v>Pre 1980</v>
          </cell>
          <cell r="AQ1032" t="str">
            <v>Basement</v>
          </cell>
          <cell r="AR1032">
            <v>1524.76245117188</v>
          </cell>
          <cell r="AU1032" t="str">
            <v>No</v>
          </cell>
          <cell r="AV1032" t="b">
            <v>1</v>
          </cell>
          <cell r="AX1032">
            <v>2567699.9677734459</v>
          </cell>
          <cell r="AY1032" t="b">
            <v>0</v>
          </cell>
          <cell r="AZ1032">
            <v>1750152.8367041072</v>
          </cell>
          <cell r="BA1032">
            <v>1</v>
          </cell>
          <cell r="BB1032">
            <v>762.38122558594</v>
          </cell>
          <cell r="BC1032">
            <v>1.0000002958965923</v>
          </cell>
          <cell r="BU1032" t="str">
            <v>OR</v>
          </cell>
          <cell r="BV1032" t="str">
            <v>Pre 1980</v>
          </cell>
          <cell r="BW1032" t="str">
            <v>Electric Storage - Outside Conditioned Space - Buffered</v>
          </cell>
          <cell r="BY1032">
            <v>1925.059</v>
          </cell>
          <cell r="BZ1032" t="str">
            <v>le55</v>
          </cell>
          <cell r="CF1032" t="str">
            <v>Conditioned</v>
          </cell>
          <cell r="CG1032">
            <v>1925.059</v>
          </cell>
          <cell r="CH1032" t="str">
            <v>OR</v>
          </cell>
          <cell r="CI1032" t="str">
            <v>Top-Freezer w/o TTD Ice</v>
          </cell>
          <cell r="CJ1032">
            <v>38501.18</v>
          </cell>
          <cell r="CK1032" t="b">
            <v>0</v>
          </cell>
          <cell r="CZ1032">
            <v>3785.7640000000001</v>
          </cell>
          <cell r="DA1032" t="str">
            <v>ID</v>
          </cell>
          <cell r="DC1032" t="str">
            <v>Horizontal Axis</v>
          </cell>
          <cell r="DG1032" t="str">
            <v>Electric</v>
          </cell>
          <cell r="DH1032">
            <v>1904.288</v>
          </cell>
          <cell r="DI1032" t="str">
            <v>WA</v>
          </cell>
          <cell r="DL1032" t="str">
            <v>Electric</v>
          </cell>
          <cell r="DM1032" t="str">
            <v>Electric</v>
          </cell>
          <cell r="DN1032">
            <v>3785.7640000000001</v>
          </cell>
          <cell r="DO1032" t="str">
            <v>ID</v>
          </cell>
          <cell r="DS1032">
            <v>2003.7159999999999</v>
          </cell>
          <cell r="DT1032" t="str">
            <v>WA</v>
          </cell>
          <cell r="DU1032" t="str">
            <v>lt32</v>
          </cell>
          <cell r="DX1032" t="b">
            <v>0</v>
          </cell>
          <cell r="DY1032">
            <v>4360.1880000000001</v>
          </cell>
          <cell r="DZ1032" t="str">
            <v>WA</v>
          </cell>
          <cell r="EC1032" t="str">
            <v>Laptop</v>
          </cell>
          <cell r="ED1032">
            <v>1524.7619999999999</v>
          </cell>
          <cell r="EE1032" t="str">
            <v>WA</v>
          </cell>
          <cell r="EH1032" t="str">
            <v>le20</v>
          </cell>
          <cell r="EI1032">
            <v>12271.31</v>
          </cell>
          <cell r="EJ1032" t="str">
            <v>WA</v>
          </cell>
          <cell r="ES1032">
            <v>2130.886</v>
          </cell>
          <cell r="ET1032" t="str">
            <v>MT</v>
          </cell>
          <cell r="EZ1032" t="str">
            <v>WA</v>
          </cell>
          <cell r="FA1032" t="str">
            <v>Kitchen</v>
          </cell>
          <cell r="FB1032">
            <v>60111.479999999996</v>
          </cell>
          <cell r="FC1032">
            <v>274509.092</v>
          </cell>
          <cell r="FI1032" t="str">
            <v>WA</v>
          </cell>
          <cell r="FJ1032" t="str">
            <v>Kitchen</v>
          </cell>
          <cell r="FK1032" t="str">
            <v>EISAq</v>
          </cell>
          <cell r="FL1032">
            <v>134751.848</v>
          </cell>
          <cell r="FS1032" t="str">
            <v>WA</v>
          </cell>
          <cell r="FT1032" t="str">
            <v>EISAnqnx</v>
          </cell>
          <cell r="FV1032">
            <v>2604830.7999999998</v>
          </cell>
          <cell r="GD1032" t="str">
            <v>ID</v>
          </cell>
          <cell r="GE1032">
            <v>4198412.2760000005</v>
          </cell>
          <cell r="GF1032">
            <v>4906350.1440000003</v>
          </cell>
          <cell r="GI1032">
            <v>1</v>
          </cell>
          <cell r="GJ1032">
            <v>3</v>
          </cell>
          <cell r="GK1032" t="str">
            <v>ID</v>
          </cell>
          <cell r="GL1032">
            <v>3785.7640000000001</v>
          </cell>
          <cell r="GM1032" t="str">
            <v>Pre 1980</v>
          </cell>
          <cell r="GN1032">
            <v>-1</v>
          </cell>
          <cell r="GQ1032">
            <v>23468935.33464</v>
          </cell>
          <cell r="GR1032">
            <v>3838397.4768920001</v>
          </cell>
          <cell r="GU1032" t="str">
            <v>Natural Gas Other</v>
          </cell>
          <cell r="GX1032" t="str">
            <v>None</v>
          </cell>
          <cell r="GY1032" t="str">
            <v>MT</v>
          </cell>
          <cell r="GZ1032">
            <v>2130.88647460938</v>
          </cell>
        </row>
        <row r="1033">
          <cell r="AD1033" t="str">
            <v>OR</v>
          </cell>
          <cell r="AH1033" t="str">
            <v>OR</v>
          </cell>
          <cell r="AI1033" t="str">
            <v>1993-2006</v>
          </cell>
          <cell r="AJ1033">
            <v>1925.059</v>
          </cell>
          <cell r="AK1033" t="b">
            <v>1</v>
          </cell>
          <cell r="AN1033" t="str">
            <v>WA</v>
          </cell>
          <cell r="AO1033" t="str">
            <v>Wood</v>
          </cell>
          <cell r="AP1033" t="str">
            <v>Pre 1980</v>
          </cell>
          <cell r="AQ1033" t="str">
            <v>Basement</v>
          </cell>
          <cell r="AR1033">
            <v>1524.76245117188</v>
          </cell>
          <cell r="AU1033" t="str">
            <v>No</v>
          </cell>
          <cell r="AV1033" t="b">
            <v>0</v>
          </cell>
          <cell r="AX1033">
            <v>2567699.9677734459</v>
          </cell>
          <cell r="AY1033" t="b">
            <v>0</v>
          </cell>
          <cell r="AZ1033">
            <v>1750152.8367041072</v>
          </cell>
          <cell r="BA1033" t="str">
            <v/>
          </cell>
          <cell r="BB1033" t="str">
            <v/>
          </cell>
          <cell r="BC1033">
            <v>1.0000002958965923</v>
          </cell>
          <cell r="BU1033" t="str">
            <v>ID</v>
          </cell>
          <cell r="BV1033" t="str">
            <v>Pre 1980</v>
          </cell>
          <cell r="BW1033" t="str">
            <v>Electric Storage - Outside Conditioned Space - Buffered</v>
          </cell>
          <cell r="BY1033">
            <v>3785.7640000000001</v>
          </cell>
          <cell r="BZ1033" t="str">
            <v>le55</v>
          </cell>
          <cell r="CF1033" t="str">
            <v>Conditioned</v>
          </cell>
          <cell r="CG1033">
            <v>1925.059</v>
          </cell>
          <cell r="CH1033" t="str">
            <v>OR</v>
          </cell>
          <cell r="CI1033" t="str">
            <v>Side-by-Side w/ TTD Ice</v>
          </cell>
          <cell r="CJ1033">
            <v>50051.534</v>
          </cell>
          <cell r="CK1033" t="b">
            <v>0</v>
          </cell>
          <cell r="CZ1033">
            <v>2079.9929999999999</v>
          </cell>
          <cell r="DA1033" t="str">
            <v>WA</v>
          </cell>
          <cell r="DC1033" t="str">
            <v>Vertical Axis</v>
          </cell>
          <cell r="DG1033" t="str">
            <v>Electric</v>
          </cell>
          <cell r="DH1033">
            <v>1925.059</v>
          </cell>
          <cell r="DI1033" t="str">
            <v>OR</v>
          </cell>
          <cell r="DL1033" t="str">
            <v>Electric</v>
          </cell>
          <cell r="DM1033" t="str">
            <v>Electric</v>
          </cell>
          <cell r="DN1033">
            <v>12271.31</v>
          </cell>
          <cell r="DO1033" t="str">
            <v>WA</v>
          </cell>
          <cell r="DS1033">
            <v>6932.7380000000003</v>
          </cell>
          <cell r="DT1033" t="str">
            <v>OR</v>
          </cell>
          <cell r="DU1033" t="str">
            <v>lt32</v>
          </cell>
          <cell r="DX1033" t="b">
            <v>0</v>
          </cell>
          <cell r="DY1033">
            <v>4360.1880000000001</v>
          </cell>
          <cell r="DZ1033" t="str">
            <v>WA</v>
          </cell>
          <cell r="EC1033" t="str">
            <v>Laptop</v>
          </cell>
          <cell r="ED1033">
            <v>1524.7619999999999</v>
          </cell>
          <cell r="EE1033" t="str">
            <v>WA</v>
          </cell>
          <cell r="EH1033" t="str">
            <v>gt20</v>
          </cell>
          <cell r="EI1033">
            <v>12271.31</v>
          </cell>
          <cell r="EJ1033" t="str">
            <v>WA</v>
          </cell>
          <cell r="ES1033">
            <v>1192.4649999999999</v>
          </cell>
          <cell r="ET1033" t="str">
            <v>ID</v>
          </cell>
          <cell r="EZ1033" t="str">
            <v>WA</v>
          </cell>
          <cell r="FA1033" t="str">
            <v>Living Room/Family Room</v>
          </cell>
          <cell r="FB1033">
            <v>541003.31999999995</v>
          </cell>
          <cell r="FC1033">
            <v>524973.59199999995</v>
          </cell>
          <cell r="FI1033" t="str">
            <v>WA</v>
          </cell>
          <cell r="FJ1033" t="str">
            <v>Kitchen</v>
          </cell>
          <cell r="FK1033" t="str">
            <v>EISAx</v>
          </cell>
          <cell r="FL1033">
            <v>36617.35</v>
          </cell>
          <cell r="FS1033" t="str">
            <v>WA</v>
          </cell>
          <cell r="FT1033" t="str">
            <v>EISAx</v>
          </cell>
          <cell r="FV1033">
            <v>1061969.48</v>
          </cell>
          <cell r="GD1033" t="str">
            <v>OR</v>
          </cell>
          <cell r="GE1033">
            <v>14108757.411</v>
          </cell>
          <cell r="GF1033">
            <v>5453692.1469999999</v>
          </cell>
          <cell r="GI1033">
            <v>2</v>
          </cell>
          <cell r="GJ1033">
            <v>2</v>
          </cell>
          <cell r="GK1033" t="str">
            <v>OR</v>
          </cell>
          <cell r="GL1033">
            <v>1925.059</v>
          </cell>
          <cell r="GM1033" t="str">
            <v>1993-2006</v>
          </cell>
          <cell r="GN1033">
            <v>-1</v>
          </cell>
          <cell r="GQ1033">
            <v>13317423.40787</v>
          </cell>
          <cell r="GR1033">
            <v>1201607.3898574999</v>
          </cell>
          <cell r="GU1033" t="str">
            <v>Electric FAF</v>
          </cell>
          <cell r="GX1033" t="str">
            <v>None</v>
          </cell>
          <cell r="GY1033" t="str">
            <v>WA</v>
          </cell>
          <cell r="GZ1033">
            <v>2079.99340820313</v>
          </cell>
        </row>
        <row r="1034">
          <cell r="AD1034" t="str">
            <v>WA</v>
          </cell>
          <cell r="AH1034" t="str">
            <v>WA</v>
          </cell>
          <cell r="AI1034" t="str">
            <v>1980-1992</v>
          </cell>
          <cell r="AJ1034">
            <v>2079.9929999999999</v>
          </cell>
          <cell r="AK1034" t="b">
            <v>1</v>
          </cell>
          <cell r="AN1034" t="str">
            <v>WA</v>
          </cell>
          <cell r="AO1034" t="str">
            <v>Baseboard/Wall/Radiant</v>
          </cell>
          <cell r="AP1034" t="str">
            <v>Pre 1980</v>
          </cell>
          <cell r="AQ1034" t="str">
            <v>Basement</v>
          </cell>
          <cell r="AR1034">
            <v>1524.76245117188</v>
          </cell>
          <cell r="AU1034" t="str">
            <v>No</v>
          </cell>
          <cell r="AV1034" t="b">
            <v>1</v>
          </cell>
          <cell r="AX1034">
            <v>2567699.9677734459</v>
          </cell>
          <cell r="AY1034" t="b">
            <v>0</v>
          </cell>
          <cell r="AZ1034">
            <v>1750152.8367041072</v>
          </cell>
          <cell r="BA1034">
            <v>1</v>
          </cell>
          <cell r="BB1034">
            <v>762.38122558594</v>
          </cell>
          <cell r="BC1034">
            <v>1.0000002958965923</v>
          </cell>
          <cell r="BU1034" t="str">
            <v>OR</v>
          </cell>
          <cell r="BV1034" t="str">
            <v>1980-1992</v>
          </cell>
          <cell r="BW1034" t="str">
            <v>Electric Storage - Outside Conditioned Space - Buffered</v>
          </cell>
          <cell r="BY1034">
            <v>1612.692</v>
          </cell>
          <cell r="BZ1034" t="str">
            <v>le55</v>
          </cell>
          <cell r="CF1034" t="str">
            <v>Conditioned</v>
          </cell>
          <cell r="CG1034">
            <v>1612.692</v>
          </cell>
          <cell r="CH1034" t="str">
            <v>OR</v>
          </cell>
          <cell r="CI1034" t="str">
            <v>Side-by-Side w/o TTD Ice</v>
          </cell>
          <cell r="CJ1034">
            <v>35479.224000000002</v>
          </cell>
          <cell r="CK1034" t="b">
            <v>0</v>
          </cell>
          <cell r="CZ1034">
            <v>1612.692</v>
          </cell>
          <cell r="DA1034" t="str">
            <v>OR</v>
          </cell>
          <cell r="DC1034" t="str">
            <v>Horizontal Axis</v>
          </cell>
          <cell r="DG1034" t="str">
            <v>Electric</v>
          </cell>
          <cell r="DH1034">
            <v>2079.9929999999999</v>
          </cell>
          <cell r="DI1034" t="str">
            <v>WA</v>
          </cell>
          <cell r="DL1034" t="str">
            <v>Electric</v>
          </cell>
          <cell r="DM1034" t="str">
            <v>Electric</v>
          </cell>
          <cell r="DN1034">
            <v>1925.059</v>
          </cell>
          <cell r="DO1034" t="str">
            <v>OR</v>
          </cell>
          <cell r="DS1034">
            <v>6932.7380000000003</v>
          </cell>
          <cell r="DT1034" t="str">
            <v>OR</v>
          </cell>
          <cell r="DU1034" t="str">
            <v>32to46</v>
          </cell>
          <cell r="DX1034" t="b">
            <v>0</v>
          </cell>
          <cell r="DY1034">
            <v>1144.6790000000001</v>
          </cell>
          <cell r="DZ1034" t="str">
            <v>MT</v>
          </cell>
          <cell r="EC1034" t="str">
            <v>Laptop</v>
          </cell>
          <cell r="ED1034">
            <v>1524.7619999999999</v>
          </cell>
          <cell r="EE1034" t="str">
            <v>WA</v>
          </cell>
          <cell r="EH1034" t="str">
            <v>le20</v>
          </cell>
          <cell r="EI1034">
            <v>12271.31</v>
          </cell>
          <cell r="EJ1034" t="str">
            <v>WA</v>
          </cell>
          <cell r="ES1034">
            <v>2079.9929999999999</v>
          </cell>
          <cell r="ET1034" t="str">
            <v>WA</v>
          </cell>
          <cell r="EZ1034" t="str">
            <v>WA</v>
          </cell>
          <cell r="FA1034" t="str">
            <v>Other</v>
          </cell>
          <cell r="FB1034">
            <v>879631.32399999991</v>
          </cell>
          <cell r="FC1034">
            <v>1037924.8879999999</v>
          </cell>
          <cell r="FI1034" t="str">
            <v>WA</v>
          </cell>
          <cell r="FJ1034" t="str">
            <v>Living Room/Family Room</v>
          </cell>
          <cell r="FK1034" t="str">
            <v>EISAq</v>
          </cell>
          <cell r="FL1034">
            <v>33687.962</v>
          </cell>
          <cell r="FS1034" t="str">
            <v>OR</v>
          </cell>
          <cell r="FT1034" t="str">
            <v>EISAnqnx</v>
          </cell>
          <cell r="FV1034">
            <v>59482892.039999999</v>
          </cell>
          <cell r="GD1034" t="str">
            <v>WA</v>
          </cell>
          <cell r="GE1034">
            <v>1073276.388</v>
          </cell>
          <cell r="GF1034">
            <v>2662391.04</v>
          </cell>
          <cell r="GI1034">
            <v>1</v>
          </cell>
          <cell r="GJ1034">
            <v>1</v>
          </cell>
          <cell r="GK1034" t="str">
            <v>WA</v>
          </cell>
          <cell r="GL1034">
            <v>2079.9929999999999</v>
          </cell>
          <cell r="GM1034" t="str">
            <v>1980-1992</v>
          </cell>
          <cell r="GN1034">
            <v>-1</v>
          </cell>
          <cell r="GQ1034">
            <v>12063872.040293999</v>
          </cell>
          <cell r="GR1034">
            <v>170252.62703250002</v>
          </cell>
          <cell r="GU1034" t="str">
            <v>Baseboard/Wall/Radiant</v>
          </cell>
          <cell r="GX1034" t="str">
            <v>None</v>
          </cell>
          <cell r="GY1034" t="str">
            <v>ID</v>
          </cell>
          <cell r="GZ1034">
            <v>3785.76440429688</v>
          </cell>
        </row>
        <row r="1035">
          <cell r="AD1035" t="str">
            <v>WA</v>
          </cell>
          <cell r="AH1035" t="str">
            <v>WA</v>
          </cell>
          <cell r="AI1035" t="str">
            <v>1993-2006</v>
          </cell>
          <cell r="AJ1035">
            <v>12271.31</v>
          </cell>
          <cell r="AK1035" t="b">
            <v>1</v>
          </cell>
          <cell r="AN1035" t="str">
            <v>WA</v>
          </cell>
          <cell r="AO1035" t="str">
            <v>Baseboard/Wall/Radiant</v>
          </cell>
          <cell r="AP1035" t="str">
            <v>Pre 1980</v>
          </cell>
          <cell r="AQ1035" t="str">
            <v>Crawlspace</v>
          </cell>
          <cell r="AR1035">
            <v>1464.69372558594</v>
          </cell>
          <cell r="AU1035" t="str">
            <v>No</v>
          </cell>
          <cell r="AV1035" t="b">
            <v>0</v>
          </cell>
          <cell r="AX1035">
            <v>1192260.6926269552</v>
          </cell>
          <cell r="AY1035" t="b">
            <v>0</v>
          </cell>
          <cell r="AZ1035">
            <v>1088079.5179053608</v>
          </cell>
          <cell r="BA1035" t="str">
            <v/>
          </cell>
          <cell r="BB1035" t="str">
            <v/>
          </cell>
          <cell r="BC1035">
            <v>0.99999981264751547</v>
          </cell>
          <cell r="BU1035" t="str">
            <v>OR</v>
          </cell>
          <cell r="BV1035" t="str">
            <v>1980-1992</v>
          </cell>
          <cell r="BW1035" t="str">
            <v>Electric Storage - Outside Conditioned Space - Buffered</v>
          </cell>
          <cell r="BY1035">
            <v>1612.692</v>
          </cell>
          <cell r="BZ1035" t="str">
            <v>le55</v>
          </cell>
          <cell r="CF1035" t="str">
            <v>Conditioned</v>
          </cell>
          <cell r="CG1035">
            <v>1612.692</v>
          </cell>
          <cell r="CH1035" t="str">
            <v>OR</v>
          </cell>
          <cell r="CI1035" t="str">
            <v>Bottom-Freezer (Including French Door) w/o TTD Ice</v>
          </cell>
          <cell r="CJ1035">
            <v>35479.224000000002</v>
          </cell>
          <cell r="CK1035" t="b">
            <v>0</v>
          </cell>
          <cell r="CZ1035">
            <v>1612.692</v>
          </cell>
          <cell r="DA1035" t="str">
            <v>OR</v>
          </cell>
          <cell r="DC1035" t="str">
            <v>Vertical Axis</v>
          </cell>
          <cell r="DG1035" t="str">
            <v>Electric</v>
          </cell>
          <cell r="DH1035">
            <v>3785.7640000000001</v>
          </cell>
          <cell r="DI1035" t="str">
            <v>ID</v>
          </cell>
          <cell r="DL1035" t="str">
            <v>Propane</v>
          </cell>
          <cell r="DM1035" t="str">
            <v>Propane</v>
          </cell>
          <cell r="DN1035">
            <v>1904.288</v>
          </cell>
          <cell r="DO1035" t="str">
            <v>WA</v>
          </cell>
          <cell r="DS1035">
            <v>6932.7380000000003</v>
          </cell>
          <cell r="DT1035" t="str">
            <v>OR</v>
          </cell>
          <cell r="DU1035" t="str">
            <v>lt32</v>
          </cell>
          <cell r="DX1035" t="b">
            <v>0</v>
          </cell>
          <cell r="DY1035">
            <v>1144.6790000000001</v>
          </cell>
          <cell r="DZ1035" t="str">
            <v>MT</v>
          </cell>
          <cell r="EC1035" t="str">
            <v>Laptop</v>
          </cell>
          <cell r="ED1035">
            <v>1524.7619999999999</v>
          </cell>
          <cell r="EE1035" t="str">
            <v>WA</v>
          </cell>
          <cell r="EH1035" t="str">
            <v>le20</v>
          </cell>
          <cell r="EI1035">
            <v>12271.31</v>
          </cell>
          <cell r="EJ1035" t="str">
            <v>WA</v>
          </cell>
          <cell r="ES1035">
            <v>1192.4649999999999</v>
          </cell>
          <cell r="ET1035" t="str">
            <v>ID</v>
          </cell>
          <cell r="EZ1035" t="str">
            <v>WA</v>
          </cell>
          <cell r="FA1035" t="str">
            <v>Bathroom</v>
          </cell>
          <cell r="FB1035">
            <v>243961.91999999998</v>
          </cell>
          <cell r="FC1035">
            <v>65564.766000000003</v>
          </cell>
          <cell r="FI1035" t="str">
            <v>WA</v>
          </cell>
          <cell r="FJ1035" t="str">
            <v>Living Room/Family Room</v>
          </cell>
          <cell r="FK1035" t="str">
            <v>EISAx</v>
          </cell>
          <cell r="FL1035">
            <v>439408.2</v>
          </cell>
          <cell r="FS1035" t="str">
            <v>OR</v>
          </cell>
          <cell r="FT1035" t="str">
            <v>EISAq</v>
          </cell>
          <cell r="FV1035">
            <v>8256890.9580000006</v>
          </cell>
          <cell r="GD1035" t="str">
            <v>WA</v>
          </cell>
          <cell r="GE1035">
            <v>24603976.550000001</v>
          </cell>
          <cell r="GF1035">
            <v>22088358</v>
          </cell>
          <cell r="GI1035">
            <v>1</v>
          </cell>
          <cell r="GJ1035">
            <v>3</v>
          </cell>
          <cell r="GK1035" t="str">
            <v>WA</v>
          </cell>
          <cell r="GL1035">
            <v>12271.31</v>
          </cell>
          <cell r="GM1035" t="str">
            <v>1993-2006</v>
          </cell>
          <cell r="GN1035">
            <v>0</v>
          </cell>
          <cell r="GQ1035">
            <v>73193701.05219999</v>
          </cell>
          <cell r="GR1035">
            <v>12521583.367449999</v>
          </cell>
          <cell r="GU1035" t="str">
            <v>Oil FAF</v>
          </cell>
          <cell r="GX1035" t="str">
            <v>Baseboard/Wall/Radiant</v>
          </cell>
          <cell r="GY1035" t="str">
            <v>OR</v>
          </cell>
          <cell r="GZ1035">
            <v>4279.5517578125</v>
          </cell>
        </row>
        <row r="1036">
          <cell r="AD1036" t="str">
            <v>ID</v>
          </cell>
          <cell r="AH1036" t="str">
            <v>ID</v>
          </cell>
          <cell r="AI1036" t="str">
            <v>Pre 1980</v>
          </cell>
          <cell r="AJ1036">
            <v>3785.7640000000001</v>
          </cell>
          <cell r="AK1036" t="b">
            <v>1</v>
          </cell>
          <cell r="AN1036" t="str">
            <v>WA</v>
          </cell>
          <cell r="AO1036" t="str">
            <v>Wood</v>
          </cell>
          <cell r="AP1036" t="str">
            <v>Pre 1980</v>
          </cell>
          <cell r="AQ1036" t="str">
            <v>Crawlspace</v>
          </cell>
          <cell r="AR1036">
            <v>1464.69372558594</v>
          </cell>
          <cell r="AU1036" t="str">
            <v>No</v>
          </cell>
          <cell r="AV1036" t="b">
            <v>1</v>
          </cell>
          <cell r="AX1036">
            <v>1192260.6926269552</v>
          </cell>
          <cell r="AY1036" t="b">
            <v>0</v>
          </cell>
          <cell r="AZ1036">
            <v>1088079.5179053608</v>
          </cell>
          <cell r="BA1036">
            <v>1</v>
          </cell>
          <cell r="BB1036">
            <v>1464.69372558594</v>
          </cell>
          <cell r="BC1036">
            <v>0.99999981264751547</v>
          </cell>
          <cell r="BU1036" t="str">
            <v>WA</v>
          </cell>
          <cell r="BV1036" t="str">
            <v>Pre 1980</v>
          </cell>
          <cell r="BW1036" t="str">
            <v>Electric Storage - Inside Conditioned Space</v>
          </cell>
          <cell r="BY1036">
            <v>1904.288</v>
          </cell>
          <cell r="BZ1036" t="str">
            <v>le55</v>
          </cell>
          <cell r="CF1036" t="str">
            <v>Conditioned</v>
          </cell>
          <cell r="CG1036">
            <v>3785.7640000000001</v>
          </cell>
          <cell r="CH1036" t="str">
            <v>ID</v>
          </cell>
          <cell r="CI1036" t="str">
            <v>Top-Freezer w/o TTD Ice</v>
          </cell>
          <cell r="CJ1036">
            <v>75715.28</v>
          </cell>
          <cell r="CK1036" t="b">
            <v>0</v>
          </cell>
          <cell r="CZ1036">
            <v>1144.6790000000001</v>
          </cell>
          <cell r="DA1036" t="str">
            <v>MT</v>
          </cell>
          <cell r="DC1036" t="str">
            <v>Vertical Axis</v>
          </cell>
          <cell r="DG1036" t="str">
            <v>Electric</v>
          </cell>
          <cell r="DH1036">
            <v>2079.9929999999999</v>
          </cell>
          <cell r="DI1036" t="str">
            <v>WA</v>
          </cell>
          <cell r="DL1036" t="str">
            <v>Electric</v>
          </cell>
          <cell r="DM1036" t="str">
            <v>Electric</v>
          </cell>
          <cell r="DN1036">
            <v>1904.288</v>
          </cell>
          <cell r="DO1036" t="str">
            <v>WA</v>
          </cell>
          <cell r="DS1036">
            <v>6932.7380000000003</v>
          </cell>
          <cell r="DT1036" t="str">
            <v>OR</v>
          </cell>
          <cell r="DU1036" t="str">
            <v>lt32</v>
          </cell>
          <cell r="DX1036" t="b">
            <v>0</v>
          </cell>
          <cell r="DY1036">
            <v>2130.886</v>
          </cell>
          <cell r="DZ1036" t="str">
            <v>MT</v>
          </cell>
          <cell r="EC1036" t="str">
            <v>Laptop</v>
          </cell>
          <cell r="ED1036">
            <v>1524.7619999999999</v>
          </cell>
          <cell r="EE1036" t="str">
            <v>WA</v>
          </cell>
          <cell r="EH1036" t="str">
            <v>gt20</v>
          </cell>
          <cell r="EI1036">
            <v>1144.6790000000001</v>
          </cell>
          <cell r="EJ1036" t="str">
            <v>MT</v>
          </cell>
          <cell r="ES1036">
            <v>1925.059</v>
          </cell>
          <cell r="ET1036" t="str">
            <v>OR</v>
          </cell>
          <cell r="EZ1036" t="str">
            <v>WA</v>
          </cell>
          <cell r="FA1036" t="str">
            <v>Bedrooms</v>
          </cell>
          <cell r="FB1036">
            <v>1006342.9199999999</v>
          </cell>
          <cell r="FC1036">
            <v>326299.06799999997</v>
          </cell>
          <cell r="FI1036" t="str">
            <v>WA</v>
          </cell>
          <cell r="FJ1036" t="str">
            <v>Other</v>
          </cell>
          <cell r="FK1036" t="str">
            <v>EISAnqnx</v>
          </cell>
          <cell r="FL1036">
            <v>439408.2</v>
          </cell>
          <cell r="FS1036" t="str">
            <v>OR</v>
          </cell>
          <cell r="FT1036" t="str">
            <v>EISAx</v>
          </cell>
          <cell r="FV1036">
            <v>6308791.5800000001</v>
          </cell>
          <cell r="GD1036" t="str">
            <v>ID</v>
          </cell>
          <cell r="GE1036">
            <v>23274877.072000001</v>
          </cell>
          <cell r="GF1036">
            <v>11970585.768000001</v>
          </cell>
          <cell r="GI1036">
            <v>3</v>
          </cell>
          <cell r="GJ1036">
            <v>1</v>
          </cell>
          <cell r="GK1036" t="str">
            <v>ID</v>
          </cell>
          <cell r="GL1036">
            <v>3785.7640000000001</v>
          </cell>
          <cell r="GM1036" t="str">
            <v>Pre 1980</v>
          </cell>
          <cell r="GN1036">
            <v>0</v>
          </cell>
          <cell r="GQ1036">
            <v>32907204.63422</v>
          </cell>
          <cell r="GR1036">
            <v>2534654.1776900003</v>
          </cell>
          <cell r="GU1036" t="str">
            <v>Wood</v>
          </cell>
          <cell r="GX1036" t="str">
            <v>Baseboard/Wall/Radiant</v>
          </cell>
          <cell r="GY1036" t="str">
            <v>OR</v>
          </cell>
          <cell r="GZ1036">
            <v>4279.5517578125</v>
          </cell>
        </row>
        <row r="1037">
          <cell r="AD1037" t="str">
            <v>ID</v>
          </cell>
          <cell r="AH1037" t="str">
            <v>ID</v>
          </cell>
          <cell r="AI1037" t="str">
            <v>1993-2006</v>
          </cell>
          <cell r="AJ1037">
            <v>3785.7640000000001</v>
          </cell>
          <cell r="AK1037" t="b">
            <v>1</v>
          </cell>
          <cell r="AN1037" t="str">
            <v>WA</v>
          </cell>
          <cell r="AO1037" t="str">
            <v>Natural Gas FAF</v>
          </cell>
          <cell r="AP1037" t="str">
            <v>Pre 1980</v>
          </cell>
          <cell r="AQ1037" t="str">
            <v>Crawlspace</v>
          </cell>
          <cell r="AR1037">
            <v>1621.8192906143599</v>
          </cell>
          <cell r="AU1037" t="str">
            <v>No</v>
          </cell>
          <cell r="AV1037" t="b">
            <v>1</v>
          </cell>
          <cell r="AX1037">
            <v>3931289.9604492085</v>
          </cell>
          <cell r="AY1037" t="b">
            <v>0</v>
          </cell>
          <cell r="AZ1037">
            <v>1474636.9194441</v>
          </cell>
          <cell r="BA1037">
            <v>0.8094059405940589</v>
          </cell>
          <cell r="BB1037">
            <v>1621.8192906143599</v>
          </cell>
          <cell r="BC1037">
            <v>0.80940576938765774</v>
          </cell>
          <cell r="BU1037" t="str">
            <v>OR</v>
          </cell>
          <cell r="BV1037" t="str">
            <v>1993-2006</v>
          </cell>
          <cell r="BW1037" t="str">
            <v>Electric Storage - Inside Conditioned Space</v>
          </cell>
          <cell r="BY1037">
            <v>1925.059</v>
          </cell>
          <cell r="BZ1037" t="str">
            <v>le55</v>
          </cell>
          <cell r="CF1037" t="str">
            <v>Unconditioned</v>
          </cell>
          <cell r="CG1037">
            <v>3785.7640000000001</v>
          </cell>
          <cell r="CH1037" t="str">
            <v>ID</v>
          </cell>
          <cell r="CI1037" t="str">
            <v>Refrigerator Only</v>
          </cell>
          <cell r="CJ1037">
            <v>71929.516000000003</v>
          </cell>
          <cell r="CK1037" t="b">
            <v>0</v>
          </cell>
          <cell r="CZ1037">
            <v>2079.9929999999999</v>
          </cell>
          <cell r="DA1037" t="str">
            <v>WA</v>
          </cell>
          <cell r="DC1037" t="str">
            <v>Vertical Axis</v>
          </cell>
          <cell r="DG1037" t="str">
            <v>Electric</v>
          </cell>
          <cell r="DH1037">
            <v>1612.692</v>
          </cell>
          <cell r="DI1037" t="str">
            <v>OR</v>
          </cell>
          <cell r="DL1037" t="str">
            <v>Electric</v>
          </cell>
          <cell r="DM1037" t="str">
            <v>Electric</v>
          </cell>
          <cell r="DN1037">
            <v>12271.31</v>
          </cell>
          <cell r="DO1037" t="str">
            <v>WA</v>
          </cell>
          <cell r="DS1037">
            <v>6932.7380000000003</v>
          </cell>
          <cell r="DT1037" t="str">
            <v>OR</v>
          </cell>
          <cell r="DU1037" t="str">
            <v>lt32</v>
          </cell>
          <cell r="DX1037" t="b">
            <v>0</v>
          </cell>
          <cell r="DY1037">
            <v>2130.886</v>
          </cell>
          <cell r="DZ1037" t="str">
            <v>MT</v>
          </cell>
          <cell r="EC1037" t="str">
            <v>Desktop</v>
          </cell>
          <cell r="ED1037">
            <v>1524.7619999999999</v>
          </cell>
          <cell r="EE1037" t="str">
            <v>WA</v>
          </cell>
          <cell r="EH1037" t="str">
            <v>gt20</v>
          </cell>
          <cell r="EI1037">
            <v>2079.9929999999999</v>
          </cell>
          <cell r="EJ1037" t="str">
            <v>WA</v>
          </cell>
          <cell r="ES1037">
            <v>1612.692</v>
          </cell>
          <cell r="ET1037" t="str">
            <v>OR</v>
          </cell>
          <cell r="EZ1037" t="str">
            <v>WA</v>
          </cell>
          <cell r="FA1037" t="str">
            <v>Exterior</v>
          </cell>
          <cell r="FB1037">
            <v>381190.5</v>
          </cell>
          <cell r="FC1037">
            <v>1931873.4539999999</v>
          </cell>
          <cell r="FI1037" t="str">
            <v>WA</v>
          </cell>
          <cell r="FJ1037" t="str">
            <v>Other</v>
          </cell>
          <cell r="FK1037" t="str">
            <v>EISAq</v>
          </cell>
          <cell r="FL1037">
            <v>172833.89199999999</v>
          </cell>
          <cell r="FS1037" t="str">
            <v>WA</v>
          </cell>
          <cell r="FT1037" t="str">
            <v>EISAnqnx</v>
          </cell>
          <cell r="FV1037">
            <v>1029214.35</v>
          </cell>
          <cell r="GD1037" t="str">
            <v>ID</v>
          </cell>
          <cell r="GE1037">
            <v>9051761.7239999995</v>
          </cell>
          <cell r="GF1037">
            <v>7609385.6400000006</v>
          </cell>
          <cell r="GI1037">
            <v>3</v>
          </cell>
          <cell r="GJ1037">
            <v>1</v>
          </cell>
          <cell r="GK1037" t="str">
            <v>ID</v>
          </cell>
          <cell r="GL1037">
            <v>3785.7640000000001</v>
          </cell>
          <cell r="GM1037" t="str">
            <v>1993-2006</v>
          </cell>
          <cell r="GN1037">
            <v>0</v>
          </cell>
          <cell r="GQ1037">
            <v>21698113.937528003</v>
          </cell>
          <cell r="GR1037">
            <v>3948116.4891400002</v>
          </cell>
          <cell r="GU1037" t="str">
            <v>Baseboard/Wall/Radiant</v>
          </cell>
          <cell r="GX1037" t="str">
            <v>Baseboard/Wall/Radiant</v>
          </cell>
          <cell r="GY1037" t="str">
            <v>WA</v>
          </cell>
          <cell r="GZ1037">
            <v>2079.99340820313</v>
          </cell>
        </row>
        <row r="1038">
          <cell r="AD1038" t="str">
            <v>WA</v>
          </cell>
          <cell r="AH1038" t="str">
            <v>WA</v>
          </cell>
          <cell r="AI1038" t="str">
            <v>1993-2006</v>
          </cell>
          <cell r="AJ1038">
            <v>1904.288</v>
          </cell>
          <cell r="AK1038" t="b">
            <v>1</v>
          </cell>
          <cell r="AN1038" t="str">
            <v>WA</v>
          </cell>
          <cell r="AO1038" t="str">
            <v>Natural Gas FAF</v>
          </cell>
          <cell r="AP1038" t="str">
            <v>Pre 1980</v>
          </cell>
          <cell r="AQ1038" t="str">
            <v>Slab on Grade</v>
          </cell>
          <cell r="AR1038">
            <v>381.89628555751102</v>
          </cell>
          <cell r="AU1038" t="str">
            <v>No</v>
          </cell>
          <cell r="AV1038" t="b">
            <v>1</v>
          </cell>
          <cell r="AX1038">
            <v>925716.59619140672</v>
          </cell>
          <cell r="AY1038" t="b">
            <v>0</v>
          </cell>
          <cell r="AZ1038">
            <v>347238.66298836714</v>
          </cell>
          <cell r="BA1038">
            <v>0.19059405940594107</v>
          </cell>
          <cell r="BB1038">
            <v>381.89628555751102</v>
          </cell>
          <cell r="BC1038">
            <v>0.19059401909128393</v>
          </cell>
          <cell r="BU1038" t="str">
            <v>ID</v>
          </cell>
          <cell r="BV1038" t="str">
            <v>Pre 1980</v>
          </cell>
          <cell r="BW1038" t="str">
            <v>Electric Storage - Inside Conditioned Space</v>
          </cell>
          <cell r="BY1038">
            <v>3785.7640000000001</v>
          </cell>
          <cell r="BZ1038" t="str">
            <v>gt55</v>
          </cell>
          <cell r="CF1038" t="str">
            <v>Conditioned</v>
          </cell>
          <cell r="CG1038">
            <v>1904.288</v>
          </cell>
          <cell r="CH1038" t="str">
            <v>WA</v>
          </cell>
          <cell r="CI1038" t="str">
            <v>Side-by-Side w/ TTD Ice</v>
          </cell>
          <cell r="CJ1038">
            <v>45702.911999999997</v>
          </cell>
          <cell r="CK1038" t="b">
            <v>0</v>
          </cell>
          <cell r="CZ1038">
            <v>2079.9929999999999</v>
          </cell>
          <cell r="DA1038" t="str">
            <v>WA</v>
          </cell>
          <cell r="DC1038" t="str">
            <v>Vertical Axis</v>
          </cell>
          <cell r="DG1038" t="str">
            <v>Electric</v>
          </cell>
          <cell r="DH1038">
            <v>1612.692</v>
          </cell>
          <cell r="DI1038" t="str">
            <v>OR</v>
          </cell>
          <cell r="DL1038" t="str">
            <v>Electric</v>
          </cell>
          <cell r="DM1038" t="str">
            <v>Electric</v>
          </cell>
          <cell r="DN1038">
            <v>1144.6790000000001</v>
          </cell>
          <cell r="DO1038" t="str">
            <v>MT</v>
          </cell>
          <cell r="DS1038">
            <v>6932.7380000000003</v>
          </cell>
          <cell r="DT1038" t="str">
            <v>OR</v>
          </cell>
          <cell r="DU1038" t="str">
            <v>lt32</v>
          </cell>
          <cell r="DX1038" t="b">
            <v>1</v>
          </cell>
          <cell r="DY1038">
            <v>3785.7640000000001</v>
          </cell>
          <cell r="DZ1038" t="str">
            <v>ID</v>
          </cell>
          <cell r="EC1038" t="str">
            <v>Laptop</v>
          </cell>
          <cell r="ED1038">
            <v>1524.7619999999999</v>
          </cell>
          <cell r="EE1038" t="str">
            <v>WA</v>
          </cell>
          <cell r="EH1038" t="str">
            <v>gt20</v>
          </cell>
          <cell r="EI1038">
            <v>4360.1880000000001</v>
          </cell>
          <cell r="EJ1038" t="str">
            <v>WA</v>
          </cell>
          <cell r="ES1038">
            <v>12271.31</v>
          </cell>
          <cell r="ET1038" t="str">
            <v>WA</v>
          </cell>
          <cell r="EZ1038" t="str">
            <v>WA</v>
          </cell>
          <cell r="FA1038" t="str">
            <v>Kitchen</v>
          </cell>
          <cell r="FB1038">
            <v>640400.03999999992</v>
          </cell>
          <cell r="FC1038">
            <v>152476.19999999998</v>
          </cell>
          <cell r="FI1038" t="str">
            <v>WA</v>
          </cell>
          <cell r="FJ1038" t="str">
            <v>Other</v>
          </cell>
          <cell r="FK1038" t="str">
            <v>EISAx</v>
          </cell>
          <cell r="FL1038">
            <v>329556.14999999997</v>
          </cell>
          <cell r="FS1038" t="str">
            <v>WA</v>
          </cell>
          <cell r="FT1038" t="str">
            <v>EISAq</v>
          </cell>
          <cell r="FV1038">
            <v>172298.106</v>
          </cell>
          <cell r="GD1038" t="str">
            <v>WA</v>
          </cell>
          <cell r="GE1038">
            <v>6975406.9440000001</v>
          </cell>
          <cell r="GF1038">
            <v>3909503.264</v>
          </cell>
          <cell r="GI1038">
            <v>1</v>
          </cell>
          <cell r="GJ1038">
            <v>3</v>
          </cell>
          <cell r="GK1038" t="str">
            <v>WA</v>
          </cell>
          <cell r="GL1038">
            <v>1904.288</v>
          </cell>
          <cell r="GM1038" t="str">
            <v>1993-2006</v>
          </cell>
          <cell r="GN1038">
            <v>-1</v>
          </cell>
          <cell r="GQ1038">
            <v>11185448.748736</v>
          </cell>
          <cell r="GR1038">
            <v>2427085.5146560003</v>
          </cell>
          <cell r="GU1038" t="str">
            <v>Wood</v>
          </cell>
          <cell r="GX1038" t="str">
            <v>None</v>
          </cell>
          <cell r="GY1038" t="str">
            <v>MT</v>
          </cell>
          <cell r="GZ1038">
            <v>2130.88647460938</v>
          </cell>
        </row>
        <row r="1039">
          <cell r="AD1039" t="str">
            <v>MT</v>
          </cell>
          <cell r="AH1039" t="str">
            <v>MT</v>
          </cell>
          <cell r="AI1039" t="str">
            <v>1993-2006</v>
          </cell>
          <cell r="AJ1039">
            <v>2130.886</v>
          </cell>
          <cell r="AK1039" t="b">
            <v>1</v>
          </cell>
          <cell r="AN1039" t="str">
            <v>WA</v>
          </cell>
          <cell r="AO1039" t="str">
            <v>Natural Gas FAF</v>
          </cell>
          <cell r="AP1039" t="str">
            <v>Pre 1980</v>
          </cell>
          <cell r="AQ1039" t="str">
            <v>Crawlspace</v>
          </cell>
          <cell r="AR1039">
            <v>1524.76245117188</v>
          </cell>
          <cell r="AU1039" t="str">
            <v>No</v>
          </cell>
          <cell r="AV1039" t="b">
            <v>1</v>
          </cell>
          <cell r="AX1039">
            <v>1768724.4433593808</v>
          </cell>
          <cell r="AY1039" t="b">
            <v>0</v>
          </cell>
          <cell r="AZ1039">
            <v>978794.26723440271</v>
          </cell>
          <cell r="BA1039">
            <v>1</v>
          </cell>
          <cell r="BB1039">
            <v>1524.76245117188</v>
          </cell>
          <cell r="BC1039">
            <v>1.0000002958965923</v>
          </cell>
          <cell r="BU1039" t="str">
            <v>WA</v>
          </cell>
          <cell r="BV1039" t="str">
            <v>Pre 1980</v>
          </cell>
          <cell r="BW1039" t="str">
            <v>Electric Storage - Inside Conditioned Space</v>
          </cell>
          <cell r="BY1039">
            <v>12271.31</v>
          </cell>
          <cell r="BZ1039" t="str">
            <v>le55</v>
          </cell>
          <cell r="CF1039" t="str">
            <v>Unconditioned</v>
          </cell>
          <cell r="CG1039">
            <v>1904.288</v>
          </cell>
          <cell r="CH1039" t="str">
            <v>WA</v>
          </cell>
          <cell r="CI1039" t="str">
            <v>Top-Freezer w/o TTD Ice</v>
          </cell>
          <cell r="CJ1039">
            <v>41894.336000000003</v>
          </cell>
          <cell r="CK1039" t="b">
            <v>0</v>
          </cell>
          <cell r="CZ1039">
            <v>1192.4649999999999</v>
          </cell>
          <cell r="DA1039" t="str">
            <v>ID</v>
          </cell>
          <cell r="DC1039" t="str">
            <v>Horizontal Axis</v>
          </cell>
          <cell r="DG1039" t="str">
            <v>Electric</v>
          </cell>
          <cell r="DH1039">
            <v>1144.6790000000001</v>
          </cell>
          <cell r="DI1039" t="str">
            <v>MT</v>
          </cell>
          <cell r="DL1039" t="str">
            <v>Gas</v>
          </cell>
          <cell r="DM1039" t="str">
            <v>Gas</v>
          </cell>
          <cell r="DN1039">
            <v>2079.9929999999999</v>
          </cell>
          <cell r="DO1039" t="str">
            <v>WA</v>
          </cell>
          <cell r="DS1039">
            <v>4956.4930000000004</v>
          </cell>
          <cell r="DT1039" t="str">
            <v>WA</v>
          </cell>
          <cell r="DU1039" t="str">
            <v>lt32</v>
          </cell>
          <cell r="DX1039" t="b">
            <v>0</v>
          </cell>
          <cell r="DY1039">
            <v>3785.7640000000001</v>
          </cell>
          <cell r="DZ1039" t="str">
            <v>ID</v>
          </cell>
          <cell r="EC1039" t="str">
            <v>Desktop</v>
          </cell>
          <cell r="ED1039">
            <v>1524.7619999999999</v>
          </cell>
          <cell r="EE1039" t="str">
            <v>WA</v>
          </cell>
          <cell r="EH1039" t="str">
            <v>gt20</v>
          </cell>
          <cell r="EI1039">
            <v>4360.1880000000001</v>
          </cell>
          <cell r="EJ1039" t="str">
            <v>WA</v>
          </cell>
          <cell r="ES1039">
            <v>3785.7640000000001</v>
          </cell>
          <cell r="ET1039" t="str">
            <v>ID</v>
          </cell>
          <cell r="EZ1039" t="str">
            <v>WA</v>
          </cell>
          <cell r="FA1039" t="str">
            <v>Living Room/Family Room</v>
          </cell>
          <cell r="FB1039">
            <v>609904.79999999993</v>
          </cell>
          <cell r="FC1039">
            <v>384240.02399999998</v>
          </cell>
          <cell r="FI1039" t="str">
            <v>WA</v>
          </cell>
          <cell r="FJ1039" t="str">
            <v>Bathroom</v>
          </cell>
          <cell r="FK1039" t="str">
            <v>EISAq</v>
          </cell>
          <cell r="FL1039">
            <v>416345.41200000001</v>
          </cell>
          <cell r="FS1039" t="str">
            <v>WA</v>
          </cell>
          <cell r="FT1039" t="str">
            <v>EISAx</v>
          </cell>
          <cell r="FV1039">
            <v>1097828.6399999999</v>
          </cell>
          <cell r="GD1039" t="str">
            <v>MT</v>
          </cell>
          <cell r="GE1039">
            <v>6959473.676</v>
          </cell>
          <cell r="GF1039">
            <v>5327215</v>
          </cell>
          <cell r="GI1039">
            <v>2</v>
          </cell>
          <cell r="GJ1039">
            <v>2</v>
          </cell>
          <cell r="GK1039" t="str">
            <v>MT</v>
          </cell>
          <cell r="GL1039">
            <v>2130.886</v>
          </cell>
          <cell r="GM1039" t="str">
            <v>1993-2006</v>
          </cell>
          <cell r="GN1039">
            <v>0</v>
          </cell>
          <cell r="GQ1039">
            <v>17530046.919242002</v>
          </cell>
          <cell r="GR1039">
            <v>1065134.02153</v>
          </cell>
          <cell r="GU1039" t="str">
            <v>Natural Gas FAF</v>
          </cell>
          <cell r="GX1039" t="str">
            <v>None</v>
          </cell>
          <cell r="GY1039" t="str">
            <v>MT</v>
          </cell>
          <cell r="GZ1039">
            <v>2130.88647460938</v>
          </cell>
        </row>
        <row r="1040">
          <cell r="AD1040" t="str">
            <v>WA</v>
          </cell>
          <cell r="AH1040" t="str">
            <v>WA</v>
          </cell>
          <cell r="AI1040" t="str">
            <v>Pre 1980</v>
          </cell>
          <cell r="AJ1040">
            <v>1904.288</v>
          </cell>
          <cell r="AK1040" t="b">
            <v>1</v>
          </cell>
          <cell r="AN1040" t="str">
            <v>WA</v>
          </cell>
          <cell r="AO1040" t="str">
            <v>Heat Pump (Central System)</v>
          </cell>
          <cell r="AP1040" t="str">
            <v>Pre 1980</v>
          </cell>
          <cell r="AQ1040" t="str">
            <v>Crawlspace</v>
          </cell>
          <cell r="AR1040">
            <v>3808.0370557831602</v>
          </cell>
          <cell r="AU1040" t="str">
            <v>No</v>
          </cell>
          <cell r="AV1040" t="b">
            <v>1</v>
          </cell>
          <cell r="AX1040">
            <v>8800373.6359148826</v>
          </cell>
          <cell r="AY1040" t="b">
            <v>0</v>
          </cell>
          <cell r="AZ1040">
            <v>2963618.9284003507</v>
          </cell>
          <cell r="BA1040">
            <v>0.76829268292683017</v>
          </cell>
          <cell r="BB1040">
            <v>3808.0370557831602</v>
          </cell>
          <cell r="BC1040">
            <v>0.76829263267055148</v>
          </cell>
          <cell r="BU1040" t="str">
            <v>OR</v>
          </cell>
          <cell r="BV1040" t="str">
            <v>Pre 1980</v>
          </cell>
          <cell r="BW1040" t="str">
            <v>Electric Storage - Inside Conditioned Space</v>
          </cell>
          <cell r="BY1040">
            <v>1925.059</v>
          </cell>
          <cell r="BZ1040" t="str">
            <v>le55</v>
          </cell>
          <cell r="CF1040" t="str">
            <v>Conditioned</v>
          </cell>
          <cell r="CG1040">
            <v>1904.288</v>
          </cell>
          <cell r="CH1040" t="str">
            <v>WA</v>
          </cell>
          <cell r="CI1040" t="str">
            <v>Bottom-Freezer (Including French Door) w/ TTD Ice</v>
          </cell>
          <cell r="CJ1040">
            <v>47607.199999999997</v>
          </cell>
          <cell r="CK1040" t="b">
            <v>0</v>
          </cell>
          <cell r="CZ1040">
            <v>1144.6790000000001</v>
          </cell>
          <cell r="DA1040" t="str">
            <v>MT</v>
          </cell>
          <cell r="DC1040" t="str">
            <v>Horizontal Axis</v>
          </cell>
          <cell r="DG1040" t="str">
            <v>Electric</v>
          </cell>
          <cell r="DH1040">
            <v>2079.9929999999999</v>
          </cell>
          <cell r="DI1040" t="str">
            <v>WA</v>
          </cell>
          <cell r="DL1040" t="str">
            <v>Electric</v>
          </cell>
          <cell r="DM1040" t="str">
            <v>Electric</v>
          </cell>
          <cell r="DN1040">
            <v>4360.1880000000001</v>
          </cell>
          <cell r="DO1040" t="str">
            <v>WA</v>
          </cell>
          <cell r="DS1040">
            <v>4956.4930000000004</v>
          </cell>
          <cell r="DT1040" t="str">
            <v>WA</v>
          </cell>
          <cell r="DU1040" t="str">
            <v>32to46</v>
          </cell>
          <cell r="DX1040" t="b">
            <v>0</v>
          </cell>
          <cell r="DY1040">
            <v>3785.7640000000001</v>
          </cell>
          <cell r="DZ1040" t="str">
            <v>ID</v>
          </cell>
          <cell r="EC1040" t="str">
            <v>Desktop</v>
          </cell>
          <cell r="ED1040">
            <v>4956.4930000000004</v>
          </cell>
          <cell r="EE1040" t="str">
            <v>WA</v>
          </cell>
          <cell r="EH1040" t="str">
            <v>le20</v>
          </cell>
          <cell r="EI1040">
            <v>1192.4649999999999</v>
          </cell>
          <cell r="EJ1040" t="str">
            <v>ID</v>
          </cell>
          <cell r="ES1040">
            <v>2079.9929999999999</v>
          </cell>
          <cell r="ET1040" t="str">
            <v>WA</v>
          </cell>
          <cell r="EZ1040" t="str">
            <v>WA</v>
          </cell>
          <cell r="FA1040" t="str">
            <v>Other</v>
          </cell>
          <cell r="FB1040">
            <v>2072151.558</v>
          </cell>
          <cell r="FC1040">
            <v>797450.52599999995</v>
          </cell>
          <cell r="FI1040" t="str">
            <v>WA</v>
          </cell>
          <cell r="FJ1040" t="str">
            <v>Bathroom</v>
          </cell>
          <cell r="FK1040" t="str">
            <v>EISAx</v>
          </cell>
          <cell r="FL1040">
            <v>743473.95000000007</v>
          </cell>
          <cell r="FS1040" t="str">
            <v>OR</v>
          </cell>
          <cell r="FT1040" t="str">
            <v>EISAnqnx</v>
          </cell>
          <cell r="FV1040">
            <v>11577672.460000001</v>
          </cell>
          <cell r="GD1040" t="str">
            <v>WA</v>
          </cell>
          <cell r="GE1040">
            <v>10081300.672</v>
          </cell>
          <cell r="GF1040">
            <v>6977311.2319999998</v>
          </cell>
          <cell r="GI1040">
            <v>2</v>
          </cell>
          <cell r="GJ1040">
            <v>3</v>
          </cell>
          <cell r="GK1040" t="str">
            <v>WA</v>
          </cell>
          <cell r="GL1040">
            <v>1904.288</v>
          </cell>
          <cell r="GM1040" t="str">
            <v>Pre 1980</v>
          </cell>
          <cell r="GN1040">
            <v>-1</v>
          </cell>
          <cell r="GQ1040">
            <v>12424170.954144001</v>
          </cell>
          <cell r="GR1040">
            <v>1518641.11568</v>
          </cell>
          <cell r="GU1040" t="str">
            <v>Natural Gas FAF</v>
          </cell>
          <cell r="GX1040" t="str">
            <v>None</v>
          </cell>
          <cell r="GY1040" t="str">
            <v>WA</v>
          </cell>
          <cell r="GZ1040">
            <v>12271.3056640625</v>
          </cell>
        </row>
        <row r="1041">
          <cell r="AD1041" t="str">
            <v>OR</v>
          </cell>
          <cell r="AH1041" t="str">
            <v>OR</v>
          </cell>
          <cell r="AI1041" t="str">
            <v>Post 2006</v>
          </cell>
          <cell r="AJ1041">
            <v>1925.059</v>
          </cell>
          <cell r="AK1041" t="b">
            <v>1</v>
          </cell>
          <cell r="AN1041" t="str">
            <v>WA</v>
          </cell>
          <cell r="AO1041" t="str">
            <v>Heat Pump (Central System)</v>
          </cell>
          <cell r="AP1041" t="str">
            <v>Pre 1980</v>
          </cell>
          <cell r="AQ1041" t="str">
            <v>Slab on Grade</v>
          </cell>
          <cell r="AR1041">
            <v>1148.45561999809</v>
          </cell>
          <cell r="AU1041" t="str">
            <v>No</v>
          </cell>
          <cell r="AV1041" t="b">
            <v>1</v>
          </cell>
          <cell r="AX1041">
            <v>2654080.9378155861</v>
          </cell>
          <cell r="AY1041" t="b">
            <v>0</v>
          </cell>
          <cell r="AZ1041">
            <v>893789.83554930752</v>
          </cell>
          <cell r="BA1041">
            <v>0.23170731707316983</v>
          </cell>
          <cell r="BB1041">
            <v>1148.45561999809</v>
          </cell>
          <cell r="BC1041">
            <v>0.23170730191651434</v>
          </cell>
          <cell r="BU1041" t="str">
            <v>WA</v>
          </cell>
          <cell r="BV1041" t="str">
            <v>Pre 1980</v>
          </cell>
          <cell r="BW1041" t="str">
            <v>Electric Storage - Inside Conditioned Space</v>
          </cell>
          <cell r="BY1041">
            <v>1904.288</v>
          </cell>
          <cell r="BZ1041" t="str">
            <v>le55</v>
          </cell>
          <cell r="CF1041" t="str">
            <v>Conditioned</v>
          </cell>
          <cell r="CG1041">
            <v>1612.692</v>
          </cell>
          <cell r="CH1041" t="str">
            <v>OR</v>
          </cell>
          <cell r="CI1041" t="str">
            <v>Top-Freezer w/o TTD Ice</v>
          </cell>
          <cell r="CJ1041">
            <v>32253.84</v>
          </cell>
          <cell r="CK1041" t="b">
            <v>0</v>
          </cell>
          <cell r="CZ1041">
            <v>1144.6790000000001</v>
          </cell>
          <cell r="DA1041" t="str">
            <v>MT</v>
          </cell>
          <cell r="DC1041" t="str">
            <v>Vertical Axis</v>
          </cell>
          <cell r="DG1041" t="str">
            <v>Electric</v>
          </cell>
          <cell r="DH1041">
            <v>2079.9929999999999</v>
          </cell>
          <cell r="DI1041" t="str">
            <v>WA</v>
          </cell>
          <cell r="DL1041" t="str">
            <v>Gas</v>
          </cell>
          <cell r="DM1041" t="str">
            <v>Electric</v>
          </cell>
          <cell r="DN1041">
            <v>1192.4649999999999</v>
          </cell>
          <cell r="DO1041" t="str">
            <v>ID</v>
          </cell>
          <cell r="DS1041">
            <v>4956.4930000000004</v>
          </cell>
          <cell r="DT1041" t="str">
            <v>WA</v>
          </cell>
          <cell r="DU1041" t="str">
            <v>32to46</v>
          </cell>
          <cell r="DX1041" t="b">
            <v>1</v>
          </cell>
          <cell r="DY1041">
            <v>1612.692</v>
          </cell>
          <cell r="DZ1041" t="str">
            <v>OR</v>
          </cell>
          <cell r="EC1041" t="str">
            <v>Laptop</v>
          </cell>
          <cell r="ED1041">
            <v>4956.4930000000004</v>
          </cell>
          <cell r="EE1041" t="str">
            <v>WA</v>
          </cell>
          <cell r="EH1041" t="str">
            <v>gt20</v>
          </cell>
          <cell r="EI1041">
            <v>1925.059</v>
          </cell>
          <cell r="EJ1041" t="str">
            <v>OR</v>
          </cell>
          <cell r="ES1041">
            <v>1144.6790000000001</v>
          </cell>
          <cell r="ET1041" t="str">
            <v>MT</v>
          </cell>
          <cell r="EZ1041" t="str">
            <v>OR</v>
          </cell>
          <cell r="FA1041" t="str">
            <v>Bathroom</v>
          </cell>
          <cell r="FB1041">
            <v>1758279.96</v>
          </cell>
          <cell r="FC1041">
            <v>175827.99600000001</v>
          </cell>
          <cell r="FI1041" t="str">
            <v>WA</v>
          </cell>
          <cell r="FJ1041" t="str">
            <v>Bedrooms</v>
          </cell>
          <cell r="FK1041" t="str">
            <v>EISAq</v>
          </cell>
          <cell r="FL1041">
            <v>351911.00300000003</v>
          </cell>
          <cell r="FS1041" t="str">
            <v>OR</v>
          </cell>
          <cell r="FT1041" t="str">
            <v>EISAq</v>
          </cell>
          <cell r="FV1041">
            <v>2107552.352</v>
          </cell>
          <cell r="GD1041" t="str">
            <v>OR</v>
          </cell>
          <cell r="GE1041">
            <v>19086959.984999999</v>
          </cell>
          <cell r="GF1041">
            <v>7453828.4479999999</v>
          </cell>
          <cell r="GI1041">
            <v>2</v>
          </cell>
          <cell r="GJ1041">
            <v>2</v>
          </cell>
          <cell r="GK1041" t="str">
            <v>OR</v>
          </cell>
          <cell r="GL1041">
            <v>1925.059</v>
          </cell>
          <cell r="GM1041" t="str">
            <v>Post 2006</v>
          </cell>
          <cell r="GN1041">
            <v>0</v>
          </cell>
          <cell r="GQ1041">
            <v>13317423.40787</v>
          </cell>
          <cell r="GR1041">
            <v>1201607.3898574999</v>
          </cell>
          <cell r="GU1041" t="str">
            <v>Heat Pump (Central System)</v>
          </cell>
          <cell r="GX1041" t="str">
            <v>None</v>
          </cell>
          <cell r="GY1041" t="str">
            <v>WA</v>
          </cell>
          <cell r="GZ1041">
            <v>2079.99340820313</v>
          </cell>
        </row>
        <row r="1042">
          <cell r="AD1042" t="str">
            <v>WA</v>
          </cell>
          <cell r="AH1042" t="str">
            <v>WA</v>
          </cell>
          <cell r="AI1042" t="str">
            <v>Pre 1980</v>
          </cell>
          <cell r="AJ1042">
            <v>2079.9929999999999</v>
          </cell>
          <cell r="AK1042" t="b">
            <v>1</v>
          </cell>
          <cell r="AN1042" t="str">
            <v>WA</v>
          </cell>
          <cell r="AO1042" t="str">
            <v>Natural Gas FAF</v>
          </cell>
          <cell r="AP1042" t="str">
            <v>Pre 1980</v>
          </cell>
          <cell r="AQ1042" t="str">
            <v>Slab on Grade</v>
          </cell>
          <cell r="AR1042">
            <v>1659.0770462866101</v>
          </cell>
          <cell r="AU1042" t="str">
            <v>No</v>
          </cell>
          <cell r="AV1042" t="b">
            <v>1</v>
          </cell>
          <cell r="AX1042">
            <v>3172155.3124999986</v>
          </cell>
          <cell r="AY1042" t="b">
            <v>0</v>
          </cell>
          <cell r="AZ1042">
            <v>1451776.5307070306</v>
          </cell>
          <cell r="BA1042">
            <v>0.33472803347280317</v>
          </cell>
          <cell r="BB1042">
            <v>1659.0770462866101</v>
          </cell>
          <cell r="BC1042">
            <v>0.33472801157726034</v>
          </cell>
          <cell r="BU1042" t="str">
            <v>WA</v>
          </cell>
          <cell r="BV1042" t="str">
            <v>Pre 1980</v>
          </cell>
          <cell r="BW1042" t="str">
            <v>Electric Storage - Inside Conditioned Space</v>
          </cell>
          <cell r="BY1042">
            <v>1904.288</v>
          </cell>
          <cell r="BZ1042" t="str">
            <v>le55</v>
          </cell>
          <cell r="CF1042" t="str">
            <v>Conditioned</v>
          </cell>
          <cell r="CG1042">
            <v>2079.9929999999999</v>
          </cell>
          <cell r="CH1042" t="str">
            <v>WA</v>
          </cell>
          <cell r="CI1042" t="str">
            <v>Top-Freezer w/o TTD Ice</v>
          </cell>
          <cell r="CJ1042">
            <v>41599.86</v>
          </cell>
          <cell r="CK1042" t="b">
            <v>0</v>
          </cell>
          <cell r="CZ1042">
            <v>3785.7640000000001</v>
          </cell>
          <cell r="DA1042" t="str">
            <v>ID</v>
          </cell>
          <cell r="DC1042" t="str">
            <v>Vertical Axis</v>
          </cell>
          <cell r="DG1042" t="str">
            <v>Electric</v>
          </cell>
          <cell r="DH1042">
            <v>1192.4649999999999</v>
          </cell>
          <cell r="DI1042" t="str">
            <v>ID</v>
          </cell>
          <cell r="DL1042" t="str">
            <v>Electric</v>
          </cell>
          <cell r="DM1042" t="str">
            <v>Electric</v>
          </cell>
          <cell r="DN1042">
            <v>1925.059</v>
          </cell>
          <cell r="DO1042" t="str">
            <v>OR</v>
          </cell>
          <cell r="DS1042">
            <v>6932.7380000000003</v>
          </cell>
          <cell r="DT1042" t="str">
            <v>OR</v>
          </cell>
          <cell r="DU1042" t="str">
            <v>lt32</v>
          </cell>
          <cell r="DX1042" t="b">
            <v>1</v>
          </cell>
          <cell r="DY1042">
            <v>1612.692</v>
          </cell>
          <cell r="DZ1042" t="str">
            <v>OR</v>
          </cell>
          <cell r="EC1042" t="str">
            <v>Laptop</v>
          </cell>
          <cell r="ED1042">
            <v>4956.4930000000004</v>
          </cell>
          <cell r="EE1042" t="str">
            <v>WA</v>
          </cell>
          <cell r="EH1042" t="str">
            <v>gt20</v>
          </cell>
          <cell r="EI1042">
            <v>1925.059</v>
          </cell>
          <cell r="EJ1042" t="str">
            <v>OR</v>
          </cell>
          <cell r="ES1042">
            <v>2130.886</v>
          </cell>
          <cell r="ET1042" t="str">
            <v>MT</v>
          </cell>
          <cell r="EZ1042" t="str">
            <v>OR</v>
          </cell>
          <cell r="FA1042" t="str">
            <v>Bedrooms</v>
          </cell>
          <cell r="FB1042">
            <v>1222479.7830000001</v>
          </cell>
          <cell r="FC1042">
            <v>946857.51900000009</v>
          </cell>
          <cell r="FI1042" t="str">
            <v>WA</v>
          </cell>
          <cell r="FJ1042" t="str">
            <v>Bedrooms</v>
          </cell>
          <cell r="FK1042" t="str">
            <v>EISAx</v>
          </cell>
          <cell r="FL1042">
            <v>1734772.55</v>
          </cell>
          <cell r="FS1042" t="str">
            <v>OR</v>
          </cell>
          <cell r="FT1042" t="str">
            <v>EISAx</v>
          </cell>
          <cell r="FV1042">
            <v>8686720.7139999997</v>
          </cell>
          <cell r="GD1042" t="str">
            <v>WA</v>
          </cell>
          <cell r="GE1042">
            <v>2115352.8810000001</v>
          </cell>
          <cell r="GF1042">
            <v>3107509.5419999999</v>
          </cell>
          <cell r="GI1042">
            <v>1</v>
          </cell>
          <cell r="GJ1042">
            <v>1</v>
          </cell>
          <cell r="GK1042" t="str">
            <v>WA</v>
          </cell>
          <cell r="GL1042">
            <v>2079.9929999999999</v>
          </cell>
          <cell r="GM1042" t="str">
            <v>Pre 1980</v>
          </cell>
          <cell r="GN1042">
            <v>-1</v>
          </cell>
          <cell r="GQ1042">
            <v>11691131.054715</v>
          </cell>
          <cell r="GR1042">
            <v>727222.75260749995</v>
          </cell>
          <cell r="GU1042" t="str">
            <v>Natural Gas FAF</v>
          </cell>
          <cell r="GX1042" t="str">
            <v>None</v>
          </cell>
          <cell r="GY1042" t="str">
            <v>MT</v>
          </cell>
          <cell r="GZ1042">
            <v>2130.88647460938</v>
          </cell>
        </row>
        <row r="1043">
          <cell r="AD1043" t="str">
            <v>ID</v>
          </cell>
          <cell r="AH1043" t="str">
            <v>ID</v>
          </cell>
          <cell r="AI1043" t="str">
            <v>1993-2006</v>
          </cell>
          <cell r="AJ1043">
            <v>3785.7640000000001</v>
          </cell>
          <cell r="AK1043" t="b">
            <v>1</v>
          </cell>
          <cell r="AN1043" t="str">
            <v>WA</v>
          </cell>
          <cell r="AO1043" t="str">
            <v>Natural Gas FAF</v>
          </cell>
          <cell r="AP1043" t="str">
            <v>Pre 1980</v>
          </cell>
          <cell r="AQ1043" t="str">
            <v>Crawlspace</v>
          </cell>
          <cell r="AR1043">
            <v>3297.4156294946401</v>
          </cell>
          <cell r="AU1043" t="str">
            <v>No</v>
          </cell>
          <cell r="AV1043" t="b">
            <v>1</v>
          </cell>
          <cell r="AX1043">
            <v>6304658.6835937519</v>
          </cell>
          <cell r="AY1043" t="b">
            <v>0</v>
          </cell>
          <cell r="AZ1043">
            <v>2885405.8547802255</v>
          </cell>
          <cell r="BA1043">
            <v>0.66527196652719689</v>
          </cell>
          <cell r="BB1043">
            <v>3297.4156294946401</v>
          </cell>
          <cell r="BC1043">
            <v>0.66527192300980553</v>
          </cell>
          <cell r="BU1043" t="str">
            <v>WA</v>
          </cell>
          <cell r="BV1043" t="str">
            <v>1993-2006</v>
          </cell>
          <cell r="BW1043" t="str">
            <v>Electric Storage - Inside Conditioned Space</v>
          </cell>
          <cell r="BY1043">
            <v>12271.31</v>
          </cell>
          <cell r="BZ1043" t="str">
            <v>le55</v>
          </cell>
          <cell r="CF1043" t="str">
            <v>Conditioned</v>
          </cell>
          <cell r="CG1043">
            <v>3785.7640000000001</v>
          </cell>
          <cell r="CH1043" t="str">
            <v>ID</v>
          </cell>
          <cell r="CI1043" t="str">
            <v>Top-Freezer w/o TTD Ice</v>
          </cell>
          <cell r="CJ1043">
            <v>75715.28</v>
          </cell>
          <cell r="CK1043" t="b">
            <v>0</v>
          </cell>
          <cell r="CZ1043">
            <v>2079.9929999999999</v>
          </cell>
          <cell r="DA1043" t="str">
            <v>WA</v>
          </cell>
          <cell r="DC1043" t="str">
            <v>Horizontal Axis</v>
          </cell>
          <cell r="DG1043" t="str">
            <v>Electric</v>
          </cell>
          <cell r="DH1043">
            <v>1144.6790000000001</v>
          </cell>
          <cell r="DI1043" t="str">
            <v>MT</v>
          </cell>
          <cell r="DL1043" t="str">
            <v>Electric</v>
          </cell>
          <cell r="DM1043" t="str">
            <v>Electric</v>
          </cell>
          <cell r="DN1043">
            <v>1925.059</v>
          </cell>
          <cell r="DO1043" t="str">
            <v>OR</v>
          </cell>
          <cell r="DS1043">
            <v>6932.7380000000003</v>
          </cell>
          <cell r="DT1043" t="str">
            <v>OR</v>
          </cell>
          <cell r="DU1043" t="str">
            <v>lt32</v>
          </cell>
          <cell r="DX1043" t="b">
            <v>0</v>
          </cell>
          <cell r="DY1043">
            <v>2079.9929999999999</v>
          </cell>
          <cell r="DZ1043" t="str">
            <v>WA</v>
          </cell>
          <cell r="EC1043" t="str">
            <v>Laptop</v>
          </cell>
          <cell r="ED1043">
            <v>4956.4930000000004</v>
          </cell>
          <cell r="EE1043" t="str">
            <v>WA</v>
          </cell>
          <cell r="EH1043" t="str">
            <v>gt20</v>
          </cell>
          <cell r="EI1043">
            <v>1925.059</v>
          </cell>
          <cell r="EJ1043" t="str">
            <v>OR</v>
          </cell>
          <cell r="ES1043">
            <v>1612.692</v>
          </cell>
          <cell r="ET1043" t="str">
            <v>OR</v>
          </cell>
          <cell r="EZ1043" t="str">
            <v>OR</v>
          </cell>
          <cell r="FA1043" t="str">
            <v>Exterior</v>
          </cell>
          <cell r="FB1043">
            <v>487091.07</v>
          </cell>
          <cell r="FC1043">
            <v>2049346.5750000002</v>
          </cell>
          <cell r="FI1043" t="str">
            <v>WA</v>
          </cell>
          <cell r="FJ1043" t="str">
            <v>Exterior</v>
          </cell>
          <cell r="FK1043" t="str">
            <v>EISAnqnx</v>
          </cell>
          <cell r="FL1043">
            <v>3568674.9600000004</v>
          </cell>
          <cell r="FS1043" t="str">
            <v>OR</v>
          </cell>
          <cell r="FT1043" t="str">
            <v>EISAnqnx</v>
          </cell>
          <cell r="FV1043">
            <v>2999768.1750000003</v>
          </cell>
          <cell r="GD1043" t="str">
            <v>ID</v>
          </cell>
          <cell r="GE1043">
            <v>13500034.424000001</v>
          </cell>
          <cell r="GF1043">
            <v>7196737.3640000001</v>
          </cell>
          <cell r="GI1043">
            <v>2</v>
          </cell>
          <cell r="GJ1043">
            <v>3</v>
          </cell>
          <cell r="GK1043" t="str">
            <v>ID</v>
          </cell>
          <cell r="GL1043">
            <v>3785.7640000000001</v>
          </cell>
          <cell r="GM1043" t="str">
            <v>1993-2006</v>
          </cell>
          <cell r="GN1043">
            <v>0</v>
          </cell>
          <cell r="GQ1043">
            <v>24529365.688680001</v>
          </cell>
          <cell r="GR1043">
            <v>4552596.9985480001</v>
          </cell>
          <cell r="GU1043" t="str">
            <v>Wood</v>
          </cell>
          <cell r="GX1043" t="str">
            <v>Baseboard/Wall/Radiant</v>
          </cell>
          <cell r="GY1043" t="str">
            <v>OR</v>
          </cell>
          <cell r="GZ1043">
            <v>1612.69177246094</v>
          </cell>
        </row>
        <row r="1044">
          <cell r="AD1044" t="str">
            <v>WA</v>
          </cell>
          <cell r="AH1044" t="str">
            <v>WA</v>
          </cell>
          <cell r="AI1044" t="str">
            <v>1980-1992</v>
          </cell>
          <cell r="AJ1044">
            <v>2079.9929999999999</v>
          </cell>
          <cell r="AK1044" t="b">
            <v>1</v>
          </cell>
          <cell r="AN1044" t="str">
            <v>WA</v>
          </cell>
          <cell r="AO1044" t="str">
            <v>Wood</v>
          </cell>
          <cell r="AP1044" t="str">
            <v>Pre 1980</v>
          </cell>
          <cell r="AQ1044" t="str">
            <v>Slab on Grade</v>
          </cell>
          <cell r="AR1044">
            <v>1659.0770462866101</v>
          </cell>
          <cell r="AU1044" t="str">
            <v>No</v>
          </cell>
          <cell r="AV1044" t="b">
            <v>0</v>
          </cell>
          <cell r="AX1044">
            <v>3172155.3124999986</v>
          </cell>
          <cell r="AY1044" t="b">
            <v>0</v>
          </cell>
          <cell r="AZ1044">
            <v>1451776.5307070306</v>
          </cell>
          <cell r="BA1044" t="str">
            <v/>
          </cell>
          <cell r="BB1044" t="str">
            <v/>
          </cell>
          <cell r="BC1044">
            <v>0.33472801157726034</v>
          </cell>
          <cell r="BU1044" t="str">
            <v>MT</v>
          </cell>
          <cell r="BV1044" t="str">
            <v>Post 2006</v>
          </cell>
          <cell r="BW1044" t="str">
            <v>Electric Storage - Inside Conditioned Space</v>
          </cell>
          <cell r="BY1044">
            <v>1144.6790000000001</v>
          </cell>
          <cell r="BZ1044" t="str">
            <v>le55</v>
          </cell>
          <cell r="CF1044" t="str">
            <v>Conditioned</v>
          </cell>
          <cell r="CG1044">
            <v>2079.9929999999999</v>
          </cell>
          <cell r="CH1044" t="str">
            <v>WA</v>
          </cell>
          <cell r="CI1044" t="str">
            <v>Top-Freezer w/o TTD Ice</v>
          </cell>
          <cell r="CJ1044">
            <v>41599.86</v>
          </cell>
          <cell r="CK1044" t="b">
            <v>0</v>
          </cell>
          <cell r="CZ1044">
            <v>1925.059</v>
          </cell>
          <cell r="DA1044" t="str">
            <v>OR</v>
          </cell>
          <cell r="DC1044" t="str">
            <v>Horizontal Axis</v>
          </cell>
          <cell r="DG1044" t="str">
            <v>Electric</v>
          </cell>
          <cell r="DH1044">
            <v>1144.6790000000001</v>
          </cell>
          <cell r="DI1044" t="str">
            <v>MT</v>
          </cell>
          <cell r="DL1044" t="str">
            <v>Electric</v>
          </cell>
          <cell r="DM1044" t="str">
            <v>Electric</v>
          </cell>
          <cell r="DN1044">
            <v>1612.692</v>
          </cell>
          <cell r="DO1044" t="str">
            <v>OR</v>
          </cell>
          <cell r="DS1044">
            <v>1464.694</v>
          </cell>
          <cell r="DT1044" t="str">
            <v>WA</v>
          </cell>
          <cell r="DU1044" t="str">
            <v>32to46</v>
          </cell>
          <cell r="DX1044" t="b">
            <v>0</v>
          </cell>
          <cell r="DY1044">
            <v>2079.9929999999999</v>
          </cell>
          <cell r="DZ1044" t="str">
            <v>WA</v>
          </cell>
          <cell r="EC1044" t="str">
            <v>Desktop</v>
          </cell>
          <cell r="ED1044">
            <v>4956.4930000000004</v>
          </cell>
          <cell r="EE1044" t="str">
            <v>WA</v>
          </cell>
          <cell r="EH1044" t="str">
            <v>gt20</v>
          </cell>
          <cell r="EI1044">
            <v>1925.059</v>
          </cell>
          <cell r="EJ1044" t="str">
            <v>OR</v>
          </cell>
          <cell r="ES1044">
            <v>1925.059</v>
          </cell>
          <cell r="ET1044" t="str">
            <v>OR</v>
          </cell>
          <cell r="EZ1044" t="str">
            <v>OR</v>
          </cell>
          <cell r="FA1044" t="str">
            <v>Garage</v>
          </cell>
          <cell r="FB1044">
            <v>427689.72000000003</v>
          </cell>
          <cell r="FC1044">
            <v>522731.88</v>
          </cell>
          <cell r="FI1044" t="str">
            <v>WA</v>
          </cell>
          <cell r="FJ1044" t="str">
            <v>Exterior</v>
          </cell>
          <cell r="FK1044" t="str">
            <v>EISAx</v>
          </cell>
          <cell r="FL1044">
            <v>892168.74000000011</v>
          </cell>
          <cell r="FS1044" t="str">
            <v>OR</v>
          </cell>
          <cell r="FT1044" t="str">
            <v>EISAq</v>
          </cell>
          <cell r="FV1044">
            <v>596389.554</v>
          </cell>
          <cell r="GD1044" t="str">
            <v>WA</v>
          </cell>
          <cell r="GE1044">
            <v>2820470.5079999999</v>
          </cell>
          <cell r="GF1044">
            <v>3095029.5839999998</v>
          </cell>
          <cell r="GI1044">
            <v>1</v>
          </cell>
          <cell r="GJ1044">
            <v>1</v>
          </cell>
          <cell r="GK1044" t="str">
            <v>WA</v>
          </cell>
          <cell r="GL1044">
            <v>2079.9929999999999</v>
          </cell>
          <cell r="GM1044" t="str">
            <v>1980-1992</v>
          </cell>
          <cell r="GN1044">
            <v>-1</v>
          </cell>
          <cell r="GQ1044">
            <v>11111224.846329</v>
          </cell>
          <cell r="GR1044">
            <v>193803.347775</v>
          </cell>
          <cell r="GU1044" t="str">
            <v>Natural Gas FAF</v>
          </cell>
          <cell r="GX1044" t="str">
            <v>None</v>
          </cell>
          <cell r="GY1044" t="str">
            <v>MT</v>
          </cell>
          <cell r="GZ1044">
            <v>1144.67944335938</v>
          </cell>
        </row>
        <row r="1045">
          <cell r="AD1045" t="str">
            <v>MT</v>
          </cell>
          <cell r="AH1045" t="str">
            <v>MT</v>
          </cell>
          <cell r="AI1045" t="str">
            <v>1980-1992</v>
          </cell>
          <cell r="AJ1045">
            <v>2130.886</v>
          </cell>
          <cell r="AK1045" t="b">
            <v>1</v>
          </cell>
          <cell r="AN1045" t="str">
            <v>WA</v>
          </cell>
          <cell r="AO1045" t="str">
            <v>Wood</v>
          </cell>
          <cell r="AP1045" t="str">
            <v>Pre 1980</v>
          </cell>
          <cell r="AQ1045" t="str">
            <v>Crawlspace</v>
          </cell>
          <cell r="AR1045">
            <v>3297.4156294946401</v>
          </cell>
          <cell r="AU1045" t="str">
            <v>No</v>
          </cell>
          <cell r="AV1045" t="b">
            <v>0</v>
          </cell>
          <cell r="AX1045">
            <v>6304658.6835937519</v>
          </cell>
          <cell r="AY1045" t="b">
            <v>0</v>
          </cell>
          <cell r="AZ1045">
            <v>2885405.8547802255</v>
          </cell>
          <cell r="BA1045" t="str">
            <v/>
          </cell>
          <cell r="BB1045" t="str">
            <v/>
          </cell>
          <cell r="BC1045">
            <v>0.66527192300980553</v>
          </cell>
          <cell r="BU1045" t="str">
            <v>WA</v>
          </cell>
          <cell r="BV1045" t="str">
            <v>1993-2006</v>
          </cell>
          <cell r="BW1045" t="str">
            <v>Gas Storage Outside Conditioned Space</v>
          </cell>
          <cell r="BY1045">
            <v>2079.9929999999999</v>
          </cell>
          <cell r="BZ1045" t="str">
            <v>le55</v>
          </cell>
          <cell r="CF1045" t="str">
            <v>Unconditioned</v>
          </cell>
          <cell r="CG1045">
            <v>2079.9929999999999</v>
          </cell>
          <cell r="CH1045" t="str">
            <v>WA</v>
          </cell>
          <cell r="CI1045" t="str">
            <v>Top-Freezer w/o TTD Ice</v>
          </cell>
          <cell r="CJ1045">
            <v>20799.93</v>
          </cell>
          <cell r="CK1045" t="b">
            <v>0</v>
          </cell>
          <cell r="CZ1045">
            <v>12271.31</v>
          </cell>
          <cell r="DA1045" t="str">
            <v>WA</v>
          </cell>
          <cell r="DC1045" t="str">
            <v>Vertical Axis</v>
          </cell>
          <cell r="DG1045" t="str">
            <v>Electric</v>
          </cell>
          <cell r="DH1045">
            <v>3785.7640000000001</v>
          </cell>
          <cell r="DI1045" t="str">
            <v>ID</v>
          </cell>
          <cell r="DL1045" t="str">
            <v>Electric</v>
          </cell>
          <cell r="DM1045" t="str">
            <v>Electric</v>
          </cell>
          <cell r="DN1045">
            <v>2130.886</v>
          </cell>
          <cell r="DO1045" t="str">
            <v>MT</v>
          </cell>
          <cell r="DS1045">
            <v>1464.694</v>
          </cell>
          <cell r="DT1045" t="str">
            <v>WA</v>
          </cell>
          <cell r="DU1045" t="str">
            <v>32to46</v>
          </cell>
          <cell r="DX1045" t="b">
            <v>0</v>
          </cell>
          <cell r="DY1045">
            <v>2079.9929999999999</v>
          </cell>
          <cell r="DZ1045" t="str">
            <v>WA</v>
          </cell>
          <cell r="EC1045" t="str">
            <v>Desktop</v>
          </cell>
          <cell r="ED1045">
            <v>4956.4930000000004</v>
          </cell>
          <cell r="EE1045" t="str">
            <v>WA</v>
          </cell>
          <cell r="EH1045" t="str">
            <v>le20</v>
          </cell>
          <cell r="EI1045">
            <v>1925.059</v>
          </cell>
          <cell r="EJ1045" t="str">
            <v>OR</v>
          </cell>
          <cell r="ES1045">
            <v>3785.7640000000001</v>
          </cell>
          <cell r="ET1045" t="str">
            <v>ID</v>
          </cell>
          <cell r="EZ1045" t="str">
            <v>OR</v>
          </cell>
          <cell r="FA1045" t="str">
            <v>Kitchen</v>
          </cell>
          <cell r="FB1045">
            <v>403929.18</v>
          </cell>
          <cell r="FC1045">
            <v>137811.13200000001</v>
          </cell>
          <cell r="FI1045" t="str">
            <v>WA</v>
          </cell>
          <cell r="FJ1045" t="str">
            <v>Kitchen</v>
          </cell>
          <cell r="FK1045" t="str">
            <v>EISAq</v>
          </cell>
          <cell r="FL1045">
            <v>1724859.5640000002</v>
          </cell>
          <cell r="FS1045" t="str">
            <v>OR</v>
          </cell>
          <cell r="FT1045" t="str">
            <v>EISAx</v>
          </cell>
          <cell r="FV1045">
            <v>689055.66</v>
          </cell>
          <cell r="GD1045" t="str">
            <v>MT</v>
          </cell>
          <cell r="GE1045">
            <v>562553.90399999998</v>
          </cell>
          <cell r="GF1045">
            <v>2301356.88</v>
          </cell>
          <cell r="GI1045">
            <v>2</v>
          </cell>
          <cell r="GJ1045">
            <v>1</v>
          </cell>
          <cell r="GK1045" t="str">
            <v>MT</v>
          </cell>
          <cell r="GL1045">
            <v>2130.886</v>
          </cell>
          <cell r="GM1045" t="str">
            <v>1980-1992</v>
          </cell>
          <cell r="GN1045">
            <v>-1</v>
          </cell>
          <cell r="GQ1045">
            <v>16396681.927991999</v>
          </cell>
          <cell r="GR1045">
            <v>1258053.7855399998</v>
          </cell>
          <cell r="GU1045" t="str">
            <v>Natural Gas FAF</v>
          </cell>
          <cell r="GX1045" t="str">
            <v>None</v>
          </cell>
          <cell r="GY1045" t="str">
            <v>ID</v>
          </cell>
          <cell r="GZ1045">
            <v>3785.76440429688</v>
          </cell>
        </row>
        <row r="1046">
          <cell r="AD1046" t="str">
            <v>OR</v>
          </cell>
          <cell r="AH1046" t="str">
            <v>OR</v>
          </cell>
          <cell r="AI1046" t="str">
            <v>Pre 1980</v>
          </cell>
          <cell r="AJ1046">
            <v>1612.692</v>
          </cell>
          <cell r="AK1046" t="b">
            <v>1</v>
          </cell>
          <cell r="AN1046" t="str">
            <v>WA</v>
          </cell>
          <cell r="AO1046" t="str">
            <v>Wood</v>
          </cell>
          <cell r="AP1046" t="str">
            <v>1980-1992</v>
          </cell>
          <cell r="AQ1046" t="str">
            <v>Crawlspace</v>
          </cell>
          <cell r="AR1046">
            <v>2003.71557617188</v>
          </cell>
          <cell r="AU1046" t="str">
            <v>No</v>
          </cell>
          <cell r="AV1046" t="b">
            <v>0</v>
          </cell>
          <cell r="AX1046">
            <v>8978649.4968261942</v>
          </cell>
          <cell r="AY1046" t="b">
            <v>0</v>
          </cell>
          <cell r="AZ1046">
            <v>2447572.6394587466</v>
          </cell>
          <cell r="BA1046" t="str">
            <v/>
          </cell>
          <cell r="BB1046" t="str">
            <v/>
          </cell>
          <cell r="BC1046">
            <v>0.99999978847894622</v>
          </cell>
          <cell r="BU1046" t="str">
            <v>WA</v>
          </cell>
          <cell r="BV1046" t="str">
            <v>Pre 1980</v>
          </cell>
          <cell r="BW1046" t="str">
            <v>Gas Storage Outside Conditioned Space</v>
          </cell>
          <cell r="BY1046">
            <v>4360.1880000000001</v>
          </cell>
          <cell r="BZ1046" t="str">
            <v>le55</v>
          </cell>
          <cell r="CF1046" t="str">
            <v>Conditioned</v>
          </cell>
          <cell r="CG1046">
            <v>1612.692</v>
          </cell>
          <cell r="CH1046" t="str">
            <v>OR</v>
          </cell>
          <cell r="CI1046" t="str">
            <v>Top-Freezer w/o TTD Ice</v>
          </cell>
          <cell r="CJ1046">
            <v>32253.84</v>
          </cell>
          <cell r="CK1046" t="b">
            <v>0</v>
          </cell>
          <cell r="CZ1046">
            <v>2130.886</v>
          </cell>
          <cell r="DA1046" t="str">
            <v>MT</v>
          </cell>
          <cell r="DC1046" t="str">
            <v>Vertical Axis</v>
          </cell>
          <cell r="DG1046" t="str">
            <v>Electric</v>
          </cell>
          <cell r="DH1046">
            <v>2079.9929999999999</v>
          </cell>
          <cell r="DI1046" t="str">
            <v>WA</v>
          </cell>
          <cell r="DL1046" t="str">
            <v>Electric</v>
          </cell>
          <cell r="DM1046" t="str">
            <v>Electric</v>
          </cell>
          <cell r="DN1046">
            <v>3785.7640000000001</v>
          </cell>
          <cell r="DO1046" t="str">
            <v>ID</v>
          </cell>
          <cell r="DS1046">
            <v>1464.694</v>
          </cell>
          <cell r="DT1046" t="str">
            <v>WA</v>
          </cell>
          <cell r="DU1046" t="str">
            <v>lt32</v>
          </cell>
          <cell r="DX1046" t="b">
            <v>0</v>
          </cell>
          <cell r="DY1046">
            <v>2079.9929999999999</v>
          </cell>
          <cell r="DZ1046" t="str">
            <v>WA</v>
          </cell>
          <cell r="EC1046" t="str">
            <v>Laptop</v>
          </cell>
          <cell r="ED1046">
            <v>4956.4930000000004</v>
          </cell>
          <cell r="EE1046" t="str">
            <v>WA</v>
          </cell>
          <cell r="EH1046" t="str">
            <v>le20</v>
          </cell>
          <cell r="EI1046">
            <v>1925.059</v>
          </cell>
          <cell r="EJ1046" t="str">
            <v>OR</v>
          </cell>
          <cell r="ES1046">
            <v>3785.7640000000001</v>
          </cell>
          <cell r="ET1046" t="str">
            <v>ID</v>
          </cell>
          <cell r="EZ1046" t="str">
            <v>OR</v>
          </cell>
          <cell r="FA1046" t="str">
            <v>Living Room/Family Room</v>
          </cell>
          <cell r="FB1046">
            <v>277998.31800000003</v>
          </cell>
          <cell r="FC1046">
            <v>552432.55500000005</v>
          </cell>
          <cell r="FI1046" t="str">
            <v>WA</v>
          </cell>
          <cell r="FJ1046" t="str">
            <v>Kitchen</v>
          </cell>
          <cell r="FK1046" t="str">
            <v>EISAx</v>
          </cell>
          <cell r="FL1046">
            <v>644344.09000000008</v>
          </cell>
          <cell r="FS1046" t="str">
            <v>WA</v>
          </cell>
          <cell r="FT1046" t="str">
            <v>EISAnqnx</v>
          </cell>
          <cell r="FV1046">
            <v>1311295.32</v>
          </cell>
          <cell r="GD1046" t="str">
            <v>OR</v>
          </cell>
          <cell r="GE1046">
            <v>3505992.4079999998</v>
          </cell>
          <cell r="GF1046">
            <v>2106175.7519999999</v>
          </cell>
          <cell r="GI1046">
            <v>1</v>
          </cell>
          <cell r="GJ1046">
            <v>1</v>
          </cell>
          <cell r="GK1046" t="str">
            <v>OR</v>
          </cell>
          <cell r="GL1046">
            <v>1612.692</v>
          </cell>
          <cell r="GM1046" t="str">
            <v>Pre 1980</v>
          </cell>
          <cell r="GN1046">
            <v>-1</v>
          </cell>
          <cell r="GQ1046">
            <v>8121234.6908999998</v>
          </cell>
          <cell r="GR1046">
            <v>167534.50842</v>
          </cell>
          <cell r="GU1046" t="str">
            <v>Electric FAF</v>
          </cell>
          <cell r="GX1046" t="str">
            <v>Baseboard/Wall/Radiant</v>
          </cell>
          <cell r="GY1046" t="str">
            <v>MT</v>
          </cell>
          <cell r="GZ1046">
            <v>1144.67944335938</v>
          </cell>
        </row>
        <row r="1047">
          <cell r="AD1047" t="str">
            <v>OR</v>
          </cell>
          <cell r="AH1047" t="str">
            <v>OR</v>
          </cell>
          <cell r="AI1047" t="str">
            <v>Pre 1980</v>
          </cell>
          <cell r="AJ1047">
            <v>1612.692</v>
          </cell>
          <cell r="AK1047" t="b">
            <v>1</v>
          </cell>
          <cell r="AN1047" t="str">
            <v>WA</v>
          </cell>
          <cell r="AO1047" t="str">
            <v>Wood</v>
          </cell>
          <cell r="AP1047" t="str">
            <v>1980-1992</v>
          </cell>
          <cell r="AQ1047" t="str">
            <v>Crawlspace</v>
          </cell>
          <cell r="AR1047">
            <v>2003.71557617188</v>
          </cell>
          <cell r="AU1047" t="str">
            <v>No</v>
          </cell>
          <cell r="AV1047" t="b">
            <v>0</v>
          </cell>
          <cell r="AX1047">
            <v>8978649.4968261942</v>
          </cell>
          <cell r="AY1047" t="b">
            <v>0</v>
          </cell>
          <cell r="AZ1047">
            <v>2447572.6394587466</v>
          </cell>
          <cell r="BA1047" t="str">
            <v/>
          </cell>
          <cell r="BB1047" t="str">
            <v/>
          </cell>
          <cell r="BC1047">
            <v>0.99999978847894622</v>
          </cell>
          <cell r="BU1047" t="str">
            <v>ID</v>
          </cell>
          <cell r="BV1047" t="str">
            <v>1993-2006</v>
          </cell>
          <cell r="BW1047" t="str">
            <v>Gas Storage Inside Conditioned Space</v>
          </cell>
          <cell r="BY1047">
            <v>1192.4649999999999</v>
          </cell>
          <cell r="BZ1047" t="str">
            <v>le55</v>
          </cell>
          <cell r="CF1047" t="str">
            <v>Unconditioned</v>
          </cell>
          <cell r="CG1047">
            <v>1612.692</v>
          </cell>
          <cell r="CH1047" t="str">
            <v>OR</v>
          </cell>
          <cell r="CI1047" t="str">
            <v>Top-Freezer w/o TTD Ice</v>
          </cell>
          <cell r="CJ1047">
            <v>16126.92</v>
          </cell>
          <cell r="CK1047" t="b">
            <v>0</v>
          </cell>
          <cell r="CZ1047">
            <v>1192.4649999999999</v>
          </cell>
          <cell r="DA1047" t="str">
            <v>ID</v>
          </cell>
          <cell r="DC1047" t="str">
            <v>Vertical Axis</v>
          </cell>
          <cell r="DG1047" t="str">
            <v>Electric</v>
          </cell>
          <cell r="DH1047">
            <v>1925.059</v>
          </cell>
          <cell r="DI1047" t="str">
            <v>OR</v>
          </cell>
          <cell r="DL1047" t="str">
            <v>Electric</v>
          </cell>
          <cell r="DM1047" t="str">
            <v>Electric</v>
          </cell>
          <cell r="DN1047">
            <v>3785.7640000000001</v>
          </cell>
          <cell r="DO1047" t="str">
            <v>ID</v>
          </cell>
          <cell r="DS1047">
            <v>1188.027</v>
          </cell>
          <cell r="DT1047" t="str">
            <v>OR</v>
          </cell>
          <cell r="DU1047" t="str">
            <v>32to46</v>
          </cell>
          <cell r="DX1047" t="b">
            <v>0</v>
          </cell>
          <cell r="DY1047">
            <v>1612.692</v>
          </cell>
          <cell r="DZ1047" t="str">
            <v>OR</v>
          </cell>
          <cell r="EC1047" t="str">
            <v>Desktop</v>
          </cell>
          <cell r="ED1047">
            <v>4956.4930000000004</v>
          </cell>
          <cell r="EE1047" t="str">
            <v>WA</v>
          </cell>
          <cell r="EH1047" t="str">
            <v>gt20</v>
          </cell>
          <cell r="EI1047">
            <v>1612.692</v>
          </cell>
          <cell r="EJ1047" t="str">
            <v>OR</v>
          </cell>
          <cell r="ES1047">
            <v>2079.9929999999999</v>
          </cell>
          <cell r="ET1047" t="str">
            <v>WA</v>
          </cell>
          <cell r="EZ1047" t="str">
            <v>OR</v>
          </cell>
          <cell r="FA1047" t="str">
            <v>Other</v>
          </cell>
          <cell r="FB1047">
            <v>160383.64500000002</v>
          </cell>
          <cell r="FC1047">
            <v>235229.34600000002</v>
          </cell>
          <cell r="FI1047" t="str">
            <v>WA</v>
          </cell>
          <cell r="FJ1047" t="str">
            <v>Living Room/Family Room</v>
          </cell>
          <cell r="FK1047" t="str">
            <v>EISAnqnx</v>
          </cell>
          <cell r="FL1047">
            <v>892168.74000000011</v>
          </cell>
          <cell r="FS1047" t="str">
            <v>WA</v>
          </cell>
          <cell r="FT1047" t="str">
            <v>EISAq</v>
          </cell>
          <cell r="FV1047">
            <v>907233.39</v>
          </cell>
          <cell r="GD1047" t="str">
            <v>OR</v>
          </cell>
          <cell r="GE1047">
            <v>1319182.0560000001</v>
          </cell>
          <cell r="GF1047">
            <v>4412325.3119999999</v>
          </cell>
          <cell r="GI1047">
            <v>1</v>
          </cell>
          <cell r="GJ1047">
            <v>2</v>
          </cell>
          <cell r="GK1047" t="str">
            <v>OR</v>
          </cell>
          <cell r="GL1047">
            <v>1612.692</v>
          </cell>
          <cell r="GM1047" t="str">
            <v>Pre 1980</v>
          </cell>
          <cell r="GN1047">
            <v>0</v>
          </cell>
          <cell r="GQ1047">
            <v>7588235.1468240004</v>
          </cell>
          <cell r="GR1047">
            <v>53101.915830000005</v>
          </cell>
          <cell r="GU1047" t="str">
            <v>Natural Gas FAF</v>
          </cell>
          <cell r="GX1047" t="str">
            <v>None</v>
          </cell>
          <cell r="GY1047" t="str">
            <v>ID</v>
          </cell>
          <cell r="GZ1047">
            <v>3785.76440429688</v>
          </cell>
        </row>
        <row r="1048">
          <cell r="AD1048" t="str">
            <v>MT</v>
          </cell>
          <cell r="AH1048" t="str">
            <v>MT</v>
          </cell>
          <cell r="AI1048" t="str">
            <v>1980-1992</v>
          </cell>
          <cell r="AJ1048">
            <v>1144.6790000000001</v>
          </cell>
          <cell r="AK1048" t="b">
            <v>1</v>
          </cell>
          <cell r="AN1048" t="str">
            <v>WA</v>
          </cell>
          <cell r="AO1048" t="str">
            <v>Wood</v>
          </cell>
          <cell r="AP1048" t="str">
            <v>1980-1992</v>
          </cell>
          <cell r="AQ1048" t="str">
            <v>Crawlspace</v>
          </cell>
          <cell r="AR1048">
            <v>2003.71557617188</v>
          </cell>
          <cell r="AU1048" t="str">
            <v>No</v>
          </cell>
          <cell r="AV1048" t="b">
            <v>0</v>
          </cell>
          <cell r="AX1048">
            <v>8978649.4968261942</v>
          </cell>
          <cell r="AY1048" t="b">
            <v>0</v>
          </cell>
          <cell r="AZ1048">
            <v>2447572.6394587466</v>
          </cell>
          <cell r="BA1048" t="str">
            <v/>
          </cell>
          <cell r="BB1048" t="str">
            <v/>
          </cell>
          <cell r="BC1048">
            <v>0.99999978847894622</v>
          </cell>
          <cell r="BU1048" t="str">
            <v>OR</v>
          </cell>
          <cell r="BV1048" t="str">
            <v>Pre 1980</v>
          </cell>
          <cell r="BW1048" t="str">
            <v>Gas Storage Inside Conditioned Space</v>
          </cell>
          <cell r="BY1048">
            <v>1925.059</v>
          </cell>
          <cell r="BZ1048" t="str">
            <v>le55</v>
          </cell>
          <cell r="CF1048" t="str">
            <v>Unconditioned</v>
          </cell>
          <cell r="CG1048">
            <v>1612.692</v>
          </cell>
          <cell r="CH1048" t="str">
            <v>OR</v>
          </cell>
          <cell r="CI1048" t="str">
            <v>Top-Freezer w/o TTD Ice</v>
          </cell>
          <cell r="CJ1048">
            <v>22577.688000000002</v>
          </cell>
          <cell r="CK1048" t="b">
            <v>0</v>
          </cell>
          <cell r="CZ1048">
            <v>8264.9449999999997</v>
          </cell>
          <cell r="DA1048" t="str">
            <v>OR</v>
          </cell>
          <cell r="DC1048" t="str">
            <v>Vertical Axis</v>
          </cell>
          <cell r="DG1048" t="str">
            <v>Electric</v>
          </cell>
          <cell r="DH1048">
            <v>12271.31</v>
          </cell>
          <cell r="DI1048" t="str">
            <v>WA</v>
          </cell>
          <cell r="DL1048" t="str">
            <v>Gas</v>
          </cell>
          <cell r="DM1048" t="str">
            <v>Electric</v>
          </cell>
          <cell r="DN1048">
            <v>1612.692</v>
          </cell>
          <cell r="DO1048" t="str">
            <v>OR</v>
          </cell>
          <cell r="DS1048">
            <v>2003.7159999999999</v>
          </cell>
          <cell r="DT1048" t="str">
            <v>WA</v>
          </cell>
          <cell r="DU1048" t="str">
            <v>lt32</v>
          </cell>
          <cell r="DX1048" t="b">
            <v>0</v>
          </cell>
          <cell r="DY1048">
            <v>1612.692</v>
          </cell>
          <cell r="DZ1048" t="str">
            <v>OR</v>
          </cell>
          <cell r="EC1048" t="str">
            <v>Laptop</v>
          </cell>
          <cell r="ED1048">
            <v>1524.7619999999999</v>
          </cell>
          <cell r="EE1048" t="str">
            <v>WA</v>
          </cell>
          <cell r="EH1048" t="str">
            <v>gt20</v>
          </cell>
          <cell r="EI1048">
            <v>2130.886</v>
          </cell>
          <cell r="EJ1048" t="str">
            <v>MT</v>
          </cell>
          <cell r="ES1048">
            <v>3785.7640000000001</v>
          </cell>
          <cell r="ET1048" t="str">
            <v>ID</v>
          </cell>
          <cell r="EZ1048" t="str">
            <v>WA</v>
          </cell>
          <cell r="FA1048" t="str">
            <v>Bathroom</v>
          </cell>
          <cell r="FB1048">
            <v>57123.065999999999</v>
          </cell>
          <cell r="FC1048">
            <v>70305.312000000005</v>
          </cell>
          <cell r="FI1048" t="str">
            <v>WA</v>
          </cell>
          <cell r="FJ1048" t="str">
            <v>Living Room/Family Room</v>
          </cell>
          <cell r="FK1048" t="str">
            <v>EISAq</v>
          </cell>
          <cell r="FL1048">
            <v>530344.75100000005</v>
          </cell>
          <cell r="FS1048" t="str">
            <v>WA</v>
          </cell>
          <cell r="FT1048" t="str">
            <v>EISAx</v>
          </cell>
          <cell r="FV1048">
            <v>922481.01</v>
          </cell>
          <cell r="GD1048" t="str">
            <v>MT</v>
          </cell>
          <cell r="GE1048">
            <v>2741506.2050000001</v>
          </cell>
          <cell r="GF1048">
            <v>1592248.4890000001</v>
          </cell>
          <cell r="GI1048">
            <v>3</v>
          </cell>
          <cell r="GJ1048">
            <v>2</v>
          </cell>
          <cell r="GK1048" t="str">
            <v>MT</v>
          </cell>
          <cell r="GL1048">
            <v>1144.6790000000001</v>
          </cell>
          <cell r="GM1048" t="str">
            <v>1980-1992</v>
          </cell>
          <cell r="GN1048">
            <v>-1</v>
          </cell>
          <cell r="GQ1048">
            <v>9416870.0613130014</v>
          </cell>
          <cell r="GR1048">
            <v>572173.52154500003</v>
          </cell>
          <cell r="GU1048" t="str">
            <v>Natural Gas FAF</v>
          </cell>
          <cell r="GX1048" t="str">
            <v>Natural Gas Other</v>
          </cell>
          <cell r="GY1048" t="str">
            <v>MT</v>
          </cell>
          <cell r="GZ1048">
            <v>1144.67944335938</v>
          </cell>
        </row>
        <row r="1049">
          <cell r="AD1049" t="str">
            <v>WA</v>
          </cell>
          <cell r="AH1049" t="str">
            <v>WA</v>
          </cell>
          <cell r="AI1049" t="str">
            <v>Pre 1980</v>
          </cell>
          <cell r="AJ1049">
            <v>2079.9929999999999</v>
          </cell>
          <cell r="AK1049" t="b">
            <v>1</v>
          </cell>
          <cell r="AN1049" t="str">
            <v>WA</v>
          </cell>
          <cell r="AO1049" t="str">
            <v>Electric FAF</v>
          </cell>
          <cell r="AP1049" t="str">
            <v>1980-1992</v>
          </cell>
          <cell r="AQ1049" t="str">
            <v>Crawlspace</v>
          </cell>
          <cell r="AR1049">
            <v>2003.71557617188</v>
          </cell>
          <cell r="AU1049" t="str">
            <v>No</v>
          </cell>
          <cell r="AV1049" t="b">
            <v>1</v>
          </cell>
          <cell r="AX1049">
            <v>8978649.4968261942</v>
          </cell>
          <cell r="AY1049" t="b">
            <v>0</v>
          </cell>
          <cell r="AZ1049">
            <v>2447572.6394587466</v>
          </cell>
          <cell r="BA1049">
            <v>1</v>
          </cell>
          <cell r="BB1049">
            <v>2003.71557617188</v>
          </cell>
          <cell r="BC1049">
            <v>0.99999978847894622</v>
          </cell>
          <cell r="BU1049" t="str">
            <v>OR</v>
          </cell>
          <cell r="BV1049" t="str">
            <v>Pre 1980</v>
          </cell>
          <cell r="BW1049" t="str">
            <v>Electric Storage - Inside Conditioned Space</v>
          </cell>
          <cell r="BY1049">
            <v>1925.059</v>
          </cell>
          <cell r="BZ1049" t="str">
            <v>le55</v>
          </cell>
          <cell r="CF1049" t="str">
            <v>Unconditioned</v>
          </cell>
          <cell r="CG1049">
            <v>1612.692</v>
          </cell>
          <cell r="CH1049" t="str">
            <v>OR</v>
          </cell>
          <cell r="CI1049" t="str">
            <v>Top-Freezer w/o TTD Ice</v>
          </cell>
          <cell r="CJ1049">
            <v>32253.84</v>
          </cell>
          <cell r="CK1049" t="b">
            <v>0</v>
          </cell>
          <cell r="CZ1049">
            <v>2130.886</v>
          </cell>
          <cell r="DA1049" t="str">
            <v>MT</v>
          </cell>
          <cell r="DC1049" t="str">
            <v>Vertical Axis</v>
          </cell>
          <cell r="DG1049" t="str">
            <v>Electric</v>
          </cell>
          <cell r="DH1049">
            <v>2130.886</v>
          </cell>
          <cell r="DI1049" t="str">
            <v>MT</v>
          </cell>
          <cell r="DL1049" t="str">
            <v>Electric</v>
          </cell>
          <cell r="DM1049" t="str">
            <v>Electric</v>
          </cell>
          <cell r="DN1049">
            <v>1144.6790000000001</v>
          </cell>
          <cell r="DO1049" t="str">
            <v>MT</v>
          </cell>
          <cell r="DS1049">
            <v>2003.7159999999999</v>
          </cell>
          <cell r="DT1049" t="str">
            <v>WA</v>
          </cell>
          <cell r="DU1049" t="str">
            <v>lt32</v>
          </cell>
          <cell r="DX1049" t="b">
            <v>0</v>
          </cell>
          <cell r="DY1049">
            <v>1612.692</v>
          </cell>
          <cell r="DZ1049" t="str">
            <v>OR</v>
          </cell>
          <cell r="EC1049" t="str">
            <v>Other</v>
          </cell>
          <cell r="ED1049">
            <v>1524.7619999999999</v>
          </cell>
          <cell r="EE1049" t="str">
            <v>WA</v>
          </cell>
          <cell r="EH1049" t="str">
            <v>gt20</v>
          </cell>
          <cell r="EI1049">
            <v>3785.7640000000001</v>
          </cell>
          <cell r="EJ1049" t="str">
            <v>ID</v>
          </cell>
          <cell r="ES1049">
            <v>2130.886</v>
          </cell>
          <cell r="ET1049" t="str">
            <v>MT</v>
          </cell>
          <cell r="EZ1049" t="str">
            <v>WA</v>
          </cell>
          <cell r="FA1049" t="str">
            <v>Bedrooms</v>
          </cell>
          <cell r="FB1049">
            <v>145004.70600000001</v>
          </cell>
          <cell r="FC1049">
            <v>836340.27399999998</v>
          </cell>
          <cell r="FI1049" t="str">
            <v>WA</v>
          </cell>
          <cell r="FJ1049" t="str">
            <v>Living Room/Family Room</v>
          </cell>
          <cell r="FK1049" t="str">
            <v>EISAx</v>
          </cell>
          <cell r="FL1049">
            <v>1486947.9000000001</v>
          </cell>
          <cell r="FS1049" t="str">
            <v>WA</v>
          </cell>
          <cell r="FT1049" t="str">
            <v>EISAnqnx</v>
          </cell>
          <cell r="FV1049">
            <v>2965499.6799999997</v>
          </cell>
          <cell r="GD1049" t="str">
            <v>WA</v>
          </cell>
          <cell r="GE1049">
            <v>2069593.0349999999</v>
          </cell>
          <cell r="GF1049">
            <v>1882393.665</v>
          </cell>
          <cell r="GI1049">
            <v>1</v>
          </cell>
          <cell r="GJ1049">
            <v>1</v>
          </cell>
          <cell r="GK1049" t="str">
            <v>WA</v>
          </cell>
          <cell r="GL1049">
            <v>2079.9929999999999</v>
          </cell>
          <cell r="GM1049" t="str">
            <v>Pre 1980</v>
          </cell>
          <cell r="GN1049">
            <v>-1</v>
          </cell>
          <cell r="GQ1049">
            <v>10474480.749225</v>
          </cell>
          <cell r="GR1049">
            <v>216080.072805</v>
          </cell>
          <cell r="GU1049" t="str">
            <v>Heat Pump (Central System)</v>
          </cell>
          <cell r="GX1049" t="str">
            <v>Wood</v>
          </cell>
          <cell r="GY1049" t="str">
            <v>OR</v>
          </cell>
          <cell r="GZ1049">
            <v>8264.9453125</v>
          </cell>
        </row>
        <row r="1050">
          <cell r="AD1050" t="str">
            <v>WA</v>
          </cell>
          <cell r="AH1050" t="str">
            <v>WA</v>
          </cell>
          <cell r="AI1050" t="str">
            <v>Pre 1980</v>
          </cell>
          <cell r="AJ1050">
            <v>2079.9929999999999</v>
          </cell>
          <cell r="AK1050" t="b">
            <v>1</v>
          </cell>
          <cell r="AN1050" t="str">
            <v>WA</v>
          </cell>
          <cell r="AO1050" t="str">
            <v>Baseboard/Wall/Radiant</v>
          </cell>
          <cell r="AP1050" t="str">
            <v>1980-1992</v>
          </cell>
          <cell r="AQ1050" t="str">
            <v>Crawlspace</v>
          </cell>
          <cell r="AR1050">
            <v>2003.71557617188</v>
          </cell>
          <cell r="AU1050" t="str">
            <v>No</v>
          </cell>
          <cell r="AV1050" t="b">
            <v>0</v>
          </cell>
          <cell r="AX1050">
            <v>8978649.4968261942</v>
          </cell>
          <cell r="AY1050" t="b">
            <v>0</v>
          </cell>
          <cell r="AZ1050">
            <v>2447572.6394587466</v>
          </cell>
          <cell r="BA1050" t="str">
            <v/>
          </cell>
          <cell r="BB1050" t="str">
            <v/>
          </cell>
          <cell r="BC1050">
            <v>0.99999978847894622</v>
          </cell>
          <cell r="BU1050" t="str">
            <v>OR</v>
          </cell>
          <cell r="BV1050" t="str">
            <v>1993-2006</v>
          </cell>
          <cell r="BW1050" t="str">
            <v>Electric Storage - Inside Conditioned Space</v>
          </cell>
          <cell r="BY1050">
            <v>1612.692</v>
          </cell>
          <cell r="BZ1050" t="str">
            <v>le55</v>
          </cell>
          <cell r="CF1050" t="str">
            <v>Conditioned</v>
          </cell>
          <cell r="CG1050">
            <v>1925.059</v>
          </cell>
          <cell r="CH1050" t="str">
            <v>OR</v>
          </cell>
          <cell r="CI1050" t="str">
            <v>Top-Freezer w/o TTD Ice</v>
          </cell>
          <cell r="CJ1050">
            <v>38501.18</v>
          </cell>
          <cell r="CK1050" t="b">
            <v>0</v>
          </cell>
          <cell r="CZ1050">
            <v>1904.288</v>
          </cell>
          <cell r="DA1050" t="str">
            <v>WA</v>
          </cell>
          <cell r="DC1050" t="str">
            <v>Horizontal Axis</v>
          </cell>
          <cell r="DG1050" t="str">
            <v>Electric</v>
          </cell>
          <cell r="DH1050">
            <v>1192.4649999999999</v>
          </cell>
          <cell r="DI1050" t="str">
            <v>ID</v>
          </cell>
          <cell r="DL1050" t="str">
            <v>Electric</v>
          </cell>
          <cell r="DM1050" t="str">
            <v>Electric</v>
          </cell>
          <cell r="DN1050">
            <v>1192.4649999999999</v>
          </cell>
          <cell r="DO1050" t="str">
            <v>ID</v>
          </cell>
          <cell r="DS1050">
            <v>2003.7159999999999</v>
          </cell>
          <cell r="DT1050" t="str">
            <v>WA</v>
          </cell>
          <cell r="DU1050" t="str">
            <v>lt32</v>
          </cell>
          <cell r="DX1050" t="b">
            <v>1</v>
          </cell>
          <cell r="DY1050">
            <v>1612.692</v>
          </cell>
          <cell r="DZ1050" t="str">
            <v>OR</v>
          </cell>
          <cell r="EC1050" t="str">
            <v>Laptop</v>
          </cell>
          <cell r="ED1050">
            <v>1524.7619999999999</v>
          </cell>
          <cell r="EE1050" t="str">
            <v>WA</v>
          </cell>
          <cell r="EH1050" t="str">
            <v>gt20</v>
          </cell>
          <cell r="EI1050">
            <v>3785.7640000000001</v>
          </cell>
          <cell r="EJ1050" t="str">
            <v>ID</v>
          </cell>
          <cell r="ES1050">
            <v>12271.31</v>
          </cell>
          <cell r="ET1050" t="str">
            <v>WA</v>
          </cell>
          <cell r="EZ1050" t="str">
            <v>WA</v>
          </cell>
          <cell r="FA1050" t="str">
            <v>Exterior</v>
          </cell>
          <cell r="FB1050">
            <v>41011.432000000001</v>
          </cell>
          <cell r="FC1050">
            <v>1852837.91</v>
          </cell>
          <cell r="FI1050" t="str">
            <v>WA</v>
          </cell>
          <cell r="FJ1050" t="str">
            <v>Other</v>
          </cell>
          <cell r="FK1050" t="str">
            <v>EISAnqnx</v>
          </cell>
          <cell r="FL1050">
            <v>297389.58</v>
          </cell>
          <cell r="FS1050" t="str">
            <v>WA</v>
          </cell>
          <cell r="FT1050" t="str">
            <v>EISAq</v>
          </cell>
          <cell r="FV1050">
            <v>2556741.6159999999</v>
          </cell>
          <cell r="GD1050" t="str">
            <v>WA</v>
          </cell>
          <cell r="GE1050">
            <v>5582701.2120000003</v>
          </cell>
          <cell r="GF1050">
            <v>3186549.2760000001</v>
          </cell>
          <cell r="GI1050">
            <v>1</v>
          </cell>
          <cell r="GJ1050">
            <v>1</v>
          </cell>
          <cell r="GK1050" t="str">
            <v>WA</v>
          </cell>
          <cell r="GL1050">
            <v>2079.9929999999999</v>
          </cell>
          <cell r="GM1050" t="str">
            <v>Pre 1980</v>
          </cell>
          <cell r="GN1050">
            <v>0</v>
          </cell>
          <cell r="GQ1050">
            <v>9703547.9837190006</v>
          </cell>
          <cell r="GR1050">
            <v>1246035.4065975</v>
          </cell>
          <cell r="GU1050" t="str">
            <v>Wood</v>
          </cell>
          <cell r="GX1050" t="str">
            <v>Baseboard/Wall/Radiant</v>
          </cell>
          <cell r="GY1050" t="str">
            <v>ID</v>
          </cell>
          <cell r="GZ1050">
            <v>3785.76440429688</v>
          </cell>
        </row>
        <row r="1051">
          <cell r="AD1051" t="str">
            <v>ID</v>
          </cell>
          <cell r="AH1051" t="str">
            <v>ID</v>
          </cell>
          <cell r="AI1051" t="str">
            <v>Pre 1980</v>
          </cell>
          <cell r="AJ1051">
            <v>1192.4649999999999</v>
          </cell>
          <cell r="AK1051" t="b">
            <v>1</v>
          </cell>
          <cell r="AN1051" t="str">
            <v>WA</v>
          </cell>
          <cell r="AO1051" t="str">
            <v>Baseboard/Wall/Radiant</v>
          </cell>
          <cell r="AP1051" t="str">
            <v>Pre 1980</v>
          </cell>
          <cell r="AQ1051" t="str">
            <v>Crawlspace</v>
          </cell>
          <cell r="AR1051">
            <v>1150.87915039063</v>
          </cell>
          <cell r="AU1051" t="str">
            <v>No</v>
          </cell>
          <cell r="AV1051" t="b">
            <v>0</v>
          </cell>
          <cell r="AX1051">
            <v>810218.92187500349</v>
          </cell>
          <cell r="AY1051" t="b">
            <v>0</v>
          </cell>
          <cell r="AZ1051">
            <v>290832.11008405889</v>
          </cell>
          <cell r="BA1051" t="str">
            <v/>
          </cell>
          <cell r="BB1051" t="str">
            <v/>
          </cell>
          <cell r="BC1051">
            <v>1.00000013067458</v>
          </cell>
          <cell r="BU1051" t="str">
            <v>MT</v>
          </cell>
          <cell r="BV1051" t="str">
            <v>Pre 1980</v>
          </cell>
          <cell r="BW1051" t="str">
            <v>Gas Storage Inside Conditioned Space</v>
          </cell>
          <cell r="BY1051">
            <v>2130.886</v>
          </cell>
          <cell r="BZ1051" t="str">
            <v>le55</v>
          </cell>
          <cell r="CF1051" t="str">
            <v>Conditioned</v>
          </cell>
          <cell r="CG1051">
            <v>3785.7640000000001</v>
          </cell>
          <cell r="CH1051" t="str">
            <v>ID</v>
          </cell>
          <cell r="CI1051" t="str">
            <v>Bottom-Freezer (Including French Door) w/o TTD Ice</v>
          </cell>
          <cell r="CJ1051">
            <v>79501.044000000009</v>
          </cell>
          <cell r="CK1051" t="b">
            <v>0</v>
          </cell>
          <cell r="CZ1051">
            <v>1612.692</v>
          </cell>
          <cell r="DA1051" t="str">
            <v>OR</v>
          </cell>
          <cell r="DC1051" t="str">
            <v>Horizontal Axis</v>
          </cell>
          <cell r="DG1051" t="str">
            <v>Electric</v>
          </cell>
          <cell r="DH1051">
            <v>8264.9449999999997</v>
          </cell>
          <cell r="DI1051" t="str">
            <v>OR</v>
          </cell>
          <cell r="DL1051" t="str">
            <v>Electric</v>
          </cell>
          <cell r="DM1051" t="str">
            <v>Electric</v>
          </cell>
          <cell r="DN1051">
            <v>2130.886</v>
          </cell>
          <cell r="DO1051" t="str">
            <v>MT</v>
          </cell>
          <cell r="DS1051">
            <v>6932.7380000000003</v>
          </cell>
          <cell r="DT1051" t="str">
            <v>OR</v>
          </cell>
          <cell r="DU1051" t="str">
            <v>gt46</v>
          </cell>
          <cell r="DX1051" t="b">
            <v>0</v>
          </cell>
          <cell r="DY1051">
            <v>8559.1039999999994</v>
          </cell>
          <cell r="DZ1051" t="str">
            <v>OR</v>
          </cell>
          <cell r="EC1051" t="str">
            <v>Laptop</v>
          </cell>
          <cell r="ED1051">
            <v>1524.7619999999999</v>
          </cell>
          <cell r="EE1051" t="str">
            <v>WA</v>
          </cell>
          <cell r="EH1051" t="str">
            <v>gt20</v>
          </cell>
          <cell r="EI1051">
            <v>3785.7640000000001</v>
          </cell>
          <cell r="EJ1051" t="str">
            <v>ID</v>
          </cell>
          <cell r="ES1051">
            <v>1925.059</v>
          </cell>
          <cell r="ET1051" t="str">
            <v>OR</v>
          </cell>
          <cell r="EZ1051" t="str">
            <v>WA</v>
          </cell>
          <cell r="FA1051" t="str">
            <v>Kitchen</v>
          </cell>
          <cell r="FB1051">
            <v>80558.17</v>
          </cell>
          <cell r="FC1051">
            <v>266574.30800000002</v>
          </cell>
          <cell r="FI1051" t="str">
            <v>WA</v>
          </cell>
          <cell r="FJ1051" t="str">
            <v>Other</v>
          </cell>
          <cell r="FK1051" t="str">
            <v>EISAq</v>
          </cell>
          <cell r="FL1051">
            <v>3182068.5060000001</v>
          </cell>
          <cell r="FS1051" t="str">
            <v>WA</v>
          </cell>
          <cell r="FT1051" t="str">
            <v>EISAx</v>
          </cell>
          <cell r="FV1051">
            <v>2664942.2799999998</v>
          </cell>
          <cell r="GD1051" t="str">
            <v>ID</v>
          </cell>
          <cell r="GE1051">
            <v>3368713.625</v>
          </cell>
          <cell r="GF1051">
            <v>2537565.52</v>
          </cell>
          <cell r="GI1051">
            <v>2</v>
          </cell>
          <cell r="GJ1051">
            <v>2</v>
          </cell>
          <cell r="GK1051" t="str">
            <v>ID</v>
          </cell>
          <cell r="GL1051">
            <v>1192.4649999999999</v>
          </cell>
          <cell r="GM1051" t="str">
            <v>Pre 1980</v>
          </cell>
          <cell r="GN1051">
            <v>0</v>
          </cell>
          <cell r="GQ1051">
            <v>8532965.9217050001</v>
          </cell>
          <cell r="GR1051">
            <v>735443.84526249988</v>
          </cell>
          <cell r="GU1051" t="str">
            <v>Oil FAF</v>
          </cell>
          <cell r="GX1051" t="str">
            <v>Baseboard/Wall/Radiant</v>
          </cell>
          <cell r="GY1051" t="str">
            <v>OR</v>
          </cell>
          <cell r="GZ1051">
            <v>8559.103515625</v>
          </cell>
        </row>
        <row r="1052">
          <cell r="AD1052" t="str">
            <v>MT</v>
          </cell>
          <cell r="AH1052" t="str">
            <v>MT</v>
          </cell>
          <cell r="AI1052" t="str">
            <v>Pre 1980</v>
          </cell>
          <cell r="AJ1052">
            <v>1144.6790000000001</v>
          </cell>
          <cell r="AK1052" t="b">
            <v>1</v>
          </cell>
          <cell r="AN1052" t="str">
            <v>WA</v>
          </cell>
          <cell r="AO1052" t="str">
            <v>Baseboard/Wall/Radiant</v>
          </cell>
          <cell r="AP1052" t="str">
            <v>Pre 1980</v>
          </cell>
          <cell r="AQ1052" t="str">
            <v>Crawlspace</v>
          </cell>
          <cell r="AR1052">
            <v>1150.87915039063</v>
          </cell>
          <cell r="AU1052" t="str">
            <v>No</v>
          </cell>
          <cell r="AV1052" t="b">
            <v>1</v>
          </cell>
          <cell r="AX1052">
            <v>810218.92187500349</v>
          </cell>
          <cell r="AY1052" t="b">
            <v>0</v>
          </cell>
          <cell r="AZ1052">
            <v>290832.11008405889</v>
          </cell>
          <cell r="BA1052">
            <v>1</v>
          </cell>
          <cell r="BB1052">
            <v>1150.87915039063</v>
          </cell>
          <cell r="BC1052">
            <v>1.00000013067458</v>
          </cell>
          <cell r="BU1052" t="str">
            <v>ID</v>
          </cell>
          <cell r="BV1052" t="str">
            <v>1993-2006</v>
          </cell>
          <cell r="BW1052" t="str">
            <v>Gas Storage Inside Conditioned Space</v>
          </cell>
          <cell r="BY1052">
            <v>3785.7640000000001</v>
          </cell>
          <cell r="BZ1052" t="str">
            <v>le55</v>
          </cell>
          <cell r="CF1052" t="str">
            <v>Conditioned</v>
          </cell>
          <cell r="CG1052">
            <v>3785.7640000000001</v>
          </cell>
          <cell r="CH1052" t="str">
            <v>ID</v>
          </cell>
          <cell r="CI1052" t="str">
            <v>Top-Freezer w/o TTD Ice</v>
          </cell>
          <cell r="CJ1052">
            <v>56786.46</v>
          </cell>
          <cell r="CK1052" t="b">
            <v>0</v>
          </cell>
          <cell r="CZ1052">
            <v>3785.7640000000001</v>
          </cell>
          <cell r="DA1052" t="str">
            <v>ID</v>
          </cell>
          <cell r="DC1052" t="str">
            <v>Horizontal Axis</v>
          </cell>
          <cell r="DG1052" t="str">
            <v>Propane</v>
          </cell>
          <cell r="DH1052">
            <v>2130.886</v>
          </cell>
          <cell r="DI1052" t="str">
            <v>MT</v>
          </cell>
          <cell r="DL1052" t="str">
            <v>Electric</v>
          </cell>
          <cell r="DM1052" t="str">
            <v>Electric</v>
          </cell>
          <cell r="DN1052">
            <v>1612.692</v>
          </cell>
          <cell r="DO1052" t="str">
            <v>OR</v>
          </cell>
          <cell r="DS1052">
            <v>6932.7380000000003</v>
          </cell>
          <cell r="DT1052" t="str">
            <v>OR</v>
          </cell>
          <cell r="DU1052" t="str">
            <v>lt32</v>
          </cell>
          <cell r="DX1052" t="b">
            <v>0</v>
          </cell>
          <cell r="DY1052">
            <v>8559.1039999999994</v>
          </cell>
          <cell r="DZ1052" t="str">
            <v>OR</v>
          </cell>
          <cell r="EC1052" t="str">
            <v>Desktop</v>
          </cell>
          <cell r="ED1052">
            <v>1524.7619999999999</v>
          </cell>
          <cell r="EE1052" t="str">
            <v>WA</v>
          </cell>
          <cell r="EH1052" t="str">
            <v>le20</v>
          </cell>
          <cell r="EI1052">
            <v>3785.7640000000001</v>
          </cell>
          <cell r="EJ1052" t="str">
            <v>ID</v>
          </cell>
          <cell r="ES1052">
            <v>1904.288</v>
          </cell>
          <cell r="ET1052" t="str">
            <v>WA</v>
          </cell>
          <cell r="EZ1052" t="str">
            <v>WA</v>
          </cell>
          <cell r="FA1052" t="str">
            <v>Living Room/Family Room</v>
          </cell>
          <cell r="FB1052">
            <v>58587.759999999995</v>
          </cell>
          <cell r="FC1052">
            <v>292938.8</v>
          </cell>
          <cell r="FI1052" t="str">
            <v>WA</v>
          </cell>
          <cell r="FJ1052" t="str">
            <v>Other</v>
          </cell>
          <cell r="FK1052" t="str">
            <v>EISAx</v>
          </cell>
          <cell r="FL1052">
            <v>495649.30000000005</v>
          </cell>
          <cell r="FS1052" t="str">
            <v>OR</v>
          </cell>
          <cell r="FT1052" t="str">
            <v>EISAnqnx</v>
          </cell>
          <cell r="FV1052">
            <v>1568195.6400000001</v>
          </cell>
          <cell r="GD1052" t="str">
            <v>MT</v>
          </cell>
          <cell r="GE1052">
            <v>485343.89600000007</v>
          </cell>
          <cell r="GF1052">
            <v>971832.47100000002</v>
          </cell>
          <cell r="GI1052">
            <v>3</v>
          </cell>
          <cell r="GJ1052">
            <v>1</v>
          </cell>
          <cell r="GK1052" t="str">
            <v>MT</v>
          </cell>
          <cell r="GL1052">
            <v>1144.6790000000001</v>
          </cell>
          <cell r="GM1052" t="str">
            <v>Pre 1980</v>
          </cell>
          <cell r="GN1052">
            <v>0</v>
          </cell>
          <cell r="GQ1052">
            <v>9508379.134610001</v>
          </cell>
          <cell r="GR1052">
            <v>419015.47134500003</v>
          </cell>
          <cell r="GU1052" t="str">
            <v>Wood</v>
          </cell>
          <cell r="GX1052" t="str">
            <v>Baseboard/Wall/Radiant</v>
          </cell>
          <cell r="GY1052" t="str">
            <v>OR</v>
          </cell>
          <cell r="GZ1052">
            <v>8264.9453125</v>
          </cell>
        </row>
        <row r="1053">
          <cell r="AD1053" t="str">
            <v>MT</v>
          </cell>
          <cell r="AH1053" t="str">
            <v>MT</v>
          </cell>
          <cell r="AI1053" t="str">
            <v>Pre 1980</v>
          </cell>
          <cell r="AJ1053">
            <v>1144.6790000000001</v>
          </cell>
          <cell r="AK1053" t="b">
            <v>1</v>
          </cell>
          <cell r="AN1053" t="str">
            <v>OR</v>
          </cell>
          <cell r="AO1053" t="str">
            <v>Natural Gas FAF</v>
          </cell>
          <cell r="AP1053" t="str">
            <v>1980-1992</v>
          </cell>
          <cell r="AQ1053" t="str">
            <v>Crawlspace</v>
          </cell>
          <cell r="AR1053">
            <v>5146.9418636166502</v>
          </cell>
          <cell r="AU1053" t="str">
            <v>No</v>
          </cell>
          <cell r="AV1053" t="b">
            <v>1</v>
          </cell>
          <cell r="AX1053">
            <v>11323272.09995663</v>
          </cell>
          <cell r="AY1053" t="b">
            <v>0</v>
          </cell>
          <cell r="AZ1053">
            <v>3835861.3626975808</v>
          </cell>
          <cell r="BA1053">
            <v>0.74241110147441425</v>
          </cell>
          <cell r="BB1053">
            <v>5146.9418636166502</v>
          </cell>
          <cell r="BC1053">
            <v>0.74241113159283534</v>
          </cell>
          <cell r="BU1053" t="str">
            <v>ID</v>
          </cell>
          <cell r="BV1053" t="str">
            <v>1993-2006</v>
          </cell>
          <cell r="BW1053" t="str">
            <v>Gas Storage Inside Conditioned Space</v>
          </cell>
          <cell r="BY1053">
            <v>3785.7640000000001</v>
          </cell>
          <cell r="BZ1053" t="str">
            <v>le55</v>
          </cell>
          <cell r="CF1053" t="str">
            <v>Conditioned</v>
          </cell>
          <cell r="CG1053">
            <v>1612.692</v>
          </cell>
          <cell r="CH1053" t="str">
            <v>OR</v>
          </cell>
          <cell r="CI1053" t="str">
            <v>Top-Freezer w/o TTD Ice</v>
          </cell>
          <cell r="CJ1053">
            <v>27415.763999999999</v>
          </cell>
          <cell r="CK1053" t="b">
            <v>0</v>
          </cell>
          <cell r="CZ1053">
            <v>2130.886</v>
          </cell>
          <cell r="DA1053" t="str">
            <v>MT</v>
          </cell>
          <cell r="DC1053" t="str">
            <v>Vertical Axis</v>
          </cell>
          <cell r="DG1053" t="str">
            <v>Electric</v>
          </cell>
          <cell r="DH1053">
            <v>1904.288</v>
          </cell>
          <cell r="DI1053" t="str">
            <v>WA</v>
          </cell>
          <cell r="DL1053" t="str">
            <v>Electric</v>
          </cell>
          <cell r="DM1053" t="str">
            <v>Electric</v>
          </cell>
          <cell r="DN1053">
            <v>1144.6790000000001</v>
          </cell>
          <cell r="DO1053" t="str">
            <v>MT</v>
          </cell>
          <cell r="DS1053">
            <v>2003.7159999999999</v>
          </cell>
          <cell r="DT1053" t="str">
            <v>WA</v>
          </cell>
          <cell r="DU1053" t="str">
            <v>32to46</v>
          </cell>
          <cell r="DX1053" t="b">
            <v>0</v>
          </cell>
          <cell r="DY1053">
            <v>1612.692</v>
          </cell>
          <cell r="DZ1053" t="str">
            <v>OR</v>
          </cell>
          <cell r="EC1053" t="str">
            <v>Desktop</v>
          </cell>
          <cell r="ED1053">
            <v>1524.7619999999999</v>
          </cell>
          <cell r="EE1053" t="str">
            <v>WA</v>
          </cell>
          <cell r="EH1053" t="str">
            <v>gt20</v>
          </cell>
          <cell r="EI1053">
            <v>3785.7640000000001</v>
          </cell>
          <cell r="EJ1053" t="str">
            <v>ID</v>
          </cell>
          <cell r="ES1053">
            <v>2079.9929999999999</v>
          </cell>
          <cell r="ET1053" t="str">
            <v>WA</v>
          </cell>
          <cell r="EZ1053" t="str">
            <v>WA</v>
          </cell>
          <cell r="FA1053" t="str">
            <v>Other</v>
          </cell>
          <cell r="FB1053">
            <v>263644.92</v>
          </cell>
          <cell r="FC1053">
            <v>241674.50999999998</v>
          </cell>
          <cell r="FI1053" t="str">
            <v>OR</v>
          </cell>
          <cell r="FJ1053" t="str">
            <v>Bathroom</v>
          </cell>
          <cell r="FK1053" t="str">
            <v>EISAnqnx</v>
          </cell>
          <cell r="FL1053">
            <v>2773095.2</v>
          </cell>
          <cell r="FS1053" t="str">
            <v>OR</v>
          </cell>
          <cell r="FT1053" t="str">
            <v>EISAq</v>
          </cell>
          <cell r="FV1053">
            <v>89102.025000000009</v>
          </cell>
          <cell r="GD1053" t="str">
            <v>MT</v>
          </cell>
          <cell r="GE1053">
            <v>1398797.7380000001</v>
          </cell>
          <cell r="GF1053">
            <v>1618576.1060000001</v>
          </cell>
          <cell r="GI1053">
            <v>2</v>
          </cell>
          <cell r="GJ1053">
            <v>1</v>
          </cell>
          <cell r="GK1053" t="str">
            <v>MT</v>
          </cell>
          <cell r="GL1053">
            <v>1144.6790000000001</v>
          </cell>
          <cell r="GM1053" t="str">
            <v>Pre 1980</v>
          </cell>
          <cell r="GN1053">
            <v>0</v>
          </cell>
          <cell r="GQ1053">
            <v>8808043.9181880001</v>
          </cell>
          <cell r="GR1053">
            <v>675807.03480999998</v>
          </cell>
          <cell r="GU1053" t="str">
            <v>Wood</v>
          </cell>
          <cell r="GX1053" t="str">
            <v>Baseboard/Wall/Radiant</v>
          </cell>
          <cell r="GY1053" t="str">
            <v>MT</v>
          </cell>
          <cell r="GZ1053">
            <v>1144.67944335938</v>
          </cell>
        </row>
        <row r="1054">
          <cell r="AD1054" t="str">
            <v>ID</v>
          </cell>
          <cell r="AH1054" t="str">
            <v>ID</v>
          </cell>
          <cell r="AI1054" t="str">
            <v>Pre 1980</v>
          </cell>
          <cell r="AJ1054">
            <v>3785.7640000000001</v>
          </cell>
          <cell r="AK1054" t="b">
            <v>1</v>
          </cell>
          <cell r="AN1054" t="str">
            <v>OR</v>
          </cell>
          <cell r="AO1054" t="str">
            <v>Wood</v>
          </cell>
          <cell r="AP1054" t="str">
            <v>1980-1992</v>
          </cell>
          <cell r="AQ1054" t="str">
            <v>Slab on Grade</v>
          </cell>
          <cell r="AR1054">
            <v>1785.7964176333501</v>
          </cell>
          <cell r="AU1054" t="str">
            <v>No</v>
          </cell>
          <cell r="AV1054" t="b">
            <v>0</v>
          </cell>
          <cell r="AX1054">
            <v>3928752.1187933702</v>
          </cell>
          <cell r="AY1054" t="b">
            <v>0</v>
          </cell>
          <cell r="AZ1054">
            <v>1330900.4961696067</v>
          </cell>
          <cell r="BA1054" t="str">
            <v/>
          </cell>
          <cell r="BB1054" t="str">
            <v/>
          </cell>
          <cell r="BC1054">
            <v>0.25758890897555192</v>
          </cell>
          <cell r="BU1054" t="str">
            <v>ID</v>
          </cell>
          <cell r="BV1054" t="str">
            <v>Pre 1980</v>
          </cell>
          <cell r="BW1054" t="str">
            <v>Electric Storage - Inside Conditioned Space</v>
          </cell>
          <cell r="BY1054">
            <v>3785.7640000000001</v>
          </cell>
          <cell r="BZ1054" t="str">
            <v>le55</v>
          </cell>
          <cell r="CF1054" t="str">
            <v>Conditioned</v>
          </cell>
          <cell r="CG1054">
            <v>3785.7640000000001</v>
          </cell>
          <cell r="CH1054" t="str">
            <v>ID</v>
          </cell>
          <cell r="CI1054" t="str">
            <v>Side-by-Side w/ TTD Ice</v>
          </cell>
          <cell r="CJ1054">
            <v>56786.46</v>
          </cell>
          <cell r="CK1054" t="b">
            <v>0</v>
          </cell>
          <cell r="CZ1054">
            <v>2130.886</v>
          </cell>
          <cell r="DA1054" t="str">
            <v>MT</v>
          </cell>
          <cell r="DC1054" t="str">
            <v>Vertical Axis</v>
          </cell>
          <cell r="DG1054" t="str">
            <v>Electric</v>
          </cell>
          <cell r="DH1054">
            <v>1612.692</v>
          </cell>
          <cell r="DI1054" t="str">
            <v>OR</v>
          </cell>
          <cell r="DL1054" t="str">
            <v>Electric</v>
          </cell>
          <cell r="DM1054" t="str">
            <v>Electric</v>
          </cell>
          <cell r="DN1054">
            <v>2079.9929999999999</v>
          </cell>
          <cell r="DO1054" t="str">
            <v>WA</v>
          </cell>
          <cell r="DS1054">
            <v>4956.4930000000004</v>
          </cell>
          <cell r="DT1054" t="str">
            <v>WA</v>
          </cell>
          <cell r="DU1054" t="str">
            <v>lt32</v>
          </cell>
          <cell r="DX1054" t="b">
            <v>0</v>
          </cell>
          <cell r="DY1054">
            <v>1925.059</v>
          </cell>
          <cell r="DZ1054" t="str">
            <v>OR</v>
          </cell>
          <cell r="EC1054" t="str">
            <v>Desktop</v>
          </cell>
          <cell r="ED1054">
            <v>1524.7619999999999</v>
          </cell>
          <cell r="EE1054" t="str">
            <v>WA</v>
          </cell>
          <cell r="EH1054" t="str">
            <v>le20</v>
          </cell>
          <cell r="EI1054">
            <v>1612.692</v>
          </cell>
          <cell r="EJ1054" t="str">
            <v>OR</v>
          </cell>
          <cell r="ES1054">
            <v>2079.9929999999999</v>
          </cell>
          <cell r="ET1054" t="str">
            <v>WA</v>
          </cell>
          <cell r="EZ1054" t="str">
            <v>WA</v>
          </cell>
          <cell r="FA1054" t="str">
            <v>Bathroom</v>
          </cell>
          <cell r="FB1054">
            <v>46870.207999999999</v>
          </cell>
          <cell r="FC1054">
            <v>103993.27399999999</v>
          </cell>
          <cell r="FI1054" t="str">
            <v>OR</v>
          </cell>
          <cell r="FJ1054" t="str">
            <v>Bathroom</v>
          </cell>
          <cell r="FK1054" t="str">
            <v>EISAq</v>
          </cell>
          <cell r="FL1054">
            <v>519955.35000000003</v>
          </cell>
          <cell r="FS1054" t="str">
            <v>OR</v>
          </cell>
          <cell r="FT1054" t="str">
            <v>EISAx</v>
          </cell>
          <cell r="FV1054">
            <v>498971.34</v>
          </cell>
          <cell r="GD1054" t="str">
            <v>ID</v>
          </cell>
          <cell r="GE1054">
            <v>12038729.52</v>
          </cell>
          <cell r="GF1054">
            <v>7473098.1359999999</v>
          </cell>
          <cell r="GI1054">
            <v>2</v>
          </cell>
          <cell r="GJ1054">
            <v>2</v>
          </cell>
          <cell r="GK1054" t="str">
            <v>ID</v>
          </cell>
          <cell r="GL1054">
            <v>3785.7640000000001</v>
          </cell>
          <cell r="GM1054" t="str">
            <v>Pre 1980</v>
          </cell>
          <cell r="GN1054">
            <v>-1</v>
          </cell>
          <cell r="GQ1054">
            <v>28042827.255688</v>
          </cell>
          <cell r="GR1054">
            <v>3304801.6126200003</v>
          </cell>
          <cell r="GU1054" t="str">
            <v>Electric FAF</v>
          </cell>
          <cell r="GX1054" t="str">
            <v>None</v>
          </cell>
          <cell r="GY1054" t="str">
            <v>WA</v>
          </cell>
          <cell r="GZ1054">
            <v>1904.28771972656</v>
          </cell>
        </row>
        <row r="1055">
          <cell r="AD1055" t="str">
            <v>WA</v>
          </cell>
          <cell r="AH1055" t="str">
            <v>WA</v>
          </cell>
          <cell r="AI1055" t="str">
            <v>1993-2006</v>
          </cell>
          <cell r="AJ1055">
            <v>2079.9929999999999</v>
          </cell>
          <cell r="AK1055" t="b">
            <v>1</v>
          </cell>
          <cell r="AN1055" t="str">
            <v>OR</v>
          </cell>
          <cell r="AO1055" t="str">
            <v>Wood</v>
          </cell>
          <cell r="AP1055" t="str">
            <v>1980-1992</v>
          </cell>
          <cell r="AQ1055" t="str">
            <v>Crawlspace</v>
          </cell>
          <cell r="AR1055">
            <v>5146.9418636166502</v>
          </cell>
          <cell r="AU1055" t="str">
            <v>No</v>
          </cell>
          <cell r="AV1055" t="b">
            <v>0</v>
          </cell>
          <cell r="AX1055">
            <v>11323272.09995663</v>
          </cell>
          <cell r="AY1055" t="b">
            <v>0</v>
          </cell>
          <cell r="AZ1055">
            <v>3835861.3626975808</v>
          </cell>
          <cell r="BA1055" t="str">
            <v/>
          </cell>
          <cell r="BB1055" t="str">
            <v/>
          </cell>
          <cell r="BC1055">
            <v>0.74241113159283534</v>
          </cell>
          <cell r="BU1055" t="str">
            <v>OR</v>
          </cell>
          <cell r="BV1055" t="str">
            <v>1993-2006</v>
          </cell>
          <cell r="BW1055" t="str">
            <v>Electric Storage - Outside Conditioned Space - Buffered</v>
          </cell>
          <cell r="BY1055">
            <v>1612.692</v>
          </cell>
          <cell r="BZ1055" t="str">
            <v>le55</v>
          </cell>
          <cell r="CF1055" t="str">
            <v>Conditioned</v>
          </cell>
          <cell r="CG1055">
            <v>2130.886</v>
          </cell>
          <cell r="CH1055" t="str">
            <v>MT</v>
          </cell>
          <cell r="CI1055" t="str">
            <v>Top-Freezer w/o TTD Ice</v>
          </cell>
          <cell r="CJ1055">
            <v>44748.606</v>
          </cell>
          <cell r="CK1055" t="b">
            <v>0</v>
          </cell>
          <cell r="CZ1055">
            <v>2079.9929999999999</v>
          </cell>
          <cell r="DA1055" t="str">
            <v>WA</v>
          </cell>
          <cell r="DC1055" t="str">
            <v>Horizontal Axis</v>
          </cell>
          <cell r="DG1055" t="str">
            <v>Electric</v>
          </cell>
          <cell r="DH1055">
            <v>3785.7640000000001</v>
          </cell>
          <cell r="DI1055" t="str">
            <v>ID</v>
          </cell>
          <cell r="DL1055" t="str">
            <v>Electric</v>
          </cell>
          <cell r="DM1055" t="str">
            <v>Electric</v>
          </cell>
          <cell r="DN1055">
            <v>2079.9929999999999</v>
          </cell>
          <cell r="DO1055" t="str">
            <v>WA</v>
          </cell>
          <cell r="DS1055">
            <v>4956.4930000000004</v>
          </cell>
          <cell r="DT1055" t="str">
            <v>WA</v>
          </cell>
          <cell r="DU1055" t="str">
            <v>32to46</v>
          </cell>
          <cell r="DX1055" t="b">
            <v>0</v>
          </cell>
          <cell r="DY1055">
            <v>1925.059</v>
          </cell>
          <cell r="DZ1055" t="str">
            <v>OR</v>
          </cell>
          <cell r="EC1055" t="str">
            <v>Laptop</v>
          </cell>
          <cell r="ED1055">
            <v>1524.7619999999999</v>
          </cell>
          <cell r="EE1055" t="str">
            <v>WA</v>
          </cell>
          <cell r="EH1055" t="str">
            <v>gt20</v>
          </cell>
          <cell r="EI1055">
            <v>2130.886</v>
          </cell>
          <cell r="EJ1055" t="str">
            <v>MT</v>
          </cell>
          <cell r="ES1055">
            <v>8264.9449999999997</v>
          </cell>
          <cell r="ET1055" t="str">
            <v>OR</v>
          </cell>
          <cell r="EZ1055" t="str">
            <v>WA</v>
          </cell>
          <cell r="FA1055" t="str">
            <v>Bedrooms</v>
          </cell>
          <cell r="FB1055">
            <v>175763.28</v>
          </cell>
          <cell r="FC1055">
            <v>373496.97</v>
          </cell>
          <cell r="FI1055" t="str">
            <v>OR</v>
          </cell>
          <cell r="FJ1055" t="str">
            <v>Bathroom</v>
          </cell>
          <cell r="FK1055" t="str">
            <v>EISAx</v>
          </cell>
          <cell r="FL1055">
            <v>831928.56</v>
          </cell>
          <cell r="FS1055" t="str">
            <v>WA</v>
          </cell>
          <cell r="FT1055" t="str">
            <v>EISAnqnx</v>
          </cell>
          <cell r="FV1055">
            <v>495547.64999999997</v>
          </cell>
          <cell r="GD1055" t="str">
            <v>WA</v>
          </cell>
          <cell r="GE1055">
            <v>3775187.2949999999</v>
          </cell>
          <cell r="GF1055">
            <v>4967023.284</v>
          </cell>
          <cell r="GI1055">
            <v>1</v>
          </cell>
          <cell r="GJ1055">
            <v>1</v>
          </cell>
          <cell r="GK1055" t="str">
            <v>WA</v>
          </cell>
          <cell r="GL1055">
            <v>2079.9929999999999</v>
          </cell>
          <cell r="GM1055" t="str">
            <v>1993-2006</v>
          </cell>
          <cell r="GN1055">
            <v>0</v>
          </cell>
          <cell r="GQ1055">
            <v>9452053.950096</v>
          </cell>
          <cell r="GR1055">
            <v>1121542.6255650001</v>
          </cell>
          <cell r="GU1055" t="str">
            <v>Wood</v>
          </cell>
          <cell r="GX1055" t="str">
            <v>Baseboard/Wall/Radiant</v>
          </cell>
          <cell r="GY1055" t="str">
            <v>WA</v>
          </cell>
          <cell r="GZ1055">
            <v>1904.28771972656</v>
          </cell>
        </row>
        <row r="1056">
          <cell r="AD1056" t="str">
            <v>OR</v>
          </cell>
          <cell r="AH1056" t="str">
            <v>OR</v>
          </cell>
          <cell r="AI1056" t="str">
            <v>Pre 1980</v>
          </cell>
          <cell r="AJ1056">
            <v>1925.059</v>
          </cell>
          <cell r="AK1056" t="b">
            <v>1</v>
          </cell>
          <cell r="AN1056" t="str">
            <v>OR</v>
          </cell>
          <cell r="AO1056" t="str">
            <v>Natural Gas FAF</v>
          </cell>
          <cell r="AP1056" t="str">
            <v>1980-1992</v>
          </cell>
          <cell r="AQ1056" t="str">
            <v>Slab on Grade</v>
          </cell>
          <cell r="AR1056">
            <v>1785.7964176333501</v>
          </cell>
          <cell r="AU1056" t="str">
            <v>No</v>
          </cell>
          <cell r="AV1056" t="b">
            <v>1</v>
          </cell>
          <cell r="AX1056">
            <v>3928752.1187933702</v>
          </cell>
          <cell r="AY1056" t="b">
            <v>0</v>
          </cell>
          <cell r="AZ1056">
            <v>1330900.4961696067</v>
          </cell>
          <cell r="BA1056">
            <v>0.25758889852558575</v>
          </cell>
          <cell r="BB1056">
            <v>1785.7964176333501</v>
          </cell>
          <cell r="BC1056">
            <v>0.25758890897555192</v>
          </cell>
          <cell r="BU1056" t="str">
            <v>MT</v>
          </cell>
          <cell r="BV1056" t="str">
            <v>Pre 1980</v>
          </cell>
          <cell r="BW1056" t="str">
            <v>Electric Storage - Inside Conditioned Space</v>
          </cell>
          <cell r="BY1056">
            <v>1144.6790000000001</v>
          </cell>
          <cell r="BZ1056" t="str">
            <v>le55</v>
          </cell>
          <cell r="CF1056" t="str">
            <v>Conditioned</v>
          </cell>
          <cell r="CG1056">
            <v>2079.9929999999999</v>
          </cell>
          <cell r="CH1056" t="str">
            <v>WA</v>
          </cell>
          <cell r="CI1056" t="str">
            <v>Top-Freezer w/o TTD Ice</v>
          </cell>
          <cell r="CJ1056">
            <v>49919.831999999995</v>
          </cell>
          <cell r="CK1056" t="b">
            <v>0</v>
          </cell>
          <cell r="CZ1056">
            <v>1904.288</v>
          </cell>
          <cell r="DA1056" t="str">
            <v>WA</v>
          </cell>
          <cell r="DC1056" t="str">
            <v>Horizontal Axis</v>
          </cell>
          <cell r="DG1056" t="str">
            <v>Electric</v>
          </cell>
          <cell r="DH1056">
            <v>2130.886</v>
          </cell>
          <cell r="DI1056" t="str">
            <v>MT</v>
          </cell>
          <cell r="DL1056" t="str">
            <v>Gas</v>
          </cell>
          <cell r="DM1056" t="str">
            <v>Electric</v>
          </cell>
          <cell r="DN1056">
            <v>3785.7640000000001</v>
          </cell>
          <cell r="DO1056" t="str">
            <v>ID</v>
          </cell>
          <cell r="DS1056">
            <v>4956.4930000000004</v>
          </cell>
          <cell r="DT1056" t="str">
            <v>WA</v>
          </cell>
          <cell r="DU1056" t="str">
            <v>32to46</v>
          </cell>
          <cell r="DX1056" t="b">
            <v>0</v>
          </cell>
          <cell r="DY1056">
            <v>1144.6790000000001</v>
          </cell>
          <cell r="DZ1056" t="str">
            <v>MT</v>
          </cell>
          <cell r="EC1056" t="str">
            <v>Laptop</v>
          </cell>
          <cell r="ED1056">
            <v>1524.7619999999999</v>
          </cell>
          <cell r="EE1056" t="str">
            <v>WA</v>
          </cell>
          <cell r="EH1056" t="str">
            <v>gt20</v>
          </cell>
          <cell r="EI1056">
            <v>1612.692</v>
          </cell>
          <cell r="EJ1056" t="str">
            <v>OR</v>
          </cell>
          <cell r="ES1056">
            <v>1925.059</v>
          </cell>
          <cell r="ET1056" t="str">
            <v>OR</v>
          </cell>
          <cell r="EZ1056" t="str">
            <v>WA</v>
          </cell>
          <cell r="FA1056" t="str">
            <v>Exterior</v>
          </cell>
          <cell r="FB1056">
            <v>87881.64</v>
          </cell>
          <cell r="FC1056">
            <v>1403176.852</v>
          </cell>
          <cell r="FI1056" t="str">
            <v>OR</v>
          </cell>
          <cell r="FJ1056" t="str">
            <v>Bedrooms</v>
          </cell>
          <cell r="FK1056" t="str">
            <v>EISAnqnx</v>
          </cell>
          <cell r="FL1056">
            <v>415964.28</v>
          </cell>
          <cell r="FS1056" t="str">
            <v>WA</v>
          </cell>
          <cell r="FT1056" t="str">
            <v>EISAq</v>
          </cell>
          <cell r="FV1056">
            <v>312576.20999999996</v>
          </cell>
          <cell r="GD1056" t="str">
            <v>OR</v>
          </cell>
          <cell r="GE1056">
            <v>3343827.483</v>
          </cell>
          <cell r="GF1056">
            <v>2032862.304</v>
          </cell>
          <cell r="GI1056">
            <v>1</v>
          </cell>
          <cell r="GJ1056">
            <v>1</v>
          </cell>
          <cell r="GK1056" t="str">
            <v>OR</v>
          </cell>
          <cell r="GL1056">
            <v>1925.059</v>
          </cell>
          <cell r="GM1056" t="str">
            <v>Pre 1980</v>
          </cell>
          <cell r="GN1056">
            <v>-1</v>
          </cell>
          <cell r="GQ1056">
            <v>9160210.3708950002</v>
          </cell>
          <cell r="GR1056">
            <v>2078153.1670930001</v>
          </cell>
          <cell r="GU1056" t="str">
            <v>Wood</v>
          </cell>
          <cell r="GX1056" t="str">
            <v>Wood</v>
          </cell>
          <cell r="GY1056" t="str">
            <v>WA</v>
          </cell>
          <cell r="GZ1056">
            <v>1904.28771972656</v>
          </cell>
        </row>
        <row r="1057">
          <cell r="AD1057" t="str">
            <v>WA</v>
          </cell>
          <cell r="AH1057" t="str">
            <v>WA</v>
          </cell>
          <cell r="AI1057" t="str">
            <v>Pre 1980</v>
          </cell>
          <cell r="AJ1057">
            <v>12271.31</v>
          </cell>
          <cell r="AK1057" t="b">
            <v>1</v>
          </cell>
          <cell r="AN1057" t="str">
            <v>WA</v>
          </cell>
          <cell r="AO1057" t="str">
            <v>Baseboard/Wall/Radiant</v>
          </cell>
          <cell r="AP1057" t="str">
            <v>Pre 1980</v>
          </cell>
          <cell r="AQ1057" t="str">
            <v>Crawlspace</v>
          </cell>
          <cell r="AR1057">
            <v>1464.69372558594</v>
          </cell>
          <cell r="AU1057" t="str">
            <v>No</v>
          </cell>
          <cell r="AV1057" t="b">
            <v>1</v>
          </cell>
          <cell r="AX1057">
            <v>1970013.0609130892</v>
          </cell>
          <cell r="AY1057" t="b">
            <v>0</v>
          </cell>
          <cell r="AZ1057">
            <v>744935.31948689092</v>
          </cell>
          <cell r="BA1057">
            <v>1</v>
          </cell>
          <cell r="BB1057">
            <v>1464.69372558594</v>
          </cell>
          <cell r="BC1057">
            <v>0.99999981264751547</v>
          </cell>
          <cell r="BU1057" t="str">
            <v>MT</v>
          </cell>
          <cell r="BV1057" t="str">
            <v>1993-2006</v>
          </cell>
          <cell r="BW1057" t="str">
            <v>Gas Tankless</v>
          </cell>
          <cell r="BY1057">
            <v>2130.886</v>
          </cell>
          <cell r="BZ1057" t="str">
            <v/>
          </cell>
          <cell r="CF1057" t="str">
            <v>Unconditioned</v>
          </cell>
          <cell r="CG1057">
            <v>2079.9929999999999</v>
          </cell>
          <cell r="CH1057" t="str">
            <v>WA</v>
          </cell>
          <cell r="CI1057" t="str">
            <v>Top-Freezer w/o TTD Ice</v>
          </cell>
          <cell r="CJ1057">
            <v>43679.852999999996</v>
          </cell>
          <cell r="CK1057" t="b">
            <v>0</v>
          </cell>
          <cell r="CZ1057">
            <v>2130.886</v>
          </cell>
          <cell r="DA1057" t="str">
            <v>MT</v>
          </cell>
          <cell r="DC1057" t="str">
            <v>Horizontal Axis</v>
          </cell>
          <cell r="DG1057" t="str">
            <v>Electric</v>
          </cell>
          <cell r="DH1057">
            <v>2130.886</v>
          </cell>
          <cell r="DI1057" t="str">
            <v>MT</v>
          </cell>
          <cell r="DL1057" t="str">
            <v>Electric</v>
          </cell>
          <cell r="DM1057" t="str">
            <v>Electric</v>
          </cell>
          <cell r="DN1057">
            <v>3785.7640000000001</v>
          </cell>
          <cell r="DO1057" t="str">
            <v>ID</v>
          </cell>
          <cell r="DS1057">
            <v>4956.4930000000004</v>
          </cell>
          <cell r="DT1057" t="str">
            <v>WA</v>
          </cell>
          <cell r="DU1057" t="str">
            <v>gt46</v>
          </cell>
          <cell r="DX1057" t="b">
            <v>0</v>
          </cell>
          <cell r="DY1057">
            <v>2079.9929999999999</v>
          </cell>
          <cell r="DZ1057" t="str">
            <v>WA</v>
          </cell>
          <cell r="EC1057" t="str">
            <v>Laptop</v>
          </cell>
          <cell r="ED1057">
            <v>4956.4930000000004</v>
          </cell>
          <cell r="EE1057" t="str">
            <v>WA</v>
          </cell>
          <cell r="EH1057" t="str">
            <v>gt20</v>
          </cell>
          <cell r="EI1057">
            <v>1144.6790000000001</v>
          </cell>
          <cell r="EJ1057" t="str">
            <v>MT</v>
          </cell>
          <cell r="ES1057">
            <v>1612.692</v>
          </cell>
          <cell r="ET1057" t="str">
            <v>OR</v>
          </cell>
          <cell r="EZ1057" t="str">
            <v>WA</v>
          </cell>
          <cell r="FA1057" t="str">
            <v>Kitchen</v>
          </cell>
          <cell r="FB1057">
            <v>117175.51999999999</v>
          </cell>
          <cell r="FC1057">
            <v>205057.16</v>
          </cell>
          <cell r="FI1057" t="str">
            <v>OR</v>
          </cell>
          <cell r="FJ1057" t="str">
            <v>Bedrooms</v>
          </cell>
          <cell r="FK1057" t="str">
            <v>EISAq</v>
          </cell>
          <cell r="FL1057">
            <v>1039910.7000000001</v>
          </cell>
          <cell r="FS1057" t="str">
            <v>WA</v>
          </cell>
          <cell r="FT1057" t="str">
            <v>EISAx</v>
          </cell>
          <cell r="FV1057">
            <v>617528.61</v>
          </cell>
          <cell r="GD1057" t="str">
            <v>WA</v>
          </cell>
          <cell r="GE1057">
            <v>19008259.189999998</v>
          </cell>
          <cell r="GF1057">
            <v>21131195.82</v>
          </cell>
          <cell r="GI1057">
            <v>1</v>
          </cell>
          <cell r="GJ1057">
            <v>3</v>
          </cell>
          <cell r="GK1057" t="str">
            <v>WA</v>
          </cell>
          <cell r="GL1057">
            <v>12271.31</v>
          </cell>
          <cell r="GM1057" t="str">
            <v>Pre 1980</v>
          </cell>
          <cell r="GN1057">
            <v>0</v>
          </cell>
          <cell r="GQ1057">
            <v>77696228.760849997</v>
          </cell>
          <cell r="GR1057">
            <v>10263416.901249999</v>
          </cell>
          <cell r="GU1057" t="str">
            <v>Natural Gas FAF</v>
          </cell>
          <cell r="GX1057" t="str">
            <v>None</v>
          </cell>
          <cell r="GY1057" t="str">
            <v>ID</v>
          </cell>
          <cell r="GZ1057">
            <v>3785.76440429688</v>
          </cell>
        </row>
        <row r="1058">
          <cell r="AD1058" t="str">
            <v>MT</v>
          </cell>
          <cell r="AH1058" t="str">
            <v>MT</v>
          </cell>
          <cell r="AJ1058">
            <v>2130.886</v>
          </cell>
          <cell r="AK1058" t="b">
            <v>0</v>
          </cell>
          <cell r="AN1058" t="str">
            <v>OR</v>
          </cell>
          <cell r="AO1058" t="str">
            <v>Baseboard/Wall/Radiant</v>
          </cell>
          <cell r="AP1058" t="str">
            <v>1993-2006</v>
          </cell>
          <cell r="AQ1058" t="str">
            <v>Crawlspace</v>
          </cell>
          <cell r="AR1058">
            <v>1188.02661132813</v>
          </cell>
          <cell r="AU1058" t="str">
            <v>No</v>
          </cell>
          <cell r="AV1058" t="b">
            <v>1</v>
          </cell>
          <cell r="AX1058">
            <v>0</v>
          </cell>
          <cell r="AY1058" t="b">
            <v>1</v>
          </cell>
          <cell r="AZ1058">
            <v>319277.75609597302</v>
          </cell>
          <cell r="BA1058">
            <v>1</v>
          </cell>
          <cell r="BB1058">
            <v>1188.02661132813</v>
          </cell>
          <cell r="BC1058">
            <v>0.99999967284256164</v>
          </cell>
          <cell r="BU1058" t="str">
            <v>OR</v>
          </cell>
          <cell r="BV1058" t="str">
            <v>Pre 1980</v>
          </cell>
          <cell r="BW1058" t="str">
            <v>Electric Storage - Outside Conditioned Space - Buffered</v>
          </cell>
          <cell r="BY1058">
            <v>1612.692</v>
          </cell>
          <cell r="BZ1058" t="str">
            <v>gt55</v>
          </cell>
          <cell r="CF1058" t="str">
            <v>Conditioned</v>
          </cell>
          <cell r="CG1058">
            <v>1925.059</v>
          </cell>
          <cell r="CH1058" t="str">
            <v>OR</v>
          </cell>
          <cell r="CI1058" t="str">
            <v>Side-by-Side w/ TTD Ice</v>
          </cell>
          <cell r="CJ1058">
            <v>42351.298000000003</v>
          </cell>
          <cell r="CK1058" t="b">
            <v>0</v>
          </cell>
          <cell r="CZ1058">
            <v>1144.6790000000001</v>
          </cell>
          <cell r="DA1058" t="str">
            <v>MT</v>
          </cell>
          <cell r="DC1058" t="str">
            <v>Vertical Axis</v>
          </cell>
          <cell r="DG1058" t="str">
            <v>Electric</v>
          </cell>
          <cell r="DH1058">
            <v>2079.9929999999999</v>
          </cell>
          <cell r="DI1058" t="str">
            <v>WA</v>
          </cell>
          <cell r="DL1058" t="str">
            <v>Electric</v>
          </cell>
          <cell r="DM1058" t="str">
            <v>Electric</v>
          </cell>
          <cell r="DN1058">
            <v>1925.059</v>
          </cell>
          <cell r="DO1058" t="str">
            <v>OR</v>
          </cell>
          <cell r="DS1058">
            <v>1464.694</v>
          </cell>
          <cell r="DT1058" t="str">
            <v>WA</v>
          </cell>
          <cell r="DU1058" t="str">
            <v>32to46</v>
          </cell>
          <cell r="DX1058" t="b">
            <v>0</v>
          </cell>
          <cell r="DY1058">
            <v>12271.31</v>
          </cell>
          <cell r="DZ1058" t="str">
            <v>WA</v>
          </cell>
          <cell r="EC1058" t="str">
            <v>Desktop</v>
          </cell>
          <cell r="ED1058">
            <v>6932.7380000000003</v>
          </cell>
          <cell r="EE1058" t="str">
            <v>OR</v>
          </cell>
          <cell r="EH1058" t="str">
            <v>le20</v>
          </cell>
          <cell r="EI1058">
            <v>2079.9929999999999</v>
          </cell>
          <cell r="EJ1058" t="str">
            <v>WA</v>
          </cell>
          <cell r="ES1058">
            <v>2079.9929999999999</v>
          </cell>
          <cell r="ET1058" t="str">
            <v>WA</v>
          </cell>
          <cell r="EZ1058" t="str">
            <v>WA</v>
          </cell>
          <cell r="FA1058" t="str">
            <v>Living Room/Family Room</v>
          </cell>
          <cell r="FB1058">
            <v>87881.64</v>
          </cell>
          <cell r="FC1058">
            <v>278291.86</v>
          </cell>
          <cell r="FI1058" t="str">
            <v>OR</v>
          </cell>
          <cell r="FJ1058" t="str">
            <v>Exterior</v>
          </cell>
          <cell r="FK1058" t="str">
            <v>EISAq</v>
          </cell>
          <cell r="FL1058">
            <v>623946.42000000004</v>
          </cell>
          <cell r="FS1058" t="str">
            <v>WA</v>
          </cell>
          <cell r="FT1058" t="str">
            <v>EISAnqnx</v>
          </cell>
          <cell r="FV1058">
            <v>2403562.8539999998</v>
          </cell>
          <cell r="GD1058" t="str">
            <v>MT</v>
          </cell>
          <cell r="GE1058">
            <v>5495554.9939999999</v>
          </cell>
          <cell r="GF1058">
            <v>4295866.176</v>
          </cell>
          <cell r="GI1058">
            <v>3</v>
          </cell>
          <cell r="GJ1058">
            <v>2</v>
          </cell>
          <cell r="GK1058" t="str">
            <v>MT</v>
          </cell>
          <cell r="GL1058">
            <v>2130.886</v>
          </cell>
          <cell r="GN1058">
            <v>0</v>
          </cell>
          <cell r="GQ1058">
            <v>16829716.319139998</v>
          </cell>
          <cell r="GR1058">
            <v>1190557.9714900001</v>
          </cell>
          <cell r="GU1058" t="str">
            <v>Natural Gas Other</v>
          </cell>
          <cell r="GX1058" t="str">
            <v>Baseboard/Wall/Radiant</v>
          </cell>
          <cell r="GY1058" t="str">
            <v>WA</v>
          </cell>
          <cell r="GZ1058">
            <v>2079.99340820313</v>
          </cell>
        </row>
        <row r="1059">
          <cell r="AD1059" t="str">
            <v>ID</v>
          </cell>
          <cell r="AH1059" t="str">
            <v>ID</v>
          </cell>
          <cell r="AI1059" t="str">
            <v>Pre 1980</v>
          </cell>
          <cell r="AJ1059">
            <v>1192.4649999999999</v>
          </cell>
          <cell r="AK1059" t="b">
            <v>1</v>
          </cell>
          <cell r="AN1059" t="str">
            <v>WA</v>
          </cell>
          <cell r="AO1059" t="str">
            <v>Baseboard/Wall/Radiant</v>
          </cell>
          <cell r="AP1059" t="str">
            <v>1993-2006</v>
          </cell>
          <cell r="AQ1059" t="str">
            <v>Crawlspace</v>
          </cell>
          <cell r="AR1059">
            <v>4956.49267578125</v>
          </cell>
          <cell r="AU1059" t="str">
            <v>No</v>
          </cell>
          <cell r="AV1059" t="b">
            <v>0</v>
          </cell>
          <cell r="AX1059">
            <v>9149685.4794921875</v>
          </cell>
          <cell r="AY1059" t="b">
            <v>0</v>
          </cell>
          <cell r="AZ1059">
            <v>1470574.0291799316</v>
          </cell>
          <cell r="BA1059" t="str">
            <v/>
          </cell>
          <cell r="BB1059" t="str">
            <v/>
          </cell>
          <cell r="BC1059">
            <v>0.99999993458706582</v>
          </cell>
          <cell r="BU1059" t="str">
            <v>MT</v>
          </cell>
          <cell r="BV1059" t="str">
            <v>1980-1992</v>
          </cell>
          <cell r="BW1059" t="str">
            <v>Gas Storage Inside Conditioned Space</v>
          </cell>
          <cell r="BY1059">
            <v>1144.6790000000001</v>
          </cell>
          <cell r="BZ1059" t="str">
            <v>gt55</v>
          </cell>
          <cell r="CF1059" t="str">
            <v>Unconditioned</v>
          </cell>
          <cell r="CG1059">
            <v>1925.059</v>
          </cell>
          <cell r="CH1059" t="str">
            <v>OR</v>
          </cell>
          <cell r="CI1059" t="str">
            <v>Top-Freezer w/o TTD Ice</v>
          </cell>
          <cell r="CJ1059">
            <v>38501.18</v>
          </cell>
          <cell r="CK1059" t="b">
            <v>0</v>
          </cell>
          <cell r="CZ1059">
            <v>1144.6790000000001</v>
          </cell>
          <cell r="DA1059" t="str">
            <v>MT</v>
          </cell>
          <cell r="DC1059" t="str">
            <v>Horizontal Axis</v>
          </cell>
          <cell r="DG1059" t="str">
            <v>Electric</v>
          </cell>
          <cell r="DH1059">
            <v>1904.288</v>
          </cell>
          <cell r="DI1059" t="str">
            <v>WA</v>
          </cell>
          <cell r="DL1059" t="str">
            <v>Electric</v>
          </cell>
          <cell r="DM1059" t="str">
            <v>Electric</v>
          </cell>
          <cell r="DN1059">
            <v>2079.9929999999999</v>
          </cell>
          <cell r="DO1059" t="str">
            <v>WA</v>
          </cell>
          <cell r="DS1059">
            <v>4956.4930000000004</v>
          </cell>
          <cell r="DT1059" t="str">
            <v>WA</v>
          </cell>
          <cell r="DU1059" t="str">
            <v>lt32</v>
          </cell>
          <cell r="DX1059" t="b">
            <v>0</v>
          </cell>
          <cell r="DY1059">
            <v>1192.4649999999999</v>
          </cell>
          <cell r="DZ1059" t="str">
            <v>ID</v>
          </cell>
          <cell r="EC1059" t="str">
            <v>Desktop</v>
          </cell>
          <cell r="ED1059">
            <v>6932.7380000000003</v>
          </cell>
          <cell r="EE1059" t="str">
            <v>OR</v>
          </cell>
          <cell r="EH1059" t="str">
            <v>le20</v>
          </cell>
          <cell r="EI1059">
            <v>3785.7640000000001</v>
          </cell>
          <cell r="EJ1059" t="str">
            <v>ID</v>
          </cell>
          <cell r="ES1059">
            <v>1612.692</v>
          </cell>
          <cell r="ET1059" t="str">
            <v>OR</v>
          </cell>
          <cell r="EZ1059" t="str">
            <v>WA</v>
          </cell>
          <cell r="FA1059" t="str">
            <v>Other</v>
          </cell>
          <cell r="FB1059">
            <v>322232.68</v>
          </cell>
          <cell r="FC1059">
            <v>329556.14999999997</v>
          </cell>
          <cell r="FI1059" t="str">
            <v>OR</v>
          </cell>
          <cell r="FJ1059" t="str">
            <v>Garage</v>
          </cell>
          <cell r="FK1059" t="str">
            <v>EISAnqnx</v>
          </cell>
          <cell r="FL1059">
            <v>277309.52</v>
          </cell>
          <cell r="FS1059" t="str">
            <v>WA</v>
          </cell>
          <cell r="FT1059" t="str">
            <v>EISAq</v>
          </cell>
          <cell r="FV1059">
            <v>446731.67</v>
          </cell>
          <cell r="GD1059" t="str">
            <v>ID</v>
          </cell>
          <cell r="GE1059">
            <v>8640601.3899999987</v>
          </cell>
          <cell r="GF1059">
            <v>4264254.84</v>
          </cell>
          <cell r="GI1059">
            <v>3</v>
          </cell>
          <cell r="GJ1059">
            <v>2</v>
          </cell>
          <cell r="GK1059" t="str">
            <v>ID</v>
          </cell>
          <cell r="GL1059">
            <v>1192.4649999999999</v>
          </cell>
          <cell r="GM1059" t="str">
            <v>Pre 1980</v>
          </cell>
          <cell r="GN1059">
            <v>-1</v>
          </cell>
          <cell r="GQ1059">
            <v>9757895.7813300006</v>
          </cell>
          <cell r="GR1059">
            <v>834808.97254999995</v>
          </cell>
          <cell r="GU1059" t="str">
            <v>Natural Gas FAF</v>
          </cell>
          <cell r="GX1059" t="str">
            <v>None</v>
          </cell>
          <cell r="GY1059" t="str">
            <v>MT</v>
          </cell>
          <cell r="GZ1059">
            <v>2130.88647460938</v>
          </cell>
        </row>
        <row r="1060">
          <cell r="AD1060" t="str">
            <v>OR</v>
          </cell>
          <cell r="AH1060" t="str">
            <v>OR</v>
          </cell>
          <cell r="AI1060" t="str">
            <v>Pre 1980</v>
          </cell>
          <cell r="AJ1060">
            <v>8264.9449999999997</v>
          </cell>
          <cell r="AK1060" t="b">
            <v>1</v>
          </cell>
          <cell r="AN1060" t="str">
            <v>WA</v>
          </cell>
          <cell r="AO1060" t="str">
            <v>Baseboard/Wall/Radiant</v>
          </cell>
          <cell r="AP1060" t="str">
            <v>1993-2006</v>
          </cell>
          <cell r="AQ1060" t="str">
            <v>Crawlspace</v>
          </cell>
          <cell r="AR1060">
            <v>4956.49267578125</v>
          </cell>
          <cell r="AU1060" t="str">
            <v>No</v>
          </cell>
          <cell r="AV1060" t="b">
            <v>0</v>
          </cell>
          <cell r="AX1060">
            <v>9149685.4794921875</v>
          </cell>
          <cell r="AY1060" t="b">
            <v>0</v>
          </cell>
          <cell r="AZ1060">
            <v>1470574.0291799316</v>
          </cell>
          <cell r="BA1060" t="str">
            <v/>
          </cell>
          <cell r="BB1060" t="str">
            <v/>
          </cell>
          <cell r="BC1060">
            <v>0.99999993458706582</v>
          </cell>
          <cell r="BU1060" t="str">
            <v>WA</v>
          </cell>
          <cell r="BV1060" t="str">
            <v>1993-2006</v>
          </cell>
          <cell r="BW1060" t="str">
            <v>Gas Storage Outside Conditioned Space</v>
          </cell>
          <cell r="BY1060">
            <v>2079.9929999999999</v>
          </cell>
          <cell r="BZ1060" t="str">
            <v>le55</v>
          </cell>
          <cell r="CF1060" t="str">
            <v>Conditioned</v>
          </cell>
          <cell r="CG1060">
            <v>12271.31</v>
          </cell>
          <cell r="CH1060" t="str">
            <v>WA</v>
          </cell>
          <cell r="CI1060" t="str">
            <v>Top-Freezer w/o TTD Ice</v>
          </cell>
          <cell r="CJ1060">
            <v>184069.65</v>
          </cell>
          <cell r="CK1060" t="b">
            <v>0</v>
          </cell>
          <cell r="CZ1060">
            <v>1925.059</v>
          </cell>
          <cell r="DA1060" t="str">
            <v>OR</v>
          </cell>
          <cell r="DC1060" t="str">
            <v>Vertical Axis</v>
          </cell>
          <cell r="DG1060" t="str">
            <v>Electric</v>
          </cell>
          <cell r="DH1060">
            <v>2130.886</v>
          </cell>
          <cell r="DI1060" t="str">
            <v>MT</v>
          </cell>
          <cell r="DL1060" t="str">
            <v>Electric</v>
          </cell>
          <cell r="DM1060" t="str">
            <v>Electric</v>
          </cell>
          <cell r="DN1060">
            <v>12271.31</v>
          </cell>
          <cell r="DO1060" t="str">
            <v>WA</v>
          </cell>
          <cell r="DS1060">
            <v>4956.4930000000004</v>
          </cell>
          <cell r="DT1060" t="str">
            <v>WA</v>
          </cell>
          <cell r="DU1060" t="str">
            <v>32to46</v>
          </cell>
          <cell r="DX1060" t="b">
            <v>1</v>
          </cell>
          <cell r="DY1060">
            <v>1925.059</v>
          </cell>
          <cell r="DZ1060" t="str">
            <v>OR</v>
          </cell>
          <cell r="EC1060" t="str">
            <v>Other</v>
          </cell>
          <cell r="ED1060">
            <v>4956.4930000000004</v>
          </cell>
          <cell r="EE1060" t="str">
            <v>WA</v>
          </cell>
          <cell r="EH1060" t="str">
            <v>le20</v>
          </cell>
          <cell r="EI1060">
            <v>3785.7640000000001</v>
          </cell>
          <cell r="EJ1060" t="str">
            <v>ID</v>
          </cell>
          <cell r="ES1060">
            <v>3785.7640000000001</v>
          </cell>
          <cell r="ET1060" t="str">
            <v>ID</v>
          </cell>
          <cell r="EZ1060" t="str">
            <v>OR</v>
          </cell>
          <cell r="FA1060" t="str">
            <v>Bathroom</v>
          </cell>
          <cell r="FB1060">
            <v>41580.945</v>
          </cell>
          <cell r="FC1060">
            <v>33264.756000000001</v>
          </cell>
          <cell r="FI1060" t="str">
            <v>OR</v>
          </cell>
          <cell r="FJ1060" t="str">
            <v>Garage</v>
          </cell>
          <cell r="FK1060" t="str">
            <v>EISAq</v>
          </cell>
          <cell r="FL1060">
            <v>415964.28</v>
          </cell>
          <cell r="FS1060" t="str">
            <v>WA</v>
          </cell>
          <cell r="FT1060" t="str">
            <v>EISAx</v>
          </cell>
          <cell r="FV1060">
            <v>856845.99</v>
          </cell>
          <cell r="GD1060" t="str">
            <v>OR</v>
          </cell>
          <cell r="GE1060">
            <v>7851697.75</v>
          </cell>
          <cell r="GF1060">
            <v>8364124.3399999999</v>
          </cell>
          <cell r="GI1060">
            <v>1</v>
          </cell>
          <cell r="GJ1060">
            <v>2</v>
          </cell>
          <cell r="GK1060" t="str">
            <v>OR</v>
          </cell>
          <cell r="GL1060">
            <v>8264.9449999999997</v>
          </cell>
          <cell r="GM1060" t="str">
            <v>Pre 1980</v>
          </cell>
          <cell r="GN1060">
            <v>-1</v>
          </cell>
          <cell r="GQ1060">
            <v>35698942.237399995</v>
          </cell>
          <cell r="GR1060">
            <v>5295453.5733124996</v>
          </cell>
          <cell r="GU1060" t="str">
            <v>Baseboard/Wall/Radiant</v>
          </cell>
          <cell r="GX1060" t="str">
            <v>Propane/LP</v>
          </cell>
          <cell r="GY1060" t="str">
            <v>ID</v>
          </cell>
          <cell r="GZ1060">
            <v>3785.76440429688</v>
          </cell>
        </row>
        <row r="1061">
          <cell r="AD1061" t="str">
            <v>MT</v>
          </cell>
          <cell r="AH1061" t="str">
            <v>MT</v>
          </cell>
          <cell r="AI1061" t="str">
            <v>1993-2006</v>
          </cell>
          <cell r="AJ1061">
            <v>2130.886</v>
          </cell>
          <cell r="AK1061" t="b">
            <v>1</v>
          </cell>
          <cell r="AN1061" t="str">
            <v>WA</v>
          </cell>
          <cell r="AO1061" t="str">
            <v>Propane/LP</v>
          </cell>
          <cell r="AP1061" t="str">
            <v>1993-2006</v>
          </cell>
          <cell r="AQ1061" t="str">
            <v>Crawlspace</v>
          </cell>
          <cell r="AR1061">
            <v>4956.49267578125</v>
          </cell>
          <cell r="AU1061" t="str">
            <v>No</v>
          </cell>
          <cell r="AV1061" t="b">
            <v>1</v>
          </cell>
          <cell r="AX1061">
            <v>9149685.4794921875</v>
          </cell>
          <cell r="AY1061" t="b">
            <v>0</v>
          </cell>
          <cell r="AZ1061">
            <v>1470574.0291799316</v>
          </cell>
          <cell r="BA1061">
            <v>1</v>
          </cell>
          <cell r="BB1061">
            <v>4956.49267578125</v>
          </cell>
          <cell r="BC1061">
            <v>0.99999993458706582</v>
          </cell>
          <cell r="BU1061" t="str">
            <v>WA</v>
          </cell>
          <cell r="BV1061" t="str">
            <v>Pre 1980</v>
          </cell>
          <cell r="BW1061" t="str">
            <v>Electric Storage - Inside Conditioned Space</v>
          </cell>
          <cell r="BY1061">
            <v>2079.9929999999999</v>
          </cell>
          <cell r="BZ1061" t="str">
            <v>le55</v>
          </cell>
          <cell r="CF1061" t="str">
            <v>Conditioned</v>
          </cell>
          <cell r="CG1061">
            <v>8264.9449999999997</v>
          </cell>
          <cell r="CH1061" t="str">
            <v>OR</v>
          </cell>
          <cell r="CI1061" t="str">
            <v>Top-Freezer w/o TTD Ice</v>
          </cell>
          <cell r="CJ1061">
            <v>165298.9</v>
          </cell>
          <cell r="CK1061" t="b">
            <v>0</v>
          </cell>
          <cell r="CZ1061">
            <v>2079.9929999999999</v>
          </cell>
          <cell r="DA1061" t="str">
            <v>WA</v>
          </cell>
          <cell r="DC1061" t="str">
            <v>Vertical Axis</v>
          </cell>
          <cell r="DG1061" t="str">
            <v>Electric</v>
          </cell>
          <cell r="DH1061">
            <v>1144.6790000000001</v>
          </cell>
          <cell r="DI1061" t="str">
            <v>MT</v>
          </cell>
          <cell r="DL1061" t="str">
            <v>Electric</v>
          </cell>
          <cell r="DM1061" t="str">
            <v>Electric</v>
          </cell>
          <cell r="DN1061">
            <v>3785.7640000000001</v>
          </cell>
          <cell r="DO1061" t="str">
            <v>ID</v>
          </cell>
          <cell r="DS1061">
            <v>4956.4930000000004</v>
          </cell>
          <cell r="DT1061" t="str">
            <v>WA</v>
          </cell>
          <cell r="DU1061" t="str">
            <v>lt32</v>
          </cell>
          <cell r="DX1061" t="b">
            <v>0</v>
          </cell>
          <cell r="DY1061">
            <v>1925.059</v>
          </cell>
          <cell r="DZ1061" t="str">
            <v>OR</v>
          </cell>
          <cell r="EC1061" t="str">
            <v>Laptop</v>
          </cell>
          <cell r="ED1061">
            <v>1150.8789999999999</v>
          </cell>
          <cell r="EE1061" t="str">
            <v>WA</v>
          </cell>
          <cell r="EH1061" t="str">
            <v>le20</v>
          </cell>
          <cell r="EI1061">
            <v>1925.059</v>
          </cell>
          <cell r="EJ1061" t="str">
            <v>OR</v>
          </cell>
          <cell r="ES1061">
            <v>2079.9929999999999</v>
          </cell>
          <cell r="ET1061" t="str">
            <v>WA</v>
          </cell>
          <cell r="EZ1061" t="str">
            <v>OR</v>
          </cell>
          <cell r="FA1061" t="str">
            <v>Bedrooms</v>
          </cell>
          <cell r="FB1061">
            <v>68905.566000000006</v>
          </cell>
          <cell r="FC1061">
            <v>416997.47700000001</v>
          </cell>
          <cell r="FI1061" t="str">
            <v>OR</v>
          </cell>
          <cell r="FJ1061" t="str">
            <v>Kitchen</v>
          </cell>
          <cell r="FK1061" t="str">
            <v>EISAnqnx</v>
          </cell>
          <cell r="FL1061">
            <v>831928.56</v>
          </cell>
          <cell r="FS1061" t="str">
            <v>WA</v>
          </cell>
          <cell r="FT1061" t="str">
            <v>EISAnqnx</v>
          </cell>
          <cell r="FV1061">
            <v>4262583.9800000004</v>
          </cell>
          <cell r="GD1061" t="str">
            <v>MT</v>
          </cell>
          <cell r="GE1061">
            <v>17792898.100000001</v>
          </cell>
          <cell r="GF1061">
            <v>7673320.4859999996</v>
          </cell>
          <cell r="GI1061">
            <v>3</v>
          </cell>
          <cell r="GJ1061">
            <v>1</v>
          </cell>
          <cell r="GK1061" t="str">
            <v>MT</v>
          </cell>
          <cell r="GL1061">
            <v>2130.886</v>
          </cell>
          <cell r="GM1061" t="str">
            <v>1993-2006</v>
          </cell>
          <cell r="GN1061">
            <v>0</v>
          </cell>
          <cell r="GQ1061">
            <v>18386984.855028</v>
          </cell>
          <cell r="GR1061">
            <v>1376328.6129699999</v>
          </cell>
          <cell r="GU1061" t="str">
            <v>Natural Gas FAF</v>
          </cell>
          <cell r="GX1061" t="str">
            <v>Natural Gas Other</v>
          </cell>
          <cell r="GY1061" t="str">
            <v>MT</v>
          </cell>
          <cell r="GZ1061">
            <v>2130.88647460938</v>
          </cell>
        </row>
        <row r="1062">
          <cell r="AD1062" t="str">
            <v>WA</v>
          </cell>
          <cell r="AH1062" t="str">
            <v>WA</v>
          </cell>
          <cell r="AI1062" t="str">
            <v>1993-2006</v>
          </cell>
          <cell r="AJ1062">
            <v>1904.288</v>
          </cell>
          <cell r="AK1062" t="b">
            <v>1</v>
          </cell>
          <cell r="AN1062" t="str">
            <v>WA</v>
          </cell>
          <cell r="AO1062" t="str">
            <v>Wood</v>
          </cell>
          <cell r="AP1062" t="str">
            <v>Pre 1980</v>
          </cell>
          <cell r="AQ1062" t="str">
            <v>Crawlspace</v>
          </cell>
          <cell r="AR1062">
            <v>1524.76245117188</v>
          </cell>
          <cell r="AU1062" t="str">
            <v>No</v>
          </cell>
          <cell r="AV1062" t="b">
            <v>0</v>
          </cell>
          <cell r="AX1062">
            <v>1372286.2060546919</v>
          </cell>
          <cell r="AY1062" t="b">
            <v>0</v>
          </cell>
          <cell r="AZ1062">
            <v>864085.77812776167</v>
          </cell>
          <cell r="BA1062" t="str">
            <v/>
          </cell>
          <cell r="BB1062" t="str">
            <v/>
          </cell>
          <cell r="BC1062">
            <v>1.0000002958965923</v>
          </cell>
          <cell r="BU1062" t="str">
            <v>ID</v>
          </cell>
          <cell r="BV1062" t="str">
            <v>1993-2006</v>
          </cell>
          <cell r="BW1062" t="str">
            <v>Gas Storage Outside Conditioned Space</v>
          </cell>
          <cell r="BY1062">
            <v>3785.7640000000001</v>
          </cell>
          <cell r="BZ1062" t="str">
            <v>le55</v>
          </cell>
          <cell r="CF1062" t="str">
            <v>Conditioned</v>
          </cell>
          <cell r="CG1062">
            <v>8264.9449999999997</v>
          </cell>
          <cell r="CH1062" t="str">
            <v>OR</v>
          </cell>
          <cell r="CI1062" t="str">
            <v>Top-Freezer w/o TTD Ice</v>
          </cell>
          <cell r="CJ1062">
            <v>41324.724999999999</v>
          </cell>
          <cell r="CK1062" t="b">
            <v>0</v>
          </cell>
          <cell r="CZ1062">
            <v>1904.288</v>
          </cell>
          <cell r="DA1062" t="str">
            <v>WA</v>
          </cell>
          <cell r="DC1062" t="str">
            <v>Vertical Axis</v>
          </cell>
          <cell r="DG1062" t="str">
            <v>Electric</v>
          </cell>
          <cell r="DH1062">
            <v>1144.6790000000001</v>
          </cell>
          <cell r="DI1062" t="str">
            <v>MT</v>
          </cell>
          <cell r="DL1062" t="str">
            <v>Gas</v>
          </cell>
          <cell r="DM1062" t="str">
            <v>Gas</v>
          </cell>
          <cell r="DN1062">
            <v>3785.7640000000001</v>
          </cell>
          <cell r="DO1062" t="str">
            <v>ID</v>
          </cell>
          <cell r="DS1062">
            <v>4956.4930000000004</v>
          </cell>
          <cell r="DT1062" t="str">
            <v>WA</v>
          </cell>
          <cell r="DU1062" t="str">
            <v>32to46</v>
          </cell>
          <cell r="DX1062" t="b">
            <v>1</v>
          </cell>
          <cell r="DY1062">
            <v>1925.059</v>
          </cell>
          <cell r="DZ1062" t="str">
            <v>OR</v>
          </cell>
          <cell r="EC1062" t="str">
            <v>Desktop</v>
          </cell>
          <cell r="ED1062">
            <v>4956.4930000000004</v>
          </cell>
          <cell r="EE1062" t="str">
            <v>WA</v>
          </cell>
          <cell r="EH1062" t="str">
            <v>le20</v>
          </cell>
          <cell r="EI1062">
            <v>2079.9929999999999</v>
          </cell>
          <cell r="EJ1062" t="str">
            <v>WA</v>
          </cell>
          <cell r="ES1062">
            <v>1144.6790000000001</v>
          </cell>
          <cell r="ET1062" t="str">
            <v>MT</v>
          </cell>
          <cell r="EZ1062" t="str">
            <v>OR</v>
          </cell>
          <cell r="FA1062" t="str">
            <v>Exterior</v>
          </cell>
          <cell r="FB1062">
            <v>91478.078999999998</v>
          </cell>
          <cell r="FC1062">
            <v>792414.00900000008</v>
          </cell>
          <cell r="FI1062" t="str">
            <v>OR</v>
          </cell>
          <cell r="FJ1062" t="str">
            <v>Kitchen</v>
          </cell>
          <cell r="FK1062" t="str">
            <v>EISAq</v>
          </cell>
          <cell r="FL1062">
            <v>727937.49</v>
          </cell>
          <cell r="FS1062" t="str">
            <v>WA</v>
          </cell>
          <cell r="FT1062" t="str">
            <v>EISAq</v>
          </cell>
          <cell r="FV1062">
            <v>525388.25800000003</v>
          </cell>
          <cell r="GD1062" t="str">
            <v>WA</v>
          </cell>
          <cell r="GE1062">
            <v>9550004.3200000003</v>
          </cell>
          <cell r="GF1062">
            <v>6166084.5439999998</v>
          </cell>
          <cell r="GI1062">
            <v>2</v>
          </cell>
          <cell r="GJ1062">
            <v>3</v>
          </cell>
          <cell r="GK1062" t="str">
            <v>WA</v>
          </cell>
          <cell r="GL1062">
            <v>1904.288</v>
          </cell>
          <cell r="GM1062" t="str">
            <v>1993-2006</v>
          </cell>
          <cell r="GN1062">
            <v>-1</v>
          </cell>
          <cell r="GQ1062">
            <v>14384719.238816001</v>
          </cell>
          <cell r="GR1062">
            <v>1205285.76456</v>
          </cell>
          <cell r="GU1062" t="str">
            <v>Natural Gas FAF</v>
          </cell>
          <cell r="GX1062" t="str">
            <v>None</v>
          </cell>
          <cell r="GY1062" t="str">
            <v>ID</v>
          </cell>
          <cell r="GZ1062">
            <v>1192.46508789063</v>
          </cell>
        </row>
        <row r="1063">
          <cell r="AD1063" t="str">
            <v>OR</v>
          </cell>
          <cell r="AH1063" t="str">
            <v>OR</v>
          </cell>
          <cell r="AI1063" t="str">
            <v>Pre 1980</v>
          </cell>
          <cell r="AJ1063">
            <v>1612.692</v>
          </cell>
          <cell r="AK1063" t="b">
            <v>1</v>
          </cell>
          <cell r="AN1063" t="str">
            <v>WA</v>
          </cell>
          <cell r="AO1063" t="str">
            <v>Electric FAF</v>
          </cell>
          <cell r="AP1063" t="str">
            <v>Pre 1980</v>
          </cell>
          <cell r="AQ1063" t="str">
            <v>Crawlspace</v>
          </cell>
          <cell r="AR1063">
            <v>1524.76245117188</v>
          </cell>
          <cell r="AU1063" t="str">
            <v>No</v>
          </cell>
          <cell r="AV1063" t="b">
            <v>1</v>
          </cell>
          <cell r="AX1063">
            <v>1372286.2060546919</v>
          </cell>
          <cell r="AY1063" t="b">
            <v>0</v>
          </cell>
          <cell r="AZ1063">
            <v>864085.77812776167</v>
          </cell>
          <cell r="BA1063">
            <v>1</v>
          </cell>
          <cell r="BB1063">
            <v>1524.76245117188</v>
          </cell>
          <cell r="BC1063">
            <v>1.0000002958965923</v>
          </cell>
          <cell r="BU1063" t="str">
            <v>ID</v>
          </cell>
          <cell r="BV1063" t="str">
            <v>Pre 1980</v>
          </cell>
          <cell r="BW1063" t="str">
            <v>Electric Storage - Inside Conditioned Space</v>
          </cell>
          <cell r="BY1063">
            <v>3785.7640000000001</v>
          </cell>
          <cell r="BZ1063" t="str">
            <v>le55</v>
          </cell>
          <cell r="CF1063" t="str">
            <v>Conditioned</v>
          </cell>
          <cell r="CG1063">
            <v>1612.692</v>
          </cell>
          <cell r="CH1063" t="str">
            <v>OR</v>
          </cell>
          <cell r="CI1063" t="str">
            <v>Top-Freezer w/o TTD Ice</v>
          </cell>
          <cell r="CJ1063">
            <v>29028.455999999998</v>
          </cell>
          <cell r="CK1063" t="b">
            <v>0</v>
          </cell>
          <cell r="CZ1063">
            <v>1612.692</v>
          </cell>
          <cell r="DA1063" t="str">
            <v>OR</v>
          </cell>
          <cell r="DC1063" t="str">
            <v>Vertical Axis</v>
          </cell>
          <cell r="DG1063" t="str">
            <v>Electric</v>
          </cell>
          <cell r="DH1063">
            <v>1925.059</v>
          </cell>
          <cell r="DI1063" t="str">
            <v>OR</v>
          </cell>
          <cell r="DL1063" t="str">
            <v>Electric</v>
          </cell>
          <cell r="DM1063" t="str">
            <v>Electric</v>
          </cell>
          <cell r="DN1063">
            <v>1904.288</v>
          </cell>
          <cell r="DO1063" t="str">
            <v>WA</v>
          </cell>
          <cell r="DS1063">
            <v>1464.694</v>
          </cell>
          <cell r="DT1063" t="str">
            <v>WA</v>
          </cell>
          <cell r="DU1063" t="str">
            <v>32to46</v>
          </cell>
          <cell r="DX1063" t="b">
            <v>1</v>
          </cell>
          <cell r="DY1063">
            <v>1925.059</v>
          </cell>
          <cell r="DZ1063" t="str">
            <v>OR</v>
          </cell>
          <cell r="EC1063" t="str">
            <v>Desktop</v>
          </cell>
          <cell r="ED1063">
            <v>1188.027</v>
          </cell>
          <cell r="EE1063" t="str">
            <v>OR</v>
          </cell>
          <cell r="EH1063" t="str">
            <v>le20</v>
          </cell>
          <cell r="EI1063">
            <v>12271.31</v>
          </cell>
          <cell r="EJ1063" t="str">
            <v>WA</v>
          </cell>
          <cell r="ES1063">
            <v>1612.692</v>
          </cell>
          <cell r="ET1063" t="str">
            <v>OR</v>
          </cell>
          <cell r="EZ1063" t="str">
            <v>OR</v>
          </cell>
          <cell r="FA1063" t="str">
            <v>Kitchen</v>
          </cell>
          <cell r="FB1063">
            <v>41580.945</v>
          </cell>
          <cell r="FC1063">
            <v>74845.701000000001</v>
          </cell>
          <cell r="FI1063" t="str">
            <v>OR</v>
          </cell>
          <cell r="FJ1063" t="str">
            <v>Living Room/Family Room</v>
          </cell>
          <cell r="FK1063" t="str">
            <v>EISAq</v>
          </cell>
          <cell r="FL1063">
            <v>1400413.0760000001</v>
          </cell>
          <cell r="FS1063" t="str">
            <v>WA</v>
          </cell>
          <cell r="FT1063" t="str">
            <v>EISAx</v>
          </cell>
          <cell r="FV1063">
            <v>5799096.8100000005</v>
          </cell>
          <cell r="GD1063" t="str">
            <v>OR</v>
          </cell>
          <cell r="GE1063">
            <v>1240160.148</v>
          </cell>
          <cell r="GF1063">
            <v>1920716.172</v>
          </cell>
          <cell r="GI1063">
            <v>1</v>
          </cell>
          <cell r="GJ1063">
            <v>2</v>
          </cell>
          <cell r="GK1063" t="str">
            <v>OR</v>
          </cell>
          <cell r="GL1063">
            <v>1612.692</v>
          </cell>
          <cell r="GM1063" t="str">
            <v>Pre 1980</v>
          </cell>
          <cell r="GN1063">
            <v>0</v>
          </cell>
          <cell r="GQ1063">
            <v>8447164.5821759999</v>
          </cell>
          <cell r="GR1063">
            <v>929301.66980999988</v>
          </cell>
          <cell r="GU1063" t="str">
            <v>Natural Gas FAF</v>
          </cell>
          <cell r="GX1063" t="str">
            <v>Wood</v>
          </cell>
          <cell r="GY1063" t="str">
            <v>WA</v>
          </cell>
          <cell r="GZ1063">
            <v>4360.1875</v>
          </cell>
        </row>
        <row r="1064">
          <cell r="AD1064" t="str">
            <v>ID</v>
          </cell>
          <cell r="AH1064" t="str">
            <v>ID</v>
          </cell>
          <cell r="AI1064" t="str">
            <v>1993-2006</v>
          </cell>
          <cell r="AJ1064">
            <v>3785.7640000000001</v>
          </cell>
          <cell r="AK1064" t="b">
            <v>1</v>
          </cell>
          <cell r="AN1064" t="str">
            <v>WA</v>
          </cell>
          <cell r="AO1064" t="str">
            <v>Natural Gas Other</v>
          </cell>
          <cell r="AP1064" t="str">
            <v>Post 2006</v>
          </cell>
          <cell r="AQ1064" t="str">
            <v>Slab on Grade</v>
          </cell>
          <cell r="AR1064">
            <v>1524.76245117188</v>
          </cell>
          <cell r="AU1064" t="str">
            <v>No</v>
          </cell>
          <cell r="AV1064" t="b">
            <v>0</v>
          </cell>
          <cell r="AX1064">
            <v>2692730.4887695401</v>
          </cell>
          <cell r="AY1064" t="b">
            <v>0</v>
          </cell>
          <cell r="AZ1064">
            <v>664613.45721679903</v>
          </cell>
          <cell r="BA1064" t="str">
            <v/>
          </cell>
          <cell r="BB1064" t="str">
            <v/>
          </cell>
          <cell r="BC1064">
            <v>1.0000002958965923</v>
          </cell>
          <cell r="BU1064" t="str">
            <v>OR</v>
          </cell>
          <cell r="BV1064" t="str">
            <v>1993-2006</v>
          </cell>
          <cell r="BW1064" t="str">
            <v>Electric Storage - Outside Conditioned Space - Buffered</v>
          </cell>
          <cell r="BY1064">
            <v>1925.059</v>
          </cell>
          <cell r="BZ1064" t="str">
            <v>le55</v>
          </cell>
          <cell r="CF1064" t="str">
            <v>Conditioned</v>
          </cell>
          <cell r="CG1064">
            <v>8264.9449999999997</v>
          </cell>
          <cell r="CH1064" t="str">
            <v>OR</v>
          </cell>
          <cell r="CI1064" t="str">
            <v>Bottom-Freezer (Including French Door) w/o TTD Ice</v>
          </cell>
          <cell r="CJ1064">
            <v>181828.78999999998</v>
          </cell>
          <cell r="CK1064" t="b">
            <v>0</v>
          </cell>
          <cell r="CZ1064">
            <v>1144.6790000000001</v>
          </cell>
          <cell r="DA1064" t="str">
            <v>MT</v>
          </cell>
          <cell r="DC1064" t="str">
            <v>Horizontal Axis</v>
          </cell>
          <cell r="DG1064" t="str">
            <v>Electric</v>
          </cell>
          <cell r="DH1064">
            <v>2079.9929999999999</v>
          </cell>
          <cell r="DI1064" t="str">
            <v>WA</v>
          </cell>
          <cell r="DL1064" t="str">
            <v>Electric</v>
          </cell>
          <cell r="DM1064" t="str">
            <v>Electric</v>
          </cell>
          <cell r="DN1064">
            <v>2130.886</v>
          </cell>
          <cell r="DO1064" t="str">
            <v>MT</v>
          </cell>
          <cell r="DS1064">
            <v>1464.694</v>
          </cell>
          <cell r="DT1064" t="str">
            <v>WA</v>
          </cell>
          <cell r="DU1064" t="str">
            <v>lt32</v>
          </cell>
          <cell r="DX1064" t="b">
            <v>0</v>
          </cell>
          <cell r="DY1064">
            <v>1925.059</v>
          </cell>
          <cell r="DZ1064" t="str">
            <v>OR</v>
          </cell>
          <cell r="EC1064" t="str">
            <v>Desktop</v>
          </cell>
          <cell r="ED1064">
            <v>1188.027</v>
          </cell>
          <cell r="EE1064" t="str">
            <v>OR</v>
          </cell>
          <cell r="EH1064" t="str">
            <v>le20</v>
          </cell>
          <cell r="EI1064">
            <v>3785.7640000000001</v>
          </cell>
          <cell r="EJ1064" t="str">
            <v>ID</v>
          </cell>
          <cell r="ES1064">
            <v>3785.7640000000001</v>
          </cell>
          <cell r="ET1064" t="str">
            <v>ID</v>
          </cell>
          <cell r="EZ1064" t="str">
            <v>WA</v>
          </cell>
          <cell r="FA1064" t="str">
            <v>Bathroom</v>
          </cell>
          <cell r="FB1064">
            <v>828632.87999999989</v>
          </cell>
          <cell r="FC1064">
            <v>218667.00999999998</v>
          </cell>
          <cell r="FI1064" t="str">
            <v>OR</v>
          </cell>
          <cell r="FJ1064" t="str">
            <v>Other</v>
          </cell>
          <cell r="FK1064" t="str">
            <v>EISAq</v>
          </cell>
          <cell r="FL1064">
            <v>2079821.4000000001</v>
          </cell>
          <cell r="FS1064" t="str">
            <v>WA</v>
          </cell>
          <cell r="FT1064" t="str">
            <v>EISAnqnx</v>
          </cell>
          <cell r="FV1064">
            <v>2042810.2249999999</v>
          </cell>
          <cell r="GD1064" t="str">
            <v>ID</v>
          </cell>
          <cell r="GE1064">
            <v>16119783.112</v>
          </cell>
          <cell r="GF1064">
            <v>7030163.7480000006</v>
          </cell>
          <cell r="GI1064">
            <v>1</v>
          </cell>
          <cell r="GJ1064">
            <v>3</v>
          </cell>
          <cell r="GK1064" t="str">
            <v>ID</v>
          </cell>
          <cell r="GL1064">
            <v>3785.7640000000001</v>
          </cell>
          <cell r="GM1064" t="str">
            <v>1993-2006</v>
          </cell>
          <cell r="GN1064">
            <v>-1</v>
          </cell>
          <cell r="GQ1064">
            <v>21698113.937528003</v>
          </cell>
          <cell r="GR1064">
            <v>3948116.4891400002</v>
          </cell>
          <cell r="GU1064" t="str">
            <v>Natural Gas FAF</v>
          </cell>
          <cell r="GX1064" t="str">
            <v>Natural Gas Other</v>
          </cell>
          <cell r="GY1064" t="str">
            <v>OR</v>
          </cell>
          <cell r="GZ1064">
            <v>8264.9453125</v>
          </cell>
        </row>
        <row r="1065">
          <cell r="AD1065" t="str">
            <v>MT</v>
          </cell>
          <cell r="AH1065" t="str">
            <v>MT</v>
          </cell>
          <cell r="AI1065" t="str">
            <v>1993-2006</v>
          </cell>
          <cell r="AJ1065">
            <v>2130.886</v>
          </cell>
          <cell r="AK1065" t="b">
            <v>1</v>
          </cell>
          <cell r="AN1065" t="str">
            <v>WA</v>
          </cell>
          <cell r="AO1065" t="str">
            <v>Natural Gas Other</v>
          </cell>
          <cell r="AP1065" t="str">
            <v>Post 2006</v>
          </cell>
          <cell r="AQ1065" t="str">
            <v>Slab on Grade</v>
          </cell>
          <cell r="AR1065">
            <v>1524.76245117188</v>
          </cell>
          <cell r="AU1065" t="str">
            <v>No</v>
          </cell>
          <cell r="AV1065" t="b">
            <v>1</v>
          </cell>
          <cell r="AX1065">
            <v>2692730.4887695401</v>
          </cell>
          <cell r="AY1065" t="b">
            <v>0</v>
          </cell>
          <cell r="AZ1065">
            <v>664613.45721679903</v>
          </cell>
          <cell r="BA1065">
            <v>1</v>
          </cell>
          <cell r="BB1065">
            <v>1524.76245117188</v>
          </cell>
          <cell r="BC1065">
            <v>1.0000002958965923</v>
          </cell>
          <cell r="BU1065" t="str">
            <v>WA</v>
          </cell>
          <cell r="BV1065" t="str">
            <v>1980-1992</v>
          </cell>
          <cell r="BW1065" t="str">
            <v>Electric Storage - Inside Conditioned Space</v>
          </cell>
          <cell r="BY1065">
            <v>2079.9929999999999</v>
          </cell>
          <cell r="BZ1065" t="str">
            <v>le55</v>
          </cell>
          <cell r="CF1065" t="str">
            <v>Conditioned</v>
          </cell>
          <cell r="CG1065">
            <v>1192.4649999999999</v>
          </cell>
          <cell r="CH1065" t="str">
            <v>ID</v>
          </cell>
          <cell r="CI1065" t="str">
            <v>Top-Freezer w/o TTD Ice</v>
          </cell>
          <cell r="CJ1065">
            <v>25041.764999999999</v>
          </cell>
          <cell r="CK1065" t="b">
            <v>0</v>
          </cell>
          <cell r="CZ1065">
            <v>2130.886</v>
          </cell>
          <cell r="DA1065" t="str">
            <v>MT</v>
          </cell>
          <cell r="DC1065" t="str">
            <v>Vertical Axis</v>
          </cell>
          <cell r="DG1065" t="str">
            <v>Electric</v>
          </cell>
          <cell r="DH1065">
            <v>1904.288</v>
          </cell>
          <cell r="DI1065" t="str">
            <v>WA</v>
          </cell>
          <cell r="DL1065" t="str">
            <v>Propane</v>
          </cell>
          <cell r="DM1065" t="str">
            <v>Propane</v>
          </cell>
          <cell r="DN1065">
            <v>1904.288</v>
          </cell>
          <cell r="DO1065" t="str">
            <v>WA</v>
          </cell>
          <cell r="DS1065">
            <v>4956.4930000000004</v>
          </cell>
          <cell r="DT1065" t="str">
            <v>WA</v>
          </cell>
          <cell r="DU1065" t="str">
            <v>32to46</v>
          </cell>
          <cell r="DX1065" t="b">
            <v>0</v>
          </cell>
          <cell r="DY1065">
            <v>1612.692</v>
          </cell>
          <cell r="DZ1065" t="str">
            <v>OR</v>
          </cell>
          <cell r="EC1065" t="str">
            <v>Laptop</v>
          </cell>
          <cell r="ED1065">
            <v>1188.027</v>
          </cell>
          <cell r="EE1065" t="str">
            <v>OR</v>
          </cell>
          <cell r="EH1065" t="str">
            <v>le20</v>
          </cell>
          <cell r="EI1065">
            <v>1904.288</v>
          </cell>
          <cell r="EJ1065" t="str">
            <v>WA</v>
          </cell>
          <cell r="ES1065">
            <v>1925.059</v>
          </cell>
          <cell r="ET1065" t="str">
            <v>OR</v>
          </cell>
          <cell r="EZ1065" t="str">
            <v>WA</v>
          </cell>
          <cell r="FA1065" t="str">
            <v>Bedrooms</v>
          </cell>
          <cell r="FB1065">
            <v>1081826.26</v>
          </cell>
          <cell r="FC1065">
            <v>546667.52499999991</v>
          </cell>
          <cell r="FI1065" t="str">
            <v>OR</v>
          </cell>
          <cell r="FJ1065" t="str">
            <v>Other</v>
          </cell>
          <cell r="FK1065" t="str">
            <v>EISAx</v>
          </cell>
          <cell r="FL1065">
            <v>901255.94000000006</v>
          </cell>
          <cell r="FS1065" t="str">
            <v>WA</v>
          </cell>
          <cell r="FT1065" t="str">
            <v>EISAq</v>
          </cell>
          <cell r="FV1065">
            <v>80561.53</v>
          </cell>
          <cell r="GD1065" t="str">
            <v>MT</v>
          </cell>
          <cell r="GE1065">
            <v>7447446.5700000003</v>
          </cell>
          <cell r="GF1065">
            <v>3070606.7259999998</v>
          </cell>
          <cell r="GI1065">
            <v>3</v>
          </cell>
          <cell r="GJ1065">
            <v>2</v>
          </cell>
          <cell r="GK1065" t="str">
            <v>MT</v>
          </cell>
          <cell r="GL1065">
            <v>2130.886</v>
          </cell>
          <cell r="GM1065" t="str">
            <v>1993-2006</v>
          </cell>
          <cell r="GN1065">
            <v>0</v>
          </cell>
          <cell r="GQ1065">
            <v>16829716.319139998</v>
          </cell>
          <cell r="GR1065">
            <v>1190557.9714900001</v>
          </cell>
          <cell r="GU1065" t="str">
            <v>Other</v>
          </cell>
          <cell r="GX1065" t="str">
            <v>Baseboard/Wall/Radiant</v>
          </cell>
          <cell r="GY1065" t="str">
            <v>ID</v>
          </cell>
          <cell r="GZ1065">
            <v>1192.46508789063</v>
          </cell>
        </row>
        <row r="1066">
          <cell r="AD1066" t="str">
            <v>MT</v>
          </cell>
          <cell r="AH1066" t="str">
            <v>MT</v>
          </cell>
          <cell r="AI1066" t="str">
            <v>Pre 1980</v>
          </cell>
          <cell r="AJ1066">
            <v>2130.886</v>
          </cell>
          <cell r="AK1066" t="b">
            <v>1</v>
          </cell>
          <cell r="AN1066" t="str">
            <v>WA</v>
          </cell>
          <cell r="AO1066" t="str">
            <v>Natural Gas Other</v>
          </cell>
          <cell r="AP1066" t="str">
            <v>1980-1992</v>
          </cell>
          <cell r="AQ1066" t="str">
            <v>Crawlspace</v>
          </cell>
          <cell r="AR1066">
            <v>4956.49267578125</v>
          </cell>
          <cell r="AU1066" t="str">
            <v>No</v>
          </cell>
          <cell r="AV1066" t="b">
            <v>0</v>
          </cell>
          <cell r="AX1066">
            <v>8039431.1201171875</v>
          </cell>
          <cell r="AY1066" t="b">
            <v>0</v>
          </cell>
          <cell r="AZ1066">
            <v>1829973.2782949705</v>
          </cell>
          <cell r="BA1066" t="str">
            <v/>
          </cell>
          <cell r="BB1066" t="str">
            <v/>
          </cell>
          <cell r="BC1066">
            <v>0.99999993458706582</v>
          </cell>
          <cell r="BU1066" t="str">
            <v>WA</v>
          </cell>
          <cell r="BV1066" t="str">
            <v>1993-2006</v>
          </cell>
          <cell r="BW1066" t="str">
            <v>Electric Storage - Inside Conditioned Space</v>
          </cell>
          <cell r="BY1066">
            <v>12271.31</v>
          </cell>
          <cell r="BZ1066" t="str">
            <v>le55</v>
          </cell>
          <cell r="CF1066" t="str">
            <v>Conditioned</v>
          </cell>
          <cell r="CG1066">
            <v>8264.9449999999997</v>
          </cell>
          <cell r="CH1066" t="str">
            <v>OR</v>
          </cell>
          <cell r="CI1066" t="str">
            <v>Top-Freezer w/o TTD Ice</v>
          </cell>
          <cell r="CJ1066">
            <v>148769.01</v>
          </cell>
          <cell r="CK1066" t="b">
            <v>0</v>
          </cell>
          <cell r="CZ1066">
            <v>1192.4649999999999</v>
          </cell>
          <cell r="DA1066" t="str">
            <v>ID</v>
          </cell>
          <cell r="DC1066" t="str">
            <v>Vertical Axis</v>
          </cell>
          <cell r="DG1066" t="str">
            <v>Electric</v>
          </cell>
          <cell r="DH1066">
            <v>1612.692</v>
          </cell>
          <cell r="DI1066" t="str">
            <v>OR</v>
          </cell>
          <cell r="DM1066" t="str">
            <v>Electric</v>
          </cell>
          <cell r="DN1066">
            <v>1904.288</v>
          </cell>
          <cell r="DO1066" t="str">
            <v>WA</v>
          </cell>
          <cell r="DS1066">
            <v>4956.4930000000004</v>
          </cell>
          <cell r="DT1066" t="str">
            <v>WA</v>
          </cell>
          <cell r="DU1066" t="str">
            <v>32to46</v>
          </cell>
          <cell r="DX1066" t="b">
            <v>0</v>
          </cell>
          <cell r="DY1066">
            <v>2079.9929999999999</v>
          </cell>
          <cell r="DZ1066" t="str">
            <v>WA</v>
          </cell>
          <cell r="EC1066" t="str">
            <v>Desktop</v>
          </cell>
          <cell r="ED1066">
            <v>6932.7380000000003</v>
          </cell>
          <cell r="EE1066" t="str">
            <v>OR</v>
          </cell>
          <cell r="EH1066" t="str">
            <v>le20</v>
          </cell>
          <cell r="EI1066">
            <v>2130.886</v>
          </cell>
          <cell r="EJ1066" t="str">
            <v>MT</v>
          </cell>
          <cell r="ES1066">
            <v>4360.1880000000001</v>
          </cell>
          <cell r="ET1066" t="str">
            <v>WA</v>
          </cell>
          <cell r="EZ1066" t="str">
            <v>WA</v>
          </cell>
          <cell r="FA1066" t="str">
            <v>Kitchen</v>
          </cell>
          <cell r="FB1066">
            <v>1760844.8699999999</v>
          </cell>
          <cell r="FC1066">
            <v>460351.6</v>
          </cell>
          <cell r="FI1066" t="str">
            <v>WA</v>
          </cell>
          <cell r="FJ1066" t="str">
            <v>Bathroom</v>
          </cell>
          <cell r="FK1066" t="str">
            <v>EISAnqnx</v>
          </cell>
          <cell r="FL1066">
            <v>343071.45</v>
          </cell>
          <cell r="FS1066" t="str">
            <v>WA</v>
          </cell>
          <cell r="FT1066" t="str">
            <v>EISAx</v>
          </cell>
          <cell r="FV1066">
            <v>2123371.7549999999</v>
          </cell>
          <cell r="GD1066" t="str">
            <v>MT</v>
          </cell>
          <cell r="GE1066">
            <v>2648691.298</v>
          </cell>
          <cell r="GF1066">
            <v>1917797.4</v>
          </cell>
          <cell r="GI1066">
            <v>3</v>
          </cell>
          <cell r="GJ1066">
            <v>3</v>
          </cell>
          <cell r="GK1066" t="str">
            <v>MT</v>
          </cell>
          <cell r="GL1066">
            <v>2130.886</v>
          </cell>
          <cell r="GM1066" t="str">
            <v>Pre 1980</v>
          </cell>
          <cell r="GN1066">
            <v>0</v>
          </cell>
          <cell r="GQ1066">
            <v>17093963.230227999</v>
          </cell>
          <cell r="GR1066">
            <v>1328692.6564399998</v>
          </cell>
          <cell r="GU1066" t="str">
            <v>Other</v>
          </cell>
          <cell r="GX1066" t="str">
            <v>None</v>
          </cell>
          <cell r="GY1066" t="str">
            <v>OR</v>
          </cell>
          <cell r="GZ1066">
            <v>1612.69177246094</v>
          </cell>
        </row>
        <row r="1067">
          <cell r="AD1067" t="str">
            <v>WA</v>
          </cell>
          <cell r="AH1067" t="str">
            <v>WA</v>
          </cell>
          <cell r="AI1067" t="str">
            <v>Pre 1980</v>
          </cell>
          <cell r="AJ1067">
            <v>2079.9929999999999</v>
          </cell>
          <cell r="AK1067" t="b">
            <v>1</v>
          </cell>
          <cell r="AN1067" t="str">
            <v>WA</v>
          </cell>
          <cell r="AO1067" t="str">
            <v>Natural Gas FAF</v>
          </cell>
          <cell r="AP1067" t="str">
            <v>1980-1992</v>
          </cell>
          <cell r="AQ1067" t="str">
            <v>Crawlspace</v>
          </cell>
          <cell r="AR1067">
            <v>4956.49267578125</v>
          </cell>
          <cell r="AU1067" t="str">
            <v>No</v>
          </cell>
          <cell r="AV1067" t="b">
            <v>1</v>
          </cell>
          <cell r="AX1067">
            <v>8039431.1201171875</v>
          </cell>
          <cell r="AY1067" t="b">
            <v>0</v>
          </cell>
          <cell r="AZ1067">
            <v>1829973.2782949705</v>
          </cell>
          <cell r="BA1067">
            <v>1</v>
          </cell>
          <cell r="BB1067">
            <v>4956.49267578125</v>
          </cell>
          <cell r="BC1067">
            <v>0.99999993458706582</v>
          </cell>
          <cell r="BU1067" t="str">
            <v>ID</v>
          </cell>
          <cell r="BV1067" t="str">
            <v>Pre 1980</v>
          </cell>
          <cell r="BW1067" t="str">
            <v>Solar/Other</v>
          </cell>
          <cell r="BY1067">
            <v>3785.7640000000001</v>
          </cell>
          <cell r="BZ1067" t="str">
            <v>le55</v>
          </cell>
          <cell r="CF1067" t="str">
            <v>Conditioned</v>
          </cell>
          <cell r="CG1067">
            <v>2130.886</v>
          </cell>
          <cell r="CH1067" t="str">
            <v>MT</v>
          </cell>
          <cell r="CI1067" t="str">
            <v>Bottom-Freezer (Including French Door) w/o TTD Ice</v>
          </cell>
          <cell r="CJ1067">
            <v>44748.606</v>
          </cell>
          <cell r="CK1067" t="b">
            <v>0</v>
          </cell>
          <cell r="CZ1067">
            <v>2079.9929999999999</v>
          </cell>
          <cell r="DA1067" t="str">
            <v>WA</v>
          </cell>
          <cell r="DC1067" t="str">
            <v>Vertical Axis</v>
          </cell>
          <cell r="DG1067" t="str">
            <v>Electric</v>
          </cell>
          <cell r="DH1067">
            <v>1144.6790000000001</v>
          </cell>
          <cell r="DI1067" t="str">
            <v>MT</v>
          </cell>
          <cell r="DL1067" t="str">
            <v>Gas</v>
          </cell>
          <cell r="DM1067" t="str">
            <v>Electric</v>
          </cell>
          <cell r="DN1067">
            <v>1925.059</v>
          </cell>
          <cell r="DO1067" t="str">
            <v>OR</v>
          </cell>
          <cell r="DS1067">
            <v>4956.4930000000004</v>
          </cell>
          <cell r="DT1067" t="str">
            <v>WA</v>
          </cell>
          <cell r="DU1067" t="str">
            <v>32to46</v>
          </cell>
          <cell r="DX1067" t="b">
            <v>0</v>
          </cell>
          <cell r="DY1067">
            <v>2079.9929999999999</v>
          </cell>
          <cell r="DZ1067" t="str">
            <v>WA</v>
          </cell>
          <cell r="EC1067" t="str">
            <v>Laptop</v>
          </cell>
          <cell r="ED1067">
            <v>6932.7380000000003</v>
          </cell>
          <cell r="EE1067" t="str">
            <v>OR</v>
          </cell>
          <cell r="EH1067" t="str">
            <v>le20</v>
          </cell>
          <cell r="EI1067">
            <v>1904.288</v>
          </cell>
          <cell r="EJ1067" t="str">
            <v>WA</v>
          </cell>
          <cell r="ES1067">
            <v>2079.9929999999999</v>
          </cell>
          <cell r="ET1067" t="str">
            <v>WA</v>
          </cell>
          <cell r="EZ1067" t="str">
            <v>WA</v>
          </cell>
          <cell r="FA1067" t="str">
            <v>Living Room/Family Room</v>
          </cell>
          <cell r="FB1067">
            <v>1696395.6459999999</v>
          </cell>
          <cell r="FC1067">
            <v>1001264.7299999999</v>
          </cell>
          <cell r="FI1067" t="str">
            <v>WA</v>
          </cell>
          <cell r="FJ1067" t="str">
            <v>Bathroom</v>
          </cell>
          <cell r="FK1067" t="str">
            <v>EISAq</v>
          </cell>
          <cell r="FL1067">
            <v>114357.15</v>
          </cell>
          <cell r="FS1067" t="str">
            <v>WA</v>
          </cell>
          <cell r="FT1067" t="str">
            <v>EISAnqnx</v>
          </cell>
          <cell r="FV1067">
            <v>2073676.3199999998</v>
          </cell>
          <cell r="GD1067" t="str">
            <v>WA</v>
          </cell>
          <cell r="GE1067">
            <v>6863976.8999999994</v>
          </cell>
          <cell r="GF1067">
            <v>7250855.5980000002</v>
          </cell>
          <cell r="GI1067">
            <v>1</v>
          </cell>
          <cell r="GJ1067">
            <v>1</v>
          </cell>
          <cell r="GK1067" t="str">
            <v>WA</v>
          </cell>
          <cell r="GL1067">
            <v>2079.9929999999999</v>
          </cell>
          <cell r="GM1067" t="str">
            <v>Pre 1980</v>
          </cell>
          <cell r="GN1067">
            <v>-1</v>
          </cell>
          <cell r="GQ1067">
            <v>10608172.2993</v>
          </cell>
          <cell r="GR1067">
            <v>1120221.8300100002</v>
          </cell>
          <cell r="GU1067" t="str">
            <v>Natural Gas FAF</v>
          </cell>
          <cell r="GX1067" t="str">
            <v>None</v>
          </cell>
          <cell r="GY1067" t="str">
            <v>OR</v>
          </cell>
          <cell r="GZ1067">
            <v>1925.05932617188</v>
          </cell>
        </row>
        <row r="1068">
          <cell r="AD1068" t="str">
            <v>WA</v>
          </cell>
          <cell r="AH1068" t="str">
            <v>WA</v>
          </cell>
          <cell r="AI1068" t="str">
            <v>1980-1992</v>
          </cell>
          <cell r="AJ1068">
            <v>1904.288</v>
          </cell>
          <cell r="AK1068" t="b">
            <v>1</v>
          </cell>
          <cell r="AN1068" t="str">
            <v>WA</v>
          </cell>
          <cell r="AO1068" t="str">
            <v>Baseboard/Wall/Radiant</v>
          </cell>
          <cell r="AP1068" t="str">
            <v>Pre 1980</v>
          </cell>
          <cell r="AQ1068" t="str">
            <v>Crawlspace</v>
          </cell>
          <cell r="AR1068">
            <v>1359.6641409737699</v>
          </cell>
          <cell r="AU1068" t="str">
            <v>No</v>
          </cell>
          <cell r="AV1068" t="b">
            <v>1</v>
          </cell>
          <cell r="AX1068">
            <v>2719328.2819475397</v>
          </cell>
          <cell r="AY1068" t="b">
            <v>0</v>
          </cell>
          <cell r="AZ1068">
            <v>1064962.3770742691</v>
          </cell>
          <cell r="BA1068">
            <v>0.67857142857142805</v>
          </cell>
          <cell r="BB1068">
            <v>1359.6641409737699</v>
          </cell>
          <cell r="BC1068">
            <v>0.67857128503928199</v>
          </cell>
          <cell r="BU1068" t="str">
            <v>ID</v>
          </cell>
          <cell r="BV1068" t="str">
            <v>1993-2006</v>
          </cell>
          <cell r="BW1068" t="str">
            <v>Electric Storage - Inside Conditioned Space</v>
          </cell>
          <cell r="BY1068">
            <v>3785.7640000000001</v>
          </cell>
          <cell r="BZ1068" t="str">
            <v>le55</v>
          </cell>
          <cell r="CF1068" t="str">
            <v>Conditioned</v>
          </cell>
          <cell r="CG1068">
            <v>2130.886</v>
          </cell>
          <cell r="CH1068" t="str">
            <v>MT</v>
          </cell>
          <cell r="CI1068" t="str">
            <v>Top-Freezer w/o TTD Ice</v>
          </cell>
          <cell r="CJ1068">
            <v>44748.606</v>
          </cell>
          <cell r="CK1068" t="b">
            <v>0</v>
          </cell>
          <cell r="CZ1068">
            <v>1925.059</v>
          </cell>
          <cell r="DA1068" t="str">
            <v>OR</v>
          </cell>
          <cell r="DC1068" t="str">
            <v>Vertical Axis</v>
          </cell>
          <cell r="DG1068" t="str">
            <v>Electric</v>
          </cell>
          <cell r="DH1068">
            <v>2130.886</v>
          </cell>
          <cell r="DI1068" t="str">
            <v>MT</v>
          </cell>
          <cell r="DL1068" t="str">
            <v>Propane</v>
          </cell>
          <cell r="DM1068" t="str">
            <v>Electric</v>
          </cell>
          <cell r="DN1068">
            <v>2079.9929999999999</v>
          </cell>
          <cell r="DO1068" t="str">
            <v>WA</v>
          </cell>
          <cell r="DS1068">
            <v>1464.694</v>
          </cell>
          <cell r="DT1068" t="str">
            <v>WA</v>
          </cell>
          <cell r="DU1068" t="str">
            <v>gt46</v>
          </cell>
          <cell r="DX1068" t="b">
            <v>0</v>
          </cell>
          <cell r="DY1068">
            <v>2079.9929999999999</v>
          </cell>
          <cell r="DZ1068" t="str">
            <v>WA</v>
          </cell>
          <cell r="EC1068" t="str">
            <v>Laptop</v>
          </cell>
          <cell r="ED1068">
            <v>6932.7380000000003</v>
          </cell>
          <cell r="EE1068" t="str">
            <v>OR</v>
          </cell>
          <cell r="EH1068" t="str">
            <v>le20</v>
          </cell>
          <cell r="EI1068">
            <v>1925.059</v>
          </cell>
          <cell r="EJ1068" t="str">
            <v>OR</v>
          </cell>
          <cell r="ES1068">
            <v>1192.4649999999999</v>
          </cell>
          <cell r="ET1068" t="str">
            <v>ID</v>
          </cell>
          <cell r="EZ1068" t="str">
            <v>WA</v>
          </cell>
          <cell r="FA1068" t="str">
            <v>Other</v>
          </cell>
          <cell r="FB1068">
            <v>1032338.4629999999</v>
          </cell>
          <cell r="FC1068">
            <v>726204.64899999998</v>
          </cell>
          <cell r="FI1068" t="str">
            <v>WA</v>
          </cell>
          <cell r="FJ1068" t="str">
            <v>Bathroom</v>
          </cell>
          <cell r="FK1068" t="str">
            <v>EISAx</v>
          </cell>
          <cell r="FL1068">
            <v>182971.44</v>
          </cell>
          <cell r="FS1068" t="str">
            <v>WA</v>
          </cell>
          <cell r="FT1068" t="str">
            <v>EISAq</v>
          </cell>
          <cell r="FV1068">
            <v>506220.984</v>
          </cell>
          <cell r="GD1068" t="str">
            <v>WA</v>
          </cell>
          <cell r="GE1068">
            <v>6227021.7599999998</v>
          </cell>
          <cell r="GF1068">
            <v>3960919.04</v>
          </cell>
          <cell r="GI1068">
            <v>1</v>
          </cell>
          <cell r="GJ1068">
            <v>3</v>
          </cell>
          <cell r="GK1068" t="str">
            <v>WA</v>
          </cell>
          <cell r="GL1068">
            <v>1904.288</v>
          </cell>
          <cell r="GM1068" t="str">
            <v>1980-1992</v>
          </cell>
          <cell r="GN1068">
            <v>0</v>
          </cell>
          <cell r="GQ1068">
            <v>11185448.748736</v>
          </cell>
          <cell r="GR1068">
            <v>2427085.5146560003</v>
          </cell>
          <cell r="GU1068" t="str">
            <v>Baseboard/Wall/Radiant</v>
          </cell>
          <cell r="GX1068" t="str">
            <v>None</v>
          </cell>
          <cell r="GY1068" t="str">
            <v>MT</v>
          </cell>
          <cell r="GZ1068">
            <v>2130.88647460938</v>
          </cell>
        </row>
        <row r="1069">
          <cell r="AD1069" t="str">
            <v>MT</v>
          </cell>
          <cell r="AH1069" t="str">
            <v>MT</v>
          </cell>
          <cell r="AI1069" t="str">
            <v>Pre 1980</v>
          </cell>
          <cell r="AJ1069">
            <v>2130.886</v>
          </cell>
          <cell r="AK1069" t="b">
            <v>1</v>
          </cell>
          <cell r="AN1069" t="str">
            <v>WA</v>
          </cell>
          <cell r="AO1069" t="str">
            <v>Baseboard/Wall/Radiant</v>
          </cell>
          <cell r="AP1069" t="str">
            <v>Pre 1980</v>
          </cell>
          <cell r="AQ1069" t="str">
            <v>Basement</v>
          </cell>
          <cell r="AR1069">
            <v>644.05143519810304</v>
          </cell>
          <cell r="AU1069" t="str">
            <v>No</v>
          </cell>
          <cell r="AV1069" t="b">
            <v>1</v>
          </cell>
          <cell r="AX1069">
            <v>1288102.8703962062</v>
          </cell>
          <cell r="AY1069" t="b">
            <v>0</v>
          </cell>
          <cell r="AZ1069">
            <v>504455.86282465502</v>
          </cell>
          <cell r="BA1069">
            <v>0.32142857142857195</v>
          </cell>
          <cell r="BB1069">
            <v>644.05143519810304</v>
          </cell>
          <cell r="BC1069">
            <v>0.32142850343966062</v>
          </cell>
          <cell r="BU1069" t="str">
            <v>WA</v>
          </cell>
          <cell r="BV1069" t="str">
            <v>1993-2006</v>
          </cell>
          <cell r="BW1069" t="str">
            <v>Electric Storage - Outside Conditioned Space - Buffered</v>
          </cell>
          <cell r="BY1069">
            <v>1904.288</v>
          </cell>
          <cell r="BZ1069" t="str">
            <v>le55</v>
          </cell>
          <cell r="CF1069" t="str">
            <v>Conditioned</v>
          </cell>
          <cell r="CG1069">
            <v>1612.692</v>
          </cell>
          <cell r="CH1069" t="str">
            <v>OR</v>
          </cell>
          <cell r="CI1069" t="str">
            <v>Side-by-Side w/ TTD Ice</v>
          </cell>
          <cell r="CJ1069">
            <v>35479.224000000002</v>
          </cell>
          <cell r="CK1069" t="b">
            <v>0</v>
          </cell>
          <cell r="CZ1069">
            <v>12271.31</v>
          </cell>
          <cell r="DA1069" t="str">
            <v>WA</v>
          </cell>
          <cell r="DC1069" t="str">
            <v>Vertical Axis</v>
          </cell>
          <cell r="DG1069" t="str">
            <v>Electric</v>
          </cell>
          <cell r="DH1069">
            <v>1192.4649999999999</v>
          </cell>
          <cell r="DI1069" t="str">
            <v>ID</v>
          </cell>
          <cell r="DL1069" t="str">
            <v>Electric</v>
          </cell>
          <cell r="DM1069" t="str">
            <v>Electric</v>
          </cell>
          <cell r="DN1069">
            <v>3785.7640000000001</v>
          </cell>
          <cell r="DO1069" t="str">
            <v>ID</v>
          </cell>
          <cell r="DS1069">
            <v>4956.4930000000004</v>
          </cell>
          <cell r="DT1069" t="str">
            <v>WA</v>
          </cell>
          <cell r="DU1069" t="str">
            <v>lt32</v>
          </cell>
          <cell r="DX1069" t="b">
            <v>1</v>
          </cell>
          <cell r="DY1069">
            <v>2079.9929999999999</v>
          </cell>
          <cell r="DZ1069" t="str">
            <v>WA</v>
          </cell>
          <cell r="EC1069" t="str">
            <v>Desktop</v>
          </cell>
          <cell r="ED1069">
            <v>1188.027</v>
          </cell>
          <cell r="EE1069" t="str">
            <v>OR</v>
          </cell>
          <cell r="EH1069" t="str">
            <v>gt20</v>
          </cell>
          <cell r="EI1069">
            <v>1925.059</v>
          </cell>
          <cell r="EJ1069" t="str">
            <v>OR</v>
          </cell>
          <cell r="ES1069">
            <v>1612.692</v>
          </cell>
          <cell r="ET1069" t="str">
            <v>OR</v>
          </cell>
          <cell r="EZ1069" t="str">
            <v>WA</v>
          </cell>
          <cell r="FA1069" t="str">
            <v>Bathroom</v>
          </cell>
          <cell r="FB1069">
            <v>222615.25199999998</v>
          </cell>
          <cell r="FC1069">
            <v>172298.106</v>
          </cell>
          <cell r="FI1069" t="str">
            <v>WA</v>
          </cell>
          <cell r="FJ1069" t="str">
            <v>Bedrooms</v>
          </cell>
          <cell r="FK1069" t="str">
            <v>EISAq</v>
          </cell>
          <cell r="FL1069">
            <v>68614.289999999994</v>
          </cell>
          <cell r="FS1069" t="str">
            <v>WA</v>
          </cell>
          <cell r="FT1069" t="str">
            <v>EISAx</v>
          </cell>
          <cell r="FV1069">
            <v>2313063.9539999999</v>
          </cell>
          <cell r="GD1069" t="str">
            <v>MT</v>
          </cell>
          <cell r="GE1069">
            <v>2258739.16</v>
          </cell>
          <cell r="GF1069">
            <v>1770766.2660000001</v>
          </cell>
          <cell r="GI1069">
            <v>3</v>
          </cell>
          <cell r="GJ1069">
            <v>1</v>
          </cell>
          <cell r="GK1069" t="str">
            <v>MT</v>
          </cell>
          <cell r="GL1069">
            <v>2130.886</v>
          </cell>
          <cell r="GM1069" t="str">
            <v>Pre 1980</v>
          </cell>
          <cell r="GN1069">
            <v>0</v>
          </cell>
          <cell r="GQ1069">
            <v>18386984.855028</v>
          </cell>
          <cell r="GR1069">
            <v>1376328.6129699999</v>
          </cell>
          <cell r="GU1069" t="str">
            <v>Heat Pump (Central System)</v>
          </cell>
          <cell r="GX1069" t="str">
            <v>Wood</v>
          </cell>
          <cell r="GY1069" t="str">
            <v>OR</v>
          </cell>
          <cell r="GZ1069">
            <v>1612.69177246094</v>
          </cell>
        </row>
        <row r="1070">
          <cell r="AD1070" t="str">
            <v>MT</v>
          </cell>
          <cell r="AH1070" t="str">
            <v>MT</v>
          </cell>
          <cell r="AI1070" t="str">
            <v>Pre 1980</v>
          </cell>
          <cell r="AJ1070">
            <v>1144.6790000000001</v>
          </cell>
          <cell r="AK1070" t="b">
            <v>1</v>
          </cell>
          <cell r="AN1070" t="str">
            <v>WA</v>
          </cell>
          <cell r="AO1070" t="str">
            <v>Natural Gas FAF</v>
          </cell>
          <cell r="AP1070" t="str">
            <v>Pre 1980</v>
          </cell>
          <cell r="AQ1070" t="str">
            <v>Basement</v>
          </cell>
          <cell r="AR1070">
            <v>1464.69372558594</v>
          </cell>
          <cell r="AU1070" t="str">
            <v>No</v>
          </cell>
          <cell r="AV1070" t="b">
            <v>1</v>
          </cell>
          <cell r="AX1070">
            <v>3541629.4284668029</v>
          </cell>
          <cell r="AY1070" t="b">
            <v>0</v>
          </cell>
          <cell r="AZ1070">
            <v>796156.2449481216</v>
          </cell>
          <cell r="BA1070">
            <v>1</v>
          </cell>
          <cell r="BB1070">
            <v>1464.69372558594</v>
          </cell>
          <cell r="BC1070">
            <v>0.99999981264751547</v>
          </cell>
          <cell r="BU1070" t="str">
            <v>MT</v>
          </cell>
          <cell r="BV1070" t="str">
            <v>1993-2006</v>
          </cell>
          <cell r="BW1070" t="str">
            <v>Electric Storage - Inside Conditioned Space</v>
          </cell>
          <cell r="BY1070">
            <v>2130.886</v>
          </cell>
          <cell r="BZ1070" t="str">
            <v>le55</v>
          </cell>
          <cell r="CF1070" t="str">
            <v>Unconditioned</v>
          </cell>
          <cell r="CG1070">
            <v>1612.692</v>
          </cell>
          <cell r="CH1070" t="str">
            <v>OR</v>
          </cell>
          <cell r="CI1070" t="str">
            <v>Side-by-Side w/o TTD Ice</v>
          </cell>
          <cell r="CJ1070">
            <v>32253.84</v>
          </cell>
          <cell r="CK1070" t="b">
            <v>0</v>
          </cell>
          <cell r="CZ1070">
            <v>2079.9929999999999</v>
          </cell>
          <cell r="DA1070" t="str">
            <v>WA</v>
          </cell>
          <cell r="DC1070" t="str">
            <v>Vertical Axis</v>
          </cell>
          <cell r="DH1070">
            <v>2079.9929999999999</v>
          </cell>
          <cell r="DI1070" t="str">
            <v>WA</v>
          </cell>
          <cell r="DL1070" t="str">
            <v>Electric</v>
          </cell>
          <cell r="DM1070" t="str">
            <v>Electric</v>
          </cell>
          <cell r="DN1070">
            <v>2079.9929999999999</v>
          </cell>
          <cell r="DO1070" t="str">
            <v>WA</v>
          </cell>
          <cell r="DS1070">
            <v>4956.4930000000004</v>
          </cell>
          <cell r="DT1070" t="str">
            <v>WA</v>
          </cell>
          <cell r="DU1070" t="str">
            <v>gt46</v>
          </cell>
          <cell r="DX1070" t="b">
            <v>0</v>
          </cell>
          <cell r="DY1070">
            <v>2079.9929999999999</v>
          </cell>
          <cell r="DZ1070" t="str">
            <v>WA</v>
          </cell>
          <cell r="EC1070" t="str">
            <v>Laptop</v>
          </cell>
          <cell r="ED1070">
            <v>1188.027</v>
          </cell>
          <cell r="EE1070" t="str">
            <v>OR</v>
          </cell>
          <cell r="EH1070" t="str">
            <v>le20</v>
          </cell>
          <cell r="EI1070">
            <v>2079.9929999999999</v>
          </cell>
          <cell r="EJ1070" t="str">
            <v>WA</v>
          </cell>
          <cell r="ES1070">
            <v>2130.886</v>
          </cell>
          <cell r="ET1070" t="str">
            <v>MT</v>
          </cell>
          <cell r="EZ1070" t="str">
            <v>WA</v>
          </cell>
          <cell r="FA1070" t="str">
            <v>Bedrooms</v>
          </cell>
          <cell r="FB1070">
            <v>201268.584</v>
          </cell>
          <cell r="FC1070">
            <v>785252.42999999993</v>
          </cell>
          <cell r="FI1070" t="str">
            <v>WA</v>
          </cell>
          <cell r="FJ1070" t="str">
            <v>Bedrooms</v>
          </cell>
          <cell r="FK1070" t="str">
            <v>EISAx</v>
          </cell>
          <cell r="FL1070">
            <v>160100.00999999998</v>
          </cell>
          <cell r="FS1070" t="str">
            <v>WA</v>
          </cell>
          <cell r="FT1070" t="str">
            <v>EISAnqnx</v>
          </cell>
          <cell r="FV1070">
            <v>2428681.5700000003</v>
          </cell>
          <cell r="GD1070" t="str">
            <v>MT</v>
          </cell>
          <cell r="GE1070">
            <v>1694124.9200000002</v>
          </cell>
          <cell r="GF1070">
            <v>979845.22400000005</v>
          </cell>
          <cell r="GI1070">
            <v>2</v>
          </cell>
          <cell r="GJ1070">
            <v>2</v>
          </cell>
          <cell r="GK1070" t="str">
            <v>MT</v>
          </cell>
          <cell r="GL1070">
            <v>1144.6790000000001</v>
          </cell>
          <cell r="GM1070" t="str">
            <v>Pre 1980</v>
          </cell>
          <cell r="GN1070">
            <v>-1</v>
          </cell>
          <cell r="GQ1070">
            <v>9416870.0613130014</v>
          </cell>
          <cell r="GR1070">
            <v>572173.52154500003</v>
          </cell>
          <cell r="GU1070" t="str">
            <v>Wood</v>
          </cell>
          <cell r="GX1070" t="str">
            <v>Baseboard/Wall/Radiant</v>
          </cell>
          <cell r="GY1070" t="str">
            <v>OR</v>
          </cell>
          <cell r="GZ1070">
            <v>8264.9453125</v>
          </cell>
        </row>
        <row r="1071">
          <cell r="AD1071" t="str">
            <v>MT</v>
          </cell>
          <cell r="AH1071" t="str">
            <v>MT</v>
          </cell>
          <cell r="AI1071" t="str">
            <v>1993-2006</v>
          </cell>
          <cell r="AJ1071">
            <v>1144.6790000000001</v>
          </cell>
          <cell r="AK1071" t="b">
            <v>1</v>
          </cell>
          <cell r="AN1071" t="str">
            <v>WA</v>
          </cell>
          <cell r="AO1071" t="str">
            <v>Baseboard/Wall/Radiant</v>
          </cell>
          <cell r="AP1071" t="str">
            <v>Pre 1980</v>
          </cell>
          <cell r="AQ1071" t="str">
            <v>Basement</v>
          </cell>
          <cell r="AR1071">
            <v>1464.69372558594</v>
          </cell>
          <cell r="AU1071" t="str">
            <v>No</v>
          </cell>
          <cell r="AV1071" t="b">
            <v>0</v>
          </cell>
          <cell r="AX1071">
            <v>3541629.4284668029</v>
          </cell>
          <cell r="AY1071" t="b">
            <v>0</v>
          </cell>
          <cell r="AZ1071">
            <v>796156.2449481216</v>
          </cell>
          <cell r="BA1071" t="str">
            <v/>
          </cell>
          <cell r="BB1071" t="str">
            <v/>
          </cell>
          <cell r="BC1071">
            <v>0.99999981264751547</v>
          </cell>
          <cell r="BU1071" t="str">
            <v>WA</v>
          </cell>
          <cell r="BV1071" t="str">
            <v>Pre 1980</v>
          </cell>
          <cell r="BW1071" t="str">
            <v>Electric Storage - Outside Conditioned Space - Buffered</v>
          </cell>
          <cell r="BY1071">
            <v>1904.288</v>
          </cell>
          <cell r="BZ1071" t="str">
            <v>le55</v>
          </cell>
          <cell r="CF1071" t="str">
            <v>Conditioned</v>
          </cell>
          <cell r="CG1071">
            <v>1612.692</v>
          </cell>
          <cell r="CH1071" t="str">
            <v>OR</v>
          </cell>
          <cell r="CI1071" t="str">
            <v>Side-by-Side w/ TTD Ice</v>
          </cell>
          <cell r="CJ1071">
            <v>29028.455999999998</v>
          </cell>
          <cell r="CK1071" t="b">
            <v>0</v>
          </cell>
          <cell r="CZ1071">
            <v>1612.692</v>
          </cell>
          <cell r="DA1071" t="str">
            <v>OR</v>
          </cell>
          <cell r="DC1071" t="str">
            <v>Vertical Axis</v>
          </cell>
          <cell r="DG1071" t="str">
            <v>Electric</v>
          </cell>
          <cell r="DH1071">
            <v>1925.059</v>
          </cell>
          <cell r="DI1071" t="str">
            <v>OR</v>
          </cell>
          <cell r="DL1071" t="str">
            <v>Electric</v>
          </cell>
          <cell r="DM1071" t="str">
            <v>Electric</v>
          </cell>
          <cell r="DN1071">
            <v>2130.886</v>
          </cell>
          <cell r="DO1071" t="str">
            <v>MT</v>
          </cell>
          <cell r="DS1071">
            <v>4956.4930000000004</v>
          </cell>
          <cell r="DT1071" t="str">
            <v>WA</v>
          </cell>
          <cell r="DU1071" t="str">
            <v>lt32</v>
          </cell>
          <cell r="DX1071" t="b">
            <v>0</v>
          </cell>
          <cell r="DY1071">
            <v>1144.6790000000001</v>
          </cell>
          <cell r="DZ1071" t="str">
            <v>MT</v>
          </cell>
          <cell r="EC1071" t="str">
            <v>Laptop</v>
          </cell>
          <cell r="ED1071">
            <v>1188.027</v>
          </cell>
          <cell r="EE1071" t="str">
            <v>OR</v>
          </cell>
          <cell r="EH1071" t="str">
            <v>le20</v>
          </cell>
          <cell r="EI1071">
            <v>2079.9929999999999</v>
          </cell>
          <cell r="EJ1071" t="str">
            <v>WA</v>
          </cell>
          <cell r="ES1071">
            <v>1192.4649999999999</v>
          </cell>
          <cell r="ET1071" t="str">
            <v>ID</v>
          </cell>
          <cell r="EZ1071" t="str">
            <v>WA</v>
          </cell>
          <cell r="FA1071" t="str">
            <v>Exterior</v>
          </cell>
          <cell r="FB1071">
            <v>314100.97200000001</v>
          </cell>
          <cell r="FC1071">
            <v>3869845.9559999998</v>
          </cell>
          <cell r="FI1071" t="str">
            <v>WA</v>
          </cell>
          <cell r="FJ1071" t="str">
            <v>Exterior</v>
          </cell>
          <cell r="FK1071" t="str">
            <v>EISAq</v>
          </cell>
          <cell r="FL1071">
            <v>160100.00999999998</v>
          </cell>
          <cell r="FS1071" t="str">
            <v>WA</v>
          </cell>
          <cell r="FT1071" t="str">
            <v>EISAq</v>
          </cell>
          <cell r="FV1071">
            <v>1209384.2920000001</v>
          </cell>
          <cell r="GD1071" t="str">
            <v>MT</v>
          </cell>
          <cell r="GE1071">
            <v>5734841.79</v>
          </cell>
          <cell r="GF1071">
            <v>7341971.1060000006</v>
          </cell>
          <cell r="GI1071">
            <v>2</v>
          </cell>
          <cell r="GJ1071">
            <v>2</v>
          </cell>
          <cell r="GK1071" t="str">
            <v>MT</v>
          </cell>
          <cell r="GL1071">
            <v>1144.6790000000001</v>
          </cell>
          <cell r="GM1071" t="str">
            <v>1993-2006</v>
          </cell>
          <cell r="GN1071">
            <v>-1</v>
          </cell>
          <cell r="GQ1071">
            <v>8808043.9181880001</v>
          </cell>
          <cell r="GR1071">
            <v>675807.03480999998</v>
          </cell>
          <cell r="GU1071" t="str">
            <v>Heat Pump (Central System)</v>
          </cell>
          <cell r="GX1071" t="str">
            <v>Baseboard/Wall/Radiant</v>
          </cell>
          <cell r="GY1071" t="str">
            <v>WA</v>
          </cell>
          <cell r="GZ1071">
            <v>4360.1875</v>
          </cell>
        </row>
        <row r="1072">
          <cell r="AD1072" t="str">
            <v>OR</v>
          </cell>
          <cell r="AH1072" t="str">
            <v>OR</v>
          </cell>
          <cell r="AI1072" t="str">
            <v>1980-1992</v>
          </cell>
          <cell r="AJ1072">
            <v>1925.059</v>
          </cell>
          <cell r="AK1072" t="b">
            <v>1</v>
          </cell>
          <cell r="AN1072" t="str">
            <v>WA</v>
          </cell>
          <cell r="AO1072" t="str">
            <v>Natural Gas Other</v>
          </cell>
          <cell r="AP1072" t="str">
            <v>1993-2006</v>
          </cell>
          <cell r="AQ1072" t="str">
            <v>Crawlspace</v>
          </cell>
          <cell r="AR1072">
            <v>4956.49267578125</v>
          </cell>
          <cell r="AU1072" t="str">
            <v>No</v>
          </cell>
          <cell r="AV1072" t="b">
            <v>0</v>
          </cell>
          <cell r="AX1072">
            <v>5764400.9819335938</v>
          </cell>
          <cell r="AY1072" t="b">
            <v>0</v>
          </cell>
          <cell r="AZ1072">
            <v>1593312.648608838</v>
          </cell>
          <cell r="BA1072" t="str">
            <v/>
          </cell>
          <cell r="BB1072" t="str">
            <v/>
          </cell>
          <cell r="BC1072">
            <v>0.99999993458706582</v>
          </cell>
          <cell r="BU1072" t="str">
            <v>OR</v>
          </cell>
          <cell r="BV1072" t="str">
            <v>Post 2006</v>
          </cell>
          <cell r="BW1072"/>
          <cell r="BY1072">
            <v>1925.059</v>
          </cell>
          <cell r="BZ1072" t="str">
            <v>le55</v>
          </cell>
          <cell r="CF1072" t="str">
            <v>Conditioned</v>
          </cell>
          <cell r="CG1072">
            <v>3785.7640000000001</v>
          </cell>
          <cell r="CH1072" t="str">
            <v>ID</v>
          </cell>
          <cell r="CI1072" t="str">
            <v>Top-Freezer w/o TTD Ice</v>
          </cell>
          <cell r="CJ1072">
            <v>68143.752000000008</v>
          </cell>
          <cell r="CK1072" t="b">
            <v>0</v>
          </cell>
          <cell r="CZ1072">
            <v>1925.059</v>
          </cell>
          <cell r="DA1072" t="str">
            <v>OR</v>
          </cell>
          <cell r="DC1072" t="str">
            <v>Vertical Axis</v>
          </cell>
          <cell r="DG1072" t="str">
            <v>Electric</v>
          </cell>
          <cell r="DH1072">
            <v>12271.31</v>
          </cell>
          <cell r="DI1072" t="str">
            <v>WA</v>
          </cell>
          <cell r="DL1072" t="str">
            <v>Electric</v>
          </cell>
          <cell r="DM1072" t="str">
            <v>Electric</v>
          </cell>
          <cell r="DN1072">
            <v>1612.692</v>
          </cell>
          <cell r="DO1072" t="str">
            <v>OR</v>
          </cell>
          <cell r="DS1072">
            <v>4956.4930000000004</v>
          </cell>
          <cell r="DT1072" t="str">
            <v>WA</v>
          </cell>
          <cell r="DU1072" t="str">
            <v>lt32</v>
          </cell>
          <cell r="DX1072" t="b">
            <v>1</v>
          </cell>
          <cell r="DY1072">
            <v>1144.6790000000001</v>
          </cell>
          <cell r="DZ1072" t="str">
            <v>MT</v>
          </cell>
          <cell r="EC1072" t="str">
            <v>Laptop</v>
          </cell>
          <cell r="ED1072">
            <v>6932.7380000000003</v>
          </cell>
          <cell r="EE1072" t="str">
            <v>OR</v>
          </cell>
          <cell r="EH1072" t="str">
            <v>le20</v>
          </cell>
          <cell r="EI1072">
            <v>3785.7640000000001</v>
          </cell>
          <cell r="EJ1072" t="str">
            <v>ID</v>
          </cell>
          <cell r="ES1072">
            <v>8264.9449999999997</v>
          </cell>
          <cell r="ET1072" t="str">
            <v>OR</v>
          </cell>
          <cell r="EZ1072" t="str">
            <v>WA</v>
          </cell>
          <cell r="FA1072" t="str">
            <v>Kitchen</v>
          </cell>
          <cell r="FB1072">
            <v>518419.07999999996</v>
          </cell>
          <cell r="FC1072">
            <v>189070.48799999998</v>
          </cell>
          <cell r="FI1072" t="str">
            <v>WA</v>
          </cell>
          <cell r="FJ1072" t="str">
            <v>Kitchen</v>
          </cell>
          <cell r="FK1072" t="str">
            <v>EISAq</v>
          </cell>
          <cell r="FL1072">
            <v>228714.3</v>
          </cell>
          <cell r="FS1072" t="str">
            <v>WA</v>
          </cell>
          <cell r="FT1072" t="str">
            <v>EISAx</v>
          </cell>
          <cell r="FV1072">
            <v>2428681.5700000003</v>
          </cell>
          <cell r="GD1072" t="str">
            <v>OR</v>
          </cell>
          <cell r="GE1072">
            <v>4156202.3810000001</v>
          </cell>
          <cell r="GF1072">
            <v>4027223.4279999998</v>
          </cell>
          <cell r="GI1072">
            <v>2</v>
          </cell>
          <cell r="GJ1072">
            <v>2</v>
          </cell>
          <cell r="GK1072" t="str">
            <v>OR</v>
          </cell>
          <cell r="GL1072">
            <v>1925.059</v>
          </cell>
          <cell r="GM1072" t="str">
            <v>1980-1992</v>
          </cell>
          <cell r="GN1072">
            <v>-1</v>
          </cell>
          <cell r="GQ1072">
            <v>13317423.40787</v>
          </cell>
          <cell r="GR1072">
            <v>1201607.3898574999</v>
          </cell>
          <cell r="GU1072" t="str">
            <v>Electric FAF</v>
          </cell>
          <cell r="GX1072" t="str">
            <v>None</v>
          </cell>
          <cell r="GY1072" t="str">
            <v>OR</v>
          </cell>
          <cell r="GZ1072">
            <v>806.34588623046898</v>
          </cell>
        </row>
        <row r="1073">
          <cell r="AD1073" t="str">
            <v>WA</v>
          </cell>
          <cell r="AH1073" t="str">
            <v>WA</v>
          </cell>
          <cell r="AI1073" t="str">
            <v>1980-1992</v>
          </cell>
          <cell r="AJ1073">
            <v>2079.9929999999999</v>
          </cell>
          <cell r="AK1073" t="b">
            <v>1</v>
          </cell>
          <cell r="AN1073" t="str">
            <v>WA</v>
          </cell>
          <cell r="AO1073" t="str">
            <v>Natural Gas FAF</v>
          </cell>
          <cell r="AP1073" t="str">
            <v>1993-2006</v>
          </cell>
          <cell r="AQ1073" t="str">
            <v>Crawlspace</v>
          </cell>
          <cell r="AR1073">
            <v>4956.49267578125</v>
          </cell>
          <cell r="AU1073" t="str">
            <v>No</v>
          </cell>
          <cell r="AV1073" t="b">
            <v>1</v>
          </cell>
          <cell r="AX1073">
            <v>5764400.9819335938</v>
          </cell>
          <cell r="AY1073" t="b">
            <v>0</v>
          </cell>
          <cell r="AZ1073">
            <v>1593312.648608838</v>
          </cell>
          <cell r="BA1073">
            <v>1</v>
          </cell>
          <cell r="BB1073">
            <v>4956.49267578125</v>
          </cell>
          <cell r="BC1073">
            <v>0.99999993458706582</v>
          </cell>
          <cell r="BU1073" t="str">
            <v>WA</v>
          </cell>
          <cell r="BV1073" t="str">
            <v>Pre 1980</v>
          </cell>
          <cell r="BW1073" t="str">
            <v>Solar/Other</v>
          </cell>
          <cell r="BY1073">
            <v>2079.9929999999999</v>
          </cell>
          <cell r="BZ1073" t="str">
            <v>le55</v>
          </cell>
          <cell r="CF1073" t="str">
            <v>Unconditioned</v>
          </cell>
          <cell r="CG1073">
            <v>3785.7640000000001</v>
          </cell>
          <cell r="CH1073" t="str">
            <v>ID</v>
          </cell>
          <cell r="CI1073" t="str">
            <v>Top-Freezer w/o TTD Ice</v>
          </cell>
          <cell r="CJ1073">
            <v>68143.752000000008</v>
          </cell>
          <cell r="CK1073" t="b">
            <v>0</v>
          </cell>
          <cell r="CZ1073">
            <v>4360.1880000000001</v>
          </cell>
          <cell r="DA1073" t="str">
            <v>WA</v>
          </cell>
          <cell r="DC1073" t="str">
            <v>Vertical Axis</v>
          </cell>
          <cell r="DG1073" t="str">
            <v>Electric</v>
          </cell>
          <cell r="DH1073">
            <v>2079.9929999999999</v>
          </cell>
          <cell r="DI1073" t="str">
            <v>WA</v>
          </cell>
          <cell r="DL1073" t="str">
            <v>Electric</v>
          </cell>
          <cell r="DM1073" t="str">
            <v>Electric</v>
          </cell>
          <cell r="DN1073">
            <v>1612.692</v>
          </cell>
          <cell r="DO1073" t="str">
            <v>OR</v>
          </cell>
          <cell r="DS1073">
            <v>4956.4930000000004</v>
          </cell>
          <cell r="DT1073" t="str">
            <v>WA</v>
          </cell>
          <cell r="DU1073" t="str">
            <v>gt46</v>
          </cell>
          <cell r="DX1073" t="b">
            <v>0</v>
          </cell>
          <cell r="DY1073">
            <v>1144.6790000000001</v>
          </cell>
          <cell r="DZ1073" t="str">
            <v>MT</v>
          </cell>
          <cell r="EC1073" t="str">
            <v>Desktop</v>
          </cell>
          <cell r="ED1073">
            <v>12271.31</v>
          </cell>
          <cell r="EE1073" t="str">
            <v>WA</v>
          </cell>
          <cell r="EH1073" t="str">
            <v>le20</v>
          </cell>
          <cell r="EI1073">
            <v>2079.9929999999999</v>
          </cell>
          <cell r="EJ1073" t="str">
            <v>WA</v>
          </cell>
          <cell r="ES1073">
            <v>8264.9449999999997</v>
          </cell>
          <cell r="ET1073" t="str">
            <v>OR</v>
          </cell>
          <cell r="EZ1073" t="str">
            <v>WA</v>
          </cell>
          <cell r="FA1073" t="str">
            <v>Living Room/Family Room</v>
          </cell>
          <cell r="FB1073">
            <v>160100.00999999998</v>
          </cell>
          <cell r="FC1073">
            <v>905708.62799999991</v>
          </cell>
          <cell r="FI1073" t="str">
            <v>WA</v>
          </cell>
          <cell r="FJ1073" t="str">
            <v>Kitchen</v>
          </cell>
          <cell r="FK1073" t="str">
            <v>EISAx</v>
          </cell>
          <cell r="FL1073">
            <v>243961.91999999998</v>
          </cell>
          <cell r="FS1073" t="str">
            <v>WA</v>
          </cell>
          <cell r="FT1073" t="str">
            <v>EISAnqnx</v>
          </cell>
          <cell r="FV1073">
            <v>921709.36</v>
          </cell>
          <cell r="GD1073" t="str">
            <v>WA</v>
          </cell>
          <cell r="GE1073">
            <v>10229405.573999999</v>
          </cell>
          <cell r="GF1073">
            <v>5574381.2400000002</v>
          </cell>
          <cell r="GI1073">
            <v>1</v>
          </cell>
          <cell r="GJ1073">
            <v>1</v>
          </cell>
          <cell r="GK1073" t="str">
            <v>WA</v>
          </cell>
          <cell r="GL1073">
            <v>2079.9929999999999</v>
          </cell>
          <cell r="GM1073" t="str">
            <v>1980-1992</v>
          </cell>
          <cell r="GN1073">
            <v>-1</v>
          </cell>
          <cell r="GQ1073">
            <v>9703547.9837190006</v>
          </cell>
          <cell r="GR1073">
            <v>1246035.4065975</v>
          </cell>
          <cell r="GU1073" t="str">
            <v>Other</v>
          </cell>
          <cell r="GX1073" t="str">
            <v>None</v>
          </cell>
          <cell r="GY1073" t="str">
            <v>OR</v>
          </cell>
          <cell r="GZ1073">
            <v>806.34588623046898</v>
          </cell>
        </row>
        <row r="1074">
          <cell r="AD1074" t="str">
            <v>WA</v>
          </cell>
          <cell r="AH1074" t="str">
            <v>WA</v>
          </cell>
          <cell r="AI1074" t="str">
            <v>Pre 1980</v>
          </cell>
          <cell r="AJ1074">
            <v>1904.288</v>
          </cell>
          <cell r="AK1074" t="b">
            <v>1</v>
          </cell>
          <cell r="AN1074" t="str">
            <v>OR</v>
          </cell>
          <cell r="AO1074" t="str">
            <v>Heat Pump (Central System)</v>
          </cell>
          <cell r="AP1074" t="str">
            <v>1993-2006</v>
          </cell>
          <cell r="AQ1074" t="str">
            <v>Crawlspace</v>
          </cell>
          <cell r="AR1074">
            <v>1188.02661132813</v>
          </cell>
          <cell r="AU1074" t="str">
            <v>No</v>
          </cell>
          <cell r="AV1074" t="b">
            <v>1</v>
          </cell>
          <cell r="AX1074">
            <v>2010141.0263671959</v>
          </cell>
          <cell r="AY1074" t="b">
            <v>0</v>
          </cell>
          <cell r="AZ1074">
            <v>386712.87901616376</v>
          </cell>
          <cell r="BA1074">
            <v>1</v>
          </cell>
          <cell r="BB1074">
            <v>1188.02661132813</v>
          </cell>
          <cell r="BC1074">
            <v>0.99999967284256164</v>
          </cell>
          <cell r="BU1074" t="str">
            <v>ID</v>
          </cell>
          <cell r="BV1074" t="str">
            <v>1993-2006</v>
          </cell>
          <cell r="BW1074" t="str">
            <v>Gas Storage Outside Conditioned Space</v>
          </cell>
          <cell r="BY1074">
            <v>3785.7640000000001</v>
          </cell>
          <cell r="BZ1074" t="str">
            <v>le55</v>
          </cell>
          <cell r="CF1074" t="str">
            <v>Conditioned</v>
          </cell>
          <cell r="CG1074">
            <v>1904.288</v>
          </cell>
          <cell r="CH1074" t="str">
            <v>WA</v>
          </cell>
          <cell r="CI1074" t="str">
            <v>Top-Freezer w/o TTD Ice</v>
          </cell>
          <cell r="CJ1074">
            <v>49511.487999999998</v>
          </cell>
          <cell r="CK1074" t="b">
            <v>0</v>
          </cell>
          <cell r="CZ1074">
            <v>2079.9929999999999</v>
          </cell>
          <cell r="DA1074" t="str">
            <v>WA</v>
          </cell>
          <cell r="DC1074" t="str">
            <v>Horizontal Axis</v>
          </cell>
          <cell r="DG1074" t="str">
            <v>Electric</v>
          </cell>
          <cell r="DH1074">
            <v>1612.692</v>
          </cell>
          <cell r="DI1074" t="str">
            <v>OR</v>
          </cell>
          <cell r="DL1074" t="str">
            <v>Electric</v>
          </cell>
          <cell r="DM1074" t="str">
            <v>Electric</v>
          </cell>
          <cell r="DN1074">
            <v>1144.6790000000001</v>
          </cell>
          <cell r="DO1074" t="str">
            <v>MT</v>
          </cell>
          <cell r="DS1074">
            <v>4956.4930000000004</v>
          </cell>
          <cell r="DT1074" t="str">
            <v>WA</v>
          </cell>
          <cell r="DU1074" t="str">
            <v>gt46</v>
          </cell>
          <cell r="DX1074" t="b">
            <v>0</v>
          </cell>
          <cell r="DY1074">
            <v>1144.6790000000001</v>
          </cell>
          <cell r="DZ1074" t="str">
            <v>MT</v>
          </cell>
          <cell r="EC1074" t="str">
            <v>Laptop</v>
          </cell>
          <cell r="ED1074">
            <v>1904.288</v>
          </cell>
          <cell r="EE1074" t="str">
            <v>WA</v>
          </cell>
          <cell r="EH1074" t="str">
            <v>le20</v>
          </cell>
          <cell r="EI1074">
            <v>2079.9929999999999</v>
          </cell>
          <cell r="EJ1074" t="str">
            <v>WA</v>
          </cell>
          <cell r="ES1074">
            <v>2130.886</v>
          </cell>
          <cell r="ET1074" t="str">
            <v>MT</v>
          </cell>
          <cell r="EZ1074" t="str">
            <v>WA</v>
          </cell>
          <cell r="FA1074" t="str">
            <v>Other</v>
          </cell>
          <cell r="FB1074">
            <v>471151.45799999998</v>
          </cell>
          <cell r="FC1074">
            <v>1268601.9839999999</v>
          </cell>
          <cell r="FI1074" t="str">
            <v>WA</v>
          </cell>
          <cell r="FJ1074" t="str">
            <v>Living Room/Family Room</v>
          </cell>
          <cell r="FK1074" t="str">
            <v>EISAnqnx</v>
          </cell>
          <cell r="FL1074">
            <v>457428.6</v>
          </cell>
          <cell r="FS1074" t="str">
            <v>WA</v>
          </cell>
          <cell r="FT1074" t="str">
            <v>EISAq</v>
          </cell>
          <cell r="FV1074">
            <v>1236292.7719999999</v>
          </cell>
          <cell r="GD1074" t="str">
            <v>WA</v>
          </cell>
          <cell r="GE1074">
            <v>5252026.3040000005</v>
          </cell>
          <cell r="GF1074">
            <v>4231327.9359999998</v>
          </cell>
          <cell r="GI1074">
            <v>2</v>
          </cell>
          <cell r="GJ1074">
            <v>1</v>
          </cell>
          <cell r="GK1074" t="str">
            <v>WA</v>
          </cell>
          <cell r="GL1074">
            <v>1904.288</v>
          </cell>
          <cell r="GM1074" t="str">
            <v>Pre 1980</v>
          </cell>
          <cell r="GN1074">
            <v>-1</v>
          </cell>
          <cell r="GQ1074">
            <v>13009280.580736</v>
          </cell>
          <cell r="GR1074">
            <v>1264804.2860000001</v>
          </cell>
          <cell r="GU1074" t="str">
            <v>Electric Other</v>
          </cell>
          <cell r="GX1074" t="str">
            <v>Natural Gas FAF</v>
          </cell>
          <cell r="GY1074" t="str">
            <v>ID</v>
          </cell>
          <cell r="GZ1074">
            <v>1192.46508789063</v>
          </cell>
        </row>
        <row r="1075">
          <cell r="AD1075" t="str">
            <v>OR</v>
          </cell>
          <cell r="AH1075" t="str">
            <v>OR</v>
          </cell>
          <cell r="AI1075" t="str">
            <v>Pre 1980</v>
          </cell>
          <cell r="AJ1075">
            <v>1612.692</v>
          </cell>
          <cell r="AK1075" t="b">
            <v>1</v>
          </cell>
          <cell r="AN1075" t="str">
            <v>WA</v>
          </cell>
          <cell r="AO1075" t="str">
            <v>Baseboard/Wall/Radiant</v>
          </cell>
          <cell r="AP1075" t="str">
            <v>Pre 1980</v>
          </cell>
          <cell r="AQ1075" t="str">
            <v>Crawlspace</v>
          </cell>
          <cell r="AR1075">
            <v>1524.76245117188</v>
          </cell>
          <cell r="AU1075" t="str">
            <v>No</v>
          </cell>
          <cell r="AV1075" t="b">
            <v>0</v>
          </cell>
          <cell r="AX1075">
            <v>1052086.0913085972</v>
          </cell>
          <cell r="AY1075" t="b">
            <v>0</v>
          </cell>
          <cell r="AZ1075">
            <v>797776.90865119884</v>
          </cell>
          <cell r="BA1075" t="str">
            <v/>
          </cell>
          <cell r="BB1075" t="str">
            <v/>
          </cell>
          <cell r="BC1075">
            <v>1.0000002958965923</v>
          </cell>
          <cell r="BU1075" t="str">
            <v>WA</v>
          </cell>
          <cell r="BV1075" t="str">
            <v>1980-1992</v>
          </cell>
          <cell r="BW1075" t="str">
            <v>Electric Storage - Inside Conditioned Space</v>
          </cell>
          <cell r="BY1075">
            <v>2079.9929999999999</v>
          </cell>
          <cell r="BZ1075" t="str">
            <v>le55</v>
          </cell>
          <cell r="CF1075" t="str">
            <v>Conditioned</v>
          </cell>
          <cell r="CG1075">
            <v>2130.886</v>
          </cell>
          <cell r="CH1075" t="str">
            <v>MT</v>
          </cell>
          <cell r="CI1075" t="str">
            <v>Side-by-Side w/ TTD Ice</v>
          </cell>
          <cell r="CJ1075">
            <v>57533.921999999999</v>
          </cell>
          <cell r="CK1075" t="b">
            <v>0</v>
          </cell>
          <cell r="CZ1075">
            <v>1144.6790000000001</v>
          </cell>
          <cell r="DA1075" t="str">
            <v>MT</v>
          </cell>
          <cell r="DC1075" t="str">
            <v>Vertical Axis</v>
          </cell>
          <cell r="DG1075" t="str">
            <v>Electric</v>
          </cell>
          <cell r="DH1075">
            <v>1925.059</v>
          </cell>
          <cell r="DI1075" t="str">
            <v>OR</v>
          </cell>
          <cell r="DL1075" t="str">
            <v>Electric</v>
          </cell>
          <cell r="DM1075" t="str">
            <v>Electric</v>
          </cell>
          <cell r="DN1075">
            <v>2079.9929999999999</v>
          </cell>
          <cell r="DO1075" t="str">
            <v>WA</v>
          </cell>
          <cell r="DS1075">
            <v>1524.7619999999999</v>
          </cell>
          <cell r="DT1075" t="str">
            <v>WA</v>
          </cell>
          <cell r="DU1075" t="str">
            <v>32to46</v>
          </cell>
          <cell r="DX1075" t="b">
            <v>0</v>
          </cell>
          <cell r="DY1075">
            <v>1144.6790000000001</v>
          </cell>
          <cell r="DZ1075" t="str">
            <v>MT</v>
          </cell>
          <cell r="EC1075" t="str">
            <v>Laptop</v>
          </cell>
          <cell r="ED1075">
            <v>1904.288</v>
          </cell>
          <cell r="EE1075" t="str">
            <v>WA</v>
          </cell>
          <cell r="EH1075" t="str">
            <v>le20</v>
          </cell>
          <cell r="EI1075">
            <v>2079.9929999999999</v>
          </cell>
          <cell r="EJ1075" t="str">
            <v>WA</v>
          </cell>
          <cell r="ES1075">
            <v>1144.6790000000001</v>
          </cell>
          <cell r="ET1075" t="str">
            <v>MT</v>
          </cell>
          <cell r="EZ1075" t="str">
            <v>WA</v>
          </cell>
          <cell r="FA1075" t="str">
            <v>Bathroom</v>
          </cell>
          <cell r="FB1075">
            <v>243961.91999999998</v>
          </cell>
          <cell r="FC1075">
            <v>60990.479999999996</v>
          </cell>
          <cell r="FI1075" t="str">
            <v>WA</v>
          </cell>
          <cell r="FJ1075" t="str">
            <v>Living Room/Family Room</v>
          </cell>
          <cell r="FK1075" t="str">
            <v>EISAq</v>
          </cell>
          <cell r="FL1075">
            <v>100634.292</v>
          </cell>
          <cell r="FS1075" t="str">
            <v>WA</v>
          </cell>
          <cell r="FT1075" t="str">
            <v>EISAx</v>
          </cell>
          <cell r="FV1075">
            <v>651207.69999999995</v>
          </cell>
          <cell r="GD1075" t="str">
            <v>OR</v>
          </cell>
          <cell r="GE1075">
            <v>1454648.1839999999</v>
          </cell>
          <cell r="GF1075">
            <v>2043280.764</v>
          </cell>
          <cell r="GI1075">
            <v>1</v>
          </cell>
          <cell r="GJ1075">
            <v>1</v>
          </cell>
          <cell r="GK1075" t="str">
            <v>OR</v>
          </cell>
          <cell r="GL1075">
            <v>1612.692</v>
          </cell>
          <cell r="GM1075" t="str">
            <v>Pre 1980</v>
          </cell>
          <cell r="GN1075">
            <v>-1</v>
          </cell>
          <cell r="GQ1075">
            <v>7588235.1468240004</v>
          </cell>
          <cell r="GR1075">
            <v>53101.915830000005</v>
          </cell>
          <cell r="GU1075" t="str">
            <v>Heat Pump (Central System)</v>
          </cell>
          <cell r="GX1075" t="str">
            <v>Baseboard/Wall/Radiant</v>
          </cell>
          <cell r="GY1075" t="str">
            <v>WA</v>
          </cell>
          <cell r="GZ1075">
            <v>1904.28771972656</v>
          </cell>
        </row>
        <row r="1076">
          <cell r="AD1076" t="str">
            <v>MT</v>
          </cell>
          <cell r="AH1076" t="str">
            <v>MT</v>
          </cell>
          <cell r="AI1076" t="str">
            <v>1993-2006</v>
          </cell>
          <cell r="AJ1076">
            <v>1144.6790000000001</v>
          </cell>
          <cell r="AK1076" t="b">
            <v>1</v>
          </cell>
          <cell r="AN1076" t="str">
            <v>WA</v>
          </cell>
          <cell r="AO1076" t="str">
            <v>Oil FAF</v>
          </cell>
          <cell r="AP1076" t="str">
            <v>Pre 1980</v>
          </cell>
          <cell r="AQ1076" t="str">
            <v>Crawlspace</v>
          </cell>
          <cell r="AR1076">
            <v>1524.76245117188</v>
          </cell>
          <cell r="AU1076" t="str">
            <v>No</v>
          </cell>
          <cell r="AV1076" t="b">
            <v>1</v>
          </cell>
          <cell r="AX1076">
            <v>1052086.0913085972</v>
          </cell>
          <cell r="AY1076" t="b">
            <v>0</v>
          </cell>
          <cell r="AZ1076">
            <v>797776.90865119884</v>
          </cell>
          <cell r="BA1076">
            <v>1</v>
          </cell>
          <cell r="BB1076">
            <v>1524.76245117188</v>
          </cell>
          <cell r="BC1076">
            <v>1.0000002958965923</v>
          </cell>
          <cell r="BU1076" t="str">
            <v>MT</v>
          </cell>
          <cell r="BV1076" t="str">
            <v>1980-1992</v>
          </cell>
          <cell r="BW1076" t="str">
            <v>Electric Storage - Inside Conditioned Space</v>
          </cell>
          <cell r="BY1076">
            <v>2130.886</v>
          </cell>
          <cell r="BZ1076" t="str">
            <v>le55</v>
          </cell>
          <cell r="CF1076" t="str">
            <v>Conditioned</v>
          </cell>
          <cell r="CG1076">
            <v>3785.7640000000001</v>
          </cell>
          <cell r="CH1076" t="str">
            <v>ID</v>
          </cell>
          <cell r="CI1076" t="str">
            <v>Top-Freezer w/o TTD Ice</v>
          </cell>
          <cell r="CJ1076">
            <v>56786.46</v>
          </cell>
          <cell r="CK1076" t="b">
            <v>0</v>
          </cell>
          <cell r="CZ1076">
            <v>2130.886</v>
          </cell>
          <cell r="DA1076" t="str">
            <v>MT</v>
          </cell>
          <cell r="DC1076" t="str">
            <v>Horizontal Axis</v>
          </cell>
          <cell r="DG1076" t="str">
            <v>Electric</v>
          </cell>
          <cell r="DH1076">
            <v>4360.1880000000001</v>
          </cell>
          <cell r="DI1076" t="str">
            <v>WA</v>
          </cell>
          <cell r="DL1076" t="str">
            <v>Gas</v>
          </cell>
          <cell r="DM1076" t="str">
            <v>Gas</v>
          </cell>
          <cell r="DN1076">
            <v>2079.9929999999999</v>
          </cell>
          <cell r="DO1076" t="str">
            <v>WA</v>
          </cell>
          <cell r="DS1076">
            <v>1150.8789999999999</v>
          </cell>
          <cell r="DT1076" t="str">
            <v>WA</v>
          </cell>
          <cell r="DU1076" t="str">
            <v>32to46</v>
          </cell>
          <cell r="DX1076" t="b">
            <v>0</v>
          </cell>
          <cell r="DY1076">
            <v>1144.6790000000001</v>
          </cell>
          <cell r="DZ1076" t="str">
            <v>MT</v>
          </cell>
          <cell r="EC1076" t="str">
            <v>Desktop</v>
          </cell>
          <cell r="ED1076">
            <v>1904.288</v>
          </cell>
          <cell r="EE1076" t="str">
            <v>WA</v>
          </cell>
          <cell r="EH1076" t="str">
            <v>le20</v>
          </cell>
          <cell r="EI1076">
            <v>2079.9929999999999</v>
          </cell>
          <cell r="EJ1076" t="str">
            <v>WA</v>
          </cell>
          <cell r="ES1076">
            <v>1612.692</v>
          </cell>
          <cell r="ET1076" t="str">
            <v>OR</v>
          </cell>
          <cell r="EZ1076" t="str">
            <v>WA</v>
          </cell>
          <cell r="FA1076" t="str">
            <v>Bedrooms</v>
          </cell>
          <cell r="FB1076">
            <v>68614.289999999994</v>
          </cell>
          <cell r="FC1076">
            <v>182971.44</v>
          </cell>
          <cell r="FI1076" t="str">
            <v>WA</v>
          </cell>
          <cell r="FJ1076" t="str">
            <v>Living Room/Family Room</v>
          </cell>
          <cell r="FK1076" t="str">
            <v>EISAx</v>
          </cell>
          <cell r="FL1076">
            <v>625152.41999999993</v>
          </cell>
          <cell r="FS1076" t="str">
            <v>OR</v>
          </cell>
          <cell r="FT1076" t="str">
            <v>EISAnqnx</v>
          </cell>
          <cell r="FV1076">
            <v>19550321.16</v>
          </cell>
          <cell r="GD1076" t="str">
            <v>MT</v>
          </cell>
          <cell r="GE1076">
            <v>4394422.6810000008</v>
          </cell>
          <cell r="GF1076">
            <v>3804912.9960000003</v>
          </cell>
          <cell r="GI1076">
            <v>3</v>
          </cell>
          <cell r="GJ1076">
            <v>2</v>
          </cell>
          <cell r="GK1076" t="str">
            <v>MT</v>
          </cell>
          <cell r="GL1076">
            <v>1144.6790000000001</v>
          </cell>
          <cell r="GM1076" t="str">
            <v>1993-2006</v>
          </cell>
          <cell r="GN1076">
            <v>0</v>
          </cell>
          <cell r="GQ1076">
            <v>8808043.9181880001</v>
          </cell>
          <cell r="GR1076">
            <v>675807.03480999998</v>
          </cell>
          <cell r="GU1076" t="str">
            <v>Natural Gas FAF</v>
          </cell>
          <cell r="GX1076" t="str">
            <v>Wood</v>
          </cell>
          <cell r="GY1076" t="str">
            <v>ID</v>
          </cell>
          <cell r="GZ1076">
            <v>1192.46508789063</v>
          </cell>
        </row>
        <row r="1077">
          <cell r="AD1077" t="str">
            <v>MT</v>
          </cell>
          <cell r="AH1077" t="str">
            <v>MT</v>
          </cell>
          <cell r="AI1077" t="str">
            <v>1993-2006</v>
          </cell>
          <cell r="AJ1077">
            <v>2130.886</v>
          </cell>
          <cell r="AK1077" t="b">
            <v>1</v>
          </cell>
          <cell r="AN1077" t="str">
            <v>WA</v>
          </cell>
          <cell r="AO1077" t="str">
            <v>Wood</v>
          </cell>
          <cell r="AP1077" t="str">
            <v>Pre 1980</v>
          </cell>
          <cell r="AQ1077" t="str">
            <v>Basement</v>
          </cell>
          <cell r="AR1077">
            <v>1524.76245117188</v>
          </cell>
          <cell r="AU1077" t="str">
            <v>No</v>
          </cell>
          <cell r="AV1077" t="b">
            <v>0</v>
          </cell>
          <cell r="AX1077">
            <v>3412418.3657226674</v>
          </cell>
          <cell r="AY1077" t="b">
            <v>0</v>
          </cell>
          <cell r="AZ1077">
            <v>1416473.8218896531</v>
          </cell>
          <cell r="BA1077" t="str">
            <v/>
          </cell>
          <cell r="BB1077" t="str">
            <v/>
          </cell>
          <cell r="BC1077">
            <v>1.0000002958965923</v>
          </cell>
          <cell r="BU1077" t="str">
            <v>OR</v>
          </cell>
          <cell r="BV1077" t="str">
            <v>Pre 1980</v>
          </cell>
          <cell r="BW1077" t="str">
            <v>Electric Storage - Inside Conditioned Space</v>
          </cell>
          <cell r="BY1077">
            <v>1612.692</v>
          </cell>
          <cell r="BZ1077" t="str">
            <v>le55</v>
          </cell>
          <cell r="CF1077" t="str">
            <v>Unconditioned</v>
          </cell>
          <cell r="CG1077">
            <v>3785.7640000000001</v>
          </cell>
          <cell r="CH1077" t="str">
            <v>ID</v>
          </cell>
          <cell r="CI1077" t="str">
            <v>Top-Freezer w/o TTD Ice</v>
          </cell>
          <cell r="CJ1077">
            <v>68143.752000000008</v>
          </cell>
          <cell r="CK1077" t="b">
            <v>0</v>
          </cell>
          <cell r="CZ1077">
            <v>1144.6790000000001</v>
          </cell>
          <cell r="DA1077" t="str">
            <v>MT</v>
          </cell>
          <cell r="DC1077" t="str">
            <v>Vertical Axis</v>
          </cell>
          <cell r="DG1077" t="str">
            <v>Electric</v>
          </cell>
          <cell r="DH1077">
            <v>2079.9929999999999</v>
          </cell>
          <cell r="DI1077" t="str">
            <v>WA</v>
          </cell>
          <cell r="DL1077" t="str">
            <v>Electric</v>
          </cell>
          <cell r="DM1077" t="str">
            <v>Electric</v>
          </cell>
          <cell r="DN1077">
            <v>1192.4649999999999</v>
          </cell>
          <cell r="DO1077" t="str">
            <v>ID</v>
          </cell>
          <cell r="DS1077">
            <v>1150.8789999999999</v>
          </cell>
          <cell r="DT1077" t="str">
            <v>WA</v>
          </cell>
          <cell r="DU1077" t="str">
            <v>lt32</v>
          </cell>
          <cell r="DX1077" t="b">
            <v>1</v>
          </cell>
          <cell r="DY1077">
            <v>2079.9929999999999</v>
          </cell>
          <cell r="DZ1077" t="str">
            <v>WA</v>
          </cell>
          <cell r="EC1077" t="str">
            <v>Desktop</v>
          </cell>
          <cell r="ED1077">
            <v>6932.7380000000003</v>
          </cell>
          <cell r="EE1077" t="str">
            <v>OR</v>
          </cell>
          <cell r="EH1077" t="str">
            <v>gt20</v>
          </cell>
          <cell r="EI1077">
            <v>1192.4649999999999</v>
          </cell>
          <cell r="EJ1077" t="str">
            <v>ID</v>
          </cell>
          <cell r="ES1077">
            <v>1192.4649999999999</v>
          </cell>
          <cell r="ET1077" t="str">
            <v>ID</v>
          </cell>
          <cell r="EZ1077" t="str">
            <v>WA</v>
          </cell>
          <cell r="FA1077" t="str">
            <v>Exterior</v>
          </cell>
          <cell r="FB1077">
            <v>45742.86</v>
          </cell>
          <cell r="FC1077">
            <v>1062759.1140000001</v>
          </cell>
          <cell r="FI1077" t="str">
            <v>WA</v>
          </cell>
          <cell r="FJ1077" t="str">
            <v>Other</v>
          </cell>
          <cell r="FK1077" t="str">
            <v>EISAnqnx</v>
          </cell>
          <cell r="FL1077">
            <v>815747.66999999993</v>
          </cell>
          <cell r="FS1077" t="str">
            <v>OR</v>
          </cell>
          <cell r="FT1077" t="str">
            <v>EISAq</v>
          </cell>
          <cell r="FV1077">
            <v>4513212.4380000001</v>
          </cell>
          <cell r="GD1077" t="str">
            <v>MT</v>
          </cell>
          <cell r="GE1077">
            <v>6874238.2359999996</v>
          </cell>
          <cell r="GF1077">
            <v>5305906.1399999997</v>
          </cell>
          <cell r="GI1077">
            <v>3</v>
          </cell>
          <cell r="GJ1077">
            <v>1</v>
          </cell>
          <cell r="GK1077" t="str">
            <v>MT</v>
          </cell>
          <cell r="GL1077">
            <v>2130.886</v>
          </cell>
          <cell r="GM1077" t="str">
            <v>1993-2006</v>
          </cell>
          <cell r="GN1077">
            <v>0</v>
          </cell>
          <cell r="GQ1077">
            <v>18386984.855028</v>
          </cell>
          <cell r="GR1077">
            <v>1376328.6129699999</v>
          </cell>
          <cell r="GU1077" t="str">
            <v>Natural Gas FAF</v>
          </cell>
          <cell r="GX1077" t="str">
            <v>None</v>
          </cell>
          <cell r="GY1077" t="str">
            <v>MT</v>
          </cell>
          <cell r="GZ1077">
            <v>2130.88647460938</v>
          </cell>
        </row>
        <row r="1078">
          <cell r="AD1078" t="str">
            <v>ID</v>
          </cell>
          <cell r="AH1078" t="str">
            <v>ID</v>
          </cell>
          <cell r="AI1078" t="str">
            <v>1993-2006</v>
          </cell>
          <cell r="AJ1078">
            <v>1192.4649999999999</v>
          </cell>
          <cell r="AK1078" t="b">
            <v>1</v>
          </cell>
          <cell r="AN1078" t="str">
            <v>WA</v>
          </cell>
          <cell r="AO1078" t="str">
            <v>Natural Gas FAF</v>
          </cell>
          <cell r="AP1078" t="str">
            <v>Pre 1980</v>
          </cell>
          <cell r="AQ1078" t="str">
            <v>Basement</v>
          </cell>
          <cell r="AR1078">
            <v>1524.76245117188</v>
          </cell>
          <cell r="AU1078" t="str">
            <v>No</v>
          </cell>
          <cell r="AV1078" t="b">
            <v>1</v>
          </cell>
          <cell r="AX1078">
            <v>3412418.3657226674</v>
          </cell>
          <cell r="AY1078" t="b">
            <v>0</v>
          </cell>
          <cell r="AZ1078">
            <v>1416473.8218896531</v>
          </cell>
          <cell r="BA1078">
            <v>1</v>
          </cell>
          <cell r="BB1078">
            <v>1524.76245117188</v>
          </cell>
          <cell r="BC1078">
            <v>1.0000002958965923</v>
          </cell>
          <cell r="BU1078" t="str">
            <v>OR</v>
          </cell>
          <cell r="BV1078" t="str">
            <v>Pre 1980</v>
          </cell>
          <cell r="BW1078" t="str">
            <v>Electric Storage - Inside Conditioned Space</v>
          </cell>
          <cell r="BY1078">
            <v>1612.692</v>
          </cell>
          <cell r="BZ1078" t="str">
            <v>le55</v>
          </cell>
          <cell r="CF1078" t="str">
            <v>Conditioned</v>
          </cell>
          <cell r="CG1078">
            <v>2079.9929999999999</v>
          </cell>
          <cell r="CH1078" t="str">
            <v>WA</v>
          </cell>
          <cell r="CI1078" t="str">
            <v>Side-by-Side w/ TTD Ice</v>
          </cell>
          <cell r="CJ1078">
            <v>45759.845999999998</v>
          </cell>
          <cell r="CK1078" t="b">
            <v>0</v>
          </cell>
          <cell r="CZ1078">
            <v>1192.4649999999999</v>
          </cell>
          <cell r="DA1078" t="str">
            <v>ID</v>
          </cell>
          <cell r="DC1078" t="str">
            <v>Horizontal Axis</v>
          </cell>
          <cell r="DG1078" t="str">
            <v>Electric</v>
          </cell>
          <cell r="DH1078">
            <v>1144.6790000000001</v>
          </cell>
          <cell r="DI1078" t="str">
            <v>MT</v>
          </cell>
          <cell r="DL1078" t="str">
            <v>Electric</v>
          </cell>
          <cell r="DM1078" t="str">
            <v>Electric</v>
          </cell>
          <cell r="DN1078">
            <v>1144.6790000000001</v>
          </cell>
          <cell r="DO1078" t="str">
            <v>MT</v>
          </cell>
          <cell r="DS1078">
            <v>1524.7619999999999</v>
          </cell>
          <cell r="DT1078" t="str">
            <v>WA</v>
          </cell>
          <cell r="DU1078" t="str">
            <v>lt32</v>
          </cell>
          <cell r="DX1078" t="b">
            <v>1</v>
          </cell>
          <cell r="DY1078">
            <v>2079.9929999999999</v>
          </cell>
          <cell r="DZ1078" t="str">
            <v>WA</v>
          </cell>
          <cell r="EC1078" t="str">
            <v>Desktop</v>
          </cell>
          <cell r="ED1078">
            <v>6932.7380000000003</v>
          </cell>
          <cell r="EE1078" t="str">
            <v>OR</v>
          </cell>
          <cell r="EH1078" t="str">
            <v>le20</v>
          </cell>
          <cell r="EI1078">
            <v>3785.7640000000001</v>
          </cell>
          <cell r="EJ1078" t="str">
            <v>ID</v>
          </cell>
          <cell r="ES1078">
            <v>2079.9929999999999</v>
          </cell>
          <cell r="ET1078" t="str">
            <v>WA</v>
          </cell>
          <cell r="EZ1078" t="str">
            <v>WA</v>
          </cell>
          <cell r="FA1078" t="str">
            <v>Kitchen</v>
          </cell>
          <cell r="FB1078">
            <v>91485.72</v>
          </cell>
          <cell r="FC1078">
            <v>201268.584</v>
          </cell>
          <cell r="FI1078" t="str">
            <v>WA</v>
          </cell>
          <cell r="FJ1078" t="str">
            <v>Other</v>
          </cell>
          <cell r="FK1078" t="str">
            <v>EISAq</v>
          </cell>
          <cell r="FL1078">
            <v>312576.20999999996</v>
          </cell>
          <cell r="FS1078" t="str">
            <v>OR</v>
          </cell>
          <cell r="FT1078" t="str">
            <v>EISAx</v>
          </cell>
          <cell r="FV1078">
            <v>7175383.8300000001</v>
          </cell>
          <cell r="GD1078" t="str">
            <v>ID</v>
          </cell>
          <cell r="GE1078">
            <v>3843314.6949999998</v>
          </cell>
          <cell r="GF1078">
            <v>3136182.9499999997</v>
          </cell>
          <cell r="GI1078">
            <v>2</v>
          </cell>
          <cell r="GJ1078">
            <v>2</v>
          </cell>
          <cell r="GK1078" t="str">
            <v>ID</v>
          </cell>
          <cell r="GL1078">
            <v>1192.4649999999999</v>
          </cell>
          <cell r="GM1078" t="str">
            <v>1993-2006</v>
          </cell>
          <cell r="GN1078">
            <v>0</v>
          </cell>
          <cell r="GQ1078">
            <v>7780014.9015449993</v>
          </cell>
          <cell r="GR1078">
            <v>950972.95052499999</v>
          </cell>
          <cell r="GU1078" t="str">
            <v>Natural Gas FAF</v>
          </cell>
          <cell r="GX1078" t="str">
            <v>None</v>
          </cell>
          <cell r="GY1078" t="str">
            <v>MT</v>
          </cell>
          <cell r="GZ1078">
            <v>1144.67944335938</v>
          </cell>
        </row>
        <row r="1079">
          <cell r="AD1079" t="str">
            <v>WA</v>
          </cell>
          <cell r="AH1079" t="str">
            <v>WA</v>
          </cell>
          <cell r="AJ1079">
            <v>2079.9929999999999</v>
          </cell>
          <cell r="AK1079" t="b">
            <v>0</v>
          </cell>
          <cell r="AN1079" t="str">
            <v>WA</v>
          </cell>
          <cell r="AO1079" t="str">
            <v>Wood</v>
          </cell>
          <cell r="AP1079" t="str">
            <v>Pre 1980</v>
          </cell>
          <cell r="AQ1079" t="str">
            <v>Basement</v>
          </cell>
          <cell r="AR1079">
            <v>1524.76245117188</v>
          </cell>
          <cell r="AU1079" t="str">
            <v>No</v>
          </cell>
          <cell r="AV1079" t="b">
            <v>0</v>
          </cell>
          <cell r="AX1079">
            <v>2515858.0444336021</v>
          </cell>
          <cell r="AY1079" t="b">
            <v>0</v>
          </cell>
          <cell r="AZ1079">
            <v>947655.11102783517</v>
          </cell>
          <cell r="BA1079" t="str">
            <v/>
          </cell>
          <cell r="BB1079" t="str">
            <v/>
          </cell>
          <cell r="BC1079">
            <v>1.0000002958965923</v>
          </cell>
          <cell r="BU1079" t="str">
            <v>MT</v>
          </cell>
          <cell r="BV1079" t="str">
            <v>1980-1992</v>
          </cell>
          <cell r="BW1079" t="str">
            <v>Electric Storage - Outside Conditioned Space - Buffered</v>
          </cell>
          <cell r="BY1079">
            <v>1144.6790000000001</v>
          </cell>
          <cell r="BZ1079" t="str">
            <v>le55</v>
          </cell>
          <cell r="CF1079" t="str">
            <v>Conditioned</v>
          </cell>
          <cell r="CG1079">
            <v>2130.886</v>
          </cell>
          <cell r="CH1079" t="str">
            <v>MT</v>
          </cell>
          <cell r="CI1079" t="str">
            <v>Bottom-Freezer (Including French Door) w/o TTD Ice</v>
          </cell>
          <cell r="CJ1079">
            <v>46879.491999999998</v>
          </cell>
          <cell r="CK1079" t="b">
            <v>0</v>
          </cell>
          <cell r="CZ1079">
            <v>1192.4649999999999</v>
          </cell>
          <cell r="DA1079" t="str">
            <v>ID</v>
          </cell>
          <cell r="DC1079" t="str">
            <v>Vertical Axis</v>
          </cell>
          <cell r="DG1079" t="str">
            <v>Electric</v>
          </cell>
          <cell r="DH1079">
            <v>2130.886</v>
          </cell>
          <cell r="DI1079" t="str">
            <v>MT</v>
          </cell>
          <cell r="DL1079" t="str">
            <v>Electric</v>
          </cell>
          <cell r="DM1079" t="str">
            <v>Electric</v>
          </cell>
          <cell r="DN1079">
            <v>1144.6790000000001</v>
          </cell>
          <cell r="DO1079" t="str">
            <v>MT</v>
          </cell>
          <cell r="DS1079">
            <v>1524.7619999999999</v>
          </cell>
          <cell r="DT1079" t="str">
            <v>WA</v>
          </cell>
          <cell r="DU1079" t="str">
            <v>32to46</v>
          </cell>
          <cell r="DX1079" t="b">
            <v>1</v>
          </cell>
          <cell r="DY1079">
            <v>2079.9929999999999</v>
          </cell>
          <cell r="DZ1079" t="str">
            <v>WA</v>
          </cell>
          <cell r="EC1079" t="str">
            <v>Laptop</v>
          </cell>
          <cell r="ED1079">
            <v>6932.7380000000003</v>
          </cell>
          <cell r="EE1079" t="str">
            <v>OR</v>
          </cell>
          <cell r="EH1079" t="str">
            <v>gt20</v>
          </cell>
          <cell r="EI1079">
            <v>2079.9929999999999</v>
          </cell>
          <cell r="EJ1079" t="str">
            <v>WA</v>
          </cell>
          <cell r="ES1079">
            <v>1144.6790000000001</v>
          </cell>
          <cell r="ET1079" t="str">
            <v>MT</v>
          </cell>
          <cell r="EZ1079" t="str">
            <v>WA</v>
          </cell>
          <cell r="FA1079" t="str">
            <v>Living Room/Family Room</v>
          </cell>
          <cell r="FB1079">
            <v>68614.289999999994</v>
          </cell>
          <cell r="FC1079">
            <v>311051.44799999997</v>
          </cell>
          <cell r="FI1079" t="str">
            <v>WA</v>
          </cell>
          <cell r="FJ1079" t="str">
            <v>Other</v>
          </cell>
          <cell r="FK1079" t="str">
            <v>EISAx</v>
          </cell>
          <cell r="FL1079">
            <v>419309.55</v>
          </cell>
          <cell r="FS1079" t="str">
            <v>WA</v>
          </cell>
          <cell r="FT1079" t="str">
            <v>EISAnqnx</v>
          </cell>
          <cell r="FV1079">
            <v>1845514.44</v>
          </cell>
          <cell r="GD1079" t="str">
            <v>WA</v>
          </cell>
          <cell r="GE1079">
            <v>1788793.98</v>
          </cell>
          <cell r="GF1079">
            <v>1784633.9939999999</v>
          </cell>
          <cell r="GI1079">
            <v>1</v>
          </cell>
          <cell r="GJ1079">
            <v>1</v>
          </cell>
          <cell r="GK1079" t="str">
            <v>WA</v>
          </cell>
          <cell r="GL1079">
            <v>2079.9929999999999</v>
          </cell>
          <cell r="GN1079">
            <v>-1</v>
          </cell>
          <cell r="GQ1079">
            <v>11111224.846329</v>
          </cell>
          <cell r="GR1079">
            <v>193803.347775</v>
          </cell>
          <cell r="GU1079" t="str">
            <v>Natural Gas Other</v>
          </cell>
          <cell r="GX1079" t="str">
            <v>None</v>
          </cell>
          <cell r="GY1079" t="str">
            <v>MT</v>
          </cell>
          <cell r="GZ1079">
            <v>2130.88647460938</v>
          </cell>
        </row>
        <row r="1080">
          <cell r="AD1080" t="str">
            <v>OR</v>
          </cell>
          <cell r="AH1080" t="str">
            <v>OR</v>
          </cell>
          <cell r="AI1080" t="str">
            <v>1980-1992</v>
          </cell>
          <cell r="AJ1080">
            <v>1925.059</v>
          </cell>
          <cell r="AK1080" t="b">
            <v>1</v>
          </cell>
          <cell r="AN1080" t="str">
            <v>WA</v>
          </cell>
          <cell r="AO1080" t="str">
            <v>Natural Gas FAF</v>
          </cell>
          <cell r="AP1080" t="str">
            <v>Pre 1980</v>
          </cell>
          <cell r="AQ1080" t="str">
            <v>Basement</v>
          </cell>
          <cell r="AR1080">
            <v>1524.76245117188</v>
          </cell>
          <cell r="AU1080" t="str">
            <v>No</v>
          </cell>
          <cell r="AV1080" t="b">
            <v>1</v>
          </cell>
          <cell r="AX1080">
            <v>2515858.0444336021</v>
          </cell>
          <cell r="AY1080" t="b">
            <v>0</v>
          </cell>
          <cell r="AZ1080">
            <v>947655.11102783517</v>
          </cell>
          <cell r="BA1080">
            <v>1</v>
          </cell>
          <cell r="BB1080">
            <v>1524.76245117188</v>
          </cell>
          <cell r="BC1080">
            <v>1.0000002958965923</v>
          </cell>
          <cell r="BU1080" t="str">
            <v>WA</v>
          </cell>
          <cell r="BV1080" t="str">
            <v>Pre 1980</v>
          </cell>
          <cell r="BW1080" t="str">
            <v>Electric Storage - Inside Conditioned Space</v>
          </cell>
          <cell r="BY1080">
            <v>2079.9929999999999</v>
          </cell>
          <cell r="BZ1080" t="str">
            <v>le55</v>
          </cell>
          <cell r="CF1080" t="str">
            <v>Conditioned</v>
          </cell>
          <cell r="CG1080">
            <v>12271.31</v>
          </cell>
          <cell r="CH1080" t="str">
            <v>WA</v>
          </cell>
          <cell r="CI1080" t="str">
            <v>Side-by-Side w/ TTD Ice</v>
          </cell>
          <cell r="CJ1080">
            <v>319054.06</v>
          </cell>
          <cell r="CK1080" t="b">
            <v>0</v>
          </cell>
          <cell r="CZ1080">
            <v>3785.7640000000001</v>
          </cell>
          <cell r="DA1080" t="str">
            <v>ID</v>
          </cell>
          <cell r="DC1080" t="str">
            <v>Horizontal Axis</v>
          </cell>
          <cell r="DH1080">
            <v>3785.7640000000001</v>
          </cell>
          <cell r="DI1080" t="str">
            <v>ID</v>
          </cell>
          <cell r="DL1080" t="str">
            <v>Electric</v>
          </cell>
          <cell r="DM1080" t="str">
            <v>Electric</v>
          </cell>
          <cell r="DN1080">
            <v>3785.7640000000001</v>
          </cell>
          <cell r="DO1080" t="str">
            <v>ID</v>
          </cell>
          <cell r="DS1080">
            <v>1524.7619999999999</v>
          </cell>
          <cell r="DT1080" t="str">
            <v>WA</v>
          </cell>
          <cell r="DU1080" t="str">
            <v>32to46</v>
          </cell>
          <cell r="DX1080" t="b">
            <v>0</v>
          </cell>
          <cell r="DY1080">
            <v>1612.692</v>
          </cell>
          <cell r="DZ1080" t="str">
            <v>OR</v>
          </cell>
          <cell r="EC1080" t="str">
            <v>Desktop</v>
          </cell>
          <cell r="ED1080">
            <v>3785.7640000000001</v>
          </cell>
          <cell r="EE1080" t="str">
            <v>ID</v>
          </cell>
          <cell r="EH1080" t="str">
            <v>le20</v>
          </cell>
          <cell r="EI1080">
            <v>2079.9929999999999</v>
          </cell>
          <cell r="EJ1080" t="str">
            <v>WA</v>
          </cell>
          <cell r="ES1080">
            <v>3785.7640000000001</v>
          </cell>
          <cell r="ET1080" t="str">
            <v>ID</v>
          </cell>
          <cell r="EZ1080" t="str">
            <v>WA</v>
          </cell>
          <cell r="FA1080" t="str">
            <v>Other</v>
          </cell>
          <cell r="FB1080">
            <v>144852.38999999998</v>
          </cell>
          <cell r="FC1080">
            <v>300378.114</v>
          </cell>
          <cell r="FI1080" t="str">
            <v>WA</v>
          </cell>
          <cell r="FJ1080" t="str">
            <v>Bathroom</v>
          </cell>
          <cell r="FK1080" t="str">
            <v>EISAnqnx</v>
          </cell>
          <cell r="FL1080">
            <v>87881.64</v>
          </cell>
          <cell r="FS1080" t="str">
            <v>WA</v>
          </cell>
          <cell r="FT1080" t="str">
            <v>EISAq</v>
          </cell>
          <cell r="FV1080">
            <v>629818.41999999993</v>
          </cell>
          <cell r="GD1080" t="str">
            <v>OR</v>
          </cell>
          <cell r="GE1080">
            <v>10177786.933</v>
          </cell>
          <cell r="GF1080">
            <v>6683804.8480000002</v>
          </cell>
          <cell r="GI1080">
            <v>2</v>
          </cell>
          <cell r="GJ1080">
            <v>1</v>
          </cell>
          <cell r="GK1080" t="str">
            <v>OR</v>
          </cell>
          <cell r="GL1080">
            <v>1925.059</v>
          </cell>
          <cell r="GM1080" t="str">
            <v>1980-1992</v>
          </cell>
          <cell r="GN1080">
            <v>0</v>
          </cell>
          <cell r="GQ1080">
            <v>14558403.066924999</v>
          </cell>
          <cell r="GR1080">
            <v>1306017.7773699998</v>
          </cell>
          <cell r="GU1080" t="str">
            <v>Heat Pump (Central System)</v>
          </cell>
          <cell r="GX1080" t="str">
            <v>Baseboard/Wall/Radiant</v>
          </cell>
          <cell r="GY1080" t="str">
            <v>ID</v>
          </cell>
          <cell r="GZ1080">
            <v>1192.46508789063</v>
          </cell>
        </row>
        <row r="1081">
          <cell r="AD1081" t="str">
            <v>WA</v>
          </cell>
          <cell r="AH1081" t="str">
            <v>WA</v>
          </cell>
          <cell r="AI1081" t="str">
            <v>Pre 1980</v>
          </cell>
          <cell r="AJ1081">
            <v>12271.31</v>
          </cell>
          <cell r="AK1081" t="b">
            <v>1</v>
          </cell>
          <cell r="AN1081" t="str">
            <v>WA</v>
          </cell>
          <cell r="AO1081" t="str">
            <v>Baseboard/Wall/Radiant</v>
          </cell>
          <cell r="AP1081" t="str">
            <v>Pre 1980</v>
          </cell>
          <cell r="AQ1081" t="str">
            <v>Basement</v>
          </cell>
          <cell r="AR1081">
            <v>1524.76245117188</v>
          </cell>
          <cell r="AU1081" t="str">
            <v>No</v>
          </cell>
          <cell r="AV1081" t="b">
            <v>1</v>
          </cell>
          <cell r="AX1081">
            <v>2412174.1977539142</v>
          </cell>
          <cell r="AY1081" t="b">
            <v>0</v>
          </cell>
          <cell r="AZ1081">
            <v>604149.00221557822</v>
          </cell>
          <cell r="BA1081">
            <v>1</v>
          </cell>
          <cell r="BB1081">
            <v>1524.76245117188</v>
          </cell>
          <cell r="BC1081">
            <v>1.0000002958965923</v>
          </cell>
          <cell r="BU1081" t="str">
            <v>WA</v>
          </cell>
          <cell r="BV1081" t="str">
            <v>Pre 1980</v>
          </cell>
          <cell r="BW1081" t="str">
            <v>Gas Storage Inside Conditioned Space</v>
          </cell>
          <cell r="BY1081">
            <v>2079.9929999999999</v>
          </cell>
          <cell r="BZ1081" t="str">
            <v>le55</v>
          </cell>
          <cell r="CF1081" t="str">
            <v>Conditioned</v>
          </cell>
          <cell r="CG1081">
            <v>12271.31</v>
          </cell>
          <cell r="CH1081" t="str">
            <v>WA</v>
          </cell>
          <cell r="CI1081" t="str">
            <v>Bottom-Freezer (Including French Door) w/ TTD Ice</v>
          </cell>
          <cell r="CJ1081">
            <v>319054.06</v>
          </cell>
          <cell r="CK1081" t="b">
            <v>0</v>
          </cell>
          <cell r="CZ1081">
            <v>1925.059</v>
          </cell>
          <cell r="DA1081" t="str">
            <v>OR</v>
          </cell>
          <cell r="DC1081" t="str">
            <v>Vertical Axis</v>
          </cell>
          <cell r="DG1081" t="str">
            <v>Electric</v>
          </cell>
          <cell r="DH1081">
            <v>1144.6790000000001</v>
          </cell>
          <cell r="DI1081" t="str">
            <v>MT</v>
          </cell>
          <cell r="DL1081" t="str">
            <v>Gas</v>
          </cell>
          <cell r="DM1081" t="str">
            <v>Electric</v>
          </cell>
          <cell r="DN1081">
            <v>2079.9929999999999</v>
          </cell>
          <cell r="DO1081" t="str">
            <v>WA</v>
          </cell>
          <cell r="DS1081">
            <v>2003.7159999999999</v>
          </cell>
          <cell r="DT1081" t="str">
            <v>WA</v>
          </cell>
          <cell r="DU1081" t="str">
            <v>32to46</v>
          </cell>
          <cell r="DX1081" t="b">
            <v>0</v>
          </cell>
          <cell r="DY1081">
            <v>1612.692</v>
          </cell>
          <cell r="DZ1081" t="str">
            <v>OR</v>
          </cell>
          <cell r="EC1081" t="str">
            <v>Desktop</v>
          </cell>
          <cell r="ED1081">
            <v>1144.6790000000001</v>
          </cell>
          <cell r="EE1081" t="str">
            <v>MT</v>
          </cell>
          <cell r="EH1081" t="str">
            <v>gt20</v>
          </cell>
          <cell r="EI1081">
            <v>2079.9929999999999</v>
          </cell>
          <cell r="EJ1081" t="str">
            <v>WA</v>
          </cell>
          <cell r="ES1081">
            <v>2079.9929999999999</v>
          </cell>
          <cell r="ET1081" t="str">
            <v>WA</v>
          </cell>
          <cell r="EZ1081" t="str">
            <v>WA</v>
          </cell>
          <cell r="FA1081" t="str">
            <v>Bathroom</v>
          </cell>
          <cell r="FB1081">
            <v>483349.01999999996</v>
          </cell>
          <cell r="FC1081">
            <v>270968.39</v>
          </cell>
          <cell r="FI1081" t="str">
            <v>WA</v>
          </cell>
          <cell r="FJ1081" t="str">
            <v>Bathroom</v>
          </cell>
          <cell r="FK1081" t="str">
            <v>EISAq</v>
          </cell>
          <cell r="FL1081">
            <v>61517.148000000001</v>
          </cell>
          <cell r="FS1081" t="str">
            <v>WA</v>
          </cell>
          <cell r="FT1081" t="str">
            <v>EISAx</v>
          </cell>
          <cell r="FV1081">
            <v>710376.59</v>
          </cell>
          <cell r="GD1081" t="str">
            <v>WA</v>
          </cell>
          <cell r="GE1081">
            <v>25953820.649999999</v>
          </cell>
          <cell r="GF1081">
            <v>21597505.599999998</v>
          </cell>
          <cell r="GI1081">
            <v>1</v>
          </cell>
          <cell r="GJ1081">
            <v>3</v>
          </cell>
          <cell r="GK1081" t="str">
            <v>WA</v>
          </cell>
          <cell r="GL1081">
            <v>12271.31</v>
          </cell>
          <cell r="GM1081" t="str">
            <v>Pre 1980</v>
          </cell>
          <cell r="GN1081">
            <v>0</v>
          </cell>
          <cell r="GQ1081">
            <v>77696228.760849997</v>
          </cell>
          <cell r="GR1081">
            <v>10263416.901249999</v>
          </cell>
          <cell r="GU1081" t="str">
            <v>Heat Pump (Central System)</v>
          </cell>
          <cell r="GX1081" t="str">
            <v>Wood</v>
          </cell>
          <cell r="GY1081" t="str">
            <v>ID</v>
          </cell>
          <cell r="GZ1081">
            <v>1192.46508789063</v>
          </cell>
        </row>
        <row r="1082">
          <cell r="AD1082" t="str">
            <v>WA</v>
          </cell>
          <cell r="AH1082" t="str">
            <v>WA</v>
          </cell>
          <cell r="AI1082" t="str">
            <v>Pre 1980</v>
          </cell>
          <cell r="AJ1082">
            <v>2079.9929999999999</v>
          </cell>
          <cell r="AK1082" t="b">
            <v>1</v>
          </cell>
          <cell r="AN1082" t="str">
            <v>WA</v>
          </cell>
          <cell r="AO1082" t="str">
            <v>Heat Pump (Central System)</v>
          </cell>
          <cell r="AP1082" t="str">
            <v>Pre 1980</v>
          </cell>
          <cell r="AQ1082" t="str">
            <v>Basement</v>
          </cell>
          <cell r="AR1082">
            <v>2003.71557617188</v>
          </cell>
          <cell r="AU1082" t="str">
            <v>Yes</v>
          </cell>
          <cell r="AV1082" t="b">
            <v>1</v>
          </cell>
          <cell r="AX1082">
            <v>5596377.6042480608</v>
          </cell>
          <cell r="AY1082" t="b">
            <v>0</v>
          </cell>
          <cell r="AZ1082">
            <v>0</v>
          </cell>
          <cell r="BA1082">
            <v>1</v>
          </cell>
          <cell r="BB1082">
            <v>2003.71557617188</v>
          </cell>
          <cell r="BC1082">
            <v>0.99999978847894622</v>
          </cell>
          <cell r="BU1082" t="str">
            <v>ID</v>
          </cell>
          <cell r="BV1082" t="str">
            <v>Pre 1980</v>
          </cell>
          <cell r="BW1082" t="str">
            <v>Electric Storage - Inside Conditioned Space</v>
          </cell>
          <cell r="BY1082">
            <v>1192.4649999999999</v>
          </cell>
          <cell r="BZ1082" t="str">
            <v>le55</v>
          </cell>
          <cell r="CF1082" t="str">
            <v>Unconditioned</v>
          </cell>
          <cell r="CG1082">
            <v>12271.31</v>
          </cell>
          <cell r="CH1082" t="str">
            <v>WA</v>
          </cell>
          <cell r="CI1082" t="str">
            <v>Top-Freezer w/o TTD Ice</v>
          </cell>
          <cell r="CJ1082">
            <v>245426.19999999998</v>
          </cell>
          <cell r="CK1082" t="b">
            <v>0</v>
          </cell>
          <cell r="CZ1082">
            <v>1904.288</v>
          </cell>
          <cell r="DA1082" t="str">
            <v>WA</v>
          </cell>
          <cell r="DC1082" t="str">
            <v>Horizontal Axis</v>
          </cell>
          <cell r="DG1082" t="str">
            <v>Electric</v>
          </cell>
          <cell r="DH1082">
            <v>1192.4649999999999</v>
          </cell>
          <cell r="DI1082" t="str">
            <v>ID</v>
          </cell>
          <cell r="DL1082" t="str">
            <v>Electric</v>
          </cell>
          <cell r="DM1082" t="str">
            <v>Electric</v>
          </cell>
          <cell r="DN1082">
            <v>1925.059</v>
          </cell>
          <cell r="DO1082" t="str">
            <v>OR</v>
          </cell>
          <cell r="DS1082">
            <v>2003.7159999999999</v>
          </cell>
          <cell r="DT1082" t="str">
            <v>WA</v>
          </cell>
          <cell r="DU1082" t="str">
            <v>lt32</v>
          </cell>
          <cell r="DX1082" t="b">
            <v>0</v>
          </cell>
          <cell r="DY1082">
            <v>1192.4649999999999</v>
          </cell>
          <cell r="DZ1082" t="str">
            <v>ID</v>
          </cell>
          <cell r="EC1082" t="str">
            <v>Laptop</v>
          </cell>
          <cell r="ED1082">
            <v>2130.886</v>
          </cell>
          <cell r="EE1082" t="str">
            <v>MT</v>
          </cell>
          <cell r="EH1082" t="str">
            <v>le20</v>
          </cell>
          <cell r="EI1082">
            <v>12271.31</v>
          </cell>
          <cell r="EJ1082" t="str">
            <v>WA</v>
          </cell>
          <cell r="ES1082">
            <v>2130.886</v>
          </cell>
          <cell r="ET1082" t="str">
            <v>MT</v>
          </cell>
          <cell r="EZ1082" t="str">
            <v>WA</v>
          </cell>
          <cell r="FA1082" t="str">
            <v>Bedrooms</v>
          </cell>
          <cell r="FB1082">
            <v>615171.48</v>
          </cell>
          <cell r="FC1082">
            <v>556583.72</v>
          </cell>
          <cell r="FI1082" t="str">
            <v>WA</v>
          </cell>
          <cell r="FJ1082" t="str">
            <v>Bathroom</v>
          </cell>
          <cell r="FK1082" t="str">
            <v>EISAx</v>
          </cell>
          <cell r="FL1082">
            <v>95205.11</v>
          </cell>
          <cell r="FS1082" t="str">
            <v>WA</v>
          </cell>
          <cell r="FT1082" t="str">
            <v>EISAnqnx</v>
          </cell>
          <cell r="FV1082">
            <v>4163454.12</v>
          </cell>
          <cell r="GD1082" t="str">
            <v>WA</v>
          </cell>
          <cell r="GE1082">
            <v>2111192.895</v>
          </cell>
          <cell r="GF1082">
            <v>3327988.8</v>
          </cell>
          <cell r="GI1082">
            <v>1</v>
          </cell>
          <cell r="GJ1082">
            <v>1</v>
          </cell>
          <cell r="GK1082" t="str">
            <v>WA</v>
          </cell>
          <cell r="GL1082">
            <v>2079.9929999999999</v>
          </cell>
          <cell r="GM1082" t="str">
            <v>Pre 1980</v>
          </cell>
          <cell r="GN1082">
            <v>-1</v>
          </cell>
          <cell r="GQ1082">
            <v>9703547.9837190006</v>
          </cell>
          <cell r="GR1082">
            <v>1246035.4065975</v>
          </cell>
          <cell r="GU1082" t="str">
            <v>Baseboard/Wall/Radiant</v>
          </cell>
          <cell r="GX1082" t="str">
            <v>None</v>
          </cell>
          <cell r="GY1082" t="str">
            <v>WA</v>
          </cell>
          <cell r="GZ1082">
            <v>1904.28771972656</v>
          </cell>
        </row>
        <row r="1083">
          <cell r="AD1083" t="str">
            <v>OR</v>
          </cell>
          <cell r="AH1083" t="str">
            <v>OR</v>
          </cell>
          <cell r="AI1083" t="str">
            <v>Pre 1980</v>
          </cell>
          <cell r="AJ1083">
            <v>1612.692</v>
          </cell>
          <cell r="AK1083" t="b">
            <v>1</v>
          </cell>
          <cell r="AN1083" t="str">
            <v>WA</v>
          </cell>
          <cell r="AO1083" t="str">
            <v>Natural Gas Other</v>
          </cell>
          <cell r="AP1083" t="str">
            <v>Pre 1980</v>
          </cell>
          <cell r="AQ1083" t="str">
            <v>Basement</v>
          </cell>
          <cell r="AR1083">
            <v>2003.71557617188</v>
          </cell>
          <cell r="AU1083" t="str">
            <v>Yes</v>
          </cell>
          <cell r="AV1083" t="b">
            <v>0</v>
          </cell>
          <cell r="AX1083">
            <v>5596377.6042480608</v>
          </cell>
          <cell r="AY1083" t="b">
            <v>0</v>
          </cell>
          <cell r="AZ1083">
            <v>0</v>
          </cell>
          <cell r="BA1083" t="str">
            <v/>
          </cell>
          <cell r="BB1083" t="str">
            <v/>
          </cell>
          <cell r="BC1083">
            <v>0.99999978847894622</v>
          </cell>
          <cell r="BU1083" t="str">
            <v>MT</v>
          </cell>
          <cell r="BV1083" t="str">
            <v>Pre 1980</v>
          </cell>
          <cell r="BW1083" t="str">
            <v>Gas Storage Inside Conditioned Space</v>
          </cell>
          <cell r="BY1083">
            <v>1144.6790000000001</v>
          </cell>
          <cell r="BZ1083" t="str">
            <v>le55</v>
          </cell>
          <cell r="CF1083" t="str">
            <v>Conditioned</v>
          </cell>
          <cell r="CG1083">
            <v>3785.7640000000001</v>
          </cell>
          <cell r="CH1083" t="str">
            <v>ID</v>
          </cell>
          <cell r="CI1083" t="str">
            <v>Top-Freezer w/o TTD Ice</v>
          </cell>
          <cell r="CJ1083">
            <v>68143.752000000008</v>
          </cell>
          <cell r="CK1083" t="b">
            <v>0</v>
          </cell>
          <cell r="CZ1083">
            <v>2079.9929999999999</v>
          </cell>
          <cell r="DA1083" t="str">
            <v>WA</v>
          </cell>
          <cell r="DC1083" t="str">
            <v>Vertical Axis</v>
          </cell>
          <cell r="DG1083" t="str">
            <v>Electric</v>
          </cell>
          <cell r="DH1083">
            <v>1192.4649999999999</v>
          </cell>
          <cell r="DI1083" t="str">
            <v>ID</v>
          </cell>
          <cell r="DL1083" t="str">
            <v>Electric</v>
          </cell>
          <cell r="DM1083" t="str">
            <v>Electric</v>
          </cell>
          <cell r="DN1083">
            <v>12271.31</v>
          </cell>
          <cell r="DO1083" t="str">
            <v>WA</v>
          </cell>
          <cell r="DS1083">
            <v>2003.7159999999999</v>
          </cell>
          <cell r="DT1083" t="str">
            <v>WA</v>
          </cell>
          <cell r="DU1083" t="str">
            <v>32to46</v>
          </cell>
          <cell r="DX1083" t="b">
            <v>1</v>
          </cell>
          <cell r="DY1083">
            <v>1925.059</v>
          </cell>
          <cell r="DZ1083" t="str">
            <v>OR</v>
          </cell>
          <cell r="EC1083" t="str">
            <v>Desktop</v>
          </cell>
          <cell r="ED1083">
            <v>2130.886</v>
          </cell>
          <cell r="EE1083" t="str">
            <v>MT</v>
          </cell>
          <cell r="EH1083" t="str">
            <v>le20</v>
          </cell>
          <cell r="EI1083">
            <v>2130.886</v>
          </cell>
          <cell r="EJ1083" t="str">
            <v>MT</v>
          </cell>
          <cell r="ES1083">
            <v>3785.7640000000001</v>
          </cell>
          <cell r="ET1083" t="str">
            <v>ID</v>
          </cell>
          <cell r="EZ1083" t="str">
            <v>WA</v>
          </cell>
          <cell r="FA1083" t="str">
            <v>Exterior</v>
          </cell>
          <cell r="FB1083">
            <v>878816.4</v>
          </cell>
          <cell r="FC1083">
            <v>2607155.3199999998</v>
          </cell>
          <cell r="FI1083" t="str">
            <v>WA</v>
          </cell>
          <cell r="FJ1083" t="str">
            <v>Bedrooms</v>
          </cell>
          <cell r="FK1083" t="str">
            <v>EISAnqnx</v>
          </cell>
          <cell r="FL1083">
            <v>849522.52</v>
          </cell>
          <cell r="FS1083" t="str">
            <v>WA</v>
          </cell>
          <cell r="FT1083" t="str">
            <v>EISAq</v>
          </cell>
          <cell r="FV1083">
            <v>1709990.0850000002</v>
          </cell>
          <cell r="GD1083" t="str">
            <v>OR</v>
          </cell>
          <cell r="GE1083">
            <v>3896263.872</v>
          </cell>
          <cell r="GF1083">
            <v>2838337.92</v>
          </cell>
          <cell r="GI1083">
            <v>1</v>
          </cell>
          <cell r="GJ1083">
            <v>1</v>
          </cell>
          <cell r="GK1083" t="str">
            <v>OR</v>
          </cell>
          <cell r="GL1083">
            <v>1612.692</v>
          </cell>
          <cell r="GM1083" t="str">
            <v>Pre 1980</v>
          </cell>
          <cell r="GN1083">
            <v>-1</v>
          </cell>
          <cell r="GQ1083">
            <v>7491022.0730640003</v>
          </cell>
          <cell r="GR1083">
            <v>1139040.3278699999</v>
          </cell>
          <cell r="GU1083" t="str">
            <v>Electric FAF</v>
          </cell>
          <cell r="GX1083" t="str">
            <v>Wood</v>
          </cell>
          <cell r="GY1083" t="str">
            <v>ID</v>
          </cell>
          <cell r="GZ1083">
            <v>1192.46508789063</v>
          </cell>
        </row>
        <row r="1084">
          <cell r="AD1084" t="str">
            <v>OR</v>
          </cell>
          <cell r="AH1084" t="str">
            <v>OR</v>
          </cell>
          <cell r="AI1084" t="str">
            <v>Pre 1980</v>
          </cell>
          <cell r="AJ1084">
            <v>1925.059</v>
          </cell>
          <cell r="AK1084" t="b">
            <v>1</v>
          </cell>
          <cell r="AN1084" t="str">
            <v>WA</v>
          </cell>
          <cell r="AO1084" t="str">
            <v>Natural Gas Other</v>
          </cell>
          <cell r="AP1084" t="str">
            <v>Pre 1980</v>
          </cell>
          <cell r="AQ1084" t="str">
            <v>Basement</v>
          </cell>
          <cell r="AR1084">
            <v>2003.71557617188</v>
          </cell>
          <cell r="AU1084" t="str">
            <v>Yes</v>
          </cell>
          <cell r="AV1084" t="b">
            <v>0</v>
          </cell>
          <cell r="AX1084">
            <v>5596377.6042480608</v>
          </cell>
          <cell r="AY1084" t="b">
            <v>0</v>
          </cell>
          <cell r="AZ1084">
            <v>0</v>
          </cell>
          <cell r="BA1084" t="str">
            <v/>
          </cell>
          <cell r="BB1084" t="str">
            <v/>
          </cell>
          <cell r="BC1084">
            <v>0.99999978847894622</v>
          </cell>
          <cell r="BU1084" t="str">
            <v>MT</v>
          </cell>
          <cell r="BV1084" t="str">
            <v>Pre 1980</v>
          </cell>
          <cell r="BW1084" t="str">
            <v>Electric Storage - Inside Conditioned Space</v>
          </cell>
          <cell r="BY1084">
            <v>1144.6790000000001</v>
          </cell>
          <cell r="BZ1084" t="str">
            <v>le55</v>
          </cell>
          <cell r="CF1084" t="str">
            <v>Conditioned</v>
          </cell>
          <cell r="CG1084">
            <v>2130.886</v>
          </cell>
          <cell r="CH1084" t="str">
            <v>MT</v>
          </cell>
          <cell r="CI1084" t="str">
            <v>Top-Freezer w/o TTD Ice</v>
          </cell>
          <cell r="CJ1084">
            <v>53272.15</v>
          </cell>
          <cell r="CK1084" t="b">
            <v>0</v>
          </cell>
          <cell r="CZ1084">
            <v>1144.6790000000001</v>
          </cell>
          <cell r="DA1084" t="str">
            <v>MT</v>
          </cell>
          <cell r="DC1084" t="str">
            <v>Horizontal Axis</v>
          </cell>
          <cell r="DG1084" t="str">
            <v>Electric</v>
          </cell>
          <cell r="DH1084">
            <v>3785.7640000000001</v>
          </cell>
          <cell r="DI1084" t="str">
            <v>ID</v>
          </cell>
          <cell r="DL1084" t="str">
            <v>Electric</v>
          </cell>
          <cell r="DM1084" t="str">
            <v>Electric</v>
          </cell>
          <cell r="DN1084">
            <v>2130.886</v>
          </cell>
          <cell r="DO1084" t="str">
            <v>MT</v>
          </cell>
          <cell r="DS1084">
            <v>2003.7159999999999</v>
          </cell>
          <cell r="DT1084" t="str">
            <v>WA</v>
          </cell>
          <cell r="DU1084" t="str">
            <v>gt46</v>
          </cell>
          <cell r="DX1084" t="b">
            <v>0</v>
          </cell>
          <cell r="DY1084">
            <v>1925.059</v>
          </cell>
          <cell r="DZ1084" t="str">
            <v>OR</v>
          </cell>
          <cell r="EC1084" t="str">
            <v>Laptop</v>
          </cell>
          <cell r="ED1084">
            <v>2130.886</v>
          </cell>
          <cell r="EE1084" t="str">
            <v>MT</v>
          </cell>
          <cell r="EH1084" t="str">
            <v>le20</v>
          </cell>
          <cell r="EI1084">
            <v>1192.4649999999999</v>
          </cell>
          <cell r="EJ1084" t="str">
            <v>ID</v>
          </cell>
          <cell r="ES1084">
            <v>1192.4649999999999</v>
          </cell>
          <cell r="ET1084" t="str">
            <v>ID</v>
          </cell>
          <cell r="EZ1084" t="str">
            <v>WA</v>
          </cell>
          <cell r="FA1084" t="str">
            <v>Garage</v>
          </cell>
          <cell r="FB1084">
            <v>263644.92</v>
          </cell>
          <cell r="FC1084">
            <v>410114.32</v>
          </cell>
          <cell r="FI1084" t="str">
            <v>WA</v>
          </cell>
          <cell r="FJ1084" t="str">
            <v>Bedrooms</v>
          </cell>
          <cell r="FK1084" t="str">
            <v>EISAq</v>
          </cell>
          <cell r="FL1084">
            <v>21970.41</v>
          </cell>
          <cell r="FS1084" t="str">
            <v>WA</v>
          </cell>
          <cell r="FT1084" t="str">
            <v>EISAx</v>
          </cell>
          <cell r="FV1084">
            <v>322172.04500000004</v>
          </cell>
          <cell r="GD1084" t="str">
            <v>OR</v>
          </cell>
          <cell r="GE1084">
            <v>3709588.693</v>
          </cell>
          <cell r="GF1084">
            <v>4558539.7120000003</v>
          </cell>
          <cell r="GI1084">
            <v>2</v>
          </cell>
          <cell r="GJ1084">
            <v>2</v>
          </cell>
          <cell r="GK1084" t="str">
            <v>OR</v>
          </cell>
          <cell r="GL1084">
            <v>1925.059</v>
          </cell>
          <cell r="GM1084" t="str">
            <v>Pre 1980</v>
          </cell>
          <cell r="GN1084">
            <v>-1</v>
          </cell>
          <cell r="GQ1084">
            <v>12393150.605377</v>
          </cell>
          <cell r="GR1084">
            <v>1338652.3400675</v>
          </cell>
          <cell r="GU1084" t="str">
            <v>Natural Gas FAF</v>
          </cell>
          <cell r="GX1084" t="str">
            <v>None</v>
          </cell>
          <cell r="GY1084" t="str">
            <v>MT</v>
          </cell>
          <cell r="GZ1084">
            <v>1144.67944335938</v>
          </cell>
        </row>
        <row r="1085">
          <cell r="AD1085" t="str">
            <v>WA</v>
          </cell>
          <cell r="AH1085" t="str">
            <v>WA</v>
          </cell>
          <cell r="AI1085" t="str">
            <v>1993-2006</v>
          </cell>
          <cell r="AJ1085">
            <v>4360.1880000000001</v>
          </cell>
          <cell r="AK1085" t="b">
            <v>1</v>
          </cell>
          <cell r="AN1085" t="str">
            <v>WA</v>
          </cell>
          <cell r="AO1085" t="str">
            <v>Wood</v>
          </cell>
          <cell r="AP1085" t="str">
            <v>Pre 1980</v>
          </cell>
          <cell r="AQ1085" t="str">
            <v>Basement</v>
          </cell>
          <cell r="AR1085">
            <v>1464.69372558594</v>
          </cell>
          <cell r="AU1085" t="str">
            <v>No</v>
          </cell>
          <cell r="AV1085" t="b">
            <v>0</v>
          </cell>
          <cell r="AX1085">
            <v>3515264.9414062561</v>
          </cell>
          <cell r="AY1085" t="b">
            <v>0</v>
          </cell>
          <cell r="AZ1085">
            <v>1918221.4907763705</v>
          </cell>
          <cell r="BA1085" t="str">
            <v/>
          </cell>
          <cell r="BB1085" t="str">
            <v/>
          </cell>
          <cell r="BC1085">
            <v>0.99999981264751547</v>
          </cell>
          <cell r="BU1085" t="str">
            <v>ID</v>
          </cell>
          <cell r="BV1085" t="str">
            <v>Pre 1980</v>
          </cell>
          <cell r="BW1085" t="str">
            <v>Electric Storage - Inside Conditioned Space</v>
          </cell>
          <cell r="BY1085">
            <v>3785.7640000000001</v>
          </cell>
          <cell r="BZ1085" t="str">
            <v>le55</v>
          </cell>
          <cell r="CF1085" t="str">
            <v>Conditioned</v>
          </cell>
          <cell r="CG1085">
            <v>12271.31</v>
          </cell>
          <cell r="CH1085" t="str">
            <v>WA</v>
          </cell>
          <cell r="CI1085" t="str">
            <v>Side-by-Side w/ TTD Ice</v>
          </cell>
          <cell r="CJ1085">
            <v>269968.82</v>
          </cell>
          <cell r="CK1085" t="b">
            <v>0</v>
          </cell>
          <cell r="CZ1085">
            <v>2079.9929999999999</v>
          </cell>
          <cell r="DA1085" t="str">
            <v>WA</v>
          </cell>
          <cell r="DC1085" t="str">
            <v>Vertical Axis</v>
          </cell>
          <cell r="DG1085" t="str">
            <v>Electric</v>
          </cell>
          <cell r="DH1085">
            <v>1925.059</v>
          </cell>
          <cell r="DI1085" t="str">
            <v>OR</v>
          </cell>
          <cell r="DL1085" t="str">
            <v>Electric</v>
          </cell>
          <cell r="DM1085" t="str">
            <v>Electric</v>
          </cell>
          <cell r="DN1085">
            <v>1192.4649999999999</v>
          </cell>
          <cell r="DO1085" t="str">
            <v>ID</v>
          </cell>
          <cell r="DS1085">
            <v>2003.7159999999999</v>
          </cell>
          <cell r="DT1085" t="str">
            <v>WA</v>
          </cell>
          <cell r="DU1085" t="str">
            <v>32to46</v>
          </cell>
          <cell r="DX1085" t="b">
            <v>0</v>
          </cell>
          <cell r="DY1085">
            <v>1612.692</v>
          </cell>
          <cell r="DZ1085" t="str">
            <v>OR</v>
          </cell>
          <cell r="EC1085" t="str">
            <v>Desktop</v>
          </cell>
          <cell r="ED1085">
            <v>1904.288</v>
          </cell>
          <cell r="EE1085" t="str">
            <v>WA</v>
          </cell>
          <cell r="EH1085" t="str">
            <v>le20</v>
          </cell>
          <cell r="EI1085">
            <v>8264.9449999999997</v>
          </cell>
          <cell r="EJ1085" t="str">
            <v>OR</v>
          </cell>
          <cell r="ES1085">
            <v>1925.059</v>
          </cell>
          <cell r="ET1085" t="str">
            <v>OR</v>
          </cell>
          <cell r="EZ1085" t="str">
            <v>WA</v>
          </cell>
          <cell r="FA1085" t="str">
            <v>Kitchen</v>
          </cell>
          <cell r="FB1085">
            <v>263644.92</v>
          </cell>
          <cell r="FC1085">
            <v>180157.36199999999</v>
          </cell>
          <cell r="FI1085" t="str">
            <v>WA</v>
          </cell>
          <cell r="FJ1085" t="str">
            <v>Bedrooms</v>
          </cell>
          <cell r="FK1085" t="str">
            <v>EISAx</v>
          </cell>
          <cell r="FL1085">
            <v>380820.44</v>
          </cell>
          <cell r="FS1085" t="str">
            <v>WA</v>
          </cell>
          <cell r="FT1085" t="str">
            <v>EISAnqnx</v>
          </cell>
          <cell r="FV1085">
            <v>1966942.98</v>
          </cell>
          <cell r="GD1085" t="str">
            <v>WA</v>
          </cell>
          <cell r="GE1085">
            <v>30024254.568</v>
          </cell>
          <cell r="GF1085">
            <v>15544070.220000001</v>
          </cell>
          <cell r="GI1085">
            <v>1</v>
          </cell>
          <cell r="GJ1085">
            <v>1</v>
          </cell>
          <cell r="GK1085" t="str">
            <v>WA</v>
          </cell>
          <cell r="GL1085">
            <v>4360.1880000000001</v>
          </cell>
          <cell r="GM1085" t="str">
            <v>1993-2006</v>
          </cell>
          <cell r="GN1085">
            <v>-1</v>
          </cell>
          <cell r="GQ1085">
            <v>25698446.65038</v>
          </cell>
          <cell r="GR1085">
            <v>1560783.7969499999</v>
          </cell>
          <cell r="GU1085" t="str">
            <v>Wood</v>
          </cell>
          <cell r="GX1085" t="str">
            <v>Propane/LP</v>
          </cell>
          <cell r="GY1085" t="str">
            <v>OR</v>
          </cell>
          <cell r="GZ1085">
            <v>8559.103515625</v>
          </cell>
        </row>
        <row r="1086">
          <cell r="AD1086" t="str">
            <v>WA</v>
          </cell>
          <cell r="AH1086" t="str">
            <v>WA</v>
          </cell>
          <cell r="AI1086" t="str">
            <v>1980-1992</v>
          </cell>
          <cell r="AJ1086">
            <v>2079.9929999999999</v>
          </cell>
          <cell r="AK1086" t="b">
            <v>1</v>
          </cell>
          <cell r="AN1086" t="str">
            <v>WA</v>
          </cell>
          <cell r="AO1086" t="str">
            <v>Natural Gas FAF</v>
          </cell>
          <cell r="AP1086" t="str">
            <v>Pre 1980</v>
          </cell>
          <cell r="AQ1086" t="str">
            <v>Basement</v>
          </cell>
          <cell r="AR1086">
            <v>1464.69372558594</v>
          </cell>
          <cell r="AU1086" t="str">
            <v>No</v>
          </cell>
          <cell r="AV1086" t="b">
            <v>1</v>
          </cell>
          <cell r="AX1086">
            <v>3515264.9414062561</v>
          </cell>
          <cell r="AY1086" t="b">
            <v>0</v>
          </cell>
          <cell r="AZ1086">
            <v>1918221.4907763705</v>
          </cell>
          <cell r="BA1086">
            <v>1</v>
          </cell>
          <cell r="BB1086">
            <v>1464.69372558594</v>
          </cell>
          <cell r="BC1086">
            <v>0.99999981264751547</v>
          </cell>
          <cell r="BU1086" t="str">
            <v>WA</v>
          </cell>
          <cell r="BV1086" t="str">
            <v>1993-2006</v>
          </cell>
          <cell r="BW1086" t="str">
            <v>Gas Storage Outside Conditioned Space</v>
          </cell>
          <cell r="BY1086">
            <v>2079.9929999999999</v>
          </cell>
          <cell r="BZ1086" t="str">
            <v>le55</v>
          </cell>
          <cell r="CF1086" t="str">
            <v>Unconditioned</v>
          </cell>
          <cell r="CG1086">
            <v>1192.4649999999999</v>
          </cell>
          <cell r="CH1086" t="str">
            <v>ID</v>
          </cell>
          <cell r="CI1086" t="str">
            <v>Top-Freezer w/o TTD Ice</v>
          </cell>
          <cell r="CJ1086">
            <v>21464.37</v>
          </cell>
          <cell r="CK1086" t="b">
            <v>0</v>
          </cell>
          <cell r="CZ1086">
            <v>3785.7640000000001</v>
          </cell>
          <cell r="DA1086" t="str">
            <v>ID</v>
          </cell>
          <cell r="DC1086" t="str">
            <v>Vertical Axis</v>
          </cell>
          <cell r="DG1086" t="str">
            <v>Electric</v>
          </cell>
          <cell r="DH1086">
            <v>1904.288</v>
          </cell>
          <cell r="DI1086" t="str">
            <v>WA</v>
          </cell>
          <cell r="DL1086" t="str">
            <v>Electric</v>
          </cell>
          <cell r="DM1086" t="str">
            <v>Electric</v>
          </cell>
          <cell r="DN1086">
            <v>8264.9449999999997</v>
          </cell>
          <cell r="DO1086" t="str">
            <v>OR</v>
          </cell>
          <cell r="DS1086">
            <v>4956.4930000000004</v>
          </cell>
          <cell r="DT1086" t="str">
            <v>WA</v>
          </cell>
          <cell r="DU1086" t="str">
            <v>gt46</v>
          </cell>
          <cell r="DX1086" t="b">
            <v>0</v>
          </cell>
          <cell r="DY1086">
            <v>1612.692</v>
          </cell>
          <cell r="DZ1086" t="str">
            <v>OR</v>
          </cell>
          <cell r="EC1086" t="str">
            <v>Desktop</v>
          </cell>
          <cell r="ED1086">
            <v>1144.6790000000001</v>
          </cell>
          <cell r="EE1086" t="str">
            <v>MT</v>
          </cell>
          <cell r="EH1086" t="str">
            <v>le20</v>
          </cell>
          <cell r="EI1086">
            <v>2130.886</v>
          </cell>
          <cell r="EJ1086" t="str">
            <v>MT</v>
          </cell>
          <cell r="ES1086">
            <v>2130.886</v>
          </cell>
          <cell r="ET1086" t="str">
            <v>MT</v>
          </cell>
          <cell r="EZ1086" t="str">
            <v>WA</v>
          </cell>
          <cell r="FA1086" t="str">
            <v>Living Room/Family Room</v>
          </cell>
          <cell r="FB1086">
            <v>591736.37599999993</v>
          </cell>
          <cell r="FC1086">
            <v>855381.29599999997</v>
          </cell>
          <cell r="FI1086" t="str">
            <v>WA</v>
          </cell>
          <cell r="FJ1086" t="str">
            <v>Exterior</v>
          </cell>
          <cell r="FK1086" t="str">
            <v>EISAnqnx</v>
          </cell>
          <cell r="FL1086">
            <v>351526.56</v>
          </cell>
          <cell r="FS1086" t="str">
            <v>WA</v>
          </cell>
          <cell r="FT1086" t="str">
            <v>EISAq</v>
          </cell>
          <cell r="FV1086">
            <v>1860209.64</v>
          </cell>
          <cell r="GD1086" t="str">
            <v>WA</v>
          </cell>
          <cell r="GE1086">
            <v>2581271.3130000001</v>
          </cell>
          <cell r="GF1086">
            <v>2737270.7879999997</v>
          </cell>
          <cell r="GI1086">
            <v>1</v>
          </cell>
          <cell r="GJ1086">
            <v>1</v>
          </cell>
          <cell r="GK1086" t="str">
            <v>WA</v>
          </cell>
          <cell r="GL1086">
            <v>2079.9929999999999</v>
          </cell>
          <cell r="GM1086" t="str">
            <v>1980-1992</v>
          </cell>
          <cell r="GN1086">
            <v>0</v>
          </cell>
          <cell r="GQ1086">
            <v>9452053.950096</v>
          </cell>
          <cell r="GR1086">
            <v>1121542.6255650001</v>
          </cell>
          <cell r="GU1086" t="str">
            <v>Heat Pump (Central System)</v>
          </cell>
          <cell r="GX1086" t="str">
            <v>None</v>
          </cell>
          <cell r="GY1086" t="str">
            <v>OR</v>
          </cell>
          <cell r="GZ1086">
            <v>1925.05932617188</v>
          </cell>
        </row>
        <row r="1087">
          <cell r="AD1087" t="str">
            <v>MT</v>
          </cell>
          <cell r="AH1087" t="str">
            <v>MT</v>
          </cell>
          <cell r="AI1087" t="str">
            <v>1980-1992</v>
          </cell>
          <cell r="AJ1087">
            <v>1144.6790000000001</v>
          </cell>
          <cell r="AK1087" t="b">
            <v>1</v>
          </cell>
          <cell r="AN1087" t="str">
            <v>OR</v>
          </cell>
          <cell r="AO1087" t="str">
            <v>Baseboard/Wall/Radiant</v>
          </cell>
          <cell r="AP1087" t="str">
            <v>Pre 1980</v>
          </cell>
          <cell r="AQ1087" t="str">
            <v>Basement</v>
          </cell>
          <cell r="AR1087">
            <v>1188.02661132813</v>
          </cell>
          <cell r="AU1087" t="str">
            <v>No</v>
          </cell>
          <cell r="AV1087" t="b">
            <v>0</v>
          </cell>
          <cell r="AX1087">
            <v>2864332.1599121215</v>
          </cell>
          <cell r="AY1087" t="b">
            <v>0</v>
          </cell>
          <cell r="AZ1087">
            <v>1714476.8436059644</v>
          </cell>
          <cell r="BA1087" t="str">
            <v/>
          </cell>
          <cell r="BB1087" t="str">
            <v/>
          </cell>
          <cell r="BC1087">
            <v>0.99999967284256164</v>
          </cell>
          <cell r="BU1087" t="str">
            <v>OR</v>
          </cell>
          <cell r="BV1087" t="str">
            <v>Pre 1980</v>
          </cell>
          <cell r="BW1087" t="str">
            <v>Electric Storage - Inside Conditioned Space</v>
          </cell>
          <cell r="BY1087">
            <v>1925.059</v>
          </cell>
          <cell r="BZ1087" t="str">
            <v>le55</v>
          </cell>
          <cell r="CF1087" t="str">
            <v>Conditioned</v>
          </cell>
          <cell r="CG1087">
            <v>1192.4649999999999</v>
          </cell>
          <cell r="CH1087" t="str">
            <v>ID</v>
          </cell>
          <cell r="CI1087" t="str">
            <v>Side-by-Side w/o TTD Ice</v>
          </cell>
          <cell r="CJ1087">
            <v>26234.23</v>
          </cell>
          <cell r="CK1087" t="b">
            <v>0</v>
          </cell>
          <cell r="CZ1087">
            <v>1904.288</v>
          </cell>
          <cell r="DA1087" t="str">
            <v>WA</v>
          </cell>
          <cell r="DC1087" t="str">
            <v>Vertical Axis</v>
          </cell>
          <cell r="DG1087" t="str">
            <v>Electric</v>
          </cell>
          <cell r="DH1087">
            <v>2079.9929999999999</v>
          </cell>
          <cell r="DI1087" t="str">
            <v>WA</v>
          </cell>
          <cell r="DL1087" t="str">
            <v>Propane</v>
          </cell>
          <cell r="DM1087" t="str">
            <v>Electric</v>
          </cell>
          <cell r="DN1087">
            <v>2130.886</v>
          </cell>
          <cell r="DO1087" t="str">
            <v>MT</v>
          </cell>
          <cell r="DS1087">
            <v>4956.4930000000004</v>
          </cell>
          <cell r="DT1087" t="str">
            <v>WA</v>
          </cell>
          <cell r="DU1087" t="str">
            <v>lt32</v>
          </cell>
          <cell r="DX1087" t="b">
            <v>0</v>
          </cell>
          <cell r="DY1087">
            <v>1612.692</v>
          </cell>
          <cell r="DZ1087" t="str">
            <v>OR</v>
          </cell>
          <cell r="EC1087" t="str">
            <v>Laptop</v>
          </cell>
          <cell r="ED1087">
            <v>3785.7640000000001</v>
          </cell>
          <cell r="EE1087" t="str">
            <v>ID</v>
          </cell>
          <cell r="EH1087" t="str">
            <v>le20</v>
          </cell>
          <cell r="EI1087">
            <v>2130.886</v>
          </cell>
          <cell r="EJ1087" t="str">
            <v>MT</v>
          </cell>
          <cell r="ES1087">
            <v>1904.288</v>
          </cell>
          <cell r="ET1087" t="str">
            <v>WA</v>
          </cell>
          <cell r="EZ1087" t="str">
            <v>WA</v>
          </cell>
          <cell r="FA1087" t="str">
            <v>Other</v>
          </cell>
          <cell r="FB1087">
            <v>820228.64</v>
          </cell>
          <cell r="FC1087">
            <v>534613.30999999994</v>
          </cell>
          <cell r="FI1087" t="str">
            <v>WA</v>
          </cell>
          <cell r="FJ1087" t="str">
            <v>Kitchen</v>
          </cell>
          <cell r="FK1087" t="str">
            <v>EISAq</v>
          </cell>
          <cell r="FL1087">
            <v>140610.62400000001</v>
          </cell>
          <cell r="FS1087" t="str">
            <v>WA</v>
          </cell>
          <cell r="FT1087" t="str">
            <v>EISAx</v>
          </cell>
          <cell r="FV1087">
            <v>800500.04999999993</v>
          </cell>
          <cell r="GD1087" t="str">
            <v>MT</v>
          </cell>
          <cell r="GE1087">
            <v>3739666.2930000001</v>
          </cell>
          <cell r="GF1087">
            <v>4047584.9440000001</v>
          </cell>
          <cell r="GI1087">
            <v>2</v>
          </cell>
          <cell r="GJ1087">
            <v>1</v>
          </cell>
          <cell r="GK1087" t="str">
            <v>MT</v>
          </cell>
          <cell r="GL1087">
            <v>1144.6790000000001</v>
          </cell>
          <cell r="GM1087" t="str">
            <v>1980-1992</v>
          </cell>
          <cell r="GN1087">
            <v>0</v>
          </cell>
          <cell r="GQ1087">
            <v>8808043.9181880001</v>
          </cell>
          <cell r="GR1087">
            <v>675807.03480999998</v>
          </cell>
          <cell r="GU1087" t="str">
            <v>Wood</v>
          </cell>
          <cell r="GX1087" t="str">
            <v>Natural Gas Other</v>
          </cell>
          <cell r="GY1087" t="str">
            <v>MT</v>
          </cell>
          <cell r="GZ1087">
            <v>1144.67944335938</v>
          </cell>
        </row>
        <row r="1088">
          <cell r="AD1088" t="str">
            <v>MT</v>
          </cell>
          <cell r="AH1088" t="str">
            <v>MT</v>
          </cell>
          <cell r="AI1088" t="str">
            <v>Pre 1980</v>
          </cell>
          <cell r="AJ1088">
            <v>2130.886</v>
          </cell>
          <cell r="AK1088" t="b">
            <v>1</v>
          </cell>
          <cell r="AN1088" t="str">
            <v>OR</v>
          </cell>
          <cell r="AO1088" t="str">
            <v>Wood</v>
          </cell>
          <cell r="AP1088" t="str">
            <v>Pre 1980</v>
          </cell>
          <cell r="AQ1088" t="str">
            <v>Basement</v>
          </cell>
          <cell r="AR1088">
            <v>1188.02661132813</v>
          </cell>
          <cell r="AU1088" t="str">
            <v>No</v>
          </cell>
          <cell r="AV1088" t="b">
            <v>0</v>
          </cell>
          <cell r="AX1088">
            <v>2864332.1599121215</v>
          </cell>
          <cell r="AY1088" t="b">
            <v>0</v>
          </cell>
          <cell r="AZ1088">
            <v>1714476.8436059644</v>
          </cell>
          <cell r="BA1088" t="str">
            <v/>
          </cell>
          <cell r="BB1088" t="str">
            <v/>
          </cell>
          <cell r="BC1088">
            <v>0.99999967284256164</v>
          </cell>
          <cell r="BU1088" t="str">
            <v>WA</v>
          </cell>
          <cell r="BV1088" t="str">
            <v>Pre 1980</v>
          </cell>
          <cell r="BW1088" t="str">
            <v>Electric Storage - Inside Conditioned Space</v>
          </cell>
          <cell r="BY1088">
            <v>12271.31</v>
          </cell>
          <cell r="BZ1088" t="str">
            <v>le55</v>
          </cell>
          <cell r="CF1088" t="str">
            <v>Conditioned</v>
          </cell>
          <cell r="CG1088">
            <v>2130.886</v>
          </cell>
          <cell r="CH1088" t="str">
            <v>MT</v>
          </cell>
          <cell r="CI1088" t="str">
            <v>Top-Freezer w/o TTD Ice</v>
          </cell>
          <cell r="CJ1088">
            <v>53272.15</v>
          </cell>
          <cell r="CK1088" t="b">
            <v>0</v>
          </cell>
          <cell r="CZ1088">
            <v>1612.692</v>
          </cell>
          <cell r="DA1088" t="str">
            <v>OR</v>
          </cell>
          <cell r="DC1088" t="str">
            <v>Horizontal Axis</v>
          </cell>
          <cell r="DG1088" t="str">
            <v>Electric</v>
          </cell>
          <cell r="DH1088">
            <v>1144.6790000000001</v>
          </cell>
          <cell r="DI1088" t="str">
            <v>MT</v>
          </cell>
          <cell r="DM1088" t="str">
            <v>Electric</v>
          </cell>
          <cell r="DN1088">
            <v>2130.886</v>
          </cell>
          <cell r="DO1088" t="str">
            <v>MT</v>
          </cell>
          <cell r="DS1088">
            <v>2003.7159999999999</v>
          </cell>
          <cell r="DT1088" t="str">
            <v>WA</v>
          </cell>
          <cell r="DU1088" t="str">
            <v>32to46</v>
          </cell>
          <cell r="DX1088" t="b">
            <v>0</v>
          </cell>
          <cell r="DY1088">
            <v>1144.6790000000001</v>
          </cell>
          <cell r="DZ1088" t="str">
            <v>MT</v>
          </cell>
          <cell r="EC1088" t="str">
            <v>Desktop</v>
          </cell>
          <cell r="ED1088">
            <v>3785.7640000000001</v>
          </cell>
          <cell r="EE1088" t="str">
            <v>ID</v>
          </cell>
          <cell r="EH1088" t="str">
            <v>le20</v>
          </cell>
          <cell r="EI1088">
            <v>1904.288</v>
          </cell>
          <cell r="EJ1088" t="str">
            <v>WA</v>
          </cell>
          <cell r="ES1088">
            <v>8264.9449999999997</v>
          </cell>
          <cell r="ET1088" t="str">
            <v>OR</v>
          </cell>
          <cell r="EZ1088" t="str">
            <v>OR</v>
          </cell>
          <cell r="FA1088" t="str">
            <v>Bathroom</v>
          </cell>
          <cell r="FB1088">
            <v>554619.04</v>
          </cell>
          <cell r="FC1088">
            <v>568484.51600000006</v>
          </cell>
          <cell r="FI1088" t="str">
            <v>WA</v>
          </cell>
          <cell r="FJ1088" t="str">
            <v>Living Room/Family Room</v>
          </cell>
          <cell r="FK1088" t="str">
            <v>EISAnqnx</v>
          </cell>
          <cell r="FL1088">
            <v>263644.92</v>
          </cell>
          <cell r="FS1088" t="str">
            <v>WA</v>
          </cell>
          <cell r="FT1088" t="str">
            <v>EISAnqnx</v>
          </cell>
          <cell r="FV1088">
            <v>3726911.76</v>
          </cell>
          <cell r="GD1088" t="str">
            <v>MT</v>
          </cell>
          <cell r="GE1088">
            <v>3324182.16</v>
          </cell>
          <cell r="GF1088">
            <v>1745195.6340000001</v>
          </cell>
          <cell r="GI1088">
            <v>3</v>
          </cell>
          <cell r="GJ1088">
            <v>2</v>
          </cell>
          <cell r="GK1088" t="str">
            <v>MT</v>
          </cell>
          <cell r="GL1088">
            <v>2130.886</v>
          </cell>
          <cell r="GM1088" t="str">
            <v>Pre 1980</v>
          </cell>
          <cell r="GN1088">
            <v>0</v>
          </cell>
          <cell r="GQ1088">
            <v>16396681.927991999</v>
          </cell>
          <cell r="GR1088">
            <v>1258053.7855399998</v>
          </cell>
          <cell r="GU1088" t="str">
            <v>Natural Gas FAF</v>
          </cell>
          <cell r="GX1088" t="str">
            <v>None</v>
          </cell>
          <cell r="GY1088" t="str">
            <v>ID</v>
          </cell>
          <cell r="GZ1088">
            <v>3785.76440429688</v>
          </cell>
        </row>
        <row r="1089">
          <cell r="AD1089" t="str">
            <v>ID</v>
          </cell>
          <cell r="AH1089" t="str">
            <v>ID</v>
          </cell>
          <cell r="AI1089" t="str">
            <v>1993-2006</v>
          </cell>
          <cell r="AJ1089">
            <v>3785.7640000000001</v>
          </cell>
          <cell r="AK1089" t="b">
            <v>1</v>
          </cell>
          <cell r="AN1089" t="str">
            <v>OR</v>
          </cell>
          <cell r="AO1089" t="str">
            <v>Baseboard/Wall/Radiant</v>
          </cell>
          <cell r="AP1089" t="str">
            <v>Pre 1980</v>
          </cell>
          <cell r="AQ1089" t="str">
            <v>Basement</v>
          </cell>
          <cell r="AR1089">
            <v>1188.02661132813</v>
          </cell>
          <cell r="AU1089" t="str">
            <v>No</v>
          </cell>
          <cell r="AV1089" t="b">
            <v>0</v>
          </cell>
          <cell r="AX1089">
            <v>2864332.1599121215</v>
          </cell>
          <cell r="AY1089" t="b">
            <v>0</v>
          </cell>
          <cell r="AZ1089">
            <v>1714476.8436059644</v>
          </cell>
          <cell r="BA1089" t="str">
            <v/>
          </cell>
          <cell r="BB1089" t="str">
            <v/>
          </cell>
          <cell r="BC1089">
            <v>0.99999967284256164</v>
          </cell>
          <cell r="BU1089" t="str">
            <v>MT</v>
          </cell>
          <cell r="BV1089"/>
          <cell r="BW1089" t="str">
            <v>Gas Storage Inside Conditioned Space</v>
          </cell>
          <cell r="BY1089">
            <v>2130.886</v>
          </cell>
          <cell r="BZ1089" t="str">
            <v>le55</v>
          </cell>
          <cell r="CF1089" t="str">
            <v>Conditioned</v>
          </cell>
          <cell r="CG1089">
            <v>1612.692</v>
          </cell>
          <cell r="CH1089" t="str">
            <v>OR</v>
          </cell>
          <cell r="CI1089" t="str">
            <v>Side-by-Side w/o TTD Ice</v>
          </cell>
          <cell r="CJ1089">
            <v>40317.300000000003</v>
          </cell>
          <cell r="CK1089" t="b">
            <v>0</v>
          </cell>
          <cell r="CZ1089">
            <v>3785.7640000000001</v>
          </cell>
          <cell r="DA1089" t="str">
            <v>ID</v>
          </cell>
          <cell r="DC1089" t="str">
            <v>Vertical Axis</v>
          </cell>
          <cell r="DG1089" t="str">
            <v>Electric</v>
          </cell>
          <cell r="DH1089">
            <v>2079.9929999999999</v>
          </cell>
          <cell r="DI1089" t="str">
            <v>WA</v>
          </cell>
          <cell r="DL1089" t="str">
            <v>Electric</v>
          </cell>
          <cell r="DM1089" t="str">
            <v>Electric</v>
          </cell>
          <cell r="DN1089">
            <v>1904.288</v>
          </cell>
          <cell r="DO1089" t="str">
            <v>WA</v>
          </cell>
          <cell r="DS1089">
            <v>2003.7159999999999</v>
          </cell>
          <cell r="DT1089" t="str">
            <v>WA</v>
          </cell>
          <cell r="DU1089" t="str">
            <v>lt32</v>
          </cell>
          <cell r="DX1089" t="b">
            <v>0</v>
          </cell>
          <cell r="DY1089">
            <v>1144.6790000000001</v>
          </cell>
          <cell r="DZ1089" t="str">
            <v>MT</v>
          </cell>
          <cell r="EC1089" t="str">
            <v>Desktop</v>
          </cell>
          <cell r="ED1089">
            <v>2079.9929999999999</v>
          </cell>
          <cell r="EE1089" t="str">
            <v>WA</v>
          </cell>
          <cell r="EH1089" t="str">
            <v>gt20</v>
          </cell>
          <cell r="EI1089">
            <v>1904.288</v>
          </cell>
          <cell r="EJ1089" t="str">
            <v>WA</v>
          </cell>
          <cell r="ES1089">
            <v>2079.9929999999999</v>
          </cell>
          <cell r="ET1089" t="str">
            <v>WA</v>
          </cell>
          <cell r="EZ1089" t="str">
            <v>OR</v>
          </cell>
          <cell r="FA1089" t="str">
            <v>Bedrooms</v>
          </cell>
          <cell r="FB1089">
            <v>2287803.54</v>
          </cell>
          <cell r="FC1089">
            <v>1712386.2860000001</v>
          </cell>
          <cell r="FI1089" t="str">
            <v>WA</v>
          </cell>
          <cell r="FJ1089" t="str">
            <v>Living Room/Family Room</v>
          </cell>
          <cell r="FK1089" t="str">
            <v>EISAq</v>
          </cell>
          <cell r="FL1089">
            <v>43940.82</v>
          </cell>
          <cell r="FS1089" t="str">
            <v>WA</v>
          </cell>
          <cell r="FT1089" t="str">
            <v>EISAq</v>
          </cell>
          <cell r="FV1089">
            <v>1258333.648</v>
          </cell>
          <cell r="GD1089" t="str">
            <v>ID</v>
          </cell>
          <cell r="GE1089">
            <v>4160554.6359999999</v>
          </cell>
          <cell r="GF1089">
            <v>2426674.7239999999</v>
          </cell>
          <cell r="GI1089">
            <v>2</v>
          </cell>
          <cell r="GJ1089">
            <v>1</v>
          </cell>
          <cell r="GK1089" t="str">
            <v>ID</v>
          </cell>
          <cell r="GL1089">
            <v>3785.7640000000001</v>
          </cell>
          <cell r="GM1089" t="str">
            <v>1993-2006</v>
          </cell>
          <cell r="GN1089">
            <v>-1</v>
          </cell>
          <cell r="GQ1089">
            <v>27089931.528068002</v>
          </cell>
          <cell r="GR1089">
            <v>2334841.5537700001</v>
          </cell>
          <cell r="GU1089" t="str">
            <v>Natural Gas FAF</v>
          </cell>
          <cell r="GX1089" t="str">
            <v>Natural Gas FAF</v>
          </cell>
          <cell r="GY1089" t="str">
            <v>OR</v>
          </cell>
          <cell r="GZ1089">
            <v>4132.47265625</v>
          </cell>
        </row>
        <row r="1090">
          <cell r="AD1090" t="str">
            <v>MT</v>
          </cell>
          <cell r="AH1090" t="str">
            <v>MT</v>
          </cell>
          <cell r="AI1090" t="str">
            <v>1993-2006</v>
          </cell>
          <cell r="AJ1090">
            <v>1144.6790000000001</v>
          </cell>
          <cell r="AK1090" t="b">
            <v>1</v>
          </cell>
          <cell r="AN1090" t="str">
            <v>OR</v>
          </cell>
          <cell r="AO1090" t="str">
            <v>Heat Pump (Central System)</v>
          </cell>
          <cell r="AP1090" t="str">
            <v>Pre 1980</v>
          </cell>
          <cell r="AQ1090" t="str">
            <v>Basement</v>
          </cell>
          <cell r="AR1090">
            <v>1188.02661132813</v>
          </cell>
          <cell r="AU1090" t="str">
            <v>No</v>
          </cell>
          <cell r="AV1090" t="b">
            <v>1</v>
          </cell>
          <cell r="AX1090">
            <v>2864332.1599121215</v>
          </cell>
          <cell r="AY1090" t="b">
            <v>0</v>
          </cell>
          <cell r="AZ1090">
            <v>1714476.8436059644</v>
          </cell>
          <cell r="BA1090">
            <v>1</v>
          </cell>
          <cell r="BB1090">
            <v>1188.02661132813</v>
          </cell>
          <cell r="BC1090">
            <v>0.99999967284256164</v>
          </cell>
          <cell r="BU1090" t="str">
            <v>ID</v>
          </cell>
          <cell r="BV1090" t="str">
            <v>Pre 1980</v>
          </cell>
          <cell r="BW1090" t="str">
            <v>Electric Storage - Inside Conditioned Space</v>
          </cell>
          <cell r="BY1090">
            <v>1192.4649999999999</v>
          </cell>
          <cell r="BZ1090" t="str">
            <v>le55</v>
          </cell>
          <cell r="CF1090" t="str">
            <v>Conditioned</v>
          </cell>
          <cell r="CG1090">
            <v>1144.6790000000001</v>
          </cell>
          <cell r="CH1090" t="str">
            <v>MT</v>
          </cell>
          <cell r="CI1090" t="str">
            <v>Top-Freezer w/o TTD Ice</v>
          </cell>
          <cell r="CJ1090">
            <v>17170.185000000001</v>
          </cell>
          <cell r="CK1090" t="b">
            <v>0</v>
          </cell>
          <cell r="CZ1090">
            <v>1144.6790000000001</v>
          </cell>
          <cell r="DA1090" t="str">
            <v>MT</v>
          </cell>
          <cell r="DC1090" t="str">
            <v>Vertical Axis</v>
          </cell>
          <cell r="DG1090" t="str">
            <v>Electric</v>
          </cell>
          <cell r="DH1090">
            <v>3785.7640000000001</v>
          </cell>
          <cell r="DI1090" t="str">
            <v>ID</v>
          </cell>
          <cell r="DL1090" t="str">
            <v>Electric</v>
          </cell>
          <cell r="DM1090" t="str">
            <v>Gas</v>
          </cell>
          <cell r="DN1090">
            <v>1612.692</v>
          </cell>
          <cell r="DO1090" t="str">
            <v>OR</v>
          </cell>
          <cell r="DS1090">
            <v>2003.7159999999999</v>
          </cell>
          <cell r="DT1090" t="str">
            <v>WA</v>
          </cell>
          <cell r="DU1090" t="str">
            <v>gt46</v>
          </cell>
          <cell r="DX1090" t="b">
            <v>0</v>
          </cell>
          <cell r="DY1090">
            <v>1612.692</v>
          </cell>
          <cell r="DZ1090" t="str">
            <v>OR</v>
          </cell>
          <cell r="EC1090" t="str">
            <v>Desktop</v>
          </cell>
          <cell r="ED1090">
            <v>2079.9929999999999</v>
          </cell>
          <cell r="EE1090" t="str">
            <v>WA</v>
          </cell>
          <cell r="EH1090" t="str">
            <v>le20</v>
          </cell>
          <cell r="EI1090">
            <v>3785.7640000000001</v>
          </cell>
          <cell r="EJ1090" t="str">
            <v>ID</v>
          </cell>
          <cell r="ES1090">
            <v>3785.7640000000001</v>
          </cell>
          <cell r="ET1090" t="str">
            <v>ID</v>
          </cell>
          <cell r="EZ1090" t="str">
            <v>OR</v>
          </cell>
          <cell r="FA1090" t="str">
            <v>Exterior</v>
          </cell>
          <cell r="FB1090">
            <v>415964.28</v>
          </cell>
          <cell r="FC1090">
            <v>6946603.4760000007</v>
          </cell>
          <cell r="FI1090" t="str">
            <v>WA</v>
          </cell>
          <cell r="FJ1090" t="str">
            <v>Living Room/Family Room</v>
          </cell>
          <cell r="FK1090" t="str">
            <v>EISAx</v>
          </cell>
          <cell r="FL1090">
            <v>380820.44</v>
          </cell>
          <cell r="FS1090" t="str">
            <v>WA</v>
          </cell>
          <cell r="FT1090" t="str">
            <v>EISAx</v>
          </cell>
          <cell r="FV1090">
            <v>2775146.6599999997</v>
          </cell>
          <cell r="GD1090" t="str">
            <v>MT</v>
          </cell>
          <cell r="GE1090">
            <v>3699602.5280000004</v>
          </cell>
          <cell r="GF1090">
            <v>1975715.9540000001</v>
          </cell>
          <cell r="GI1090">
            <v>3</v>
          </cell>
          <cell r="GJ1090">
            <v>2</v>
          </cell>
          <cell r="GK1090" t="str">
            <v>MT</v>
          </cell>
          <cell r="GL1090">
            <v>1144.6790000000001</v>
          </cell>
          <cell r="GM1090" t="str">
            <v>1993-2006</v>
          </cell>
          <cell r="GN1090">
            <v>0</v>
          </cell>
          <cell r="GQ1090">
            <v>9416870.0613130014</v>
          </cell>
          <cell r="GR1090">
            <v>572173.52154500003</v>
          </cell>
          <cell r="GU1090" t="str">
            <v>Natural Gas FAF</v>
          </cell>
          <cell r="GX1090" t="str">
            <v>Natural Gas Other</v>
          </cell>
          <cell r="GY1090" t="str">
            <v>OR</v>
          </cell>
          <cell r="GZ1090">
            <v>4132.47265625</v>
          </cell>
        </row>
        <row r="1091">
          <cell r="AD1091" t="str">
            <v>ID</v>
          </cell>
          <cell r="AH1091" t="str">
            <v>ID</v>
          </cell>
          <cell r="AI1091" t="str">
            <v>1993-2006</v>
          </cell>
          <cell r="AJ1091">
            <v>1192.4649999999999</v>
          </cell>
          <cell r="AK1091" t="b">
            <v>1</v>
          </cell>
          <cell r="AN1091" t="str">
            <v>WA</v>
          </cell>
          <cell r="AO1091" t="str">
            <v>Baseboard/Wall/Radiant</v>
          </cell>
          <cell r="AP1091" t="str">
            <v>Pre 1980</v>
          </cell>
          <cell r="AQ1091" t="str">
            <v>Crawlspace</v>
          </cell>
          <cell r="AR1091">
            <v>4956.49267578125</v>
          </cell>
          <cell r="AU1091" t="str">
            <v>No</v>
          </cell>
          <cell r="AV1091" t="b">
            <v>0</v>
          </cell>
          <cell r="AX1091">
            <v>8326907.6953125</v>
          </cell>
          <cell r="AY1091" t="b">
            <v>0</v>
          </cell>
          <cell r="AZ1091">
            <v>4019961.4020953127</v>
          </cell>
          <cell r="BA1091" t="str">
            <v/>
          </cell>
          <cell r="BB1091" t="str">
            <v/>
          </cell>
          <cell r="BC1091">
            <v>0.99999993458706582</v>
          </cell>
          <cell r="BU1091" t="str">
            <v>OR</v>
          </cell>
          <cell r="BV1091" t="str">
            <v>Pre 1980</v>
          </cell>
          <cell r="BW1091" t="str">
            <v>Electric Storage - Outside Conditioned Space - Buffered</v>
          </cell>
          <cell r="BY1091">
            <v>8264.9449999999997</v>
          </cell>
          <cell r="BZ1091" t="str">
            <v>le55</v>
          </cell>
          <cell r="CF1091" t="str">
            <v>Conditioned</v>
          </cell>
          <cell r="CG1091">
            <v>3785.7640000000001</v>
          </cell>
          <cell r="CH1091" t="str">
            <v>ID</v>
          </cell>
          <cell r="CI1091" t="str">
            <v>Top-Freezer w/o TTD Ice</v>
          </cell>
          <cell r="CJ1091">
            <v>94644.1</v>
          </cell>
          <cell r="CK1091" t="b">
            <v>0</v>
          </cell>
          <cell r="CZ1091">
            <v>1144.6790000000001</v>
          </cell>
          <cell r="DA1091" t="str">
            <v>MT</v>
          </cell>
          <cell r="DC1091" t="str">
            <v>Horizontal Axis</v>
          </cell>
          <cell r="DG1091" t="str">
            <v>Electric</v>
          </cell>
          <cell r="DH1091">
            <v>1904.288</v>
          </cell>
          <cell r="DI1091" t="str">
            <v>WA</v>
          </cell>
          <cell r="DL1091" t="str">
            <v>Electric</v>
          </cell>
          <cell r="DM1091" t="str">
            <v>Electric</v>
          </cell>
          <cell r="DN1091">
            <v>3785.7640000000001</v>
          </cell>
          <cell r="DO1091" t="str">
            <v>ID</v>
          </cell>
          <cell r="DS1091">
            <v>1464.694</v>
          </cell>
          <cell r="DT1091" t="str">
            <v>WA</v>
          </cell>
          <cell r="DU1091" t="str">
            <v>32to46</v>
          </cell>
          <cell r="DX1091" t="b">
            <v>0</v>
          </cell>
          <cell r="DY1091">
            <v>2130.886</v>
          </cell>
          <cell r="DZ1091" t="str">
            <v>MT</v>
          </cell>
          <cell r="EC1091" t="str">
            <v>Laptop</v>
          </cell>
          <cell r="ED1091">
            <v>2079.9929999999999</v>
          </cell>
          <cell r="EE1091" t="str">
            <v>WA</v>
          </cell>
          <cell r="EH1091" t="str">
            <v>le20</v>
          </cell>
          <cell r="EI1091">
            <v>3785.7640000000001</v>
          </cell>
          <cell r="EJ1091" t="str">
            <v>ID</v>
          </cell>
          <cell r="ES1091">
            <v>1612.692</v>
          </cell>
          <cell r="ET1091" t="str">
            <v>OR</v>
          </cell>
          <cell r="EZ1091" t="str">
            <v>OR</v>
          </cell>
          <cell r="FA1091" t="str">
            <v>Garage</v>
          </cell>
          <cell r="FB1091">
            <v>970583.32000000007</v>
          </cell>
          <cell r="FC1091">
            <v>2911749.96</v>
          </cell>
          <cell r="FI1091" t="str">
            <v>WA</v>
          </cell>
          <cell r="FJ1091" t="str">
            <v>Other</v>
          </cell>
          <cell r="FK1091" t="str">
            <v>EISAnqnx</v>
          </cell>
          <cell r="FL1091">
            <v>1318224.5999999999</v>
          </cell>
          <cell r="FS1091" t="str">
            <v>WA</v>
          </cell>
          <cell r="FT1091" t="str">
            <v>EISAnqnx</v>
          </cell>
          <cell r="FV1091">
            <v>4127654.96</v>
          </cell>
          <cell r="GD1091" t="str">
            <v>ID</v>
          </cell>
          <cell r="GE1091">
            <v>5351782.92</v>
          </cell>
          <cell r="GF1091">
            <v>4288104.1399999997</v>
          </cell>
          <cell r="GI1091">
            <v>2</v>
          </cell>
          <cell r="GJ1091">
            <v>1</v>
          </cell>
          <cell r="GK1091" t="str">
            <v>ID</v>
          </cell>
          <cell r="GL1091">
            <v>1192.4649999999999</v>
          </cell>
          <cell r="GM1091" t="str">
            <v>1993-2006</v>
          </cell>
          <cell r="GN1091">
            <v>0</v>
          </cell>
          <cell r="GQ1091">
            <v>8532965.9217050001</v>
          </cell>
          <cell r="GR1091">
            <v>735443.84526249988</v>
          </cell>
          <cell r="GU1091" t="str">
            <v>Heat Pump (Central System)</v>
          </cell>
          <cell r="GX1091" t="str">
            <v>Natural Gas FAF</v>
          </cell>
          <cell r="GY1091" t="str">
            <v>OR</v>
          </cell>
          <cell r="GZ1091">
            <v>4132.47265625</v>
          </cell>
        </row>
        <row r="1092">
          <cell r="AD1092" t="str">
            <v>ID</v>
          </cell>
          <cell r="AH1092" t="str">
            <v>ID</v>
          </cell>
          <cell r="AI1092" t="str">
            <v>Pre 1980</v>
          </cell>
          <cell r="AJ1092">
            <v>1192.4649999999999</v>
          </cell>
          <cell r="AK1092" t="b">
            <v>1</v>
          </cell>
          <cell r="AN1092" t="str">
            <v>WA</v>
          </cell>
          <cell r="AO1092" t="str">
            <v>Baseboard/Wall/Radiant</v>
          </cell>
          <cell r="AP1092" t="str">
            <v>Pre 1980</v>
          </cell>
          <cell r="AQ1092" t="str">
            <v>Crawlspace</v>
          </cell>
          <cell r="AR1092">
            <v>4956.49267578125</v>
          </cell>
          <cell r="AU1092" t="str">
            <v>No</v>
          </cell>
          <cell r="AV1092" t="b">
            <v>0</v>
          </cell>
          <cell r="AX1092">
            <v>8326907.6953125</v>
          </cell>
          <cell r="AY1092" t="b">
            <v>0</v>
          </cell>
          <cell r="AZ1092">
            <v>4019961.4020953127</v>
          </cell>
          <cell r="BA1092" t="str">
            <v/>
          </cell>
          <cell r="BB1092" t="str">
            <v/>
          </cell>
          <cell r="BC1092">
            <v>0.99999993458706582</v>
          </cell>
          <cell r="BU1092" t="str">
            <v>WA</v>
          </cell>
          <cell r="BV1092" t="str">
            <v>1993-2006</v>
          </cell>
          <cell r="BW1092" t="str">
            <v>Electric Storage - Inside Conditioned Space</v>
          </cell>
          <cell r="BY1092">
            <v>1904.288</v>
          </cell>
          <cell r="BZ1092" t="str">
            <v>gt55</v>
          </cell>
          <cell r="CF1092" t="str">
            <v>Conditioned</v>
          </cell>
          <cell r="CG1092">
            <v>2079.9929999999999</v>
          </cell>
          <cell r="CH1092" t="str">
            <v>WA</v>
          </cell>
          <cell r="CI1092" t="str">
            <v>Side-by-Side w/ TTD Ice</v>
          </cell>
          <cell r="CJ1092">
            <v>49919.831999999995</v>
          </cell>
          <cell r="CK1092" t="b">
            <v>0</v>
          </cell>
          <cell r="CZ1092">
            <v>2079.9929999999999</v>
          </cell>
          <cell r="DA1092" t="str">
            <v>WA</v>
          </cell>
          <cell r="DC1092" t="str">
            <v>Vertical Axis</v>
          </cell>
          <cell r="DG1092" t="str">
            <v>Electric</v>
          </cell>
          <cell r="DH1092">
            <v>1612.692</v>
          </cell>
          <cell r="DI1092" t="str">
            <v>OR</v>
          </cell>
          <cell r="DL1092" t="str">
            <v>Electric</v>
          </cell>
          <cell r="DM1092" t="str">
            <v>Electric</v>
          </cell>
          <cell r="DN1092">
            <v>2130.886</v>
          </cell>
          <cell r="DO1092" t="str">
            <v>MT</v>
          </cell>
          <cell r="DS1092">
            <v>1464.694</v>
          </cell>
          <cell r="DT1092" t="str">
            <v>WA</v>
          </cell>
          <cell r="DU1092" t="str">
            <v>32to46</v>
          </cell>
          <cell r="DX1092" t="b">
            <v>0</v>
          </cell>
          <cell r="DY1092">
            <v>2130.886</v>
          </cell>
          <cell r="DZ1092" t="str">
            <v>MT</v>
          </cell>
          <cell r="EC1092" t="str">
            <v>Desktop</v>
          </cell>
          <cell r="ED1092">
            <v>3785.7640000000001</v>
          </cell>
          <cell r="EE1092" t="str">
            <v>ID</v>
          </cell>
          <cell r="EH1092" t="str">
            <v>le20</v>
          </cell>
          <cell r="EI1092">
            <v>2130.886</v>
          </cell>
          <cell r="EJ1092" t="str">
            <v>MT</v>
          </cell>
          <cell r="ES1092">
            <v>1612.692</v>
          </cell>
          <cell r="ET1092" t="str">
            <v>OR</v>
          </cell>
          <cell r="EZ1092" t="str">
            <v>OR</v>
          </cell>
          <cell r="FA1092" t="str">
            <v>Kitchen</v>
          </cell>
          <cell r="FB1092">
            <v>1109238.08</v>
          </cell>
          <cell r="FC1092">
            <v>762601.18</v>
          </cell>
          <cell r="FI1092" t="str">
            <v>WA</v>
          </cell>
          <cell r="FJ1092" t="str">
            <v>Other</v>
          </cell>
          <cell r="FK1092" t="str">
            <v>EISAq</v>
          </cell>
          <cell r="FL1092">
            <v>120104.908</v>
          </cell>
          <cell r="FS1092" t="str">
            <v>WA</v>
          </cell>
          <cell r="FT1092" t="str">
            <v>EISAq</v>
          </cell>
          <cell r="FV1092">
            <v>1554883.6159999999</v>
          </cell>
          <cell r="GD1092" t="str">
            <v>ID</v>
          </cell>
          <cell r="GE1092">
            <v>4926072.915</v>
          </cell>
          <cell r="GF1092">
            <v>3093254.21</v>
          </cell>
          <cell r="GI1092">
            <v>2</v>
          </cell>
          <cell r="GJ1092">
            <v>1</v>
          </cell>
          <cell r="GK1092" t="str">
            <v>ID</v>
          </cell>
          <cell r="GL1092">
            <v>1192.4649999999999</v>
          </cell>
          <cell r="GM1092" t="str">
            <v>Pre 1980</v>
          </cell>
          <cell r="GN1092">
            <v>-1</v>
          </cell>
          <cell r="GQ1092">
            <v>6789791.9655449986</v>
          </cell>
          <cell r="GR1092">
            <v>1299321.7886499998</v>
          </cell>
          <cell r="GU1092" t="str">
            <v>Heat Pump (Central System)</v>
          </cell>
          <cell r="GX1092" t="str">
            <v>Natural Gas Other</v>
          </cell>
          <cell r="GY1092" t="str">
            <v>OR</v>
          </cell>
          <cell r="GZ1092">
            <v>4132.47265625</v>
          </cell>
        </row>
        <row r="1093">
          <cell r="AD1093" t="str">
            <v>ID</v>
          </cell>
          <cell r="AH1093" t="str">
            <v>ID</v>
          </cell>
          <cell r="AI1093" t="str">
            <v>Pre 1980</v>
          </cell>
          <cell r="AJ1093">
            <v>3785.7640000000001</v>
          </cell>
          <cell r="AK1093" t="b">
            <v>1</v>
          </cell>
          <cell r="AN1093" t="str">
            <v>WA</v>
          </cell>
          <cell r="AO1093" t="str">
            <v>Propane/LP</v>
          </cell>
          <cell r="AP1093" t="str">
            <v>Pre 1980</v>
          </cell>
          <cell r="AQ1093" t="str">
            <v>Crawlspace</v>
          </cell>
          <cell r="AR1093">
            <v>4956.49267578125</v>
          </cell>
          <cell r="AU1093" t="str">
            <v>No</v>
          </cell>
          <cell r="AV1093" t="b">
            <v>1</v>
          </cell>
          <cell r="AX1093">
            <v>8326907.6953125</v>
          </cell>
          <cell r="AY1093" t="b">
            <v>0</v>
          </cell>
          <cell r="AZ1093">
            <v>4019961.4020953127</v>
          </cell>
          <cell r="BA1093">
            <v>1</v>
          </cell>
          <cell r="BB1093">
            <v>4956.49267578125</v>
          </cell>
          <cell r="BC1093">
            <v>0.99999993458706582</v>
          </cell>
          <cell r="BU1093" t="str">
            <v>OR</v>
          </cell>
          <cell r="BV1093" t="str">
            <v>Pre 1980</v>
          </cell>
          <cell r="BW1093" t="str">
            <v>Gas Tankless</v>
          </cell>
          <cell r="BY1093">
            <v>1612.692</v>
          </cell>
          <cell r="BZ1093" t="str">
            <v/>
          </cell>
          <cell r="CF1093" t="str">
            <v>Conditioned</v>
          </cell>
          <cell r="CG1093">
            <v>2079.9929999999999</v>
          </cell>
          <cell r="CH1093" t="str">
            <v>WA</v>
          </cell>
          <cell r="CI1093" t="str">
            <v>Refrigerator Only</v>
          </cell>
          <cell r="CJ1093">
            <v>16639.944</v>
          </cell>
          <cell r="CK1093" t="b">
            <v>0</v>
          </cell>
          <cell r="CZ1093">
            <v>2079.9929999999999</v>
          </cell>
          <cell r="DA1093" t="str">
            <v>WA</v>
          </cell>
          <cell r="DC1093" t="str">
            <v>Vertical Axis</v>
          </cell>
          <cell r="DG1093" t="str">
            <v>Propane</v>
          </cell>
          <cell r="DH1093">
            <v>3785.7640000000001</v>
          </cell>
          <cell r="DI1093" t="str">
            <v>ID</v>
          </cell>
          <cell r="DL1093" t="str">
            <v>Electric</v>
          </cell>
          <cell r="DM1093" t="str">
            <v>Electric</v>
          </cell>
          <cell r="DN1093">
            <v>2130.886</v>
          </cell>
          <cell r="DO1093" t="str">
            <v>MT</v>
          </cell>
          <cell r="DS1093">
            <v>1464.694</v>
          </cell>
          <cell r="DT1093" t="str">
            <v>WA</v>
          </cell>
          <cell r="DU1093" t="str">
            <v>lt32</v>
          </cell>
          <cell r="DX1093" t="b">
            <v>0</v>
          </cell>
          <cell r="DY1093">
            <v>2130.886</v>
          </cell>
          <cell r="DZ1093" t="str">
            <v>MT</v>
          </cell>
          <cell r="EC1093" t="str">
            <v>Desktop</v>
          </cell>
          <cell r="ED1093">
            <v>1144.6790000000001</v>
          </cell>
          <cell r="EE1093" t="str">
            <v>MT</v>
          </cell>
          <cell r="EH1093" t="str">
            <v>le20</v>
          </cell>
          <cell r="EI1093">
            <v>2130.886</v>
          </cell>
          <cell r="EJ1093" t="str">
            <v>MT</v>
          </cell>
          <cell r="ES1093">
            <v>2079.9929999999999</v>
          </cell>
          <cell r="ET1093" t="str">
            <v>WA</v>
          </cell>
          <cell r="EZ1093" t="str">
            <v>OR</v>
          </cell>
          <cell r="FA1093" t="str">
            <v>Living Room/Family Room</v>
          </cell>
          <cell r="FB1093">
            <v>1580664.264</v>
          </cell>
          <cell r="FC1093">
            <v>1871839.26</v>
          </cell>
          <cell r="FI1093" t="str">
            <v>WA</v>
          </cell>
          <cell r="FJ1093" t="str">
            <v>Other</v>
          </cell>
          <cell r="FK1093" t="str">
            <v>EISAx</v>
          </cell>
          <cell r="FL1093">
            <v>227027.57</v>
          </cell>
          <cell r="FS1093" t="str">
            <v>WA</v>
          </cell>
          <cell r="FT1093" t="str">
            <v>EISAx</v>
          </cell>
          <cell r="FV1093">
            <v>130241.54</v>
          </cell>
          <cell r="GD1093" t="str">
            <v>ID</v>
          </cell>
          <cell r="GE1093">
            <v>8801901.3000000007</v>
          </cell>
          <cell r="GF1093">
            <v>8555826.6400000006</v>
          </cell>
          <cell r="GI1093">
            <v>1</v>
          </cell>
          <cell r="GJ1093">
            <v>3</v>
          </cell>
          <cell r="GK1093" t="str">
            <v>ID</v>
          </cell>
          <cell r="GL1093">
            <v>3785.7640000000001</v>
          </cell>
          <cell r="GM1093" t="str">
            <v>Pre 1980</v>
          </cell>
          <cell r="GN1093">
            <v>0</v>
          </cell>
          <cell r="GQ1093">
            <v>21698113.937528003</v>
          </cell>
          <cell r="GR1093">
            <v>3948116.4891400002</v>
          </cell>
          <cell r="GU1093" t="str">
            <v>Natural Gas FAF</v>
          </cell>
          <cell r="GX1093" t="str">
            <v>Natural Gas Other</v>
          </cell>
          <cell r="GY1093" t="str">
            <v>WA</v>
          </cell>
          <cell r="GZ1093">
            <v>12271.3056640625</v>
          </cell>
        </row>
        <row r="1094">
          <cell r="AD1094" t="str">
            <v>OR</v>
          </cell>
          <cell r="AH1094" t="str">
            <v>OR</v>
          </cell>
          <cell r="AI1094" t="str">
            <v>Pre 1980</v>
          </cell>
          <cell r="AJ1094">
            <v>1925.059</v>
          </cell>
          <cell r="AK1094" t="b">
            <v>1</v>
          </cell>
          <cell r="AN1094" t="str">
            <v>WA</v>
          </cell>
          <cell r="AO1094" t="str">
            <v>Natural Gas Other</v>
          </cell>
          <cell r="AP1094" t="str">
            <v>1993-2006</v>
          </cell>
          <cell r="AQ1094" t="str">
            <v>Crawlspace</v>
          </cell>
          <cell r="AR1094">
            <v>4956.49267578125</v>
          </cell>
          <cell r="AU1094" t="str">
            <v>No</v>
          </cell>
          <cell r="AV1094" t="b">
            <v>0</v>
          </cell>
          <cell r="AX1094">
            <v>7796562.9790039063</v>
          </cell>
          <cell r="AY1094" t="b">
            <v>0</v>
          </cell>
          <cell r="AZ1094">
            <v>2626043.001691211</v>
          </cell>
          <cell r="BA1094" t="str">
            <v/>
          </cell>
          <cell r="BB1094" t="str">
            <v/>
          </cell>
          <cell r="BC1094">
            <v>0.99999993458706582</v>
          </cell>
          <cell r="BU1094" t="str">
            <v>ID</v>
          </cell>
          <cell r="BV1094" t="str">
            <v>1993-2006</v>
          </cell>
          <cell r="BW1094" t="str">
            <v>Electric Storage - Inside Conditioned Space</v>
          </cell>
          <cell r="BY1094">
            <v>3785.7640000000001</v>
          </cell>
          <cell r="BZ1094" t="str">
            <v>le55</v>
          </cell>
          <cell r="CF1094" t="str">
            <v>Conditioned</v>
          </cell>
          <cell r="CG1094">
            <v>2079.9929999999999</v>
          </cell>
          <cell r="CH1094" t="str">
            <v>WA</v>
          </cell>
          <cell r="CI1094" t="str">
            <v>Refrigerator Only</v>
          </cell>
          <cell r="CJ1094">
            <v>12479.957999999999</v>
          </cell>
          <cell r="CK1094" t="b">
            <v>0</v>
          </cell>
          <cell r="CZ1094">
            <v>3785.7640000000001</v>
          </cell>
          <cell r="DA1094" t="str">
            <v>ID</v>
          </cell>
          <cell r="DC1094" t="str">
            <v>Vertical Axis</v>
          </cell>
          <cell r="DG1094" t="str">
            <v>Electric</v>
          </cell>
          <cell r="DH1094">
            <v>1144.6790000000001</v>
          </cell>
          <cell r="DI1094" t="str">
            <v>MT</v>
          </cell>
          <cell r="DL1094" t="str">
            <v>Electric</v>
          </cell>
          <cell r="DM1094" t="str">
            <v>Electric</v>
          </cell>
          <cell r="DN1094">
            <v>2079.9929999999999</v>
          </cell>
          <cell r="DO1094" t="str">
            <v>WA</v>
          </cell>
          <cell r="DS1094">
            <v>2003.7159999999999</v>
          </cell>
          <cell r="DT1094" t="str">
            <v>WA</v>
          </cell>
          <cell r="DU1094" t="str">
            <v>32to46</v>
          </cell>
          <cell r="DX1094" t="b">
            <v>0</v>
          </cell>
          <cell r="DY1094">
            <v>2130.886</v>
          </cell>
          <cell r="DZ1094" t="str">
            <v>MT</v>
          </cell>
          <cell r="EC1094" t="str">
            <v>Laptop</v>
          </cell>
          <cell r="ED1094">
            <v>1144.6790000000001</v>
          </cell>
          <cell r="EE1094" t="str">
            <v>MT</v>
          </cell>
          <cell r="EH1094" t="str">
            <v>le20</v>
          </cell>
          <cell r="EI1094">
            <v>2130.886</v>
          </cell>
          <cell r="EJ1094" t="str">
            <v>MT</v>
          </cell>
          <cell r="ES1094">
            <v>8264.9449999999997</v>
          </cell>
          <cell r="ET1094" t="str">
            <v>OR</v>
          </cell>
          <cell r="EZ1094" t="str">
            <v>OR</v>
          </cell>
          <cell r="FA1094" t="str">
            <v>Other</v>
          </cell>
          <cell r="FB1094">
            <v>1109238.08</v>
          </cell>
          <cell r="FC1094">
            <v>1143901.77</v>
          </cell>
          <cell r="FI1094" t="str">
            <v>WA</v>
          </cell>
          <cell r="FJ1094" t="str">
            <v>Bathroom</v>
          </cell>
          <cell r="FK1094" t="str">
            <v>EISAq</v>
          </cell>
          <cell r="FL1094">
            <v>121980.95999999999</v>
          </cell>
          <cell r="FS1094" t="str">
            <v>WA</v>
          </cell>
          <cell r="FT1094" t="str">
            <v>EISAnqnx</v>
          </cell>
          <cell r="FV1094">
            <v>91485.72</v>
          </cell>
          <cell r="GD1094" t="str">
            <v>OR</v>
          </cell>
          <cell r="GE1094">
            <v>1453419.5449999999</v>
          </cell>
          <cell r="GF1094">
            <v>1547747.436</v>
          </cell>
          <cell r="GI1094">
            <v>3</v>
          </cell>
          <cell r="GJ1094">
            <v>2</v>
          </cell>
          <cell r="GK1094" t="str">
            <v>OR</v>
          </cell>
          <cell r="GL1094">
            <v>1925.059</v>
          </cell>
          <cell r="GM1094" t="str">
            <v>Pre 1980</v>
          </cell>
          <cell r="GN1094">
            <v>0</v>
          </cell>
          <cell r="GQ1094">
            <v>14755644.612064999</v>
          </cell>
          <cell r="GR1094">
            <v>1274518.9994824999</v>
          </cell>
          <cell r="GU1094" t="str">
            <v>Natural Gas Other</v>
          </cell>
          <cell r="GX1094" t="str">
            <v>None</v>
          </cell>
          <cell r="GY1094" t="str">
            <v>MT</v>
          </cell>
          <cell r="GZ1094">
            <v>2130.88647460938</v>
          </cell>
        </row>
        <row r="1095">
          <cell r="AD1095" t="str">
            <v>WA</v>
          </cell>
          <cell r="AH1095" t="str">
            <v>WA</v>
          </cell>
          <cell r="AI1095" t="str">
            <v>1993-2006</v>
          </cell>
          <cell r="AJ1095">
            <v>1904.288</v>
          </cell>
          <cell r="AK1095" t="b">
            <v>1</v>
          </cell>
          <cell r="AN1095" t="str">
            <v>WA</v>
          </cell>
          <cell r="AO1095" t="str">
            <v>Natural Gas FAF</v>
          </cell>
          <cell r="AP1095" t="str">
            <v>1993-2006</v>
          </cell>
          <cell r="AQ1095" t="str">
            <v>Crawlspace</v>
          </cell>
          <cell r="AR1095">
            <v>4956.49267578125</v>
          </cell>
          <cell r="AU1095" t="str">
            <v>No</v>
          </cell>
          <cell r="AV1095" t="b">
            <v>1</v>
          </cell>
          <cell r="AX1095">
            <v>7796562.9790039063</v>
          </cell>
          <cell r="AY1095" t="b">
            <v>0</v>
          </cell>
          <cell r="AZ1095">
            <v>2626043.001691211</v>
          </cell>
          <cell r="BA1095">
            <v>1</v>
          </cell>
          <cell r="BB1095">
            <v>4956.49267578125</v>
          </cell>
          <cell r="BC1095">
            <v>0.99999993458706582</v>
          </cell>
          <cell r="BU1095" t="str">
            <v>MT</v>
          </cell>
          <cell r="BV1095" t="str">
            <v>1993-2006</v>
          </cell>
          <cell r="BW1095" t="str">
            <v>Gas Storage Inside Conditioned Space</v>
          </cell>
          <cell r="BY1095">
            <v>2130.886</v>
          </cell>
          <cell r="BZ1095" t="str">
            <v>le55</v>
          </cell>
          <cell r="CF1095" t="str">
            <v>Conditioned</v>
          </cell>
          <cell r="CG1095">
            <v>1612.692</v>
          </cell>
          <cell r="CH1095" t="str">
            <v>OR</v>
          </cell>
          <cell r="CI1095" t="str">
            <v>Top-Freezer w/o TTD Ice</v>
          </cell>
          <cell r="CJ1095">
            <v>29028.455999999998</v>
          </cell>
          <cell r="CK1095" t="b">
            <v>0</v>
          </cell>
          <cell r="CZ1095">
            <v>3785.7640000000001</v>
          </cell>
          <cell r="DA1095" t="str">
            <v>ID</v>
          </cell>
          <cell r="DC1095" t="str">
            <v>Horizontal Axis</v>
          </cell>
          <cell r="DG1095" t="str">
            <v>Electric</v>
          </cell>
          <cell r="DH1095">
            <v>1144.6790000000001</v>
          </cell>
          <cell r="DI1095" t="str">
            <v>MT</v>
          </cell>
          <cell r="DL1095" t="str">
            <v>Electric</v>
          </cell>
          <cell r="DM1095" t="str">
            <v>Electric</v>
          </cell>
          <cell r="DN1095">
            <v>1904.288</v>
          </cell>
          <cell r="DO1095" t="str">
            <v>WA</v>
          </cell>
          <cell r="DS1095">
            <v>6932.7380000000003</v>
          </cell>
          <cell r="DT1095" t="str">
            <v>OR</v>
          </cell>
          <cell r="DU1095" t="str">
            <v>lt32</v>
          </cell>
          <cell r="DX1095" t="b">
            <v>0</v>
          </cell>
          <cell r="DY1095">
            <v>1925.059</v>
          </cell>
          <cell r="DZ1095" t="str">
            <v>OR</v>
          </cell>
          <cell r="EC1095" t="str">
            <v>Desktop</v>
          </cell>
          <cell r="ED1095">
            <v>1144.6790000000001</v>
          </cell>
          <cell r="EE1095" t="str">
            <v>MT</v>
          </cell>
          <cell r="EH1095" t="str">
            <v>gt20</v>
          </cell>
          <cell r="EI1095">
            <v>2130.886</v>
          </cell>
          <cell r="EJ1095" t="str">
            <v>MT</v>
          </cell>
          <cell r="ES1095">
            <v>1904.288</v>
          </cell>
          <cell r="ET1095" t="str">
            <v>WA</v>
          </cell>
          <cell r="EZ1095" t="str">
            <v>WA</v>
          </cell>
          <cell r="FA1095" t="str">
            <v>Bathroom</v>
          </cell>
          <cell r="FB1095">
            <v>1051950.8999999999</v>
          </cell>
          <cell r="FC1095">
            <v>358665.16399999999</v>
          </cell>
          <cell r="FI1095" t="str">
            <v>WA</v>
          </cell>
          <cell r="FJ1095" t="str">
            <v>Bedrooms</v>
          </cell>
          <cell r="FK1095" t="str">
            <v>EISAnqnx</v>
          </cell>
          <cell r="FL1095">
            <v>304952.39999999997</v>
          </cell>
          <cell r="FS1095" t="str">
            <v>WA</v>
          </cell>
          <cell r="FT1095" t="str">
            <v>EISAq</v>
          </cell>
          <cell r="FV1095">
            <v>861490.52999999991</v>
          </cell>
          <cell r="GD1095" t="str">
            <v>WA</v>
          </cell>
          <cell r="GE1095">
            <v>4903541.5999999996</v>
          </cell>
          <cell r="GF1095">
            <v>5097778.9759999998</v>
          </cell>
          <cell r="GI1095">
            <v>2</v>
          </cell>
          <cell r="GJ1095">
            <v>1</v>
          </cell>
          <cell r="GK1095" t="str">
            <v>WA</v>
          </cell>
          <cell r="GL1095">
            <v>1904.288</v>
          </cell>
          <cell r="GM1095" t="str">
            <v>1993-2006</v>
          </cell>
          <cell r="GN1095">
            <v>0</v>
          </cell>
          <cell r="GQ1095">
            <v>13246783.380096002</v>
          </cell>
          <cell r="GR1095">
            <v>1195726.2387999999</v>
          </cell>
          <cell r="GU1095" t="str">
            <v>Heat Pump (Central System)</v>
          </cell>
          <cell r="GX1095" t="str">
            <v>Propane/LP</v>
          </cell>
          <cell r="GY1095" t="str">
            <v>OR</v>
          </cell>
          <cell r="GZ1095">
            <v>1612.69177246094</v>
          </cell>
        </row>
        <row r="1096">
          <cell r="AD1096" t="str">
            <v>WA</v>
          </cell>
          <cell r="AH1096" t="str">
            <v>WA</v>
          </cell>
          <cell r="AI1096" t="str">
            <v>Pre 1980</v>
          </cell>
          <cell r="AJ1096">
            <v>2079.9929999999999</v>
          </cell>
          <cell r="AK1096" t="b">
            <v>1</v>
          </cell>
          <cell r="AN1096" t="str">
            <v>WA</v>
          </cell>
          <cell r="AO1096" t="str">
            <v>Wood</v>
          </cell>
          <cell r="AP1096" t="str">
            <v>Pre 1980</v>
          </cell>
          <cell r="AQ1096" t="str">
            <v>Crawlspace</v>
          </cell>
          <cell r="AR1096">
            <v>4956.49267578125</v>
          </cell>
          <cell r="AU1096" t="str">
            <v>No</v>
          </cell>
          <cell r="AV1096" t="b">
            <v>0</v>
          </cell>
          <cell r="AX1096">
            <v>14373828.759765625</v>
          </cell>
          <cell r="AY1096" t="b">
            <v>0</v>
          </cell>
          <cell r="AZ1096">
            <v>4233328.9944516113</v>
          </cell>
          <cell r="BA1096" t="str">
            <v/>
          </cell>
          <cell r="BB1096" t="str">
            <v/>
          </cell>
          <cell r="BC1096">
            <v>0.99999993458706582</v>
          </cell>
          <cell r="BU1096" t="str">
            <v>MT</v>
          </cell>
          <cell r="BV1096" t="str">
            <v>Pre 1980</v>
          </cell>
          <cell r="BW1096" t="str">
            <v>Gas Storage Inside Conditioned Space</v>
          </cell>
          <cell r="BY1096">
            <v>2130.886</v>
          </cell>
          <cell r="BZ1096" t="str">
            <v>le55</v>
          </cell>
          <cell r="CF1096" t="str">
            <v>Conditioned</v>
          </cell>
          <cell r="CG1096">
            <v>1904.288</v>
          </cell>
          <cell r="CH1096" t="str">
            <v>WA</v>
          </cell>
          <cell r="CI1096" t="str">
            <v>Side-by-Side w/ TTD Ice</v>
          </cell>
          <cell r="CJ1096">
            <v>47607.199999999997</v>
          </cell>
          <cell r="CK1096" t="b">
            <v>0</v>
          </cell>
          <cell r="CZ1096">
            <v>1612.692</v>
          </cell>
          <cell r="DA1096" t="str">
            <v>OR</v>
          </cell>
          <cell r="DC1096" t="str">
            <v>Vertical Axis</v>
          </cell>
          <cell r="DG1096" t="str">
            <v>Electric</v>
          </cell>
          <cell r="DH1096">
            <v>2079.9929999999999</v>
          </cell>
          <cell r="DI1096" t="str">
            <v>WA</v>
          </cell>
          <cell r="DL1096" t="str">
            <v>Electric</v>
          </cell>
          <cell r="DM1096" t="str">
            <v>Electric</v>
          </cell>
          <cell r="DN1096">
            <v>2130.886</v>
          </cell>
          <cell r="DO1096" t="str">
            <v>MT</v>
          </cell>
          <cell r="DS1096">
            <v>6932.7380000000003</v>
          </cell>
          <cell r="DT1096" t="str">
            <v>OR</v>
          </cell>
          <cell r="DU1096" t="str">
            <v>lt32</v>
          </cell>
          <cell r="DX1096" t="b">
            <v>0</v>
          </cell>
          <cell r="DY1096">
            <v>1192.4649999999999</v>
          </cell>
          <cell r="DZ1096" t="str">
            <v>ID</v>
          </cell>
          <cell r="EC1096" t="str">
            <v>Laptop</v>
          </cell>
          <cell r="ED1096">
            <v>1904.288</v>
          </cell>
          <cell r="EE1096" t="str">
            <v>WA</v>
          </cell>
          <cell r="EH1096" t="str">
            <v>le20</v>
          </cell>
          <cell r="EI1096">
            <v>1144.6790000000001</v>
          </cell>
          <cell r="EJ1096" t="str">
            <v>MT</v>
          </cell>
          <cell r="ES1096">
            <v>1144.6790000000001</v>
          </cell>
          <cell r="ET1096" t="str">
            <v>MT</v>
          </cell>
          <cell r="EZ1096" t="str">
            <v>WA</v>
          </cell>
          <cell r="FA1096" t="str">
            <v>Bedrooms</v>
          </cell>
          <cell r="FB1096">
            <v>1182192.44</v>
          </cell>
          <cell r="FC1096">
            <v>1324456.2759999998</v>
          </cell>
          <cell r="FI1096" t="str">
            <v>WA</v>
          </cell>
          <cell r="FJ1096" t="str">
            <v>Bedrooms</v>
          </cell>
          <cell r="FK1096" t="str">
            <v>EISAq</v>
          </cell>
          <cell r="FL1096">
            <v>22871.43</v>
          </cell>
          <cell r="FS1096" t="str">
            <v>WA</v>
          </cell>
          <cell r="FT1096" t="str">
            <v>EISAnqnx</v>
          </cell>
          <cell r="FV1096">
            <v>3366242.88</v>
          </cell>
          <cell r="GD1096" t="str">
            <v>WA</v>
          </cell>
          <cell r="GE1096">
            <v>3186549.2760000001</v>
          </cell>
          <cell r="GF1096">
            <v>5056462.983</v>
          </cell>
          <cell r="GI1096">
            <v>1</v>
          </cell>
          <cell r="GJ1096">
            <v>1</v>
          </cell>
          <cell r="GK1096" t="str">
            <v>WA</v>
          </cell>
          <cell r="GL1096">
            <v>2079.9929999999999</v>
          </cell>
          <cell r="GM1096" t="str">
            <v>Pre 1980</v>
          </cell>
          <cell r="GN1096">
            <v>-1</v>
          </cell>
          <cell r="GQ1096">
            <v>9452053.950096</v>
          </cell>
          <cell r="GR1096">
            <v>1121542.6255650001</v>
          </cell>
          <cell r="GU1096" t="str">
            <v>Natural Gas FAF</v>
          </cell>
          <cell r="GX1096" t="str">
            <v>None</v>
          </cell>
          <cell r="GY1096" t="str">
            <v>WA</v>
          </cell>
          <cell r="GZ1096">
            <v>1904.28771972656</v>
          </cell>
        </row>
        <row r="1097">
          <cell r="AD1097" t="str">
            <v>MT</v>
          </cell>
          <cell r="AH1097" t="str">
            <v>MT</v>
          </cell>
          <cell r="AI1097" t="str">
            <v>1993-2006</v>
          </cell>
          <cell r="AJ1097">
            <v>1144.6790000000001</v>
          </cell>
          <cell r="AK1097" t="b">
            <v>1</v>
          </cell>
          <cell r="AN1097" t="str">
            <v>WA</v>
          </cell>
          <cell r="AO1097" t="str">
            <v>Natural Gas Other</v>
          </cell>
          <cell r="AP1097" t="str">
            <v>Pre 1980</v>
          </cell>
          <cell r="AQ1097" t="str">
            <v>Crawlspace</v>
          </cell>
          <cell r="AR1097">
            <v>4956.49267578125</v>
          </cell>
          <cell r="AU1097" t="str">
            <v>No</v>
          </cell>
          <cell r="AV1097" t="b">
            <v>0</v>
          </cell>
          <cell r="AX1097">
            <v>14373828.759765625</v>
          </cell>
          <cell r="AY1097" t="b">
            <v>0</v>
          </cell>
          <cell r="AZ1097">
            <v>4233328.9944516113</v>
          </cell>
          <cell r="BA1097" t="str">
            <v/>
          </cell>
          <cell r="BB1097" t="str">
            <v/>
          </cell>
          <cell r="BC1097">
            <v>0.99999993458706582</v>
          </cell>
          <cell r="BU1097" t="str">
            <v>WA</v>
          </cell>
          <cell r="BV1097" t="str">
            <v>Pre 1980</v>
          </cell>
          <cell r="BW1097" t="str">
            <v>Gas Storage Outside Conditioned Space</v>
          </cell>
          <cell r="BY1097">
            <v>2079.9929999999999</v>
          </cell>
          <cell r="BZ1097" t="str">
            <v>le55</v>
          </cell>
          <cell r="CF1097" t="str">
            <v>Conditioned</v>
          </cell>
          <cell r="CG1097">
            <v>1612.692</v>
          </cell>
          <cell r="CH1097" t="str">
            <v>OR</v>
          </cell>
          <cell r="CI1097" t="str">
            <v>Top-Freezer w/o TTD Ice</v>
          </cell>
          <cell r="CJ1097">
            <v>32253.84</v>
          </cell>
          <cell r="CK1097" t="b">
            <v>0</v>
          </cell>
          <cell r="CZ1097">
            <v>1904.288</v>
          </cell>
          <cell r="DA1097" t="str">
            <v>WA</v>
          </cell>
          <cell r="DC1097" t="str">
            <v>Vertical Axis</v>
          </cell>
          <cell r="DG1097" t="str">
            <v>Electric</v>
          </cell>
          <cell r="DH1097">
            <v>2079.9929999999999</v>
          </cell>
          <cell r="DI1097" t="str">
            <v>WA</v>
          </cell>
          <cell r="DL1097" t="str">
            <v>Electric</v>
          </cell>
          <cell r="DM1097" t="str">
            <v>Electric</v>
          </cell>
          <cell r="DN1097">
            <v>1144.6790000000001</v>
          </cell>
          <cell r="DO1097" t="str">
            <v>MT</v>
          </cell>
          <cell r="DS1097">
            <v>6932.7380000000003</v>
          </cell>
          <cell r="DT1097" t="str">
            <v>OR</v>
          </cell>
          <cell r="DU1097" t="str">
            <v>32to46</v>
          </cell>
          <cell r="DX1097" t="b">
            <v>0</v>
          </cell>
          <cell r="DY1097">
            <v>1192.4649999999999</v>
          </cell>
          <cell r="DZ1097" t="str">
            <v>ID</v>
          </cell>
          <cell r="EC1097" t="str">
            <v>Desktop</v>
          </cell>
          <cell r="ED1097">
            <v>2130.886</v>
          </cell>
          <cell r="EE1097" t="str">
            <v>MT</v>
          </cell>
          <cell r="EH1097" t="str">
            <v>le20</v>
          </cell>
          <cell r="EI1097">
            <v>1925.059</v>
          </cell>
          <cell r="EJ1097" t="str">
            <v>OR</v>
          </cell>
          <cell r="ES1097">
            <v>1612.692</v>
          </cell>
          <cell r="ET1097" t="str">
            <v>OR</v>
          </cell>
          <cell r="EZ1097" t="str">
            <v>WA</v>
          </cell>
          <cell r="FA1097" t="str">
            <v>Exterior</v>
          </cell>
          <cell r="FB1097">
            <v>601114.79999999993</v>
          </cell>
          <cell r="FC1097">
            <v>4043498.8879999998</v>
          </cell>
          <cell r="FI1097" t="str">
            <v>WA</v>
          </cell>
          <cell r="FJ1097" t="str">
            <v>Exterior</v>
          </cell>
          <cell r="FK1097" t="str">
            <v>EISAnqnx</v>
          </cell>
          <cell r="FL1097">
            <v>91485.72</v>
          </cell>
          <cell r="FS1097" t="str">
            <v>WA</v>
          </cell>
          <cell r="FT1097" t="str">
            <v>EISAq</v>
          </cell>
          <cell r="FV1097">
            <v>703304.31599999999</v>
          </cell>
          <cell r="GD1097" t="str">
            <v>MT</v>
          </cell>
          <cell r="GE1097">
            <v>2884591.08</v>
          </cell>
          <cell r="GF1097">
            <v>1603695.2790000001</v>
          </cell>
          <cell r="GI1097">
            <v>3</v>
          </cell>
          <cell r="GJ1097">
            <v>2</v>
          </cell>
          <cell r="GK1097" t="str">
            <v>MT</v>
          </cell>
          <cell r="GL1097">
            <v>1144.6790000000001</v>
          </cell>
          <cell r="GM1097" t="str">
            <v>1993-2006</v>
          </cell>
          <cell r="GN1097">
            <v>0</v>
          </cell>
          <cell r="GQ1097">
            <v>8808043.9181880001</v>
          </cell>
          <cell r="GR1097">
            <v>675807.03480999998</v>
          </cell>
          <cell r="GU1097" t="str">
            <v>Baseboard/Wall/Radiant</v>
          </cell>
          <cell r="GX1097" t="str">
            <v>None</v>
          </cell>
          <cell r="GY1097" t="str">
            <v>ID</v>
          </cell>
          <cell r="GZ1097">
            <v>3785.76440429688</v>
          </cell>
        </row>
        <row r="1098">
          <cell r="AD1098" t="str">
            <v>WA</v>
          </cell>
          <cell r="AH1098" t="str">
            <v>WA</v>
          </cell>
          <cell r="AI1098" t="str">
            <v>Pre 1980</v>
          </cell>
          <cell r="AJ1098">
            <v>2079.9929999999999</v>
          </cell>
          <cell r="AK1098" t="b">
            <v>1</v>
          </cell>
          <cell r="AN1098" t="str">
            <v>WA</v>
          </cell>
          <cell r="AO1098" t="str">
            <v>Natural Gas FAF</v>
          </cell>
          <cell r="AP1098" t="str">
            <v>Pre 1980</v>
          </cell>
          <cell r="AQ1098" t="str">
            <v>Crawlspace</v>
          </cell>
          <cell r="AR1098">
            <v>4956.49267578125</v>
          </cell>
          <cell r="AU1098" t="str">
            <v>No</v>
          </cell>
          <cell r="AV1098" t="b">
            <v>1</v>
          </cell>
          <cell r="AX1098">
            <v>14373828.759765625</v>
          </cell>
          <cell r="AY1098" t="b">
            <v>0</v>
          </cell>
          <cell r="AZ1098">
            <v>4233328.9944516113</v>
          </cell>
          <cell r="BA1098">
            <v>1</v>
          </cell>
          <cell r="BB1098">
            <v>4956.49267578125</v>
          </cell>
          <cell r="BC1098">
            <v>0.99999993458706582</v>
          </cell>
          <cell r="BU1098" t="str">
            <v>WA</v>
          </cell>
          <cell r="BV1098" t="str">
            <v>Pre 1980</v>
          </cell>
          <cell r="BW1098" t="str">
            <v>Electric Storage - Inside Conditioned Space</v>
          </cell>
          <cell r="BY1098">
            <v>2079.9929999999999</v>
          </cell>
          <cell r="BZ1098" t="str">
            <v>le55</v>
          </cell>
          <cell r="CF1098" t="str">
            <v>Conditioned</v>
          </cell>
          <cell r="CG1098">
            <v>1144.6790000000001</v>
          </cell>
          <cell r="CH1098" t="str">
            <v>MT</v>
          </cell>
          <cell r="CI1098" t="str">
            <v>Side-by-Side w/ TTD Ice</v>
          </cell>
          <cell r="CJ1098">
            <v>29761.654000000002</v>
          </cell>
          <cell r="CK1098" t="b">
            <v>0</v>
          </cell>
          <cell r="CZ1098">
            <v>3785.7640000000001</v>
          </cell>
          <cell r="DA1098" t="str">
            <v>ID</v>
          </cell>
          <cell r="DC1098" t="str">
            <v>Vertical Axis</v>
          </cell>
          <cell r="DG1098" t="str">
            <v>Electric</v>
          </cell>
          <cell r="DH1098">
            <v>3785.7640000000001</v>
          </cell>
          <cell r="DI1098" t="str">
            <v>ID</v>
          </cell>
          <cell r="DL1098" t="str">
            <v>Propane</v>
          </cell>
          <cell r="DM1098" t="str">
            <v>Electric</v>
          </cell>
          <cell r="DN1098">
            <v>1144.6790000000001</v>
          </cell>
          <cell r="DO1098" t="str">
            <v>MT</v>
          </cell>
          <cell r="DS1098">
            <v>6932.7380000000003</v>
          </cell>
          <cell r="DT1098" t="str">
            <v>OR</v>
          </cell>
          <cell r="DU1098" t="str">
            <v>32to46</v>
          </cell>
          <cell r="DX1098" t="b">
            <v>0</v>
          </cell>
          <cell r="DY1098">
            <v>1192.4649999999999</v>
          </cell>
          <cell r="DZ1098" t="str">
            <v>ID</v>
          </cell>
          <cell r="EC1098" t="str">
            <v>Laptop</v>
          </cell>
          <cell r="ED1098">
            <v>4360.1880000000001</v>
          </cell>
          <cell r="EE1098" t="str">
            <v>WA</v>
          </cell>
          <cell r="EH1098" t="str">
            <v>le20</v>
          </cell>
          <cell r="EI1098">
            <v>2079.9929999999999</v>
          </cell>
          <cell r="EJ1098" t="str">
            <v>WA</v>
          </cell>
          <cell r="ES1098">
            <v>2079.9929999999999</v>
          </cell>
          <cell r="ET1098" t="str">
            <v>WA</v>
          </cell>
          <cell r="EZ1098" t="str">
            <v>WA</v>
          </cell>
          <cell r="FA1098" t="str">
            <v>Garage</v>
          </cell>
          <cell r="FB1098">
            <v>478888.12399999995</v>
          </cell>
          <cell r="FC1098">
            <v>899668.48399999994</v>
          </cell>
          <cell r="FI1098" t="str">
            <v>WA</v>
          </cell>
          <cell r="FJ1098" t="str">
            <v>Exterior</v>
          </cell>
          <cell r="FK1098" t="str">
            <v>EISAx</v>
          </cell>
          <cell r="FL1098">
            <v>152476.19999999998</v>
          </cell>
          <cell r="FS1098" t="str">
            <v>WA</v>
          </cell>
          <cell r="FT1098" t="str">
            <v>EISAx</v>
          </cell>
          <cell r="FV1098">
            <v>2594812.2199999997</v>
          </cell>
          <cell r="GD1098" t="str">
            <v>WA</v>
          </cell>
          <cell r="GE1098">
            <v>1460155.0859999999</v>
          </cell>
          <cell r="GF1098">
            <v>1934393.49</v>
          </cell>
          <cell r="GI1098">
            <v>1</v>
          </cell>
          <cell r="GJ1098">
            <v>1</v>
          </cell>
          <cell r="GK1098" t="str">
            <v>WA</v>
          </cell>
          <cell r="GL1098">
            <v>2079.9929999999999</v>
          </cell>
          <cell r="GM1098" t="str">
            <v>Pre 1980</v>
          </cell>
          <cell r="GN1098">
            <v>-1</v>
          </cell>
          <cell r="GQ1098">
            <v>11691131.054715</v>
          </cell>
          <cell r="GR1098">
            <v>727222.75260749995</v>
          </cell>
          <cell r="GU1098" t="str">
            <v>Baseboard/Wall/Radiant</v>
          </cell>
          <cell r="GX1098" t="str">
            <v>None</v>
          </cell>
          <cell r="GY1098" t="str">
            <v>MT</v>
          </cell>
          <cell r="GZ1098">
            <v>2130.88647460938</v>
          </cell>
        </row>
        <row r="1099">
          <cell r="AD1099" t="str">
            <v>ID</v>
          </cell>
          <cell r="AH1099" t="str">
            <v>ID</v>
          </cell>
          <cell r="AI1099" t="str">
            <v>Pre 1980</v>
          </cell>
          <cell r="AJ1099">
            <v>3785.7640000000001</v>
          </cell>
          <cell r="AK1099" t="b">
            <v>1</v>
          </cell>
          <cell r="AN1099" t="str">
            <v>WA</v>
          </cell>
          <cell r="AO1099" t="str">
            <v>Wood</v>
          </cell>
          <cell r="AP1099" t="str">
            <v>Pre 1980</v>
          </cell>
          <cell r="AQ1099" t="str">
            <v>Basement</v>
          </cell>
          <cell r="AR1099">
            <v>1524.76245117188</v>
          </cell>
          <cell r="AU1099" t="str">
            <v>No</v>
          </cell>
          <cell r="AV1099" t="b">
            <v>0</v>
          </cell>
          <cell r="AX1099">
            <v>2653086.6650390713</v>
          </cell>
          <cell r="AY1099" t="b">
            <v>0</v>
          </cell>
          <cell r="AZ1099">
            <v>411624.87131836067</v>
          </cell>
          <cell r="BA1099" t="str">
            <v/>
          </cell>
          <cell r="BB1099" t="str">
            <v/>
          </cell>
          <cell r="BC1099">
            <v>1.0000002958965923</v>
          </cell>
          <cell r="BU1099" t="str">
            <v>WA</v>
          </cell>
          <cell r="BV1099" t="str">
            <v>1980-1992</v>
          </cell>
          <cell r="BW1099" t="str">
            <v>Electric Storage - Inside Conditioned Space</v>
          </cell>
          <cell r="BY1099">
            <v>1904.288</v>
          </cell>
          <cell r="BZ1099" t="str">
            <v>le55</v>
          </cell>
          <cell r="CF1099" t="str">
            <v>Conditioned</v>
          </cell>
          <cell r="CG1099">
            <v>3785.7640000000001</v>
          </cell>
          <cell r="CH1099" t="str">
            <v>ID</v>
          </cell>
          <cell r="CI1099" t="str">
            <v>Refrigerator Only</v>
          </cell>
          <cell r="CJ1099">
            <v>64357.988000000005</v>
          </cell>
          <cell r="CK1099" t="b">
            <v>0</v>
          </cell>
          <cell r="CZ1099">
            <v>2079.9929999999999</v>
          </cell>
          <cell r="DA1099" t="str">
            <v>WA</v>
          </cell>
          <cell r="DC1099" t="str">
            <v>Vertical Axis</v>
          </cell>
          <cell r="DG1099" t="str">
            <v>Electric</v>
          </cell>
          <cell r="DH1099">
            <v>3785.7640000000001</v>
          </cell>
          <cell r="DI1099" t="str">
            <v>ID</v>
          </cell>
          <cell r="DL1099" t="str">
            <v>Gas</v>
          </cell>
          <cell r="DM1099" t="str">
            <v>Electric</v>
          </cell>
          <cell r="DN1099">
            <v>1925.059</v>
          </cell>
          <cell r="DO1099" t="str">
            <v>OR</v>
          </cell>
          <cell r="DS1099">
            <v>2003.7159999999999</v>
          </cell>
          <cell r="DT1099" t="str">
            <v>WA</v>
          </cell>
          <cell r="DU1099" t="str">
            <v>32to46</v>
          </cell>
          <cell r="DX1099" t="b">
            <v>0</v>
          </cell>
          <cell r="DY1099">
            <v>1192.4649999999999</v>
          </cell>
          <cell r="DZ1099" t="str">
            <v>ID</v>
          </cell>
          <cell r="EC1099" t="str">
            <v>Laptop</v>
          </cell>
          <cell r="ED1099">
            <v>4360.1880000000001</v>
          </cell>
          <cell r="EE1099" t="str">
            <v>WA</v>
          </cell>
          <cell r="EH1099" t="str">
            <v>le20</v>
          </cell>
          <cell r="EI1099">
            <v>1612.692</v>
          </cell>
          <cell r="EJ1099" t="str">
            <v>OR</v>
          </cell>
          <cell r="ES1099">
            <v>3785.7640000000001</v>
          </cell>
          <cell r="ET1099" t="str">
            <v>ID</v>
          </cell>
          <cell r="EZ1099" t="str">
            <v>WA</v>
          </cell>
          <cell r="FA1099" t="str">
            <v>Kitchen</v>
          </cell>
          <cell r="FB1099">
            <v>480891.83999999997</v>
          </cell>
          <cell r="FC1099">
            <v>258479.36399999997</v>
          </cell>
          <cell r="FI1099" t="str">
            <v>WA</v>
          </cell>
          <cell r="FJ1099" t="str">
            <v>Garage</v>
          </cell>
          <cell r="FK1099" t="str">
            <v>EISAq</v>
          </cell>
          <cell r="FL1099">
            <v>94535.243999999992</v>
          </cell>
          <cell r="FS1099" t="str">
            <v>WA</v>
          </cell>
          <cell r="FT1099" t="str">
            <v>EISAnqnx</v>
          </cell>
          <cell r="FV1099">
            <v>527289.84</v>
          </cell>
          <cell r="GD1099" t="str">
            <v>ID</v>
          </cell>
          <cell r="GE1099">
            <v>13110100.732000001</v>
          </cell>
          <cell r="GF1099">
            <v>8847330.4680000003</v>
          </cell>
          <cell r="GI1099">
            <v>3</v>
          </cell>
          <cell r="GJ1099">
            <v>1</v>
          </cell>
          <cell r="GK1099" t="str">
            <v>ID</v>
          </cell>
          <cell r="GL1099">
            <v>3785.7640000000001</v>
          </cell>
          <cell r="GM1099" t="str">
            <v>Pre 1980</v>
          </cell>
          <cell r="GN1099">
            <v>0</v>
          </cell>
          <cell r="GQ1099">
            <v>30978762.952968001</v>
          </cell>
          <cell r="GR1099">
            <v>2650299.8034800002</v>
          </cell>
          <cell r="GU1099" t="str">
            <v>Natural Gas Other</v>
          </cell>
          <cell r="GX1099" t="str">
            <v>None</v>
          </cell>
          <cell r="GY1099" t="str">
            <v>MT</v>
          </cell>
          <cell r="GZ1099">
            <v>2130.88647460938</v>
          </cell>
        </row>
        <row r="1100">
          <cell r="AD1100" t="str">
            <v>WA</v>
          </cell>
          <cell r="AH1100" t="str">
            <v>WA</v>
          </cell>
          <cell r="AI1100" t="str">
            <v>Pre 1980</v>
          </cell>
          <cell r="AJ1100">
            <v>1904.288</v>
          </cell>
          <cell r="AK1100" t="b">
            <v>1</v>
          </cell>
          <cell r="AN1100" t="str">
            <v>WA</v>
          </cell>
          <cell r="AO1100" t="str">
            <v>Natural Gas FAF</v>
          </cell>
          <cell r="AP1100" t="str">
            <v>Pre 1980</v>
          </cell>
          <cell r="AQ1100" t="str">
            <v>Basement</v>
          </cell>
          <cell r="AR1100">
            <v>1524.76245117188</v>
          </cell>
          <cell r="AU1100" t="str">
            <v>No</v>
          </cell>
          <cell r="AV1100" t="b">
            <v>1</v>
          </cell>
          <cell r="AX1100">
            <v>2653086.6650390713</v>
          </cell>
          <cell r="AY1100" t="b">
            <v>0</v>
          </cell>
          <cell r="AZ1100">
            <v>411624.87131836067</v>
          </cell>
          <cell r="BA1100">
            <v>1</v>
          </cell>
          <cell r="BB1100">
            <v>1524.76245117188</v>
          </cell>
          <cell r="BC1100">
            <v>1.0000002958965923</v>
          </cell>
          <cell r="BU1100" t="str">
            <v>MT</v>
          </cell>
          <cell r="BV1100" t="str">
            <v>Pre 1980</v>
          </cell>
          <cell r="BY1100">
            <v>2130.886</v>
          </cell>
          <cell r="BZ1100" t="str">
            <v/>
          </cell>
          <cell r="CF1100" t="str">
            <v>Conditioned</v>
          </cell>
          <cell r="CG1100">
            <v>3785.7640000000001</v>
          </cell>
          <cell r="CH1100" t="str">
            <v>ID</v>
          </cell>
          <cell r="CI1100" t="str">
            <v>Refrigerator Only</v>
          </cell>
          <cell r="CJ1100">
            <v>53000.696000000004</v>
          </cell>
          <cell r="CK1100" t="b">
            <v>0</v>
          </cell>
          <cell r="CZ1100">
            <v>2130.886</v>
          </cell>
          <cell r="DA1100" t="str">
            <v>MT</v>
          </cell>
          <cell r="DC1100" t="str">
            <v>Vertical Axis</v>
          </cell>
          <cell r="DG1100" t="str">
            <v>Electric</v>
          </cell>
          <cell r="DH1100">
            <v>1612.692</v>
          </cell>
          <cell r="DI1100" t="str">
            <v>OR</v>
          </cell>
          <cell r="DL1100" t="str">
            <v>Electric</v>
          </cell>
          <cell r="DM1100" t="str">
            <v>Electric</v>
          </cell>
          <cell r="DN1100">
            <v>2079.9929999999999</v>
          </cell>
          <cell r="DO1100" t="str">
            <v>WA</v>
          </cell>
          <cell r="DS1100">
            <v>2003.7159999999999</v>
          </cell>
          <cell r="DT1100" t="str">
            <v>WA</v>
          </cell>
          <cell r="DU1100" t="str">
            <v>lt32</v>
          </cell>
          <cell r="DX1100" t="b">
            <v>1</v>
          </cell>
          <cell r="DY1100">
            <v>1904.288</v>
          </cell>
          <cell r="DZ1100" t="str">
            <v>WA</v>
          </cell>
          <cell r="EC1100" t="str">
            <v>Desktop</v>
          </cell>
          <cell r="ED1100">
            <v>4360.1880000000001</v>
          </cell>
          <cell r="EE1100" t="str">
            <v>WA</v>
          </cell>
          <cell r="EH1100" t="str">
            <v>le20</v>
          </cell>
          <cell r="EI1100">
            <v>1144.6790000000001</v>
          </cell>
          <cell r="EJ1100" t="str">
            <v>MT</v>
          </cell>
          <cell r="ES1100">
            <v>1904.288</v>
          </cell>
          <cell r="ET1100" t="str">
            <v>WA</v>
          </cell>
          <cell r="EZ1100" t="str">
            <v>WA</v>
          </cell>
          <cell r="FA1100" t="str">
            <v>Living Room/Family Room</v>
          </cell>
          <cell r="FB1100">
            <v>801486.39999999991</v>
          </cell>
          <cell r="FC1100">
            <v>993843.13599999994</v>
          </cell>
          <cell r="FI1100" t="str">
            <v>WA</v>
          </cell>
          <cell r="FJ1100" t="str">
            <v>Kitchen</v>
          </cell>
          <cell r="FK1100" t="str">
            <v>EISAq</v>
          </cell>
          <cell r="FL1100">
            <v>381190.5</v>
          </cell>
          <cell r="FS1100" t="str">
            <v>WA</v>
          </cell>
          <cell r="FT1100" t="str">
            <v>EISAq</v>
          </cell>
          <cell r="FV1100">
            <v>940333.54799999995</v>
          </cell>
          <cell r="GD1100" t="str">
            <v>WA</v>
          </cell>
          <cell r="GE1100">
            <v>510349.18400000001</v>
          </cell>
          <cell r="GF1100">
            <v>1312054.432</v>
          </cell>
          <cell r="GI1100">
            <v>2</v>
          </cell>
          <cell r="GJ1100">
            <v>2</v>
          </cell>
          <cell r="GK1100" t="str">
            <v>WA</v>
          </cell>
          <cell r="GL1100">
            <v>1904.288</v>
          </cell>
          <cell r="GM1100" t="str">
            <v>Pre 1980</v>
          </cell>
          <cell r="GN1100">
            <v>-1</v>
          </cell>
          <cell r="GQ1100">
            <v>10888684.506816</v>
          </cell>
          <cell r="GR1100">
            <v>2250750.3501440003</v>
          </cell>
          <cell r="GU1100" t="str">
            <v>Natural Gas FAF</v>
          </cell>
          <cell r="GX1100" t="str">
            <v>Wood</v>
          </cell>
          <cell r="GY1100" t="str">
            <v>ID</v>
          </cell>
          <cell r="GZ1100">
            <v>1192.46508789063</v>
          </cell>
        </row>
        <row r="1101">
          <cell r="AD1101" t="str">
            <v>OR</v>
          </cell>
          <cell r="AH1101" t="str">
            <v>OR</v>
          </cell>
          <cell r="AI1101" t="str">
            <v>Pre 1980</v>
          </cell>
          <cell r="AJ1101">
            <v>1612.692</v>
          </cell>
          <cell r="AK1101" t="b">
            <v>1</v>
          </cell>
          <cell r="AN1101" t="str">
            <v>WA</v>
          </cell>
          <cell r="AO1101" t="str">
            <v>Wood</v>
          </cell>
          <cell r="AP1101" t="str">
            <v>Pre 1980</v>
          </cell>
          <cell r="AQ1101" t="str">
            <v>Basement</v>
          </cell>
          <cell r="AR1101">
            <v>4956.49267578125</v>
          </cell>
          <cell r="AU1101" t="str">
            <v>No</v>
          </cell>
          <cell r="AV1101" t="b">
            <v>0</v>
          </cell>
          <cell r="AX1101">
            <v>8465689.490234375</v>
          </cell>
          <cell r="AY1101" t="b">
            <v>0</v>
          </cell>
          <cell r="AZ1101">
            <v>2744211.7348730466</v>
          </cell>
          <cell r="BA1101" t="str">
            <v/>
          </cell>
          <cell r="BB1101" t="str">
            <v/>
          </cell>
          <cell r="BC1101">
            <v>0.99999993458706582</v>
          </cell>
          <cell r="BU1101" t="str">
            <v>MT</v>
          </cell>
          <cell r="BV1101" t="str">
            <v>Pre 1980</v>
          </cell>
          <cell r="BW1101" t="str">
            <v>Electric Storage - Inside Conditioned Space</v>
          </cell>
          <cell r="BY1101">
            <v>1144.6790000000001</v>
          </cell>
          <cell r="BZ1101" t="str">
            <v>le55</v>
          </cell>
          <cell r="CF1101" t="str">
            <v>Conditioned</v>
          </cell>
          <cell r="CG1101">
            <v>2079.9929999999999</v>
          </cell>
          <cell r="CH1101" t="str">
            <v>WA</v>
          </cell>
          <cell r="CI1101" t="str">
            <v>Bottom-Freezer (Including French Door) w/o TTD Ice</v>
          </cell>
          <cell r="CJ1101">
            <v>41599.86</v>
          </cell>
          <cell r="CK1101" t="b">
            <v>0</v>
          </cell>
          <cell r="CZ1101">
            <v>1904.288</v>
          </cell>
          <cell r="DA1101" t="str">
            <v>WA</v>
          </cell>
          <cell r="DC1101" t="str">
            <v>Horizontal Axis</v>
          </cell>
          <cell r="DG1101" t="str">
            <v>Electric</v>
          </cell>
          <cell r="DH1101">
            <v>1904.288</v>
          </cell>
          <cell r="DI1101" t="str">
            <v>WA</v>
          </cell>
          <cell r="DL1101" t="str">
            <v>Electric</v>
          </cell>
          <cell r="DM1101" t="str">
            <v>Electric</v>
          </cell>
          <cell r="DN1101">
            <v>1904.288</v>
          </cell>
          <cell r="DO1101" t="str">
            <v>WA</v>
          </cell>
          <cell r="DS1101">
            <v>2003.7159999999999</v>
          </cell>
          <cell r="DT1101" t="str">
            <v>WA</v>
          </cell>
          <cell r="DU1101" t="str">
            <v>lt32</v>
          </cell>
          <cell r="DX1101" t="b">
            <v>0</v>
          </cell>
          <cell r="DY1101">
            <v>1904.288</v>
          </cell>
          <cell r="DZ1101" t="str">
            <v>WA</v>
          </cell>
          <cell r="EC1101" t="str">
            <v>Desktop</v>
          </cell>
          <cell r="ED1101">
            <v>4360.1880000000001</v>
          </cell>
          <cell r="EE1101" t="str">
            <v>WA</v>
          </cell>
          <cell r="EH1101" t="str">
            <v>le20</v>
          </cell>
          <cell r="EI1101">
            <v>1144.6790000000001</v>
          </cell>
          <cell r="EJ1101" t="str">
            <v>MT</v>
          </cell>
          <cell r="ES1101">
            <v>8559.1039999999994</v>
          </cell>
          <cell r="ET1101" t="str">
            <v>OR</v>
          </cell>
          <cell r="EZ1101" t="str">
            <v>WA</v>
          </cell>
          <cell r="FA1101" t="str">
            <v>Other</v>
          </cell>
          <cell r="FB1101">
            <v>2939451.372</v>
          </cell>
          <cell r="FC1101">
            <v>1320448.844</v>
          </cell>
          <cell r="FI1101" t="str">
            <v>WA</v>
          </cell>
          <cell r="FJ1101" t="str">
            <v>Kitchen</v>
          </cell>
          <cell r="FK1101" t="str">
            <v>EISAx</v>
          </cell>
          <cell r="FL1101">
            <v>396438.12</v>
          </cell>
          <cell r="FS1101" t="str">
            <v>WA</v>
          </cell>
          <cell r="FT1101" t="str">
            <v>EISAx</v>
          </cell>
          <cell r="FV1101">
            <v>571230.66</v>
          </cell>
          <cell r="GD1101" t="str">
            <v>OR</v>
          </cell>
          <cell r="GE1101">
            <v>4102688.4479999999</v>
          </cell>
          <cell r="GF1101">
            <v>2073921.912</v>
          </cell>
          <cell r="GI1101">
            <v>1</v>
          </cell>
          <cell r="GJ1101">
            <v>1</v>
          </cell>
          <cell r="GK1101" t="str">
            <v>OR</v>
          </cell>
          <cell r="GL1101">
            <v>1612.692</v>
          </cell>
          <cell r="GM1101" t="str">
            <v>Pre 1980</v>
          </cell>
          <cell r="GN1101">
            <v>-1</v>
          </cell>
          <cell r="GQ1101">
            <v>7588235.1468240004</v>
          </cell>
          <cell r="GR1101">
            <v>53101.915830000005</v>
          </cell>
          <cell r="GU1101" t="str">
            <v>Electric FAF</v>
          </cell>
          <cell r="GX1101" t="str">
            <v>Baseboard/Wall/Radiant</v>
          </cell>
          <cell r="GY1101" t="str">
            <v>WA</v>
          </cell>
          <cell r="GZ1101">
            <v>2079.99340820313</v>
          </cell>
        </row>
        <row r="1102">
          <cell r="AD1102" t="str">
            <v>ID</v>
          </cell>
          <cell r="AH1102" t="str">
            <v>ID</v>
          </cell>
          <cell r="AI1102" t="str">
            <v>1993-2006</v>
          </cell>
          <cell r="AJ1102">
            <v>3785.7640000000001</v>
          </cell>
          <cell r="AK1102" t="b">
            <v>1</v>
          </cell>
          <cell r="AN1102" t="str">
            <v>WA</v>
          </cell>
          <cell r="AO1102" t="str">
            <v>Natural Gas FAF</v>
          </cell>
          <cell r="AP1102" t="str">
            <v>Pre 1980</v>
          </cell>
          <cell r="AQ1102" t="str">
            <v>Basement</v>
          </cell>
          <cell r="AR1102">
            <v>4956.49267578125</v>
          </cell>
          <cell r="AU1102" t="str">
            <v>No</v>
          </cell>
          <cell r="AV1102" t="b">
            <v>1</v>
          </cell>
          <cell r="AX1102">
            <v>8465689.490234375</v>
          </cell>
          <cell r="AY1102" t="b">
            <v>0</v>
          </cell>
          <cell r="AZ1102">
            <v>2744211.7348730466</v>
          </cell>
          <cell r="BA1102">
            <v>1</v>
          </cell>
          <cell r="BB1102">
            <v>4956.49267578125</v>
          </cell>
          <cell r="BC1102">
            <v>0.99999993458706582</v>
          </cell>
          <cell r="BU1102" t="str">
            <v>MT</v>
          </cell>
          <cell r="BV1102" t="str">
            <v>1993-2006</v>
          </cell>
          <cell r="BW1102" t="str">
            <v>Electric Storage - Inside Conditioned Space</v>
          </cell>
          <cell r="BY1102">
            <v>1144.6790000000001</v>
          </cell>
          <cell r="BZ1102" t="str">
            <v>gt55</v>
          </cell>
          <cell r="CF1102" t="str">
            <v>Conditioned</v>
          </cell>
          <cell r="CG1102">
            <v>1192.4649999999999</v>
          </cell>
          <cell r="CH1102" t="str">
            <v>ID</v>
          </cell>
          <cell r="CI1102" t="str">
            <v>Side-by-Side w/ TTD Ice</v>
          </cell>
          <cell r="CJ1102">
            <v>33389.019999999997</v>
          </cell>
          <cell r="CK1102" t="b">
            <v>0</v>
          </cell>
          <cell r="CZ1102">
            <v>1612.692</v>
          </cell>
          <cell r="DA1102" t="str">
            <v>OR</v>
          </cell>
          <cell r="DC1102" t="str">
            <v>Horizontal Axis</v>
          </cell>
          <cell r="DG1102" t="str">
            <v>Electric</v>
          </cell>
          <cell r="DH1102">
            <v>3785.7640000000001</v>
          </cell>
          <cell r="DI1102" t="str">
            <v>ID</v>
          </cell>
          <cell r="DL1102" t="str">
            <v>Electric</v>
          </cell>
          <cell r="DM1102" t="str">
            <v>Electric</v>
          </cell>
          <cell r="DN1102">
            <v>1612.692</v>
          </cell>
          <cell r="DO1102" t="str">
            <v>OR</v>
          </cell>
          <cell r="DS1102">
            <v>2003.7159999999999</v>
          </cell>
          <cell r="DT1102" t="str">
            <v>WA</v>
          </cell>
          <cell r="DU1102" t="str">
            <v>gt46</v>
          </cell>
          <cell r="DX1102" t="b">
            <v>0</v>
          </cell>
          <cell r="DY1102">
            <v>1904.288</v>
          </cell>
          <cell r="DZ1102" t="str">
            <v>WA</v>
          </cell>
          <cell r="EC1102" t="str">
            <v>Laptop</v>
          </cell>
          <cell r="ED1102">
            <v>3785.7640000000001</v>
          </cell>
          <cell r="EE1102" t="str">
            <v>ID</v>
          </cell>
          <cell r="EH1102" t="str">
            <v>le20</v>
          </cell>
          <cell r="EI1102">
            <v>2130.886</v>
          </cell>
          <cell r="EJ1102" t="str">
            <v>MT</v>
          </cell>
          <cell r="ES1102">
            <v>8264.9449999999997</v>
          </cell>
          <cell r="ET1102" t="str">
            <v>OR</v>
          </cell>
          <cell r="EZ1102" t="str">
            <v>WA</v>
          </cell>
          <cell r="FA1102" t="str">
            <v>Bathroom</v>
          </cell>
          <cell r="FB1102">
            <v>3698352.35</v>
          </cell>
          <cell r="FC1102">
            <v>546330.86199999996</v>
          </cell>
          <cell r="FI1102" t="str">
            <v>WA</v>
          </cell>
          <cell r="FJ1102" t="str">
            <v>Living Room/Family Room</v>
          </cell>
          <cell r="FK1102" t="str">
            <v>EISAnqnx</v>
          </cell>
          <cell r="FL1102">
            <v>114357.15</v>
          </cell>
          <cell r="FS1102" t="str">
            <v>WA</v>
          </cell>
          <cell r="FT1102" t="str">
            <v>EISAnqnx</v>
          </cell>
          <cell r="FV1102">
            <v>724261.95</v>
          </cell>
          <cell r="GD1102" t="str">
            <v>ID</v>
          </cell>
          <cell r="GE1102">
            <v>16286356.728</v>
          </cell>
          <cell r="GF1102">
            <v>9767271.120000001</v>
          </cell>
          <cell r="GI1102">
            <v>2</v>
          </cell>
          <cell r="GJ1102">
            <v>2</v>
          </cell>
          <cell r="GK1102" t="str">
            <v>ID</v>
          </cell>
          <cell r="GL1102">
            <v>3785.7640000000001</v>
          </cell>
          <cell r="GM1102" t="str">
            <v>1993-2006</v>
          </cell>
          <cell r="GN1102">
            <v>0</v>
          </cell>
          <cell r="GQ1102">
            <v>26834290.24244</v>
          </cell>
          <cell r="GR1102">
            <v>3963286.0454880004</v>
          </cell>
          <cell r="GU1102" t="str">
            <v>Electric FAF</v>
          </cell>
          <cell r="GX1102" t="str">
            <v>Wood</v>
          </cell>
          <cell r="GY1102" t="str">
            <v>WA</v>
          </cell>
          <cell r="GZ1102">
            <v>2079.99340820313</v>
          </cell>
        </row>
        <row r="1103">
          <cell r="AD1103" t="str">
            <v>MT</v>
          </cell>
          <cell r="AH1103" t="str">
            <v>MT</v>
          </cell>
          <cell r="AI1103" t="str">
            <v>1993-2006</v>
          </cell>
          <cell r="AJ1103">
            <v>1144.6790000000001</v>
          </cell>
          <cell r="AK1103" t="b">
            <v>1</v>
          </cell>
          <cell r="AN1103" t="str">
            <v>WA</v>
          </cell>
          <cell r="AO1103" t="str">
            <v>Wood</v>
          </cell>
          <cell r="AP1103" t="str">
            <v>Pre 1980</v>
          </cell>
          <cell r="AQ1103" t="str">
            <v>Basement</v>
          </cell>
          <cell r="AR1103">
            <v>1524.76245117188</v>
          </cell>
          <cell r="AU1103" t="str">
            <v>No</v>
          </cell>
          <cell r="AV1103" t="b">
            <v>0</v>
          </cell>
          <cell r="AX1103">
            <v>4356246.3229980608</v>
          </cell>
          <cell r="AY1103" t="b">
            <v>0</v>
          </cell>
          <cell r="AZ1103">
            <v>2553031.7529931725</v>
          </cell>
          <cell r="BA1103" t="str">
            <v/>
          </cell>
          <cell r="BB1103" t="str">
            <v/>
          </cell>
          <cell r="BC1103">
            <v>1.0000002958965923</v>
          </cell>
          <cell r="BU1103" t="str">
            <v>OR</v>
          </cell>
          <cell r="BV1103" t="str">
            <v>1980-1992</v>
          </cell>
          <cell r="BW1103" t="str">
            <v>Electric Storage - Inside Conditioned Space</v>
          </cell>
          <cell r="BY1103">
            <v>1925.059</v>
          </cell>
          <cell r="BZ1103" t="str">
            <v>le55</v>
          </cell>
          <cell r="CF1103" t="str">
            <v>Conditioned</v>
          </cell>
          <cell r="CG1103">
            <v>1904.288</v>
          </cell>
          <cell r="CH1103" t="str">
            <v>WA</v>
          </cell>
          <cell r="CI1103" t="str">
            <v>Bottom-Freezer (Including French Door) w/o TTD Ice</v>
          </cell>
          <cell r="CJ1103">
            <v>41894.336000000003</v>
          </cell>
          <cell r="CK1103" t="b">
            <v>0</v>
          </cell>
          <cell r="CZ1103">
            <v>3785.7640000000001</v>
          </cell>
          <cell r="DA1103" t="str">
            <v>ID</v>
          </cell>
          <cell r="DC1103" t="str">
            <v>Vertical Axis</v>
          </cell>
          <cell r="DG1103" t="str">
            <v>Electric</v>
          </cell>
          <cell r="DH1103">
            <v>2079.9929999999999</v>
          </cell>
          <cell r="DI1103" t="str">
            <v>WA</v>
          </cell>
          <cell r="DL1103" t="str">
            <v>Electric</v>
          </cell>
          <cell r="DM1103" t="str">
            <v>Electric</v>
          </cell>
          <cell r="DN1103">
            <v>1144.6790000000001</v>
          </cell>
          <cell r="DO1103" t="str">
            <v>MT</v>
          </cell>
          <cell r="DS1103">
            <v>2003.7159999999999</v>
          </cell>
          <cell r="DT1103" t="str">
            <v>WA</v>
          </cell>
          <cell r="DU1103" t="str">
            <v>lt32</v>
          </cell>
          <cell r="DX1103" t="b">
            <v>0</v>
          </cell>
          <cell r="DY1103">
            <v>1904.288</v>
          </cell>
          <cell r="DZ1103" t="str">
            <v>WA</v>
          </cell>
          <cell r="EC1103" t="str">
            <v>Desktop</v>
          </cell>
          <cell r="ED1103">
            <v>3785.7640000000001</v>
          </cell>
          <cell r="EE1103" t="str">
            <v>ID</v>
          </cell>
          <cell r="EH1103" t="str">
            <v>le20</v>
          </cell>
          <cell r="EI1103">
            <v>1925.059</v>
          </cell>
          <cell r="EJ1103" t="str">
            <v>OR</v>
          </cell>
          <cell r="ES1103">
            <v>2079.9929999999999</v>
          </cell>
          <cell r="ET1103" t="str">
            <v>WA</v>
          </cell>
          <cell r="EZ1103" t="str">
            <v>WA</v>
          </cell>
          <cell r="FA1103" t="str">
            <v>Bedrooms</v>
          </cell>
          <cell r="FB1103">
            <v>1296254.19</v>
          </cell>
          <cell r="FC1103">
            <v>1362165.42</v>
          </cell>
          <cell r="FI1103" t="str">
            <v>WA</v>
          </cell>
          <cell r="FJ1103" t="str">
            <v>Living Room/Family Room</v>
          </cell>
          <cell r="FK1103" t="str">
            <v>EISAq</v>
          </cell>
          <cell r="FL1103">
            <v>45742.86</v>
          </cell>
          <cell r="FS1103" t="str">
            <v>WA</v>
          </cell>
          <cell r="FT1103" t="str">
            <v>EISAq</v>
          </cell>
          <cell r="FV1103">
            <v>815747.66999999993</v>
          </cell>
          <cell r="GD1103" t="str">
            <v>MT</v>
          </cell>
          <cell r="GE1103">
            <v>3658394.0840000003</v>
          </cell>
          <cell r="GF1103">
            <v>3360777.5440000002</v>
          </cell>
          <cell r="GI1103">
            <v>3</v>
          </cell>
          <cell r="GJ1103">
            <v>2</v>
          </cell>
          <cell r="GK1103" t="str">
            <v>MT</v>
          </cell>
          <cell r="GL1103">
            <v>1144.6790000000001</v>
          </cell>
          <cell r="GM1103" t="str">
            <v>1993-2006</v>
          </cell>
          <cell r="GN1103">
            <v>0</v>
          </cell>
          <cell r="GQ1103">
            <v>8808043.9181880001</v>
          </cell>
          <cell r="GR1103">
            <v>675807.03480999998</v>
          </cell>
          <cell r="GU1103" t="str">
            <v>Heat Pump (Central System)</v>
          </cell>
          <cell r="GX1103" t="str">
            <v>None</v>
          </cell>
          <cell r="GY1103" t="str">
            <v>WA</v>
          </cell>
          <cell r="GZ1103">
            <v>1904.28771972656</v>
          </cell>
        </row>
        <row r="1104">
          <cell r="AD1104" t="str">
            <v>MT</v>
          </cell>
          <cell r="AH1104" t="str">
            <v>MT</v>
          </cell>
          <cell r="AI1104" t="str">
            <v>Post 2006</v>
          </cell>
          <cell r="AJ1104">
            <v>1144.6790000000001</v>
          </cell>
          <cell r="AK1104" t="b">
            <v>1</v>
          </cell>
          <cell r="AN1104" t="str">
            <v>WA</v>
          </cell>
          <cell r="AO1104" t="str">
            <v>Natural Gas FAF</v>
          </cell>
          <cell r="AP1104" t="str">
            <v>Pre 1980</v>
          </cell>
          <cell r="AQ1104" t="str">
            <v>Basement</v>
          </cell>
          <cell r="AR1104">
            <v>1524.76245117188</v>
          </cell>
          <cell r="AU1104" t="str">
            <v>No</v>
          </cell>
          <cell r="AV1104" t="b">
            <v>1</v>
          </cell>
          <cell r="AX1104">
            <v>4356246.3229980608</v>
          </cell>
          <cell r="AY1104" t="b">
            <v>0</v>
          </cell>
          <cell r="AZ1104">
            <v>2553031.7529931725</v>
          </cell>
          <cell r="BA1104">
            <v>1</v>
          </cell>
          <cell r="BB1104">
            <v>1524.76245117188</v>
          </cell>
          <cell r="BC1104">
            <v>1.0000002958965923</v>
          </cell>
          <cell r="BU1104" t="str">
            <v>WA</v>
          </cell>
          <cell r="BV1104" t="str">
            <v>1980-1992</v>
          </cell>
          <cell r="BW1104" t="str">
            <v>Electric Storage - Outside Conditioned Space - Buffered</v>
          </cell>
          <cell r="BY1104">
            <v>2079.9929999999999</v>
          </cell>
          <cell r="BZ1104" t="str">
            <v>gt55</v>
          </cell>
          <cell r="CF1104" t="str">
            <v>Conditioned</v>
          </cell>
          <cell r="CG1104">
            <v>2079.9929999999999</v>
          </cell>
          <cell r="CH1104" t="str">
            <v>WA</v>
          </cell>
          <cell r="CI1104" t="str">
            <v>Side-by-Side w/ TTD Ice</v>
          </cell>
          <cell r="CJ1104">
            <v>64479.782999999996</v>
          </cell>
          <cell r="CK1104" t="b">
            <v>0</v>
          </cell>
          <cell r="CZ1104">
            <v>2079.9929999999999</v>
          </cell>
          <cell r="DA1104" t="str">
            <v>WA</v>
          </cell>
          <cell r="DC1104" t="str">
            <v>Vertical Axis</v>
          </cell>
          <cell r="DG1104" t="str">
            <v>Electric</v>
          </cell>
          <cell r="DH1104">
            <v>2130.886</v>
          </cell>
          <cell r="DI1104" t="str">
            <v>MT</v>
          </cell>
          <cell r="DL1104" t="str">
            <v>Electric</v>
          </cell>
          <cell r="DM1104" t="str">
            <v>Electric</v>
          </cell>
          <cell r="DN1104">
            <v>2130.886</v>
          </cell>
          <cell r="DO1104" t="str">
            <v>MT</v>
          </cell>
          <cell r="DS1104">
            <v>4956.4930000000004</v>
          </cell>
          <cell r="DT1104" t="str">
            <v>WA</v>
          </cell>
          <cell r="DU1104" t="str">
            <v>32to46</v>
          </cell>
          <cell r="DX1104" t="b">
            <v>0</v>
          </cell>
          <cell r="DY1104">
            <v>8264.9449999999997</v>
          </cell>
          <cell r="DZ1104" t="str">
            <v>OR</v>
          </cell>
          <cell r="EC1104" t="str">
            <v>Desktop</v>
          </cell>
          <cell r="ED1104">
            <v>1144.6790000000001</v>
          </cell>
          <cell r="EE1104" t="str">
            <v>MT</v>
          </cell>
          <cell r="EH1104" t="str">
            <v>le20</v>
          </cell>
          <cell r="EI1104">
            <v>1925.059</v>
          </cell>
          <cell r="EJ1104" t="str">
            <v>OR</v>
          </cell>
          <cell r="ES1104">
            <v>1144.6790000000001</v>
          </cell>
          <cell r="ET1104" t="str">
            <v>MT</v>
          </cell>
          <cell r="EZ1104" t="str">
            <v>WA</v>
          </cell>
          <cell r="FA1104" t="str">
            <v>Exterior</v>
          </cell>
          <cell r="FB1104">
            <v>1047256.21</v>
          </cell>
          <cell r="FC1104">
            <v>7308823.0599999996</v>
          </cell>
          <cell r="FI1104" t="str">
            <v>WA</v>
          </cell>
          <cell r="FJ1104" t="str">
            <v>Living Room/Family Room</v>
          </cell>
          <cell r="FK1104" t="str">
            <v>EISAx</v>
          </cell>
          <cell r="FL1104">
            <v>282080.96999999997</v>
          </cell>
          <cell r="FS1104" t="str">
            <v>WA</v>
          </cell>
          <cell r="FT1104" t="str">
            <v>EISAx</v>
          </cell>
          <cell r="FV1104">
            <v>1436325.804</v>
          </cell>
          <cell r="GD1104" t="str">
            <v>MT</v>
          </cell>
          <cell r="GE1104">
            <v>6033603.0090000005</v>
          </cell>
          <cell r="GF1104">
            <v>4381831.2120000003</v>
          </cell>
          <cell r="GI1104">
            <v>3</v>
          </cell>
          <cell r="GJ1104">
            <v>2</v>
          </cell>
          <cell r="GK1104" t="str">
            <v>MT</v>
          </cell>
          <cell r="GL1104">
            <v>1144.6790000000001</v>
          </cell>
          <cell r="GM1104" t="str">
            <v>Post 2006</v>
          </cell>
          <cell r="GN1104">
            <v>0</v>
          </cell>
          <cell r="GQ1104">
            <v>9416870.0613130014</v>
          </cell>
          <cell r="GR1104">
            <v>572173.52154500003</v>
          </cell>
          <cell r="GU1104" t="str">
            <v>Baseboard/Wall/Radiant</v>
          </cell>
          <cell r="GX1104" t="str">
            <v>None</v>
          </cell>
          <cell r="GY1104" t="str">
            <v>ID</v>
          </cell>
          <cell r="GZ1104">
            <v>3785.76440429688</v>
          </cell>
        </row>
        <row r="1105">
          <cell r="AD1105" t="str">
            <v>WA</v>
          </cell>
          <cell r="AH1105" t="str">
            <v>WA</v>
          </cell>
          <cell r="AI1105" t="str">
            <v>1993-2006</v>
          </cell>
          <cell r="AJ1105">
            <v>2079.9929999999999</v>
          </cell>
          <cell r="AK1105" t="b">
            <v>1</v>
          </cell>
          <cell r="AN1105" t="str">
            <v>WA</v>
          </cell>
          <cell r="AO1105" t="str">
            <v>Wood</v>
          </cell>
          <cell r="AP1105" t="str">
            <v>Pre 1980</v>
          </cell>
          <cell r="AQ1105" t="str">
            <v>Basement</v>
          </cell>
          <cell r="AR1105">
            <v>4956.49267578125</v>
          </cell>
          <cell r="AU1105" t="str">
            <v>No</v>
          </cell>
          <cell r="AV1105" t="b">
            <v>0</v>
          </cell>
          <cell r="AX1105">
            <v>9516465.9375</v>
          </cell>
          <cell r="AY1105" t="b">
            <v>0</v>
          </cell>
          <cell r="AZ1105">
            <v>2623422.0083642574</v>
          </cell>
          <cell r="BA1105" t="str">
            <v/>
          </cell>
          <cell r="BB1105" t="str">
            <v/>
          </cell>
          <cell r="BC1105">
            <v>0.99999993458706582</v>
          </cell>
          <cell r="BU1105" t="str">
            <v>WA</v>
          </cell>
          <cell r="BV1105" t="str">
            <v>Pre 1980</v>
          </cell>
          <cell r="BW1105" t="str">
            <v>Electric Storage - Inside Conditioned Space</v>
          </cell>
          <cell r="BY1105">
            <v>1904.288</v>
          </cell>
          <cell r="BZ1105" t="str">
            <v>le55</v>
          </cell>
          <cell r="CF1105" t="str">
            <v>Conditioned</v>
          </cell>
          <cell r="CG1105">
            <v>1904.288</v>
          </cell>
          <cell r="CH1105" t="str">
            <v>WA</v>
          </cell>
          <cell r="CI1105" t="str">
            <v>Side-by-Side w/ TTD Ice</v>
          </cell>
          <cell r="CJ1105">
            <v>41894.336000000003</v>
          </cell>
          <cell r="CK1105" t="b">
            <v>0</v>
          </cell>
          <cell r="CZ1105">
            <v>1192.4649999999999</v>
          </cell>
          <cell r="DA1105" t="str">
            <v>ID</v>
          </cell>
          <cell r="DC1105" t="str">
            <v>Horizontal Axis</v>
          </cell>
          <cell r="DG1105" t="str">
            <v>Electric</v>
          </cell>
          <cell r="DH1105">
            <v>1904.288</v>
          </cell>
          <cell r="DI1105" t="str">
            <v>WA</v>
          </cell>
          <cell r="DL1105" t="str">
            <v>Gas</v>
          </cell>
          <cell r="DM1105" t="str">
            <v>Gas</v>
          </cell>
          <cell r="DN1105">
            <v>1192.4649999999999</v>
          </cell>
          <cell r="DO1105" t="str">
            <v>ID</v>
          </cell>
          <cell r="DS1105">
            <v>2003.7159999999999</v>
          </cell>
          <cell r="DT1105" t="str">
            <v>WA</v>
          </cell>
          <cell r="DU1105" t="str">
            <v>lt32</v>
          </cell>
          <cell r="DX1105" t="b">
            <v>0</v>
          </cell>
          <cell r="DY1105">
            <v>2079.9929999999999</v>
          </cell>
          <cell r="DZ1105" t="str">
            <v>WA</v>
          </cell>
          <cell r="EC1105" t="str">
            <v>Desktop</v>
          </cell>
          <cell r="ED1105">
            <v>1904.288</v>
          </cell>
          <cell r="EE1105" t="str">
            <v>WA</v>
          </cell>
          <cell r="EH1105" t="str">
            <v>le20</v>
          </cell>
          <cell r="EI1105">
            <v>12271.31</v>
          </cell>
          <cell r="EJ1105" t="str">
            <v>WA</v>
          </cell>
          <cell r="ES1105">
            <v>1904.288</v>
          </cell>
          <cell r="ET1105" t="str">
            <v>WA</v>
          </cell>
          <cell r="EZ1105" t="str">
            <v>WA</v>
          </cell>
          <cell r="FA1105" t="str">
            <v>Garage</v>
          </cell>
          <cell r="FB1105">
            <v>1072156.0079999999</v>
          </cell>
          <cell r="FC1105">
            <v>1444188.284</v>
          </cell>
          <cell r="FI1105" t="str">
            <v>WA</v>
          </cell>
          <cell r="FJ1105" t="str">
            <v>Other</v>
          </cell>
          <cell r="FK1105" t="str">
            <v>EISAnqnx</v>
          </cell>
          <cell r="FL1105">
            <v>487923.83999999997</v>
          </cell>
          <cell r="FS1105" t="str">
            <v>WA</v>
          </cell>
          <cell r="FT1105" t="str">
            <v>EISAnqnx</v>
          </cell>
          <cell r="FV1105">
            <v>2630214.4499999997</v>
          </cell>
          <cell r="GD1105" t="str">
            <v>WA</v>
          </cell>
          <cell r="GE1105">
            <v>4989903.2069999995</v>
          </cell>
          <cell r="GF1105">
            <v>4340945.3909999998</v>
          </cell>
          <cell r="GI1105">
            <v>1</v>
          </cell>
          <cell r="GJ1105">
            <v>1</v>
          </cell>
          <cell r="GK1105" t="str">
            <v>WA</v>
          </cell>
          <cell r="GL1105">
            <v>2079.9929999999999</v>
          </cell>
          <cell r="GM1105" t="str">
            <v>1993-2006</v>
          </cell>
          <cell r="GN1105">
            <v>-1</v>
          </cell>
          <cell r="GQ1105">
            <v>12583805.810510999</v>
          </cell>
          <cell r="GR1105">
            <v>180694.19189250001</v>
          </cell>
          <cell r="GU1105" t="str">
            <v>Other</v>
          </cell>
          <cell r="GX1105" t="str">
            <v>Baseboard/Wall/Radiant</v>
          </cell>
          <cell r="GY1105" t="str">
            <v>OR</v>
          </cell>
          <cell r="GZ1105">
            <v>8559.103515625</v>
          </cell>
        </row>
        <row r="1106">
          <cell r="AD1106" t="str">
            <v>WA</v>
          </cell>
          <cell r="AH1106" t="str">
            <v>WA</v>
          </cell>
          <cell r="AI1106" t="str">
            <v>1993-2006</v>
          </cell>
          <cell r="AJ1106">
            <v>2079.9929999999999</v>
          </cell>
          <cell r="AK1106" t="b">
            <v>1</v>
          </cell>
          <cell r="AN1106" t="str">
            <v>WA</v>
          </cell>
          <cell r="AO1106" t="str">
            <v>Electric FAF</v>
          </cell>
          <cell r="AP1106" t="str">
            <v>Pre 1980</v>
          </cell>
          <cell r="AQ1106" t="str">
            <v>Basement</v>
          </cell>
          <cell r="AR1106">
            <v>4956.49267578125</v>
          </cell>
          <cell r="AU1106" t="str">
            <v>No</v>
          </cell>
          <cell r="AV1106" t="b">
            <v>1</v>
          </cell>
          <cell r="AX1106">
            <v>9516465.9375</v>
          </cell>
          <cell r="AY1106" t="b">
            <v>0</v>
          </cell>
          <cell r="AZ1106">
            <v>2623422.0083642574</v>
          </cell>
          <cell r="BA1106">
            <v>1</v>
          </cell>
          <cell r="BB1106">
            <v>4956.49267578125</v>
          </cell>
          <cell r="BC1106">
            <v>0.99999993458706582</v>
          </cell>
          <cell r="BU1106" t="str">
            <v>WA</v>
          </cell>
          <cell r="BV1106" t="str">
            <v>Pre 1980</v>
          </cell>
          <cell r="BW1106" t="str">
            <v>Electric Storage - Inside Conditioned Space</v>
          </cell>
          <cell r="BY1106">
            <v>1904.288</v>
          </cell>
          <cell r="BZ1106" t="str">
            <v>le55</v>
          </cell>
          <cell r="CF1106" t="str">
            <v>Unconditioned</v>
          </cell>
          <cell r="CG1106">
            <v>1904.288</v>
          </cell>
          <cell r="CH1106" t="str">
            <v>WA</v>
          </cell>
          <cell r="CI1106" t="str">
            <v>Top-Freezer w/o TTD Ice</v>
          </cell>
          <cell r="CJ1106">
            <v>38085.760000000002</v>
          </cell>
          <cell r="CK1106" t="b">
            <v>0</v>
          </cell>
          <cell r="CZ1106">
            <v>12271.31</v>
          </cell>
          <cell r="DA1106" t="str">
            <v>WA</v>
          </cell>
          <cell r="DC1106" t="str">
            <v>Horizontal Axis</v>
          </cell>
          <cell r="DG1106" t="str">
            <v>Electric</v>
          </cell>
          <cell r="DH1106">
            <v>1612.692</v>
          </cell>
          <cell r="DI1106" t="str">
            <v>OR</v>
          </cell>
          <cell r="DL1106" t="str">
            <v>Electric</v>
          </cell>
          <cell r="DM1106" t="str">
            <v>Electric</v>
          </cell>
          <cell r="DN1106">
            <v>2079.9929999999999</v>
          </cell>
          <cell r="DO1106" t="str">
            <v>WA</v>
          </cell>
          <cell r="DS1106">
            <v>2003.7159999999999</v>
          </cell>
          <cell r="DT1106" t="str">
            <v>WA</v>
          </cell>
          <cell r="DU1106" t="str">
            <v>Unknown</v>
          </cell>
          <cell r="DX1106" t="b">
            <v>0</v>
          </cell>
          <cell r="DY1106">
            <v>2079.9929999999999</v>
          </cell>
          <cell r="DZ1106" t="str">
            <v>WA</v>
          </cell>
          <cell r="EC1106" t="str">
            <v>Laptop</v>
          </cell>
          <cell r="ED1106">
            <v>1904.288</v>
          </cell>
          <cell r="EE1106" t="str">
            <v>WA</v>
          </cell>
          <cell r="EH1106" t="str">
            <v>le20</v>
          </cell>
          <cell r="EI1106">
            <v>2079.9929999999999</v>
          </cell>
          <cell r="EJ1106" t="str">
            <v>WA</v>
          </cell>
          <cell r="ES1106">
            <v>1904.288</v>
          </cell>
          <cell r="ET1106" t="str">
            <v>WA</v>
          </cell>
          <cell r="EZ1106" t="str">
            <v>WA</v>
          </cell>
          <cell r="FA1106" t="str">
            <v>Kitchen</v>
          </cell>
          <cell r="FB1106">
            <v>1157108.26</v>
          </cell>
          <cell r="FC1106">
            <v>341273.70199999999</v>
          </cell>
          <cell r="FI1106" t="str">
            <v>WA</v>
          </cell>
          <cell r="FJ1106" t="str">
            <v>Other</v>
          </cell>
          <cell r="FK1106" t="str">
            <v>EISAq</v>
          </cell>
          <cell r="FL1106">
            <v>283605.73200000002</v>
          </cell>
          <cell r="FS1106" t="str">
            <v>WA</v>
          </cell>
          <cell r="FT1106" t="str">
            <v>EISAq</v>
          </cell>
          <cell r="FV1106">
            <v>1058184.828</v>
          </cell>
          <cell r="GD1106" t="str">
            <v>WA</v>
          </cell>
          <cell r="GE1106">
            <v>6348138.6359999999</v>
          </cell>
          <cell r="GF1106">
            <v>4251505.6919999998</v>
          </cell>
          <cell r="GI1106">
            <v>1</v>
          </cell>
          <cell r="GJ1106">
            <v>1</v>
          </cell>
          <cell r="GK1106" t="str">
            <v>WA</v>
          </cell>
          <cell r="GL1106">
            <v>2079.9929999999999</v>
          </cell>
          <cell r="GM1106" t="str">
            <v>1993-2006</v>
          </cell>
          <cell r="GN1106">
            <v>0</v>
          </cell>
          <cell r="GQ1106">
            <v>9452053.950096</v>
          </cell>
          <cell r="GR1106">
            <v>1121542.6255650001</v>
          </cell>
          <cell r="GU1106" t="str">
            <v>Heat Pump (Central System)</v>
          </cell>
          <cell r="GX1106" t="str">
            <v>Baseboard/Wall/Radiant</v>
          </cell>
          <cell r="GY1106" t="str">
            <v>WA</v>
          </cell>
          <cell r="GZ1106">
            <v>1904.28771972656</v>
          </cell>
        </row>
        <row r="1107">
          <cell r="AD1107" t="str">
            <v>ID</v>
          </cell>
          <cell r="AH1107" t="str">
            <v>ID</v>
          </cell>
          <cell r="AI1107" t="str">
            <v>1993-2006</v>
          </cell>
          <cell r="AJ1107">
            <v>3785.7640000000001</v>
          </cell>
          <cell r="AK1107" t="b">
            <v>1</v>
          </cell>
          <cell r="AN1107" t="str">
            <v>WA</v>
          </cell>
          <cell r="AO1107" t="str">
            <v>Natural Gas FAF</v>
          </cell>
          <cell r="AP1107" t="str">
            <v>Pre 1980</v>
          </cell>
          <cell r="AQ1107" t="str">
            <v>Crawlspace</v>
          </cell>
          <cell r="AR1107">
            <v>552.59847223678696</v>
          </cell>
          <cell r="AU1107" t="str">
            <v>No</v>
          </cell>
          <cell r="AV1107" t="b">
            <v>1</v>
          </cell>
          <cell r="AX1107">
            <v>635488.24307230499</v>
          </cell>
          <cell r="AY1107" t="b">
            <v>0</v>
          </cell>
          <cell r="AZ1107">
            <v>337959.16832782421</v>
          </cell>
          <cell r="BA1107">
            <v>0.36241610738255037</v>
          </cell>
          <cell r="BB1107">
            <v>552.59847223678696</v>
          </cell>
          <cell r="BC1107">
            <v>0.36241621462024037</v>
          </cell>
          <cell r="BU1107" t="str">
            <v>OR</v>
          </cell>
          <cell r="BV1107" t="str">
            <v>Pre 1980</v>
          </cell>
          <cell r="BW1107" t="str">
            <v>Electric Storage - Inside Conditioned Space</v>
          </cell>
          <cell r="BY1107">
            <v>1612.692</v>
          </cell>
          <cell r="BZ1107" t="str">
            <v>le55</v>
          </cell>
          <cell r="CF1107" t="str">
            <v>Conditioned</v>
          </cell>
          <cell r="CG1107">
            <v>3785.7640000000001</v>
          </cell>
          <cell r="CH1107" t="str">
            <v>ID</v>
          </cell>
          <cell r="CI1107" t="str">
            <v>Top-Freezer w/o TTD Ice</v>
          </cell>
          <cell r="CJ1107">
            <v>68143.752000000008</v>
          </cell>
          <cell r="CK1107" t="b">
            <v>0</v>
          </cell>
          <cell r="CZ1107">
            <v>2079.9929999999999</v>
          </cell>
          <cell r="DA1107" t="str">
            <v>WA</v>
          </cell>
          <cell r="DC1107" t="str">
            <v>Vertical Axis</v>
          </cell>
          <cell r="DG1107" t="str">
            <v>Electric</v>
          </cell>
          <cell r="DH1107">
            <v>3785.7640000000001</v>
          </cell>
          <cell r="DI1107" t="str">
            <v>ID</v>
          </cell>
          <cell r="DL1107" t="str">
            <v>Electric</v>
          </cell>
          <cell r="DM1107" t="str">
            <v>Electric</v>
          </cell>
          <cell r="DN1107">
            <v>1925.059</v>
          </cell>
          <cell r="DO1107" t="str">
            <v>OR</v>
          </cell>
          <cell r="DS1107">
            <v>2003.7159999999999</v>
          </cell>
          <cell r="DT1107" t="str">
            <v>WA</v>
          </cell>
          <cell r="DU1107" t="str">
            <v>32to46</v>
          </cell>
          <cell r="DX1107" t="b">
            <v>0</v>
          </cell>
          <cell r="DY1107">
            <v>2079.9929999999999</v>
          </cell>
          <cell r="DZ1107" t="str">
            <v>WA</v>
          </cell>
          <cell r="EC1107" t="str">
            <v>Desktop</v>
          </cell>
          <cell r="ED1107">
            <v>1904.288</v>
          </cell>
          <cell r="EE1107" t="str">
            <v>WA</v>
          </cell>
          <cell r="EH1107" t="str">
            <v>le20</v>
          </cell>
          <cell r="EI1107">
            <v>1612.692</v>
          </cell>
          <cell r="EJ1107" t="str">
            <v>OR</v>
          </cell>
          <cell r="ES1107">
            <v>1144.6790000000001</v>
          </cell>
          <cell r="ET1107" t="str">
            <v>MT</v>
          </cell>
          <cell r="EZ1107" t="str">
            <v>WA</v>
          </cell>
          <cell r="FA1107" t="str">
            <v>Living Room/Family Room</v>
          </cell>
          <cell r="FB1107">
            <v>2746301.25</v>
          </cell>
          <cell r="FC1107">
            <v>1236201.736</v>
          </cell>
          <cell r="FI1107" t="str">
            <v>WA</v>
          </cell>
          <cell r="FJ1107" t="str">
            <v>Other</v>
          </cell>
          <cell r="FK1107" t="str">
            <v>EISAx</v>
          </cell>
          <cell r="FL1107">
            <v>114357.15</v>
          </cell>
          <cell r="FS1107" t="str">
            <v>WA</v>
          </cell>
          <cell r="FT1107" t="str">
            <v>EISAx</v>
          </cell>
          <cell r="FV1107">
            <v>3299584.9679999999</v>
          </cell>
          <cell r="GD1107" t="str">
            <v>ID</v>
          </cell>
          <cell r="GE1107">
            <v>7484455.4280000003</v>
          </cell>
          <cell r="GF1107">
            <v>5708932.1119999997</v>
          </cell>
          <cell r="GI1107">
            <v>2</v>
          </cell>
          <cell r="GJ1107">
            <v>2</v>
          </cell>
          <cell r="GK1107" t="str">
            <v>ID</v>
          </cell>
          <cell r="GL1107">
            <v>3785.7640000000001</v>
          </cell>
          <cell r="GM1107" t="str">
            <v>1993-2006</v>
          </cell>
          <cell r="GN1107">
            <v>0</v>
          </cell>
          <cell r="GQ1107">
            <v>24699509.280131999</v>
          </cell>
          <cell r="GR1107">
            <v>3019090.0035399999</v>
          </cell>
          <cell r="GU1107" t="str">
            <v>Electric FAF</v>
          </cell>
          <cell r="GX1107" t="str">
            <v>None</v>
          </cell>
          <cell r="GY1107" t="str">
            <v>OR</v>
          </cell>
          <cell r="GZ1107">
            <v>806.34588623046898</v>
          </cell>
        </row>
        <row r="1108">
          <cell r="AD1108" t="str">
            <v>ID</v>
          </cell>
          <cell r="AH1108" t="str">
            <v>ID</v>
          </cell>
          <cell r="AI1108" t="str">
            <v>1993-2006</v>
          </cell>
          <cell r="AJ1108">
            <v>3785.7640000000001</v>
          </cell>
          <cell r="AK1108" t="b">
            <v>1</v>
          </cell>
          <cell r="AN1108" t="str">
            <v>WA</v>
          </cell>
          <cell r="AO1108" t="str">
            <v>Natural Gas FAF</v>
          </cell>
          <cell r="AP1108" t="str">
            <v>Pre 1980</v>
          </cell>
          <cell r="AQ1108" t="str">
            <v>Basement</v>
          </cell>
          <cell r="AR1108">
            <v>972.16397893508804</v>
          </cell>
          <cell r="AU1108" t="str">
            <v>No</v>
          </cell>
          <cell r="AV1108" t="b">
            <v>1</v>
          </cell>
          <cell r="AX1108">
            <v>1117988.5757753511</v>
          </cell>
          <cell r="AY1108" t="b">
            <v>0</v>
          </cell>
          <cell r="AZ1108">
            <v>594557.79613228329</v>
          </cell>
          <cell r="BA1108">
            <v>0.63758389261744963</v>
          </cell>
          <cell r="BB1108">
            <v>972.16397893508804</v>
          </cell>
          <cell r="BC1108">
            <v>0.6375840812763488</v>
          </cell>
          <cell r="BU1108" t="str">
            <v>MT</v>
          </cell>
          <cell r="BV1108" t="str">
            <v>1993-2006</v>
          </cell>
          <cell r="BW1108" t="str">
            <v>Gas Storage Inside Conditioned Space</v>
          </cell>
          <cell r="BY1108">
            <v>1144.6790000000001</v>
          </cell>
          <cell r="BZ1108" t="str">
            <v>gt55</v>
          </cell>
          <cell r="CF1108" t="str">
            <v>Conditioned</v>
          </cell>
          <cell r="CG1108">
            <v>8264.9449999999997</v>
          </cell>
          <cell r="CH1108" t="str">
            <v>OR</v>
          </cell>
          <cell r="CI1108" t="str">
            <v>Side-by-Side w/ TTD Ice</v>
          </cell>
          <cell r="CJ1108">
            <v>214888.57</v>
          </cell>
          <cell r="CK1108" t="b">
            <v>0</v>
          </cell>
          <cell r="CZ1108">
            <v>2130.886</v>
          </cell>
          <cell r="DA1108" t="str">
            <v>MT</v>
          </cell>
          <cell r="DC1108" t="str">
            <v>Horizontal Axis</v>
          </cell>
          <cell r="DG1108" t="str">
            <v>Electric</v>
          </cell>
          <cell r="DH1108">
            <v>2079.9929999999999</v>
          </cell>
          <cell r="DI1108" t="str">
            <v>WA</v>
          </cell>
          <cell r="DL1108" t="str">
            <v>Electric</v>
          </cell>
          <cell r="DM1108" t="str">
            <v>Electric</v>
          </cell>
          <cell r="DN1108">
            <v>12271.31</v>
          </cell>
          <cell r="DO1108" t="str">
            <v>WA</v>
          </cell>
          <cell r="DS1108">
            <v>2003.7159999999999</v>
          </cell>
          <cell r="DT1108" t="str">
            <v>WA</v>
          </cell>
          <cell r="DU1108" t="str">
            <v>gt46</v>
          </cell>
          <cell r="DX1108" t="b">
            <v>0</v>
          </cell>
          <cell r="DY1108">
            <v>2079.9929999999999</v>
          </cell>
          <cell r="DZ1108" t="str">
            <v>WA</v>
          </cell>
          <cell r="EC1108" t="str">
            <v>Laptop</v>
          </cell>
          <cell r="ED1108">
            <v>3785.7640000000001</v>
          </cell>
          <cell r="EE1108" t="str">
            <v>ID</v>
          </cell>
          <cell r="EH1108" t="str">
            <v>le20</v>
          </cell>
          <cell r="EI1108">
            <v>1925.059</v>
          </cell>
          <cell r="EJ1108" t="str">
            <v>OR</v>
          </cell>
          <cell r="ES1108">
            <v>1612.692</v>
          </cell>
          <cell r="ET1108" t="str">
            <v>OR</v>
          </cell>
          <cell r="EZ1108" t="str">
            <v>WA</v>
          </cell>
          <cell r="FA1108" t="str">
            <v>Other</v>
          </cell>
          <cell r="FB1108">
            <v>6949973.0300000003</v>
          </cell>
          <cell r="FC1108">
            <v>2966005.35</v>
          </cell>
          <cell r="FI1108" t="str">
            <v>WA</v>
          </cell>
          <cell r="FJ1108" t="str">
            <v>Bathroom</v>
          </cell>
          <cell r="FK1108" t="str">
            <v>EISAq</v>
          </cell>
          <cell r="FL1108">
            <v>60111.479999999996</v>
          </cell>
          <cell r="FS1108" t="str">
            <v>OR</v>
          </cell>
          <cell r="FT1108" t="str">
            <v>EISAnqnx</v>
          </cell>
          <cell r="FV1108">
            <v>18683728.91</v>
          </cell>
          <cell r="GD1108" t="str">
            <v>ID</v>
          </cell>
          <cell r="GE1108">
            <v>25027685.804000001</v>
          </cell>
          <cell r="GF1108">
            <v>14268544.516000001</v>
          </cell>
          <cell r="GI1108">
            <v>2</v>
          </cell>
          <cell r="GJ1108">
            <v>3</v>
          </cell>
          <cell r="GK1108" t="str">
            <v>ID</v>
          </cell>
          <cell r="GL1108">
            <v>3785.7640000000001</v>
          </cell>
          <cell r="GM1108" t="str">
            <v>1993-2006</v>
          </cell>
          <cell r="GN1108">
            <v>0</v>
          </cell>
          <cell r="GQ1108">
            <v>28042827.255688</v>
          </cell>
          <cell r="GR1108">
            <v>3304801.6126200003</v>
          </cell>
          <cell r="GU1108" t="str">
            <v>Wood</v>
          </cell>
          <cell r="GX1108" t="str">
            <v>None</v>
          </cell>
          <cell r="GY1108" t="str">
            <v>OR</v>
          </cell>
          <cell r="GZ1108">
            <v>806.34588623046898</v>
          </cell>
        </row>
        <row r="1109">
          <cell r="AD1109" t="str">
            <v>OR</v>
          </cell>
          <cell r="AH1109" t="str">
            <v>OR</v>
          </cell>
          <cell r="AI1109" t="str">
            <v>1993-2006</v>
          </cell>
          <cell r="AJ1109">
            <v>1612.692</v>
          </cell>
          <cell r="AK1109" t="b">
            <v>1</v>
          </cell>
          <cell r="AN1109" t="str">
            <v>WA</v>
          </cell>
          <cell r="AO1109" t="str">
            <v>Heat Pump (Ductless System)</v>
          </cell>
          <cell r="AP1109" t="str">
            <v>1980-1992</v>
          </cell>
          <cell r="AU1109" t="str">
            <v>No</v>
          </cell>
          <cell r="AV1109" t="b">
            <v>1</v>
          </cell>
          <cell r="AX1109">
            <v>0</v>
          </cell>
          <cell r="AY1109" t="b">
            <v>1</v>
          </cell>
          <cell r="AZ1109">
            <v>0</v>
          </cell>
          <cell r="BA1109">
            <v>1</v>
          </cell>
          <cell r="BB1109">
            <v>0</v>
          </cell>
          <cell r="BC1109">
            <v>0</v>
          </cell>
          <cell r="BU1109" t="str">
            <v>MT</v>
          </cell>
          <cell r="BV1109" t="str">
            <v>1993-2006</v>
          </cell>
          <cell r="BW1109" t="str">
            <v>Gas Storage Inside Conditioned Space</v>
          </cell>
          <cell r="BY1109">
            <v>2130.886</v>
          </cell>
          <cell r="BZ1109" t="str">
            <v>le55</v>
          </cell>
          <cell r="CF1109" t="str">
            <v>Conditioned</v>
          </cell>
          <cell r="CG1109">
            <v>2130.886</v>
          </cell>
          <cell r="CH1109" t="str">
            <v>MT</v>
          </cell>
          <cell r="CI1109" t="str">
            <v>Side-by-Side w/ TTD Ice</v>
          </cell>
          <cell r="CJ1109">
            <v>44748.606</v>
          </cell>
          <cell r="CK1109" t="b">
            <v>0</v>
          </cell>
          <cell r="CZ1109">
            <v>1144.6790000000001</v>
          </cell>
          <cell r="DA1109" t="str">
            <v>MT</v>
          </cell>
          <cell r="DC1109" t="str">
            <v>Unknown</v>
          </cell>
          <cell r="DG1109" t="str">
            <v>Electric</v>
          </cell>
          <cell r="DH1109">
            <v>1192.4649999999999</v>
          </cell>
          <cell r="DI1109" t="str">
            <v>ID</v>
          </cell>
          <cell r="DL1109" t="str">
            <v>Electric</v>
          </cell>
          <cell r="DM1109" t="str">
            <v>Electric</v>
          </cell>
          <cell r="DN1109">
            <v>2079.9929999999999</v>
          </cell>
          <cell r="DO1109" t="str">
            <v>WA</v>
          </cell>
          <cell r="DS1109">
            <v>2003.7159999999999</v>
          </cell>
          <cell r="DT1109" t="str">
            <v>WA</v>
          </cell>
          <cell r="DU1109" t="str">
            <v>32to46</v>
          </cell>
          <cell r="DX1109" t="b">
            <v>0</v>
          </cell>
          <cell r="DY1109">
            <v>1904.288</v>
          </cell>
          <cell r="DZ1109" t="str">
            <v>WA</v>
          </cell>
          <cell r="EC1109" t="str">
            <v>Desktop</v>
          </cell>
          <cell r="ED1109">
            <v>3785.7640000000001</v>
          </cell>
          <cell r="EE1109" t="str">
            <v>ID</v>
          </cell>
          <cell r="EH1109" t="str">
            <v>gt20</v>
          </cell>
          <cell r="EI1109">
            <v>1144.6790000000001</v>
          </cell>
          <cell r="EJ1109" t="str">
            <v>MT</v>
          </cell>
          <cell r="ES1109">
            <v>8264.9449999999997</v>
          </cell>
          <cell r="ET1109" t="str">
            <v>OR</v>
          </cell>
          <cell r="EZ1109" t="str">
            <v>OR</v>
          </cell>
          <cell r="FA1109" t="str">
            <v>Bathroom</v>
          </cell>
          <cell r="FB1109">
            <v>5497661.2340000002</v>
          </cell>
          <cell r="FC1109">
            <v>1885704.736</v>
          </cell>
          <cell r="FI1109" t="str">
            <v>WA</v>
          </cell>
          <cell r="FJ1109" t="str">
            <v>Bedrooms</v>
          </cell>
          <cell r="FK1109" t="str">
            <v>EISAq</v>
          </cell>
          <cell r="FL1109">
            <v>60111.479999999996</v>
          </cell>
          <cell r="FS1109" t="str">
            <v>OR</v>
          </cell>
          <cell r="FT1109" t="str">
            <v>EISAq</v>
          </cell>
          <cell r="FV1109">
            <v>138654.76</v>
          </cell>
          <cell r="GD1109" t="str">
            <v>OR</v>
          </cell>
          <cell r="GE1109">
            <v>4547791.4400000004</v>
          </cell>
          <cell r="GF1109">
            <v>2441615.6880000001</v>
          </cell>
          <cell r="GI1109">
            <v>1</v>
          </cell>
          <cell r="GJ1109">
            <v>1</v>
          </cell>
          <cell r="GK1109" t="str">
            <v>OR</v>
          </cell>
          <cell r="GL1109">
            <v>1612.692</v>
          </cell>
          <cell r="GM1109" t="str">
            <v>1993-2006</v>
          </cell>
          <cell r="GN1109">
            <v>0</v>
          </cell>
          <cell r="GQ1109">
            <v>8224890.4692000002</v>
          </cell>
          <cell r="GR1109">
            <v>868547.53044000012</v>
          </cell>
          <cell r="GU1109" t="str">
            <v>Baseboard/Wall/Radiant</v>
          </cell>
          <cell r="GX1109" t="str">
            <v>None</v>
          </cell>
          <cell r="GY1109" t="str">
            <v>WA</v>
          </cell>
          <cell r="GZ1109">
            <v>2079.99340820313</v>
          </cell>
        </row>
        <row r="1110">
          <cell r="AD1110" t="str">
            <v>WA</v>
          </cell>
          <cell r="AH1110" t="str">
            <v>WA</v>
          </cell>
          <cell r="AI1110" t="str">
            <v>Pre 1980</v>
          </cell>
          <cell r="AJ1110">
            <v>1904.288</v>
          </cell>
          <cell r="AK1110" t="b">
            <v>1</v>
          </cell>
          <cell r="AN1110" t="str">
            <v>WA</v>
          </cell>
          <cell r="AO1110" t="str">
            <v>Baseboard/Wall/Radiant</v>
          </cell>
          <cell r="AP1110" t="str">
            <v>1980-1992</v>
          </cell>
          <cell r="AU1110" t="str">
            <v>No</v>
          </cell>
          <cell r="AV1110" t="b">
            <v>0</v>
          </cell>
          <cell r="AX1110">
            <v>0</v>
          </cell>
          <cell r="AY1110" t="b">
            <v>1</v>
          </cell>
          <cell r="AZ1110">
            <v>0</v>
          </cell>
          <cell r="BA1110" t="str">
            <v/>
          </cell>
          <cell r="BB1110" t="str">
            <v/>
          </cell>
          <cell r="BC1110">
            <v>0</v>
          </cell>
          <cell r="BU1110" t="str">
            <v>ID</v>
          </cell>
          <cell r="BV1110" t="str">
            <v>1993-2006</v>
          </cell>
          <cell r="BW1110" t="str">
            <v>Gas Storage Inside Conditioned Space</v>
          </cell>
          <cell r="BY1110">
            <v>1192.4649999999999</v>
          </cell>
          <cell r="BZ1110" t="str">
            <v>le55</v>
          </cell>
          <cell r="CF1110" t="str">
            <v>Conditioned</v>
          </cell>
          <cell r="CG1110">
            <v>1904.288</v>
          </cell>
          <cell r="CH1110" t="str">
            <v>WA</v>
          </cell>
          <cell r="CI1110" t="str">
            <v>Top-Freezer w/o TTD Ice</v>
          </cell>
          <cell r="CJ1110">
            <v>36181.472000000002</v>
          </cell>
          <cell r="CK1110" t="b">
            <v>0</v>
          </cell>
          <cell r="CZ1110">
            <v>3785.7640000000001</v>
          </cell>
          <cell r="DA1110" t="str">
            <v>ID</v>
          </cell>
          <cell r="DC1110" t="str">
            <v>Horizontal Axis</v>
          </cell>
          <cell r="DG1110" t="str">
            <v>Electric</v>
          </cell>
          <cell r="DH1110">
            <v>12271.31</v>
          </cell>
          <cell r="DI1110" t="str">
            <v>WA</v>
          </cell>
          <cell r="DL1110" t="str">
            <v>Electric</v>
          </cell>
          <cell r="DM1110" t="str">
            <v>Electric</v>
          </cell>
          <cell r="DN1110">
            <v>1612.692</v>
          </cell>
          <cell r="DO1110" t="str">
            <v>OR</v>
          </cell>
          <cell r="DS1110">
            <v>1150.8789999999999</v>
          </cell>
          <cell r="DT1110" t="str">
            <v>WA</v>
          </cell>
          <cell r="DU1110" t="str">
            <v>lt32</v>
          </cell>
          <cell r="DX1110" t="b">
            <v>1</v>
          </cell>
          <cell r="DY1110">
            <v>2079.9929999999999</v>
          </cell>
          <cell r="DZ1110" t="str">
            <v>WA</v>
          </cell>
          <cell r="EC1110" t="str">
            <v>Desktop</v>
          </cell>
          <cell r="ED1110">
            <v>1612.692</v>
          </cell>
          <cell r="EE1110" t="str">
            <v>OR</v>
          </cell>
          <cell r="EH1110" t="str">
            <v>gt20</v>
          </cell>
          <cell r="EI1110">
            <v>1192.4649999999999</v>
          </cell>
          <cell r="EJ1110" t="str">
            <v>ID</v>
          </cell>
          <cell r="ES1110">
            <v>1144.6790000000001</v>
          </cell>
          <cell r="ET1110" t="str">
            <v>MT</v>
          </cell>
          <cell r="EZ1110" t="str">
            <v>OR</v>
          </cell>
          <cell r="FA1110" t="str">
            <v>Bedrooms</v>
          </cell>
          <cell r="FB1110">
            <v>3660485.6640000003</v>
          </cell>
          <cell r="FC1110">
            <v>3799140.4240000001</v>
          </cell>
          <cell r="FI1110" t="str">
            <v>WA</v>
          </cell>
          <cell r="FJ1110" t="str">
            <v>Exterior</v>
          </cell>
          <cell r="FK1110" t="str">
            <v>EISAnqnx</v>
          </cell>
          <cell r="FL1110">
            <v>240445.91999999998</v>
          </cell>
          <cell r="FS1110" t="str">
            <v>OR</v>
          </cell>
          <cell r="FT1110" t="str">
            <v>EISAx</v>
          </cell>
          <cell r="FV1110">
            <v>32861178.120000001</v>
          </cell>
          <cell r="GD1110" t="str">
            <v>WA</v>
          </cell>
          <cell r="GE1110">
            <v>3983770.4959999998</v>
          </cell>
          <cell r="GF1110">
            <v>3799054.56</v>
          </cell>
          <cell r="GI1110">
            <v>2</v>
          </cell>
          <cell r="GJ1110">
            <v>1</v>
          </cell>
          <cell r="GK1110" t="str">
            <v>WA</v>
          </cell>
          <cell r="GL1110">
            <v>1904.288</v>
          </cell>
          <cell r="GM1110" t="str">
            <v>Pre 1980</v>
          </cell>
          <cell r="GN1110">
            <v>-1</v>
          </cell>
          <cell r="GQ1110">
            <v>13246783.380096002</v>
          </cell>
          <cell r="GR1110">
            <v>1195726.2387999999</v>
          </cell>
          <cell r="GU1110" t="str">
            <v>Natural Gas FAF</v>
          </cell>
          <cell r="GX1110" t="str">
            <v>None</v>
          </cell>
          <cell r="GY1110" t="str">
            <v>WA</v>
          </cell>
          <cell r="GZ1110">
            <v>2079.99340820313</v>
          </cell>
        </row>
        <row r="1111">
          <cell r="AD1111" t="str">
            <v>ID</v>
          </cell>
          <cell r="AH1111" t="str">
            <v>ID</v>
          </cell>
          <cell r="AI1111" t="str">
            <v>Pre 1980</v>
          </cell>
          <cell r="AJ1111">
            <v>3785.7640000000001</v>
          </cell>
          <cell r="AK1111" t="b">
            <v>1</v>
          </cell>
          <cell r="AN1111" t="str">
            <v>WA</v>
          </cell>
          <cell r="AO1111" t="str">
            <v>Wood</v>
          </cell>
          <cell r="AP1111" t="str">
            <v>Pre 1980</v>
          </cell>
          <cell r="AQ1111" t="str">
            <v>Basement</v>
          </cell>
          <cell r="AR1111">
            <v>4956.49267578125</v>
          </cell>
          <cell r="AU1111" t="str">
            <v>No</v>
          </cell>
          <cell r="AV1111" t="b">
            <v>0</v>
          </cell>
          <cell r="AX1111">
            <v>11776626.59765625</v>
          </cell>
          <cell r="AY1111" t="b">
            <v>0</v>
          </cell>
          <cell r="AZ1111">
            <v>5253584.8467675783</v>
          </cell>
          <cell r="BA1111" t="str">
            <v/>
          </cell>
          <cell r="BB1111" t="str">
            <v/>
          </cell>
          <cell r="BC1111">
            <v>0.99999993458706582</v>
          </cell>
          <cell r="BU1111" t="str">
            <v>WA</v>
          </cell>
          <cell r="BV1111"/>
          <cell r="BW1111" t="str">
            <v>Electric Storage - Inside Conditioned Space</v>
          </cell>
          <cell r="BY1111">
            <v>2079.9929999999999</v>
          </cell>
          <cell r="BZ1111" t="str">
            <v>le55</v>
          </cell>
          <cell r="CF1111" t="str">
            <v>Conditioned</v>
          </cell>
          <cell r="CG1111">
            <v>3785.7640000000001</v>
          </cell>
          <cell r="CH1111" t="str">
            <v>ID</v>
          </cell>
          <cell r="CI1111" t="str">
            <v>Top-Freezer w/o TTD Ice</v>
          </cell>
          <cell r="CJ1111">
            <v>87072.572</v>
          </cell>
          <cell r="CK1111" t="b">
            <v>0</v>
          </cell>
          <cell r="CZ1111">
            <v>1925.059</v>
          </cell>
          <cell r="DA1111" t="str">
            <v>OR</v>
          </cell>
          <cell r="DC1111" t="str">
            <v>Vertical Axis</v>
          </cell>
          <cell r="DG1111" t="str">
            <v>Electric</v>
          </cell>
          <cell r="DH1111">
            <v>2079.9929999999999</v>
          </cell>
          <cell r="DI1111" t="str">
            <v>WA</v>
          </cell>
          <cell r="DL1111" t="str">
            <v>Electric</v>
          </cell>
          <cell r="DM1111" t="str">
            <v>Gas</v>
          </cell>
          <cell r="DN1111">
            <v>1925.059</v>
          </cell>
          <cell r="DO1111" t="str">
            <v>OR</v>
          </cell>
          <cell r="DS1111">
            <v>1150.8789999999999</v>
          </cell>
          <cell r="DT1111" t="str">
            <v>WA</v>
          </cell>
          <cell r="DU1111" t="str">
            <v>lt32</v>
          </cell>
          <cell r="DX1111" t="b">
            <v>1</v>
          </cell>
          <cell r="DY1111">
            <v>1612.692</v>
          </cell>
          <cell r="DZ1111" t="str">
            <v>OR</v>
          </cell>
          <cell r="EC1111" t="str">
            <v>Desktop</v>
          </cell>
          <cell r="ED1111">
            <v>2079.9929999999999</v>
          </cell>
          <cell r="EE1111" t="str">
            <v>WA</v>
          </cell>
          <cell r="EH1111" t="str">
            <v>gt20</v>
          </cell>
          <cell r="EI1111">
            <v>3785.7640000000001</v>
          </cell>
          <cell r="EJ1111" t="str">
            <v>ID</v>
          </cell>
          <cell r="ES1111">
            <v>1144.6790000000001</v>
          </cell>
          <cell r="ET1111" t="str">
            <v>MT</v>
          </cell>
          <cell r="EZ1111" t="str">
            <v>OR</v>
          </cell>
          <cell r="FA1111" t="str">
            <v>Exterior</v>
          </cell>
          <cell r="FB1111">
            <v>4679598.1500000004</v>
          </cell>
          <cell r="FC1111">
            <v>12964220.060000001</v>
          </cell>
          <cell r="FI1111" t="str">
            <v>WA</v>
          </cell>
          <cell r="FJ1111" t="str">
            <v>Living Room/Family Room</v>
          </cell>
          <cell r="FK1111" t="str">
            <v>EISAq</v>
          </cell>
          <cell r="FL1111">
            <v>60111.479999999996</v>
          </cell>
          <cell r="FS1111" t="str">
            <v>WA</v>
          </cell>
          <cell r="FT1111" t="str">
            <v>EISAnqnx</v>
          </cell>
          <cell r="FV1111">
            <v>594779.16</v>
          </cell>
          <cell r="GD1111" t="str">
            <v>ID</v>
          </cell>
          <cell r="GE1111">
            <v>5398499.4640000006</v>
          </cell>
          <cell r="GF1111">
            <v>5478000.5080000004</v>
          </cell>
          <cell r="GI1111">
            <v>2</v>
          </cell>
          <cell r="GJ1111">
            <v>3</v>
          </cell>
          <cell r="GK1111" t="str">
            <v>ID</v>
          </cell>
          <cell r="GL1111">
            <v>3785.7640000000001</v>
          </cell>
          <cell r="GM1111" t="str">
            <v>Pre 1980</v>
          </cell>
          <cell r="GN1111">
            <v>0</v>
          </cell>
          <cell r="GQ1111">
            <v>28042827.255688</v>
          </cell>
          <cell r="GR1111">
            <v>3304801.6126200003</v>
          </cell>
          <cell r="GU1111" t="str">
            <v>Natural Gas FAF</v>
          </cell>
          <cell r="GX1111" t="str">
            <v>Other</v>
          </cell>
          <cell r="GY1111" t="str">
            <v>ID</v>
          </cell>
          <cell r="GZ1111">
            <v>3785.76440429688</v>
          </cell>
        </row>
        <row r="1112">
          <cell r="AD1112" t="str">
            <v>WA</v>
          </cell>
          <cell r="AH1112" t="str">
            <v>WA</v>
          </cell>
          <cell r="AI1112" t="str">
            <v>Pre 1980</v>
          </cell>
          <cell r="AJ1112">
            <v>2079.9929999999999</v>
          </cell>
          <cell r="AK1112" t="b">
            <v>1</v>
          </cell>
          <cell r="AN1112" t="str">
            <v>WA</v>
          </cell>
          <cell r="AO1112" t="str">
            <v>Wood</v>
          </cell>
          <cell r="AP1112" t="str">
            <v>Pre 1980</v>
          </cell>
          <cell r="AQ1112" t="str">
            <v>Basement</v>
          </cell>
          <cell r="AR1112">
            <v>4956.49267578125</v>
          </cell>
          <cell r="AU1112" t="str">
            <v>No</v>
          </cell>
          <cell r="AV1112" t="b">
            <v>0</v>
          </cell>
          <cell r="AX1112">
            <v>11776626.59765625</v>
          </cell>
          <cell r="AY1112" t="b">
            <v>0</v>
          </cell>
          <cell r="AZ1112">
            <v>5253584.8467675783</v>
          </cell>
          <cell r="BA1112" t="str">
            <v/>
          </cell>
          <cell r="BB1112" t="str">
            <v/>
          </cell>
          <cell r="BC1112">
            <v>0.99999993458706582</v>
          </cell>
          <cell r="BU1112" t="str">
            <v>OR</v>
          </cell>
          <cell r="BV1112" t="str">
            <v>1980-1992</v>
          </cell>
          <cell r="BW1112" t="str">
            <v>Electric Storage - Inside Conditioned Space</v>
          </cell>
          <cell r="BY1112">
            <v>1925.059</v>
          </cell>
          <cell r="BZ1112" t="str">
            <v>le55</v>
          </cell>
          <cell r="CF1112" t="str">
            <v>Conditioned</v>
          </cell>
          <cell r="CG1112">
            <v>2079.9929999999999</v>
          </cell>
          <cell r="CH1112" t="str">
            <v>WA</v>
          </cell>
          <cell r="CI1112" t="str">
            <v>Side-by-Side w/o TTD Ice</v>
          </cell>
          <cell r="CJ1112">
            <v>51999.824999999997</v>
          </cell>
          <cell r="CK1112" t="b">
            <v>0</v>
          </cell>
          <cell r="CZ1112">
            <v>2130.886</v>
          </cell>
          <cell r="DA1112" t="str">
            <v>MT</v>
          </cell>
          <cell r="DC1112" t="str">
            <v>Vertical Axis</v>
          </cell>
          <cell r="DG1112" t="str">
            <v>Electric</v>
          </cell>
          <cell r="DH1112">
            <v>2130.886</v>
          </cell>
          <cell r="DI1112" t="str">
            <v>MT</v>
          </cell>
          <cell r="DL1112" t="str">
            <v>Electric</v>
          </cell>
          <cell r="DM1112" t="str">
            <v>Electric</v>
          </cell>
          <cell r="DN1112">
            <v>4360.1880000000001</v>
          </cell>
          <cell r="DO1112" t="str">
            <v>WA</v>
          </cell>
          <cell r="DS1112">
            <v>1524.7619999999999</v>
          </cell>
          <cell r="DT1112" t="str">
            <v>WA</v>
          </cell>
          <cell r="DU1112" t="str">
            <v>32to46</v>
          </cell>
          <cell r="DX1112" t="b">
            <v>0</v>
          </cell>
          <cell r="DY1112">
            <v>1612.692</v>
          </cell>
          <cell r="DZ1112" t="str">
            <v>OR</v>
          </cell>
          <cell r="EC1112" t="str">
            <v>Laptop</v>
          </cell>
          <cell r="ED1112">
            <v>2079.9929999999999</v>
          </cell>
          <cell r="EE1112" t="str">
            <v>WA</v>
          </cell>
          <cell r="EH1112" t="str">
            <v>le20</v>
          </cell>
          <cell r="EI1112">
            <v>1904.288</v>
          </cell>
          <cell r="EJ1112" t="str">
            <v>WA</v>
          </cell>
          <cell r="ES1112">
            <v>2079.9929999999999</v>
          </cell>
          <cell r="ET1112" t="str">
            <v>WA</v>
          </cell>
          <cell r="EZ1112" t="str">
            <v>OR</v>
          </cell>
          <cell r="FA1112" t="str">
            <v>Kitchen</v>
          </cell>
          <cell r="FB1112">
            <v>2079821.4000000001</v>
          </cell>
          <cell r="FC1112">
            <v>838861.29800000007</v>
          </cell>
          <cell r="FI1112" t="str">
            <v>WA</v>
          </cell>
          <cell r="FJ1112" t="str">
            <v>Other</v>
          </cell>
          <cell r="FK1112" t="str">
            <v>EISAnqnx</v>
          </cell>
          <cell r="FL1112">
            <v>360668.88</v>
          </cell>
          <cell r="FS1112" t="str">
            <v>WA</v>
          </cell>
          <cell r="FT1112" t="str">
            <v>EISAq</v>
          </cell>
          <cell r="FV1112">
            <v>2592245.8390000002</v>
          </cell>
          <cell r="GD1112" t="str">
            <v>WA</v>
          </cell>
          <cell r="GE1112">
            <v>6780777.1799999997</v>
          </cell>
          <cell r="GF1112">
            <v>2689430.949</v>
          </cell>
          <cell r="GI1112">
            <v>1</v>
          </cell>
          <cell r="GJ1112">
            <v>1</v>
          </cell>
          <cell r="GK1112" t="str">
            <v>WA</v>
          </cell>
          <cell r="GL1112">
            <v>2079.9929999999999</v>
          </cell>
          <cell r="GM1112" t="str">
            <v>Pre 1980</v>
          </cell>
          <cell r="GN1112">
            <v>-1</v>
          </cell>
          <cell r="GQ1112">
            <v>10608172.2993</v>
          </cell>
          <cell r="GR1112">
            <v>1120221.8300100002</v>
          </cell>
          <cell r="GU1112" t="str">
            <v>Natural Gas FAF</v>
          </cell>
          <cell r="GX1112" t="str">
            <v>None</v>
          </cell>
          <cell r="GY1112" t="str">
            <v>MT</v>
          </cell>
          <cell r="GZ1112">
            <v>1144.67944335938</v>
          </cell>
        </row>
        <row r="1113">
          <cell r="AD1113" t="str">
            <v>MT</v>
          </cell>
          <cell r="AH1113" t="str">
            <v>MT</v>
          </cell>
          <cell r="AI1113" t="str">
            <v>Pre 1980</v>
          </cell>
          <cell r="AJ1113">
            <v>2130.886</v>
          </cell>
          <cell r="AK1113" t="b">
            <v>1</v>
          </cell>
          <cell r="AN1113" t="str">
            <v>WA</v>
          </cell>
          <cell r="AO1113" t="str">
            <v>Natural Gas FAF</v>
          </cell>
          <cell r="AP1113" t="str">
            <v>Pre 1980</v>
          </cell>
          <cell r="AQ1113" t="str">
            <v>Basement</v>
          </cell>
          <cell r="AR1113">
            <v>4956.49267578125</v>
          </cell>
          <cell r="AU1113" t="str">
            <v>No</v>
          </cell>
          <cell r="AV1113" t="b">
            <v>1</v>
          </cell>
          <cell r="AX1113">
            <v>11776626.59765625</v>
          </cell>
          <cell r="AY1113" t="b">
            <v>0</v>
          </cell>
          <cell r="AZ1113">
            <v>5253584.8467675783</v>
          </cell>
          <cell r="BA1113">
            <v>1</v>
          </cell>
          <cell r="BB1113">
            <v>4956.49267578125</v>
          </cell>
          <cell r="BC1113">
            <v>0.99999993458706582</v>
          </cell>
          <cell r="BU1113" t="str">
            <v>WA</v>
          </cell>
          <cell r="BV1113" t="str">
            <v>Pre 1980</v>
          </cell>
          <cell r="BW1113" t="str">
            <v>Electric Storage - Inside Conditioned Space</v>
          </cell>
          <cell r="BY1113">
            <v>12271.31</v>
          </cell>
          <cell r="BZ1113" t="str">
            <v>le55</v>
          </cell>
          <cell r="CF1113" t="str">
            <v>Conditioned</v>
          </cell>
          <cell r="CG1113">
            <v>1144.6790000000001</v>
          </cell>
          <cell r="CH1113" t="str">
            <v>MT</v>
          </cell>
          <cell r="CI1113" t="str">
            <v>Side-by-Side w/ TTD Ice</v>
          </cell>
          <cell r="CJ1113">
            <v>24038.259000000002</v>
          </cell>
          <cell r="CK1113" t="b">
            <v>0</v>
          </cell>
          <cell r="CZ1113">
            <v>1612.692</v>
          </cell>
          <cell r="DA1113" t="str">
            <v>OR</v>
          </cell>
          <cell r="DC1113" t="str">
            <v>Vertical Axis</v>
          </cell>
          <cell r="DG1113" t="str">
            <v>Electric</v>
          </cell>
          <cell r="DH1113">
            <v>1144.6790000000001</v>
          </cell>
          <cell r="DI1113" t="str">
            <v>MT</v>
          </cell>
          <cell r="DL1113" t="str">
            <v>Electric</v>
          </cell>
          <cell r="DM1113" t="str">
            <v>Electric</v>
          </cell>
          <cell r="DN1113">
            <v>2079.9929999999999</v>
          </cell>
          <cell r="DO1113" t="str">
            <v>WA</v>
          </cell>
          <cell r="DS1113">
            <v>1464.694</v>
          </cell>
          <cell r="DT1113" t="str">
            <v>WA</v>
          </cell>
          <cell r="DU1113" t="str">
            <v>32to46</v>
          </cell>
          <cell r="DX1113" t="b">
            <v>0</v>
          </cell>
          <cell r="DY1113">
            <v>1612.692</v>
          </cell>
          <cell r="DZ1113" t="str">
            <v>OR</v>
          </cell>
          <cell r="EC1113" t="str">
            <v>Desktop</v>
          </cell>
          <cell r="ED1113">
            <v>3785.7640000000001</v>
          </cell>
          <cell r="EE1113" t="str">
            <v>ID</v>
          </cell>
          <cell r="EH1113" t="str">
            <v>gt20</v>
          </cell>
          <cell r="EI1113">
            <v>2079.9929999999999</v>
          </cell>
          <cell r="EJ1113" t="str">
            <v>WA</v>
          </cell>
          <cell r="ES1113">
            <v>1144.6790000000001</v>
          </cell>
          <cell r="ET1113" t="str">
            <v>MT</v>
          </cell>
          <cell r="EZ1113" t="str">
            <v>OR</v>
          </cell>
          <cell r="FA1113" t="str">
            <v>Living Room/Family Room</v>
          </cell>
          <cell r="FB1113">
            <v>2218476.16</v>
          </cell>
          <cell r="FC1113">
            <v>2495785.6800000002</v>
          </cell>
          <cell r="FI1113" t="str">
            <v>WA</v>
          </cell>
          <cell r="FJ1113" t="str">
            <v>Other</v>
          </cell>
          <cell r="FK1113" t="str">
            <v>EISAq</v>
          </cell>
          <cell r="FL1113">
            <v>90167.22</v>
          </cell>
          <cell r="FS1113" t="str">
            <v>WA</v>
          </cell>
          <cell r="FT1113" t="str">
            <v>EISAx</v>
          </cell>
          <cell r="FV1113">
            <v>6815177.8750000009</v>
          </cell>
          <cell r="GD1113" t="str">
            <v>MT</v>
          </cell>
          <cell r="GE1113">
            <v>5399665.1239999998</v>
          </cell>
          <cell r="GF1113">
            <v>6904070.6399999997</v>
          </cell>
          <cell r="GI1113">
            <v>3</v>
          </cell>
          <cell r="GJ1113">
            <v>2</v>
          </cell>
          <cell r="GK1113" t="str">
            <v>MT</v>
          </cell>
          <cell r="GL1113">
            <v>2130.886</v>
          </cell>
          <cell r="GM1113" t="str">
            <v>Pre 1980</v>
          </cell>
          <cell r="GN1113">
            <v>0</v>
          </cell>
          <cell r="GQ1113">
            <v>16829716.319139998</v>
          </cell>
          <cell r="GR1113">
            <v>1190557.9714900001</v>
          </cell>
          <cell r="GU1113" t="str">
            <v>Natural Gas Other</v>
          </cell>
          <cell r="GX1113" t="str">
            <v>None</v>
          </cell>
          <cell r="GY1113" t="str">
            <v>MT</v>
          </cell>
          <cell r="GZ1113">
            <v>2130.88647460938</v>
          </cell>
        </row>
        <row r="1114">
          <cell r="AD1114" t="str">
            <v>WA</v>
          </cell>
          <cell r="AH1114" t="str">
            <v>WA</v>
          </cell>
          <cell r="AI1114" t="str">
            <v>Post 2006</v>
          </cell>
          <cell r="AJ1114">
            <v>1904.288</v>
          </cell>
          <cell r="AK1114" t="b">
            <v>1</v>
          </cell>
          <cell r="AN1114" t="str">
            <v>WA</v>
          </cell>
          <cell r="AO1114" t="str">
            <v>Natural Gas Other</v>
          </cell>
          <cell r="AP1114" t="str">
            <v>Post 2006</v>
          </cell>
          <cell r="AQ1114" t="str">
            <v>Slab on Grade</v>
          </cell>
          <cell r="AR1114">
            <v>1524.76245117188</v>
          </cell>
          <cell r="AU1114" t="str">
            <v>No</v>
          </cell>
          <cell r="AV1114" t="b">
            <v>0</v>
          </cell>
          <cell r="AX1114">
            <v>2047755.9719238349</v>
          </cell>
          <cell r="AY1114" t="b">
            <v>0</v>
          </cell>
          <cell r="AZ1114">
            <v>409642.68013183732</v>
          </cell>
          <cell r="BA1114" t="str">
            <v/>
          </cell>
          <cell r="BB1114" t="str">
            <v/>
          </cell>
          <cell r="BC1114">
            <v>1.0000002958965923</v>
          </cell>
          <cell r="BU1114" t="str">
            <v>WA</v>
          </cell>
          <cell r="BV1114" t="str">
            <v>Pre 1980</v>
          </cell>
          <cell r="BW1114" t="str">
            <v>Electric Storage - Inside Conditioned Space</v>
          </cell>
          <cell r="BY1114">
            <v>2079.9929999999999</v>
          </cell>
          <cell r="BZ1114" t="str">
            <v>le55</v>
          </cell>
          <cell r="CF1114" t="str">
            <v>Conditioned</v>
          </cell>
          <cell r="CG1114">
            <v>1904.288</v>
          </cell>
          <cell r="CH1114" t="str">
            <v>WA</v>
          </cell>
          <cell r="CI1114" t="str">
            <v>Side-by-Side w/ TTD Ice</v>
          </cell>
          <cell r="CJ1114">
            <v>47607.199999999997</v>
          </cell>
          <cell r="CK1114" t="b">
            <v>0</v>
          </cell>
          <cell r="CZ1114">
            <v>2130.886</v>
          </cell>
          <cell r="DA1114" t="str">
            <v>MT</v>
          </cell>
          <cell r="DC1114" t="str">
            <v>Vertical Axis</v>
          </cell>
          <cell r="DG1114" t="str">
            <v>Electric</v>
          </cell>
          <cell r="DH1114">
            <v>3785.7640000000001</v>
          </cell>
          <cell r="DI1114" t="str">
            <v>ID</v>
          </cell>
          <cell r="DL1114" t="str">
            <v>Electric</v>
          </cell>
          <cell r="DM1114" t="str">
            <v>Electric</v>
          </cell>
          <cell r="DN1114">
            <v>1144.6790000000001</v>
          </cell>
          <cell r="DO1114" t="str">
            <v>MT</v>
          </cell>
          <cell r="DS1114">
            <v>2003.7159999999999</v>
          </cell>
          <cell r="DT1114" t="str">
            <v>WA</v>
          </cell>
          <cell r="DU1114" t="str">
            <v>32to46</v>
          </cell>
          <cell r="DX1114" t="b">
            <v>0</v>
          </cell>
          <cell r="DY1114">
            <v>1925.059</v>
          </cell>
          <cell r="DZ1114" t="str">
            <v>OR</v>
          </cell>
          <cell r="EC1114" t="str">
            <v>Desktop</v>
          </cell>
          <cell r="ED1114">
            <v>3785.7640000000001</v>
          </cell>
          <cell r="EE1114" t="str">
            <v>ID</v>
          </cell>
          <cell r="EH1114" t="str">
            <v>le20</v>
          </cell>
          <cell r="EI1114">
            <v>3785.7640000000001</v>
          </cell>
          <cell r="EJ1114" t="str">
            <v>ID</v>
          </cell>
          <cell r="ES1114">
            <v>1925.059</v>
          </cell>
          <cell r="ET1114" t="str">
            <v>OR</v>
          </cell>
          <cell r="EZ1114" t="str">
            <v>OR</v>
          </cell>
          <cell r="FA1114" t="str">
            <v>Other</v>
          </cell>
          <cell r="FB1114">
            <v>5060898.74</v>
          </cell>
          <cell r="FC1114">
            <v>3840736.852</v>
          </cell>
          <cell r="FI1114" t="str">
            <v>WA</v>
          </cell>
          <cell r="FJ1114" t="str">
            <v>Bathroom</v>
          </cell>
          <cell r="FK1114" t="str">
            <v>EISAnqnx</v>
          </cell>
          <cell r="FL1114">
            <v>240445.91999999998</v>
          </cell>
          <cell r="FS1114" t="str">
            <v>OR</v>
          </cell>
          <cell r="FT1114" t="str">
            <v>EISAnqnx</v>
          </cell>
          <cell r="FV1114">
            <v>689055.66</v>
          </cell>
          <cell r="GD1114" t="str">
            <v>WA</v>
          </cell>
          <cell r="GE1114">
            <v>12444522.08</v>
          </cell>
          <cell r="GF1114">
            <v>4528396.8640000001</v>
          </cell>
          <cell r="GI1114">
            <v>1</v>
          </cell>
          <cell r="GJ1114">
            <v>3</v>
          </cell>
          <cell r="GK1114" t="str">
            <v>WA</v>
          </cell>
          <cell r="GL1114">
            <v>1904.288</v>
          </cell>
          <cell r="GM1114" t="str">
            <v>Post 2006</v>
          </cell>
          <cell r="GN1114">
            <v>-1</v>
          </cell>
          <cell r="GQ1114">
            <v>11185448.748736</v>
          </cell>
          <cell r="GR1114">
            <v>2427085.5146560003</v>
          </cell>
          <cell r="GU1114" t="str">
            <v>Electric FAF</v>
          </cell>
          <cell r="GX1114" t="str">
            <v>Propane/LP</v>
          </cell>
          <cell r="GY1114" t="str">
            <v>WA</v>
          </cell>
          <cell r="GZ1114">
            <v>1904.28771972656</v>
          </cell>
        </row>
        <row r="1115">
          <cell r="AD1115" t="str">
            <v>OR</v>
          </cell>
          <cell r="AH1115" t="str">
            <v>OR</v>
          </cell>
          <cell r="AI1115" t="str">
            <v>1993-2006</v>
          </cell>
          <cell r="AJ1115">
            <v>1612.692</v>
          </cell>
          <cell r="AK1115" t="b">
            <v>1</v>
          </cell>
          <cell r="AN1115" t="str">
            <v>WA</v>
          </cell>
          <cell r="AO1115" t="str">
            <v>Natural Gas Other</v>
          </cell>
          <cell r="AP1115" t="str">
            <v>Post 2006</v>
          </cell>
          <cell r="AQ1115" t="str">
            <v>Slab on Grade</v>
          </cell>
          <cell r="AR1115">
            <v>1524.76245117188</v>
          </cell>
          <cell r="AU1115" t="str">
            <v>No</v>
          </cell>
          <cell r="AV1115" t="b">
            <v>1</v>
          </cell>
          <cell r="AX1115">
            <v>2047755.9719238349</v>
          </cell>
          <cell r="AY1115" t="b">
            <v>0</v>
          </cell>
          <cell r="AZ1115">
            <v>409642.68013183732</v>
          </cell>
          <cell r="BA1115">
            <v>1</v>
          </cell>
          <cell r="BB1115">
            <v>1524.76245117188</v>
          </cell>
          <cell r="BC1115">
            <v>1.0000002958965923</v>
          </cell>
          <cell r="BU1115" t="str">
            <v>OR</v>
          </cell>
          <cell r="BV1115" t="str">
            <v>Pre 1980</v>
          </cell>
          <cell r="BW1115" t="str">
            <v>Electric Storage - Inside Conditioned Space</v>
          </cell>
          <cell r="BY1115">
            <v>1612.692</v>
          </cell>
          <cell r="BZ1115" t="str">
            <v>le55</v>
          </cell>
          <cell r="CF1115" t="str">
            <v>Unconditioned</v>
          </cell>
          <cell r="CG1115">
            <v>1904.288</v>
          </cell>
          <cell r="CH1115" t="str">
            <v>WA</v>
          </cell>
          <cell r="CI1115" t="str">
            <v>Side-by-Side w/ TTD Ice</v>
          </cell>
          <cell r="CJ1115">
            <v>47607.199999999997</v>
          </cell>
          <cell r="CK1115" t="b">
            <v>0</v>
          </cell>
          <cell r="CZ1115">
            <v>2079.9929999999999</v>
          </cell>
          <cell r="DA1115" t="str">
            <v>WA</v>
          </cell>
          <cell r="DC1115" t="str">
            <v>Horizontal Axis</v>
          </cell>
          <cell r="DG1115" t="str">
            <v>Electric</v>
          </cell>
          <cell r="DH1115">
            <v>1925.059</v>
          </cell>
          <cell r="DI1115" t="str">
            <v>OR</v>
          </cell>
          <cell r="DL1115" t="str">
            <v>Electric</v>
          </cell>
          <cell r="DM1115" t="str">
            <v>Electric</v>
          </cell>
          <cell r="DN1115">
            <v>2130.886</v>
          </cell>
          <cell r="DO1115" t="str">
            <v>MT</v>
          </cell>
          <cell r="DS1115">
            <v>6932.7380000000003</v>
          </cell>
          <cell r="DT1115" t="str">
            <v>OR</v>
          </cell>
          <cell r="DU1115" t="str">
            <v>lt32</v>
          </cell>
          <cell r="DX1115" t="b">
            <v>0</v>
          </cell>
          <cell r="DY1115">
            <v>1925.059</v>
          </cell>
          <cell r="DZ1115" t="str">
            <v>OR</v>
          </cell>
          <cell r="EC1115" t="str">
            <v>Desktop</v>
          </cell>
          <cell r="ED1115">
            <v>3785.7640000000001</v>
          </cell>
          <cell r="EE1115" t="str">
            <v>ID</v>
          </cell>
          <cell r="EH1115" t="str">
            <v>le20</v>
          </cell>
          <cell r="EI1115">
            <v>1904.288</v>
          </cell>
          <cell r="EJ1115" t="str">
            <v>WA</v>
          </cell>
          <cell r="ES1115">
            <v>2079.9929999999999</v>
          </cell>
          <cell r="ET1115" t="str">
            <v>WA</v>
          </cell>
          <cell r="EZ1115" t="str">
            <v>WA</v>
          </cell>
          <cell r="FA1115" t="str">
            <v>Bathroom</v>
          </cell>
          <cell r="FB1115">
            <v>601114.79999999993</v>
          </cell>
          <cell r="FC1115">
            <v>228423.62399999998</v>
          </cell>
          <cell r="FI1115" t="str">
            <v>WA</v>
          </cell>
          <cell r="FJ1115" t="str">
            <v>Bathroom</v>
          </cell>
          <cell r="FK1115" t="str">
            <v>EISAq</v>
          </cell>
          <cell r="FL1115">
            <v>56104.047999999995</v>
          </cell>
          <cell r="FS1115" t="str">
            <v>OR</v>
          </cell>
          <cell r="FT1115" t="str">
            <v>EISAq</v>
          </cell>
          <cell r="FV1115">
            <v>358784.15400000004</v>
          </cell>
          <cell r="GD1115" t="str">
            <v>OR</v>
          </cell>
          <cell r="GE1115">
            <v>5844395.8080000002</v>
          </cell>
          <cell r="GF1115">
            <v>3041537.1120000002</v>
          </cell>
          <cell r="GI1115">
            <v>1</v>
          </cell>
          <cell r="GJ1115">
            <v>1</v>
          </cell>
          <cell r="GK1115" t="str">
            <v>OR</v>
          </cell>
          <cell r="GL1115">
            <v>1612.692</v>
          </cell>
          <cell r="GM1115" t="str">
            <v>1993-2006</v>
          </cell>
          <cell r="GN1115">
            <v>-1</v>
          </cell>
          <cell r="GQ1115">
            <v>7491022.0730640003</v>
          </cell>
          <cell r="GR1115">
            <v>1139040.3278699999</v>
          </cell>
          <cell r="GU1115" t="str">
            <v>Electric FAF</v>
          </cell>
          <cell r="GX1115" t="str">
            <v>Wood</v>
          </cell>
          <cell r="GY1115" t="str">
            <v>WA</v>
          </cell>
          <cell r="GZ1115">
            <v>1904.28771972656</v>
          </cell>
        </row>
        <row r="1116">
          <cell r="AD1116" t="str">
            <v>ID</v>
          </cell>
          <cell r="AH1116" t="str">
            <v>ID</v>
          </cell>
          <cell r="AI1116" t="str">
            <v>1993-2006</v>
          </cell>
          <cell r="AJ1116">
            <v>3785.7640000000001</v>
          </cell>
          <cell r="AK1116" t="b">
            <v>1</v>
          </cell>
          <cell r="AN1116" t="str">
            <v>WA</v>
          </cell>
          <cell r="AO1116" t="str">
            <v>Heat Pump (Central System)</v>
          </cell>
          <cell r="AP1116" t="str">
            <v>Pre 1980</v>
          </cell>
          <cell r="AQ1116" t="str">
            <v>Crawlspace</v>
          </cell>
          <cell r="AR1116">
            <v>1573.93727109627</v>
          </cell>
          <cell r="AU1116" t="str">
            <v>Yes</v>
          </cell>
          <cell r="AV1116" t="b">
            <v>1</v>
          </cell>
          <cell r="AX1116">
            <v>4411746.1708828453</v>
          </cell>
          <cell r="AY1116" t="b">
            <v>0</v>
          </cell>
          <cell r="AZ1116">
            <v>0</v>
          </cell>
          <cell r="BA1116">
            <v>0.7855093256814919</v>
          </cell>
          <cell r="BB1116">
            <v>1573.93727109627</v>
          </cell>
          <cell r="BC1116">
            <v>0.78550915952972877</v>
          </cell>
          <cell r="BU1116" t="str">
            <v>OR</v>
          </cell>
          <cell r="BV1116" t="str">
            <v>Pre 1980</v>
          </cell>
          <cell r="BW1116" t="str">
            <v>Gas Storage Inside Conditioned Space</v>
          </cell>
          <cell r="BY1116">
            <v>1925.059</v>
          </cell>
          <cell r="BZ1116" t="str">
            <v>le55</v>
          </cell>
          <cell r="CF1116" t="str">
            <v>Conditioned</v>
          </cell>
          <cell r="CG1116">
            <v>4360.1880000000001</v>
          </cell>
          <cell r="CH1116" t="str">
            <v>WA</v>
          </cell>
          <cell r="CI1116" t="str">
            <v>Side-by-Side w/o TTD Ice</v>
          </cell>
          <cell r="CJ1116">
            <v>87203.760000000009</v>
          </cell>
          <cell r="CK1116" t="b">
            <v>0</v>
          </cell>
          <cell r="CZ1116">
            <v>1925.059</v>
          </cell>
          <cell r="DA1116" t="str">
            <v>OR</v>
          </cell>
          <cell r="DC1116" t="str">
            <v>Vertical Axis</v>
          </cell>
          <cell r="DG1116" t="str">
            <v>Electric</v>
          </cell>
          <cell r="DH1116">
            <v>2130.886</v>
          </cell>
          <cell r="DI1116" t="str">
            <v>MT</v>
          </cell>
          <cell r="DL1116" t="str">
            <v>Electric</v>
          </cell>
          <cell r="DM1116" t="str">
            <v>Electric</v>
          </cell>
          <cell r="DN1116">
            <v>3785.7640000000001</v>
          </cell>
          <cell r="DO1116" t="str">
            <v>ID</v>
          </cell>
          <cell r="DS1116">
            <v>6932.7380000000003</v>
          </cell>
          <cell r="DT1116" t="str">
            <v>OR</v>
          </cell>
          <cell r="DU1116" t="str">
            <v>lt32</v>
          </cell>
          <cell r="DX1116" t="b">
            <v>0</v>
          </cell>
          <cell r="DY1116">
            <v>1144.6790000000001</v>
          </cell>
          <cell r="DZ1116" t="str">
            <v>MT</v>
          </cell>
          <cell r="EC1116" t="str">
            <v>Desktop</v>
          </cell>
          <cell r="ED1116">
            <v>1612.692</v>
          </cell>
          <cell r="EE1116" t="str">
            <v>OR</v>
          </cell>
          <cell r="EH1116" t="str">
            <v>le20</v>
          </cell>
          <cell r="EI1116">
            <v>1612.692</v>
          </cell>
          <cell r="EJ1116" t="str">
            <v>OR</v>
          </cell>
          <cell r="ES1116">
            <v>1144.6790000000001</v>
          </cell>
          <cell r="ET1116" t="str">
            <v>MT</v>
          </cell>
          <cell r="EZ1116" t="str">
            <v>WA</v>
          </cell>
          <cell r="FA1116" t="str">
            <v>Bedrooms</v>
          </cell>
          <cell r="FB1116">
            <v>1502787</v>
          </cell>
          <cell r="FC1116">
            <v>1570913.3439999998</v>
          </cell>
          <cell r="FI1116" t="str">
            <v>WA</v>
          </cell>
          <cell r="FJ1116" t="str">
            <v>Bathroom</v>
          </cell>
          <cell r="FK1116" t="str">
            <v>EISAx</v>
          </cell>
          <cell r="FL1116">
            <v>160297.28</v>
          </cell>
          <cell r="FS1116" t="str">
            <v>OR</v>
          </cell>
          <cell r="FT1116" t="str">
            <v>EISAx</v>
          </cell>
          <cell r="FV1116">
            <v>760337.28</v>
          </cell>
          <cell r="GD1116" t="str">
            <v>ID</v>
          </cell>
          <cell r="GE1116">
            <v>16373429.300000001</v>
          </cell>
          <cell r="GF1116">
            <v>5300069.6000000006</v>
          </cell>
          <cell r="GI1116">
            <v>1</v>
          </cell>
          <cell r="GJ1116">
            <v>3</v>
          </cell>
          <cell r="GK1116" t="str">
            <v>ID</v>
          </cell>
          <cell r="GL1116">
            <v>3785.7640000000001</v>
          </cell>
          <cell r="GM1116" t="str">
            <v>1993-2006</v>
          </cell>
          <cell r="GN1116">
            <v>0</v>
          </cell>
          <cell r="GQ1116">
            <v>23468935.33464</v>
          </cell>
          <cell r="GR1116">
            <v>3838397.4768920001</v>
          </cell>
          <cell r="GU1116" t="str">
            <v>Natural Gas FAF</v>
          </cell>
          <cell r="GX1116" t="str">
            <v>None</v>
          </cell>
          <cell r="GY1116" t="str">
            <v>ID</v>
          </cell>
          <cell r="GZ1116">
            <v>1192.46508789063</v>
          </cell>
        </row>
        <row r="1117">
          <cell r="AD1117" t="str">
            <v>WA</v>
          </cell>
          <cell r="AH1117" t="str">
            <v>WA</v>
          </cell>
          <cell r="AI1117" t="str">
            <v>1980-1992</v>
          </cell>
          <cell r="AJ1117">
            <v>2079.9929999999999</v>
          </cell>
          <cell r="AK1117" t="b">
            <v>1</v>
          </cell>
          <cell r="AN1117" t="str">
            <v>WA</v>
          </cell>
          <cell r="AO1117" t="str">
            <v>Heat Pump (Central System)</v>
          </cell>
          <cell r="AP1117" t="str">
            <v>Pre 1980</v>
          </cell>
          <cell r="AQ1117" t="str">
            <v>Slab on Grade</v>
          </cell>
          <cell r="AR1117">
            <v>429.77830507560299</v>
          </cell>
          <cell r="AU1117" t="str">
            <v>Yes</v>
          </cell>
          <cell r="AV1117" t="b">
            <v>1</v>
          </cell>
          <cell r="AX1117">
            <v>1204668.5891269152</v>
          </cell>
          <cell r="AY1117" t="b">
            <v>0</v>
          </cell>
          <cell r="AZ1117">
            <v>0</v>
          </cell>
          <cell r="BA1117">
            <v>0.2144906743185081</v>
          </cell>
          <cell r="BB1117">
            <v>429.77830507560299</v>
          </cell>
          <cell r="BC1117">
            <v>0.21449062894921386</v>
          </cell>
          <cell r="BU1117" t="str">
            <v>WA</v>
          </cell>
          <cell r="BV1117" t="str">
            <v>1993-2006</v>
          </cell>
          <cell r="BW1117" t="str">
            <v>Electric Storage - Outside Conditioned Space - Buffered</v>
          </cell>
          <cell r="BY1117">
            <v>4360.1880000000001</v>
          </cell>
          <cell r="BZ1117" t="str">
            <v>gt55</v>
          </cell>
          <cell r="CF1117" t="str">
            <v>Unconditioned</v>
          </cell>
          <cell r="CG1117">
            <v>4360.1880000000001</v>
          </cell>
          <cell r="CH1117" t="str">
            <v>WA</v>
          </cell>
          <cell r="CI1117" t="str">
            <v>Refrigerator Only</v>
          </cell>
          <cell r="CJ1117">
            <v>56682.444000000003</v>
          </cell>
          <cell r="CK1117" t="b">
            <v>0</v>
          </cell>
          <cell r="CZ1117">
            <v>2079.9929999999999</v>
          </cell>
          <cell r="DA1117" t="str">
            <v>WA</v>
          </cell>
          <cell r="DC1117" t="str">
            <v>Vertical Axis</v>
          </cell>
          <cell r="DG1117" t="str">
            <v>Electric</v>
          </cell>
          <cell r="DH1117">
            <v>1612.692</v>
          </cell>
          <cell r="DI1117" t="str">
            <v>OR</v>
          </cell>
          <cell r="DL1117" t="str">
            <v>Electric</v>
          </cell>
          <cell r="DM1117" t="str">
            <v>Electric</v>
          </cell>
          <cell r="DN1117">
            <v>1144.6790000000001</v>
          </cell>
          <cell r="DO1117" t="str">
            <v>MT</v>
          </cell>
          <cell r="DS1117">
            <v>6932.7380000000003</v>
          </cell>
          <cell r="DT1117" t="str">
            <v>OR</v>
          </cell>
          <cell r="DU1117" t="str">
            <v>lt32</v>
          </cell>
          <cell r="DX1117" t="b">
            <v>0</v>
          </cell>
          <cell r="DY1117">
            <v>1612.692</v>
          </cell>
          <cell r="DZ1117" t="str">
            <v>OR</v>
          </cell>
          <cell r="EC1117" t="str">
            <v>Laptop</v>
          </cell>
          <cell r="ED1117">
            <v>1612.692</v>
          </cell>
          <cell r="EE1117" t="str">
            <v>OR</v>
          </cell>
          <cell r="EH1117" t="str">
            <v>le20</v>
          </cell>
          <cell r="EI1117">
            <v>3785.7640000000001</v>
          </cell>
          <cell r="EJ1117" t="str">
            <v>ID</v>
          </cell>
          <cell r="ES1117">
            <v>1192.4649999999999</v>
          </cell>
          <cell r="ET1117" t="str">
            <v>ID</v>
          </cell>
          <cell r="EZ1117" t="str">
            <v>WA</v>
          </cell>
          <cell r="FA1117" t="str">
            <v>Exterior</v>
          </cell>
          <cell r="FB1117">
            <v>240445.91999999998</v>
          </cell>
          <cell r="FC1117">
            <v>5373966.3119999999</v>
          </cell>
          <cell r="FI1117" t="str">
            <v>WA</v>
          </cell>
          <cell r="FJ1117" t="str">
            <v>Bedrooms</v>
          </cell>
          <cell r="FK1117" t="str">
            <v>EISAnqnx</v>
          </cell>
          <cell r="FL1117">
            <v>80148.639999999999</v>
          </cell>
          <cell r="FS1117" t="str">
            <v>OR</v>
          </cell>
          <cell r="FT1117" t="str">
            <v>EISAnqnx</v>
          </cell>
          <cell r="FV1117">
            <v>6724755.8600000003</v>
          </cell>
          <cell r="GD1117" t="str">
            <v>WA</v>
          </cell>
          <cell r="GE1117">
            <v>2774710.662</v>
          </cell>
          <cell r="GF1117">
            <v>4076786.28</v>
          </cell>
          <cell r="GI1117">
            <v>1</v>
          </cell>
          <cell r="GJ1117">
            <v>1</v>
          </cell>
          <cell r="GK1117" t="str">
            <v>WA</v>
          </cell>
          <cell r="GL1117">
            <v>2079.9929999999999</v>
          </cell>
          <cell r="GM1117" t="str">
            <v>1980-1992</v>
          </cell>
          <cell r="GN1117">
            <v>0</v>
          </cell>
          <cell r="GQ1117">
            <v>9452053.950096</v>
          </cell>
          <cell r="GR1117">
            <v>1121542.6255650001</v>
          </cell>
          <cell r="GU1117" t="str">
            <v>Baseboard/Wall/Radiant</v>
          </cell>
          <cell r="GX1117" t="str">
            <v>None</v>
          </cell>
          <cell r="GY1117" t="str">
            <v>ID</v>
          </cell>
          <cell r="GZ1117">
            <v>1192.46508789063</v>
          </cell>
        </row>
        <row r="1118">
          <cell r="AD1118" t="str">
            <v>ID</v>
          </cell>
          <cell r="AH1118" t="str">
            <v>ID</v>
          </cell>
          <cell r="AI1118" t="str">
            <v>1980-1992</v>
          </cell>
          <cell r="AJ1118">
            <v>1192.4649999999999</v>
          </cell>
          <cell r="AK1118" t="b">
            <v>1</v>
          </cell>
          <cell r="AN1118" t="str">
            <v>OR</v>
          </cell>
          <cell r="AO1118" t="str">
            <v>Baseboard/Wall/Radiant</v>
          </cell>
          <cell r="AP1118" t="str">
            <v>Pre 1980</v>
          </cell>
          <cell r="AQ1118" t="str">
            <v>Crawlspace</v>
          </cell>
          <cell r="AR1118">
            <v>6932.73828125</v>
          </cell>
          <cell r="AU1118" t="str">
            <v>No</v>
          </cell>
          <cell r="AV1118" t="b">
            <v>0</v>
          </cell>
          <cell r="AX1118">
            <v>8236093.078125</v>
          </cell>
          <cell r="AY1118" t="b">
            <v>0</v>
          </cell>
          <cell r="AZ1118">
            <v>3544567.6553421877</v>
          </cell>
          <cell r="BA1118" t="str">
            <v/>
          </cell>
          <cell r="BB1118" t="str">
            <v/>
          </cell>
          <cell r="BC1118">
            <v>1.0000000405683873</v>
          </cell>
          <cell r="BU1118" t="str">
            <v>WA</v>
          </cell>
          <cell r="BV1118" t="str">
            <v>1980-1992</v>
          </cell>
          <cell r="BW1118" t="str">
            <v>Gas Storage Outside Conditioned Space</v>
          </cell>
          <cell r="BY1118">
            <v>2079.9929999999999</v>
          </cell>
          <cell r="BZ1118" t="str">
            <v>le55</v>
          </cell>
          <cell r="CF1118" t="str">
            <v>Conditioned</v>
          </cell>
          <cell r="CG1118">
            <v>1925.059</v>
          </cell>
          <cell r="CH1118" t="str">
            <v>OR</v>
          </cell>
          <cell r="CI1118" t="str">
            <v>Bottom-Freezer (Including French Door) w/ TTD Ice</v>
          </cell>
          <cell r="CJ1118">
            <v>38501.18</v>
          </cell>
          <cell r="CK1118" t="b">
            <v>0</v>
          </cell>
          <cell r="CZ1118">
            <v>6932.7380000000003</v>
          </cell>
          <cell r="DA1118" t="str">
            <v>OR</v>
          </cell>
          <cell r="DC1118" t="str">
            <v>Vertical Axis</v>
          </cell>
          <cell r="DG1118" t="str">
            <v>Electric</v>
          </cell>
          <cell r="DH1118">
            <v>2130.886</v>
          </cell>
          <cell r="DI1118" t="str">
            <v>MT</v>
          </cell>
          <cell r="DL1118" t="str">
            <v>Electric</v>
          </cell>
          <cell r="DM1118" t="str">
            <v>Electric</v>
          </cell>
          <cell r="DN1118">
            <v>1192.4649999999999</v>
          </cell>
          <cell r="DO1118" t="str">
            <v>ID</v>
          </cell>
          <cell r="DS1118">
            <v>2003.7159999999999</v>
          </cell>
          <cell r="DT1118" t="str">
            <v>WA</v>
          </cell>
          <cell r="DU1118" t="str">
            <v>32to46</v>
          </cell>
          <cell r="DX1118" t="b">
            <v>0</v>
          </cell>
          <cell r="DY1118">
            <v>1612.692</v>
          </cell>
          <cell r="DZ1118" t="str">
            <v>OR</v>
          </cell>
          <cell r="EC1118" t="str">
            <v>Desktop</v>
          </cell>
          <cell r="ED1118">
            <v>1612.692</v>
          </cell>
          <cell r="EE1118" t="str">
            <v>OR</v>
          </cell>
          <cell r="EH1118" t="str">
            <v>le20</v>
          </cell>
          <cell r="EI1118">
            <v>1144.6790000000001</v>
          </cell>
          <cell r="EJ1118" t="str">
            <v>MT</v>
          </cell>
          <cell r="ES1118">
            <v>1612.692</v>
          </cell>
          <cell r="ET1118" t="str">
            <v>OR</v>
          </cell>
          <cell r="EZ1118" t="str">
            <v>WA</v>
          </cell>
          <cell r="FA1118" t="str">
            <v>Garage</v>
          </cell>
          <cell r="FB1118">
            <v>424787.79199999996</v>
          </cell>
          <cell r="FC1118">
            <v>803490.11599999992</v>
          </cell>
          <cell r="FI1118" t="str">
            <v>WA</v>
          </cell>
          <cell r="FJ1118" t="str">
            <v>Bedrooms</v>
          </cell>
          <cell r="FK1118" t="str">
            <v>EISAq</v>
          </cell>
          <cell r="FL1118">
            <v>116215.52799999999</v>
          </cell>
          <cell r="FS1118" t="str">
            <v>OR</v>
          </cell>
          <cell r="FT1118" t="str">
            <v>EISAq</v>
          </cell>
          <cell r="FV1118">
            <v>5227284.4520000005</v>
          </cell>
          <cell r="GD1118" t="str">
            <v>ID</v>
          </cell>
          <cell r="GE1118">
            <v>5085863.2249999996</v>
          </cell>
          <cell r="GF1118">
            <v>5205109.7249999996</v>
          </cell>
          <cell r="GI1118">
            <v>2</v>
          </cell>
          <cell r="GJ1118">
            <v>2</v>
          </cell>
          <cell r="GK1118" t="str">
            <v>ID</v>
          </cell>
          <cell r="GL1118">
            <v>1192.4649999999999</v>
          </cell>
          <cell r="GM1118" t="str">
            <v>1980-1992</v>
          </cell>
          <cell r="GN1118">
            <v>-1</v>
          </cell>
          <cell r="GQ1118">
            <v>7856829.919449999</v>
          </cell>
          <cell r="GR1118">
            <v>1103754.5474874999</v>
          </cell>
          <cell r="GU1118" t="str">
            <v>Natural Gas FAF</v>
          </cell>
          <cell r="GX1118" t="str">
            <v>None</v>
          </cell>
          <cell r="GY1118" t="str">
            <v>WA</v>
          </cell>
          <cell r="GZ1118">
            <v>1904.28771972656</v>
          </cell>
        </row>
        <row r="1119">
          <cell r="AD1119" t="str">
            <v>WA</v>
          </cell>
          <cell r="AH1119" t="str">
            <v>WA</v>
          </cell>
          <cell r="AI1119" t="str">
            <v>Pre 1980</v>
          </cell>
          <cell r="AJ1119">
            <v>12271.31</v>
          </cell>
          <cell r="AK1119" t="b">
            <v>1</v>
          </cell>
          <cell r="AN1119" t="str">
            <v>OR</v>
          </cell>
          <cell r="AO1119" t="str">
            <v>Heat Pump (Central System)</v>
          </cell>
          <cell r="AP1119" t="str">
            <v>Pre 1980</v>
          </cell>
          <cell r="AQ1119" t="str">
            <v>Crawlspace</v>
          </cell>
          <cell r="AR1119">
            <v>6932.73828125</v>
          </cell>
          <cell r="AU1119" t="str">
            <v>No</v>
          </cell>
          <cell r="AV1119" t="b">
            <v>1</v>
          </cell>
          <cell r="AX1119">
            <v>8236093.078125</v>
          </cell>
          <cell r="AY1119" t="b">
            <v>0</v>
          </cell>
          <cell r="AZ1119">
            <v>3544567.6553421877</v>
          </cell>
          <cell r="BA1119">
            <v>1</v>
          </cell>
          <cell r="BB1119">
            <v>6932.73828125</v>
          </cell>
          <cell r="BC1119">
            <v>1.0000000405683873</v>
          </cell>
          <cell r="BU1119" t="str">
            <v>MT</v>
          </cell>
          <cell r="BV1119" t="str">
            <v>1980-1992</v>
          </cell>
          <cell r="BW1119" t="str">
            <v>Electric Storage - Inside Conditioned Space</v>
          </cell>
          <cell r="BY1119">
            <v>1144.6790000000001</v>
          </cell>
          <cell r="BZ1119" t="str">
            <v>le55</v>
          </cell>
          <cell r="CF1119" t="str">
            <v>Conditioned</v>
          </cell>
          <cell r="CG1119">
            <v>1925.059</v>
          </cell>
          <cell r="CH1119" t="str">
            <v>OR</v>
          </cell>
          <cell r="CI1119" t="str">
            <v>Top-Freezer w/o TTD Ice</v>
          </cell>
          <cell r="CJ1119">
            <v>34651.061999999998</v>
          </cell>
          <cell r="CK1119" t="b">
            <v>0</v>
          </cell>
          <cell r="CZ1119">
            <v>8264.9449999999997</v>
          </cell>
          <cell r="DA1119" t="str">
            <v>OR</v>
          </cell>
          <cell r="DC1119" t="str">
            <v>Vertical Axis</v>
          </cell>
          <cell r="DG1119" t="str">
            <v>Electric</v>
          </cell>
          <cell r="DH1119">
            <v>2079.9929999999999</v>
          </cell>
          <cell r="DI1119" t="str">
            <v>WA</v>
          </cell>
          <cell r="DL1119" t="str">
            <v>Electric</v>
          </cell>
          <cell r="DM1119" t="str">
            <v>Electric</v>
          </cell>
          <cell r="DN1119">
            <v>1192.4649999999999</v>
          </cell>
          <cell r="DO1119" t="str">
            <v>ID</v>
          </cell>
          <cell r="DS1119">
            <v>2003.7159999999999</v>
          </cell>
          <cell r="DT1119" t="str">
            <v>WA</v>
          </cell>
          <cell r="DU1119" t="str">
            <v>lt32</v>
          </cell>
          <cell r="DX1119" t="b">
            <v>0</v>
          </cell>
          <cell r="DY1119">
            <v>1612.692</v>
          </cell>
          <cell r="DZ1119" t="str">
            <v>OR</v>
          </cell>
          <cell r="EC1119" t="str">
            <v>Laptop</v>
          </cell>
          <cell r="ED1119">
            <v>1612.692</v>
          </cell>
          <cell r="EE1119" t="str">
            <v>OR</v>
          </cell>
          <cell r="EH1119" t="str">
            <v>le20</v>
          </cell>
          <cell r="EI1119">
            <v>2079.9929999999999</v>
          </cell>
          <cell r="EJ1119" t="str">
            <v>WA</v>
          </cell>
          <cell r="ES1119">
            <v>2079.9929999999999</v>
          </cell>
          <cell r="ET1119" t="str">
            <v>WA</v>
          </cell>
          <cell r="EZ1119" t="str">
            <v>WA</v>
          </cell>
          <cell r="FA1119" t="str">
            <v>Kitchen</v>
          </cell>
          <cell r="FB1119">
            <v>1011876.58</v>
          </cell>
          <cell r="FC1119">
            <v>725345.19199999992</v>
          </cell>
          <cell r="FI1119" t="str">
            <v>WA</v>
          </cell>
          <cell r="FJ1119" t="str">
            <v>Bedrooms</v>
          </cell>
          <cell r="FK1119" t="str">
            <v>EISAx</v>
          </cell>
          <cell r="FL1119">
            <v>520966.16</v>
          </cell>
          <cell r="FS1119" t="str">
            <v>OR</v>
          </cell>
          <cell r="FT1119" t="str">
            <v>EISAx</v>
          </cell>
          <cell r="FV1119">
            <v>5026235.05</v>
          </cell>
          <cell r="GD1119" t="str">
            <v>WA</v>
          </cell>
          <cell r="GE1119">
            <v>28665780.16</v>
          </cell>
          <cell r="GF1119">
            <v>23008706.25</v>
          </cell>
          <cell r="GI1119">
            <v>1</v>
          </cell>
          <cell r="GJ1119">
            <v>3</v>
          </cell>
          <cell r="GK1119" t="str">
            <v>WA</v>
          </cell>
          <cell r="GL1119">
            <v>12271.31</v>
          </cell>
          <cell r="GM1119" t="str">
            <v>Pre 1980</v>
          </cell>
          <cell r="GN1119">
            <v>-1</v>
          </cell>
          <cell r="GQ1119">
            <v>73193701.05219999</v>
          </cell>
          <cell r="GR1119">
            <v>12521583.367449999</v>
          </cell>
          <cell r="GU1119" t="str">
            <v>Natural Gas FAF</v>
          </cell>
          <cell r="GX1119" t="str">
            <v>None</v>
          </cell>
          <cell r="GY1119" t="str">
            <v>MT</v>
          </cell>
          <cell r="GZ1119">
            <v>2130.88647460938</v>
          </cell>
        </row>
        <row r="1120">
          <cell r="AD1120" t="str">
            <v>WA</v>
          </cell>
          <cell r="AH1120" t="str">
            <v>WA</v>
          </cell>
          <cell r="AI1120" t="str">
            <v>Pre 1980</v>
          </cell>
          <cell r="AJ1120">
            <v>2079.9929999999999</v>
          </cell>
          <cell r="AK1120" t="b">
            <v>1</v>
          </cell>
          <cell r="AN1120" t="str">
            <v>WA</v>
          </cell>
          <cell r="AO1120" t="str">
            <v>Wood</v>
          </cell>
          <cell r="AP1120" t="str">
            <v>1980-1992</v>
          </cell>
          <cell r="AQ1120" t="str">
            <v>Slab on Grade</v>
          </cell>
          <cell r="AR1120">
            <v>4956.49267578125</v>
          </cell>
          <cell r="AU1120" t="str">
            <v>No</v>
          </cell>
          <cell r="AV1120" t="b">
            <v>0</v>
          </cell>
          <cell r="AX1120">
            <v>10706024.1796875</v>
          </cell>
          <cell r="AY1120" t="b">
            <v>0</v>
          </cell>
          <cell r="AZ1120">
            <v>2990400.7260791017</v>
          </cell>
          <cell r="BA1120" t="str">
            <v/>
          </cell>
          <cell r="BB1120" t="str">
            <v/>
          </cell>
          <cell r="BC1120">
            <v>0.99999993458706582</v>
          </cell>
          <cell r="BU1120" t="str">
            <v>MT</v>
          </cell>
          <cell r="BV1120" t="str">
            <v>Pre 1980</v>
          </cell>
          <cell r="BW1120" t="str">
            <v>Gas Storage Inside Conditioned Space</v>
          </cell>
          <cell r="BY1120">
            <v>2130.886</v>
          </cell>
          <cell r="BZ1120" t="str">
            <v>le55</v>
          </cell>
          <cell r="CF1120" t="str">
            <v>Conditioned</v>
          </cell>
          <cell r="CG1120">
            <v>1925.059</v>
          </cell>
          <cell r="CH1120" t="str">
            <v>OR</v>
          </cell>
          <cell r="CI1120" t="str">
            <v>Top-Freezer w/o TTD Ice</v>
          </cell>
          <cell r="CJ1120">
            <v>30800.944</v>
          </cell>
          <cell r="CK1120" t="b">
            <v>0</v>
          </cell>
          <cell r="CZ1120">
            <v>1612.692</v>
          </cell>
          <cell r="DA1120" t="str">
            <v>OR</v>
          </cell>
          <cell r="DC1120" t="str">
            <v>Horizontal Axis</v>
          </cell>
          <cell r="DG1120" t="str">
            <v>Electric</v>
          </cell>
          <cell r="DH1120">
            <v>1925.059</v>
          </cell>
          <cell r="DI1120" t="str">
            <v>OR</v>
          </cell>
          <cell r="DL1120" t="str">
            <v>Electric</v>
          </cell>
          <cell r="DM1120" t="str">
            <v>Electric</v>
          </cell>
          <cell r="DN1120">
            <v>3785.7640000000001</v>
          </cell>
          <cell r="DO1120" t="str">
            <v>ID</v>
          </cell>
          <cell r="DS1120">
            <v>2003.7159999999999</v>
          </cell>
          <cell r="DT1120" t="str">
            <v>WA</v>
          </cell>
          <cell r="DU1120" t="str">
            <v>lt32</v>
          </cell>
          <cell r="DX1120" t="b">
            <v>0</v>
          </cell>
          <cell r="DY1120">
            <v>3785.7640000000001</v>
          </cell>
          <cell r="DZ1120" t="str">
            <v>ID</v>
          </cell>
          <cell r="EC1120" t="str">
            <v>Desktop</v>
          </cell>
          <cell r="ED1120">
            <v>2079.9929999999999</v>
          </cell>
          <cell r="EE1120" t="str">
            <v>WA</v>
          </cell>
          <cell r="EH1120" t="str">
            <v>gt20</v>
          </cell>
          <cell r="EI1120">
            <v>2079.9929999999999</v>
          </cell>
          <cell r="EJ1120" t="str">
            <v>WA</v>
          </cell>
          <cell r="ES1120">
            <v>1192.4649999999999</v>
          </cell>
          <cell r="ET1120" t="str">
            <v>ID</v>
          </cell>
          <cell r="EZ1120" t="str">
            <v>WA</v>
          </cell>
          <cell r="FA1120" t="str">
            <v>Living Room/Family Room</v>
          </cell>
          <cell r="FB1120">
            <v>841560.72</v>
          </cell>
          <cell r="FC1120">
            <v>929724.22399999993</v>
          </cell>
          <cell r="FI1120" t="str">
            <v>WA</v>
          </cell>
          <cell r="FJ1120" t="str">
            <v>Exterior</v>
          </cell>
          <cell r="FK1120" t="str">
            <v>EISAq</v>
          </cell>
          <cell r="FL1120">
            <v>114211.81199999999</v>
          </cell>
          <cell r="FS1120" t="str">
            <v>WA</v>
          </cell>
          <cell r="FT1120" t="str">
            <v>EISAnqnx</v>
          </cell>
          <cell r="FV1120">
            <v>2371004.9099999997</v>
          </cell>
          <cell r="GD1120" t="str">
            <v>WA</v>
          </cell>
          <cell r="GE1120">
            <v>4388785.2299999995</v>
          </cell>
          <cell r="GF1120">
            <v>2267192.37</v>
          </cell>
          <cell r="GI1120">
            <v>1</v>
          </cell>
          <cell r="GJ1120">
            <v>1</v>
          </cell>
          <cell r="GK1120" t="str">
            <v>WA</v>
          </cell>
          <cell r="GL1120">
            <v>2079.9929999999999</v>
          </cell>
          <cell r="GM1120" t="str">
            <v>Pre 1980</v>
          </cell>
          <cell r="GN1120">
            <v>-1</v>
          </cell>
          <cell r="GQ1120">
            <v>9452053.950096</v>
          </cell>
          <cell r="GR1120">
            <v>1121542.6255650001</v>
          </cell>
          <cell r="GU1120" t="str">
            <v>Baseboard/Wall/Radiant</v>
          </cell>
          <cell r="GX1120" t="str">
            <v>None</v>
          </cell>
          <cell r="GY1120" t="str">
            <v>ID</v>
          </cell>
          <cell r="GZ1120">
            <v>1892.88220214844</v>
          </cell>
        </row>
        <row r="1121">
          <cell r="AD1121" t="str">
            <v>MT</v>
          </cell>
          <cell r="AH1121" t="str">
            <v>MT</v>
          </cell>
          <cell r="AI1121" t="str">
            <v>Pre 1980</v>
          </cell>
          <cell r="AJ1121">
            <v>2130.886</v>
          </cell>
          <cell r="AK1121" t="b">
            <v>1</v>
          </cell>
          <cell r="AN1121" t="str">
            <v>WA</v>
          </cell>
          <cell r="AO1121" t="str">
            <v>Heat Pump (Central System)</v>
          </cell>
          <cell r="AP1121" t="str">
            <v>1980-1992</v>
          </cell>
          <cell r="AQ1121" t="str">
            <v>Slab on Grade</v>
          </cell>
          <cell r="AR1121">
            <v>4956.49267578125</v>
          </cell>
          <cell r="AU1121" t="str">
            <v>No</v>
          </cell>
          <cell r="AV1121" t="b">
            <v>1</v>
          </cell>
          <cell r="AX1121">
            <v>10706024.1796875</v>
          </cell>
          <cell r="AY1121" t="b">
            <v>0</v>
          </cell>
          <cell r="AZ1121">
            <v>2990400.7260791017</v>
          </cell>
          <cell r="BA1121">
            <v>1</v>
          </cell>
          <cell r="BB1121">
            <v>4956.49267578125</v>
          </cell>
          <cell r="BC1121">
            <v>0.99999993458706582</v>
          </cell>
          <cell r="BU1121" t="str">
            <v>ID</v>
          </cell>
          <cell r="BV1121" t="str">
            <v>1993-2006</v>
          </cell>
          <cell r="BW1121" t="str">
            <v>Electric Storage - Inside Conditioned Space</v>
          </cell>
          <cell r="BY1121">
            <v>3785.7640000000001</v>
          </cell>
          <cell r="BZ1121" t="str">
            <v>le55</v>
          </cell>
          <cell r="CF1121" t="str">
            <v>Conditioned</v>
          </cell>
          <cell r="CG1121">
            <v>1612.692</v>
          </cell>
          <cell r="CH1121" t="str">
            <v>OR</v>
          </cell>
          <cell r="CI1121" t="str">
            <v>Top-Freezer w/o TTD Ice</v>
          </cell>
          <cell r="CJ1121">
            <v>35479.224000000002</v>
          </cell>
          <cell r="CK1121" t="b">
            <v>0</v>
          </cell>
          <cell r="CZ1121">
            <v>2079.9929999999999</v>
          </cell>
          <cell r="DA1121" t="str">
            <v>WA</v>
          </cell>
          <cell r="DC1121" t="str">
            <v>Horizontal Axis</v>
          </cell>
          <cell r="DG1121" t="str">
            <v>Electric</v>
          </cell>
          <cell r="DH1121">
            <v>2079.9929999999999</v>
          </cell>
          <cell r="DI1121" t="str">
            <v>WA</v>
          </cell>
          <cell r="DL1121" t="str">
            <v>Electric</v>
          </cell>
          <cell r="DM1121" t="str">
            <v>Electric</v>
          </cell>
          <cell r="DN1121">
            <v>1925.059</v>
          </cell>
          <cell r="DO1121" t="str">
            <v>OR</v>
          </cell>
          <cell r="DS1121">
            <v>2003.7159999999999</v>
          </cell>
          <cell r="DT1121" t="str">
            <v>WA</v>
          </cell>
          <cell r="DU1121" t="str">
            <v>lt32</v>
          </cell>
          <cell r="DX1121" t="b">
            <v>0</v>
          </cell>
          <cell r="DY1121">
            <v>3785.7640000000001</v>
          </cell>
          <cell r="DZ1121" t="str">
            <v>ID</v>
          </cell>
          <cell r="EC1121" t="str">
            <v>Desktop</v>
          </cell>
          <cell r="ED1121">
            <v>2079.9929999999999</v>
          </cell>
          <cell r="EE1121" t="str">
            <v>WA</v>
          </cell>
          <cell r="EH1121" t="str">
            <v>gt20</v>
          </cell>
          <cell r="EI1121">
            <v>3785.7640000000001</v>
          </cell>
          <cell r="EJ1121" t="str">
            <v>ID</v>
          </cell>
          <cell r="ES1121">
            <v>3785.7640000000001</v>
          </cell>
          <cell r="ET1121" t="str">
            <v>ID</v>
          </cell>
          <cell r="EZ1121" t="str">
            <v>WA</v>
          </cell>
          <cell r="FA1121" t="str">
            <v>Other</v>
          </cell>
          <cell r="FB1121">
            <v>2634886.54</v>
          </cell>
          <cell r="FC1121">
            <v>2438522.372</v>
          </cell>
          <cell r="FI1121" t="str">
            <v>WA</v>
          </cell>
          <cell r="FJ1121" t="str">
            <v>Exterior</v>
          </cell>
          <cell r="FK1121" t="str">
            <v>EISAx</v>
          </cell>
          <cell r="FL1121">
            <v>360668.88</v>
          </cell>
          <cell r="FS1121" t="str">
            <v>WA</v>
          </cell>
          <cell r="FT1121" t="str">
            <v>EISAq</v>
          </cell>
          <cell r="FV1121">
            <v>268358.11199999996</v>
          </cell>
          <cell r="GD1121" t="str">
            <v>MT</v>
          </cell>
          <cell r="GE1121">
            <v>5957957.2560000001</v>
          </cell>
          <cell r="GF1121">
            <v>7415483.2800000003</v>
          </cell>
          <cell r="GI1121">
            <v>3</v>
          </cell>
          <cell r="GJ1121">
            <v>1</v>
          </cell>
          <cell r="GK1121" t="str">
            <v>MT</v>
          </cell>
          <cell r="GL1121">
            <v>2130.886</v>
          </cell>
          <cell r="GM1121" t="str">
            <v>Pre 1980</v>
          </cell>
          <cell r="GN1121">
            <v>0</v>
          </cell>
          <cell r="GQ1121">
            <v>17093963.230227999</v>
          </cell>
          <cell r="GR1121">
            <v>1328692.6564399998</v>
          </cell>
          <cell r="GU1121" t="str">
            <v>Natural Gas Other</v>
          </cell>
          <cell r="GX1121" t="str">
            <v>None</v>
          </cell>
          <cell r="GY1121" t="str">
            <v>ID</v>
          </cell>
          <cell r="GZ1121">
            <v>1892.88220214844</v>
          </cell>
        </row>
        <row r="1122">
          <cell r="AD1122" t="str">
            <v>MT</v>
          </cell>
          <cell r="AH1122" t="str">
            <v>MT</v>
          </cell>
          <cell r="AI1122" t="str">
            <v>Pre 1980</v>
          </cell>
          <cell r="AJ1122">
            <v>1144.6790000000001</v>
          </cell>
          <cell r="AK1122" t="b">
            <v>1</v>
          </cell>
          <cell r="AN1122" t="str">
            <v>WA</v>
          </cell>
          <cell r="AO1122" t="str">
            <v>Natural Gas FAF</v>
          </cell>
          <cell r="AP1122" t="str">
            <v>Post 2006</v>
          </cell>
          <cell r="AQ1122" t="str">
            <v>Crawlspace</v>
          </cell>
          <cell r="AR1122">
            <v>4956.49267578125</v>
          </cell>
          <cell r="AU1122" t="str">
            <v>No</v>
          </cell>
          <cell r="AV1122" t="b">
            <v>1</v>
          </cell>
          <cell r="AX1122">
            <v>10235157.375488281</v>
          </cell>
          <cell r="AY1122" t="b">
            <v>0</v>
          </cell>
          <cell r="AZ1122">
            <v>1951640.3040073731</v>
          </cell>
          <cell r="BA1122">
            <v>1</v>
          </cell>
          <cell r="BB1122">
            <v>4956.49267578125</v>
          </cell>
          <cell r="BC1122">
            <v>0.99999993458706582</v>
          </cell>
          <cell r="BU1122" t="str">
            <v>MT</v>
          </cell>
          <cell r="BV1122" t="str">
            <v>1993-2006</v>
          </cell>
          <cell r="BW1122" t="str">
            <v>Gas Storage Inside Conditioned Space</v>
          </cell>
          <cell r="BY1122">
            <v>1144.6790000000001</v>
          </cell>
          <cell r="BZ1122" t="str">
            <v>le55</v>
          </cell>
          <cell r="CF1122" t="str">
            <v>Conditioned</v>
          </cell>
          <cell r="CG1122">
            <v>1612.692</v>
          </cell>
          <cell r="CH1122" t="str">
            <v>OR</v>
          </cell>
          <cell r="CI1122" t="str">
            <v>Side-by-Side w/o TTD Ice</v>
          </cell>
          <cell r="CJ1122">
            <v>33866.531999999999</v>
          </cell>
          <cell r="CK1122" t="b">
            <v>0</v>
          </cell>
          <cell r="CZ1122">
            <v>3785.7640000000001</v>
          </cell>
          <cell r="DA1122" t="str">
            <v>ID</v>
          </cell>
          <cell r="DC1122" t="str">
            <v>Vertical Axis</v>
          </cell>
          <cell r="DG1122" t="str">
            <v>Electric</v>
          </cell>
          <cell r="DH1122">
            <v>6932.7380000000003</v>
          </cell>
          <cell r="DI1122" t="str">
            <v>OR</v>
          </cell>
          <cell r="DL1122" t="str">
            <v>Electric</v>
          </cell>
          <cell r="DM1122" t="str">
            <v>Electric</v>
          </cell>
          <cell r="DN1122">
            <v>1904.288</v>
          </cell>
          <cell r="DO1122" t="str">
            <v>WA</v>
          </cell>
          <cell r="DS1122">
            <v>1150.8789999999999</v>
          </cell>
          <cell r="DT1122" t="str">
            <v>WA</v>
          </cell>
          <cell r="DU1122" t="str">
            <v>32to46</v>
          </cell>
          <cell r="DX1122" t="b">
            <v>0</v>
          </cell>
          <cell r="DY1122">
            <v>3785.7640000000001</v>
          </cell>
          <cell r="DZ1122" t="str">
            <v>ID</v>
          </cell>
          <cell r="EC1122" t="str">
            <v>Laptop</v>
          </cell>
          <cell r="ED1122">
            <v>1612.692</v>
          </cell>
          <cell r="EE1122" t="str">
            <v>OR</v>
          </cell>
          <cell r="EH1122" t="str">
            <v>gt20</v>
          </cell>
          <cell r="EI1122">
            <v>3785.7640000000001</v>
          </cell>
          <cell r="EJ1122" t="str">
            <v>ID</v>
          </cell>
          <cell r="ES1122">
            <v>2079.9929999999999</v>
          </cell>
          <cell r="ET1122" t="str">
            <v>WA</v>
          </cell>
          <cell r="EZ1122" t="str">
            <v>WA</v>
          </cell>
          <cell r="FA1122" t="str">
            <v>Bathroom</v>
          </cell>
          <cell r="FB1122">
            <v>3296067.8450000002</v>
          </cell>
          <cell r="FC1122">
            <v>2190769.906</v>
          </cell>
          <cell r="FI1122" t="str">
            <v>WA</v>
          </cell>
          <cell r="FJ1122" t="str">
            <v>Garage</v>
          </cell>
          <cell r="FK1122" t="str">
            <v>EISAq</v>
          </cell>
          <cell r="FL1122">
            <v>208386.46399999998</v>
          </cell>
          <cell r="FS1122" t="str">
            <v>WA</v>
          </cell>
          <cell r="FT1122" t="str">
            <v>EISAx</v>
          </cell>
          <cell r="FV1122">
            <v>2316113.4780000001</v>
          </cell>
          <cell r="GD1122" t="str">
            <v>MT</v>
          </cell>
          <cell r="GE1122">
            <v>1390784.9850000001</v>
          </cell>
          <cell r="GF1122">
            <v>1984873.3860000002</v>
          </cell>
          <cell r="GI1122">
            <v>3</v>
          </cell>
          <cell r="GJ1122">
            <v>2</v>
          </cell>
          <cell r="GK1122" t="str">
            <v>MT</v>
          </cell>
          <cell r="GL1122">
            <v>1144.6790000000001</v>
          </cell>
          <cell r="GM1122" t="str">
            <v>Pre 1980</v>
          </cell>
          <cell r="GN1122">
            <v>0</v>
          </cell>
          <cell r="GQ1122">
            <v>9416870.0613130014</v>
          </cell>
          <cell r="GR1122">
            <v>572173.52154500003</v>
          </cell>
          <cell r="GU1122" t="str">
            <v>Heat Pump (Central System)</v>
          </cell>
          <cell r="GX1122" t="str">
            <v>Natural Gas Other</v>
          </cell>
          <cell r="GY1122" t="str">
            <v>WA</v>
          </cell>
          <cell r="GZ1122">
            <v>1904.28771972656</v>
          </cell>
        </row>
        <row r="1123">
          <cell r="AD1123" t="str">
            <v>ID</v>
          </cell>
          <cell r="AH1123" t="str">
            <v>ID</v>
          </cell>
          <cell r="AI1123" t="str">
            <v>1980-1992</v>
          </cell>
          <cell r="AJ1123">
            <v>3785.7640000000001</v>
          </cell>
          <cell r="AK1123" t="b">
            <v>1</v>
          </cell>
          <cell r="AN1123" t="str">
            <v>OR</v>
          </cell>
          <cell r="AO1123" t="str">
            <v>Wood</v>
          </cell>
          <cell r="AP1123" t="str">
            <v>Pre 1980</v>
          </cell>
          <cell r="AQ1123" t="str">
            <v>Basement</v>
          </cell>
          <cell r="AR1123">
            <v>6932.73828125</v>
          </cell>
          <cell r="AU1123" t="str">
            <v>No</v>
          </cell>
          <cell r="AV1123" t="b">
            <v>0</v>
          </cell>
          <cell r="AX1123">
            <v>29949429.375</v>
          </cell>
          <cell r="AY1123" t="b">
            <v>0</v>
          </cell>
          <cell r="AZ1123">
            <v>15075031.410429686</v>
          </cell>
          <cell r="BA1123" t="str">
            <v/>
          </cell>
          <cell r="BB1123" t="str">
            <v/>
          </cell>
          <cell r="BC1123">
            <v>1.0000000405683873</v>
          </cell>
          <cell r="BU1123" t="str">
            <v>ID</v>
          </cell>
          <cell r="BV1123" t="str">
            <v>1993-2006</v>
          </cell>
          <cell r="BW1123" t="str">
            <v>Gas Storage Inside Conditioned Space</v>
          </cell>
          <cell r="BY1123">
            <v>1192.4649999999999</v>
          </cell>
          <cell r="BZ1123" t="str">
            <v>le55</v>
          </cell>
          <cell r="CF1123" t="str">
            <v>Conditioned</v>
          </cell>
          <cell r="CG1123">
            <v>1612.692</v>
          </cell>
          <cell r="CH1123" t="str">
            <v>OR</v>
          </cell>
          <cell r="CI1123" t="str">
            <v>Bottom-Freezer (Including French Door) w/ TTD Ice</v>
          </cell>
          <cell r="CJ1123">
            <v>38704.608</v>
          </cell>
          <cell r="CK1123" t="b">
            <v>0</v>
          </cell>
          <cell r="CZ1123">
            <v>1144.6790000000001</v>
          </cell>
          <cell r="DA1123" t="str">
            <v>MT</v>
          </cell>
          <cell r="DC1123" t="str">
            <v>Vertical Axis</v>
          </cell>
          <cell r="DG1123" t="str">
            <v>Electric</v>
          </cell>
          <cell r="DH1123">
            <v>8264.9449999999997</v>
          </cell>
          <cell r="DI1123" t="str">
            <v>OR</v>
          </cell>
          <cell r="DL1123" t="str">
            <v>Electric</v>
          </cell>
          <cell r="DM1123" t="str">
            <v>Electric</v>
          </cell>
          <cell r="DN1123">
            <v>2079.9929999999999</v>
          </cell>
          <cell r="DO1123" t="str">
            <v>WA</v>
          </cell>
          <cell r="DS1123">
            <v>1150.8789999999999</v>
          </cell>
          <cell r="DT1123" t="str">
            <v>WA</v>
          </cell>
          <cell r="DU1123" t="str">
            <v>lt32</v>
          </cell>
          <cell r="DX1123" t="b">
            <v>0</v>
          </cell>
          <cell r="DY1123">
            <v>2130.886</v>
          </cell>
          <cell r="DZ1123" t="str">
            <v>MT</v>
          </cell>
          <cell r="EC1123" t="str">
            <v>Desktop</v>
          </cell>
          <cell r="ED1123">
            <v>1612.692</v>
          </cell>
          <cell r="EE1123" t="str">
            <v>OR</v>
          </cell>
          <cell r="EH1123" t="str">
            <v>gt20</v>
          </cell>
          <cell r="EI1123">
            <v>3785.7640000000001</v>
          </cell>
          <cell r="EJ1123" t="str">
            <v>ID</v>
          </cell>
          <cell r="ES1123">
            <v>1144.6790000000001</v>
          </cell>
          <cell r="ET1123" t="str">
            <v>MT</v>
          </cell>
          <cell r="EZ1123" t="str">
            <v>WA</v>
          </cell>
          <cell r="FA1123" t="str">
            <v>Bedrooms</v>
          </cell>
          <cell r="FB1123">
            <v>2304769.2450000001</v>
          </cell>
          <cell r="FC1123">
            <v>1680251.1270000001</v>
          </cell>
          <cell r="FI1123" t="str">
            <v>WA</v>
          </cell>
          <cell r="FJ1123" t="str">
            <v>Kitchen</v>
          </cell>
          <cell r="FK1123" t="str">
            <v>EISAq</v>
          </cell>
          <cell r="FL1123">
            <v>130241.54</v>
          </cell>
          <cell r="FS1123" t="str">
            <v>WA</v>
          </cell>
          <cell r="FT1123" t="str">
            <v>EISAnqnx</v>
          </cell>
          <cell r="FV1123">
            <v>243961.91999999998</v>
          </cell>
          <cell r="GD1123" t="str">
            <v>ID</v>
          </cell>
          <cell r="GE1123">
            <v>5281140.78</v>
          </cell>
          <cell r="GF1123">
            <v>5224354.32</v>
          </cell>
          <cell r="GI1123">
            <v>1</v>
          </cell>
          <cell r="GJ1123">
            <v>3</v>
          </cell>
          <cell r="GK1123" t="str">
            <v>ID</v>
          </cell>
          <cell r="GL1123">
            <v>3785.7640000000001</v>
          </cell>
          <cell r="GM1123" t="str">
            <v>1980-1992</v>
          </cell>
          <cell r="GN1123">
            <v>0</v>
          </cell>
          <cell r="GQ1123">
            <v>21698113.937528003</v>
          </cell>
          <cell r="GR1123">
            <v>3948116.4891400002</v>
          </cell>
          <cell r="GU1123" t="str">
            <v>Electric FAF</v>
          </cell>
          <cell r="GX1123" t="str">
            <v>None</v>
          </cell>
          <cell r="GY1123" t="str">
            <v>WA</v>
          </cell>
          <cell r="GZ1123">
            <v>2079.99340820313</v>
          </cell>
        </row>
        <row r="1124">
          <cell r="AD1124" t="str">
            <v>OR</v>
          </cell>
          <cell r="AH1124" t="str">
            <v>OR</v>
          </cell>
          <cell r="AI1124" t="str">
            <v>Pre 1980</v>
          </cell>
          <cell r="AJ1124">
            <v>1925.059</v>
          </cell>
          <cell r="AK1124" t="b">
            <v>1</v>
          </cell>
          <cell r="AN1124" t="str">
            <v>OR</v>
          </cell>
          <cell r="AO1124" t="str">
            <v>Baseboard/Wall/Radiant</v>
          </cell>
          <cell r="AP1124" t="str">
            <v>Pre 1980</v>
          </cell>
          <cell r="AQ1124" t="str">
            <v>Basement</v>
          </cell>
          <cell r="AR1124">
            <v>6932.73828125</v>
          </cell>
          <cell r="AU1124" t="str">
            <v>No</v>
          </cell>
          <cell r="AV1124" t="b">
            <v>0</v>
          </cell>
          <cell r="AX1124">
            <v>29949429.375</v>
          </cell>
          <cell r="AY1124" t="b">
            <v>0</v>
          </cell>
          <cell r="AZ1124">
            <v>15075031.410429686</v>
          </cell>
          <cell r="BA1124" t="str">
            <v/>
          </cell>
          <cell r="BB1124" t="str">
            <v/>
          </cell>
          <cell r="BC1124">
            <v>1.0000000405683873</v>
          </cell>
          <cell r="BU1124" t="str">
            <v>ID</v>
          </cell>
          <cell r="BV1124" t="str">
            <v>Pre 1980</v>
          </cell>
          <cell r="BW1124" t="str">
            <v>Electric Storage - Inside Conditioned Space</v>
          </cell>
          <cell r="BY1124">
            <v>1192.4649999999999</v>
          </cell>
          <cell r="BZ1124" t="str">
            <v>le55</v>
          </cell>
          <cell r="CF1124" t="str">
            <v>Conditioned</v>
          </cell>
          <cell r="CG1124">
            <v>2130.886</v>
          </cell>
          <cell r="CH1124" t="str">
            <v>MT</v>
          </cell>
          <cell r="CI1124" t="str">
            <v>Side-by-Side w/o TTD Ice</v>
          </cell>
          <cell r="CJ1124">
            <v>53272.15</v>
          </cell>
          <cell r="CK1124" t="b">
            <v>0</v>
          </cell>
          <cell r="CZ1124">
            <v>12271.31</v>
          </cell>
          <cell r="DA1124" t="str">
            <v>WA</v>
          </cell>
          <cell r="DC1124" t="str">
            <v>Horizontal Axis</v>
          </cell>
          <cell r="DG1124" t="str">
            <v>Gas</v>
          </cell>
          <cell r="DH1124">
            <v>1612.692</v>
          </cell>
          <cell r="DI1124" t="str">
            <v>OR</v>
          </cell>
          <cell r="DL1124" t="str">
            <v>Electric</v>
          </cell>
          <cell r="DM1124" t="str">
            <v>Electric</v>
          </cell>
          <cell r="DN1124">
            <v>1144.6790000000001</v>
          </cell>
          <cell r="DO1124" t="str">
            <v>MT</v>
          </cell>
          <cell r="DS1124">
            <v>4956.4930000000004</v>
          </cell>
          <cell r="DT1124" t="str">
            <v>WA</v>
          </cell>
          <cell r="DU1124" t="str">
            <v>32to46</v>
          </cell>
          <cell r="DX1124" t="b">
            <v>0</v>
          </cell>
          <cell r="DY1124">
            <v>2130.886</v>
          </cell>
          <cell r="DZ1124" t="str">
            <v>MT</v>
          </cell>
          <cell r="EC1124" t="str">
            <v>Desktop</v>
          </cell>
          <cell r="ED1124">
            <v>1612.692</v>
          </cell>
          <cell r="EE1124" t="str">
            <v>OR</v>
          </cell>
          <cell r="EH1124" t="str">
            <v>gt20</v>
          </cell>
          <cell r="EI1124">
            <v>3785.7640000000001</v>
          </cell>
          <cell r="EJ1124" t="str">
            <v>ID</v>
          </cell>
          <cell r="ES1124">
            <v>3785.7640000000001</v>
          </cell>
          <cell r="ET1124" t="str">
            <v>ID</v>
          </cell>
          <cell r="EZ1124" t="str">
            <v>WA</v>
          </cell>
          <cell r="FA1124" t="str">
            <v>Exterior</v>
          </cell>
          <cell r="FB1124">
            <v>7732129.080000001</v>
          </cell>
          <cell r="FC1124">
            <v>16212688.603000002</v>
          </cell>
          <cell r="FI1124" t="str">
            <v>WA</v>
          </cell>
          <cell r="FJ1124" t="str">
            <v>Living Room/Family Room</v>
          </cell>
          <cell r="FK1124" t="str">
            <v>EISAnqnx</v>
          </cell>
          <cell r="FL1124">
            <v>160297.28</v>
          </cell>
          <cell r="FS1124" t="str">
            <v>WA</v>
          </cell>
          <cell r="FT1124" t="str">
            <v>EISAq</v>
          </cell>
          <cell r="FV1124">
            <v>466577.17199999996</v>
          </cell>
          <cell r="GD1124" t="str">
            <v>OR</v>
          </cell>
          <cell r="GE1124">
            <v>3157096.76</v>
          </cell>
          <cell r="GF1124">
            <v>2535302.7029999997</v>
          </cell>
          <cell r="GI1124">
            <v>2</v>
          </cell>
          <cell r="GJ1124">
            <v>2</v>
          </cell>
          <cell r="GK1124" t="str">
            <v>OR</v>
          </cell>
          <cell r="GL1124">
            <v>1925.059</v>
          </cell>
          <cell r="GM1124" t="str">
            <v>Pre 1980</v>
          </cell>
          <cell r="GN1124">
            <v>0</v>
          </cell>
          <cell r="GQ1124">
            <v>14558403.066924999</v>
          </cell>
          <cell r="GR1124">
            <v>1306017.7773699998</v>
          </cell>
          <cell r="GU1124" t="str">
            <v>Heat Pump (Central System)</v>
          </cell>
          <cell r="GX1124" t="str">
            <v>Other</v>
          </cell>
          <cell r="GY1124" t="str">
            <v>WA</v>
          </cell>
          <cell r="GZ1124">
            <v>1904.28771972656</v>
          </cell>
        </row>
        <row r="1125">
          <cell r="AD1125" t="str">
            <v>MT</v>
          </cell>
          <cell r="AH1125" t="str">
            <v>MT</v>
          </cell>
          <cell r="AI1125" t="str">
            <v>Pre 1980</v>
          </cell>
          <cell r="AJ1125">
            <v>2130.886</v>
          </cell>
          <cell r="AK1125" t="b">
            <v>1</v>
          </cell>
          <cell r="AN1125" t="str">
            <v>OR</v>
          </cell>
          <cell r="AO1125" t="str">
            <v>Baseboard/Wall/Radiant</v>
          </cell>
          <cell r="AP1125" t="str">
            <v>Pre 1980</v>
          </cell>
          <cell r="AQ1125" t="str">
            <v>Basement</v>
          </cell>
          <cell r="AR1125">
            <v>6932.73828125</v>
          </cell>
          <cell r="AU1125" t="str">
            <v>No</v>
          </cell>
          <cell r="AV1125" t="b">
            <v>0</v>
          </cell>
          <cell r="AX1125">
            <v>29949429.375</v>
          </cell>
          <cell r="AY1125" t="b">
            <v>0</v>
          </cell>
          <cell r="AZ1125">
            <v>15075031.410429686</v>
          </cell>
          <cell r="BA1125" t="str">
            <v/>
          </cell>
          <cell r="BB1125" t="str">
            <v/>
          </cell>
          <cell r="BC1125">
            <v>1.0000000405683873</v>
          </cell>
          <cell r="BU1125" t="str">
            <v>ID</v>
          </cell>
          <cell r="BV1125" t="str">
            <v>Pre 1980</v>
          </cell>
          <cell r="BW1125" t="str">
            <v>Electric Storage - Inside Conditioned Space</v>
          </cell>
          <cell r="BY1125">
            <v>3785.7640000000001</v>
          </cell>
          <cell r="BZ1125" t="str">
            <v>le55</v>
          </cell>
          <cell r="CF1125" t="str">
            <v>Conditioned</v>
          </cell>
          <cell r="CG1125">
            <v>2079.9929999999999</v>
          </cell>
          <cell r="CH1125" t="str">
            <v>WA</v>
          </cell>
          <cell r="CI1125" t="str">
            <v>Side-by-Side w/ TTD Ice</v>
          </cell>
          <cell r="CJ1125">
            <v>43679.852999999996</v>
          </cell>
          <cell r="CK1125" t="b">
            <v>0</v>
          </cell>
          <cell r="CZ1125">
            <v>1612.692</v>
          </cell>
          <cell r="DA1125" t="str">
            <v>OR</v>
          </cell>
          <cell r="DC1125" t="str">
            <v>Horizontal Axis</v>
          </cell>
          <cell r="DG1125" t="str">
            <v>Electric</v>
          </cell>
          <cell r="DH1125">
            <v>2079.9929999999999</v>
          </cell>
          <cell r="DI1125" t="str">
            <v>WA</v>
          </cell>
          <cell r="DL1125" t="str">
            <v>Electric</v>
          </cell>
          <cell r="DM1125" t="str">
            <v>Electric</v>
          </cell>
          <cell r="DN1125">
            <v>2079.9929999999999</v>
          </cell>
          <cell r="DO1125" t="str">
            <v>WA</v>
          </cell>
          <cell r="DS1125">
            <v>6932.7380000000003</v>
          </cell>
          <cell r="DT1125" t="str">
            <v>OR</v>
          </cell>
          <cell r="DU1125" t="str">
            <v>lt32</v>
          </cell>
          <cell r="DX1125" t="b">
            <v>0</v>
          </cell>
          <cell r="DY1125">
            <v>2130.886</v>
          </cell>
          <cell r="DZ1125" t="str">
            <v>MT</v>
          </cell>
          <cell r="EC1125" t="str">
            <v>Laptop</v>
          </cell>
          <cell r="ED1125">
            <v>8559.1039999999994</v>
          </cell>
          <cell r="EE1125" t="str">
            <v>OR</v>
          </cell>
          <cell r="EH1125" t="str">
            <v>le20</v>
          </cell>
          <cell r="EI1125">
            <v>1612.692</v>
          </cell>
          <cell r="EJ1125" t="str">
            <v>OR</v>
          </cell>
          <cell r="ES1125">
            <v>1144.6790000000001</v>
          </cell>
          <cell r="ET1125" t="str">
            <v>MT</v>
          </cell>
          <cell r="EZ1125" t="str">
            <v>WA</v>
          </cell>
          <cell r="FA1125" t="str">
            <v>Garage</v>
          </cell>
          <cell r="FB1125">
            <v>8029518.6600000011</v>
          </cell>
          <cell r="FC1125">
            <v>4460843.7</v>
          </cell>
          <cell r="FI1125" t="str">
            <v>WA</v>
          </cell>
          <cell r="FJ1125" t="str">
            <v>Living Room/Family Room</v>
          </cell>
          <cell r="FK1125" t="str">
            <v>EISAq</v>
          </cell>
          <cell r="FL1125">
            <v>202375.31599999999</v>
          </cell>
          <cell r="FS1125" t="str">
            <v>WA</v>
          </cell>
          <cell r="FT1125" t="str">
            <v>EISAx</v>
          </cell>
          <cell r="FV1125">
            <v>945352.44</v>
          </cell>
          <cell r="GD1125" t="str">
            <v>MT</v>
          </cell>
          <cell r="GE1125">
            <v>5227063.358</v>
          </cell>
          <cell r="GF1125">
            <v>6818835.2000000002</v>
          </cell>
          <cell r="GI1125">
            <v>3</v>
          </cell>
          <cell r="GJ1125">
            <v>2</v>
          </cell>
          <cell r="GK1125" t="str">
            <v>MT</v>
          </cell>
          <cell r="GL1125">
            <v>2130.886</v>
          </cell>
          <cell r="GM1125" t="str">
            <v>Pre 1980</v>
          </cell>
          <cell r="GN1125">
            <v>0</v>
          </cell>
          <cell r="GQ1125">
            <v>16829716.319139998</v>
          </cell>
          <cell r="GR1125">
            <v>1190557.9714900001</v>
          </cell>
          <cell r="GU1125" t="str">
            <v>Heat Pump (Central System)</v>
          </cell>
          <cell r="GX1125" t="str">
            <v>None</v>
          </cell>
          <cell r="GY1125" t="str">
            <v>WA</v>
          </cell>
          <cell r="GZ1125">
            <v>952.14385986328102</v>
          </cell>
        </row>
        <row r="1126">
          <cell r="AD1126" t="str">
            <v>OR</v>
          </cell>
          <cell r="AH1126" t="str">
            <v>OR</v>
          </cell>
          <cell r="AI1126" t="str">
            <v>1993-2006</v>
          </cell>
          <cell r="AJ1126">
            <v>1612.692</v>
          </cell>
          <cell r="AK1126" t="b">
            <v>1</v>
          </cell>
          <cell r="AN1126" t="str">
            <v>OR</v>
          </cell>
          <cell r="AO1126" t="str">
            <v>Natural Gas FAF</v>
          </cell>
          <cell r="AP1126" t="str">
            <v>Pre 1980</v>
          </cell>
          <cell r="AQ1126" t="str">
            <v>Basement</v>
          </cell>
          <cell r="AR1126">
            <v>6932.73828125</v>
          </cell>
          <cell r="AU1126" t="str">
            <v>No</v>
          </cell>
          <cell r="AV1126" t="b">
            <v>1</v>
          </cell>
          <cell r="AX1126">
            <v>29949429.375</v>
          </cell>
          <cell r="AY1126" t="b">
            <v>0</v>
          </cell>
          <cell r="AZ1126">
            <v>15075031.410429686</v>
          </cell>
          <cell r="BA1126">
            <v>1</v>
          </cell>
          <cell r="BB1126">
            <v>6932.73828125</v>
          </cell>
          <cell r="BC1126">
            <v>1.0000000405683873</v>
          </cell>
          <cell r="BU1126" t="str">
            <v>ID</v>
          </cell>
          <cell r="BV1126" t="str">
            <v>Pre 1980</v>
          </cell>
          <cell r="BW1126" t="str">
            <v>Electric Storage - Inside Conditioned Space</v>
          </cell>
          <cell r="BY1126">
            <v>3785.7640000000001</v>
          </cell>
          <cell r="BZ1126" t="str">
            <v>le55</v>
          </cell>
          <cell r="CF1126" t="str">
            <v>Unconditioned</v>
          </cell>
          <cell r="CG1126">
            <v>2079.9929999999999</v>
          </cell>
          <cell r="CH1126" t="str">
            <v>WA</v>
          </cell>
          <cell r="CI1126" t="str">
            <v>Top-Freezer w/o TTD Ice</v>
          </cell>
          <cell r="CJ1126">
            <v>41599.86</v>
          </cell>
          <cell r="CK1126" t="b">
            <v>0</v>
          </cell>
          <cell r="CZ1126">
            <v>1192.4649999999999</v>
          </cell>
          <cell r="DA1126" t="str">
            <v>ID</v>
          </cell>
          <cell r="DC1126" t="str">
            <v>Vertical Axis</v>
          </cell>
          <cell r="DG1126" t="str">
            <v>Electric</v>
          </cell>
          <cell r="DH1126">
            <v>3785.7640000000001</v>
          </cell>
          <cell r="DI1126" t="str">
            <v>ID</v>
          </cell>
          <cell r="DL1126" t="str">
            <v>Gas</v>
          </cell>
          <cell r="DM1126" t="str">
            <v>Electric</v>
          </cell>
          <cell r="DN1126">
            <v>3785.7640000000001</v>
          </cell>
          <cell r="DO1126" t="str">
            <v>ID</v>
          </cell>
          <cell r="DS1126">
            <v>6932.7380000000003</v>
          </cell>
          <cell r="DT1126" t="str">
            <v>OR</v>
          </cell>
          <cell r="DU1126" t="str">
            <v>lt32</v>
          </cell>
          <cell r="DX1126" t="b">
            <v>0</v>
          </cell>
          <cell r="DY1126">
            <v>1612.692</v>
          </cell>
          <cell r="DZ1126" t="str">
            <v>OR</v>
          </cell>
          <cell r="EC1126" t="str">
            <v>Laptop</v>
          </cell>
          <cell r="ED1126">
            <v>1904.288</v>
          </cell>
          <cell r="EE1126" t="str">
            <v>WA</v>
          </cell>
          <cell r="EH1126" t="str">
            <v>le20</v>
          </cell>
          <cell r="EI1126">
            <v>2079.9929999999999</v>
          </cell>
          <cell r="EJ1126" t="str">
            <v>WA</v>
          </cell>
          <cell r="ES1126">
            <v>3785.7640000000001</v>
          </cell>
          <cell r="ET1126" t="str">
            <v>ID</v>
          </cell>
          <cell r="EZ1126" t="str">
            <v>WA</v>
          </cell>
          <cell r="FA1126" t="str">
            <v>Kitchen</v>
          </cell>
          <cell r="FB1126">
            <v>1933032.2700000003</v>
          </cell>
          <cell r="FC1126">
            <v>1144949.8830000001</v>
          </cell>
          <cell r="FI1126" t="str">
            <v>WA</v>
          </cell>
          <cell r="FJ1126" t="str">
            <v>Living Room/Family Room</v>
          </cell>
          <cell r="FK1126" t="str">
            <v>EISAx</v>
          </cell>
          <cell r="FL1126">
            <v>300557.39999999997</v>
          </cell>
          <cell r="FS1126" t="str">
            <v>WA</v>
          </cell>
          <cell r="FT1126" t="str">
            <v>EISAnqnx</v>
          </cell>
          <cell r="FV1126">
            <v>4658639.7</v>
          </cell>
          <cell r="GD1126" t="str">
            <v>OR</v>
          </cell>
          <cell r="GE1126">
            <v>1759446.9720000001</v>
          </cell>
          <cell r="GF1126">
            <v>4289760.72</v>
          </cell>
          <cell r="GI1126">
            <v>1</v>
          </cell>
          <cell r="GJ1126">
            <v>1</v>
          </cell>
          <cell r="GK1126" t="str">
            <v>OR</v>
          </cell>
          <cell r="GL1126">
            <v>1612.692</v>
          </cell>
          <cell r="GM1126" t="str">
            <v>1993-2006</v>
          </cell>
          <cell r="GN1126">
            <v>0</v>
          </cell>
          <cell r="GQ1126">
            <v>7983844.6213439992</v>
          </cell>
          <cell r="GR1126">
            <v>983379.26429999992</v>
          </cell>
          <cell r="GU1126" t="str">
            <v>Heat Pump (Ductless System)</v>
          </cell>
          <cell r="GX1126" t="str">
            <v>None</v>
          </cell>
          <cell r="GY1126" t="str">
            <v>WA</v>
          </cell>
          <cell r="GZ1126">
            <v>952.14385986328102</v>
          </cell>
        </row>
        <row r="1127">
          <cell r="AD1127" t="str">
            <v>MT</v>
          </cell>
          <cell r="AH1127" t="str">
            <v>MT</v>
          </cell>
          <cell r="AI1127" t="str">
            <v>Pre 1980</v>
          </cell>
          <cell r="AJ1127">
            <v>2130.886</v>
          </cell>
          <cell r="AK1127" t="b">
            <v>1</v>
          </cell>
          <cell r="AN1127" t="str">
            <v>WA</v>
          </cell>
          <cell r="AO1127" t="str">
            <v>Natural Gas FAF</v>
          </cell>
          <cell r="AP1127" t="str">
            <v>Pre 1980</v>
          </cell>
          <cell r="AQ1127" t="str">
            <v>Basement</v>
          </cell>
          <cell r="AR1127">
            <v>1464.69372558594</v>
          </cell>
          <cell r="AU1127" t="str">
            <v>No</v>
          </cell>
          <cell r="AV1127" t="b">
            <v>1</v>
          </cell>
          <cell r="AX1127">
            <v>2658419.1119384812</v>
          </cell>
          <cell r="AY1127" t="b">
            <v>0</v>
          </cell>
          <cell r="AZ1127">
            <v>1742575.4192041047</v>
          </cell>
          <cell r="BA1127">
            <v>1</v>
          </cell>
          <cell r="BB1127">
            <v>1464.69372558594</v>
          </cell>
          <cell r="BC1127">
            <v>0.99999981264751547</v>
          </cell>
          <cell r="BU1127" t="str">
            <v>OR</v>
          </cell>
          <cell r="BV1127" t="str">
            <v>Pre 1980</v>
          </cell>
          <cell r="BW1127" t="str">
            <v>Electric Storage - Inside Conditioned Space</v>
          </cell>
          <cell r="BY1127">
            <v>1925.059</v>
          </cell>
          <cell r="BZ1127" t="str">
            <v>le55</v>
          </cell>
          <cell r="CF1127" t="str">
            <v>Conditioned</v>
          </cell>
          <cell r="CG1127">
            <v>3785.7640000000001</v>
          </cell>
          <cell r="CH1127" t="str">
            <v>ID</v>
          </cell>
          <cell r="CI1127" t="str">
            <v>Top-Freezer w/o TTD Ice</v>
          </cell>
          <cell r="CJ1127">
            <v>71929.516000000003</v>
          </cell>
          <cell r="CK1127" t="b">
            <v>0</v>
          </cell>
          <cell r="CZ1127">
            <v>3785.7640000000001</v>
          </cell>
          <cell r="DA1127" t="str">
            <v>ID</v>
          </cell>
          <cell r="DC1127" t="str">
            <v>Horizontal Axis</v>
          </cell>
          <cell r="DG1127" t="str">
            <v>Electric</v>
          </cell>
          <cell r="DH1127">
            <v>1144.6790000000001</v>
          </cell>
          <cell r="DI1127" t="str">
            <v>MT</v>
          </cell>
          <cell r="DL1127" t="str">
            <v>Electric</v>
          </cell>
          <cell r="DM1127" t="str">
            <v>Electric</v>
          </cell>
          <cell r="DN1127">
            <v>1904.288</v>
          </cell>
          <cell r="DO1127" t="str">
            <v>WA</v>
          </cell>
          <cell r="DS1127">
            <v>6932.7380000000003</v>
          </cell>
          <cell r="DT1127" t="str">
            <v>OR</v>
          </cell>
          <cell r="DU1127" t="str">
            <v>32to46</v>
          </cell>
          <cell r="DX1127" t="b">
            <v>1</v>
          </cell>
          <cell r="DY1127">
            <v>3785.7640000000001</v>
          </cell>
          <cell r="DZ1127" t="str">
            <v>ID</v>
          </cell>
          <cell r="EC1127" t="str">
            <v>Desktop</v>
          </cell>
          <cell r="ED1127">
            <v>1904.288</v>
          </cell>
          <cell r="EE1127" t="str">
            <v>WA</v>
          </cell>
          <cell r="EH1127" t="str">
            <v>le20</v>
          </cell>
          <cell r="EI1127">
            <v>2130.886</v>
          </cell>
          <cell r="EJ1127" t="str">
            <v>MT</v>
          </cell>
          <cell r="ES1127">
            <v>2130.886</v>
          </cell>
          <cell r="ET1127" t="str">
            <v>MT</v>
          </cell>
          <cell r="EZ1127" t="str">
            <v>WA</v>
          </cell>
          <cell r="FA1127" t="str">
            <v>Living Room/Family Room</v>
          </cell>
          <cell r="FB1127">
            <v>4733450.8150000004</v>
          </cell>
          <cell r="FC1127">
            <v>3682674.2990000001</v>
          </cell>
          <cell r="FI1127" t="str">
            <v>WA</v>
          </cell>
          <cell r="FJ1127" t="str">
            <v>Other</v>
          </cell>
          <cell r="FK1127" t="str">
            <v>EISAnqnx</v>
          </cell>
          <cell r="FL1127">
            <v>601114.79999999993</v>
          </cell>
          <cell r="FS1127" t="str">
            <v>WA</v>
          </cell>
          <cell r="FT1127" t="str">
            <v>EISAq</v>
          </cell>
          <cell r="FV1127">
            <v>599111.08399999992</v>
          </cell>
          <cell r="GD1127" t="str">
            <v>MT</v>
          </cell>
          <cell r="GE1127">
            <v>3025858.12</v>
          </cell>
          <cell r="GF1127">
            <v>4662378.568</v>
          </cell>
          <cell r="GI1127">
            <v>3</v>
          </cell>
          <cell r="GJ1127">
            <v>1</v>
          </cell>
          <cell r="GK1127" t="str">
            <v>MT</v>
          </cell>
          <cell r="GL1127">
            <v>2130.886</v>
          </cell>
          <cell r="GM1127" t="str">
            <v>Pre 1980</v>
          </cell>
          <cell r="GN1127">
            <v>0</v>
          </cell>
          <cell r="GQ1127">
            <v>19927353.33405</v>
          </cell>
          <cell r="GR1127">
            <v>980186.25113999995</v>
          </cell>
          <cell r="GU1127" t="str">
            <v>Baseboard/Wall/Radiant</v>
          </cell>
          <cell r="GX1127" t="str">
            <v>None</v>
          </cell>
          <cell r="GY1127" t="str">
            <v>ID</v>
          </cell>
          <cell r="GZ1127">
            <v>3785.76440429688</v>
          </cell>
        </row>
        <row r="1128">
          <cell r="AD1128" t="str">
            <v>WA</v>
          </cell>
          <cell r="AH1128" t="str">
            <v>WA</v>
          </cell>
          <cell r="AI1128" t="str">
            <v>1993-2006</v>
          </cell>
          <cell r="AJ1128">
            <v>2079.9929999999999</v>
          </cell>
          <cell r="AK1128" t="b">
            <v>1</v>
          </cell>
          <cell r="AN1128" t="str">
            <v>OR</v>
          </cell>
          <cell r="AO1128" t="str">
            <v>Baseboard/Wall/Radiant</v>
          </cell>
          <cell r="AP1128" t="str">
            <v>Pre 1980</v>
          </cell>
          <cell r="AQ1128" t="str">
            <v>Crawlspace</v>
          </cell>
          <cell r="AR1128">
            <v>1188.02661132813</v>
          </cell>
          <cell r="AU1128" t="str">
            <v>No</v>
          </cell>
          <cell r="AV1128" t="b">
            <v>1</v>
          </cell>
          <cell r="AX1128">
            <v>1824808.8750000077</v>
          </cell>
          <cell r="AY1128" t="b">
            <v>0</v>
          </cell>
          <cell r="AZ1128">
            <v>401432.05351987469</v>
          </cell>
          <cell r="BA1128">
            <v>1</v>
          </cell>
          <cell r="BB1128">
            <v>1188.02661132813</v>
          </cell>
          <cell r="BC1128">
            <v>0.99999967284256164</v>
          </cell>
          <cell r="BU1128" t="str">
            <v>WA</v>
          </cell>
          <cell r="BV1128" t="str">
            <v>1993-2006</v>
          </cell>
          <cell r="BW1128" t="str">
            <v>Solar/Other</v>
          </cell>
          <cell r="BY1128">
            <v>1904.288</v>
          </cell>
          <cell r="BZ1128" t="str">
            <v>le55</v>
          </cell>
          <cell r="CF1128" t="str">
            <v>Conditioned</v>
          </cell>
          <cell r="CG1128">
            <v>8559.1039999999994</v>
          </cell>
          <cell r="CH1128" t="str">
            <v>OR</v>
          </cell>
          <cell r="CI1128" t="str">
            <v>Top-Freezer w/o TTD Ice</v>
          </cell>
          <cell r="CJ1128">
            <v>171182.07999999999</v>
          </cell>
          <cell r="CK1128" t="b">
            <v>0</v>
          </cell>
          <cell r="CZ1128">
            <v>2079.9929999999999</v>
          </cell>
          <cell r="DA1128" t="str">
            <v>WA</v>
          </cell>
          <cell r="DC1128" t="str">
            <v>Horizontal Axis</v>
          </cell>
          <cell r="DG1128" t="str">
            <v>Electric</v>
          </cell>
          <cell r="DH1128">
            <v>12271.31</v>
          </cell>
          <cell r="DI1128" t="str">
            <v>WA</v>
          </cell>
          <cell r="DL1128" t="str">
            <v>Electric</v>
          </cell>
          <cell r="DM1128" t="str">
            <v>Electric</v>
          </cell>
          <cell r="DN1128">
            <v>1612.692</v>
          </cell>
          <cell r="DO1128" t="str">
            <v>OR</v>
          </cell>
          <cell r="DS1128">
            <v>6932.7380000000003</v>
          </cell>
          <cell r="DT1128" t="str">
            <v>OR</v>
          </cell>
          <cell r="DU1128" t="str">
            <v>32to46</v>
          </cell>
          <cell r="DX1128" t="b">
            <v>1</v>
          </cell>
          <cell r="DY1128">
            <v>3785.7640000000001</v>
          </cell>
          <cell r="DZ1128" t="str">
            <v>ID</v>
          </cell>
          <cell r="EC1128" t="str">
            <v>Desktop</v>
          </cell>
          <cell r="ED1128">
            <v>1925.059</v>
          </cell>
          <cell r="EE1128" t="str">
            <v>OR</v>
          </cell>
          <cell r="EH1128" t="str">
            <v>gt20</v>
          </cell>
          <cell r="EI1128">
            <v>1904.288</v>
          </cell>
          <cell r="EJ1128" t="str">
            <v>WA</v>
          </cell>
          <cell r="ES1128">
            <v>2079.9929999999999</v>
          </cell>
          <cell r="ET1128" t="str">
            <v>WA</v>
          </cell>
          <cell r="EZ1128" t="str">
            <v>WA</v>
          </cell>
          <cell r="FA1128" t="str">
            <v>Other</v>
          </cell>
          <cell r="FB1128">
            <v>8996034.7949999999</v>
          </cell>
          <cell r="FC1128">
            <v>7514043.3880000003</v>
          </cell>
          <cell r="FI1128" t="str">
            <v>WA</v>
          </cell>
          <cell r="FJ1128" t="str">
            <v>Other</v>
          </cell>
          <cell r="FK1128" t="str">
            <v>EISAq</v>
          </cell>
          <cell r="FL1128">
            <v>124230.39199999999</v>
          </cell>
          <cell r="FS1128" t="str">
            <v>WA</v>
          </cell>
          <cell r="FT1128" t="str">
            <v>EISAx</v>
          </cell>
          <cell r="FV1128">
            <v>701300.6</v>
          </cell>
          <cell r="GD1128" t="str">
            <v>WA</v>
          </cell>
          <cell r="GE1128">
            <v>6404298.4469999997</v>
          </cell>
          <cell r="GF1128">
            <v>5923820.0640000002</v>
          </cell>
          <cell r="GI1128">
            <v>1</v>
          </cell>
          <cell r="GJ1128">
            <v>1</v>
          </cell>
          <cell r="GK1128" t="str">
            <v>WA</v>
          </cell>
          <cell r="GL1128">
            <v>2079.9929999999999</v>
          </cell>
          <cell r="GM1128" t="str">
            <v>1993-2006</v>
          </cell>
          <cell r="GN1128">
            <v>0</v>
          </cell>
          <cell r="GQ1128">
            <v>9703547.9837190006</v>
          </cell>
          <cell r="GR1128">
            <v>1246035.4065975</v>
          </cell>
          <cell r="GU1128" t="str">
            <v>Natural Gas Other</v>
          </cell>
          <cell r="GX1128" t="str">
            <v>None</v>
          </cell>
          <cell r="GY1128" t="str">
            <v>MT</v>
          </cell>
          <cell r="GZ1128">
            <v>2130.88647460938</v>
          </cell>
        </row>
        <row r="1129">
          <cell r="AD1129" t="str">
            <v>OR</v>
          </cell>
          <cell r="AH1129" t="str">
            <v>OR</v>
          </cell>
          <cell r="AI1129" t="str">
            <v>1993-2006</v>
          </cell>
          <cell r="AJ1129">
            <v>1925.059</v>
          </cell>
          <cell r="AK1129" t="b">
            <v>1</v>
          </cell>
          <cell r="AN1129" t="str">
            <v>WA</v>
          </cell>
          <cell r="AO1129" t="str">
            <v>Natural Gas Other</v>
          </cell>
          <cell r="AP1129" t="str">
            <v>Pre 1980</v>
          </cell>
          <cell r="AQ1129" t="str">
            <v>Basement</v>
          </cell>
          <cell r="AR1129">
            <v>954.15027436755997</v>
          </cell>
          <cell r="AU1129" t="str">
            <v>No</v>
          </cell>
          <cell r="AV1129" t="b">
            <v>1</v>
          </cell>
          <cell r="AX1129">
            <v>2679253.9704241082</v>
          </cell>
          <cell r="AY1129" t="b">
            <v>0</v>
          </cell>
          <cell r="AZ1129">
            <v>699193.30619424325</v>
          </cell>
          <cell r="BA1129">
            <v>0.47619047619047522</v>
          </cell>
          <cell r="BB1129">
            <v>954.15027436755997</v>
          </cell>
          <cell r="BC1129">
            <v>0.47619037546616388</v>
          </cell>
          <cell r="BU1129" t="str">
            <v>WA</v>
          </cell>
          <cell r="BV1129" t="str">
            <v>Pre 1980</v>
          </cell>
          <cell r="BW1129" t="str">
            <v>Electric Storage - Outside Conditioned Space - Buffered</v>
          </cell>
          <cell r="BY1129">
            <v>2079.9929999999999</v>
          </cell>
          <cell r="BZ1129" t="str">
            <v>le55</v>
          </cell>
          <cell r="CF1129" t="str">
            <v>Unconditioned</v>
          </cell>
          <cell r="CG1129">
            <v>8559.1039999999994</v>
          </cell>
          <cell r="CH1129" t="str">
            <v>OR</v>
          </cell>
          <cell r="CI1129" t="str">
            <v>Top-Freezer w/o TTD Ice</v>
          </cell>
          <cell r="CJ1129">
            <v>171182.07999999999</v>
          </cell>
          <cell r="CK1129" t="b">
            <v>0</v>
          </cell>
          <cell r="CZ1129">
            <v>3785.7640000000001</v>
          </cell>
          <cell r="DA1129" t="str">
            <v>ID</v>
          </cell>
          <cell r="DC1129" t="str">
            <v>Vertical Axis</v>
          </cell>
          <cell r="DG1129" t="str">
            <v>Electric</v>
          </cell>
          <cell r="DH1129">
            <v>1612.692</v>
          </cell>
          <cell r="DI1129" t="str">
            <v>OR</v>
          </cell>
          <cell r="DL1129" t="str">
            <v>Propane</v>
          </cell>
          <cell r="DM1129" t="str">
            <v>Gas</v>
          </cell>
          <cell r="DN1129">
            <v>3785.7640000000001</v>
          </cell>
          <cell r="DO1129" t="str">
            <v>ID</v>
          </cell>
          <cell r="DS1129">
            <v>6932.7380000000003</v>
          </cell>
          <cell r="DT1129" t="str">
            <v>OR</v>
          </cell>
          <cell r="DU1129" t="str">
            <v>lt32</v>
          </cell>
          <cell r="DX1129" t="b">
            <v>1</v>
          </cell>
          <cell r="DY1129">
            <v>1192.4649999999999</v>
          </cell>
          <cell r="DZ1129" t="str">
            <v>ID</v>
          </cell>
          <cell r="EC1129" t="str">
            <v>Desktop</v>
          </cell>
          <cell r="ED1129">
            <v>1925.059</v>
          </cell>
          <cell r="EE1129" t="str">
            <v>OR</v>
          </cell>
          <cell r="EH1129" t="str">
            <v>le20</v>
          </cell>
          <cell r="EI1129">
            <v>1612.692</v>
          </cell>
          <cell r="EJ1129" t="str">
            <v>OR</v>
          </cell>
          <cell r="ES1129">
            <v>1612.692</v>
          </cell>
          <cell r="ET1129" t="str">
            <v>OR</v>
          </cell>
          <cell r="EZ1129" t="str">
            <v>WA</v>
          </cell>
          <cell r="FA1129" t="str">
            <v>Bathroom</v>
          </cell>
          <cell r="FB1129">
            <v>2674960.86</v>
          </cell>
          <cell r="FC1129">
            <v>563044.196</v>
          </cell>
          <cell r="FI1129" t="str">
            <v>WA</v>
          </cell>
          <cell r="FJ1129" t="str">
            <v>Bathroom</v>
          </cell>
          <cell r="FK1129" t="str">
            <v>EISAnqnx</v>
          </cell>
          <cell r="FL1129">
            <v>240445.91999999998</v>
          </cell>
          <cell r="FS1129" t="str">
            <v>WA</v>
          </cell>
          <cell r="FT1129" t="str">
            <v>EISAnqnx</v>
          </cell>
          <cell r="FV1129">
            <v>3515935.3449999997</v>
          </cell>
          <cell r="GD1129" t="str">
            <v>OR</v>
          </cell>
          <cell r="GE1129">
            <v>27539894.054000001</v>
          </cell>
          <cell r="GF1129">
            <v>5432516.4979999997</v>
          </cell>
          <cell r="GI1129">
            <v>2</v>
          </cell>
          <cell r="GJ1129">
            <v>2</v>
          </cell>
          <cell r="GK1129" t="str">
            <v>OR</v>
          </cell>
          <cell r="GL1129">
            <v>1925.059</v>
          </cell>
          <cell r="GM1129" t="str">
            <v>1993-2006</v>
          </cell>
          <cell r="GN1129">
            <v>0</v>
          </cell>
          <cell r="GQ1129">
            <v>12393150.605377</v>
          </cell>
          <cell r="GR1129">
            <v>1338652.3400675</v>
          </cell>
          <cell r="GU1129" t="str">
            <v>Natural Gas FAF</v>
          </cell>
          <cell r="GX1129" t="str">
            <v>None</v>
          </cell>
          <cell r="GY1129" t="str">
            <v>ID</v>
          </cell>
          <cell r="GZ1129">
            <v>3785.76440429688</v>
          </cell>
        </row>
        <row r="1130">
          <cell r="AD1130" t="str">
            <v>WA</v>
          </cell>
          <cell r="AH1130" t="str">
            <v>WA</v>
          </cell>
          <cell r="AI1130" t="str">
            <v>1980-1992</v>
          </cell>
          <cell r="AJ1130">
            <v>2079.9929999999999</v>
          </cell>
          <cell r="AK1130" t="b">
            <v>1</v>
          </cell>
          <cell r="AN1130" t="str">
            <v>WA</v>
          </cell>
          <cell r="AO1130" t="str">
            <v>Wood</v>
          </cell>
          <cell r="AP1130" t="str">
            <v>Pre 1980</v>
          </cell>
          <cell r="AQ1130" t="str">
            <v>Basement</v>
          </cell>
          <cell r="AR1130">
            <v>954.15027436755997</v>
          </cell>
          <cell r="AU1130" t="str">
            <v>No</v>
          </cell>
          <cell r="AV1130" t="b">
            <v>0</v>
          </cell>
          <cell r="AX1130">
            <v>2679253.9704241082</v>
          </cell>
          <cell r="AY1130" t="b">
            <v>0</v>
          </cell>
          <cell r="AZ1130">
            <v>699193.30619424325</v>
          </cell>
          <cell r="BA1130" t="str">
            <v/>
          </cell>
          <cell r="BB1130" t="str">
            <v/>
          </cell>
          <cell r="BC1130">
            <v>0.47619037546616388</v>
          </cell>
          <cell r="BU1130" t="str">
            <v>MT</v>
          </cell>
          <cell r="BV1130" t="str">
            <v>1993-2006</v>
          </cell>
          <cell r="BW1130" t="str">
            <v>Gas Storage Outside Conditioned Space</v>
          </cell>
          <cell r="BY1130">
            <v>1144.6790000000001</v>
          </cell>
          <cell r="BZ1130" t="str">
            <v>le55</v>
          </cell>
          <cell r="CF1130" t="str">
            <v>Conditioned</v>
          </cell>
          <cell r="CG1130">
            <v>2079.9929999999999</v>
          </cell>
          <cell r="CH1130" t="str">
            <v>WA</v>
          </cell>
          <cell r="CI1130" t="str">
            <v>Top-Freezer w/o TTD Ice</v>
          </cell>
          <cell r="CJ1130">
            <v>37439.873999999996</v>
          </cell>
          <cell r="CK1130" t="b">
            <v>0</v>
          </cell>
          <cell r="CZ1130">
            <v>1192.4649999999999</v>
          </cell>
          <cell r="DA1130" t="str">
            <v>ID</v>
          </cell>
          <cell r="DC1130" t="str">
            <v>Horizontal Axis</v>
          </cell>
          <cell r="DG1130" t="str">
            <v>Electric</v>
          </cell>
          <cell r="DH1130">
            <v>1192.4649999999999</v>
          </cell>
          <cell r="DI1130" t="str">
            <v>ID</v>
          </cell>
          <cell r="DL1130" t="str">
            <v>Electric</v>
          </cell>
          <cell r="DM1130" t="str">
            <v>Electric</v>
          </cell>
          <cell r="DN1130">
            <v>1144.6790000000001</v>
          </cell>
          <cell r="DO1130" t="str">
            <v>MT</v>
          </cell>
          <cell r="DS1130">
            <v>6932.7380000000003</v>
          </cell>
          <cell r="DT1130" t="str">
            <v>OR</v>
          </cell>
          <cell r="DU1130" t="str">
            <v>lt32</v>
          </cell>
          <cell r="DX1130" t="b">
            <v>0</v>
          </cell>
          <cell r="DY1130">
            <v>1612.692</v>
          </cell>
          <cell r="DZ1130" t="str">
            <v>OR</v>
          </cell>
          <cell r="EC1130" t="str">
            <v>Laptop</v>
          </cell>
          <cell r="ED1130">
            <v>1612.692</v>
          </cell>
          <cell r="EE1130" t="str">
            <v>OR</v>
          </cell>
          <cell r="EH1130" t="str">
            <v>le20</v>
          </cell>
          <cell r="EI1130">
            <v>2079.9929999999999</v>
          </cell>
          <cell r="EJ1130" t="str">
            <v>WA</v>
          </cell>
          <cell r="ES1130">
            <v>1612.692</v>
          </cell>
          <cell r="ET1130" t="str">
            <v>OR</v>
          </cell>
          <cell r="EZ1130" t="str">
            <v>WA</v>
          </cell>
          <cell r="FA1130" t="str">
            <v>Bedrooms</v>
          </cell>
          <cell r="FB1130">
            <v>4065539.764</v>
          </cell>
          <cell r="FC1130">
            <v>2326314.2760000001</v>
          </cell>
          <cell r="FI1130" t="str">
            <v>WA</v>
          </cell>
          <cell r="FJ1130" t="str">
            <v>Bathroom</v>
          </cell>
          <cell r="FK1130" t="str">
            <v>EISAq</v>
          </cell>
          <cell r="FL1130">
            <v>90167.22</v>
          </cell>
          <cell r="FS1130" t="str">
            <v>WA</v>
          </cell>
          <cell r="FT1130" t="str">
            <v>EISAq</v>
          </cell>
          <cell r="FV1130">
            <v>46035.159999999996</v>
          </cell>
          <cell r="GD1130" t="str">
            <v>WA</v>
          </cell>
          <cell r="GE1130">
            <v>7964293.1969999997</v>
          </cell>
          <cell r="GF1130">
            <v>5955019.9589999998</v>
          </cell>
          <cell r="GI1130">
            <v>1</v>
          </cell>
          <cell r="GJ1130">
            <v>1</v>
          </cell>
          <cell r="GK1130" t="str">
            <v>WA</v>
          </cell>
          <cell r="GL1130">
            <v>2079.9929999999999</v>
          </cell>
          <cell r="GM1130" t="str">
            <v>1980-1992</v>
          </cell>
          <cell r="GN1130">
            <v>-1</v>
          </cell>
          <cell r="GQ1130">
            <v>9703547.9837190006</v>
          </cell>
          <cell r="GR1130">
            <v>1246035.4065975</v>
          </cell>
          <cell r="GU1130" t="str">
            <v>Baseboard/Wall/Radiant</v>
          </cell>
          <cell r="GX1130" t="str">
            <v>Baseboard/Wall/Radiant</v>
          </cell>
          <cell r="GY1130" t="str">
            <v>OR</v>
          </cell>
          <cell r="GZ1130">
            <v>1612.69177246094</v>
          </cell>
        </row>
        <row r="1131">
          <cell r="AD1131" t="str">
            <v>OR</v>
          </cell>
          <cell r="AH1131" t="str">
            <v>OR</v>
          </cell>
          <cell r="AI1131" t="str">
            <v>1993-2006</v>
          </cell>
          <cell r="AJ1131">
            <v>6932.7380000000003</v>
          </cell>
          <cell r="AK1131" t="b">
            <v>1</v>
          </cell>
          <cell r="AN1131" t="str">
            <v>WA</v>
          </cell>
          <cell r="AO1131" t="str">
            <v>Natural Gas Other</v>
          </cell>
          <cell r="AP1131" t="str">
            <v>Pre 1980</v>
          </cell>
          <cell r="AQ1131" t="str">
            <v>Crawlspace</v>
          </cell>
          <cell r="AR1131">
            <v>1049.5653018043199</v>
          </cell>
          <cell r="AU1131" t="str">
            <v>No</v>
          </cell>
          <cell r="AV1131" t="b">
            <v>1</v>
          </cell>
          <cell r="AX1131">
            <v>2947179.3674665303</v>
          </cell>
          <cell r="AY1131" t="b">
            <v>0</v>
          </cell>
          <cell r="AZ1131">
            <v>769112.63681367051</v>
          </cell>
          <cell r="BA1131">
            <v>0.52380952380952472</v>
          </cell>
          <cell r="BB1131">
            <v>1049.5653018043199</v>
          </cell>
          <cell r="BC1131">
            <v>0.52380941301278228</v>
          </cell>
          <cell r="BU1131" t="str">
            <v>WA</v>
          </cell>
          <cell r="BV1131" t="str">
            <v>Pre 1980</v>
          </cell>
          <cell r="BW1131" t="str">
            <v>Electric Storage - Outside Conditioned Space - Unbuffered</v>
          </cell>
          <cell r="BY1131">
            <v>2079.9929999999999</v>
          </cell>
          <cell r="BZ1131" t="str">
            <v>le55</v>
          </cell>
          <cell r="CF1131" t="str">
            <v>Conditioned</v>
          </cell>
          <cell r="CG1131">
            <v>2130.886</v>
          </cell>
          <cell r="CH1131" t="str">
            <v>MT</v>
          </cell>
          <cell r="CI1131" t="str">
            <v>Side-by-Side w/ TTD Ice</v>
          </cell>
          <cell r="CJ1131">
            <v>55403.036</v>
          </cell>
          <cell r="CK1131" t="b">
            <v>0</v>
          </cell>
          <cell r="CZ1131">
            <v>1192.4649999999999</v>
          </cell>
          <cell r="DA1131" t="str">
            <v>ID</v>
          </cell>
          <cell r="DC1131" t="str">
            <v>Horizontal Axis</v>
          </cell>
          <cell r="DG1131" t="str">
            <v>Electric</v>
          </cell>
          <cell r="DH1131">
            <v>3785.7640000000001</v>
          </cell>
          <cell r="DI1131" t="str">
            <v>ID</v>
          </cell>
          <cell r="DL1131" t="str">
            <v>Gas</v>
          </cell>
          <cell r="DM1131" t="str">
            <v>Gas</v>
          </cell>
          <cell r="DN1131">
            <v>1144.6790000000001</v>
          </cell>
          <cell r="DO1131" t="str">
            <v>MT</v>
          </cell>
          <cell r="DS1131">
            <v>4956.4930000000004</v>
          </cell>
          <cell r="DT1131" t="str">
            <v>WA</v>
          </cell>
          <cell r="DU1131" t="str">
            <v>32to46</v>
          </cell>
          <cell r="DX1131" t="b">
            <v>0</v>
          </cell>
          <cell r="DY1131">
            <v>1612.692</v>
          </cell>
          <cell r="DZ1131" t="str">
            <v>OR</v>
          </cell>
          <cell r="EC1131" t="str">
            <v>Desktop</v>
          </cell>
          <cell r="ED1131">
            <v>1612.692</v>
          </cell>
          <cell r="EE1131" t="str">
            <v>OR</v>
          </cell>
          <cell r="EH1131" t="str">
            <v>le20</v>
          </cell>
          <cell r="EI1131">
            <v>2079.9929999999999</v>
          </cell>
          <cell r="EJ1131" t="str">
            <v>WA</v>
          </cell>
          <cell r="ES1131">
            <v>1904.288</v>
          </cell>
          <cell r="ET1131" t="str">
            <v>WA</v>
          </cell>
          <cell r="EZ1131" t="str">
            <v>WA</v>
          </cell>
          <cell r="FA1131" t="str">
            <v>Exterior</v>
          </cell>
          <cell r="FB1131">
            <v>901672.2</v>
          </cell>
          <cell r="FC1131">
            <v>6906809.0519999992</v>
          </cell>
          <cell r="FI1131" t="str">
            <v>WA</v>
          </cell>
          <cell r="FJ1131" t="str">
            <v>Bathroom</v>
          </cell>
          <cell r="FK1131" t="str">
            <v>EISAx</v>
          </cell>
          <cell r="FL1131">
            <v>751393.5</v>
          </cell>
          <cell r="FS1131" t="str">
            <v>WA</v>
          </cell>
          <cell r="FT1131" t="str">
            <v>EISAx</v>
          </cell>
          <cell r="FV1131">
            <v>891931.22499999998</v>
          </cell>
          <cell r="GD1131" t="str">
            <v>OR</v>
          </cell>
          <cell r="GE1131">
            <v>28763929.962000001</v>
          </cell>
          <cell r="GF1131">
            <v>16638571.200000001</v>
          </cell>
          <cell r="GI1131">
            <v>1</v>
          </cell>
          <cell r="GJ1131">
            <v>2</v>
          </cell>
          <cell r="GK1131" t="str">
            <v>OR</v>
          </cell>
          <cell r="GL1131">
            <v>6932.7380000000003</v>
          </cell>
          <cell r="GM1131" t="str">
            <v>1993-2006</v>
          </cell>
          <cell r="GN1131">
            <v>0</v>
          </cell>
          <cell r="GQ1131">
            <v>34321434.590415999</v>
          </cell>
          <cell r="GR1131">
            <v>4227410.3139500003</v>
          </cell>
          <cell r="GU1131" t="str">
            <v>Baseboard/Wall/Radiant</v>
          </cell>
          <cell r="GX1131" t="str">
            <v>Wood</v>
          </cell>
          <cell r="GY1131" t="str">
            <v>OR</v>
          </cell>
          <cell r="GZ1131">
            <v>1612.69177246094</v>
          </cell>
        </row>
        <row r="1132">
          <cell r="AD1132" t="str">
            <v>OR</v>
          </cell>
          <cell r="AH1132" t="str">
            <v>OR</v>
          </cell>
          <cell r="AI1132" t="str">
            <v>1980-1992</v>
          </cell>
          <cell r="AJ1132">
            <v>8264.9449999999997</v>
          </cell>
          <cell r="AK1132" t="b">
            <v>1</v>
          </cell>
          <cell r="AN1132" t="str">
            <v>WA</v>
          </cell>
          <cell r="AO1132" t="str">
            <v>Wood</v>
          </cell>
          <cell r="AP1132" t="str">
            <v>Pre 1980</v>
          </cell>
          <cell r="AQ1132" t="str">
            <v>Crawlspace</v>
          </cell>
          <cell r="AR1132">
            <v>1049.5653018043199</v>
          </cell>
          <cell r="AU1132" t="str">
            <v>No</v>
          </cell>
          <cell r="AV1132" t="b">
            <v>0</v>
          </cell>
          <cell r="AX1132">
            <v>2947179.3674665303</v>
          </cell>
          <cell r="AY1132" t="b">
            <v>0</v>
          </cell>
          <cell r="AZ1132">
            <v>769112.63681367051</v>
          </cell>
          <cell r="BA1132" t="str">
            <v/>
          </cell>
          <cell r="BB1132" t="str">
            <v/>
          </cell>
          <cell r="BC1132">
            <v>0.52380941301278228</v>
          </cell>
          <cell r="BU1132" t="str">
            <v>ID</v>
          </cell>
          <cell r="BV1132" t="str">
            <v>Pre 1980</v>
          </cell>
          <cell r="BW1132" t="str">
            <v>Electric Storage - Outside Conditioned Space - Buffered</v>
          </cell>
          <cell r="BY1132">
            <v>3785.7640000000001</v>
          </cell>
          <cell r="BZ1132" t="str">
            <v>gt55</v>
          </cell>
          <cell r="CF1132" t="str">
            <v>Conditioned</v>
          </cell>
          <cell r="CG1132">
            <v>2130.886</v>
          </cell>
          <cell r="CH1132" t="str">
            <v>MT</v>
          </cell>
          <cell r="CI1132" t="str">
            <v>Top-Freezer w/o TTD Ice</v>
          </cell>
          <cell r="CJ1132">
            <v>49010.377999999997</v>
          </cell>
          <cell r="CK1132" t="b">
            <v>0</v>
          </cell>
          <cell r="CZ1132">
            <v>1904.288</v>
          </cell>
          <cell r="DA1132" t="str">
            <v>WA</v>
          </cell>
          <cell r="DC1132" t="str">
            <v>Vertical Axis</v>
          </cell>
          <cell r="DG1132" t="str">
            <v>Electric</v>
          </cell>
          <cell r="DH1132">
            <v>2079.9929999999999</v>
          </cell>
          <cell r="DI1132" t="str">
            <v>WA</v>
          </cell>
          <cell r="DL1132" t="str">
            <v>Electric</v>
          </cell>
          <cell r="DM1132" t="str">
            <v>Electric</v>
          </cell>
          <cell r="DN1132">
            <v>2079.9929999999999</v>
          </cell>
          <cell r="DO1132" t="str">
            <v>WA</v>
          </cell>
          <cell r="DS1132">
            <v>4956.4930000000004</v>
          </cell>
          <cell r="DT1132" t="str">
            <v>WA</v>
          </cell>
          <cell r="DU1132" t="str">
            <v>32to46</v>
          </cell>
          <cell r="DX1132" t="b">
            <v>0</v>
          </cell>
          <cell r="DY1132">
            <v>2079.9929999999999</v>
          </cell>
          <cell r="DZ1132" t="str">
            <v>WA</v>
          </cell>
          <cell r="EC1132" t="str">
            <v>Desktop</v>
          </cell>
          <cell r="ED1132">
            <v>1612.692</v>
          </cell>
          <cell r="EE1132" t="str">
            <v>OR</v>
          </cell>
          <cell r="EH1132" t="str">
            <v>le20</v>
          </cell>
          <cell r="EI1132">
            <v>1192.4649999999999</v>
          </cell>
          <cell r="EJ1132" t="str">
            <v>ID</v>
          </cell>
          <cell r="ES1132">
            <v>3785.7640000000001</v>
          </cell>
          <cell r="ET1132" t="str">
            <v>ID</v>
          </cell>
          <cell r="EZ1132" t="str">
            <v>WA</v>
          </cell>
          <cell r="FA1132" t="str">
            <v>Kitchen</v>
          </cell>
          <cell r="FB1132">
            <v>192356.73599999998</v>
          </cell>
          <cell r="FC1132">
            <v>346642.86799999996</v>
          </cell>
          <cell r="FI1132" t="str">
            <v>WA</v>
          </cell>
          <cell r="FJ1132" t="str">
            <v>Bedrooms</v>
          </cell>
          <cell r="FK1132" t="str">
            <v>EISAnqnx</v>
          </cell>
          <cell r="FL1132">
            <v>120222.95999999999</v>
          </cell>
          <cell r="FS1132" t="str">
            <v>WA</v>
          </cell>
          <cell r="FT1132" t="str">
            <v>EISAnqnx</v>
          </cell>
          <cell r="FV1132">
            <v>4262583.9800000004</v>
          </cell>
          <cell r="GD1132" t="str">
            <v>OR</v>
          </cell>
          <cell r="GE1132">
            <v>30423262.544999998</v>
          </cell>
          <cell r="GF1132">
            <v>13025553.32</v>
          </cell>
          <cell r="GI1132">
            <v>1</v>
          </cell>
          <cell r="GJ1132">
            <v>3</v>
          </cell>
          <cell r="GK1132" t="str">
            <v>OR</v>
          </cell>
          <cell r="GL1132">
            <v>8264.9449999999997</v>
          </cell>
          <cell r="GM1132" t="str">
            <v>1980-1992</v>
          </cell>
          <cell r="GN1132">
            <v>-1</v>
          </cell>
          <cell r="GQ1132">
            <v>42065454.165734991</v>
          </cell>
          <cell r="GR1132">
            <v>7482110.0719625</v>
          </cell>
          <cell r="GU1132" t="str">
            <v>Natural Gas FAF</v>
          </cell>
          <cell r="GX1132" t="str">
            <v>None</v>
          </cell>
          <cell r="GY1132" t="str">
            <v>MT</v>
          </cell>
          <cell r="GZ1132">
            <v>2130.88647460938</v>
          </cell>
        </row>
        <row r="1133">
          <cell r="AD1133" t="str">
            <v>OR</v>
          </cell>
          <cell r="AH1133" t="str">
            <v>OR</v>
          </cell>
          <cell r="AI1133" t="str">
            <v>Pre 1980</v>
          </cell>
          <cell r="AJ1133">
            <v>1612.692</v>
          </cell>
          <cell r="AK1133" t="b">
            <v>1</v>
          </cell>
          <cell r="AN1133" t="str">
            <v>OR</v>
          </cell>
          <cell r="AO1133" t="str">
            <v>Natural Gas Other</v>
          </cell>
          <cell r="AP1133" t="str">
            <v>Pre 1980</v>
          </cell>
          <cell r="AQ1133" t="str">
            <v>Basement</v>
          </cell>
          <cell r="AR1133">
            <v>4071.3119830220899</v>
          </cell>
          <cell r="AU1133" t="str">
            <v>No</v>
          </cell>
          <cell r="AV1133" t="b">
            <v>0</v>
          </cell>
          <cell r="AX1133">
            <v>12934558.17006118</v>
          </cell>
          <cell r="AY1133" t="b">
            <v>0</v>
          </cell>
          <cell r="AZ1133">
            <v>3179872.1679427116</v>
          </cell>
          <cell r="BA1133" t="str">
            <v/>
          </cell>
          <cell r="BB1133" t="str">
            <v/>
          </cell>
          <cell r="BC1133">
            <v>0.58725888429969364</v>
          </cell>
          <cell r="BU1133" t="str">
            <v>ID</v>
          </cell>
          <cell r="BV1133" t="str">
            <v>Pre 1980</v>
          </cell>
          <cell r="BW1133" t="str">
            <v>Electric Storage - Outside Conditioned Space - Buffered</v>
          </cell>
          <cell r="BY1133">
            <v>3785.7640000000001</v>
          </cell>
          <cell r="BZ1133" t="str">
            <v>gt55</v>
          </cell>
          <cell r="CF1133" t="str">
            <v>Conditioned</v>
          </cell>
          <cell r="CG1133">
            <v>12271.31</v>
          </cell>
          <cell r="CH1133" t="str">
            <v>WA</v>
          </cell>
          <cell r="CI1133" t="str">
            <v>Side-by-Side w/ TTD Ice</v>
          </cell>
          <cell r="CJ1133">
            <v>319054.06</v>
          </cell>
          <cell r="CK1133" t="b">
            <v>0</v>
          </cell>
          <cell r="CZ1133">
            <v>1144.6790000000001</v>
          </cell>
          <cell r="DA1133" t="str">
            <v>MT</v>
          </cell>
          <cell r="DC1133" t="str">
            <v>Horizontal Axis</v>
          </cell>
          <cell r="DG1133" t="str">
            <v>Electric</v>
          </cell>
          <cell r="DH1133">
            <v>3785.7640000000001</v>
          </cell>
          <cell r="DI1133" t="str">
            <v>ID</v>
          </cell>
          <cell r="DL1133" t="str">
            <v>Electric</v>
          </cell>
          <cell r="DM1133" t="str">
            <v>Electric</v>
          </cell>
          <cell r="DN1133">
            <v>2079.9929999999999</v>
          </cell>
          <cell r="DO1133" t="str">
            <v>WA</v>
          </cell>
          <cell r="DS1133">
            <v>4956.4930000000004</v>
          </cell>
          <cell r="DT1133" t="str">
            <v>WA</v>
          </cell>
          <cell r="DU1133" t="str">
            <v>32to46</v>
          </cell>
          <cell r="DX1133" t="b">
            <v>1</v>
          </cell>
          <cell r="DY1133">
            <v>2079.9929999999999</v>
          </cell>
          <cell r="DZ1133" t="str">
            <v>WA</v>
          </cell>
          <cell r="EC1133" t="str">
            <v>Desktop</v>
          </cell>
          <cell r="ED1133">
            <v>1144.6790000000001</v>
          </cell>
          <cell r="EE1133" t="str">
            <v>MT</v>
          </cell>
          <cell r="EH1133" t="str">
            <v>le20</v>
          </cell>
          <cell r="EI1133">
            <v>1192.4649999999999</v>
          </cell>
          <cell r="EJ1133" t="str">
            <v>ID</v>
          </cell>
          <cell r="ES1133">
            <v>2130.886</v>
          </cell>
          <cell r="ET1133" t="str">
            <v>MT</v>
          </cell>
          <cell r="EZ1133" t="str">
            <v>WA</v>
          </cell>
          <cell r="FA1133" t="str">
            <v>Living Room/Family Room</v>
          </cell>
          <cell r="FB1133">
            <v>140260.12</v>
          </cell>
          <cell r="FC1133">
            <v>601114.79999999993</v>
          </cell>
          <cell r="FI1133" t="str">
            <v>WA</v>
          </cell>
          <cell r="FJ1133" t="str">
            <v>Bedrooms</v>
          </cell>
          <cell r="FK1133" t="str">
            <v>EISAq</v>
          </cell>
          <cell r="FL1133">
            <v>420780.36</v>
          </cell>
          <cell r="FS1133" t="str">
            <v>WA</v>
          </cell>
          <cell r="FT1133" t="str">
            <v>EISAq</v>
          </cell>
          <cell r="FV1133">
            <v>3717369.7500000005</v>
          </cell>
          <cell r="GD1133" t="str">
            <v>OR</v>
          </cell>
          <cell r="GE1133">
            <v>3872073.4920000001</v>
          </cell>
          <cell r="GF1133">
            <v>2464193.3760000002</v>
          </cell>
          <cell r="GI1133">
            <v>1</v>
          </cell>
          <cell r="GJ1133">
            <v>1</v>
          </cell>
          <cell r="GK1133" t="str">
            <v>OR</v>
          </cell>
          <cell r="GL1133">
            <v>1612.692</v>
          </cell>
          <cell r="GM1133" t="str">
            <v>Pre 1980</v>
          </cell>
          <cell r="GN1133">
            <v>-1</v>
          </cell>
          <cell r="GQ1133">
            <v>8121234.6908999998</v>
          </cell>
          <cell r="GR1133">
            <v>167534.50842</v>
          </cell>
          <cell r="GU1133" t="str">
            <v>Baseboard/Wall/Radiant</v>
          </cell>
          <cell r="GX1133" t="str">
            <v>Baseboard/Wall/Radiant</v>
          </cell>
          <cell r="GY1133" t="str">
            <v>ID</v>
          </cell>
          <cell r="GZ1133">
            <v>3785.76440429688</v>
          </cell>
        </row>
        <row r="1134">
          <cell r="AD1134" t="str">
            <v>WA</v>
          </cell>
          <cell r="AH1134" t="str">
            <v>WA</v>
          </cell>
          <cell r="AI1134" t="str">
            <v>Pre 1980</v>
          </cell>
          <cell r="AJ1134">
            <v>2079.9929999999999</v>
          </cell>
          <cell r="AK1134" t="b">
            <v>1</v>
          </cell>
          <cell r="AN1134" t="str">
            <v>OR</v>
          </cell>
          <cell r="AO1134" t="str">
            <v>Natural Gas FAF</v>
          </cell>
          <cell r="AP1134" t="str">
            <v>Pre 1980</v>
          </cell>
          <cell r="AQ1134" t="str">
            <v>Basement</v>
          </cell>
          <cell r="AR1134">
            <v>4071.3119830220899</v>
          </cell>
          <cell r="AU1134" t="str">
            <v>No</v>
          </cell>
          <cell r="AV1134" t="b">
            <v>1</v>
          </cell>
          <cell r="AX1134">
            <v>12934558.17006118</v>
          </cell>
          <cell r="AY1134" t="b">
            <v>0</v>
          </cell>
          <cell r="AZ1134">
            <v>3179872.1679427116</v>
          </cell>
          <cell r="BA1134">
            <v>0.58725886047554965</v>
          </cell>
          <cell r="BB1134">
            <v>4071.3119830220899</v>
          </cell>
          <cell r="BC1134">
            <v>0.58725888429969364</v>
          </cell>
          <cell r="BU1134" t="str">
            <v>WA</v>
          </cell>
          <cell r="BV1134" t="str">
            <v>Pre 1980</v>
          </cell>
          <cell r="BW1134" t="str">
            <v>Electric Storage - Outside Conditioned Space - Buffered</v>
          </cell>
          <cell r="BY1134">
            <v>1904.288</v>
          </cell>
          <cell r="BZ1134" t="str">
            <v>le55</v>
          </cell>
          <cell r="CF1134" t="str">
            <v>Conditioned</v>
          </cell>
          <cell r="CG1134">
            <v>2079.9929999999999</v>
          </cell>
          <cell r="CH1134" t="str">
            <v>WA</v>
          </cell>
          <cell r="CI1134" t="str">
            <v>Side-by-Side w/ TTD Ice</v>
          </cell>
          <cell r="CJ1134">
            <v>62399.79</v>
          </cell>
          <cell r="CK1134" t="b">
            <v>0</v>
          </cell>
          <cell r="CZ1134">
            <v>1612.692</v>
          </cell>
          <cell r="DA1134" t="str">
            <v>OR</v>
          </cell>
          <cell r="DC1134" t="str">
            <v>Vertical Axis</v>
          </cell>
          <cell r="DG1134" t="str">
            <v>Electric</v>
          </cell>
          <cell r="DH1134">
            <v>1192.4649999999999</v>
          </cell>
          <cell r="DI1134" t="str">
            <v>ID</v>
          </cell>
          <cell r="DL1134" t="str">
            <v>Electric</v>
          </cell>
          <cell r="DM1134" t="str">
            <v>Electric</v>
          </cell>
          <cell r="DN1134">
            <v>3785.7640000000001</v>
          </cell>
          <cell r="DO1134" t="str">
            <v>ID</v>
          </cell>
          <cell r="DS1134">
            <v>1188.027</v>
          </cell>
          <cell r="DT1134" t="str">
            <v>OR</v>
          </cell>
          <cell r="DU1134" t="str">
            <v>lt32</v>
          </cell>
          <cell r="DX1134" t="b">
            <v>0</v>
          </cell>
          <cell r="DY1134">
            <v>2079.9929999999999</v>
          </cell>
          <cell r="DZ1134" t="str">
            <v>WA</v>
          </cell>
          <cell r="EC1134" t="str">
            <v>Laptop</v>
          </cell>
          <cell r="ED1134">
            <v>1144.6790000000001</v>
          </cell>
          <cell r="EE1134" t="str">
            <v>MT</v>
          </cell>
          <cell r="EH1134" t="str">
            <v>gt20</v>
          </cell>
          <cell r="EI1134">
            <v>12271.31</v>
          </cell>
          <cell r="EJ1134" t="str">
            <v>WA</v>
          </cell>
          <cell r="ES1134">
            <v>3785.7640000000001</v>
          </cell>
          <cell r="ET1134" t="str">
            <v>ID</v>
          </cell>
          <cell r="EZ1134" t="str">
            <v>WA</v>
          </cell>
          <cell r="FA1134" t="str">
            <v>Other</v>
          </cell>
          <cell r="FB1134">
            <v>3875186.7439999999</v>
          </cell>
          <cell r="FC1134">
            <v>2512659.8640000001</v>
          </cell>
          <cell r="FI1134" t="str">
            <v>WA</v>
          </cell>
          <cell r="FJ1134" t="str">
            <v>Bedrooms</v>
          </cell>
          <cell r="FK1134" t="str">
            <v>EISAx</v>
          </cell>
          <cell r="FL1134">
            <v>230427.34</v>
          </cell>
          <cell r="FS1134" t="str">
            <v>WA</v>
          </cell>
          <cell r="FT1134" t="str">
            <v>EISAx</v>
          </cell>
          <cell r="FV1134">
            <v>3246502.915</v>
          </cell>
          <cell r="GD1134" t="str">
            <v>WA</v>
          </cell>
          <cell r="GE1134">
            <v>4403345.1809999999</v>
          </cell>
          <cell r="GF1134">
            <v>1559994.75</v>
          </cell>
          <cell r="GI1134">
            <v>1</v>
          </cell>
          <cell r="GJ1134">
            <v>1</v>
          </cell>
          <cell r="GK1134" t="str">
            <v>WA</v>
          </cell>
          <cell r="GL1134">
            <v>2079.9929999999999</v>
          </cell>
          <cell r="GM1134" t="str">
            <v>Pre 1980</v>
          </cell>
          <cell r="GN1134">
            <v>0</v>
          </cell>
          <cell r="GQ1134">
            <v>10608172.2993</v>
          </cell>
          <cell r="GR1134">
            <v>1120221.8300100002</v>
          </cell>
          <cell r="GU1134" t="str">
            <v>Baseboard/Wall/Radiant</v>
          </cell>
          <cell r="GX1134" t="str">
            <v>Wood</v>
          </cell>
          <cell r="GY1134" t="str">
            <v>ID</v>
          </cell>
          <cell r="GZ1134">
            <v>3785.76440429688</v>
          </cell>
        </row>
        <row r="1135">
          <cell r="AD1135" t="str">
            <v>ID</v>
          </cell>
          <cell r="AH1135" t="str">
            <v>ID</v>
          </cell>
          <cell r="AI1135" t="str">
            <v>Post 2006</v>
          </cell>
          <cell r="AJ1135">
            <v>3785.7640000000001</v>
          </cell>
          <cell r="AK1135" t="b">
            <v>1</v>
          </cell>
          <cell r="AN1135" t="str">
            <v>OR</v>
          </cell>
          <cell r="AO1135" t="str">
            <v>Natural Gas FAF</v>
          </cell>
          <cell r="AP1135" t="str">
            <v>Pre 1980</v>
          </cell>
          <cell r="AQ1135" t="str">
            <v>Crawlspace</v>
          </cell>
          <cell r="AR1135">
            <v>2861.4262982279001</v>
          </cell>
          <cell r="AU1135" t="str">
            <v>No</v>
          </cell>
          <cell r="AV1135" t="b">
            <v>1</v>
          </cell>
          <cell r="AX1135">
            <v>9090751.349470038</v>
          </cell>
          <cell r="AY1135" t="b">
            <v>0</v>
          </cell>
          <cell r="AZ1135">
            <v>2234898.6971025928</v>
          </cell>
          <cell r="BA1135">
            <v>0.41274113952445035</v>
          </cell>
          <cell r="BB1135">
            <v>2861.4262982279001</v>
          </cell>
          <cell r="BC1135">
            <v>0.41274115626869212</v>
          </cell>
          <cell r="BU1135" t="str">
            <v>OR</v>
          </cell>
          <cell r="BV1135" t="str">
            <v>Pre 1980</v>
          </cell>
          <cell r="BW1135" t="str">
            <v>Electric Storage - Outside Conditioned Space - Unbuffered</v>
          </cell>
          <cell r="BY1135">
            <v>1612.692</v>
          </cell>
          <cell r="BZ1135" t="str">
            <v>le55</v>
          </cell>
          <cell r="CF1135" t="str">
            <v>Conditioned</v>
          </cell>
          <cell r="CG1135">
            <v>2130.886</v>
          </cell>
          <cell r="CH1135" t="str">
            <v>MT</v>
          </cell>
          <cell r="CI1135" t="str">
            <v>Bottom-Freezer (Including French Door) w/o TTD Ice</v>
          </cell>
          <cell r="CJ1135">
            <v>51141.263999999996</v>
          </cell>
          <cell r="CK1135" t="b">
            <v>0</v>
          </cell>
          <cell r="CZ1135">
            <v>2079.9929999999999</v>
          </cell>
          <cell r="DA1135" t="str">
            <v>WA</v>
          </cell>
          <cell r="DC1135" t="str">
            <v>Vertical Axis</v>
          </cell>
          <cell r="DG1135" t="str">
            <v>Electric</v>
          </cell>
          <cell r="DH1135">
            <v>1192.4649999999999</v>
          </cell>
          <cell r="DI1135" t="str">
            <v>ID</v>
          </cell>
          <cell r="DL1135" t="str">
            <v>Electric</v>
          </cell>
          <cell r="DM1135" t="str">
            <v>Electric</v>
          </cell>
          <cell r="DN1135">
            <v>3785.7640000000001</v>
          </cell>
          <cell r="DO1135" t="str">
            <v>ID</v>
          </cell>
          <cell r="DS1135">
            <v>1188.027</v>
          </cell>
          <cell r="DT1135" t="str">
            <v>OR</v>
          </cell>
          <cell r="DU1135" t="str">
            <v>32to46</v>
          </cell>
          <cell r="DX1135" t="b">
            <v>0</v>
          </cell>
          <cell r="DY1135">
            <v>1904.288</v>
          </cell>
          <cell r="DZ1135" t="str">
            <v>WA</v>
          </cell>
          <cell r="EC1135" t="str">
            <v>Laptop</v>
          </cell>
          <cell r="ED1135">
            <v>2079.9929999999999</v>
          </cell>
          <cell r="EE1135" t="str">
            <v>WA</v>
          </cell>
          <cell r="EH1135" t="str">
            <v>le20</v>
          </cell>
          <cell r="EI1135">
            <v>12271.31</v>
          </cell>
          <cell r="EJ1135" t="str">
            <v>WA</v>
          </cell>
          <cell r="ES1135">
            <v>2130.886</v>
          </cell>
          <cell r="ET1135" t="str">
            <v>MT</v>
          </cell>
          <cell r="EZ1135" t="str">
            <v>WA</v>
          </cell>
          <cell r="FA1135" t="str">
            <v>Bathroom</v>
          </cell>
          <cell r="FB1135">
            <v>548914.31999999995</v>
          </cell>
          <cell r="FC1135">
            <v>170773.34399999998</v>
          </cell>
          <cell r="FI1135" t="str">
            <v>WA</v>
          </cell>
          <cell r="FJ1135" t="str">
            <v>Exterior</v>
          </cell>
          <cell r="FK1135" t="str">
            <v>EISAnqnx</v>
          </cell>
          <cell r="FL1135">
            <v>150278.69999999998</v>
          </cell>
          <cell r="FS1135" t="str">
            <v>WA</v>
          </cell>
          <cell r="FT1135" t="str">
            <v>EISAnqnx</v>
          </cell>
          <cell r="FV1135">
            <v>350695.26</v>
          </cell>
          <cell r="GD1135" t="str">
            <v>ID</v>
          </cell>
          <cell r="GE1135">
            <v>19530756.476</v>
          </cell>
          <cell r="GF1135">
            <v>15567061.568</v>
          </cell>
          <cell r="GI1135">
            <v>2</v>
          </cell>
          <cell r="GJ1135">
            <v>3</v>
          </cell>
          <cell r="GK1135" t="str">
            <v>ID</v>
          </cell>
          <cell r="GL1135">
            <v>3785.7640000000001</v>
          </cell>
          <cell r="GM1135" t="str">
            <v>Post 2006</v>
          </cell>
          <cell r="GN1135">
            <v>-1</v>
          </cell>
          <cell r="GQ1135">
            <v>24471159.56718</v>
          </cell>
          <cell r="GR1135">
            <v>3727747.1666999999</v>
          </cell>
          <cell r="GU1135" t="str">
            <v>Heat Pump (Central System)</v>
          </cell>
          <cell r="GX1135" t="str">
            <v>Wood</v>
          </cell>
          <cell r="GY1135" t="str">
            <v>OR</v>
          </cell>
          <cell r="GZ1135">
            <v>1612.69177246094</v>
          </cell>
        </row>
        <row r="1136">
          <cell r="AD1136" t="str">
            <v>MT</v>
          </cell>
          <cell r="AH1136" t="str">
            <v>MT</v>
          </cell>
          <cell r="AI1136" t="str">
            <v>Pre 1980</v>
          </cell>
          <cell r="AJ1136">
            <v>1144.6790000000001</v>
          </cell>
          <cell r="AK1136" t="b">
            <v>1</v>
          </cell>
          <cell r="AN1136" t="str">
            <v>OR</v>
          </cell>
          <cell r="AO1136" t="str">
            <v>Baseboard/Wall/Radiant</v>
          </cell>
          <cell r="AP1136" t="str">
            <v>Pre 1980</v>
          </cell>
          <cell r="AQ1136" t="str">
            <v>Basement</v>
          </cell>
          <cell r="AR1136">
            <v>4071.3119830220899</v>
          </cell>
          <cell r="AU1136" t="str">
            <v>No</v>
          </cell>
          <cell r="AV1136" t="b">
            <v>0</v>
          </cell>
          <cell r="AX1136">
            <v>12934558.17006118</v>
          </cell>
          <cell r="AY1136" t="b">
            <v>0</v>
          </cell>
          <cell r="AZ1136">
            <v>3179872.1679427116</v>
          </cell>
          <cell r="BA1136" t="str">
            <v/>
          </cell>
          <cell r="BB1136" t="str">
            <v/>
          </cell>
          <cell r="BC1136">
            <v>0.58725888429969364</v>
          </cell>
          <cell r="BU1136" t="str">
            <v>ID</v>
          </cell>
          <cell r="BV1136" t="str">
            <v>1993-2006</v>
          </cell>
          <cell r="BW1136" t="str">
            <v>Solar/Other</v>
          </cell>
          <cell r="BY1136">
            <v>3785.7640000000001</v>
          </cell>
          <cell r="BZ1136" t="str">
            <v>le55</v>
          </cell>
          <cell r="CF1136" t="str">
            <v>Conditioned</v>
          </cell>
          <cell r="CG1136">
            <v>1612.692</v>
          </cell>
          <cell r="CH1136" t="str">
            <v>OR</v>
          </cell>
          <cell r="CI1136" t="str">
            <v>Bottom-Freezer (Including French Door) w/o TTD Ice</v>
          </cell>
          <cell r="CJ1136">
            <v>35479.224000000002</v>
          </cell>
          <cell r="CK1136" t="b">
            <v>0</v>
          </cell>
          <cell r="CZ1136">
            <v>2130.886</v>
          </cell>
          <cell r="DA1136" t="str">
            <v>MT</v>
          </cell>
          <cell r="DC1136" t="str">
            <v>Horizontal Axis</v>
          </cell>
          <cell r="DG1136" t="str">
            <v>Electric</v>
          </cell>
          <cell r="DH1136">
            <v>1904.288</v>
          </cell>
          <cell r="DI1136" t="str">
            <v>WA</v>
          </cell>
          <cell r="DL1136" t="str">
            <v>Gas</v>
          </cell>
          <cell r="DM1136" t="str">
            <v>Electric</v>
          </cell>
          <cell r="DN1136">
            <v>1612.692</v>
          </cell>
          <cell r="DO1136" t="str">
            <v>OR</v>
          </cell>
          <cell r="DS1136">
            <v>4956.4930000000004</v>
          </cell>
          <cell r="DT1136" t="str">
            <v>WA</v>
          </cell>
          <cell r="DU1136" t="str">
            <v>lt32</v>
          </cell>
          <cell r="DX1136" t="b">
            <v>0</v>
          </cell>
          <cell r="DY1136">
            <v>2079.9929999999999</v>
          </cell>
          <cell r="DZ1136" t="str">
            <v>WA</v>
          </cell>
          <cell r="EC1136" t="str">
            <v>Laptop</v>
          </cell>
          <cell r="ED1136">
            <v>12271.31</v>
          </cell>
          <cell r="EE1136" t="str">
            <v>WA</v>
          </cell>
          <cell r="EH1136" t="str">
            <v>le20</v>
          </cell>
          <cell r="EI1136">
            <v>2079.9929999999999</v>
          </cell>
          <cell r="EJ1136" t="str">
            <v>WA</v>
          </cell>
          <cell r="ES1136">
            <v>2079.9929999999999</v>
          </cell>
          <cell r="ET1136" t="str">
            <v>WA</v>
          </cell>
          <cell r="EZ1136" t="str">
            <v>WA</v>
          </cell>
          <cell r="FA1136" t="str">
            <v>Bedrooms</v>
          </cell>
          <cell r="FB1136">
            <v>663271.47</v>
          </cell>
          <cell r="FC1136">
            <v>835569.576</v>
          </cell>
          <cell r="FI1136" t="str">
            <v>WA</v>
          </cell>
          <cell r="FJ1136" t="str">
            <v>Exterior</v>
          </cell>
          <cell r="FK1136" t="str">
            <v>EISAq</v>
          </cell>
          <cell r="FL1136">
            <v>120222.95999999999</v>
          </cell>
          <cell r="FS1136" t="str">
            <v>WA</v>
          </cell>
          <cell r="FT1136" t="str">
            <v>EISAq</v>
          </cell>
          <cell r="FV1136">
            <v>254635.25399999999</v>
          </cell>
          <cell r="GD1136" t="str">
            <v>MT</v>
          </cell>
          <cell r="GE1136">
            <v>3197088.4470000002</v>
          </cell>
          <cell r="GF1136">
            <v>1863537.4120000002</v>
          </cell>
          <cell r="GI1136">
            <v>3</v>
          </cell>
          <cell r="GJ1136">
            <v>2</v>
          </cell>
          <cell r="GK1136" t="str">
            <v>MT</v>
          </cell>
          <cell r="GL1136">
            <v>1144.6790000000001</v>
          </cell>
          <cell r="GM1136" t="str">
            <v>Pre 1980</v>
          </cell>
          <cell r="GN1136">
            <v>0</v>
          </cell>
          <cell r="GQ1136">
            <v>9416870.0613130014</v>
          </cell>
          <cell r="GR1136">
            <v>572173.52154500003</v>
          </cell>
          <cell r="GU1136" t="str">
            <v>Heat Pump (Central System)</v>
          </cell>
          <cell r="GX1136" t="str">
            <v>Baseboard/Wall/Radiant</v>
          </cell>
          <cell r="GY1136" t="str">
            <v>WA</v>
          </cell>
          <cell r="GZ1136">
            <v>1904.28771972656</v>
          </cell>
        </row>
        <row r="1137">
          <cell r="AD1137" t="str">
            <v>WA</v>
          </cell>
          <cell r="AH1137" t="str">
            <v>WA</v>
          </cell>
          <cell r="AI1137" t="str">
            <v>1980-1992</v>
          </cell>
          <cell r="AJ1137">
            <v>12271.31</v>
          </cell>
          <cell r="AK1137" t="b">
            <v>1</v>
          </cell>
          <cell r="AN1137" t="str">
            <v>OR</v>
          </cell>
          <cell r="AO1137" t="str">
            <v>Baseboard/Wall/Radiant</v>
          </cell>
          <cell r="AP1137" t="str">
            <v>Pre 1980</v>
          </cell>
          <cell r="AQ1137" t="str">
            <v>Crawlspace</v>
          </cell>
          <cell r="AR1137">
            <v>2861.4262982279001</v>
          </cell>
          <cell r="AU1137" t="str">
            <v>No</v>
          </cell>
          <cell r="AV1137" t="b">
            <v>0</v>
          </cell>
          <cell r="AX1137">
            <v>9090751.349470038</v>
          </cell>
          <cell r="AY1137" t="b">
            <v>0</v>
          </cell>
          <cell r="AZ1137">
            <v>2234898.6971025928</v>
          </cell>
          <cell r="BA1137" t="str">
            <v/>
          </cell>
          <cell r="BB1137" t="str">
            <v/>
          </cell>
          <cell r="BC1137">
            <v>0.41274115626869212</v>
          </cell>
          <cell r="BU1137" t="str">
            <v>ID</v>
          </cell>
          <cell r="BV1137" t="str">
            <v>1993-2006</v>
          </cell>
          <cell r="BW1137" t="str">
            <v>Solar/Other</v>
          </cell>
          <cell r="BY1137">
            <v>3785.7640000000001</v>
          </cell>
          <cell r="BZ1137" t="str">
            <v>le55</v>
          </cell>
          <cell r="CF1137" t="str">
            <v>Unconditioned</v>
          </cell>
          <cell r="CG1137">
            <v>1612.692</v>
          </cell>
          <cell r="CH1137" t="str">
            <v>OR</v>
          </cell>
          <cell r="CI1137" t="str">
            <v>Top-Freezer w/o TTD Ice</v>
          </cell>
          <cell r="CJ1137">
            <v>22577.688000000002</v>
          </cell>
          <cell r="CK1137" t="b">
            <v>0</v>
          </cell>
          <cell r="CZ1137">
            <v>1904.288</v>
          </cell>
          <cell r="DA1137" t="str">
            <v>WA</v>
          </cell>
          <cell r="DC1137" t="str">
            <v>Vertical Axis</v>
          </cell>
          <cell r="DG1137" t="str">
            <v>Electric</v>
          </cell>
          <cell r="DH1137">
            <v>1144.6790000000001</v>
          </cell>
          <cell r="DI1137" t="str">
            <v>MT</v>
          </cell>
          <cell r="DL1137" t="str">
            <v>Electric</v>
          </cell>
          <cell r="DM1137" t="str">
            <v>Electric</v>
          </cell>
          <cell r="DN1137">
            <v>1904.288</v>
          </cell>
          <cell r="DO1137" t="str">
            <v>WA</v>
          </cell>
          <cell r="DS1137">
            <v>4956.4930000000004</v>
          </cell>
          <cell r="DT1137" t="str">
            <v>WA</v>
          </cell>
          <cell r="DU1137" t="str">
            <v>lt32</v>
          </cell>
          <cell r="DX1137" t="b">
            <v>0</v>
          </cell>
          <cell r="DY1137">
            <v>2079.9929999999999</v>
          </cell>
          <cell r="DZ1137" t="str">
            <v>WA</v>
          </cell>
          <cell r="EC1137" t="str">
            <v>Laptop</v>
          </cell>
          <cell r="ED1137">
            <v>1192.4649999999999</v>
          </cell>
          <cell r="EE1137" t="str">
            <v>ID</v>
          </cell>
          <cell r="EH1137" t="str">
            <v>le20</v>
          </cell>
          <cell r="EI1137">
            <v>2079.9929999999999</v>
          </cell>
          <cell r="EJ1137" t="str">
            <v>WA</v>
          </cell>
          <cell r="ES1137">
            <v>2079.9929999999999</v>
          </cell>
          <cell r="ET1137" t="str">
            <v>WA</v>
          </cell>
          <cell r="EZ1137" t="str">
            <v>WA</v>
          </cell>
          <cell r="FA1137" t="str">
            <v>Exterior</v>
          </cell>
          <cell r="FB1137">
            <v>609904.79999999993</v>
          </cell>
          <cell r="FC1137">
            <v>2592095.4</v>
          </cell>
          <cell r="FI1137" t="str">
            <v>WA</v>
          </cell>
          <cell r="FJ1137" t="str">
            <v>Garage</v>
          </cell>
          <cell r="FK1137" t="str">
            <v>EISAq</v>
          </cell>
          <cell r="FL1137">
            <v>56104.047999999995</v>
          </cell>
          <cell r="FS1137" t="str">
            <v>WA</v>
          </cell>
          <cell r="FT1137" t="str">
            <v>EISAx</v>
          </cell>
          <cell r="FV1137">
            <v>469626.696</v>
          </cell>
          <cell r="GD1137" t="str">
            <v>WA</v>
          </cell>
          <cell r="GE1137">
            <v>59307241.229999997</v>
          </cell>
          <cell r="GF1137">
            <v>37059356.199999996</v>
          </cell>
          <cell r="GI1137">
            <v>1</v>
          </cell>
          <cell r="GJ1137">
            <v>3</v>
          </cell>
          <cell r="GK1137" t="str">
            <v>WA</v>
          </cell>
          <cell r="GL1137">
            <v>12271.31</v>
          </cell>
          <cell r="GM1137" t="str">
            <v>1980-1992</v>
          </cell>
          <cell r="GN1137">
            <v>-1</v>
          </cell>
          <cell r="GQ1137">
            <v>73193701.05219999</v>
          </cell>
          <cell r="GR1137">
            <v>12521583.367449999</v>
          </cell>
          <cell r="GU1137" t="str">
            <v>Heat Pump (Central System)</v>
          </cell>
          <cell r="GX1137" t="str">
            <v>Propane/LP</v>
          </cell>
          <cell r="GY1137" t="str">
            <v>WA</v>
          </cell>
          <cell r="GZ1137">
            <v>1904.28771972656</v>
          </cell>
        </row>
        <row r="1138">
          <cell r="AD1138" t="str">
            <v>OR</v>
          </cell>
          <cell r="AH1138" t="str">
            <v>OR</v>
          </cell>
          <cell r="AI1138" t="str">
            <v>Pre 1980</v>
          </cell>
          <cell r="AJ1138">
            <v>1612.692</v>
          </cell>
          <cell r="AK1138" t="b">
            <v>1</v>
          </cell>
          <cell r="AN1138" t="str">
            <v>OR</v>
          </cell>
          <cell r="AO1138" t="str">
            <v>Natural Gas Other</v>
          </cell>
          <cell r="AP1138" t="str">
            <v>Pre 1980</v>
          </cell>
          <cell r="AQ1138" t="str">
            <v>Crawlspace</v>
          </cell>
          <cell r="AR1138">
            <v>2861.4262982279001</v>
          </cell>
          <cell r="AU1138" t="str">
            <v>No</v>
          </cell>
          <cell r="AV1138" t="b">
            <v>0</v>
          </cell>
          <cell r="AX1138">
            <v>9090751.349470038</v>
          </cell>
          <cell r="AY1138" t="b">
            <v>0</v>
          </cell>
          <cell r="AZ1138">
            <v>2234898.6971025928</v>
          </cell>
          <cell r="BA1138" t="str">
            <v/>
          </cell>
          <cell r="BB1138" t="str">
            <v/>
          </cell>
          <cell r="BC1138">
            <v>0.41274115626869212</v>
          </cell>
          <cell r="BU1138" t="str">
            <v>MT</v>
          </cell>
          <cell r="BV1138" t="str">
            <v>1993-2006</v>
          </cell>
          <cell r="BW1138" t="str">
            <v>Electric Storage - Inside Conditioned Space</v>
          </cell>
          <cell r="BY1138">
            <v>1144.6790000000001</v>
          </cell>
          <cell r="BZ1138" t="str">
            <v>le55</v>
          </cell>
          <cell r="CF1138" t="str">
            <v>Conditioned</v>
          </cell>
          <cell r="CG1138">
            <v>1144.6790000000001</v>
          </cell>
          <cell r="CH1138" t="str">
            <v>MT</v>
          </cell>
          <cell r="CI1138" t="str">
            <v>Top-Freezer w/o TTD Ice</v>
          </cell>
          <cell r="CJ1138">
            <v>29761.654000000002</v>
          </cell>
          <cell r="CK1138" t="b">
            <v>0</v>
          </cell>
          <cell r="CZ1138">
            <v>3785.7640000000001</v>
          </cell>
          <cell r="DA1138" t="str">
            <v>ID</v>
          </cell>
          <cell r="DC1138" t="str">
            <v>Vertical Axis</v>
          </cell>
          <cell r="DG1138" t="str">
            <v>Electric</v>
          </cell>
          <cell r="DH1138">
            <v>1612.692</v>
          </cell>
          <cell r="DI1138" t="str">
            <v>OR</v>
          </cell>
          <cell r="DL1138" t="str">
            <v>Electric</v>
          </cell>
          <cell r="DM1138" t="str">
            <v>Electric</v>
          </cell>
          <cell r="DN1138">
            <v>3785.7640000000001</v>
          </cell>
          <cell r="DO1138" t="str">
            <v>ID</v>
          </cell>
          <cell r="DS1138">
            <v>1464.694</v>
          </cell>
          <cell r="DT1138" t="str">
            <v>WA</v>
          </cell>
          <cell r="DU1138" t="str">
            <v>lt32</v>
          </cell>
          <cell r="DX1138" t="b">
            <v>0</v>
          </cell>
          <cell r="DY1138">
            <v>2079.9929999999999</v>
          </cell>
          <cell r="DZ1138" t="str">
            <v>WA</v>
          </cell>
          <cell r="EC1138" t="str">
            <v>Laptop</v>
          </cell>
          <cell r="ED1138">
            <v>1192.4649999999999</v>
          </cell>
          <cell r="EE1138" t="str">
            <v>ID</v>
          </cell>
          <cell r="EH1138" t="str">
            <v>le20</v>
          </cell>
          <cell r="EI1138">
            <v>2079.9929999999999</v>
          </cell>
          <cell r="EJ1138" t="str">
            <v>WA</v>
          </cell>
          <cell r="ES1138">
            <v>3785.7640000000001</v>
          </cell>
          <cell r="ET1138" t="str">
            <v>ID</v>
          </cell>
          <cell r="EZ1138" t="str">
            <v>WA</v>
          </cell>
          <cell r="FA1138" t="str">
            <v>Garage</v>
          </cell>
          <cell r="FB1138">
            <v>548914.31999999995</v>
          </cell>
          <cell r="FC1138">
            <v>731885.76</v>
          </cell>
          <cell r="FI1138" t="str">
            <v>WA</v>
          </cell>
          <cell r="FJ1138" t="str">
            <v>Kitchen</v>
          </cell>
          <cell r="FK1138" t="str">
            <v>EISAq</v>
          </cell>
          <cell r="FL1138">
            <v>180334.44</v>
          </cell>
          <cell r="FS1138" t="str">
            <v>WA</v>
          </cell>
          <cell r="FT1138" t="str">
            <v>EISAnqnx</v>
          </cell>
          <cell r="FV1138">
            <v>1966942.98</v>
          </cell>
          <cell r="GD1138" t="str">
            <v>OR</v>
          </cell>
          <cell r="GE1138">
            <v>9073005.1919999998</v>
          </cell>
          <cell r="GF1138">
            <v>4854202.92</v>
          </cell>
          <cell r="GI1138">
            <v>1</v>
          </cell>
          <cell r="GJ1138">
            <v>1</v>
          </cell>
          <cell r="GK1138" t="str">
            <v>OR</v>
          </cell>
          <cell r="GL1138">
            <v>1612.692</v>
          </cell>
          <cell r="GM1138" t="str">
            <v>Pre 1980</v>
          </cell>
          <cell r="GN1138">
            <v>-1</v>
          </cell>
          <cell r="GQ1138">
            <v>7491022.0730640003</v>
          </cell>
          <cell r="GR1138">
            <v>1139040.3278699999</v>
          </cell>
          <cell r="GU1138" t="str">
            <v>Wood</v>
          </cell>
          <cell r="GX1138" t="str">
            <v>None</v>
          </cell>
          <cell r="GY1138" t="str">
            <v>ID</v>
          </cell>
          <cell r="GZ1138">
            <v>1192.46508789063</v>
          </cell>
        </row>
        <row r="1139">
          <cell r="AD1139" t="str">
            <v>ID</v>
          </cell>
          <cell r="AH1139" t="str">
            <v>ID</v>
          </cell>
          <cell r="AI1139" t="str">
            <v>Post 2006</v>
          </cell>
          <cell r="AJ1139">
            <v>1192.4649999999999</v>
          </cell>
          <cell r="AK1139" t="b">
            <v>1</v>
          </cell>
          <cell r="AN1139" t="str">
            <v>OR</v>
          </cell>
          <cell r="AO1139" t="str">
            <v>Wood</v>
          </cell>
          <cell r="AP1139" t="str">
            <v>Pre 1980</v>
          </cell>
          <cell r="AQ1139" t="str">
            <v>Basement</v>
          </cell>
          <cell r="AR1139">
            <v>4071.3119830220899</v>
          </cell>
          <cell r="AU1139" t="str">
            <v>No</v>
          </cell>
          <cell r="AV1139" t="b">
            <v>0</v>
          </cell>
          <cell r="AX1139">
            <v>12934558.17006118</v>
          </cell>
          <cell r="AY1139" t="b">
            <v>0</v>
          </cell>
          <cell r="AZ1139">
            <v>3179872.1679427116</v>
          </cell>
          <cell r="BA1139" t="str">
            <v/>
          </cell>
          <cell r="BB1139" t="str">
            <v/>
          </cell>
          <cell r="BC1139">
            <v>0.58725888429969364</v>
          </cell>
          <cell r="BU1139" t="str">
            <v>MT</v>
          </cell>
          <cell r="BV1139" t="str">
            <v>Post 2006</v>
          </cell>
          <cell r="BW1139" t="str">
            <v>Gas Storage Inside Conditioned Space</v>
          </cell>
          <cell r="BY1139">
            <v>1144.6790000000001</v>
          </cell>
          <cell r="BZ1139" t="str">
            <v>le55</v>
          </cell>
          <cell r="CF1139" t="str">
            <v>Conditioned</v>
          </cell>
          <cell r="CG1139">
            <v>1144.6790000000001</v>
          </cell>
          <cell r="CH1139" t="str">
            <v>MT</v>
          </cell>
          <cell r="CI1139" t="str">
            <v>Top-Freezer w/o TTD Ice</v>
          </cell>
          <cell r="CJ1139">
            <v>29761.654000000002</v>
          </cell>
          <cell r="CK1139" t="b">
            <v>0</v>
          </cell>
          <cell r="CZ1139">
            <v>12271.31</v>
          </cell>
          <cell r="DA1139" t="str">
            <v>WA</v>
          </cell>
          <cell r="DC1139" t="str">
            <v>Vertical Axis</v>
          </cell>
          <cell r="DG1139" t="str">
            <v>Electric</v>
          </cell>
          <cell r="DH1139">
            <v>2079.9929999999999</v>
          </cell>
          <cell r="DI1139" t="str">
            <v>WA</v>
          </cell>
          <cell r="DL1139" t="str">
            <v>Electric</v>
          </cell>
          <cell r="DM1139" t="str">
            <v>Electric</v>
          </cell>
          <cell r="DN1139">
            <v>2079.9929999999999</v>
          </cell>
          <cell r="DO1139" t="str">
            <v>WA</v>
          </cell>
          <cell r="DS1139">
            <v>4956.4930000000004</v>
          </cell>
          <cell r="DT1139" t="str">
            <v>WA</v>
          </cell>
          <cell r="DU1139" t="str">
            <v>lt32</v>
          </cell>
          <cell r="DX1139" t="b">
            <v>0</v>
          </cell>
          <cell r="DY1139">
            <v>2079.9929999999999</v>
          </cell>
          <cell r="DZ1139" t="str">
            <v>WA</v>
          </cell>
          <cell r="EC1139" t="str">
            <v>Desktop</v>
          </cell>
          <cell r="ED1139">
            <v>1192.4649999999999</v>
          </cell>
          <cell r="EE1139" t="str">
            <v>ID</v>
          </cell>
          <cell r="EH1139" t="str">
            <v>le20</v>
          </cell>
          <cell r="EI1139">
            <v>1144.6790000000001</v>
          </cell>
          <cell r="EJ1139" t="str">
            <v>MT</v>
          </cell>
          <cell r="ES1139">
            <v>1192.4649999999999</v>
          </cell>
          <cell r="ET1139" t="str">
            <v>ID</v>
          </cell>
          <cell r="EZ1139" t="str">
            <v>WA</v>
          </cell>
          <cell r="FA1139" t="str">
            <v>Kitchen</v>
          </cell>
          <cell r="FB1139">
            <v>243961.91999999998</v>
          </cell>
          <cell r="FC1139">
            <v>131129.53200000001</v>
          </cell>
          <cell r="FI1139" t="str">
            <v>WA</v>
          </cell>
          <cell r="FJ1139" t="str">
            <v>Living Room/Family Room</v>
          </cell>
          <cell r="FK1139" t="str">
            <v>EISAq</v>
          </cell>
          <cell r="FL1139">
            <v>240445.91999999998</v>
          </cell>
          <cell r="FS1139" t="str">
            <v>WA</v>
          </cell>
          <cell r="FT1139" t="str">
            <v>EISAq</v>
          </cell>
          <cell r="FV1139">
            <v>1529336.2859999998</v>
          </cell>
          <cell r="GD1139" t="str">
            <v>ID</v>
          </cell>
          <cell r="GE1139">
            <v>1828048.845</v>
          </cell>
          <cell r="GF1139">
            <v>3505847.0999999996</v>
          </cell>
          <cell r="GI1139">
            <v>2</v>
          </cell>
          <cell r="GJ1139">
            <v>1</v>
          </cell>
          <cell r="GK1139" t="str">
            <v>ID</v>
          </cell>
          <cell r="GL1139">
            <v>1192.4649999999999</v>
          </cell>
          <cell r="GM1139" t="str">
            <v>Post 2006</v>
          </cell>
          <cell r="GN1139">
            <v>-1</v>
          </cell>
          <cell r="GQ1139">
            <v>6789791.9655449986</v>
          </cell>
          <cell r="GR1139">
            <v>1299321.7886499998</v>
          </cell>
          <cell r="GU1139" t="str">
            <v>Natural Gas FAF</v>
          </cell>
          <cell r="GX1139" t="str">
            <v>Natural Gas Other</v>
          </cell>
          <cell r="GY1139" t="str">
            <v>WA</v>
          </cell>
          <cell r="GZ1139">
            <v>4360.1875</v>
          </cell>
        </row>
        <row r="1140">
          <cell r="AD1140" t="str">
            <v>ID</v>
          </cell>
          <cell r="AH1140" t="str">
            <v>ID</v>
          </cell>
          <cell r="AI1140" t="str">
            <v>Pre 1980</v>
          </cell>
          <cell r="AJ1140">
            <v>3785.7640000000001</v>
          </cell>
          <cell r="AK1140" t="b">
            <v>1</v>
          </cell>
          <cell r="AN1140" t="str">
            <v>OR</v>
          </cell>
          <cell r="AO1140" t="str">
            <v>Wood</v>
          </cell>
          <cell r="AP1140" t="str">
            <v>Pre 1980</v>
          </cell>
          <cell r="AQ1140" t="str">
            <v>Crawlspace</v>
          </cell>
          <cell r="AR1140">
            <v>2861.4262982279001</v>
          </cell>
          <cell r="AU1140" t="str">
            <v>No</v>
          </cell>
          <cell r="AV1140" t="b">
            <v>0</v>
          </cell>
          <cell r="AX1140">
            <v>9090751.349470038</v>
          </cell>
          <cell r="AY1140" t="b">
            <v>0</v>
          </cell>
          <cell r="AZ1140">
            <v>2234898.6971025928</v>
          </cell>
          <cell r="BA1140" t="str">
            <v/>
          </cell>
          <cell r="BB1140" t="str">
            <v/>
          </cell>
          <cell r="BC1140">
            <v>0.41274115626869212</v>
          </cell>
          <cell r="BU1140" t="str">
            <v>WA</v>
          </cell>
          <cell r="BV1140" t="str">
            <v>1993-2006</v>
          </cell>
          <cell r="BW1140" t="str">
            <v>Electric Storage - Inside Conditioned Space</v>
          </cell>
          <cell r="BY1140">
            <v>2079.9929999999999</v>
          </cell>
          <cell r="BZ1140" t="str">
            <v>le55</v>
          </cell>
          <cell r="CF1140" t="str">
            <v>Conditioned</v>
          </cell>
          <cell r="CG1140">
            <v>3785.7640000000001</v>
          </cell>
          <cell r="CH1140" t="str">
            <v>ID</v>
          </cell>
          <cell r="CI1140" t="str">
            <v>Side-by-Side w/ TTD Ice</v>
          </cell>
          <cell r="CJ1140">
            <v>79501.044000000009</v>
          </cell>
          <cell r="CK1140" t="b">
            <v>0</v>
          </cell>
          <cell r="CZ1140">
            <v>2079.9929999999999</v>
          </cell>
          <cell r="DA1140" t="str">
            <v>WA</v>
          </cell>
          <cell r="DC1140" t="str">
            <v>Horizontal Axis</v>
          </cell>
          <cell r="DG1140" t="str">
            <v>Electric</v>
          </cell>
          <cell r="DH1140">
            <v>2130.886</v>
          </cell>
          <cell r="DI1140" t="str">
            <v>MT</v>
          </cell>
          <cell r="DL1140" t="str">
            <v>Electric</v>
          </cell>
          <cell r="DM1140" t="str">
            <v>Electric</v>
          </cell>
          <cell r="DN1140">
            <v>2130.886</v>
          </cell>
          <cell r="DO1140" t="str">
            <v>MT</v>
          </cell>
          <cell r="DS1140">
            <v>1150.8789999999999</v>
          </cell>
          <cell r="DT1140" t="str">
            <v>WA</v>
          </cell>
          <cell r="DU1140" t="str">
            <v>lt32</v>
          </cell>
          <cell r="DX1140" t="b">
            <v>0</v>
          </cell>
          <cell r="DY1140">
            <v>2079.9929999999999</v>
          </cell>
          <cell r="DZ1140" t="str">
            <v>WA</v>
          </cell>
          <cell r="EC1140" t="str">
            <v>Desktop</v>
          </cell>
          <cell r="ED1140">
            <v>1925.059</v>
          </cell>
          <cell r="EE1140" t="str">
            <v>OR</v>
          </cell>
          <cell r="EH1140" t="str">
            <v>gt20</v>
          </cell>
          <cell r="EI1140">
            <v>3785.7640000000001</v>
          </cell>
          <cell r="EJ1140" t="str">
            <v>ID</v>
          </cell>
          <cell r="ES1140">
            <v>2079.9929999999999</v>
          </cell>
          <cell r="ET1140" t="str">
            <v>WA</v>
          </cell>
          <cell r="EZ1140" t="str">
            <v>WA</v>
          </cell>
          <cell r="FA1140" t="str">
            <v>Living Room/Family Room</v>
          </cell>
          <cell r="FB1140">
            <v>221090.49</v>
          </cell>
          <cell r="FC1140">
            <v>643449.56400000001</v>
          </cell>
          <cell r="FI1140" t="str">
            <v>WA</v>
          </cell>
          <cell r="FJ1140" t="str">
            <v>Other</v>
          </cell>
          <cell r="FK1140" t="str">
            <v>EISAq</v>
          </cell>
          <cell r="FL1140">
            <v>150278.69999999998</v>
          </cell>
          <cell r="FS1140" t="str">
            <v>WA</v>
          </cell>
          <cell r="FT1140" t="str">
            <v>EISAx</v>
          </cell>
          <cell r="FV1140">
            <v>686142.9</v>
          </cell>
          <cell r="GD1140" t="str">
            <v>ID</v>
          </cell>
          <cell r="GE1140">
            <v>13325889.280000001</v>
          </cell>
          <cell r="GF1140">
            <v>12265875.360000001</v>
          </cell>
          <cell r="GI1140">
            <v>1</v>
          </cell>
          <cell r="GJ1140">
            <v>3</v>
          </cell>
          <cell r="GK1140" t="str">
            <v>ID</v>
          </cell>
          <cell r="GL1140">
            <v>3785.7640000000001</v>
          </cell>
          <cell r="GM1140" t="str">
            <v>Pre 1980</v>
          </cell>
          <cell r="GN1140">
            <v>0</v>
          </cell>
          <cell r="GQ1140">
            <v>21698113.937528003</v>
          </cell>
          <cell r="GR1140">
            <v>3948116.4891400002</v>
          </cell>
          <cell r="GU1140" t="str">
            <v>Natural Gas FAF</v>
          </cell>
          <cell r="GX1140" t="str">
            <v>Wood</v>
          </cell>
          <cell r="GY1140" t="str">
            <v>WA</v>
          </cell>
          <cell r="GZ1140">
            <v>4360.1875</v>
          </cell>
        </row>
        <row r="1141">
          <cell r="AD1141" t="str">
            <v>WA</v>
          </cell>
          <cell r="AH1141" t="str">
            <v>WA</v>
          </cell>
          <cell r="AI1141" t="str">
            <v>Pre 1980</v>
          </cell>
          <cell r="AJ1141">
            <v>2079.9929999999999</v>
          </cell>
          <cell r="AK1141" t="b">
            <v>1</v>
          </cell>
          <cell r="AN1141" t="str">
            <v>OR</v>
          </cell>
          <cell r="AO1141" t="str">
            <v>Baseboard/Wall/Radiant</v>
          </cell>
          <cell r="AP1141" t="str">
            <v>Pre 1980</v>
          </cell>
          <cell r="AQ1141" t="str">
            <v>Crawlspace</v>
          </cell>
          <cell r="AR1141">
            <v>2861.4262982279001</v>
          </cell>
          <cell r="AU1141" t="str">
            <v>No</v>
          </cell>
          <cell r="AV1141" t="b">
            <v>0</v>
          </cell>
          <cell r="AX1141">
            <v>9090751.349470038</v>
          </cell>
          <cell r="AY1141" t="b">
            <v>0</v>
          </cell>
          <cell r="AZ1141">
            <v>2234898.6971025928</v>
          </cell>
          <cell r="BA1141" t="str">
            <v/>
          </cell>
          <cell r="BB1141" t="str">
            <v/>
          </cell>
          <cell r="BC1141">
            <v>0.41274115626869212</v>
          </cell>
          <cell r="BU1141" t="str">
            <v>WA</v>
          </cell>
          <cell r="BV1141" t="str">
            <v>1993-2006</v>
          </cell>
          <cell r="BW1141" t="str">
            <v>Gas Storage Outside Conditioned Space</v>
          </cell>
          <cell r="BY1141">
            <v>2079.9929999999999</v>
          </cell>
          <cell r="BZ1141" t="str">
            <v>le55</v>
          </cell>
          <cell r="CF1141" t="str">
            <v>Conditioned</v>
          </cell>
          <cell r="CG1141">
            <v>1144.6790000000001</v>
          </cell>
          <cell r="CH1141" t="str">
            <v>MT</v>
          </cell>
          <cell r="CI1141" t="str">
            <v>Top-Freezer w/o TTD Ice</v>
          </cell>
          <cell r="CJ1141">
            <v>27472.296000000002</v>
          </cell>
          <cell r="CK1141" t="b">
            <v>0</v>
          </cell>
          <cell r="CZ1141">
            <v>3785.7640000000001</v>
          </cell>
          <cell r="DA1141" t="str">
            <v>ID</v>
          </cell>
          <cell r="DC1141" t="str">
            <v>Vertical Axis</v>
          </cell>
          <cell r="DG1141" t="str">
            <v>Electric</v>
          </cell>
          <cell r="DH1141">
            <v>1904.288</v>
          </cell>
          <cell r="DI1141" t="str">
            <v>WA</v>
          </cell>
          <cell r="DL1141" t="str">
            <v>Gas</v>
          </cell>
          <cell r="DM1141" t="str">
            <v>Electric</v>
          </cell>
          <cell r="DN1141">
            <v>1904.288</v>
          </cell>
          <cell r="DO1141" t="str">
            <v>WA</v>
          </cell>
          <cell r="DS1141">
            <v>1150.8789999999999</v>
          </cell>
          <cell r="DT1141" t="str">
            <v>WA</v>
          </cell>
          <cell r="DU1141" t="str">
            <v>lt32</v>
          </cell>
          <cell r="DX1141" t="b">
            <v>0</v>
          </cell>
          <cell r="DY1141">
            <v>1192.4649999999999</v>
          </cell>
          <cell r="DZ1141" t="str">
            <v>ID</v>
          </cell>
          <cell r="EC1141" t="str">
            <v>Desktop</v>
          </cell>
          <cell r="ED1141">
            <v>1925.059</v>
          </cell>
          <cell r="EE1141" t="str">
            <v>OR</v>
          </cell>
          <cell r="EH1141" t="str">
            <v>le20</v>
          </cell>
          <cell r="EI1141">
            <v>3785.7640000000001</v>
          </cell>
          <cell r="EJ1141" t="str">
            <v>ID</v>
          </cell>
          <cell r="ES1141">
            <v>2130.886</v>
          </cell>
          <cell r="ET1141" t="str">
            <v>MT</v>
          </cell>
          <cell r="EZ1141" t="str">
            <v>WA</v>
          </cell>
          <cell r="FA1141" t="str">
            <v>Other</v>
          </cell>
          <cell r="FB1141">
            <v>925530.53399999999</v>
          </cell>
          <cell r="FC1141">
            <v>548914.31999999995</v>
          </cell>
          <cell r="FI1141" t="str">
            <v>OR</v>
          </cell>
          <cell r="FJ1141" t="str">
            <v>Bathroom</v>
          </cell>
          <cell r="FK1141" t="str">
            <v>EISAnqnx</v>
          </cell>
          <cell r="FL1141">
            <v>1109238.08</v>
          </cell>
          <cell r="FS1141" t="str">
            <v>OR</v>
          </cell>
          <cell r="FT1141" t="str">
            <v>EISAnqnx</v>
          </cell>
          <cell r="FV1141">
            <v>831928.56</v>
          </cell>
          <cell r="GD1141" t="str">
            <v>WA</v>
          </cell>
          <cell r="GE1141">
            <v>13806993.534</v>
          </cell>
          <cell r="GF1141">
            <v>5459981.625</v>
          </cell>
          <cell r="GI1141">
            <v>1</v>
          </cell>
          <cell r="GJ1141">
            <v>1</v>
          </cell>
          <cell r="GK1141" t="str">
            <v>WA</v>
          </cell>
          <cell r="GL1141">
            <v>2079.9929999999999</v>
          </cell>
          <cell r="GM1141" t="str">
            <v>Pre 1980</v>
          </cell>
          <cell r="GN1141">
            <v>-1</v>
          </cell>
          <cell r="GQ1141">
            <v>12583805.810510999</v>
          </cell>
          <cell r="GR1141">
            <v>180694.19189250001</v>
          </cell>
          <cell r="GU1141" t="str">
            <v>Heat Pump (Central System)</v>
          </cell>
          <cell r="GX1141" t="str">
            <v>Baseboard/Wall/Radiant</v>
          </cell>
          <cell r="GY1141" t="str">
            <v>WA</v>
          </cell>
          <cell r="GZ1141">
            <v>2079.99340820313</v>
          </cell>
        </row>
        <row r="1142">
          <cell r="AD1142" t="str">
            <v>ID</v>
          </cell>
          <cell r="AH1142" t="str">
            <v>ID</v>
          </cell>
          <cell r="AI1142" t="str">
            <v>Pre 1980</v>
          </cell>
          <cell r="AJ1142">
            <v>3785.7640000000001</v>
          </cell>
          <cell r="AK1142" t="b">
            <v>1</v>
          </cell>
          <cell r="AN1142" t="str">
            <v>OR</v>
          </cell>
          <cell r="AO1142" t="str">
            <v>Baseboard/Wall/Radiant</v>
          </cell>
          <cell r="AP1142" t="str">
            <v>Pre 1980</v>
          </cell>
          <cell r="AQ1142" t="str">
            <v>Basement</v>
          </cell>
          <cell r="AR1142">
            <v>4071.3119830220899</v>
          </cell>
          <cell r="AU1142" t="str">
            <v>No</v>
          </cell>
          <cell r="AV1142" t="b">
            <v>0</v>
          </cell>
          <cell r="AX1142">
            <v>12934558.17006118</v>
          </cell>
          <cell r="AY1142" t="b">
            <v>0</v>
          </cell>
          <cell r="AZ1142">
            <v>3179872.1679427116</v>
          </cell>
          <cell r="BA1142" t="str">
            <v/>
          </cell>
          <cell r="BB1142" t="str">
            <v/>
          </cell>
          <cell r="BC1142">
            <v>0.58725888429969364</v>
          </cell>
          <cell r="BU1142" t="str">
            <v>ID</v>
          </cell>
          <cell r="BV1142" t="str">
            <v>1993-2006</v>
          </cell>
          <cell r="BW1142" t="str">
            <v>Gas Storage Outside Conditioned Space</v>
          </cell>
          <cell r="BY1142">
            <v>3785.7640000000001</v>
          </cell>
          <cell r="BZ1142" t="str">
            <v>le55</v>
          </cell>
          <cell r="CF1142" t="str">
            <v>Conditioned</v>
          </cell>
          <cell r="CG1142">
            <v>1144.6790000000001</v>
          </cell>
          <cell r="CH1142" t="str">
            <v>MT</v>
          </cell>
          <cell r="CI1142" t="str">
            <v>Top-Freezer w/o TTD Ice</v>
          </cell>
          <cell r="CJ1142">
            <v>22893.58</v>
          </cell>
          <cell r="CK1142" t="b">
            <v>0</v>
          </cell>
          <cell r="CZ1142">
            <v>3785.7640000000001</v>
          </cell>
          <cell r="DA1142" t="str">
            <v>ID</v>
          </cell>
          <cell r="DC1142" t="str">
            <v>Vertical Axis</v>
          </cell>
          <cell r="DG1142" t="str">
            <v>Electric</v>
          </cell>
          <cell r="DH1142">
            <v>3785.7640000000001</v>
          </cell>
          <cell r="DI1142" t="str">
            <v>ID</v>
          </cell>
          <cell r="DL1142" t="str">
            <v>Electric</v>
          </cell>
          <cell r="DM1142" t="str">
            <v>Electric</v>
          </cell>
          <cell r="DN1142">
            <v>1612.692</v>
          </cell>
          <cell r="DO1142" t="str">
            <v>OR</v>
          </cell>
          <cell r="DS1142">
            <v>4956.4930000000004</v>
          </cell>
          <cell r="DT1142" t="str">
            <v>WA</v>
          </cell>
          <cell r="DU1142" t="str">
            <v>32to46</v>
          </cell>
          <cell r="DX1142" t="b">
            <v>1</v>
          </cell>
          <cell r="DY1142">
            <v>1192.4649999999999</v>
          </cell>
          <cell r="DZ1142" t="str">
            <v>ID</v>
          </cell>
          <cell r="EC1142" t="str">
            <v>Desktop</v>
          </cell>
          <cell r="ED1142">
            <v>1925.059</v>
          </cell>
          <cell r="EE1142" t="str">
            <v>OR</v>
          </cell>
          <cell r="EH1142" t="str">
            <v>gt20</v>
          </cell>
          <cell r="EI1142">
            <v>3785.7640000000001</v>
          </cell>
          <cell r="EJ1142" t="str">
            <v>ID</v>
          </cell>
          <cell r="ES1142">
            <v>1925.059</v>
          </cell>
          <cell r="ET1142" t="str">
            <v>OR</v>
          </cell>
          <cell r="EZ1142" t="str">
            <v>OR</v>
          </cell>
          <cell r="FA1142" t="str">
            <v>Bathroom</v>
          </cell>
          <cell r="FB1142">
            <v>801918.22499999998</v>
          </cell>
          <cell r="FC1142">
            <v>136623.10500000001</v>
          </cell>
          <cell r="FI1142" t="str">
            <v>OR</v>
          </cell>
          <cell r="FJ1142" t="str">
            <v>Bathroom</v>
          </cell>
          <cell r="FK1142" t="str">
            <v>EISAq</v>
          </cell>
          <cell r="FL1142">
            <v>429829.75599999999</v>
          </cell>
          <cell r="FS1142" t="str">
            <v>OR</v>
          </cell>
          <cell r="FT1142" t="str">
            <v>EISAq</v>
          </cell>
          <cell r="FV1142">
            <v>5580854.0899999999</v>
          </cell>
          <cell r="GD1142" t="str">
            <v>ID</v>
          </cell>
          <cell r="GE1142">
            <v>4826849.1000000006</v>
          </cell>
          <cell r="GF1142">
            <v>3785764</v>
          </cell>
          <cell r="GI1142">
            <v>1</v>
          </cell>
          <cell r="GJ1142">
            <v>3</v>
          </cell>
          <cell r="GK1142" t="str">
            <v>ID</v>
          </cell>
          <cell r="GL1142">
            <v>3785.7640000000001</v>
          </cell>
          <cell r="GM1142" t="str">
            <v>Pre 1980</v>
          </cell>
          <cell r="GN1142">
            <v>-1</v>
          </cell>
          <cell r="GQ1142">
            <v>23468935.33464</v>
          </cell>
          <cell r="GR1142">
            <v>3838397.4768920001</v>
          </cell>
          <cell r="GU1142" t="str">
            <v>Heat Pump (Central System)</v>
          </cell>
          <cell r="GX1142" t="str">
            <v>None</v>
          </cell>
          <cell r="GY1142" t="str">
            <v>ID</v>
          </cell>
          <cell r="GZ1142">
            <v>3785.76440429688</v>
          </cell>
        </row>
        <row r="1143">
          <cell r="AD1143" t="str">
            <v>ID</v>
          </cell>
          <cell r="AH1143" t="str">
            <v>ID</v>
          </cell>
          <cell r="AI1143" t="str">
            <v>1993-2006</v>
          </cell>
          <cell r="AJ1143">
            <v>1192.4649999999999</v>
          </cell>
          <cell r="AK1143" t="b">
            <v>1</v>
          </cell>
          <cell r="AN1143" t="str">
            <v>WA</v>
          </cell>
          <cell r="AO1143" t="str">
            <v>Baseboard/Wall/Radiant</v>
          </cell>
          <cell r="AP1143" t="str">
            <v>Pre 1980</v>
          </cell>
          <cell r="AQ1143" t="str">
            <v>Crawlspace</v>
          </cell>
          <cell r="AR1143">
            <v>1055.9103412699999</v>
          </cell>
          <cell r="AU1143" t="str">
            <v>No</v>
          </cell>
          <cell r="AV1143" t="b">
            <v>1</v>
          </cell>
          <cell r="AX1143">
            <v>1239638.7406509798</v>
          </cell>
          <cell r="AY1143" t="b">
            <v>0</v>
          </cell>
          <cell r="AZ1143">
            <v>950084.78945620393</v>
          </cell>
          <cell r="BA1143">
            <v>0.52697616060225927</v>
          </cell>
          <cell r="BB1143">
            <v>1055.9103412699999</v>
          </cell>
          <cell r="BC1143">
            <v>0.52697604913570584</v>
          </cell>
          <cell r="BU1143" t="str">
            <v>ID</v>
          </cell>
          <cell r="BV1143" t="str">
            <v>1993-2006</v>
          </cell>
          <cell r="BW1143" t="str">
            <v>Gas Storage Inside Conditioned Space</v>
          </cell>
          <cell r="BY1143">
            <v>3785.7640000000001</v>
          </cell>
          <cell r="BZ1143" t="str">
            <v>le55</v>
          </cell>
          <cell r="CF1143" t="str">
            <v>Conditioned</v>
          </cell>
          <cell r="CG1143">
            <v>3785.7640000000001</v>
          </cell>
          <cell r="CH1143" t="str">
            <v>ID</v>
          </cell>
          <cell r="CI1143" t="str">
            <v>Side-by-Side w/ TTD Ice</v>
          </cell>
          <cell r="CJ1143">
            <v>102215.628</v>
          </cell>
          <cell r="CK1143" t="b">
            <v>0</v>
          </cell>
          <cell r="CZ1143">
            <v>1144.6790000000001</v>
          </cell>
          <cell r="DA1143" t="str">
            <v>MT</v>
          </cell>
          <cell r="DC1143" t="str">
            <v>Vertical Axis</v>
          </cell>
          <cell r="DG1143" t="str">
            <v>Electric</v>
          </cell>
          <cell r="DH1143">
            <v>12271.31</v>
          </cell>
          <cell r="DI1143" t="str">
            <v>WA</v>
          </cell>
          <cell r="DL1143" t="str">
            <v>Electric</v>
          </cell>
          <cell r="DM1143" t="str">
            <v>Electric</v>
          </cell>
          <cell r="DN1143">
            <v>3785.7640000000001</v>
          </cell>
          <cell r="DO1143" t="str">
            <v>ID</v>
          </cell>
          <cell r="DS1143">
            <v>2003.7159999999999</v>
          </cell>
          <cell r="DT1143" t="str">
            <v>WA</v>
          </cell>
          <cell r="DU1143" t="str">
            <v>lt32</v>
          </cell>
          <cell r="DX1143" t="b">
            <v>1</v>
          </cell>
          <cell r="DY1143">
            <v>2130.886</v>
          </cell>
          <cell r="DZ1143" t="str">
            <v>MT</v>
          </cell>
          <cell r="EC1143" t="str">
            <v>Desktop</v>
          </cell>
          <cell r="ED1143">
            <v>1612.692</v>
          </cell>
          <cell r="EE1143" t="str">
            <v>OR</v>
          </cell>
          <cell r="EH1143" t="str">
            <v>le20</v>
          </cell>
          <cell r="EI1143">
            <v>2130.886</v>
          </cell>
          <cell r="EJ1143" t="str">
            <v>MT</v>
          </cell>
          <cell r="ES1143">
            <v>2079.9929999999999</v>
          </cell>
          <cell r="ET1143" t="str">
            <v>WA</v>
          </cell>
          <cell r="EZ1143" t="str">
            <v>OR</v>
          </cell>
          <cell r="FA1143" t="str">
            <v>Bedrooms</v>
          </cell>
          <cell r="FB1143">
            <v>778157.68500000006</v>
          </cell>
          <cell r="FC1143">
            <v>362348.23499999999</v>
          </cell>
          <cell r="FI1143" t="str">
            <v>OR</v>
          </cell>
          <cell r="FJ1143" t="str">
            <v>Bedrooms</v>
          </cell>
          <cell r="FK1143" t="str">
            <v>EISAnqnx</v>
          </cell>
          <cell r="FL1143">
            <v>1941166.6400000001</v>
          </cell>
          <cell r="FS1143" t="str">
            <v>OR</v>
          </cell>
          <cell r="FT1143" t="str">
            <v>EISAx</v>
          </cell>
          <cell r="FV1143">
            <v>1802511.8800000001</v>
          </cell>
          <cell r="GD1143" t="str">
            <v>ID</v>
          </cell>
          <cell r="GE1143">
            <v>11018376.6</v>
          </cell>
          <cell r="GF1143">
            <v>4431199.9399999995</v>
          </cell>
          <cell r="GI1143">
            <v>3</v>
          </cell>
          <cell r="GJ1143">
            <v>1</v>
          </cell>
          <cell r="GK1143" t="str">
            <v>ID</v>
          </cell>
          <cell r="GL1143">
            <v>1192.4649999999999</v>
          </cell>
          <cell r="GM1143" t="str">
            <v>1993-2006</v>
          </cell>
          <cell r="GN1143">
            <v>0</v>
          </cell>
          <cell r="GQ1143">
            <v>9757895.7813300006</v>
          </cell>
          <cell r="GR1143">
            <v>834808.97254999995</v>
          </cell>
          <cell r="GU1143" t="str">
            <v>Natural Gas FAF</v>
          </cell>
          <cell r="GX1143" t="str">
            <v>None</v>
          </cell>
          <cell r="GY1143" t="str">
            <v>OR</v>
          </cell>
          <cell r="GZ1143">
            <v>1925.05932617188</v>
          </cell>
        </row>
        <row r="1144">
          <cell r="AD1144" t="str">
            <v>WA</v>
          </cell>
          <cell r="AH1144" t="str">
            <v>WA</v>
          </cell>
          <cell r="AI1144" t="str">
            <v>Post 2006</v>
          </cell>
          <cell r="AJ1144">
            <v>1904.288</v>
          </cell>
          <cell r="AK1144" t="b">
            <v>1</v>
          </cell>
          <cell r="AN1144" t="str">
            <v>WA</v>
          </cell>
          <cell r="AO1144" t="str">
            <v>Baseboard/Wall/Radiant</v>
          </cell>
          <cell r="AP1144" t="str">
            <v>Pre 1980</v>
          </cell>
          <cell r="AQ1144" t="str">
            <v>Basement</v>
          </cell>
          <cell r="AR1144">
            <v>947.80523490187795</v>
          </cell>
          <cell r="AU1144" t="str">
            <v>No</v>
          </cell>
          <cell r="AV1144" t="b">
            <v>1</v>
          </cell>
          <cell r="AX1144">
            <v>1112723.3457748047</v>
          </cell>
          <cell r="AY1144" t="b">
            <v>0</v>
          </cell>
          <cell r="AZ1144">
            <v>852814.20386901847</v>
          </cell>
          <cell r="BA1144">
            <v>0.47302383939774079</v>
          </cell>
          <cell r="BB1144">
            <v>947.80523490187795</v>
          </cell>
          <cell r="BC1144">
            <v>0.47302373934323927</v>
          </cell>
          <cell r="BU1144" t="str">
            <v>OR</v>
          </cell>
          <cell r="BV1144" t="str">
            <v>1993-2006</v>
          </cell>
          <cell r="BW1144" t="str">
            <v>Gas Storage Outside Conditioned Space</v>
          </cell>
          <cell r="BY1144">
            <v>1612.692</v>
          </cell>
          <cell r="BZ1144" t="str">
            <v>le55</v>
          </cell>
          <cell r="CF1144" t="str">
            <v>Conditioned</v>
          </cell>
          <cell r="CG1144">
            <v>1144.6790000000001</v>
          </cell>
          <cell r="CH1144" t="str">
            <v>MT</v>
          </cell>
          <cell r="CI1144" t="str">
            <v>Side-by-Side w/ TTD Ice</v>
          </cell>
          <cell r="CJ1144">
            <v>29761.654000000002</v>
          </cell>
          <cell r="CK1144" t="b">
            <v>0</v>
          </cell>
          <cell r="CZ1144">
            <v>2079.9929999999999</v>
          </cell>
          <cell r="DA1144" t="str">
            <v>WA</v>
          </cell>
          <cell r="DC1144" t="str">
            <v>Vertical Axis</v>
          </cell>
          <cell r="DG1144" t="str">
            <v>Electric</v>
          </cell>
          <cell r="DH1144">
            <v>2079.9929999999999</v>
          </cell>
          <cell r="DI1144" t="str">
            <v>WA</v>
          </cell>
          <cell r="DL1144" t="str">
            <v>Electric</v>
          </cell>
          <cell r="DM1144" t="str">
            <v>Electric</v>
          </cell>
          <cell r="DN1144">
            <v>2079.9929999999999</v>
          </cell>
          <cell r="DO1144" t="str">
            <v>WA</v>
          </cell>
          <cell r="DS1144">
            <v>2003.7159999999999</v>
          </cell>
          <cell r="DT1144" t="str">
            <v>WA</v>
          </cell>
          <cell r="DU1144" t="str">
            <v>32to46</v>
          </cell>
          <cell r="DX1144" t="b">
            <v>1</v>
          </cell>
          <cell r="DY1144">
            <v>2130.886</v>
          </cell>
          <cell r="DZ1144" t="str">
            <v>MT</v>
          </cell>
          <cell r="EC1144" t="str">
            <v>Desktop</v>
          </cell>
          <cell r="ED1144">
            <v>2079.9929999999999</v>
          </cell>
          <cell r="EE1144" t="str">
            <v>WA</v>
          </cell>
          <cell r="EH1144" t="str">
            <v>le20</v>
          </cell>
          <cell r="EI1144">
            <v>1612.692</v>
          </cell>
          <cell r="EJ1144" t="str">
            <v>OR</v>
          </cell>
          <cell r="ES1144">
            <v>2079.9929999999999</v>
          </cell>
          <cell r="ET1144" t="str">
            <v>WA</v>
          </cell>
          <cell r="EZ1144" t="str">
            <v>OR</v>
          </cell>
          <cell r="FA1144" t="str">
            <v>Exterior</v>
          </cell>
          <cell r="FB1144">
            <v>439569.99</v>
          </cell>
          <cell r="FC1144">
            <v>1568195.6400000001</v>
          </cell>
          <cell r="FI1144" t="str">
            <v>OR</v>
          </cell>
          <cell r="FJ1144" t="str">
            <v>Bedrooms</v>
          </cell>
          <cell r="FK1144" t="str">
            <v>EISAx</v>
          </cell>
          <cell r="FL1144">
            <v>346636.9</v>
          </cell>
          <cell r="FS1144" t="str">
            <v>WA</v>
          </cell>
          <cell r="FT1144" t="str">
            <v>EISAnqnx</v>
          </cell>
          <cell r="FV1144">
            <v>440817.51999999996</v>
          </cell>
          <cell r="GD1144" t="str">
            <v>WA</v>
          </cell>
          <cell r="GE1144">
            <v>4753102.8480000002</v>
          </cell>
          <cell r="GF1144">
            <v>5373900.7359999996</v>
          </cell>
          <cell r="GI1144">
            <v>2</v>
          </cell>
          <cell r="GJ1144">
            <v>2</v>
          </cell>
          <cell r="GK1144" t="str">
            <v>WA</v>
          </cell>
          <cell r="GL1144">
            <v>1904.288</v>
          </cell>
          <cell r="GM1144" t="str">
            <v>Post 2006</v>
          </cell>
          <cell r="GN1144">
            <v>-1</v>
          </cell>
          <cell r="GQ1144">
            <v>10927861.423840001</v>
          </cell>
          <cell r="GR1144">
            <v>1982788.464224</v>
          </cell>
          <cell r="GU1144" t="str">
            <v>Heat Pump (Central System)</v>
          </cell>
          <cell r="GX1144" t="str">
            <v>Baseboard/Wall/Radiant</v>
          </cell>
          <cell r="GY1144" t="str">
            <v>OR</v>
          </cell>
          <cell r="GZ1144">
            <v>8264.9453125</v>
          </cell>
        </row>
        <row r="1145">
          <cell r="AD1145" t="str">
            <v>MT</v>
          </cell>
          <cell r="AH1145" t="str">
            <v>MT</v>
          </cell>
          <cell r="AI1145" t="str">
            <v>1993-2006</v>
          </cell>
          <cell r="AJ1145">
            <v>1144.6790000000001</v>
          </cell>
          <cell r="AK1145" t="b">
            <v>1</v>
          </cell>
          <cell r="AN1145" t="str">
            <v>WA</v>
          </cell>
          <cell r="AO1145" t="str">
            <v>Natural Gas FAF</v>
          </cell>
          <cell r="AP1145" t="str">
            <v>Pre 1980</v>
          </cell>
          <cell r="AQ1145" t="str">
            <v>Crawlspace</v>
          </cell>
          <cell r="AR1145">
            <v>4956.49267578125</v>
          </cell>
          <cell r="AU1145" t="str">
            <v>No</v>
          </cell>
          <cell r="AV1145" t="b">
            <v>1</v>
          </cell>
          <cell r="AX1145">
            <v>14448176.149902344</v>
          </cell>
          <cell r="AY1145" t="b">
            <v>0</v>
          </cell>
          <cell r="AZ1145">
            <v>3732418.9055474121</v>
          </cell>
          <cell r="BA1145">
            <v>1</v>
          </cell>
          <cell r="BB1145">
            <v>4956.49267578125</v>
          </cell>
          <cell r="BC1145">
            <v>0.99999993458706582</v>
          </cell>
          <cell r="BU1145" t="str">
            <v>WA</v>
          </cell>
          <cell r="BV1145" t="str">
            <v>Pre 1980</v>
          </cell>
          <cell r="BW1145" t="str">
            <v>Electric Storage - Inside Conditioned Space</v>
          </cell>
          <cell r="BY1145">
            <v>1904.288</v>
          </cell>
          <cell r="BZ1145" t="str">
            <v>le55</v>
          </cell>
          <cell r="CF1145" t="str">
            <v>Conditioned</v>
          </cell>
          <cell r="CG1145">
            <v>1144.6790000000001</v>
          </cell>
          <cell r="CH1145" t="str">
            <v>MT</v>
          </cell>
          <cell r="CI1145" t="str">
            <v>Refrigerator Only</v>
          </cell>
          <cell r="CJ1145">
            <v>4578.7160000000003</v>
          </cell>
          <cell r="CK1145" t="b">
            <v>0</v>
          </cell>
          <cell r="CZ1145">
            <v>1904.288</v>
          </cell>
          <cell r="DA1145" t="str">
            <v>WA</v>
          </cell>
          <cell r="DC1145" t="str">
            <v>Vertical Axis</v>
          </cell>
          <cell r="DG1145" t="str">
            <v>Electric</v>
          </cell>
          <cell r="DH1145">
            <v>3785.7640000000001</v>
          </cell>
          <cell r="DI1145" t="str">
            <v>ID</v>
          </cell>
          <cell r="DL1145" t="str">
            <v>Electric</v>
          </cell>
          <cell r="DM1145" t="str">
            <v>Electric</v>
          </cell>
          <cell r="DN1145">
            <v>1192.4649999999999</v>
          </cell>
          <cell r="DO1145" t="str">
            <v>ID</v>
          </cell>
          <cell r="DS1145">
            <v>1464.694</v>
          </cell>
          <cell r="DT1145" t="str">
            <v>WA</v>
          </cell>
          <cell r="DU1145" t="str">
            <v>32to46</v>
          </cell>
          <cell r="DX1145" t="b">
            <v>0</v>
          </cell>
          <cell r="DY1145">
            <v>1192.4649999999999</v>
          </cell>
          <cell r="DZ1145" t="str">
            <v>ID</v>
          </cell>
          <cell r="EC1145" t="str">
            <v>Laptop</v>
          </cell>
          <cell r="ED1145">
            <v>1144.6790000000001</v>
          </cell>
          <cell r="EE1145" t="str">
            <v>MT</v>
          </cell>
          <cell r="EH1145" t="str">
            <v>gt20</v>
          </cell>
          <cell r="EI1145">
            <v>2079.9929999999999</v>
          </cell>
          <cell r="EJ1145" t="str">
            <v>WA</v>
          </cell>
          <cell r="ES1145">
            <v>4360.1880000000001</v>
          </cell>
          <cell r="ET1145" t="str">
            <v>WA</v>
          </cell>
          <cell r="EZ1145" t="str">
            <v>OR</v>
          </cell>
          <cell r="FA1145" t="str">
            <v>Garage</v>
          </cell>
          <cell r="FB1145">
            <v>320767.29000000004</v>
          </cell>
          <cell r="FC1145">
            <v>522731.88</v>
          </cell>
          <cell r="FI1145" t="str">
            <v>OR</v>
          </cell>
          <cell r="FJ1145" t="str">
            <v>Exterior</v>
          </cell>
          <cell r="FK1145" t="str">
            <v>EISAq</v>
          </cell>
          <cell r="FL1145">
            <v>582349.99199999997</v>
          </cell>
          <cell r="FS1145" t="str">
            <v>WA</v>
          </cell>
          <cell r="FT1145" t="str">
            <v>EISAq</v>
          </cell>
          <cell r="FV1145">
            <v>1404604.916</v>
          </cell>
          <cell r="GD1145" t="str">
            <v>MT</v>
          </cell>
          <cell r="GE1145">
            <v>3170760.83</v>
          </cell>
          <cell r="GF1145">
            <v>2308817.5430000001</v>
          </cell>
          <cell r="GI1145">
            <v>3</v>
          </cell>
          <cell r="GJ1145">
            <v>2</v>
          </cell>
          <cell r="GK1145" t="str">
            <v>MT</v>
          </cell>
          <cell r="GL1145">
            <v>1144.6790000000001</v>
          </cell>
          <cell r="GM1145" t="str">
            <v>1993-2006</v>
          </cell>
          <cell r="GN1145">
            <v>0</v>
          </cell>
          <cell r="GQ1145">
            <v>8808043.9181880001</v>
          </cell>
          <cell r="GR1145">
            <v>675807.03480999998</v>
          </cell>
          <cell r="GU1145" t="str">
            <v>Electric FAF</v>
          </cell>
          <cell r="GX1145" t="str">
            <v>Baseboard/Wall/Radiant</v>
          </cell>
          <cell r="GY1145" t="str">
            <v>ID</v>
          </cell>
          <cell r="GZ1145">
            <v>3785.76440429688</v>
          </cell>
        </row>
        <row r="1146">
          <cell r="AD1146" t="str">
            <v>OR</v>
          </cell>
          <cell r="AH1146" t="str">
            <v>OR</v>
          </cell>
          <cell r="AI1146" t="str">
            <v>1993-2006</v>
          </cell>
          <cell r="AJ1146">
            <v>1612.692</v>
          </cell>
          <cell r="AK1146" t="b">
            <v>1</v>
          </cell>
          <cell r="AN1146" t="str">
            <v>WA</v>
          </cell>
          <cell r="AO1146" t="str">
            <v>Natural Gas FAF</v>
          </cell>
          <cell r="AP1146" t="str">
            <v>Pre 1980</v>
          </cell>
          <cell r="AQ1146" t="str">
            <v>Basement</v>
          </cell>
          <cell r="AR1146">
            <v>1464.69372558594</v>
          </cell>
          <cell r="AU1146" t="str">
            <v>No</v>
          </cell>
          <cell r="AV1146" t="b">
            <v>1</v>
          </cell>
          <cell r="AX1146">
            <v>3497688.6166992248</v>
          </cell>
          <cell r="AY1146" t="b">
            <v>0</v>
          </cell>
          <cell r="AZ1146">
            <v>926521.30999389815</v>
          </cell>
          <cell r="BA1146">
            <v>1</v>
          </cell>
          <cell r="BB1146">
            <v>1464.69372558594</v>
          </cell>
          <cell r="BC1146">
            <v>0.99999981264751547</v>
          </cell>
          <cell r="BU1146" t="str">
            <v>ID</v>
          </cell>
          <cell r="BV1146" t="str">
            <v>Pre 1980</v>
          </cell>
          <cell r="BW1146" t="str">
            <v>Gas Storage Inside Conditioned Space</v>
          </cell>
          <cell r="BY1146">
            <v>3785.7640000000001</v>
          </cell>
          <cell r="BZ1146" t="str">
            <v>le55</v>
          </cell>
          <cell r="CF1146" t="str">
            <v>Conditioned</v>
          </cell>
          <cell r="CG1146">
            <v>1144.6790000000001</v>
          </cell>
          <cell r="CH1146" t="str">
            <v>MT</v>
          </cell>
          <cell r="CI1146" t="str">
            <v>Refrigerator Only</v>
          </cell>
          <cell r="CJ1146">
            <v>4578.7160000000003</v>
          </cell>
          <cell r="CK1146" t="b">
            <v>0</v>
          </cell>
          <cell r="CZ1146">
            <v>2079.9929999999999</v>
          </cell>
          <cell r="DA1146" t="str">
            <v>WA</v>
          </cell>
          <cell r="DC1146" t="str">
            <v>Vertical Axis</v>
          </cell>
          <cell r="DG1146" t="str">
            <v>Electric</v>
          </cell>
          <cell r="DH1146">
            <v>3785.7640000000001</v>
          </cell>
          <cell r="DI1146" t="str">
            <v>ID</v>
          </cell>
          <cell r="DL1146" t="str">
            <v>Electric</v>
          </cell>
          <cell r="DM1146" t="str">
            <v>Electric</v>
          </cell>
          <cell r="DN1146">
            <v>12271.31</v>
          </cell>
          <cell r="DO1146" t="str">
            <v>WA</v>
          </cell>
          <cell r="DS1146">
            <v>1464.694</v>
          </cell>
          <cell r="DT1146" t="str">
            <v>WA</v>
          </cell>
          <cell r="DU1146" t="str">
            <v>32to46</v>
          </cell>
          <cell r="DX1146" t="b">
            <v>0</v>
          </cell>
          <cell r="DY1146">
            <v>1192.4649999999999</v>
          </cell>
          <cell r="DZ1146" t="str">
            <v>ID</v>
          </cell>
          <cell r="EC1146" t="str">
            <v>Laptop</v>
          </cell>
          <cell r="ED1146">
            <v>1144.6790000000001</v>
          </cell>
          <cell r="EE1146" t="str">
            <v>MT</v>
          </cell>
          <cell r="EH1146" t="str">
            <v>le20</v>
          </cell>
          <cell r="EI1146">
            <v>2079.9929999999999</v>
          </cell>
          <cell r="EJ1146" t="str">
            <v>WA</v>
          </cell>
          <cell r="ES1146">
            <v>1904.288</v>
          </cell>
          <cell r="ET1146" t="str">
            <v>WA</v>
          </cell>
          <cell r="EZ1146" t="str">
            <v>OR</v>
          </cell>
          <cell r="FA1146" t="str">
            <v>Kitchen</v>
          </cell>
          <cell r="FB1146">
            <v>843499.17</v>
          </cell>
          <cell r="FC1146">
            <v>142563.24</v>
          </cell>
          <cell r="FI1146" t="str">
            <v>OR</v>
          </cell>
          <cell r="FJ1146" t="str">
            <v>Exterior</v>
          </cell>
          <cell r="FK1146" t="str">
            <v>EISAx</v>
          </cell>
          <cell r="FL1146">
            <v>1039910.7000000001</v>
          </cell>
          <cell r="FS1146" t="str">
            <v>WA</v>
          </cell>
          <cell r="FT1146" t="str">
            <v>EISAx</v>
          </cell>
          <cell r="FV1146">
            <v>1903530.2</v>
          </cell>
          <cell r="GD1146" t="str">
            <v>OR</v>
          </cell>
          <cell r="GE1146">
            <v>9121385.9519999996</v>
          </cell>
          <cell r="GF1146">
            <v>5341235.9040000001</v>
          </cell>
          <cell r="GI1146">
            <v>1</v>
          </cell>
          <cell r="GJ1146">
            <v>1</v>
          </cell>
          <cell r="GK1146" t="str">
            <v>OR</v>
          </cell>
          <cell r="GL1146">
            <v>1612.692</v>
          </cell>
          <cell r="GM1146" t="str">
            <v>1993-2006</v>
          </cell>
          <cell r="GN1146">
            <v>-1</v>
          </cell>
          <cell r="GQ1146">
            <v>7491022.0730640003</v>
          </cell>
          <cell r="GR1146">
            <v>1139040.3278699999</v>
          </cell>
          <cell r="GU1146" t="str">
            <v>Electric FAF</v>
          </cell>
          <cell r="GX1146" t="str">
            <v>Other</v>
          </cell>
          <cell r="GY1146" t="str">
            <v>ID</v>
          </cell>
          <cell r="GZ1146">
            <v>3785.76440429688</v>
          </cell>
        </row>
        <row r="1147">
          <cell r="AD1147" t="str">
            <v>WA</v>
          </cell>
          <cell r="AH1147" t="str">
            <v>WA</v>
          </cell>
          <cell r="AI1147" t="str">
            <v>1993-2006</v>
          </cell>
          <cell r="AJ1147">
            <v>2079.9929999999999</v>
          </cell>
          <cell r="AK1147" t="b">
            <v>1</v>
          </cell>
          <cell r="AN1147" t="str">
            <v>WA</v>
          </cell>
          <cell r="AO1147" t="str">
            <v>Baseboard/Wall/Radiant</v>
          </cell>
          <cell r="AP1147" t="str">
            <v>Pre 1980</v>
          </cell>
          <cell r="AQ1147" t="str">
            <v>Basement</v>
          </cell>
          <cell r="AR1147">
            <v>1464.69372558594</v>
          </cell>
          <cell r="AU1147" t="str">
            <v>No</v>
          </cell>
          <cell r="AV1147" t="b">
            <v>0</v>
          </cell>
          <cell r="AX1147">
            <v>3497688.6166992248</v>
          </cell>
          <cell r="AY1147" t="b">
            <v>0</v>
          </cell>
          <cell r="AZ1147">
            <v>926521.30999389815</v>
          </cell>
          <cell r="BA1147" t="str">
            <v/>
          </cell>
          <cell r="BB1147" t="str">
            <v/>
          </cell>
          <cell r="BC1147">
            <v>0.99999981264751547</v>
          </cell>
          <cell r="BU1147" t="str">
            <v>WA</v>
          </cell>
          <cell r="BV1147" t="str">
            <v>Pre 1980</v>
          </cell>
          <cell r="BW1147" t="str">
            <v>Electric Storage - Outside Conditioned Space - Buffered</v>
          </cell>
          <cell r="BY1147">
            <v>2079.9929999999999</v>
          </cell>
          <cell r="BZ1147" t="str">
            <v>le55</v>
          </cell>
          <cell r="CF1147" t="str">
            <v>Conditioned</v>
          </cell>
          <cell r="CG1147">
            <v>8264.9449999999997</v>
          </cell>
          <cell r="CH1147" t="str">
            <v>OR</v>
          </cell>
          <cell r="CI1147" t="str">
            <v>Top-Freezer w/o TTD Ice</v>
          </cell>
          <cell r="CJ1147">
            <v>123974.17499999999</v>
          </cell>
          <cell r="CK1147" t="b">
            <v>0</v>
          </cell>
          <cell r="CZ1147">
            <v>2130.886</v>
          </cell>
          <cell r="DA1147" t="str">
            <v>MT</v>
          </cell>
          <cell r="DC1147" t="str">
            <v>Horizontal Axis</v>
          </cell>
          <cell r="DG1147" t="str">
            <v>Electric</v>
          </cell>
          <cell r="DH1147">
            <v>1144.6790000000001</v>
          </cell>
          <cell r="DI1147" t="str">
            <v>MT</v>
          </cell>
          <cell r="DL1147" t="str">
            <v>Electric</v>
          </cell>
          <cell r="DM1147" t="str">
            <v>Electric</v>
          </cell>
          <cell r="DN1147">
            <v>2079.9929999999999</v>
          </cell>
          <cell r="DO1147" t="str">
            <v>WA</v>
          </cell>
          <cell r="DS1147">
            <v>1524.7619999999999</v>
          </cell>
          <cell r="DT1147" t="str">
            <v>WA</v>
          </cell>
          <cell r="DU1147" t="str">
            <v>32to46</v>
          </cell>
          <cell r="DX1147" t="b">
            <v>0</v>
          </cell>
          <cell r="DY1147">
            <v>2130.886</v>
          </cell>
          <cell r="DZ1147" t="str">
            <v>MT</v>
          </cell>
          <cell r="EC1147" t="str">
            <v>Desktop</v>
          </cell>
          <cell r="ED1147">
            <v>2079.9929999999999</v>
          </cell>
          <cell r="EE1147" t="str">
            <v>WA</v>
          </cell>
          <cell r="EH1147" t="str">
            <v>le20</v>
          </cell>
          <cell r="EI1147">
            <v>2079.9929999999999</v>
          </cell>
          <cell r="EJ1147" t="str">
            <v>WA</v>
          </cell>
          <cell r="ES1147">
            <v>1192.4649999999999</v>
          </cell>
          <cell r="ET1147" t="str">
            <v>ID</v>
          </cell>
          <cell r="EZ1147" t="str">
            <v>OR</v>
          </cell>
          <cell r="FA1147" t="str">
            <v>Living Room/Family Room</v>
          </cell>
          <cell r="FB1147">
            <v>855379.44000000006</v>
          </cell>
          <cell r="FC1147">
            <v>403929.18</v>
          </cell>
          <cell r="FI1147" t="str">
            <v>OR</v>
          </cell>
          <cell r="FJ1147" t="str">
            <v>Garage</v>
          </cell>
          <cell r="FK1147" t="str">
            <v>EISAnqnx</v>
          </cell>
          <cell r="FL1147">
            <v>554619.04</v>
          </cell>
          <cell r="FS1147" t="str">
            <v>OR</v>
          </cell>
          <cell r="FT1147" t="str">
            <v>EISAnqnx</v>
          </cell>
          <cell r="FV1147">
            <v>4526382.87</v>
          </cell>
          <cell r="GD1147" t="str">
            <v>WA</v>
          </cell>
          <cell r="GE1147">
            <v>2531351.4810000001</v>
          </cell>
          <cell r="GF1147">
            <v>4367985.3</v>
          </cell>
          <cell r="GI1147">
            <v>1</v>
          </cell>
          <cell r="GJ1147">
            <v>1</v>
          </cell>
          <cell r="GK1147" t="str">
            <v>WA</v>
          </cell>
          <cell r="GL1147">
            <v>2079.9929999999999</v>
          </cell>
          <cell r="GM1147" t="str">
            <v>1993-2006</v>
          </cell>
          <cell r="GN1147">
            <v>0</v>
          </cell>
          <cell r="GQ1147">
            <v>10608172.2993</v>
          </cell>
          <cell r="GR1147">
            <v>1120221.8300100002</v>
          </cell>
          <cell r="GU1147" t="str">
            <v>Natural Gas FAF</v>
          </cell>
          <cell r="GX1147" t="str">
            <v>None</v>
          </cell>
          <cell r="GY1147" t="str">
            <v>ID</v>
          </cell>
          <cell r="GZ1147">
            <v>3785.76440429688</v>
          </cell>
        </row>
        <row r="1148">
          <cell r="AD1148" t="str">
            <v>MT</v>
          </cell>
          <cell r="AH1148" t="str">
            <v>MT</v>
          </cell>
          <cell r="AI1148" t="str">
            <v>Pre 1980</v>
          </cell>
          <cell r="AJ1148">
            <v>2130.886</v>
          </cell>
          <cell r="AK1148" t="b">
            <v>1</v>
          </cell>
          <cell r="AN1148" t="str">
            <v>WA</v>
          </cell>
          <cell r="AO1148" t="str">
            <v>Baseboard/Wall/Radiant</v>
          </cell>
          <cell r="AP1148" t="str">
            <v>Pre 1980</v>
          </cell>
          <cell r="AQ1148" t="str">
            <v>Crawlspace</v>
          </cell>
          <cell r="AR1148">
            <v>4956.49267578125</v>
          </cell>
          <cell r="AU1148" t="str">
            <v>No</v>
          </cell>
          <cell r="AV1148" t="b">
            <v>1</v>
          </cell>
          <cell r="AX1148">
            <v>8386385.607421875</v>
          </cell>
          <cell r="AY1148" t="b">
            <v>0</v>
          </cell>
          <cell r="AZ1148">
            <v>1371807.9822267089</v>
          </cell>
          <cell r="BA1148">
            <v>1</v>
          </cell>
          <cell r="BB1148">
            <v>4956.49267578125</v>
          </cell>
          <cell r="BC1148">
            <v>0.99999993458706582</v>
          </cell>
          <cell r="BU1148" t="str">
            <v>MT</v>
          </cell>
          <cell r="BV1148" t="str">
            <v>Pre 1980</v>
          </cell>
          <cell r="BW1148" t="str">
            <v>Gas Storage Inside Conditioned Space</v>
          </cell>
          <cell r="BY1148">
            <v>2130.886</v>
          </cell>
          <cell r="BZ1148" t="str">
            <v>le55</v>
          </cell>
          <cell r="CF1148" t="str">
            <v>Unconditioned</v>
          </cell>
          <cell r="CG1148">
            <v>8264.9449999999997</v>
          </cell>
          <cell r="CH1148" t="str">
            <v>OR</v>
          </cell>
          <cell r="CI1148" t="str">
            <v>Top-Freezer w/o TTD Ice</v>
          </cell>
          <cell r="CJ1148">
            <v>181828.78999999998</v>
          </cell>
          <cell r="CK1148" t="b">
            <v>0</v>
          </cell>
          <cell r="CZ1148">
            <v>2130.886</v>
          </cell>
          <cell r="DA1148" t="str">
            <v>MT</v>
          </cell>
          <cell r="DC1148" t="str">
            <v>Horizontal Axis</v>
          </cell>
          <cell r="DG1148" t="str">
            <v>Electric</v>
          </cell>
          <cell r="DH1148">
            <v>2079.9929999999999</v>
          </cell>
          <cell r="DI1148" t="str">
            <v>WA</v>
          </cell>
          <cell r="DL1148" t="str">
            <v>Electric</v>
          </cell>
          <cell r="DM1148" t="str">
            <v>Electric</v>
          </cell>
          <cell r="DN1148">
            <v>2130.886</v>
          </cell>
          <cell r="DO1148" t="str">
            <v>MT</v>
          </cell>
          <cell r="DS1148">
            <v>1524.7619999999999</v>
          </cell>
          <cell r="DT1148" t="str">
            <v>WA</v>
          </cell>
          <cell r="DU1148" t="str">
            <v>32to46</v>
          </cell>
          <cell r="DX1148" t="b">
            <v>0</v>
          </cell>
          <cell r="DY1148">
            <v>2130.886</v>
          </cell>
          <cell r="DZ1148" t="str">
            <v>MT</v>
          </cell>
          <cell r="EC1148" t="str">
            <v>Desktop</v>
          </cell>
          <cell r="ED1148">
            <v>2079.9929999999999</v>
          </cell>
          <cell r="EE1148" t="str">
            <v>WA</v>
          </cell>
          <cell r="EH1148" t="str">
            <v>le20</v>
          </cell>
          <cell r="EI1148">
            <v>1925.059</v>
          </cell>
          <cell r="EJ1148" t="str">
            <v>OR</v>
          </cell>
          <cell r="ES1148">
            <v>1904.288</v>
          </cell>
          <cell r="ET1148" t="str">
            <v>WA</v>
          </cell>
          <cell r="EZ1148" t="str">
            <v>OR</v>
          </cell>
          <cell r="FA1148" t="str">
            <v>Other</v>
          </cell>
          <cell r="FB1148">
            <v>753209.11800000002</v>
          </cell>
          <cell r="FC1148">
            <v>601141.66200000001</v>
          </cell>
          <cell r="FI1148" t="str">
            <v>OR</v>
          </cell>
          <cell r="FJ1148" t="str">
            <v>Garage</v>
          </cell>
          <cell r="FK1148" t="str">
            <v>EISAq</v>
          </cell>
          <cell r="FL1148">
            <v>707139.27600000007</v>
          </cell>
          <cell r="FS1148" t="str">
            <v>OR</v>
          </cell>
          <cell r="FT1148" t="str">
            <v>EISAq</v>
          </cell>
          <cell r="FV1148">
            <v>1397119.7520000001</v>
          </cell>
          <cell r="GD1148" t="str">
            <v>MT</v>
          </cell>
          <cell r="GE1148">
            <v>0</v>
          </cell>
          <cell r="GF1148">
            <v>0</v>
          </cell>
          <cell r="GI1148">
            <v>3</v>
          </cell>
          <cell r="GJ1148">
            <v>2</v>
          </cell>
          <cell r="GK1148" t="str">
            <v>MT</v>
          </cell>
          <cell r="GL1148">
            <v>2130.886</v>
          </cell>
          <cell r="GM1148" t="str">
            <v>Pre 1980</v>
          </cell>
          <cell r="GN1148">
            <v>0</v>
          </cell>
          <cell r="GQ1148">
            <v>16396681.927991999</v>
          </cell>
          <cell r="GR1148">
            <v>1258053.7855399998</v>
          </cell>
          <cell r="GU1148" t="str">
            <v>Heat Pump (Central System)</v>
          </cell>
          <cell r="GX1148" t="str">
            <v>Propane/LP</v>
          </cell>
          <cell r="GY1148" t="str">
            <v>ID</v>
          </cell>
          <cell r="GZ1148">
            <v>1192.46508789063</v>
          </cell>
        </row>
        <row r="1149">
          <cell r="AD1149" t="str">
            <v>WA</v>
          </cell>
          <cell r="AH1149" t="str">
            <v>WA</v>
          </cell>
          <cell r="AI1149" t="str">
            <v>Pre 1980</v>
          </cell>
          <cell r="AJ1149">
            <v>1904.288</v>
          </cell>
          <cell r="AK1149" t="b">
            <v>1</v>
          </cell>
          <cell r="AN1149" t="str">
            <v>WA</v>
          </cell>
          <cell r="AO1149" t="str">
            <v>Natural Gas Other</v>
          </cell>
          <cell r="AP1149" t="str">
            <v>1993-2006</v>
          </cell>
          <cell r="AQ1149" t="str">
            <v>Basement</v>
          </cell>
          <cell r="AR1149">
            <v>4956.49267578125</v>
          </cell>
          <cell r="AU1149" t="str">
            <v>No</v>
          </cell>
          <cell r="AV1149" t="b">
            <v>0</v>
          </cell>
          <cell r="AX1149">
            <v>13278443.878417969</v>
          </cell>
          <cell r="AY1149" t="b">
            <v>0</v>
          </cell>
          <cell r="AZ1149">
            <v>1992039.1888598632</v>
          </cell>
          <cell r="BA1149" t="str">
            <v/>
          </cell>
          <cell r="BB1149" t="str">
            <v/>
          </cell>
          <cell r="BC1149">
            <v>0.99999993458706582</v>
          </cell>
          <cell r="BU1149" t="str">
            <v>WA</v>
          </cell>
          <cell r="BV1149" t="str">
            <v>Post 2006</v>
          </cell>
          <cell r="BW1149" t="str">
            <v>Electric Storage - Outside Conditioned Space - Buffered</v>
          </cell>
          <cell r="BY1149">
            <v>1904.288</v>
          </cell>
          <cell r="BZ1149" t="str">
            <v>le55</v>
          </cell>
          <cell r="CF1149" t="str">
            <v>Conditioned</v>
          </cell>
          <cell r="CG1149">
            <v>3785.7640000000001</v>
          </cell>
          <cell r="CH1149" t="str">
            <v>ID</v>
          </cell>
          <cell r="CI1149" t="str">
            <v>Top-Freezer w/o TTD Ice</v>
          </cell>
          <cell r="CJ1149">
            <v>53000.696000000004</v>
          </cell>
          <cell r="CK1149" t="b">
            <v>0</v>
          </cell>
          <cell r="CZ1149">
            <v>1904.288</v>
          </cell>
          <cell r="DA1149" t="str">
            <v>WA</v>
          </cell>
          <cell r="DC1149" t="str">
            <v>Vertical Axis</v>
          </cell>
          <cell r="DG1149" t="str">
            <v>Electric</v>
          </cell>
          <cell r="DH1149">
            <v>1904.288</v>
          </cell>
          <cell r="DI1149" t="str">
            <v>WA</v>
          </cell>
          <cell r="DL1149" t="str">
            <v>Electric</v>
          </cell>
          <cell r="DM1149" t="str">
            <v>Electric</v>
          </cell>
          <cell r="DN1149">
            <v>1144.6790000000001</v>
          </cell>
          <cell r="DO1149" t="str">
            <v>MT</v>
          </cell>
          <cell r="DS1149">
            <v>1464.694</v>
          </cell>
          <cell r="DT1149" t="str">
            <v>WA</v>
          </cell>
          <cell r="DU1149" t="str">
            <v>lt32</v>
          </cell>
          <cell r="DX1149" t="b">
            <v>0</v>
          </cell>
          <cell r="DY1149">
            <v>1612.692</v>
          </cell>
          <cell r="DZ1149" t="str">
            <v>OR</v>
          </cell>
          <cell r="EC1149" t="str">
            <v>Desktop</v>
          </cell>
          <cell r="ED1149">
            <v>1612.692</v>
          </cell>
          <cell r="EE1149" t="str">
            <v>OR</v>
          </cell>
          <cell r="EH1149" t="str">
            <v>le20</v>
          </cell>
          <cell r="EI1149">
            <v>1925.059</v>
          </cell>
          <cell r="EJ1149" t="str">
            <v>OR</v>
          </cell>
          <cell r="ES1149">
            <v>1192.4649999999999</v>
          </cell>
          <cell r="ET1149" t="str">
            <v>ID</v>
          </cell>
          <cell r="EZ1149" t="str">
            <v>WA</v>
          </cell>
          <cell r="FA1149" t="str">
            <v>Bathroom</v>
          </cell>
          <cell r="FB1149">
            <v>705488.82699999993</v>
          </cell>
          <cell r="FC1149">
            <v>138105.47999999998</v>
          </cell>
          <cell r="FI1149" t="str">
            <v>OR</v>
          </cell>
          <cell r="FJ1149" t="str">
            <v>Kitchen</v>
          </cell>
          <cell r="FK1149" t="str">
            <v>EISAx</v>
          </cell>
          <cell r="FL1149">
            <v>2495785.6800000002</v>
          </cell>
          <cell r="FS1149" t="str">
            <v>OR</v>
          </cell>
          <cell r="FT1149" t="str">
            <v>EISAx</v>
          </cell>
          <cell r="FV1149">
            <v>2851264.8000000003</v>
          </cell>
          <cell r="GD1149" t="str">
            <v>WA</v>
          </cell>
          <cell r="GE1149">
            <v>4197050.7520000003</v>
          </cell>
          <cell r="GF1149">
            <v>4806422.9120000005</v>
          </cell>
          <cell r="GI1149">
            <v>2</v>
          </cell>
          <cell r="GJ1149">
            <v>3</v>
          </cell>
          <cell r="GK1149" t="str">
            <v>WA</v>
          </cell>
          <cell r="GL1149">
            <v>1904.288</v>
          </cell>
          <cell r="GM1149" t="str">
            <v>Pre 1980</v>
          </cell>
          <cell r="GN1149">
            <v>0</v>
          </cell>
          <cell r="GQ1149">
            <v>12424170.954144001</v>
          </cell>
          <cell r="GR1149">
            <v>1518641.11568</v>
          </cell>
          <cell r="GU1149" t="str">
            <v>Other</v>
          </cell>
          <cell r="GX1149" t="str">
            <v>Baseboard/Wall/Radiant</v>
          </cell>
          <cell r="GY1149" t="str">
            <v>ID</v>
          </cell>
          <cell r="GZ1149">
            <v>1192.46508789063</v>
          </cell>
        </row>
        <row r="1150">
          <cell r="AD1150" t="str">
            <v>ID</v>
          </cell>
          <cell r="AH1150" t="str">
            <v>ID</v>
          </cell>
          <cell r="AI1150" t="str">
            <v>Post 2006</v>
          </cell>
          <cell r="AJ1150">
            <v>3785.7640000000001</v>
          </cell>
          <cell r="AK1150" t="b">
            <v>1</v>
          </cell>
          <cell r="AN1150" t="str">
            <v>WA</v>
          </cell>
          <cell r="AO1150" t="str">
            <v>Natural Gas FAF</v>
          </cell>
          <cell r="AP1150" t="str">
            <v>1993-2006</v>
          </cell>
          <cell r="AQ1150" t="str">
            <v>Basement</v>
          </cell>
          <cell r="AR1150">
            <v>4956.49267578125</v>
          </cell>
          <cell r="AU1150" t="str">
            <v>No</v>
          </cell>
          <cell r="AV1150" t="b">
            <v>1</v>
          </cell>
          <cell r="AX1150">
            <v>13278443.878417969</v>
          </cell>
          <cell r="AY1150" t="b">
            <v>0</v>
          </cell>
          <cell r="AZ1150">
            <v>1992039.1888598632</v>
          </cell>
          <cell r="BA1150">
            <v>1</v>
          </cell>
          <cell r="BB1150">
            <v>4956.49267578125</v>
          </cell>
          <cell r="BC1150">
            <v>0.99999993458706582</v>
          </cell>
          <cell r="BU1150" t="str">
            <v>OR</v>
          </cell>
          <cell r="BV1150" t="str">
            <v>1993-2006</v>
          </cell>
          <cell r="BW1150" t="str">
            <v>Electric Storage - Inside Conditioned Space</v>
          </cell>
          <cell r="BY1150">
            <v>1612.692</v>
          </cell>
          <cell r="BZ1150" t="str">
            <v>le55</v>
          </cell>
          <cell r="CF1150" t="str">
            <v>Conditioned</v>
          </cell>
          <cell r="CG1150">
            <v>8559.1039999999994</v>
          </cell>
          <cell r="CH1150" t="str">
            <v>OR</v>
          </cell>
          <cell r="CI1150" t="str">
            <v>Top-Freezer w/o TTD Ice</v>
          </cell>
          <cell r="CJ1150">
            <v>154063.87199999997</v>
          </cell>
          <cell r="CK1150" t="b">
            <v>0</v>
          </cell>
          <cell r="CZ1150">
            <v>1612.692</v>
          </cell>
          <cell r="DA1150" t="str">
            <v>OR</v>
          </cell>
          <cell r="DC1150" t="str">
            <v>Vertical Axis</v>
          </cell>
          <cell r="DG1150" t="str">
            <v>Electric</v>
          </cell>
          <cell r="DH1150">
            <v>2079.9929999999999</v>
          </cell>
          <cell r="DI1150" t="str">
            <v>WA</v>
          </cell>
          <cell r="DL1150" t="str">
            <v>Electric</v>
          </cell>
          <cell r="DM1150" t="str">
            <v>Electric</v>
          </cell>
          <cell r="DN1150">
            <v>3785.7640000000001</v>
          </cell>
          <cell r="DO1150" t="str">
            <v>ID</v>
          </cell>
          <cell r="DS1150">
            <v>1464.694</v>
          </cell>
          <cell r="DT1150" t="str">
            <v>WA</v>
          </cell>
          <cell r="DU1150" t="str">
            <v>lt32</v>
          </cell>
          <cell r="DX1150" t="b">
            <v>0</v>
          </cell>
          <cell r="DY1150">
            <v>2079.9929999999999</v>
          </cell>
          <cell r="DZ1150" t="str">
            <v>WA</v>
          </cell>
          <cell r="EC1150" t="str">
            <v>Desktop</v>
          </cell>
          <cell r="ED1150">
            <v>2130.886</v>
          </cell>
          <cell r="EE1150" t="str">
            <v>MT</v>
          </cell>
          <cell r="EH1150" t="str">
            <v>le20</v>
          </cell>
          <cell r="EI1150">
            <v>2079.9929999999999</v>
          </cell>
          <cell r="EJ1150" t="str">
            <v>WA</v>
          </cell>
          <cell r="ES1150">
            <v>1925.059</v>
          </cell>
          <cell r="ET1150" t="str">
            <v>OR</v>
          </cell>
          <cell r="EZ1150" t="str">
            <v>WA</v>
          </cell>
          <cell r="FA1150" t="str">
            <v>Bedrooms</v>
          </cell>
          <cell r="FB1150">
            <v>238231.95299999998</v>
          </cell>
          <cell r="FC1150">
            <v>702036.19</v>
          </cell>
          <cell r="FI1150" t="str">
            <v>OR</v>
          </cell>
          <cell r="FJ1150" t="str">
            <v>Living Room/Family Room</v>
          </cell>
          <cell r="FK1150" t="str">
            <v>EISAnqnx</v>
          </cell>
          <cell r="FL1150">
            <v>1109238.08</v>
          </cell>
          <cell r="FS1150" t="str">
            <v>WA</v>
          </cell>
          <cell r="FT1150" t="str">
            <v>EISAnqnx</v>
          </cell>
          <cell r="FV1150">
            <v>1898950.3499999999</v>
          </cell>
          <cell r="GD1150" t="str">
            <v>ID</v>
          </cell>
          <cell r="GE1150">
            <v>9320550.9680000003</v>
          </cell>
          <cell r="GF1150">
            <v>10410851</v>
          </cell>
          <cell r="GI1150">
            <v>1</v>
          </cell>
          <cell r="GJ1150">
            <v>3</v>
          </cell>
          <cell r="GK1150" t="str">
            <v>ID</v>
          </cell>
          <cell r="GL1150">
            <v>3785.7640000000001</v>
          </cell>
          <cell r="GM1150" t="str">
            <v>Post 2006</v>
          </cell>
          <cell r="GN1150">
            <v>0</v>
          </cell>
          <cell r="GQ1150">
            <v>21698113.937528003</v>
          </cell>
          <cell r="GR1150">
            <v>3948116.4891400002</v>
          </cell>
          <cell r="GU1150" t="str">
            <v>Wood</v>
          </cell>
          <cell r="GX1150" t="str">
            <v>Baseboard/Wall/Radiant</v>
          </cell>
          <cell r="GY1150" t="str">
            <v>WA</v>
          </cell>
          <cell r="GZ1150">
            <v>1904.28771972656</v>
          </cell>
        </row>
        <row r="1151">
          <cell r="AD1151" t="str">
            <v>WA</v>
          </cell>
          <cell r="AH1151" t="str">
            <v>WA</v>
          </cell>
          <cell r="AI1151" t="str">
            <v>1993-2006</v>
          </cell>
          <cell r="AJ1151">
            <v>12271.31</v>
          </cell>
          <cell r="AK1151" t="b">
            <v>1</v>
          </cell>
          <cell r="AN1151" t="str">
            <v>WA</v>
          </cell>
          <cell r="AO1151" t="str">
            <v>Natural Gas FAF</v>
          </cell>
          <cell r="AP1151" t="str">
            <v>1993-2006</v>
          </cell>
          <cell r="AQ1151" t="str">
            <v>Basement</v>
          </cell>
          <cell r="AR1151">
            <v>4956.49267578125</v>
          </cell>
          <cell r="AU1151" t="str">
            <v>No</v>
          </cell>
          <cell r="AV1151" t="b">
            <v>1</v>
          </cell>
          <cell r="AX1151">
            <v>11449498.081054687</v>
          </cell>
          <cell r="AY1151" t="b">
            <v>0</v>
          </cell>
          <cell r="AZ1151">
            <v>2213148.3271264648</v>
          </cell>
          <cell r="BA1151">
            <v>1</v>
          </cell>
          <cell r="BB1151">
            <v>4956.49267578125</v>
          </cell>
          <cell r="BC1151">
            <v>0.99999993458706582</v>
          </cell>
          <cell r="BU1151" t="str">
            <v>ID</v>
          </cell>
          <cell r="BV1151" t="str">
            <v>1993-2006</v>
          </cell>
          <cell r="BW1151" t="str">
            <v>Gas Storage Outside Conditioned Space</v>
          </cell>
          <cell r="BY1151">
            <v>3785.7640000000001</v>
          </cell>
          <cell r="BZ1151" t="str">
            <v>le55</v>
          </cell>
          <cell r="CF1151" t="str">
            <v>Conditioned</v>
          </cell>
          <cell r="CG1151">
            <v>8264.9449999999997</v>
          </cell>
          <cell r="CH1151" t="str">
            <v>OR</v>
          </cell>
          <cell r="CI1151" t="str">
            <v>Side-by-Side w/ TTD Ice</v>
          </cell>
          <cell r="CJ1151">
            <v>181828.78999999998</v>
          </cell>
          <cell r="CK1151" t="b">
            <v>0</v>
          </cell>
          <cell r="CZ1151">
            <v>2079.9929999999999</v>
          </cell>
          <cell r="DA1151" t="str">
            <v>WA</v>
          </cell>
          <cell r="DC1151" t="str">
            <v>Vertical Axis</v>
          </cell>
          <cell r="DG1151" t="str">
            <v>Electric</v>
          </cell>
          <cell r="DH1151">
            <v>2130.886</v>
          </cell>
          <cell r="DI1151" t="str">
            <v>MT</v>
          </cell>
          <cell r="DL1151" t="str">
            <v>Electric</v>
          </cell>
          <cell r="DM1151" t="str">
            <v>Electric</v>
          </cell>
          <cell r="DN1151">
            <v>1925.059</v>
          </cell>
          <cell r="DO1151" t="str">
            <v>OR</v>
          </cell>
          <cell r="DS1151">
            <v>2003.7159999999999</v>
          </cell>
          <cell r="DT1151" t="str">
            <v>WA</v>
          </cell>
          <cell r="DU1151" t="str">
            <v>32to46</v>
          </cell>
          <cell r="DX1151" t="b">
            <v>1</v>
          </cell>
          <cell r="DY1151">
            <v>2079.9929999999999</v>
          </cell>
          <cell r="DZ1151" t="str">
            <v>WA</v>
          </cell>
          <cell r="EC1151" t="str">
            <v>Desktop</v>
          </cell>
          <cell r="ED1151">
            <v>1192.4649999999999</v>
          </cell>
          <cell r="EE1151" t="str">
            <v>ID</v>
          </cell>
          <cell r="EH1151" t="str">
            <v>le20</v>
          </cell>
          <cell r="EI1151">
            <v>6932.7380000000003</v>
          </cell>
          <cell r="EJ1151" t="str">
            <v>OR</v>
          </cell>
          <cell r="ES1151">
            <v>1904.288</v>
          </cell>
          <cell r="ET1151" t="str">
            <v>WA</v>
          </cell>
          <cell r="EZ1151" t="str">
            <v>WA</v>
          </cell>
          <cell r="FA1151" t="str">
            <v>Exterior</v>
          </cell>
          <cell r="FB1151">
            <v>105880.86799999999</v>
          </cell>
          <cell r="FC1151">
            <v>2152143.73</v>
          </cell>
          <cell r="FI1151" t="str">
            <v>OR</v>
          </cell>
          <cell r="FJ1151" t="str">
            <v>Living Room/Family Room</v>
          </cell>
          <cell r="FK1151" t="str">
            <v>EISAq</v>
          </cell>
          <cell r="FL1151">
            <v>1109238.08</v>
          </cell>
          <cell r="FS1151" t="str">
            <v>WA</v>
          </cell>
          <cell r="FT1151" t="str">
            <v>EISAq</v>
          </cell>
          <cell r="FV1151">
            <v>441937.53599999996</v>
          </cell>
          <cell r="GD1151" t="str">
            <v>WA</v>
          </cell>
          <cell r="GE1151">
            <v>76855214.530000001</v>
          </cell>
          <cell r="GF1151">
            <v>28567609.68</v>
          </cell>
          <cell r="GI1151">
            <v>1</v>
          </cell>
          <cell r="GJ1151">
            <v>3</v>
          </cell>
          <cell r="GK1151" t="str">
            <v>WA</v>
          </cell>
          <cell r="GL1151">
            <v>12271.31</v>
          </cell>
          <cell r="GM1151" t="str">
            <v>1993-2006</v>
          </cell>
          <cell r="GN1151">
            <v>0</v>
          </cell>
          <cell r="GQ1151">
            <v>77696228.760849997</v>
          </cell>
          <cell r="GR1151">
            <v>10263416.901249999</v>
          </cell>
          <cell r="GU1151" t="str">
            <v>Electric FAF</v>
          </cell>
          <cell r="GX1151" t="str">
            <v>None</v>
          </cell>
          <cell r="GY1151" t="str">
            <v>WA</v>
          </cell>
          <cell r="GZ1151">
            <v>2079.99340820313</v>
          </cell>
        </row>
        <row r="1152">
          <cell r="AD1152" t="str">
            <v>WA</v>
          </cell>
          <cell r="AH1152" t="str">
            <v>WA</v>
          </cell>
          <cell r="AI1152" t="str">
            <v>Pre 1980</v>
          </cell>
          <cell r="AJ1152">
            <v>2079.9929999999999</v>
          </cell>
          <cell r="AK1152" t="b">
            <v>1</v>
          </cell>
          <cell r="AN1152" t="str">
            <v>WA</v>
          </cell>
          <cell r="AO1152" t="str">
            <v>Natural Gas FAF</v>
          </cell>
          <cell r="AP1152" t="str">
            <v>1980-1992</v>
          </cell>
          <cell r="AQ1152" t="str">
            <v>Crawlspace</v>
          </cell>
          <cell r="AR1152">
            <v>950.07160578547303</v>
          </cell>
          <cell r="AU1152" t="str">
            <v>No</v>
          </cell>
          <cell r="AV1152" t="b">
            <v>1</v>
          </cell>
          <cell r="AX1152">
            <v>1301598.099926098</v>
          </cell>
          <cell r="AY1152" t="b">
            <v>0</v>
          </cell>
          <cell r="AZ1152">
            <v>374952.88476028037</v>
          </cell>
          <cell r="BA1152">
            <v>0.64864864864864846</v>
          </cell>
          <cell r="BB1152">
            <v>950.07160578547303</v>
          </cell>
          <cell r="BC1152">
            <v>0.6486485271227117</v>
          </cell>
          <cell r="BU1152" t="str">
            <v>WA</v>
          </cell>
          <cell r="BV1152" t="str">
            <v>1980-1992</v>
          </cell>
          <cell r="BW1152" t="str">
            <v>Gas Storage Outside Conditioned Space</v>
          </cell>
          <cell r="BY1152">
            <v>2079.9929999999999</v>
          </cell>
          <cell r="BZ1152" t="str">
            <v>gt55</v>
          </cell>
          <cell r="CF1152" t="str">
            <v>Conditioned</v>
          </cell>
          <cell r="CG1152">
            <v>1144.6790000000001</v>
          </cell>
          <cell r="CH1152" t="str">
            <v>MT</v>
          </cell>
          <cell r="CI1152" t="str">
            <v>Top-Freezer w/o TTD Ice</v>
          </cell>
          <cell r="CJ1152">
            <v>27472.296000000002</v>
          </cell>
          <cell r="CK1152" t="b">
            <v>0</v>
          </cell>
          <cell r="CZ1152">
            <v>1904.288</v>
          </cell>
          <cell r="DA1152" t="str">
            <v>WA</v>
          </cell>
          <cell r="DC1152" t="str">
            <v>Vertical Axis</v>
          </cell>
          <cell r="DG1152" t="str">
            <v>Electric</v>
          </cell>
          <cell r="DH1152">
            <v>2130.886</v>
          </cell>
          <cell r="DI1152" t="str">
            <v>MT</v>
          </cell>
          <cell r="DL1152" t="str">
            <v>Gas</v>
          </cell>
          <cell r="DM1152" t="str">
            <v>Electric</v>
          </cell>
          <cell r="DN1152">
            <v>2130.886</v>
          </cell>
          <cell r="DO1152" t="str">
            <v>MT</v>
          </cell>
          <cell r="DS1152">
            <v>2003.7159999999999</v>
          </cell>
          <cell r="DT1152" t="str">
            <v>WA</v>
          </cell>
          <cell r="DU1152" t="str">
            <v>gt46</v>
          </cell>
          <cell r="DX1152" t="b">
            <v>0</v>
          </cell>
          <cell r="DY1152">
            <v>2079.9929999999999</v>
          </cell>
          <cell r="DZ1152" t="str">
            <v>WA</v>
          </cell>
          <cell r="EC1152" t="str">
            <v>Desktop</v>
          </cell>
          <cell r="ED1152">
            <v>1612.692</v>
          </cell>
          <cell r="EE1152" t="str">
            <v>OR</v>
          </cell>
          <cell r="EH1152" t="str">
            <v>le20</v>
          </cell>
          <cell r="EI1152">
            <v>8264.9449999999997</v>
          </cell>
          <cell r="EJ1152" t="str">
            <v>OR</v>
          </cell>
          <cell r="ES1152">
            <v>1904.288</v>
          </cell>
          <cell r="ET1152" t="str">
            <v>WA</v>
          </cell>
          <cell r="EZ1152" t="str">
            <v>WA</v>
          </cell>
          <cell r="FA1152" t="str">
            <v>Garage</v>
          </cell>
          <cell r="FB1152">
            <v>248589.86399999997</v>
          </cell>
          <cell r="FC1152">
            <v>507537.63899999997</v>
          </cell>
          <cell r="FI1152" t="str">
            <v>OR</v>
          </cell>
          <cell r="FJ1152" t="str">
            <v>Living Room/Family Room</v>
          </cell>
          <cell r="FK1152" t="str">
            <v>EISAx</v>
          </cell>
          <cell r="FL1152">
            <v>1386547.6</v>
          </cell>
          <cell r="FS1152" t="str">
            <v>WA</v>
          </cell>
          <cell r="FT1152" t="str">
            <v>EISAx</v>
          </cell>
          <cell r="FV1152">
            <v>402807.64999999997</v>
          </cell>
          <cell r="GD1152" t="str">
            <v>WA</v>
          </cell>
          <cell r="GE1152">
            <v>4790223.8789999997</v>
          </cell>
          <cell r="GF1152">
            <v>3795987.2250000001</v>
          </cell>
          <cell r="GI1152">
            <v>1</v>
          </cell>
          <cell r="GJ1152">
            <v>1</v>
          </cell>
          <cell r="GK1152" t="str">
            <v>WA</v>
          </cell>
          <cell r="GL1152">
            <v>2079.9929999999999</v>
          </cell>
          <cell r="GM1152" t="str">
            <v>Pre 1980</v>
          </cell>
          <cell r="GN1152">
            <v>-1</v>
          </cell>
          <cell r="GQ1152">
            <v>12063872.040293999</v>
          </cell>
          <cell r="GR1152">
            <v>170252.62703250002</v>
          </cell>
          <cell r="GU1152" t="str">
            <v>Natural Gas Other</v>
          </cell>
          <cell r="GX1152" t="str">
            <v>None</v>
          </cell>
          <cell r="GY1152" t="str">
            <v>MT</v>
          </cell>
          <cell r="GZ1152">
            <v>2130.88647460938</v>
          </cell>
        </row>
        <row r="1153">
          <cell r="AD1153" t="str">
            <v>ID</v>
          </cell>
          <cell r="AH1153" t="str">
            <v>ID</v>
          </cell>
          <cell r="AI1153" t="str">
            <v>Pre 1980</v>
          </cell>
          <cell r="AJ1153">
            <v>3785.7640000000001</v>
          </cell>
          <cell r="AK1153" t="b">
            <v>1</v>
          </cell>
          <cell r="AN1153" t="str">
            <v>WA</v>
          </cell>
          <cell r="AO1153" t="str">
            <v>Natural Gas FAF</v>
          </cell>
          <cell r="AP1153" t="str">
            <v>1980-1992</v>
          </cell>
          <cell r="AQ1153" t="str">
            <v>Slab on Grade</v>
          </cell>
          <cell r="AR1153">
            <v>514.62211980046504</v>
          </cell>
          <cell r="AU1153" t="str">
            <v>No</v>
          </cell>
          <cell r="AV1153" t="b">
            <v>1</v>
          </cell>
          <cell r="AX1153">
            <v>705032.30412663706</v>
          </cell>
          <cell r="AY1153" t="b">
            <v>0</v>
          </cell>
          <cell r="AZ1153">
            <v>203099.47924515203</v>
          </cell>
          <cell r="BA1153">
            <v>0.35135135135135159</v>
          </cell>
          <cell r="BB1153">
            <v>514.62211980046504</v>
          </cell>
          <cell r="BC1153">
            <v>0.35135128552480249</v>
          </cell>
          <cell r="BU1153" t="str">
            <v>ID</v>
          </cell>
          <cell r="BV1153" t="str">
            <v>1980-1992</v>
          </cell>
          <cell r="BW1153" t="str">
            <v>Electric Storage - Inside Conditioned Space</v>
          </cell>
          <cell r="BY1153">
            <v>1192.4649999999999</v>
          </cell>
          <cell r="BZ1153" t="str">
            <v>le55</v>
          </cell>
          <cell r="CF1153" t="str">
            <v>Conditioned</v>
          </cell>
          <cell r="CG1153">
            <v>1904.288</v>
          </cell>
          <cell r="CH1153" t="str">
            <v>WA</v>
          </cell>
          <cell r="CI1153" t="str">
            <v>Top-Freezer w/o TTD Ice</v>
          </cell>
          <cell r="CJ1153">
            <v>34277.184000000001</v>
          </cell>
          <cell r="CK1153" t="b">
            <v>0</v>
          </cell>
          <cell r="CZ1153">
            <v>1612.692</v>
          </cell>
          <cell r="DA1153" t="str">
            <v>OR</v>
          </cell>
          <cell r="DC1153" t="str">
            <v>Vertical Axis</v>
          </cell>
          <cell r="DG1153" t="str">
            <v>Electric</v>
          </cell>
          <cell r="DH1153">
            <v>1904.288</v>
          </cell>
          <cell r="DI1153" t="str">
            <v>WA</v>
          </cell>
          <cell r="DL1153" t="str">
            <v>Electric</v>
          </cell>
          <cell r="DM1153" t="str">
            <v>Electric</v>
          </cell>
          <cell r="DN1153">
            <v>1612.692</v>
          </cell>
          <cell r="DO1153" t="str">
            <v>OR</v>
          </cell>
          <cell r="DS1153">
            <v>2003.7159999999999</v>
          </cell>
          <cell r="DT1153" t="str">
            <v>WA</v>
          </cell>
          <cell r="DU1153" t="str">
            <v>lt32</v>
          </cell>
          <cell r="DX1153" t="b">
            <v>0</v>
          </cell>
          <cell r="DY1153">
            <v>1192.4649999999999</v>
          </cell>
          <cell r="DZ1153" t="str">
            <v>ID</v>
          </cell>
          <cell r="EC1153" t="str">
            <v>Desktop</v>
          </cell>
          <cell r="ED1153">
            <v>1925.059</v>
          </cell>
          <cell r="EE1153" t="str">
            <v>OR</v>
          </cell>
          <cell r="EH1153" t="str">
            <v>le20</v>
          </cell>
          <cell r="EI1153">
            <v>8264.9449999999997</v>
          </cell>
          <cell r="EJ1153" t="str">
            <v>OR</v>
          </cell>
          <cell r="ES1153">
            <v>2130.886</v>
          </cell>
          <cell r="ET1153" t="str">
            <v>MT</v>
          </cell>
          <cell r="EZ1153" t="str">
            <v>WA</v>
          </cell>
          <cell r="FA1153" t="str">
            <v>Kitchen</v>
          </cell>
          <cell r="FB1153">
            <v>90919.440999999992</v>
          </cell>
          <cell r="FC1153">
            <v>155368.66499999998</v>
          </cell>
          <cell r="FI1153" t="str">
            <v>OR</v>
          </cell>
          <cell r="FJ1153" t="str">
            <v>Other</v>
          </cell>
          <cell r="FK1153" t="str">
            <v>EISAnqnx</v>
          </cell>
          <cell r="FL1153">
            <v>415964.28</v>
          </cell>
          <cell r="FS1153" t="str">
            <v>WA</v>
          </cell>
          <cell r="FT1153" t="str">
            <v>EISAnqnx</v>
          </cell>
          <cell r="FV1153">
            <v>1611230.5999999999</v>
          </cell>
          <cell r="GD1153" t="str">
            <v>ID</v>
          </cell>
          <cell r="GE1153">
            <v>4410415.0600000005</v>
          </cell>
          <cell r="GF1153">
            <v>8994975.2640000004</v>
          </cell>
          <cell r="GI1153">
            <v>2</v>
          </cell>
          <cell r="GJ1153">
            <v>3</v>
          </cell>
          <cell r="GK1153" t="str">
            <v>ID</v>
          </cell>
          <cell r="GL1153">
            <v>3785.7640000000001</v>
          </cell>
          <cell r="GM1153" t="str">
            <v>Pre 1980</v>
          </cell>
          <cell r="GN1153">
            <v>0</v>
          </cell>
          <cell r="GQ1153">
            <v>28970661.225628</v>
          </cell>
          <cell r="GR1153">
            <v>3612555.8325899998</v>
          </cell>
          <cell r="GU1153" t="str">
            <v>Heat Pump (Central System)</v>
          </cell>
          <cell r="GX1153" t="str">
            <v>Baseboard/Wall/Radiant</v>
          </cell>
          <cell r="GY1153" t="str">
            <v>OR</v>
          </cell>
          <cell r="GZ1153">
            <v>1612.69177246094</v>
          </cell>
        </row>
        <row r="1154">
          <cell r="AD1154" t="str">
            <v>ID</v>
          </cell>
          <cell r="AH1154" t="str">
            <v>ID</v>
          </cell>
          <cell r="AI1154" t="str">
            <v>1993-2006</v>
          </cell>
          <cell r="AJ1154">
            <v>3785.7640000000001</v>
          </cell>
          <cell r="AK1154" t="b">
            <v>1</v>
          </cell>
          <cell r="AN1154" t="str">
            <v>WA</v>
          </cell>
          <cell r="AO1154" t="str">
            <v>Natural Gas Other</v>
          </cell>
          <cell r="AP1154" t="str">
            <v>1993-2006</v>
          </cell>
          <cell r="AQ1154" t="str">
            <v>Crawlspace</v>
          </cell>
          <cell r="AR1154">
            <v>4956.49267578125</v>
          </cell>
          <cell r="AU1154" t="str">
            <v>No</v>
          </cell>
          <cell r="AV1154" t="b">
            <v>1</v>
          </cell>
          <cell r="AX1154">
            <v>7623085.7353515625</v>
          </cell>
          <cell r="AY1154" t="b">
            <v>0</v>
          </cell>
          <cell r="AZ1154">
            <v>1665596.6508446289</v>
          </cell>
          <cell r="BA1154">
            <v>1</v>
          </cell>
          <cell r="BB1154">
            <v>4956.49267578125</v>
          </cell>
          <cell r="BC1154">
            <v>0.99999993458706582</v>
          </cell>
          <cell r="BU1154" t="str">
            <v>ID</v>
          </cell>
          <cell r="BV1154" t="str">
            <v>1980-1992</v>
          </cell>
          <cell r="BW1154" t="str">
            <v>Electric Storage - Inside Conditioned Space</v>
          </cell>
          <cell r="BY1154">
            <v>1192.4649999999999</v>
          </cell>
          <cell r="BZ1154" t="str">
            <v>le55</v>
          </cell>
          <cell r="CF1154" t="str">
            <v>Conditioned</v>
          </cell>
          <cell r="CG1154">
            <v>1904.288</v>
          </cell>
          <cell r="CH1154" t="str">
            <v>WA</v>
          </cell>
          <cell r="CI1154" t="str">
            <v>Side-by-Side w/ TTD Ice</v>
          </cell>
          <cell r="CJ1154">
            <v>38085.760000000002</v>
          </cell>
          <cell r="CK1154" t="b">
            <v>0</v>
          </cell>
          <cell r="CZ1154">
            <v>8264.9449999999997</v>
          </cell>
          <cell r="DA1154" t="str">
            <v>OR</v>
          </cell>
          <cell r="DC1154" t="str">
            <v>Vertical Axis</v>
          </cell>
          <cell r="DG1154" t="str">
            <v>Electric</v>
          </cell>
          <cell r="DH1154">
            <v>1612.692</v>
          </cell>
          <cell r="DI1154" t="str">
            <v>OR</v>
          </cell>
          <cell r="DL1154" t="str">
            <v>Gas</v>
          </cell>
          <cell r="DM1154" t="str">
            <v>Gas</v>
          </cell>
          <cell r="DN1154">
            <v>2130.886</v>
          </cell>
          <cell r="DO1154" t="str">
            <v>MT</v>
          </cell>
          <cell r="DS1154">
            <v>2003.7159999999999</v>
          </cell>
          <cell r="DT1154" t="str">
            <v>WA</v>
          </cell>
          <cell r="DU1154" t="str">
            <v>32to46</v>
          </cell>
          <cell r="DX1154" t="b">
            <v>1</v>
          </cell>
          <cell r="DY1154">
            <v>2130.886</v>
          </cell>
          <cell r="DZ1154" t="str">
            <v>MT</v>
          </cell>
          <cell r="EC1154" t="str">
            <v>Laptop</v>
          </cell>
          <cell r="ED1154">
            <v>1925.059</v>
          </cell>
          <cell r="EE1154" t="str">
            <v>OR</v>
          </cell>
          <cell r="EH1154" t="str">
            <v>le20</v>
          </cell>
          <cell r="EI1154">
            <v>1612.692</v>
          </cell>
          <cell r="EJ1154" t="str">
            <v>OR</v>
          </cell>
          <cell r="ES1154">
            <v>2130.886</v>
          </cell>
          <cell r="ET1154" t="str">
            <v>MT</v>
          </cell>
          <cell r="EZ1154" t="str">
            <v>WA</v>
          </cell>
          <cell r="FA1154" t="str">
            <v>Living Room/Family Room</v>
          </cell>
          <cell r="FB1154">
            <v>210610.85699999999</v>
          </cell>
          <cell r="FC1154">
            <v>500632.36499999993</v>
          </cell>
          <cell r="FI1154" t="str">
            <v>OR</v>
          </cell>
          <cell r="FJ1154" t="str">
            <v>Other</v>
          </cell>
          <cell r="FK1154" t="str">
            <v>EISAq</v>
          </cell>
          <cell r="FL1154">
            <v>748735.70400000003</v>
          </cell>
          <cell r="FS1154" t="str">
            <v>WA</v>
          </cell>
          <cell r="FT1154" t="str">
            <v>EISAq</v>
          </cell>
          <cell r="FV1154">
            <v>155368.66499999998</v>
          </cell>
          <cell r="GD1154" t="str">
            <v>ID</v>
          </cell>
          <cell r="GE1154">
            <v>11501151.032</v>
          </cell>
          <cell r="GF1154">
            <v>6984734.5800000001</v>
          </cell>
          <cell r="GI1154">
            <v>1</v>
          </cell>
          <cell r="GJ1154">
            <v>3</v>
          </cell>
          <cell r="GK1154" t="str">
            <v>ID</v>
          </cell>
          <cell r="GL1154">
            <v>3785.7640000000001</v>
          </cell>
          <cell r="GM1154" t="str">
            <v>1993-2006</v>
          </cell>
          <cell r="GN1154">
            <v>0</v>
          </cell>
          <cell r="GQ1154">
            <v>21698113.937528003</v>
          </cell>
          <cell r="GR1154">
            <v>3948116.4891400002</v>
          </cell>
          <cell r="GU1154" t="str">
            <v>Natural Gas Other</v>
          </cell>
          <cell r="GX1154" t="str">
            <v>Baseboard/Wall/Radiant</v>
          </cell>
          <cell r="GY1154" t="str">
            <v>ID</v>
          </cell>
          <cell r="GZ1154">
            <v>3785.76440429688</v>
          </cell>
        </row>
        <row r="1155">
          <cell r="AD1155" t="str">
            <v>MT</v>
          </cell>
          <cell r="AH1155" t="str">
            <v>MT</v>
          </cell>
          <cell r="AI1155" t="str">
            <v>1993-2006</v>
          </cell>
          <cell r="AJ1155">
            <v>1144.6790000000001</v>
          </cell>
          <cell r="AK1155" t="b">
            <v>1</v>
          </cell>
          <cell r="AN1155" t="str">
            <v>WA</v>
          </cell>
          <cell r="AO1155" t="str">
            <v>Natural Gas FAF</v>
          </cell>
          <cell r="AP1155" t="str">
            <v>Pre 1980</v>
          </cell>
          <cell r="AQ1155" t="str">
            <v>Crawlspace</v>
          </cell>
          <cell r="AR1155">
            <v>4956.49267578125</v>
          </cell>
          <cell r="AU1155" t="str">
            <v>Yes</v>
          </cell>
          <cell r="AV1155" t="b">
            <v>1</v>
          </cell>
          <cell r="AX1155">
            <v>19161800.684570312</v>
          </cell>
          <cell r="AY1155" t="b">
            <v>0</v>
          </cell>
          <cell r="AZ1155">
            <v>0</v>
          </cell>
          <cell r="BA1155">
            <v>1</v>
          </cell>
          <cell r="BB1155">
            <v>4956.49267578125</v>
          </cell>
          <cell r="BC1155">
            <v>0.99999993458706582</v>
          </cell>
          <cell r="BU1155" t="str">
            <v>WA</v>
          </cell>
          <cell r="BV1155" t="str">
            <v>Pre 1980</v>
          </cell>
          <cell r="BW1155" t="str">
            <v>Solar/Other</v>
          </cell>
          <cell r="BY1155">
            <v>12271.31</v>
          </cell>
          <cell r="BZ1155" t="str">
            <v>le55</v>
          </cell>
          <cell r="CF1155" t="str">
            <v>Conditioned</v>
          </cell>
          <cell r="CG1155">
            <v>3785.7640000000001</v>
          </cell>
          <cell r="CH1155" t="str">
            <v>ID</v>
          </cell>
          <cell r="CI1155" t="str">
            <v>Side-by-Side w/ TTD Ice</v>
          </cell>
          <cell r="CJ1155">
            <v>90858.33600000001</v>
          </cell>
          <cell r="CK1155" t="b">
            <v>0</v>
          </cell>
          <cell r="CZ1155">
            <v>1144.6790000000001</v>
          </cell>
          <cell r="DA1155" t="str">
            <v>MT</v>
          </cell>
          <cell r="DC1155" t="str">
            <v>Vertical Axis</v>
          </cell>
          <cell r="DG1155" t="str">
            <v>Electric</v>
          </cell>
          <cell r="DH1155">
            <v>2079.9929999999999</v>
          </cell>
          <cell r="DI1155" t="str">
            <v>WA</v>
          </cell>
          <cell r="DL1155" t="str">
            <v>Electric</v>
          </cell>
          <cell r="DM1155" t="str">
            <v>Electric</v>
          </cell>
          <cell r="DN1155">
            <v>2079.9929999999999</v>
          </cell>
          <cell r="DO1155" t="str">
            <v>WA</v>
          </cell>
          <cell r="DS1155">
            <v>1464.694</v>
          </cell>
          <cell r="DT1155" t="str">
            <v>WA</v>
          </cell>
          <cell r="DU1155" t="str">
            <v>32to46</v>
          </cell>
          <cell r="DX1155" t="b">
            <v>1</v>
          </cell>
          <cell r="DY1155">
            <v>2130.886</v>
          </cell>
          <cell r="DZ1155" t="str">
            <v>MT</v>
          </cell>
          <cell r="EC1155" t="str">
            <v>Laptop</v>
          </cell>
          <cell r="ED1155">
            <v>1925.059</v>
          </cell>
          <cell r="EE1155" t="str">
            <v>OR</v>
          </cell>
          <cell r="EH1155" t="str">
            <v>gt20</v>
          </cell>
          <cell r="EI1155">
            <v>3785.7640000000001</v>
          </cell>
          <cell r="EJ1155" t="str">
            <v>ID</v>
          </cell>
          <cell r="ES1155">
            <v>1612.692</v>
          </cell>
          <cell r="ET1155" t="str">
            <v>OR</v>
          </cell>
          <cell r="EZ1155" t="str">
            <v>WA</v>
          </cell>
          <cell r="FA1155" t="str">
            <v>Other</v>
          </cell>
          <cell r="FB1155">
            <v>753825.745</v>
          </cell>
          <cell r="FC1155">
            <v>435032.26199999999</v>
          </cell>
          <cell r="FI1155" t="str">
            <v>OR</v>
          </cell>
          <cell r="FJ1155" t="str">
            <v>Other</v>
          </cell>
          <cell r="FK1155" t="str">
            <v>EISAx</v>
          </cell>
          <cell r="FL1155">
            <v>831928.56</v>
          </cell>
          <cell r="FS1155" t="str">
            <v>WA</v>
          </cell>
          <cell r="FT1155" t="str">
            <v>EISAx</v>
          </cell>
          <cell r="FV1155">
            <v>771088.92999999993</v>
          </cell>
          <cell r="GD1155" t="str">
            <v>MT</v>
          </cell>
          <cell r="GE1155">
            <v>6290011.1050000004</v>
          </cell>
          <cell r="GF1155">
            <v>4072767.8820000002</v>
          </cell>
          <cell r="GI1155">
            <v>3</v>
          </cell>
          <cell r="GJ1155">
            <v>2</v>
          </cell>
          <cell r="GK1155" t="str">
            <v>MT</v>
          </cell>
          <cell r="GL1155">
            <v>1144.6790000000001</v>
          </cell>
          <cell r="GM1155" t="str">
            <v>1993-2006</v>
          </cell>
          <cell r="GN1155">
            <v>-1</v>
          </cell>
          <cell r="GQ1155">
            <v>9416870.0613130014</v>
          </cell>
          <cell r="GR1155">
            <v>572173.52154500003</v>
          </cell>
          <cell r="GU1155" t="str">
            <v>Heat Pump (Ductless System)</v>
          </cell>
          <cell r="GX1155" t="str">
            <v>Baseboard/Wall/Radiant</v>
          </cell>
          <cell r="GY1155" t="str">
            <v>WA</v>
          </cell>
          <cell r="GZ1155">
            <v>2079.99340820313</v>
          </cell>
        </row>
        <row r="1156">
          <cell r="AD1156" t="str">
            <v>WA</v>
          </cell>
          <cell r="AH1156" t="str">
            <v>WA</v>
          </cell>
          <cell r="AI1156" t="str">
            <v>Pre 1980</v>
          </cell>
          <cell r="AJ1156">
            <v>2079.9929999999999</v>
          </cell>
          <cell r="AK1156" t="b">
            <v>1</v>
          </cell>
          <cell r="AN1156" t="str">
            <v>WA</v>
          </cell>
          <cell r="AO1156" t="str">
            <v>Baseboard/Wall/Radiant</v>
          </cell>
          <cell r="AP1156" t="str">
            <v>Pre 1980</v>
          </cell>
          <cell r="AQ1156" t="str">
            <v>Crawlspace</v>
          </cell>
          <cell r="AR1156">
            <v>1464.69372558594</v>
          </cell>
          <cell r="AU1156" t="str">
            <v>Yes</v>
          </cell>
          <cell r="AV1156" t="b">
            <v>0</v>
          </cell>
          <cell r="AX1156">
            <v>1939254.4926757845</v>
          </cell>
          <cell r="AY1156" t="b">
            <v>0</v>
          </cell>
          <cell r="AZ1156">
            <v>0</v>
          </cell>
          <cell r="BA1156" t="str">
            <v/>
          </cell>
          <cell r="BB1156" t="str">
            <v/>
          </cell>
          <cell r="BC1156">
            <v>0.99999981264751547</v>
          </cell>
          <cell r="BU1156" t="str">
            <v>WA</v>
          </cell>
          <cell r="BV1156" t="str">
            <v>Pre 1980</v>
          </cell>
          <cell r="BW1156" t="str">
            <v>Electric Storage - Outside Conditioned Space - Buffered</v>
          </cell>
          <cell r="BY1156">
            <v>2079.9929999999999</v>
          </cell>
          <cell r="BZ1156" t="str">
            <v>le55</v>
          </cell>
          <cell r="CF1156" t="str">
            <v>Conditioned</v>
          </cell>
          <cell r="CG1156">
            <v>2079.9929999999999</v>
          </cell>
          <cell r="CH1156" t="str">
            <v>WA</v>
          </cell>
          <cell r="CI1156" t="str">
            <v>Side-by-Side w/ TTD Ice</v>
          </cell>
          <cell r="CJ1156">
            <v>43679.852999999996</v>
          </cell>
          <cell r="CK1156" t="b">
            <v>0</v>
          </cell>
          <cell r="CZ1156">
            <v>1612.692</v>
          </cell>
          <cell r="DA1156" t="str">
            <v>OR</v>
          </cell>
          <cell r="DC1156" t="str">
            <v>Vertical Axis</v>
          </cell>
          <cell r="DG1156" t="str">
            <v>Electric</v>
          </cell>
          <cell r="DH1156">
            <v>1904.288</v>
          </cell>
          <cell r="DI1156" t="str">
            <v>WA</v>
          </cell>
          <cell r="DL1156" t="str">
            <v>Propane</v>
          </cell>
          <cell r="DM1156" t="str">
            <v>Electric</v>
          </cell>
          <cell r="DN1156">
            <v>1925.059</v>
          </cell>
          <cell r="DO1156" t="str">
            <v>OR</v>
          </cell>
          <cell r="DS1156">
            <v>1464.694</v>
          </cell>
          <cell r="DT1156" t="str">
            <v>WA</v>
          </cell>
          <cell r="DU1156" t="str">
            <v>32to46</v>
          </cell>
          <cell r="DX1156" t="b">
            <v>1</v>
          </cell>
          <cell r="DY1156">
            <v>2130.886</v>
          </cell>
          <cell r="DZ1156" t="str">
            <v>MT</v>
          </cell>
          <cell r="EC1156" t="str">
            <v>Desktop</v>
          </cell>
          <cell r="ED1156">
            <v>1925.059</v>
          </cell>
          <cell r="EE1156" t="str">
            <v>OR</v>
          </cell>
          <cell r="EH1156" t="str">
            <v>gt20</v>
          </cell>
          <cell r="EI1156">
            <v>1144.6790000000001</v>
          </cell>
          <cell r="EJ1156" t="str">
            <v>MT</v>
          </cell>
          <cell r="ES1156">
            <v>3785.7640000000001</v>
          </cell>
          <cell r="ET1156" t="str">
            <v>ID</v>
          </cell>
          <cell r="EZ1156" t="str">
            <v>WA</v>
          </cell>
          <cell r="FA1156" t="str">
            <v>Bathroom</v>
          </cell>
          <cell r="FB1156">
            <v>891653.62</v>
          </cell>
          <cell r="FC1156">
            <v>470873.25999999995</v>
          </cell>
          <cell r="FI1156" t="str">
            <v>WA</v>
          </cell>
          <cell r="FJ1156" t="str">
            <v>Bathroom</v>
          </cell>
          <cell r="FK1156" t="str">
            <v>EISAq</v>
          </cell>
          <cell r="FL1156">
            <v>114357.15</v>
          </cell>
          <cell r="FS1156" t="str">
            <v>WA</v>
          </cell>
          <cell r="FT1156" t="str">
            <v>EISAnqnx</v>
          </cell>
          <cell r="FV1156">
            <v>11846018.270000001</v>
          </cell>
          <cell r="GD1156" t="str">
            <v>WA</v>
          </cell>
          <cell r="GE1156">
            <v>2810070.5430000001</v>
          </cell>
          <cell r="GF1156">
            <v>3743987.4</v>
          </cell>
          <cell r="GI1156">
            <v>1</v>
          </cell>
          <cell r="GJ1156">
            <v>1</v>
          </cell>
          <cell r="GK1156" t="str">
            <v>WA</v>
          </cell>
          <cell r="GL1156">
            <v>2079.9929999999999</v>
          </cell>
          <cell r="GM1156" t="str">
            <v>Pre 1980</v>
          </cell>
          <cell r="GN1156">
            <v>0</v>
          </cell>
          <cell r="GQ1156">
            <v>12959600.225814</v>
          </cell>
          <cell r="GR1156">
            <v>622053.10654499999</v>
          </cell>
          <cell r="GU1156" t="str">
            <v>Heat Pump (Ductless System)</v>
          </cell>
          <cell r="GX1156" t="str">
            <v>Wood</v>
          </cell>
          <cell r="GY1156" t="str">
            <v>WA</v>
          </cell>
          <cell r="GZ1156">
            <v>2079.99340820313</v>
          </cell>
        </row>
        <row r="1157">
          <cell r="AD1157" t="str">
            <v>WA</v>
          </cell>
          <cell r="AH1157" t="str">
            <v>WA</v>
          </cell>
          <cell r="AI1157" t="str">
            <v>1993-2006</v>
          </cell>
          <cell r="AJ1157">
            <v>1904.288</v>
          </cell>
          <cell r="AK1157" t="b">
            <v>1</v>
          </cell>
          <cell r="AN1157" t="str">
            <v>WA</v>
          </cell>
          <cell r="AO1157" t="str">
            <v>Natural Gas Other</v>
          </cell>
          <cell r="AP1157" t="str">
            <v>Pre 1980</v>
          </cell>
          <cell r="AQ1157" t="str">
            <v>Crawlspace</v>
          </cell>
          <cell r="AR1157">
            <v>1464.69372558594</v>
          </cell>
          <cell r="AU1157" t="str">
            <v>Yes</v>
          </cell>
          <cell r="AV1157" t="b">
            <v>1</v>
          </cell>
          <cell r="AX1157">
            <v>1939254.4926757845</v>
          </cell>
          <cell r="AY1157" t="b">
            <v>0</v>
          </cell>
          <cell r="AZ1157">
            <v>0</v>
          </cell>
          <cell r="BA1157">
            <v>1</v>
          </cell>
          <cell r="BB1157">
            <v>1464.69372558594</v>
          </cell>
          <cell r="BC1157">
            <v>0.99999981264751547</v>
          </cell>
          <cell r="BU1157" t="str">
            <v>MT</v>
          </cell>
          <cell r="BV1157" t="str">
            <v>Pre 1980</v>
          </cell>
          <cell r="BW1157" t="str">
            <v>Gas Storage Inside Conditioned Space</v>
          </cell>
          <cell r="BY1157">
            <v>2130.886</v>
          </cell>
          <cell r="BZ1157" t="str">
            <v>le55</v>
          </cell>
          <cell r="CF1157" t="str">
            <v>Conditioned</v>
          </cell>
          <cell r="CG1157">
            <v>2130.886</v>
          </cell>
          <cell r="CH1157" t="str">
            <v>MT</v>
          </cell>
          <cell r="CI1157" t="str">
            <v>Top-Freezer w/o TTD Ice</v>
          </cell>
          <cell r="CJ1157">
            <v>40486.834000000003</v>
          </cell>
          <cell r="CK1157" t="b">
            <v>0</v>
          </cell>
          <cell r="CZ1157">
            <v>3785.7640000000001</v>
          </cell>
          <cell r="DA1157" t="str">
            <v>ID</v>
          </cell>
          <cell r="DC1157" t="str">
            <v>Vertical Axis</v>
          </cell>
          <cell r="DG1157" t="str">
            <v>Electric</v>
          </cell>
          <cell r="DH1157">
            <v>1612.692</v>
          </cell>
          <cell r="DI1157" t="str">
            <v>OR</v>
          </cell>
          <cell r="DL1157" t="str">
            <v>Electric</v>
          </cell>
          <cell r="DM1157" t="str">
            <v>Electric</v>
          </cell>
          <cell r="DN1157">
            <v>2079.9929999999999</v>
          </cell>
          <cell r="DO1157" t="str">
            <v>WA</v>
          </cell>
          <cell r="DS1157">
            <v>1464.694</v>
          </cell>
          <cell r="DT1157" t="str">
            <v>WA</v>
          </cell>
          <cell r="DU1157" t="str">
            <v>32to46</v>
          </cell>
          <cell r="DX1157" t="b">
            <v>1</v>
          </cell>
          <cell r="DY1157">
            <v>1925.059</v>
          </cell>
          <cell r="DZ1157" t="str">
            <v>OR</v>
          </cell>
          <cell r="EC1157" t="str">
            <v>Desktop</v>
          </cell>
          <cell r="ED1157">
            <v>1925.059</v>
          </cell>
          <cell r="EE1157" t="str">
            <v>OR</v>
          </cell>
          <cell r="EH1157" t="str">
            <v>le20</v>
          </cell>
          <cell r="EI1157">
            <v>12271.31</v>
          </cell>
          <cell r="EJ1157" t="str">
            <v>WA</v>
          </cell>
          <cell r="ES1157">
            <v>1612.692</v>
          </cell>
          <cell r="ET1157" t="str">
            <v>OR</v>
          </cell>
          <cell r="EZ1157" t="str">
            <v>WA</v>
          </cell>
          <cell r="FA1157" t="str">
            <v>Bedrooms</v>
          </cell>
          <cell r="FB1157">
            <v>1456701.5319999999</v>
          </cell>
          <cell r="FC1157">
            <v>1402601.2</v>
          </cell>
          <cell r="FI1157" t="str">
            <v>WA</v>
          </cell>
          <cell r="FJ1157" t="str">
            <v>Bedrooms</v>
          </cell>
          <cell r="FK1157" t="str">
            <v>EISAnqnx</v>
          </cell>
          <cell r="FL1157">
            <v>396438.12</v>
          </cell>
          <cell r="FS1157" t="str">
            <v>WA</v>
          </cell>
          <cell r="FT1157" t="str">
            <v>EISAq</v>
          </cell>
          <cell r="FV1157">
            <v>1591034.253</v>
          </cell>
          <cell r="GD1157" t="str">
            <v>WA</v>
          </cell>
          <cell r="GE1157">
            <v>6099434.4639999997</v>
          </cell>
          <cell r="GF1157">
            <v>5636692.4800000004</v>
          </cell>
          <cell r="GI1157">
            <v>1</v>
          </cell>
          <cell r="GJ1157">
            <v>3</v>
          </cell>
          <cell r="GK1157" t="str">
            <v>WA</v>
          </cell>
          <cell r="GL1157">
            <v>1904.288</v>
          </cell>
          <cell r="GM1157" t="str">
            <v>1993-2006</v>
          </cell>
          <cell r="GN1157">
            <v>0</v>
          </cell>
          <cell r="GQ1157">
            <v>11185448.748736</v>
          </cell>
          <cell r="GR1157">
            <v>2427085.5146560003</v>
          </cell>
          <cell r="GU1157" t="str">
            <v>Natural Gas FAF</v>
          </cell>
          <cell r="GX1157" t="str">
            <v>Wood</v>
          </cell>
          <cell r="GY1157" t="str">
            <v>ID</v>
          </cell>
          <cell r="GZ1157">
            <v>1192.46508789063</v>
          </cell>
        </row>
        <row r="1158">
          <cell r="AD1158" t="str">
            <v>WA</v>
          </cell>
          <cell r="AH1158" t="str">
            <v>WA</v>
          </cell>
          <cell r="AI1158" t="str">
            <v>Pre 1980</v>
          </cell>
          <cell r="AJ1158">
            <v>2079.9929999999999</v>
          </cell>
          <cell r="AK1158" t="b">
            <v>1</v>
          </cell>
          <cell r="AN1158" t="str">
            <v>WA</v>
          </cell>
          <cell r="AO1158" t="str">
            <v>Propane/LP</v>
          </cell>
          <cell r="AP1158" t="str">
            <v>1980-1992</v>
          </cell>
          <cell r="AQ1158" t="str">
            <v>Crawlspace</v>
          </cell>
          <cell r="AR1158">
            <v>4956.49267578125</v>
          </cell>
          <cell r="AU1158" t="str">
            <v>No</v>
          </cell>
          <cell r="AV1158" t="b">
            <v>0</v>
          </cell>
          <cell r="AX1158">
            <v>11181847.4765625</v>
          </cell>
          <cell r="AY1158" t="b">
            <v>0</v>
          </cell>
          <cell r="AZ1158">
            <v>2780147.7937202635</v>
          </cell>
          <cell r="BA1158" t="str">
            <v/>
          </cell>
          <cell r="BB1158" t="str">
            <v/>
          </cell>
          <cell r="BC1158">
            <v>0.99999993458706582</v>
          </cell>
          <cell r="BU1158" t="str">
            <v>MT</v>
          </cell>
          <cell r="BV1158" t="str">
            <v>Pre 1980</v>
          </cell>
          <cell r="BW1158" t="str">
            <v>Electric Storage - Inside Conditioned Space</v>
          </cell>
          <cell r="BY1158">
            <v>1144.6790000000001</v>
          </cell>
          <cell r="BZ1158" t="str">
            <v>le55</v>
          </cell>
          <cell r="CF1158" t="str">
            <v>Conditioned</v>
          </cell>
          <cell r="CG1158">
            <v>3785.7640000000001</v>
          </cell>
          <cell r="CH1158" t="str">
            <v>ID</v>
          </cell>
          <cell r="CI1158" t="str">
            <v>Side-by-Side w/ TTD Ice</v>
          </cell>
          <cell r="CJ1158">
            <v>79501.044000000009</v>
          </cell>
          <cell r="CK1158" t="b">
            <v>0</v>
          </cell>
          <cell r="CZ1158">
            <v>1925.059</v>
          </cell>
          <cell r="DA1158" t="str">
            <v>OR</v>
          </cell>
          <cell r="DC1158" t="str">
            <v>Vertical Axis</v>
          </cell>
          <cell r="DG1158" t="str">
            <v>Electric</v>
          </cell>
          <cell r="DH1158">
            <v>8264.9449999999997</v>
          </cell>
          <cell r="DI1158" t="str">
            <v>OR</v>
          </cell>
          <cell r="DL1158" t="str">
            <v>Gas</v>
          </cell>
          <cell r="DM1158" t="str">
            <v>Electric</v>
          </cell>
          <cell r="DN1158">
            <v>6932.7380000000003</v>
          </cell>
          <cell r="DO1158" t="str">
            <v>OR</v>
          </cell>
          <cell r="DS1158">
            <v>1464.694</v>
          </cell>
          <cell r="DT1158" t="str">
            <v>WA</v>
          </cell>
          <cell r="DU1158" t="str">
            <v>32to46</v>
          </cell>
          <cell r="DX1158" t="b">
            <v>1</v>
          </cell>
          <cell r="DY1158">
            <v>8264.9449999999997</v>
          </cell>
          <cell r="DZ1158" t="str">
            <v>OR</v>
          </cell>
          <cell r="EC1158" t="str">
            <v>Laptop</v>
          </cell>
          <cell r="ED1158">
            <v>1192.4649999999999</v>
          </cell>
          <cell r="EE1158" t="str">
            <v>ID</v>
          </cell>
          <cell r="EH1158" t="str">
            <v>le20</v>
          </cell>
          <cell r="EI1158">
            <v>12271.31</v>
          </cell>
          <cell r="EJ1158" t="str">
            <v>WA</v>
          </cell>
          <cell r="ES1158">
            <v>1904.288</v>
          </cell>
          <cell r="ET1158" t="str">
            <v>WA</v>
          </cell>
          <cell r="EZ1158" t="str">
            <v>WA</v>
          </cell>
          <cell r="FA1158" t="str">
            <v>Kitchen</v>
          </cell>
          <cell r="FB1158">
            <v>1783307.24</v>
          </cell>
          <cell r="FC1158">
            <v>611133.38</v>
          </cell>
          <cell r="FI1158" t="str">
            <v>WA</v>
          </cell>
          <cell r="FJ1158" t="str">
            <v>Exterior</v>
          </cell>
          <cell r="FK1158" t="str">
            <v>EISAx</v>
          </cell>
          <cell r="FL1158">
            <v>152476.19999999998</v>
          </cell>
          <cell r="FS1158" t="str">
            <v>WA</v>
          </cell>
          <cell r="FT1158" t="str">
            <v>EISAx</v>
          </cell>
          <cell r="FV1158">
            <v>18413371.495000001</v>
          </cell>
          <cell r="GD1158" t="str">
            <v>WA</v>
          </cell>
          <cell r="GE1158">
            <v>5035663.0530000003</v>
          </cell>
          <cell r="GF1158">
            <v>3144949.4159999997</v>
          </cell>
          <cell r="GI1158">
            <v>1</v>
          </cell>
          <cell r="GJ1158">
            <v>1</v>
          </cell>
          <cell r="GK1158" t="str">
            <v>WA</v>
          </cell>
          <cell r="GL1158">
            <v>2079.9929999999999</v>
          </cell>
          <cell r="GM1158" t="str">
            <v>Pre 1980</v>
          </cell>
          <cell r="GN1158">
            <v>0</v>
          </cell>
          <cell r="GQ1158">
            <v>11111224.846329</v>
          </cell>
          <cell r="GR1158">
            <v>193803.347775</v>
          </cell>
          <cell r="GU1158" t="str">
            <v>Natural Gas FAF</v>
          </cell>
          <cell r="GX1158" t="str">
            <v>None</v>
          </cell>
          <cell r="GY1158" t="str">
            <v>ID</v>
          </cell>
          <cell r="GZ1158">
            <v>3785.76440429688</v>
          </cell>
        </row>
        <row r="1159">
          <cell r="AD1159" t="str">
            <v>MT</v>
          </cell>
          <cell r="AH1159" t="str">
            <v>MT</v>
          </cell>
          <cell r="AI1159" t="str">
            <v>Pre 1980</v>
          </cell>
          <cell r="AJ1159">
            <v>2130.886</v>
          </cell>
          <cell r="AK1159" t="b">
            <v>1</v>
          </cell>
          <cell r="AN1159" t="str">
            <v>WA</v>
          </cell>
          <cell r="AO1159" t="str">
            <v>Baseboard/Wall/Radiant</v>
          </cell>
          <cell r="AP1159" t="str">
            <v>1980-1992</v>
          </cell>
          <cell r="AQ1159" t="str">
            <v>Crawlspace</v>
          </cell>
          <cell r="AR1159">
            <v>4956.49267578125</v>
          </cell>
          <cell r="AU1159" t="str">
            <v>No</v>
          </cell>
          <cell r="AV1159" t="b">
            <v>1</v>
          </cell>
          <cell r="AX1159">
            <v>11181847.4765625</v>
          </cell>
          <cell r="AY1159" t="b">
            <v>0</v>
          </cell>
          <cell r="AZ1159">
            <v>2780147.7937202635</v>
          </cell>
          <cell r="BA1159">
            <v>1</v>
          </cell>
          <cell r="BB1159">
            <v>4956.49267578125</v>
          </cell>
          <cell r="BC1159">
            <v>0.99999993458706582</v>
          </cell>
          <cell r="BU1159" t="str">
            <v>ID</v>
          </cell>
          <cell r="BV1159" t="str">
            <v>1980-1992</v>
          </cell>
          <cell r="BW1159" t="str">
            <v>Gas Storage Outside Conditioned Space</v>
          </cell>
          <cell r="BY1159">
            <v>3785.7640000000001</v>
          </cell>
          <cell r="BZ1159" t="str">
            <v>le55</v>
          </cell>
          <cell r="CF1159" t="str">
            <v>Conditioned</v>
          </cell>
          <cell r="CG1159">
            <v>2130.886</v>
          </cell>
          <cell r="CH1159" t="str">
            <v>MT</v>
          </cell>
          <cell r="CI1159" t="str">
            <v>Top-Freezer w/o TTD Ice</v>
          </cell>
          <cell r="CJ1159">
            <v>55403.036</v>
          </cell>
          <cell r="CK1159" t="b">
            <v>0</v>
          </cell>
          <cell r="CZ1159">
            <v>3785.7640000000001</v>
          </cell>
          <cell r="DA1159" t="str">
            <v>ID</v>
          </cell>
          <cell r="DC1159" t="str">
            <v>Vertical Axis</v>
          </cell>
          <cell r="DG1159" t="str">
            <v>Electric</v>
          </cell>
          <cell r="DH1159">
            <v>1144.6790000000001</v>
          </cell>
          <cell r="DI1159" t="str">
            <v>MT</v>
          </cell>
          <cell r="DL1159" t="str">
            <v>Electric</v>
          </cell>
          <cell r="DM1159" t="str">
            <v>Electric</v>
          </cell>
          <cell r="DN1159">
            <v>8264.9449999999997</v>
          </cell>
          <cell r="DO1159" t="str">
            <v>OR</v>
          </cell>
          <cell r="DS1159">
            <v>4956.4930000000004</v>
          </cell>
          <cell r="DT1159" t="str">
            <v>WA</v>
          </cell>
          <cell r="DU1159" t="str">
            <v>lt32</v>
          </cell>
          <cell r="DX1159" t="b">
            <v>0</v>
          </cell>
          <cell r="DY1159">
            <v>3785.7640000000001</v>
          </cell>
          <cell r="DZ1159" t="str">
            <v>ID</v>
          </cell>
          <cell r="EC1159" t="str">
            <v>Desktop</v>
          </cell>
          <cell r="ED1159">
            <v>1612.692</v>
          </cell>
          <cell r="EE1159" t="str">
            <v>OR</v>
          </cell>
          <cell r="EH1159" t="str">
            <v>gt20</v>
          </cell>
          <cell r="EI1159">
            <v>12271.31</v>
          </cell>
          <cell r="EJ1159" t="str">
            <v>WA</v>
          </cell>
          <cell r="ES1159">
            <v>1144.6790000000001</v>
          </cell>
          <cell r="ET1159" t="str">
            <v>MT</v>
          </cell>
          <cell r="EZ1159" t="str">
            <v>WA</v>
          </cell>
          <cell r="FA1159" t="str">
            <v>Living Room/Family Room</v>
          </cell>
          <cell r="FB1159">
            <v>1853437.2999999998</v>
          </cell>
          <cell r="FC1159">
            <v>1322452.5599999998</v>
          </cell>
          <cell r="FI1159" t="str">
            <v>WA</v>
          </cell>
          <cell r="FJ1159" t="str">
            <v>Garage</v>
          </cell>
          <cell r="FK1159" t="str">
            <v>EISAq</v>
          </cell>
          <cell r="FL1159">
            <v>67089.527999999991</v>
          </cell>
          <cell r="FS1159" t="str">
            <v>OR</v>
          </cell>
          <cell r="FT1159" t="str">
            <v>EISAnqnx</v>
          </cell>
          <cell r="FV1159">
            <v>356408.10000000003</v>
          </cell>
          <cell r="GD1159" t="str">
            <v>MT</v>
          </cell>
          <cell r="GE1159">
            <v>16343895.619999999</v>
          </cell>
          <cell r="GF1159">
            <v>12785316</v>
          </cell>
          <cell r="GI1159">
            <v>3</v>
          </cell>
          <cell r="GJ1159">
            <v>1</v>
          </cell>
          <cell r="GK1159" t="str">
            <v>MT</v>
          </cell>
          <cell r="GL1159">
            <v>2130.886</v>
          </cell>
          <cell r="GM1159" t="str">
            <v>Pre 1980</v>
          </cell>
          <cell r="GN1159">
            <v>0</v>
          </cell>
          <cell r="GQ1159">
            <v>19927353.33405</v>
          </cell>
          <cell r="GR1159">
            <v>980186.25113999995</v>
          </cell>
          <cell r="GU1159" t="str">
            <v>Heat Pump (Central System)</v>
          </cell>
          <cell r="GX1159" t="str">
            <v>Baseboard/Wall/Radiant</v>
          </cell>
          <cell r="GY1159" t="str">
            <v>OR</v>
          </cell>
          <cell r="GZ1159">
            <v>1612.69177246094</v>
          </cell>
        </row>
        <row r="1160">
          <cell r="AD1160" t="str">
            <v>MT</v>
          </cell>
          <cell r="AH1160" t="str">
            <v>MT</v>
          </cell>
          <cell r="AI1160" t="str">
            <v>Pre 1980</v>
          </cell>
          <cell r="AJ1160">
            <v>2130.886</v>
          </cell>
          <cell r="AK1160" t="b">
            <v>1</v>
          </cell>
          <cell r="AN1160" t="str">
            <v>WA</v>
          </cell>
          <cell r="AO1160" t="str">
            <v>Wood</v>
          </cell>
          <cell r="AP1160" t="str">
            <v>Pre 1980</v>
          </cell>
          <cell r="AQ1160" t="str">
            <v>Crawlspace</v>
          </cell>
          <cell r="AR1160">
            <v>4956.49267578125</v>
          </cell>
          <cell r="AU1160" t="str">
            <v>No</v>
          </cell>
          <cell r="AV1160" t="b">
            <v>0</v>
          </cell>
          <cell r="AX1160">
            <v>7112566.9897460937</v>
          </cell>
          <cell r="AY1160" t="b">
            <v>0</v>
          </cell>
          <cell r="AZ1160">
            <v>5131253.6510366211</v>
          </cell>
          <cell r="BA1160" t="str">
            <v/>
          </cell>
          <cell r="BB1160" t="str">
            <v/>
          </cell>
          <cell r="BC1160">
            <v>0.99999993458706582</v>
          </cell>
          <cell r="BU1160" t="str">
            <v>OR</v>
          </cell>
          <cell r="BV1160" t="str">
            <v>Pre 1980</v>
          </cell>
          <cell r="BW1160" t="str">
            <v>Gas Storage Inside Conditioned Space</v>
          </cell>
          <cell r="BY1160">
            <v>1925.059</v>
          </cell>
          <cell r="BZ1160" t="str">
            <v>le55</v>
          </cell>
          <cell r="CF1160" t="str">
            <v>Conditioned</v>
          </cell>
          <cell r="CG1160">
            <v>1192.4649999999999</v>
          </cell>
          <cell r="CH1160" t="str">
            <v>ID</v>
          </cell>
          <cell r="CI1160" t="str">
            <v>Side-by-Side w/ TTD Ice</v>
          </cell>
          <cell r="CJ1160">
            <v>29811.624999999996</v>
          </cell>
          <cell r="CK1160" t="b">
            <v>0</v>
          </cell>
          <cell r="CZ1160">
            <v>1612.692</v>
          </cell>
          <cell r="DA1160" t="str">
            <v>OR</v>
          </cell>
          <cell r="DC1160" t="str">
            <v>Vertical Axis</v>
          </cell>
          <cell r="DG1160" t="str">
            <v>Electric</v>
          </cell>
          <cell r="DH1160">
            <v>1612.692</v>
          </cell>
          <cell r="DI1160" t="str">
            <v>OR</v>
          </cell>
          <cell r="DL1160" t="str">
            <v>Electric</v>
          </cell>
          <cell r="DM1160" t="str">
            <v>Electric</v>
          </cell>
          <cell r="DN1160">
            <v>1612.692</v>
          </cell>
          <cell r="DO1160" t="str">
            <v>OR</v>
          </cell>
          <cell r="DS1160">
            <v>4956.4930000000004</v>
          </cell>
          <cell r="DT1160" t="str">
            <v>WA</v>
          </cell>
          <cell r="DU1160" t="str">
            <v>32to46</v>
          </cell>
          <cell r="DX1160" t="b">
            <v>0</v>
          </cell>
          <cell r="DY1160">
            <v>3785.7640000000001</v>
          </cell>
          <cell r="DZ1160" t="str">
            <v>ID</v>
          </cell>
          <cell r="EC1160" t="str">
            <v>Laptop</v>
          </cell>
          <cell r="ED1160">
            <v>1612.692</v>
          </cell>
          <cell r="EE1160" t="str">
            <v>OR</v>
          </cell>
          <cell r="EH1160" t="str">
            <v>le20</v>
          </cell>
          <cell r="EI1160">
            <v>1612.692</v>
          </cell>
          <cell r="EJ1160" t="str">
            <v>OR</v>
          </cell>
          <cell r="ES1160">
            <v>8264.9449999999997</v>
          </cell>
          <cell r="ET1160" t="str">
            <v>OR</v>
          </cell>
          <cell r="EZ1160" t="str">
            <v>WA</v>
          </cell>
          <cell r="FA1160" t="str">
            <v>Other</v>
          </cell>
          <cell r="FB1160">
            <v>1596961.652</v>
          </cell>
          <cell r="FC1160">
            <v>881635.03999999992</v>
          </cell>
          <cell r="FI1160" t="str">
            <v>WA</v>
          </cell>
          <cell r="FJ1160" t="str">
            <v>Kitchen</v>
          </cell>
          <cell r="FK1160" t="str">
            <v>EISAnqnx</v>
          </cell>
          <cell r="FL1160">
            <v>121980.95999999999</v>
          </cell>
          <cell r="FS1160" t="str">
            <v>OR</v>
          </cell>
          <cell r="FT1160" t="str">
            <v>EISAq</v>
          </cell>
          <cell r="FV1160">
            <v>759149.25300000003</v>
          </cell>
          <cell r="GD1160" t="str">
            <v>MT</v>
          </cell>
          <cell r="GE1160">
            <v>7875754.6559999995</v>
          </cell>
          <cell r="GF1160">
            <v>6136951.6799999997</v>
          </cell>
          <cell r="GI1160">
            <v>3</v>
          </cell>
          <cell r="GJ1160">
            <v>2</v>
          </cell>
          <cell r="GK1160" t="str">
            <v>MT</v>
          </cell>
          <cell r="GL1160">
            <v>2130.886</v>
          </cell>
          <cell r="GM1160" t="str">
            <v>Pre 1980</v>
          </cell>
          <cell r="GN1160">
            <v>0</v>
          </cell>
          <cell r="GQ1160">
            <v>16396681.927991999</v>
          </cell>
          <cell r="GR1160">
            <v>1258053.7855399998</v>
          </cell>
          <cell r="GU1160" t="str">
            <v>Baseboard/Wall/Radiant</v>
          </cell>
          <cell r="GX1160" t="str">
            <v>Baseboard/Wall/Radiant</v>
          </cell>
          <cell r="GY1160" t="str">
            <v>OR</v>
          </cell>
          <cell r="GZ1160">
            <v>8559.103515625</v>
          </cell>
        </row>
        <row r="1161">
          <cell r="AD1161" t="str">
            <v>WA</v>
          </cell>
          <cell r="AH1161" t="str">
            <v>WA</v>
          </cell>
          <cell r="AI1161" t="str">
            <v>1980-1992</v>
          </cell>
          <cell r="AJ1161">
            <v>1904.288</v>
          </cell>
          <cell r="AK1161" t="b">
            <v>1</v>
          </cell>
          <cell r="AN1161" t="str">
            <v>WA</v>
          </cell>
          <cell r="AO1161" t="str">
            <v>Natural Gas FAF</v>
          </cell>
          <cell r="AP1161" t="str">
            <v>Pre 1980</v>
          </cell>
          <cell r="AQ1161" t="str">
            <v>Crawlspace</v>
          </cell>
          <cell r="AR1161">
            <v>4956.49267578125</v>
          </cell>
          <cell r="AU1161" t="str">
            <v>No</v>
          </cell>
          <cell r="AV1161" t="b">
            <v>1</v>
          </cell>
          <cell r="AX1161">
            <v>7112566.9897460937</v>
          </cell>
          <cell r="AY1161" t="b">
            <v>0</v>
          </cell>
          <cell r="AZ1161">
            <v>5131253.6510366211</v>
          </cell>
          <cell r="BA1161">
            <v>1</v>
          </cell>
          <cell r="BB1161">
            <v>4956.49267578125</v>
          </cell>
          <cell r="BC1161">
            <v>0.99999993458706582</v>
          </cell>
          <cell r="BU1161" t="str">
            <v>OR</v>
          </cell>
          <cell r="BV1161" t="str">
            <v>1993-2006</v>
          </cell>
          <cell r="BW1161" t="str">
            <v>Gas Storage Outside Conditioned Space</v>
          </cell>
          <cell r="BY1161">
            <v>1612.692</v>
          </cell>
          <cell r="BZ1161" t="str">
            <v>le55</v>
          </cell>
          <cell r="CF1161" t="str">
            <v>Conditioned</v>
          </cell>
          <cell r="CG1161">
            <v>4360.1880000000001</v>
          </cell>
          <cell r="CH1161" t="str">
            <v>WA</v>
          </cell>
          <cell r="CI1161" t="str">
            <v>Top-Freezer w/o TTD Ice</v>
          </cell>
          <cell r="CJ1161">
            <v>82843.572</v>
          </cell>
          <cell r="CK1161" t="b">
            <v>0</v>
          </cell>
          <cell r="CZ1161">
            <v>1904.288</v>
          </cell>
          <cell r="DA1161" t="str">
            <v>WA</v>
          </cell>
          <cell r="DC1161" t="str">
            <v>Horizontal Axis</v>
          </cell>
          <cell r="DG1161" t="str">
            <v>Electric</v>
          </cell>
          <cell r="DH1161">
            <v>3785.7640000000001</v>
          </cell>
          <cell r="DI1161" t="str">
            <v>ID</v>
          </cell>
          <cell r="DL1161" t="str">
            <v>Gas</v>
          </cell>
          <cell r="DM1161" t="str">
            <v>Electric</v>
          </cell>
          <cell r="DN1161">
            <v>2079.9929999999999</v>
          </cell>
          <cell r="DO1161" t="str">
            <v>WA</v>
          </cell>
          <cell r="DS1161">
            <v>4956.4930000000004</v>
          </cell>
          <cell r="DT1161" t="str">
            <v>WA</v>
          </cell>
          <cell r="DU1161" t="str">
            <v>lt32</v>
          </cell>
          <cell r="DX1161" t="b">
            <v>1</v>
          </cell>
          <cell r="DY1161">
            <v>2130.886</v>
          </cell>
          <cell r="DZ1161" t="str">
            <v>MT</v>
          </cell>
          <cell r="EC1161" t="str">
            <v>Desktop</v>
          </cell>
          <cell r="ED1161">
            <v>1612.692</v>
          </cell>
          <cell r="EE1161" t="str">
            <v>OR</v>
          </cell>
          <cell r="EH1161" t="str">
            <v>gt20</v>
          </cell>
          <cell r="EI1161">
            <v>1192.4649999999999</v>
          </cell>
          <cell r="EJ1161" t="str">
            <v>ID</v>
          </cell>
          <cell r="ES1161">
            <v>2130.886</v>
          </cell>
          <cell r="ET1161" t="str">
            <v>MT</v>
          </cell>
          <cell r="EZ1161" t="str">
            <v>WA</v>
          </cell>
          <cell r="FA1161" t="str">
            <v>Bathroom</v>
          </cell>
          <cell r="FB1161">
            <v>190595.25</v>
          </cell>
          <cell r="FC1161">
            <v>45742.86</v>
          </cell>
          <cell r="FI1161" t="str">
            <v>WA</v>
          </cell>
          <cell r="FJ1161" t="str">
            <v>Kitchen</v>
          </cell>
          <cell r="FK1161" t="str">
            <v>EISAq</v>
          </cell>
          <cell r="FL1161">
            <v>42693.335999999996</v>
          </cell>
          <cell r="FS1161" t="str">
            <v>WA</v>
          </cell>
          <cell r="FT1161" t="str">
            <v>EISAnqnx</v>
          </cell>
          <cell r="FV1161">
            <v>7409957.0350000001</v>
          </cell>
          <cell r="GD1161" t="str">
            <v>WA</v>
          </cell>
          <cell r="GE1161">
            <v>6859245.3760000002</v>
          </cell>
          <cell r="GF1161">
            <v>4417948.16</v>
          </cell>
          <cell r="GI1161">
            <v>1</v>
          </cell>
          <cell r="GJ1161">
            <v>3</v>
          </cell>
          <cell r="GK1161" t="str">
            <v>WA</v>
          </cell>
          <cell r="GL1161">
            <v>1904.288</v>
          </cell>
          <cell r="GM1161" t="str">
            <v>1980-1992</v>
          </cell>
          <cell r="GN1161">
            <v>-1</v>
          </cell>
          <cell r="GQ1161">
            <v>10042066.626336001</v>
          </cell>
          <cell r="GR1161">
            <v>2270101.7248</v>
          </cell>
          <cell r="GU1161" t="str">
            <v>Natural Gas FAF</v>
          </cell>
          <cell r="GX1161" t="str">
            <v>None</v>
          </cell>
          <cell r="GY1161" t="str">
            <v>ID</v>
          </cell>
          <cell r="GZ1161">
            <v>3785.76440429688</v>
          </cell>
        </row>
        <row r="1162">
          <cell r="AD1162" t="str">
            <v>OR</v>
          </cell>
          <cell r="AH1162" t="str">
            <v>OR</v>
          </cell>
          <cell r="AI1162" t="str">
            <v>Pre 1980</v>
          </cell>
          <cell r="AJ1162">
            <v>1612.692</v>
          </cell>
          <cell r="AK1162" t="b">
            <v>1</v>
          </cell>
          <cell r="AN1162" t="str">
            <v>WA</v>
          </cell>
          <cell r="AO1162" t="str">
            <v>Wood</v>
          </cell>
          <cell r="AP1162" t="str">
            <v>Pre 1980</v>
          </cell>
          <cell r="AQ1162" t="str">
            <v>Crawlspace</v>
          </cell>
          <cell r="AR1162">
            <v>4956.49267578125</v>
          </cell>
          <cell r="AU1162" t="str">
            <v>No</v>
          </cell>
          <cell r="AV1162" t="b">
            <v>0</v>
          </cell>
          <cell r="AX1162">
            <v>7112566.9897460937</v>
          </cell>
          <cell r="AY1162" t="b">
            <v>0</v>
          </cell>
          <cell r="AZ1162">
            <v>5131253.6510366211</v>
          </cell>
          <cell r="BA1162" t="str">
            <v/>
          </cell>
          <cell r="BB1162" t="str">
            <v/>
          </cell>
          <cell r="BC1162">
            <v>0.99999993458706582</v>
          </cell>
          <cell r="BU1162" t="str">
            <v>MT</v>
          </cell>
          <cell r="BV1162" t="str">
            <v>Pre 1980</v>
          </cell>
          <cell r="BW1162" t="str">
            <v>Gas Storage Inside Conditioned Space</v>
          </cell>
          <cell r="BY1162">
            <v>2130.886</v>
          </cell>
          <cell r="BZ1162" t="str">
            <v>le55</v>
          </cell>
          <cell r="CF1162" t="str">
            <v>Unconditioned</v>
          </cell>
          <cell r="CG1162">
            <v>4360.1880000000001</v>
          </cell>
          <cell r="CH1162" t="str">
            <v>WA</v>
          </cell>
          <cell r="CI1162" t="str">
            <v>Top-Freezer w/o TTD Ice</v>
          </cell>
          <cell r="CJ1162">
            <v>74123.195999999996</v>
          </cell>
          <cell r="CK1162" t="b">
            <v>0</v>
          </cell>
          <cell r="CZ1162">
            <v>1925.059</v>
          </cell>
          <cell r="DA1162" t="str">
            <v>OR</v>
          </cell>
          <cell r="DC1162" t="str">
            <v>Vertical Axis</v>
          </cell>
          <cell r="DG1162" t="str">
            <v>Electric</v>
          </cell>
          <cell r="DH1162">
            <v>1925.059</v>
          </cell>
          <cell r="DI1162" t="str">
            <v>OR</v>
          </cell>
          <cell r="DL1162" t="str">
            <v>Electric</v>
          </cell>
          <cell r="DM1162" t="str">
            <v>Electric</v>
          </cell>
          <cell r="DN1162">
            <v>3785.7640000000001</v>
          </cell>
          <cell r="DO1162" t="str">
            <v>ID</v>
          </cell>
          <cell r="DS1162">
            <v>1464.694</v>
          </cell>
          <cell r="DT1162" t="str">
            <v>WA</v>
          </cell>
          <cell r="DU1162" t="str">
            <v>32to46</v>
          </cell>
          <cell r="DX1162" t="b">
            <v>0</v>
          </cell>
          <cell r="DY1162">
            <v>3785.7640000000001</v>
          </cell>
          <cell r="DZ1162" t="str">
            <v>ID</v>
          </cell>
          <cell r="EC1162" t="str">
            <v>Desktop</v>
          </cell>
          <cell r="ED1162">
            <v>1612.692</v>
          </cell>
          <cell r="EE1162" t="str">
            <v>OR</v>
          </cell>
          <cell r="EH1162" t="str">
            <v>gt20</v>
          </cell>
          <cell r="EI1162">
            <v>3785.7640000000001</v>
          </cell>
          <cell r="EJ1162" t="str">
            <v>ID</v>
          </cell>
          <cell r="ES1162">
            <v>3785.7640000000001</v>
          </cell>
          <cell r="ET1162" t="str">
            <v>ID</v>
          </cell>
          <cell r="EZ1162" t="str">
            <v>WA</v>
          </cell>
          <cell r="FA1162" t="str">
            <v>Bedrooms</v>
          </cell>
          <cell r="FB1162">
            <v>1015491.492</v>
          </cell>
          <cell r="FC1162">
            <v>736460.04599999997</v>
          </cell>
          <cell r="FI1162" t="str">
            <v>WA</v>
          </cell>
          <cell r="FJ1162" t="str">
            <v>Living Room/Family Room</v>
          </cell>
          <cell r="FK1162" t="str">
            <v>EISAnqnx</v>
          </cell>
          <cell r="FL1162">
            <v>243961.91999999998</v>
          </cell>
          <cell r="FS1162" t="str">
            <v>WA</v>
          </cell>
          <cell r="FT1162" t="str">
            <v>EISAq</v>
          </cell>
          <cell r="FV1162">
            <v>1551382.3090000001</v>
          </cell>
          <cell r="GD1162" t="str">
            <v>OR</v>
          </cell>
          <cell r="GE1162">
            <v>0</v>
          </cell>
          <cell r="GF1162">
            <v>0</v>
          </cell>
          <cell r="GI1162">
            <v>1</v>
          </cell>
          <cell r="GJ1162">
            <v>2</v>
          </cell>
          <cell r="GK1162" t="str">
            <v>OR</v>
          </cell>
          <cell r="GL1162">
            <v>1612.692</v>
          </cell>
          <cell r="GM1162" t="str">
            <v>Pre 1980</v>
          </cell>
          <cell r="GN1162">
            <v>0</v>
          </cell>
          <cell r="GQ1162">
            <v>7588235.1468240004</v>
          </cell>
          <cell r="GR1162">
            <v>53101.915830000005</v>
          </cell>
          <cell r="GU1162" t="str">
            <v>Baseboard/Wall/Radiant</v>
          </cell>
          <cell r="GX1162" t="str">
            <v>None</v>
          </cell>
          <cell r="GY1162" t="str">
            <v>ID</v>
          </cell>
          <cell r="GZ1162">
            <v>1192.46508789063</v>
          </cell>
        </row>
        <row r="1163">
          <cell r="AD1163" t="str">
            <v>WA</v>
          </cell>
          <cell r="AH1163" t="str">
            <v>WA</v>
          </cell>
          <cell r="AI1163" t="str">
            <v>Pre 1980</v>
          </cell>
          <cell r="AJ1163">
            <v>2079.9929999999999</v>
          </cell>
          <cell r="AK1163" t="b">
            <v>1</v>
          </cell>
          <cell r="AN1163" t="str">
            <v>WA</v>
          </cell>
          <cell r="AO1163" t="str">
            <v>Heat Pump (Central System)</v>
          </cell>
          <cell r="AP1163" t="str">
            <v>1980-1992</v>
          </cell>
          <cell r="AQ1163" t="str">
            <v>Crawlspace</v>
          </cell>
          <cell r="AR1163">
            <v>4956.49267578125</v>
          </cell>
          <cell r="AU1163" t="str">
            <v>No</v>
          </cell>
          <cell r="AV1163" t="b">
            <v>1</v>
          </cell>
          <cell r="AX1163">
            <v>11771670.104980469</v>
          </cell>
          <cell r="AY1163" t="b">
            <v>0</v>
          </cell>
          <cell r="AZ1163">
            <v>2729300.1266579591</v>
          </cell>
          <cell r="BA1163">
            <v>1</v>
          </cell>
          <cell r="BB1163">
            <v>4956.49267578125</v>
          </cell>
          <cell r="BC1163">
            <v>0.99999993458706582</v>
          </cell>
          <cell r="BU1163" t="str">
            <v>WA</v>
          </cell>
          <cell r="BV1163" t="str">
            <v>1993-2006</v>
          </cell>
          <cell r="BW1163" t="str">
            <v>Gas Storage Outside Conditioned Space</v>
          </cell>
          <cell r="BY1163">
            <v>2079.9929999999999</v>
          </cell>
          <cell r="BZ1163" t="str">
            <v>le55</v>
          </cell>
          <cell r="CF1163" t="str">
            <v>Unconditioned</v>
          </cell>
          <cell r="CG1163">
            <v>4360.1880000000001</v>
          </cell>
          <cell r="CH1163" t="str">
            <v>WA</v>
          </cell>
          <cell r="CI1163" t="str">
            <v>Top-Freezer w/o TTD Ice</v>
          </cell>
          <cell r="CJ1163">
            <v>82843.572</v>
          </cell>
          <cell r="CK1163" t="b">
            <v>0</v>
          </cell>
          <cell r="CZ1163">
            <v>2130.886</v>
          </cell>
          <cell r="DA1163" t="str">
            <v>MT</v>
          </cell>
          <cell r="DC1163" t="str">
            <v>Vertical Axis</v>
          </cell>
          <cell r="DG1163" t="str">
            <v>Electric</v>
          </cell>
          <cell r="DH1163">
            <v>3785.7640000000001</v>
          </cell>
          <cell r="DI1163" t="str">
            <v>ID</v>
          </cell>
          <cell r="DL1163" t="str">
            <v>Electric</v>
          </cell>
          <cell r="DM1163" t="str">
            <v>Electric</v>
          </cell>
          <cell r="DN1163">
            <v>1144.6790000000001</v>
          </cell>
          <cell r="DO1163" t="str">
            <v>MT</v>
          </cell>
          <cell r="DS1163">
            <v>2003.7159999999999</v>
          </cell>
          <cell r="DT1163" t="str">
            <v>WA</v>
          </cell>
          <cell r="DU1163" t="str">
            <v>32to46</v>
          </cell>
          <cell r="DX1163" t="b">
            <v>0</v>
          </cell>
          <cell r="DY1163">
            <v>2079.9929999999999</v>
          </cell>
          <cell r="DZ1163" t="str">
            <v>WA</v>
          </cell>
          <cell r="EC1163" t="str">
            <v>Laptop</v>
          </cell>
          <cell r="ED1163">
            <v>1144.6790000000001</v>
          </cell>
          <cell r="EE1163" t="str">
            <v>MT</v>
          </cell>
          <cell r="EH1163" t="str">
            <v>le20</v>
          </cell>
          <cell r="EI1163">
            <v>3785.7640000000001</v>
          </cell>
          <cell r="EJ1163" t="str">
            <v>ID</v>
          </cell>
          <cell r="ES1163">
            <v>1904.288</v>
          </cell>
          <cell r="ET1163" t="str">
            <v>WA</v>
          </cell>
          <cell r="EZ1163" t="str">
            <v>WA</v>
          </cell>
          <cell r="FA1163" t="str">
            <v>Exterior</v>
          </cell>
          <cell r="FB1163">
            <v>678519.09</v>
          </cell>
          <cell r="FC1163">
            <v>4581909.8099999996</v>
          </cell>
          <cell r="FI1163" t="str">
            <v>WA</v>
          </cell>
          <cell r="FJ1163" t="str">
            <v>Living Room/Family Room</v>
          </cell>
          <cell r="FK1163" t="str">
            <v>EISAq</v>
          </cell>
          <cell r="FL1163">
            <v>45742.86</v>
          </cell>
          <cell r="FS1163" t="str">
            <v>WA</v>
          </cell>
          <cell r="FT1163" t="str">
            <v>EISAx</v>
          </cell>
          <cell r="FV1163">
            <v>2651723.7550000004</v>
          </cell>
          <cell r="GD1163" t="str">
            <v>WA</v>
          </cell>
          <cell r="GE1163">
            <v>4274385.6150000002</v>
          </cell>
          <cell r="GF1163">
            <v>3743987.4</v>
          </cell>
          <cell r="GI1163">
            <v>1</v>
          </cell>
          <cell r="GJ1163">
            <v>1</v>
          </cell>
          <cell r="GK1163" t="str">
            <v>WA</v>
          </cell>
          <cell r="GL1163">
            <v>2079.9929999999999</v>
          </cell>
          <cell r="GM1163" t="str">
            <v>Pre 1980</v>
          </cell>
          <cell r="GN1163">
            <v>-1</v>
          </cell>
          <cell r="GQ1163">
            <v>11111224.846329</v>
          </cell>
          <cell r="GR1163">
            <v>193803.347775</v>
          </cell>
          <cell r="GU1163" t="str">
            <v>Natural Gas FAF</v>
          </cell>
          <cell r="GX1163" t="str">
            <v>Natural Gas Other</v>
          </cell>
          <cell r="GY1163" t="str">
            <v>OR</v>
          </cell>
          <cell r="GZ1163">
            <v>1925.05932617188</v>
          </cell>
        </row>
        <row r="1164">
          <cell r="AD1164" t="str">
            <v>WA</v>
          </cell>
          <cell r="AH1164" t="str">
            <v>WA</v>
          </cell>
          <cell r="AI1164" t="str">
            <v>1993-2006</v>
          </cell>
          <cell r="AJ1164">
            <v>1904.288</v>
          </cell>
          <cell r="AK1164" t="b">
            <v>1</v>
          </cell>
          <cell r="AN1164" t="str">
            <v>WA</v>
          </cell>
          <cell r="AO1164" t="str">
            <v>Natural Gas FAF</v>
          </cell>
          <cell r="AP1164" t="str">
            <v>Pre 1980</v>
          </cell>
          <cell r="AQ1164" t="str">
            <v>Basement</v>
          </cell>
          <cell r="AR1164">
            <v>1524.76245117188</v>
          </cell>
          <cell r="AU1164" t="str">
            <v>No</v>
          </cell>
          <cell r="AV1164" t="b">
            <v>1</v>
          </cell>
          <cell r="AX1164">
            <v>3653330.8330078246</v>
          </cell>
          <cell r="AY1164" t="b">
            <v>0</v>
          </cell>
          <cell r="AZ1164">
            <v>1740874.6571887264</v>
          </cell>
          <cell r="BA1164">
            <v>1</v>
          </cell>
          <cell r="BB1164">
            <v>1524.76245117188</v>
          </cell>
          <cell r="BC1164">
            <v>1.0000002958965923</v>
          </cell>
          <cell r="BU1164" t="str">
            <v>OR</v>
          </cell>
          <cell r="BV1164" t="str">
            <v>1993-2006</v>
          </cell>
          <cell r="BW1164" t="str">
            <v>Solar/Other</v>
          </cell>
          <cell r="BY1164">
            <v>1925.059</v>
          </cell>
          <cell r="BZ1164" t="str">
            <v>le55</v>
          </cell>
          <cell r="CF1164" t="str">
            <v>Conditioned</v>
          </cell>
          <cell r="CG1164">
            <v>8264.9449999999997</v>
          </cell>
          <cell r="CH1164" t="str">
            <v>OR</v>
          </cell>
          <cell r="CI1164" t="str">
            <v>Bottom-Freezer (Including French Door) w/ TTD Ice</v>
          </cell>
          <cell r="CJ1164">
            <v>206623.625</v>
          </cell>
          <cell r="CK1164" t="b">
            <v>0</v>
          </cell>
          <cell r="CZ1164">
            <v>1144.6790000000001</v>
          </cell>
          <cell r="DA1164" t="str">
            <v>MT</v>
          </cell>
          <cell r="DC1164" t="str">
            <v>Vertical Axis</v>
          </cell>
          <cell r="DG1164" t="str">
            <v>Electric</v>
          </cell>
          <cell r="DH1164">
            <v>1612.692</v>
          </cell>
          <cell r="DI1164" t="str">
            <v>OR</v>
          </cell>
          <cell r="DL1164" t="str">
            <v>Propane</v>
          </cell>
          <cell r="DM1164" t="str">
            <v>Propane</v>
          </cell>
          <cell r="DN1164">
            <v>12271.31</v>
          </cell>
          <cell r="DO1164" t="str">
            <v>WA</v>
          </cell>
          <cell r="DS1164">
            <v>2003.7159999999999</v>
          </cell>
          <cell r="DT1164" t="str">
            <v>WA</v>
          </cell>
          <cell r="DU1164" t="str">
            <v>lt32</v>
          </cell>
          <cell r="DX1164" t="b">
            <v>0</v>
          </cell>
          <cell r="DY1164">
            <v>2079.9929999999999</v>
          </cell>
          <cell r="DZ1164" t="str">
            <v>WA</v>
          </cell>
          <cell r="EC1164" t="str">
            <v>Laptop</v>
          </cell>
          <cell r="ED1164">
            <v>1904.288</v>
          </cell>
          <cell r="EE1164" t="str">
            <v>WA</v>
          </cell>
          <cell r="EH1164" t="str">
            <v>gt20</v>
          </cell>
          <cell r="EI1164">
            <v>3785.7640000000001</v>
          </cell>
          <cell r="EJ1164" t="str">
            <v>ID</v>
          </cell>
          <cell r="ES1164">
            <v>8264.9449999999997</v>
          </cell>
          <cell r="ET1164" t="str">
            <v>OR</v>
          </cell>
          <cell r="EZ1164" t="str">
            <v>WA</v>
          </cell>
          <cell r="FA1164" t="str">
            <v>Garage</v>
          </cell>
          <cell r="FB1164">
            <v>38119.049999999996</v>
          </cell>
          <cell r="FC1164">
            <v>213466.68</v>
          </cell>
          <cell r="FI1164" t="str">
            <v>WA</v>
          </cell>
          <cell r="FJ1164" t="str">
            <v>Other</v>
          </cell>
          <cell r="FK1164" t="str">
            <v>EISAnqnx</v>
          </cell>
          <cell r="FL1164">
            <v>304952.39999999997</v>
          </cell>
          <cell r="FS1164" t="str">
            <v>WA</v>
          </cell>
          <cell r="FT1164" t="str">
            <v>EISAnqnx</v>
          </cell>
          <cell r="FV1164">
            <v>8128648.5200000005</v>
          </cell>
          <cell r="GD1164" t="str">
            <v>WA</v>
          </cell>
          <cell r="GE1164">
            <v>2275624.16</v>
          </cell>
          <cell r="GF1164">
            <v>2513660.16</v>
          </cell>
          <cell r="GI1164">
            <v>2</v>
          </cell>
          <cell r="GJ1164">
            <v>2</v>
          </cell>
          <cell r="GK1164" t="str">
            <v>WA</v>
          </cell>
          <cell r="GL1164">
            <v>1904.288</v>
          </cell>
          <cell r="GM1164" t="str">
            <v>1993-2006</v>
          </cell>
          <cell r="GN1164">
            <v>0</v>
          </cell>
          <cell r="GQ1164">
            <v>10888684.506816</v>
          </cell>
          <cell r="GR1164">
            <v>2250750.3501440003</v>
          </cell>
          <cell r="GU1164" t="str">
            <v>Electric FAF</v>
          </cell>
          <cell r="GX1164" t="str">
            <v>None</v>
          </cell>
          <cell r="GY1164" t="str">
            <v>WA</v>
          </cell>
          <cell r="GZ1164">
            <v>634.76257324218795</v>
          </cell>
        </row>
        <row r="1165">
          <cell r="AD1165" t="str">
            <v>OR</v>
          </cell>
          <cell r="AH1165" t="str">
            <v>OR</v>
          </cell>
          <cell r="AI1165" t="str">
            <v>Pre 1980</v>
          </cell>
          <cell r="AJ1165">
            <v>1612.692</v>
          </cell>
          <cell r="AK1165" t="b">
            <v>1</v>
          </cell>
          <cell r="AN1165" t="str">
            <v>WA</v>
          </cell>
          <cell r="AO1165" t="str">
            <v>Heat Pump (Central System)</v>
          </cell>
          <cell r="AP1165" t="str">
            <v>1980-1992</v>
          </cell>
          <cell r="AQ1165" t="str">
            <v>Basement</v>
          </cell>
          <cell r="AR1165">
            <v>1150.87915039063</v>
          </cell>
          <cell r="AU1165" t="str">
            <v>No</v>
          </cell>
          <cell r="AV1165" t="b">
            <v>1</v>
          </cell>
          <cell r="AX1165">
            <v>3507879.6503906404</v>
          </cell>
          <cell r="AY1165" t="b">
            <v>0</v>
          </cell>
          <cell r="AZ1165">
            <v>1196407.9295800833</v>
          </cell>
          <cell r="BA1165">
            <v>1</v>
          </cell>
          <cell r="BB1165">
            <v>1150.87915039063</v>
          </cell>
          <cell r="BC1165">
            <v>1.00000013067458</v>
          </cell>
          <cell r="BU1165" t="str">
            <v>OR</v>
          </cell>
          <cell r="BV1165" t="str">
            <v>1993-2006</v>
          </cell>
          <cell r="BW1165" t="str">
            <v>Solar/Other</v>
          </cell>
          <cell r="BY1165">
            <v>1925.059</v>
          </cell>
          <cell r="BZ1165" t="str">
            <v>le55</v>
          </cell>
          <cell r="CF1165" t="str">
            <v>Conditioned</v>
          </cell>
          <cell r="CG1165">
            <v>1192.4649999999999</v>
          </cell>
          <cell r="CH1165" t="str">
            <v>ID</v>
          </cell>
          <cell r="CI1165" t="str">
            <v>Side-by-Side w/ TTD Ice</v>
          </cell>
          <cell r="CJ1165">
            <v>25041.764999999999</v>
          </cell>
          <cell r="CK1165" t="b">
            <v>0</v>
          </cell>
          <cell r="CZ1165">
            <v>1192.4649999999999</v>
          </cell>
          <cell r="DA1165" t="str">
            <v>ID</v>
          </cell>
          <cell r="DC1165" t="str">
            <v>Horizontal Axis</v>
          </cell>
          <cell r="DG1165" t="str">
            <v>Electric</v>
          </cell>
          <cell r="DH1165">
            <v>1904.288</v>
          </cell>
          <cell r="DI1165" t="str">
            <v>WA</v>
          </cell>
          <cell r="DL1165" t="str">
            <v>Electric</v>
          </cell>
          <cell r="DM1165" t="str">
            <v>Electric</v>
          </cell>
          <cell r="DN1165">
            <v>1612.692</v>
          </cell>
          <cell r="DO1165" t="str">
            <v>OR</v>
          </cell>
          <cell r="DS1165">
            <v>1464.694</v>
          </cell>
          <cell r="DT1165" t="str">
            <v>WA</v>
          </cell>
          <cell r="DU1165" t="str">
            <v>lt32</v>
          </cell>
          <cell r="DX1165" t="b">
            <v>0</v>
          </cell>
          <cell r="DY1165">
            <v>2130.886</v>
          </cell>
          <cell r="DZ1165" t="str">
            <v>MT</v>
          </cell>
          <cell r="EC1165" t="str">
            <v>Desktop</v>
          </cell>
          <cell r="ED1165">
            <v>1904.288</v>
          </cell>
          <cell r="EE1165" t="str">
            <v>WA</v>
          </cell>
          <cell r="EH1165" t="str">
            <v>gt20</v>
          </cell>
          <cell r="EI1165">
            <v>3785.7640000000001</v>
          </cell>
          <cell r="EJ1165" t="str">
            <v>ID</v>
          </cell>
          <cell r="ES1165">
            <v>1144.6790000000001</v>
          </cell>
          <cell r="ET1165" t="str">
            <v>MT</v>
          </cell>
          <cell r="EZ1165" t="str">
            <v>WA</v>
          </cell>
          <cell r="FA1165" t="str">
            <v>Kitchen</v>
          </cell>
          <cell r="FB1165">
            <v>362893.35599999997</v>
          </cell>
          <cell r="FC1165">
            <v>289704.77999999997</v>
          </cell>
          <cell r="FI1165" t="str">
            <v>WA</v>
          </cell>
          <cell r="FJ1165" t="str">
            <v>Other</v>
          </cell>
          <cell r="FK1165" t="str">
            <v>EISAq</v>
          </cell>
          <cell r="FL1165">
            <v>228714.3</v>
          </cell>
          <cell r="FS1165" t="str">
            <v>WA</v>
          </cell>
          <cell r="FT1165" t="str">
            <v>EISAq</v>
          </cell>
          <cell r="FV1165">
            <v>3291111.3520000004</v>
          </cell>
          <cell r="GD1165" t="str">
            <v>OR</v>
          </cell>
          <cell r="GE1165">
            <v>2438390.304</v>
          </cell>
          <cell r="GF1165">
            <v>2615786.4240000001</v>
          </cell>
          <cell r="GI1165">
            <v>1</v>
          </cell>
          <cell r="GJ1165">
            <v>2</v>
          </cell>
          <cell r="GK1165" t="str">
            <v>OR</v>
          </cell>
          <cell r="GL1165">
            <v>1612.692</v>
          </cell>
          <cell r="GM1165" t="str">
            <v>Pre 1980</v>
          </cell>
          <cell r="GN1165">
            <v>0</v>
          </cell>
          <cell r="GQ1165">
            <v>7983844.6213439992</v>
          </cell>
          <cell r="GR1165">
            <v>983379.26429999992</v>
          </cell>
          <cell r="GU1165" t="str">
            <v>Other</v>
          </cell>
          <cell r="GX1165" t="str">
            <v>None</v>
          </cell>
          <cell r="GY1165" t="str">
            <v>WA</v>
          </cell>
          <cell r="GZ1165">
            <v>634.76257324218795</v>
          </cell>
        </row>
        <row r="1166">
          <cell r="AD1166" t="str">
            <v>OR</v>
          </cell>
          <cell r="AH1166" t="str">
            <v>OR</v>
          </cell>
          <cell r="AI1166" t="str">
            <v>Pre 1980</v>
          </cell>
          <cell r="AJ1166">
            <v>8264.9449999999997</v>
          </cell>
          <cell r="AK1166" t="b">
            <v>1</v>
          </cell>
          <cell r="AN1166" t="str">
            <v>WA</v>
          </cell>
          <cell r="AO1166" t="str">
            <v>Natural Gas FAF</v>
          </cell>
          <cell r="AP1166" t="str">
            <v>Pre 1980</v>
          </cell>
          <cell r="AQ1166" t="str">
            <v>Crawlspace</v>
          </cell>
          <cell r="AR1166">
            <v>1524.76245117188</v>
          </cell>
          <cell r="AU1166" t="str">
            <v>Yes</v>
          </cell>
          <cell r="AV1166" t="b">
            <v>1</v>
          </cell>
          <cell r="AX1166">
            <v>2354233.2246093829</v>
          </cell>
          <cell r="AY1166" t="b">
            <v>0</v>
          </cell>
          <cell r="AZ1166">
            <v>0</v>
          </cell>
          <cell r="BA1166">
            <v>1</v>
          </cell>
          <cell r="BB1166">
            <v>1524.76245117188</v>
          </cell>
          <cell r="BC1166">
            <v>1.0000002958965923</v>
          </cell>
          <cell r="BU1166" t="str">
            <v>WA</v>
          </cell>
          <cell r="BV1166" t="str">
            <v>1980-1992</v>
          </cell>
          <cell r="BW1166" t="str">
            <v>Electric Storage - Outside Conditioned Space - Buffered</v>
          </cell>
          <cell r="BY1166">
            <v>2079.9929999999999</v>
          </cell>
          <cell r="BZ1166" t="str">
            <v>gt55</v>
          </cell>
          <cell r="CF1166" t="str">
            <v>Conditioned</v>
          </cell>
          <cell r="CG1166">
            <v>1612.692</v>
          </cell>
          <cell r="CH1166" t="str">
            <v>OR</v>
          </cell>
          <cell r="CI1166" t="str">
            <v>Top-Freezer w/o TTD Ice</v>
          </cell>
          <cell r="CJ1166">
            <v>27415.763999999999</v>
          </cell>
          <cell r="CK1166" t="b">
            <v>0</v>
          </cell>
          <cell r="CZ1166">
            <v>2079.9929999999999</v>
          </cell>
          <cell r="DA1166" t="str">
            <v>WA</v>
          </cell>
          <cell r="DC1166" t="str">
            <v>Horizontal Axis</v>
          </cell>
          <cell r="DG1166" t="str">
            <v>Electric</v>
          </cell>
          <cell r="DH1166">
            <v>1925.059</v>
          </cell>
          <cell r="DI1166" t="str">
            <v>OR</v>
          </cell>
          <cell r="DL1166" t="str">
            <v>Propane</v>
          </cell>
          <cell r="DM1166" t="str">
            <v>Electric</v>
          </cell>
          <cell r="DN1166">
            <v>1192.4649999999999</v>
          </cell>
          <cell r="DO1166" t="str">
            <v>ID</v>
          </cell>
          <cell r="DS1166">
            <v>1524.7619999999999</v>
          </cell>
          <cell r="DT1166" t="str">
            <v>WA</v>
          </cell>
          <cell r="DU1166" t="str">
            <v>32to46</v>
          </cell>
          <cell r="DX1166" t="b">
            <v>0</v>
          </cell>
          <cell r="DY1166">
            <v>2130.886</v>
          </cell>
          <cell r="DZ1166" t="str">
            <v>MT</v>
          </cell>
          <cell r="EC1166" t="str">
            <v>Desktop</v>
          </cell>
          <cell r="ED1166">
            <v>1904.288</v>
          </cell>
          <cell r="EE1166" t="str">
            <v>WA</v>
          </cell>
          <cell r="EH1166" t="str">
            <v>le20</v>
          </cell>
          <cell r="EI1166">
            <v>2079.9929999999999</v>
          </cell>
          <cell r="EJ1166" t="str">
            <v>WA</v>
          </cell>
          <cell r="ES1166">
            <v>2130.886</v>
          </cell>
          <cell r="ET1166" t="str">
            <v>MT</v>
          </cell>
          <cell r="EZ1166" t="str">
            <v>WA</v>
          </cell>
          <cell r="FA1166" t="str">
            <v>Living Room/Family Room</v>
          </cell>
          <cell r="FB1166">
            <v>1181690.55</v>
          </cell>
          <cell r="FC1166">
            <v>1207611.504</v>
          </cell>
          <cell r="FI1166" t="str">
            <v>WA</v>
          </cell>
          <cell r="FJ1166" t="str">
            <v>Bathroom</v>
          </cell>
          <cell r="FK1166" t="str">
            <v>EISAq</v>
          </cell>
          <cell r="FL1166">
            <v>130241.54</v>
          </cell>
          <cell r="FS1166" t="str">
            <v>WA</v>
          </cell>
          <cell r="FT1166" t="str">
            <v>EISAx</v>
          </cell>
          <cell r="FV1166">
            <v>1189558.32</v>
          </cell>
          <cell r="GD1166" t="str">
            <v>OR</v>
          </cell>
          <cell r="GE1166">
            <v>31100988.035</v>
          </cell>
          <cell r="GF1166">
            <v>19381296.024999999</v>
          </cell>
          <cell r="GI1166">
            <v>1</v>
          </cell>
          <cell r="GJ1166">
            <v>2</v>
          </cell>
          <cell r="GK1166" t="str">
            <v>OR</v>
          </cell>
          <cell r="GL1166">
            <v>8264.9449999999997</v>
          </cell>
          <cell r="GM1166" t="str">
            <v>Pre 1980</v>
          </cell>
          <cell r="GN1166">
            <v>0</v>
          </cell>
          <cell r="GQ1166">
            <v>37558158.145039998</v>
          </cell>
          <cell r="GR1166">
            <v>4456499.6687249998</v>
          </cell>
          <cell r="GU1166" t="str">
            <v>Other</v>
          </cell>
          <cell r="GX1166" t="str">
            <v>None</v>
          </cell>
          <cell r="GY1166" t="str">
            <v>WA</v>
          </cell>
          <cell r="GZ1166">
            <v>634.76257324218795</v>
          </cell>
        </row>
        <row r="1167">
          <cell r="AD1167" t="str">
            <v>MT</v>
          </cell>
          <cell r="AH1167" t="str">
            <v>MT</v>
          </cell>
          <cell r="AI1167" t="str">
            <v>1993-2006</v>
          </cell>
          <cell r="AJ1167">
            <v>1144.6790000000001</v>
          </cell>
          <cell r="AK1167" t="b">
            <v>1</v>
          </cell>
          <cell r="AN1167" t="str">
            <v>WA</v>
          </cell>
          <cell r="AO1167" t="str">
            <v>Wood</v>
          </cell>
          <cell r="AP1167" t="str">
            <v>Pre 1980</v>
          </cell>
          <cell r="AQ1167" t="str">
            <v>Crawlspace</v>
          </cell>
          <cell r="AR1167">
            <v>1011.37442047427</v>
          </cell>
          <cell r="AU1167" t="str">
            <v>No</v>
          </cell>
          <cell r="AV1167" t="b">
            <v>0</v>
          </cell>
          <cell r="AX1167">
            <v>900123.23422210023</v>
          </cell>
          <cell r="AY1167" t="b">
            <v>0</v>
          </cell>
          <cell r="AZ1167">
            <v>727703.31392011035</v>
          </cell>
          <cell r="BA1167" t="str">
            <v/>
          </cell>
          <cell r="BB1167" t="str">
            <v/>
          </cell>
          <cell r="BC1167">
            <v>0.6632998595677686</v>
          </cell>
          <cell r="BU1167" t="str">
            <v>OR</v>
          </cell>
          <cell r="BV1167" t="str">
            <v>1993-2006</v>
          </cell>
          <cell r="BW1167" t="str">
            <v>Gas Tankless</v>
          </cell>
          <cell r="BY1167">
            <v>6932.7380000000003</v>
          </cell>
          <cell r="BZ1167" t="str">
            <v/>
          </cell>
          <cell r="CF1167" t="str">
            <v>Conditioned</v>
          </cell>
          <cell r="CG1167">
            <v>1925.059</v>
          </cell>
          <cell r="CH1167" t="str">
            <v>OR</v>
          </cell>
          <cell r="CI1167" t="str">
            <v>Side-by-Side w/ TTD Ice</v>
          </cell>
          <cell r="CJ1167">
            <v>38501.18</v>
          </cell>
          <cell r="CK1167" t="b">
            <v>0</v>
          </cell>
          <cell r="CZ1167">
            <v>1192.4649999999999</v>
          </cell>
          <cell r="DA1167" t="str">
            <v>ID</v>
          </cell>
          <cell r="DC1167" t="str">
            <v>Vertical Axis</v>
          </cell>
          <cell r="DG1167" t="str">
            <v>Gas</v>
          </cell>
          <cell r="DH1167">
            <v>2130.886</v>
          </cell>
          <cell r="DI1167" t="str">
            <v>MT</v>
          </cell>
          <cell r="DL1167" t="str">
            <v>Gas</v>
          </cell>
          <cell r="DM1167" t="str">
            <v>Electric</v>
          </cell>
          <cell r="DN1167">
            <v>3785.7640000000001</v>
          </cell>
          <cell r="DO1167" t="str">
            <v>ID</v>
          </cell>
          <cell r="DS1167">
            <v>1188.027</v>
          </cell>
          <cell r="DT1167" t="str">
            <v>OR</v>
          </cell>
          <cell r="DU1167" t="str">
            <v>lt32</v>
          </cell>
          <cell r="DX1167" t="b">
            <v>1</v>
          </cell>
          <cell r="DY1167">
            <v>1904.288</v>
          </cell>
          <cell r="DZ1167" t="str">
            <v>WA</v>
          </cell>
          <cell r="EC1167" t="str">
            <v>Laptop</v>
          </cell>
          <cell r="ED1167">
            <v>2130.886</v>
          </cell>
          <cell r="EE1167" t="str">
            <v>MT</v>
          </cell>
          <cell r="EH1167" t="str">
            <v>le20</v>
          </cell>
          <cell r="EI1167">
            <v>2079.9929999999999</v>
          </cell>
          <cell r="EJ1167" t="str">
            <v>WA</v>
          </cell>
          <cell r="ES1167">
            <v>1904.288</v>
          </cell>
          <cell r="ET1167" t="str">
            <v>WA</v>
          </cell>
          <cell r="EZ1167" t="str">
            <v>WA</v>
          </cell>
          <cell r="FA1167" t="str">
            <v>Other</v>
          </cell>
          <cell r="FB1167">
            <v>2061478.2239999999</v>
          </cell>
          <cell r="FC1167">
            <v>1953220.122</v>
          </cell>
          <cell r="FI1167" t="str">
            <v>WA</v>
          </cell>
          <cell r="FJ1167" t="str">
            <v>Bathroom</v>
          </cell>
          <cell r="FK1167" t="str">
            <v>EISAx</v>
          </cell>
          <cell r="FL1167">
            <v>2304273.4</v>
          </cell>
          <cell r="FS1167" t="str">
            <v>WA</v>
          </cell>
          <cell r="FT1167" t="str">
            <v>EISAnqnx</v>
          </cell>
          <cell r="FV1167">
            <v>365942.88</v>
          </cell>
          <cell r="GD1167" t="str">
            <v>MT</v>
          </cell>
          <cell r="GE1167">
            <v>5975224.3800000008</v>
          </cell>
          <cell r="GF1167">
            <v>4445933.2360000005</v>
          </cell>
          <cell r="GI1167">
            <v>2</v>
          </cell>
          <cell r="GJ1167">
            <v>1</v>
          </cell>
          <cell r="GK1167" t="str">
            <v>MT</v>
          </cell>
          <cell r="GL1167">
            <v>1144.6790000000001</v>
          </cell>
          <cell r="GM1167" t="str">
            <v>1993-2006</v>
          </cell>
          <cell r="GN1167">
            <v>0</v>
          </cell>
          <cell r="GQ1167">
            <v>9040663.2952100001</v>
          </cell>
          <cell r="GR1167">
            <v>639549.32748500013</v>
          </cell>
          <cell r="GU1167" t="str">
            <v>Other</v>
          </cell>
          <cell r="GX1167" t="str">
            <v>Baseboard/Wall/Radiant</v>
          </cell>
          <cell r="GY1167" t="str">
            <v>OR</v>
          </cell>
          <cell r="GZ1167">
            <v>1612.69177246094</v>
          </cell>
        </row>
        <row r="1168">
          <cell r="AD1168" t="str">
            <v>OR</v>
          </cell>
          <cell r="AH1168" t="str">
            <v>OR</v>
          </cell>
          <cell r="AI1168" t="str">
            <v>1980-1992</v>
          </cell>
          <cell r="AJ1168">
            <v>1612.692</v>
          </cell>
          <cell r="AK1168" t="b">
            <v>1</v>
          </cell>
          <cell r="AN1168" t="str">
            <v>WA</v>
          </cell>
          <cell r="AO1168" t="str">
            <v>Wood</v>
          </cell>
          <cell r="AP1168" t="str">
            <v>Pre 1980</v>
          </cell>
          <cell r="AQ1168" t="str">
            <v>Basement</v>
          </cell>
          <cell r="AR1168">
            <v>513.38803069760104</v>
          </cell>
          <cell r="AU1168" t="str">
            <v>No</v>
          </cell>
          <cell r="AV1168" t="b">
            <v>0</v>
          </cell>
          <cell r="AX1168">
            <v>456915.34732086491</v>
          </cell>
          <cell r="AY1168" t="b">
            <v>0</v>
          </cell>
          <cell r="AZ1168">
            <v>369392.54513711331</v>
          </cell>
          <cell r="BA1168" t="str">
            <v/>
          </cell>
          <cell r="BB1168" t="str">
            <v/>
          </cell>
          <cell r="BC1168">
            <v>0.33670043632881791</v>
          </cell>
          <cell r="BU1168" t="str">
            <v>OR</v>
          </cell>
          <cell r="BV1168" t="str">
            <v>1980-1992</v>
          </cell>
          <cell r="BW1168" t="str">
            <v>Electric Storage - Inside Conditioned Space</v>
          </cell>
          <cell r="BY1168">
            <v>8264.9449999999997</v>
          </cell>
          <cell r="BZ1168" t="str">
            <v>le55</v>
          </cell>
          <cell r="CF1168" t="str">
            <v>Unconditioned</v>
          </cell>
          <cell r="CG1168">
            <v>1925.059</v>
          </cell>
          <cell r="CH1168" t="str">
            <v>OR</v>
          </cell>
          <cell r="CI1168" t="str">
            <v>Side-by-Side w/o TTD Ice</v>
          </cell>
          <cell r="CJ1168">
            <v>34651.061999999998</v>
          </cell>
          <cell r="CK1168" t="b">
            <v>0</v>
          </cell>
          <cell r="CZ1168">
            <v>2130.886</v>
          </cell>
          <cell r="DA1168" t="str">
            <v>MT</v>
          </cell>
          <cell r="DC1168" t="str">
            <v>Vertical Axis</v>
          </cell>
          <cell r="DG1168" t="str">
            <v>Electric</v>
          </cell>
          <cell r="DH1168">
            <v>1144.6790000000001</v>
          </cell>
          <cell r="DI1168" t="str">
            <v>MT</v>
          </cell>
          <cell r="DL1168" t="str">
            <v>Electric</v>
          </cell>
          <cell r="DM1168" t="str">
            <v>Electric</v>
          </cell>
          <cell r="DN1168">
            <v>2079.9929999999999</v>
          </cell>
          <cell r="DO1168" t="str">
            <v>WA</v>
          </cell>
          <cell r="DS1168">
            <v>1188.027</v>
          </cell>
          <cell r="DT1168" t="str">
            <v>OR</v>
          </cell>
          <cell r="DU1168" t="str">
            <v>lt32</v>
          </cell>
          <cell r="DX1168" t="b">
            <v>0</v>
          </cell>
          <cell r="DY1168">
            <v>2079.9929999999999</v>
          </cell>
          <cell r="DZ1168" t="str">
            <v>WA</v>
          </cell>
          <cell r="EC1168" t="str">
            <v>Desktop</v>
          </cell>
          <cell r="ED1168">
            <v>1925.059</v>
          </cell>
          <cell r="EE1168" t="str">
            <v>OR</v>
          </cell>
          <cell r="EH1168" t="str">
            <v>le20</v>
          </cell>
          <cell r="EI1168">
            <v>3785.7640000000001</v>
          </cell>
          <cell r="EJ1168" t="str">
            <v>ID</v>
          </cell>
          <cell r="ES1168">
            <v>1904.288</v>
          </cell>
          <cell r="ET1168" t="str">
            <v>WA</v>
          </cell>
          <cell r="EZ1168" t="str">
            <v>WA</v>
          </cell>
          <cell r="FA1168" t="str">
            <v>Bathroom</v>
          </cell>
          <cell r="FB1168">
            <v>2676506.2200000002</v>
          </cell>
          <cell r="FC1168">
            <v>783125.89400000009</v>
          </cell>
          <cell r="FI1168" t="str">
            <v>WA</v>
          </cell>
          <cell r="FJ1168" t="str">
            <v>Bedrooms</v>
          </cell>
          <cell r="FK1168" t="str">
            <v>EISAnqnx</v>
          </cell>
          <cell r="FL1168">
            <v>641189.12</v>
          </cell>
          <cell r="FS1168" t="str">
            <v>WA</v>
          </cell>
          <cell r="FT1168" t="str">
            <v>EISAq</v>
          </cell>
          <cell r="FV1168">
            <v>1059709.5899999999</v>
          </cell>
          <cell r="GD1168" t="str">
            <v>OR</v>
          </cell>
          <cell r="GE1168">
            <v>1156300.1640000001</v>
          </cell>
          <cell r="GF1168">
            <v>1896525.7919999999</v>
          </cell>
          <cell r="GI1168">
            <v>1</v>
          </cell>
          <cell r="GJ1168">
            <v>2</v>
          </cell>
          <cell r="GK1168" t="str">
            <v>OR</v>
          </cell>
          <cell r="GL1168">
            <v>1612.692</v>
          </cell>
          <cell r="GM1168" t="str">
            <v>1980-1992</v>
          </cell>
          <cell r="GN1168">
            <v>0</v>
          </cell>
          <cell r="GQ1168">
            <v>7983844.6213439992</v>
          </cell>
          <cell r="GR1168">
            <v>983379.26429999992</v>
          </cell>
          <cell r="GU1168" t="str">
            <v>Wood</v>
          </cell>
          <cell r="GX1168" t="str">
            <v>Baseboard/Wall/Radiant</v>
          </cell>
          <cell r="GY1168" t="str">
            <v>MT</v>
          </cell>
          <cell r="GZ1168">
            <v>2130.88647460938</v>
          </cell>
        </row>
        <row r="1169">
          <cell r="AD1169" t="str">
            <v>ID</v>
          </cell>
          <cell r="AH1169" t="str">
            <v>ID</v>
          </cell>
          <cell r="AI1169" t="str">
            <v>Pre 1980</v>
          </cell>
          <cell r="AJ1169">
            <v>3785.7640000000001</v>
          </cell>
          <cell r="AK1169" t="b">
            <v>1</v>
          </cell>
          <cell r="AN1169" t="str">
            <v>WA</v>
          </cell>
          <cell r="AO1169" t="str">
            <v>Natural Gas FAF</v>
          </cell>
          <cell r="AP1169" t="str">
            <v>Pre 1980</v>
          </cell>
          <cell r="AQ1169" t="str">
            <v>Crawlspace</v>
          </cell>
          <cell r="AR1169">
            <v>1011.37442047427</v>
          </cell>
          <cell r="AU1169" t="str">
            <v>No</v>
          </cell>
          <cell r="AV1169" t="b">
            <v>1</v>
          </cell>
          <cell r="AX1169">
            <v>900123.23422210023</v>
          </cell>
          <cell r="AY1169" t="b">
            <v>0</v>
          </cell>
          <cell r="AZ1169">
            <v>727703.31392011035</v>
          </cell>
          <cell r="BA1169">
            <v>0.6632996632996625</v>
          </cell>
          <cell r="BB1169">
            <v>1011.37442047427</v>
          </cell>
          <cell r="BC1169">
            <v>0.6632998595677686</v>
          </cell>
          <cell r="BU1169" t="str">
            <v>OR</v>
          </cell>
          <cell r="BV1169" t="str">
            <v>Pre 1980</v>
          </cell>
          <cell r="BW1169" t="str">
            <v>Gas Storage Inside Conditioned Space</v>
          </cell>
          <cell r="BY1169">
            <v>1612.692</v>
          </cell>
          <cell r="BZ1169" t="str">
            <v>le55</v>
          </cell>
          <cell r="CF1169" t="str">
            <v>Conditioned</v>
          </cell>
          <cell r="CG1169">
            <v>2130.886</v>
          </cell>
          <cell r="CH1169" t="str">
            <v>MT</v>
          </cell>
          <cell r="CI1169" t="str">
            <v>Bottom-Freezer (Including French Door) w/o TTD Ice</v>
          </cell>
          <cell r="CJ1169">
            <v>40486.834000000003</v>
          </cell>
          <cell r="CK1169" t="b">
            <v>0</v>
          </cell>
          <cell r="CZ1169">
            <v>1925.059</v>
          </cell>
          <cell r="DA1169" t="str">
            <v>OR</v>
          </cell>
          <cell r="DC1169" t="str">
            <v>Vertical Axis</v>
          </cell>
          <cell r="DG1169" t="str">
            <v>Electric</v>
          </cell>
          <cell r="DH1169">
            <v>1192.4649999999999</v>
          </cell>
          <cell r="DI1169" t="str">
            <v>ID</v>
          </cell>
          <cell r="DL1169" t="str">
            <v>Electric</v>
          </cell>
          <cell r="DM1169" t="str">
            <v>Electric</v>
          </cell>
          <cell r="DN1169">
            <v>3785.7640000000001</v>
          </cell>
          <cell r="DO1169" t="str">
            <v>ID</v>
          </cell>
          <cell r="DS1169">
            <v>1188.027</v>
          </cell>
          <cell r="DT1169" t="str">
            <v>OR</v>
          </cell>
          <cell r="DU1169" t="str">
            <v>lt32</v>
          </cell>
          <cell r="DX1169" t="b">
            <v>0</v>
          </cell>
          <cell r="DY1169">
            <v>2130.886</v>
          </cell>
          <cell r="DZ1169" t="str">
            <v>MT</v>
          </cell>
          <cell r="EC1169" t="str">
            <v>Laptop</v>
          </cell>
          <cell r="ED1169">
            <v>8264.9449999999997</v>
          </cell>
          <cell r="EE1169" t="str">
            <v>OR</v>
          </cell>
          <cell r="EH1169" t="str">
            <v>gt20</v>
          </cell>
          <cell r="EI1169">
            <v>1192.4649999999999</v>
          </cell>
          <cell r="EJ1169" t="str">
            <v>ID</v>
          </cell>
          <cell r="ES1169">
            <v>8559.1039999999994</v>
          </cell>
          <cell r="ET1169" t="str">
            <v>OR</v>
          </cell>
          <cell r="EZ1169" t="str">
            <v>WA</v>
          </cell>
          <cell r="FA1169" t="str">
            <v>Bedrooms</v>
          </cell>
          <cell r="FB1169">
            <v>1784337.4800000002</v>
          </cell>
          <cell r="FC1169">
            <v>1982597.2000000002</v>
          </cell>
          <cell r="FI1169" t="str">
            <v>WA</v>
          </cell>
          <cell r="FJ1169" t="str">
            <v>Bedrooms</v>
          </cell>
          <cell r="FK1169" t="str">
            <v>EISAx</v>
          </cell>
          <cell r="FL1169">
            <v>951765.1</v>
          </cell>
          <cell r="FS1169" t="str">
            <v>WA</v>
          </cell>
          <cell r="FT1169" t="str">
            <v>EISAx</v>
          </cell>
          <cell r="FV1169">
            <v>5184190.8</v>
          </cell>
          <cell r="GD1169" t="str">
            <v>ID</v>
          </cell>
          <cell r="GE1169">
            <v>16452930.344000001</v>
          </cell>
          <cell r="GF1169">
            <v>11614723.952</v>
          </cell>
          <cell r="GI1169">
            <v>2</v>
          </cell>
          <cell r="GJ1169">
            <v>2</v>
          </cell>
          <cell r="GK1169" t="str">
            <v>ID</v>
          </cell>
          <cell r="GL1169">
            <v>3785.7640000000001</v>
          </cell>
          <cell r="GM1169" t="str">
            <v>Pre 1980</v>
          </cell>
          <cell r="GN1169">
            <v>-1</v>
          </cell>
          <cell r="GQ1169">
            <v>24471159.56718</v>
          </cell>
          <cell r="GR1169">
            <v>3727747.1666999999</v>
          </cell>
          <cell r="GU1169" t="str">
            <v>Wood</v>
          </cell>
          <cell r="GX1169" t="str">
            <v>Wood</v>
          </cell>
          <cell r="GY1169" t="str">
            <v>MT</v>
          </cell>
          <cell r="GZ1169">
            <v>2130.88647460938</v>
          </cell>
        </row>
        <row r="1170">
          <cell r="AD1170" t="str">
            <v>OR</v>
          </cell>
          <cell r="AH1170" t="str">
            <v>OR</v>
          </cell>
          <cell r="AI1170" t="str">
            <v>1993-2006</v>
          </cell>
          <cell r="AJ1170">
            <v>1925.059</v>
          </cell>
          <cell r="AK1170" t="b">
            <v>1</v>
          </cell>
          <cell r="AN1170" t="str">
            <v>WA</v>
          </cell>
          <cell r="AO1170" t="str">
            <v>Natural Gas FAF</v>
          </cell>
          <cell r="AP1170" t="str">
            <v>Pre 1980</v>
          </cell>
          <cell r="AQ1170" t="str">
            <v>Basement</v>
          </cell>
          <cell r="AR1170">
            <v>513.38803069760104</v>
          </cell>
          <cell r="AU1170" t="str">
            <v>No</v>
          </cell>
          <cell r="AV1170" t="b">
            <v>1</v>
          </cell>
          <cell r="AX1170">
            <v>456915.34732086491</v>
          </cell>
          <cell r="AY1170" t="b">
            <v>0</v>
          </cell>
          <cell r="AZ1170">
            <v>369392.54513711331</v>
          </cell>
          <cell r="BA1170">
            <v>0.33670033670033761</v>
          </cell>
          <cell r="BB1170">
            <v>513.38803069760104</v>
          </cell>
          <cell r="BC1170">
            <v>0.33670043632881791</v>
          </cell>
          <cell r="BU1170" t="str">
            <v>WA</v>
          </cell>
          <cell r="BV1170" t="str">
            <v>Pre 1980</v>
          </cell>
          <cell r="BW1170" t="str">
            <v>Electric Storage - Outside Conditioned Space - Buffered</v>
          </cell>
          <cell r="BY1170">
            <v>2079.9929999999999</v>
          </cell>
          <cell r="BZ1170" t="str">
            <v>le55</v>
          </cell>
          <cell r="CF1170" t="str">
            <v>Conditioned</v>
          </cell>
          <cell r="CG1170">
            <v>2130.886</v>
          </cell>
          <cell r="CH1170" t="str">
            <v>MT</v>
          </cell>
          <cell r="CI1170" t="str">
            <v>Bottom-Freezer (Including French Door) w/o TTD Ice</v>
          </cell>
          <cell r="CJ1170">
            <v>40486.834000000003</v>
          </cell>
          <cell r="CK1170" t="b">
            <v>0</v>
          </cell>
          <cell r="CZ1170">
            <v>1612.692</v>
          </cell>
          <cell r="DA1170" t="str">
            <v>OR</v>
          </cell>
          <cell r="DC1170" t="str">
            <v>Vertical Axis</v>
          </cell>
          <cell r="DG1170" t="str">
            <v>Electric</v>
          </cell>
          <cell r="DH1170">
            <v>2079.9929999999999</v>
          </cell>
          <cell r="DI1170" t="str">
            <v>WA</v>
          </cell>
          <cell r="DL1170" t="str">
            <v>Gas</v>
          </cell>
          <cell r="DM1170" t="str">
            <v>Electric</v>
          </cell>
          <cell r="DN1170">
            <v>1192.4649999999999</v>
          </cell>
          <cell r="DO1170" t="str">
            <v>ID</v>
          </cell>
          <cell r="DS1170">
            <v>1188.027</v>
          </cell>
          <cell r="DT1170" t="str">
            <v>OR</v>
          </cell>
          <cell r="DU1170" t="str">
            <v>lt32</v>
          </cell>
          <cell r="DX1170" t="b">
            <v>0</v>
          </cell>
          <cell r="DY1170">
            <v>2130.886</v>
          </cell>
          <cell r="DZ1170" t="str">
            <v>MT</v>
          </cell>
          <cell r="EC1170" t="str">
            <v>Laptop</v>
          </cell>
          <cell r="ED1170">
            <v>1192.4649999999999</v>
          </cell>
          <cell r="EE1170" t="str">
            <v>ID</v>
          </cell>
          <cell r="EH1170" t="str">
            <v>le20</v>
          </cell>
          <cell r="EI1170">
            <v>1192.4649999999999</v>
          </cell>
          <cell r="EJ1170" t="str">
            <v>ID</v>
          </cell>
          <cell r="ES1170">
            <v>1144.6790000000001</v>
          </cell>
          <cell r="ET1170" t="str">
            <v>MT</v>
          </cell>
          <cell r="EZ1170" t="str">
            <v>WA</v>
          </cell>
          <cell r="FA1170" t="str">
            <v>Exterior</v>
          </cell>
          <cell r="FB1170">
            <v>1556338.8020000001</v>
          </cell>
          <cell r="FC1170">
            <v>6939090.2000000002</v>
          </cell>
          <cell r="FI1170" t="str">
            <v>WA</v>
          </cell>
          <cell r="FJ1170" t="str">
            <v>Exterior</v>
          </cell>
          <cell r="FK1170" t="str">
            <v>EISAq</v>
          </cell>
          <cell r="FL1170">
            <v>90167.22</v>
          </cell>
          <cell r="FS1170" t="str">
            <v>WA</v>
          </cell>
          <cell r="FT1170" t="str">
            <v>EISAnqnx</v>
          </cell>
          <cell r="FV1170">
            <v>1674528.9449999998</v>
          </cell>
          <cell r="GD1170" t="str">
            <v>OR</v>
          </cell>
          <cell r="GE1170">
            <v>8212301.6940000001</v>
          </cell>
          <cell r="GF1170">
            <v>4098450.611</v>
          </cell>
          <cell r="GI1170">
            <v>2</v>
          </cell>
          <cell r="GJ1170">
            <v>2</v>
          </cell>
          <cell r="GK1170" t="str">
            <v>OR</v>
          </cell>
          <cell r="GL1170">
            <v>1925.059</v>
          </cell>
          <cell r="GM1170" t="str">
            <v>1993-2006</v>
          </cell>
          <cell r="GN1170">
            <v>0</v>
          </cell>
          <cell r="GQ1170">
            <v>13317423.40787</v>
          </cell>
          <cell r="GR1170">
            <v>1201607.3898574999</v>
          </cell>
          <cell r="GU1170" t="str">
            <v>Natural Gas FAF</v>
          </cell>
          <cell r="GX1170" t="str">
            <v>Natural Gas Other</v>
          </cell>
          <cell r="GY1170" t="str">
            <v>ID</v>
          </cell>
          <cell r="GZ1170">
            <v>3785.76440429688</v>
          </cell>
        </row>
        <row r="1171">
          <cell r="AD1171" t="str">
            <v>ID</v>
          </cell>
          <cell r="AH1171" t="str">
            <v>ID</v>
          </cell>
          <cell r="AI1171" t="str">
            <v>Pre 1980</v>
          </cell>
          <cell r="AJ1171">
            <v>3785.7640000000001</v>
          </cell>
          <cell r="AK1171" t="b">
            <v>1</v>
          </cell>
          <cell r="AN1171" t="str">
            <v>WA</v>
          </cell>
          <cell r="AO1171" t="str">
            <v>Natural Gas Other</v>
          </cell>
          <cell r="AP1171" t="str">
            <v>Pre 1980</v>
          </cell>
          <cell r="AQ1171" t="str">
            <v>Basement</v>
          </cell>
          <cell r="AR1171">
            <v>2003.71557617188</v>
          </cell>
          <cell r="AU1171" t="str">
            <v>No</v>
          </cell>
          <cell r="AV1171" t="b">
            <v>0</v>
          </cell>
          <cell r="AX1171">
            <v>4311995.9199218862</v>
          </cell>
          <cell r="AY1171" t="b">
            <v>0</v>
          </cell>
          <cell r="AZ1171">
            <v>1931341.3695605516</v>
          </cell>
          <cell r="BA1171" t="str">
            <v/>
          </cell>
          <cell r="BB1171" t="str">
            <v/>
          </cell>
          <cell r="BC1171">
            <v>0.99999978847894622</v>
          </cell>
          <cell r="BU1171" t="str">
            <v>ID</v>
          </cell>
          <cell r="BV1171" t="str">
            <v>Post 2006</v>
          </cell>
          <cell r="BW1171" t="str">
            <v>Electric Storage - Inside Conditioned Space</v>
          </cell>
          <cell r="BY1171">
            <v>3785.7640000000001</v>
          </cell>
          <cell r="BZ1171" t="str">
            <v>le55</v>
          </cell>
          <cell r="CF1171" t="str">
            <v>Conditioned</v>
          </cell>
          <cell r="CG1171">
            <v>2130.886</v>
          </cell>
          <cell r="CH1171" t="str">
            <v>MT</v>
          </cell>
          <cell r="CI1171" t="str">
            <v>Bottom-Freezer (Including French Door) w/o TTD Ice</v>
          </cell>
          <cell r="CJ1171">
            <v>46879.491999999998</v>
          </cell>
          <cell r="CK1171" t="b">
            <v>0</v>
          </cell>
          <cell r="CZ1171">
            <v>12271.31</v>
          </cell>
          <cell r="DA1171" t="str">
            <v>WA</v>
          </cell>
          <cell r="DC1171" t="str">
            <v>Vertical Axis</v>
          </cell>
          <cell r="DG1171" t="str">
            <v>Electric</v>
          </cell>
          <cell r="DH1171">
            <v>1192.4649999999999</v>
          </cell>
          <cell r="DI1171" t="str">
            <v>ID</v>
          </cell>
          <cell r="DL1171" t="str">
            <v>Electric</v>
          </cell>
          <cell r="DM1171" t="str">
            <v>Electric</v>
          </cell>
          <cell r="DN1171">
            <v>1904.288</v>
          </cell>
          <cell r="DO1171" t="str">
            <v>WA</v>
          </cell>
          <cell r="DS1171">
            <v>1188.027</v>
          </cell>
          <cell r="DT1171" t="str">
            <v>OR</v>
          </cell>
          <cell r="DU1171" t="str">
            <v>32to46</v>
          </cell>
          <cell r="DX1171" t="b">
            <v>0</v>
          </cell>
          <cell r="DY1171">
            <v>2079.9929999999999</v>
          </cell>
          <cell r="DZ1171" t="str">
            <v>WA</v>
          </cell>
          <cell r="EC1171" t="str">
            <v>Desktop</v>
          </cell>
          <cell r="ED1171">
            <v>1192.4649999999999</v>
          </cell>
          <cell r="EE1171" t="str">
            <v>ID</v>
          </cell>
          <cell r="EH1171" t="str">
            <v>le20</v>
          </cell>
          <cell r="EI1171">
            <v>1904.288</v>
          </cell>
          <cell r="EJ1171" t="str">
            <v>WA</v>
          </cell>
          <cell r="ES1171">
            <v>3785.7640000000001</v>
          </cell>
          <cell r="ET1171" t="str">
            <v>ID</v>
          </cell>
          <cell r="EZ1171" t="str">
            <v>WA</v>
          </cell>
          <cell r="FA1171" t="str">
            <v>Garage</v>
          </cell>
          <cell r="FB1171">
            <v>1189558.32</v>
          </cell>
          <cell r="FC1171">
            <v>3033373.716</v>
          </cell>
          <cell r="FI1171" t="str">
            <v>WA</v>
          </cell>
          <cell r="FJ1171" t="str">
            <v>Exterior</v>
          </cell>
          <cell r="FK1171" t="str">
            <v>EISAx</v>
          </cell>
          <cell r="FL1171">
            <v>801486.39999999991</v>
          </cell>
          <cell r="FS1171" t="str">
            <v>WA</v>
          </cell>
          <cell r="FT1171" t="str">
            <v>EISAq</v>
          </cell>
          <cell r="FV1171">
            <v>193347.67199999999</v>
          </cell>
          <cell r="GD1171" t="str">
            <v>ID</v>
          </cell>
          <cell r="GE1171">
            <v>7760816.2000000002</v>
          </cell>
          <cell r="GF1171">
            <v>5504500.8560000006</v>
          </cell>
          <cell r="GI1171">
            <v>1</v>
          </cell>
          <cell r="GJ1171">
            <v>3</v>
          </cell>
          <cell r="GK1171" t="str">
            <v>ID</v>
          </cell>
          <cell r="GL1171">
            <v>3785.7640000000001</v>
          </cell>
          <cell r="GM1171" t="str">
            <v>Pre 1980</v>
          </cell>
          <cell r="GN1171">
            <v>0</v>
          </cell>
          <cell r="GQ1171">
            <v>21698113.937528003</v>
          </cell>
          <cell r="GR1171">
            <v>3948116.4891400002</v>
          </cell>
          <cell r="GU1171" t="str">
            <v>Natural Gas Other</v>
          </cell>
          <cell r="GX1171" t="str">
            <v>None</v>
          </cell>
          <cell r="GY1171" t="str">
            <v>WA</v>
          </cell>
          <cell r="GZ1171">
            <v>1904.28771972656</v>
          </cell>
        </row>
        <row r="1172">
          <cell r="AD1172" t="str">
            <v>OR</v>
          </cell>
          <cell r="AH1172" t="str">
            <v>OR</v>
          </cell>
          <cell r="AI1172" t="str">
            <v>Post 2006</v>
          </cell>
          <cell r="AJ1172">
            <v>1612.692</v>
          </cell>
          <cell r="AK1172" t="b">
            <v>1</v>
          </cell>
          <cell r="AN1172" t="str">
            <v>WA</v>
          </cell>
          <cell r="AO1172" t="str">
            <v>Heat Pump (Central System)</v>
          </cell>
          <cell r="AP1172" t="str">
            <v>Pre 1980</v>
          </cell>
          <cell r="AQ1172" t="str">
            <v>Basement</v>
          </cell>
          <cell r="AR1172">
            <v>2003.71557617188</v>
          </cell>
          <cell r="AU1172" t="str">
            <v>No</v>
          </cell>
          <cell r="AV1172" t="b">
            <v>1</v>
          </cell>
          <cell r="AX1172">
            <v>4311995.9199218862</v>
          </cell>
          <cell r="AY1172" t="b">
            <v>0</v>
          </cell>
          <cell r="AZ1172">
            <v>1931341.3695605516</v>
          </cell>
          <cell r="BA1172">
            <v>1</v>
          </cell>
          <cell r="BB1172">
            <v>2003.71557617188</v>
          </cell>
          <cell r="BC1172">
            <v>0.99999978847894622</v>
          </cell>
          <cell r="BU1172" t="str">
            <v>MT</v>
          </cell>
          <cell r="BV1172" t="str">
            <v>Pre 1980</v>
          </cell>
          <cell r="BW1172" t="str">
            <v>Gas Storage Inside Conditioned Space</v>
          </cell>
          <cell r="BY1172">
            <v>1144.6790000000001</v>
          </cell>
          <cell r="BZ1172" t="str">
            <v>le55</v>
          </cell>
          <cell r="CF1172" t="str">
            <v>Conditioned</v>
          </cell>
          <cell r="CG1172">
            <v>1612.692</v>
          </cell>
          <cell r="CH1172" t="str">
            <v>OR</v>
          </cell>
          <cell r="CI1172" t="str">
            <v>Bottom-Freezer (Including French Door) w/o TTD Ice</v>
          </cell>
          <cell r="CJ1172">
            <v>41929.991999999998</v>
          </cell>
          <cell r="CK1172" t="b">
            <v>0</v>
          </cell>
          <cell r="CZ1172">
            <v>3785.7640000000001</v>
          </cell>
          <cell r="DA1172" t="str">
            <v>ID</v>
          </cell>
          <cell r="DC1172" t="str">
            <v>Vertical Axis</v>
          </cell>
          <cell r="DG1172" t="str">
            <v>Electric</v>
          </cell>
          <cell r="DH1172">
            <v>2130.886</v>
          </cell>
          <cell r="DI1172" t="str">
            <v>MT</v>
          </cell>
          <cell r="DL1172" t="str">
            <v>Electric</v>
          </cell>
          <cell r="DM1172" t="str">
            <v>Electric</v>
          </cell>
          <cell r="DN1172">
            <v>1144.6790000000001</v>
          </cell>
          <cell r="DO1172" t="str">
            <v>MT</v>
          </cell>
          <cell r="DS1172">
            <v>2003.7159999999999</v>
          </cell>
          <cell r="DT1172" t="str">
            <v>WA</v>
          </cell>
          <cell r="DU1172" t="str">
            <v>lt32</v>
          </cell>
          <cell r="DX1172" t="b">
            <v>0</v>
          </cell>
          <cell r="DY1172">
            <v>1144.6790000000001</v>
          </cell>
          <cell r="DZ1172" t="str">
            <v>MT</v>
          </cell>
          <cell r="EC1172" t="str">
            <v>Laptop</v>
          </cell>
          <cell r="ED1172">
            <v>2130.886</v>
          </cell>
          <cell r="EE1172" t="str">
            <v>MT</v>
          </cell>
          <cell r="EH1172" t="str">
            <v>le20</v>
          </cell>
          <cell r="EI1172">
            <v>1612.692</v>
          </cell>
          <cell r="EJ1172" t="str">
            <v>OR</v>
          </cell>
          <cell r="ES1172">
            <v>12271.31</v>
          </cell>
          <cell r="ET1172" t="str">
            <v>WA</v>
          </cell>
          <cell r="EZ1172" t="str">
            <v>WA</v>
          </cell>
          <cell r="FA1172" t="str">
            <v>Kitchen</v>
          </cell>
          <cell r="FB1172">
            <v>892168.74000000011</v>
          </cell>
          <cell r="FC1172">
            <v>644344.09000000008</v>
          </cell>
          <cell r="FI1172" t="str">
            <v>WA</v>
          </cell>
          <cell r="FJ1172" t="str">
            <v>Garage</v>
          </cell>
          <cell r="FK1172" t="str">
            <v>EISAnqnx</v>
          </cell>
          <cell r="FL1172">
            <v>801486.39999999991</v>
          </cell>
          <cell r="FS1172" t="str">
            <v>WA</v>
          </cell>
          <cell r="FT1172" t="str">
            <v>EISAx</v>
          </cell>
          <cell r="FV1172">
            <v>679018.61</v>
          </cell>
          <cell r="GD1172" t="str">
            <v>OR</v>
          </cell>
          <cell r="GE1172">
            <v>6329816.0999999996</v>
          </cell>
          <cell r="GF1172">
            <v>2639976.804</v>
          </cell>
          <cell r="GI1172">
            <v>1</v>
          </cell>
          <cell r="GJ1172">
            <v>1</v>
          </cell>
          <cell r="GK1172" t="str">
            <v>OR</v>
          </cell>
          <cell r="GL1172">
            <v>1612.692</v>
          </cell>
          <cell r="GM1172" t="str">
            <v>Post 2006</v>
          </cell>
          <cell r="GN1172">
            <v>-1</v>
          </cell>
          <cell r="GQ1172">
            <v>7491022.0730640003</v>
          </cell>
          <cell r="GR1172">
            <v>1139040.3278699999</v>
          </cell>
          <cell r="GU1172" t="str">
            <v>Heat Pump (Central System)</v>
          </cell>
          <cell r="GX1172" t="str">
            <v>Baseboard/Wall/Radiant</v>
          </cell>
          <cell r="GY1172" t="str">
            <v>OR</v>
          </cell>
          <cell r="GZ1172">
            <v>1925.05932617188</v>
          </cell>
        </row>
        <row r="1173">
          <cell r="AD1173" t="str">
            <v>WA</v>
          </cell>
          <cell r="AH1173" t="str">
            <v>WA</v>
          </cell>
          <cell r="AI1173" t="str">
            <v>1980-1992</v>
          </cell>
          <cell r="AJ1173">
            <v>1904.288</v>
          </cell>
          <cell r="AK1173" t="b">
            <v>1</v>
          </cell>
          <cell r="AN1173" t="str">
            <v>WA</v>
          </cell>
          <cell r="AO1173" t="str">
            <v>Natural Gas Other</v>
          </cell>
          <cell r="AP1173" t="str">
            <v>Pre 1980</v>
          </cell>
          <cell r="AQ1173" t="str">
            <v>Basement</v>
          </cell>
          <cell r="AR1173">
            <v>2003.71557617188</v>
          </cell>
          <cell r="AU1173" t="str">
            <v>No</v>
          </cell>
          <cell r="AV1173" t="b">
            <v>0</v>
          </cell>
          <cell r="AX1173">
            <v>4311995.9199218862</v>
          </cell>
          <cell r="AY1173" t="b">
            <v>0</v>
          </cell>
          <cell r="AZ1173">
            <v>1931341.3695605516</v>
          </cell>
          <cell r="BA1173" t="str">
            <v/>
          </cell>
          <cell r="BB1173" t="str">
            <v/>
          </cell>
          <cell r="BC1173">
            <v>0.99999978847894622</v>
          </cell>
          <cell r="BU1173" t="str">
            <v>WA</v>
          </cell>
          <cell r="BV1173" t="str">
            <v>1980-1992</v>
          </cell>
          <cell r="BW1173" t="str">
            <v>Electric Storage - Inside Conditioned Space</v>
          </cell>
          <cell r="BY1173">
            <v>12271.31</v>
          </cell>
          <cell r="BZ1173" t="str">
            <v>gt55</v>
          </cell>
          <cell r="CF1173" t="str">
            <v>Unconditioned</v>
          </cell>
          <cell r="CG1173">
            <v>1612.692</v>
          </cell>
          <cell r="CH1173" t="str">
            <v>OR</v>
          </cell>
          <cell r="CI1173" t="str">
            <v>Side-by-Side w/ TTD Ice</v>
          </cell>
          <cell r="CJ1173">
            <v>41929.991999999998</v>
          </cell>
          <cell r="CK1173" t="b">
            <v>0</v>
          </cell>
          <cell r="CZ1173">
            <v>2079.9929999999999</v>
          </cell>
          <cell r="DA1173" t="str">
            <v>WA</v>
          </cell>
          <cell r="DC1173" t="str">
            <v>Vertical Axis</v>
          </cell>
          <cell r="DG1173" t="str">
            <v>Electric</v>
          </cell>
          <cell r="DH1173">
            <v>1925.059</v>
          </cell>
          <cell r="DI1173" t="str">
            <v>OR</v>
          </cell>
          <cell r="DL1173" t="str">
            <v>Propane</v>
          </cell>
          <cell r="DM1173" t="str">
            <v>Propane</v>
          </cell>
          <cell r="DN1173">
            <v>1612.692</v>
          </cell>
          <cell r="DO1173" t="str">
            <v>OR</v>
          </cell>
          <cell r="DS1173">
            <v>2003.7159999999999</v>
          </cell>
          <cell r="DT1173" t="str">
            <v>WA</v>
          </cell>
          <cell r="DU1173" t="str">
            <v>lt32</v>
          </cell>
          <cell r="DX1173" t="b">
            <v>0</v>
          </cell>
          <cell r="DY1173">
            <v>1144.6790000000001</v>
          </cell>
          <cell r="DZ1173" t="str">
            <v>MT</v>
          </cell>
          <cell r="EC1173" t="str">
            <v>Desktop</v>
          </cell>
          <cell r="ED1173">
            <v>8264.9449999999997</v>
          </cell>
          <cell r="EE1173" t="str">
            <v>OR</v>
          </cell>
          <cell r="EH1173" t="str">
            <v>gt20</v>
          </cell>
          <cell r="EI1173">
            <v>1612.692</v>
          </cell>
          <cell r="EJ1173" t="str">
            <v>OR</v>
          </cell>
          <cell r="ES1173">
            <v>1904.288</v>
          </cell>
          <cell r="ET1173" t="str">
            <v>WA</v>
          </cell>
          <cell r="EZ1173" t="str">
            <v>WA</v>
          </cell>
          <cell r="FA1173" t="str">
            <v>Living Room/Family Room</v>
          </cell>
          <cell r="FB1173">
            <v>1288688.1800000002</v>
          </cell>
          <cell r="FC1173">
            <v>991298.60000000009</v>
          </cell>
          <cell r="FI1173" t="str">
            <v>WA</v>
          </cell>
          <cell r="FJ1173" t="str">
            <v>Kitchen</v>
          </cell>
          <cell r="FK1173" t="str">
            <v>EISAx</v>
          </cell>
          <cell r="FL1173">
            <v>751393.5</v>
          </cell>
          <cell r="FS1173" t="str">
            <v>OR</v>
          </cell>
          <cell r="FT1173" t="str">
            <v>EISAnqnx</v>
          </cell>
          <cell r="FV1173">
            <v>11577672.460000001</v>
          </cell>
          <cell r="GD1173" t="str">
            <v>WA</v>
          </cell>
          <cell r="GE1173">
            <v>16190256.575999999</v>
          </cell>
          <cell r="GF1173">
            <v>9018707.9680000003</v>
          </cell>
          <cell r="GI1173">
            <v>1</v>
          </cell>
          <cell r="GJ1173">
            <v>3</v>
          </cell>
          <cell r="GK1173" t="str">
            <v>WA</v>
          </cell>
          <cell r="GL1173">
            <v>1904.288</v>
          </cell>
          <cell r="GM1173" t="str">
            <v>1980-1992</v>
          </cell>
          <cell r="GN1173">
            <v>-1</v>
          </cell>
          <cell r="GQ1173">
            <v>10042066.626336001</v>
          </cell>
          <cell r="GR1173">
            <v>2270101.7248</v>
          </cell>
          <cell r="GU1173" t="str">
            <v>Heat Pump (Central System)</v>
          </cell>
          <cell r="GX1173" t="str">
            <v>Wood</v>
          </cell>
          <cell r="GY1173" t="str">
            <v>OR</v>
          </cell>
          <cell r="GZ1173">
            <v>1925.05932617188</v>
          </cell>
        </row>
        <row r="1174">
          <cell r="AD1174" t="str">
            <v>OR</v>
          </cell>
          <cell r="AH1174" t="str">
            <v>OR</v>
          </cell>
          <cell r="AI1174" t="str">
            <v>Pre 1980</v>
          </cell>
          <cell r="AJ1174">
            <v>1925.059</v>
          </cell>
          <cell r="AK1174" t="b">
            <v>1</v>
          </cell>
          <cell r="AN1174" t="str">
            <v>WA</v>
          </cell>
          <cell r="AO1174" t="str">
            <v>Wood</v>
          </cell>
          <cell r="AP1174" t="str">
            <v>Pre 1980</v>
          </cell>
          <cell r="AQ1174" t="str">
            <v>Basement</v>
          </cell>
          <cell r="AR1174">
            <v>667.90519205729197</v>
          </cell>
          <cell r="AU1174" t="str">
            <v>No</v>
          </cell>
          <cell r="AV1174" t="b">
            <v>0</v>
          </cell>
          <cell r="AX1174">
            <v>2212101.9960937509</v>
          </cell>
          <cell r="AY1174" t="b">
            <v>0</v>
          </cell>
          <cell r="AZ1174">
            <v>873422.95917928091</v>
          </cell>
          <cell r="BA1174" t="str">
            <v/>
          </cell>
          <cell r="BB1174" t="str">
            <v/>
          </cell>
          <cell r="BC1174">
            <v>0.3333332628263147</v>
          </cell>
          <cell r="BU1174" t="str">
            <v>OR</v>
          </cell>
          <cell r="BV1174" t="str">
            <v>Pre 1980</v>
          </cell>
          <cell r="BW1174" t="str">
            <v>Electric Storage - Outside Conditioned Space - Buffered</v>
          </cell>
          <cell r="BY1174">
            <v>1612.692</v>
          </cell>
          <cell r="BZ1174" t="str">
            <v>gt55</v>
          </cell>
          <cell r="CF1174" t="str">
            <v>Conditioned</v>
          </cell>
          <cell r="CG1174">
            <v>8264.9449999999997</v>
          </cell>
          <cell r="CH1174" t="str">
            <v>OR</v>
          </cell>
          <cell r="CI1174" t="str">
            <v>Side-by-Side w/ TTD Ice</v>
          </cell>
          <cell r="CJ1174">
            <v>181828.78999999998</v>
          </cell>
          <cell r="CK1174" t="b">
            <v>0</v>
          </cell>
          <cell r="CZ1174">
            <v>8264.9449999999997</v>
          </cell>
          <cell r="DA1174" t="str">
            <v>OR</v>
          </cell>
          <cell r="DC1174" t="str">
            <v>Horizontal Axis</v>
          </cell>
          <cell r="DG1174" t="str">
            <v>Electric</v>
          </cell>
          <cell r="DH1174">
            <v>1612.692</v>
          </cell>
          <cell r="DI1174" t="str">
            <v>OR</v>
          </cell>
          <cell r="DL1174" t="str">
            <v>Gas</v>
          </cell>
          <cell r="DM1174" t="str">
            <v>Gas</v>
          </cell>
          <cell r="DN1174">
            <v>2079.9929999999999</v>
          </cell>
          <cell r="DO1174" t="str">
            <v>WA</v>
          </cell>
          <cell r="DS1174">
            <v>6932.7380000000003</v>
          </cell>
          <cell r="DT1174" t="str">
            <v>OR</v>
          </cell>
          <cell r="DU1174" t="str">
            <v>lt32</v>
          </cell>
          <cell r="DX1174" t="b">
            <v>0</v>
          </cell>
          <cell r="DY1174">
            <v>1144.6790000000001</v>
          </cell>
          <cell r="DZ1174" t="str">
            <v>MT</v>
          </cell>
          <cell r="EC1174" t="str">
            <v>Desktop</v>
          </cell>
          <cell r="ED1174">
            <v>1904.288</v>
          </cell>
          <cell r="EE1174" t="str">
            <v>WA</v>
          </cell>
          <cell r="EH1174" t="str">
            <v>gt20</v>
          </cell>
          <cell r="EI1174">
            <v>2079.9929999999999</v>
          </cell>
          <cell r="EJ1174" t="str">
            <v>WA</v>
          </cell>
          <cell r="ES1174">
            <v>12271.31</v>
          </cell>
          <cell r="ET1174" t="str">
            <v>WA</v>
          </cell>
          <cell r="EZ1174" t="str">
            <v>WA</v>
          </cell>
          <cell r="FA1174" t="str">
            <v>Other</v>
          </cell>
          <cell r="FB1174">
            <v>1660425.155</v>
          </cell>
          <cell r="FC1174">
            <v>1903293.3120000002</v>
          </cell>
          <cell r="FI1174" t="str">
            <v>WA</v>
          </cell>
          <cell r="FJ1174" t="str">
            <v>Living Room/Family Room</v>
          </cell>
          <cell r="FK1174" t="str">
            <v>EISAnqnx</v>
          </cell>
          <cell r="FL1174">
            <v>320594.56</v>
          </cell>
          <cell r="FS1174" t="str">
            <v>OR</v>
          </cell>
          <cell r="FT1174" t="str">
            <v>EISAq</v>
          </cell>
          <cell r="FV1174">
            <v>1303354.7439999999</v>
          </cell>
          <cell r="GD1174" t="str">
            <v>OR</v>
          </cell>
          <cell r="GE1174">
            <v>2768234.8420000002</v>
          </cell>
          <cell r="GF1174">
            <v>2577654.0010000002</v>
          </cell>
          <cell r="GI1174">
            <v>2</v>
          </cell>
          <cell r="GJ1174">
            <v>1</v>
          </cell>
          <cell r="GK1174" t="str">
            <v>OR</v>
          </cell>
          <cell r="GL1174">
            <v>1925.059</v>
          </cell>
          <cell r="GM1174" t="str">
            <v>Pre 1980</v>
          </cell>
          <cell r="GN1174">
            <v>-1</v>
          </cell>
          <cell r="GQ1174">
            <v>13317423.40787</v>
          </cell>
          <cell r="GR1174">
            <v>1201607.3898574999</v>
          </cell>
          <cell r="GU1174" t="str">
            <v>Natural Gas FAF</v>
          </cell>
          <cell r="GX1174" t="str">
            <v>Wood</v>
          </cell>
          <cell r="GY1174" t="str">
            <v>ID</v>
          </cell>
          <cell r="GZ1174">
            <v>3785.76440429688</v>
          </cell>
        </row>
        <row r="1175">
          <cell r="AD1175" t="str">
            <v>MT</v>
          </cell>
          <cell r="AH1175" t="str">
            <v>MT</v>
          </cell>
          <cell r="AI1175" t="str">
            <v>Pre 1980</v>
          </cell>
          <cell r="AJ1175">
            <v>2130.886</v>
          </cell>
          <cell r="AK1175" t="b">
            <v>1</v>
          </cell>
          <cell r="AN1175" t="str">
            <v>WA</v>
          </cell>
          <cell r="AO1175" t="str">
            <v>Wood</v>
          </cell>
          <cell r="AP1175" t="str">
            <v>Pre 1980</v>
          </cell>
          <cell r="AQ1175" t="str">
            <v>Slab on Grade</v>
          </cell>
          <cell r="AR1175">
            <v>1001.85778808594</v>
          </cell>
          <cell r="AU1175" t="str">
            <v>No</v>
          </cell>
          <cell r="AV1175" t="b">
            <v>0</v>
          </cell>
          <cell r="AX1175">
            <v>3318152.9941406334</v>
          </cell>
          <cell r="AY1175" t="b">
            <v>0</v>
          </cell>
          <cell r="AZ1175">
            <v>1310134.438768924</v>
          </cell>
          <cell r="BA1175" t="str">
            <v/>
          </cell>
          <cell r="BB1175" t="str">
            <v/>
          </cell>
          <cell r="BC1175">
            <v>0.49999989423947311</v>
          </cell>
          <cell r="BU1175" t="str">
            <v>ID</v>
          </cell>
          <cell r="BV1175" t="str">
            <v>Post 2006</v>
          </cell>
          <cell r="BW1175" t="str">
            <v>Electric Storage - Inside Conditioned Space</v>
          </cell>
          <cell r="BY1175">
            <v>1192.4649999999999</v>
          </cell>
          <cell r="BZ1175" t="str">
            <v>le55</v>
          </cell>
          <cell r="CF1175" t="str">
            <v>Conditioned</v>
          </cell>
          <cell r="CG1175">
            <v>4360.1880000000001</v>
          </cell>
          <cell r="CH1175" t="str">
            <v>WA</v>
          </cell>
          <cell r="CI1175" t="str">
            <v>Side-by-Side w/o TTD Ice</v>
          </cell>
          <cell r="CJ1175">
            <v>95924.135999999999</v>
          </cell>
          <cell r="CK1175" t="b">
            <v>0</v>
          </cell>
          <cell r="CZ1175">
            <v>1144.6790000000001</v>
          </cell>
          <cell r="DA1175" t="str">
            <v>MT</v>
          </cell>
          <cell r="DC1175" t="str">
            <v>Vertical Axis</v>
          </cell>
          <cell r="DG1175" t="str">
            <v>Electric</v>
          </cell>
          <cell r="DH1175">
            <v>12271.31</v>
          </cell>
          <cell r="DI1175" t="str">
            <v>WA</v>
          </cell>
          <cell r="DL1175" t="str">
            <v>Electric</v>
          </cell>
          <cell r="DM1175" t="str">
            <v>Electric</v>
          </cell>
          <cell r="DN1175">
            <v>2130.886</v>
          </cell>
          <cell r="DO1175" t="str">
            <v>MT</v>
          </cell>
          <cell r="DS1175">
            <v>6932.7380000000003</v>
          </cell>
          <cell r="DT1175" t="str">
            <v>OR</v>
          </cell>
          <cell r="DU1175" t="str">
            <v>32to46</v>
          </cell>
          <cell r="DX1175" t="b">
            <v>0</v>
          </cell>
          <cell r="DY1175">
            <v>1192.4649999999999</v>
          </cell>
          <cell r="DZ1175" t="str">
            <v>ID</v>
          </cell>
          <cell r="EC1175" t="str">
            <v>Desktop</v>
          </cell>
          <cell r="ED1175">
            <v>1904.288</v>
          </cell>
          <cell r="EE1175" t="str">
            <v>WA</v>
          </cell>
          <cell r="EH1175" t="str">
            <v>gt20</v>
          </cell>
          <cell r="EI1175">
            <v>2079.9929999999999</v>
          </cell>
          <cell r="EJ1175" t="str">
            <v>WA</v>
          </cell>
          <cell r="ES1175">
            <v>1612.692</v>
          </cell>
          <cell r="ET1175" t="str">
            <v>OR</v>
          </cell>
          <cell r="EZ1175" t="str">
            <v>OR</v>
          </cell>
          <cell r="FA1175" t="str">
            <v>Bathroom</v>
          </cell>
          <cell r="FB1175">
            <v>3605023.7600000002</v>
          </cell>
          <cell r="FC1175">
            <v>1629193.4300000002</v>
          </cell>
          <cell r="FI1175" t="str">
            <v>WA</v>
          </cell>
          <cell r="FJ1175" t="str">
            <v>Living Room/Family Room</v>
          </cell>
          <cell r="FK1175" t="str">
            <v>EISAq</v>
          </cell>
          <cell r="FL1175">
            <v>72133.775999999998</v>
          </cell>
          <cell r="FS1175" t="str">
            <v>OR</v>
          </cell>
          <cell r="FT1175" t="str">
            <v>EISAx</v>
          </cell>
          <cell r="FV1175">
            <v>9913815.3399999999</v>
          </cell>
          <cell r="GD1175" t="str">
            <v>MT</v>
          </cell>
          <cell r="GE1175">
            <v>8440439.4460000005</v>
          </cell>
          <cell r="GF1175">
            <v>6213663.5760000004</v>
          </cell>
          <cell r="GI1175">
            <v>3</v>
          </cell>
          <cell r="GJ1175">
            <v>1</v>
          </cell>
          <cell r="GK1175" t="str">
            <v>MT</v>
          </cell>
          <cell r="GL1175">
            <v>2130.886</v>
          </cell>
          <cell r="GM1175" t="str">
            <v>Pre 1980</v>
          </cell>
          <cell r="GN1175">
            <v>0</v>
          </cell>
          <cell r="GQ1175">
            <v>19927353.33405</v>
          </cell>
          <cell r="GR1175">
            <v>980186.25113999995</v>
          </cell>
          <cell r="GU1175" t="str">
            <v>Wood</v>
          </cell>
          <cell r="GX1175" t="str">
            <v>Heat Pump (Central System)</v>
          </cell>
          <cell r="GY1175" t="str">
            <v>OR</v>
          </cell>
          <cell r="GZ1175">
            <v>1612.69177246094</v>
          </cell>
        </row>
        <row r="1176">
          <cell r="AD1176" t="str">
            <v>MT</v>
          </cell>
          <cell r="AH1176" t="str">
            <v>MT</v>
          </cell>
          <cell r="AI1176" t="str">
            <v>Pre 1980</v>
          </cell>
          <cell r="AJ1176">
            <v>1144.6790000000001</v>
          </cell>
          <cell r="AK1176" t="b">
            <v>1</v>
          </cell>
          <cell r="AN1176" t="str">
            <v>WA</v>
          </cell>
          <cell r="AO1176" t="str">
            <v>Wood</v>
          </cell>
          <cell r="AP1176" t="str">
            <v>Pre 1980</v>
          </cell>
          <cell r="AQ1176" t="str">
            <v>Crawlspace</v>
          </cell>
          <cell r="AR1176">
            <v>333.95259602864598</v>
          </cell>
          <cell r="AU1176" t="str">
            <v>No</v>
          </cell>
          <cell r="AV1176" t="b">
            <v>0</v>
          </cell>
          <cell r="AX1176">
            <v>1106050.9980468755</v>
          </cell>
          <cell r="AY1176" t="b">
            <v>0</v>
          </cell>
          <cell r="AZ1176">
            <v>436711.47958964045</v>
          </cell>
          <cell r="BA1176" t="str">
            <v/>
          </cell>
          <cell r="BB1176" t="str">
            <v/>
          </cell>
          <cell r="BC1176">
            <v>0.16666663141315735</v>
          </cell>
          <cell r="BU1176" t="str">
            <v>ID</v>
          </cell>
          <cell r="BV1176" t="str">
            <v>Pre 1980</v>
          </cell>
          <cell r="BW1176" t="str">
            <v>Gas Storage Inside Conditioned Space</v>
          </cell>
          <cell r="BY1176">
            <v>3785.7640000000001</v>
          </cell>
          <cell r="BZ1176" t="str">
            <v>le55</v>
          </cell>
          <cell r="CF1176" t="str">
            <v>Conditioned</v>
          </cell>
          <cell r="CG1176">
            <v>1612.692</v>
          </cell>
          <cell r="CH1176" t="str">
            <v>OR</v>
          </cell>
          <cell r="CI1176" t="str">
            <v>Top-Freezer w/o TTD Ice</v>
          </cell>
          <cell r="CJ1176">
            <v>32253.84</v>
          </cell>
          <cell r="CK1176" t="b">
            <v>0</v>
          </cell>
          <cell r="CZ1176">
            <v>2130.886</v>
          </cell>
          <cell r="DA1176" t="str">
            <v>MT</v>
          </cell>
          <cell r="DC1176" t="str">
            <v>Vertical Axis</v>
          </cell>
          <cell r="DG1176" t="str">
            <v>Electric</v>
          </cell>
          <cell r="DH1176">
            <v>3785.7640000000001</v>
          </cell>
          <cell r="DI1176" t="str">
            <v>ID</v>
          </cell>
          <cell r="DL1176" t="str">
            <v>Electric</v>
          </cell>
          <cell r="DM1176" t="str">
            <v>Electric</v>
          </cell>
          <cell r="DN1176">
            <v>1904.288</v>
          </cell>
          <cell r="DO1176" t="str">
            <v>WA</v>
          </cell>
          <cell r="DS1176">
            <v>6932.7380000000003</v>
          </cell>
          <cell r="DT1176" t="str">
            <v>OR</v>
          </cell>
          <cell r="DU1176" t="str">
            <v>32to46</v>
          </cell>
          <cell r="DX1176" t="b">
            <v>1</v>
          </cell>
          <cell r="DY1176">
            <v>12271.31</v>
          </cell>
          <cell r="DZ1176" t="str">
            <v>WA</v>
          </cell>
          <cell r="EC1176" t="str">
            <v>Laptop</v>
          </cell>
          <cell r="ED1176">
            <v>1904.288</v>
          </cell>
          <cell r="EE1176" t="str">
            <v>WA</v>
          </cell>
          <cell r="EH1176" t="str">
            <v>gt20</v>
          </cell>
          <cell r="EI1176">
            <v>1904.288</v>
          </cell>
          <cell r="EJ1176" t="str">
            <v>WA</v>
          </cell>
          <cell r="ES1176">
            <v>1612.692</v>
          </cell>
          <cell r="ET1176" t="str">
            <v>OR</v>
          </cell>
          <cell r="EZ1176" t="str">
            <v>OR</v>
          </cell>
          <cell r="FA1176" t="str">
            <v>Bedrooms</v>
          </cell>
          <cell r="FB1176">
            <v>1559866.05</v>
          </cell>
          <cell r="FC1176">
            <v>2301669.0160000003</v>
          </cell>
          <cell r="FI1176" t="str">
            <v>WA</v>
          </cell>
          <cell r="FJ1176" t="str">
            <v>Living Room/Family Room</v>
          </cell>
          <cell r="FK1176" t="str">
            <v>EISAx</v>
          </cell>
          <cell r="FL1176">
            <v>651207.69999999995</v>
          </cell>
          <cell r="FS1176" t="str">
            <v>WA</v>
          </cell>
          <cell r="FT1176" t="str">
            <v>EISAnqnx</v>
          </cell>
          <cell r="FV1176">
            <v>472676.22</v>
          </cell>
          <cell r="GD1176" t="str">
            <v>MT</v>
          </cell>
          <cell r="GE1176">
            <v>526552.34000000008</v>
          </cell>
          <cell r="GF1176">
            <v>999304.76700000011</v>
          </cell>
          <cell r="GI1176">
            <v>2</v>
          </cell>
          <cell r="GJ1176">
            <v>1</v>
          </cell>
          <cell r="GK1176" t="str">
            <v>MT</v>
          </cell>
          <cell r="GL1176">
            <v>1144.6790000000001</v>
          </cell>
          <cell r="GM1176" t="str">
            <v>Pre 1980</v>
          </cell>
          <cell r="GN1176">
            <v>0</v>
          </cell>
          <cell r="GQ1176">
            <v>9416870.0613130014</v>
          </cell>
          <cell r="GR1176">
            <v>572173.52154500003</v>
          </cell>
          <cell r="GU1176" t="str">
            <v>Heat Pump (Central System)</v>
          </cell>
          <cell r="GX1176" t="str">
            <v>None</v>
          </cell>
          <cell r="GY1176" t="str">
            <v>WA</v>
          </cell>
          <cell r="GZ1176">
            <v>1904.28771972656</v>
          </cell>
        </row>
        <row r="1177">
          <cell r="AD1177" t="str">
            <v>ID</v>
          </cell>
          <cell r="AH1177" t="str">
            <v>ID</v>
          </cell>
          <cell r="AI1177" t="str">
            <v>1993-2006</v>
          </cell>
          <cell r="AJ1177">
            <v>1192.4649999999999</v>
          </cell>
          <cell r="AK1177" t="b">
            <v>1</v>
          </cell>
          <cell r="AN1177" t="str">
            <v>WA</v>
          </cell>
          <cell r="AO1177" t="str">
            <v>Natural Gas FAF</v>
          </cell>
          <cell r="AP1177" t="str">
            <v>Pre 1980</v>
          </cell>
          <cell r="AQ1177" t="str">
            <v>Basement</v>
          </cell>
          <cell r="AR1177">
            <v>667.90519205729197</v>
          </cell>
          <cell r="AU1177" t="str">
            <v>No</v>
          </cell>
          <cell r="AV1177" t="b">
            <v>1</v>
          </cell>
          <cell r="AX1177">
            <v>2212101.9960937509</v>
          </cell>
          <cell r="AY1177" t="b">
            <v>0</v>
          </cell>
          <cell r="AZ1177">
            <v>873422.95917928091</v>
          </cell>
          <cell r="BA1177">
            <v>0.33333333333333298</v>
          </cell>
          <cell r="BB1177">
            <v>667.90519205729197</v>
          </cell>
          <cell r="BC1177">
            <v>0.3333332628263147</v>
          </cell>
          <cell r="BU1177" t="str">
            <v>WA</v>
          </cell>
          <cell r="BV1177" t="str">
            <v>Pre 1980</v>
          </cell>
          <cell r="BW1177" t="str">
            <v>Electric Storage - Inside Conditioned Space</v>
          </cell>
          <cell r="BY1177">
            <v>2079.9929999999999</v>
          </cell>
          <cell r="BZ1177" t="str">
            <v>le55</v>
          </cell>
          <cell r="CF1177" t="str">
            <v>Conditioned</v>
          </cell>
          <cell r="CG1177">
            <v>1192.4649999999999</v>
          </cell>
          <cell r="CH1177" t="str">
            <v>ID</v>
          </cell>
          <cell r="CI1177" t="str">
            <v>Side-by-Side w/ TTD Ice</v>
          </cell>
          <cell r="CJ1177">
            <v>23849.3</v>
          </cell>
          <cell r="CK1177" t="b">
            <v>0</v>
          </cell>
          <cell r="CZ1177">
            <v>1612.692</v>
          </cell>
          <cell r="DA1177" t="str">
            <v>OR</v>
          </cell>
          <cell r="DC1177" t="str">
            <v>Vertical Axis</v>
          </cell>
          <cell r="DG1177" t="str">
            <v>Electric</v>
          </cell>
          <cell r="DH1177">
            <v>2079.9929999999999</v>
          </cell>
          <cell r="DI1177" t="str">
            <v>WA</v>
          </cell>
          <cell r="DL1177" t="str">
            <v>Electric</v>
          </cell>
          <cell r="DM1177" t="str">
            <v>Electric</v>
          </cell>
          <cell r="DN1177">
            <v>3785.7640000000001</v>
          </cell>
          <cell r="DO1177" t="str">
            <v>ID</v>
          </cell>
          <cell r="DS1177">
            <v>6932.7380000000003</v>
          </cell>
          <cell r="DT1177" t="str">
            <v>OR</v>
          </cell>
          <cell r="DU1177" t="str">
            <v>32to46</v>
          </cell>
          <cell r="DX1177" t="b">
            <v>0</v>
          </cell>
          <cell r="DY1177">
            <v>12271.31</v>
          </cell>
          <cell r="DZ1177" t="str">
            <v>WA</v>
          </cell>
          <cell r="EC1177" t="str">
            <v>Laptop</v>
          </cell>
          <cell r="ED1177">
            <v>1904.288</v>
          </cell>
          <cell r="EE1177" t="str">
            <v>WA</v>
          </cell>
          <cell r="EH1177" t="str">
            <v>gt20</v>
          </cell>
          <cell r="EI1177">
            <v>1904.288</v>
          </cell>
          <cell r="EJ1177" t="str">
            <v>WA</v>
          </cell>
          <cell r="ES1177">
            <v>1612.692</v>
          </cell>
          <cell r="ET1177" t="str">
            <v>OR</v>
          </cell>
          <cell r="EZ1177" t="str">
            <v>OR</v>
          </cell>
          <cell r="FA1177" t="str">
            <v>Exterior</v>
          </cell>
          <cell r="FB1177">
            <v>4852916.6000000006</v>
          </cell>
          <cell r="FC1177">
            <v>16756427.746000001</v>
          </cell>
          <cell r="FI1177" t="str">
            <v>WA</v>
          </cell>
          <cell r="FJ1177" t="str">
            <v>Other</v>
          </cell>
          <cell r="FK1177" t="str">
            <v>EISAnqnx</v>
          </cell>
          <cell r="FL1177">
            <v>400743.19999999995</v>
          </cell>
          <cell r="FS1177" t="str">
            <v>WA</v>
          </cell>
          <cell r="FT1177" t="str">
            <v>EISAq</v>
          </cell>
          <cell r="FV1177">
            <v>283605.73200000002</v>
          </cell>
          <cell r="GD1177" t="str">
            <v>ID</v>
          </cell>
          <cell r="GE1177">
            <v>9438360.4749999996</v>
          </cell>
          <cell r="GF1177">
            <v>4099694.67</v>
          </cell>
          <cell r="GI1177">
            <v>3</v>
          </cell>
          <cell r="GJ1177">
            <v>2</v>
          </cell>
          <cell r="GK1177" t="str">
            <v>ID</v>
          </cell>
          <cell r="GL1177">
            <v>1192.4649999999999</v>
          </cell>
          <cell r="GM1177" t="str">
            <v>1993-2006</v>
          </cell>
          <cell r="GN1177">
            <v>0</v>
          </cell>
          <cell r="GQ1177">
            <v>9757895.7813300006</v>
          </cell>
          <cell r="GR1177">
            <v>834808.97254999995</v>
          </cell>
          <cell r="GU1177" t="str">
            <v>Wood</v>
          </cell>
          <cell r="GX1177" t="str">
            <v>Baseboard/Wall/Radiant</v>
          </cell>
          <cell r="GY1177" t="str">
            <v>OR</v>
          </cell>
          <cell r="GZ1177">
            <v>1925.05932617188</v>
          </cell>
        </row>
        <row r="1178">
          <cell r="AD1178" t="str">
            <v>WA</v>
          </cell>
          <cell r="AH1178" t="str">
            <v>WA</v>
          </cell>
          <cell r="AI1178" t="str">
            <v>1980-1992</v>
          </cell>
          <cell r="AJ1178">
            <v>2079.9929999999999</v>
          </cell>
          <cell r="AK1178" t="b">
            <v>1</v>
          </cell>
          <cell r="AN1178" t="str">
            <v>WA</v>
          </cell>
          <cell r="AO1178" t="str">
            <v>Natural Gas FAF</v>
          </cell>
          <cell r="AP1178" t="str">
            <v>Pre 1980</v>
          </cell>
          <cell r="AQ1178" t="str">
            <v>Slab on Grade</v>
          </cell>
          <cell r="AR1178">
            <v>1001.85778808594</v>
          </cell>
          <cell r="AU1178" t="str">
            <v>No</v>
          </cell>
          <cell r="AV1178" t="b">
            <v>1</v>
          </cell>
          <cell r="AX1178">
            <v>3318152.9941406334</v>
          </cell>
          <cell r="AY1178" t="b">
            <v>0</v>
          </cell>
          <cell r="AZ1178">
            <v>1310134.438768924</v>
          </cell>
          <cell r="BA1178">
            <v>0.50000000000000056</v>
          </cell>
          <cell r="BB1178">
            <v>1001.85778808594</v>
          </cell>
          <cell r="BC1178">
            <v>0.49999989423947311</v>
          </cell>
          <cell r="BU1178" t="str">
            <v>WA</v>
          </cell>
          <cell r="BV1178" t="str">
            <v>Pre 1980</v>
          </cell>
          <cell r="BW1178" t="str">
            <v>Electric Storage - Inside Conditioned Space</v>
          </cell>
          <cell r="BY1178">
            <v>2079.9929999999999</v>
          </cell>
          <cell r="BZ1178" t="str">
            <v>le55</v>
          </cell>
          <cell r="CF1178" t="str">
            <v>Conditioned</v>
          </cell>
          <cell r="CG1178">
            <v>1904.288</v>
          </cell>
          <cell r="CH1178" t="str">
            <v>WA</v>
          </cell>
          <cell r="CI1178" t="str">
            <v>Bottom-Freezer (Including French Door) w/o TTD Ice</v>
          </cell>
          <cell r="CJ1178">
            <v>47607.199999999997</v>
          </cell>
          <cell r="CK1178" t="b">
            <v>0</v>
          </cell>
          <cell r="CZ1178">
            <v>1925.059</v>
          </cell>
          <cell r="DA1178" t="str">
            <v>OR</v>
          </cell>
          <cell r="DC1178" t="str">
            <v>Vertical Axis</v>
          </cell>
          <cell r="DG1178" t="str">
            <v>Electric</v>
          </cell>
          <cell r="DH1178">
            <v>8264.9449999999997</v>
          </cell>
          <cell r="DI1178" t="str">
            <v>OR</v>
          </cell>
          <cell r="DL1178" t="str">
            <v>Electric</v>
          </cell>
          <cell r="DM1178" t="str">
            <v>Electric</v>
          </cell>
          <cell r="DN1178">
            <v>12271.31</v>
          </cell>
          <cell r="DO1178" t="str">
            <v>WA</v>
          </cell>
          <cell r="DS1178">
            <v>6932.7380000000003</v>
          </cell>
          <cell r="DT1178" t="str">
            <v>OR</v>
          </cell>
          <cell r="DU1178" t="str">
            <v>gt46</v>
          </cell>
          <cell r="DX1178" t="b">
            <v>0</v>
          </cell>
          <cell r="DY1178">
            <v>12271.31</v>
          </cell>
          <cell r="DZ1178" t="str">
            <v>WA</v>
          </cell>
          <cell r="EC1178" t="str">
            <v>Laptop</v>
          </cell>
          <cell r="ED1178">
            <v>8264.9449999999997</v>
          </cell>
          <cell r="EE1178" t="str">
            <v>OR</v>
          </cell>
          <cell r="EH1178" t="str">
            <v>gt20</v>
          </cell>
          <cell r="EI1178">
            <v>1904.288</v>
          </cell>
          <cell r="EJ1178" t="str">
            <v>WA</v>
          </cell>
          <cell r="ES1178">
            <v>4360.1880000000001</v>
          </cell>
          <cell r="ET1178" t="str">
            <v>WA</v>
          </cell>
          <cell r="EZ1178" t="str">
            <v>OR</v>
          </cell>
          <cell r="FA1178" t="str">
            <v>Garage</v>
          </cell>
          <cell r="FB1178">
            <v>0</v>
          </cell>
          <cell r="FC1178">
            <v>0</v>
          </cell>
          <cell r="FI1178" t="str">
            <v>WA</v>
          </cell>
          <cell r="FJ1178" t="str">
            <v>Other</v>
          </cell>
          <cell r="FK1178" t="str">
            <v>EISAq</v>
          </cell>
          <cell r="FL1178">
            <v>52096.615999999995</v>
          </cell>
          <cell r="FS1178" t="str">
            <v>WA</v>
          </cell>
          <cell r="FT1178" t="str">
            <v>EISAx</v>
          </cell>
          <cell r="FV1178">
            <v>327823.83</v>
          </cell>
          <cell r="GD1178" t="str">
            <v>WA</v>
          </cell>
          <cell r="GE1178">
            <v>9726047.2679999992</v>
          </cell>
          <cell r="GF1178">
            <v>5611821.1140000001</v>
          </cell>
          <cell r="GI1178">
            <v>1</v>
          </cell>
          <cell r="GJ1178">
            <v>1</v>
          </cell>
          <cell r="GK1178" t="str">
            <v>WA</v>
          </cell>
          <cell r="GL1178">
            <v>2079.9929999999999</v>
          </cell>
          <cell r="GM1178" t="str">
            <v>1980-1992</v>
          </cell>
          <cell r="GN1178">
            <v>-1</v>
          </cell>
          <cell r="GQ1178">
            <v>10608172.2993</v>
          </cell>
          <cell r="GR1178">
            <v>1120221.8300100002</v>
          </cell>
          <cell r="GU1178" t="str">
            <v>Wood</v>
          </cell>
          <cell r="GX1178" t="str">
            <v>Oil FAF</v>
          </cell>
          <cell r="GY1178" t="str">
            <v>OR</v>
          </cell>
          <cell r="GZ1178">
            <v>1925.05932617188</v>
          </cell>
        </row>
        <row r="1179">
          <cell r="AD1179" t="str">
            <v>ID</v>
          </cell>
          <cell r="AH1179" t="str">
            <v>ID</v>
          </cell>
          <cell r="AI1179" t="str">
            <v>Pre 1980</v>
          </cell>
          <cell r="AJ1179">
            <v>1192.4649999999999</v>
          </cell>
          <cell r="AK1179" t="b">
            <v>1</v>
          </cell>
          <cell r="AN1179" t="str">
            <v>WA</v>
          </cell>
          <cell r="AO1179" t="str">
            <v>Natural Gas FAF</v>
          </cell>
          <cell r="AP1179" t="str">
            <v>Pre 1980</v>
          </cell>
          <cell r="AQ1179" t="str">
            <v>Crawlspace</v>
          </cell>
          <cell r="AR1179">
            <v>333.95259602864598</v>
          </cell>
          <cell r="AU1179" t="str">
            <v>No</v>
          </cell>
          <cell r="AV1179" t="b">
            <v>1</v>
          </cell>
          <cell r="AX1179">
            <v>1106050.9980468755</v>
          </cell>
          <cell r="AY1179" t="b">
            <v>0</v>
          </cell>
          <cell r="AZ1179">
            <v>436711.47958964045</v>
          </cell>
          <cell r="BA1179">
            <v>0.16666666666666649</v>
          </cell>
          <cell r="BB1179">
            <v>333.95259602864598</v>
          </cell>
          <cell r="BC1179">
            <v>0.16666663141315735</v>
          </cell>
          <cell r="BU1179" t="str">
            <v>ID</v>
          </cell>
          <cell r="BV1179" t="str">
            <v>Pre 1980</v>
          </cell>
          <cell r="BW1179" t="str">
            <v>Electric Storage - Inside Conditioned Space</v>
          </cell>
          <cell r="BY1179">
            <v>3785.7640000000001</v>
          </cell>
          <cell r="BZ1179" t="str">
            <v>gt55</v>
          </cell>
          <cell r="CF1179" t="str">
            <v>Conditioned</v>
          </cell>
          <cell r="CG1179">
            <v>1192.4649999999999</v>
          </cell>
          <cell r="CH1179" t="str">
            <v>ID</v>
          </cell>
          <cell r="CI1179" t="str">
            <v>Side-by-Side w/ TTD Ice</v>
          </cell>
          <cell r="CJ1179">
            <v>29811.624999999996</v>
          </cell>
          <cell r="CK1179" t="b">
            <v>0</v>
          </cell>
          <cell r="CZ1179">
            <v>3785.7640000000001</v>
          </cell>
          <cell r="DA1179" t="str">
            <v>ID</v>
          </cell>
          <cell r="DC1179" t="str">
            <v>Vertical Axis</v>
          </cell>
          <cell r="DG1179" t="str">
            <v>Electric</v>
          </cell>
          <cell r="DH1179">
            <v>1144.6790000000001</v>
          </cell>
          <cell r="DI1179" t="str">
            <v>MT</v>
          </cell>
          <cell r="DL1179" t="str">
            <v>Electric</v>
          </cell>
          <cell r="DM1179" t="str">
            <v>Electric</v>
          </cell>
          <cell r="DN1179">
            <v>2079.9929999999999</v>
          </cell>
          <cell r="DO1179" t="str">
            <v>WA</v>
          </cell>
          <cell r="DS1179">
            <v>6932.7380000000003</v>
          </cell>
          <cell r="DT1179" t="str">
            <v>OR</v>
          </cell>
          <cell r="DU1179" t="str">
            <v>lt32</v>
          </cell>
          <cell r="DX1179" t="b">
            <v>1</v>
          </cell>
          <cell r="DY1179">
            <v>12271.31</v>
          </cell>
          <cell r="DZ1179" t="str">
            <v>WA</v>
          </cell>
          <cell r="EC1179" t="str">
            <v>Laptop</v>
          </cell>
          <cell r="ED1179">
            <v>3785.7640000000001</v>
          </cell>
          <cell r="EE1179" t="str">
            <v>ID</v>
          </cell>
          <cell r="EH1179" t="str">
            <v>gt20</v>
          </cell>
          <cell r="EI1179">
            <v>2079.9929999999999</v>
          </cell>
          <cell r="EJ1179" t="str">
            <v>WA</v>
          </cell>
          <cell r="ES1179">
            <v>1612.692</v>
          </cell>
          <cell r="ET1179" t="str">
            <v>OR</v>
          </cell>
          <cell r="EZ1179" t="str">
            <v>OR</v>
          </cell>
          <cell r="FA1179" t="str">
            <v>Kitchen</v>
          </cell>
          <cell r="FB1179">
            <v>277309.52</v>
          </cell>
          <cell r="FC1179">
            <v>1178565.46</v>
          </cell>
          <cell r="FI1179" t="str">
            <v>WA</v>
          </cell>
          <cell r="FJ1179" t="str">
            <v>Other</v>
          </cell>
          <cell r="FK1179" t="str">
            <v>EISAx</v>
          </cell>
          <cell r="FL1179">
            <v>1532842.74</v>
          </cell>
          <cell r="FS1179" t="str">
            <v>WA</v>
          </cell>
          <cell r="FT1179" t="str">
            <v>EISAnqnx</v>
          </cell>
          <cell r="FV1179">
            <v>1502787</v>
          </cell>
          <cell r="GD1179" t="str">
            <v>ID</v>
          </cell>
          <cell r="GE1179">
            <v>1395184.0499999998</v>
          </cell>
          <cell r="GF1179">
            <v>2461247.7599999998</v>
          </cell>
          <cell r="GI1179">
            <v>2</v>
          </cell>
          <cell r="GJ1179">
            <v>2</v>
          </cell>
          <cell r="GK1179" t="str">
            <v>ID</v>
          </cell>
          <cell r="GL1179">
            <v>1192.4649999999999</v>
          </cell>
          <cell r="GM1179" t="str">
            <v>Pre 1980</v>
          </cell>
          <cell r="GN1179">
            <v>-1</v>
          </cell>
          <cell r="GQ1179">
            <v>7856829.919449999</v>
          </cell>
          <cell r="GR1179">
            <v>1103754.5474874999</v>
          </cell>
          <cell r="GU1179" t="str">
            <v>Wood</v>
          </cell>
          <cell r="GX1179" t="str">
            <v>Baseboard/Wall/Radiant</v>
          </cell>
          <cell r="GY1179" t="str">
            <v>ID</v>
          </cell>
          <cell r="GZ1179">
            <v>3785.76440429688</v>
          </cell>
        </row>
        <row r="1180">
          <cell r="AD1180" t="str">
            <v>MT</v>
          </cell>
          <cell r="AH1180" t="str">
            <v>MT</v>
          </cell>
          <cell r="AI1180" t="str">
            <v>1993-2006</v>
          </cell>
          <cell r="AJ1180">
            <v>2130.886</v>
          </cell>
          <cell r="AK1180" t="b">
            <v>1</v>
          </cell>
          <cell r="AN1180" t="str">
            <v>WA</v>
          </cell>
          <cell r="AO1180" t="str">
            <v>Natural Gas FAF</v>
          </cell>
          <cell r="AP1180" t="str">
            <v>Pre 1980</v>
          </cell>
          <cell r="AQ1180" t="str">
            <v>Crawlspace</v>
          </cell>
          <cell r="AR1180">
            <v>4956.49267578125</v>
          </cell>
          <cell r="AU1180" t="str">
            <v>No</v>
          </cell>
          <cell r="AV1180" t="b">
            <v>1</v>
          </cell>
          <cell r="AX1180">
            <v>6344310.625</v>
          </cell>
          <cell r="AY1180" t="b">
            <v>0</v>
          </cell>
          <cell r="AZ1180">
            <v>2342548.9683608888</v>
          </cell>
          <cell r="BA1180">
            <v>1</v>
          </cell>
          <cell r="BB1180">
            <v>4956.49267578125</v>
          </cell>
          <cell r="BC1180">
            <v>0.99999993458706582</v>
          </cell>
          <cell r="BU1180" t="str">
            <v>ID</v>
          </cell>
          <cell r="BV1180" t="str">
            <v>1993-2006</v>
          </cell>
          <cell r="BW1180" t="str">
            <v>Gas Storage Inside Conditioned Space</v>
          </cell>
          <cell r="BY1180">
            <v>1192.4649999999999</v>
          </cell>
          <cell r="BZ1180" t="str">
            <v>le55</v>
          </cell>
          <cell r="CF1180" t="str">
            <v>Conditioned</v>
          </cell>
          <cell r="CG1180">
            <v>2130.886</v>
          </cell>
          <cell r="CH1180" t="str">
            <v>MT</v>
          </cell>
          <cell r="CI1180" t="str">
            <v>Top-Freezer w/o TTD Ice</v>
          </cell>
          <cell r="CJ1180">
            <v>53272.15</v>
          </cell>
          <cell r="CK1180" t="b">
            <v>0</v>
          </cell>
          <cell r="CZ1180">
            <v>3785.7640000000001</v>
          </cell>
          <cell r="DA1180" t="str">
            <v>ID</v>
          </cell>
          <cell r="DC1180" t="str">
            <v>Vertical Axis</v>
          </cell>
          <cell r="DG1180" t="str">
            <v>Electric</v>
          </cell>
          <cell r="DH1180">
            <v>2130.886</v>
          </cell>
          <cell r="DI1180" t="str">
            <v>MT</v>
          </cell>
          <cell r="DL1180" t="str">
            <v>Gas</v>
          </cell>
          <cell r="DM1180" t="str">
            <v>Electric</v>
          </cell>
          <cell r="DN1180">
            <v>3785.7640000000001</v>
          </cell>
          <cell r="DO1180" t="str">
            <v>ID</v>
          </cell>
          <cell r="DS1180">
            <v>1150.8789999999999</v>
          </cell>
          <cell r="DT1180" t="str">
            <v>WA</v>
          </cell>
          <cell r="DU1180" t="str">
            <v>32to46</v>
          </cell>
          <cell r="DX1180" t="b">
            <v>1</v>
          </cell>
          <cell r="DY1180">
            <v>3785.7640000000001</v>
          </cell>
          <cell r="DZ1180" t="str">
            <v>ID</v>
          </cell>
          <cell r="EC1180" t="str">
            <v>Laptop</v>
          </cell>
          <cell r="ED1180">
            <v>2079.9929999999999</v>
          </cell>
          <cell r="EE1180" t="str">
            <v>WA</v>
          </cell>
          <cell r="EH1180" t="str">
            <v>le20</v>
          </cell>
          <cell r="EI1180">
            <v>3785.7640000000001</v>
          </cell>
          <cell r="EJ1180" t="str">
            <v>ID</v>
          </cell>
          <cell r="ES1180">
            <v>1144.6790000000001</v>
          </cell>
          <cell r="ET1180" t="str">
            <v>MT</v>
          </cell>
          <cell r="EZ1180" t="str">
            <v>OR</v>
          </cell>
          <cell r="FA1180" t="str">
            <v>Living Room/Family Room</v>
          </cell>
          <cell r="FB1180">
            <v>1580664.264</v>
          </cell>
          <cell r="FC1180">
            <v>5982952.8940000003</v>
          </cell>
          <cell r="FI1180" t="str">
            <v>WA</v>
          </cell>
          <cell r="FJ1180" t="str">
            <v>Bathroom</v>
          </cell>
          <cell r="FK1180" t="str">
            <v>EISAnqnx</v>
          </cell>
          <cell r="FL1180">
            <v>457428.6</v>
          </cell>
          <cell r="FS1180" t="str">
            <v>WA</v>
          </cell>
          <cell r="FT1180" t="str">
            <v>EISAq</v>
          </cell>
          <cell r="FV1180">
            <v>559036.76399999997</v>
          </cell>
          <cell r="GD1180" t="str">
            <v>MT</v>
          </cell>
          <cell r="GE1180">
            <v>2774413.5720000002</v>
          </cell>
          <cell r="GF1180">
            <v>2557063.2000000002</v>
          </cell>
          <cell r="GI1180">
            <v>3</v>
          </cell>
          <cell r="GJ1180">
            <v>2</v>
          </cell>
          <cell r="GK1180" t="str">
            <v>MT</v>
          </cell>
          <cell r="GL1180">
            <v>2130.886</v>
          </cell>
          <cell r="GM1180" t="str">
            <v>1993-2006</v>
          </cell>
          <cell r="GN1180">
            <v>0</v>
          </cell>
          <cell r="GQ1180">
            <v>16829716.319139998</v>
          </cell>
          <cell r="GR1180">
            <v>1190557.9714900001</v>
          </cell>
          <cell r="GU1180" t="str">
            <v>Baseboard/Wall/Radiant</v>
          </cell>
          <cell r="GX1180" t="str">
            <v>None</v>
          </cell>
          <cell r="GY1180" t="str">
            <v>WA</v>
          </cell>
          <cell r="GZ1180">
            <v>12271.3056640625</v>
          </cell>
        </row>
        <row r="1181">
          <cell r="AD1181" t="str">
            <v>OR</v>
          </cell>
          <cell r="AH1181" t="str">
            <v>OR</v>
          </cell>
          <cell r="AI1181" t="str">
            <v>1993-2006</v>
          </cell>
          <cell r="AJ1181">
            <v>1925.059</v>
          </cell>
          <cell r="AK1181" t="b">
            <v>1</v>
          </cell>
          <cell r="AN1181" t="str">
            <v>WA</v>
          </cell>
          <cell r="AO1181" t="str">
            <v>Natural Gas Other</v>
          </cell>
          <cell r="AP1181" t="str">
            <v>Pre 1980</v>
          </cell>
          <cell r="AQ1181" t="str">
            <v>Basement</v>
          </cell>
          <cell r="AR1181">
            <v>2003.71557617188</v>
          </cell>
          <cell r="AU1181" t="str">
            <v>No</v>
          </cell>
          <cell r="AV1181" t="b">
            <v>0</v>
          </cell>
          <cell r="AX1181">
            <v>7357643.5957031436</v>
          </cell>
          <cell r="AY1181" t="b">
            <v>0</v>
          </cell>
          <cell r="AZ1181">
            <v>1728825.8362768597</v>
          </cell>
          <cell r="BA1181" t="str">
            <v/>
          </cell>
          <cell r="BB1181" t="str">
            <v/>
          </cell>
          <cell r="BC1181">
            <v>0.99999978847894622</v>
          </cell>
          <cell r="BU1181" t="str">
            <v>ID</v>
          </cell>
          <cell r="BV1181" t="str">
            <v>1993-2006</v>
          </cell>
          <cell r="BW1181" t="str">
            <v>Gas Storage Inside Conditioned Space</v>
          </cell>
          <cell r="BY1181">
            <v>1192.4649999999999</v>
          </cell>
          <cell r="BZ1181" t="str">
            <v>le55</v>
          </cell>
          <cell r="CF1181" t="str">
            <v>Conditioned</v>
          </cell>
          <cell r="CG1181">
            <v>1904.288</v>
          </cell>
          <cell r="CH1181" t="str">
            <v>WA</v>
          </cell>
          <cell r="CI1181" t="str">
            <v>Top-Freezer w/o TTD Ice</v>
          </cell>
          <cell r="CJ1181">
            <v>39990.048000000003</v>
          </cell>
          <cell r="CK1181" t="b">
            <v>0</v>
          </cell>
          <cell r="CZ1181">
            <v>3785.7640000000001</v>
          </cell>
          <cell r="DA1181" t="str">
            <v>ID</v>
          </cell>
          <cell r="DC1181" t="str">
            <v>Vertical Axis</v>
          </cell>
          <cell r="DG1181" t="str">
            <v>Electric</v>
          </cell>
          <cell r="DH1181">
            <v>1612.692</v>
          </cell>
          <cell r="DI1181" t="str">
            <v>OR</v>
          </cell>
          <cell r="DL1181" t="str">
            <v>Gas</v>
          </cell>
          <cell r="DM1181" t="str">
            <v>Electric</v>
          </cell>
          <cell r="DN1181">
            <v>3785.7640000000001</v>
          </cell>
          <cell r="DO1181" t="str">
            <v>ID</v>
          </cell>
          <cell r="DS1181">
            <v>1150.8789999999999</v>
          </cell>
          <cell r="DT1181" t="str">
            <v>WA</v>
          </cell>
          <cell r="DU1181" t="str">
            <v>lt32</v>
          </cell>
          <cell r="DX1181" t="b">
            <v>1</v>
          </cell>
          <cell r="DY1181">
            <v>3785.7640000000001</v>
          </cell>
          <cell r="DZ1181" t="str">
            <v>ID</v>
          </cell>
          <cell r="EC1181" t="str">
            <v>Desktop</v>
          </cell>
          <cell r="ED1181">
            <v>2079.9929999999999</v>
          </cell>
          <cell r="EE1181" t="str">
            <v>WA</v>
          </cell>
          <cell r="EH1181" t="str">
            <v>le20</v>
          </cell>
          <cell r="EI1181">
            <v>3785.7640000000001</v>
          </cell>
          <cell r="EJ1181" t="str">
            <v>ID</v>
          </cell>
          <cell r="ES1181">
            <v>1904.288</v>
          </cell>
          <cell r="ET1181" t="str">
            <v>WA</v>
          </cell>
          <cell r="EZ1181" t="str">
            <v>OR</v>
          </cell>
          <cell r="FA1181" t="str">
            <v>Other</v>
          </cell>
          <cell r="FB1181">
            <v>8028110.6040000003</v>
          </cell>
          <cell r="FC1181">
            <v>4131911.8480000002</v>
          </cell>
          <cell r="FI1181" t="str">
            <v>WA</v>
          </cell>
          <cell r="FJ1181" t="str">
            <v>Bathroom</v>
          </cell>
          <cell r="FK1181" t="str">
            <v>EISAx</v>
          </cell>
          <cell r="FL1181">
            <v>91485.72</v>
          </cell>
          <cell r="FS1181" t="str">
            <v>WA</v>
          </cell>
          <cell r="FT1181" t="str">
            <v>EISAnqnx</v>
          </cell>
          <cell r="FV1181">
            <v>1905952.5</v>
          </cell>
          <cell r="GD1181" t="str">
            <v>OR</v>
          </cell>
          <cell r="GE1181">
            <v>7103467.71</v>
          </cell>
          <cell r="GF1181">
            <v>6699205.3200000003</v>
          </cell>
          <cell r="GI1181">
            <v>3</v>
          </cell>
          <cell r="GJ1181">
            <v>2</v>
          </cell>
          <cell r="GK1181" t="str">
            <v>OR</v>
          </cell>
          <cell r="GL1181">
            <v>1925.059</v>
          </cell>
          <cell r="GM1181" t="str">
            <v>1993-2006</v>
          </cell>
          <cell r="GN1181">
            <v>0</v>
          </cell>
          <cell r="GQ1181">
            <v>14486390.459853001</v>
          </cell>
          <cell r="GR1181">
            <v>1258218.5623999999</v>
          </cell>
          <cell r="GU1181" t="str">
            <v>Electric FAF</v>
          </cell>
          <cell r="GX1181" t="str">
            <v>None</v>
          </cell>
          <cell r="GY1181" t="str">
            <v>OR</v>
          </cell>
          <cell r="GZ1181">
            <v>962.52966308593795</v>
          </cell>
        </row>
        <row r="1182">
          <cell r="AD1182" t="str">
            <v>OR</v>
          </cell>
          <cell r="AH1182" t="str">
            <v>OR</v>
          </cell>
          <cell r="AI1182" t="str">
            <v>1993-2006</v>
          </cell>
          <cell r="AJ1182">
            <v>1612.692</v>
          </cell>
          <cell r="AK1182" t="b">
            <v>1</v>
          </cell>
          <cell r="AN1182" t="str">
            <v>WA</v>
          </cell>
          <cell r="AO1182" t="str">
            <v>Electric Other</v>
          </cell>
          <cell r="AP1182" t="str">
            <v>Pre 1980</v>
          </cell>
          <cell r="AQ1182" t="str">
            <v>Basement</v>
          </cell>
          <cell r="AR1182">
            <v>2003.71557617188</v>
          </cell>
          <cell r="AU1182" t="str">
            <v>No</v>
          </cell>
          <cell r="AV1182" t="b">
            <v>1</v>
          </cell>
          <cell r="AX1182">
            <v>7357643.5957031436</v>
          </cell>
          <cell r="AY1182" t="b">
            <v>0</v>
          </cell>
          <cell r="AZ1182">
            <v>1728825.8362768597</v>
          </cell>
          <cell r="BA1182">
            <v>1</v>
          </cell>
          <cell r="BB1182">
            <v>2003.71557617188</v>
          </cell>
          <cell r="BC1182">
            <v>0.99999978847894622</v>
          </cell>
          <cell r="BU1182" t="str">
            <v>WA</v>
          </cell>
          <cell r="BV1182" t="str">
            <v>Post 2006</v>
          </cell>
          <cell r="BW1182" t="str">
            <v>Electric Storage - Inside Conditioned Space</v>
          </cell>
          <cell r="BY1182">
            <v>1904.288</v>
          </cell>
          <cell r="BZ1182" t="str">
            <v>le55</v>
          </cell>
          <cell r="CF1182" t="str">
            <v>Unconditioned</v>
          </cell>
          <cell r="CG1182">
            <v>1904.288</v>
          </cell>
          <cell r="CH1182" t="str">
            <v>WA</v>
          </cell>
          <cell r="CI1182" t="str">
            <v>Top-Freezer w/o TTD Ice</v>
          </cell>
          <cell r="CJ1182">
            <v>36181.472000000002</v>
          </cell>
          <cell r="CK1182" t="b">
            <v>0</v>
          </cell>
          <cell r="CZ1182">
            <v>2079.9929999999999</v>
          </cell>
          <cell r="DA1182" t="str">
            <v>WA</v>
          </cell>
          <cell r="DC1182" t="str">
            <v>Vertical Axis</v>
          </cell>
          <cell r="DG1182" t="str">
            <v>Electric</v>
          </cell>
          <cell r="DH1182">
            <v>1925.059</v>
          </cell>
          <cell r="DI1182" t="str">
            <v>OR</v>
          </cell>
          <cell r="DL1182" t="str">
            <v>Electric</v>
          </cell>
          <cell r="DM1182" t="str">
            <v>Electric</v>
          </cell>
          <cell r="DN1182">
            <v>1144.6790000000001</v>
          </cell>
          <cell r="DO1182" t="str">
            <v>MT</v>
          </cell>
          <cell r="DS1182">
            <v>1188.027</v>
          </cell>
          <cell r="DT1182" t="str">
            <v>OR</v>
          </cell>
          <cell r="DU1182" t="str">
            <v>lt32</v>
          </cell>
          <cell r="DX1182" t="b">
            <v>0</v>
          </cell>
          <cell r="DY1182">
            <v>1192.4649999999999</v>
          </cell>
          <cell r="DZ1182" t="str">
            <v>ID</v>
          </cell>
          <cell r="EC1182" t="str">
            <v>Laptop</v>
          </cell>
          <cell r="ED1182">
            <v>2079.9929999999999</v>
          </cell>
          <cell r="EE1182" t="str">
            <v>WA</v>
          </cell>
          <cell r="EH1182" t="str">
            <v>le20</v>
          </cell>
          <cell r="EI1182">
            <v>1144.6790000000001</v>
          </cell>
          <cell r="EJ1182" t="str">
            <v>MT</v>
          </cell>
          <cell r="ES1182">
            <v>1144.6790000000001</v>
          </cell>
          <cell r="ET1182" t="str">
            <v>MT</v>
          </cell>
          <cell r="EZ1182" t="str">
            <v>WA</v>
          </cell>
          <cell r="FA1182" t="str">
            <v>Bathroom</v>
          </cell>
          <cell r="FB1182">
            <v>1308514.152</v>
          </cell>
          <cell r="FC1182">
            <v>560083.70900000003</v>
          </cell>
          <cell r="FI1182" t="str">
            <v>WA</v>
          </cell>
          <cell r="FJ1182" t="str">
            <v>Bedrooms</v>
          </cell>
          <cell r="FK1182" t="str">
            <v>EISAnqnx</v>
          </cell>
          <cell r="FL1182">
            <v>182971.44</v>
          </cell>
          <cell r="FS1182" t="str">
            <v>WA</v>
          </cell>
          <cell r="FT1182" t="str">
            <v>EISAq</v>
          </cell>
          <cell r="FV1182">
            <v>231763.82399999999</v>
          </cell>
          <cell r="GD1182" t="str">
            <v>OR</v>
          </cell>
          <cell r="GE1182">
            <v>3093143.2560000001</v>
          </cell>
          <cell r="GF1182">
            <v>2902845.6</v>
          </cell>
          <cell r="GI1182">
            <v>1</v>
          </cell>
          <cell r="GJ1182">
            <v>1</v>
          </cell>
          <cell r="GK1182" t="str">
            <v>OR</v>
          </cell>
          <cell r="GL1182">
            <v>1612.692</v>
          </cell>
          <cell r="GM1182" t="str">
            <v>1993-2006</v>
          </cell>
          <cell r="GN1182">
            <v>0</v>
          </cell>
          <cell r="GQ1182">
            <v>7491022.0730640003</v>
          </cell>
          <cell r="GR1182">
            <v>1139040.3278699999</v>
          </cell>
          <cell r="GU1182" t="str">
            <v>Wood</v>
          </cell>
          <cell r="GX1182" t="str">
            <v>None</v>
          </cell>
          <cell r="GY1182" t="str">
            <v>OR</v>
          </cell>
          <cell r="GZ1182">
            <v>962.52966308593795</v>
          </cell>
        </row>
        <row r="1183">
          <cell r="AD1183" t="str">
            <v>WA</v>
          </cell>
          <cell r="AH1183" t="str">
            <v>WA</v>
          </cell>
          <cell r="AI1183" t="str">
            <v>Pre 1980</v>
          </cell>
          <cell r="AJ1183">
            <v>12271.31</v>
          </cell>
          <cell r="AK1183" t="b">
            <v>1</v>
          </cell>
          <cell r="AN1183" t="str">
            <v>WA</v>
          </cell>
          <cell r="AO1183" t="str">
            <v>Baseboard/Wall/Radiant</v>
          </cell>
          <cell r="AP1183" t="str">
            <v>1993-2006</v>
          </cell>
          <cell r="AQ1183" t="str">
            <v>Crawlspace</v>
          </cell>
          <cell r="AR1183">
            <v>1464.69372558594</v>
          </cell>
          <cell r="AU1183" t="str">
            <v>No</v>
          </cell>
          <cell r="AV1183" t="b">
            <v>0</v>
          </cell>
          <cell r="AX1183">
            <v>1628739.4228515653</v>
          </cell>
          <cell r="AY1183" t="b">
            <v>0</v>
          </cell>
          <cell r="AZ1183">
            <v>421349.17638617015</v>
          </cell>
          <cell r="BA1183" t="str">
            <v/>
          </cell>
          <cell r="BB1183" t="str">
            <v/>
          </cell>
          <cell r="BC1183">
            <v>0.99999981264751547</v>
          </cell>
          <cell r="BU1183" t="str">
            <v>MT</v>
          </cell>
          <cell r="BV1183" t="str">
            <v>1993-2006</v>
          </cell>
          <cell r="BW1183" t="str">
            <v>Gas Storage Inside Conditioned Space</v>
          </cell>
          <cell r="BY1183">
            <v>1144.6790000000001</v>
          </cell>
          <cell r="BZ1183" t="str">
            <v>le55</v>
          </cell>
          <cell r="CF1183" t="str">
            <v>Conditioned</v>
          </cell>
          <cell r="CG1183">
            <v>1144.6790000000001</v>
          </cell>
          <cell r="CH1183" t="str">
            <v>MT</v>
          </cell>
          <cell r="CI1183" t="str">
            <v>Side-by-Side w/o TTD Ice</v>
          </cell>
          <cell r="CJ1183">
            <v>22893.58</v>
          </cell>
          <cell r="CK1183" t="b">
            <v>0</v>
          </cell>
          <cell r="CZ1183">
            <v>3785.7640000000001</v>
          </cell>
          <cell r="DA1183" t="str">
            <v>ID</v>
          </cell>
          <cell r="DC1183" t="str">
            <v>Vertical Axis</v>
          </cell>
          <cell r="DG1183" t="str">
            <v>Electric</v>
          </cell>
          <cell r="DH1183">
            <v>3785.7640000000001</v>
          </cell>
          <cell r="DI1183" t="str">
            <v>ID</v>
          </cell>
          <cell r="DL1183" t="str">
            <v>Electric</v>
          </cell>
          <cell r="DM1183" t="str">
            <v>Electric</v>
          </cell>
          <cell r="DN1183">
            <v>2079.9929999999999</v>
          </cell>
          <cell r="DO1183" t="str">
            <v>WA</v>
          </cell>
          <cell r="DS1183">
            <v>1188.027</v>
          </cell>
          <cell r="DT1183" t="str">
            <v>OR</v>
          </cell>
          <cell r="DU1183" t="str">
            <v>lt32</v>
          </cell>
          <cell r="DX1183" t="b">
            <v>0</v>
          </cell>
          <cell r="DY1183">
            <v>1192.4649999999999</v>
          </cell>
          <cell r="DZ1183" t="str">
            <v>ID</v>
          </cell>
          <cell r="EC1183" t="str">
            <v>Laptop</v>
          </cell>
          <cell r="ED1183">
            <v>1925.059</v>
          </cell>
          <cell r="EE1183" t="str">
            <v>OR</v>
          </cell>
          <cell r="EH1183" t="str">
            <v>le20</v>
          </cell>
          <cell r="EI1183">
            <v>1144.6790000000001</v>
          </cell>
          <cell r="EJ1183" t="str">
            <v>MT</v>
          </cell>
          <cell r="ES1183">
            <v>1612.692</v>
          </cell>
          <cell r="ET1183" t="str">
            <v>OR</v>
          </cell>
          <cell r="EZ1183" t="str">
            <v>WA</v>
          </cell>
          <cell r="FA1183" t="str">
            <v>Bedrooms</v>
          </cell>
          <cell r="FB1183">
            <v>2503028.9650000003</v>
          </cell>
          <cell r="FC1183">
            <v>2532767.9230000004</v>
          </cell>
          <cell r="FI1183" t="str">
            <v>WA</v>
          </cell>
          <cell r="FJ1183" t="str">
            <v>Bedrooms</v>
          </cell>
          <cell r="FK1183" t="str">
            <v>EISAq</v>
          </cell>
          <cell r="FL1183">
            <v>22871.43</v>
          </cell>
          <cell r="FS1183" t="str">
            <v>WA</v>
          </cell>
          <cell r="FT1183" t="str">
            <v>EISAx</v>
          </cell>
          <cell r="FV1183">
            <v>998719.11</v>
          </cell>
          <cell r="GD1183" t="str">
            <v>WA</v>
          </cell>
          <cell r="GE1183">
            <v>49269309.649999999</v>
          </cell>
          <cell r="GF1183">
            <v>35181845.769999996</v>
          </cell>
          <cell r="GI1183">
            <v>1</v>
          </cell>
          <cell r="GJ1183">
            <v>3</v>
          </cell>
          <cell r="GK1183" t="str">
            <v>WA</v>
          </cell>
          <cell r="GL1183">
            <v>12271.31</v>
          </cell>
          <cell r="GM1183" t="str">
            <v>Pre 1980</v>
          </cell>
          <cell r="GN1183">
            <v>-1</v>
          </cell>
          <cell r="GQ1183">
            <v>73193701.05219999</v>
          </cell>
          <cell r="GR1183">
            <v>12521583.367449999</v>
          </cell>
          <cell r="GU1183" t="str">
            <v>Wood</v>
          </cell>
          <cell r="GX1183" t="str">
            <v>Wood</v>
          </cell>
          <cell r="GY1183" t="str">
            <v>WA</v>
          </cell>
          <cell r="GZ1183">
            <v>1904.28771972656</v>
          </cell>
        </row>
        <row r="1184">
          <cell r="AD1184" t="str">
            <v>ID</v>
          </cell>
          <cell r="AH1184" t="str">
            <v>ID</v>
          </cell>
          <cell r="AI1184" t="str">
            <v>Pre 1980</v>
          </cell>
          <cell r="AJ1184">
            <v>3785.7640000000001</v>
          </cell>
          <cell r="AK1184" t="b">
            <v>1</v>
          </cell>
          <cell r="AN1184" t="str">
            <v>WA</v>
          </cell>
          <cell r="AO1184" t="str">
            <v>Heat Pump (Central System)</v>
          </cell>
          <cell r="AP1184" t="str">
            <v>1993-2006</v>
          </cell>
          <cell r="AQ1184" t="str">
            <v>Crawlspace</v>
          </cell>
          <cell r="AR1184">
            <v>1464.69372558594</v>
          </cell>
          <cell r="AU1184" t="str">
            <v>No</v>
          </cell>
          <cell r="AV1184" t="b">
            <v>1</v>
          </cell>
          <cell r="AX1184">
            <v>1628739.4228515653</v>
          </cell>
          <cell r="AY1184" t="b">
            <v>0</v>
          </cell>
          <cell r="AZ1184">
            <v>421349.17638617015</v>
          </cell>
          <cell r="BA1184">
            <v>1</v>
          </cell>
          <cell r="BB1184">
            <v>1464.69372558594</v>
          </cell>
          <cell r="BC1184">
            <v>0.99999981264751547</v>
          </cell>
          <cell r="BU1184" t="str">
            <v>OR</v>
          </cell>
          <cell r="BV1184" t="str">
            <v>1993-2006</v>
          </cell>
          <cell r="BW1184" t="str">
            <v>Solar/Other</v>
          </cell>
          <cell r="BY1184">
            <v>1612.692</v>
          </cell>
          <cell r="BZ1184" t="str">
            <v>le55</v>
          </cell>
          <cell r="CF1184" t="str">
            <v>Conditioned</v>
          </cell>
          <cell r="CG1184">
            <v>2130.886</v>
          </cell>
          <cell r="CH1184" t="str">
            <v>MT</v>
          </cell>
          <cell r="CI1184" t="str">
            <v>Top-Freezer w/o TTD Ice</v>
          </cell>
          <cell r="CJ1184">
            <v>49010.377999999997</v>
          </cell>
          <cell r="CK1184" t="b">
            <v>0</v>
          </cell>
          <cell r="CZ1184">
            <v>2130.886</v>
          </cell>
          <cell r="DA1184" t="str">
            <v>MT</v>
          </cell>
          <cell r="DC1184" t="str">
            <v>Horizontal Axis</v>
          </cell>
          <cell r="DG1184" t="str">
            <v>Electric</v>
          </cell>
          <cell r="DH1184">
            <v>3785.7640000000001</v>
          </cell>
          <cell r="DI1184" t="str">
            <v>ID</v>
          </cell>
          <cell r="DL1184" t="str">
            <v>Electric</v>
          </cell>
          <cell r="DM1184" t="str">
            <v>Electric</v>
          </cell>
          <cell r="DN1184">
            <v>1904.288</v>
          </cell>
          <cell r="DO1184" t="str">
            <v>WA</v>
          </cell>
          <cell r="DS1184">
            <v>2003.7159999999999</v>
          </cell>
          <cell r="DT1184" t="str">
            <v>WA</v>
          </cell>
          <cell r="DU1184" t="str">
            <v>32to46</v>
          </cell>
          <cell r="DX1184" t="b">
            <v>0</v>
          </cell>
          <cell r="DY1184">
            <v>1192.4649999999999</v>
          </cell>
          <cell r="DZ1184" t="str">
            <v>ID</v>
          </cell>
          <cell r="EC1184" t="str">
            <v>Desktop</v>
          </cell>
          <cell r="ED1184">
            <v>1925.059</v>
          </cell>
          <cell r="EE1184" t="str">
            <v>OR</v>
          </cell>
          <cell r="EH1184" t="str">
            <v>le20</v>
          </cell>
          <cell r="EI1184">
            <v>2079.9929999999999</v>
          </cell>
          <cell r="EJ1184" t="str">
            <v>WA</v>
          </cell>
          <cell r="ES1184">
            <v>2079.9929999999999</v>
          </cell>
          <cell r="ET1184" t="str">
            <v>WA</v>
          </cell>
          <cell r="EZ1184" t="str">
            <v>WA</v>
          </cell>
          <cell r="FA1184" t="str">
            <v>Exterior</v>
          </cell>
          <cell r="FB1184">
            <v>3667804.8200000003</v>
          </cell>
          <cell r="FC1184">
            <v>11186804.701000001</v>
          </cell>
          <cell r="FI1184" t="str">
            <v>WA</v>
          </cell>
          <cell r="FJ1184" t="str">
            <v>Exterior</v>
          </cell>
          <cell r="FK1184" t="str">
            <v>EISAq</v>
          </cell>
          <cell r="FL1184">
            <v>22871.43</v>
          </cell>
          <cell r="FS1184" t="str">
            <v>WA</v>
          </cell>
          <cell r="FT1184" t="str">
            <v>EISAnqnx</v>
          </cell>
          <cell r="FV1184">
            <v>6161426.6999999993</v>
          </cell>
          <cell r="GD1184" t="str">
            <v>ID</v>
          </cell>
          <cell r="GE1184">
            <v>3763049.4160000002</v>
          </cell>
          <cell r="GF1184">
            <v>4872278.2680000002</v>
          </cell>
          <cell r="GI1184">
            <v>3</v>
          </cell>
          <cell r="GJ1184">
            <v>1</v>
          </cell>
          <cell r="GK1184" t="str">
            <v>ID</v>
          </cell>
          <cell r="GL1184">
            <v>3785.7640000000001</v>
          </cell>
          <cell r="GM1184" t="str">
            <v>Pre 1980</v>
          </cell>
          <cell r="GN1184">
            <v>0</v>
          </cell>
          <cell r="GQ1184">
            <v>28970661.225628</v>
          </cell>
          <cell r="GR1184">
            <v>3612555.8325899998</v>
          </cell>
          <cell r="GU1184" t="str">
            <v>Electric FAF</v>
          </cell>
          <cell r="GX1184" t="str">
            <v>None</v>
          </cell>
          <cell r="GY1184" t="str">
            <v>WA</v>
          </cell>
          <cell r="GZ1184">
            <v>1904.28771972656</v>
          </cell>
        </row>
        <row r="1185">
          <cell r="AD1185" t="str">
            <v>WA</v>
          </cell>
          <cell r="AH1185" t="str">
            <v>WA</v>
          </cell>
          <cell r="AI1185" t="str">
            <v>1993-2006</v>
          </cell>
          <cell r="AJ1185">
            <v>2079.9929999999999</v>
          </cell>
          <cell r="AK1185" t="b">
            <v>1</v>
          </cell>
          <cell r="AN1185" t="str">
            <v>WA</v>
          </cell>
          <cell r="AO1185" t="str">
            <v>Wood</v>
          </cell>
          <cell r="AP1185" t="str">
            <v>1993-2006</v>
          </cell>
          <cell r="AQ1185" t="str">
            <v>Crawlspace</v>
          </cell>
          <cell r="AR1185">
            <v>1464.69372558594</v>
          </cell>
          <cell r="AU1185" t="str">
            <v>No</v>
          </cell>
          <cell r="AV1185" t="b">
            <v>0</v>
          </cell>
          <cell r="AX1185">
            <v>1628739.4228515653</v>
          </cell>
          <cell r="AY1185" t="b">
            <v>0</v>
          </cell>
          <cell r="AZ1185">
            <v>421349.17638617015</v>
          </cell>
          <cell r="BA1185" t="str">
            <v/>
          </cell>
          <cell r="BB1185" t="str">
            <v/>
          </cell>
          <cell r="BC1185">
            <v>0.99999981264751547</v>
          </cell>
          <cell r="BU1185" t="str">
            <v>WA</v>
          </cell>
          <cell r="BV1185" t="str">
            <v>1993-2006</v>
          </cell>
          <cell r="BW1185" t="str">
            <v>Gas Storage Outside Conditioned Space</v>
          </cell>
          <cell r="BY1185">
            <v>2079.9929999999999</v>
          </cell>
          <cell r="BZ1185" t="str">
            <v>le55</v>
          </cell>
          <cell r="CF1185" t="str">
            <v>Conditioned</v>
          </cell>
          <cell r="CG1185">
            <v>1192.4649999999999</v>
          </cell>
          <cell r="CH1185" t="str">
            <v>ID</v>
          </cell>
          <cell r="CI1185" t="str">
            <v>Bottom-Freezer (Including French Door) w/ TTD Ice</v>
          </cell>
          <cell r="CJ1185">
            <v>29811.624999999996</v>
          </cell>
          <cell r="CK1185" t="b">
            <v>0</v>
          </cell>
          <cell r="CZ1185">
            <v>12271.31</v>
          </cell>
          <cell r="DA1185" t="str">
            <v>WA</v>
          </cell>
          <cell r="DC1185" t="str">
            <v>Vertical Axis</v>
          </cell>
          <cell r="DG1185" t="str">
            <v>Electric</v>
          </cell>
          <cell r="DH1185">
            <v>3785.7640000000001</v>
          </cell>
          <cell r="DI1185" t="str">
            <v>ID</v>
          </cell>
          <cell r="DL1185" t="str">
            <v>Electric</v>
          </cell>
          <cell r="DM1185" t="str">
            <v>Electric</v>
          </cell>
          <cell r="DN1185">
            <v>2079.9929999999999</v>
          </cell>
          <cell r="DO1185" t="str">
            <v>WA</v>
          </cell>
          <cell r="DS1185">
            <v>2003.7159999999999</v>
          </cell>
          <cell r="DT1185" t="str">
            <v>WA</v>
          </cell>
          <cell r="DU1185" t="str">
            <v>32to46</v>
          </cell>
          <cell r="DX1185" t="b">
            <v>0</v>
          </cell>
          <cell r="DY1185">
            <v>1192.4649999999999</v>
          </cell>
          <cell r="DZ1185" t="str">
            <v>ID</v>
          </cell>
          <cell r="EC1185" t="str">
            <v>Desktop</v>
          </cell>
          <cell r="ED1185">
            <v>1925.059</v>
          </cell>
          <cell r="EE1185" t="str">
            <v>OR</v>
          </cell>
          <cell r="EH1185" t="str">
            <v>le20</v>
          </cell>
          <cell r="EI1185">
            <v>2079.9929999999999</v>
          </cell>
          <cell r="EJ1185" t="str">
            <v>WA</v>
          </cell>
          <cell r="ES1185">
            <v>1904.288</v>
          </cell>
          <cell r="ET1185" t="str">
            <v>WA</v>
          </cell>
          <cell r="EZ1185" t="str">
            <v>WA</v>
          </cell>
          <cell r="FA1185" t="str">
            <v>Garage</v>
          </cell>
          <cell r="FB1185">
            <v>297389.58</v>
          </cell>
          <cell r="FC1185">
            <v>2245291.3290000004</v>
          </cell>
          <cell r="FI1185" t="str">
            <v>WA</v>
          </cell>
          <cell r="FJ1185" t="str">
            <v>Garage</v>
          </cell>
          <cell r="FK1185" t="str">
            <v>EISAnqnx</v>
          </cell>
          <cell r="FL1185">
            <v>853866.72</v>
          </cell>
          <cell r="FS1185" t="str">
            <v>WA</v>
          </cell>
          <cell r="FT1185" t="str">
            <v>EISAq</v>
          </cell>
          <cell r="FV1185">
            <v>1136106.9719999998</v>
          </cell>
          <cell r="GD1185" t="str">
            <v>WA</v>
          </cell>
          <cell r="GE1185">
            <v>5497421.4989999998</v>
          </cell>
          <cell r="GF1185">
            <v>4463664.9780000001</v>
          </cell>
          <cell r="GI1185">
            <v>1</v>
          </cell>
          <cell r="GJ1185">
            <v>1</v>
          </cell>
          <cell r="GK1185" t="str">
            <v>WA</v>
          </cell>
          <cell r="GL1185">
            <v>2079.9929999999999</v>
          </cell>
          <cell r="GM1185" t="str">
            <v>1993-2006</v>
          </cell>
          <cell r="GN1185">
            <v>0</v>
          </cell>
          <cell r="GQ1185">
            <v>9452053.950096</v>
          </cell>
          <cell r="GR1185">
            <v>1121542.6255650001</v>
          </cell>
          <cell r="GU1185" t="str">
            <v>Wood</v>
          </cell>
          <cell r="GX1185" t="str">
            <v>Baseboard/Wall/Radiant</v>
          </cell>
          <cell r="GY1185" t="str">
            <v>WA</v>
          </cell>
          <cell r="GZ1185">
            <v>12271.3056640625</v>
          </cell>
        </row>
        <row r="1186">
          <cell r="AD1186" t="str">
            <v>OR</v>
          </cell>
          <cell r="AH1186" t="str">
            <v>OR</v>
          </cell>
          <cell r="AI1186" t="str">
            <v>Pre 1980</v>
          </cell>
          <cell r="AJ1186">
            <v>8264.9449999999997</v>
          </cell>
          <cell r="AK1186" t="b">
            <v>1</v>
          </cell>
          <cell r="AN1186" t="str">
            <v>WA</v>
          </cell>
          <cell r="AO1186" t="str">
            <v>Baseboard/Wall/Radiant</v>
          </cell>
          <cell r="AP1186" t="str">
            <v>1993-2006</v>
          </cell>
          <cell r="AQ1186" t="str">
            <v>Crawlspace</v>
          </cell>
          <cell r="AR1186">
            <v>1464.69372558594</v>
          </cell>
          <cell r="AU1186" t="str">
            <v>No</v>
          </cell>
          <cell r="AV1186" t="b">
            <v>0</v>
          </cell>
          <cell r="AX1186">
            <v>1628739.4228515653</v>
          </cell>
          <cell r="AY1186" t="b">
            <v>0</v>
          </cell>
          <cell r="AZ1186">
            <v>421349.17638617015</v>
          </cell>
          <cell r="BA1186" t="str">
            <v/>
          </cell>
          <cell r="BB1186" t="str">
            <v/>
          </cell>
          <cell r="BC1186">
            <v>0.99999981264751547</v>
          </cell>
          <cell r="BU1186" t="str">
            <v>MT</v>
          </cell>
          <cell r="BV1186" t="str">
            <v>Pre 1980</v>
          </cell>
          <cell r="BW1186" t="str">
            <v>Electric Storage - Inside Conditioned Space</v>
          </cell>
          <cell r="BY1186">
            <v>2130.886</v>
          </cell>
          <cell r="BZ1186" t="str">
            <v>le55</v>
          </cell>
          <cell r="CF1186" t="str">
            <v>Conditioned</v>
          </cell>
          <cell r="CG1186">
            <v>1192.4649999999999</v>
          </cell>
          <cell r="CH1186" t="str">
            <v>ID</v>
          </cell>
          <cell r="CI1186" t="str">
            <v>Side-by-Side w/ TTD Ice</v>
          </cell>
          <cell r="CJ1186">
            <v>31004.089999999997</v>
          </cell>
          <cell r="CK1186" t="b">
            <v>0</v>
          </cell>
          <cell r="CZ1186">
            <v>1925.059</v>
          </cell>
          <cell r="DA1186" t="str">
            <v>OR</v>
          </cell>
          <cell r="DC1186" t="str">
            <v>Vertical Axis</v>
          </cell>
          <cell r="DG1186" t="str">
            <v>Electric</v>
          </cell>
          <cell r="DH1186">
            <v>2079.9929999999999</v>
          </cell>
          <cell r="DI1186" t="str">
            <v>WA</v>
          </cell>
          <cell r="DL1186" t="str">
            <v>Electric</v>
          </cell>
          <cell r="DM1186" t="str">
            <v>Electric</v>
          </cell>
          <cell r="DN1186">
            <v>2130.886</v>
          </cell>
          <cell r="DO1186" t="str">
            <v>MT</v>
          </cell>
          <cell r="DS1186">
            <v>1188.027</v>
          </cell>
          <cell r="DT1186" t="str">
            <v>OR</v>
          </cell>
          <cell r="DU1186" t="str">
            <v>32to46</v>
          </cell>
          <cell r="DX1186" t="b">
            <v>0</v>
          </cell>
          <cell r="DY1186">
            <v>2079.9929999999999</v>
          </cell>
          <cell r="DZ1186" t="str">
            <v>WA</v>
          </cell>
          <cell r="EC1186" t="str">
            <v>Laptop</v>
          </cell>
          <cell r="ED1186">
            <v>1144.6790000000001</v>
          </cell>
          <cell r="EE1186" t="str">
            <v>MT</v>
          </cell>
          <cell r="EH1186" t="str">
            <v>le20</v>
          </cell>
          <cell r="EI1186">
            <v>1904.288</v>
          </cell>
          <cell r="EJ1186" t="str">
            <v>WA</v>
          </cell>
          <cell r="ES1186">
            <v>2079.9929999999999</v>
          </cell>
          <cell r="ET1186" t="str">
            <v>WA</v>
          </cell>
          <cell r="EZ1186" t="str">
            <v>WA</v>
          </cell>
          <cell r="FA1186" t="str">
            <v>Kitchen</v>
          </cell>
          <cell r="FB1186">
            <v>1090428.4600000002</v>
          </cell>
          <cell r="FC1186">
            <v>783125.89400000009</v>
          </cell>
          <cell r="FI1186" t="str">
            <v>WA</v>
          </cell>
          <cell r="FJ1186" t="str">
            <v>Kitchen</v>
          </cell>
          <cell r="FK1186" t="str">
            <v>EISAnqnx</v>
          </cell>
          <cell r="FL1186">
            <v>228714.3</v>
          </cell>
          <cell r="FS1186" t="str">
            <v>WA</v>
          </cell>
          <cell r="FT1186" t="str">
            <v>EISAx</v>
          </cell>
          <cell r="FV1186">
            <v>5670516.2799999993</v>
          </cell>
          <cell r="GD1186" t="str">
            <v>OR</v>
          </cell>
          <cell r="GE1186">
            <v>32596943.079999998</v>
          </cell>
          <cell r="GF1186">
            <v>7165707.3149999995</v>
          </cell>
          <cell r="GI1186">
            <v>1</v>
          </cell>
          <cell r="GJ1186">
            <v>2</v>
          </cell>
          <cell r="GK1186" t="str">
            <v>OR</v>
          </cell>
          <cell r="GL1186">
            <v>8264.9449999999997</v>
          </cell>
          <cell r="GM1186" t="str">
            <v>Pre 1980</v>
          </cell>
          <cell r="GN1186">
            <v>-1</v>
          </cell>
          <cell r="GQ1186">
            <v>37558158.145039998</v>
          </cell>
          <cell r="GR1186">
            <v>4456499.6687249998</v>
          </cell>
          <cell r="GU1186" t="str">
            <v>Wood</v>
          </cell>
          <cell r="GX1186" t="str">
            <v>Electric Other</v>
          </cell>
          <cell r="GY1186" t="str">
            <v>WA</v>
          </cell>
          <cell r="GZ1186">
            <v>12271.3056640625</v>
          </cell>
        </row>
        <row r="1187">
          <cell r="AD1187" t="str">
            <v>MT</v>
          </cell>
          <cell r="AH1187" t="str">
            <v>MT</v>
          </cell>
          <cell r="AI1187" t="str">
            <v>1993-2006</v>
          </cell>
          <cell r="AJ1187">
            <v>1144.6790000000001</v>
          </cell>
          <cell r="AK1187" t="b">
            <v>1</v>
          </cell>
          <cell r="AN1187" t="str">
            <v>WA</v>
          </cell>
          <cell r="AO1187" t="str">
            <v>Baseboard/Wall/Radiant</v>
          </cell>
          <cell r="AP1187" t="str">
            <v>Pre 1980</v>
          </cell>
          <cell r="AQ1187" t="str">
            <v>Crawlspace</v>
          </cell>
          <cell r="AR1187">
            <v>2003.71557617188</v>
          </cell>
          <cell r="AU1187" t="str">
            <v>No</v>
          </cell>
          <cell r="AV1187" t="b">
            <v>1</v>
          </cell>
          <cell r="AX1187">
            <v>2051804.7500000051</v>
          </cell>
          <cell r="AY1187" t="b">
            <v>0</v>
          </cell>
          <cell r="AZ1187">
            <v>514482.02620019659</v>
          </cell>
          <cell r="BA1187">
            <v>1</v>
          </cell>
          <cell r="BB1187">
            <v>2003.71557617188</v>
          </cell>
          <cell r="BC1187">
            <v>0.99999978847894622</v>
          </cell>
          <cell r="BU1187" t="str">
            <v>WA</v>
          </cell>
          <cell r="BV1187" t="str">
            <v>Pre 1980</v>
          </cell>
          <cell r="BW1187" t="str">
            <v>Gas Storage Inside Conditioned Space</v>
          </cell>
          <cell r="BY1187">
            <v>1904.288</v>
          </cell>
          <cell r="BZ1187" t="str">
            <v>le55</v>
          </cell>
          <cell r="CF1187" t="str">
            <v>Conditioned</v>
          </cell>
          <cell r="CG1187">
            <v>1904.288</v>
          </cell>
          <cell r="CH1187" t="str">
            <v>WA</v>
          </cell>
          <cell r="CI1187" t="str">
            <v>Side-by-Side w/ TTD Ice</v>
          </cell>
          <cell r="CJ1187">
            <v>47607.199999999997</v>
          </cell>
          <cell r="CK1187" t="b">
            <v>0</v>
          </cell>
          <cell r="CZ1187">
            <v>1904.288</v>
          </cell>
          <cell r="DA1187" t="str">
            <v>WA</v>
          </cell>
          <cell r="DC1187" t="str">
            <v>Horizontal Axis</v>
          </cell>
          <cell r="DG1187" t="str">
            <v>Electric</v>
          </cell>
          <cell r="DH1187">
            <v>3785.7640000000001</v>
          </cell>
          <cell r="DI1187" t="str">
            <v>ID</v>
          </cell>
          <cell r="DL1187" t="str">
            <v>Gas</v>
          </cell>
          <cell r="DM1187" t="str">
            <v>Electric</v>
          </cell>
          <cell r="DN1187">
            <v>2130.886</v>
          </cell>
          <cell r="DO1187" t="str">
            <v>MT</v>
          </cell>
          <cell r="DS1187">
            <v>1188.027</v>
          </cell>
          <cell r="DT1187" t="str">
            <v>OR</v>
          </cell>
          <cell r="DU1187" t="str">
            <v>lt32</v>
          </cell>
          <cell r="DX1187" t="b">
            <v>1</v>
          </cell>
          <cell r="DY1187">
            <v>1192.4649999999999</v>
          </cell>
          <cell r="DZ1187" t="str">
            <v>ID</v>
          </cell>
          <cell r="EC1187" t="str">
            <v>Laptop</v>
          </cell>
          <cell r="ED1187">
            <v>1144.6790000000001</v>
          </cell>
          <cell r="EE1187" t="str">
            <v>MT</v>
          </cell>
          <cell r="EH1187" t="str">
            <v>gt20</v>
          </cell>
          <cell r="EI1187">
            <v>1904.288</v>
          </cell>
          <cell r="EJ1187" t="str">
            <v>WA</v>
          </cell>
          <cell r="ES1187">
            <v>2130.886</v>
          </cell>
          <cell r="ET1187" t="str">
            <v>MT</v>
          </cell>
          <cell r="EZ1187" t="str">
            <v>WA</v>
          </cell>
          <cell r="FA1187" t="str">
            <v>Living Room/Family Room</v>
          </cell>
          <cell r="FB1187">
            <v>2973895.8000000003</v>
          </cell>
          <cell r="FC1187">
            <v>2468333.514</v>
          </cell>
          <cell r="FI1187" t="str">
            <v>WA</v>
          </cell>
          <cell r="FJ1187" t="str">
            <v>Kitchen</v>
          </cell>
          <cell r="FK1187" t="str">
            <v>EISAq</v>
          </cell>
          <cell r="FL1187">
            <v>73188.576000000001</v>
          </cell>
          <cell r="FS1187" t="str">
            <v>WA</v>
          </cell>
          <cell r="FT1187" t="str">
            <v>EISAnqnx</v>
          </cell>
          <cell r="FV1187">
            <v>1235057.22</v>
          </cell>
          <cell r="GD1187" t="str">
            <v>MT</v>
          </cell>
          <cell r="GE1187">
            <v>4163197.5230000005</v>
          </cell>
          <cell r="GF1187">
            <v>4235312.3000000007</v>
          </cell>
          <cell r="GI1187">
            <v>3</v>
          </cell>
          <cell r="GJ1187">
            <v>1</v>
          </cell>
          <cell r="GK1187" t="str">
            <v>MT</v>
          </cell>
          <cell r="GL1187">
            <v>1144.6790000000001</v>
          </cell>
          <cell r="GM1187" t="str">
            <v>1993-2006</v>
          </cell>
          <cell r="GN1187">
            <v>0</v>
          </cell>
          <cell r="GQ1187">
            <v>9062721.2595400009</v>
          </cell>
          <cell r="GR1187">
            <v>785095.26233500009</v>
          </cell>
          <cell r="GU1187" t="str">
            <v>Natural Gas Other</v>
          </cell>
          <cell r="GX1187" t="str">
            <v>Baseboard/Wall/Radiant</v>
          </cell>
          <cell r="GY1187" t="str">
            <v>MT</v>
          </cell>
          <cell r="GZ1187">
            <v>1144.67944335938</v>
          </cell>
        </row>
        <row r="1188">
          <cell r="AD1188" t="str">
            <v>MT</v>
          </cell>
          <cell r="AH1188" t="str">
            <v>MT</v>
          </cell>
          <cell r="AI1188" t="str">
            <v>1993-2006</v>
          </cell>
          <cell r="AJ1188">
            <v>2130.886</v>
          </cell>
          <cell r="AK1188" t="b">
            <v>1</v>
          </cell>
          <cell r="AN1188" t="str">
            <v>OR</v>
          </cell>
          <cell r="AO1188" t="str">
            <v>Natural Gas FAF</v>
          </cell>
          <cell r="AP1188" t="str">
            <v>Pre 1980</v>
          </cell>
          <cell r="AQ1188" t="str">
            <v>Basement</v>
          </cell>
          <cell r="AR1188">
            <v>6932.73828125</v>
          </cell>
          <cell r="AU1188" t="str">
            <v>No</v>
          </cell>
          <cell r="AV1188" t="b">
            <v>1</v>
          </cell>
          <cell r="AX1188">
            <v>20409981.5</v>
          </cell>
          <cell r="AY1188" t="b">
            <v>0</v>
          </cell>
          <cell r="AZ1188">
            <v>5932760.1115624998</v>
          </cell>
          <cell r="BA1188">
            <v>1</v>
          </cell>
          <cell r="BB1188">
            <v>6932.73828125</v>
          </cell>
          <cell r="BC1188">
            <v>1.0000000405683873</v>
          </cell>
          <cell r="BU1188" t="str">
            <v>ID</v>
          </cell>
          <cell r="BV1188" t="str">
            <v>Post 2006</v>
          </cell>
          <cell r="BW1188" t="str">
            <v>Gas Storage Outside Conditioned Space</v>
          </cell>
          <cell r="BY1188">
            <v>3785.7640000000001</v>
          </cell>
          <cell r="BZ1188" t="str">
            <v>le55</v>
          </cell>
          <cell r="CF1188" t="str">
            <v>Conditioned</v>
          </cell>
          <cell r="CG1188">
            <v>1192.4649999999999</v>
          </cell>
          <cell r="CH1188" t="str">
            <v>ID</v>
          </cell>
          <cell r="CI1188" t="str">
            <v>Side-by-Side w/ TTD Ice</v>
          </cell>
          <cell r="CJ1188">
            <v>27426.695</v>
          </cell>
          <cell r="CK1188" t="b">
            <v>0</v>
          </cell>
          <cell r="CZ1188">
            <v>2079.9929999999999</v>
          </cell>
          <cell r="DA1188" t="str">
            <v>WA</v>
          </cell>
          <cell r="DC1188" t="str">
            <v>Vertical Axis</v>
          </cell>
          <cell r="DG1188" t="str">
            <v>Electric</v>
          </cell>
          <cell r="DH1188">
            <v>2130.886</v>
          </cell>
          <cell r="DI1188" t="str">
            <v>MT</v>
          </cell>
          <cell r="DL1188" t="str">
            <v>Electric</v>
          </cell>
          <cell r="DM1188" t="str">
            <v>Electric</v>
          </cell>
          <cell r="DN1188">
            <v>1904.288</v>
          </cell>
          <cell r="DO1188" t="str">
            <v>WA</v>
          </cell>
          <cell r="DS1188">
            <v>1150.8789999999999</v>
          </cell>
          <cell r="DT1188" t="str">
            <v>WA</v>
          </cell>
          <cell r="DU1188" t="str">
            <v>lt32</v>
          </cell>
          <cell r="DX1188" t="b">
            <v>0</v>
          </cell>
          <cell r="DY1188">
            <v>2079.9929999999999</v>
          </cell>
          <cell r="DZ1188" t="str">
            <v>WA</v>
          </cell>
          <cell r="EC1188" t="str">
            <v>Desktop</v>
          </cell>
          <cell r="ED1188">
            <v>1612.692</v>
          </cell>
          <cell r="EE1188" t="str">
            <v>OR</v>
          </cell>
          <cell r="EH1188" t="str">
            <v>gt20</v>
          </cell>
          <cell r="EI1188">
            <v>2079.9929999999999</v>
          </cell>
          <cell r="EJ1188" t="str">
            <v>WA</v>
          </cell>
          <cell r="ES1188">
            <v>3785.7640000000001</v>
          </cell>
          <cell r="ET1188" t="str">
            <v>ID</v>
          </cell>
          <cell r="EZ1188" t="str">
            <v>WA</v>
          </cell>
          <cell r="FA1188" t="str">
            <v>Other</v>
          </cell>
          <cell r="FB1188">
            <v>3643022.3550000004</v>
          </cell>
          <cell r="FC1188">
            <v>2289899.7660000003</v>
          </cell>
          <cell r="FI1188" t="str">
            <v>WA</v>
          </cell>
          <cell r="FJ1188" t="str">
            <v>Living Room/Family Room</v>
          </cell>
          <cell r="FK1188" t="str">
            <v>EISAnqnx</v>
          </cell>
          <cell r="FL1188">
            <v>182971.44</v>
          </cell>
          <cell r="FS1188" t="str">
            <v>WA</v>
          </cell>
          <cell r="FT1188" t="str">
            <v>EISAq</v>
          </cell>
          <cell r="FV1188">
            <v>227189.538</v>
          </cell>
          <cell r="GD1188" t="str">
            <v>MT</v>
          </cell>
          <cell r="GE1188">
            <v>6735730.6459999997</v>
          </cell>
          <cell r="GF1188">
            <v>5114126.4000000004</v>
          </cell>
          <cell r="GI1188">
            <v>2</v>
          </cell>
          <cell r="GJ1188">
            <v>2</v>
          </cell>
          <cell r="GK1188" t="str">
            <v>MT</v>
          </cell>
          <cell r="GL1188">
            <v>2130.886</v>
          </cell>
          <cell r="GM1188" t="str">
            <v>1993-2006</v>
          </cell>
          <cell r="GN1188">
            <v>0</v>
          </cell>
          <cell r="GQ1188">
            <v>17530046.919242002</v>
          </cell>
          <cell r="GR1188">
            <v>1065134.02153</v>
          </cell>
          <cell r="GU1188" t="str">
            <v>Natural Gas FAF</v>
          </cell>
          <cell r="GX1188" t="str">
            <v>None</v>
          </cell>
          <cell r="GY1188" t="str">
            <v>WA</v>
          </cell>
          <cell r="GZ1188">
            <v>2079.99340820313</v>
          </cell>
        </row>
        <row r="1189">
          <cell r="AD1189" t="str">
            <v>OR</v>
          </cell>
          <cell r="AH1189" t="str">
            <v>OR</v>
          </cell>
          <cell r="AI1189" t="str">
            <v>1993-2006</v>
          </cell>
          <cell r="AJ1189">
            <v>1612.692</v>
          </cell>
          <cell r="AK1189" t="b">
            <v>1</v>
          </cell>
          <cell r="AN1189" t="str">
            <v>WA</v>
          </cell>
          <cell r="AO1189" t="str">
            <v>Wood</v>
          </cell>
          <cell r="AP1189" t="str">
            <v>1980-1992</v>
          </cell>
          <cell r="AQ1189" t="str">
            <v>Slab on Grade</v>
          </cell>
          <cell r="AR1189">
            <v>2003.71557617188</v>
          </cell>
          <cell r="AU1189" t="str">
            <v>No</v>
          </cell>
          <cell r="AV1189" t="b">
            <v>0</v>
          </cell>
          <cell r="AX1189">
            <v>2620859.973632819</v>
          </cell>
          <cell r="AY1189" t="b">
            <v>0</v>
          </cell>
          <cell r="AZ1189">
            <v>944230.92811523681</v>
          </cell>
          <cell r="BA1189" t="str">
            <v/>
          </cell>
          <cell r="BB1189" t="str">
            <v/>
          </cell>
          <cell r="BC1189">
            <v>0.99999978847894622</v>
          </cell>
          <cell r="BU1189" t="str">
            <v>WA</v>
          </cell>
          <cell r="BV1189" t="str">
            <v>1993-2006</v>
          </cell>
          <cell r="BW1189" t="str">
            <v>Gas Storage Outside Conditioned Space</v>
          </cell>
          <cell r="BY1189">
            <v>12271.31</v>
          </cell>
          <cell r="BZ1189" t="str">
            <v>le55</v>
          </cell>
          <cell r="CF1189" t="str">
            <v>Unconditioned</v>
          </cell>
          <cell r="CG1189">
            <v>1192.4649999999999</v>
          </cell>
          <cell r="CH1189" t="str">
            <v>ID</v>
          </cell>
          <cell r="CI1189" t="str">
            <v>Bottom-Freezer (Including French Door) w/o TTD Ice</v>
          </cell>
          <cell r="CJ1189">
            <v>29811.624999999996</v>
          </cell>
          <cell r="CK1189" t="b">
            <v>0</v>
          </cell>
          <cell r="CZ1189">
            <v>2079.9929999999999</v>
          </cell>
          <cell r="DA1189" t="str">
            <v>WA</v>
          </cell>
          <cell r="DC1189" t="str">
            <v>Vertical Axis</v>
          </cell>
          <cell r="DG1189" t="str">
            <v>Electric</v>
          </cell>
          <cell r="DH1189">
            <v>12271.31</v>
          </cell>
          <cell r="DI1189" t="str">
            <v>WA</v>
          </cell>
          <cell r="DL1189" t="str">
            <v>Electric</v>
          </cell>
          <cell r="DM1189" t="str">
            <v>Electric</v>
          </cell>
          <cell r="DN1189">
            <v>1612.692</v>
          </cell>
          <cell r="DO1189" t="str">
            <v>OR</v>
          </cell>
          <cell r="DS1189">
            <v>1150.8789999999999</v>
          </cell>
          <cell r="DT1189" t="str">
            <v>WA</v>
          </cell>
          <cell r="DU1189" t="str">
            <v>gt46</v>
          </cell>
          <cell r="DX1189" t="b">
            <v>0</v>
          </cell>
          <cell r="DY1189">
            <v>2079.9929999999999</v>
          </cell>
          <cell r="DZ1189" t="str">
            <v>WA</v>
          </cell>
          <cell r="EC1189" t="str">
            <v>Laptop</v>
          </cell>
          <cell r="ED1189">
            <v>1612.692</v>
          </cell>
          <cell r="EE1189" t="str">
            <v>OR</v>
          </cell>
          <cell r="EH1189" t="str">
            <v>le20</v>
          </cell>
          <cell r="EI1189">
            <v>2130.886</v>
          </cell>
          <cell r="EJ1189" t="str">
            <v>MT</v>
          </cell>
          <cell r="ES1189">
            <v>1612.692</v>
          </cell>
          <cell r="ET1189" t="str">
            <v>OR</v>
          </cell>
          <cell r="EZ1189" t="str">
            <v>WA</v>
          </cell>
          <cell r="FA1189" t="str">
            <v>Bathroom</v>
          </cell>
          <cell r="FB1189">
            <v>487923.83999999997</v>
          </cell>
          <cell r="FC1189">
            <v>204318.10799999998</v>
          </cell>
          <cell r="FI1189" t="str">
            <v>WA</v>
          </cell>
          <cell r="FJ1189" t="str">
            <v>Living Room/Family Room</v>
          </cell>
          <cell r="FK1189" t="str">
            <v>EISAq</v>
          </cell>
          <cell r="FL1189">
            <v>45742.86</v>
          </cell>
          <cell r="FS1189" t="str">
            <v>WA</v>
          </cell>
          <cell r="FT1189" t="str">
            <v>EISAx</v>
          </cell>
          <cell r="FV1189">
            <v>1158819.1199999999</v>
          </cell>
          <cell r="GD1189" t="str">
            <v>OR</v>
          </cell>
          <cell r="GE1189">
            <v>2939937.5159999998</v>
          </cell>
          <cell r="GF1189">
            <v>2438390.304</v>
          </cell>
          <cell r="GI1189">
            <v>1</v>
          </cell>
          <cell r="GJ1189">
            <v>2</v>
          </cell>
          <cell r="GK1189" t="str">
            <v>OR</v>
          </cell>
          <cell r="GL1189">
            <v>1612.692</v>
          </cell>
          <cell r="GM1189" t="str">
            <v>1993-2006</v>
          </cell>
          <cell r="GN1189">
            <v>-1</v>
          </cell>
          <cell r="GQ1189">
            <v>8447164.5821759999</v>
          </cell>
          <cell r="GR1189">
            <v>929301.66980999988</v>
          </cell>
          <cell r="GU1189" t="str">
            <v>Natural Gas FAF</v>
          </cell>
          <cell r="GX1189" t="str">
            <v>Baseboard/Wall/Radiant</v>
          </cell>
          <cell r="GY1189" t="str">
            <v>WA</v>
          </cell>
          <cell r="GZ1189">
            <v>4360.1875</v>
          </cell>
        </row>
        <row r="1190">
          <cell r="AD1190" t="str">
            <v>OR</v>
          </cell>
          <cell r="AH1190" t="str">
            <v>OR</v>
          </cell>
          <cell r="AI1190" t="str">
            <v>1993-2006</v>
          </cell>
          <cell r="AJ1190">
            <v>1925.059</v>
          </cell>
          <cell r="AK1190" t="b">
            <v>1</v>
          </cell>
          <cell r="AN1190" t="str">
            <v>WA</v>
          </cell>
          <cell r="AO1190" t="str">
            <v>Baseboard/Wall/Radiant</v>
          </cell>
          <cell r="AP1190" t="str">
            <v>1980-1992</v>
          </cell>
          <cell r="AQ1190" t="str">
            <v>Slab on Grade</v>
          </cell>
          <cell r="AR1190">
            <v>2003.71557617188</v>
          </cell>
          <cell r="AU1190" t="str">
            <v>No</v>
          </cell>
          <cell r="AV1190" t="b">
            <v>1</v>
          </cell>
          <cell r="AX1190">
            <v>2620859.973632819</v>
          </cell>
          <cell r="AY1190" t="b">
            <v>0</v>
          </cell>
          <cell r="AZ1190">
            <v>944230.92811523681</v>
          </cell>
          <cell r="BA1190">
            <v>0.5</v>
          </cell>
          <cell r="BB1190">
            <v>2003.71557617188</v>
          </cell>
          <cell r="BC1190">
            <v>0.99999978847894622</v>
          </cell>
          <cell r="BU1190" t="str">
            <v>WA</v>
          </cell>
          <cell r="BV1190" t="str">
            <v>Pre 1980</v>
          </cell>
          <cell r="BW1190" t="str">
            <v>Electric Storage - Outside Conditioned Space - Buffered</v>
          </cell>
          <cell r="BY1190">
            <v>2079.9929999999999</v>
          </cell>
          <cell r="BZ1190" t="str">
            <v>le55</v>
          </cell>
          <cell r="CF1190" t="str">
            <v>Conditioned</v>
          </cell>
          <cell r="CG1190">
            <v>1144.6790000000001</v>
          </cell>
          <cell r="CH1190" t="str">
            <v>MT</v>
          </cell>
          <cell r="CI1190" t="str">
            <v>Top-Freezer w/o TTD Ice</v>
          </cell>
          <cell r="CJ1190">
            <v>26327.617000000002</v>
          </cell>
          <cell r="CK1190" t="b">
            <v>0</v>
          </cell>
          <cell r="CZ1190">
            <v>8264.9449999999997</v>
          </cell>
          <cell r="DA1190" t="str">
            <v>OR</v>
          </cell>
          <cell r="DC1190" t="str">
            <v>Horizontal Axis</v>
          </cell>
          <cell r="DG1190" t="str">
            <v>Electric</v>
          </cell>
          <cell r="DH1190">
            <v>1925.059</v>
          </cell>
          <cell r="DI1190" t="str">
            <v>OR</v>
          </cell>
          <cell r="DL1190" t="str">
            <v>Electric</v>
          </cell>
          <cell r="DM1190" t="str">
            <v>Electric</v>
          </cell>
          <cell r="DN1190">
            <v>2079.9929999999999</v>
          </cell>
          <cell r="DO1190" t="str">
            <v>WA</v>
          </cell>
          <cell r="DS1190">
            <v>2003.7159999999999</v>
          </cell>
          <cell r="DT1190" t="str">
            <v>WA</v>
          </cell>
          <cell r="DU1190" t="str">
            <v>32to46</v>
          </cell>
          <cell r="DX1190" t="b">
            <v>0</v>
          </cell>
          <cell r="DY1190">
            <v>2079.9929999999999</v>
          </cell>
          <cell r="DZ1190" t="str">
            <v>WA</v>
          </cell>
          <cell r="EC1190" t="str">
            <v>Laptop</v>
          </cell>
          <cell r="ED1190">
            <v>1612.692</v>
          </cell>
          <cell r="EE1190" t="str">
            <v>OR</v>
          </cell>
          <cell r="EH1190" t="str">
            <v>gt20</v>
          </cell>
          <cell r="EI1190">
            <v>2130.886</v>
          </cell>
          <cell r="EJ1190" t="str">
            <v>MT</v>
          </cell>
          <cell r="ES1190">
            <v>2079.9929999999999</v>
          </cell>
          <cell r="ET1190" t="str">
            <v>WA</v>
          </cell>
          <cell r="EZ1190" t="str">
            <v>WA</v>
          </cell>
          <cell r="FA1190" t="str">
            <v>Bedrooms</v>
          </cell>
          <cell r="FB1190">
            <v>289704.77999999997</v>
          </cell>
          <cell r="FC1190">
            <v>631251.46799999999</v>
          </cell>
          <cell r="FI1190" t="str">
            <v>WA</v>
          </cell>
          <cell r="FJ1190" t="str">
            <v>Living Room/Family Room</v>
          </cell>
          <cell r="FK1190" t="str">
            <v>EISAx</v>
          </cell>
          <cell r="FL1190">
            <v>304952.39999999997</v>
          </cell>
          <cell r="FS1190" t="str">
            <v>WA</v>
          </cell>
          <cell r="FT1190" t="str">
            <v>EISAnqnx</v>
          </cell>
          <cell r="FV1190">
            <v>2644905.1199999996</v>
          </cell>
          <cell r="GD1190" t="str">
            <v>OR</v>
          </cell>
          <cell r="GE1190">
            <v>15770083.328</v>
          </cell>
          <cell r="GF1190">
            <v>5703949.8169999998</v>
          </cell>
          <cell r="GI1190">
            <v>2</v>
          </cell>
          <cell r="GJ1190">
            <v>2</v>
          </cell>
          <cell r="GK1190" t="str">
            <v>OR</v>
          </cell>
          <cell r="GL1190">
            <v>1925.059</v>
          </cell>
          <cell r="GM1190" t="str">
            <v>1993-2006</v>
          </cell>
          <cell r="GN1190">
            <v>0</v>
          </cell>
          <cell r="GQ1190">
            <v>13317423.40787</v>
          </cell>
          <cell r="GR1190">
            <v>1201607.3898574999</v>
          </cell>
          <cell r="GU1190" t="str">
            <v>Natural Gas FAF</v>
          </cell>
          <cell r="GX1190" t="str">
            <v>Wood</v>
          </cell>
          <cell r="GY1190" t="str">
            <v>WA</v>
          </cell>
          <cell r="GZ1190">
            <v>4360.1875</v>
          </cell>
        </row>
        <row r="1191">
          <cell r="AD1191" t="str">
            <v>ID</v>
          </cell>
          <cell r="AH1191" t="str">
            <v>ID</v>
          </cell>
          <cell r="AI1191" t="str">
            <v>Pre 1980</v>
          </cell>
          <cell r="AJ1191">
            <v>3785.7640000000001</v>
          </cell>
          <cell r="AK1191" t="b">
            <v>1</v>
          </cell>
          <cell r="AN1191" t="str">
            <v>WA</v>
          </cell>
          <cell r="AO1191" t="str">
            <v>Baseboard/Wall/Radiant</v>
          </cell>
          <cell r="AP1191" t="str">
            <v>1980-1992</v>
          </cell>
          <cell r="AQ1191" t="str">
            <v>Slab on Grade</v>
          </cell>
          <cell r="AR1191">
            <v>2003.71557617188</v>
          </cell>
          <cell r="AU1191" t="str">
            <v>No</v>
          </cell>
          <cell r="AV1191" t="b">
            <v>1</v>
          </cell>
          <cell r="AX1191">
            <v>2620859.973632819</v>
          </cell>
          <cell r="AY1191" t="b">
            <v>0</v>
          </cell>
          <cell r="AZ1191">
            <v>944230.92811523681</v>
          </cell>
          <cell r="BA1191">
            <v>0.5</v>
          </cell>
          <cell r="BB1191">
            <v>2003.71557617188</v>
          </cell>
          <cell r="BC1191">
            <v>0.99999978847894622</v>
          </cell>
          <cell r="BU1191" t="str">
            <v>ID</v>
          </cell>
          <cell r="BV1191" t="str">
            <v>Pre 1980</v>
          </cell>
          <cell r="BW1191" t="str">
            <v>Gas Storage Inside Conditioned Space</v>
          </cell>
          <cell r="BY1191">
            <v>3785.7640000000001</v>
          </cell>
          <cell r="BZ1191" t="str">
            <v>le55</v>
          </cell>
          <cell r="CF1191" t="str">
            <v>Conditioned</v>
          </cell>
          <cell r="CG1191">
            <v>8559.1039999999994</v>
          </cell>
          <cell r="CH1191" t="str">
            <v>OR</v>
          </cell>
          <cell r="CI1191" t="str">
            <v>Top-Freezer w/o TTD Ice</v>
          </cell>
          <cell r="CJ1191">
            <v>162622.976</v>
          </cell>
          <cell r="CK1191" t="b">
            <v>0</v>
          </cell>
          <cell r="CZ1191">
            <v>1925.059</v>
          </cell>
          <cell r="DA1191" t="str">
            <v>OR</v>
          </cell>
          <cell r="DC1191" t="str">
            <v>Vertical Axis</v>
          </cell>
          <cell r="DG1191" t="str">
            <v>Electric</v>
          </cell>
          <cell r="DH1191">
            <v>1904.288</v>
          </cell>
          <cell r="DI1191" t="str">
            <v>WA</v>
          </cell>
          <cell r="DL1191" t="str">
            <v>Electric</v>
          </cell>
          <cell r="DM1191" t="str">
            <v>Electric</v>
          </cell>
          <cell r="DN1191">
            <v>1904.288</v>
          </cell>
          <cell r="DO1191" t="str">
            <v>WA</v>
          </cell>
          <cell r="DS1191">
            <v>2003.7159999999999</v>
          </cell>
          <cell r="DT1191" t="str">
            <v>WA</v>
          </cell>
          <cell r="DU1191" t="str">
            <v>32to46</v>
          </cell>
          <cell r="DX1191" t="b">
            <v>1</v>
          </cell>
          <cell r="DY1191">
            <v>1904.288</v>
          </cell>
          <cell r="DZ1191" t="str">
            <v>WA</v>
          </cell>
          <cell r="EC1191" t="str">
            <v>Desktop</v>
          </cell>
          <cell r="ED1191">
            <v>1612.692</v>
          </cell>
          <cell r="EE1191" t="str">
            <v>OR</v>
          </cell>
          <cell r="EH1191" t="str">
            <v>le20</v>
          </cell>
          <cell r="EI1191">
            <v>2130.886</v>
          </cell>
          <cell r="EJ1191" t="str">
            <v>MT</v>
          </cell>
          <cell r="ES1191">
            <v>4360.1880000000001</v>
          </cell>
          <cell r="ET1191" t="str">
            <v>WA</v>
          </cell>
          <cell r="EZ1191" t="str">
            <v>WA</v>
          </cell>
          <cell r="FA1191" t="str">
            <v>Exterior</v>
          </cell>
          <cell r="FB1191">
            <v>202793.34599999999</v>
          </cell>
          <cell r="FC1191">
            <v>1866308.6879999998</v>
          </cell>
          <cell r="FI1191" t="str">
            <v>WA</v>
          </cell>
          <cell r="FJ1191" t="str">
            <v>Other</v>
          </cell>
          <cell r="FK1191" t="str">
            <v>EISAnqnx</v>
          </cell>
          <cell r="FL1191">
            <v>1250304.8399999999</v>
          </cell>
          <cell r="FS1191" t="str">
            <v>WA</v>
          </cell>
          <cell r="FT1191" t="str">
            <v>EISAq</v>
          </cell>
          <cell r="FV1191">
            <v>1753251.5</v>
          </cell>
          <cell r="GD1191" t="str">
            <v>ID</v>
          </cell>
          <cell r="GE1191">
            <v>3039968.4920000001</v>
          </cell>
          <cell r="GF1191">
            <v>4130268.5240000002</v>
          </cell>
          <cell r="GI1191">
            <v>3</v>
          </cell>
          <cell r="GJ1191">
            <v>1</v>
          </cell>
          <cell r="GK1191" t="str">
            <v>ID</v>
          </cell>
          <cell r="GL1191">
            <v>3785.7640000000001</v>
          </cell>
          <cell r="GM1191" t="str">
            <v>Pre 1980</v>
          </cell>
          <cell r="GN1191">
            <v>0</v>
          </cell>
          <cell r="GQ1191">
            <v>30978762.952968001</v>
          </cell>
          <cell r="GR1191">
            <v>2650299.8034800002</v>
          </cell>
          <cell r="GU1191" t="str">
            <v>Natural Gas FAF</v>
          </cell>
          <cell r="GX1191" t="str">
            <v>None</v>
          </cell>
          <cell r="GY1191" t="str">
            <v>ID</v>
          </cell>
          <cell r="GZ1191">
            <v>1192.46508789063</v>
          </cell>
        </row>
        <row r="1192">
          <cell r="AD1192" t="str">
            <v>ID</v>
          </cell>
          <cell r="AH1192" t="str">
            <v>ID</v>
          </cell>
          <cell r="AI1192" t="str">
            <v>Pre 1980</v>
          </cell>
          <cell r="AJ1192">
            <v>3785.7640000000001</v>
          </cell>
          <cell r="AK1192" t="b">
            <v>1</v>
          </cell>
          <cell r="AN1192" t="str">
            <v>WA</v>
          </cell>
          <cell r="AO1192" t="str">
            <v>Baseboard/Wall/Radiant</v>
          </cell>
          <cell r="AP1192" t="str">
            <v>Pre 1980</v>
          </cell>
          <cell r="AQ1192" t="str">
            <v>Crawlspace</v>
          </cell>
          <cell r="AR1192">
            <v>4956.49267578125</v>
          </cell>
          <cell r="AU1192" t="str">
            <v>No</v>
          </cell>
          <cell r="AV1192" t="b">
            <v>0</v>
          </cell>
          <cell r="AX1192">
            <v>3330763.078125</v>
          </cell>
          <cell r="AY1192" t="b">
            <v>0</v>
          </cell>
          <cell r="AZ1192">
            <v>1584821.6810059571</v>
          </cell>
          <cell r="BA1192" t="str">
            <v/>
          </cell>
          <cell r="BB1192" t="str">
            <v/>
          </cell>
          <cell r="BC1192">
            <v>0.99999993458706582</v>
          </cell>
          <cell r="BU1192" t="str">
            <v>ID</v>
          </cell>
          <cell r="BV1192" t="str">
            <v>1993-2006</v>
          </cell>
          <cell r="BW1192" t="str">
            <v>Gas Tankless</v>
          </cell>
          <cell r="BY1192">
            <v>3785.7640000000001</v>
          </cell>
          <cell r="BZ1192" t="str">
            <v/>
          </cell>
          <cell r="CF1192" t="str">
            <v>Conditioned</v>
          </cell>
          <cell r="CG1192">
            <v>1925.059</v>
          </cell>
          <cell r="CH1192" t="str">
            <v>OR</v>
          </cell>
          <cell r="CI1192" t="str">
            <v>Side-by-Side w/ TTD Ice</v>
          </cell>
          <cell r="CJ1192">
            <v>44276.356999999996</v>
          </cell>
          <cell r="CK1192" t="b">
            <v>0</v>
          </cell>
          <cell r="CZ1192">
            <v>1612.692</v>
          </cell>
          <cell r="DA1192" t="str">
            <v>OR</v>
          </cell>
          <cell r="DC1192" t="str">
            <v>Horizontal Axis</v>
          </cell>
          <cell r="DG1192" t="str">
            <v>Electric</v>
          </cell>
          <cell r="DH1192">
            <v>2079.9929999999999</v>
          </cell>
          <cell r="DI1192" t="str">
            <v>WA</v>
          </cell>
          <cell r="DL1192" t="str">
            <v>Electric</v>
          </cell>
          <cell r="DM1192" t="str">
            <v>Electric</v>
          </cell>
          <cell r="DN1192">
            <v>1612.692</v>
          </cell>
          <cell r="DO1192" t="str">
            <v>OR</v>
          </cell>
          <cell r="DS1192">
            <v>2003.7159999999999</v>
          </cell>
          <cell r="DT1192" t="str">
            <v>WA</v>
          </cell>
          <cell r="DU1192" t="str">
            <v>lt32</v>
          </cell>
          <cell r="DX1192" t="b">
            <v>0</v>
          </cell>
          <cell r="DY1192">
            <v>1904.288</v>
          </cell>
          <cell r="DZ1192" t="str">
            <v>WA</v>
          </cell>
          <cell r="EC1192" t="str">
            <v>Laptop</v>
          </cell>
          <cell r="ED1192">
            <v>1612.692</v>
          </cell>
          <cell r="EE1192" t="str">
            <v>OR</v>
          </cell>
          <cell r="EH1192" t="str">
            <v>gt20</v>
          </cell>
          <cell r="EI1192">
            <v>2130.886</v>
          </cell>
          <cell r="EJ1192" t="str">
            <v>MT</v>
          </cell>
          <cell r="ES1192">
            <v>1904.288</v>
          </cell>
          <cell r="ET1192" t="str">
            <v>WA</v>
          </cell>
          <cell r="EZ1192" t="str">
            <v>WA</v>
          </cell>
          <cell r="FA1192" t="str">
            <v>Kitchen</v>
          </cell>
          <cell r="FB1192">
            <v>182971.44</v>
          </cell>
          <cell r="FC1192">
            <v>137228.57999999999</v>
          </cell>
          <cell r="FI1192" t="str">
            <v>WA</v>
          </cell>
          <cell r="FJ1192" t="str">
            <v>Other</v>
          </cell>
          <cell r="FK1192" t="str">
            <v>EISAx</v>
          </cell>
          <cell r="FL1192">
            <v>152476.19999999998</v>
          </cell>
          <cell r="FS1192" t="str">
            <v>WA</v>
          </cell>
          <cell r="FT1192" t="str">
            <v>EISAx</v>
          </cell>
          <cell r="FV1192">
            <v>2843273.0039999997</v>
          </cell>
          <cell r="GD1192" t="str">
            <v>ID</v>
          </cell>
          <cell r="GE1192">
            <v>14215543.82</v>
          </cell>
          <cell r="GF1192">
            <v>7011234.9280000003</v>
          </cell>
          <cell r="GI1192">
            <v>1</v>
          </cell>
          <cell r="GJ1192">
            <v>3</v>
          </cell>
          <cell r="GK1192" t="str">
            <v>ID</v>
          </cell>
          <cell r="GL1192">
            <v>3785.7640000000001</v>
          </cell>
          <cell r="GM1192" t="str">
            <v>Pre 1980</v>
          </cell>
          <cell r="GN1192">
            <v>-1</v>
          </cell>
          <cell r="GQ1192">
            <v>23468935.33464</v>
          </cell>
          <cell r="GR1192">
            <v>3838397.4768920001</v>
          </cell>
          <cell r="GU1192" t="str">
            <v>Natural Gas FAF</v>
          </cell>
          <cell r="GX1192" t="str">
            <v>None</v>
          </cell>
          <cell r="GY1192" t="str">
            <v>OR</v>
          </cell>
          <cell r="GZ1192">
            <v>1925.05932617188</v>
          </cell>
        </row>
        <row r="1193">
          <cell r="AD1193" t="str">
            <v>ID</v>
          </cell>
          <cell r="AH1193" t="str">
            <v>ID</v>
          </cell>
          <cell r="AI1193" t="str">
            <v>1993-2006</v>
          </cell>
          <cell r="AJ1193">
            <v>3785.7640000000001</v>
          </cell>
          <cell r="AK1193" t="b">
            <v>1</v>
          </cell>
          <cell r="AN1193" t="str">
            <v>WA</v>
          </cell>
          <cell r="AO1193" t="str">
            <v>Natural Gas FAF</v>
          </cell>
          <cell r="AP1193" t="str">
            <v>Pre 1980</v>
          </cell>
          <cell r="AQ1193" t="str">
            <v>Crawlspace</v>
          </cell>
          <cell r="AR1193">
            <v>4956.49267578125</v>
          </cell>
          <cell r="AU1193" t="str">
            <v>No</v>
          </cell>
          <cell r="AV1193" t="b">
            <v>1</v>
          </cell>
          <cell r="AX1193">
            <v>3330763.078125</v>
          </cell>
          <cell r="AY1193" t="b">
            <v>0</v>
          </cell>
          <cell r="AZ1193">
            <v>1584821.6810059571</v>
          </cell>
          <cell r="BA1193">
            <v>1</v>
          </cell>
          <cell r="BB1193">
            <v>4956.49267578125</v>
          </cell>
          <cell r="BC1193">
            <v>0.99999993458706582</v>
          </cell>
          <cell r="BU1193" t="str">
            <v>MT</v>
          </cell>
          <cell r="BV1193" t="str">
            <v>1993-2006</v>
          </cell>
          <cell r="BW1193" t="str">
            <v>Electric Storage - Inside Conditioned Space</v>
          </cell>
          <cell r="BY1193">
            <v>1144.6790000000001</v>
          </cell>
          <cell r="BZ1193" t="str">
            <v>le55</v>
          </cell>
          <cell r="CF1193" t="str">
            <v>Conditioned</v>
          </cell>
          <cell r="CG1193">
            <v>1144.6790000000001</v>
          </cell>
          <cell r="CH1193" t="str">
            <v>MT</v>
          </cell>
          <cell r="CI1193" t="str">
            <v>Bottom-Freezer (Including French Door) w/o TTD Ice</v>
          </cell>
          <cell r="CJ1193">
            <v>29761.654000000002</v>
          </cell>
          <cell r="CK1193" t="b">
            <v>0</v>
          </cell>
          <cell r="CZ1193">
            <v>2079.9929999999999</v>
          </cell>
          <cell r="DA1193" t="str">
            <v>WA</v>
          </cell>
          <cell r="DC1193" t="str">
            <v>Vertical Axis</v>
          </cell>
          <cell r="DG1193" t="str">
            <v>Electric</v>
          </cell>
          <cell r="DH1193">
            <v>2079.9929999999999</v>
          </cell>
          <cell r="DI1193" t="str">
            <v>WA</v>
          </cell>
          <cell r="DL1193" t="str">
            <v>Electric</v>
          </cell>
          <cell r="DM1193" t="str">
            <v>Electric</v>
          </cell>
          <cell r="DN1193">
            <v>8264.9449999999997</v>
          </cell>
          <cell r="DO1193" t="str">
            <v>OR</v>
          </cell>
          <cell r="DS1193">
            <v>2003.7159999999999</v>
          </cell>
          <cell r="DT1193" t="str">
            <v>WA</v>
          </cell>
          <cell r="DU1193" t="str">
            <v>32to46</v>
          </cell>
          <cell r="DX1193" t="b">
            <v>0</v>
          </cell>
          <cell r="DY1193">
            <v>1904.288</v>
          </cell>
          <cell r="DZ1193" t="str">
            <v>WA</v>
          </cell>
          <cell r="EC1193" t="str">
            <v>Desktop</v>
          </cell>
          <cell r="ED1193">
            <v>1612.692</v>
          </cell>
          <cell r="EE1193" t="str">
            <v>OR</v>
          </cell>
          <cell r="EH1193" t="str">
            <v>gt20</v>
          </cell>
          <cell r="EI1193">
            <v>1904.288</v>
          </cell>
          <cell r="EJ1193" t="str">
            <v>WA</v>
          </cell>
          <cell r="ES1193">
            <v>1904.288</v>
          </cell>
          <cell r="ET1193" t="str">
            <v>WA</v>
          </cell>
          <cell r="EZ1193" t="str">
            <v>WA</v>
          </cell>
          <cell r="FA1193" t="str">
            <v>Living Room/Family Room</v>
          </cell>
          <cell r="FB1193">
            <v>91485.72</v>
          </cell>
          <cell r="FC1193">
            <v>201268.584</v>
          </cell>
          <cell r="FI1193" t="str">
            <v>WA</v>
          </cell>
          <cell r="FJ1193" t="str">
            <v>Bathroom</v>
          </cell>
          <cell r="FK1193" t="str">
            <v>EISAnqnx</v>
          </cell>
          <cell r="FL1193">
            <v>80148.639999999999</v>
          </cell>
          <cell r="FS1193" t="str">
            <v>WA</v>
          </cell>
          <cell r="FT1193" t="str">
            <v>EISAnqnx</v>
          </cell>
          <cell r="FV1193">
            <v>5551272.1600000001</v>
          </cell>
          <cell r="GD1193" t="str">
            <v>ID</v>
          </cell>
          <cell r="GE1193">
            <v>12451377.796</v>
          </cell>
          <cell r="GF1193">
            <v>5542358.4960000003</v>
          </cell>
          <cell r="GI1193">
            <v>2</v>
          </cell>
          <cell r="GJ1193">
            <v>2</v>
          </cell>
          <cell r="GK1193" t="str">
            <v>ID</v>
          </cell>
          <cell r="GL1193">
            <v>3785.7640000000001</v>
          </cell>
          <cell r="GM1193" t="str">
            <v>1993-2006</v>
          </cell>
          <cell r="GN1193">
            <v>0</v>
          </cell>
          <cell r="GQ1193">
            <v>24471159.56718</v>
          </cell>
          <cell r="GR1193">
            <v>3727747.1666999999</v>
          </cell>
          <cell r="GU1193" t="str">
            <v>Natural Gas FAF</v>
          </cell>
          <cell r="GX1193" t="str">
            <v>None</v>
          </cell>
          <cell r="GY1193" t="str">
            <v>OR</v>
          </cell>
          <cell r="GZ1193">
            <v>1925.05932617188</v>
          </cell>
        </row>
        <row r="1194">
          <cell r="AD1194" t="str">
            <v>WA</v>
          </cell>
          <cell r="AH1194" t="str">
            <v>WA</v>
          </cell>
          <cell r="AI1194" t="str">
            <v>Pre 1980</v>
          </cell>
          <cell r="AJ1194">
            <v>2079.9929999999999</v>
          </cell>
          <cell r="AK1194" t="b">
            <v>1</v>
          </cell>
          <cell r="AN1194" t="str">
            <v>WA</v>
          </cell>
          <cell r="AO1194" t="str">
            <v>Natural Gas FAF</v>
          </cell>
          <cell r="AP1194" t="str">
            <v>Pre 1980</v>
          </cell>
          <cell r="AQ1194" t="str">
            <v>Crawlspace</v>
          </cell>
          <cell r="AR1194">
            <v>1049.5653018043199</v>
          </cell>
          <cell r="AU1194" t="str">
            <v>No</v>
          </cell>
          <cell r="AV1194" t="b">
            <v>1</v>
          </cell>
          <cell r="AX1194">
            <v>1691899.2665085637</v>
          </cell>
          <cell r="AY1194" t="b">
            <v>0</v>
          </cell>
          <cell r="AZ1194">
            <v>401450.12150467758</v>
          </cell>
          <cell r="BA1194">
            <v>0.52380952380952472</v>
          </cell>
          <cell r="BB1194">
            <v>1049.5653018043199</v>
          </cell>
          <cell r="BC1194">
            <v>0.52380941301278228</v>
          </cell>
          <cell r="BU1194" t="str">
            <v>WA</v>
          </cell>
          <cell r="BV1194" t="str">
            <v>Pre 1980</v>
          </cell>
          <cell r="BW1194" t="str">
            <v>Electric Storage - Inside Conditioned Space</v>
          </cell>
          <cell r="BY1194">
            <v>2079.9929999999999</v>
          </cell>
          <cell r="BZ1194" t="str">
            <v>le55</v>
          </cell>
          <cell r="CF1194" t="str">
            <v>Conditioned</v>
          </cell>
          <cell r="CG1194">
            <v>3785.7640000000001</v>
          </cell>
          <cell r="CH1194" t="str">
            <v>ID</v>
          </cell>
          <cell r="CI1194" t="str">
            <v>Side-by-Side w/ TTD Ice</v>
          </cell>
          <cell r="CJ1194">
            <v>79501.044000000009</v>
          </cell>
          <cell r="CK1194" t="b">
            <v>0</v>
          </cell>
          <cell r="CZ1194">
            <v>1612.692</v>
          </cell>
          <cell r="DA1194" t="str">
            <v>OR</v>
          </cell>
          <cell r="DC1194" t="str">
            <v>Vertical Axis</v>
          </cell>
          <cell r="DG1194" t="str">
            <v>Electric</v>
          </cell>
          <cell r="DH1194">
            <v>8264.9449999999997</v>
          </cell>
          <cell r="DI1194" t="str">
            <v>OR</v>
          </cell>
          <cell r="DL1194" t="str">
            <v>Gas</v>
          </cell>
          <cell r="DM1194" t="str">
            <v>Gas</v>
          </cell>
          <cell r="DN1194">
            <v>1144.6790000000001</v>
          </cell>
          <cell r="DO1194" t="str">
            <v>MT</v>
          </cell>
          <cell r="DS1194">
            <v>1188.027</v>
          </cell>
          <cell r="DT1194" t="str">
            <v>OR</v>
          </cell>
          <cell r="DU1194" t="str">
            <v>lt32</v>
          </cell>
          <cell r="DX1194" t="b">
            <v>0</v>
          </cell>
          <cell r="DY1194">
            <v>1904.288</v>
          </cell>
          <cell r="DZ1194" t="str">
            <v>WA</v>
          </cell>
          <cell r="EC1194" t="str">
            <v>Desktop</v>
          </cell>
          <cell r="ED1194">
            <v>3785.7640000000001</v>
          </cell>
          <cell r="EE1194" t="str">
            <v>ID</v>
          </cell>
          <cell r="EH1194" t="str">
            <v>le20</v>
          </cell>
          <cell r="EI1194">
            <v>1612.692</v>
          </cell>
          <cell r="EJ1194" t="str">
            <v>OR</v>
          </cell>
          <cell r="ES1194">
            <v>2079.9929999999999</v>
          </cell>
          <cell r="ET1194" t="str">
            <v>WA</v>
          </cell>
          <cell r="EZ1194" t="str">
            <v>WA</v>
          </cell>
          <cell r="FA1194" t="str">
            <v>Other</v>
          </cell>
          <cell r="FB1194">
            <v>251585.72999999998</v>
          </cell>
          <cell r="FC1194">
            <v>513844.79399999999</v>
          </cell>
          <cell r="FI1194" t="str">
            <v>WA</v>
          </cell>
          <cell r="FJ1194" t="str">
            <v>Bathroom</v>
          </cell>
          <cell r="FK1194" t="str">
            <v>EISAq</v>
          </cell>
          <cell r="FL1194">
            <v>90167.22</v>
          </cell>
          <cell r="FS1194" t="str">
            <v>WA</v>
          </cell>
          <cell r="FT1194" t="str">
            <v>EISAq</v>
          </cell>
          <cell r="FV1194">
            <v>797995.37300000002</v>
          </cell>
          <cell r="GD1194" t="str">
            <v>WA</v>
          </cell>
          <cell r="GE1194">
            <v>6102699.4619999994</v>
          </cell>
          <cell r="GF1194">
            <v>4521904.7819999997</v>
          </cell>
          <cell r="GI1194">
            <v>1</v>
          </cell>
          <cell r="GJ1194">
            <v>1</v>
          </cell>
          <cell r="GK1194" t="str">
            <v>WA</v>
          </cell>
          <cell r="GL1194">
            <v>2079.9929999999999</v>
          </cell>
          <cell r="GM1194" t="str">
            <v>Pre 1980</v>
          </cell>
          <cell r="GN1194">
            <v>0</v>
          </cell>
          <cell r="GQ1194">
            <v>12959600.225814</v>
          </cell>
          <cell r="GR1194">
            <v>622053.10654499999</v>
          </cell>
          <cell r="GU1194" t="str">
            <v>Wood</v>
          </cell>
          <cell r="GX1194" t="str">
            <v>Baseboard/Wall/Radiant</v>
          </cell>
          <cell r="GY1194" t="str">
            <v>OR</v>
          </cell>
          <cell r="GZ1194">
            <v>1612.69177246094</v>
          </cell>
        </row>
        <row r="1195">
          <cell r="AD1195" t="str">
            <v>ID</v>
          </cell>
          <cell r="AH1195" t="str">
            <v>ID</v>
          </cell>
          <cell r="AI1195" t="str">
            <v>Pre 1980</v>
          </cell>
          <cell r="AJ1195">
            <v>3785.7640000000001</v>
          </cell>
          <cell r="AK1195" t="b">
            <v>1</v>
          </cell>
          <cell r="AN1195" t="str">
            <v>WA</v>
          </cell>
          <cell r="AO1195" t="str">
            <v>Natural Gas FAF</v>
          </cell>
          <cell r="AP1195" t="str">
            <v>Pre 1980</v>
          </cell>
          <cell r="AQ1195" t="str">
            <v>Basement</v>
          </cell>
          <cell r="AR1195">
            <v>954.15027436755997</v>
          </cell>
          <cell r="AU1195" t="str">
            <v>No</v>
          </cell>
          <cell r="AV1195" t="b">
            <v>1</v>
          </cell>
          <cell r="AX1195">
            <v>1538090.2422805068</v>
          </cell>
          <cell r="AY1195" t="b">
            <v>0</v>
          </cell>
          <cell r="AZ1195">
            <v>364954.65591334191</v>
          </cell>
          <cell r="BA1195">
            <v>0.47619047619047522</v>
          </cell>
          <cell r="BB1195">
            <v>954.15027436755997</v>
          </cell>
          <cell r="BC1195">
            <v>0.47619037546616388</v>
          </cell>
          <cell r="BU1195" t="str">
            <v>WA</v>
          </cell>
          <cell r="BV1195" t="str">
            <v>1993-2006</v>
          </cell>
          <cell r="BW1195" t="str">
            <v>Gas Storage Outside Conditioned Space</v>
          </cell>
          <cell r="BY1195">
            <v>1904.288</v>
          </cell>
          <cell r="BZ1195" t="str">
            <v>le55</v>
          </cell>
          <cell r="CF1195" t="str">
            <v>Conditioned</v>
          </cell>
          <cell r="CG1195">
            <v>8264.9449999999997</v>
          </cell>
          <cell r="CH1195" t="str">
            <v>OR</v>
          </cell>
          <cell r="CI1195" t="str">
            <v>Bottom-Freezer (Including French Door) w/o TTD Ice</v>
          </cell>
          <cell r="CJ1195">
            <v>214888.57</v>
          </cell>
          <cell r="CK1195" t="b">
            <v>0</v>
          </cell>
          <cell r="CZ1195">
            <v>3785.7640000000001</v>
          </cell>
          <cell r="DA1195" t="str">
            <v>ID</v>
          </cell>
          <cell r="DC1195" t="str">
            <v>Vertical Axis</v>
          </cell>
          <cell r="DG1195" t="str">
            <v>Electric</v>
          </cell>
          <cell r="DH1195">
            <v>1925.059</v>
          </cell>
          <cell r="DI1195" t="str">
            <v>OR</v>
          </cell>
          <cell r="DL1195" t="str">
            <v>Electric</v>
          </cell>
          <cell r="DM1195" t="str">
            <v>Electric</v>
          </cell>
          <cell r="DN1195">
            <v>1612.692</v>
          </cell>
          <cell r="DO1195" t="str">
            <v>OR</v>
          </cell>
          <cell r="DS1195">
            <v>1188.027</v>
          </cell>
          <cell r="DT1195" t="str">
            <v>OR</v>
          </cell>
          <cell r="DU1195" t="str">
            <v>lt32</v>
          </cell>
          <cell r="DX1195" t="b">
            <v>0</v>
          </cell>
          <cell r="DY1195">
            <v>1612.692</v>
          </cell>
          <cell r="DZ1195" t="str">
            <v>OR</v>
          </cell>
          <cell r="EC1195" t="str">
            <v>Laptop</v>
          </cell>
          <cell r="ED1195">
            <v>3785.7640000000001</v>
          </cell>
          <cell r="EE1195" t="str">
            <v>ID</v>
          </cell>
          <cell r="EH1195" t="str">
            <v>le20</v>
          </cell>
          <cell r="EI1195">
            <v>1612.692</v>
          </cell>
          <cell r="EJ1195" t="str">
            <v>OR</v>
          </cell>
          <cell r="ES1195">
            <v>1612.692</v>
          </cell>
          <cell r="ET1195" t="str">
            <v>OR</v>
          </cell>
          <cell r="EZ1195" t="str">
            <v>WA</v>
          </cell>
          <cell r="FA1195" t="str">
            <v>Bedrooms</v>
          </cell>
          <cell r="FB1195">
            <v>228714.3</v>
          </cell>
          <cell r="FC1195">
            <v>375091.45199999999</v>
          </cell>
          <cell r="FI1195" t="str">
            <v>WA</v>
          </cell>
          <cell r="FJ1195" t="str">
            <v>Bathroom</v>
          </cell>
          <cell r="FK1195" t="str">
            <v>EISAx</v>
          </cell>
          <cell r="FL1195">
            <v>601114.79999999993</v>
          </cell>
          <cell r="FS1195" t="str">
            <v>WA</v>
          </cell>
          <cell r="FT1195" t="str">
            <v>EISAx</v>
          </cell>
          <cell r="FV1195">
            <v>16752946.340000002</v>
          </cell>
          <cell r="GD1195" t="str">
            <v>ID</v>
          </cell>
          <cell r="GE1195">
            <v>16396143.884</v>
          </cell>
          <cell r="GF1195">
            <v>11009001.712000001</v>
          </cell>
          <cell r="GI1195">
            <v>3</v>
          </cell>
          <cell r="GJ1195">
            <v>2</v>
          </cell>
          <cell r="GK1195" t="str">
            <v>ID</v>
          </cell>
          <cell r="GL1195">
            <v>3785.7640000000001</v>
          </cell>
          <cell r="GM1195" t="str">
            <v>Pre 1980</v>
          </cell>
          <cell r="GN1195">
            <v>-1</v>
          </cell>
          <cell r="GQ1195">
            <v>30978762.952968001</v>
          </cell>
          <cell r="GR1195">
            <v>2650299.8034800002</v>
          </cell>
          <cell r="GU1195" t="str">
            <v>Wood</v>
          </cell>
          <cell r="GX1195" t="str">
            <v>Heat Pump (Central System)</v>
          </cell>
          <cell r="GY1195" t="str">
            <v>OR</v>
          </cell>
          <cell r="GZ1195">
            <v>1612.69177246094</v>
          </cell>
        </row>
        <row r="1196">
          <cell r="AD1196" t="str">
            <v>MT</v>
          </cell>
          <cell r="AH1196" t="str">
            <v>MT</v>
          </cell>
          <cell r="AI1196" t="str">
            <v>Pre 1980</v>
          </cell>
          <cell r="AJ1196">
            <v>2130.886</v>
          </cell>
          <cell r="AK1196" t="b">
            <v>1</v>
          </cell>
          <cell r="AN1196" t="str">
            <v>WA</v>
          </cell>
          <cell r="AO1196" t="str">
            <v>Baseboard/Wall/Radiant</v>
          </cell>
          <cell r="AP1196" t="str">
            <v>Pre 1980</v>
          </cell>
          <cell r="AQ1196" t="str">
            <v>Crawlspace</v>
          </cell>
          <cell r="AR1196">
            <v>2003.71557617188</v>
          </cell>
          <cell r="AU1196" t="str">
            <v>Yes</v>
          </cell>
          <cell r="AV1196" t="b">
            <v>0</v>
          </cell>
          <cell r="AX1196">
            <v>2003715.5761718799</v>
          </cell>
          <cell r="AY1196" t="b">
            <v>0</v>
          </cell>
          <cell r="AZ1196">
            <v>0</v>
          </cell>
          <cell r="BA1196" t="str">
            <v/>
          </cell>
          <cell r="BB1196" t="str">
            <v/>
          </cell>
          <cell r="BC1196">
            <v>0.99999978847894622</v>
          </cell>
          <cell r="BU1196" t="str">
            <v>WA</v>
          </cell>
          <cell r="BV1196" t="str">
            <v>Pre 1980</v>
          </cell>
          <cell r="BW1196" t="str">
            <v>Electric Storage - Outside Conditioned Space - Buffered</v>
          </cell>
          <cell r="BY1196">
            <v>2079.9929999999999</v>
          </cell>
          <cell r="BZ1196" t="str">
            <v>le55</v>
          </cell>
          <cell r="CF1196" t="str">
            <v>Conditioned</v>
          </cell>
          <cell r="CG1196">
            <v>8264.9449999999997</v>
          </cell>
          <cell r="CH1196" t="str">
            <v>OR</v>
          </cell>
          <cell r="CI1196" t="str">
            <v>Top-Freezer w/o TTD Ice</v>
          </cell>
          <cell r="CJ1196">
            <v>132239.12</v>
          </cell>
          <cell r="CK1196" t="b">
            <v>0</v>
          </cell>
          <cell r="CZ1196">
            <v>2079.9929999999999</v>
          </cell>
          <cell r="DA1196" t="str">
            <v>WA</v>
          </cell>
          <cell r="DC1196" t="str">
            <v>Vertical Axis</v>
          </cell>
          <cell r="DG1196" t="str">
            <v>Electric</v>
          </cell>
          <cell r="DH1196">
            <v>1612.692</v>
          </cell>
          <cell r="DI1196" t="str">
            <v>OR</v>
          </cell>
          <cell r="DL1196" t="str">
            <v>Electric</v>
          </cell>
          <cell r="DM1196" t="str">
            <v>Electric</v>
          </cell>
          <cell r="DN1196">
            <v>3785.7640000000001</v>
          </cell>
          <cell r="DO1196" t="str">
            <v>ID</v>
          </cell>
          <cell r="DS1196">
            <v>1464.694</v>
          </cell>
          <cell r="DT1196" t="str">
            <v>WA</v>
          </cell>
          <cell r="DU1196" t="str">
            <v>32to46</v>
          </cell>
          <cell r="DX1196" t="b">
            <v>0</v>
          </cell>
          <cell r="DY1196">
            <v>1612.692</v>
          </cell>
          <cell r="DZ1196" t="str">
            <v>OR</v>
          </cell>
          <cell r="EC1196" t="str">
            <v>Desktop</v>
          </cell>
          <cell r="ED1196">
            <v>2130.886</v>
          </cell>
          <cell r="EE1196" t="str">
            <v>MT</v>
          </cell>
          <cell r="EH1196" t="str">
            <v>le20</v>
          </cell>
          <cell r="EI1196">
            <v>1612.692</v>
          </cell>
          <cell r="EJ1196" t="str">
            <v>OR</v>
          </cell>
          <cell r="ES1196">
            <v>1144.6790000000001</v>
          </cell>
          <cell r="ET1196" t="str">
            <v>MT</v>
          </cell>
          <cell r="EZ1196" t="str">
            <v>WA</v>
          </cell>
          <cell r="FA1196" t="str">
            <v>Exterior</v>
          </cell>
          <cell r="FB1196">
            <v>640400.03999999992</v>
          </cell>
          <cell r="FC1196">
            <v>1184740.074</v>
          </cell>
          <cell r="FI1196" t="str">
            <v>WA</v>
          </cell>
          <cell r="FJ1196" t="str">
            <v>Bedrooms</v>
          </cell>
          <cell r="FK1196" t="str">
            <v>EISAnqnx</v>
          </cell>
          <cell r="FL1196">
            <v>480891.83999999997</v>
          </cell>
          <cell r="FS1196" t="str">
            <v>WA</v>
          </cell>
          <cell r="FT1196" t="str">
            <v>EISAnqnx</v>
          </cell>
          <cell r="FV1196">
            <v>297389.58</v>
          </cell>
          <cell r="GD1196" t="str">
            <v>MT</v>
          </cell>
          <cell r="GE1196">
            <v>6288244.5860000001</v>
          </cell>
          <cell r="GF1196">
            <v>5625539.04</v>
          </cell>
          <cell r="GI1196">
            <v>3</v>
          </cell>
          <cell r="GJ1196">
            <v>1</v>
          </cell>
          <cell r="GK1196" t="str">
            <v>MT</v>
          </cell>
          <cell r="GL1196">
            <v>2130.886</v>
          </cell>
          <cell r="GM1196" t="str">
            <v>Pre 1980</v>
          </cell>
          <cell r="GN1196">
            <v>0</v>
          </cell>
          <cell r="GQ1196">
            <v>19927353.33405</v>
          </cell>
          <cell r="GR1196">
            <v>980186.25113999995</v>
          </cell>
          <cell r="GU1196" t="str">
            <v>Natural Gas Other</v>
          </cell>
          <cell r="GX1196" t="str">
            <v>None</v>
          </cell>
          <cell r="GY1196" t="str">
            <v>MT</v>
          </cell>
          <cell r="GZ1196">
            <v>2130.88647460938</v>
          </cell>
        </row>
        <row r="1197">
          <cell r="AD1197" t="str">
            <v>WA</v>
          </cell>
          <cell r="AH1197" t="str">
            <v>WA</v>
          </cell>
          <cell r="AI1197" t="str">
            <v>Pre 1980</v>
          </cell>
          <cell r="AJ1197">
            <v>12271.31</v>
          </cell>
          <cell r="AK1197" t="b">
            <v>1</v>
          </cell>
          <cell r="AN1197" t="str">
            <v>WA</v>
          </cell>
          <cell r="AO1197" t="str">
            <v>Natural Gas Other</v>
          </cell>
          <cell r="AP1197" t="str">
            <v>Pre 1980</v>
          </cell>
          <cell r="AQ1197" t="str">
            <v>Crawlspace</v>
          </cell>
          <cell r="AR1197">
            <v>2003.71557617188</v>
          </cell>
          <cell r="AU1197" t="str">
            <v>Yes</v>
          </cell>
          <cell r="AV1197" t="b">
            <v>1</v>
          </cell>
          <cell r="AX1197">
            <v>2003715.5761718799</v>
          </cell>
          <cell r="AY1197" t="b">
            <v>0</v>
          </cell>
          <cell r="AZ1197">
            <v>0</v>
          </cell>
          <cell r="BA1197">
            <v>1</v>
          </cell>
          <cell r="BB1197">
            <v>2003.71557617188</v>
          </cell>
          <cell r="BC1197">
            <v>0.99999978847894622</v>
          </cell>
          <cell r="BU1197" t="str">
            <v>MT</v>
          </cell>
          <cell r="BV1197" t="str">
            <v>Pre 1980</v>
          </cell>
          <cell r="BW1197" t="str">
            <v>Electric Storage - Inside Conditioned Space</v>
          </cell>
          <cell r="BY1197">
            <v>2130.886</v>
          </cell>
          <cell r="BZ1197" t="str">
            <v>le55</v>
          </cell>
          <cell r="CF1197" t="str">
            <v>Conditioned</v>
          </cell>
          <cell r="CG1197">
            <v>12271.31</v>
          </cell>
          <cell r="CH1197" t="str">
            <v>WA</v>
          </cell>
          <cell r="CI1197" t="str">
            <v>Bottom-Freezer (Including French Door) w/o TTD Ice</v>
          </cell>
          <cell r="CJ1197">
            <v>306782.75</v>
          </cell>
          <cell r="CK1197" t="b">
            <v>0</v>
          </cell>
          <cell r="CZ1197">
            <v>1144.6790000000001</v>
          </cell>
          <cell r="DA1197" t="str">
            <v>MT</v>
          </cell>
          <cell r="DC1197" t="str">
            <v>Horizontal Axis</v>
          </cell>
          <cell r="DG1197" t="str">
            <v>Electric</v>
          </cell>
          <cell r="DH1197">
            <v>2079.9929999999999</v>
          </cell>
          <cell r="DI1197" t="str">
            <v>WA</v>
          </cell>
          <cell r="DL1197" t="str">
            <v>Gas</v>
          </cell>
          <cell r="DM1197" t="str">
            <v>Gas</v>
          </cell>
          <cell r="DN1197">
            <v>1925.059</v>
          </cell>
          <cell r="DO1197" t="str">
            <v>OR</v>
          </cell>
          <cell r="DS1197">
            <v>1464.694</v>
          </cell>
          <cell r="DT1197" t="str">
            <v>WA</v>
          </cell>
          <cell r="DU1197" t="str">
            <v>gt46</v>
          </cell>
          <cell r="DX1197" t="b">
            <v>0</v>
          </cell>
          <cell r="DY1197">
            <v>2079.9929999999999</v>
          </cell>
          <cell r="DZ1197" t="str">
            <v>WA</v>
          </cell>
          <cell r="EC1197" t="str">
            <v>Laptop</v>
          </cell>
          <cell r="ED1197">
            <v>1904.288</v>
          </cell>
          <cell r="EE1197" t="str">
            <v>WA</v>
          </cell>
          <cell r="EH1197" t="str">
            <v>gt20</v>
          </cell>
          <cell r="EI1197">
            <v>2079.9929999999999</v>
          </cell>
          <cell r="EJ1197" t="str">
            <v>WA</v>
          </cell>
          <cell r="ES1197">
            <v>8264.9449999999997</v>
          </cell>
          <cell r="ET1197" t="str">
            <v>OR</v>
          </cell>
          <cell r="EZ1197" t="str">
            <v>WA</v>
          </cell>
          <cell r="FA1197" t="str">
            <v>Garage</v>
          </cell>
          <cell r="FB1197">
            <v>175347.63</v>
          </cell>
          <cell r="FC1197">
            <v>1029214.35</v>
          </cell>
          <cell r="FI1197" t="str">
            <v>WA</v>
          </cell>
          <cell r="FJ1197" t="str">
            <v>Bedrooms</v>
          </cell>
          <cell r="FK1197" t="str">
            <v>EISAq</v>
          </cell>
          <cell r="FL1197">
            <v>90167.22</v>
          </cell>
          <cell r="FS1197" t="str">
            <v>WA</v>
          </cell>
          <cell r="FT1197" t="str">
            <v>EISAq</v>
          </cell>
          <cell r="FV1197">
            <v>2304769.2450000001</v>
          </cell>
          <cell r="GD1197" t="str">
            <v>WA</v>
          </cell>
          <cell r="GE1197">
            <v>60841154.979999997</v>
          </cell>
          <cell r="GF1197">
            <v>40029013.219999999</v>
          </cell>
          <cell r="GI1197">
            <v>2</v>
          </cell>
          <cell r="GJ1197">
            <v>2</v>
          </cell>
          <cell r="GK1197" t="str">
            <v>WA</v>
          </cell>
          <cell r="GL1197">
            <v>12271.31</v>
          </cell>
          <cell r="GM1197" t="str">
            <v>Pre 1980</v>
          </cell>
          <cell r="GN1197">
            <v>0</v>
          </cell>
          <cell r="GQ1197">
            <v>64711489.340069994</v>
          </cell>
          <cell r="GR1197">
            <v>14628628.650999999</v>
          </cell>
          <cell r="GU1197" t="str">
            <v>Natural Gas FAF</v>
          </cell>
          <cell r="GX1197" t="str">
            <v>Baseboard/Wall/Radiant</v>
          </cell>
          <cell r="GY1197" t="str">
            <v>ID</v>
          </cell>
          <cell r="GZ1197">
            <v>3785.76440429688</v>
          </cell>
        </row>
        <row r="1198">
          <cell r="AD1198" t="str">
            <v>OR</v>
          </cell>
          <cell r="AH1198" t="str">
            <v>OR</v>
          </cell>
          <cell r="AI1198" t="str">
            <v>Pre 1980</v>
          </cell>
          <cell r="AJ1198">
            <v>1925.059</v>
          </cell>
          <cell r="AK1198" t="b">
            <v>1</v>
          </cell>
          <cell r="AN1198" t="str">
            <v>OR</v>
          </cell>
          <cell r="AO1198" t="str">
            <v>Wood</v>
          </cell>
          <cell r="AP1198" t="str">
            <v>Pre 1980</v>
          </cell>
          <cell r="AQ1198" t="str">
            <v>Crawlspace</v>
          </cell>
          <cell r="AR1198">
            <v>1188.02661132813</v>
          </cell>
          <cell r="AU1198" t="str">
            <v>No</v>
          </cell>
          <cell r="AV1198" t="b">
            <v>0</v>
          </cell>
          <cell r="AX1198">
            <v>1760655.4379882887</v>
          </cell>
          <cell r="AY1198" t="b">
            <v>0</v>
          </cell>
          <cell r="AZ1198">
            <v>1143659.5199227587</v>
          </cell>
          <cell r="BA1198" t="str">
            <v/>
          </cell>
          <cell r="BB1198" t="str">
            <v/>
          </cell>
          <cell r="BC1198">
            <v>0.99999967284256164</v>
          </cell>
          <cell r="BU1198" t="str">
            <v>MT</v>
          </cell>
          <cell r="BV1198" t="str">
            <v>Pre 1980</v>
          </cell>
          <cell r="BW1198" t="str">
            <v>Electric Storage - Inside Conditioned Space</v>
          </cell>
          <cell r="BY1198">
            <v>2130.886</v>
          </cell>
          <cell r="BZ1198" t="str">
            <v>le55</v>
          </cell>
          <cell r="CF1198" t="str">
            <v>Conditioned</v>
          </cell>
          <cell r="CG1198">
            <v>2130.886</v>
          </cell>
          <cell r="CH1198" t="str">
            <v>MT</v>
          </cell>
          <cell r="CI1198" t="str">
            <v>Side-by-Side w/ TTD Ice</v>
          </cell>
          <cell r="CJ1198">
            <v>57533.921999999999</v>
          </cell>
          <cell r="CK1198" t="b">
            <v>0</v>
          </cell>
          <cell r="CZ1198">
            <v>1612.692</v>
          </cell>
          <cell r="DA1198" t="str">
            <v>OR</v>
          </cell>
          <cell r="DC1198" t="str">
            <v>Horizontal Axis</v>
          </cell>
          <cell r="DG1198" t="str">
            <v>Electric</v>
          </cell>
          <cell r="DH1198">
            <v>1612.692</v>
          </cell>
          <cell r="DI1198" t="str">
            <v>OR</v>
          </cell>
          <cell r="DL1198" t="str">
            <v>Electric</v>
          </cell>
          <cell r="DM1198" t="str">
            <v>Electric</v>
          </cell>
          <cell r="DN1198">
            <v>3785.7640000000001</v>
          </cell>
          <cell r="DO1198" t="str">
            <v>ID</v>
          </cell>
          <cell r="DS1198">
            <v>1464.694</v>
          </cell>
          <cell r="DT1198" t="str">
            <v>WA</v>
          </cell>
          <cell r="DU1198" t="str">
            <v>gt46</v>
          </cell>
          <cell r="DX1198" t="b">
            <v>0</v>
          </cell>
          <cell r="DY1198">
            <v>2079.9929999999999</v>
          </cell>
          <cell r="DZ1198" t="str">
            <v>WA</v>
          </cell>
          <cell r="EC1198" t="str">
            <v>Desktop</v>
          </cell>
          <cell r="ED1198">
            <v>1904.288</v>
          </cell>
          <cell r="EE1198" t="str">
            <v>WA</v>
          </cell>
          <cell r="EH1198" t="str">
            <v>le20</v>
          </cell>
          <cell r="EI1198">
            <v>2079.9929999999999</v>
          </cell>
          <cell r="EJ1198" t="str">
            <v>WA</v>
          </cell>
          <cell r="ES1198">
            <v>2130.886</v>
          </cell>
          <cell r="ET1198" t="str">
            <v>MT</v>
          </cell>
          <cell r="EZ1198" t="str">
            <v>WA</v>
          </cell>
          <cell r="FA1198" t="str">
            <v>Kitchen</v>
          </cell>
          <cell r="FB1198">
            <v>312576.20999999996</v>
          </cell>
          <cell r="FC1198">
            <v>137228.57999999999</v>
          </cell>
          <cell r="FI1198" t="str">
            <v>WA</v>
          </cell>
          <cell r="FJ1198" t="str">
            <v>Bedrooms</v>
          </cell>
          <cell r="FK1198" t="str">
            <v>EISAx</v>
          </cell>
          <cell r="FL1198">
            <v>601114.79999999993</v>
          </cell>
          <cell r="FS1198" t="str">
            <v>WA</v>
          </cell>
          <cell r="FT1198" t="str">
            <v>EISAx</v>
          </cell>
          <cell r="FV1198">
            <v>7286044.7100000009</v>
          </cell>
          <cell r="GD1198" t="str">
            <v>OR</v>
          </cell>
          <cell r="GE1198">
            <v>7935093.1979999999</v>
          </cell>
          <cell r="GF1198">
            <v>4392984.6380000003</v>
          </cell>
          <cell r="GI1198">
            <v>2</v>
          </cell>
          <cell r="GJ1198">
            <v>1</v>
          </cell>
          <cell r="GK1198" t="str">
            <v>OR</v>
          </cell>
          <cell r="GL1198">
            <v>1925.059</v>
          </cell>
          <cell r="GM1198" t="str">
            <v>Pre 1980</v>
          </cell>
          <cell r="GN1198">
            <v>0</v>
          </cell>
          <cell r="GQ1198">
            <v>9160210.3708950002</v>
          </cell>
          <cell r="GR1198">
            <v>2078153.1670930001</v>
          </cell>
          <cell r="GU1198" t="str">
            <v>Natural Gas FAF</v>
          </cell>
          <cell r="GX1198" t="str">
            <v>Natural Gas Other</v>
          </cell>
          <cell r="GY1198" t="str">
            <v>ID</v>
          </cell>
          <cell r="GZ1198">
            <v>3785.76440429688</v>
          </cell>
        </row>
        <row r="1199">
          <cell r="AD1199" t="str">
            <v>WA</v>
          </cell>
          <cell r="AH1199" t="str">
            <v>WA</v>
          </cell>
          <cell r="AI1199" t="str">
            <v>1980-1992</v>
          </cell>
          <cell r="AJ1199">
            <v>1904.288</v>
          </cell>
          <cell r="AK1199" t="b">
            <v>1</v>
          </cell>
          <cell r="AN1199" t="str">
            <v>OR</v>
          </cell>
          <cell r="AO1199" t="str">
            <v>Natural Gas FAF</v>
          </cell>
          <cell r="AP1199" t="str">
            <v>Pre 1980</v>
          </cell>
          <cell r="AQ1199" t="str">
            <v>Crawlspace</v>
          </cell>
          <cell r="AR1199">
            <v>1188.02661132813</v>
          </cell>
          <cell r="AU1199" t="str">
            <v>No</v>
          </cell>
          <cell r="AV1199" t="b">
            <v>1</v>
          </cell>
          <cell r="AX1199">
            <v>1760655.4379882887</v>
          </cell>
          <cell r="AY1199" t="b">
            <v>0</v>
          </cell>
          <cell r="AZ1199">
            <v>1143659.5199227587</v>
          </cell>
          <cell r="BA1199">
            <v>1</v>
          </cell>
          <cell r="BB1199">
            <v>1188.02661132813</v>
          </cell>
          <cell r="BC1199">
            <v>0.99999967284256164</v>
          </cell>
          <cell r="BU1199" t="str">
            <v>MT</v>
          </cell>
          <cell r="BV1199" t="str">
            <v>Pre 1980</v>
          </cell>
          <cell r="BW1199" t="str">
            <v>Gas Storage Outside Conditioned Space</v>
          </cell>
          <cell r="BY1199">
            <v>2130.886</v>
          </cell>
          <cell r="BZ1199" t="str">
            <v>le55</v>
          </cell>
          <cell r="CF1199" t="str">
            <v>Conditioned</v>
          </cell>
          <cell r="CG1199">
            <v>1612.692</v>
          </cell>
          <cell r="CH1199" t="str">
            <v>OR</v>
          </cell>
          <cell r="CI1199" t="str">
            <v>Side-by-Side w/o TTD Ice</v>
          </cell>
          <cell r="CJ1199">
            <v>58056.911999999997</v>
          </cell>
          <cell r="CK1199" t="b">
            <v>0</v>
          </cell>
          <cell r="CZ1199">
            <v>3785.7640000000001</v>
          </cell>
          <cell r="DA1199" t="str">
            <v>ID</v>
          </cell>
          <cell r="DC1199" t="str">
            <v>Horizontal Axis</v>
          </cell>
          <cell r="DG1199" t="str">
            <v>Electric</v>
          </cell>
          <cell r="DH1199">
            <v>3785.7640000000001</v>
          </cell>
          <cell r="DI1199" t="str">
            <v>ID</v>
          </cell>
          <cell r="DL1199" t="str">
            <v>Electric</v>
          </cell>
          <cell r="DM1199" t="str">
            <v>Electric</v>
          </cell>
          <cell r="DN1199">
            <v>1612.692</v>
          </cell>
          <cell r="DO1199" t="str">
            <v>OR</v>
          </cell>
          <cell r="DS1199">
            <v>1464.694</v>
          </cell>
          <cell r="DT1199" t="str">
            <v>WA</v>
          </cell>
          <cell r="DU1199" t="str">
            <v>lt32</v>
          </cell>
          <cell r="DX1199" t="b">
            <v>0</v>
          </cell>
          <cell r="DY1199">
            <v>2079.9929999999999</v>
          </cell>
          <cell r="DZ1199" t="str">
            <v>WA</v>
          </cell>
          <cell r="EC1199" t="str">
            <v>Laptop</v>
          </cell>
          <cell r="ED1199">
            <v>1904.288</v>
          </cell>
          <cell r="EE1199" t="str">
            <v>WA</v>
          </cell>
          <cell r="EH1199" t="str">
            <v>le20</v>
          </cell>
          <cell r="EI1199">
            <v>1612.692</v>
          </cell>
          <cell r="EJ1199" t="str">
            <v>OR</v>
          </cell>
          <cell r="ES1199">
            <v>1925.059</v>
          </cell>
          <cell r="ET1199" t="str">
            <v>OR</v>
          </cell>
          <cell r="EZ1199" t="str">
            <v>WA</v>
          </cell>
          <cell r="FA1199" t="str">
            <v>Living Room/Family Room</v>
          </cell>
          <cell r="FB1199">
            <v>190595.25</v>
          </cell>
          <cell r="FC1199">
            <v>250060.96799999999</v>
          </cell>
          <cell r="FI1199" t="str">
            <v>WA</v>
          </cell>
          <cell r="FJ1199" t="str">
            <v>Exterior</v>
          </cell>
          <cell r="FK1199" t="str">
            <v>EISAnqnx</v>
          </cell>
          <cell r="FL1199">
            <v>120222.95999999999</v>
          </cell>
          <cell r="FS1199" t="str">
            <v>WA</v>
          </cell>
          <cell r="FT1199" t="str">
            <v>EISAnqnx</v>
          </cell>
          <cell r="FV1199">
            <v>1562898.48</v>
          </cell>
          <cell r="GD1199" t="str">
            <v>WA</v>
          </cell>
          <cell r="GE1199">
            <v>6984928.3839999996</v>
          </cell>
          <cell r="GF1199">
            <v>3770490.24</v>
          </cell>
          <cell r="GI1199">
            <v>2</v>
          </cell>
          <cell r="GJ1199">
            <v>3</v>
          </cell>
          <cell r="GK1199" t="str">
            <v>WA</v>
          </cell>
          <cell r="GL1199">
            <v>1904.288</v>
          </cell>
          <cell r="GM1199" t="str">
            <v>1980-1992</v>
          </cell>
          <cell r="GN1199">
            <v>0</v>
          </cell>
          <cell r="GQ1199">
            <v>12424170.954144001</v>
          </cell>
          <cell r="GR1199">
            <v>1518641.11568</v>
          </cell>
          <cell r="GU1199" t="str">
            <v>Baseboard/Wall/Radiant</v>
          </cell>
          <cell r="GX1199" t="str">
            <v>Wood</v>
          </cell>
          <cell r="GY1199" t="str">
            <v>ID</v>
          </cell>
          <cell r="GZ1199">
            <v>3785.76440429688</v>
          </cell>
        </row>
        <row r="1200">
          <cell r="AD1200" t="str">
            <v>WA</v>
          </cell>
          <cell r="AH1200" t="str">
            <v>WA</v>
          </cell>
          <cell r="AI1200" t="str">
            <v>1993-2006</v>
          </cell>
          <cell r="AJ1200">
            <v>2079.9929999999999</v>
          </cell>
          <cell r="AK1200" t="b">
            <v>1</v>
          </cell>
          <cell r="AN1200" t="str">
            <v>WA</v>
          </cell>
          <cell r="AO1200" t="str">
            <v>Natural Gas FAF</v>
          </cell>
          <cell r="AP1200" t="str">
            <v>Pre 1980</v>
          </cell>
          <cell r="AQ1200" t="str">
            <v>Crawlspace</v>
          </cell>
          <cell r="AR1200">
            <v>2003.71557617188</v>
          </cell>
          <cell r="AU1200" t="str">
            <v>Yes</v>
          </cell>
          <cell r="AV1200" t="b">
            <v>1</v>
          </cell>
          <cell r="AX1200">
            <v>2143975.6665039114</v>
          </cell>
          <cell r="AY1200" t="b">
            <v>0</v>
          </cell>
          <cell r="AZ1200">
            <v>0</v>
          </cell>
          <cell r="BA1200">
            <v>1</v>
          </cell>
          <cell r="BB1200">
            <v>2003.71557617188</v>
          </cell>
          <cell r="BC1200">
            <v>0.99999978847894622</v>
          </cell>
          <cell r="BU1200" t="str">
            <v>WA</v>
          </cell>
          <cell r="BV1200" t="str">
            <v>1980-1992</v>
          </cell>
          <cell r="BW1200" t="str">
            <v>Electric Storage - Inside Conditioned Space</v>
          </cell>
          <cell r="BY1200">
            <v>1904.288</v>
          </cell>
          <cell r="BZ1200" t="str">
            <v>le55</v>
          </cell>
          <cell r="CF1200" t="str">
            <v>Conditioned</v>
          </cell>
          <cell r="CG1200">
            <v>1904.288</v>
          </cell>
          <cell r="CH1200" t="str">
            <v>WA</v>
          </cell>
          <cell r="CI1200" t="str">
            <v>Bottom-Freezer (Including French Door) w/ TTD Ice</v>
          </cell>
          <cell r="CJ1200">
            <v>49511.487999999998</v>
          </cell>
          <cell r="CK1200" t="b">
            <v>0</v>
          </cell>
          <cell r="CZ1200">
            <v>1925.059</v>
          </cell>
          <cell r="DA1200" t="str">
            <v>OR</v>
          </cell>
          <cell r="DC1200" t="str">
            <v>Vertical Axis</v>
          </cell>
          <cell r="DG1200" t="str">
            <v>Electric</v>
          </cell>
          <cell r="DH1200">
            <v>2079.9929999999999</v>
          </cell>
          <cell r="DI1200" t="str">
            <v>WA</v>
          </cell>
          <cell r="DL1200" t="str">
            <v>Electric</v>
          </cell>
          <cell r="DM1200" t="str">
            <v>Electric</v>
          </cell>
          <cell r="DN1200">
            <v>1904.288</v>
          </cell>
          <cell r="DO1200" t="str">
            <v>WA</v>
          </cell>
          <cell r="DS1200">
            <v>1464.694</v>
          </cell>
          <cell r="DT1200" t="str">
            <v>WA</v>
          </cell>
          <cell r="DU1200" t="str">
            <v>lt32</v>
          </cell>
          <cell r="DX1200" t="b">
            <v>0</v>
          </cell>
          <cell r="DY1200">
            <v>8559.1039999999994</v>
          </cell>
          <cell r="DZ1200" t="str">
            <v>OR</v>
          </cell>
          <cell r="EC1200" t="str">
            <v>Laptop</v>
          </cell>
          <cell r="ED1200">
            <v>1612.692</v>
          </cell>
          <cell r="EE1200" t="str">
            <v>OR</v>
          </cell>
          <cell r="EH1200" t="str">
            <v>le20</v>
          </cell>
          <cell r="EI1200">
            <v>8264.9449999999997</v>
          </cell>
          <cell r="EJ1200" t="str">
            <v>OR</v>
          </cell>
          <cell r="ES1200">
            <v>2130.886</v>
          </cell>
          <cell r="ET1200" t="str">
            <v>MT</v>
          </cell>
          <cell r="EZ1200" t="str">
            <v>WA</v>
          </cell>
          <cell r="FA1200" t="str">
            <v>Other</v>
          </cell>
          <cell r="FB1200">
            <v>198219.06</v>
          </cell>
          <cell r="FC1200">
            <v>422359.07399999996</v>
          </cell>
          <cell r="FI1200" t="str">
            <v>WA</v>
          </cell>
          <cell r="FJ1200" t="str">
            <v>Exterior</v>
          </cell>
          <cell r="FK1200" t="str">
            <v>EISAq</v>
          </cell>
          <cell r="FL1200">
            <v>90167.22</v>
          </cell>
          <cell r="FS1200" t="str">
            <v>WA</v>
          </cell>
          <cell r="FT1200" t="str">
            <v>EISAq</v>
          </cell>
          <cell r="FV1200">
            <v>30055.739999999998</v>
          </cell>
          <cell r="GD1200" t="str">
            <v>WA</v>
          </cell>
          <cell r="GE1200">
            <v>4001906.5319999997</v>
          </cell>
          <cell r="GF1200">
            <v>3138709.4369999999</v>
          </cell>
          <cell r="GI1200">
            <v>1</v>
          </cell>
          <cell r="GJ1200">
            <v>1</v>
          </cell>
          <cell r="GK1200" t="str">
            <v>WA</v>
          </cell>
          <cell r="GL1200">
            <v>2079.9929999999999</v>
          </cell>
          <cell r="GM1200" t="str">
            <v>1993-2006</v>
          </cell>
          <cell r="GQ1200">
            <v>9452053.950096</v>
          </cell>
          <cell r="GR1200">
            <v>1121542.6255650001</v>
          </cell>
          <cell r="GU1200" t="str">
            <v>Natural Gas FAF</v>
          </cell>
          <cell r="GX1200" t="str">
            <v>None</v>
          </cell>
          <cell r="GY1200" t="str">
            <v>OR</v>
          </cell>
          <cell r="GZ1200">
            <v>1612.69177246094</v>
          </cell>
        </row>
        <row r="1201">
          <cell r="AD1201" t="str">
            <v>WA</v>
          </cell>
          <cell r="AH1201" t="str">
            <v>WA</v>
          </cell>
          <cell r="AI1201" t="str">
            <v>Pre 1980</v>
          </cell>
          <cell r="AJ1201">
            <v>2079.9929999999999</v>
          </cell>
          <cell r="AK1201" t="b">
            <v>1</v>
          </cell>
          <cell r="AN1201" t="str">
            <v>WA</v>
          </cell>
          <cell r="AO1201" t="str">
            <v>Baseboard/Wall/Radiant</v>
          </cell>
          <cell r="AP1201" t="str">
            <v>Pre 1980</v>
          </cell>
          <cell r="AQ1201" t="str">
            <v>Crawlspace</v>
          </cell>
          <cell r="AR1201">
            <v>2003.71557617188</v>
          </cell>
          <cell r="AU1201" t="str">
            <v>No</v>
          </cell>
          <cell r="AV1201" t="b">
            <v>1</v>
          </cell>
          <cell r="AX1201">
            <v>1514808.9755859412</v>
          </cell>
          <cell r="AY1201" t="b">
            <v>0</v>
          </cell>
          <cell r="AZ1201">
            <v>1152454.8467038847</v>
          </cell>
          <cell r="BA1201">
            <v>1</v>
          </cell>
          <cell r="BB1201">
            <v>2003.71557617188</v>
          </cell>
          <cell r="BC1201">
            <v>0.99999978847894622</v>
          </cell>
          <cell r="BU1201" t="str">
            <v>OR</v>
          </cell>
          <cell r="BV1201" t="str">
            <v>Pre 1980</v>
          </cell>
          <cell r="BW1201" t="str">
            <v>Electric Storage - Inside Conditioned Space</v>
          </cell>
          <cell r="BY1201">
            <v>1612.692</v>
          </cell>
          <cell r="BZ1201" t="str">
            <v>le55</v>
          </cell>
          <cell r="CF1201" t="str">
            <v>Conditioned</v>
          </cell>
          <cell r="CG1201">
            <v>3785.7640000000001</v>
          </cell>
          <cell r="CH1201" t="str">
            <v>ID</v>
          </cell>
          <cell r="CI1201" t="str">
            <v>Top-Freezer w/o TTD Ice</v>
          </cell>
          <cell r="CJ1201">
            <v>56786.46</v>
          </cell>
          <cell r="CK1201" t="b">
            <v>0</v>
          </cell>
          <cell r="CZ1201">
            <v>4360.1880000000001</v>
          </cell>
          <cell r="DA1201" t="str">
            <v>WA</v>
          </cell>
          <cell r="DC1201" t="str">
            <v>Vertical Axis</v>
          </cell>
          <cell r="DG1201" t="str">
            <v>Electric</v>
          </cell>
          <cell r="DH1201">
            <v>1144.6790000000001</v>
          </cell>
          <cell r="DI1201" t="str">
            <v>MT</v>
          </cell>
          <cell r="DL1201" t="str">
            <v>Electric</v>
          </cell>
          <cell r="DM1201" t="str">
            <v>Electric</v>
          </cell>
          <cell r="DN1201">
            <v>1925.059</v>
          </cell>
          <cell r="DO1201" t="str">
            <v>OR</v>
          </cell>
          <cell r="DS1201">
            <v>1464.694</v>
          </cell>
          <cell r="DT1201" t="str">
            <v>WA</v>
          </cell>
          <cell r="DU1201" t="str">
            <v>lt32</v>
          </cell>
          <cell r="DX1201" t="b">
            <v>0</v>
          </cell>
          <cell r="DY1201">
            <v>2079.9929999999999</v>
          </cell>
          <cell r="DZ1201" t="str">
            <v>WA</v>
          </cell>
          <cell r="EC1201" t="str">
            <v>Desktop</v>
          </cell>
          <cell r="ED1201">
            <v>1612.692</v>
          </cell>
          <cell r="EE1201" t="str">
            <v>OR</v>
          </cell>
          <cell r="EH1201" t="str">
            <v>le20</v>
          </cell>
          <cell r="EI1201">
            <v>1144.6790000000001</v>
          </cell>
          <cell r="EJ1201" t="str">
            <v>MT</v>
          </cell>
          <cell r="ES1201">
            <v>3785.7640000000001</v>
          </cell>
          <cell r="ET1201" t="str">
            <v>ID</v>
          </cell>
          <cell r="EZ1201" t="str">
            <v>WA</v>
          </cell>
          <cell r="FA1201" t="str">
            <v>Bathroom</v>
          </cell>
          <cell r="FB1201">
            <v>4064324.2600000002</v>
          </cell>
          <cell r="FC1201">
            <v>589822.66700000002</v>
          </cell>
          <cell r="FI1201" t="str">
            <v>WA</v>
          </cell>
          <cell r="FJ1201" t="str">
            <v>Kitchen</v>
          </cell>
          <cell r="FK1201" t="str">
            <v>EISAq</v>
          </cell>
          <cell r="FL1201">
            <v>120222.95999999999</v>
          </cell>
          <cell r="FS1201" t="str">
            <v>WA</v>
          </cell>
          <cell r="FT1201" t="str">
            <v>EISAx</v>
          </cell>
          <cell r="FV1201">
            <v>721337.76</v>
          </cell>
          <cell r="GD1201" t="str">
            <v>WA</v>
          </cell>
          <cell r="GE1201">
            <v>4731984.0750000002</v>
          </cell>
          <cell r="GF1201">
            <v>4033106.4269999997</v>
          </cell>
          <cell r="GI1201">
            <v>1</v>
          </cell>
          <cell r="GJ1201">
            <v>1</v>
          </cell>
          <cell r="GK1201" t="str">
            <v>WA</v>
          </cell>
          <cell r="GL1201">
            <v>2079.9929999999999</v>
          </cell>
          <cell r="GM1201" t="str">
            <v>Pre 1980</v>
          </cell>
          <cell r="GN1201">
            <v>0</v>
          </cell>
          <cell r="GQ1201">
            <v>9703547.9837190006</v>
          </cell>
          <cell r="GR1201">
            <v>1246035.4065975</v>
          </cell>
          <cell r="GU1201" t="str">
            <v>Natural Gas FAF</v>
          </cell>
          <cell r="GX1201" t="str">
            <v>Baseboard/Wall/Radiant</v>
          </cell>
          <cell r="GY1201" t="str">
            <v>MT</v>
          </cell>
          <cell r="GZ1201">
            <v>1144.67944335938</v>
          </cell>
        </row>
        <row r="1202">
          <cell r="AD1202" t="str">
            <v>OR</v>
          </cell>
          <cell r="AH1202" t="str">
            <v>OR</v>
          </cell>
          <cell r="AI1202" t="str">
            <v>1980-1992</v>
          </cell>
          <cell r="AJ1202">
            <v>8264.9449999999997</v>
          </cell>
          <cell r="AK1202" t="b">
            <v>1</v>
          </cell>
          <cell r="AN1202" t="str">
            <v>WA</v>
          </cell>
          <cell r="AO1202" t="str">
            <v>Propane/LP</v>
          </cell>
          <cell r="AP1202" t="str">
            <v>1993-2006</v>
          </cell>
          <cell r="AQ1202" t="str">
            <v>Crawlspace</v>
          </cell>
          <cell r="AR1202">
            <v>4956.49267578125</v>
          </cell>
          <cell r="AU1202" t="str">
            <v>No</v>
          </cell>
          <cell r="AV1202" t="b">
            <v>0</v>
          </cell>
          <cell r="AX1202">
            <v>4510408.3349609375</v>
          </cell>
          <cell r="AY1202" t="b">
            <v>0</v>
          </cell>
          <cell r="AZ1202">
            <v>1158790.8139025879</v>
          </cell>
          <cell r="BA1202" t="str">
            <v/>
          </cell>
          <cell r="BB1202" t="str">
            <v/>
          </cell>
          <cell r="BC1202">
            <v>0.99999993458706582</v>
          </cell>
          <cell r="BU1202" t="str">
            <v>WA</v>
          </cell>
          <cell r="BV1202" t="str">
            <v>Pre 1980</v>
          </cell>
          <cell r="BW1202" t="str">
            <v>Electric Storage - Outside Conditioned Space - Buffered</v>
          </cell>
          <cell r="BY1202">
            <v>2079.9929999999999</v>
          </cell>
          <cell r="BZ1202" t="str">
            <v>le55</v>
          </cell>
          <cell r="CF1202" t="str">
            <v>Unconditioned</v>
          </cell>
          <cell r="CG1202">
            <v>3785.7640000000001</v>
          </cell>
          <cell r="CH1202" t="str">
            <v>ID</v>
          </cell>
          <cell r="CI1202" t="str">
            <v>Side-by-Side w/o TTD Ice</v>
          </cell>
          <cell r="CJ1202">
            <v>113572.92</v>
          </cell>
          <cell r="CK1202" t="b">
            <v>0</v>
          </cell>
          <cell r="CZ1202">
            <v>2079.9929999999999</v>
          </cell>
          <cell r="DA1202" t="str">
            <v>WA</v>
          </cell>
          <cell r="DC1202" t="str">
            <v>Vertical Axis</v>
          </cell>
          <cell r="DG1202" t="str">
            <v>Electric</v>
          </cell>
          <cell r="DH1202">
            <v>1612.692</v>
          </cell>
          <cell r="DI1202" t="str">
            <v>OR</v>
          </cell>
          <cell r="DL1202" t="str">
            <v>Gas</v>
          </cell>
          <cell r="DM1202" t="str">
            <v>Electric</v>
          </cell>
          <cell r="DN1202">
            <v>2130.886</v>
          </cell>
          <cell r="DO1202" t="str">
            <v>MT</v>
          </cell>
          <cell r="DS1202">
            <v>1464.694</v>
          </cell>
          <cell r="DT1202" t="str">
            <v>WA</v>
          </cell>
          <cell r="DU1202" t="str">
            <v>lt32</v>
          </cell>
          <cell r="DX1202" t="b">
            <v>1</v>
          </cell>
          <cell r="DY1202">
            <v>2079.9929999999999</v>
          </cell>
          <cell r="DZ1202" t="str">
            <v>WA</v>
          </cell>
          <cell r="EC1202" t="str">
            <v>Laptop</v>
          </cell>
          <cell r="ED1202">
            <v>1904.288</v>
          </cell>
          <cell r="EE1202" t="str">
            <v>WA</v>
          </cell>
          <cell r="EH1202" t="str">
            <v>gt20</v>
          </cell>
          <cell r="EI1202">
            <v>3785.7640000000001</v>
          </cell>
          <cell r="EJ1202" t="str">
            <v>ID</v>
          </cell>
          <cell r="ES1202">
            <v>1612.692</v>
          </cell>
          <cell r="ET1202" t="str">
            <v>OR</v>
          </cell>
          <cell r="EZ1202" t="str">
            <v>WA</v>
          </cell>
          <cell r="FA1202" t="str">
            <v>Bedrooms</v>
          </cell>
          <cell r="FB1202">
            <v>1189558.32</v>
          </cell>
          <cell r="FC1202">
            <v>1685207.62</v>
          </cell>
          <cell r="FI1202" t="str">
            <v>WA</v>
          </cell>
          <cell r="FJ1202" t="str">
            <v>Living Room/Family Room</v>
          </cell>
          <cell r="FK1202" t="str">
            <v>EISAq</v>
          </cell>
          <cell r="FL1202">
            <v>120222.95999999999</v>
          </cell>
          <cell r="FS1202" t="str">
            <v>WA</v>
          </cell>
          <cell r="FT1202" t="str">
            <v>EISAnqnx</v>
          </cell>
          <cell r="FV1202">
            <v>1041932.32</v>
          </cell>
          <cell r="GD1202" t="str">
            <v>OR</v>
          </cell>
          <cell r="GE1202">
            <v>11446948.824999999</v>
          </cell>
          <cell r="GF1202">
            <v>11934580.58</v>
          </cell>
          <cell r="GI1202">
            <v>1</v>
          </cell>
          <cell r="GJ1202">
            <v>2</v>
          </cell>
          <cell r="GK1202" t="str">
            <v>OR</v>
          </cell>
          <cell r="GL1202">
            <v>8264.9449999999997</v>
          </cell>
          <cell r="GM1202" t="str">
            <v>1980-1992</v>
          </cell>
          <cell r="GN1202">
            <v>-1</v>
          </cell>
          <cell r="GQ1202">
            <v>43291186.833959997</v>
          </cell>
          <cell r="GR1202">
            <v>4762612.5691624992</v>
          </cell>
          <cell r="GU1202" t="str">
            <v>Wood</v>
          </cell>
          <cell r="GX1202" t="str">
            <v>None</v>
          </cell>
          <cell r="GY1202" t="str">
            <v>ID</v>
          </cell>
          <cell r="GZ1202">
            <v>1192.46508789063</v>
          </cell>
        </row>
        <row r="1203">
          <cell r="AD1203" t="str">
            <v>OR</v>
          </cell>
          <cell r="AH1203" t="str">
            <v>OR</v>
          </cell>
          <cell r="AI1203" t="str">
            <v>1993-2006</v>
          </cell>
          <cell r="AJ1203">
            <v>1925.059</v>
          </cell>
          <cell r="AK1203" t="b">
            <v>1</v>
          </cell>
          <cell r="AN1203" t="str">
            <v>WA</v>
          </cell>
          <cell r="AO1203" t="str">
            <v>Baseboard/Wall/Radiant</v>
          </cell>
          <cell r="AP1203" t="str">
            <v>1993-2006</v>
          </cell>
          <cell r="AQ1203" t="str">
            <v>Crawlspace</v>
          </cell>
          <cell r="AR1203">
            <v>4956.49267578125</v>
          </cell>
          <cell r="AU1203" t="str">
            <v>No</v>
          </cell>
          <cell r="AV1203" t="b">
            <v>1</v>
          </cell>
          <cell r="AX1203">
            <v>4510408.3349609375</v>
          </cell>
          <cell r="AY1203" t="b">
            <v>0</v>
          </cell>
          <cell r="AZ1203">
            <v>1158790.8139025879</v>
          </cell>
          <cell r="BA1203">
            <v>1</v>
          </cell>
          <cell r="BB1203">
            <v>4956.49267578125</v>
          </cell>
          <cell r="BC1203">
            <v>0.99999993458706582</v>
          </cell>
          <cell r="BU1203" t="str">
            <v>WA</v>
          </cell>
          <cell r="BV1203" t="str">
            <v>1993-2006</v>
          </cell>
          <cell r="BW1203" t="str">
            <v>Electric Storage - Inside Conditioned Space</v>
          </cell>
          <cell r="BY1203">
            <v>1904.288</v>
          </cell>
          <cell r="BZ1203" t="str">
            <v>le55</v>
          </cell>
          <cell r="CF1203" t="str">
            <v>Conditioned</v>
          </cell>
          <cell r="CG1203">
            <v>2130.886</v>
          </cell>
          <cell r="CH1203" t="str">
            <v>MT</v>
          </cell>
          <cell r="CI1203" t="str">
            <v>Top-Freezer w/o TTD Ice</v>
          </cell>
          <cell r="CJ1203">
            <v>40486.834000000003</v>
          </cell>
          <cell r="CK1203" t="b">
            <v>0</v>
          </cell>
          <cell r="CZ1203">
            <v>1192.4649999999999</v>
          </cell>
          <cell r="DA1203" t="str">
            <v>ID</v>
          </cell>
          <cell r="DC1203" t="str">
            <v>Vertical Axis</v>
          </cell>
          <cell r="DG1203" t="str">
            <v>Electric</v>
          </cell>
          <cell r="DH1203">
            <v>3785.7640000000001</v>
          </cell>
          <cell r="DI1203" t="str">
            <v>ID</v>
          </cell>
          <cell r="DL1203" t="str">
            <v>Electric</v>
          </cell>
          <cell r="DM1203" t="str">
            <v>Electric</v>
          </cell>
          <cell r="DN1203">
            <v>1144.6790000000001</v>
          </cell>
          <cell r="DO1203" t="str">
            <v>MT</v>
          </cell>
          <cell r="DS1203">
            <v>1464.694</v>
          </cell>
          <cell r="DT1203" t="str">
            <v>WA</v>
          </cell>
          <cell r="DU1203" t="str">
            <v>lt32</v>
          </cell>
          <cell r="DX1203" t="b">
            <v>0</v>
          </cell>
          <cell r="DY1203">
            <v>2079.9929999999999</v>
          </cell>
          <cell r="DZ1203" t="str">
            <v>WA</v>
          </cell>
          <cell r="EC1203" t="str">
            <v>Laptop</v>
          </cell>
          <cell r="ED1203">
            <v>1904.288</v>
          </cell>
          <cell r="EE1203" t="str">
            <v>WA</v>
          </cell>
          <cell r="EH1203" t="str">
            <v>gt20</v>
          </cell>
          <cell r="EI1203">
            <v>1904.288</v>
          </cell>
          <cell r="EJ1203" t="str">
            <v>WA</v>
          </cell>
          <cell r="ES1203">
            <v>2079.9929999999999</v>
          </cell>
          <cell r="ET1203" t="str">
            <v>WA</v>
          </cell>
          <cell r="EZ1203" t="str">
            <v>WA</v>
          </cell>
          <cell r="FA1203" t="str">
            <v>Exterior</v>
          </cell>
          <cell r="FB1203">
            <v>257737.63600000003</v>
          </cell>
          <cell r="FC1203">
            <v>8247604.3520000009</v>
          </cell>
          <cell r="FI1203" t="str">
            <v>WA</v>
          </cell>
          <cell r="FJ1203" t="str">
            <v>Living Room/Family Room</v>
          </cell>
          <cell r="FK1203" t="str">
            <v>EISAx</v>
          </cell>
          <cell r="FL1203">
            <v>300557.39999999997</v>
          </cell>
          <cell r="FS1203" t="str">
            <v>WA</v>
          </cell>
          <cell r="FT1203" t="str">
            <v>EISAq</v>
          </cell>
          <cell r="FV1203">
            <v>691282.02</v>
          </cell>
          <cell r="GD1203" t="str">
            <v>OR</v>
          </cell>
          <cell r="GE1203">
            <v>5496043.4450000003</v>
          </cell>
          <cell r="GF1203">
            <v>3572909.5039999997</v>
          </cell>
          <cell r="GI1203">
            <v>2</v>
          </cell>
          <cell r="GJ1203">
            <v>2</v>
          </cell>
          <cell r="GK1203" t="str">
            <v>OR</v>
          </cell>
          <cell r="GL1203">
            <v>1925.059</v>
          </cell>
          <cell r="GM1203" t="str">
            <v>1993-2006</v>
          </cell>
          <cell r="GN1203">
            <v>-1</v>
          </cell>
          <cell r="GQ1203">
            <v>13317423.40787</v>
          </cell>
          <cell r="GR1203">
            <v>1201607.3898574999</v>
          </cell>
          <cell r="GU1203" t="str">
            <v>Natural Gas FAF</v>
          </cell>
          <cell r="GX1203" t="str">
            <v>None</v>
          </cell>
          <cell r="GY1203" t="str">
            <v>MT</v>
          </cell>
          <cell r="GZ1203">
            <v>2130.88647460938</v>
          </cell>
        </row>
        <row r="1204">
          <cell r="AD1204" t="str">
            <v>OR</v>
          </cell>
          <cell r="AH1204" t="str">
            <v>OR</v>
          </cell>
          <cell r="AI1204" t="str">
            <v>1980-1992</v>
          </cell>
          <cell r="AJ1204">
            <v>1612.692</v>
          </cell>
          <cell r="AK1204" t="b">
            <v>1</v>
          </cell>
          <cell r="AN1204" t="str">
            <v>WA</v>
          </cell>
          <cell r="AO1204" t="str">
            <v>Baseboard/Wall/Radiant</v>
          </cell>
          <cell r="AP1204" t="str">
            <v>Pre 1980</v>
          </cell>
          <cell r="AQ1204" t="str">
            <v>Crawlspace</v>
          </cell>
          <cell r="AR1204">
            <v>951.13979371126004</v>
          </cell>
          <cell r="AU1204" t="str">
            <v>No</v>
          </cell>
          <cell r="AV1204" t="b">
            <v>0</v>
          </cell>
          <cell r="AX1204">
            <v>1720611.8868236693</v>
          </cell>
          <cell r="AY1204" t="b">
            <v>0</v>
          </cell>
          <cell r="AZ1204">
            <v>1409625.3175922483</v>
          </cell>
          <cell r="BA1204" t="str">
            <v/>
          </cell>
          <cell r="BB1204" t="str">
            <v/>
          </cell>
          <cell r="BC1204">
            <v>0.82644638898725242</v>
          </cell>
          <cell r="BU1204" t="str">
            <v>OR</v>
          </cell>
          <cell r="BV1204" t="str">
            <v>Pre 1980</v>
          </cell>
          <cell r="BW1204" t="str">
            <v>Electric Storage - Outside Conditioned Space - Buffered</v>
          </cell>
          <cell r="BY1204">
            <v>1612.692</v>
          </cell>
          <cell r="BZ1204" t="str">
            <v>le55</v>
          </cell>
          <cell r="CF1204" t="str">
            <v>Conditioned</v>
          </cell>
          <cell r="CG1204">
            <v>2130.886</v>
          </cell>
          <cell r="CH1204" t="str">
            <v>MT</v>
          </cell>
          <cell r="CI1204" t="str">
            <v>Bottom-Freezer (Including French Door) w/o TTD Ice</v>
          </cell>
          <cell r="CJ1204">
            <v>38355.947999999997</v>
          </cell>
          <cell r="CK1204" t="b">
            <v>0</v>
          </cell>
          <cell r="CZ1204">
            <v>1612.692</v>
          </cell>
          <cell r="DA1204" t="str">
            <v>OR</v>
          </cell>
          <cell r="DC1204" t="str">
            <v>Vertical Axis</v>
          </cell>
          <cell r="DG1204" t="str">
            <v>Electric</v>
          </cell>
          <cell r="DH1204">
            <v>4360.1880000000001</v>
          </cell>
          <cell r="DI1204" t="str">
            <v>WA</v>
          </cell>
          <cell r="DL1204" t="str">
            <v>Gas</v>
          </cell>
          <cell r="DM1204" t="str">
            <v>Gas</v>
          </cell>
          <cell r="DN1204">
            <v>1192.4649999999999</v>
          </cell>
          <cell r="DO1204" t="str">
            <v>ID</v>
          </cell>
          <cell r="DS1204">
            <v>1464.694</v>
          </cell>
          <cell r="DT1204" t="str">
            <v>WA</v>
          </cell>
          <cell r="DU1204" t="str">
            <v>lt32</v>
          </cell>
          <cell r="DX1204" t="b">
            <v>0</v>
          </cell>
          <cell r="DY1204">
            <v>1612.692</v>
          </cell>
          <cell r="DZ1204" t="str">
            <v>OR</v>
          </cell>
          <cell r="EC1204" t="str">
            <v>Laptop</v>
          </cell>
          <cell r="ED1204">
            <v>1904.288</v>
          </cell>
          <cell r="EE1204" t="str">
            <v>WA</v>
          </cell>
          <cell r="EH1204" t="str">
            <v>gt20</v>
          </cell>
          <cell r="EI1204">
            <v>1904.288</v>
          </cell>
          <cell r="EJ1204" t="str">
            <v>WA</v>
          </cell>
          <cell r="ES1204">
            <v>1612.692</v>
          </cell>
          <cell r="ET1204" t="str">
            <v>OR</v>
          </cell>
          <cell r="EZ1204" t="str">
            <v>WA</v>
          </cell>
          <cell r="FA1204" t="str">
            <v>Garage</v>
          </cell>
          <cell r="FB1204">
            <v>723647.978</v>
          </cell>
          <cell r="FC1204">
            <v>2398942.6120000002</v>
          </cell>
          <cell r="FI1204" t="str">
            <v>WA</v>
          </cell>
          <cell r="FJ1204" t="str">
            <v>Other</v>
          </cell>
          <cell r="FK1204" t="str">
            <v>EISAnqnx</v>
          </cell>
          <cell r="FL1204">
            <v>601114.79999999993</v>
          </cell>
          <cell r="FS1204" t="str">
            <v>WA</v>
          </cell>
          <cell r="FT1204" t="str">
            <v>EISAx</v>
          </cell>
          <cell r="FV1204">
            <v>901672.2</v>
          </cell>
          <cell r="GD1204" t="str">
            <v>OR</v>
          </cell>
          <cell r="GE1204">
            <v>2073921.912</v>
          </cell>
          <cell r="GF1204">
            <v>1767510.432</v>
          </cell>
          <cell r="GI1204">
            <v>1</v>
          </cell>
          <cell r="GJ1204">
            <v>1</v>
          </cell>
          <cell r="GK1204" t="str">
            <v>OR</v>
          </cell>
          <cell r="GL1204">
            <v>1612.692</v>
          </cell>
          <cell r="GM1204" t="str">
            <v>1980-1992</v>
          </cell>
          <cell r="GN1204">
            <v>-1</v>
          </cell>
          <cell r="GQ1204">
            <v>7491022.0730640003</v>
          </cell>
          <cell r="GR1204">
            <v>1139040.3278699999</v>
          </cell>
          <cell r="GU1204" t="str">
            <v>Heat Pump (Central System)</v>
          </cell>
          <cell r="GX1204" t="str">
            <v>None</v>
          </cell>
          <cell r="GY1204" t="str">
            <v>OR</v>
          </cell>
          <cell r="GZ1204">
            <v>1612.69177246094</v>
          </cell>
        </row>
        <row r="1205">
          <cell r="AD1205" t="str">
            <v>WA</v>
          </cell>
          <cell r="AH1205" t="str">
            <v>WA</v>
          </cell>
          <cell r="AI1205" t="str">
            <v>Pre 1980</v>
          </cell>
          <cell r="AJ1205">
            <v>2079.9929999999999</v>
          </cell>
          <cell r="AK1205" t="b">
            <v>1</v>
          </cell>
          <cell r="AN1205" t="str">
            <v>WA</v>
          </cell>
          <cell r="AO1205" t="str">
            <v>Baseboard/Wall/Radiant</v>
          </cell>
          <cell r="AP1205" t="str">
            <v>Pre 1980</v>
          </cell>
          <cell r="AQ1205" t="str">
            <v>Slab on Grade</v>
          </cell>
          <cell r="AR1205">
            <v>199.73935667936499</v>
          </cell>
          <cell r="AU1205" t="str">
            <v>No</v>
          </cell>
          <cell r="AV1205" t="b">
            <v>0</v>
          </cell>
          <cell r="AX1205">
            <v>361328.49623297126</v>
          </cell>
          <cell r="AY1205" t="b">
            <v>0</v>
          </cell>
          <cell r="AZ1205">
            <v>296021.31669437274</v>
          </cell>
          <cell r="BA1205" t="str">
            <v/>
          </cell>
          <cell r="BB1205" t="str">
            <v/>
          </cell>
          <cell r="BC1205">
            <v>0.17355374168732335</v>
          </cell>
          <cell r="BU1205" t="str">
            <v>OR</v>
          </cell>
          <cell r="BV1205" t="str">
            <v>Pre 1980</v>
          </cell>
          <cell r="BW1205" t="str">
            <v>Gas Storage Inside Conditioned Space</v>
          </cell>
          <cell r="BY1205">
            <v>8264.9449999999997</v>
          </cell>
          <cell r="BZ1205" t="str">
            <v>le55</v>
          </cell>
          <cell r="CF1205" t="str">
            <v>Conditioned</v>
          </cell>
          <cell r="CG1205">
            <v>1192.4649999999999</v>
          </cell>
          <cell r="CH1205" t="str">
            <v>ID</v>
          </cell>
          <cell r="CI1205" t="str">
            <v>Side-by-Side w/o TTD Ice</v>
          </cell>
          <cell r="CJ1205">
            <v>23849.3</v>
          </cell>
          <cell r="CK1205" t="b">
            <v>0</v>
          </cell>
          <cell r="CZ1205">
            <v>2079.9929999999999</v>
          </cell>
          <cell r="DA1205" t="str">
            <v>WA</v>
          </cell>
          <cell r="DC1205" t="str">
            <v>Vertical Axis</v>
          </cell>
          <cell r="DG1205" t="str">
            <v>Electric</v>
          </cell>
          <cell r="DH1205">
            <v>2079.9929999999999</v>
          </cell>
          <cell r="DI1205" t="str">
            <v>WA</v>
          </cell>
          <cell r="DL1205" t="str">
            <v>Propane</v>
          </cell>
          <cell r="DM1205" t="str">
            <v>Electric</v>
          </cell>
          <cell r="DN1205">
            <v>2079.9929999999999</v>
          </cell>
          <cell r="DO1205" t="str">
            <v>WA</v>
          </cell>
          <cell r="DS1205">
            <v>1464.694</v>
          </cell>
          <cell r="DT1205" t="str">
            <v>WA</v>
          </cell>
          <cell r="DU1205" t="str">
            <v>lt32</v>
          </cell>
          <cell r="DX1205" t="b">
            <v>1</v>
          </cell>
          <cell r="DY1205">
            <v>2130.886</v>
          </cell>
          <cell r="DZ1205" t="str">
            <v>MT</v>
          </cell>
          <cell r="EC1205" t="str">
            <v>Desktop</v>
          </cell>
          <cell r="ED1205">
            <v>1904.288</v>
          </cell>
          <cell r="EE1205" t="str">
            <v>WA</v>
          </cell>
          <cell r="EH1205" t="str">
            <v>le20</v>
          </cell>
          <cell r="EI1205">
            <v>1925.059</v>
          </cell>
          <cell r="EJ1205" t="str">
            <v>OR</v>
          </cell>
          <cell r="ES1205">
            <v>2079.9929999999999</v>
          </cell>
          <cell r="ET1205" t="str">
            <v>WA</v>
          </cell>
          <cell r="EZ1205" t="str">
            <v>WA</v>
          </cell>
          <cell r="FA1205" t="str">
            <v>Kitchen</v>
          </cell>
          <cell r="FB1205">
            <v>594779.16</v>
          </cell>
          <cell r="FC1205">
            <v>232955.17100000003</v>
          </cell>
          <cell r="FI1205" t="str">
            <v>WA</v>
          </cell>
          <cell r="FJ1205" t="str">
            <v>Other</v>
          </cell>
          <cell r="FK1205" t="str">
            <v>EISAq</v>
          </cell>
          <cell r="FL1205">
            <v>330613.13999999996</v>
          </cell>
          <cell r="FS1205" t="str">
            <v>OR</v>
          </cell>
          <cell r="FT1205" t="str">
            <v>EISAnqnx</v>
          </cell>
          <cell r="FV1205">
            <v>2495785.6800000002</v>
          </cell>
          <cell r="GD1205" t="str">
            <v>WA</v>
          </cell>
          <cell r="GE1205">
            <v>2982709.9619999998</v>
          </cell>
          <cell r="GF1205">
            <v>2298392.2650000001</v>
          </cell>
          <cell r="GI1205">
            <v>1</v>
          </cell>
          <cell r="GJ1205">
            <v>1</v>
          </cell>
          <cell r="GK1205" t="str">
            <v>WA</v>
          </cell>
          <cell r="GL1205">
            <v>2079.9929999999999</v>
          </cell>
          <cell r="GM1205" t="str">
            <v>Pre 1980</v>
          </cell>
          <cell r="GN1205">
            <v>0</v>
          </cell>
          <cell r="GQ1205">
            <v>12063872.040293999</v>
          </cell>
          <cell r="GR1205">
            <v>170252.62703250002</v>
          </cell>
          <cell r="GU1205" t="str">
            <v>Heat Pump (Central System)</v>
          </cell>
          <cell r="GX1205" t="str">
            <v>Wood</v>
          </cell>
          <cell r="GY1205" t="str">
            <v>MT</v>
          </cell>
          <cell r="GZ1205">
            <v>1144.67944335938</v>
          </cell>
        </row>
        <row r="1206">
          <cell r="AD1206" t="str">
            <v>OR</v>
          </cell>
          <cell r="AH1206" t="str">
            <v>OR</v>
          </cell>
          <cell r="AI1206" t="str">
            <v>Pre 1980</v>
          </cell>
          <cell r="AJ1206">
            <v>1612.692</v>
          </cell>
          <cell r="AK1206" t="b">
            <v>1</v>
          </cell>
          <cell r="AN1206" t="str">
            <v>WA</v>
          </cell>
          <cell r="AO1206" t="str">
            <v>Electric FAF</v>
          </cell>
          <cell r="AP1206" t="str">
            <v>Pre 1980</v>
          </cell>
          <cell r="AQ1206" t="str">
            <v>Crawlspace</v>
          </cell>
          <cell r="AR1206">
            <v>951.13979371126004</v>
          </cell>
          <cell r="AU1206" t="str">
            <v>No</v>
          </cell>
          <cell r="AV1206" t="b">
            <v>1</v>
          </cell>
          <cell r="AX1206">
            <v>1720611.8868236693</v>
          </cell>
          <cell r="AY1206" t="b">
            <v>0</v>
          </cell>
          <cell r="AZ1206">
            <v>1409625.3175922483</v>
          </cell>
          <cell r="BA1206">
            <v>0.82644628099173534</v>
          </cell>
          <cell r="BB1206">
            <v>951.13979371126004</v>
          </cell>
          <cell r="BC1206">
            <v>0.82644638898725242</v>
          </cell>
          <cell r="BU1206" t="str">
            <v>OR</v>
          </cell>
          <cell r="BV1206" t="str">
            <v>1980-1992</v>
          </cell>
          <cell r="BW1206" t="str">
            <v>Gas Storage Outside Conditioned Space</v>
          </cell>
          <cell r="BY1206">
            <v>1612.692</v>
          </cell>
          <cell r="BZ1206" t="str">
            <v>le55</v>
          </cell>
          <cell r="CF1206" t="str">
            <v>Conditioned</v>
          </cell>
          <cell r="CG1206">
            <v>2079.9929999999999</v>
          </cell>
          <cell r="CH1206" t="str">
            <v>WA</v>
          </cell>
          <cell r="CI1206" t="str">
            <v>Side-by-Side w/ TTD Ice</v>
          </cell>
          <cell r="CJ1206">
            <v>39519.866999999998</v>
          </cell>
          <cell r="CK1206" t="b">
            <v>0</v>
          </cell>
          <cell r="CZ1206">
            <v>2130.886</v>
          </cell>
          <cell r="DA1206" t="str">
            <v>MT</v>
          </cell>
          <cell r="DC1206" t="str">
            <v>Horizontal Axis</v>
          </cell>
          <cell r="DG1206" t="str">
            <v>Propane</v>
          </cell>
          <cell r="DH1206">
            <v>1192.4649999999999</v>
          </cell>
          <cell r="DI1206" t="str">
            <v>ID</v>
          </cell>
          <cell r="DL1206" t="str">
            <v>Electric</v>
          </cell>
          <cell r="DM1206" t="str">
            <v>Electric</v>
          </cell>
          <cell r="DN1206">
            <v>1192.4649999999999</v>
          </cell>
          <cell r="DO1206" t="str">
            <v>ID</v>
          </cell>
          <cell r="DS1206">
            <v>1464.694</v>
          </cell>
          <cell r="DT1206" t="str">
            <v>WA</v>
          </cell>
          <cell r="DU1206" t="str">
            <v>gt46</v>
          </cell>
          <cell r="DX1206" t="b">
            <v>0</v>
          </cell>
          <cell r="DY1206">
            <v>8264.9449999999997</v>
          </cell>
          <cell r="DZ1206" t="str">
            <v>OR</v>
          </cell>
          <cell r="EC1206" t="str">
            <v>Laptop</v>
          </cell>
          <cell r="ED1206">
            <v>1904.288</v>
          </cell>
          <cell r="EE1206" t="str">
            <v>WA</v>
          </cell>
          <cell r="EH1206" t="str">
            <v>le20</v>
          </cell>
          <cell r="EI1206">
            <v>1144.6790000000001</v>
          </cell>
          <cell r="EJ1206" t="str">
            <v>MT</v>
          </cell>
          <cell r="ES1206">
            <v>1925.059</v>
          </cell>
          <cell r="ET1206" t="str">
            <v>OR</v>
          </cell>
          <cell r="EZ1206" t="str">
            <v>WA</v>
          </cell>
          <cell r="FA1206" t="str">
            <v>Living Room/Family Room</v>
          </cell>
          <cell r="FB1206">
            <v>594779.16</v>
          </cell>
          <cell r="FC1206">
            <v>1486947.9000000001</v>
          </cell>
          <cell r="FI1206" t="str">
            <v>WA</v>
          </cell>
          <cell r="FJ1206" t="str">
            <v>Other</v>
          </cell>
          <cell r="FK1206" t="str">
            <v>EISAx</v>
          </cell>
          <cell r="FL1206">
            <v>40074.32</v>
          </cell>
          <cell r="FS1206" t="str">
            <v>OR</v>
          </cell>
          <cell r="FT1206" t="str">
            <v>EISAq</v>
          </cell>
          <cell r="FV1206">
            <v>4034853.5160000003</v>
          </cell>
          <cell r="GD1206" t="str">
            <v>OR</v>
          </cell>
          <cell r="GE1206">
            <v>1794926.196</v>
          </cell>
          <cell r="GF1206">
            <v>2220676.8840000001</v>
          </cell>
          <cell r="GI1206">
            <v>1</v>
          </cell>
          <cell r="GJ1206">
            <v>2</v>
          </cell>
          <cell r="GK1206" t="str">
            <v>OR</v>
          </cell>
          <cell r="GL1206">
            <v>1612.692</v>
          </cell>
          <cell r="GM1206" t="str">
            <v>Pre 1980</v>
          </cell>
          <cell r="GN1206">
            <v>-1</v>
          </cell>
          <cell r="GQ1206">
            <v>7588235.1468240004</v>
          </cell>
          <cell r="GR1206">
            <v>53101.915830000005</v>
          </cell>
          <cell r="GU1206" t="str">
            <v>Heat Pump (Ductless System)</v>
          </cell>
          <cell r="GX1206" t="str">
            <v>None</v>
          </cell>
          <cell r="GY1206" t="str">
            <v>WA</v>
          </cell>
          <cell r="GZ1206">
            <v>2079.99340820313</v>
          </cell>
        </row>
        <row r="1207">
          <cell r="AD1207" t="str">
            <v>ID</v>
          </cell>
          <cell r="AH1207" t="str">
            <v>ID</v>
          </cell>
          <cell r="AI1207" t="str">
            <v>Pre 1980</v>
          </cell>
          <cell r="AJ1207">
            <v>3785.7640000000001</v>
          </cell>
          <cell r="AK1207" t="b">
            <v>1</v>
          </cell>
          <cell r="AN1207" t="str">
            <v>WA</v>
          </cell>
          <cell r="AO1207" t="str">
            <v>Electric FAF</v>
          </cell>
          <cell r="AP1207" t="str">
            <v>Pre 1980</v>
          </cell>
          <cell r="AQ1207" t="str">
            <v>Slab on Grade</v>
          </cell>
          <cell r="AR1207">
            <v>199.73935667936499</v>
          </cell>
          <cell r="AU1207" t="str">
            <v>No</v>
          </cell>
          <cell r="AV1207" t="b">
            <v>1</v>
          </cell>
          <cell r="AX1207">
            <v>361328.49623297126</v>
          </cell>
          <cell r="AY1207" t="b">
            <v>0</v>
          </cell>
          <cell r="AZ1207">
            <v>296021.31669437274</v>
          </cell>
          <cell r="BA1207">
            <v>0.17355371900826475</v>
          </cell>
          <cell r="BB1207">
            <v>199.73935667936499</v>
          </cell>
          <cell r="BC1207">
            <v>0.17355374168732335</v>
          </cell>
          <cell r="BU1207" t="str">
            <v>ID</v>
          </cell>
          <cell r="BV1207" t="str">
            <v>Pre 1980</v>
          </cell>
          <cell r="BW1207" t="str">
            <v>Solar/Other</v>
          </cell>
          <cell r="BY1207">
            <v>3785.7640000000001</v>
          </cell>
          <cell r="BZ1207" t="str">
            <v/>
          </cell>
          <cell r="CF1207" t="str">
            <v>Conditioned</v>
          </cell>
          <cell r="CG1207">
            <v>1904.288</v>
          </cell>
          <cell r="CH1207" t="str">
            <v>WA</v>
          </cell>
          <cell r="CI1207" t="str">
            <v>Side-by-Side w/ TTD Ice</v>
          </cell>
          <cell r="CJ1207">
            <v>51415.775999999998</v>
          </cell>
          <cell r="CK1207" t="b">
            <v>0</v>
          </cell>
          <cell r="CZ1207">
            <v>1192.4649999999999</v>
          </cell>
          <cell r="DA1207" t="str">
            <v>ID</v>
          </cell>
          <cell r="DC1207" t="str">
            <v>Horizontal Axis</v>
          </cell>
          <cell r="DG1207" t="str">
            <v>Electric</v>
          </cell>
          <cell r="DH1207">
            <v>1612.692</v>
          </cell>
          <cell r="DI1207" t="str">
            <v>OR</v>
          </cell>
          <cell r="DL1207" t="str">
            <v>Electric</v>
          </cell>
          <cell r="DM1207" t="str">
            <v>Electric</v>
          </cell>
          <cell r="DN1207">
            <v>2130.886</v>
          </cell>
          <cell r="DO1207" t="str">
            <v>MT</v>
          </cell>
          <cell r="DS1207">
            <v>1150.8789999999999</v>
          </cell>
          <cell r="DT1207" t="str">
            <v>WA</v>
          </cell>
          <cell r="DU1207" t="str">
            <v>lt32</v>
          </cell>
          <cell r="DX1207" t="b">
            <v>0</v>
          </cell>
          <cell r="DY1207">
            <v>2079.9929999999999</v>
          </cell>
          <cell r="DZ1207" t="str">
            <v>WA</v>
          </cell>
          <cell r="EC1207" t="str">
            <v>Laptop</v>
          </cell>
          <cell r="ED1207">
            <v>3785.7640000000001</v>
          </cell>
          <cell r="EE1207" t="str">
            <v>ID</v>
          </cell>
          <cell r="EH1207" t="str">
            <v>le20</v>
          </cell>
          <cell r="EI1207">
            <v>1144.6790000000001</v>
          </cell>
          <cell r="EJ1207" t="str">
            <v>MT</v>
          </cell>
          <cell r="ES1207">
            <v>3785.7640000000001</v>
          </cell>
          <cell r="ET1207" t="str">
            <v>ID</v>
          </cell>
          <cell r="EZ1207" t="str">
            <v>WA</v>
          </cell>
          <cell r="FA1207" t="str">
            <v>Other</v>
          </cell>
          <cell r="FB1207">
            <v>5129970.2550000008</v>
          </cell>
          <cell r="FC1207">
            <v>3722326.2430000002</v>
          </cell>
          <cell r="FI1207" t="str">
            <v>OR</v>
          </cell>
          <cell r="FJ1207" t="str">
            <v>Bathroom</v>
          </cell>
          <cell r="FK1207" t="str">
            <v>EISAq</v>
          </cell>
          <cell r="FL1207">
            <v>277309.52</v>
          </cell>
          <cell r="FS1207" t="str">
            <v>OR</v>
          </cell>
          <cell r="FT1207" t="str">
            <v>EISAx</v>
          </cell>
          <cell r="FV1207">
            <v>1109238.08</v>
          </cell>
          <cell r="GD1207" t="str">
            <v>ID</v>
          </cell>
          <cell r="GE1207">
            <v>15143056</v>
          </cell>
          <cell r="GF1207">
            <v>7632100.2240000004</v>
          </cell>
          <cell r="GI1207">
            <v>2</v>
          </cell>
          <cell r="GJ1207">
            <v>2</v>
          </cell>
          <cell r="GK1207" t="str">
            <v>ID</v>
          </cell>
          <cell r="GL1207">
            <v>3785.7640000000001</v>
          </cell>
          <cell r="GM1207" t="str">
            <v>Pre 1980</v>
          </cell>
          <cell r="GN1207">
            <v>0</v>
          </cell>
          <cell r="GQ1207">
            <v>27089931.528068002</v>
          </cell>
          <cell r="GR1207">
            <v>2334841.5537700001</v>
          </cell>
          <cell r="GU1207" t="str">
            <v>Wood</v>
          </cell>
          <cell r="GX1207" t="str">
            <v>Baseboard/Wall/Radiant</v>
          </cell>
          <cell r="GY1207" t="str">
            <v>WA</v>
          </cell>
          <cell r="GZ1207">
            <v>2079.99340820313</v>
          </cell>
        </row>
        <row r="1208">
          <cell r="AD1208" t="str">
            <v>WA</v>
          </cell>
          <cell r="AH1208" t="str">
            <v>WA</v>
          </cell>
          <cell r="AI1208" t="str">
            <v>Pre 1980</v>
          </cell>
          <cell r="AJ1208">
            <v>2079.9929999999999</v>
          </cell>
          <cell r="AK1208" t="b">
            <v>1</v>
          </cell>
          <cell r="AN1208" t="str">
            <v>WA</v>
          </cell>
          <cell r="AO1208" t="str">
            <v>Natural Gas FAF</v>
          </cell>
          <cell r="AP1208" t="str">
            <v>Pre 1980</v>
          </cell>
          <cell r="AQ1208" t="str">
            <v>Basement</v>
          </cell>
          <cell r="AR1208">
            <v>1524.76245117188</v>
          </cell>
          <cell r="AU1208" t="str">
            <v>No</v>
          </cell>
          <cell r="AV1208" t="b">
            <v>1</v>
          </cell>
          <cell r="AX1208">
            <v>3506953.6376953241</v>
          </cell>
          <cell r="AY1208" t="b">
            <v>0</v>
          </cell>
          <cell r="AZ1208">
            <v>968338.5136779818</v>
          </cell>
          <cell r="BA1208">
            <v>1</v>
          </cell>
          <cell r="BB1208">
            <v>1524.76245117188</v>
          </cell>
          <cell r="BC1208">
            <v>1.0000002958965923</v>
          </cell>
          <cell r="BU1208" t="str">
            <v>ID</v>
          </cell>
          <cell r="BV1208" t="str">
            <v>Pre 1980</v>
          </cell>
          <cell r="BW1208" t="str">
            <v>Electric Storage - Inside Conditioned Space</v>
          </cell>
          <cell r="BY1208">
            <v>3785.7640000000001</v>
          </cell>
          <cell r="BZ1208" t="str">
            <v>le55</v>
          </cell>
          <cell r="CF1208" t="str">
            <v>Conditioned</v>
          </cell>
          <cell r="CG1208">
            <v>3785.7640000000001</v>
          </cell>
          <cell r="CH1208" t="str">
            <v>ID</v>
          </cell>
          <cell r="CI1208" t="str">
            <v>Side-by-Side w/ TTD Ice</v>
          </cell>
          <cell r="CJ1208">
            <v>87072.572</v>
          </cell>
          <cell r="CK1208" t="b">
            <v>0</v>
          </cell>
          <cell r="CZ1208">
            <v>8264.9449999999997</v>
          </cell>
          <cell r="DA1208" t="str">
            <v>OR</v>
          </cell>
          <cell r="DC1208" t="str">
            <v>Vertical Axis</v>
          </cell>
          <cell r="DG1208" t="str">
            <v>Electric</v>
          </cell>
          <cell r="DH1208">
            <v>2079.9929999999999</v>
          </cell>
          <cell r="DI1208" t="str">
            <v>WA</v>
          </cell>
          <cell r="DL1208" t="str">
            <v>Electric</v>
          </cell>
          <cell r="DM1208" t="str">
            <v>Electric</v>
          </cell>
          <cell r="DN1208">
            <v>1925.059</v>
          </cell>
          <cell r="DO1208" t="str">
            <v>OR</v>
          </cell>
          <cell r="DS1208">
            <v>1150.8789999999999</v>
          </cell>
          <cell r="DT1208" t="str">
            <v>WA</v>
          </cell>
          <cell r="DU1208" t="str">
            <v>lt32</v>
          </cell>
          <cell r="DX1208" t="b">
            <v>0</v>
          </cell>
          <cell r="DY1208">
            <v>2079.9929999999999</v>
          </cell>
          <cell r="DZ1208" t="str">
            <v>WA</v>
          </cell>
          <cell r="EC1208" t="str">
            <v>Desktop</v>
          </cell>
          <cell r="ED1208">
            <v>1192.4649999999999</v>
          </cell>
          <cell r="EE1208" t="str">
            <v>ID</v>
          </cell>
          <cell r="EH1208" t="str">
            <v>le20</v>
          </cell>
          <cell r="EI1208">
            <v>1144.6790000000001</v>
          </cell>
          <cell r="EJ1208" t="str">
            <v>MT</v>
          </cell>
          <cell r="ES1208">
            <v>1904.288</v>
          </cell>
          <cell r="ET1208" t="str">
            <v>WA</v>
          </cell>
          <cell r="EZ1208" t="str">
            <v>WA</v>
          </cell>
          <cell r="FA1208" t="str">
            <v>Bathroom</v>
          </cell>
          <cell r="FB1208">
            <v>426933.36</v>
          </cell>
          <cell r="FC1208">
            <v>152476.19999999998</v>
          </cell>
          <cell r="FI1208" t="str">
            <v>OR</v>
          </cell>
          <cell r="FJ1208" t="str">
            <v>Bedrooms</v>
          </cell>
          <cell r="FK1208" t="str">
            <v>EISAnqnx</v>
          </cell>
          <cell r="FL1208">
            <v>2634440.44</v>
          </cell>
          <cell r="FS1208" t="str">
            <v>WA</v>
          </cell>
          <cell r="FT1208" t="str">
            <v>EISAnqnx</v>
          </cell>
          <cell r="FV1208">
            <v>1522824.16</v>
          </cell>
          <cell r="GD1208" t="str">
            <v>WA</v>
          </cell>
          <cell r="GE1208">
            <v>2462711.7119999998</v>
          </cell>
          <cell r="GF1208">
            <v>2903670.2280000001</v>
          </cell>
          <cell r="GI1208">
            <v>1</v>
          </cell>
          <cell r="GJ1208">
            <v>1</v>
          </cell>
          <cell r="GK1208" t="str">
            <v>WA</v>
          </cell>
          <cell r="GL1208">
            <v>2079.9929999999999</v>
          </cell>
          <cell r="GM1208" t="str">
            <v>Pre 1980</v>
          </cell>
          <cell r="GN1208">
            <v>-1</v>
          </cell>
          <cell r="GQ1208">
            <v>10474480.749225</v>
          </cell>
          <cell r="GR1208">
            <v>216080.072805</v>
          </cell>
          <cell r="GU1208" t="str">
            <v>Natural Gas FAF</v>
          </cell>
          <cell r="GX1208" t="str">
            <v>None</v>
          </cell>
          <cell r="GY1208" t="str">
            <v>ID</v>
          </cell>
          <cell r="GZ1208">
            <v>3785.76440429688</v>
          </cell>
        </row>
        <row r="1209">
          <cell r="AD1209" t="str">
            <v>MT</v>
          </cell>
          <cell r="AH1209" t="str">
            <v>MT</v>
          </cell>
          <cell r="AI1209" t="str">
            <v>1993-2006</v>
          </cell>
          <cell r="AJ1209">
            <v>1144.6790000000001</v>
          </cell>
          <cell r="AK1209" t="b">
            <v>1</v>
          </cell>
          <cell r="AN1209" t="str">
            <v>WA</v>
          </cell>
          <cell r="AO1209" t="str">
            <v>Baseboard/Wall/Radiant</v>
          </cell>
          <cell r="AP1209" t="str">
            <v>Pre 1980</v>
          </cell>
          <cell r="AQ1209" t="str">
            <v>Basement</v>
          </cell>
          <cell r="AR1209">
            <v>1524.76245117188</v>
          </cell>
          <cell r="AU1209" t="str">
            <v>No</v>
          </cell>
          <cell r="AV1209" t="b">
            <v>0</v>
          </cell>
          <cell r="AX1209">
            <v>3506953.6376953241</v>
          </cell>
          <cell r="AY1209" t="b">
            <v>0</v>
          </cell>
          <cell r="AZ1209">
            <v>968338.5136779818</v>
          </cell>
          <cell r="BA1209" t="str">
            <v/>
          </cell>
          <cell r="BB1209" t="str">
            <v/>
          </cell>
          <cell r="BC1209">
            <v>1.0000002958965923</v>
          </cell>
          <cell r="BU1209" t="str">
            <v>OR</v>
          </cell>
          <cell r="BV1209" t="str">
            <v>1993-2006</v>
          </cell>
          <cell r="BW1209" t="str">
            <v>Gas Storage Outside Conditioned Space</v>
          </cell>
          <cell r="BY1209">
            <v>1925.059</v>
          </cell>
          <cell r="BZ1209" t="str">
            <v>le55</v>
          </cell>
          <cell r="CF1209" t="str">
            <v>Conditioned</v>
          </cell>
          <cell r="CG1209">
            <v>8559.1039999999994</v>
          </cell>
          <cell r="CH1209" t="str">
            <v>OR</v>
          </cell>
          <cell r="CI1209" t="str">
            <v>Top-Freezer w/o TTD Ice</v>
          </cell>
          <cell r="CJ1209">
            <v>188300.288</v>
          </cell>
          <cell r="CK1209" t="b">
            <v>0</v>
          </cell>
          <cell r="CZ1209">
            <v>8264.9449999999997</v>
          </cell>
          <cell r="DA1209" t="str">
            <v>OR</v>
          </cell>
          <cell r="DC1209" t="str">
            <v>Horizontal Axis</v>
          </cell>
          <cell r="DG1209" t="str">
            <v>Electric</v>
          </cell>
          <cell r="DH1209">
            <v>2130.886</v>
          </cell>
          <cell r="DI1209" t="str">
            <v>MT</v>
          </cell>
          <cell r="DL1209" t="str">
            <v>Electric</v>
          </cell>
          <cell r="DM1209" t="str">
            <v>Electric</v>
          </cell>
          <cell r="DN1209">
            <v>1612.692</v>
          </cell>
          <cell r="DO1209" t="str">
            <v>OR</v>
          </cell>
          <cell r="DS1209">
            <v>1150.8789999999999</v>
          </cell>
          <cell r="DT1209" t="str">
            <v>WA</v>
          </cell>
          <cell r="DU1209" t="str">
            <v>lt32</v>
          </cell>
          <cell r="DX1209" t="b">
            <v>0</v>
          </cell>
          <cell r="DY1209">
            <v>2079.9929999999999</v>
          </cell>
          <cell r="DZ1209" t="str">
            <v>WA</v>
          </cell>
          <cell r="EC1209" t="str">
            <v>Desktop</v>
          </cell>
          <cell r="ED1209">
            <v>1612.692</v>
          </cell>
          <cell r="EE1209" t="str">
            <v>OR</v>
          </cell>
          <cell r="EH1209" t="str">
            <v>le20</v>
          </cell>
          <cell r="EI1209">
            <v>1192.4649999999999</v>
          </cell>
          <cell r="EJ1209" t="str">
            <v>ID</v>
          </cell>
          <cell r="ES1209">
            <v>1904.288</v>
          </cell>
          <cell r="ET1209" t="str">
            <v>WA</v>
          </cell>
          <cell r="EZ1209" t="str">
            <v>WA</v>
          </cell>
          <cell r="FA1209" t="str">
            <v>Bedrooms</v>
          </cell>
          <cell r="FB1209">
            <v>304952.39999999997</v>
          </cell>
          <cell r="FC1209">
            <v>663271.47</v>
          </cell>
          <cell r="FI1209" t="str">
            <v>OR</v>
          </cell>
          <cell r="FJ1209" t="str">
            <v>Bedrooms</v>
          </cell>
          <cell r="FK1209" t="str">
            <v>EISAq</v>
          </cell>
          <cell r="FL1209">
            <v>277309.52</v>
          </cell>
          <cell r="FS1209" t="str">
            <v>WA</v>
          </cell>
          <cell r="FT1209" t="str">
            <v>EISAq</v>
          </cell>
          <cell r="FV1209">
            <v>2382418.324</v>
          </cell>
          <cell r="GD1209" t="str">
            <v>MT</v>
          </cell>
          <cell r="GE1209">
            <v>1923060.7200000002</v>
          </cell>
          <cell r="GF1209">
            <v>1458321.0460000001</v>
          </cell>
          <cell r="GI1209">
            <v>3</v>
          </cell>
          <cell r="GJ1209">
            <v>2</v>
          </cell>
          <cell r="GK1209" t="str">
            <v>MT</v>
          </cell>
          <cell r="GL1209">
            <v>1144.6790000000001</v>
          </cell>
          <cell r="GM1209" t="str">
            <v>1993-2006</v>
          </cell>
          <cell r="GN1209">
            <v>0</v>
          </cell>
          <cell r="GQ1209">
            <v>9416870.0613130014</v>
          </cell>
          <cell r="GR1209">
            <v>572173.52154500003</v>
          </cell>
          <cell r="GU1209" t="str">
            <v>Electric FAF</v>
          </cell>
          <cell r="GX1209" t="str">
            <v>None</v>
          </cell>
          <cell r="GY1209" t="str">
            <v>ID</v>
          </cell>
          <cell r="GZ1209">
            <v>3785.76440429688</v>
          </cell>
        </row>
        <row r="1210">
          <cell r="AD1210" t="str">
            <v>OR</v>
          </cell>
          <cell r="AH1210" t="str">
            <v>OR</v>
          </cell>
          <cell r="AI1210" t="str">
            <v>Pre 1980</v>
          </cell>
          <cell r="AJ1210">
            <v>1612.692</v>
          </cell>
          <cell r="AK1210" t="b">
            <v>1</v>
          </cell>
          <cell r="AN1210" t="str">
            <v>WA</v>
          </cell>
          <cell r="AO1210" t="str">
            <v>Natural Gas FAF</v>
          </cell>
          <cell r="AP1210" t="str">
            <v>Pre 1980</v>
          </cell>
          <cell r="AQ1210" t="str">
            <v>Crawlspace</v>
          </cell>
          <cell r="AR1210">
            <v>1170.9717217919699</v>
          </cell>
          <cell r="AU1210" t="str">
            <v>No</v>
          </cell>
          <cell r="AV1210" t="b">
            <v>1</v>
          </cell>
          <cell r="AX1210">
            <v>1400482.179263196</v>
          </cell>
          <cell r="AY1210" t="b">
            <v>0</v>
          </cell>
          <cell r="AZ1210">
            <v>1011759.1464724586</v>
          </cell>
          <cell r="BA1210">
            <v>0.79946524064171198</v>
          </cell>
          <cell r="BB1210">
            <v>1170.9717217919699</v>
          </cell>
          <cell r="BC1210">
            <v>0.79946509085991335</v>
          </cell>
          <cell r="BU1210" t="str">
            <v>ID</v>
          </cell>
          <cell r="BV1210" t="str">
            <v>Pre 1980</v>
          </cell>
          <cell r="BW1210" t="str">
            <v>Gas Storage Inside Conditioned Space</v>
          </cell>
          <cell r="BY1210">
            <v>3785.7640000000001</v>
          </cell>
          <cell r="BZ1210" t="str">
            <v>le55</v>
          </cell>
          <cell r="CF1210" t="str">
            <v>Conditioned</v>
          </cell>
          <cell r="CG1210">
            <v>1904.288</v>
          </cell>
          <cell r="CH1210" t="str">
            <v>WA</v>
          </cell>
          <cell r="CI1210" t="str">
            <v>Side-by-Side w/ TTD Ice</v>
          </cell>
          <cell r="CJ1210">
            <v>41894.336000000003</v>
          </cell>
          <cell r="CK1210" t="b">
            <v>0</v>
          </cell>
          <cell r="CZ1210">
            <v>2130.886</v>
          </cell>
          <cell r="DA1210" t="str">
            <v>MT</v>
          </cell>
          <cell r="DC1210" t="str">
            <v>Horizontal Axis</v>
          </cell>
          <cell r="DG1210" t="str">
            <v>Electric</v>
          </cell>
          <cell r="DH1210">
            <v>1192.4649999999999</v>
          </cell>
          <cell r="DI1210" t="str">
            <v>ID</v>
          </cell>
          <cell r="DL1210" t="str">
            <v>Electric</v>
          </cell>
          <cell r="DM1210" t="str">
            <v>Electric</v>
          </cell>
          <cell r="DN1210">
            <v>12271.31</v>
          </cell>
          <cell r="DO1210" t="str">
            <v>WA</v>
          </cell>
          <cell r="DS1210">
            <v>1150.8789999999999</v>
          </cell>
          <cell r="DT1210" t="str">
            <v>WA</v>
          </cell>
          <cell r="DU1210" t="str">
            <v>gt46</v>
          </cell>
          <cell r="DX1210" t="b">
            <v>1</v>
          </cell>
          <cell r="DY1210">
            <v>1904.288</v>
          </cell>
          <cell r="DZ1210" t="str">
            <v>WA</v>
          </cell>
          <cell r="EC1210" t="str">
            <v>Desktop</v>
          </cell>
          <cell r="ED1210">
            <v>2079.9929999999999</v>
          </cell>
          <cell r="EE1210" t="str">
            <v>WA</v>
          </cell>
          <cell r="EH1210" t="str">
            <v>le20</v>
          </cell>
          <cell r="EI1210">
            <v>1925.059</v>
          </cell>
          <cell r="EJ1210" t="str">
            <v>OR</v>
          </cell>
          <cell r="ES1210">
            <v>1925.059</v>
          </cell>
          <cell r="ET1210" t="str">
            <v>OR</v>
          </cell>
          <cell r="EZ1210" t="str">
            <v>WA</v>
          </cell>
          <cell r="FA1210" t="str">
            <v>Exterior</v>
          </cell>
          <cell r="FB1210">
            <v>205842.87</v>
          </cell>
          <cell r="FC1210">
            <v>3613685.94</v>
          </cell>
          <cell r="FI1210" t="str">
            <v>OR</v>
          </cell>
          <cell r="FJ1210" t="str">
            <v>Exterior</v>
          </cell>
          <cell r="FK1210" t="str">
            <v>EISAq</v>
          </cell>
          <cell r="FL1210">
            <v>693273.8</v>
          </cell>
          <cell r="FS1210" t="str">
            <v>WA</v>
          </cell>
          <cell r="FT1210" t="str">
            <v>EISAx</v>
          </cell>
          <cell r="FV1210">
            <v>4107617.8</v>
          </cell>
          <cell r="GD1210" t="str">
            <v>OR</v>
          </cell>
          <cell r="GE1210">
            <v>2951226.36</v>
          </cell>
          <cell r="GF1210">
            <v>1896525.7919999999</v>
          </cell>
          <cell r="GI1210">
            <v>1</v>
          </cell>
          <cell r="GJ1210">
            <v>1</v>
          </cell>
          <cell r="GK1210" t="str">
            <v>OR</v>
          </cell>
          <cell r="GL1210">
            <v>1612.692</v>
          </cell>
          <cell r="GM1210" t="str">
            <v>Pre 1980</v>
          </cell>
          <cell r="GN1210">
            <v>-1</v>
          </cell>
          <cell r="GQ1210">
            <v>8207994.2951159989</v>
          </cell>
          <cell r="GR1210">
            <v>1459941.84549</v>
          </cell>
          <cell r="GU1210" t="str">
            <v>Heat Pump (Central System)</v>
          </cell>
          <cell r="GX1210" t="str">
            <v>None</v>
          </cell>
          <cell r="GY1210" t="str">
            <v>OR</v>
          </cell>
          <cell r="GZ1210">
            <v>1925.05932617188</v>
          </cell>
        </row>
        <row r="1211">
          <cell r="AD1211" t="str">
            <v>ID</v>
          </cell>
          <cell r="AH1211" t="str">
            <v>ID</v>
          </cell>
          <cell r="AI1211" t="str">
            <v>1980-1992</v>
          </cell>
          <cell r="AJ1211">
            <v>3785.7640000000001</v>
          </cell>
          <cell r="AK1211" t="b">
            <v>1</v>
          </cell>
          <cell r="AN1211" t="str">
            <v>WA</v>
          </cell>
          <cell r="AO1211" t="str">
            <v>Natural Gas FAF</v>
          </cell>
          <cell r="AP1211" t="str">
            <v>Pre 1980</v>
          </cell>
          <cell r="AQ1211" t="str">
            <v>Slab on Grade</v>
          </cell>
          <cell r="AR1211">
            <v>293.722003793971</v>
          </cell>
          <cell r="AU1211" t="str">
            <v>No</v>
          </cell>
          <cell r="AV1211" t="b">
            <v>1</v>
          </cell>
          <cell r="AX1211">
            <v>351291.51653758931</v>
          </cell>
          <cell r="AY1211" t="b">
            <v>0</v>
          </cell>
          <cell r="AZ1211">
            <v>253785.73908171919</v>
          </cell>
          <cell r="BA1211">
            <v>0.20053475935828802</v>
          </cell>
          <cell r="BB1211">
            <v>293.722003793971</v>
          </cell>
          <cell r="BC1211">
            <v>0.20053472178760273</v>
          </cell>
          <cell r="BU1211" t="str">
            <v>OR</v>
          </cell>
          <cell r="BV1211" t="str">
            <v>Post 2006</v>
          </cell>
          <cell r="BW1211" t="str">
            <v>Electric Storage - Inside Conditioned Space</v>
          </cell>
          <cell r="BY1211">
            <v>1612.692</v>
          </cell>
          <cell r="BZ1211" t="str">
            <v>le55</v>
          </cell>
          <cell r="CF1211" t="str">
            <v>Unconditioned</v>
          </cell>
          <cell r="CG1211">
            <v>1904.288</v>
          </cell>
          <cell r="CH1211" t="str">
            <v>WA</v>
          </cell>
          <cell r="CI1211" t="str">
            <v>Top-Freezer w/o TTD Ice</v>
          </cell>
          <cell r="CJ1211">
            <v>32372.896000000001</v>
          </cell>
          <cell r="CK1211" t="b">
            <v>0</v>
          </cell>
          <cell r="CZ1211">
            <v>1144.6790000000001</v>
          </cell>
          <cell r="DA1211" t="str">
            <v>MT</v>
          </cell>
          <cell r="DC1211" t="str">
            <v>Horizontal Axis</v>
          </cell>
          <cell r="DG1211" t="str">
            <v>Electric</v>
          </cell>
          <cell r="DH1211">
            <v>8264.9449999999997</v>
          </cell>
          <cell r="DI1211" t="str">
            <v>OR</v>
          </cell>
          <cell r="DL1211" t="str">
            <v>Electric</v>
          </cell>
          <cell r="DM1211" t="str">
            <v>Electric</v>
          </cell>
          <cell r="DN1211">
            <v>3785.7640000000001</v>
          </cell>
          <cell r="DO1211" t="str">
            <v>ID</v>
          </cell>
          <cell r="DS1211">
            <v>1150.8789999999999</v>
          </cell>
          <cell r="DT1211" t="str">
            <v>WA</v>
          </cell>
          <cell r="DU1211" t="str">
            <v>lt32</v>
          </cell>
          <cell r="DX1211" t="b">
            <v>1</v>
          </cell>
          <cell r="DY1211">
            <v>1904.288</v>
          </cell>
          <cell r="DZ1211" t="str">
            <v>WA</v>
          </cell>
          <cell r="EC1211" t="str">
            <v>Desktop</v>
          </cell>
          <cell r="ED1211">
            <v>1904.288</v>
          </cell>
          <cell r="EE1211" t="str">
            <v>WA</v>
          </cell>
          <cell r="EH1211" t="str">
            <v>gt20</v>
          </cell>
          <cell r="EI1211">
            <v>1612.692</v>
          </cell>
          <cell r="EJ1211" t="str">
            <v>OR</v>
          </cell>
          <cell r="ES1211">
            <v>4360.1880000000001</v>
          </cell>
          <cell r="ET1211" t="str">
            <v>WA</v>
          </cell>
          <cell r="EZ1211" t="str">
            <v>WA</v>
          </cell>
          <cell r="FA1211" t="str">
            <v>Garage</v>
          </cell>
          <cell r="FB1211">
            <v>132654.29399999999</v>
          </cell>
          <cell r="FC1211">
            <v>335447.64</v>
          </cell>
          <cell r="FI1211" t="str">
            <v>OR</v>
          </cell>
          <cell r="FJ1211" t="str">
            <v>Garage</v>
          </cell>
          <cell r="FK1211" t="str">
            <v>EISAq</v>
          </cell>
          <cell r="FL1211">
            <v>311973.21000000002</v>
          </cell>
          <cell r="FS1211" t="str">
            <v>WA</v>
          </cell>
          <cell r="FT1211" t="str">
            <v>EISAnqnx</v>
          </cell>
          <cell r="FV1211">
            <v>1463771.52</v>
          </cell>
          <cell r="GD1211" t="str">
            <v>ID</v>
          </cell>
          <cell r="GE1211">
            <v>4588345.9680000003</v>
          </cell>
          <cell r="GF1211">
            <v>4240055.68</v>
          </cell>
          <cell r="GI1211">
            <v>2</v>
          </cell>
          <cell r="GJ1211">
            <v>2</v>
          </cell>
          <cell r="GK1211" t="str">
            <v>ID</v>
          </cell>
          <cell r="GL1211">
            <v>3785.7640000000001</v>
          </cell>
          <cell r="GM1211" t="str">
            <v>1980-1992</v>
          </cell>
          <cell r="GN1211">
            <v>-1</v>
          </cell>
          <cell r="GQ1211">
            <v>24471159.56718</v>
          </cell>
          <cell r="GR1211">
            <v>3727747.1666999999</v>
          </cell>
          <cell r="GU1211" t="str">
            <v>Baseboard/Wall/Radiant</v>
          </cell>
          <cell r="GX1211" t="str">
            <v>Wood</v>
          </cell>
          <cell r="GY1211" t="str">
            <v>WA</v>
          </cell>
          <cell r="GZ1211">
            <v>2079.99340820313</v>
          </cell>
        </row>
        <row r="1212">
          <cell r="AD1212" t="str">
            <v>OR</v>
          </cell>
          <cell r="AH1212" t="str">
            <v>OR</v>
          </cell>
          <cell r="AI1212" t="str">
            <v>Pre 1980</v>
          </cell>
          <cell r="AJ1212">
            <v>1925.059</v>
          </cell>
          <cell r="AK1212" t="b">
            <v>1</v>
          </cell>
          <cell r="AN1212" t="str">
            <v>WA</v>
          </cell>
          <cell r="AO1212" t="str">
            <v>Natural Gas Other</v>
          </cell>
          <cell r="AP1212" t="str">
            <v>Pre 1980</v>
          </cell>
          <cell r="AQ1212" t="str">
            <v>Slab on Grade</v>
          </cell>
          <cell r="AR1212">
            <v>2003.71557617188</v>
          </cell>
          <cell r="AU1212" t="str">
            <v>No</v>
          </cell>
          <cell r="AV1212" t="b">
            <v>0</v>
          </cell>
          <cell r="AX1212">
            <v>3534554.2763671963</v>
          </cell>
          <cell r="AY1212" t="b">
            <v>0</v>
          </cell>
          <cell r="AZ1212">
            <v>1093527.7756958036</v>
          </cell>
          <cell r="BA1212" t="str">
            <v/>
          </cell>
          <cell r="BB1212" t="str">
            <v/>
          </cell>
          <cell r="BC1212">
            <v>0.99999978847894622</v>
          </cell>
          <cell r="BU1212" t="str">
            <v>WA</v>
          </cell>
          <cell r="BV1212" t="str">
            <v>1980-1992</v>
          </cell>
          <cell r="BW1212" t="str">
            <v>Electric Storage - Inside Conditioned Space</v>
          </cell>
          <cell r="BY1212">
            <v>1904.288</v>
          </cell>
          <cell r="BZ1212" t="str">
            <v>le55</v>
          </cell>
          <cell r="CF1212" t="str">
            <v>Conditioned</v>
          </cell>
          <cell r="CG1212">
            <v>1612.692</v>
          </cell>
          <cell r="CH1212" t="str">
            <v>OR</v>
          </cell>
          <cell r="CI1212" t="str">
            <v>Side-by-Side w/ TTD Ice</v>
          </cell>
          <cell r="CJ1212">
            <v>41929.991999999998</v>
          </cell>
          <cell r="CK1212" t="b">
            <v>0</v>
          </cell>
          <cell r="CZ1212">
            <v>1612.692</v>
          </cell>
          <cell r="DA1212" t="str">
            <v>OR</v>
          </cell>
          <cell r="DC1212" t="str">
            <v>Vertical Axis</v>
          </cell>
          <cell r="DG1212" t="str">
            <v>Electric</v>
          </cell>
          <cell r="DH1212">
            <v>8264.9449999999997</v>
          </cell>
          <cell r="DI1212" t="str">
            <v>OR</v>
          </cell>
          <cell r="DL1212" t="str">
            <v>Gas</v>
          </cell>
          <cell r="DM1212" t="str">
            <v>Electric</v>
          </cell>
          <cell r="DN1212">
            <v>2079.9929999999999</v>
          </cell>
          <cell r="DO1212" t="str">
            <v>WA</v>
          </cell>
          <cell r="DS1212">
            <v>1150.8789999999999</v>
          </cell>
          <cell r="DT1212" t="str">
            <v>WA</v>
          </cell>
          <cell r="DU1212" t="str">
            <v>32to46</v>
          </cell>
          <cell r="DX1212" t="b">
            <v>1</v>
          </cell>
          <cell r="DY1212">
            <v>1904.288</v>
          </cell>
          <cell r="DZ1212" t="str">
            <v>WA</v>
          </cell>
          <cell r="EC1212" t="str">
            <v>Desktop</v>
          </cell>
          <cell r="ED1212">
            <v>2079.9929999999999</v>
          </cell>
          <cell r="EE1212" t="str">
            <v>WA</v>
          </cell>
          <cell r="EH1212" t="str">
            <v>gt20</v>
          </cell>
          <cell r="EI1212">
            <v>12271.31</v>
          </cell>
          <cell r="EJ1212" t="str">
            <v>WA</v>
          </cell>
          <cell r="ES1212">
            <v>2130.886</v>
          </cell>
          <cell r="ET1212" t="str">
            <v>MT</v>
          </cell>
          <cell r="EZ1212" t="str">
            <v>WA</v>
          </cell>
          <cell r="FA1212" t="str">
            <v>Kitchen</v>
          </cell>
          <cell r="FB1212">
            <v>457428.6</v>
          </cell>
          <cell r="FC1212">
            <v>404061.93</v>
          </cell>
          <cell r="FI1212" t="str">
            <v>OR</v>
          </cell>
          <cell r="FJ1212" t="str">
            <v>Kitchen</v>
          </cell>
          <cell r="FK1212" t="str">
            <v>EISAnqnx</v>
          </cell>
          <cell r="FL1212">
            <v>554619.04</v>
          </cell>
          <cell r="FS1212" t="str">
            <v>WA</v>
          </cell>
          <cell r="FT1212" t="str">
            <v>EISAq</v>
          </cell>
          <cell r="FV1212">
            <v>292754.304</v>
          </cell>
          <cell r="GD1212" t="str">
            <v>OR</v>
          </cell>
          <cell r="GE1212">
            <v>7925467.9029999999</v>
          </cell>
          <cell r="GF1212">
            <v>5105256.4680000003</v>
          </cell>
          <cell r="GI1212">
            <v>2</v>
          </cell>
          <cell r="GJ1212">
            <v>2</v>
          </cell>
          <cell r="GK1212" t="str">
            <v>OR</v>
          </cell>
          <cell r="GL1212">
            <v>1925.059</v>
          </cell>
          <cell r="GM1212" t="str">
            <v>Pre 1980</v>
          </cell>
          <cell r="GN1212">
            <v>0</v>
          </cell>
          <cell r="GQ1212">
            <v>12393150.605377</v>
          </cell>
          <cell r="GR1212">
            <v>1338652.3400675</v>
          </cell>
          <cell r="GU1212" t="str">
            <v>Wood</v>
          </cell>
          <cell r="GX1212" t="str">
            <v>Baseboard/Wall/Radiant</v>
          </cell>
          <cell r="GY1212" t="str">
            <v>WA</v>
          </cell>
          <cell r="GZ1212">
            <v>12271.3056640625</v>
          </cell>
        </row>
        <row r="1213">
          <cell r="AD1213" t="str">
            <v>WA</v>
          </cell>
          <cell r="AH1213" t="str">
            <v>WA</v>
          </cell>
          <cell r="AI1213" t="str">
            <v>1993-2006</v>
          </cell>
          <cell r="AJ1213">
            <v>4360.1880000000001</v>
          </cell>
          <cell r="AK1213" t="b">
            <v>1</v>
          </cell>
          <cell r="AN1213" t="str">
            <v>WA</v>
          </cell>
          <cell r="AO1213" t="str">
            <v>Wood</v>
          </cell>
          <cell r="AP1213" t="str">
            <v>Pre 1980</v>
          </cell>
          <cell r="AQ1213" t="str">
            <v>Slab on Grade</v>
          </cell>
          <cell r="AR1213">
            <v>2003.71557617188</v>
          </cell>
          <cell r="AU1213" t="str">
            <v>No</v>
          </cell>
          <cell r="AV1213" t="b">
            <v>0</v>
          </cell>
          <cell r="AX1213">
            <v>3534554.2763671963</v>
          </cell>
          <cell r="AY1213" t="b">
            <v>0</v>
          </cell>
          <cell r="AZ1213">
            <v>1093527.7756958036</v>
          </cell>
          <cell r="BA1213" t="str">
            <v/>
          </cell>
          <cell r="BB1213" t="str">
            <v/>
          </cell>
          <cell r="BC1213">
            <v>0.99999978847894622</v>
          </cell>
          <cell r="BU1213" t="str">
            <v>OR</v>
          </cell>
          <cell r="BV1213" t="str">
            <v>Pre 1980</v>
          </cell>
          <cell r="BW1213" t="str">
            <v>Electric Storage - Outside Conditioned Space - Buffered</v>
          </cell>
          <cell r="BY1213">
            <v>1925.059</v>
          </cell>
          <cell r="BZ1213" t="str">
            <v>le55</v>
          </cell>
          <cell r="CF1213" t="str">
            <v>Conditioned</v>
          </cell>
          <cell r="CG1213">
            <v>2079.9929999999999</v>
          </cell>
          <cell r="CH1213" t="str">
            <v>WA</v>
          </cell>
          <cell r="CI1213" t="str">
            <v>Top-Freezer w/o TTD Ice</v>
          </cell>
          <cell r="CJ1213">
            <v>37439.873999999996</v>
          </cell>
          <cell r="CK1213" t="b">
            <v>0</v>
          </cell>
          <cell r="CZ1213">
            <v>1192.4649999999999</v>
          </cell>
          <cell r="DA1213" t="str">
            <v>ID</v>
          </cell>
          <cell r="DC1213" t="str">
            <v>Vertical Axis</v>
          </cell>
          <cell r="DG1213" t="str">
            <v>Electric</v>
          </cell>
          <cell r="DH1213">
            <v>2130.886</v>
          </cell>
          <cell r="DI1213" t="str">
            <v>MT</v>
          </cell>
          <cell r="DL1213" t="str">
            <v>Electric</v>
          </cell>
          <cell r="DM1213" t="str">
            <v>Electric</v>
          </cell>
          <cell r="DN1213">
            <v>8264.9449999999997</v>
          </cell>
          <cell r="DO1213" t="str">
            <v>OR</v>
          </cell>
          <cell r="DS1213">
            <v>4956.4930000000004</v>
          </cell>
          <cell r="DT1213" t="str">
            <v>WA</v>
          </cell>
          <cell r="DU1213" t="str">
            <v>gt46</v>
          </cell>
          <cell r="DX1213" t="b">
            <v>1</v>
          </cell>
          <cell r="DY1213">
            <v>1904.288</v>
          </cell>
          <cell r="DZ1213" t="str">
            <v>WA</v>
          </cell>
          <cell r="EC1213" t="str">
            <v>Laptop</v>
          </cell>
          <cell r="ED1213">
            <v>2079.9929999999999</v>
          </cell>
          <cell r="EE1213" t="str">
            <v>WA</v>
          </cell>
          <cell r="EH1213" t="str">
            <v>le20</v>
          </cell>
          <cell r="EI1213">
            <v>2079.9929999999999</v>
          </cell>
          <cell r="EJ1213" t="str">
            <v>WA</v>
          </cell>
          <cell r="ES1213">
            <v>3785.7640000000001</v>
          </cell>
          <cell r="ET1213" t="str">
            <v>ID</v>
          </cell>
          <cell r="EZ1213" t="str">
            <v>WA</v>
          </cell>
          <cell r="FA1213" t="str">
            <v>Living Room/Family Room</v>
          </cell>
          <cell r="FB1213">
            <v>205842.87</v>
          </cell>
          <cell r="FC1213">
            <v>594657.17999999993</v>
          </cell>
          <cell r="FI1213" t="str">
            <v>OR</v>
          </cell>
          <cell r="FJ1213" t="str">
            <v>Kitchen</v>
          </cell>
          <cell r="FK1213" t="str">
            <v>EISAq</v>
          </cell>
          <cell r="FL1213">
            <v>1213229.1500000001</v>
          </cell>
          <cell r="FS1213" t="str">
            <v>WA</v>
          </cell>
          <cell r="FT1213" t="str">
            <v>EISAx</v>
          </cell>
          <cell r="FV1213">
            <v>5123200.3199999994</v>
          </cell>
          <cell r="GD1213" t="str">
            <v>WA</v>
          </cell>
          <cell r="GE1213">
            <v>15914686.200000001</v>
          </cell>
          <cell r="GF1213">
            <v>7848338.4000000004</v>
          </cell>
          <cell r="GI1213">
            <v>1</v>
          </cell>
          <cell r="GJ1213">
            <v>1</v>
          </cell>
          <cell r="GK1213" t="str">
            <v>WA</v>
          </cell>
          <cell r="GL1213">
            <v>4360.1880000000001</v>
          </cell>
          <cell r="GM1213" t="str">
            <v>1993-2006</v>
          </cell>
          <cell r="GN1213">
            <v>0</v>
          </cell>
          <cell r="GQ1213">
            <v>25790163.20496</v>
          </cell>
          <cell r="GR1213">
            <v>623681.29151999997</v>
          </cell>
          <cell r="GU1213" t="str">
            <v>Natural Gas FAF</v>
          </cell>
          <cell r="GX1213" t="str">
            <v>Propane/LP</v>
          </cell>
          <cell r="GY1213" t="str">
            <v>ID</v>
          </cell>
          <cell r="GZ1213">
            <v>3785.76440429688</v>
          </cell>
        </row>
        <row r="1214">
          <cell r="AD1214" t="str">
            <v>WA</v>
          </cell>
          <cell r="AH1214" t="str">
            <v>WA</v>
          </cell>
          <cell r="AI1214" t="str">
            <v>Pre 1980</v>
          </cell>
          <cell r="AJ1214">
            <v>2079.9929999999999</v>
          </cell>
          <cell r="AK1214" t="b">
            <v>1</v>
          </cell>
          <cell r="AN1214" t="str">
            <v>WA</v>
          </cell>
          <cell r="AO1214" t="str">
            <v>Natural Gas FAF</v>
          </cell>
          <cell r="AP1214" t="str">
            <v>Pre 1980</v>
          </cell>
          <cell r="AQ1214" t="str">
            <v>Slab on Grade</v>
          </cell>
          <cell r="AR1214">
            <v>2003.71557617188</v>
          </cell>
          <cell r="AU1214" t="str">
            <v>No</v>
          </cell>
          <cell r="AV1214" t="b">
            <v>1</v>
          </cell>
          <cell r="AX1214">
            <v>3534554.2763671963</v>
          </cell>
          <cell r="AY1214" t="b">
            <v>0</v>
          </cell>
          <cell r="AZ1214">
            <v>1093527.7756958036</v>
          </cell>
          <cell r="BA1214">
            <v>1</v>
          </cell>
          <cell r="BB1214">
            <v>2003.71557617188</v>
          </cell>
          <cell r="BC1214">
            <v>0.99999978847894622</v>
          </cell>
          <cell r="BU1214" t="str">
            <v>MT</v>
          </cell>
          <cell r="BV1214" t="str">
            <v>Pre 1980</v>
          </cell>
          <cell r="BW1214" t="str">
            <v>Gas Storage Inside Conditioned Space</v>
          </cell>
          <cell r="BY1214">
            <v>2130.886</v>
          </cell>
          <cell r="BZ1214" t="str">
            <v>le55</v>
          </cell>
          <cell r="CF1214" t="str">
            <v>Conditioned</v>
          </cell>
          <cell r="CG1214">
            <v>2079.9929999999999</v>
          </cell>
          <cell r="CH1214" t="str">
            <v>WA</v>
          </cell>
          <cell r="CI1214" t="str">
            <v>Side-by-Side w/ TTD Ice</v>
          </cell>
          <cell r="CJ1214">
            <v>54079.817999999999</v>
          </cell>
          <cell r="CK1214" t="b">
            <v>0</v>
          </cell>
          <cell r="CZ1214">
            <v>2079.9929999999999</v>
          </cell>
          <cell r="DA1214" t="str">
            <v>WA</v>
          </cell>
          <cell r="DC1214" t="str">
            <v>Horizontal Axis</v>
          </cell>
          <cell r="DG1214" t="str">
            <v>Propane</v>
          </cell>
          <cell r="DH1214">
            <v>1144.6790000000001</v>
          </cell>
          <cell r="DI1214" t="str">
            <v>MT</v>
          </cell>
          <cell r="DL1214" t="str">
            <v>Gas</v>
          </cell>
          <cell r="DM1214" t="str">
            <v>Gas</v>
          </cell>
          <cell r="DN1214">
            <v>1144.6790000000001</v>
          </cell>
          <cell r="DO1214" t="str">
            <v>MT</v>
          </cell>
          <cell r="DS1214">
            <v>4956.4930000000004</v>
          </cell>
          <cell r="DT1214" t="str">
            <v>WA</v>
          </cell>
          <cell r="DU1214" t="str">
            <v>32to46</v>
          </cell>
          <cell r="DX1214" t="b">
            <v>1</v>
          </cell>
          <cell r="DY1214">
            <v>3785.7640000000001</v>
          </cell>
          <cell r="DZ1214" t="str">
            <v>ID</v>
          </cell>
          <cell r="EC1214" t="str">
            <v>Other</v>
          </cell>
          <cell r="ED1214">
            <v>3785.7640000000001</v>
          </cell>
          <cell r="EE1214" t="str">
            <v>ID</v>
          </cell>
          <cell r="EH1214" t="str">
            <v>le20</v>
          </cell>
          <cell r="EI1214">
            <v>2130.886</v>
          </cell>
          <cell r="EJ1214" t="str">
            <v>MT</v>
          </cell>
          <cell r="ES1214">
            <v>2079.9929999999999</v>
          </cell>
          <cell r="ET1214" t="str">
            <v>WA</v>
          </cell>
          <cell r="EZ1214" t="str">
            <v>WA</v>
          </cell>
          <cell r="FA1214" t="str">
            <v>Other</v>
          </cell>
          <cell r="FB1214">
            <v>463527.64799999999</v>
          </cell>
          <cell r="FC1214">
            <v>1082581.02</v>
          </cell>
          <cell r="FI1214" t="str">
            <v>OR</v>
          </cell>
          <cell r="FJ1214" t="str">
            <v>Living Room/Family Room</v>
          </cell>
          <cell r="FK1214" t="str">
            <v>EISAnqnx</v>
          </cell>
          <cell r="FL1214">
            <v>415964.28</v>
          </cell>
          <cell r="FS1214" t="str">
            <v>WA</v>
          </cell>
          <cell r="FT1214" t="str">
            <v>EISAnqnx</v>
          </cell>
          <cell r="FV1214">
            <v>304952.39999999997</v>
          </cell>
          <cell r="GD1214" t="str">
            <v>WA</v>
          </cell>
          <cell r="GE1214">
            <v>3429908.4569999999</v>
          </cell>
          <cell r="GF1214">
            <v>2533431.4739999999</v>
          </cell>
          <cell r="GI1214">
            <v>1</v>
          </cell>
          <cell r="GJ1214">
            <v>1</v>
          </cell>
          <cell r="GK1214" t="str">
            <v>WA</v>
          </cell>
          <cell r="GL1214">
            <v>2079.9929999999999</v>
          </cell>
          <cell r="GM1214" t="str">
            <v>Pre 1980</v>
          </cell>
          <cell r="GN1214">
            <v>-1</v>
          </cell>
          <cell r="GQ1214">
            <v>12583805.810510999</v>
          </cell>
          <cell r="GR1214">
            <v>180694.19189250001</v>
          </cell>
          <cell r="GU1214" t="str">
            <v>Natural Gas FAF</v>
          </cell>
          <cell r="GX1214" t="str">
            <v>Wood</v>
          </cell>
          <cell r="GY1214" t="str">
            <v>ID</v>
          </cell>
          <cell r="GZ1214">
            <v>3785.76440429688</v>
          </cell>
        </row>
        <row r="1215">
          <cell r="AD1215" t="str">
            <v>ID</v>
          </cell>
          <cell r="AH1215" t="str">
            <v>ID</v>
          </cell>
          <cell r="AI1215" t="str">
            <v>Pre 1980</v>
          </cell>
          <cell r="AJ1215">
            <v>1192.4649999999999</v>
          </cell>
          <cell r="AK1215" t="b">
            <v>1</v>
          </cell>
          <cell r="AN1215" t="str">
            <v>OR</v>
          </cell>
          <cell r="AO1215" t="str">
            <v>Natural Gas FAF</v>
          </cell>
          <cell r="AP1215" t="str">
            <v>1993-2006</v>
          </cell>
          <cell r="AQ1215" t="str">
            <v>Slab on Grade</v>
          </cell>
          <cell r="AR1215">
            <v>2830.5262805103498</v>
          </cell>
          <cell r="AU1215" t="str">
            <v>No</v>
          </cell>
          <cell r="AV1215" t="b">
            <v>1</v>
          </cell>
          <cell r="AX1215">
            <v>4344857.8405833868</v>
          </cell>
          <cell r="AY1215" t="b">
            <v>0</v>
          </cell>
          <cell r="AZ1215">
            <v>1318842.6777727301</v>
          </cell>
          <cell r="BA1215">
            <v>0.40828402366863831</v>
          </cell>
          <cell r="BB1215">
            <v>2830.5262805103498</v>
          </cell>
          <cell r="BC1215">
            <v>0.40828404023206266</v>
          </cell>
          <cell r="BU1215" t="str">
            <v>MT</v>
          </cell>
          <cell r="BV1215" t="str">
            <v>Pre 1980</v>
          </cell>
          <cell r="BW1215" t="str">
            <v>Electric Storage - Inside Conditioned Space</v>
          </cell>
          <cell r="BY1215">
            <v>1144.6790000000001</v>
          </cell>
          <cell r="BZ1215" t="str">
            <v>le55</v>
          </cell>
          <cell r="CF1215" t="str">
            <v>Conditioned</v>
          </cell>
          <cell r="CG1215">
            <v>3785.7640000000001</v>
          </cell>
          <cell r="CH1215" t="str">
            <v>ID</v>
          </cell>
          <cell r="CI1215" t="str">
            <v>Top-Freezer w/o TTD Ice</v>
          </cell>
          <cell r="CJ1215">
            <v>94644.1</v>
          </cell>
          <cell r="CK1215" t="b">
            <v>0</v>
          </cell>
          <cell r="CZ1215">
            <v>1144.6790000000001</v>
          </cell>
          <cell r="DA1215" t="str">
            <v>MT</v>
          </cell>
          <cell r="DC1215" t="str">
            <v>Vertical Axis</v>
          </cell>
          <cell r="DG1215" t="str">
            <v>Electric</v>
          </cell>
          <cell r="DH1215">
            <v>1612.692</v>
          </cell>
          <cell r="DI1215" t="str">
            <v>OR</v>
          </cell>
          <cell r="DL1215" t="str">
            <v>Electric</v>
          </cell>
          <cell r="DM1215" t="str">
            <v>Electric</v>
          </cell>
          <cell r="DN1215">
            <v>2130.886</v>
          </cell>
          <cell r="DO1215" t="str">
            <v>MT</v>
          </cell>
          <cell r="DS1215">
            <v>4956.4930000000004</v>
          </cell>
          <cell r="DT1215" t="str">
            <v>WA</v>
          </cell>
          <cell r="DU1215" t="str">
            <v>32to46</v>
          </cell>
          <cell r="DX1215" t="b">
            <v>1</v>
          </cell>
          <cell r="DY1215">
            <v>3785.7640000000001</v>
          </cell>
          <cell r="DZ1215" t="str">
            <v>ID</v>
          </cell>
          <cell r="EC1215" t="str">
            <v>Desktop</v>
          </cell>
          <cell r="ED1215">
            <v>3785.7640000000001</v>
          </cell>
          <cell r="EE1215" t="str">
            <v>ID</v>
          </cell>
          <cell r="EH1215" t="str">
            <v>gt20</v>
          </cell>
          <cell r="EI1215">
            <v>1612.692</v>
          </cell>
          <cell r="EJ1215" t="str">
            <v>OR</v>
          </cell>
          <cell r="ES1215">
            <v>1904.288</v>
          </cell>
          <cell r="ET1215" t="str">
            <v>WA</v>
          </cell>
          <cell r="EZ1215" t="str">
            <v>WA</v>
          </cell>
          <cell r="FA1215" t="str">
            <v>Bathroom</v>
          </cell>
          <cell r="FB1215">
            <v>515475.27200000006</v>
          </cell>
          <cell r="FC1215">
            <v>520431.76500000001</v>
          </cell>
          <cell r="FI1215" t="str">
            <v>OR</v>
          </cell>
          <cell r="FJ1215" t="str">
            <v>Living Room/Family Room</v>
          </cell>
          <cell r="FK1215" t="str">
            <v>EISAq</v>
          </cell>
          <cell r="FL1215">
            <v>395166.06599999999</v>
          </cell>
          <cell r="FS1215" t="str">
            <v>WA</v>
          </cell>
          <cell r="FT1215" t="str">
            <v>EISAq</v>
          </cell>
          <cell r="FV1215">
            <v>2055379.176</v>
          </cell>
          <cell r="GD1215" t="str">
            <v>ID</v>
          </cell>
          <cell r="GE1215">
            <v>5523497.8799999999</v>
          </cell>
          <cell r="GF1215">
            <v>3357981.44</v>
          </cell>
          <cell r="GI1215">
            <v>3</v>
          </cell>
          <cell r="GJ1215">
            <v>2</v>
          </cell>
          <cell r="GK1215" t="str">
            <v>ID</v>
          </cell>
          <cell r="GL1215">
            <v>1192.4649999999999</v>
          </cell>
          <cell r="GM1215" t="str">
            <v>Pre 1980</v>
          </cell>
          <cell r="GN1215">
            <v>0</v>
          </cell>
          <cell r="GQ1215">
            <v>9757895.7813300006</v>
          </cell>
          <cell r="GR1215">
            <v>834808.97254999995</v>
          </cell>
          <cell r="GU1215" t="str">
            <v>Wood</v>
          </cell>
          <cell r="GX1215" t="str">
            <v>Baseboard/Wall/Radiant</v>
          </cell>
          <cell r="GY1215" t="str">
            <v>ID</v>
          </cell>
          <cell r="GZ1215">
            <v>3785.76440429688</v>
          </cell>
        </row>
        <row r="1216">
          <cell r="AD1216" t="str">
            <v>OR</v>
          </cell>
          <cell r="AH1216" t="str">
            <v>OR</v>
          </cell>
          <cell r="AI1216" t="str">
            <v>1980-1992</v>
          </cell>
          <cell r="AJ1216">
            <v>1612.692</v>
          </cell>
          <cell r="AK1216" t="b">
            <v>1</v>
          </cell>
          <cell r="AN1216" t="str">
            <v>OR</v>
          </cell>
          <cell r="AO1216" t="str">
            <v>Natural Gas FAF</v>
          </cell>
          <cell r="AP1216" t="str">
            <v>1993-2006</v>
          </cell>
          <cell r="AQ1216" t="str">
            <v>Crawlspace</v>
          </cell>
          <cell r="AR1216">
            <v>4102.2120007396497</v>
          </cell>
          <cell r="AU1216" t="str">
            <v>No</v>
          </cell>
          <cell r="AV1216" t="b">
            <v>1</v>
          </cell>
          <cell r="AX1216">
            <v>6296895.4211353622</v>
          </cell>
          <cell r="AY1216" t="b">
            <v>0</v>
          </cell>
          <cell r="AZ1216">
            <v>1911366.1996706291</v>
          </cell>
          <cell r="BA1216">
            <v>0.59171597633136164</v>
          </cell>
          <cell r="BB1216">
            <v>4102.2120007396497</v>
          </cell>
          <cell r="BC1216">
            <v>0.59171600033632454</v>
          </cell>
          <cell r="BU1216" t="str">
            <v>ID</v>
          </cell>
          <cell r="BV1216" t="str">
            <v>1993-2006</v>
          </cell>
          <cell r="BW1216" t="str">
            <v>Gas Storage Inside Conditioned Space</v>
          </cell>
          <cell r="BY1216">
            <v>1192.4649999999999</v>
          </cell>
          <cell r="BZ1216" t="str">
            <v>le55</v>
          </cell>
          <cell r="CF1216" t="str">
            <v>Conditioned</v>
          </cell>
          <cell r="CG1216">
            <v>1144.6790000000001</v>
          </cell>
          <cell r="CH1216" t="str">
            <v>MT</v>
          </cell>
          <cell r="CI1216" t="str">
            <v>Side-by-Side w/ TTD Ice</v>
          </cell>
          <cell r="CJ1216">
            <v>29761.654000000002</v>
          </cell>
          <cell r="CK1216" t="b">
            <v>0</v>
          </cell>
          <cell r="CZ1216">
            <v>3785.7640000000001</v>
          </cell>
          <cell r="DA1216" t="str">
            <v>ID</v>
          </cell>
          <cell r="DC1216" t="str">
            <v>Vertical Axis</v>
          </cell>
          <cell r="DG1216" t="str">
            <v>Electric</v>
          </cell>
          <cell r="DH1216">
            <v>1192.4649999999999</v>
          </cell>
          <cell r="DI1216" t="str">
            <v>ID</v>
          </cell>
          <cell r="DL1216" t="str">
            <v>Electric</v>
          </cell>
          <cell r="DM1216" t="str">
            <v>Electric</v>
          </cell>
          <cell r="DN1216">
            <v>1612.692</v>
          </cell>
          <cell r="DO1216" t="str">
            <v>OR</v>
          </cell>
          <cell r="DS1216">
            <v>4956.4930000000004</v>
          </cell>
          <cell r="DT1216" t="str">
            <v>WA</v>
          </cell>
          <cell r="DU1216" t="str">
            <v>gt46</v>
          </cell>
          <cell r="DX1216" t="b">
            <v>1</v>
          </cell>
          <cell r="DY1216">
            <v>3785.7640000000001</v>
          </cell>
          <cell r="DZ1216" t="str">
            <v>ID</v>
          </cell>
          <cell r="EC1216" t="str">
            <v>Desktop</v>
          </cell>
          <cell r="ED1216">
            <v>1192.4649999999999</v>
          </cell>
          <cell r="EE1216" t="str">
            <v>ID</v>
          </cell>
          <cell r="EH1216" t="str">
            <v>le20</v>
          </cell>
          <cell r="EI1216">
            <v>1612.692</v>
          </cell>
          <cell r="EJ1216" t="str">
            <v>OR</v>
          </cell>
          <cell r="ES1216">
            <v>2079.9929999999999</v>
          </cell>
          <cell r="ET1216" t="str">
            <v>WA</v>
          </cell>
          <cell r="EZ1216" t="str">
            <v>WA</v>
          </cell>
          <cell r="FA1216" t="str">
            <v>Bedrooms</v>
          </cell>
          <cell r="FB1216">
            <v>758343.429</v>
          </cell>
          <cell r="FC1216">
            <v>1541469.3230000001</v>
          </cell>
          <cell r="FI1216" t="str">
            <v>OR</v>
          </cell>
          <cell r="FJ1216" t="str">
            <v>Living Room/Family Room</v>
          </cell>
          <cell r="FK1216" t="str">
            <v>EISAx</v>
          </cell>
          <cell r="FL1216">
            <v>1039910.7000000001</v>
          </cell>
          <cell r="FS1216" t="str">
            <v>WA</v>
          </cell>
          <cell r="FT1216" t="str">
            <v>EISAx</v>
          </cell>
          <cell r="FV1216">
            <v>198219.06</v>
          </cell>
          <cell r="GD1216" t="str">
            <v>OR</v>
          </cell>
          <cell r="GE1216">
            <v>3759185.0520000001</v>
          </cell>
          <cell r="GF1216">
            <v>2701259.1</v>
          </cell>
          <cell r="GI1216">
            <v>1</v>
          </cell>
          <cell r="GJ1216">
            <v>3</v>
          </cell>
          <cell r="GK1216" t="str">
            <v>OR</v>
          </cell>
          <cell r="GL1216">
            <v>1612.692</v>
          </cell>
          <cell r="GM1216" t="str">
            <v>1980-1992</v>
          </cell>
          <cell r="GN1216">
            <v>-1</v>
          </cell>
          <cell r="GQ1216">
            <v>8207994.2951159989</v>
          </cell>
          <cell r="GR1216">
            <v>1459941.84549</v>
          </cell>
          <cell r="GU1216" t="str">
            <v>Wood</v>
          </cell>
          <cell r="GX1216" t="str">
            <v>Natural Gas FAF</v>
          </cell>
          <cell r="GY1216" t="str">
            <v>ID</v>
          </cell>
          <cell r="GZ1216">
            <v>3785.76440429688</v>
          </cell>
        </row>
        <row r="1217">
          <cell r="AD1217" t="str">
            <v>WA</v>
          </cell>
          <cell r="AH1217" t="str">
            <v>WA</v>
          </cell>
          <cell r="AI1217" t="str">
            <v>Pre 1980</v>
          </cell>
          <cell r="AJ1217">
            <v>2079.9929999999999</v>
          </cell>
          <cell r="AK1217" t="b">
            <v>1</v>
          </cell>
          <cell r="AN1217" t="str">
            <v>WA</v>
          </cell>
          <cell r="AO1217" t="str">
            <v>Propane/LP</v>
          </cell>
          <cell r="AP1217" t="str">
            <v>Pre 1980</v>
          </cell>
          <cell r="AQ1217" t="str">
            <v>Crawlspace</v>
          </cell>
          <cell r="AR1217">
            <v>2003.71557617188</v>
          </cell>
          <cell r="AU1217" t="str">
            <v>No</v>
          </cell>
          <cell r="AV1217" t="b">
            <v>0</v>
          </cell>
          <cell r="AX1217">
            <v>4596523.5317382924</v>
          </cell>
          <cell r="AY1217" t="b">
            <v>0</v>
          </cell>
          <cell r="AZ1217">
            <v>2481317.2134770569</v>
          </cell>
          <cell r="BA1217" t="str">
            <v/>
          </cell>
          <cell r="BB1217" t="str">
            <v/>
          </cell>
          <cell r="BC1217">
            <v>0.99999978847894622</v>
          </cell>
          <cell r="BU1217" t="str">
            <v>ID</v>
          </cell>
          <cell r="BV1217" t="str">
            <v>1993-2006</v>
          </cell>
          <cell r="BW1217" t="str">
            <v>Gas Storage Inside Conditioned Space</v>
          </cell>
          <cell r="BY1217">
            <v>1192.4649999999999</v>
          </cell>
          <cell r="BZ1217" t="str">
            <v>le55</v>
          </cell>
          <cell r="CF1217" t="str">
            <v>Conditioned</v>
          </cell>
          <cell r="CG1217">
            <v>2130.886</v>
          </cell>
          <cell r="CH1217" t="str">
            <v>MT</v>
          </cell>
          <cell r="CI1217" t="str">
            <v>Top-Freezer w/o TTD Ice</v>
          </cell>
          <cell r="CJ1217">
            <v>29832.403999999999</v>
          </cell>
          <cell r="CK1217" t="b">
            <v>0</v>
          </cell>
          <cell r="CZ1217">
            <v>2079.9929999999999</v>
          </cell>
          <cell r="DA1217" t="str">
            <v>WA</v>
          </cell>
          <cell r="DC1217" t="str">
            <v>Horizontal Axis</v>
          </cell>
          <cell r="DG1217" t="str">
            <v>Electric</v>
          </cell>
          <cell r="DH1217">
            <v>2079.9929999999999</v>
          </cell>
          <cell r="DI1217" t="str">
            <v>WA</v>
          </cell>
          <cell r="DL1217" t="str">
            <v>Gas</v>
          </cell>
          <cell r="DM1217" t="str">
            <v>Electric</v>
          </cell>
          <cell r="DN1217">
            <v>1925.059</v>
          </cell>
          <cell r="DO1217" t="str">
            <v>OR</v>
          </cell>
          <cell r="DS1217">
            <v>1524.7619999999999</v>
          </cell>
          <cell r="DT1217" t="str">
            <v>WA</v>
          </cell>
          <cell r="DU1217" t="str">
            <v>lt32</v>
          </cell>
          <cell r="DX1217" t="b">
            <v>0</v>
          </cell>
          <cell r="DY1217">
            <v>2130.886</v>
          </cell>
          <cell r="DZ1217" t="str">
            <v>MT</v>
          </cell>
          <cell r="EC1217" t="str">
            <v>Laptop</v>
          </cell>
          <cell r="ED1217">
            <v>2079.9929999999999</v>
          </cell>
          <cell r="EE1217" t="str">
            <v>WA</v>
          </cell>
          <cell r="EH1217" t="str">
            <v>le20</v>
          </cell>
          <cell r="EI1217">
            <v>1925.059</v>
          </cell>
          <cell r="EJ1217" t="str">
            <v>OR</v>
          </cell>
          <cell r="ES1217">
            <v>2079.9929999999999</v>
          </cell>
          <cell r="ET1217" t="str">
            <v>WA</v>
          </cell>
          <cell r="EZ1217" t="str">
            <v>WA</v>
          </cell>
          <cell r="FA1217" t="str">
            <v>Exterior</v>
          </cell>
          <cell r="FB1217">
            <v>381649.96100000001</v>
          </cell>
          <cell r="FC1217">
            <v>4763189.773</v>
          </cell>
          <cell r="FI1217" t="str">
            <v>OR</v>
          </cell>
          <cell r="FJ1217" t="str">
            <v>Other</v>
          </cell>
          <cell r="FK1217" t="str">
            <v>EISAnqnx</v>
          </cell>
          <cell r="FL1217">
            <v>1941166.6400000001</v>
          </cell>
          <cell r="FS1217" t="str">
            <v>WA</v>
          </cell>
          <cell r="FT1217" t="str">
            <v>EISAnqnx</v>
          </cell>
          <cell r="FV1217">
            <v>1041932.32</v>
          </cell>
          <cell r="GD1217" t="str">
            <v>WA</v>
          </cell>
          <cell r="GE1217">
            <v>1220955.8910000001</v>
          </cell>
          <cell r="GF1217">
            <v>2283832.3139999998</v>
          </cell>
          <cell r="GI1217">
            <v>1</v>
          </cell>
          <cell r="GJ1217">
            <v>1</v>
          </cell>
          <cell r="GK1217" t="str">
            <v>WA</v>
          </cell>
          <cell r="GL1217">
            <v>2079.9929999999999</v>
          </cell>
          <cell r="GM1217" t="str">
            <v>Pre 1980</v>
          </cell>
          <cell r="GN1217">
            <v>0</v>
          </cell>
          <cell r="GQ1217">
            <v>12583805.810510999</v>
          </cell>
          <cell r="GR1217">
            <v>180694.19189250001</v>
          </cell>
          <cell r="GU1217" t="str">
            <v>Heat Pump (Central System)</v>
          </cell>
          <cell r="GX1217" t="str">
            <v>Propane/LP</v>
          </cell>
          <cell r="GY1217" t="str">
            <v>WA</v>
          </cell>
          <cell r="GZ1217">
            <v>1904.28771972656</v>
          </cell>
        </row>
        <row r="1218">
          <cell r="AD1218" t="str">
            <v>MT</v>
          </cell>
          <cell r="AH1218" t="str">
            <v>MT</v>
          </cell>
          <cell r="AI1218" t="str">
            <v>1993-2006</v>
          </cell>
          <cell r="AJ1218">
            <v>2130.886</v>
          </cell>
          <cell r="AK1218" t="b">
            <v>1</v>
          </cell>
          <cell r="AN1218" t="str">
            <v>WA</v>
          </cell>
          <cell r="AO1218" t="str">
            <v>Electric Other</v>
          </cell>
          <cell r="AP1218" t="str">
            <v>Pre 1980</v>
          </cell>
          <cell r="AQ1218" t="str">
            <v>Crawlspace</v>
          </cell>
          <cell r="AR1218">
            <v>2003.71557617188</v>
          </cell>
          <cell r="AU1218" t="str">
            <v>No</v>
          </cell>
          <cell r="AV1218" t="b">
            <v>1</v>
          </cell>
          <cell r="AX1218">
            <v>4596523.5317382924</v>
          </cell>
          <cell r="AY1218" t="b">
            <v>0</v>
          </cell>
          <cell r="AZ1218">
            <v>2481317.2134770569</v>
          </cell>
          <cell r="BA1218">
            <v>1</v>
          </cell>
          <cell r="BB1218">
            <v>2003.71557617188</v>
          </cell>
          <cell r="BC1218">
            <v>0.99999978847894622</v>
          </cell>
          <cell r="BU1218" t="str">
            <v>WA</v>
          </cell>
          <cell r="BV1218" t="str">
            <v>1980-1992</v>
          </cell>
          <cell r="BW1218" t="str">
            <v>Electric Storage - Outside Conditioned Space - Buffered</v>
          </cell>
          <cell r="BY1218">
            <v>2079.9929999999999</v>
          </cell>
          <cell r="BZ1218" t="str">
            <v>le55</v>
          </cell>
          <cell r="CF1218" t="str">
            <v>Conditioned</v>
          </cell>
          <cell r="CG1218">
            <v>1904.288</v>
          </cell>
          <cell r="CH1218" t="str">
            <v>WA</v>
          </cell>
          <cell r="CI1218" t="str">
            <v>Side-by-Side w/ TTD Ice</v>
          </cell>
          <cell r="CJ1218">
            <v>47607.199999999997</v>
          </cell>
          <cell r="CK1218" t="b">
            <v>0</v>
          </cell>
          <cell r="CZ1218">
            <v>2130.886</v>
          </cell>
          <cell r="DA1218" t="str">
            <v>MT</v>
          </cell>
          <cell r="DC1218" t="str">
            <v>Horizontal Axis</v>
          </cell>
          <cell r="DG1218" t="str">
            <v>Electric</v>
          </cell>
          <cell r="DH1218">
            <v>1144.6790000000001</v>
          </cell>
          <cell r="DI1218" t="str">
            <v>MT</v>
          </cell>
          <cell r="DL1218" t="str">
            <v>Electric</v>
          </cell>
          <cell r="DM1218" t="str">
            <v>Electric</v>
          </cell>
          <cell r="DN1218">
            <v>3785.7640000000001</v>
          </cell>
          <cell r="DO1218" t="str">
            <v>ID</v>
          </cell>
          <cell r="DS1218">
            <v>1188.027</v>
          </cell>
          <cell r="DT1218" t="str">
            <v>OR</v>
          </cell>
          <cell r="DU1218" t="str">
            <v>lt32</v>
          </cell>
          <cell r="DX1218" t="b">
            <v>0</v>
          </cell>
          <cell r="DY1218">
            <v>2130.886</v>
          </cell>
          <cell r="DZ1218" t="str">
            <v>MT</v>
          </cell>
          <cell r="EC1218" t="str">
            <v>Laptop</v>
          </cell>
          <cell r="ED1218">
            <v>2079.9929999999999</v>
          </cell>
          <cell r="EE1218" t="str">
            <v>WA</v>
          </cell>
          <cell r="EH1218" t="str">
            <v>le20</v>
          </cell>
          <cell r="EI1218">
            <v>3785.7640000000001</v>
          </cell>
          <cell r="EJ1218" t="str">
            <v>ID</v>
          </cell>
          <cell r="ES1218">
            <v>2079.9929999999999</v>
          </cell>
          <cell r="ET1218" t="str">
            <v>WA</v>
          </cell>
          <cell r="EZ1218" t="str">
            <v>WA</v>
          </cell>
          <cell r="FA1218" t="str">
            <v>Kitchen</v>
          </cell>
          <cell r="FB1218">
            <v>763299.92200000002</v>
          </cell>
          <cell r="FC1218">
            <v>807908.35900000005</v>
          </cell>
          <cell r="FI1218" t="str">
            <v>OR</v>
          </cell>
          <cell r="FJ1218" t="str">
            <v>Other</v>
          </cell>
          <cell r="FK1218" t="str">
            <v>EISAq</v>
          </cell>
          <cell r="FL1218">
            <v>207982.14</v>
          </cell>
          <cell r="FS1218" t="str">
            <v>WA</v>
          </cell>
          <cell r="FT1218" t="str">
            <v>EISAq</v>
          </cell>
          <cell r="FV1218">
            <v>2921417.9279999998</v>
          </cell>
          <cell r="GD1218" t="str">
            <v>MT</v>
          </cell>
          <cell r="GE1218">
            <v>4031636.3119999999</v>
          </cell>
          <cell r="GF1218">
            <v>4116871.7519999999</v>
          </cell>
          <cell r="GI1218">
            <v>3</v>
          </cell>
          <cell r="GJ1218">
            <v>2</v>
          </cell>
          <cell r="GK1218" t="str">
            <v>MT</v>
          </cell>
          <cell r="GL1218">
            <v>2130.886</v>
          </cell>
          <cell r="GM1218" t="str">
            <v>1993-2006</v>
          </cell>
          <cell r="GN1218">
            <v>0</v>
          </cell>
          <cell r="GQ1218">
            <v>16829716.319139998</v>
          </cell>
          <cell r="GR1218">
            <v>1190557.9714900001</v>
          </cell>
          <cell r="GU1218" t="str">
            <v>Other</v>
          </cell>
          <cell r="GX1218" t="str">
            <v>Natural Gas FAF</v>
          </cell>
          <cell r="GY1218" t="str">
            <v>MT</v>
          </cell>
          <cell r="GZ1218">
            <v>2130.88647460938</v>
          </cell>
        </row>
        <row r="1219">
          <cell r="AD1219" t="str">
            <v>ID</v>
          </cell>
          <cell r="AH1219" t="str">
            <v>ID</v>
          </cell>
          <cell r="AI1219" t="str">
            <v>Post 2006</v>
          </cell>
          <cell r="AJ1219">
            <v>1192.4649999999999</v>
          </cell>
          <cell r="AK1219" t="b">
            <v>1</v>
          </cell>
          <cell r="AN1219" t="str">
            <v>WA</v>
          </cell>
          <cell r="AO1219" t="str">
            <v>Baseboard/Wall/Radiant</v>
          </cell>
          <cell r="AP1219" t="str">
            <v>1993-2006</v>
          </cell>
          <cell r="AQ1219" t="str">
            <v>Crawlspace</v>
          </cell>
          <cell r="AR1219">
            <v>1150.87915039063</v>
          </cell>
          <cell r="AU1219" t="str">
            <v>No</v>
          </cell>
          <cell r="AV1219" t="b">
            <v>1</v>
          </cell>
          <cell r="AX1219">
            <v>1196914.3164062551</v>
          </cell>
          <cell r="AY1219" t="b">
            <v>0</v>
          </cell>
          <cell r="AZ1219">
            <v>438098.03072846867</v>
          </cell>
          <cell r="BA1219">
            <v>1</v>
          </cell>
          <cell r="BB1219">
            <v>1150.87915039063</v>
          </cell>
          <cell r="BC1219">
            <v>1.00000013067458</v>
          </cell>
          <cell r="BU1219" t="str">
            <v>WA</v>
          </cell>
          <cell r="BV1219" t="str">
            <v>1980-1992</v>
          </cell>
          <cell r="BW1219" t="str">
            <v>Electric Storage - Inside Conditioned Space</v>
          </cell>
          <cell r="BY1219">
            <v>2079.9929999999999</v>
          </cell>
          <cell r="BZ1219" t="str">
            <v>gt55</v>
          </cell>
          <cell r="CF1219" t="str">
            <v>Conditioned</v>
          </cell>
          <cell r="CG1219">
            <v>1192.4649999999999</v>
          </cell>
          <cell r="CH1219" t="str">
            <v>ID</v>
          </cell>
          <cell r="CI1219" t="str">
            <v>Side-by-Side w/o TTD Ice</v>
          </cell>
          <cell r="CJ1219">
            <v>19079.439999999999</v>
          </cell>
          <cell r="CK1219" t="b">
            <v>0</v>
          </cell>
          <cell r="CZ1219">
            <v>3785.7640000000001</v>
          </cell>
          <cell r="DA1219" t="str">
            <v>ID</v>
          </cell>
          <cell r="DC1219" t="str">
            <v>Vertical Axis</v>
          </cell>
          <cell r="DG1219" t="str">
            <v>Electric</v>
          </cell>
          <cell r="DH1219">
            <v>3785.7640000000001</v>
          </cell>
          <cell r="DI1219" t="str">
            <v>ID</v>
          </cell>
          <cell r="DL1219" t="str">
            <v>Electric</v>
          </cell>
          <cell r="DM1219" t="str">
            <v>Electric</v>
          </cell>
          <cell r="DN1219">
            <v>3785.7640000000001</v>
          </cell>
          <cell r="DO1219" t="str">
            <v>ID</v>
          </cell>
          <cell r="DS1219">
            <v>1188.027</v>
          </cell>
          <cell r="DT1219" t="str">
            <v>OR</v>
          </cell>
          <cell r="DU1219" t="str">
            <v>lt32</v>
          </cell>
          <cell r="DX1219" t="b">
            <v>1</v>
          </cell>
          <cell r="DY1219">
            <v>3785.7640000000001</v>
          </cell>
          <cell r="DZ1219" t="str">
            <v>ID</v>
          </cell>
          <cell r="EC1219" t="str">
            <v>Laptop</v>
          </cell>
          <cell r="ED1219">
            <v>2079.9929999999999</v>
          </cell>
          <cell r="EE1219" t="str">
            <v>WA</v>
          </cell>
          <cell r="EH1219" t="str">
            <v>le20</v>
          </cell>
          <cell r="EI1219">
            <v>3785.7640000000001</v>
          </cell>
          <cell r="EJ1219" t="str">
            <v>ID</v>
          </cell>
          <cell r="ES1219">
            <v>3785.7640000000001</v>
          </cell>
          <cell r="ET1219" t="str">
            <v>ID</v>
          </cell>
          <cell r="EZ1219" t="str">
            <v>WA</v>
          </cell>
          <cell r="FA1219" t="str">
            <v>Living Room/Family Room</v>
          </cell>
          <cell r="FB1219">
            <v>842603.81</v>
          </cell>
          <cell r="FC1219">
            <v>1159819.3620000002</v>
          </cell>
          <cell r="FI1219" t="str">
            <v>OR</v>
          </cell>
          <cell r="FJ1219" t="str">
            <v>Other</v>
          </cell>
          <cell r="FK1219" t="str">
            <v>EISAx</v>
          </cell>
          <cell r="FL1219">
            <v>866592.25</v>
          </cell>
          <cell r="FS1219" t="str">
            <v>WA</v>
          </cell>
          <cell r="FT1219" t="str">
            <v>EISAx</v>
          </cell>
          <cell r="FV1219">
            <v>941746.5199999999</v>
          </cell>
          <cell r="GD1219" t="str">
            <v>ID</v>
          </cell>
          <cell r="GE1219">
            <v>1625329.7949999999</v>
          </cell>
          <cell r="GF1219">
            <v>2570954.54</v>
          </cell>
          <cell r="GI1219">
            <v>2</v>
          </cell>
          <cell r="GJ1219">
            <v>2</v>
          </cell>
          <cell r="GK1219" t="str">
            <v>ID</v>
          </cell>
          <cell r="GL1219">
            <v>1192.4649999999999</v>
          </cell>
          <cell r="GM1219" t="str">
            <v>Post 2006</v>
          </cell>
          <cell r="GN1219">
            <v>-1</v>
          </cell>
          <cell r="GQ1219">
            <v>8532965.9217050001</v>
          </cell>
          <cell r="GR1219">
            <v>735443.84526249988</v>
          </cell>
          <cell r="GU1219" t="str">
            <v>Other</v>
          </cell>
          <cell r="GX1219" t="str">
            <v>Wood</v>
          </cell>
          <cell r="GY1219" t="str">
            <v>MT</v>
          </cell>
          <cell r="GZ1219">
            <v>2130.88647460938</v>
          </cell>
        </row>
        <row r="1220">
          <cell r="AD1220" t="str">
            <v>OR</v>
          </cell>
          <cell r="AH1220" t="str">
            <v>OR</v>
          </cell>
          <cell r="AI1220" t="str">
            <v>Pre 1980</v>
          </cell>
          <cell r="AJ1220">
            <v>8264.9449999999997</v>
          </cell>
          <cell r="AK1220" t="b">
            <v>1</v>
          </cell>
          <cell r="AN1220" t="str">
            <v>WA</v>
          </cell>
          <cell r="AO1220" t="str">
            <v>Natural Gas FAF</v>
          </cell>
          <cell r="AP1220" t="str">
            <v>1993-2006</v>
          </cell>
          <cell r="AQ1220" t="str">
            <v>Crawlspace</v>
          </cell>
          <cell r="AR1220">
            <v>4956.49267578125</v>
          </cell>
          <cell r="AU1220" t="str">
            <v>No</v>
          </cell>
          <cell r="AV1220" t="b">
            <v>1</v>
          </cell>
          <cell r="AX1220">
            <v>8475602.4755859375</v>
          </cell>
          <cell r="AY1220" t="b">
            <v>0</v>
          </cell>
          <cell r="AZ1220">
            <v>1852233.3825511718</v>
          </cell>
          <cell r="BA1220">
            <v>1</v>
          </cell>
          <cell r="BB1220">
            <v>4956.49267578125</v>
          </cell>
          <cell r="BC1220">
            <v>0.99999993458706582</v>
          </cell>
          <cell r="BU1220" t="str">
            <v>ID</v>
          </cell>
          <cell r="BV1220" t="str">
            <v>Pre 1980</v>
          </cell>
          <cell r="BW1220" t="str">
            <v>Electric Storage - Inside Conditioned Space</v>
          </cell>
          <cell r="BY1220">
            <v>1192.4649999999999</v>
          </cell>
          <cell r="BZ1220" t="str">
            <v>le55</v>
          </cell>
          <cell r="CF1220" t="str">
            <v>Conditioned</v>
          </cell>
          <cell r="CG1220">
            <v>2079.9929999999999</v>
          </cell>
          <cell r="CH1220" t="str">
            <v>WA</v>
          </cell>
          <cell r="CI1220" t="str">
            <v>Bottom-Freezer (Including French Door) w/o TTD Ice</v>
          </cell>
          <cell r="CJ1220">
            <v>54079.817999999999</v>
          </cell>
          <cell r="CK1220" t="b">
            <v>0</v>
          </cell>
          <cell r="CZ1220">
            <v>1192.4649999999999</v>
          </cell>
          <cell r="DA1220" t="str">
            <v>ID</v>
          </cell>
          <cell r="DC1220" t="str">
            <v>Vertical Axis</v>
          </cell>
          <cell r="DG1220" t="str">
            <v>Electric</v>
          </cell>
          <cell r="DH1220">
            <v>2079.9929999999999</v>
          </cell>
          <cell r="DI1220" t="str">
            <v>WA</v>
          </cell>
          <cell r="DL1220" t="str">
            <v>Electric</v>
          </cell>
          <cell r="DM1220" t="str">
            <v>Electric</v>
          </cell>
          <cell r="DN1220">
            <v>3785.7640000000001</v>
          </cell>
          <cell r="DO1220" t="str">
            <v>ID</v>
          </cell>
          <cell r="DS1220">
            <v>1188.027</v>
          </cell>
          <cell r="DT1220" t="str">
            <v>OR</v>
          </cell>
          <cell r="DU1220" t="str">
            <v>lt32</v>
          </cell>
          <cell r="DX1220" t="b">
            <v>0</v>
          </cell>
          <cell r="DY1220">
            <v>3785.7640000000001</v>
          </cell>
          <cell r="DZ1220" t="str">
            <v>ID</v>
          </cell>
          <cell r="EC1220" t="str">
            <v>Desktop</v>
          </cell>
          <cell r="ED1220">
            <v>1192.4649999999999</v>
          </cell>
          <cell r="EE1220" t="str">
            <v>ID</v>
          </cell>
          <cell r="EH1220" t="str">
            <v>gt20</v>
          </cell>
          <cell r="EI1220">
            <v>2079.9929999999999</v>
          </cell>
          <cell r="EJ1220" t="str">
            <v>WA</v>
          </cell>
          <cell r="ES1220">
            <v>2079.9929999999999</v>
          </cell>
          <cell r="ET1220" t="str">
            <v>WA</v>
          </cell>
          <cell r="EZ1220" t="str">
            <v>WA</v>
          </cell>
          <cell r="FA1220" t="str">
            <v>Other</v>
          </cell>
          <cell r="FB1220">
            <v>1769468.0010000002</v>
          </cell>
          <cell r="FC1220">
            <v>5169622.199</v>
          </cell>
          <cell r="FI1220" t="str">
            <v>OR</v>
          </cell>
          <cell r="FJ1220" t="str">
            <v>Bathroom</v>
          </cell>
          <cell r="FK1220" t="str">
            <v>EISAnqnx</v>
          </cell>
          <cell r="FL1220">
            <v>6239464.2000000002</v>
          </cell>
          <cell r="FS1220" t="str">
            <v>WA</v>
          </cell>
          <cell r="FT1220" t="str">
            <v>EISAnqnx</v>
          </cell>
          <cell r="FV1220">
            <v>4147692.1199999996</v>
          </cell>
          <cell r="GD1220" t="str">
            <v>OR</v>
          </cell>
          <cell r="GE1220">
            <v>15885224.289999999</v>
          </cell>
          <cell r="GF1220">
            <v>11380829.264999999</v>
          </cell>
          <cell r="GI1220">
            <v>1</v>
          </cell>
          <cell r="GJ1220">
            <v>2</v>
          </cell>
          <cell r="GK1220" t="str">
            <v>OR</v>
          </cell>
          <cell r="GL1220">
            <v>8264.9449999999997</v>
          </cell>
          <cell r="GM1220" t="str">
            <v>Pre 1980</v>
          </cell>
          <cell r="GN1220">
            <v>0</v>
          </cell>
          <cell r="GQ1220">
            <v>35698942.237399995</v>
          </cell>
          <cell r="GR1220">
            <v>5295453.5733124996</v>
          </cell>
          <cell r="GU1220" t="str">
            <v>Heat Pump (Central System)</v>
          </cell>
          <cell r="GX1220" t="str">
            <v>Propane/LP</v>
          </cell>
          <cell r="GY1220" t="str">
            <v>WA</v>
          </cell>
          <cell r="GZ1220">
            <v>1904.28771972656</v>
          </cell>
        </row>
        <row r="1221">
          <cell r="AD1221" t="str">
            <v>OR</v>
          </cell>
          <cell r="AH1221" t="str">
            <v>OR</v>
          </cell>
          <cell r="AI1221" t="str">
            <v>Pre 1980</v>
          </cell>
          <cell r="AJ1221">
            <v>8264.9449999999997</v>
          </cell>
          <cell r="AK1221" t="b">
            <v>1</v>
          </cell>
          <cell r="AN1221" t="str">
            <v>OR</v>
          </cell>
          <cell r="AO1221" t="str">
            <v>Natural Gas FAF</v>
          </cell>
          <cell r="AP1221" t="str">
            <v>Pre 1980</v>
          </cell>
          <cell r="AQ1221" t="str">
            <v>Crawlspace</v>
          </cell>
          <cell r="AR1221">
            <v>6932.73828125</v>
          </cell>
          <cell r="AU1221" t="str">
            <v>No</v>
          </cell>
          <cell r="AV1221" t="b">
            <v>1</v>
          </cell>
          <cell r="AX1221">
            <v>15252024.21875</v>
          </cell>
          <cell r="AY1221" t="b">
            <v>0</v>
          </cell>
          <cell r="AZ1221">
            <v>2750374.6493308591</v>
          </cell>
          <cell r="BA1221">
            <v>1</v>
          </cell>
          <cell r="BB1221">
            <v>6932.73828125</v>
          </cell>
          <cell r="BC1221">
            <v>1.0000000405683873</v>
          </cell>
          <cell r="BU1221" t="str">
            <v>MT</v>
          </cell>
          <cell r="BV1221" t="str">
            <v>1993-2006</v>
          </cell>
          <cell r="BW1221" t="str">
            <v>Gas Storage Inside Conditioned Space</v>
          </cell>
          <cell r="BY1221">
            <v>2130.886</v>
          </cell>
          <cell r="BZ1221" t="str">
            <v>le55</v>
          </cell>
          <cell r="CF1221" t="str">
            <v>Conditioned</v>
          </cell>
          <cell r="CG1221">
            <v>1192.4649999999999</v>
          </cell>
          <cell r="CH1221" t="str">
            <v>ID</v>
          </cell>
          <cell r="CI1221" t="str">
            <v>Bottom-Freezer (Including French Door) w/o TTD Ice</v>
          </cell>
          <cell r="CJ1221">
            <v>29811.624999999996</v>
          </cell>
          <cell r="CK1221" t="b">
            <v>0</v>
          </cell>
          <cell r="CZ1221">
            <v>1925.059</v>
          </cell>
          <cell r="DA1221" t="str">
            <v>OR</v>
          </cell>
          <cell r="DC1221" t="str">
            <v>Horizontal Axis</v>
          </cell>
          <cell r="DG1221" t="str">
            <v>Gas</v>
          </cell>
          <cell r="DH1221">
            <v>2130.886</v>
          </cell>
          <cell r="DI1221" t="str">
            <v>MT</v>
          </cell>
          <cell r="DL1221" t="str">
            <v>Electric</v>
          </cell>
          <cell r="DM1221" t="str">
            <v>Electric</v>
          </cell>
          <cell r="DN1221">
            <v>2079.9929999999999</v>
          </cell>
          <cell r="DO1221" t="str">
            <v>WA</v>
          </cell>
          <cell r="DS1221">
            <v>6932.7380000000003</v>
          </cell>
          <cell r="DT1221" t="str">
            <v>OR</v>
          </cell>
          <cell r="DU1221" t="str">
            <v>32to46</v>
          </cell>
          <cell r="DX1221" t="b">
            <v>0</v>
          </cell>
          <cell r="DY1221">
            <v>1612.692</v>
          </cell>
          <cell r="DZ1221" t="str">
            <v>OR</v>
          </cell>
          <cell r="EC1221" t="str">
            <v>Laptop</v>
          </cell>
          <cell r="ED1221">
            <v>2130.886</v>
          </cell>
          <cell r="EE1221" t="str">
            <v>MT</v>
          </cell>
          <cell r="EH1221" t="str">
            <v>gt20</v>
          </cell>
          <cell r="EI1221">
            <v>2130.886</v>
          </cell>
          <cell r="EJ1221" t="str">
            <v>MT</v>
          </cell>
          <cell r="ES1221">
            <v>1612.692</v>
          </cell>
          <cell r="ET1221" t="str">
            <v>OR</v>
          </cell>
          <cell r="EZ1221" t="str">
            <v>WA</v>
          </cell>
          <cell r="FA1221" t="str">
            <v>Bathroom</v>
          </cell>
          <cell r="FB1221">
            <v>1536512.83</v>
          </cell>
          <cell r="FC1221">
            <v>485736.31400000001</v>
          </cell>
          <cell r="FI1221" t="str">
            <v>OR</v>
          </cell>
          <cell r="FJ1221" t="str">
            <v>Bathroom</v>
          </cell>
          <cell r="FK1221" t="str">
            <v>EISAx</v>
          </cell>
          <cell r="FL1221">
            <v>1039910.7000000001</v>
          </cell>
          <cell r="FS1221" t="str">
            <v>WA</v>
          </cell>
          <cell r="FT1221" t="str">
            <v>EISAq</v>
          </cell>
          <cell r="FV1221">
            <v>1721192.044</v>
          </cell>
          <cell r="GD1221" t="str">
            <v>OR</v>
          </cell>
          <cell r="GE1221">
            <v>14645482.539999999</v>
          </cell>
          <cell r="GF1221">
            <v>11529598.275</v>
          </cell>
          <cell r="GI1221">
            <v>1</v>
          </cell>
          <cell r="GJ1221">
            <v>1</v>
          </cell>
          <cell r="GK1221" t="str">
            <v>OR</v>
          </cell>
          <cell r="GL1221">
            <v>8264.9449999999997</v>
          </cell>
          <cell r="GM1221" t="str">
            <v>Pre 1980</v>
          </cell>
          <cell r="GN1221">
            <v>0</v>
          </cell>
          <cell r="GQ1221">
            <v>38391016.652690001</v>
          </cell>
          <cell r="GR1221">
            <v>5837509.9911374999</v>
          </cell>
          <cell r="GU1221" t="str">
            <v>Heat Pump (Central System)</v>
          </cell>
          <cell r="GX1221" t="str">
            <v>Wood</v>
          </cell>
          <cell r="GY1221" t="str">
            <v>WA</v>
          </cell>
          <cell r="GZ1221">
            <v>1904.28771972656</v>
          </cell>
        </row>
        <row r="1222">
          <cell r="AD1222" t="str">
            <v>MT</v>
          </cell>
          <cell r="AH1222" t="str">
            <v>MT</v>
          </cell>
          <cell r="AI1222" t="str">
            <v>Pre 1980</v>
          </cell>
          <cell r="AJ1222">
            <v>2130.886</v>
          </cell>
          <cell r="AK1222" t="b">
            <v>1</v>
          </cell>
          <cell r="AN1222" t="str">
            <v>WA</v>
          </cell>
          <cell r="AO1222" t="str">
            <v>Natural Gas FAF</v>
          </cell>
          <cell r="AP1222" t="str">
            <v>Pre 1980</v>
          </cell>
          <cell r="AQ1222" t="str">
            <v>Crawlspace</v>
          </cell>
          <cell r="AR1222">
            <v>4956.49267578125</v>
          </cell>
          <cell r="AU1222" t="str">
            <v>No</v>
          </cell>
          <cell r="AV1222" t="b">
            <v>1</v>
          </cell>
          <cell r="AX1222">
            <v>5759444.4892578125</v>
          </cell>
          <cell r="AY1222" t="b">
            <v>0</v>
          </cell>
          <cell r="AZ1222">
            <v>2403849.8784764158</v>
          </cell>
          <cell r="BA1222">
            <v>1</v>
          </cell>
          <cell r="BB1222">
            <v>4956.49267578125</v>
          </cell>
          <cell r="BC1222">
            <v>0.99999993458706582</v>
          </cell>
          <cell r="BU1222" t="str">
            <v>OR</v>
          </cell>
          <cell r="BV1222" t="str">
            <v>1993-2006</v>
          </cell>
          <cell r="BW1222" t="str">
            <v>Electric Storage - Outside Conditioned Space - Buffered</v>
          </cell>
          <cell r="BY1222">
            <v>1925.059</v>
          </cell>
          <cell r="BZ1222" t="str">
            <v>le55</v>
          </cell>
          <cell r="CF1222" t="str">
            <v>Conditioned</v>
          </cell>
          <cell r="CG1222">
            <v>1904.288</v>
          </cell>
          <cell r="CH1222" t="str">
            <v>WA</v>
          </cell>
          <cell r="CI1222" t="str">
            <v>Top-Freezer w/o TTD Ice</v>
          </cell>
          <cell r="CJ1222">
            <v>41894.336000000003</v>
          </cell>
          <cell r="CK1222" t="b">
            <v>0</v>
          </cell>
          <cell r="CZ1222">
            <v>2130.886</v>
          </cell>
          <cell r="DA1222" t="str">
            <v>MT</v>
          </cell>
          <cell r="DC1222" t="str">
            <v>Horizontal Axis</v>
          </cell>
          <cell r="DG1222" t="str">
            <v>Electric</v>
          </cell>
          <cell r="DH1222">
            <v>3785.7640000000001</v>
          </cell>
          <cell r="DI1222" t="str">
            <v>ID</v>
          </cell>
          <cell r="DL1222" t="str">
            <v>Gas</v>
          </cell>
          <cell r="DM1222" t="str">
            <v>Electric</v>
          </cell>
          <cell r="DN1222">
            <v>3785.7640000000001</v>
          </cell>
          <cell r="DO1222" t="str">
            <v>ID</v>
          </cell>
          <cell r="DS1222">
            <v>2003.7159999999999</v>
          </cell>
          <cell r="DT1222" t="str">
            <v>WA</v>
          </cell>
          <cell r="DU1222" t="str">
            <v>lt32</v>
          </cell>
          <cell r="DX1222" t="b">
            <v>1</v>
          </cell>
          <cell r="DY1222">
            <v>1612.692</v>
          </cell>
          <cell r="DZ1222" t="str">
            <v>OR</v>
          </cell>
          <cell r="EC1222" t="str">
            <v>Desktop</v>
          </cell>
          <cell r="ED1222">
            <v>2130.886</v>
          </cell>
          <cell r="EE1222" t="str">
            <v>MT</v>
          </cell>
          <cell r="EH1222" t="str">
            <v>le20</v>
          </cell>
          <cell r="EI1222">
            <v>1925.059</v>
          </cell>
          <cell r="EJ1222" t="str">
            <v>OR</v>
          </cell>
          <cell r="ES1222">
            <v>1144.6790000000001</v>
          </cell>
          <cell r="ET1222" t="str">
            <v>MT</v>
          </cell>
          <cell r="EZ1222" t="str">
            <v>WA</v>
          </cell>
          <cell r="FA1222" t="str">
            <v>Bedrooms</v>
          </cell>
          <cell r="FB1222">
            <v>3117634.0970000001</v>
          </cell>
          <cell r="FC1222">
            <v>2750853.6150000002</v>
          </cell>
          <cell r="FI1222" t="str">
            <v>OR</v>
          </cell>
          <cell r="FJ1222" t="str">
            <v>Bedrooms</v>
          </cell>
          <cell r="FK1222" t="str">
            <v>EISAnqnx</v>
          </cell>
          <cell r="FL1222">
            <v>2357130.92</v>
          </cell>
          <cell r="FS1222" t="str">
            <v>WA</v>
          </cell>
          <cell r="FT1222" t="str">
            <v>EISAx</v>
          </cell>
          <cell r="FV1222">
            <v>2384422.04</v>
          </cell>
          <cell r="GD1222" t="str">
            <v>MT</v>
          </cell>
          <cell r="GE1222">
            <v>3573495.8220000002</v>
          </cell>
          <cell r="GF1222">
            <v>1421300.9620000001</v>
          </cell>
          <cell r="GI1222">
            <v>3</v>
          </cell>
          <cell r="GJ1222">
            <v>1</v>
          </cell>
          <cell r="GK1222" t="str">
            <v>MT</v>
          </cell>
          <cell r="GL1222">
            <v>2130.886</v>
          </cell>
          <cell r="GM1222" t="str">
            <v>Pre 1980</v>
          </cell>
          <cell r="GN1222">
            <v>0</v>
          </cell>
          <cell r="GQ1222">
            <v>18386984.855028</v>
          </cell>
          <cell r="GR1222">
            <v>1376328.6129699999</v>
          </cell>
          <cell r="GU1222" t="str">
            <v>Natural Gas Other</v>
          </cell>
          <cell r="GX1222" t="str">
            <v>Heat Pump (Central System)</v>
          </cell>
          <cell r="GY1222" t="str">
            <v>OR</v>
          </cell>
          <cell r="GZ1222">
            <v>1925.05932617188</v>
          </cell>
        </row>
        <row r="1223">
          <cell r="AD1223" t="str">
            <v>MT</v>
          </cell>
          <cell r="AH1223" t="str">
            <v>MT</v>
          </cell>
          <cell r="AI1223" t="str">
            <v>Post 2006</v>
          </cell>
          <cell r="AJ1223">
            <v>1144.6790000000001</v>
          </cell>
          <cell r="AK1223" t="b">
            <v>1</v>
          </cell>
          <cell r="AN1223" t="str">
            <v>WA</v>
          </cell>
          <cell r="AO1223" t="str">
            <v>Natural Gas FAF</v>
          </cell>
          <cell r="AP1223" t="str">
            <v>Pre 1980</v>
          </cell>
          <cell r="AQ1223" t="str">
            <v>Crawlspace</v>
          </cell>
          <cell r="AR1223">
            <v>4956.49267578125</v>
          </cell>
          <cell r="AU1223" t="str">
            <v>No</v>
          </cell>
          <cell r="AV1223" t="b">
            <v>1</v>
          </cell>
          <cell r="AX1223">
            <v>5848661.357421875</v>
          </cell>
          <cell r="AY1223" t="b">
            <v>0</v>
          </cell>
          <cell r="AZ1223">
            <v>2748749.4039177247</v>
          </cell>
          <cell r="BA1223">
            <v>1</v>
          </cell>
          <cell r="BB1223">
            <v>4956.49267578125</v>
          </cell>
          <cell r="BC1223">
            <v>0.99999993458706582</v>
          </cell>
          <cell r="BU1223" t="str">
            <v>OR</v>
          </cell>
          <cell r="BV1223" t="str">
            <v>1993-2006</v>
          </cell>
          <cell r="BW1223" t="str">
            <v>Gas Storage Outside Conditioned Space</v>
          </cell>
          <cell r="BY1223">
            <v>1612.692</v>
          </cell>
          <cell r="BZ1223" t="str">
            <v>le55</v>
          </cell>
          <cell r="CF1223" t="str">
            <v>Conditioned</v>
          </cell>
          <cell r="CG1223">
            <v>2130.886</v>
          </cell>
          <cell r="CH1223" t="str">
            <v>MT</v>
          </cell>
          <cell r="CI1223" t="str">
            <v>Side-by-Side w/ TTD Ice</v>
          </cell>
          <cell r="CJ1223">
            <v>55403.036</v>
          </cell>
          <cell r="CK1223" t="b">
            <v>0</v>
          </cell>
          <cell r="CZ1223">
            <v>1612.692</v>
          </cell>
          <cell r="DA1223" t="str">
            <v>OR</v>
          </cell>
          <cell r="DC1223" t="str">
            <v>Vertical Axis</v>
          </cell>
          <cell r="DG1223" t="str">
            <v>Electric</v>
          </cell>
          <cell r="DH1223">
            <v>1192.4649999999999</v>
          </cell>
          <cell r="DI1223" t="str">
            <v>ID</v>
          </cell>
          <cell r="DL1223" t="str">
            <v>Electric</v>
          </cell>
          <cell r="DM1223" t="str">
            <v>Electric</v>
          </cell>
          <cell r="DN1223">
            <v>2130.886</v>
          </cell>
          <cell r="DO1223" t="str">
            <v>MT</v>
          </cell>
          <cell r="DS1223">
            <v>2003.7159999999999</v>
          </cell>
          <cell r="DT1223" t="str">
            <v>WA</v>
          </cell>
          <cell r="DU1223" t="str">
            <v>lt32</v>
          </cell>
          <cell r="DX1223" t="b">
            <v>0</v>
          </cell>
          <cell r="DY1223">
            <v>2079.9929999999999</v>
          </cell>
          <cell r="DZ1223" t="str">
            <v>WA</v>
          </cell>
          <cell r="EC1223" t="str">
            <v>Desktop</v>
          </cell>
          <cell r="ED1223">
            <v>1192.4649999999999</v>
          </cell>
          <cell r="EE1223" t="str">
            <v>ID</v>
          </cell>
          <cell r="EH1223" t="str">
            <v>le20</v>
          </cell>
          <cell r="EI1223">
            <v>1904.288</v>
          </cell>
          <cell r="EJ1223" t="str">
            <v>WA</v>
          </cell>
          <cell r="ES1223">
            <v>12271.31</v>
          </cell>
          <cell r="ET1223" t="str">
            <v>WA</v>
          </cell>
          <cell r="EZ1223" t="str">
            <v>WA</v>
          </cell>
          <cell r="FA1223" t="str">
            <v>Exterior</v>
          </cell>
          <cell r="FB1223">
            <v>1516686.858</v>
          </cell>
          <cell r="FC1223">
            <v>6939090.2000000002</v>
          </cell>
          <cell r="FI1223" t="str">
            <v>OR</v>
          </cell>
          <cell r="FJ1223" t="str">
            <v>Bedrooms</v>
          </cell>
          <cell r="FK1223" t="str">
            <v>EISAq</v>
          </cell>
          <cell r="FL1223">
            <v>90125.593999999997</v>
          </cell>
          <cell r="FS1223" t="str">
            <v>WA</v>
          </cell>
          <cell r="FT1223" t="str">
            <v>EISAnqnx</v>
          </cell>
          <cell r="FV1223">
            <v>2544719.3199999998</v>
          </cell>
          <cell r="GD1223" t="str">
            <v>MT</v>
          </cell>
          <cell r="GE1223">
            <v>616981.98100000003</v>
          </cell>
          <cell r="GF1223">
            <v>2319119.6540000001</v>
          </cell>
          <cell r="GI1223">
            <v>2</v>
          </cell>
          <cell r="GJ1223">
            <v>2</v>
          </cell>
          <cell r="GK1223" t="str">
            <v>MT</v>
          </cell>
          <cell r="GL1223">
            <v>1144.6790000000001</v>
          </cell>
          <cell r="GM1223" t="str">
            <v>Post 2006</v>
          </cell>
          <cell r="GN1223">
            <v>0</v>
          </cell>
          <cell r="GQ1223">
            <v>8808043.9181880001</v>
          </cell>
          <cell r="GR1223">
            <v>675807.03480999998</v>
          </cell>
          <cell r="GU1223" t="str">
            <v>Natural Gas Other</v>
          </cell>
          <cell r="GX1223" t="str">
            <v>Propane/LP</v>
          </cell>
          <cell r="GY1223" t="str">
            <v>OR</v>
          </cell>
          <cell r="GZ1223">
            <v>1925.05932617188</v>
          </cell>
        </row>
        <row r="1224">
          <cell r="AD1224" t="str">
            <v>OR</v>
          </cell>
          <cell r="AH1224" t="str">
            <v>OR</v>
          </cell>
          <cell r="AI1224" t="str">
            <v>Pre 1980</v>
          </cell>
          <cell r="AJ1224">
            <v>1612.692</v>
          </cell>
          <cell r="AK1224" t="b">
            <v>1</v>
          </cell>
          <cell r="AN1224" t="str">
            <v>WA</v>
          </cell>
          <cell r="AO1224" t="str">
            <v>Wood</v>
          </cell>
          <cell r="AP1224" t="str">
            <v>Pre 1980</v>
          </cell>
          <cell r="AQ1224" t="str">
            <v>Crawlspace</v>
          </cell>
          <cell r="AR1224">
            <v>4956.49267578125</v>
          </cell>
          <cell r="AU1224" t="str">
            <v>No</v>
          </cell>
          <cell r="AV1224" t="b">
            <v>0</v>
          </cell>
          <cell r="AX1224">
            <v>5848661.357421875</v>
          </cell>
          <cell r="AY1224" t="b">
            <v>0</v>
          </cell>
          <cell r="AZ1224">
            <v>2748749.4039177247</v>
          </cell>
          <cell r="BA1224" t="str">
            <v/>
          </cell>
          <cell r="BB1224" t="str">
            <v/>
          </cell>
          <cell r="BC1224">
            <v>0.99999993458706582</v>
          </cell>
          <cell r="BU1224" t="str">
            <v>WA</v>
          </cell>
          <cell r="BV1224" t="str">
            <v>Pre 1980</v>
          </cell>
          <cell r="BW1224" t="str">
            <v>Electric Storage - Inside Conditioned Space</v>
          </cell>
          <cell r="BY1224">
            <v>12271.31</v>
          </cell>
          <cell r="BZ1224" t="str">
            <v>le55</v>
          </cell>
          <cell r="CF1224" t="str">
            <v>Conditioned</v>
          </cell>
          <cell r="CG1224">
            <v>1904.288</v>
          </cell>
          <cell r="CH1224" t="str">
            <v>WA</v>
          </cell>
          <cell r="CI1224" t="str">
            <v>Side-by-Side w/ TTD Ice</v>
          </cell>
          <cell r="CJ1224">
            <v>47607.199999999997</v>
          </cell>
          <cell r="CK1224" t="b">
            <v>0</v>
          </cell>
          <cell r="CZ1224">
            <v>1904.288</v>
          </cell>
          <cell r="DA1224" t="str">
            <v>WA</v>
          </cell>
          <cell r="DC1224" t="str">
            <v>Horizontal Axis</v>
          </cell>
          <cell r="DG1224" t="str">
            <v>Electric</v>
          </cell>
          <cell r="DH1224">
            <v>1925.059</v>
          </cell>
          <cell r="DI1224" t="str">
            <v>OR</v>
          </cell>
          <cell r="DL1224" t="str">
            <v>Electric</v>
          </cell>
          <cell r="DM1224" t="str">
            <v>Electric</v>
          </cell>
          <cell r="DN1224">
            <v>12271.31</v>
          </cell>
          <cell r="DO1224" t="str">
            <v>WA</v>
          </cell>
          <cell r="DS1224">
            <v>1524.7619999999999</v>
          </cell>
          <cell r="DT1224" t="str">
            <v>WA</v>
          </cell>
          <cell r="DU1224" t="str">
            <v>32to46</v>
          </cell>
          <cell r="DX1224" t="b">
            <v>0</v>
          </cell>
          <cell r="DY1224">
            <v>3785.7640000000001</v>
          </cell>
          <cell r="DZ1224" t="str">
            <v>ID</v>
          </cell>
          <cell r="EC1224" t="str">
            <v>Desktop</v>
          </cell>
          <cell r="ED1224">
            <v>1192.4649999999999</v>
          </cell>
          <cell r="EE1224" t="str">
            <v>ID</v>
          </cell>
          <cell r="EH1224" t="str">
            <v>le20</v>
          </cell>
          <cell r="EI1224">
            <v>2079.9929999999999</v>
          </cell>
          <cell r="EJ1224" t="str">
            <v>WA</v>
          </cell>
          <cell r="ES1224">
            <v>3785.7640000000001</v>
          </cell>
          <cell r="ET1224" t="str">
            <v>ID</v>
          </cell>
          <cell r="EZ1224" t="str">
            <v>WA</v>
          </cell>
          <cell r="FA1224" t="str">
            <v>Garage</v>
          </cell>
          <cell r="FB1224">
            <v>2339464.696</v>
          </cell>
          <cell r="FC1224">
            <v>2156074.4550000001</v>
          </cell>
          <cell r="FI1224" t="str">
            <v>OR</v>
          </cell>
          <cell r="FJ1224" t="str">
            <v>Bedrooms</v>
          </cell>
          <cell r="FK1224" t="str">
            <v>EISAx</v>
          </cell>
          <cell r="FL1224">
            <v>1178565.46</v>
          </cell>
          <cell r="FS1224" t="str">
            <v>WA</v>
          </cell>
          <cell r="FT1224" t="str">
            <v>EISAq</v>
          </cell>
          <cell r="FV1224">
            <v>571059.05999999994</v>
          </cell>
          <cell r="GD1224" t="str">
            <v>OR</v>
          </cell>
          <cell r="GE1224">
            <v>10268009.964</v>
          </cell>
          <cell r="GF1224">
            <v>3009283.2719999999</v>
          </cell>
          <cell r="GI1224">
            <v>1</v>
          </cell>
          <cell r="GJ1224">
            <v>2</v>
          </cell>
          <cell r="GK1224" t="str">
            <v>OR</v>
          </cell>
          <cell r="GL1224">
            <v>1612.692</v>
          </cell>
          <cell r="GM1224" t="str">
            <v>Pre 1980</v>
          </cell>
          <cell r="GN1224">
            <v>-1</v>
          </cell>
          <cell r="GQ1224">
            <v>7588235.1468240004</v>
          </cell>
          <cell r="GR1224">
            <v>53101.915830000005</v>
          </cell>
          <cell r="GU1224" t="str">
            <v>Baseboard/Wall/Radiant</v>
          </cell>
          <cell r="GX1224" t="str">
            <v>Baseboard/Wall/Radiant</v>
          </cell>
          <cell r="GY1224" t="str">
            <v>WA</v>
          </cell>
          <cell r="GZ1224">
            <v>2079.99340820313</v>
          </cell>
        </row>
        <row r="1225">
          <cell r="AD1225" t="str">
            <v>ID</v>
          </cell>
          <cell r="AH1225" t="str">
            <v>ID</v>
          </cell>
          <cell r="AI1225" t="str">
            <v>Post 2006</v>
          </cell>
          <cell r="AJ1225">
            <v>1192.4649999999999</v>
          </cell>
          <cell r="AK1225" t="b">
            <v>1</v>
          </cell>
          <cell r="AN1225" t="str">
            <v>OR</v>
          </cell>
          <cell r="AO1225" t="str">
            <v>Natural Gas FAF</v>
          </cell>
          <cell r="AP1225" t="str">
            <v>Pre 1980</v>
          </cell>
          <cell r="AQ1225" t="str">
            <v>Basement</v>
          </cell>
          <cell r="AR1225">
            <v>1188.02661132813</v>
          </cell>
          <cell r="AU1225" t="str">
            <v>No</v>
          </cell>
          <cell r="AV1225" t="b">
            <v>1</v>
          </cell>
          <cell r="AX1225">
            <v>2732461.2060546991</v>
          </cell>
          <cell r="AY1225" t="b">
            <v>0</v>
          </cell>
          <cell r="AZ1225">
            <v>911477.77674316789</v>
          </cell>
          <cell r="BA1225">
            <v>1</v>
          </cell>
          <cell r="BB1225">
            <v>1188.02661132813</v>
          </cell>
          <cell r="BC1225">
            <v>0.99999967284256164</v>
          </cell>
          <cell r="BU1225" t="str">
            <v>ID</v>
          </cell>
          <cell r="BV1225" t="str">
            <v>Pre 1980</v>
          </cell>
          <cell r="BW1225" t="str">
            <v>Electric Storage - Inside Conditioned Space</v>
          </cell>
          <cell r="BY1225">
            <v>3785.7640000000001</v>
          </cell>
          <cell r="BZ1225" t="str">
            <v>le55</v>
          </cell>
          <cell r="CF1225" t="str">
            <v>Unconditioned</v>
          </cell>
          <cell r="CG1225">
            <v>1904.288</v>
          </cell>
          <cell r="CH1225" t="str">
            <v>WA</v>
          </cell>
          <cell r="CI1225" t="str">
            <v>Refrigerator Only</v>
          </cell>
          <cell r="CJ1225">
            <v>22851.455999999998</v>
          </cell>
          <cell r="CK1225" t="b">
            <v>0</v>
          </cell>
          <cell r="CZ1225">
            <v>8264.9449999999997</v>
          </cell>
          <cell r="DA1225" t="str">
            <v>OR</v>
          </cell>
          <cell r="DC1225" t="str">
            <v>Vertical Axis</v>
          </cell>
          <cell r="DG1225" t="str">
            <v>Electric</v>
          </cell>
          <cell r="DH1225">
            <v>2130.886</v>
          </cell>
          <cell r="DI1225" t="str">
            <v>MT</v>
          </cell>
          <cell r="DL1225" t="str">
            <v>Electric</v>
          </cell>
          <cell r="DM1225" t="str">
            <v>Electric</v>
          </cell>
          <cell r="DN1225">
            <v>1925.059</v>
          </cell>
          <cell r="DO1225" t="str">
            <v>OR</v>
          </cell>
          <cell r="DS1225">
            <v>1524.7619999999999</v>
          </cell>
          <cell r="DT1225" t="str">
            <v>WA</v>
          </cell>
          <cell r="DU1225" t="str">
            <v>lt32</v>
          </cell>
          <cell r="DX1225" t="b">
            <v>0</v>
          </cell>
          <cell r="DY1225">
            <v>3785.7640000000001</v>
          </cell>
          <cell r="DZ1225" t="str">
            <v>ID</v>
          </cell>
          <cell r="EC1225" t="str">
            <v>Desktop</v>
          </cell>
          <cell r="ED1225">
            <v>1192.4649999999999</v>
          </cell>
          <cell r="EE1225" t="str">
            <v>ID</v>
          </cell>
          <cell r="EH1225" t="str">
            <v>gt20</v>
          </cell>
          <cell r="EI1225">
            <v>8264.9449999999997</v>
          </cell>
          <cell r="EJ1225" t="str">
            <v>OR</v>
          </cell>
          <cell r="ES1225">
            <v>1192.4649999999999</v>
          </cell>
          <cell r="ET1225" t="str">
            <v>ID</v>
          </cell>
          <cell r="EZ1225" t="str">
            <v>WA</v>
          </cell>
          <cell r="FA1225" t="str">
            <v>Kitchen</v>
          </cell>
          <cell r="FB1225">
            <v>1090428.4600000002</v>
          </cell>
          <cell r="FC1225">
            <v>1387818.04</v>
          </cell>
          <cell r="FI1225" t="str">
            <v>OR</v>
          </cell>
          <cell r="FJ1225" t="str">
            <v>Exterior</v>
          </cell>
          <cell r="FK1225" t="str">
            <v>EISAnqnx</v>
          </cell>
          <cell r="FL1225">
            <v>831928.56</v>
          </cell>
          <cell r="FS1225" t="str">
            <v>WA</v>
          </cell>
          <cell r="FT1225" t="str">
            <v>EISAx</v>
          </cell>
          <cell r="FV1225">
            <v>2013734.5799999998</v>
          </cell>
          <cell r="GD1225" t="str">
            <v>ID</v>
          </cell>
          <cell r="GE1225">
            <v>4358459.5749999993</v>
          </cell>
          <cell r="GF1225">
            <v>2289532.7999999998</v>
          </cell>
          <cell r="GI1225">
            <v>2</v>
          </cell>
          <cell r="GJ1225">
            <v>2</v>
          </cell>
          <cell r="GK1225" t="str">
            <v>ID</v>
          </cell>
          <cell r="GL1225">
            <v>1192.4649999999999</v>
          </cell>
          <cell r="GM1225" t="str">
            <v>Post 2006</v>
          </cell>
          <cell r="GN1225">
            <v>0</v>
          </cell>
          <cell r="GQ1225">
            <v>8532965.9217050001</v>
          </cell>
          <cell r="GR1225">
            <v>735443.84526249988</v>
          </cell>
          <cell r="GU1225" t="str">
            <v>Natural Gas FAF</v>
          </cell>
          <cell r="GX1225" t="str">
            <v>None</v>
          </cell>
          <cell r="GY1225" t="str">
            <v>ID</v>
          </cell>
          <cell r="GZ1225">
            <v>3785.76440429688</v>
          </cell>
        </row>
        <row r="1226">
          <cell r="AD1226" t="str">
            <v>WA</v>
          </cell>
          <cell r="AH1226" t="str">
            <v>WA</v>
          </cell>
          <cell r="AI1226" t="str">
            <v>1993-2006</v>
          </cell>
          <cell r="AJ1226">
            <v>2079.9929999999999</v>
          </cell>
          <cell r="AK1226" t="b">
            <v>1</v>
          </cell>
          <cell r="AN1226" t="str">
            <v>WA</v>
          </cell>
          <cell r="AO1226" t="str">
            <v>Wood</v>
          </cell>
          <cell r="AP1226" t="str">
            <v>1993-2006</v>
          </cell>
          <cell r="AQ1226" t="str">
            <v>Crawlspace</v>
          </cell>
          <cell r="AR1226">
            <v>1578.8305651313599</v>
          </cell>
          <cell r="AU1226" t="str">
            <v>No</v>
          </cell>
          <cell r="AV1226" t="b">
            <v>0</v>
          </cell>
          <cell r="AX1226">
            <v>8822505.1979540382</v>
          </cell>
          <cell r="AY1226" t="b">
            <v>0</v>
          </cell>
          <cell r="AZ1226">
            <v>1302287.3398346463</v>
          </cell>
          <cell r="BA1226" t="str">
            <v/>
          </cell>
          <cell r="BB1226" t="str">
            <v/>
          </cell>
          <cell r="BC1226">
            <v>0.31853783817133602</v>
          </cell>
          <cell r="BU1226" t="str">
            <v>WA</v>
          </cell>
          <cell r="BV1226" t="str">
            <v>1993-2006</v>
          </cell>
          <cell r="BW1226" t="str">
            <v>Gas Storage Outside Conditioned Space</v>
          </cell>
          <cell r="BY1226">
            <v>2079.9929999999999</v>
          </cell>
          <cell r="BZ1226" t="str">
            <v>le55</v>
          </cell>
          <cell r="CF1226" t="str">
            <v>Unconditioned</v>
          </cell>
          <cell r="CG1226">
            <v>1904.288</v>
          </cell>
          <cell r="CH1226" t="str">
            <v>WA</v>
          </cell>
          <cell r="CI1226" t="str">
            <v>Refrigerator Only</v>
          </cell>
          <cell r="CJ1226">
            <v>28564.32</v>
          </cell>
          <cell r="CK1226" t="b">
            <v>0</v>
          </cell>
          <cell r="CZ1226">
            <v>1144.6790000000001</v>
          </cell>
          <cell r="DA1226" t="str">
            <v>MT</v>
          </cell>
          <cell r="DC1226" t="str">
            <v>Horizontal Axis</v>
          </cell>
          <cell r="DG1226" t="str">
            <v>Electric</v>
          </cell>
          <cell r="DH1226">
            <v>1612.692</v>
          </cell>
          <cell r="DI1226" t="str">
            <v>OR</v>
          </cell>
          <cell r="DL1226" t="str">
            <v>Electric</v>
          </cell>
          <cell r="DM1226" t="str">
            <v>Electric</v>
          </cell>
          <cell r="DN1226">
            <v>1904.288</v>
          </cell>
          <cell r="DO1226" t="str">
            <v>WA</v>
          </cell>
          <cell r="DS1226">
            <v>1524.7619999999999</v>
          </cell>
          <cell r="DT1226" t="str">
            <v>WA</v>
          </cell>
          <cell r="DU1226" t="str">
            <v>lt32</v>
          </cell>
          <cell r="DX1226" t="b">
            <v>0</v>
          </cell>
          <cell r="DY1226">
            <v>3785.7640000000001</v>
          </cell>
          <cell r="DZ1226" t="str">
            <v>ID</v>
          </cell>
          <cell r="EC1226" t="str">
            <v>Laptop</v>
          </cell>
          <cell r="ED1226">
            <v>1192.4649999999999</v>
          </cell>
          <cell r="EE1226" t="str">
            <v>ID</v>
          </cell>
          <cell r="EH1226" t="str">
            <v>le20</v>
          </cell>
          <cell r="EI1226">
            <v>1612.692</v>
          </cell>
          <cell r="EJ1226" t="str">
            <v>OR</v>
          </cell>
          <cell r="ES1226">
            <v>3785.7640000000001</v>
          </cell>
          <cell r="ET1226" t="str">
            <v>ID</v>
          </cell>
          <cell r="EZ1226" t="str">
            <v>WA</v>
          </cell>
          <cell r="FA1226" t="str">
            <v>Living Room/Family Room</v>
          </cell>
          <cell r="FB1226">
            <v>574953.18800000008</v>
          </cell>
          <cell r="FC1226">
            <v>1060689.5020000001</v>
          </cell>
          <cell r="FI1226" t="str">
            <v>OR</v>
          </cell>
          <cell r="FJ1226" t="str">
            <v>Exterior</v>
          </cell>
          <cell r="FK1226" t="str">
            <v>EISAx</v>
          </cell>
          <cell r="FL1226">
            <v>6239464.2000000002</v>
          </cell>
          <cell r="FS1226" t="str">
            <v>WA</v>
          </cell>
          <cell r="FT1226" t="str">
            <v>EISAnqnx</v>
          </cell>
          <cell r="FV1226">
            <v>1035791.0999999999</v>
          </cell>
          <cell r="GD1226" t="str">
            <v>WA</v>
          </cell>
          <cell r="GE1226">
            <v>9195649.0529999994</v>
          </cell>
          <cell r="GF1226">
            <v>6239979</v>
          </cell>
          <cell r="GI1226">
            <v>1</v>
          </cell>
          <cell r="GJ1226">
            <v>1</v>
          </cell>
          <cell r="GK1226" t="str">
            <v>WA</v>
          </cell>
          <cell r="GL1226">
            <v>2079.9929999999999</v>
          </cell>
          <cell r="GM1226" t="str">
            <v>1993-2006</v>
          </cell>
          <cell r="GN1226">
            <v>0</v>
          </cell>
          <cell r="GQ1226">
            <v>10608172.2993</v>
          </cell>
          <cell r="GR1226">
            <v>1120221.8300100002</v>
          </cell>
          <cell r="GU1226" t="str">
            <v>Baseboard/Wall/Radiant</v>
          </cell>
          <cell r="GX1226" t="str">
            <v>Wood</v>
          </cell>
          <cell r="GY1226" t="str">
            <v>WA</v>
          </cell>
          <cell r="GZ1226">
            <v>2079.99340820313</v>
          </cell>
        </row>
        <row r="1227">
          <cell r="AD1227" t="str">
            <v>MT</v>
          </cell>
          <cell r="AH1227" t="str">
            <v>MT</v>
          </cell>
          <cell r="AI1227" t="str">
            <v>1993-2006</v>
          </cell>
          <cell r="AJ1227">
            <v>1144.6790000000001</v>
          </cell>
          <cell r="AK1227" t="b">
            <v>1</v>
          </cell>
          <cell r="AN1227" t="str">
            <v>WA</v>
          </cell>
          <cell r="AO1227" t="str">
            <v>Natural Gas Other</v>
          </cell>
          <cell r="AP1227" t="str">
            <v>1993-2006</v>
          </cell>
          <cell r="AQ1227" t="str">
            <v>Crawlspace</v>
          </cell>
          <cell r="AR1227">
            <v>1578.8305651313599</v>
          </cell>
          <cell r="AU1227" t="str">
            <v>No</v>
          </cell>
          <cell r="AV1227" t="b">
            <v>1</v>
          </cell>
          <cell r="AX1227">
            <v>8822505.1979540382</v>
          </cell>
          <cell r="AY1227" t="b">
            <v>0</v>
          </cell>
          <cell r="AZ1227">
            <v>1302287.3398346463</v>
          </cell>
          <cell r="BA1227">
            <v>0.31853785900783205</v>
          </cell>
          <cell r="BB1227">
            <v>1578.8305651313599</v>
          </cell>
          <cell r="BC1227">
            <v>0.31853783817133602</v>
          </cell>
          <cell r="BU1227" t="str">
            <v>OR</v>
          </cell>
          <cell r="BV1227" t="str">
            <v>Pre 1980</v>
          </cell>
          <cell r="BW1227" t="str">
            <v>Electric Storage - Inside Conditioned Space</v>
          </cell>
          <cell r="BY1227">
            <v>8264.9449999999997</v>
          </cell>
          <cell r="BZ1227" t="str">
            <v>le55</v>
          </cell>
          <cell r="CF1227" t="str">
            <v>Conditioned</v>
          </cell>
          <cell r="CG1227">
            <v>2079.9929999999999</v>
          </cell>
          <cell r="CH1227" t="str">
            <v>WA</v>
          </cell>
          <cell r="CI1227" t="str">
            <v>Top-Freezer w/o TTD Ice</v>
          </cell>
          <cell r="CJ1227">
            <v>41599.86</v>
          </cell>
          <cell r="CK1227" t="b">
            <v>0</v>
          </cell>
          <cell r="CZ1227">
            <v>2079.9929999999999</v>
          </cell>
          <cell r="DA1227" t="str">
            <v>WA</v>
          </cell>
          <cell r="DC1227" t="str">
            <v>Horizontal Axis</v>
          </cell>
          <cell r="DG1227" t="str">
            <v>Electric</v>
          </cell>
          <cell r="DH1227">
            <v>1904.288</v>
          </cell>
          <cell r="DI1227" t="str">
            <v>WA</v>
          </cell>
          <cell r="DL1227" t="str">
            <v>Electric</v>
          </cell>
          <cell r="DM1227" t="str">
            <v>Electric</v>
          </cell>
          <cell r="DN1227">
            <v>2079.9929999999999</v>
          </cell>
          <cell r="DO1227" t="str">
            <v>WA</v>
          </cell>
          <cell r="DS1227">
            <v>1524.7619999999999</v>
          </cell>
          <cell r="DT1227" t="str">
            <v>WA</v>
          </cell>
          <cell r="DU1227" t="str">
            <v>lt32</v>
          </cell>
          <cell r="DX1227" t="b">
            <v>0</v>
          </cell>
          <cell r="DY1227">
            <v>3785.7640000000001</v>
          </cell>
          <cell r="DZ1227" t="str">
            <v>ID</v>
          </cell>
          <cell r="EC1227" t="str">
            <v>Desktop</v>
          </cell>
          <cell r="ED1227">
            <v>1612.692</v>
          </cell>
          <cell r="EE1227" t="str">
            <v>OR</v>
          </cell>
          <cell r="EH1227" t="str">
            <v>le20</v>
          </cell>
          <cell r="EI1227">
            <v>1612.692</v>
          </cell>
          <cell r="EJ1227" t="str">
            <v>OR</v>
          </cell>
          <cell r="ES1227">
            <v>4360.1880000000001</v>
          </cell>
          <cell r="ET1227" t="str">
            <v>WA</v>
          </cell>
          <cell r="EZ1227" t="str">
            <v>WA</v>
          </cell>
          <cell r="FA1227" t="str">
            <v>Other</v>
          </cell>
          <cell r="FB1227">
            <v>1486947.9000000001</v>
          </cell>
          <cell r="FC1227">
            <v>842603.81</v>
          </cell>
          <cell r="FI1227" t="str">
            <v>OR</v>
          </cell>
          <cell r="FJ1227" t="str">
            <v>Garage</v>
          </cell>
          <cell r="FK1227" t="str">
            <v>EISAnqnx</v>
          </cell>
          <cell r="FL1227">
            <v>1525202.36</v>
          </cell>
          <cell r="FS1227" t="str">
            <v>WA</v>
          </cell>
          <cell r="FT1227" t="str">
            <v>EISAq</v>
          </cell>
          <cell r="FV1227">
            <v>92070.319999999992</v>
          </cell>
          <cell r="GD1227" t="str">
            <v>MT</v>
          </cell>
          <cell r="GE1227">
            <v>4926698.4160000002</v>
          </cell>
          <cell r="GF1227">
            <v>2470217.2820000001</v>
          </cell>
          <cell r="GI1227">
            <v>3</v>
          </cell>
          <cell r="GJ1227">
            <v>2</v>
          </cell>
          <cell r="GK1227" t="str">
            <v>MT</v>
          </cell>
          <cell r="GL1227">
            <v>1144.6790000000001</v>
          </cell>
          <cell r="GM1227" t="str">
            <v>1993-2006</v>
          </cell>
          <cell r="GN1227">
            <v>0</v>
          </cell>
          <cell r="GQ1227">
            <v>9416870.0613130014</v>
          </cell>
          <cell r="GR1227">
            <v>572173.52154500003</v>
          </cell>
          <cell r="GU1227" t="str">
            <v>Electric Other</v>
          </cell>
          <cell r="GX1227" t="str">
            <v>None</v>
          </cell>
          <cell r="GY1227" t="str">
            <v>MT</v>
          </cell>
          <cell r="GZ1227">
            <v>2130.88647460938</v>
          </cell>
        </row>
        <row r="1228">
          <cell r="AD1228" t="str">
            <v>ID</v>
          </cell>
          <cell r="AH1228" t="str">
            <v>ID</v>
          </cell>
          <cell r="AI1228" t="str">
            <v>Pre 1980</v>
          </cell>
          <cell r="AJ1228">
            <v>3785.7640000000001</v>
          </cell>
          <cell r="AK1228" t="b">
            <v>1</v>
          </cell>
          <cell r="AN1228" t="str">
            <v>WA</v>
          </cell>
          <cell r="AO1228" t="str">
            <v>Natural Gas Other</v>
          </cell>
          <cell r="AP1228" t="str">
            <v>1993-2006</v>
          </cell>
          <cell r="AQ1228" t="str">
            <v>Basement</v>
          </cell>
          <cell r="AR1228">
            <v>3377.6621106498901</v>
          </cell>
          <cell r="AU1228" t="str">
            <v>No</v>
          </cell>
          <cell r="AV1228" t="b">
            <v>1</v>
          </cell>
          <cell r="AX1228">
            <v>18874375.874311585</v>
          </cell>
          <cell r="AY1228" t="b">
            <v>0</v>
          </cell>
          <cell r="AZ1228">
            <v>2786040.948334787</v>
          </cell>
          <cell r="BA1228">
            <v>0.68146214099216795</v>
          </cell>
          <cell r="BB1228">
            <v>3377.6621106498901</v>
          </cell>
          <cell r="BC1228">
            <v>0.68146209641572975</v>
          </cell>
          <cell r="BU1228" t="str">
            <v>MT</v>
          </cell>
          <cell r="BV1228" t="str">
            <v>1993-2006</v>
          </cell>
          <cell r="BW1228" t="str">
            <v>Electric Storage - Outside Conditioned Space - Buffered</v>
          </cell>
          <cell r="BY1228">
            <v>1144.6790000000001</v>
          </cell>
          <cell r="BZ1228" t="str">
            <v>le55</v>
          </cell>
          <cell r="CF1228" t="str">
            <v>Conditioned</v>
          </cell>
          <cell r="CG1228">
            <v>1904.288</v>
          </cell>
          <cell r="CH1228" t="str">
            <v>WA</v>
          </cell>
          <cell r="CI1228" t="str">
            <v>Side-by-Side w/ TTD Ice</v>
          </cell>
          <cell r="CJ1228">
            <v>41894.336000000003</v>
          </cell>
          <cell r="CK1228" t="b">
            <v>0</v>
          </cell>
          <cell r="CZ1228">
            <v>3785.7640000000001</v>
          </cell>
          <cell r="DA1228" t="str">
            <v>ID</v>
          </cell>
          <cell r="DC1228" t="str">
            <v>Horizontal Axis</v>
          </cell>
          <cell r="DG1228" t="str">
            <v>Electric</v>
          </cell>
          <cell r="DH1228">
            <v>8264.9449999999997</v>
          </cell>
          <cell r="DI1228" t="str">
            <v>OR</v>
          </cell>
          <cell r="DL1228" t="str">
            <v>Electric</v>
          </cell>
          <cell r="DM1228" t="str">
            <v>Electric</v>
          </cell>
          <cell r="DN1228">
            <v>2079.9929999999999</v>
          </cell>
          <cell r="DO1228" t="str">
            <v>WA</v>
          </cell>
          <cell r="DS1228">
            <v>1524.7619999999999</v>
          </cell>
          <cell r="DT1228" t="str">
            <v>WA</v>
          </cell>
          <cell r="DU1228" t="str">
            <v>lt32</v>
          </cell>
          <cell r="DX1228" t="b">
            <v>0</v>
          </cell>
          <cell r="DY1228">
            <v>1192.4649999999999</v>
          </cell>
          <cell r="DZ1228" t="str">
            <v>ID</v>
          </cell>
          <cell r="EC1228" t="str">
            <v>Desktop</v>
          </cell>
          <cell r="ED1228">
            <v>2079.9929999999999</v>
          </cell>
          <cell r="EE1228" t="str">
            <v>WA</v>
          </cell>
          <cell r="EH1228" t="str">
            <v>gt20</v>
          </cell>
          <cell r="EI1228">
            <v>1612.692</v>
          </cell>
          <cell r="EJ1228" t="str">
            <v>OR</v>
          </cell>
          <cell r="EZ1228" t="str">
            <v>OR</v>
          </cell>
          <cell r="FA1228" t="str">
            <v>Bathroom</v>
          </cell>
          <cell r="FB1228">
            <v>3022673.7680000002</v>
          </cell>
          <cell r="FC1228">
            <v>831928.56</v>
          </cell>
          <cell r="FI1228" t="str">
            <v>OR</v>
          </cell>
          <cell r="FJ1228" t="str">
            <v>Garage</v>
          </cell>
          <cell r="FK1228" t="str">
            <v>EISAq</v>
          </cell>
          <cell r="FL1228">
            <v>159452.97400000002</v>
          </cell>
          <cell r="FS1228" t="str">
            <v>WA</v>
          </cell>
          <cell r="FT1228" t="str">
            <v>EISAx</v>
          </cell>
          <cell r="FV1228">
            <v>86315.924999999988</v>
          </cell>
          <cell r="GD1228" t="str">
            <v>ID</v>
          </cell>
          <cell r="GE1228">
            <v>8271894.3399999999</v>
          </cell>
          <cell r="GF1228">
            <v>4527773.7439999999</v>
          </cell>
          <cell r="GI1228">
            <v>1</v>
          </cell>
          <cell r="GJ1228">
            <v>3</v>
          </cell>
          <cell r="GK1228" t="str">
            <v>ID</v>
          </cell>
          <cell r="GL1228">
            <v>3785.7640000000001</v>
          </cell>
          <cell r="GM1228" t="str">
            <v>Pre 1980</v>
          </cell>
          <cell r="GN1228">
            <v>-1</v>
          </cell>
          <cell r="GQ1228">
            <v>23468935.33464</v>
          </cell>
          <cell r="GR1228">
            <v>3838397.4768920001</v>
          </cell>
          <cell r="GU1228" t="str">
            <v>Electric FAF</v>
          </cell>
          <cell r="GX1228" t="str">
            <v>Wood</v>
          </cell>
          <cell r="GY1228" t="str">
            <v>OR</v>
          </cell>
          <cell r="GZ1228">
            <v>1612.69177246094</v>
          </cell>
        </row>
        <row r="1229">
          <cell r="AD1229" t="str">
            <v>WA</v>
          </cell>
          <cell r="AH1229" t="str">
            <v>WA</v>
          </cell>
          <cell r="AI1229" t="str">
            <v>Post 2006</v>
          </cell>
          <cell r="AJ1229">
            <v>2079.9929999999999</v>
          </cell>
          <cell r="AK1229" t="b">
            <v>1</v>
          </cell>
          <cell r="AN1229" t="str">
            <v>WA</v>
          </cell>
          <cell r="AO1229" t="str">
            <v>Baseboard/Wall/Radiant</v>
          </cell>
          <cell r="AP1229" t="str">
            <v>1993-2006</v>
          </cell>
          <cell r="AQ1229" t="str">
            <v>Basement</v>
          </cell>
          <cell r="AR1229">
            <v>3377.6621106498901</v>
          </cell>
          <cell r="AU1229" t="str">
            <v>No</v>
          </cell>
          <cell r="AV1229" t="b">
            <v>0</v>
          </cell>
          <cell r="AX1229">
            <v>18874375.874311585</v>
          </cell>
          <cell r="AY1229" t="b">
            <v>0</v>
          </cell>
          <cell r="AZ1229">
            <v>2786040.948334787</v>
          </cell>
          <cell r="BA1229" t="str">
            <v/>
          </cell>
          <cell r="BB1229" t="str">
            <v/>
          </cell>
          <cell r="BC1229">
            <v>0.68146209641572975</v>
          </cell>
          <cell r="BU1229" t="str">
            <v>MT</v>
          </cell>
          <cell r="BV1229" t="str">
            <v>1993-2006</v>
          </cell>
          <cell r="BW1229" t="str">
            <v>Gas Storage Outside Conditioned Space</v>
          </cell>
          <cell r="BY1229">
            <v>1144.6790000000001</v>
          </cell>
          <cell r="BZ1229" t="str">
            <v>gt55</v>
          </cell>
          <cell r="CF1229" t="str">
            <v>Unconditioned</v>
          </cell>
          <cell r="CG1229">
            <v>1904.288</v>
          </cell>
          <cell r="CH1229" t="str">
            <v>WA</v>
          </cell>
          <cell r="CI1229" t="str">
            <v>Top-Freezer w/o TTD Ice</v>
          </cell>
          <cell r="CJ1229">
            <v>34277.184000000001</v>
          </cell>
          <cell r="CK1229" t="b">
            <v>0</v>
          </cell>
          <cell r="CZ1229">
            <v>1612.692</v>
          </cell>
          <cell r="DA1229" t="str">
            <v>OR</v>
          </cell>
          <cell r="DC1229" t="str">
            <v>Vertical Axis</v>
          </cell>
          <cell r="DG1229" t="str">
            <v>Gas</v>
          </cell>
          <cell r="DH1229">
            <v>1144.6790000000001</v>
          </cell>
          <cell r="DI1229" t="str">
            <v>MT</v>
          </cell>
          <cell r="DL1229" t="str">
            <v>Gas</v>
          </cell>
          <cell r="DM1229" t="str">
            <v>Gas</v>
          </cell>
          <cell r="DN1229">
            <v>8264.9449999999997</v>
          </cell>
          <cell r="DO1229" t="str">
            <v>OR</v>
          </cell>
          <cell r="DS1229">
            <v>2003.7159999999999</v>
          </cell>
          <cell r="DT1229" t="str">
            <v>WA</v>
          </cell>
          <cell r="DU1229" t="str">
            <v>gt46</v>
          </cell>
          <cell r="DX1229" t="b">
            <v>0</v>
          </cell>
          <cell r="DY1229">
            <v>1192.4649999999999</v>
          </cell>
          <cell r="DZ1229" t="str">
            <v>ID</v>
          </cell>
          <cell r="EC1229" t="str">
            <v>Desktop</v>
          </cell>
          <cell r="ED1229">
            <v>1904.288</v>
          </cell>
          <cell r="EE1229" t="str">
            <v>WA</v>
          </cell>
          <cell r="EH1229" t="str">
            <v>le20</v>
          </cell>
          <cell r="EI1229">
            <v>1612.692</v>
          </cell>
          <cell r="EJ1229" t="str">
            <v>OR</v>
          </cell>
          <cell r="EZ1229" t="str">
            <v>OR</v>
          </cell>
          <cell r="FA1229" t="str">
            <v>Bedrooms</v>
          </cell>
          <cell r="FB1229">
            <v>3660485.6640000003</v>
          </cell>
          <cell r="FC1229">
            <v>5213418.9759999998</v>
          </cell>
          <cell r="FI1229" t="str">
            <v>OR</v>
          </cell>
          <cell r="FJ1229" t="str">
            <v>Kitchen</v>
          </cell>
          <cell r="FK1229" t="str">
            <v>EISAq</v>
          </cell>
          <cell r="FL1229">
            <v>1663857.12</v>
          </cell>
          <cell r="FS1229" t="str">
            <v>OR</v>
          </cell>
          <cell r="FT1229" t="str">
            <v>EISAnqnx</v>
          </cell>
          <cell r="FV1229">
            <v>11924309.360000001</v>
          </cell>
          <cell r="GD1229" t="str">
            <v>WA</v>
          </cell>
          <cell r="GE1229">
            <v>2976469.983</v>
          </cell>
          <cell r="GF1229">
            <v>4991983.2</v>
          </cell>
          <cell r="GI1229">
            <v>1</v>
          </cell>
          <cell r="GJ1229">
            <v>1</v>
          </cell>
          <cell r="GK1229" t="str">
            <v>WA</v>
          </cell>
          <cell r="GL1229">
            <v>2079.9929999999999</v>
          </cell>
          <cell r="GM1229" t="str">
            <v>Post 2006</v>
          </cell>
          <cell r="GN1229">
            <v>0</v>
          </cell>
          <cell r="GQ1229">
            <v>10487251.906245001</v>
          </cell>
          <cell r="GR1229">
            <v>728080.74971999996</v>
          </cell>
          <cell r="GU1229" t="str">
            <v>Wood</v>
          </cell>
          <cell r="GX1229" t="str">
            <v>Baseboard/Wall/Radiant</v>
          </cell>
          <cell r="GY1229" t="str">
            <v>OR</v>
          </cell>
          <cell r="GZ1229">
            <v>1612.69177246094</v>
          </cell>
        </row>
        <row r="1230">
          <cell r="AD1230" t="str">
            <v>MT</v>
          </cell>
          <cell r="AH1230" t="str">
            <v>MT</v>
          </cell>
          <cell r="AI1230" t="str">
            <v>1993-2006</v>
          </cell>
          <cell r="AJ1230">
            <v>2130.886</v>
          </cell>
          <cell r="AK1230" t="b">
            <v>1</v>
          </cell>
          <cell r="AN1230" t="str">
            <v>WA</v>
          </cell>
          <cell r="AO1230" t="str">
            <v>Wood</v>
          </cell>
          <cell r="AP1230" t="str">
            <v>1993-2006</v>
          </cell>
          <cell r="AQ1230" t="str">
            <v>Basement</v>
          </cell>
          <cell r="AR1230">
            <v>3377.6621106498901</v>
          </cell>
          <cell r="AU1230" t="str">
            <v>No</v>
          </cell>
          <cell r="AV1230" t="b">
            <v>0</v>
          </cell>
          <cell r="AX1230">
            <v>18874375.874311585</v>
          </cell>
          <cell r="AY1230" t="b">
            <v>0</v>
          </cell>
          <cell r="AZ1230">
            <v>2786040.948334787</v>
          </cell>
          <cell r="BA1230" t="str">
            <v/>
          </cell>
          <cell r="BB1230" t="str">
            <v/>
          </cell>
          <cell r="BC1230">
            <v>0.68146209641572975</v>
          </cell>
          <cell r="BU1230" t="str">
            <v>MT</v>
          </cell>
          <cell r="BV1230" t="str">
            <v>1993-2006</v>
          </cell>
          <cell r="BW1230" t="str">
            <v>Electric Storage - Inside Conditioned Space</v>
          </cell>
          <cell r="BY1230">
            <v>2130.886</v>
          </cell>
          <cell r="BZ1230" t="str">
            <v>le55</v>
          </cell>
          <cell r="CF1230" t="str">
            <v>Conditioned</v>
          </cell>
          <cell r="CG1230">
            <v>1904.288</v>
          </cell>
          <cell r="CH1230" t="str">
            <v>WA</v>
          </cell>
          <cell r="CI1230" t="str">
            <v>Bottom-Freezer (Including French Door) w/o TTD Ice</v>
          </cell>
          <cell r="CJ1230">
            <v>39990.048000000003</v>
          </cell>
          <cell r="CK1230" t="b">
            <v>0</v>
          </cell>
          <cell r="CZ1230">
            <v>1612.692</v>
          </cell>
          <cell r="DA1230" t="str">
            <v>OR</v>
          </cell>
          <cell r="DC1230" t="str">
            <v>Vertical Axis</v>
          </cell>
          <cell r="DG1230" t="str">
            <v>Electric</v>
          </cell>
          <cell r="DH1230">
            <v>2079.9929999999999</v>
          </cell>
          <cell r="DI1230" t="str">
            <v>WA</v>
          </cell>
          <cell r="DL1230" t="str">
            <v>Gas</v>
          </cell>
          <cell r="DM1230" t="str">
            <v>Electric</v>
          </cell>
          <cell r="DN1230">
            <v>1925.059</v>
          </cell>
          <cell r="DO1230" t="str">
            <v>OR</v>
          </cell>
          <cell r="DS1230">
            <v>4956.4930000000004</v>
          </cell>
          <cell r="DT1230" t="str">
            <v>WA</v>
          </cell>
          <cell r="DU1230" t="str">
            <v>lt32</v>
          </cell>
          <cell r="DX1230" t="b">
            <v>0</v>
          </cell>
          <cell r="DY1230">
            <v>2130.886</v>
          </cell>
          <cell r="DZ1230" t="str">
            <v>MT</v>
          </cell>
          <cell r="EC1230" t="str">
            <v>Laptop</v>
          </cell>
          <cell r="ED1230">
            <v>1904.288</v>
          </cell>
          <cell r="EE1230" t="str">
            <v>WA</v>
          </cell>
          <cell r="EH1230" t="str">
            <v>gt20</v>
          </cell>
          <cell r="EI1230">
            <v>1612.692</v>
          </cell>
          <cell r="EJ1230" t="str">
            <v>OR</v>
          </cell>
          <cell r="EZ1230" t="str">
            <v>OR</v>
          </cell>
          <cell r="FA1230" t="str">
            <v>Exterior</v>
          </cell>
          <cell r="FB1230">
            <v>2079821.4000000001</v>
          </cell>
          <cell r="FC1230">
            <v>11023053.42</v>
          </cell>
          <cell r="FI1230" t="str">
            <v>OR</v>
          </cell>
          <cell r="FJ1230" t="str">
            <v>Living Room/Family Room</v>
          </cell>
          <cell r="FK1230" t="str">
            <v>EISAnqnx</v>
          </cell>
          <cell r="FL1230">
            <v>1455874.98</v>
          </cell>
          <cell r="FS1230" t="str">
            <v>OR</v>
          </cell>
          <cell r="FT1230" t="str">
            <v>EISAq</v>
          </cell>
          <cell r="FV1230">
            <v>519955.35000000003</v>
          </cell>
          <cell r="GD1230" t="str">
            <v>MT</v>
          </cell>
          <cell r="GE1230">
            <v>5146089.6899999995</v>
          </cell>
          <cell r="GF1230">
            <v>4990535.0120000001</v>
          </cell>
          <cell r="GI1230">
            <v>3</v>
          </cell>
          <cell r="GJ1230">
            <v>3</v>
          </cell>
          <cell r="GK1230" t="str">
            <v>MT</v>
          </cell>
          <cell r="GL1230">
            <v>2130.886</v>
          </cell>
          <cell r="GM1230" t="str">
            <v>1993-2006</v>
          </cell>
          <cell r="GN1230">
            <v>-1</v>
          </cell>
          <cell r="GQ1230">
            <v>17093963.230227999</v>
          </cell>
          <cell r="GR1230">
            <v>1328692.6564399998</v>
          </cell>
          <cell r="GU1230" t="str">
            <v>Heat Pump (Ductless System)</v>
          </cell>
          <cell r="GX1230" t="str">
            <v>Baseboard/Wall/Radiant</v>
          </cell>
          <cell r="GY1230" t="str">
            <v>MT</v>
          </cell>
          <cell r="GZ1230">
            <v>1144.67944335938</v>
          </cell>
        </row>
        <row r="1231">
          <cell r="AD1231" t="str">
            <v>ID</v>
          </cell>
          <cell r="AH1231" t="str">
            <v>ID</v>
          </cell>
          <cell r="AI1231" t="str">
            <v>1993-2006</v>
          </cell>
          <cell r="AJ1231">
            <v>3785.7640000000001</v>
          </cell>
          <cell r="AK1231" t="b">
            <v>1</v>
          </cell>
          <cell r="AN1231" t="str">
            <v>WA</v>
          </cell>
          <cell r="AO1231" t="str">
            <v>Wood</v>
          </cell>
          <cell r="AP1231" t="str">
            <v>1993-2006</v>
          </cell>
          <cell r="AQ1231" t="str">
            <v>Crawlspace</v>
          </cell>
          <cell r="AR1231">
            <v>1578.8305651313599</v>
          </cell>
          <cell r="AU1231" t="str">
            <v>No</v>
          </cell>
          <cell r="AV1231" t="b">
            <v>0</v>
          </cell>
          <cell r="AX1231">
            <v>8822505.1979540382</v>
          </cell>
          <cell r="AY1231" t="b">
            <v>0</v>
          </cell>
          <cell r="AZ1231">
            <v>1302287.3398346463</v>
          </cell>
          <cell r="BA1231" t="str">
            <v/>
          </cell>
          <cell r="BB1231" t="str">
            <v/>
          </cell>
          <cell r="BC1231">
            <v>0.31853783817133602</v>
          </cell>
          <cell r="BU1231" t="str">
            <v>OR</v>
          </cell>
          <cell r="BV1231" t="str">
            <v>1993-2006</v>
          </cell>
          <cell r="BW1231" t="str">
            <v>Gas Storage Outside Conditioned Space</v>
          </cell>
          <cell r="BY1231">
            <v>1612.692</v>
          </cell>
          <cell r="BZ1231" t="str">
            <v>le55</v>
          </cell>
          <cell r="CF1231" t="str">
            <v>Conditioned</v>
          </cell>
          <cell r="CG1231">
            <v>3785.7640000000001</v>
          </cell>
          <cell r="CH1231" t="str">
            <v>ID</v>
          </cell>
          <cell r="CI1231" t="str">
            <v>Top-Freezer w/o TTD Ice</v>
          </cell>
          <cell r="CJ1231">
            <v>56786.46</v>
          </cell>
          <cell r="CK1231" t="b">
            <v>0</v>
          </cell>
          <cell r="CZ1231">
            <v>2079.9929999999999</v>
          </cell>
          <cell r="DA1231" t="str">
            <v>WA</v>
          </cell>
          <cell r="DC1231" t="str">
            <v>Horizontal Axis</v>
          </cell>
          <cell r="DG1231" t="str">
            <v>Electric</v>
          </cell>
          <cell r="DH1231">
            <v>3785.7640000000001</v>
          </cell>
          <cell r="DI1231" t="str">
            <v>ID</v>
          </cell>
          <cell r="DL1231" t="str">
            <v>Electric</v>
          </cell>
          <cell r="DM1231" t="str">
            <v>Electric</v>
          </cell>
          <cell r="DN1231">
            <v>1612.692</v>
          </cell>
          <cell r="DO1231" t="str">
            <v>OR</v>
          </cell>
          <cell r="DS1231">
            <v>1524.7619999999999</v>
          </cell>
          <cell r="DT1231" t="str">
            <v>WA</v>
          </cell>
          <cell r="DU1231" t="str">
            <v>lt32</v>
          </cell>
          <cell r="DX1231" t="b">
            <v>0</v>
          </cell>
          <cell r="DY1231">
            <v>2130.886</v>
          </cell>
          <cell r="DZ1231" t="str">
            <v>MT</v>
          </cell>
          <cell r="EC1231" t="str">
            <v>Desktop</v>
          </cell>
          <cell r="ED1231">
            <v>1612.692</v>
          </cell>
          <cell r="EE1231" t="str">
            <v>OR</v>
          </cell>
          <cell r="EH1231" t="str">
            <v>le20</v>
          </cell>
          <cell r="EI1231">
            <v>1925.059</v>
          </cell>
          <cell r="EJ1231" t="str">
            <v>OR</v>
          </cell>
          <cell r="EZ1231" t="str">
            <v>OR</v>
          </cell>
          <cell r="FA1231" t="str">
            <v>Garage</v>
          </cell>
          <cell r="FB1231">
            <v>0</v>
          </cell>
          <cell r="FC1231">
            <v>0</v>
          </cell>
          <cell r="FI1231" t="str">
            <v>OR</v>
          </cell>
          <cell r="FJ1231" t="str">
            <v>Living Room/Family Room</v>
          </cell>
          <cell r="FK1231" t="str">
            <v>EISAx</v>
          </cell>
          <cell r="FL1231">
            <v>5199553.5</v>
          </cell>
          <cell r="FS1231" t="str">
            <v>OR</v>
          </cell>
          <cell r="FT1231" t="str">
            <v>EISAx</v>
          </cell>
          <cell r="FV1231">
            <v>27897337.712000001</v>
          </cell>
          <cell r="GD1231" t="str">
            <v>ID</v>
          </cell>
          <cell r="GE1231">
            <v>13325889.280000001</v>
          </cell>
          <cell r="GF1231">
            <v>5247068.9040000001</v>
          </cell>
          <cell r="GI1231">
            <v>1</v>
          </cell>
          <cell r="GJ1231">
            <v>3</v>
          </cell>
          <cell r="GK1231" t="str">
            <v>ID</v>
          </cell>
          <cell r="GL1231">
            <v>3785.7640000000001</v>
          </cell>
          <cell r="GM1231" t="str">
            <v>1993-2006</v>
          </cell>
          <cell r="GN1231">
            <v>0</v>
          </cell>
          <cell r="GQ1231">
            <v>21698113.937528003</v>
          </cell>
          <cell r="GR1231">
            <v>3948116.4891400002</v>
          </cell>
          <cell r="GU1231" t="str">
            <v>Baseboard/Wall/Radiant</v>
          </cell>
          <cell r="GX1231" t="str">
            <v>None</v>
          </cell>
          <cell r="GY1231" t="str">
            <v>WA</v>
          </cell>
          <cell r="GZ1231">
            <v>2079.99340820313</v>
          </cell>
        </row>
        <row r="1232">
          <cell r="AD1232" t="str">
            <v>ID</v>
          </cell>
          <cell r="AH1232" t="str">
            <v>ID</v>
          </cell>
          <cell r="AI1232" t="str">
            <v>Pre 1980</v>
          </cell>
          <cell r="AJ1232">
            <v>1192.4649999999999</v>
          </cell>
          <cell r="AK1232" t="b">
            <v>1</v>
          </cell>
          <cell r="AN1232" t="str">
            <v>WA</v>
          </cell>
          <cell r="AO1232" t="str">
            <v>Wood</v>
          </cell>
          <cell r="AP1232" t="str">
            <v>1993-2006</v>
          </cell>
          <cell r="AQ1232" t="str">
            <v>Basement</v>
          </cell>
          <cell r="AR1232">
            <v>3377.6621106498901</v>
          </cell>
          <cell r="AU1232" t="str">
            <v>No</v>
          </cell>
          <cell r="AV1232" t="b">
            <v>0</v>
          </cell>
          <cell r="AX1232">
            <v>18874375.874311585</v>
          </cell>
          <cell r="AY1232" t="b">
            <v>0</v>
          </cell>
          <cell r="AZ1232">
            <v>2786040.948334787</v>
          </cell>
          <cell r="BA1232" t="str">
            <v/>
          </cell>
          <cell r="BB1232" t="str">
            <v/>
          </cell>
          <cell r="BC1232">
            <v>0.68146209641572975</v>
          </cell>
          <cell r="BU1232" t="str">
            <v>OR</v>
          </cell>
          <cell r="BV1232" t="str">
            <v>1993-2006</v>
          </cell>
          <cell r="BW1232" t="str">
            <v>Gas Storage Outside Conditioned Space</v>
          </cell>
          <cell r="BY1232">
            <v>1925.059</v>
          </cell>
          <cell r="BZ1232" t="str">
            <v>le55</v>
          </cell>
          <cell r="CF1232" t="str">
            <v>Unconditioned</v>
          </cell>
          <cell r="CG1232">
            <v>3785.7640000000001</v>
          </cell>
          <cell r="CH1232" t="str">
            <v>ID</v>
          </cell>
          <cell r="CI1232" t="str">
            <v>Top-Freezer w/o TTD Ice</v>
          </cell>
          <cell r="CJ1232">
            <v>68143.752000000008</v>
          </cell>
          <cell r="CK1232" t="b">
            <v>0</v>
          </cell>
          <cell r="CZ1232">
            <v>8264.9449999999997</v>
          </cell>
          <cell r="DA1232" t="str">
            <v>OR</v>
          </cell>
          <cell r="DC1232" t="str">
            <v>Vertical Axis</v>
          </cell>
          <cell r="DG1232" t="str">
            <v>Electric</v>
          </cell>
          <cell r="DH1232">
            <v>1612.692</v>
          </cell>
          <cell r="DI1232" t="str">
            <v>OR</v>
          </cell>
          <cell r="DL1232" t="str">
            <v>Electric</v>
          </cell>
          <cell r="DM1232" t="str">
            <v>Electric</v>
          </cell>
          <cell r="DN1232">
            <v>2079.9929999999999</v>
          </cell>
          <cell r="DO1232" t="str">
            <v>WA</v>
          </cell>
          <cell r="DS1232">
            <v>2003.7159999999999</v>
          </cell>
          <cell r="DT1232" t="str">
            <v>WA</v>
          </cell>
          <cell r="DU1232" t="str">
            <v>32to46</v>
          </cell>
          <cell r="DX1232" t="b">
            <v>1</v>
          </cell>
          <cell r="DY1232">
            <v>3785.7640000000001</v>
          </cell>
          <cell r="DZ1232" t="str">
            <v>ID</v>
          </cell>
          <cell r="EC1232" t="str">
            <v>Laptop</v>
          </cell>
          <cell r="ED1232">
            <v>1612.692</v>
          </cell>
          <cell r="EE1232" t="str">
            <v>OR</v>
          </cell>
          <cell r="EH1232" t="str">
            <v>gt20</v>
          </cell>
          <cell r="EI1232">
            <v>1192.4649999999999</v>
          </cell>
          <cell r="EJ1232" t="str">
            <v>ID</v>
          </cell>
          <cell r="EZ1232" t="str">
            <v>OR</v>
          </cell>
          <cell r="FA1232" t="str">
            <v>Kitchen</v>
          </cell>
          <cell r="FB1232">
            <v>1317220.22</v>
          </cell>
          <cell r="FC1232">
            <v>1178565.46</v>
          </cell>
          <cell r="FI1232" t="str">
            <v>OR</v>
          </cell>
          <cell r="FJ1232" t="str">
            <v>Other</v>
          </cell>
          <cell r="FK1232" t="str">
            <v>EISAnqnx</v>
          </cell>
          <cell r="FL1232">
            <v>8596595.120000001</v>
          </cell>
          <cell r="FS1232" t="str">
            <v>WA</v>
          </cell>
          <cell r="FT1232" t="str">
            <v>EISAnqnx</v>
          </cell>
          <cell r="FV1232">
            <v>892168.74000000011</v>
          </cell>
          <cell r="GD1232" t="str">
            <v>ID</v>
          </cell>
          <cell r="GE1232">
            <v>4242790.47</v>
          </cell>
          <cell r="GF1232">
            <v>3935134.4999999995</v>
          </cell>
          <cell r="GI1232">
            <v>3</v>
          </cell>
          <cell r="GJ1232">
            <v>1</v>
          </cell>
          <cell r="GK1232" t="str">
            <v>ID</v>
          </cell>
          <cell r="GL1232">
            <v>1192.4649999999999</v>
          </cell>
          <cell r="GM1232" t="str">
            <v>Pre 1980</v>
          </cell>
          <cell r="GN1232">
            <v>0</v>
          </cell>
          <cell r="GQ1232">
            <v>10365329.105074998</v>
          </cell>
          <cell r="GR1232">
            <v>798382.14796249999</v>
          </cell>
          <cell r="GU1232" t="str">
            <v>Wood</v>
          </cell>
          <cell r="GX1232" t="str">
            <v>Natural Gas FAF</v>
          </cell>
          <cell r="GY1232" t="str">
            <v>WA</v>
          </cell>
          <cell r="GZ1232">
            <v>2079.99340820313</v>
          </cell>
        </row>
        <row r="1233">
          <cell r="AD1233" t="str">
            <v>OR</v>
          </cell>
          <cell r="AH1233" t="str">
            <v>OR</v>
          </cell>
          <cell r="AI1233" t="str">
            <v>1993-2006</v>
          </cell>
          <cell r="AJ1233">
            <v>1925.059</v>
          </cell>
          <cell r="AK1233" t="b">
            <v>1</v>
          </cell>
          <cell r="AN1233" t="str">
            <v>WA</v>
          </cell>
          <cell r="AO1233" t="str">
            <v>Wood</v>
          </cell>
          <cell r="AP1233" t="str">
            <v>1993-2006</v>
          </cell>
          <cell r="AQ1233" t="str">
            <v>Crawlspace</v>
          </cell>
          <cell r="AR1233">
            <v>1578.8305651313599</v>
          </cell>
          <cell r="AU1233" t="str">
            <v>No</v>
          </cell>
          <cell r="AV1233" t="b">
            <v>0</v>
          </cell>
          <cell r="AX1233">
            <v>8822505.1979540382</v>
          </cell>
          <cell r="AY1233" t="b">
            <v>0</v>
          </cell>
          <cell r="AZ1233">
            <v>1302287.3398346463</v>
          </cell>
          <cell r="BA1233" t="str">
            <v/>
          </cell>
          <cell r="BB1233" t="str">
            <v/>
          </cell>
          <cell r="BC1233">
            <v>0.31853783817133602</v>
          </cell>
          <cell r="BU1233" t="str">
            <v>ID</v>
          </cell>
          <cell r="BV1233" t="str">
            <v>Pre 1980</v>
          </cell>
          <cell r="BW1233" t="str">
            <v>Electric Storage - Inside Conditioned Space</v>
          </cell>
          <cell r="BY1233">
            <v>3785.7640000000001</v>
          </cell>
          <cell r="BZ1233" t="str">
            <v>le55</v>
          </cell>
          <cell r="CF1233" t="str">
            <v>Conditioned</v>
          </cell>
          <cell r="CG1233">
            <v>2130.886</v>
          </cell>
          <cell r="CH1233" t="str">
            <v>MT</v>
          </cell>
          <cell r="CI1233" t="str">
            <v>Side-by-Side w/ TTD Ice</v>
          </cell>
          <cell r="CJ1233">
            <v>55403.036</v>
          </cell>
          <cell r="CK1233" t="b">
            <v>0</v>
          </cell>
          <cell r="CZ1233">
            <v>1904.288</v>
          </cell>
          <cell r="DA1233" t="str">
            <v>WA</v>
          </cell>
          <cell r="DC1233" t="str">
            <v>Vertical Axis</v>
          </cell>
          <cell r="DG1233" t="str">
            <v>Electric</v>
          </cell>
          <cell r="DH1233">
            <v>1612.692</v>
          </cell>
          <cell r="DI1233" t="str">
            <v>OR</v>
          </cell>
          <cell r="DL1233" t="str">
            <v>Electric</v>
          </cell>
          <cell r="DM1233" t="str">
            <v>Electric</v>
          </cell>
          <cell r="DN1233">
            <v>1612.692</v>
          </cell>
          <cell r="DO1233" t="str">
            <v>OR</v>
          </cell>
          <cell r="DS1233">
            <v>2003.7159999999999</v>
          </cell>
          <cell r="DT1233" t="str">
            <v>WA</v>
          </cell>
          <cell r="DU1233" t="str">
            <v>gt46</v>
          </cell>
          <cell r="DX1233" t="b">
            <v>0</v>
          </cell>
          <cell r="DY1233">
            <v>3785.7640000000001</v>
          </cell>
          <cell r="DZ1233" t="str">
            <v>ID</v>
          </cell>
          <cell r="EC1233" t="str">
            <v>Laptop</v>
          </cell>
          <cell r="ED1233">
            <v>1612.692</v>
          </cell>
          <cell r="EE1233" t="str">
            <v>OR</v>
          </cell>
          <cell r="EH1233" t="str">
            <v>gt20</v>
          </cell>
          <cell r="EI1233">
            <v>1192.4649999999999</v>
          </cell>
          <cell r="EJ1233" t="str">
            <v>ID</v>
          </cell>
          <cell r="EZ1233" t="str">
            <v>OR</v>
          </cell>
          <cell r="FA1233" t="str">
            <v>Living Room/Family Room</v>
          </cell>
          <cell r="FB1233">
            <v>1351883.9100000001</v>
          </cell>
          <cell r="FC1233">
            <v>1774780.9280000001</v>
          </cell>
          <cell r="FI1233" t="str">
            <v>OR</v>
          </cell>
          <cell r="FJ1233" t="str">
            <v>Other</v>
          </cell>
          <cell r="FK1233" t="str">
            <v>EISAx</v>
          </cell>
          <cell r="FL1233">
            <v>5130226.12</v>
          </cell>
          <cell r="FS1233" t="str">
            <v>WA</v>
          </cell>
          <cell r="FT1233" t="str">
            <v>EISAq</v>
          </cell>
          <cell r="FV1233">
            <v>5645445.5270000007</v>
          </cell>
          <cell r="GD1233" t="str">
            <v>OR</v>
          </cell>
          <cell r="GE1233">
            <v>4514263.3549999995</v>
          </cell>
          <cell r="GF1233">
            <v>3927120.36</v>
          </cell>
          <cell r="GI1233">
            <v>2</v>
          </cell>
          <cell r="GJ1233">
            <v>2</v>
          </cell>
          <cell r="GK1233" t="str">
            <v>OR</v>
          </cell>
          <cell r="GL1233">
            <v>1925.059</v>
          </cell>
          <cell r="GM1233" t="str">
            <v>1993-2006</v>
          </cell>
          <cell r="GN1233">
            <v>0</v>
          </cell>
          <cell r="GQ1233">
            <v>13317423.40787</v>
          </cell>
          <cell r="GR1233">
            <v>1201607.3898574999</v>
          </cell>
          <cell r="GU1233" t="str">
            <v>Wood</v>
          </cell>
          <cell r="GX1233" t="str">
            <v>Wood</v>
          </cell>
          <cell r="GY1233" t="str">
            <v>WA</v>
          </cell>
          <cell r="GZ1233">
            <v>2079.99340820313</v>
          </cell>
        </row>
        <row r="1234">
          <cell r="AD1234" t="str">
            <v>MT</v>
          </cell>
          <cell r="AH1234" t="str">
            <v>MT</v>
          </cell>
          <cell r="AI1234" t="str">
            <v>Pre 1980</v>
          </cell>
          <cell r="AJ1234">
            <v>2130.886</v>
          </cell>
          <cell r="AK1234" t="b">
            <v>1</v>
          </cell>
          <cell r="AN1234" t="str">
            <v>WA</v>
          </cell>
          <cell r="AO1234" t="str">
            <v>Wood</v>
          </cell>
          <cell r="AP1234" t="str">
            <v>1993-2006</v>
          </cell>
          <cell r="AQ1234" t="str">
            <v>Basement</v>
          </cell>
          <cell r="AR1234">
            <v>3377.6621106498901</v>
          </cell>
          <cell r="AU1234" t="str">
            <v>No</v>
          </cell>
          <cell r="AV1234" t="b">
            <v>0</v>
          </cell>
          <cell r="AX1234">
            <v>18874375.874311585</v>
          </cell>
          <cell r="AY1234" t="b">
            <v>0</v>
          </cell>
          <cell r="AZ1234">
            <v>2786040.948334787</v>
          </cell>
          <cell r="BA1234" t="str">
            <v/>
          </cell>
          <cell r="BB1234" t="str">
            <v/>
          </cell>
          <cell r="BC1234">
            <v>0.68146209641572975</v>
          </cell>
          <cell r="BU1234" t="str">
            <v>ID</v>
          </cell>
          <cell r="BV1234" t="str">
            <v>Pre 1980</v>
          </cell>
          <cell r="BW1234" t="str">
            <v>Electric Storage - Inside Conditioned Space</v>
          </cell>
          <cell r="BY1234">
            <v>3785.7640000000001</v>
          </cell>
          <cell r="BZ1234" t="str">
            <v>le55</v>
          </cell>
          <cell r="CF1234" t="str">
            <v>Conditioned</v>
          </cell>
          <cell r="CG1234">
            <v>3785.7640000000001</v>
          </cell>
          <cell r="CH1234" t="str">
            <v>ID</v>
          </cell>
          <cell r="CI1234" t="str">
            <v>Top-Freezer w/o TTD Ice</v>
          </cell>
          <cell r="CJ1234">
            <v>83286.808000000005</v>
          </cell>
          <cell r="CK1234" t="b">
            <v>0</v>
          </cell>
          <cell r="CZ1234">
            <v>1144.6790000000001</v>
          </cell>
          <cell r="DA1234" t="str">
            <v>MT</v>
          </cell>
          <cell r="DC1234" t="str">
            <v>Vertical Axis</v>
          </cell>
          <cell r="DG1234" t="str">
            <v>Electric</v>
          </cell>
          <cell r="DH1234">
            <v>2079.9929999999999</v>
          </cell>
          <cell r="DI1234" t="str">
            <v>WA</v>
          </cell>
          <cell r="DL1234" t="str">
            <v>Electric</v>
          </cell>
          <cell r="DM1234" t="str">
            <v>Electric</v>
          </cell>
          <cell r="DN1234">
            <v>3785.7640000000001</v>
          </cell>
          <cell r="DO1234" t="str">
            <v>ID</v>
          </cell>
          <cell r="DS1234">
            <v>4956.4930000000004</v>
          </cell>
          <cell r="DT1234" t="str">
            <v>WA</v>
          </cell>
          <cell r="DU1234" t="str">
            <v>lt32</v>
          </cell>
          <cell r="DX1234" t="b">
            <v>0</v>
          </cell>
          <cell r="DY1234">
            <v>2079.9929999999999</v>
          </cell>
          <cell r="DZ1234" t="str">
            <v>WA</v>
          </cell>
          <cell r="EC1234" t="str">
            <v>Laptop</v>
          </cell>
          <cell r="ED1234">
            <v>2079.9929999999999</v>
          </cell>
          <cell r="EE1234" t="str">
            <v>WA</v>
          </cell>
          <cell r="EH1234" t="str">
            <v>le20</v>
          </cell>
          <cell r="EI1234">
            <v>1192.4649999999999</v>
          </cell>
          <cell r="EJ1234" t="str">
            <v>ID</v>
          </cell>
          <cell r="EZ1234" t="str">
            <v>OR</v>
          </cell>
          <cell r="FA1234" t="str">
            <v>Other</v>
          </cell>
          <cell r="FB1234">
            <v>2585911.2740000002</v>
          </cell>
          <cell r="FC1234">
            <v>2107552.352</v>
          </cell>
          <cell r="FI1234" t="str">
            <v>WA</v>
          </cell>
          <cell r="FJ1234" t="str">
            <v>Bathroom</v>
          </cell>
          <cell r="FK1234" t="str">
            <v>EISAnqnx</v>
          </cell>
          <cell r="FL1234">
            <v>3494327.5650000004</v>
          </cell>
          <cell r="FS1234" t="str">
            <v>WA</v>
          </cell>
          <cell r="FT1234" t="str">
            <v>EISAx</v>
          </cell>
          <cell r="FV1234">
            <v>594779.16</v>
          </cell>
          <cell r="GD1234" t="str">
            <v>MT</v>
          </cell>
          <cell r="GE1234">
            <v>7014876.7120000003</v>
          </cell>
          <cell r="GF1234">
            <v>5403926.8959999997</v>
          </cell>
          <cell r="GI1234">
            <v>3</v>
          </cell>
          <cell r="GJ1234">
            <v>3</v>
          </cell>
          <cell r="GK1234" t="str">
            <v>MT</v>
          </cell>
          <cell r="GL1234">
            <v>2130.886</v>
          </cell>
          <cell r="GM1234" t="str">
            <v>Pre 1980</v>
          </cell>
          <cell r="GN1234">
            <v>0</v>
          </cell>
          <cell r="GQ1234">
            <v>17093963.230227999</v>
          </cell>
          <cell r="GR1234">
            <v>1328692.6564399998</v>
          </cell>
          <cell r="GU1234" t="str">
            <v>Propane/LP</v>
          </cell>
          <cell r="GX1234" t="str">
            <v>Baseboard/Wall/Radiant</v>
          </cell>
          <cell r="GY1234" t="str">
            <v>ID</v>
          </cell>
          <cell r="GZ1234">
            <v>1192.46508789063</v>
          </cell>
        </row>
        <row r="1235">
          <cell r="AD1235" t="str">
            <v>OR</v>
          </cell>
          <cell r="AH1235" t="str">
            <v>OR</v>
          </cell>
          <cell r="AI1235" t="str">
            <v>Pre 1980</v>
          </cell>
          <cell r="AJ1235">
            <v>1612.692</v>
          </cell>
          <cell r="AK1235" t="b">
            <v>1</v>
          </cell>
          <cell r="AN1235" t="str">
            <v>WA</v>
          </cell>
          <cell r="AO1235" t="str">
            <v>Wood</v>
          </cell>
          <cell r="AP1235" t="str">
            <v>1993-2006</v>
          </cell>
          <cell r="AQ1235" t="str">
            <v>Crawlspace</v>
          </cell>
          <cell r="AR1235">
            <v>1578.8305651313599</v>
          </cell>
          <cell r="AU1235" t="str">
            <v>No</v>
          </cell>
          <cell r="AV1235" t="b">
            <v>0</v>
          </cell>
          <cell r="AX1235">
            <v>8822505.1979540382</v>
          </cell>
          <cell r="AY1235" t="b">
            <v>0</v>
          </cell>
          <cell r="AZ1235">
            <v>1302287.3398346463</v>
          </cell>
          <cell r="BA1235" t="str">
            <v/>
          </cell>
          <cell r="BB1235" t="str">
            <v/>
          </cell>
          <cell r="BC1235">
            <v>0.31853783817133602</v>
          </cell>
          <cell r="BU1235" t="str">
            <v>ID</v>
          </cell>
          <cell r="BV1235" t="str">
            <v>1993-2006</v>
          </cell>
          <cell r="BW1235" t="str">
            <v>Gas Storage Outside Conditioned Space</v>
          </cell>
          <cell r="BY1235">
            <v>3785.7640000000001</v>
          </cell>
          <cell r="BZ1235" t="str">
            <v>le55</v>
          </cell>
          <cell r="CF1235" t="str">
            <v>Unconditioned</v>
          </cell>
          <cell r="CG1235">
            <v>3785.7640000000001</v>
          </cell>
          <cell r="CH1235" t="str">
            <v>ID</v>
          </cell>
          <cell r="CI1235" t="str">
            <v>Top-Freezer w/o TTD Ice</v>
          </cell>
          <cell r="CJ1235">
            <v>71929.516000000003</v>
          </cell>
          <cell r="CK1235" t="b">
            <v>0</v>
          </cell>
          <cell r="CZ1235">
            <v>1612.692</v>
          </cell>
          <cell r="DA1235" t="str">
            <v>OR</v>
          </cell>
          <cell r="DC1235" t="str">
            <v>Vertical Axis</v>
          </cell>
          <cell r="DG1235" t="str">
            <v>Electric</v>
          </cell>
          <cell r="DH1235">
            <v>8264.9449999999997</v>
          </cell>
          <cell r="DI1235" t="str">
            <v>OR</v>
          </cell>
          <cell r="DL1235" t="str">
            <v>Electric</v>
          </cell>
          <cell r="DM1235" t="str">
            <v>Electric</v>
          </cell>
          <cell r="DN1235">
            <v>2079.9929999999999</v>
          </cell>
          <cell r="DO1235" t="str">
            <v>WA</v>
          </cell>
          <cell r="DS1235">
            <v>4956.4930000000004</v>
          </cell>
          <cell r="DT1235" t="str">
            <v>WA</v>
          </cell>
          <cell r="DU1235" t="str">
            <v>32to46</v>
          </cell>
          <cell r="DX1235" t="b">
            <v>0</v>
          </cell>
          <cell r="DY1235">
            <v>2079.9929999999999</v>
          </cell>
          <cell r="DZ1235" t="str">
            <v>WA</v>
          </cell>
          <cell r="EC1235" t="str">
            <v>Desktop</v>
          </cell>
          <cell r="ED1235">
            <v>2079.9929999999999</v>
          </cell>
          <cell r="EE1235" t="str">
            <v>WA</v>
          </cell>
          <cell r="EH1235" t="str">
            <v>gt20</v>
          </cell>
          <cell r="EI1235">
            <v>1192.4649999999999</v>
          </cell>
          <cell r="EJ1235" t="str">
            <v>ID</v>
          </cell>
          <cell r="EZ1235" t="str">
            <v>WA</v>
          </cell>
          <cell r="FA1235" t="str">
            <v>Bathroom</v>
          </cell>
          <cell r="FB1235">
            <v>2032162.1300000001</v>
          </cell>
          <cell r="FC1235">
            <v>768256.41500000004</v>
          </cell>
          <cell r="FI1235" t="str">
            <v>WA</v>
          </cell>
          <cell r="FJ1235" t="str">
            <v>Bathroom</v>
          </cell>
          <cell r="FK1235" t="str">
            <v>EISAq</v>
          </cell>
          <cell r="FL1235">
            <v>74347.395000000004</v>
          </cell>
          <cell r="FS1235" t="str">
            <v>WA</v>
          </cell>
          <cell r="FT1235" t="str">
            <v>EISAnqnx</v>
          </cell>
          <cell r="FV1235">
            <v>1402601.2</v>
          </cell>
          <cell r="GD1235" t="str">
            <v>OR</v>
          </cell>
          <cell r="GE1235">
            <v>6221765.7359999996</v>
          </cell>
          <cell r="GF1235">
            <v>1551409.7039999999</v>
          </cell>
          <cell r="GI1235">
            <v>1</v>
          </cell>
          <cell r="GJ1235">
            <v>1</v>
          </cell>
          <cell r="GK1235" t="str">
            <v>OR</v>
          </cell>
          <cell r="GL1235">
            <v>1612.692</v>
          </cell>
          <cell r="GM1235" t="str">
            <v>Pre 1980</v>
          </cell>
          <cell r="GN1235">
            <v>-1</v>
          </cell>
          <cell r="GQ1235">
            <v>7983844.6213439992</v>
          </cell>
          <cell r="GR1235">
            <v>983379.26429999992</v>
          </cell>
          <cell r="GU1235" t="str">
            <v>Natural Gas FAF</v>
          </cell>
          <cell r="GX1235" t="str">
            <v>None</v>
          </cell>
          <cell r="GY1235" t="str">
            <v>MT</v>
          </cell>
          <cell r="GZ1235">
            <v>1144.67944335938</v>
          </cell>
        </row>
        <row r="1236">
          <cell r="AD1236" t="str">
            <v>WA</v>
          </cell>
          <cell r="AH1236" t="str">
            <v>WA</v>
          </cell>
          <cell r="AI1236" t="str">
            <v>Pre 1980</v>
          </cell>
          <cell r="AJ1236">
            <v>1904.288</v>
          </cell>
          <cell r="AK1236" t="b">
            <v>1</v>
          </cell>
          <cell r="AN1236" t="str">
            <v>WA</v>
          </cell>
          <cell r="AO1236" t="str">
            <v>Wood</v>
          </cell>
          <cell r="AP1236" t="str">
            <v>1993-2006</v>
          </cell>
          <cell r="AQ1236" t="str">
            <v>Basement</v>
          </cell>
          <cell r="AR1236">
            <v>3377.6621106498901</v>
          </cell>
          <cell r="AU1236" t="str">
            <v>No</v>
          </cell>
          <cell r="AV1236" t="b">
            <v>0</v>
          </cell>
          <cell r="AX1236">
            <v>18874375.874311585</v>
          </cell>
          <cell r="AY1236" t="b">
            <v>0</v>
          </cell>
          <cell r="AZ1236">
            <v>2786040.948334787</v>
          </cell>
          <cell r="BA1236" t="str">
            <v/>
          </cell>
          <cell r="BB1236" t="str">
            <v/>
          </cell>
          <cell r="BC1236">
            <v>0.68146209641572975</v>
          </cell>
          <cell r="BU1236" t="str">
            <v>WA</v>
          </cell>
          <cell r="BV1236" t="str">
            <v>Pre 1980</v>
          </cell>
          <cell r="BW1236" t="str">
            <v>Electric Storage - Inside Conditioned Space</v>
          </cell>
          <cell r="BY1236">
            <v>2079.9929999999999</v>
          </cell>
          <cell r="BZ1236" t="str">
            <v>le55</v>
          </cell>
          <cell r="CF1236" t="str">
            <v>Conditioned</v>
          </cell>
          <cell r="CG1236">
            <v>1612.692</v>
          </cell>
          <cell r="CH1236" t="str">
            <v>OR</v>
          </cell>
          <cell r="CI1236" t="str">
            <v>Top-Freezer w/o TTD Ice</v>
          </cell>
          <cell r="CJ1236">
            <v>35479.224000000002</v>
          </cell>
          <cell r="CK1236" t="b">
            <v>0</v>
          </cell>
          <cell r="CZ1236">
            <v>2079.9929999999999</v>
          </cell>
          <cell r="DA1236" t="str">
            <v>WA</v>
          </cell>
          <cell r="DC1236" t="str">
            <v>Vertical Axis</v>
          </cell>
          <cell r="DG1236" t="str">
            <v>Electric</v>
          </cell>
          <cell r="DH1236">
            <v>1904.288</v>
          </cell>
          <cell r="DI1236" t="str">
            <v>WA</v>
          </cell>
          <cell r="DL1236" t="str">
            <v>Electric</v>
          </cell>
          <cell r="DM1236" t="str">
            <v>Electric</v>
          </cell>
          <cell r="DN1236">
            <v>1144.6790000000001</v>
          </cell>
          <cell r="DO1236" t="str">
            <v>MT</v>
          </cell>
          <cell r="DS1236">
            <v>1188.027</v>
          </cell>
          <cell r="DT1236" t="str">
            <v>OR</v>
          </cell>
          <cell r="DU1236" t="str">
            <v>lt32</v>
          </cell>
          <cell r="DX1236" t="b">
            <v>1</v>
          </cell>
          <cell r="DY1236">
            <v>1192.4649999999999</v>
          </cell>
          <cell r="DZ1236" t="str">
            <v>ID</v>
          </cell>
          <cell r="EC1236" t="str">
            <v>Laptop</v>
          </cell>
          <cell r="ED1236">
            <v>2079.9929999999999</v>
          </cell>
          <cell r="EE1236" t="str">
            <v>WA</v>
          </cell>
          <cell r="EH1236" t="str">
            <v>le20</v>
          </cell>
          <cell r="EI1236">
            <v>1612.692</v>
          </cell>
          <cell r="EJ1236" t="str">
            <v>OR</v>
          </cell>
          <cell r="EZ1236" t="str">
            <v>WA</v>
          </cell>
          <cell r="FA1236" t="str">
            <v>Bedrooms</v>
          </cell>
          <cell r="FB1236">
            <v>4718581.3360000001</v>
          </cell>
          <cell r="FC1236">
            <v>1705033.5920000002</v>
          </cell>
          <cell r="FI1236" t="str">
            <v>WA</v>
          </cell>
          <cell r="FJ1236" t="str">
            <v>Bedrooms</v>
          </cell>
          <cell r="FK1236" t="str">
            <v>EISAnqnx</v>
          </cell>
          <cell r="FL1236">
            <v>371736.97500000003</v>
          </cell>
          <cell r="FS1236" t="str">
            <v>WA</v>
          </cell>
          <cell r="FT1236" t="str">
            <v>EISAq</v>
          </cell>
          <cell r="FV1236">
            <v>236438.48799999998</v>
          </cell>
          <cell r="GD1236" t="str">
            <v>WA</v>
          </cell>
          <cell r="GE1236">
            <v>13162438.655999999</v>
          </cell>
          <cell r="GF1236">
            <v>5503392.3200000003</v>
          </cell>
          <cell r="GI1236">
            <v>2</v>
          </cell>
          <cell r="GJ1236">
            <v>2</v>
          </cell>
          <cell r="GK1236" t="str">
            <v>WA</v>
          </cell>
          <cell r="GL1236">
            <v>1904.288</v>
          </cell>
          <cell r="GM1236" t="str">
            <v>Pre 1980</v>
          </cell>
          <cell r="GN1236">
            <v>-1</v>
          </cell>
          <cell r="GQ1236">
            <v>10888684.506816</v>
          </cell>
          <cell r="GR1236">
            <v>2250750.3501440003</v>
          </cell>
          <cell r="GU1236" t="str">
            <v>Wood</v>
          </cell>
          <cell r="GX1236" t="str">
            <v>Natural Gas FAF</v>
          </cell>
          <cell r="GY1236" t="str">
            <v>MT</v>
          </cell>
          <cell r="GZ1236">
            <v>1144.67944335938</v>
          </cell>
        </row>
        <row r="1237">
          <cell r="AD1237" t="str">
            <v>OR</v>
          </cell>
          <cell r="AH1237" t="str">
            <v>OR</v>
          </cell>
          <cell r="AI1237" t="str">
            <v>Post 2006</v>
          </cell>
          <cell r="AJ1237">
            <v>8264.9449999999997</v>
          </cell>
          <cell r="AK1237" t="b">
            <v>1</v>
          </cell>
          <cell r="AN1237" t="str">
            <v>WA</v>
          </cell>
          <cell r="AO1237" t="str">
            <v>Baseboard/Wall/Radiant</v>
          </cell>
          <cell r="AP1237" t="str">
            <v>1993-2006</v>
          </cell>
          <cell r="AQ1237" t="str">
            <v>Crawlspace</v>
          </cell>
          <cell r="AR1237">
            <v>1578.8305651313599</v>
          </cell>
          <cell r="AU1237" t="str">
            <v>No</v>
          </cell>
          <cell r="AV1237" t="b">
            <v>0</v>
          </cell>
          <cell r="AX1237">
            <v>8822505.1979540382</v>
          </cell>
          <cell r="AY1237" t="b">
            <v>0</v>
          </cell>
          <cell r="AZ1237">
            <v>1302287.3398346463</v>
          </cell>
          <cell r="BA1237" t="str">
            <v/>
          </cell>
          <cell r="BB1237" t="str">
            <v/>
          </cell>
          <cell r="BC1237">
            <v>0.31853783817133602</v>
          </cell>
          <cell r="BU1237" t="str">
            <v>WA</v>
          </cell>
          <cell r="BV1237" t="str">
            <v>Pre 1980</v>
          </cell>
          <cell r="BW1237" t="str">
            <v>Electric Storage - Inside Conditioned Space</v>
          </cell>
          <cell r="BY1237">
            <v>2079.9929999999999</v>
          </cell>
          <cell r="BZ1237" t="str">
            <v>le55</v>
          </cell>
          <cell r="CF1237" t="str">
            <v>Conditioned</v>
          </cell>
          <cell r="CG1237">
            <v>2130.886</v>
          </cell>
          <cell r="CH1237" t="str">
            <v>MT</v>
          </cell>
          <cell r="CI1237" t="str">
            <v>Bottom-Freezer (Including French Door) w/o TTD Ice</v>
          </cell>
          <cell r="CJ1237">
            <v>40486.834000000003</v>
          </cell>
          <cell r="CK1237" t="b">
            <v>0</v>
          </cell>
          <cell r="CZ1237">
            <v>3785.7640000000001</v>
          </cell>
          <cell r="DA1237" t="str">
            <v>ID</v>
          </cell>
          <cell r="DC1237" t="str">
            <v>Horizontal Axis</v>
          </cell>
          <cell r="DG1237" t="str">
            <v>Electric</v>
          </cell>
          <cell r="DH1237">
            <v>1144.6790000000001</v>
          </cell>
          <cell r="DI1237" t="str">
            <v>MT</v>
          </cell>
          <cell r="DL1237" t="str">
            <v>Electric</v>
          </cell>
          <cell r="DM1237" t="str">
            <v>Electric</v>
          </cell>
          <cell r="DN1237">
            <v>1612.692</v>
          </cell>
          <cell r="DO1237" t="str">
            <v>OR</v>
          </cell>
          <cell r="DS1237">
            <v>1188.027</v>
          </cell>
          <cell r="DT1237" t="str">
            <v>OR</v>
          </cell>
          <cell r="DU1237" t="str">
            <v>gt46</v>
          </cell>
          <cell r="DX1237" t="b">
            <v>1</v>
          </cell>
          <cell r="DY1237">
            <v>1192.4649999999999</v>
          </cell>
          <cell r="DZ1237" t="str">
            <v>ID</v>
          </cell>
          <cell r="EC1237" t="str">
            <v>Laptop</v>
          </cell>
          <cell r="ED1237">
            <v>2079.9929999999999</v>
          </cell>
          <cell r="EE1237" t="str">
            <v>WA</v>
          </cell>
          <cell r="EH1237" t="str">
            <v>le20</v>
          </cell>
          <cell r="EI1237">
            <v>2079.9929999999999</v>
          </cell>
          <cell r="EJ1237" t="str">
            <v>WA</v>
          </cell>
          <cell r="EZ1237" t="str">
            <v>WA</v>
          </cell>
          <cell r="FA1237" t="str">
            <v>Exterior</v>
          </cell>
          <cell r="FB1237">
            <v>2081727.06</v>
          </cell>
          <cell r="FC1237">
            <v>7781694.0100000007</v>
          </cell>
          <cell r="FI1237" t="str">
            <v>WA</v>
          </cell>
          <cell r="FJ1237" t="str">
            <v>Bedrooms</v>
          </cell>
          <cell r="FK1237" t="str">
            <v>EISAq</v>
          </cell>
          <cell r="FL1237">
            <v>223042.18500000003</v>
          </cell>
          <cell r="FS1237" t="str">
            <v>WA</v>
          </cell>
          <cell r="FT1237" t="str">
            <v>EISAx</v>
          </cell>
          <cell r="FV1237">
            <v>1502787</v>
          </cell>
          <cell r="GD1237" t="str">
            <v>OR</v>
          </cell>
          <cell r="GE1237">
            <v>7628544.2349999994</v>
          </cell>
          <cell r="GF1237">
            <v>13422270.68</v>
          </cell>
          <cell r="GI1237">
            <v>1</v>
          </cell>
          <cell r="GJ1237">
            <v>3</v>
          </cell>
          <cell r="GK1237" t="str">
            <v>OR</v>
          </cell>
          <cell r="GL1237">
            <v>8264.9449999999997</v>
          </cell>
          <cell r="GM1237" t="str">
            <v>Post 2006</v>
          </cell>
          <cell r="GN1237">
            <v>-1</v>
          </cell>
          <cell r="GQ1237">
            <v>42065454.165734991</v>
          </cell>
          <cell r="GR1237">
            <v>7482110.0719625</v>
          </cell>
          <cell r="GU1237" t="str">
            <v>Baseboard/Wall/Radiant</v>
          </cell>
          <cell r="GX1237" t="str">
            <v>None</v>
          </cell>
          <cell r="GY1237" t="str">
            <v>ID</v>
          </cell>
          <cell r="GZ1237">
            <v>3785.76440429688</v>
          </cell>
        </row>
        <row r="1238">
          <cell r="AD1238" t="str">
            <v>MT</v>
          </cell>
          <cell r="AH1238" t="str">
            <v>MT</v>
          </cell>
          <cell r="AI1238" t="str">
            <v>1980-1992</v>
          </cell>
          <cell r="AJ1238">
            <v>1144.6790000000001</v>
          </cell>
          <cell r="AK1238" t="b">
            <v>1</v>
          </cell>
          <cell r="AN1238" t="str">
            <v>WA</v>
          </cell>
          <cell r="AO1238" t="str">
            <v>Natural Gas FAF</v>
          </cell>
          <cell r="AP1238" t="str">
            <v>Pre 1980</v>
          </cell>
          <cell r="AQ1238" t="str">
            <v>Basement</v>
          </cell>
          <cell r="AR1238">
            <v>1464.69372558594</v>
          </cell>
          <cell r="AU1238" t="str">
            <v>Yes</v>
          </cell>
          <cell r="AV1238" t="b">
            <v>1</v>
          </cell>
          <cell r="AX1238">
            <v>3418595.1555175842</v>
          </cell>
          <cell r="AY1238" t="b">
            <v>0</v>
          </cell>
          <cell r="AZ1238">
            <v>0</v>
          </cell>
          <cell r="BA1238">
            <v>1</v>
          </cell>
          <cell r="BB1238">
            <v>1464.69372558594</v>
          </cell>
          <cell r="BC1238">
            <v>0.99999981264751547</v>
          </cell>
          <cell r="BU1238" t="str">
            <v>ID</v>
          </cell>
          <cell r="BV1238" t="str">
            <v>Pre 1980</v>
          </cell>
          <cell r="BW1238" t="str">
            <v>Electric Storage - Inside Conditioned Space</v>
          </cell>
          <cell r="BY1238">
            <v>3785.7640000000001</v>
          </cell>
          <cell r="BZ1238" t="str">
            <v>le55</v>
          </cell>
          <cell r="CF1238" t="str">
            <v>Conditioned</v>
          </cell>
          <cell r="CG1238">
            <v>3785.7640000000001</v>
          </cell>
          <cell r="CH1238" t="str">
            <v>ID</v>
          </cell>
          <cell r="CI1238" t="str">
            <v>Side-by-Side w/o TTD Ice</v>
          </cell>
          <cell r="CJ1238">
            <v>87072.572</v>
          </cell>
          <cell r="CK1238" t="b">
            <v>0</v>
          </cell>
          <cell r="CZ1238">
            <v>1904.288</v>
          </cell>
          <cell r="DA1238" t="str">
            <v>WA</v>
          </cell>
          <cell r="DC1238" t="str">
            <v>Vertical Axis</v>
          </cell>
          <cell r="DG1238" t="str">
            <v>Electric</v>
          </cell>
          <cell r="DH1238">
            <v>1612.692</v>
          </cell>
          <cell r="DI1238" t="str">
            <v>OR</v>
          </cell>
          <cell r="DL1238" t="str">
            <v>Electric</v>
          </cell>
          <cell r="DM1238" t="str">
            <v>Electric</v>
          </cell>
          <cell r="DN1238">
            <v>3785.7640000000001</v>
          </cell>
          <cell r="DO1238" t="str">
            <v>ID</v>
          </cell>
          <cell r="DS1238">
            <v>1188.027</v>
          </cell>
          <cell r="DT1238" t="str">
            <v>OR</v>
          </cell>
          <cell r="DU1238" t="str">
            <v>gt46</v>
          </cell>
          <cell r="DX1238" t="b">
            <v>1</v>
          </cell>
          <cell r="DY1238">
            <v>1192.4649999999999</v>
          </cell>
          <cell r="DZ1238" t="str">
            <v>ID</v>
          </cell>
          <cell r="EC1238" t="str">
            <v>Desktop</v>
          </cell>
          <cell r="ED1238">
            <v>1904.288</v>
          </cell>
          <cell r="EE1238" t="str">
            <v>WA</v>
          </cell>
          <cell r="EH1238" t="str">
            <v>le20</v>
          </cell>
          <cell r="EI1238">
            <v>2130.886</v>
          </cell>
          <cell r="EJ1238" t="str">
            <v>MT</v>
          </cell>
          <cell r="EZ1238" t="str">
            <v>WA</v>
          </cell>
          <cell r="FA1238" t="str">
            <v>Kitchen</v>
          </cell>
          <cell r="FB1238">
            <v>1189558.32</v>
          </cell>
          <cell r="FC1238">
            <v>540257.73700000008</v>
          </cell>
          <cell r="FI1238" t="str">
            <v>WA</v>
          </cell>
          <cell r="FJ1238" t="str">
            <v>Bedrooms</v>
          </cell>
          <cell r="FK1238" t="str">
            <v>EISAx</v>
          </cell>
          <cell r="FL1238">
            <v>569996.69500000007</v>
          </cell>
          <cell r="FS1238" t="str">
            <v>WA</v>
          </cell>
          <cell r="FT1238" t="str">
            <v>EISAnqnx</v>
          </cell>
          <cell r="FV1238">
            <v>1799219.16</v>
          </cell>
          <cell r="GD1238" t="str">
            <v>MT</v>
          </cell>
          <cell r="GE1238">
            <v>1161849.1850000001</v>
          </cell>
          <cell r="GF1238">
            <v>1112627.9880000001</v>
          </cell>
          <cell r="GI1238">
            <v>3</v>
          </cell>
          <cell r="GJ1238">
            <v>2</v>
          </cell>
          <cell r="GK1238" t="str">
            <v>MT</v>
          </cell>
          <cell r="GL1238">
            <v>1144.6790000000001</v>
          </cell>
          <cell r="GM1238" t="str">
            <v>1980-1992</v>
          </cell>
          <cell r="GN1238">
            <v>0</v>
          </cell>
          <cell r="GQ1238">
            <v>9416870.0613130014</v>
          </cell>
          <cell r="GR1238">
            <v>572173.52154500003</v>
          </cell>
          <cell r="GU1238" t="str">
            <v>Natural Gas FAF</v>
          </cell>
          <cell r="GX1238" t="str">
            <v>None</v>
          </cell>
          <cell r="GY1238" t="str">
            <v>WA</v>
          </cell>
          <cell r="GZ1238">
            <v>2079.99340820313</v>
          </cell>
        </row>
        <row r="1239">
          <cell r="AD1239" t="str">
            <v>WA</v>
          </cell>
          <cell r="AH1239" t="str">
            <v>WA</v>
          </cell>
          <cell r="AI1239" t="str">
            <v>Pre 1980</v>
          </cell>
          <cell r="AJ1239">
            <v>2079.9929999999999</v>
          </cell>
          <cell r="AK1239" t="b">
            <v>1</v>
          </cell>
          <cell r="AN1239" t="str">
            <v>WA</v>
          </cell>
          <cell r="AO1239" t="str">
            <v>Propane/LP</v>
          </cell>
          <cell r="AP1239" t="str">
            <v>1993-2006</v>
          </cell>
          <cell r="AQ1239" t="str">
            <v>Crawlspace</v>
          </cell>
          <cell r="AR1239">
            <v>4956.49267578125</v>
          </cell>
          <cell r="AU1239" t="str">
            <v>No</v>
          </cell>
          <cell r="AV1239" t="b">
            <v>0</v>
          </cell>
          <cell r="AX1239">
            <v>17050334.8046875</v>
          </cell>
          <cell r="AY1239" t="b">
            <v>0</v>
          </cell>
          <cell r="AZ1239">
            <v>3049976.7767434567</v>
          </cell>
          <cell r="BA1239" t="str">
            <v/>
          </cell>
          <cell r="BB1239" t="str">
            <v/>
          </cell>
          <cell r="BC1239">
            <v>0.99999993458706582</v>
          </cell>
          <cell r="BU1239" t="str">
            <v>MT</v>
          </cell>
          <cell r="BV1239" t="str">
            <v>Pre 1980</v>
          </cell>
          <cell r="BW1239" t="str">
            <v>Gas Storage Inside Conditioned Space</v>
          </cell>
          <cell r="BY1239">
            <v>2130.886</v>
          </cell>
          <cell r="BZ1239" t="str">
            <v>le55</v>
          </cell>
          <cell r="CF1239" t="str">
            <v>Conditioned</v>
          </cell>
          <cell r="CG1239">
            <v>3785.7640000000001</v>
          </cell>
          <cell r="CH1239" t="str">
            <v>ID</v>
          </cell>
          <cell r="CI1239" t="str">
            <v>Top-Freezer w/o TTD Ice</v>
          </cell>
          <cell r="CJ1239">
            <v>75715.28</v>
          </cell>
          <cell r="CK1239" t="b">
            <v>0</v>
          </cell>
          <cell r="CZ1239">
            <v>8559.1039999999994</v>
          </cell>
          <cell r="DA1239" t="str">
            <v>OR</v>
          </cell>
          <cell r="DC1239" t="str">
            <v>Vertical Axis</v>
          </cell>
          <cell r="DG1239" t="str">
            <v>Electric</v>
          </cell>
          <cell r="DH1239">
            <v>2079.9929999999999</v>
          </cell>
          <cell r="DI1239" t="str">
            <v>WA</v>
          </cell>
          <cell r="DL1239" t="str">
            <v>Electric</v>
          </cell>
          <cell r="DM1239" t="str">
            <v>Electric</v>
          </cell>
          <cell r="DN1239">
            <v>1925.059</v>
          </cell>
          <cell r="DO1239" t="str">
            <v>OR</v>
          </cell>
          <cell r="DS1239">
            <v>1524.7619999999999</v>
          </cell>
          <cell r="DT1239" t="str">
            <v>WA</v>
          </cell>
          <cell r="DU1239" t="str">
            <v>32to46</v>
          </cell>
          <cell r="DY1239">
            <v>8264.9449999999997</v>
          </cell>
          <cell r="DZ1239" t="str">
            <v>OR</v>
          </cell>
          <cell r="EC1239" t="str">
            <v>Laptop</v>
          </cell>
          <cell r="ED1239">
            <v>1904.288</v>
          </cell>
          <cell r="EE1239" t="str">
            <v>WA</v>
          </cell>
          <cell r="EH1239" t="str">
            <v>le20</v>
          </cell>
          <cell r="EI1239">
            <v>1192.4649999999999</v>
          </cell>
          <cell r="EJ1239" t="str">
            <v>ID</v>
          </cell>
          <cell r="EZ1239" t="str">
            <v>WA</v>
          </cell>
          <cell r="FA1239" t="str">
            <v>Living Room/Family Room</v>
          </cell>
          <cell r="FB1239">
            <v>7836215.4330000002</v>
          </cell>
          <cell r="FC1239">
            <v>2641810.7690000003</v>
          </cell>
          <cell r="FI1239" t="str">
            <v>WA</v>
          </cell>
          <cell r="FJ1239" t="str">
            <v>Exterior</v>
          </cell>
          <cell r="FK1239" t="str">
            <v>EISAq</v>
          </cell>
          <cell r="FL1239">
            <v>297389.58</v>
          </cell>
          <cell r="FS1239" t="str">
            <v>WA</v>
          </cell>
          <cell r="FT1239" t="str">
            <v>EISAq</v>
          </cell>
          <cell r="FV1239">
            <v>346120.97399999999</v>
          </cell>
          <cell r="GD1239" t="str">
            <v>WA</v>
          </cell>
          <cell r="GE1239">
            <v>5355981.9749999996</v>
          </cell>
          <cell r="GF1239">
            <v>2807990.55</v>
          </cell>
          <cell r="GI1239">
            <v>1</v>
          </cell>
          <cell r="GJ1239">
            <v>1</v>
          </cell>
          <cell r="GK1239" t="str">
            <v>WA</v>
          </cell>
          <cell r="GL1239">
            <v>2079.9929999999999</v>
          </cell>
          <cell r="GM1239" t="str">
            <v>Pre 1980</v>
          </cell>
          <cell r="GN1239">
            <v>-1</v>
          </cell>
          <cell r="GQ1239">
            <v>12063872.040293999</v>
          </cell>
          <cell r="GR1239">
            <v>170252.62703250002</v>
          </cell>
          <cell r="GU1239" t="str">
            <v>Heat Pump (Central System)</v>
          </cell>
          <cell r="GX1239" t="str">
            <v>None</v>
          </cell>
          <cell r="GY1239" t="str">
            <v>OR</v>
          </cell>
          <cell r="GZ1239">
            <v>1925.05932617188</v>
          </cell>
        </row>
        <row r="1240">
          <cell r="AD1240" t="str">
            <v>ID</v>
          </cell>
          <cell r="AH1240" t="str">
            <v>ID</v>
          </cell>
          <cell r="AI1240" t="str">
            <v>1993-2006</v>
          </cell>
          <cell r="AJ1240">
            <v>3785.7640000000001</v>
          </cell>
          <cell r="AK1240" t="b">
            <v>1</v>
          </cell>
          <cell r="AN1240" t="str">
            <v>WA</v>
          </cell>
          <cell r="AO1240" t="str">
            <v>Baseboard/Wall/Radiant</v>
          </cell>
          <cell r="AP1240" t="str">
            <v>1993-2006</v>
          </cell>
          <cell r="AQ1240" t="str">
            <v>Crawlspace</v>
          </cell>
          <cell r="AR1240">
            <v>4956.49267578125</v>
          </cell>
          <cell r="AU1240" t="str">
            <v>No</v>
          </cell>
          <cell r="AV1240" t="b">
            <v>0</v>
          </cell>
          <cell r="AX1240">
            <v>17050334.8046875</v>
          </cell>
          <cell r="AY1240" t="b">
            <v>0</v>
          </cell>
          <cell r="AZ1240">
            <v>3049976.7767434567</v>
          </cell>
          <cell r="BA1240" t="str">
            <v/>
          </cell>
          <cell r="BB1240" t="str">
            <v/>
          </cell>
          <cell r="BC1240">
            <v>0.99999993458706582</v>
          </cell>
          <cell r="BU1240" t="str">
            <v>WA</v>
          </cell>
          <cell r="BV1240" t="str">
            <v>Pre 1980</v>
          </cell>
          <cell r="BW1240" t="str">
            <v>Gas Storage Inside Conditioned Space</v>
          </cell>
          <cell r="BY1240">
            <v>12271.31</v>
          </cell>
          <cell r="BZ1240" t="str">
            <v>le55</v>
          </cell>
          <cell r="CF1240" t="str">
            <v>Conditioned</v>
          </cell>
          <cell r="CG1240">
            <v>1612.692</v>
          </cell>
          <cell r="CH1240" t="str">
            <v>OR</v>
          </cell>
          <cell r="CI1240" t="str">
            <v>Top-Freezer w/o TTD Ice</v>
          </cell>
          <cell r="CJ1240">
            <v>29028.455999999998</v>
          </cell>
          <cell r="CK1240" t="b">
            <v>0</v>
          </cell>
          <cell r="CZ1240">
            <v>1904.288</v>
          </cell>
          <cell r="DA1240" t="str">
            <v>WA</v>
          </cell>
          <cell r="DC1240" t="str">
            <v>Vertical Axis</v>
          </cell>
          <cell r="DG1240" t="str">
            <v>Electric</v>
          </cell>
          <cell r="DH1240">
            <v>3785.7640000000001</v>
          </cell>
          <cell r="DI1240" t="str">
            <v>ID</v>
          </cell>
          <cell r="DL1240" t="str">
            <v>Electric</v>
          </cell>
          <cell r="DM1240" t="str">
            <v>Electric</v>
          </cell>
          <cell r="DN1240">
            <v>4360.1880000000001</v>
          </cell>
          <cell r="DO1240" t="str">
            <v>WA</v>
          </cell>
          <cell r="DS1240">
            <v>1524.7619999999999</v>
          </cell>
          <cell r="DT1240" t="str">
            <v>WA</v>
          </cell>
          <cell r="DU1240" t="str">
            <v>lt32</v>
          </cell>
          <cell r="DX1240" t="b">
            <v>0</v>
          </cell>
          <cell r="DY1240">
            <v>1904.288</v>
          </cell>
          <cell r="DZ1240" t="str">
            <v>WA</v>
          </cell>
          <cell r="EC1240" t="str">
            <v>Desktop</v>
          </cell>
          <cell r="ED1240">
            <v>1192.4649999999999</v>
          </cell>
          <cell r="EE1240" t="str">
            <v>ID</v>
          </cell>
          <cell r="EH1240" t="str">
            <v>gt20</v>
          </cell>
          <cell r="EI1240">
            <v>1192.4649999999999</v>
          </cell>
          <cell r="EJ1240" t="str">
            <v>ID</v>
          </cell>
          <cell r="EZ1240" t="str">
            <v>WA</v>
          </cell>
          <cell r="FA1240" t="str">
            <v>Other</v>
          </cell>
          <cell r="FB1240">
            <v>3568674.9600000004</v>
          </cell>
          <cell r="FC1240">
            <v>1705033.5920000002</v>
          </cell>
          <cell r="FI1240" t="str">
            <v>WA</v>
          </cell>
          <cell r="FJ1240" t="str">
            <v>Exterior</v>
          </cell>
          <cell r="FK1240" t="str">
            <v>EISAx</v>
          </cell>
          <cell r="FL1240">
            <v>1288688.1800000002</v>
          </cell>
          <cell r="FS1240" t="str">
            <v>WA</v>
          </cell>
          <cell r="FT1240" t="str">
            <v>EISAx</v>
          </cell>
          <cell r="FV1240">
            <v>1364661.99</v>
          </cell>
          <cell r="GD1240" t="str">
            <v>ID</v>
          </cell>
          <cell r="GE1240">
            <v>8139392.6000000006</v>
          </cell>
          <cell r="GF1240">
            <v>7851674.5360000003</v>
          </cell>
          <cell r="GI1240">
            <v>1</v>
          </cell>
          <cell r="GJ1240">
            <v>3</v>
          </cell>
          <cell r="GK1240" t="str">
            <v>ID</v>
          </cell>
          <cell r="GL1240">
            <v>3785.7640000000001</v>
          </cell>
          <cell r="GM1240" t="str">
            <v>1993-2006</v>
          </cell>
          <cell r="GN1240">
            <v>0</v>
          </cell>
          <cell r="GQ1240">
            <v>23468935.33464</v>
          </cell>
          <cell r="GR1240">
            <v>3838397.4768920001</v>
          </cell>
          <cell r="GU1240" t="str">
            <v>Natural Gas FAF</v>
          </cell>
          <cell r="GX1240" t="str">
            <v>None</v>
          </cell>
          <cell r="GY1240" t="str">
            <v>WA</v>
          </cell>
          <cell r="GZ1240">
            <v>12271.3056640625</v>
          </cell>
        </row>
        <row r="1241">
          <cell r="AD1241" t="str">
            <v>OR</v>
          </cell>
          <cell r="AH1241" t="str">
            <v>OR</v>
          </cell>
          <cell r="AI1241" t="str">
            <v>Pre 1980</v>
          </cell>
          <cell r="AJ1241">
            <v>1612.692</v>
          </cell>
          <cell r="AK1241" t="b">
            <v>1</v>
          </cell>
          <cell r="AN1241" t="str">
            <v>WA</v>
          </cell>
          <cell r="AO1241" t="str">
            <v>Baseboard/Wall/Radiant</v>
          </cell>
          <cell r="AP1241" t="str">
            <v>1993-2006</v>
          </cell>
          <cell r="AQ1241" t="str">
            <v>Crawlspace</v>
          </cell>
          <cell r="AR1241">
            <v>4956.49267578125</v>
          </cell>
          <cell r="AU1241" t="str">
            <v>No</v>
          </cell>
          <cell r="AV1241" t="b">
            <v>0</v>
          </cell>
          <cell r="AX1241">
            <v>17050334.8046875</v>
          </cell>
          <cell r="AY1241" t="b">
            <v>0</v>
          </cell>
          <cell r="AZ1241">
            <v>3049976.7767434567</v>
          </cell>
          <cell r="BA1241" t="str">
            <v/>
          </cell>
          <cell r="BB1241" t="str">
            <v/>
          </cell>
          <cell r="BC1241">
            <v>0.99999993458706582</v>
          </cell>
          <cell r="BU1241" t="str">
            <v>OR</v>
          </cell>
          <cell r="BV1241" t="str">
            <v>Pre 1980</v>
          </cell>
          <cell r="BW1241" t="str">
            <v>Electric Storage - Outside Conditioned Space - Buffered</v>
          </cell>
          <cell r="BY1241">
            <v>1925.059</v>
          </cell>
          <cell r="BZ1241" t="str">
            <v>le55</v>
          </cell>
          <cell r="CF1241" t="str">
            <v>Conditioned</v>
          </cell>
          <cell r="CG1241">
            <v>1612.692</v>
          </cell>
          <cell r="CH1241" t="str">
            <v>OR</v>
          </cell>
          <cell r="CI1241" t="str">
            <v>Top-Freezer w/o TTD Ice</v>
          </cell>
          <cell r="CJ1241">
            <v>27415.763999999999</v>
          </cell>
          <cell r="CK1241" t="b">
            <v>0</v>
          </cell>
          <cell r="CZ1241">
            <v>8264.9449999999997</v>
          </cell>
          <cell r="DA1241" t="str">
            <v>OR</v>
          </cell>
          <cell r="DC1241" t="str">
            <v>Vertical Axis</v>
          </cell>
          <cell r="DG1241" t="str">
            <v>Electric</v>
          </cell>
          <cell r="DH1241">
            <v>1904.288</v>
          </cell>
          <cell r="DI1241" t="str">
            <v>WA</v>
          </cell>
          <cell r="DL1241" t="str">
            <v>Electric</v>
          </cell>
          <cell r="DM1241" t="str">
            <v>Electric</v>
          </cell>
          <cell r="DN1241">
            <v>2079.9929999999999</v>
          </cell>
          <cell r="DO1241" t="str">
            <v>WA</v>
          </cell>
          <cell r="DS1241">
            <v>1464.694</v>
          </cell>
          <cell r="DT1241" t="str">
            <v>WA</v>
          </cell>
          <cell r="DU1241" t="str">
            <v>lt32</v>
          </cell>
          <cell r="DX1241" t="b">
            <v>0</v>
          </cell>
          <cell r="DY1241">
            <v>1904.288</v>
          </cell>
          <cell r="DZ1241" t="str">
            <v>WA</v>
          </cell>
          <cell r="EC1241" t="str">
            <v>Laptop</v>
          </cell>
          <cell r="ED1241">
            <v>1192.4649999999999</v>
          </cell>
          <cell r="EE1241" t="str">
            <v>ID</v>
          </cell>
          <cell r="EH1241" t="str">
            <v>le20</v>
          </cell>
          <cell r="EI1241">
            <v>8264.9449999999997</v>
          </cell>
          <cell r="EJ1241" t="str">
            <v>OR</v>
          </cell>
          <cell r="EZ1241" t="str">
            <v>WA</v>
          </cell>
          <cell r="FA1241" t="str">
            <v>Bathroom</v>
          </cell>
          <cell r="FB1241">
            <v>2924330.87</v>
          </cell>
          <cell r="FC1241">
            <v>1006168.079</v>
          </cell>
          <cell r="FI1241" t="str">
            <v>WA</v>
          </cell>
          <cell r="FJ1241" t="str">
            <v>Garage</v>
          </cell>
          <cell r="FK1241" t="str">
            <v>EISAq</v>
          </cell>
          <cell r="FL1241">
            <v>109042.84600000001</v>
          </cell>
          <cell r="FS1241" t="str">
            <v>WA</v>
          </cell>
          <cell r="FT1241" t="str">
            <v>EISAnqnx</v>
          </cell>
          <cell r="FV1241">
            <v>2624867.96</v>
          </cell>
          <cell r="GD1241" t="str">
            <v>OR</v>
          </cell>
          <cell r="GE1241">
            <v>6052433.0760000004</v>
          </cell>
          <cell r="GF1241">
            <v>4651003.7280000001</v>
          </cell>
          <cell r="GI1241">
            <v>1</v>
          </cell>
          <cell r="GJ1241">
            <v>1</v>
          </cell>
          <cell r="GK1241" t="str">
            <v>OR</v>
          </cell>
          <cell r="GL1241">
            <v>1612.692</v>
          </cell>
          <cell r="GM1241" t="str">
            <v>Pre 1980</v>
          </cell>
          <cell r="GN1241">
            <v>0</v>
          </cell>
          <cell r="GQ1241">
            <v>7588235.1468240004</v>
          </cell>
          <cell r="GR1241">
            <v>53101.915830000005</v>
          </cell>
          <cell r="GU1241" t="str">
            <v>Natural Gas FAF</v>
          </cell>
          <cell r="GX1241" t="str">
            <v>None</v>
          </cell>
          <cell r="GY1241" t="str">
            <v>MT</v>
          </cell>
          <cell r="GZ1241">
            <v>2130.88647460938</v>
          </cell>
        </row>
        <row r="1242">
          <cell r="AD1242" t="str">
            <v>OR</v>
          </cell>
          <cell r="AH1242" t="str">
            <v>OR</v>
          </cell>
          <cell r="AI1242" t="str">
            <v>Pre 1980</v>
          </cell>
          <cell r="AJ1242">
            <v>1612.692</v>
          </cell>
          <cell r="AK1242" t="b">
            <v>1</v>
          </cell>
          <cell r="AN1242" t="str">
            <v>WA</v>
          </cell>
          <cell r="AO1242" t="str">
            <v>Heat Pump (Central System)</v>
          </cell>
          <cell r="AP1242" t="str">
            <v>1993-2006</v>
          </cell>
          <cell r="AQ1242" t="str">
            <v>Crawlspace</v>
          </cell>
          <cell r="AR1242">
            <v>4956.49267578125</v>
          </cell>
          <cell r="AU1242" t="str">
            <v>No</v>
          </cell>
          <cell r="AV1242" t="b">
            <v>1</v>
          </cell>
          <cell r="AX1242">
            <v>17050334.8046875</v>
          </cell>
          <cell r="AY1242" t="b">
            <v>0</v>
          </cell>
          <cell r="AZ1242">
            <v>3049976.7767434567</v>
          </cell>
          <cell r="BA1242">
            <v>1</v>
          </cell>
          <cell r="BB1242">
            <v>4956.49267578125</v>
          </cell>
          <cell r="BC1242">
            <v>0.99999993458706582</v>
          </cell>
          <cell r="BU1242" t="str">
            <v>WA</v>
          </cell>
          <cell r="BV1242" t="str">
            <v>1980-1992</v>
          </cell>
          <cell r="BW1242" t="str">
            <v>Gas Storage Inside Conditioned Space</v>
          </cell>
          <cell r="BY1242">
            <v>1904.288</v>
          </cell>
          <cell r="BZ1242" t="str">
            <v>le55</v>
          </cell>
          <cell r="CF1242" t="str">
            <v>Conditioned</v>
          </cell>
          <cell r="CG1242">
            <v>1904.288</v>
          </cell>
          <cell r="CH1242" t="str">
            <v>WA</v>
          </cell>
          <cell r="CI1242" t="str">
            <v>Side-by-Side w/ TTD Ice</v>
          </cell>
          <cell r="CJ1242">
            <v>41894.336000000003</v>
          </cell>
          <cell r="CK1242" t="b">
            <v>0</v>
          </cell>
          <cell r="CZ1242">
            <v>2079.9929999999999</v>
          </cell>
          <cell r="DA1242" t="str">
            <v>WA</v>
          </cell>
          <cell r="DC1242" t="str">
            <v>Horizontal Axis</v>
          </cell>
          <cell r="DG1242" t="str">
            <v>Electric</v>
          </cell>
          <cell r="DH1242">
            <v>8559.1039999999994</v>
          </cell>
          <cell r="DI1242" t="str">
            <v>OR</v>
          </cell>
          <cell r="DL1242" t="str">
            <v>Electric</v>
          </cell>
          <cell r="DM1242" t="str">
            <v>Electric</v>
          </cell>
          <cell r="DN1242">
            <v>1192.4649999999999</v>
          </cell>
          <cell r="DO1242" t="str">
            <v>ID</v>
          </cell>
          <cell r="DS1242">
            <v>1464.694</v>
          </cell>
          <cell r="DT1242" t="str">
            <v>WA</v>
          </cell>
          <cell r="DU1242" t="str">
            <v>lt32</v>
          </cell>
          <cell r="DX1242" t="b">
            <v>0</v>
          </cell>
          <cell r="DY1242">
            <v>2130.886</v>
          </cell>
          <cell r="DZ1242" t="str">
            <v>MT</v>
          </cell>
          <cell r="EC1242" t="str">
            <v>Laptop</v>
          </cell>
          <cell r="ED1242">
            <v>2130.886</v>
          </cell>
          <cell r="EE1242" t="str">
            <v>MT</v>
          </cell>
          <cell r="EH1242" t="str">
            <v>le20</v>
          </cell>
          <cell r="EI1242">
            <v>8264.9449999999997</v>
          </cell>
          <cell r="EJ1242" t="str">
            <v>OR</v>
          </cell>
          <cell r="EZ1242" t="str">
            <v>WA</v>
          </cell>
          <cell r="FA1242" t="str">
            <v>Bedrooms</v>
          </cell>
          <cell r="FB1242">
            <v>1784337.4800000002</v>
          </cell>
          <cell r="FC1242">
            <v>2671549.7270000004</v>
          </cell>
          <cell r="FI1242" t="str">
            <v>WA</v>
          </cell>
          <cell r="FJ1242" t="str">
            <v>Kitchen</v>
          </cell>
          <cell r="FK1242" t="str">
            <v>EISAq</v>
          </cell>
          <cell r="FL1242">
            <v>297389.58</v>
          </cell>
          <cell r="FS1242" t="str">
            <v>WA</v>
          </cell>
          <cell r="FT1242" t="str">
            <v>EISAq</v>
          </cell>
          <cell r="FV1242">
            <v>1282378.24</v>
          </cell>
          <cell r="GD1242" t="str">
            <v>OR</v>
          </cell>
          <cell r="GE1242">
            <v>2612561.04</v>
          </cell>
          <cell r="GF1242">
            <v>1915878.0959999999</v>
          </cell>
          <cell r="GI1242">
            <v>1</v>
          </cell>
          <cell r="GJ1242">
            <v>2</v>
          </cell>
          <cell r="GK1242" t="str">
            <v>OR</v>
          </cell>
          <cell r="GL1242">
            <v>1612.692</v>
          </cell>
          <cell r="GM1242" t="str">
            <v>Pre 1980</v>
          </cell>
          <cell r="GN1242">
            <v>0</v>
          </cell>
          <cell r="GQ1242">
            <v>7983844.6213439992</v>
          </cell>
          <cell r="GR1242">
            <v>983379.26429999992</v>
          </cell>
          <cell r="GU1242" t="str">
            <v>Baseboard/Wall/Radiant</v>
          </cell>
          <cell r="GX1242" t="str">
            <v>Baseboard/Wall/Radiant</v>
          </cell>
          <cell r="GY1242" t="str">
            <v>ID</v>
          </cell>
          <cell r="GZ1242">
            <v>1192.46508789063</v>
          </cell>
        </row>
        <row r="1243">
          <cell r="AD1243" t="str">
            <v>WA</v>
          </cell>
          <cell r="AH1243" t="str">
            <v>WA</v>
          </cell>
          <cell r="AI1243" t="str">
            <v>Pre 1980</v>
          </cell>
          <cell r="AJ1243">
            <v>2079.9929999999999</v>
          </cell>
          <cell r="AK1243" t="b">
            <v>1</v>
          </cell>
          <cell r="AN1243" t="str">
            <v>WA</v>
          </cell>
          <cell r="AO1243" t="str">
            <v>Heat Pump (Ductless System)</v>
          </cell>
          <cell r="AP1243" t="str">
            <v>Pre 1980</v>
          </cell>
          <cell r="AQ1243" t="str">
            <v>Crawlspace</v>
          </cell>
          <cell r="AR1243">
            <v>1150.87915039063</v>
          </cell>
          <cell r="AU1243" t="str">
            <v>No</v>
          </cell>
          <cell r="AV1243" t="b">
            <v>1</v>
          </cell>
          <cell r="AX1243">
            <v>1314303.9897460996</v>
          </cell>
          <cell r="AY1243" t="b">
            <v>0</v>
          </cell>
          <cell r="AZ1243">
            <v>354774.95567976229</v>
          </cell>
          <cell r="BA1243">
            <v>1</v>
          </cell>
          <cell r="BB1243">
            <v>1150.87915039063</v>
          </cell>
          <cell r="BC1243">
            <v>1.00000013067458</v>
          </cell>
          <cell r="BU1243" t="str">
            <v>WA</v>
          </cell>
          <cell r="BV1243" t="str">
            <v>1993-2006</v>
          </cell>
          <cell r="BW1243" t="str">
            <v>Gas Storage Outside Conditioned Space</v>
          </cell>
          <cell r="BY1243">
            <v>2079.9929999999999</v>
          </cell>
          <cell r="BZ1243" t="str">
            <v>le55</v>
          </cell>
          <cell r="CF1243" t="str">
            <v>Conditioned</v>
          </cell>
          <cell r="CG1243">
            <v>1192.4649999999999</v>
          </cell>
          <cell r="CH1243" t="str">
            <v>ID</v>
          </cell>
          <cell r="CI1243" t="str">
            <v>Top-Freezer w/o TTD Ice</v>
          </cell>
          <cell r="CJ1243">
            <v>16694.509999999998</v>
          </cell>
          <cell r="CK1243" t="b">
            <v>0</v>
          </cell>
          <cell r="CZ1243">
            <v>1144.6790000000001</v>
          </cell>
          <cell r="DA1243" t="str">
            <v>MT</v>
          </cell>
          <cell r="DC1243" t="str">
            <v>Horizontal Axis</v>
          </cell>
          <cell r="DG1243" t="str">
            <v>Electric</v>
          </cell>
          <cell r="DH1243">
            <v>1904.288</v>
          </cell>
          <cell r="DI1243" t="str">
            <v>WA</v>
          </cell>
          <cell r="DL1243" t="str">
            <v>Electric</v>
          </cell>
          <cell r="DM1243" t="str">
            <v>Electric</v>
          </cell>
          <cell r="DN1243">
            <v>1612.692</v>
          </cell>
          <cell r="DO1243" t="str">
            <v>OR</v>
          </cell>
          <cell r="DS1243">
            <v>1464.694</v>
          </cell>
          <cell r="DT1243" t="str">
            <v>WA</v>
          </cell>
          <cell r="DU1243" t="str">
            <v>32to46</v>
          </cell>
          <cell r="DX1243" t="b">
            <v>0</v>
          </cell>
          <cell r="DY1243">
            <v>2130.886</v>
          </cell>
          <cell r="DZ1243" t="str">
            <v>MT</v>
          </cell>
          <cell r="EC1243" t="str">
            <v>Laptop</v>
          </cell>
          <cell r="ED1243">
            <v>2130.886</v>
          </cell>
          <cell r="EE1243" t="str">
            <v>MT</v>
          </cell>
          <cell r="EH1243" t="str">
            <v>le20</v>
          </cell>
          <cell r="EI1243">
            <v>2130.886</v>
          </cell>
          <cell r="EJ1243" t="str">
            <v>MT</v>
          </cell>
          <cell r="EZ1243" t="str">
            <v>WA</v>
          </cell>
          <cell r="FA1243" t="str">
            <v>Exterior</v>
          </cell>
          <cell r="FB1243">
            <v>436171.38400000002</v>
          </cell>
          <cell r="FC1243">
            <v>9367771.7700000014</v>
          </cell>
          <cell r="FI1243" t="str">
            <v>WA</v>
          </cell>
          <cell r="FJ1243" t="str">
            <v>Living Room/Family Room</v>
          </cell>
          <cell r="FK1243" t="str">
            <v>EISAq</v>
          </cell>
          <cell r="FL1243">
            <v>287476.59400000004</v>
          </cell>
          <cell r="FS1243" t="str">
            <v>WA</v>
          </cell>
          <cell r="FT1243" t="str">
            <v>EISAx</v>
          </cell>
          <cell r="FV1243">
            <v>3085722.6399999997</v>
          </cell>
          <cell r="GD1243" t="str">
            <v>WA</v>
          </cell>
          <cell r="GE1243">
            <v>8047492.9169999994</v>
          </cell>
          <cell r="GF1243">
            <v>6402218.4539999999</v>
          </cell>
          <cell r="GI1243">
            <v>1</v>
          </cell>
          <cell r="GJ1243">
            <v>1</v>
          </cell>
          <cell r="GK1243" t="str">
            <v>WA</v>
          </cell>
          <cell r="GL1243">
            <v>2079.9929999999999</v>
          </cell>
          <cell r="GM1243" t="str">
            <v>Pre 1980</v>
          </cell>
          <cell r="GN1243">
            <v>-1</v>
          </cell>
          <cell r="GQ1243">
            <v>12259239.542804999</v>
          </cell>
          <cell r="GR1243">
            <v>744559.49426249997</v>
          </cell>
          <cell r="GU1243" t="str">
            <v>Baseboard/Wall/Radiant</v>
          </cell>
          <cell r="GX1243" t="str">
            <v>Natural Gas Other</v>
          </cell>
          <cell r="GY1243" t="str">
            <v>ID</v>
          </cell>
          <cell r="GZ1243">
            <v>1192.46508789063</v>
          </cell>
        </row>
        <row r="1244">
          <cell r="AD1244" t="str">
            <v>OR</v>
          </cell>
          <cell r="AH1244" t="str">
            <v>OR</v>
          </cell>
          <cell r="AI1244" t="str">
            <v>Pre 1980</v>
          </cell>
          <cell r="AJ1244">
            <v>8264.9449999999997</v>
          </cell>
          <cell r="AK1244" t="b">
            <v>1</v>
          </cell>
          <cell r="AN1244" t="str">
            <v>WA</v>
          </cell>
          <cell r="AO1244" t="str">
            <v>Natural Gas FAF</v>
          </cell>
          <cell r="AP1244" t="str">
            <v>1993-2006</v>
          </cell>
          <cell r="AQ1244" t="str">
            <v>Crawlspace</v>
          </cell>
          <cell r="AR1244">
            <v>4956.49267578125</v>
          </cell>
          <cell r="AU1244" t="str">
            <v>No</v>
          </cell>
          <cell r="AV1244" t="b">
            <v>1</v>
          </cell>
          <cell r="AX1244">
            <v>5303447.1630859375</v>
          </cell>
          <cell r="AY1244" t="b">
            <v>0</v>
          </cell>
          <cell r="AZ1244">
            <v>1536931.0574740234</v>
          </cell>
          <cell r="BA1244">
            <v>1</v>
          </cell>
          <cell r="BB1244">
            <v>4956.49267578125</v>
          </cell>
          <cell r="BC1244">
            <v>0.99999993458706582</v>
          </cell>
          <cell r="BU1244" t="str">
            <v>WA</v>
          </cell>
          <cell r="BV1244" t="str">
            <v>Pre 1980</v>
          </cell>
          <cell r="BW1244" t="str">
            <v>Electric Storage - Inside Conditioned Space</v>
          </cell>
          <cell r="BY1244">
            <v>2079.9929999999999</v>
          </cell>
          <cell r="BZ1244" t="str">
            <v>le55</v>
          </cell>
          <cell r="CF1244" t="str">
            <v>Conditioned</v>
          </cell>
          <cell r="CG1244">
            <v>4360.1880000000001</v>
          </cell>
          <cell r="CH1244" t="str">
            <v>WA</v>
          </cell>
          <cell r="CI1244" t="str">
            <v>Side-by-Side w/o TTD Ice</v>
          </cell>
          <cell r="CJ1244">
            <v>113364.88800000001</v>
          </cell>
          <cell r="CK1244" t="b">
            <v>0</v>
          </cell>
          <cell r="CZ1244">
            <v>1192.4649999999999</v>
          </cell>
          <cell r="DA1244" t="str">
            <v>ID</v>
          </cell>
          <cell r="DC1244" t="str">
            <v>Vertical Axis</v>
          </cell>
          <cell r="DG1244" t="str">
            <v>Electric</v>
          </cell>
          <cell r="DH1244">
            <v>8264.9449999999997</v>
          </cell>
          <cell r="DI1244" t="str">
            <v>OR</v>
          </cell>
          <cell r="DL1244" t="str">
            <v>Electric</v>
          </cell>
          <cell r="DM1244" t="str">
            <v>Electric</v>
          </cell>
          <cell r="DN1244">
            <v>2079.9929999999999</v>
          </cell>
          <cell r="DO1244" t="str">
            <v>WA</v>
          </cell>
          <cell r="DS1244">
            <v>1188.027</v>
          </cell>
          <cell r="DT1244" t="str">
            <v>OR</v>
          </cell>
          <cell r="DU1244" t="str">
            <v>lt32</v>
          </cell>
          <cell r="DX1244" t="b">
            <v>1</v>
          </cell>
          <cell r="DY1244">
            <v>2130.886</v>
          </cell>
          <cell r="DZ1244" t="str">
            <v>MT</v>
          </cell>
          <cell r="EC1244" t="str">
            <v>Laptop</v>
          </cell>
          <cell r="ED1244">
            <v>1925.059</v>
          </cell>
          <cell r="EE1244" t="str">
            <v>OR</v>
          </cell>
          <cell r="EH1244" t="str">
            <v>gt20</v>
          </cell>
          <cell r="EI1244">
            <v>1144.6790000000001</v>
          </cell>
          <cell r="EJ1244" t="str">
            <v>MT</v>
          </cell>
          <cell r="EZ1244" t="str">
            <v>WA</v>
          </cell>
          <cell r="FA1244" t="str">
            <v>Garage</v>
          </cell>
          <cell r="FB1244">
            <v>931820.68400000012</v>
          </cell>
          <cell r="FC1244">
            <v>2478246.5</v>
          </cell>
          <cell r="FI1244" t="str">
            <v>WA</v>
          </cell>
          <cell r="FJ1244" t="str">
            <v>Living Room/Family Room</v>
          </cell>
          <cell r="FK1244" t="str">
            <v>EISAx</v>
          </cell>
          <cell r="FL1244">
            <v>123912.32500000001</v>
          </cell>
          <cell r="FS1244" t="str">
            <v>WA</v>
          </cell>
          <cell r="FT1244" t="str">
            <v>EISAnqnx</v>
          </cell>
          <cell r="FV1244">
            <v>4559973.5600000005</v>
          </cell>
          <cell r="GD1244" t="str">
            <v>OR</v>
          </cell>
          <cell r="GE1244">
            <v>10488215.205</v>
          </cell>
          <cell r="GF1244">
            <v>11405624.1</v>
          </cell>
          <cell r="GI1244">
            <v>1</v>
          </cell>
          <cell r="GJ1244">
            <v>1</v>
          </cell>
          <cell r="GK1244" t="str">
            <v>OR</v>
          </cell>
          <cell r="GL1244">
            <v>8264.9449999999997</v>
          </cell>
          <cell r="GM1244" t="str">
            <v>Pre 1980</v>
          </cell>
          <cell r="GN1244">
            <v>0</v>
          </cell>
          <cell r="GQ1244">
            <v>38391016.652690001</v>
          </cell>
          <cell r="GR1244">
            <v>5837509.9911374999</v>
          </cell>
          <cell r="GU1244" t="str">
            <v>Baseboard/Wall/Radiant</v>
          </cell>
          <cell r="GX1244" t="str">
            <v>Wood</v>
          </cell>
          <cell r="GY1244" t="str">
            <v>ID</v>
          </cell>
          <cell r="GZ1244">
            <v>1192.46508789063</v>
          </cell>
        </row>
        <row r="1245">
          <cell r="AD1245" t="str">
            <v>WA</v>
          </cell>
          <cell r="AH1245" t="str">
            <v>WA</v>
          </cell>
          <cell r="AI1245" t="str">
            <v>1980-1992</v>
          </cell>
          <cell r="AJ1245">
            <v>1904.288</v>
          </cell>
          <cell r="AK1245" t="b">
            <v>1</v>
          </cell>
          <cell r="AN1245" t="str">
            <v>WA</v>
          </cell>
          <cell r="AO1245" t="str">
            <v>Baseboard/Wall/Radiant</v>
          </cell>
          <cell r="AP1245" t="str">
            <v>Pre 1980</v>
          </cell>
          <cell r="AQ1245" t="str">
            <v>Crawlspace</v>
          </cell>
          <cell r="AR1245">
            <v>2003.71557617188</v>
          </cell>
          <cell r="AU1245" t="str">
            <v>No</v>
          </cell>
          <cell r="AV1245" t="b">
            <v>0</v>
          </cell>
          <cell r="AX1245">
            <v>4947173.7575683715</v>
          </cell>
          <cell r="AY1245" t="b">
            <v>0</v>
          </cell>
          <cell r="AZ1245">
            <v>1110223.3349911405</v>
          </cell>
          <cell r="BA1245" t="str">
            <v/>
          </cell>
          <cell r="BB1245" t="str">
            <v/>
          </cell>
          <cell r="BC1245">
            <v>0.99999978847894622</v>
          </cell>
          <cell r="BU1245" t="str">
            <v>OR</v>
          </cell>
          <cell r="BV1245" t="str">
            <v>1980-1992</v>
          </cell>
          <cell r="BW1245" t="str">
            <v>Gas Storage Outside Conditioned Space</v>
          </cell>
          <cell r="BY1245">
            <v>8264.9449999999997</v>
          </cell>
          <cell r="BZ1245" t="str">
            <v>le55</v>
          </cell>
          <cell r="CF1245" t="str">
            <v>Conditioned</v>
          </cell>
          <cell r="CG1245">
            <v>4360.1880000000001</v>
          </cell>
          <cell r="CH1245" t="str">
            <v>WA</v>
          </cell>
          <cell r="CI1245" t="str">
            <v>Refrigerator Only</v>
          </cell>
          <cell r="CJ1245">
            <v>17440.752</v>
          </cell>
          <cell r="CK1245" t="b">
            <v>0</v>
          </cell>
          <cell r="CZ1245">
            <v>1904.288</v>
          </cell>
          <cell r="DA1245" t="str">
            <v>WA</v>
          </cell>
          <cell r="DC1245" t="str">
            <v>Horizontal Axis</v>
          </cell>
          <cell r="DG1245" t="str">
            <v>Electric</v>
          </cell>
          <cell r="DH1245">
            <v>2079.9929999999999</v>
          </cell>
          <cell r="DI1245" t="str">
            <v>WA</v>
          </cell>
          <cell r="DL1245" t="str">
            <v>Electric</v>
          </cell>
          <cell r="DM1245" t="str">
            <v>Electric</v>
          </cell>
          <cell r="DN1245">
            <v>2130.886</v>
          </cell>
          <cell r="DO1245" t="str">
            <v>MT</v>
          </cell>
          <cell r="DS1245">
            <v>1188.027</v>
          </cell>
          <cell r="DT1245" t="str">
            <v>OR</v>
          </cell>
          <cell r="DU1245" t="str">
            <v>gt46</v>
          </cell>
          <cell r="DX1245" t="b">
            <v>0</v>
          </cell>
          <cell r="DY1245">
            <v>2130.886</v>
          </cell>
          <cell r="DZ1245" t="str">
            <v>MT</v>
          </cell>
          <cell r="EC1245" t="str">
            <v>Laptop</v>
          </cell>
          <cell r="ED1245">
            <v>3785.7640000000001</v>
          </cell>
          <cell r="EE1245" t="str">
            <v>ID</v>
          </cell>
          <cell r="EH1245" t="str">
            <v>le20</v>
          </cell>
          <cell r="EI1245">
            <v>1612.692</v>
          </cell>
          <cell r="EJ1245" t="str">
            <v>OR</v>
          </cell>
          <cell r="EZ1245" t="str">
            <v>WA</v>
          </cell>
          <cell r="FA1245" t="str">
            <v>Kitchen</v>
          </cell>
          <cell r="FB1245">
            <v>1933032.2700000003</v>
          </cell>
          <cell r="FC1245">
            <v>594779.16</v>
          </cell>
          <cell r="FI1245" t="str">
            <v>WA</v>
          </cell>
          <cell r="FJ1245" t="str">
            <v>Other</v>
          </cell>
          <cell r="FK1245" t="str">
            <v>EISAq</v>
          </cell>
          <cell r="FL1245">
            <v>783125.89400000009</v>
          </cell>
          <cell r="FS1245" t="str">
            <v>WA</v>
          </cell>
          <cell r="FT1245" t="str">
            <v>EISAq</v>
          </cell>
          <cell r="FV1245">
            <v>9342989.3050000016</v>
          </cell>
          <cell r="GD1245" t="str">
            <v>WA</v>
          </cell>
          <cell r="GE1245">
            <v>7883752.3200000003</v>
          </cell>
          <cell r="GF1245">
            <v>4189433.6</v>
          </cell>
          <cell r="GI1245">
            <v>2</v>
          </cell>
          <cell r="GJ1245">
            <v>2</v>
          </cell>
          <cell r="GK1245" t="str">
            <v>WA</v>
          </cell>
          <cell r="GL1245">
            <v>1904.288</v>
          </cell>
          <cell r="GM1245" t="str">
            <v>1980-1992</v>
          </cell>
          <cell r="GN1245">
            <v>-1</v>
          </cell>
          <cell r="GQ1245">
            <v>10888684.506816</v>
          </cell>
          <cell r="GR1245">
            <v>2250750.3501440003</v>
          </cell>
          <cell r="GU1245" t="str">
            <v>Electric FAF</v>
          </cell>
          <cell r="GX1245" t="str">
            <v>None</v>
          </cell>
          <cell r="GY1245" t="str">
            <v>OR</v>
          </cell>
          <cell r="GZ1245">
            <v>8264.9453125</v>
          </cell>
        </row>
        <row r="1246">
          <cell r="AD1246" t="str">
            <v>MT</v>
          </cell>
          <cell r="AH1246" t="str">
            <v>MT</v>
          </cell>
          <cell r="AI1246" t="str">
            <v>Pre 1980</v>
          </cell>
          <cell r="AJ1246">
            <v>1144.6790000000001</v>
          </cell>
          <cell r="AK1246" t="b">
            <v>1</v>
          </cell>
          <cell r="AN1246" t="str">
            <v>WA</v>
          </cell>
          <cell r="AO1246" t="str">
            <v>Wood</v>
          </cell>
          <cell r="AP1246" t="str">
            <v>Pre 1980</v>
          </cell>
          <cell r="AQ1246" t="str">
            <v>Crawlspace</v>
          </cell>
          <cell r="AR1246">
            <v>2003.71557617188</v>
          </cell>
          <cell r="AU1246" t="str">
            <v>No</v>
          </cell>
          <cell r="AV1246" t="b">
            <v>1</v>
          </cell>
          <cell r="AX1246">
            <v>4947173.7575683715</v>
          </cell>
          <cell r="AY1246" t="b">
            <v>0</v>
          </cell>
          <cell r="AZ1246">
            <v>1110223.3349911405</v>
          </cell>
          <cell r="BA1246">
            <v>1</v>
          </cell>
          <cell r="BB1246">
            <v>2003.71557617188</v>
          </cell>
          <cell r="BC1246">
            <v>0.99999978847894622</v>
          </cell>
          <cell r="BU1246" t="str">
            <v>OR</v>
          </cell>
          <cell r="BV1246" t="str">
            <v>1993-2006</v>
          </cell>
          <cell r="BW1246" t="str">
            <v>Gas Storage Outside Conditioned Space</v>
          </cell>
          <cell r="BY1246">
            <v>1925.059</v>
          </cell>
          <cell r="BZ1246" t="str">
            <v>le55</v>
          </cell>
          <cell r="CF1246" t="str">
            <v>Conditioned</v>
          </cell>
          <cell r="CG1246">
            <v>2079.9929999999999</v>
          </cell>
          <cell r="CH1246" t="str">
            <v>WA</v>
          </cell>
          <cell r="CI1246" t="str">
            <v>Side-by-Side w/ TTD Ice</v>
          </cell>
          <cell r="CJ1246">
            <v>45759.845999999998</v>
          </cell>
          <cell r="CK1246" t="b">
            <v>0</v>
          </cell>
          <cell r="CZ1246">
            <v>1904.288</v>
          </cell>
          <cell r="DA1246" t="str">
            <v>WA</v>
          </cell>
          <cell r="DC1246" t="str">
            <v>Horizontal Axis</v>
          </cell>
          <cell r="DG1246" t="str">
            <v>Electric</v>
          </cell>
          <cell r="DH1246">
            <v>1144.6790000000001</v>
          </cell>
          <cell r="DI1246" t="str">
            <v>MT</v>
          </cell>
          <cell r="DL1246" t="str">
            <v>Electric</v>
          </cell>
          <cell r="DM1246" t="str">
            <v>Electric</v>
          </cell>
          <cell r="DN1246">
            <v>1192.4649999999999</v>
          </cell>
          <cell r="DO1246" t="str">
            <v>ID</v>
          </cell>
          <cell r="DS1246">
            <v>1188.027</v>
          </cell>
          <cell r="DT1246" t="str">
            <v>OR</v>
          </cell>
          <cell r="DU1246" t="str">
            <v>32to46</v>
          </cell>
          <cell r="DX1246" t="b">
            <v>0</v>
          </cell>
          <cell r="DY1246">
            <v>2130.886</v>
          </cell>
          <cell r="DZ1246" t="str">
            <v>MT</v>
          </cell>
          <cell r="EC1246" t="str">
            <v>Desktop</v>
          </cell>
          <cell r="ED1246">
            <v>3785.7640000000001</v>
          </cell>
          <cell r="EE1246" t="str">
            <v>ID</v>
          </cell>
          <cell r="EH1246" t="str">
            <v>le20</v>
          </cell>
          <cell r="EI1246">
            <v>1612.692</v>
          </cell>
          <cell r="EJ1246" t="str">
            <v>OR</v>
          </cell>
          <cell r="EZ1246" t="str">
            <v>WA</v>
          </cell>
          <cell r="FA1246" t="str">
            <v>Living Room/Family Room</v>
          </cell>
          <cell r="FB1246">
            <v>371736.97500000003</v>
          </cell>
          <cell r="FC1246">
            <v>1204427.7990000001</v>
          </cell>
          <cell r="FI1246" t="str">
            <v>WA</v>
          </cell>
          <cell r="FJ1246" t="str">
            <v>Other</v>
          </cell>
          <cell r="FK1246" t="str">
            <v>EISAx</v>
          </cell>
          <cell r="FL1246">
            <v>1610860.2250000001</v>
          </cell>
          <cell r="FS1246" t="str">
            <v>WA</v>
          </cell>
          <cell r="FT1246" t="str">
            <v>EISAx</v>
          </cell>
          <cell r="FV1246">
            <v>1486947.9000000001</v>
          </cell>
          <cell r="GD1246" t="str">
            <v>MT</v>
          </cell>
          <cell r="GE1246">
            <v>2472506.64</v>
          </cell>
          <cell r="GF1246">
            <v>2410693.9740000004</v>
          </cell>
          <cell r="GI1246">
            <v>3</v>
          </cell>
          <cell r="GJ1246">
            <v>2</v>
          </cell>
          <cell r="GK1246" t="str">
            <v>MT</v>
          </cell>
          <cell r="GL1246">
            <v>1144.6790000000001</v>
          </cell>
          <cell r="GM1246" t="str">
            <v>Pre 1980</v>
          </cell>
          <cell r="GN1246">
            <v>0</v>
          </cell>
          <cell r="GQ1246">
            <v>9416870.0613130014</v>
          </cell>
          <cell r="GR1246">
            <v>572173.52154500003</v>
          </cell>
          <cell r="GU1246" t="str">
            <v>Natural Gas FAF</v>
          </cell>
          <cell r="GX1246" t="str">
            <v>None</v>
          </cell>
          <cell r="GY1246" t="str">
            <v>MT</v>
          </cell>
          <cell r="GZ1246">
            <v>2130.88647460938</v>
          </cell>
        </row>
        <row r="1247">
          <cell r="AD1247" t="str">
            <v>OR</v>
          </cell>
          <cell r="AH1247" t="str">
            <v>OR</v>
          </cell>
          <cell r="AI1247" t="str">
            <v>Pre 1980</v>
          </cell>
          <cell r="AJ1247">
            <v>1612.692</v>
          </cell>
          <cell r="AK1247" t="b">
            <v>1</v>
          </cell>
          <cell r="AN1247" t="str">
            <v>WA</v>
          </cell>
          <cell r="AO1247" t="str">
            <v>Wood</v>
          </cell>
          <cell r="AP1247" t="str">
            <v>Pre 1980</v>
          </cell>
          <cell r="AQ1247" t="str">
            <v>Crawlspace</v>
          </cell>
          <cell r="AR1247">
            <v>2003.71557617188</v>
          </cell>
          <cell r="AU1247" t="str">
            <v>No</v>
          </cell>
          <cell r="AV1247" t="b">
            <v>0</v>
          </cell>
          <cell r="AX1247">
            <v>4947173.7575683715</v>
          </cell>
          <cell r="AY1247" t="b">
            <v>0</v>
          </cell>
          <cell r="AZ1247">
            <v>1110223.3349911405</v>
          </cell>
          <cell r="BA1247" t="str">
            <v/>
          </cell>
          <cell r="BB1247" t="str">
            <v/>
          </cell>
          <cell r="BC1247">
            <v>0.99999978847894622</v>
          </cell>
          <cell r="BU1247" t="str">
            <v>OR</v>
          </cell>
          <cell r="BV1247" t="str">
            <v>1980-1992</v>
          </cell>
          <cell r="BW1247" t="str">
            <v>Electric Storage - Outside Conditioned Space - Buffered</v>
          </cell>
          <cell r="BY1247">
            <v>1612.692</v>
          </cell>
          <cell r="BZ1247" t="str">
            <v>le55</v>
          </cell>
          <cell r="CF1247" t="str">
            <v>Conditioned</v>
          </cell>
          <cell r="CG1247">
            <v>3785.7640000000001</v>
          </cell>
          <cell r="CH1247" t="str">
            <v>ID</v>
          </cell>
          <cell r="CI1247" t="str">
            <v>Bottom-Freezer (Including French Door) w/o TTD Ice</v>
          </cell>
          <cell r="CJ1247">
            <v>83286.808000000005</v>
          </cell>
          <cell r="CK1247" t="b">
            <v>0</v>
          </cell>
          <cell r="CZ1247">
            <v>1144.6790000000001</v>
          </cell>
          <cell r="DA1247" t="str">
            <v>MT</v>
          </cell>
          <cell r="DC1247" t="str">
            <v>Vertical Axis</v>
          </cell>
          <cell r="DG1247" t="str">
            <v>Electric</v>
          </cell>
          <cell r="DH1247">
            <v>1192.4649999999999</v>
          </cell>
          <cell r="DI1247" t="str">
            <v>ID</v>
          </cell>
          <cell r="DL1247" t="str">
            <v>Gas</v>
          </cell>
          <cell r="DM1247" t="str">
            <v>Gas</v>
          </cell>
          <cell r="DN1247">
            <v>8264.9449999999997</v>
          </cell>
          <cell r="DO1247" t="str">
            <v>OR</v>
          </cell>
          <cell r="DS1247">
            <v>1188.027</v>
          </cell>
          <cell r="DT1247" t="str">
            <v>OR</v>
          </cell>
          <cell r="DU1247" t="str">
            <v>32to46</v>
          </cell>
          <cell r="DX1247" t="b">
            <v>1</v>
          </cell>
          <cell r="DY1247">
            <v>2130.886</v>
          </cell>
          <cell r="DZ1247" t="str">
            <v>MT</v>
          </cell>
          <cell r="EC1247" t="str">
            <v>Desktop</v>
          </cell>
          <cell r="ED1247">
            <v>3785.7640000000001</v>
          </cell>
          <cell r="EE1247" t="str">
            <v>ID</v>
          </cell>
          <cell r="EH1247" t="str">
            <v>le20</v>
          </cell>
          <cell r="EI1247">
            <v>1192.4649999999999</v>
          </cell>
          <cell r="EJ1247" t="str">
            <v>ID</v>
          </cell>
          <cell r="EZ1247" t="str">
            <v>WA</v>
          </cell>
          <cell r="FA1247" t="str">
            <v>Other</v>
          </cell>
          <cell r="FB1247">
            <v>6542570.7600000007</v>
          </cell>
          <cell r="FC1247">
            <v>3162242.5340000005</v>
          </cell>
          <cell r="FI1247" t="str">
            <v>WA</v>
          </cell>
          <cell r="FJ1247" t="str">
            <v>Bathroom</v>
          </cell>
          <cell r="FK1247" t="str">
            <v>EISAnqnx</v>
          </cell>
          <cell r="FL1247">
            <v>1685207.62</v>
          </cell>
          <cell r="FS1247" t="str">
            <v>WA</v>
          </cell>
          <cell r="FT1247" t="str">
            <v>EISAnqnx</v>
          </cell>
          <cell r="FV1247">
            <v>709014.33</v>
          </cell>
          <cell r="GD1247" t="str">
            <v>OR</v>
          </cell>
          <cell r="GE1247">
            <v>1475613.18</v>
          </cell>
          <cell r="GF1247">
            <v>1773961.2</v>
          </cell>
          <cell r="GI1247">
            <v>1</v>
          </cell>
          <cell r="GJ1247">
            <v>1</v>
          </cell>
          <cell r="GK1247" t="str">
            <v>OR</v>
          </cell>
          <cell r="GL1247">
            <v>1612.692</v>
          </cell>
          <cell r="GM1247" t="str">
            <v>Pre 1980</v>
          </cell>
          <cell r="GN1247">
            <v>-1</v>
          </cell>
          <cell r="GQ1247">
            <v>8131136.6197800003</v>
          </cell>
          <cell r="GR1247">
            <v>564506.70767999999</v>
          </cell>
          <cell r="GU1247" t="str">
            <v>Heat Pump (Central System)</v>
          </cell>
          <cell r="GX1247" t="str">
            <v>None</v>
          </cell>
          <cell r="GY1247" t="str">
            <v>WA</v>
          </cell>
          <cell r="GZ1247">
            <v>1904.28771972656</v>
          </cell>
        </row>
        <row r="1248">
          <cell r="AD1248" t="str">
            <v>WA</v>
          </cell>
          <cell r="AH1248" t="str">
            <v>WA</v>
          </cell>
          <cell r="AJ1248">
            <v>2079.9929999999999</v>
          </cell>
          <cell r="AK1248" t="b">
            <v>0</v>
          </cell>
          <cell r="AN1248" t="str">
            <v>WA</v>
          </cell>
          <cell r="AO1248" t="str">
            <v>Wood</v>
          </cell>
          <cell r="AP1248" t="str">
            <v>Pre 1980</v>
          </cell>
          <cell r="AQ1248" t="str">
            <v>Crawlspace</v>
          </cell>
          <cell r="AR1248">
            <v>1464.69372558594</v>
          </cell>
          <cell r="AU1248" t="str">
            <v>No</v>
          </cell>
          <cell r="AV1248" t="b">
            <v>0</v>
          </cell>
          <cell r="AX1248">
            <v>1684397.7844238309</v>
          </cell>
          <cell r="AY1248" t="b">
            <v>0</v>
          </cell>
          <cell r="AZ1248">
            <v>825292.66488433979</v>
          </cell>
          <cell r="BA1248" t="str">
            <v/>
          </cell>
          <cell r="BB1248" t="str">
            <v/>
          </cell>
          <cell r="BC1248">
            <v>0.99999981264751547</v>
          </cell>
          <cell r="BU1248" t="str">
            <v>WA</v>
          </cell>
          <cell r="BV1248" t="str">
            <v>Pre 1980</v>
          </cell>
          <cell r="BW1248" t="str">
            <v>Electric Storage - Inside Conditioned Space</v>
          </cell>
          <cell r="BY1248">
            <v>2079.9929999999999</v>
          </cell>
          <cell r="BZ1248" t="str">
            <v>le55</v>
          </cell>
          <cell r="CF1248" t="str">
            <v>Unconditioned</v>
          </cell>
          <cell r="CG1248">
            <v>3785.7640000000001</v>
          </cell>
          <cell r="CH1248" t="str">
            <v>ID</v>
          </cell>
          <cell r="CI1248" t="str">
            <v>Top-Freezer w/o TTD Ice</v>
          </cell>
          <cell r="CJ1248">
            <v>79501.044000000009</v>
          </cell>
          <cell r="CK1248" t="b">
            <v>0</v>
          </cell>
          <cell r="CZ1248">
            <v>1612.692</v>
          </cell>
          <cell r="DA1248" t="str">
            <v>OR</v>
          </cell>
          <cell r="DC1248" t="str">
            <v>Horizontal Axis</v>
          </cell>
          <cell r="DG1248" t="str">
            <v>Electric</v>
          </cell>
          <cell r="DH1248">
            <v>1904.288</v>
          </cell>
          <cell r="DI1248" t="str">
            <v>WA</v>
          </cell>
          <cell r="DL1248" t="str">
            <v>Electric</v>
          </cell>
          <cell r="DM1248" t="str">
            <v>Electric</v>
          </cell>
          <cell r="DN1248">
            <v>8264.9449999999997</v>
          </cell>
          <cell r="DO1248" t="str">
            <v>OR</v>
          </cell>
          <cell r="DS1248">
            <v>2003.7159999999999</v>
          </cell>
          <cell r="DT1248" t="str">
            <v>WA</v>
          </cell>
          <cell r="DU1248" t="str">
            <v>32to46</v>
          </cell>
          <cell r="DX1248" t="b">
            <v>0</v>
          </cell>
          <cell r="DY1248">
            <v>1904.288</v>
          </cell>
          <cell r="DZ1248" t="str">
            <v>WA</v>
          </cell>
          <cell r="EC1248" t="str">
            <v>Laptop</v>
          </cell>
          <cell r="ED1248">
            <v>1144.6790000000001</v>
          </cell>
          <cell r="EE1248" t="str">
            <v>MT</v>
          </cell>
          <cell r="EH1248" t="str">
            <v>le20</v>
          </cell>
          <cell r="EI1248">
            <v>2079.9929999999999</v>
          </cell>
          <cell r="EJ1248" t="str">
            <v>WA</v>
          </cell>
          <cell r="EZ1248" t="str">
            <v>WA</v>
          </cell>
          <cell r="FA1248" t="str">
            <v>Bathroom</v>
          </cell>
          <cell r="FB1248">
            <v>5154752.7200000007</v>
          </cell>
          <cell r="FC1248">
            <v>1021037.5580000001</v>
          </cell>
          <cell r="FI1248" t="str">
            <v>WA</v>
          </cell>
          <cell r="FJ1248" t="str">
            <v>Bathroom</v>
          </cell>
          <cell r="FK1248" t="str">
            <v>EISAq</v>
          </cell>
          <cell r="FL1248">
            <v>317215.55200000003</v>
          </cell>
          <cell r="FS1248" t="str">
            <v>WA</v>
          </cell>
          <cell r="FT1248" t="str">
            <v>EISAq</v>
          </cell>
          <cell r="FV1248">
            <v>742559.09399999992</v>
          </cell>
          <cell r="GD1248" t="str">
            <v>WA</v>
          </cell>
          <cell r="GE1248">
            <v>2391991.9499999997</v>
          </cell>
          <cell r="GF1248">
            <v>2204792.58</v>
          </cell>
          <cell r="GI1248">
            <v>1</v>
          </cell>
          <cell r="GJ1248">
            <v>1</v>
          </cell>
          <cell r="GK1248" t="str">
            <v>WA</v>
          </cell>
          <cell r="GL1248">
            <v>2079.9929999999999</v>
          </cell>
          <cell r="GN1248">
            <v>-1</v>
          </cell>
          <cell r="GQ1248">
            <v>9452053.950096</v>
          </cell>
          <cell r="GR1248">
            <v>1121542.6255650001</v>
          </cell>
          <cell r="GU1248" t="str">
            <v>Natural Gas FAF</v>
          </cell>
          <cell r="GX1248" t="str">
            <v>Wood</v>
          </cell>
          <cell r="GY1248" t="str">
            <v>OR</v>
          </cell>
          <cell r="GZ1248">
            <v>1612.69177246094</v>
          </cell>
        </row>
        <row r="1249">
          <cell r="AD1249" t="str">
            <v>ID</v>
          </cell>
          <cell r="AH1249" t="str">
            <v>ID</v>
          </cell>
          <cell r="AI1249" t="str">
            <v>1993-2006</v>
          </cell>
          <cell r="AJ1249">
            <v>3785.7640000000001</v>
          </cell>
          <cell r="AK1249" t="b">
            <v>1</v>
          </cell>
          <cell r="AN1249" t="str">
            <v>WA</v>
          </cell>
          <cell r="AO1249" t="str">
            <v>Natural Gas FAF</v>
          </cell>
          <cell r="AP1249" t="str">
            <v>Pre 1980</v>
          </cell>
          <cell r="AQ1249" t="str">
            <v>Crawlspace</v>
          </cell>
          <cell r="AR1249">
            <v>1464.69372558594</v>
          </cell>
          <cell r="AU1249" t="str">
            <v>No</v>
          </cell>
          <cell r="AV1249" t="b">
            <v>1</v>
          </cell>
          <cell r="AX1249">
            <v>1684397.7844238309</v>
          </cell>
          <cell r="AY1249" t="b">
            <v>0</v>
          </cell>
          <cell r="AZ1249">
            <v>825292.66488433979</v>
          </cell>
          <cell r="BA1249">
            <v>1</v>
          </cell>
          <cell r="BB1249">
            <v>1464.69372558594</v>
          </cell>
          <cell r="BC1249">
            <v>0.99999981264751547</v>
          </cell>
          <cell r="BU1249" t="str">
            <v>OR</v>
          </cell>
          <cell r="BV1249" t="str">
            <v>Pre 1980</v>
          </cell>
          <cell r="BW1249" t="str">
            <v>Electric Storage - Inside Conditioned Space</v>
          </cell>
          <cell r="BY1249">
            <v>1612.692</v>
          </cell>
          <cell r="BZ1249" t="str">
            <v>le55</v>
          </cell>
          <cell r="CF1249" t="str">
            <v>Conditioned</v>
          </cell>
          <cell r="CG1249">
            <v>1925.059</v>
          </cell>
          <cell r="CH1249" t="str">
            <v>OR</v>
          </cell>
          <cell r="CI1249" t="str">
            <v>Side-by-Side w/ TTD Ice</v>
          </cell>
          <cell r="CJ1249">
            <v>48126.474999999999</v>
          </cell>
          <cell r="CK1249" t="b">
            <v>0</v>
          </cell>
          <cell r="CZ1249">
            <v>8264.9449999999997</v>
          </cell>
          <cell r="DA1249" t="str">
            <v>OR</v>
          </cell>
          <cell r="DC1249" t="str">
            <v>Horizontal Axis</v>
          </cell>
          <cell r="DG1249" t="str">
            <v>Electric</v>
          </cell>
          <cell r="DH1249">
            <v>1904.288</v>
          </cell>
          <cell r="DI1249" t="str">
            <v>WA</v>
          </cell>
          <cell r="DL1249" t="str">
            <v>Electric</v>
          </cell>
          <cell r="DM1249" t="str">
            <v>Electric</v>
          </cell>
          <cell r="DN1249">
            <v>2130.886</v>
          </cell>
          <cell r="DO1249" t="str">
            <v>MT</v>
          </cell>
          <cell r="DS1249">
            <v>2003.7159999999999</v>
          </cell>
          <cell r="DT1249" t="str">
            <v>WA</v>
          </cell>
          <cell r="DU1249" t="str">
            <v>lt32</v>
          </cell>
          <cell r="DX1249" t="b">
            <v>1</v>
          </cell>
          <cell r="DY1249">
            <v>1904.288</v>
          </cell>
          <cell r="DZ1249" t="str">
            <v>WA</v>
          </cell>
          <cell r="EC1249" t="str">
            <v>Desktop</v>
          </cell>
          <cell r="ED1249">
            <v>1144.6790000000001</v>
          </cell>
          <cell r="EE1249" t="str">
            <v>MT</v>
          </cell>
          <cell r="EH1249" t="str">
            <v>gt20</v>
          </cell>
          <cell r="EI1249">
            <v>2079.9929999999999</v>
          </cell>
          <cell r="EJ1249" t="str">
            <v>WA</v>
          </cell>
          <cell r="EZ1249" t="str">
            <v>WA</v>
          </cell>
          <cell r="FA1249" t="str">
            <v>Bedrooms</v>
          </cell>
          <cell r="FB1249">
            <v>2676506.2200000002</v>
          </cell>
          <cell r="FC1249">
            <v>2364247.1610000003</v>
          </cell>
          <cell r="FI1249" t="str">
            <v>WA</v>
          </cell>
          <cell r="FJ1249" t="str">
            <v>Bathroom</v>
          </cell>
          <cell r="FK1249" t="str">
            <v>EISAx</v>
          </cell>
          <cell r="FL1249">
            <v>297389.58</v>
          </cell>
          <cell r="FS1249" t="str">
            <v>WA</v>
          </cell>
          <cell r="FT1249" t="str">
            <v>EISAnqnx</v>
          </cell>
          <cell r="FV1249">
            <v>995991.91999999993</v>
          </cell>
          <cell r="GD1249" t="str">
            <v>ID</v>
          </cell>
          <cell r="GE1249">
            <v>51323602.548</v>
          </cell>
          <cell r="GF1249">
            <v>15006768.496000001</v>
          </cell>
          <cell r="GI1249">
            <v>1</v>
          </cell>
          <cell r="GJ1249">
            <v>3</v>
          </cell>
          <cell r="GK1249" t="str">
            <v>ID</v>
          </cell>
          <cell r="GL1249">
            <v>3785.7640000000001</v>
          </cell>
          <cell r="GM1249" t="str">
            <v>1993-2006</v>
          </cell>
          <cell r="GN1249">
            <v>0</v>
          </cell>
          <cell r="GQ1249">
            <v>21698113.937528003</v>
          </cell>
          <cell r="GR1249">
            <v>3948116.4891400002</v>
          </cell>
          <cell r="GU1249" t="str">
            <v>Baseboard/Wall/Radiant</v>
          </cell>
          <cell r="GX1249" t="str">
            <v>None</v>
          </cell>
          <cell r="GY1249" t="str">
            <v>ID</v>
          </cell>
          <cell r="GZ1249">
            <v>3785.76440429688</v>
          </cell>
        </row>
        <row r="1250">
          <cell r="AD1250" t="str">
            <v>WA</v>
          </cell>
          <cell r="AH1250" t="str">
            <v>WA</v>
          </cell>
          <cell r="AI1250" t="str">
            <v>1993-2006</v>
          </cell>
          <cell r="AJ1250">
            <v>1904.288</v>
          </cell>
          <cell r="AK1250" t="b">
            <v>1</v>
          </cell>
          <cell r="AN1250" t="str">
            <v>WA</v>
          </cell>
          <cell r="AO1250" t="str">
            <v>Wood</v>
          </cell>
          <cell r="AP1250" t="str">
            <v>1980-1992</v>
          </cell>
          <cell r="AQ1250" t="str">
            <v>Crawlspace</v>
          </cell>
          <cell r="AR1250">
            <v>1524.76245117188</v>
          </cell>
          <cell r="AU1250" t="str">
            <v>No</v>
          </cell>
          <cell r="AV1250" t="b">
            <v>0</v>
          </cell>
          <cell r="AX1250">
            <v>2244450.3281250075</v>
          </cell>
          <cell r="AY1250" t="b">
            <v>0</v>
          </cell>
          <cell r="AZ1250">
            <v>682118.9499662132</v>
          </cell>
          <cell r="BA1250" t="str">
            <v/>
          </cell>
          <cell r="BB1250" t="str">
            <v/>
          </cell>
          <cell r="BC1250">
            <v>1.0000002958965923</v>
          </cell>
          <cell r="BU1250" t="str">
            <v>ID</v>
          </cell>
          <cell r="BV1250" t="str">
            <v>Pre 1980</v>
          </cell>
          <cell r="BW1250" t="str">
            <v>Electric Storage - Outside Conditioned Space - Buffered</v>
          </cell>
          <cell r="BY1250">
            <v>3785.7640000000001</v>
          </cell>
          <cell r="BZ1250" t="str">
            <v>le55</v>
          </cell>
          <cell r="CF1250" t="str">
            <v>Conditioned</v>
          </cell>
          <cell r="CG1250">
            <v>8264.9449999999997</v>
          </cell>
          <cell r="CH1250" t="str">
            <v>OR</v>
          </cell>
          <cell r="CI1250" t="str">
            <v>Top-Freezer w/o TTD Ice</v>
          </cell>
          <cell r="CJ1250">
            <v>165298.9</v>
          </cell>
          <cell r="CK1250" t="b">
            <v>0</v>
          </cell>
          <cell r="CZ1250">
            <v>1144.6790000000001</v>
          </cell>
          <cell r="DA1250" t="str">
            <v>MT</v>
          </cell>
          <cell r="DC1250" t="str">
            <v>Horizontal Axis</v>
          </cell>
          <cell r="DG1250" t="str">
            <v>Gas</v>
          </cell>
          <cell r="DH1250">
            <v>1144.6790000000001</v>
          </cell>
          <cell r="DI1250" t="str">
            <v>MT</v>
          </cell>
          <cell r="DL1250" t="str">
            <v>Gas</v>
          </cell>
          <cell r="DM1250" t="str">
            <v>Electric</v>
          </cell>
          <cell r="DN1250">
            <v>1144.6790000000001</v>
          </cell>
          <cell r="DO1250" t="str">
            <v>MT</v>
          </cell>
          <cell r="DS1250">
            <v>1150.8789999999999</v>
          </cell>
          <cell r="DT1250" t="str">
            <v>WA</v>
          </cell>
          <cell r="DU1250" t="str">
            <v>32to46</v>
          </cell>
          <cell r="DX1250" t="b">
            <v>1</v>
          </cell>
          <cell r="DY1250">
            <v>1904.288</v>
          </cell>
          <cell r="DZ1250" t="str">
            <v>WA</v>
          </cell>
          <cell r="EC1250" t="str">
            <v>Desktop</v>
          </cell>
          <cell r="ED1250">
            <v>1144.6790000000001</v>
          </cell>
          <cell r="EE1250" t="str">
            <v>MT</v>
          </cell>
          <cell r="EH1250" t="str">
            <v>le20</v>
          </cell>
          <cell r="EI1250">
            <v>1144.6790000000001</v>
          </cell>
          <cell r="EJ1250" t="str">
            <v>MT</v>
          </cell>
          <cell r="EZ1250" t="str">
            <v>WA</v>
          </cell>
          <cell r="FA1250" t="str">
            <v>Kitchen</v>
          </cell>
          <cell r="FB1250">
            <v>2438594.5560000003</v>
          </cell>
          <cell r="FC1250">
            <v>1685207.62</v>
          </cell>
          <cell r="FI1250" t="str">
            <v>WA</v>
          </cell>
          <cell r="FJ1250" t="str">
            <v>Bedrooms</v>
          </cell>
          <cell r="FK1250" t="str">
            <v>EISAnqnx</v>
          </cell>
          <cell r="FL1250">
            <v>1486947.9000000001</v>
          </cell>
          <cell r="FS1250" t="str">
            <v>WA</v>
          </cell>
          <cell r="FT1250" t="str">
            <v>EISAq</v>
          </cell>
          <cell r="FV1250">
            <v>632747.80799999996</v>
          </cell>
          <cell r="GD1250" t="str">
            <v>WA</v>
          </cell>
          <cell r="GE1250">
            <v>9649027.2960000001</v>
          </cell>
          <cell r="GF1250">
            <v>4905445.8880000003</v>
          </cell>
          <cell r="GI1250">
            <v>2</v>
          </cell>
          <cell r="GJ1250">
            <v>3</v>
          </cell>
          <cell r="GK1250" t="str">
            <v>WA</v>
          </cell>
          <cell r="GL1250">
            <v>1904.288</v>
          </cell>
          <cell r="GM1250" t="str">
            <v>1993-2006</v>
          </cell>
          <cell r="GN1250">
            <v>-1</v>
          </cell>
          <cell r="GQ1250">
            <v>14384719.238816001</v>
          </cell>
          <cell r="GR1250">
            <v>1205285.76456</v>
          </cell>
          <cell r="GU1250" t="str">
            <v>Natural Gas FAF</v>
          </cell>
          <cell r="GX1250" t="str">
            <v>None</v>
          </cell>
          <cell r="GY1250" t="str">
            <v>MT</v>
          </cell>
          <cell r="GZ1250">
            <v>2130.88647460938</v>
          </cell>
        </row>
        <row r="1251">
          <cell r="AD1251" t="str">
            <v>OR</v>
          </cell>
          <cell r="AH1251" t="str">
            <v>OR</v>
          </cell>
          <cell r="AI1251" t="str">
            <v>Pre 1980</v>
          </cell>
          <cell r="AJ1251">
            <v>8559.1039999999994</v>
          </cell>
          <cell r="AK1251" t="b">
            <v>1</v>
          </cell>
          <cell r="AN1251" t="str">
            <v>WA</v>
          </cell>
          <cell r="AO1251" t="str">
            <v>Natural Gas FAF</v>
          </cell>
          <cell r="AP1251" t="str">
            <v>1980-1992</v>
          </cell>
          <cell r="AQ1251" t="str">
            <v>Crawlspace</v>
          </cell>
          <cell r="AR1251">
            <v>1524.76245117188</v>
          </cell>
          <cell r="AU1251" t="str">
            <v>No</v>
          </cell>
          <cell r="AV1251" t="b">
            <v>1</v>
          </cell>
          <cell r="AX1251">
            <v>2244450.3281250075</v>
          </cell>
          <cell r="AY1251" t="b">
            <v>0</v>
          </cell>
          <cell r="AZ1251">
            <v>682118.9499662132</v>
          </cell>
          <cell r="BA1251">
            <v>1</v>
          </cell>
          <cell r="BB1251">
            <v>1524.76245117188</v>
          </cell>
          <cell r="BC1251">
            <v>1.0000002958965923</v>
          </cell>
          <cell r="BU1251" t="str">
            <v>WA</v>
          </cell>
          <cell r="BV1251" t="str">
            <v>Pre 1980</v>
          </cell>
          <cell r="BW1251" t="str">
            <v>Electric Storage - Outside Conditioned Space - Buffered</v>
          </cell>
          <cell r="BY1251">
            <v>2079.9929999999999</v>
          </cell>
          <cell r="BZ1251" t="str">
            <v>le55</v>
          </cell>
          <cell r="CF1251" t="str">
            <v>Conditioned</v>
          </cell>
          <cell r="CG1251">
            <v>3785.7640000000001</v>
          </cell>
          <cell r="CH1251" t="str">
            <v>ID</v>
          </cell>
          <cell r="CI1251" t="str">
            <v>Top-Freezer w/o TTD Ice</v>
          </cell>
          <cell r="CJ1251">
            <v>75715.28</v>
          </cell>
          <cell r="CK1251" t="b">
            <v>0</v>
          </cell>
          <cell r="CZ1251">
            <v>1144.6790000000001</v>
          </cell>
          <cell r="DA1251" t="str">
            <v>MT</v>
          </cell>
          <cell r="DC1251" t="str">
            <v>Horizontal Axis</v>
          </cell>
          <cell r="DG1251" t="str">
            <v>Electric</v>
          </cell>
          <cell r="DH1251">
            <v>1612.692</v>
          </cell>
          <cell r="DI1251" t="str">
            <v>OR</v>
          </cell>
          <cell r="DL1251" t="str">
            <v>Electric</v>
          </cell>
          <cell r="DM1251" t="str">
            <v>Electric</v>
          </cell>
          <cell r="DN1251">
            <v>1612.692</v>
          </cell>
          <cell r="DO1251" t="str">
            <v>OR</v>
          </cell>
          <cell r="DS1251">
            <v>1150.8789999999999</v>
          </cell>
          <cell r="DT1251" t="str">
            <v>WA</v>
          </cell>
          <cell r="DU1251" t="str">
            <v>lt32</v>
          </cell>
          <cell r="DX1251" t="b">
            <v>0</v>
          </cell>
          <cell r="DY1251">
            <v>3785.7640000000001</v>
          </cell>
          <cell r="DZ1251" t="str">
            <v>ID</v>
          </cell>
          <cell r="EC1251" t="str">
            <v>Desktop</v>
          </cell>
          <cell r="ED1251">
            <v>2130.886</v>
          </cell>
          <cell r="EE1251" t="str">
            <v>MT</v>
          </cell>
          <cell r="EH1251" t="str">
            <v>le20</v>
          </cell>
          <cell r="EI1251">
            <v>3785.7640000000001</v>
          </cell>
          <cell r="EJ1251" t="str">
            <v>ID</v>
          </cell>
          <cell r="EZ1251" t="str">
            <v>WA</v>
          </cell>
          <cell r="FA1251" t="str">
            <v>Living Room/Family Room</v>
          </cell>
          <cell r="FB1251">
            <v>1903293.3120000002</v>
          </cell>
          <cell r="FC1251">
            <v>2354334.1750000003</v>
          </cell>
          <cell r="FI1251" t="str">
            <v>WA</v>
          </cell>
          <cell r="FJ1251" t="str">
            <v>Bedrooms</v>
          </cell>
          <cell r="FK1251" t="str">
            <v>EISAx</v>
          </cell>
          <cell r="FL1251">
            <v>297389.58</v>
          </cell>
          <cell r="FS1251" t="str">
            <v>WA</v>
          </cell>
          <cell r="FT1251" t="str">
            <v>EISAx</v>
          </cell>
          <cell r="FV1251">
            <v>549260.25</v>
          </cell>
          <cell r="GD1251" t="str">
            <v>OR</v>
          </cell>
          <cell r="GE1251">
            <v>24051082.239999998</v>
          </cell>
          <cell r="GF1251">
            <v>11032685.056</v>
          </cell>
          <cell r="GI1251">
            <v>2</v>
          </cell>
          <cell r="GJ1251">
            <v>2</v>
          </cell>
          <cell r="GK1251" t="str">
            <v>OR</v>
          </cell>
          <cell r="GL1251">
            <v>8559.1039999999994</v>
          </cell>
          <cell r="GM1251" t="str">
            <v>Pre 1980</v>
          </cell>
          <cell r="GN1251">
            <v>-1</v>
          </cell>
          <cell r="GQ1251">
            <v>61907785.2544</v>
          </cell>
          <cell r="GR1251">
            <v>5288028.4287999999</v>
          </cell>
          <cell r="GU1251" t="str">
            <v>Natural Gas Other</v>
          </cell>
          <cell r="GX1251" t="str">
            <v>None</v>
          </cell>
          <cell r="GY1251" t="str">
            <v>MT</v>
          </cell>
          <cell r="GZ1251">
            <v>2130.88647460938</v>
          </cell>
        </row>
        <row r="1252">
          <cell r="AD1252" t="str">
            <v>WA</v>
          </cell>
          <cell r="AH1252" t="str">
            <v>WA</v>
          </cell>
          <cell r="AI1252" t="str">
            <v>Pre 1980</v>
          </cell>
          <cell r="AJ1252">
            <v>1904.288</v>
          </cell>
          <cell r="AK1252" t="b">
            <v>1</v>
          </cell>
          <cell r="AN1252" t="str">
            <v>WA</v>
          </cell>
          <cell r="AO1252" t="str">
            <v>Heat Pump (Central System)</v>
          </cell>
          <cell r="AP1252" t="str">
            <v>Pre 1980</v>
          </cell>
          <cell r="AQ1252" t="str">
            <v>Crawlspace</v>
          </cell>
          <cell r="AR1252">
            <v>1464.69372558594</v>
          </cell>
          <cell r="AU1252" t="str">
            <v>No</v>
          </cell>
          <cell r="AV1252" t="b">
            <v>1</v>
          </cell>
          <cell r="AX1252">
            <v>2284922.2119140662</v>
          </cell>
          <cell r="AY1252" t="b">
            <v>0</v>
          </cell>
          <cell r="AZ1252">
            <v>627862.20353143418</v>
          </cell>
          <cell r="BA1252">
            <v>1</v>
          </cell>
          <cell r="BB1252">
            <v>1464.69372558594</v>
          </cell>
          <cell r="BC1252">
            <v>0.99999981264751547</v>
          </cell>
          <cell r="BU1252" t="str">
            <v>MT</v>
          </cell>
          <cell r="BV1252" t="str">
            <v>1993-2006</v>
          </cell>
          <cell r="BW1252" t="str">
            <v>Gas Storage Inside Conditioned Space</v>
          </cell>
          <cell r="BY1252">
            <v>1144.6790000000001</v>
          </cell>
          <cell r="BZ1252" t="str">
            <v>le55</v>
          </cell>
          <cell r="CF1252" t="str">
            <v>Conditioned</v>
          </cell>
          <cell r="CG1252">
            <v>3785.7640000000001</v>
          </cell>
          <cell r="CH1252" t="str">
            <v>ID</v>
          </cell>
          <cell r="CI1252" t="str">
            <v>Side-by-Side w/ TTD Ice</v>
          </cell>
          <cell r="CJ1252">
            <v>94644.1</v>
          </cell>
          <cell r="CK1252" t="b">
            <v>0</v>
          </cell>
          <cell r="CZ1252">
            <v>2079.9929999999999</v>
          </cell>
          <cell r="DA1252" t="str">
            <v>WA</v>
          </cell>
          <cell r="DC1252" t="str">
            <v>Vertical Axis</v>
          </cell>
          <cell r="DG1252" t="str">
            <v>Electric</v>
          </cell>
          <cell r="DH1252">
            <v>8264.9449999999997</v>
          </cell>
          <cell r="DI1252" t="str">
            <v>OR</v>
          </cell>
          <cell r="DL1252" t="str">
            <v>Electric</v>
          </cell>
          <cell r="DM1252" t="str">
            <v>Electric</v>
          </cell>
          <cell r="DN1252">
            <v>1192.4649999999999</v>
          </cell>
          <cell r="DO1252" t="str">
            <v>ID</v>
          </cell>
          <cell r="DS1252">
            <v>4956.4930000000004</v>
          </cell>
          <cell r="DT1252" t="str">
            <v>WA</v>
          </cell>
          <cell r="DU1252" t="str">
            <v>lt32</v>
          </cell>
          <cell r="DX1252" t="b">
            <v>1</v>
          </cell>
          <cell r="DY1252">
            <v>3785.7640000000001</v>
          </cell>
          <cell r="DZ1252" t="str">
            <v>ID</v>
          </cell>
          <cell r="EC1252" t="str">
            <v>Laptop</v>
          </cell>
          <cell r="ED1252">
            <v>2130.886</v>
          </cell>
          <cell r="EE1252" t="str">
            <v>MT</v>
          </cell>
          <cell r="EH1252" t="str">
            <v>gt20</v>
          </cell>
          <cell r="EI1252">
            <v>2079.9929999999999</v>
          </cell>
          <cell r="EJ1252" t="str">
            <v>WA</v>
          </cell>
          <cell r="EZ1252" t="str">
            <v>WA</v>
          </cell>
          <cell r="FA1252" t="str">
            <v>Other</v>
          </cell>
          <cell r="FB1252">
            <v>8366560.1840000004</v>
          </cell>
          <cell r="FC1252">
            <v>2215552.3710000003</v>
          </cell>
          <cell r="FI1252" t="str">
            <v>WA</v>
          </cell>
          <cell r="FJ1252" t="str">
            <v>Exterior</v>
          </cell>
          <cell r="FK1252" t="str">
            <v>EISAnqnx</v>
          </cell>
          <cell r="FL1252">
            <v>9541249.0250000004</v>
          </cell>
          <cell r="FS1252" t="str">
            <v>WA</v>
          </cell>
          <cell r="FT1252" t="str">
            <v>EISAnqnx</v>
          </cell>
          <cell r="FV1252">
            <v>2604830.7999999998</v>
          </cell>
          <cell r="GD1252" t="str">
            <v>WA</v>
          </cell>
          <cell r="GE1252">
            <v>4294169.4400000004</v>
          </cell>
          <cell r="GF1252">
            <v>3199203.84</v>
          </cell>
          <cell r="GI1252">
            <v>2</v>
          </cell>
          <cell r="GJ1252">
            <v>2</v>
          </cell>
          <cell r="GK1252" t="str">
            <v>WA</v>
          </cell>
          <cell r="GL1252">
            <v>1904.288</v>
          </cell>
          <cell r="GM1252" t="str">
            <v>Pre 1980</v>
          </cell>
          <cell r="GN1252">
            <v>-1</v>
          </cell>
          <cell r="GQ1252">
            <v>10888684.506816</v>
          </cell>
          <cell r="GR1252">
            <v>2250750.3501440003</v>
          </cell>
          <cell r="GU1252" t="str">
            <v>Heat Pump (Central System)</v>
          </cell>
          <cell r="GX1252" t="str">
            <v>Natural Gas Other</v>
          </cell>
          <cell r="GY1252" t="str">
            <v>WA</v>
          </cell>
          <cell r="GZ1252">
            <v>2079.99340820313</v>
          </cell>
        </row>
        <row r="1253">
          <cell r="AD1253" t="str">
            <v>OR</v>
          </cell>
          <cell r="AH1253" t="str">
            <v>OR</v>
          </cell>
          <cell r="AI1253" t="str">
            <v>Pre 1980</v>
          </cell>
          <cell r="AJ1253">
            <v>8264.9449999999997</v>
          </cell>
          <cell r="AK1253" t="b">
            <v>1</v>
          </cell>
          <cell r="AN1253" t="str">
            <v>WA</v>
          </cell>
          <cell r="AO1253" t="str">
            <v>Baseboard/Wall/Radiant</v>
          </cell>
          <cell r="AP1253" t="str">
            <v>Pre 1980</v>
          </cell>
          <cell r="AQ1253" t="str">
            <v>Crawlspace</v>
          </cell>
          <cell r="AR1253">
            <v>2003.71557617188</v>
          </cell>
          <cell r="AU1253" t="str">
            <v>Yes</v>
          </cell>
          <cell r="AV1253" t="b">
            <v>0</v>
          </cell>
          <cell r="AX1253">
            <v>5389994.8999023568</v>
          </cell>
          <cell r="AY1253" t="b">
            <v>0</v>
          </cell>
          <cell r="AZ1253">
            <v>0</v>
          </cell>
          <cell r="BA1253" t="str">
            <v/>
          </cell>
          <cell r="BB1253" t="str">
            <v/>
          </cell>
          <cell r="BC1253">
            <v>0.99999978847894622</v>
          </cell>
          <cell r="BU1253" t="str">
            <v>OR</v>
          </cell>
          <cell r="BV1253" t="str">
            <v>Pre 1980</v>
          </cell>
          <cell r="BW1253" t="str">
            <v>Electric Storage - Outside Conditioned Space - Buffered</v>
          </cell>
          <cell r="BY1253">
            <v>1612.692</v>
          </cell>
          <cell r="BZ1253" t="str">
            <v>le55</v>
          </cell>
          <cell r="CF1253" t="str">
            <v>Unconditioned</v>
          </cell>
          <cell r="CG1253">
            <v>3785.7640000000001</v>
          </cell>
          <cell r="CH1253" t="str">
            <v>ID</v>
          </cell>
          <cell r="CI1253" t="str">
            <v>Side-by-Side w/ TTD Ice</v>
          </cell>
          <cell r="CJ1253">
            <v>94644.1</v>
          </cell>
          <cell r="CK1253" t="b">
            <v>0</v>
          </cell>
          <cell r="CZ1253">
            <v>1144.6790000000001</v>
          </cell>
          <cell r="DA1253" t="str">
            <v>MT</v>
          </cell>
          <cell r="DC1253" t="str">
            <v>Horizontal Axis</v>
          </cell>
          <cell r="DG1253" t="str">
            <v>Electric</v>
          </cell>
          <cell r="DH1253">
            <v>1144.6790000000001</v>
          </cell>
          <cell r="DI1253" t="str">
            <v>MT</v>
          </cell>
          <cell r="DL1253" t="str">
            <v>Gas</v>
          </cell>
          <cell r="DM1253" t="str">
            <v>Electric</v>
          </cell>
          <cell r="DN1253">
            <v>2079.9929999999999</v>
          </cell>
          <cell r="DO1253" t="str">
            <v>WA</v>
          </cell>
          <cell r="DS1253">
            <v>4956.4930000000004</v>
          </cell>
          <cell r="DT1253" t="str">
            <v>WA</v>
          </cell>
          <cell r="DU1253" t="str">
            <v>gt46</v>
          </cell>
          <cell r="DX1253" t="b">
            <v>0</v>
          </cell>
          <cell r="DY1253">
            <v>8559.1039999999994</v>
          </cell>
          <cell r="DZ1253" t="str">
            <v>OR</v>
          </cell>
          <cell r="EC1253" t="str">
            <v>Desktop</v>
          </cell>
          <cell r="ED1253">
            <v>1192.4649999999999</v>
          </cell>
          <cell r="EE1253" t="str">
            <v>ID</v>
          </cell>
          <cell r="EH1253" t="str">
            <v>le20</v>
          </cell>
          <cell r="EI1253">
            <v>2130.886</v>
          </cell>
          <cell r="EJ1253" t="str">
            <v>MT</v>
          </cell>
          <cell r="EZ1253" t="str">
            <v>WA</v>
          </cell>
          <cell r="FA1253" t="str">
            <v>Bathroom</v>
          </cell>
          <cell r="FB1253">
            <v>22871.43</v>
          </cell>
          <cell r="FC1253">
            <v>83861.91</v>
          </cell>
          <cell r="FI1253" t="str">
            <v>WA</v>
          </cell>
          <cell r="FJ1253" t="str">
            <v>Kitchen</v>
          </cell>
          <cell r="FK1253" t="str">
            <v>EISAnqnx</v>
          </cell>
          <cell r="FL1253">
            <v>2230421.85</v>
          </cell>
          <cell r="FS1253" t="str">
            <v>WA</v>
          </cell>
          <cell r="FT1253" t="str">
            <v>EISAq</v>
          </cell>
          <cell r="FV1253">
            <v>697293.16799999995</v>
          </cell>
          <cell r="GD1253" t="str">
            <v>OR</v>
          </cell>
          <cell r="GE1253">
            <v>20604507.884999998</v>
          </cell>
          <cell r="GF1253">
            <v>8463303.6799999997</v>
          </cell>
          <cell r="GI1253">
            <v>1</v>
          </cell>
          <cell r="GJ1253">
            <v>3</v>
          </cell>
          <cell r="GK1253" t="str">
            <v>OR</v>
          </cell>
          <cell r="GL1253">
            <v>8264.9449999999997</v>
          </cell>
          <cell r="GM1253" t="str">
            <v>Pre 1980</v>
          </cell>
          <cell r="GN1253">
            <v>-1</v>
          </cell>
          <cell r="GQ1253">
            <v>42065454.165734991</v>
          </cell>
          <cell r="GR1253">
            <v>7482110.0719625</v>
          </cell>
          <cell r="GU1253" t="str">
            <v>Other</v>
          </cell>
          <cell r="GX1253" t="str">
            <v>Heat Pump (Central System)</v>
          </cell>
          <cell r="GY1253" t="str">
            <v>WA</v>
          </cell>
          <cell r="GZ1253">
            <v>1904.28771972656</v>
          </cell>
        </row>
        <row r="1254">
          <cell r="AD1254" t="str">
            <v>WA</v>
          </cell>
          <cell r="AH1254" t="str">
            <v>WA</v>
          </cell>
          <cell r="AI1254" t="str">
            <v>Pre 1980</v>
          </cell>
          <cell r="AJ1254">
            <v>2079.9929999999999</v>
          </cell>
          <cell r="AK1254" t="b">
            <v>1</v>
          </cell>
          <cell r="AN1254" t="str">
            <v>WA</v>
          </cell>
          <cell r="AO1254" t="str">
            <v>Natural Gas FAF</v>
          </cell>
          <cell r="AP1254" t="str">
            <v>Pre 1980</v>
          </cell>
          <cell r="AQ1254" t="str">
            <v>Crawlspace</v>
          </cell>
          <cell r="AR1254">
            <v>2003.71557617188</v>
          </cell>
          <cell r="AU1254" t="str">
            <v>Yes</v>
          </cell>
          <cell r="AV1254" t="b">
            <v>1</v>
          </cell>
          <cell r="AX1254">
            <v>5389994.8999023568</v>
          </cell>
          <cell r="AY1254" t="b">
            <v>0</v>
          </cell>
          <cell r="AZ1254">
            <v>0</v>
          </cell>
          <cell r="BA1254">
            <v>1</v>
          </cell>
          <cell r="BB1254">
            <v>2003.71557617188</v>
          </cell>
          <cell r="BC1254">
            <v>0.99999978847894622</v>
          </cell>
          <cell r="BU1254" t="str">
            <v>ID</v>
          </cell>
          <cell r="BV1254" t="str">
            <v>1980-1992</v>
          </cell>
          <cell r="BW1254" t="str">
            <v>Electric Storage - Inside Conditioned Space</v>
          </cell>
          <cell r="BY1254">
            <v>3785.7640000000001</v>
          </cell>
          <cell r="BZ1254" t="str">
            <v>le55</v>
          </cell>
          <cell r="CF1254" t="str">
            <v>Conditioned</v>
          </cell>
          <cell r="CG1254">
            <v>1192.4649999999999</v>
          </cell>
          <cell r="CH1254" t="str">
            <v>ID</v>
          </cell>
          <cell r="CI1254" t="str">
            <v>Bottom-Freezer (Including French Door) w/o TTD Ice</v>
          </cell>
          <cell r="CJ1254">
            <v>29811.624999999996</v>
          </cell>
          <cell r="CK1254" t="b">
            <v>0</v>
          </cell>
          <cell r="CZ1254">
            <v>2130.886</v>
          </cell>
          <cell r="DA1254" t="str">
            <v>MT</v>
          </cell>
          <cell r="DC1254" t="str">
            <v>Vertical Axis</v>
          </cell>
          <cell r="DG1254" t="str">
            <v>Electric</v>
          </cell>
          <cell r="DH1254">
            <v>1144.6790000000001</v>
          </cell>
          <cell r="DI1254" t="str">
            <v>MT</v>
          </cell>
          <cell r="DL1254" t="str">
            <v>Electric</v>
          </cell>
          <cell r="DM1254" t="str">
            <v>Electric</v>
          </cell>
          <cell r="DN1254">
            <v>1144.6790000000001</v>
          </cell>
          <cell r="DO1254" t="str">
            <v>MT</v>
          </cell>
          <cell r="DS1254">
            <v>4956.4930000000004</v>
          </cell>
          <cell r="DT1254" t="str">
            <v>WA</v>
          </cell>
          <cell r="DU1254" t="str">
            <v>lt32</v>
          </cell>
          <cell r="DX1254" t="b">
            <v>0</v>
          </cell>
          <cell r="DY1254">
            <v>8559.1039999999994</v>
          </cell>
          <cell r="DZ1254" t="str">
            <v>OR</v>
          </cell>
          <cell r="EC1254" t="str">
            <v>Desktop</v>
          </cell>
          <cell r="ED1254">
            <v>1192.4649999999999</v>
          </cell>
          <cell r="EE1254" t="str">
            <v>ID</v>
          </cell>
          <cell r="EH1254" t="str">
            <v>gt20</v>
          </cell>
          <cell r="EI1254">
            <v>2130.886</v>
          </cell>
          <cell r="EJ1254" t="str">
            <v>MT</v>
          </cell>
          <cell r="EZ1254" t="str">
            <v>WA</v>
          </cell>
          <cell r="FA1254" t="str">
            <v>Bedrooms</v>
          </cell>
          <cell r="FB1254">
            <v>205842.87</v>
          </cell>
          <cell r="FC1254">
            <v>559587.65399999998</v>
          </cell>
          <cell r="FI1254" t="str">
            <v>WA</v>
          </cell>
          <cell r="FJ1254" t="str">
            <v>Kitchen</v>
          </cell>
          <cell r="FK1254" t="str">
            <v>EISAx</v>
          </cell>
          <cell r="FL1254">
            <v>371736.97500000003</v>
          </cell>
          <cell r="FS1254" t="str">
            <v>WA</v>
          </cell>
          <cell r="FT1254" t="str">
            <v>EISAx</v>
          </cell>
          <cell r="FV1254">
            <v>3356224.3</v>
          </cell>
          <cell r="GD1254" t="str">
            <v>WA</v>
          </cell>
          <cell r="GE1254">
            <v>8005893.057</v>
          </cell>
          <cell r="GF1254">
            <v>7331975.3250000002</v>
          </cell>
          <cell r="GI1254">
            <v>1</v>
          </cell>
          <cell r="GJ1254">
            <v>1</v>
          </cell>
          <cell r="GK1254" t="str">
            <v>WA</v>
          </cell>
          <cell r="GL1254">
            <v>2079.9929999999999</v>
          </cell>
          <cell r="GM1254" t="str">
            <v>Pre 1980</v>
          </cell>
          <cell r="GN1254">
            <v>0</v>
          </cell>
          <cell r="GQ1254">
            <v>12063872.040293999</v>
          </cell>
          <cell r="GR1254">
            <v>170252.62703250002</v>
          </cell>
          <cell r="GU1254" t="str">
            <v>Wood</v>
          </cell>
          <cell r="GX1254" t="str">
            <v>None</v>
          </cell>
          <cell r="GY1254" t="str">
            <v>MT</v>
          </cell>
          <cell r="GZ1254">
            <v>2130.88647460938</v>
          </cell>
        </row>
        <row r="1255">
          <cell r="AD1255" t="str">
            <v>MT</v>
          </cell>
          <cell r="AH1255" t="str">
            <v>MT</v>
          </cell>
          <cell r="AI1255" t="str">
            <v>Pre 1980</v>
          </cell>
          <cell r="AJ1255">
            <v>1144.6790000000001</v>
          </cell>
          <cell r="AK1255" t="b">
            <v>1</v>
          </cell>
          <cell r="AN1255" t="str">
            <v>WA</v>
          </cell>
          <cell r="AO1255" t="str">
            <v>Natural Gas FAF</v>
          </cell>
          <cell r="AP1255" t="str">
            <v>Pre 1980</v>
          </cell>
          <cell r="AQ1255" t="str">
            <v>Basement</v>
          </cell>
          <cell r="AR1255">
            <v>1464.69372558594</v>
          </cell>
          <cell r="AU1255" t="str">
            <v>No</v>
          </cell>
          <cell r="AV1255" t="b">
            <v>1</v>
          </cell>
          <cell r="AX1255">
            <v>4830559.9069824303</v>
          </cell>
          <cell r="AY1255" t="b">
            <v>0</v>
          </cell>
          <cell r="AZ1255">
            <v>809550.86906860489</v>
          </cell>
          <cell r="BA1255">
            <v>1</v>
          </cell>
          <cell r="BB1255">
            <v>1464.69372558594</v>
          </cell>
          <cell r="BC1255">
            <v>0.99999981264751547</v>
          </cell>
          <cell r="BU1255" t="str">
            <v>OR</v>
          </cell>
          <cell r="BV1255" t="str">
            <v>Pre 1980</v>
          </cell>
          <cell r="BW1255" t="str">
            <v>Electric Storage - Inside Conditioned Space</v>
          </cell>
          <cell r="BY1255">
            <v>1925.059</v>
          </cell>
          <cell r="BZ1255" t="str">
            <v>le55</v>
          </cell>
          <cell r="CF1255" t="str">
            <v>Unconditioned</v>
          </cell>
          <cell r="CG1255">
            <v>1192.4649999999999</v>
          </cell>
          <cell r="CH1255" t="str">
            <v>ID</v>
          </cell>
          <cell r="CI1255" t="str">
            <v>Side-by-Side w/ TTD Ice</v>
          </cell>
          <cell r="CJ1255">
            <v>29811.624999999996</v>
          </cell>
          <cell r="CK1255" t="b">
            <v>0</v>
          </cell>
          <cell r="CZ1255">
            <v>1925.059</v>
          </cell>
          <cell r="DA1255" t="str">
            <v>OR</v>
          </cell>
          <cell r="DC1255" t="str">
            <v>Horizontal Axis</v>
          </cell>
          <cell r="DG1255" t="str">
            <v>Electric</v>
          </cell>
          <cell r="DH1255">
            <v>2079.9929999999999</v>
          </cell>
          <cell r="DI1255" t="str">
            <v>WA</v>
          </cell>
          <cell r="DL1255" t="str">
            <v>Electric</v>
          </cell>
          <cell r="DM1255" t="str">
            <v>Electric</v>
          </cell>
          <cell r="DN1255">
            <v>3785.7640000000001</v>
          </cell>
          <cell r="DO1255" t="str">
            <v>ID</v>
          </cell>
          <cell r="DS1255">
            <v>4956.4930000000004</v>
          </cell>
          <cell r="DT1255" t="str">
            <v>WA</v>
          </cell>
          <cell r="DU1255" t="str">
            <v>lt32</v>
          </cell>
          <cell r="DX1255" t="b">
            <v>0</v>
          </cell>
          <cell r="DY1255">
            <v>2079.9929999999999</v>
          </cell>
          <cell r="DZ1255" t="str">
            <v>WA</v>
          </cell>
          <cell r="EC1255" t="str">
            <v>Laptop</v>
          </cell>
          <cell r="ED1255">
            <v>3785.7640000000001</v>
          </cell>
          <cell r="EE1255" t="str">
            <v>ID</v>
          </cell>
          <cell r="EH1255" t="str">
            <v>le20</v>
          </cell>
          <cell r="EI1255">
            <v>1192.4649999999999</v>
          </cell>
          <cell r="EJ1255" t="str">
            <v>ID</v>
          </cell>
          <cell r="EZ1255" t="str">
            <v>WA</v>
          </cell>
          <cell r="FA1255" t="str">
            <v>Exterior</v>
          </cell>
          <cell r="FB1255">
            <v>709014.33</v>
          </cell>
          <cell r="FC1255">
            <v>3003781.1399999997</v>
          </cell>
          <cell r="FI1255" t="str">
            <v>WA</v>
          </cell>
          <cell r="FJ1255" t="str">
            <v>Living Room/Family Room</v>
          </cell>
          <cell r="FK1255" t="str">
            <v>EISAnqnx</v>
          </cell>
          <cell r="FL1255">
            <v>371736.97500000003</v>
          </cell>
          <cell r="FS1255" t="str">
            <v>WA</v>
          </cell>
          <cell r="FT1255" t="str">
            <v>EISAnqnx</v>
          </cell>
          <cell r="FV1255">
            <v>2805562.08</v>
          </cell>
          <cell r="GD1255" t="str">
            <v>MT</v>
          </cell>
          <cell r="GE1255">
            <v>9977022.1640000008</v>
          </cell>
          <cell r="GF1255">
            <v>3811781.0700000003</v>
          </cell>
          <cell r="GI1255">
            <v>3</v>
          </cell>
          <cell r="GJ1255">
            <v>2</v>
          </cell>
          <cell r="GK1255" t="str">
            <v>MT</v>
          </cell>
          <cell r="GL1255">
            <v>1144.6790000000001</v>
          </cell>
          <cell r="GM1255" t="str">
            <v>Pre 1980</v>
          </cell>
          <cell r="GN1255">
            <v>0</v>
          </cell>
          <cell r="GQ1255">
            <v>9416870.0613130014</v>
          </cell>
          <cell r="GR1255">
            <v>572173.52154500003</v>
          </cell>
          <cell r="GU1255" t="str">
            <v>Baseboard/Wall/Radiant</v>
          </cell>
          <cell r="GX1255" t="str">
            <v>Baseboard/Wall/Radiant</v>
          </cell>
          <cell r="GY1255" t="str">
            <v>MT</v>
          </cell>
          <cell r="GZ1255">
            <v>1144.67944335938</v>
          </cell>
        </row>
        <row r="1256">
          <cell r="AD1256" t="str">
            <v>ID</v>
          </cell>
          <cell r="AH1256" t="str">
            <v>ID</v>
          </cell>
          <cell r="AI1256" t="str">
            <v>Pre 1980</v>
          </cell>
          <cell r="AJ1256">
            <v>1192.4649999999999</v>
          </cell>
          <cell r="AK1256" t="b">
            <v>1</v>
          </cell>
          <cell r="AN1256" t="str">
            <v>WA</v>
          </cell>
          <cell r="AO1256" t="str">
            <v>Wood</v>
          </cell>
          <cell r="AP1256" t="str">
            <v>Pre 1980</v>
          </cell>
          <cell r="AQ1256" t="str">
            <v>Basement</v>
          </cell>
          <cell r="AR1256">
            <v>1464.69372558594</v>
          </cell>
          <cell r="AU1256" t="str">
            <v>No</v>
          </cell>
          <cell r="AV1256" t="b">
            <v>0</v>
          </cell>
          <cell r="AX1256">
            <v>4830559.9069824303</v>
          </cell>
          <cell r="AY1256" t="b">
            <v>0</v>
          </cell>
          <cell r="AZ1256">
            <v>809550.86906860489</v>
          </cell>
          <cell r="BA1256" t="str">
            <v/>
          </cell>
          <cell r="BB1256" t="str">
            <v/>
          </cell>
          <cell r="BC1256">
            <v>0.99999981264751547</v>
          </cell>
          <cell r="BU1256" t="str">
            <v>OR</v>
          </cell>
          <cell r="BV1256" t="str">
            <v>Pre 1980</v>
          </cell>
          <cell r="BW1256" t="str">
            <v>Solar/Other</v>
          </cell>
          <cell r="BY1256">
            <v>1925.059</v>
          </cell>
          <cell r="BZ1256" t="str">
            <v/>
          </cell>
          <cell r="CF1256" t="str">
            <v>Conditioned</v>
          </cell>
          <cell r="CG1256">
            <v>1192.4649999999999</v>
          </cell>
          <cell r="CH1256" t="str">
            <v>ID</v>
          </cell>
          <cell r="CI1256" t="str">
            <v>Bottom-Freezer (Including French Door) w/o TTD Ice</v>
          </cell>
          <cell r="CJ1256">
            <v>26234.23</v>
          </cell>
          <cell r="CK1256" t="b">
            <v>0</v>
          </cell>
          <cell r="CZ1256">
            <v>2130.886</v>
          </cell>
          <cell r="DA1256" t="str">
            <v>MT</v>
          </cell>
          <cell r="DC1256" t="str">
            <v>Horizontal Axis</v>
          </cell>
          <cell r="DG1256" t="str">
            <v>Electric</v>
          </cell>
          <cell r="DH1256">
            <v>1144.6790000000001</v>
          </cell>
          <cell r="DI1256" t="str">
            <v>MT</v>
          </cell>
          <cell r="DL1256" t="str">
            <v>Gas</v>
          </cell>
          <cell r="DM1256" t="str">
            <v>Gas</v>
          </cell>
          <cell r="DN1256">
            <v>2079.9929999999999</v>
          </cell>
          <cell r="DO1256" t="str">
            <v>WA</v>
          </cell>
          <cell r="DS1256">
            <v>4956.4930000000004</v>
          </cell>
          <cell r="DT1256" t="str">
            <v>WA</v>
          </cell>
          <cell r="DU1256" t="str">
            <v>32to46</v>
          </cell>
          <cell r="DX1256" t="b">
            <v>0</v>
          </cell>
          <cell r="DY1256">
            <v>1925.059</v>
          </cell>
          <cell r="DZ1256" t="str">
            <v>OR</v>
          </cell>
          <cell r="EC1256" t="str">
            <v>Desktop</v>
          </cell>
          <cell r="ED1256">
            <v>3785.7640000000001</v>
          </cell>
          <cell r="EE1256" t="str">
            <v>ID</v>
          </cell>
          <cell r="EH1256" t="str">
            <v>le20</v>
          </cell>
          <cell r="EI1256">
            <v>1192.4649999999999</v>
          </cell>
          <cell r="EJ1256" t="str">
            <v>ID</v>
          </cell>
          <cell r="EZ1256" t="str">
            <v>WA</v>
          </cell>
          <cell r="FA1256" t="str">
            <v>Kitchen</v>
          </cell>
          <cell r="FB1256">
            <v>134179.05599999998</v>
          </cell>
          <cell r="FC1256">
            <v>243961.91999999998</v>
          </cell>
          <cell r="FI1256" t="str">
            <v>WA</v>
          </cell>
          <cell r="FJ1256" t="str">
            <v>Living Room/Family Room</v>
          </cell>
          <cell r="FK1256" t="str">
            <v>EISAq</v>
          </cell>
          <cell r="FL1256">
            <v>327128.538</v>
          </cell>
          <cell r="FS1256" t="str">
            <v>WA</v>
          </cell>
          <cell r="FT1256" t="str">
            <v>EISAq</v>
          </cell>
          <cell r="FV1256">
            <v>91485.72</v>
          </cell>
          <cell r="GD1256" t="str">
            <v>ID</v>
          </cell>
          <cell r="GE1256">
            <v>661818.07499999995</v>
          </cell>
          <cell r="GF1256">
            <v>1197234.8599999999</v>
          </cell>
          <cell r="GI1256">
            <v>2</v>
          </cell>
          <cell r="GJ1256">
            <v>2</v>
          </cell>
          <cell r="GK1256" t="str">
            <v>ID</v>
          </cell>
          <cell r="GL1256">
            <v>1192.4649999999999</v>
          </cell>
          <cell r="GM1256" t="str">
            <v>Pre 1980</v>
          </cell>
          <cell r="GN1256">
            <v>0</v>
          </cell>
          <cell r="GQ1256">
            <v>8532965.9217050001</v>
          </cell>
          <cell r="GR1256">
            <v>735443.84526249988</v>
          </cell>
          <cell r="GU1256" t="str">
            <v>Heat Pump (Central System)</v>
          </cell>
          <cell r="GX1256" t="str">
            <v>Wood</v>
          </cell>
          <cell r="GY1256" t="str">
            <v>MT</v>
          </cell>
          <cell r="GZ1256">
            <v>1144.67944335938</v>
          </cell>
        </row>
        <row r="1257">
          <cell r="AD1257" t="str">
            <v>WA</v>
          </cell>
          <cell r="AH1257" t="str">
            <v>WA</v>
          </cell>
          <cell r="AI1257" t="str">
            <v>Pre 1980</v>
          </cell>
          <cell r="AJ1257">
            <v>1904.288</v>
          </cell>
          <cell r="AK1257" t="b">
            <v>1</v>
          </cell>
          <cell r="AN1257" t="str">
            <v>WA</v>
          </cell>
          <cell r="AO1257" t="str">
            <v>Wood</v>
          </cell>
          <cell r="AP1257" t="str">
            <v>Pre 1980</v>
          </cell>
          <cell r="AQ1257" t="str">
            <v>Basement</v>
          </cell>
          <cell r="AR1257">
            <v>1464.69372558594</v>
          </cell>
          <cell r="AU1257" t="str">
            <v>No</v>
          </cell>
          <cell r="AV1257" t="b">
            <v>0</v>
          </cell>
          <cell r="AX1257">
            <v>4830559.9069824303</v>
          </cell>
          <cell r="AY1257" t="b">
            <v>0</v>
          </cell>
          <cell r="AZ1257">
            <v>809550.86906860489</v>
          </cell>
          <cell r="BA1257" t="str">
            <v/>
          </cell>
          <cell r="BB1257" t="str">
            <v/>
          </cell>
          <cell r="BC1257">
            <v>0.99999981264751547</v>
          </cell>
          <cell r="BU1257" t="str">
            <v>WA</v>
          </cell>
          <cell r="BV1257" t="str">
            <v>1993-2006</v>
          </cell>
          <cell r="BW1257" t="str">
            <v>Electric Storage - Outside Conditioned Space - Buffered</v>
          </cell>
          <cell r="BY1257">
            <v>4360.1880000000001</v>
          </cell>
          <cell r="BZ1257" t="str">
            <v>le55</v>
          </cell>
          <cell r="CF1257" t="str">
            <v>Conditioned</v>
          </cell>
          <cell r="CG1257">
            <v>1904.288</v>
          </cell>
          <cell r="CH1257" t="str">
            <v>WA</v>
          </cell>
          <cell r="CI1257" t="str">
            <v>Top-Freezer w/o TTD Ice</v>
          </cell>
          <cell r="CJ1257">
            <v>32372.896000000001</v>
          </cell>
          <cell r="CK1257" t="b">
            <v>0</v>
          </cell>
          <cell r="CZ1257">
            <v>2079.9929999999999</v>
          </cell>
          <cell r="DA1257" t="str">
            <v>WA</v>
          </cell>
          <cell r="DC1257" t="str">
            <v>Vertical Axis</v>
          </cell>
          <cell r="DG1257" t="str">
            <v>Electric</v>
          </cell>
          <cell r="DH1257">
            <v>2130.886</v>
          </cell>
          <cell r="DI1257" t="str">
            <v>MT</v>
          </cell>
          <cell r="DL1257" t="str">
            <v>Gas</v>
          </cell>
          <cell r="DM1257" t="str">
            <v>Gas</v>
          </cell>
          <cell r="DN1257">
            <v>2130.886</v>
          </cell>
          <cell r="DO1257" t="str">
            <v>MT</v>
          </cell>
          <cell r="DS1257">
            <v>1150.8789999999999</v>
          </cell>
          <cell r="DT1257" t="str">
            <v>WA</v>
          </cell>
          <cell r="DU1257" t="str">
            <v>lt32</v>
          </cell>
          <cell r="DX1257" t="b">
            <v>1</v>
          </cell>
          <cell r="DY1257">
            <v>1925.059</v>
          </cell>
          <cell r="DZ1257" t="str">
            <v>OR</v>
          </cell>
          <cell r="EC1257" t="str">
            <v>Desktop</v>
          </cell>
          <cell r="ED1257">
            <v>1904.288</v>
          </cell>
          <cell r="EE1257" t="str">
            <v>WA</v>
          </cell>
          <cell r="EH1257" t="str">
            <v>le20</v>
          </cell>
          <cell r="EI1257">
            <v>1925.059</v>
          </cell>
          <cell r="EJ1257" t="str">
            <v>OR</v>
          </cell>
          <cell r="EZ1257" t="str">
            <v>WA</v>
          </cell>
          <cell r="FA1257" t="str">
            <v>Living Room/Family Room</v>
          </cell>
          <cell r="FB1257">
            <v>853866.72</v>
          </cell>
          <cell r="FC1257">
            <v>279031.446</v>
          </cell>
          <cell r="FI1257" t="str">
            <v>WA</v>
          </cell>
          <cell r="FJ1257" t="str">
            <v>Living Room/Family Room</v>
          </cell>
          <cell r="FK1257" t="str">
            <v>EISAx</v>
          </cell>
          <cell r="FL1257">
            <v>1486947.9000000001</v>
          </cell>
          <cell r="FS1257" t="str">
            <v>WA</v>
          </cell>
          <cell r="FT1257" t="str">
            <v>EISAx</v>
          </cell>
          <cell r="FV1257">
            <v>419309.55</v>
          </cell>
          <cell r="GD1257" t="str">
            <v>WA</v>
          </cell>
          <cell r="GE1257">
            <v>5638596.7680000002</v>
          </cell>
          <cell r="GF1257">
            <v>4010430.5279999999</v>
          </cell>
          <cell r="GI1257">
            <v>2</v>
          </cell>
          <cell r="GJ1257">
            <v>3</v>
          </cell>
          <cell r="GK1257" t="str">
            <v>WA</v>
          </cell>
          <cell r="GL1257">
            <v>1904.288</v>
          </cell>
          <cell r="GM1257" t="str">
            <v>Pre 1980</v>
          </cell>
          <cell r="GN1257">
            <v>-1</v>
          </cell>
          <cell r="GQ1257">
            <v>13246783.380096002</v>
          </cell>
          <cell r="GR1257">
            <v>1195726.2387999999</v>
          </cell>
          <cell r="GU1257" t="str">
            <v>Heat Pump (Central System)</v>
          </cell>
          <cell r="GX1257" t="str">
            <v>Baseboard/Wall/Radiant</v>
          </cell>
          <cell r="GY1257" t="str">
            <v>OR</v>
          </cell>
          <cell r="GZ1257">
            <v>1925.05932617188</v>
          </cell>
        </row>
        <row r="1258">
          <cell r="AD1258" t="str">
            <v>WA</v>
          </cell>
          <cell r="AH1258" t="str">
            <v>WA</v>
          </cell>
          <cell r="AI1258" t="str">
            <v>Pre 1980</v>
          </cell>
          <cell r="AJ1258">
            <v>1904.288</v>
          </cell>
          <cell r="AK1258" t="b">
            <v>1</v>
          </cell>
          <cell r="AN1258" t="str">
            <v>WA</v>
          </cell>
          <cell r="AO1258" t="str">
            <v>Natural Gas FAF</v>
          </cell>
          <cell r="AP1258" t="str">
            <v>Pre 1980</v>
          </cell>
          <cell r="AQ1258" t="str">
            <v>Crawlspace</v>
          </cell>
          <cell r="AR1258">
            <v>1464.69372558594</v>
          </cell>
          <cell r="AU1258" t="str">
            <v>No</v>
          </cell>
          <cell r="AV1258" t="b">
            <v>1</v>
          </cell>
          <cell r="AX1258">
            <v>1867484.5001220736</v>
          </cell>
          <cell r="AY1258" t="b">
            <v>0</v>
          </cell>
          <cell r="AZ1258">
            <v>1642519.2614218777</v>
          </cell>
          <cell r="BA1258">
            <v>1</v>
          </cell>
          <cell r="BB1258">
            <v>1464.69372558594</v>
          </cell>
          <cell r="BC1258">
            <v>0.99999981264751547</v>
          </cell>
          <cell r="BU1258" t="str">
            <v>WA</v>
          </cell>
          <cell r="BV1258" t="str">
            <v>Pre 1980</v>
          </cell>
          <cell r="BW1258" t="str">
            <v>Electric Storage - Inside Conditioned Space</v>
          </cell>
          <cell r="BY1258">
            <v>2079.9929999999999</v>
          </cell>
          <cell r="BZ1258" t="str">
            <v>le55</v>
          </cell>
          <cell r="CF1258" t="str">
            <v>Conditioned</v>
          </cell>
          <cell r="CG1258">
            <v>2079.9929999999999</v>
          </cell>
          <cell r="CH1258" t="str">
            <v>WA</v>
          </cell>
          <cell r="CI1258" t="str">
            <v>Side-by-Side w/ TTD Ice</v>
          </cell>
          <cell r="CJ1258">
            <v>37439.873999999996</v>
          </cell>
          <cell r="CK1258" t="b">
            <v>0</v>
          </cell>
          <cell r="CZ1258">
            <v>1144.6790000000001</v>
          </cell>
          <cell r="DA1258" t="str">
            <v>MT</v>
          </cell>
          <cell r="DC1258" t="str">
            <v>Horizontal Axis</v>
          </cell>
          <cell r="DG1258" t="str">
            <v>Electric</v>
          </cell>
          <cell r="DH1258">
            <v>1925.059</v>
          </cell>
          <cell r="DI1258" t="str">
            <v>OR</v>
          </cell>
          <cell r="DL1258" t="str">
            <v>Electric</v>
          </cell>
          <cell r="DM1258" t="str">
            <v>Electric</v>
          </cell>
          <cell r="DN1258">
            <v>3785.7640000000001</v>
          </cell>
          <cell r="DO1258" t="str">
            <v>ID</v>
          </cell>
          <cell r="DS1258">
            <v>1464.694</v>
          </cell>
          <cell r="DT1258" t="str">
            <v>WA</v>
          </cell>
          <cell r="DU1258" t="str">
            <v>lt32</v>
          </cell>
          <cell r="DX1258" t="b">
            <v>1</v>
          </cell>
          <cell r="DY1258">
            <v>1904.288</v>
          </cell>
          <cell r="DZ1258" t="str">
            <v>WA</v>
          </cell>
          <cell r="EC1258" t="str">
            <v>Laptop</v>
          </cell>
          <cell r="ED1258">
            <v>2079.9929999999999</v>
          </cell>
          <cell r="EE1258" t="str">
            <v>WA</v>
          </cell>
          <cell r="EH1258" t="str">
            <v>le20</v>
          </cell>
          <cell r="EI1258">
            <v>1925.059</v>
          </cell>
          <cell r="EJ1258" t="str">
            <v>OR</v>
          </cell>
          <cell r="EZ1258" t="str">
            <v>WA</v>
          </cell>
          <cell r="FA1258" t="str">
            <v>Other</v>
          </cell>
          <cell r="FB1258">
            <v>1364661.99</v>
          </cell>
          <cell r="FC1258">
            <v>1570504.8599999999</v>
          </cell>
          <cell r="FI1258" t="str">
            <v>WA</v>
          </cell>
          <cell r="FJ1258" t="str">
            <v>Other</v>
          </cell>
          <cell r="FK1258" t="str">
            <v>EISAnqnx</v>
          </cell>
          <cell r="FL1258">
            <v>2428681.5700000003</v>
          </cell>
          <cell r="FS1258" t="str">
            <v>WA</v>
          </cell>
          <cell r="FT1258" t="str">
            <v>EISAnqnx</v>
          </cell>
          <cell r="FV1258">
            <v>9739508.745000001</v>
          </cell>
          <cell r="GD1258" t="str">
            <v>WA</v>
          </cell>
          <cell r="GE1258">
            <v>3500081.344</v>
          </cell>
          <cell r="GF1258">
            <v>5903292.7999999998</v>
          </cell>
          <cell r="GI1258">
            <v>3</v>
          </cell>
          <cell r="GJ1258">
            <v>1</v>
          </cell>
          <cell r="GK1258" t="str">
            <v>WA</v>
          </cell>
          <cell r="GL1258">
            <v>1904.288</v>
          </cell>
          <cell r="GM1258" t="str">
            <v>Pre 1980</v>
          </cell>
          <cell r="GN1258">
            <v>0</v>
          </cell>
          <cell r="GQ1258">
            <v>14384719.238816001</v>
          </cell>
          <cell r="GR1258">
            <v>1205285.76456</v>
          </cell>
          <cell r="GU1258" t="str">
            <v>Heat Pump (Central System)</v>
          </cell>
          <cell r="GX1258" t="str">
            <v>Wood</v>
          </cell>
          <cell r="GY1258" t="str">
            <v>WA</v>
          </cell>
          <cell r="GZ1258">
            <v>2079.99340820313</v>
          </cell>
        </row>
        <row r="1259">
          <cell r="AD1259" t="str">
            <v>MT</v>
          </cell>
          <cell r="AH1259" t="str">
            <v>MT</v>
          </cell>
          <cell r="AI1259" t="str">
            <v>1993-2006</v>
          </cell>
          <cell r="AJ1259">
            <v>1144.6790000000001</v>
          </cell>
          <cell r="AK1259" t="b">
            <v>1</v>
          </cell>
          <cell r="AN1259" t="str">
            <v>WA</v>
          </cell>
          <cell r="AO1259" t="str">
            <v>Baseboard/Wall/Radiant</v>
          </cell>
          <cell r="AP1259" t="str">
            <v>Pre 1980</v>
          </cell>
          <cell r="AQ1259" t="str">
            <v>Basement</v>
          </cell>
          <cell r="AR1259">
            <v>4956.49267578125</v>
          </cell>
          <cell r="AU1259" t="str">
            <v>Yes</v>
          </cell>
          <cell r="AV1259" t="b">
            <v>0</v>
          </cell>
          <cell r="AX1259">
            <v>13580789.931640625</v>
          </cell>
          <cell r="AY1259" t="b">
            <v>0</v>
          </cell>
          <cell r="AZ1259">
            <v>0</v>
          </cell>
          <cell r="BA1259" t="str">
            <v/>
          </cell>
          <cell r="BB1259" t="str">
            <v/>
          </cell>
          <cell r="BC1259">
            <v>0.99999993458706582</v>
          </cell>
          <cell r="BU1259" t="str">
            <v>ID</v>
          </cell>
          <cell r="BV1259" t="str">
            <v>Pre 1980</v>
          </cell>
          <cell r="BW1259" t="str">
            <v>Electric Storage - Inside Conditioned Space</v>
          </cell>
          <cell r="BY1259">
            <v>1192.4649999999999</v>
          </cell>
          <cell r="BZ1259" t="str">
            <v>le55</v>
          </cell>
          <cell r="CF1259" t="str">
            <v>Conditioned</v>
          </cell>
          <cell r="CG1259">
            <v>2130.886</v>
          </cell>
          <cell r="CH1259" t="str">
            <v>MT</v>
          </cell>
          <cell r="CI1259" t="str">
            <v>Top-Freezer w/o TTD Ice</v>
          </cell>
          <cell r="CJ1259">
            <v>57533.921999999999</v>
          </cell>
          <cell r="CK1259" t="b">
            <v>0</v>
          </cell>
          <cell r="CZ1259">
            <v>1192.4649999999999</v>
          </cell>
          <cell r="DA1259" t="str">
            <v>ID</v>
          </cell>
          <cell r="DC1259" t="str">
            <v>Horizontal Axis</v>
          </cell>
          <cell r="DG1259" t="str">
            <v>Electric</v>
          </cell>
          <cell r="DH1259">
            <v>2130.886</v>
          </cell>
          <cell r="DI1259" t="str">
            <v>MT</v>
          </cell>
          <cell r="DL1259" t="str">
            <v>Gas</v>
          </cell>
          <cell r="DM1259" t="str">
            <v>Electric</v>
          </cell>
          <cell r="DN1259">
            <v>1192.4649999999999</v>
          </cell>
          <cell r="DO1259" t="str">
            <v>ID</v>
          </cell>
          <cell r="DS1259">
            <v>1464.694</v>
          </cell>
          <cell r="DT1259" t="str">
            <v>WA</v>
          </cell>
          <cell r="DU1259" t="str">
            <v>32to46</v>
          </cell>
          <cell r="DX1259" t="b">
            <v>1</v>
          </cell>
          <cell r="DY1259">
            <v>1904.288</v>
          </cell>
          <cell r="DZ1259" t="str">
            <v>WA</v>
          </cell>
          <cell r="EC1259" t="str">
            <v>Desktop</v>
          </cell>
          <cell r="ED1259">
            <v>2079.9929999999999</v>
          </cell>
          <cell r="EE1259" t="str">
            <v>WA</v>
          </cell>
          <cell r="EH1259" t="str">
            <v>le20</v>
          </cell>
          <cell r="EI1259">
            <v>2130.886</v>
          </cell>
          <cell r="EJ1259" t="str">
            <v>MT</v>
          </cell>
          <cell r="EZ1259" t="str">
            <v>WA</v>
          </cell>
          <cell r="FA1259" t="str">
            <v>Bathroom</v>
          </cell>
          <cell r="FB1259">
            <v>1181690.55</v>
          </cell>
          <cell r="FC1259">
            <v>205842.87</v>
          </cell>
          <cell r="FI1259" t="str">
            <v>WA</v>
          </cell>
          <cell r="FJ1259" t="str">
            <v>Other</v>
          </cell>
          <cell r="FK1259" t="str">
            <v>EISAq</v>
          </cell>
          <cell r="FL1259">
            <v>505562.28600000002</v>
          </cell>
          <cell r="FS1259" t="str">
            <v>WA</v>
          </cell>
          <cell r="FT1259" t="str">
            <v>EISAq</v>
          </cell>
          <cell r="FV1259">
            <v>1184601.827</v>
          </cell>
          <cell r="GD1259" t="str">
            <v>MT</v>
          </cell>
          <cell r="GE1259">
            <v>4002942.4630000005</v>
          </cell>
          <cell r="GF1259">
            <v>2266464.4200000004</v>
          </cell>
          <cell r="GI1259">
            <v>3</v>
          </cell>
          <cell r="GJ1259">
            <v>2</v>
          </cell>
          <cell r="GK1259" t="str">
            <v>MT</v>
          </cell>
          <cell r="GL1259">
            <v>1144.6790000000001</v>
          </cell>
          <cell r="GM1259" t="str">
            <v>1993-2006</v>
          </cell>
          <cell r="GN1259">
            <v>0</v>
          </cell>
          <cell r="GQ1259">
            <v>8808043.9181880001</v>
          </cell>
          <cell r="GR1259">
            <v>675807.03480999998</v>
          </cell>
          <cell r="GU1259" t="str">
            <v>Baseboard/Wall/Radiant</v>
          </cell>
          <cell r="GX1259" t="str">
            <v>None</v>
          </cell>
          <cell r="GY1259" t="str">
            <v>WA</v>
          </cell>
          <cell r="GZ1259">
            <v>1904.28771972656</v>
          </cell>
        </row>
        <row r="1260">
          <cell r="AD1260" t="str">
            <v>OR</v>
          </cell>
          <cell r="AH1260" t="str">
            <v>OR</v>
          </cell>
          <cell r="AI1260" t="str">
            <v>Pre 1980</v>
          </cell>
          <cell r="AJ1260">
            <v>1612.692</v>
          </cell>
          <cell r="AK1260" t="b">
            <v>1</v>
          </cell>
          <cell r="AN1260" t="str">
            <v>WA</v>
          </cell>
          <cell r="AO1260" t="str">
            <v>Oil FAF</v>
          </cell>
          <cell r="AP1260" t="str">
            <v>Pre 1980</v>
          </cell>
          <cell r="AQ1260" t="str">
            <v>Basement</v>
          </cell>
          <cell r="AR1260">
            <v>4956.49267578125</v>
          </cell>
          <cell r="AU1260" t="str">
            <v>Yes</v>
          </cell>
          <cell r="AV1260" t="b">
            <v>1</v>
          </cell>
          <cell r="AX1260">
            <v>13580789.931640625</v>
          </cell>
          <cell r="AY1260" t="b">
            <v>0</v>
          </cell>
          <cell r="AZ1260">
            <v>0</v>
          </cell>
          <cell r="BA1260">
            <v>1</v>
          </cell>
          <cell r="BB1260">
            <v>4956.49267578125</v>
          </cell>
          <cell r="BC1260">
            <v>0.99999993458706582</v>
          </cell>
          <cell r="BU1260" t="str">
            <v>OR</v>
          </cell>
          <cell r="BV1260" t="str">
            <v>1980-1992</v>
          </cell>
          <cell r="BW1260" t="str">
            <v>Solar/Other</v>
          </cell>
          <cell r="BY1260">
            <v>1612.692</v>
          </cell>
          <cell r="BZ1260" t="str">
            <v>le55</v>
          </cell>
          <cell r="CF1260" t="str">
            <v>Unconditioned</v>
          </cell>
          <cell r="CG1260">
            <v>2130.886</v>
          </cell>
          <cell r="CH1260" t="str">
            <v>MT</v>
          </cell>
          <cell r="CI1260" t="str">
            <v>Top-Freezer w/o TTD Ice</v>
          </cell>
          <cell r="CJ1260">
            <v>55403.036</v>
          </cell>
          <cell r="CK1260" t="b">
            <v>0</v>
          </cell>
          <cell r="CZ1260">
            <v>1612.692</v>
          </cell>
          <cell r="DA1260" t="str">
            <v>OR</v>
          </cell>
          <cell r="DC1260" t="str">
            <v>Vertical Axis</v>
          </cell>
          <cell r="DG1260" t="str">
            <v>Electric</v>
          </cell>
          <cell r="DH1260">
            <v>2079.9929999999999</v>
          </cell>
          <cell r="DI1260" t="str">
            <v>WA</v>
          </cell>
          <cell r="DL1260" t="str">
            <v>Propane</v>
          </cell>
          <cell r="DM1260" t="str">
            <v>Propane</v>
          </cell>
          <cell r="DN1260">
            <v>1925.059</v>
          </cell>
          <cell r="DO1260" t="str">
            <v>OR</v>
          </cell>
          <cell r="DS1260">
            <v>1188.027</v>
          </cell>
          <cell r="DT1260" t="str">
            <v>OR</v>
          </cell>
          <cell r="DU1260" t="str">
            <v>32to46</v>
          </cell>
          <cell r="DX1260" t="b">
            <v>0</v>
          </cell>
          <cell r="DY1260">
            <v>2079.9929999999999</v>
          </cell>
          <cell r="DZ1260" t="str">
            <v>WA</v>
          </cell>
          <cell r="EC1260" t="str">
            <v>Laptop</v>
          </cell>
          <cell r="ED1260">
            <v>2130.886</v>
          </cell>
          <cell r="EE1260" t="str">
            <v>MT</v>
          </cell>
          <cell r="EH1260" t="str">
            <v>le20</v>
          </cell>
          <cell r="EI1260">
            <v>1612.692</v>
          </cell>
          <cell r="EJ1260" t="str">
            <v>OR</v>
          </cell>
          <cell r="EZ1260" t="str">
            <v>WA</v>
          </cell>
          <cell r="FA1260" t="str">
            <v>Bedrooms</v>
          </cell>
          <cell r="FB1260">
            <v>518419.07999999996</v>
          </cell>
          <cell r="FC1260">
            <v>853866.72</v>
          </cell>
          <cell r="FI1260" t="str">
            <v>WA</v>
          </cell>
          <cell r="FJ1260" t="str">
            <v>Other</v>
          </cell>
          <cell r="FK1260" t="str">
            <v>EISAx</v>
          </cell>
          <cell r="FL1260">
            <v>2478246.5</v>
          </cell>
          <cell r="FS1260" t="str">
            <v>WA</v>
          </cell>
          <cell r="FT1260" t="str">
            <v>EISAx</v>
          </cell>
          <cell r="FV1260">
            <v>17967287.125</v>
          </cell>
          <cell r="GD1260" t="str">
            <v>OR</v>
          </cell>
          <cell r="GE1260">
            <v>5252537.8439999996</v>
          </cell>
          <cell r="GF1260">
            <v>3173777.8560000001</v>
          </cell>
          <cell r="GI1260">
            <v>1</v>
          </cell>
          <cell r="GJ1260">
            <v>2</v>
          </cell>
          <cell r="GK1260" t="str">
            <v>OR</v>
          </cell>
          <cell r="GL1260">
            <v>1612.692</v>
          </cell>
          <cell r="GM1260" t="str">
            <v>Pre 1980</v>
          </cell>
          <cell r="GN1260">
            <v>-1</v>
          </cell>
          <cell r="GQ1260">
            <v>8447164.5821759999</v>
          </cell>
          <cell r="GR1260">
            <v>929301.66980999988</v>
          </cell>
          <cell r="GU1260" t="str">
            <v>Baseboard/Wall/Radiant</v>
          </cell>
          <cell r="GX1260" t="str">
            <v>Baseboard/Wall/Radiant</v>
          </cell>
          <cell r="GY1260" t="str">
            <v>OR</v>
          </cell>
          <cell r="GZ1260">
            <v>1612.69177246094</v>
          </cell>
        </row>
        <row r="1261">
          <cell r="AD1261" t="str">
            <v>OR</v>
          </cell>
          <cell r="AH1261" t="str">
            <v>OR</v>
          </cell>
          <cell r="AI1261" t="str">
            <v>Pre 1980</v>
          </cell>
          <cell r="AJ1261">
            <v>8264.9449999999997</v>
          </cell>
          <cell r="AK1261" t="b">
            <v>1</v>
          </cell>
          <cell r="AN1261" t="str">
            <v>WA</v>
          </cell>
          <cell r="AO1261" t="str">
            <v>Wood</v>
          </cell>
          <cell r="AP1261" t="str">
            <v>Pre 1980</v>
          </cell>
          <cell r="AQ1261" t="str">
            <v>Basement</v>
          </cell>
          <cell r="AR1261">
            <v>4956.49267578125</v>
          </cell>
          <cell r="AU1261" t="str">
            <v>Yes</v>
          </cell>
          <cell r="AV1261" t="b">
            <v>0</v>
          </cell>
          <cell r="AX1261">
            <v>13580789.931640625</v>
          </cell>
          <cell r="AY1261" t="b">
            <v>0</v>
          </cell>
          <cell r="AZ1261">
            <v>0</v>
          </cell>
          <cell r="BA1261" t="str">
            <v/>
          </cell>
          <cell r="BB1261" t="str">
            <v/>
          </cell>
          <cell r="BC1261">
            <v>0.99999993458706582</v>
          </cell>
          <cell r="BU1261" t="str">
            <v>WA</v>
          </cell>
          <cell r="BV1261" t="str">
            <v>Pre 1980</v>
          </cell>
          <cell r="BW1261" t="str">
            <v>Electric Storage - Inside Conditioned Space</v>
          </cell>
          <cell r="BY1261">
            <v>2079.9929999999999</v>
          </cell>
          <cell r="BZ1261" t="str">
            <v>le55</v>
          </cell>
          <cell r="CF1261" t="str">
            <v>Conditioned</v>
          </cell>
          <cell r="CG1261">
            <v>1612.692</v>
          </cell>
          <cell r="CH1261" t="str">
            <v>OR</v>
          </cell>
          <cell r="CI1261" t="str">
            <v>Side-by-Side w/ TTD Ice</v>
          </cell>
          <cell r="CJ1261">
            <v>40317.300000000003</v>
          </cell>
          <cell r="CK1261" t="b">
            <v>0</v>
          </cell>
          <cell r="CZ1261">
            <v>2079.9929999999999</v>
          </cell>
          <cell r="DA1261" t="str">
            <v>WA</v>
          </cell>
          <cell r="DC1261" t="str">
            <v>Vertical Axis</v>
          </cell>
          <cell r="DG1261" t="str">
            <v>Electric</v>
          </cell>
          <cell r="DH1261">
            <v>1144.6790000000001</v>
          </cell>
          <cell r="DI1261" t="str">
            <v>MT</v>
          </cell>
          <cell r="DL1261" t="str">
            <v>Electric</v>
          </cell>
          <cell r="DM1261" t="str">
            <v>Electric</v>
          </cell>
          <cell r="DN1261">
            <v>2130.886</v>
          </cell>
          <cell r="DO1261" t="str">
            <v>MT</v>
          </cell>
          <cell r="DS1261">
            <v>1188.027</v>
          </cell>
          <cell r="DT1261" t="str">
            <v>OR</v>
          </cell>
          <cell r="DU1261" t="str">
            <v>lt32</v>
          </cell>
          <cell r="DX1261" t="b">
            <v>0</v>
          </cell>
          <cell r="DY1261">
            <v>2079.9929999999999</v>
          </cell>
          <cell r="DZ1261" t="str">
            <v>WA</v>
          </cell>
          <cell r="EC1261" t="str">
            <v>Desktop</v>
          </cell>
          <cell r="ED1261">
            <v>2079.9929999999999</v>
          </cell>
          <cell r="EE1261" t="str">
            <v>WA</v>
          </cell>
          <cell r="EH1261" t="str">
            <v>le20</v>
          </cell>
          <cell r="EI1261">
            <v>8264.9449999999997</v>
          </cell>
          <cell r="EJ1261" t="str">
            <v>OR</v>
          </cell>
          <cell r="EZ1261" t="str">
            <v>WA</v>
          </cell>
          <cell r="FA1261" t="str">
            <v>Exterior</v>
          </cell>
          <cell r="FB1261">
            <v>208892.394</v>
          </cell>
          <cell r="FC1261">
            <v>4138204.068</v>
          </cell>
          <cell r="FI1261" t="str">
            <v>WA</v>
          </cell>
          <cell r="FJ1261" t="str">
            <v>Bathroom</v>
          </cell>
          <cell r="FK1261" t="str">
            <v>EISAq</v>
          </cell>
          <cell r="FL1261">
            <v>148694.79</v>
          </cell>
          <cell r="FS1261" t="str">
            <v>WA</v>
          </cell>
          <cell r="FT1261" t="str">
            <v>EISAnqnx</v>
          </cell>
          <cell r="FV1261">
            <v>594779.16</v>
          </cell>
          <cell r="GD1261" t="str">
            <v>OR</v>
          </cell>
          <cell r="GE1261">
            <v>16463770.439999999</v>
          </cell>
          <cell r="GF1261">
            <v>22670744.134999998</v>
          </cell>
          <cell r="GI1261">
            <v>1</v>
          </cell>
          <cell r="GJ1261">
            <v>2</v>
          </cell>
          <cell r="GK1261" t="str">
            <v>OR</v>
          </cell>
          <cell r="GL1261">
            <v>8264.9449999999997</v>
          </cell>
          <cell r="GM1261" t="str">
            <v>Pre 1980</v>
          </cell>
          <cell r="GN1261">
            <v>0</v>
          </cell>
          <cell r="GQ1261">
            <v>37558158.145039998</v>
          </cell>
          <cell r="GR1261">
            <v>4456499.6687249998</v>
          </cell>
          <cell r="GU1261" t="str">
            <v>Baseboard/Wall/Radiant</v>
          </cell>
          <cell r="GX1261" t="str">
            <v>Wood</v>
          </cell>
          <cell r="GY1261" t="str">
            <v>OR</v>
          </cell>
          <cell r="GZ1261">
            <v>1612.69177246094</v>
          </cell>
        </row>
        <row r="1262">
          <cell r="AD1262" t="str">
            <v>MT</v>
          </cell>
          <cell r="AH1262" t="str">
            <v>MT</v>
          </cell>
          <cell r="AI1262" t="str">
            <v>Pre 1980</v>
          </cell>
          <cell r="AJ1262">
            <v>1144.6790000000001</v>
          </cell>
          <cell r="AK1262" t="b">
            <v>1</v>
          </cell>
          <cell r="AN1262" t="str">
            <v>WA</v>
          </cell>
          <cell r="AO1262" t="str">
            <v>Wood</v>
          </cell>
          <cell r="AP1262" t="str">
            <v>Pre 1980</v>
          </cell>
          <cell r="AQ1262" t="str">
            <v>Crawlspace</v>
          </cell>
          <cell r="AR1262">
            <v>4956.49267578125</v>
          </cell>
          <cell r="AU1262" t="str">
            <v>No</v>
          </cell>
          <cell r="AV1262" t="b">
            <v>0</v>
          </cell>
          <cell r="AX1262">
            <v>4758232.96875</v>
          </cell>
          <cell r="AY1262" t="b">
            <v>0</v>
          </cell>
          <cell r="AZ1262">
            <v>1647646.2169700195</v>
          </cell>
          <cell r="BA1262" t="str">
            <v/>
          </cell>
          <cell r="BB1262" t="str">
            <v/>
          </cell>
          <cell r="BC1262">
            <v>0.99999993458706582</v>
          </cell>
          <cell r="BU1262" t="str">
            <v>MT</v>
          </cell>
          <cell r="BV1262" t="str">
            <v>1993-2006</v>
          </cell>
          <cell r="BW1262" t="str">
            <v>Gas Storage Inside Conditioned Space</v>
          </cell>
          <cell r="BY1262">
            <v>2130.886</v>
          </cell>
          <cell r="BZ1262" t="str">
            <v>le55</v>
          </cell>
          <cell r="CF1262" t="str">
            <v>Conditioned</v>
          </cell>
          <cell r="CG1262">
            <v>3785.7640000000001</v>
          </cell>
          <cell r="CH1262" t="str">
            <v>ID</v>
          </cell>
          <cell r="CI1262" t="str">
            <v>Top-Freezer w/o TTD Ice</v>
          </cell>
          <cell r="CJ1262">
            <v>79501.044000000009</v>
          </cell>
          <cell r="CK1262" t="b">
            <v>0</v>
          </cell>
          <cell r="CZ1262">
            <v>1192.4649999999999</v>
          </cell>
          <cell r="DA1262" t="str">
            <v>ID</v>
          </cell>
          <cell r="DC1262" t="str">
            <v>Vertical Axis</v>
          </cell>
          <cell r="DG1262" t="str">
            <v>Electric</v>
          </cell>
          <cell r="DH1262">
            <v>1192.4649999999999</v>
          </cell>
          <cell r="DI1262" t="str">
            <v>ID</v>
          </cell>
          <cell r="DL1262" t="str">
            <v>Electric</v>
          </cell>
          <cell r="DM1262" t="str">
            <v>Electric</v>
          </cell>
          <cell r="DN1262">
            <v>1612.692</v>
          </cell>
          <cell r="DO1262" t="str">
            <v>OR</v>
          </cell>
          <cell r="DS1262">
            <v>2003.7159999999999</v>
          </cell>
          <cell r="DT1262" t="str">
            <v>WA</v>
          </cell>
          <cell r="DU1262" t="str">
            <v>32to46</v>
          </cell>
          <cell r="DX1262" t="b">
            <v>0</v>
          </cell>
          <cell r="DY1262">
            <v>2079.9929999999999</v>
          </cell>
          <cell r="DZ1262" t="str">
            <v>WA</v>
          </cell>
          <cell r="EC1262" t="str">
            <v>Laptop</v>
          </cell>
          <cell r="ED1262">
            <v>1144.6790000000001</v>
          </cell>
          <cell r="EE1262" t="str">
            <v>MT</v>
          </cell>
          <cell r="EH1262" t="str">
            <v>gt20</v>
          </cell>
          <cell r="EI1262">
            <v>1144.6790000000001</v>
          </cell>
          <cell r="EJ1262" t="str">
            <v>MT</v>
          </cell>
          <cell r="EZ1262" t="str">
            <v>WA</v>
          </cell>
          <cell r="FA1262" t="str">
            <v>Garage</v>
          </cell>
          <cell r="FB1262">
            <v>259209.53999999998</v>
          </cell>
          <cell r="FC1262">
            <v>327823.83</v>
          </cell>
          <cell r="FI1262" t="str">
            <v>WA</v>
          </cell>
          <cell r="FJ1262" t="str">
            <v>Bathroom</v>
          </cell>
          <cell r="FK1262" t="str">
            <v>EISAx</v>
          </cell>
          <cell r="FL1262">
            <v>530344.75100000005</v>
          </cell>
          <cell r="FS1262" t="str">
            <v>WA</v>
          </cell>
          <cell r="FT1262" t="str">
            <v>EISAq</v>
          </cell>
          <cell r="FV1262">
            <v>3137460.0690000001</v>
          </cell>
          <cell r="GD1262" t="str">
            <v>MT</v>
          </cell>
          <cell r="GE1262">
            <v>1675810.0560000001</v>
          </cell>
          <cell r="GF1262">
            <v>2897182.5490000001</v>
          </cell>
          <cell r="GI1262">
            <v>3</v>
          </cell>
          <cell r="GJ1262">
            <v>2</v>
          </cell>
          <cell r="GK1262" t="str">
            <v>MT</v>
          </cell>
          <cell r="GL1262">
            <v>1144.6790000000001</v>
          </cell>
          <cell r="GM1262" t="str">
            <v>Pre 1980</v>
          </cell>
          <cell r="GN1262">
            <v>0</v>
          </cell>
          <cell r="GQ1262">
            <v>9416870.0613130014</v>
          </cell>
          <cell r="GR1262">
            <v>572173.52154500003</v>
          </cell>
          <cell r="GU1262" t="str">
            <v>Natural Gas Other</v>
          </cell>
          <cell r="GX1262" t="str">
            <v>None</v>
          </cell>
          <cell r="GY1262" t="str">
            <v>MT</v>
          </cell>
          <cell r="GZ1262">
            <v>1144.67944335938</v>
          </cell>
        </row>
        <row r="1263">
          <cell r="AD1263" t="str">
            <v>MT</v>
          </cell>
          <cell r="AH1263" t="str">
            <v>MT</v>
          </cell>
          <cell r="AI1263" t="str">
            <v>Pre 1980</v>
          </cell>
          <cell r="AJ1263">
            <v>1144.6790000000001</v>
          </cell>
          <cell r="AK1263" t="b">
            <v>1</v>
          </cell>
          <cell r="AN1263" t="str">
            <v>WA</v>
          </cell>
          <cell r="AO1263" t="str">
            <v>Natural Gas FAF</v>
          </cell>
          <cell r="AP1263" t="str">
            <v>Pre 1980</v>
          </cell>
          <cell r="AQ1263" t="str">
            <v>Crawlspace</v>
          </cell>
          <cell r="AR1263">
            <v>4956.49267578125</v>
          </cell>
          <cell r="AU1263" t="str">
            <v>No</v>
          </cell>
          <cell r="AV1263" t="b">
            <v>1</v>
          </cell>
          <cell r="AX1263">
            <v>4758232.96875</v>
          </cell>
          <cell r="AY1263" t="b">
            <v>0</v>
          </cell>
          <cell r="AZ1263">
            <v>1647646.2169700195</v>
          </cell>
          <cell r="BA1263">
            <v>1</v>
          </cell>
          <cell r="BB1263">
            <v>4956.49267578125</v>
          </cell>
          <cell r="BC1263">
            <v>0.99999993458706582</v>
          </cell>
          <cell r="BU1263" t="str">
            <v>ID</v>
          </cell>
          <cell r="BV1263" t="str">
            <v>Post 2006</v>
          </cell>
          <cell r="BW1263" t="str">
            <v>Electric Storage - Inside Conditioned Space</v>
          </cell>
          <cell r="BY1263">
            <v>1192.4649999999999</v>
          </cell>
          <cell r="BZ1263" t="str">
            <v>gt55</v>
          </cell>
          <cell r="CF1263" t="str">
            <v>Conditioned</v>
          </cell>
          <cell r="CG1263">
            <v>2079.9929999999999</v>
          </cell>
          <cell r="CH1263" t="str">
            <v>WA</v>
          </cell>
          <cell r="CI1263" t="str">
            <v>Top-Freezer w/o TTD Ice</v>
          </cell>
          <cell r="CJ1263">
            <v>37439.873999999996</v>
          </cell>
          <cell r="CK1263" t="b">
            <v>0</v>
          </cell>
          <cell r="CZ1263">
            <v>3785.7640000000001</v>
          </cell>
          <cell r="DA1263" t="str">
            <v>ID</v>
          </cell>
          <cell r="DC1263" t="str">
            <v>Horizontal Axis</v>
          </cell>
          <cell r="DG1263" t="str">
            <v>Electric</v>
          </cell>
          <cell r="DH1263">
            <v>1612.692</v>
          </cell>
          <cell r="DI1263" t="str">
            <v>OR</v>
          </cell>
          <cell r="DL1263" t="str">
            <v>Electric</v>
          </cell>
          <cell r="DM1263" t="str">
            <v>Electric</v>
          </cell>
          <cell r="DN1263">
            <v>1904.288</v>
          </cell>
          <cell r="DO1263" t="str">
            <v>WA</v>
          </cell>
          <cell r="DS1263">
            <v>2003.7159999999999</v>
          </cell>
          <cell r="DT1263" t="str">
            <v>WA</v>
          </cell>
          <cell r="DU1263" t="str">
            <v>lt32</v>
          </cell>
          <cell r="DX1263" t="b">
            <v>0</v>
          </cell>
          <cell r="DY1263">
            <v>2130.886</v>
          </cell>
          <cell r="DZ1263" t="str">
            <v>MT</v>
          </cell>
          <cell r="EC1263" t="str">
            <v>Laptop</v>
          </cell>
          <cell r="ED1263">
            <v>1144.6790000000001</v>
          </cell>
          <cell r="EE1263" t="str">
            <v>MT</v>
          </cell>
          <cell r="EH1263" t="str">
            <v>le20</v>
          </cell>
          <cell r="EI1263">
            <v>2079.9929999999999</v>
          </cell>
          <cell r="EJ1263" t="str">
            <v>WA</v>
          </cell>
          <cell r="EZ1263" t="str">
            <v>WA</v>
          </cell>
          <cell r="FA1263" t="str">
            <v>Kitchen</v>
          </cell>
          <cell r="FB1263">
            <v>683093.37599999993</v>
          </cell>
          <cell r="FC1263">
            <v>487923.83999999997</v>
          </cell>
          <cell r="FI1263" t="str">
            <v>WA</v>
          </cell>
          <cell r="FJ1263" t="str">
            <v>Bedrooms</v>
          </cell>
          <cell r="FK1263" t="str">
            <v>EISAq</v>
          </cell>
          <cell r="FL1263">
            <v>109042.84600000001</v>
          </cell>
          <cell r="FS1263" t="str">
            <v>WA</v>
          </cell>
          <cell r="FT1263" t="str">
            <v>EISAx</v>
          </cell>
          <cell r="FV1263">
            <v>2329551.71</v>
          </cell>
          <cell r="GD1263" t="str">
            <v>MT</v>
          </cell>
          <cell r="GE1263">
            <v>2764399.7850000001</v>
          </cell>
          <cell r="GF1263">
            <v>1140100.284</v>
          </cell>
          <cell r="GI1263">
            <v>2</v>
          </cell>
          <cell r="GJ1263">
            <v>1</v>
          </cell>
          <cell r="GK1263" t="str">
            <v>MT</v>
          </cell>
          <cell r="GL1263">
            <v>1144.6790000000001</v>
          </cell>
          <cell r="GM1263" t="str">
            <v>Pre 1980</v>
          </cell>
          <cell r="GN1263">
            <v>-1</v>
          </cell>
          <cell r="GQ1263">
            <v>9416870.0613130014</v>
          </cell>
          <cell r="GR1263">
            <v>572173.52154500003</v>
          </cell>
          <cell r="GU1263" t="str">
            <v>Natural Gas Other</v>
          </cell>
          <cell r="GX1263" t="str">
            <v>None</v>
          </cell>
          <cell r="GY1263" t="str">
            <v>MT</v>
          </cell>
          <cell r="GZ1263">
            <v>2130.88647460938</v>
          </cell>
        </row>
        <row r="1264">
          <cell r="AD1264" t="str">
            <v>WA</v>
          </cell>
          <cell r="AH1264" t="str">
            <v>WA</v>
          </cell>
          <cell r="AI1264" t="str">
            <v>1980-1992</v>
          </cell>
          <cell r="AJ1264">
            <v>2079.9929999999999</v>
          </cell>
          <cell r="AK1264" t="b">
            <v>1</v>
          </cell>
          <cell r="AN1264" t="str">
            <v>WA</v>
          </cell>
          <cell r="AO1264" t="str">
            <v>Baseboard/Wall/Radiant</v>
          </cell>
          <cell r="AP1264" t="str">
            <v>Post 2006</v>
          </cell>
          <cell r="AQ1264" t="str">
            <v>Crawlspace</v>
          </cell>
          <cell r="AR1264">
            <v>4956.49267578125</v>
          </cell>
          <cell r="AU1264" t="str">
            <v>No</v>
          </cell>
          <cell r="AV1264" t="b">
            <v>0</v>
          </cell>
          <cell r="AX1264">
            <v>15370083.787597656</v>
          </cell>
          <cell r="AY1264" t="b">
            <v>0</v>
          </cell>
          <cell r="AZ1264">
            <v>1998582.2548411621</v>
          </cell>
          <cell r="BA1264" t="str">
            <v/>
          </cell>
          <cell r="BB1264" t="str">
            <v/>
          </cell>
          <cell r="BC1264">
            <v>0.99999993458706582</v>
          </cell>
          <cell r="BU1264" t="str">
            <v>OR</v>
          </cell>
          <cell r="BV1264" t="str">
            <v>Pre 1980</v>
          </cell>
          <cell r="BW1264" t="str">
            <v>Gas Storage Inside Conditioned Space</v>
          </cell>
          <cell r="BY1264">
            <v>8264.9449999999997</v>
          </cell>
          <cell r="BZ1264" t="str">
            <v>le55</v>
          </cell>
          <cell r="CF1264" t="str">
            <v>Conditioned</v>
          </cell>
          <cell r="CG1264">
            <v>1192.4649999999999</v>
          </cell>
          <cell r="CH1264" t="str">
            <v>ID</v>
          </cell>
          <cell r="CI1264" t="str">
            <v>Top-Freezer w/o TTD Ice</v>
          </cell>
          <cell r="CJ1264">
            <v>21464.37</v>
          </cell>
          <cell r="CK1264" t="b">
            <v>0</v>
          </cell>
          <cell r="CZ1264">
            <v>2079.9929999999999</v>
          </cell>
          <cell r="DA1264" t="str">
            <v>WA</v>
          </cell>
          <cell r="DC1264" t="str">
            <v>Vertical Axis</v>
          </cell>
          <cell r="DG1264" t="str">
            <v>Electric</v>
          </cell>
          <cell r="DH1264">
            <v>2079.9929999999999</v>
          </cell>
          <cell r="DI1264" t="str">
            <v>WA</v>
          </cell>
          <cell r="DL1264" t="str">
            <v>Electric</v>
          </cell>
          <cell r="DM1264" t="str">
            <v>Electric</v>
          </cell>
          <cell r="DN1264">
            <v>8264.9449999999997</v>
          </cell>
          <cell r="DO1264" t="str">
            <v>OR</v>
          </cell>
          <cell r="DS1264">
            <v>2003.7159999999999</v>
          </cell>
          <cell r="DT1264" t="str">
            <v>WA</v>
          </cell>
          <cell r="DU1264" t="str">
            <v>lt32</v>
          </cell>
          <cell r="DX1264" t="b">
            <v>0</v>
          </cell>
          <cell r="DY1264">
            <v>2130.886</v>
          </cell>
          <cell r="DZ1264" t="str">
            <v>MT</v>
          </cell>
          <cell r="EC1264" t="str">
            <v>Laptop</v>
          </cell>
          <cell r="ED1264">
            <v>1144.6790000000001</v>
          </cell>
          <cell r="EE1264" t="str">
            <v>MT</v>
          </cell>
          <cell r="EH1264" t="str">
            <v>le20</v>
          </cell>
          <cell r="EI1264">
            <v>3785.7640000000001</v>
          </cell>
          <cell r="EJ1264" t="str">
            <v>ID</v>
          </cell>
          <cell r="EZ1264" t="str">
            <v>WA</v>
          </cell>
          <cell r="FA1264" t="str">
            <v>Living Room/Family Room</v>
          </cell>
          <cell r="FB1264">
            <v>1370761.0379999999</v>
          </cell>
          <cell r="FC1264">
            <v>1052085.78</v>
          </cell>
          <cell r="FI1264" t="str">
            <v>WA</v>
          </cell>
          <cell r="FJ1264" t="str">
            <v>Bedrooms</v>
          </cell>
          <cell r="FK1264" t="str">
            <v>EISAx</v>
          </cell>
          <cell r="FL1264">
            <v>693909.02</v>
          </cell>
          <cell r="FS1264" t="str">
            <v>WA</v>
          </cell>
          <cell r="FT1264" t="str">
            <v>EISAnqnx</v>
          </cell>
          <cell r="FV1264">
            <v>4618565.38</v>
          </cell>
          <cell r="GD1264" t="str">
            <v>WA</v>
          </cell>
          <cell r="GE1264">
            <v>5607661.1279999996</v>
          </cell>
          <cell r="GF1264">
            <v>3681587.61</v>
          </cell>
          <cell r="GI1264">
            <v>1</v>
          </cell>
          <cell r="GJ1264">
            <v>1</v>
          </cell>
          <cell r="GK1264" t="str">
            <v>WA</v>
          </cell>
          <cell r="GL1264">
            <v>2079.9929999999999</v>
          </cell>
          <cell r="GM1264" t="str">
            <v>1980-1992</v>
          </cell>
          <cell r="GN1264">
            <v>-1</v>
          </cell>
          <cell r="GQ1264">
            <v>12583805.810510999</v>
          </cell>
          <cell r="GR1264">
            <v>180694.19189250001</v>
          </cell>
          <cell r="GU1264" t="str">
            <v>Natural Gas FAF</v>
          </cell>
          <cell r="GX1264" t="str">
            <v>None</v>
          </cell>
          <cell r="GY1264" t="str">
            <v>ID</v>
          </cell>
          <cell r="GZ1264">
            <v>1192.46508789063</v>
          </cell>
        </row>
        <row r="1265">
          <cell r="AD1265" t="str">
            <v>MT</v>
          </cell>
          <cell r="AH1265" t="str">
            <v>MT</v>
          </cell>
          <cell r="AI1265" t="str">
            <v>1993-2006</v>
          </cell>
          <cell r="AJ1265">
            <v>1144.6790000000001</v>
          </cell>
          <cell r="AK1265" t="b">
            <v>1</v>
          </cell>
          <cell r="AN1265" t="str">
            <v>WA</v>
          </cell>
          <cell r="AO1265" t="str">
            <v>Natural Gas FAF</v>
          </cell>
          <cell r="AP1265" t="str">
            <v>Post 2006</v>
          </cell>
          <cell r="AQ1265" t="str">
            <v>Crawlspace</v>
          </cell>
          <cell r="AR1265">
            <v>4956.49267578125</v>
          </cell>
          <cell r="AU1265" t="str">
            <v>No</v>
          </cell>
          <cell r="AV1265" t="b">
            <v>1</v>
          </cell>
          <cell r="AX1265">
            <v>15370083.787597656</v>
          </cell>
          <cell r="AY1265" t="b">
            <v>0</v>
          </cell>
          <cell r="AZ1265">
            <v>1998582.2548411621</v>
          </cell>
          <cell r="BA1265">
            <v>1</v>
          </cell>
          <cell r="BB1265">
            <v>4956.49267578125</v>
          </cell>
          <cell r="BC1265">
            <v>0.99999993458706582</v>
          </cell>
          <cell r="BU1265" t="str">
            <v>OR</v>
          </cell>
          <cell r="BV1265" t="str">
            <v>Pre 1980</v>
          </cell>
          <cell r="BW1265" t="str">
            <v>Electric Storage - Outside Conditioned Space - Buffered</v>
          </cell>
          <cell r="BY1265">
            <v>8264.9449999999997</v>
          </cell>
          <cell r="BZ1265" t="str">
            <v>le55</v>
          </cell>
          <cell r="CF1265" t="str">
            <v>Conditioned</v>
          </cell>
          <cell r="CG1265">
            <v>3785.7640000000001</v>
          </cell>
          <cell r="CH1265" t="str">
            <v>ID</v>
          </cell>
          <cell r="CI1265" t="str">
            <v>Side-by-Side w/ TTD Ice</v>
          </cell>
          <cell r="CJ1265">
            <v>94644.1</v>
          </cell>
          <cell r="CK1265" t="b">
            <v>0</v>
          </cell>
          <cell r="CZ1265">
            <v>1144.6790000000001</v>
          </cell>
          <cell r="DA1265" t="str">
            <v>MT</v>
          </cell>
          <cell r="DC1265" t="str">
            <v>Horizontal Axis</v>
          </cell>
          <cell r="DG1265" t="str">
            <v>Electric</v>
          </cell>
          <cell r="DH1265">
            <v>1192.4649999999999</v>
          </cell>
          <cell r="DI1265" t="str">
            <v>ID</v>
          </cell>
          <cell r="DL1265" t="str">
            <v>Gas</v>
          </cell>
          <cell r="DM1265" t="str">
            <v>Gas</v>
          </cell>
          <cell r="DN1265">
            <v>1144.6790000000001</v>
          </cell>
          <cell r="DO1265" t="str">
            <v>MT</v>
          </cell>
          <cell r="DS1265">
            <v>2003.7159999999999</v>
          </cell>
          <cell r="DT1265" t="str">
            <v>WA</v>
          </cell>
          <cell r="DU1265" t="str">
            <v>32to46</v>
          </cell>
          <cell r="DX1265" t="b">
            <v>0</v>
          </cell>
          <cell r="DY1265">
            <v>2130.886</v>
          </cell>
          <cell r="DZ1265" t="str">
            <v>MT</v>
          </cell>
          <cell r="EC1265" t="str">
            <v>Laptop</v>
          </cell>
          <cell r="ED1265">
            <v>1144.6790000000001</v>
          </cell>
          <cell r="EE1265" t="str">
            <v>MT</v>
          </cell>
          <cell r="EH1265" t="str">
            <v>le20</v>
          </cell>
          <cell r="EI1265">
            <v>1612.692</v>
          </cell>
          <cell r="EJ1265" t="str">
            <v>OR</v>
          </cell>
          <cell r="EZ1265" t="str">
            <v>WA</v>
          </cell>
          <cell r="FA1265" t="str">
            <v>Other</v>
          </cell>
          <cell r="FB1265">
            <v>779153.38199999998</v>
          </cell>
          <cell r="FC1265">
            <v>1264027.6979999999</v>
          </cell>
          <cell r="FI1265" t="str">
            <v>WA</v>
          </cell>
          <cell r="FJ1265" t="str">
            <v>Exterior</v>
          </cell>
          <cell r="FK1265" t="str">
            <v>EISAq</v>
          </cell>
          <cell r="FL1265">
            <v>223042.18500000003</v>
          </cell>
          <cell r="FS1265" t="str">
            <v>WA</v>
          </cell>
          <cell r="FT1265" t="str">
            <v>EISAq</v>
          </cell>
          <cell r="FV1265">
            <v>2522678.4439999997</v>
          </cell>
          <cell r="GD1265" t="str">
            <v>MT</v>
          </cell>
          <cell r="GE1265">
            <v>3142143.8550000004</v>
          </cell>
          <cell r="GF1265">
            <v>3572543.1590000005</v>
          </cell>
          <cell r="GI1265">
            <v>3</v>
          </cell>
          <cell r="GJ1265">
            <v>1</v>
          </cell>
          <cell r="GK1265" t="str">
            <v>MT</v>
          </cell>
          <cell r="GL1265">
            <v>1144.6790000000001</v>
          </cell>
          <cell r="GM1265" t="str">
            <v>1993-2006</v>
          </cell>
          <cell r="GN1265">
            <v>0</v>
          </cell>
          <cell r="GQ1265">
            <v>9508379.134610001</v>
          </cell>
          <cell r="GR1265">
            <v>419015.47134500003</v>
          </cell>
          <cell r="GU1265" t="str">
            <v>Baseboard/Wall/Radiant</v>
          </cell>
          <cell r="GX1265" t="str">
            <v>None</v>
          </cell>
          <cell r="GY1265" t="str">
            <v>WA</v>
          </cell>
          <cell r="GZ1265">
            <v>2079.99340820313</v>
          </cell>
        </row>
        <row r="1266">
          <cell r="AD1266" t="str">
            <v>MT</v>
          </cell>
          <cell r="AH1266" t="str">
            <v>MT</v>
          </cell>
          <cell r="AI1266" t="str">
            <v>Pre 1980</v>
          </cell>
          <cell r="AJ1266">
            <v>2130.886</v>
          </cell>
          <cell r="AK1266" t="b">
            <v>1</v>
          </cell>
          <cell r="AN1266" t="str">
            <v>WA</v>
          </cell>
          <cell r="AO1266" t="str">
            <v>Oil FAF</v>
          </cell>
          <cell r="AP1266" t="str">
            <v>Pre 1980</v>
          </cell>
          <cell r="AQ1266" t="str">
            <v>Basement</v>
          </cell>
          <cell r="AR1266">
            <v>1464.69372558594</v>
          </cell>
          <cell r="AU1266" t="str">
            <v>No</v>
          </cell>
          <cell r="AV1266" t="b">
            <v>1</v>
          </cell>
          <cell r="AX1266">
            <v>4534691.77441407</v>
          </cell>
          <cell r="AY1266" t="b">
            <v>0</v>
          </cell>
          <cell r="AZ1266">
            <v>801333.93726806785</v>
          </cell>
          <cell r="BA1266">
            <v>1</v>
          </cell>
          <cell r="BB1266">
            <v>1464.69372558594</v>
          </cell>
          <cell r="BC1266">
            <v>0.99999981264751547</v>
          </cell>
          <cell r="BU1266" t="str">
            <v>MT</v>
          </cell>
          <cell r="BV1266" t="str">
            <v>Pre 1980</v>
          </cell>
          <cell r="BW1266" t="str">
            <v>Gas Storage Inside Conditioned Space</v>
          </cell>
          <cell r="BY1266">
            <v>2130.886</v>
          </cell>
          <cell r="BZ1266" t="str">
            <v>le55</v>
          </cell>
          <cell r="CF1266" t="str">
            <v>Conditioned</v>
          </cell>
          <cell r="CG1266">
            <v>1612.692</v>
          </cell>
          <cell r="CH1266" t="str">
            <v>OR</v>
          </cell>
          <cell r="CI1266" t="str">
            <v>Top-Freezer w/o TTD Ice</v>
          </cell>
          <cell r="CJ1266">
            <v>35479.224000000002</v>
          </cell>
          <cell r="CK1266" t="b">
            <v>0</v>
          </cell>
          <cell r="CZ1266">
            <v>3785.7640000000001</v>
          </cell>
          <cell r="DA1266" t="str">
            <v>ID</v>
          </cell>
          <cell r="DC1266" t="str">
            <v>Horizontal Axis</v>
          </cell>
          <cell r="DG1266" t="str">
            <v>Electric</v>
          </cell>
          <cell r="DH1266">
            <v>3785.7640000000001</v>
          </cell>
          <cell r="DI1266" t="str">
            <v>ID</v>
          </cell>
          <cell r="DL1266" t="str">
            <v>Electric</v>
          </cell>
          <cell r="DM1266" t="str">
            <v>Electric</v>
          </cell>
          <cell r="DN1266">
            <v>2079.9929999999999</v>
          </cell>
          <cell r="DO1266" t="str">
            <v>WA</v>
          </cell>
          <cell r="DS1266">
            <v>2003.7159999999999</v>
          </cell>
          <cell r="DT1266" t="str">
            <v>WA</v>
          </cell>
          <cell r="DU1266" t="str">
            <v>32to46</v>
          </cell>
          <cell r="DX1266" t="b">
            <v>1</v>
          </cell>
          <cell r="DY1266">
            <v>1612.692</v>
          </cell>
          <cell r="DZ1266" t="str">
            <v>OR</v>
          </cell>
          <cell r="EC1266" t="str">
            <v>Desktop</v>
          </cell>
          <cell r="ED1266">
            <v>2079.9929999999999</v>
          </cell>
          <cell r="EE1266" t="str">
            <v>WA</v>
          </cell>
          <cell r="EH1266" t="str">
            <v>le20</v>
          </cell>
          <cell r="EI1266">
            <v>2079.9929999999999</v>
          </cell>
          <cell r="EJ1266" t="str">
            <v>WA</v>
          </cell>
          <cell r="EZ1266" t="str">
            <v>OR</v>
          </cell>
          <cell r="FA1266" t="str">
            <v>Bathroom</v>
          </cell>
          <cell r="FB1266">
            <v>2495785.6800000002</v>
          </cell>
          <cell r="FC1266">
            <v>1407345.814</v>
          </cell>
          <cell r="FI1266" t="str">
            <v>WA</v>
          </cell>
          <cell r="FJ1266" t="str">
            <v>Garage</v>
          </cell>
          <cell r="FK1266" t="str">
            <v>EISAq</v>
          </cell>
          <cell r="FL1266">
            <v>396519.44000000006</v>
          </cell>
          <cell r="FS1266" t="str">
            <v>WA</v>
          </cell>
          <cell r="FT1266" t="str">
            <v>EISAx</v>
          </cell>
          <cell r="FV1266">
            <v>4257896.5</v>
          </cell>
          <cell r="GD1266" t="str">
            <v>MT</v>
          </cell>
          <cell r="GE1266">
            <v>3247470.264</v>
          </cell>
          <cell r="GF1266">
            <v>3494653.04</v>
          </cell>
          <cell r="GI1266">
            <v>3</v>
          </cell>
          <cell r="GJ1266">
            <v>2</v>
          </cell>
          <cell r="GK1266" t="str">
            <v>MT</v>
          </cell>
          <cell r="GL1266">
            <v>2130.886</v>
          </cell>
          <cell r="GM1266" t="str">
            <v>Pre 1980</v>
          </cell>
          <cell r="GN1266">
            <v>0</v>
          </cell>
          <cell r="GQ1266">
            <v>16396681.927991999</v>
          </cell>
          <cell r="GR1266">
            <v>1258053.7855399998</v>
          </cell>
          <cell r="GU1266" t="str">
            <v>Wood</v>
          </cell>
          <cell r="GX1266" t="str">
            <v>Baseboard/Wall/Radiant</v>
          </cell>
          <cell r="GY1266" t="str">
            <v>OR</v>
          </cell>
          <cell r="GZ1266">
            <v>1925.05932617188</v>
          </cell>
        </row>
        <row r="1267">
          <cell r="AD1267" t="str">
            <v>OR</v>
          </cell>
          <cell r="AH1267" t="str">
            <v>OR</v>
          </cell>
          <cell r="AI1267" t="str">
            <v>1993-2006</v>
          </cell>
          <cell r="AJ1267">
            <v>1925.059</v>
          </cell>
          <cell r="AK1267" t="b">
            <v>1</v>
          </cell>
          <cell r="AN1267" t="str">
            <v>WA</v>
          </cell>
          <cell r="AO1267" t="str">
            <v>Wood</v>
          </cell>
          <cell r="AP1267" t="str">
            <v>Pre 1980</v>
          </cell>
          <cell r="AQ1267" t="str">
            <v>Crawlspace</v>
          </cell>
          <cell r="AR1267">
            <v>1767.3523446663501</v>
          </cell>
          <cell r="AU1267" t="str">
            <v>No</v>
          </cell>
          <cell r="AV1267" t="b">
            <v>0</v>
          </cell>
          <cell r="AX1267">
            <v>3296112.1228027428</v>
          </cell>
          <cell r="AY1267" t="b">
            <v>0</v>
          </cell>
          <cell r="AZ1267">
            <v>998629.54068160499</v>
          </cell>
          <cell r="BA1267" t="str">
            <v/>
          </cell>
          <cell r="BB1267" t="str">
            <v/>
          </cell>
          <cell r="BC1267">
            <v>0.88203734694255576</v>
          </cell>
          <cell r="BU1267" t="str">
            <v>MT</v>
          </cell>
          <cell r="BV1267" t="str">
            <v>Post 2006</v>
          </cell>
          <cell r="BW1267" t="str">
            <v>Solar/Other</v>
          </cell>
          <cell r="BY1267">
            <v>1144.6790000000001</v>
          </cell>
          <cell r="BZ1267" t="str">
            <v/>
          </cell>
          <cell r="CF1267" t="str">
            <v>Conditioned</v>
          </cell>
          <cell r="CG1267">
            <v>8559.1039999999994</v>
          </cell>
          <cell r="CH1267" t="str">
            <v>OR</v>
          </cell>
          <cell r="CI1267" t="str">
            <v>Top-Freezer w/o TTD Ice</v>
          </cell>
          <cell r="CJ1267">
            <v>171182.07999999999</v>
          </cell>
          <cell r="CK1267" t="b">
            <v>0</v>
          </cell>
          <cell r="CZ1267">
            <v>1144.6790000000001</v>
          </cell>
          <cell r="DA1267" t="str">
            <v>MT</v>
          </cell>
          <cell r="DC1267" t="str">
            <v>Horizontal Axis</v>
          </cell>
          <cell r="DG1267" t="str">
            <v>Electric</v>
          </cell>
          <cell r="DH1267">
            <v>2079.9929999999999</v>
          </cell>
          <cell r="DI1267" t="str">
            <v>WA</v>
          </cell>
          <cell r="DL1267" t="str">
            <v>Electric</v>
          </cell>
          <cell r="DM1267" t="str">
            <v>Electric</v>
          </cell>
          <cell r="DN1267">
            <v>3785.7640000000001</v>
          </cell>
          <cell r="DO1267" t="str">
            <v>ID</v>
          </cell>
          <cell r="DS1267">
            <v>2003.7159999999999</v>
          </cell>
          <cell r="DT1267" t="str">
            <v>WA</v>
          </cell>
          <cell r="DU1267" t="str">
            <v>32to46</v>
          </cell>
          <cell r="DX1267" t="b">
            <v>0</v>
          </cell>
          <cell r="DY1267">
            <v>1612.692</v>
          </cell>
          <cell r="DZ1267" t="str">
            <v>OR</v>
          </cell>
          <cell r="EC1267" t="str">
            <v>Laptop</v>
          </cell>
          <cell r="ED1267">
            <v>2079.9929999999999</v>
          </cell>
          <cell r="EE1267" t="str">
            <v>WA</v>
          </cell>
          <cell r="EH1267" t="str">
            <v>le20</v>
          </cell>
          <cell r="EI1267">
            <v>1904.288</v>
          </cell>
          <cell r="EJ1267" t="str">
            <v>WA</v>
          </cell>
          <cell r="EZ1267" t="str">
            <v>OR</v>
          </cell>
          <cell r="FA1267" t="str">
            <v>Bedrooms</v>
          </cell>
          <cell r="FB1267">
            <v>4062584.4680000003</v>
          </cell>
          <cell r="FC1267">
            <v>3778342.21</v>
          </cell>
          <cell r="FI1267" t="str">
            <v>WA</v>
          </cell>
          <cell r="FJ1267" t="str">
            <v>Kitchen</v>
          </cell>
          <cell r="FK1267" t="str">
            <v>EISAq</v>
          </cell>
          <cell r="FL1267">
            <v>198259.72000000003</v>
          </cell>
          <cell r="FS1267" t="str">
            <v>WA</v>
          </cell>
          <cell r="FT1267" t="str">
            <v>EISAnqnx</v>
          </cell>
          <cell r="FV1267">
            <v>690527.39999999991</v>
          </cell>
          <cell r="GD1267" t="str">
            <v>OR</v>
          </cell>
          <cell r="GE1267">
            <v>16753788.477</v>
          </cell>
          <cell r="GF1267">
            <v>6217940.5700000003</v>
          </cell>
          <cell r="GI1267">
            <v>2</v>
          </cell>
          <cell r="GJ1267">
            <v>2</v>
          </cell>
          <cell r="GK1267" t="str">
            <v>OR</v>
          </cell>
          <cell r="GL1267">
            <v>1925.059</v>
          </cell>
          <cell r="GM1267" t="str">
            <v>1993-2006</v>
          </cell>
          <cell r="GN1267">
            <v>-1</v>
          </cell>
          <cell r="GQ1267">
            <v>13317423.40787</v>
          </cell>
          <cell r="GR1267">
            <v>1201607.3898574999</v>
          </cell>
          <cell r="GU1267" t="str">
            <v>Other</v>
          </cell>
          <cell r="GX1267" t="str">
            <v>Baseboard/Wall/Radiant</v>
          </cell>
          <cell r="GY1267" t="str">
            <v>WA</v>
          </cell>
          <cell r="GZ1267">
            <v>12271.3056640625</v>
          </cell>
        </row>
        <row r="1268">
          <cell r="AD1268" t="str">
            <v>MT</v>
          </cell>
          <cell r="AH1268" t="str">
            <v>MT</v>
          </cell>
          <cell r="AI1268" t="str">
            <v>Pre 1980</v>
          </cell>
          <cell r="AJ1268">
            <v>2130.886</v>
          </cell>
          <cell r="AK1268" t="b">
            <v>1</v>
          </cell>
          <cell r="AN1268" t="str">
            <v>WA</v>
          </cell>
          <cell r="AO1268" t="str">
            <v>Wood</v>
          </cell>
          <cell r="AP1268" t="str">
            <v>Pre 1980</v>
          </cell>
          <cell r="AQ1268" t="str">
            <v>Slab on Grade</v>
          </cell>
          <cell r="AR1268">
            <v>236.363231505529</v>
          </cell>
          <cell r="AU1268" t="str">
            <v>No</v>
          </cell>
          <cell r="AV1268" t="b">
            <v>0</v>
          </cell>
          <cell r="AX1268">
            <v>440817.42675781157</v>
          </cell>
          <cell r="AY1268" t="b">
            <v>0</v>
          </cell>
          <cell r="AZ1268">
            <v>133555.31851060916</v>
          </cell>
          <cell r="BA1268" t="str">
            <v/>
          </cell>
          <cell r="BB1268" t="str">
            <v/>
          </cell>
          <cell r="BC1268">
            <v>0.11796244153638989</v>
          </cell>
          <cell r="BU1268" t="str">
            <v>OR</v>
          </cell>
          <cell r="BV1268" t="str">
            <v>Pre 1980</v>
          </cell>
          <cell r="BW1268" t="str">
            <v>Electric Storage - Outside Conditioned Space - Buffered</v>
          </cell>
          <cell r="BY1268">
            <v>1612.692</v>
          </cell>
          <cell r="BZ1268" t="str">
            <v>le55</v>
          </cell>
          <cell r="CF1268" t="str">
            <v>Conditioned</v>
          </cell>
          <cell r="CG1268">
            <v>3785.7640000000001</v>
          </cell>
          <cell r="CH1268" t="str">
            <v>ID</v>
          </cell>
          <cell r="CI1268" t="str">
            <v>Side-by-Side w/ TTD Ice</v>
          </cell>
          <cell r="CJ1268">
            <v>64357.988000000005</v>
          </cell>
          <cell r="CK1268" t="b">
            <v>0</v>
          </cell>
          <cell r="CZ1268">
            <v>3785.7640000000001</v>
          </cell>
          <cell r="DA1268" t="str">
            <v>ID</v>
          </cell>
          <cell r="DC1268" t="str">
            <v>Vertical Axis</v>
          </cell>
          <cell r="DG1268" t="str">
            <v>Electric</v>
          </cell>
          <cell r="DH1268">
            <v>1144.6790000000001</v>
          </cell>
          <cell r="DI1268" t="str">
            <v>MT</v>
          </cell>
          <cell r="DL1268" t="str">
            <v>Electric</v>
          </cell>
          <cell r="DM1268" t="str">
            <v>Electric</v>
          </cell>
          <cell r="DN1268">
            <v>1612.692</v>
          </cell>
          <cell r="DO1268" t="str">
            <v>OR</v>
          </cell>
          <cell r="DS1268">
            <v>2003.7159999999999</v>
          </cell>
          <cell r="DT1268" t="str">
            <v>WA</v>
          </cell>
          <cell r="DU1268" t="str">
            <v>gt46</v>
          </cell>
          <cell r="DX1268" t="b">
            <v>0</v>
          </cell>
          <cell r="DY1268">
            <v>1192.4649999999999</v>
          </cell>
          <cell r="DZ1268" t="str">
            <v>ID</v>
          </cell>
          <cell r="EC1268" t="str">
            <v>Laptop</v>
          </cell>
          <cell r="ED1268">
            <v>2079.9929999999999</v>
          </cell>
          <cell r="EE1268" t="str">
            <v>WA</v>
          </cell>
          <cell r="EH1268" t="str">
            <v>le20</v>
          </cell>
          <cell r="EI1268">
            <v>1904.288</v>
          </cell>
          <cell r="EJ1268" t="str">
            <v>WA</v>
          </cell>
          <cell r="EZ1268" t="str">
            <v>OR</v>
          </cell>
          <cell r="FA1268" t="str">
            <v>Exterior</v>
          </cell>
          <cell r="FB1268">
            <v>1559866.05</v>
          </cell>
          <cell r="FC1268">
            <v>31335975.760000002</v>
          </cell>
          <cell r="FI1268" t="str">
            <v>WA</v>
          </cell>
          <cell r="FJ1268" t="str">
            <v>Kitchen</v>
          </cell>
          <cell r="FK1268" t="str">
            <v>EISAx</v>
          </cell>
          <cell r="FL1268">
            <v>743473.95000000007</v>
          </cell>
          <cell r="FS1268" t="str">
            <v>WA</v>
          </cell>
          <cell r="FT1268" t="str">
            <v>EISAq</v>
          </cell>
          <cell r="FV1268">
            <v>138105.47999999998</v>
          </cell>
          <cell r="GD1268" t="str">
            <v>MT</v>
          </cell>
          <cell r="GE1268">
            <v>2780806.23</v>
          </cell>
          <cell r="GF1268">
            <v>4866943.6239999998</v>
          </cell>
          <cell r="GI1268">
            <v>3</v>
          </cell>
          <cell r="GJ1268">
            <v>2</v>
          </cell>
          <cell r="GK1268" t="str">
            <v>MT</v>
          </cell>
          <cell r="GL1268">
            <v>2130.886</v>
          </cell>
          <cell r="GM1268" t="str">
            <v>Pre 1980</v>
          </cell>
          <cell r="GN1268">
            <v>0</v>
          </cell>
          <cell r="GQ1268">
            <v>16829716.319139998</v>
          </cell>
          <cell r="GR1268">
            <v>1190557.9714900001</v>
          </cell>
          <cell r="GU1268" t="str">
            <v>Other</v>
          </cell>
          <cell r="GX1268" t="str">
            <v>Wood</v>
          </cell>
          <cell r="GY1268" t="str">
            <v>WA</v>
          </cell>
          <cell r="GZ1268">
            <v>12271.3056640625</v>
          </cell>
        </row>
        <row r="1269">
          <cell r="AD1269" t="str">
            <v>WA</v>
          </cell>
          <cell r="AH1269" t="str">
            <v>WA</v>
          </cell>
          <cell r="AI1269" t="str">
            <v>Post 2006</v>
          </cell>
          <cell r="AJ1269">
            <v>2079.9929999999999</v>
          </cell>
          <cell r="AK1269" t="b">
            <v>1</v>
          </cell>
          <cell r="AN1269" t="str">
            <v>WA</v>
          </cell>
          <cell r="AO1269" t="str">
            <v>Other</v>
          </cell>
          <cell r="AP1269" t="str">
            <v>Pre 1980</v>
          </cell>
          <cell r="AQ1269" t="str">
            <v>Crawlspace</v>
          </cell>
          <cell r="AR1269">
            <v>1767.3523446663501</v>
          </cell>
          <cell r="AU1269" t="str">
            <v>No</v>
          </cell>
          <cell r="AV1269" t="b">
            <v>1</v>
          </cell>
          <cell r="AX1269">
            <v>3296112.1228027428</v>
          </cell>
          <cell r="AY1269" t="b">
            <v>0</v>
          </cell>
          <cell r="AZ1269">
            <v>998629.54068160499</v>
          </cell>
          <cell r="BA1269">
            <v>0.88203753351206482</v>
          </cell>
          <cell r="BB1269">
            <v>1767.3523446663501</v>
          </cell>
          <cell r="BC1269">
            <v>0.88203734694255576</v>
          </cell>
          <cell r="BU1269" t="str">
            <v>ID</v>
          </cell>
          <cell r="BV1269" t="str">
            <v>Post 2006</v>
          </cell>
          <cell r="BW1269" t="str">
            <v>Electric Storage - Inside Conditioned Space</v>
          </cell>
          <cell r="BY1269">
            <v>1192.4649999999999</v>
          </cell>
          <cell r="BZ1269" t="str">
            <v>le55</v>
          </cell>
          <cell r="CF1269" t="str">
            <v>Unconditioned</v>
          </cell>
          <cell r="CG1269">
            <v>3785.7640000000001</v>
          </cell>
          <cell r="CH1269" t="str">
            <v>ID</v>
          </cell>
          <cell r="CI1269" t="str">
            <v>Top-Freezer w/o TTD Ice</v>
          </cell>
          <cell r="CJ1269">
            <v>49214.932000000001</v>
          </cell>
          <cell r="CK1269" t="b">
            <v>0</v>
          </cell>
          <cell r="CZ1269">
            <v>3785.7640000000001</v>
          </cell>
          <cell r="DA1269" t="str">
            <v>ID</v>
          </cell>
          <cell r="DC1269" t="str">
            <v>Vertical Axis</v>
          </cell>
          <cell r="DH1269">
            <v>3785.7640000000001</v>
          </cell>
          <cell r="DI1269" t="str">
            <v>ID</v>
          </cell>
          <cell r="DL1269" t="str">
            <v>Electric</v>
          </cell>
          <cell r="DM1269" t="str">
            <v>Electric</v>
          </cell>
          <cell r="DN1269">
            <v>1612.692</v>
          </cell>
          <cell r="DO1269" t="str">
            <v>OR</v>
          </cell>
          <cell r="DS1269">
            <v>1464.694</v>
          </cell>
          <cell r="DT1269" t="str">
            <v>WA</v>
          </cell>
          <cell r="DU1269" t="str">
            <v>lt32</v>
          </cell>
          <cell r="DX1269" t="b">
            <v>0</v>
          </cell>
          <cell r="DY1269">
            <v>1192.4649999999999</v>
          </cell>
          <cell r="DZ1269" t="str">
            <v>ID</v>
          </cell>
          <cell r="EC1269" t="str">
            <v>Desktop</v>
          </cell>
          <cell r="ED1269">
            <v>1144.6790000000001</v>
          </cell>
          <cell r="EE1269" t="str">
            <v>MT</v>
          </cell>
          <cell r="EH1269" t="str">
            <v>le20</v>
          </cell>
          <cell r="EI1269">
            <v>1612.692</v>
          </cell>
          <cell r="EJ1269" t="str">
            <v>OR</v>
          </cell>
          <cell r="EZ1269" t="str">
            <v>OR</v>
          </cell>
          <cell r="FA1269" t="str">
            <v>Kitchen</v>
          </cell>
          <cell r="FB1269">
            <v>1975830.33</v>
          </cell>
          <cell r="FC1269">
            <v>2773095.2</v>
          </cell>
          <cell r="FI1269" t="str">
            <v>WA</v>
          </cell>
          <cell r="FJ1269" t="str">
            <v>Other</v>
          </cell>
          <cell r="FK1269" t="str">
            <v>EISAnqnx</v>
          </cell>
          <cell r="FL1269">
            <v>966516.13500000013</v>
          </cell>
          <cell r="FS1269" t="str">
            <v>OR</v>
          </cell>
          <cell r="FT1269" t="str">
            <v>EISAnqnx</v>
          </cell>
          <cell r="FV1269">
            <v>15667987.880000001</v>
          </cell>
          <cell r="GD1269" t="str">
            <v>WA</v>
          </cell>
          <cell r="GE1269">
            <v>8084932.7910000002</v>
          </cell>
          <cell r="GF1269">
            <v>4351345.3559999997</v>
          </cell>
          <cell r="GI1269">
            <v>1</v>
          </cell>
          <cell r="GJ1269">
            <v>1</v>
          </cell>
          <cell r="GK1269" t="str">
            <v>WA</v>
          </cell>
          <cell r="GL1269">
            <v>2079.9929999999999</v>
          </cell>
          <cell r="GM1269" t="str">
            <v>Post 2006</v>
          </cell>
          <cell r="GN1269">
            <v>0</v>
          </cell>
          <cell r="GQ1269">
            <v>9452053.950096</v>
          </cell>
          <cell r="GR1269">
            <v>1121542.6255650001</v>
          </cell>
          <cell r="GU1269" t="str">
            <v>Electric FAF</v>
          </cell>
          <cell r="GX1269" t="str">
            <v>None</v>
          </cell>
          <cell r="GY1269" t="str">
            <v>WA</v>
          </cell>
          <cell r="GZ1269">
            <v>2079.99340820313</v>
          </cell>
        </row>
        <row r="1270">
          <cell r="AD1270" t="str">
            <v>MT</v>
          </cell>
          <cell r="AH1270" t="str">
            <v>MT</v>
          </cell>
          <cell r="AI1270" t="str">
            <v>1980-1992</v>
          </cell>
          <cell r="AJ1270">
            <v>1144.6790000000001</v>
          </cell>
          <cell r="AK1270" t="b">
            <v>1</v>
          </cell>
          <cell r="AN1270" t="str">
            <v>WA</v>
          </cell>
          <cell r="AO1270" t="str">
            <v>Baseboard/Wall/Radiant</v>
          </cell>
          <cell r="AP1270" t="str">
            <v>Pre 1980</v>
          </cell>
          <cell r="AQ1270" t="str">
            <v>Crawlspace</v>
          </cell>
          <cell r="AR1270">
            <v>1767.3523446663501</v>
          </cell>
          <cell r="AU1270" t="str">
            <v>No</v>
          </cell>
          <cell r="AV1270" t="b">
            <v>0</v>
          </cell>
          <cell r="AX1270">
            <v>3296112.1228027428</v>
          </cell>
          <cell r="AY1270" t="b">
            <v>0</v>
          </cell>
          <cell r="AZ1270">
            <v>998629.54068160499</v>
          </cell>
          <cell r="BA1270" t="str">
            <v/>
          </cell>
          <cell r="BB1270" t="str">
            <v/>
          </cell>
          <cell r="BC1270">
            <v>0.88203734694255576</v>
          </cell>
          <cell r="BU1270" t="str">
            <v>WA</v>
          </cell>
          <cell r="BV1270" t="str">
            <v>1993-2006</v>
          </cell>
          <cell r="BW1270" t="str">
            <v>Gas Storage Outside Conditioned Space</v>
          </cell>
          <cell r="BY1270">
            <v>2079.9929999999999</v>
          </cell>
          <cell r="BZ1270" t="str">
            <v>le55</v>
          </cell>
          <cell r="CF1270" t="str">
            <v>Conditioned</v>
          </cell>
          <cell r="CG1270">
            <v>1192.4649999999999</v>
          </cell>
          <cell r="CH1270" t="str">
            <v>ID</v>
          </cell>
          <cell r="CI1270" t="str">
            <v>Bottom-Freezer (Including French Door) w/o TTD Ice</v>
          </cell>
          <cell r="CJ1270">
            <v>26234.23</v>
          </cell>
          <cell r="CK1270" t="b">
            <v>0</v>
          </cell>
          <cell r="CZ1270">
            <v>3785.7640000000001</v>
          </cell>
          <cell r="DA1270" t="str">
            <v>ID</v>
          </cell>
          <cell r="DC1270" t="str">
            <v>Vertical Axis</v>
          </cell>
          <cell r="DG1270" t="str">
            <v>Electric</v>
          </cell>
          <cell r="DH1270">
            <v>1144.6790000000001</v>
          </cell>
          <cell r="DI1270" t="str">
            <v>MT</v>
          </cell>
          <cell r="DL1270" t="str">
            <v>Electric</v>
          </cell>
          <cell r="DM1270" t="str">
            <v>Electric</v>
          </cell>
          <cell r="DN1270">
            <v>2079.9929999999999</v>
          </cell>
          <cell r="DO1270" t="str">
            <v>WA</v>
          </cell>
          <cell r="DS1270">
            <v>1464.694</v>
          </cell>
          <cell r="DT1270" t="str">
            <v>WA</v>
          </cell>
          <cell r="DU1270" t="str">
            <v>gt46</v>
          </cell>
          <cell r="DX1270" t="b">
            <v>1</v>
          </cell>
          <cell r="DY1270">
            <v>1192.4649999999999</v>
          </cell>
          <cell r="DZ1270" t="str">
            <v>ID</v>
          </cell>
          <cell r="EC1270" t="str">
            <v>Desktop</v>
          </cell>
          <cell r="ED1270">
            <v>1144.6790000000001</v>
          </cell>
          <cell r="EE1270" t="str">
            <v>MT</v>
          </cell>
          <cell r="EH1270" t="str">
            <v>le20</v>
          </cell>
          <cell r="EI1270">
            <v>2079.9929999999999</v>
          </cell>
          <cell r="EJ1270" t="str">
            <v>WA</v>
          </cell>
          <cell r="EZ1270" t="str">
            <v>OR</v>
          </cell>
          <cell r="FA1270" t="str">
            <v>Living Room/Family Room</v>
          </cell>
          <cell r="FB1270">
            <v>2481920.2039999999</v>
          </cell>
          <cell r="FC1270">
            <v>3085068.41</v>
          </cell>
          <cell r="FI1270" t="str">
            <v>WA</v>
          </cell>
          <cell r="FJ1270" t="str">
            <v>Other</v>
          </cell>
          <cell r="FK1270" t="str">
            <v>EISAq</v>
          </cell>
          <cell r="FL1270">
            <v>669126.55500000005</v>
          </cell>
          <cell r="FS1270" t="str">
            <v>OR</v>
          </cell>
          <cell r="FT1270" t="str">
            <v>EISAq</v>
          </cell>
          <cell r="FV1270">
            <v>1296422.0060000001</v>
          </cell>
          <cell r="GD1270" t="str">
            <v>MT</v>
          </cell>
          <cell r="GE1270">
            <v>3637789.8620000002</v>
          </cell>
          <cell r="GF1270">
            <v>4432197.0880000005</v>
          </cell>
          <cell r="GI1270">
            <v>3</v>
          </cell>
          <cell r="GJ1270">
            <v>2</v>
          </cell>
          <cell r="GK1270" t="str">
            <v>MT</v>
          </cell>
          <cell r="GL1270">
            <v>1144.6790000000001</v>
          </cell>
          <cell r="GM1270" t="str">
            <v>1980-1992</v>
          </cell>
          <cell r="GN1270">
            <v>0</v>
          </cell>
          <cell r="GQ1270">
            <v>8808043.9181880001</v>
          </cell>
          <cell r="GR1270">
            <v>675807.03480999998</v>
          </cell>
          <cell r="GU1270" t="str">
            <v>Heat Pump (Central System)</v>
          </cell>
          <cell r="GX1270" t="str">
            <v>None</v>
          </cell>
          <cell r="GY1270" t="str">
            <v>OR</v>
          </cell>
          <cell r="GZ1270">
            <v>1612.69177246094</v>
          </cell>
        </row>
        <row r="1271">
          <cell r="AD1271" t="str">
            <v>ID</v>
          </cell>
          <cell r="AH1271" t="str">
            <v>ID</v>
          </cell>
          <cell r="AI1271" t="str">
            <v>1980-1992</v>
          </cell>
          <cell r="AJ1271">
            <v>1192.4649999999999</v>
          </cell>
          <cell r="AK1271" t="b">
            <v>1</v>
          </cell>
          <cell r="AN1271" t="str">
            <v>WA</v>
          </cell>
          <cell r="AO1271" t="str">
            <v>Baseboard/Wall/Radiant</v>
          </cell>
          <cell r="AP1271" t="str">
            <v>Pre 1980</v>
          </cell>
          <cell r="AQ1271" t="str">
            <v>Slab on Grade</v>
          </cell>
          <cell r="AR1271">
            <v>236.363231505529</v>
          </cell>
          <cell r="AU1271" t="str">
            <v>No</v>
          </cell>
          <cell r="AV1271" t="b">
            <v>0</v>
          </cell>
          <cell r="AX1271">
            <v>440817.42675781157</v>
          </cell>
          <cell r="AY1271" t="b">
            <v>0</v>
          </cell>
          <cell r="AZ1271">
            <v>133555.31851060916</v>
          </cell>
          <cell r="BA1271" t="str">
            <v/>
          </cell>
          <cell r="BB1271" t="str">
            <v/>
          </cell>
          <cell r="BC1271">
            <v>0.11796244153638989</v>
          </cell>
          <cell r="BU1271" t="str">
            <v>MT</v>
          </cell>
          <cell r="BV1271" t="str">
            <v>1993-2006</v>
          </cell>
          <cell r="BW1271" t="str">
            <v>Electric Storage - Outside Conditioned Space - Buffered</v>
          </cell>
          <cell r="BY1271">
            <v>1144.6790000000001</v>
          </cell>
          <cell r="BZ1271" t="str">
            <v>le55</v>
          </cell>
          <cell r="CF1271" t="str">
            <v>Conditioned</v>
          </cell>
          <cell r="CG1271">
            <v>1925.059</v>
          </cell>
          <cell r="CH1271" t="str">
            <v>OR</v>
          </cell>
          <cell r="CI1271" t="str">
            <v>Side-by-Side w/ TTD Ice</v>
          </cell>
          <cell r="CJ1271">
            <v>42351.298000000003</v>
          </cell>
          <cell r="CK1271" t="b">
            <v>0</v>
          </cell>
          <cell r="CZ1271">
            <v>2130.886</v>
          </cell>
          <cell r="DA1271" t="str">
            <v>MT</v>
          </cell>
          <cell r="DC1271" t="str">
            <v>Vertical Axis</v>
          </cell>
          <cell r="DG1271" t="str">
            <v>Electric</v>
          </cell>
          <cell r="DH1271">
            <v>3785.7640000000001</v>
          </cell>
          <cell r="DI1271" t="str">
            <v>ID</v>
          </cell>
          <cell r="DL1271" t="str">
            <v>Electric</v>
          </cell>
          <cell r="DM1271" t="str">
            <v>Electric</v>
          </cell>
          <cell r="DN1271">
            <v>8264.9449999999997</v>
          </cell>
          <cell r="DO1271" t="str">
            <v>OR</v>
          </cell>
          <cell r="DS1271">
            <v>1464.694</v>
          </cell>
          <cell r="DT1271" t="str">
            <v>WA</v>
          </cell>
          <cell r="DU1271" t="str">
            <v>lt32</v>
          </cell>
          <cell r="DX1271" t="b">
            <v>0</v>
          </cell>
          <cell r="DY1271">
            <v>1192.4649999999999</v>
          </cell>
          <cell r="DZ1271" t="str">
            <v>ID</v>
          </cell>
          <cell r="EC1271" t="str">
            <v>Desktop</v>
          </cell>
          <cell r="ED1271">
            <v>1144.6790000000001</v>
          </cell>
          <cell r="EE1271" t="str">
            <v>MT</v>
          </cell>
          <cell r="EH1271" t="str">
            <v>le20</v>
          </cell>
          <cell r="EI1271">
            <v>2079.9929999999999</v>
          </cell>
          <cell r="EJ1271" t="str">
            <v>WA</v>
          </cell>
          <cell r="EZ1271" t="str">
            <v>OR</v>
          </cell>
          <cell r="FA1271" t="str">
            <v>Other</v>
          </cell>
          <cell r="FB1271">
            <v>21006196.140000001</v>
          </cell>
          <cell r="FC1271">
            <v>18295495.582000002</v>
          </cell>
          <cell r="FI1271" t="str">
            <v>WA</v>
          </cell>
          <cell r="FJ1271" t="str">
            <v>Other</v>
          </cell>
          <cell r="FK1271" t="str">
            <v>EISAx</v>
          </cell>
          <cell r="FL1271">
            <v>297389.58</v>
          </cell>
          <cell r="FS1271" t="str">
            <v>OR</v>
          </cell>
          <cell r="FT1271" t="str">
            <v>EISAx</v>
          </cell>
          <cell r="FV1271">
            <v>2981077.3400000003</v>
          </cell>
          <cell r="GD1271" t="str">
            <v>ID</v>
          </cell>
          <cell r="GE1271">
            <v>2621038.0699999998</v>
          </cell>
          <cell r="GF1271">
            <v>3112333.65</v>
          </cell>
          <cell r="GI1271">
            <v>3</v>
          </cell>
          <cell r="GJ1271">
            <v>1</v>
          </cell>
          <cell r="GK1271" t="str">
            <v>ID</v>
          </cell>
          <cell r="GL1271">
            <v>1192.4649999999999</v>
          </cell>
          <cell r="GM1271" t="str">
            <v>1980-1992</v>
          </cell>
          <cell r="GN1271">
            <v>0</v>
          </cell>
          <cell r="GQ1271">
            <v>8532965.9217050001</v>
          </cell>
          <cell r="GR1271">
            <v>735443.84526249988</v>
          </cell>
          <cell r="GU1271" t="str">
            <v>Heat Pump (Central System)</v>
          </cell>
          <cell r="GX1271" t="str">
            <v>Baseboard/Wall/Radiant</v>
          </cell>
          <cell r="GY1271" t="str">
            <v>OR</v>
          </cell>
          <cell r="GZ1271">
            <v>1925.05932617188</v>
          </cell>
        </row>
        <row r="1272">
          <cell r="AD1272" t="str">
            <v>OR</v>
          </cell>
          <cell r="AH1272" t="str">
            <v>OR</v>
          </cell>
          <cell r="AI1272" t="str">
            <v>1993-2006</v>
          </cell>
          <cell r="AJ1272">
            <v>1612.692</v>
          </cell>
          <cell r="AK1272" t="b">
            <v>1</v>
          </cell>
          <cell r="AN1272" t="str">
            <v>WA</v>
          </cell>
          <cell r="AO1272" t="str">
            <v>Baseboard/Wall/Radiant</v>
          </cell>
          <cell r="AP1272" t="str">
            <v>Pre 1980</v>
          </cell>
          <cell r="AQ1272" t="str">
            <v>Slab on Grade</v>
          </cell>
          <cell r="AR1272">
            <v>236.363231505529</v>
          </cell>
          <cell r="AU1272" t="str">
            <v>No</v>
          </cell>
          <cell r="AV1272" t="b">
            <v>0</v>
          </cell>
          <cell r="AX1272">
            <v>440817.42675781157</v>
          </cell>
          <cell r="AY1272" t="b">
            <v>0</v>
          </cell>
          <cell r="AZ1272">
            <v>133555.31851060916</v>
          </cell>
          <cell r="BA1272" t="str">
            <v/>
          </cell>
          <cell r="BB1272" t="str">
            <v/>
          </cell>
          <cell r="BC1272">
            <v>0.11796244153638989</v>
          </cell>
          <cell r="BU1272" t="str">
            <v>ID</v>
          </cell>
          <cell r="BV1272" t="str">
            <v>Pre 1980</v>
          </cell>
          <cell r="BW1272" t="str">
            <v>Electric Storage - Outside Conditioned Space - Buffered</v>
          </cell>
          <cell r="BY1272">
            <v>3785.7640000000001</v>
          </cell>
          <cell r="BZ1272" t="str">
            <v>le55</v>
          </cell>
          <cell r="CF1272" t="str">
            <v>Conditioned</v>
          </cell>
          <cell r="CG1272">
            <v>1904.288</v>
          </cell>
          <cell r="CH1272" t="str">
            <v>WA</v>
          </cell>
          <cell r="CI1272" t="str">
            <v>Top-Freezer w/o TTD Ice</v>
          </cell>
          <cell r="CJ1272">
            <v>34277.184000000001</v>
          </cell>
          <cell r="CK1272" t="b">
            <v>0</v>
          </cell>
          <cell r="CZ1272">
            <v>2079.9929999999999</v>
          </cell>
          <cell r="DA1272" t="str">
            <v>WA</v>
          </cell>
          <cell r="DC1272" t="str">
            <v>Vertical Axis</v>
          </cell>
          <cell r="DG1272" t="str">
            <v>Electric</v>
          </cell>
          <cell r="DH1272">
            <v>3785.7640000000001</v>
          </cell>
          <cell r="DI1272" t="str">
            <v>ID</v>
          </cell>
          <cell r="DL1272" t="str">
            <v>Electric</v>
          </cell>
          <cell r="DM1272" t="str">
            <v>Electric</v>
          </cell>
          <cell r="DN1272">
            <v>1904.288</v>
          </cell>
          <cell r="DO1272" t="str">
            <v>WA</v>
          </cell>
          <cell r="DS1272">
            <v>6932.7380000000003</v>
          </cell>
          <cell r="DT1272" t="str">
            <v>OR</v>
          </cell>
          <cell r="DU1272" t="str">
            <v>lt32</v>
          </cell>
          <cell r="DX1272" t="b">
            <v>0</v>
          </cell>
          <cell r="DY1272">
            <v>1192.4649999999999</v>
          </cell>
          <cell r="DZ1272" t="str">
            <v>ID</v>
          </cell>
          <cell r="EC1272" t="str">
            <v>Laptop</v>
          </cell>
          <cell r="ED1272">
            <v>1144.6790000000001</v>
          </cell>
          <cell r="EE1272" t="str">
            <v>MT</v>
          </cell>
          <cell r="EH1272" t="str">
            <v>le20</v>
          </cell>
          <cell r="EI1272">
            <v>2079.9929999999999</v>
          </cell>
          <cell r="EJ1272" t="str">
            <v>WA</v>
          </cell>
          <cell r="EZ1272" t="str">
            <v>OR</v>
          </cell>
          <cell r="FA1272" t="str">
            <v>Bathroom</v>
          </cell>
          <cell r="FB1272">
            <v>6239464.2000000002</v>
          </cell>
          <cell r="FC1272">
            <v>1206296.412</v>
          </cell>
          <cell r="FI1272" t="str">
            <v>OR</v>
          </cell>
          <cell r="FJ1272" t="str">
            <v>Bathroom</v>
          </cell>
          <cell r="FK1272" t="str">
            <v>EISAq</v>
          </cell>
          <cell r="FL1272">
            <v>140187.18600000002</v>
          </cell>
          <cell r="FS1272" t="str">
            <v>WA</v>
          </cell>
          <cell r="FT1272" t="str">
            <v>EISAnqnx</v>
          </cell>
          <cell r="FV1272">
            <v>2138453.2399999998</v>
          </cell>
          <cell r="GD1272" t="str">
            <v>OR</v>
          </cell>
          <cell r="GE1272">
            <v>6770081.0159999998</v>
          </cell>
          <cell r="GF1272">
            <v>3212482.4640000002</v>
          </cell>
          <cell r="GI1272">
            <v>1</v>
          </cell>
          <cell r="GJ1272">
            <v>2</v>
          </cell>
          <cell r="GK1272" t="str">
            <v>OR</v>
          </cell>
          <cell r="GL1272">
            <v>1612.692</v>
          </cell>
          <cell r="GM1272" t="str">
            <v>1993-2006</v>
          </cell>
          <cell r="GN1272">
            <v>-1</v>
          </cell>
          <cell r="GQ1272">
            <v>8447164.5821759999</v>
          </cell>
          <cell r="GR1272">
            <v>929301.66980999988</v>
          </cell>
          <cell r="GU1272" t="str">
            <v>Heat Pump (Central System)</v>
          </cell>
          <cell r="GX1272" t="str">
            <v>Propane/LP</v>
          </cell>
          <cell r="GY1272" t="str">
            <v>WA</v>
          </cell>
          <cell r="GZ1272">
            <v>4360.1875</v>
          </cell>
        </row>
        <row r="1273">
          <cell r="AD1273" t="str">
            <v>WA</v>
          </cell>
          <cell r="AH1273" t="str">
            <v>WA</v>
          </cell>
          <cell r="AI1273" t="str">
            <v>1980-1992</v>
          </cell>
          <cell r="AJ1273">
            <v>2079.9929999999999</v>
          </cell>
          <cell r="AK1273" t="b">
            <v>1</v>
          </cell>
          <cell r="AN1273" t="str">
            <v>WA</v>
          </cell>
          <cell r="AO1273" t="str">
            <v>Baseboard/Wall/Radiant</v>
          </cell>
          <cell r="AP1273" t="str">
            <v>Pre 1980</v>
          </cell>
          <cell r="AQ1273" t="str">
            <v>Crawlspace</v>
          </cell>
          <cell r="AR1273">
            <v>1767.3523446663501</v>
          </cell>
          <cell r="AU1273" t="str">
            <v>No</v>
          </cell>
          <cell r="AV1273" t="b">
            <v>0</v>
          </cell>
          <cell r="AX1273">
            <v>3296112.1228027428</v>
          </cell>
          <cell r="AY1273" t="b">
            <v>0</v>
          </cell>
          <cell r="AZ1273">
            <v>998629.54068160499</v>
          </cell>
          <cell r="BA1273" t="str">
            <v/>
          </cell>
          <cell r="BB1273" t="str">
            <v/>
          </cell>
          <cell r="BC1273">
            <v>0.88203734694255576</v>
          </cell>
          <cell r="BU1273" t="str">
            <v>WA</v>
          </cell>
          <cell r="BV1273" t="str">
            <v>Post 2006</v>
          </cell>
          <cell r="BW1273" t="str">
            <v>Gas Storage Outside Conditioned Space</v>
          </cell>
          <cell r="BY1273">
            <v>2079.9929999999999</v>
          </cell>
          <cell r="BZ1273" t="str">
            <v>le55</v>
          </cell>
          <cell r="CF1273" t="str">
            <v>Conditioned</v>
          </cell>
          <cell r="CG1273">
            <v>1612.692</v>
          </cell>
          <cell r="CH1273" t="str">
            <v>OR</v>
          </cell>
          <cell r="CI1273" t="str">
            <v>Top-Freezer w/o TTD Ice</v>
          </cell>
          <cell r="CJ1273">
            <v>32253.84</v>
          </cell>
          <cell r="CK1273" t="b">
            <v>0</v>
          </cell>
          <cell r="CZ1273">
            <v>1612.692</v>
          </cell>
          <cell r="DA1273" t="str">
            <v>OR</v>
          </cell>
          <cell r="DC1273" t="str">
            <v>Vertical Axis</v>
          </cell>
          <cell r="DG1273" t="str">
            <v>Electric</v>
          </cell>
          <cell r="DH1273">
            <v>3785.7640000000001</v>
          </cell>
          <cell r="DI1273" t="str">
            <v>ID</v>
          </cell>
          <cell r="DL1273" t="str">
            <v>Electric</v>
          </cell>
          <cell r="DM1273" t="str">
            <v>Electric</v>
          </cell>
          <cell r="DN1273">
            <v>1144.6790000000001</v>
          </cell>
          <cell r="DO1273" t="str">
            <v>MT</v>
          </cell>
          <cell r="DS1273">
            <v>1464.694</v>
          </cell>
          <cell r="DT1273" t="str">
            <v>WA</v>
          </cell>
          <cell r="DU1273" t="str">
            <v>lt32</v>
          </cell>
          <cell r="DX1273" t="b">
            <v>0</v>
          </cell>
          <cell r="DY1273">
            <v>2079.9929999999999</v>
          </cell>
          <cell r="DZ1273" t="str">
            <v>WA</v>
          </cell>
          <cell r="EC1273" t="str">
            <v>Laptop</v>
          </cell>
          <cell r="ED1273">
            <v>3785.7640000000001</v>
          </cell>
          <cell r="EE1273" t="str">
            <v>ID</v>
          </cell>
          <cell r="EH1273" t="str">
            <v>le20</v>
          </cell>
          <cell r="EI1273">
            <v>3785.7640000000001</v>
          </cell>
          <cell r="EJ1273" t="str">
            <v>ID</v>
          </cell>
          <cell r="EZ1273" t="str">
            <v>OR</v>
          </cell>
          <cell r="FA1273" t="str">
            <v>Bedrooms</v>
          </cell>
          <cell r="FB1273">
            <v>4298297.5600000005</v>
          </cell>
          <cell r="FC1273">
            <v>2988010.0780000002</v>
          </cell>
          <cell r="FI1273" t="str">
            <v>OR</v>
          </cell>
          <cell r="FJ1273" t="str">
            <v>Bathroom</v>
          </cell>
          <cell r="FK1273" t="str">
            <v>EISAx</v>
          </cell>
          <cell r="FL1273">
            <v>59401.350000000006</v>
          </cell>
          <cell r="FS1273" t="str">
            <v>WA</v>
          </cell>
          <cell r="FT1273" t="str">
            <v>EISAx</v>
          </cell>
          <cell r="FV1273">
            <v>585877.6</v>
          </cell>
          <cell r="GD1273" t="str">
            <v>WA</v>
          </cell>
          <cell r="GE1273">
            <v>7304935.4160000002</v>
          </cell>
          <cell r="GF1273">
            <v>3440308.4219999998</v>
          </cell>
          <cell r="GI1273">
            <v>1</v>
          </cell>
          <cell r="GJ1273">
            <v>1</v>
          </cell>
          <cell r="GK1273" t="str">
            <v>WA</v>
          </cell>
          <cell r="GL1273">
            <v>2079.9929999999999</v>
          </cell>
          <cell r="GM1273" t="str">
            <v>1980-1992</v>
          </cell>
          <cell r="GN1273">
            <v>-1</v>
          </cell>
          <cell r="GQ1273">
            <v>10482249.523080001</v>
          </cell>
          <cell r="GR1273">
            <v>540558.98080499994</v>
          </cell>
          <cell r="GU1273" t="str">
            <v>Natural Gas FAF</v>
          </cell>
          <cell r="GX1273" t="str">
            <v>Baseboard/Wall/Radiant</v>
          </cell>
          <cell r="GY1273" t="str">
            <v>WA</v>
          </cell>
          <cell r="GZ1273">
            <v>2079.99340820313</v>
          </cell>
        </row>
        <row r="1274">
          <cell r="AD1274" t="str">
            <v>ID</v>
          </cell>
          <cell r="AH1274" t="str">
            <v>ID</v>
          </cell>
          <cell r="AI1274" t="str">
            <v>Pre 1980</v>
          </cell>
          <cell r="AJ1274">
            <v>1192.4649999999999</v>
          </cell>
          <cell r="AK1274" t="b">
            <v>1</v>
          </cell>
          <cell r="AN1274" t="str">
            <v>WA</v>
          </cell>
          <cell r="AO1274" t="str">
            <v>Other</v>
          </cell>
          <cell r="AP1274" t="str">
            <v>Pre 1980</v>
          </cell>
          <cell r="AQ1274" t="str">
            <v>Slab on Grade</v>
          </cell>
          <cell r="AR1274">
            <v>236.363231505529</v>
          </cell>
          <cell r="AU1274" t="str">
            <v>No</v>
          </cell>
          <cell r="AV1274" t="b">
            <v>1</v>
          </cell>
          <cell r="AX1274">
            <v>440817.42675781157</v>
          </cell>
          <cell r="AY1274" t="b">
            <v>0</v>
          </cell>
          <cell r="AZ1274">
            <v>133555.31851060916</v>
          </cell>
          <cell r="BA1274">
            <v>0.11796246648793517</v>
          </cell>
          <cell r="BB1274">
            <v>236.363231505529</v>
          </cell>
          <cell r="BC1274">
            <v>0.11796244153638989</v>
          </cell>
          <cell r="BU1274" t="str">
            <v>WA</v>
          </cell>
          <cell r="BV1274" t="str">
            <v>Post 2006</v>
          </cell>
          <cell r="BW1274" t="str">
            <v>Gas Storage Outside Conditioned Space</v>
          </cell>
          <cell r="BY1274">
            <v>2079.9929999999999</v>
          </cell>
          <cell r="BZ1274" t="str">
            <v>le55</v>
          </cell>
          <cell r="CF1274" t="str">
            <v>Conditioned</v>
          </cell>
          <cell r="CG1274">
            <v>2130.886</v>
          </cell>
          <cell r="CH1274" t="str">
            <v>MT</v>
          </cell>
          <cell r="CI1274" t="str">
            <v>Top-Freezer w/o TTD Ice</v>
          </cell>
          <cell r="CJ1274">
            <v>46879.491999999998</v>
          </cell>
          <cell r="CK1274" t="b">
            <v>0</v>
          </cell>
          <cell r="CZ1274">
            <v>1612.692</v>
          </cell>
          <cell r="DA1274" t="str">
            <v>OR</v>
          </cell>
          <cell r="DC1274" t="str">
            <v>Horizontal Axis</v>
          </cell>
          <cell r="DG1274" t="str">
            <v>Gas</v>
          </cell>
          <cell r="DH1274">
            <v>2130.886</v>
          </cell>
          <cell r="DI1274" t="str">
            <v>MT</v>
          </cell>
          <cell r="DL1274" t="str">
            <v>Electric</v>
          </cell>
          <cell r="DM1274" t="str">
            <v>Electric</v>
          </cell>
          <cell r="DN1274">
            <v>1612.692</v>
          </cell>
          <cell r="DO1274" t="str">
            <v>OR</v>
          </cell>
          <cell r="DS1274">
            <v>1464.694</v>
          </cell>
          <cell r="DT1274" t="str">
            <v>WA</v>
          </cell>
          <cell r="DU1274" t="str">
            <v>lt32</v>
          </cell>
          <cell r="DX1274" t="b">
            <v>0</v>
          </cell>
          <cell r="DY1274">
            <v>2079.9929999999999</v>
          </cell>
          <cell r="DZ1274" t="str">
            <v>WA</v>
          </cell>
          <cell r="EC1274" t="str">
            <v>Desktop</v>
          </cell>
          <cell r="ED1274">
            <v>3785.7640000000001</v>
          </cell>
          <cell r="EE1274" t="str">
            <v>ID</v>
          </cell>
          <cell r="EH1274" t="str">
            <v>le20</v>
          </cell>
          <cell r="EI1274">
            <v>3785.7640000000001</v>
          </cell>
          <cell r="EJ1274" t="str">
            <v>ID</v>
          </cell>
          <cell r="EZ1274" t="str">
            <v>OR</v>
          </cell>
          <cell r="FA1274" t="str">
            <v>Exterior</v>
          </cell>
          <cell r="FB1274">
            <v>415964.28</v>
          </cell>
          <cell r="FC1274">
            <v>18025118.800000001</v>
          </cell>
          <cell r="FI1274" t="str">
            <v>OR</v>
          </cell>
          <cell r="FJ1274" t="str">
            <v>Bedrooms</v>
          </cell>
          <cell r="FK1274" t="str">
            <v>EISAnqnx</v>
          </cell>
          <cell r="FL1274">
            <v>285126.48</v>
          </cell>
          <cell r="FS1274" t="str">
            <v>OR</v>
          </cell>
          <cell r="FT1274" t="str">
            <v>EISAnqnx</v>
          </cell>
          <cell r="FV1274">
            <v>0</v>
          </cell>
          <cell r="GD1274" t="str">
            <v>ID</v>
          </cell>
          <cell r="GE1274">
            <v>3613168.9499999997</v>
          </cell>
          <cell r="GF1274">
            <v>6797050.4999999991</v>
          </cell>
          <cell r="GI1274">
            <v>2</v>
          </cell>
          <cell r="GJ1274">
            <v>2</v>
          </cell>
          <cell r="GK1274" t="str">
            <v>ID</v>
          </cell>
          <cell r="GL1274">
            <v>1192.4649999999999</v>
          </cell>
          <cell r="GM1274" t="str">
            <v>Pre 1980</v>
          </cell>
          <cell r="GN1274">
            <v>-1</v>
          </cell>
          <cell r="GQ1274">
            <v>9441055.4458999988</v>
          </cell>
          <cell r="GR1274">
            <v>817870.00722499995</v>
          </cell>
          <cell r="GU1274" t="str">
            <v>Natural Gas FAF</v>
          </cell>
          <cell r="GX1274" t="str">
            <v>Natural Gas Other</v>
          </cell>
          <cell r="GY1274" t="str">
            <v>WA</v>
          </cell>
          <cell r="GZ1274">
            <v>2079.99340820313</v>
          </cell>
        </row>
        <row r="1275">
          <cell r="AD1275" t="str">
            <v>ID</v>
          </cell>
          <cell r="AH1275" t="str">
            <v>ID</v>
          </cell>
          <cell r="AI1275" t="str">
            <v>1993-2006</v>
          </cell>
          <cell r="AJ1275">
            <v>3785.7640000000001</v>
          </cell>
          <cell r="AK1275" t="b">
            <v>1</v>
          </cell>
          <cell r="AN1275" t="str">
            <v>WA</v>
          </cell>
          <cell r="AO1275" t="str">
            <v>Baseboard/Wall/Radiant</v>
          </cell>
          <cell r="AP1275" t="str">
            <v>Pre 1980</v>
          </cell>
          <cell r="AQ1275" t="str">
            <v>Slab on Grade</v>
          </cell>
          <cell r="AR1275">
            <v>368.21909302439798</v>
          </cell>
          <cell r="AU1275" t="str">
            <v>Yes</v>
          </cell>
          <cell r="AV1275" t="b">
            <v>0</v>
          </cell>
          <cell r="AX1275">
            <v>527289.74121093785</v>
          </cell>
          <cell r="AY1275" t="b">
            <v>0</v>
          </cell>
          <cell r="AZ1275">
            <v>0</v>
          </cell>
          <cell r="BA1275" t="str">
            <v/>
          </cell>
          <cell r="BB1275" t="str">
            <v/>
          </cell>
          <cell r="BC1275">
            <v>0.2513966009449059</v>
          </cell>
          <cell r="BU1275" t="str">
            <v>MT</v>
          </cell>
          <cell r="BV1275" t="str">
            <v>1993-2006</v>
          </cell>
          <cell r="BW1275" t="str">
            <v>Gas Storage Inside Conditioned Space</v>
          </cell>
          <cell r="BY1275">
            <v>2130.886</v>
          </cell>
          <cell r="BZ1275" t="str">
            <v>le55</v>
          </cell>
          <cell r="CF1275" t="str">
            <v>Conditioned</v>
          </cell>
          <cell r="CG1275">
            <v>3785.7640000000001</v>
          </cell>
          <cell r="CH1275" t="str">
            <v>ID</v>
          </cell>
          <cell r="CI1275" t="str">
            <v>Side-by-Side w/ TTD Ice</v>
          </cell>
          <cell r="CJ1275">
            <v>79501.044000000009</v>
          </cell>
          <cell r="CK1275" t="b">
            <v>0</v>
          </cell>
          <cell r="CZ1275">
            <v>1904.288</v>
          </cell>
          <cell r="DA1275" t="str">
            <v>WA</v>
          </cell>
          <cell r="DC1275" t="str">
            <v>Horizontal Axis</v>
          </cell>
          <cell r="DG1275" t="str">
            <v>Electric</v>
          </cell>
          <cell r="DH1275">
            <v>2079.9929999999999</v>
          </cell>
          <cell r="DI1275" t="str">
            <v>WA</v>
          </cell>
          <cell r="DL1275" t="str">
            <v>Electric</v>
          </cell>
          <cell r="DM1275" t="str">
            <v>Electric</v>
          </cell>
          <cell r="DN1275">
            <v>2079.9929999999999</v>
          </cell>
          <cell r="DO1275" t="str">
            <v>WA</v>
          </cell>
          <cell r="DS1275">
            <v>1464.694</v>
          </cell>
          <cell r="DT1275" t="str">
            <v>WA</v>
          </cell>
          <cell r="DU1275" t="str">
            <v>lt32</v>
          </cell>
          <cell r="DX1275" t="b">
            <v>1</v>
          </cell>
          <cell r="DY1275">
            <v>2079.9929999999999</v>
          </cell>
          <cell r="DZ1275" t="str">
            <v>WA</v>
          </cell>
          <cell r="EC1275" t="str">
            <v>Laptop</v>
          </cell>
          <cell r="ED1275">
            <v>1192.4649999999999</v>
          </cell>
          <cell r="EE1275" t="str">
            <v>ID</v>
          </cell>
          <cell r="EH1275" t="str">
            <v>gt20</v>
          </cell>
          <cell r="EI1275">
            <v>8559.1039999999994</v>
          </cell>
          <cell r="EJ1275" t="str">
            <v>OR</v>
          </cell>
          <cell r="EZ1275" t="str">
            <v>OR</v>
          </cell>
          <cell r="FA1275" t="str">
            <v>Kitchen</v>
          </cell>
          <cell r="FB1275">
            <v>1386547.6</v>
          </cell>
          <cell r="FC1275">
            <v>727937.49</v>
          </cell>
          <cell r="FI1275" t="str">
            <v>OR</v>
          </cell>
          <cell r="FJ1275" t="str">
            <v>Bedrooms</v>
          </cell>
          <cell r="FK1275" t="str">
            <v>EISAq</v>
          </cell>
          <cell r="FL1275">
            <v>71281.62</v>
          </cell>
          <cell r="FS1275" t="str">
            <v>OR</v>
          </cell>
          <cell r="FT1275" t="str">
            <v>EISAq</v>
          </cell>
          <cell r="FV1275">
            <v>0</v>
          </cell>
          <cell r="GD1275" t="str">
            <v>ID</v>
          </cell>
          <cell r="GE1275">
            <v>39985239.368000001</v>
          </cell>
          <cell r="GF1275">
            <v>14647120.916000001</v>
          </cell>
          <cell r="GI1275">
            <v>1</v>
          </cell>
          <cell r="GJ1275">
            <v>3</v>
          </cell>
          <cell r="GK1275" t="str">
            <v>ID</v>
          </cell>
          <cell r="GL1275">
            <v>3785.7640000000001</v>
          </cell>
          <cell r="GM1275" t="str">
            <v>1993-2006</v>
          </cell>
          <cell r="GN1275">
            <v>0</v>
          </cell>
          <cell r="GQ1275">
            <v>21698113.937528003</v>
          </cell>
          <cell r="GR1275">
            <v>3948116.4891400002</v>
          </cell>
          <cell r="GU1275" t="str">
            <v>Wood</v>
          </cell>
          <cell r="GX1275" t="str">
            <v>Natural Gas Other</v>
          </cell>
          <cell r="GY1275" t="str">
            <v>MT</v>
          </cell>
          <cell r="GZ1275">
            <v>1144.67944335938</v>
          </cell>
        </row>
        <row r="1276">
          <cell r="AD1276" t="str">
            <v>WA</v>
          </cell>
          <cell r="AH1276" t="str">
            <v>WA</v>
          </cell>
          <cell r="AI1276" t="str">
            <v>Post 2006</v>
          </cell>
          <cell r="AJ1276">
            <v>2079.9929999999999</v>
          </cell>
          <cell r="AK1276" t="b">
            <v>1</v>
          </cell>
          <cell r="AN1276" t="str">
            <v>WA</v>
          </cell>
          <cell r="AO1276" t="str">
            <v>Baseboard/Wall/Radiant</v>
          </cell>
          <cell r="AP1276" t="str">
            <v>Pre 1980</v>
          </cell>
          <cell r="AQ1276" t="str">
            <v>Crawlspace</v>
          </cell>
          <cell r="AR1276">
            <v>1096.4746325615399</v>
          </cell>
          <cell r="AU1276" t="str">
            <v>Yes</v>
          </cell>
          <cell r="AV1276" t="b">
            <v>0</v>
          </cell>
          <cell r="AX1276">
            <v>1570151.6738281252</v>
          </cell>
          <cell r="AY1276" t="b">
            <v>0</v>
          </cell>
          <cell r="AZ1276">
            <v>0</v>
          </cell>
          <cell r="BA1276" t="str">
            <v/>
          </cell>
          <cell r="BB1276" t="str">
            <v/>
          </cell>
          <cell r="BC1276">
            <v>0.74860321170260813</v>
          </cell>
          <cell r="BU1276" t="str">
            <v>ID</v>
          </cell>
          <cell r="BV1276" t="str">
            <v>1993-2006</v>
          </cell>
          <cell r="BW1276" t="str">
            <v>Gas Storage Outside Conditioned Space</v>
          </cell>
          <cell r="BY1276">
            <v>3785.7640000000001</v>
          </cell>
          <cell r="BZ1276" t="str">
            <v>le55</v>
          </cell>
          <cell r="CF1276" t="str">
            <v>Conditioned</v>
          </cell>
          <cell r="CG1276">
            <v>1904.288</v>
          </cell>
          <cell r="CH1276" t="str">
            <v>WA</v>
          </cell>
          <cell r="CI1276" t="str">
            <v>Top-Freezer w/o TTD Ice</v>
          </cell>
          <cell r="CJ1276">
            <v>39990.048000000003</v>
          </cell>
          <cell r="CK1276" t="b">
            <v>0</v>
          </cell>
          <cell r="CZ1276">
            <v>3785.7640000000001</v>
          </cell>
          <cell r="DA1276" t="str">
            <v>ID</v>
          </cell>
          <cell r="DC1276" t="str">
            <v>Vertical Axis</v>
          </cell>
          <cell r="DG1276" t="str">
            <v>Electric</v>
          </cell>
          <cell r="DH1276">
            <v>1612.692</v>
          </cell>
          <cell r="DI1276" t="str">
            <v>OR</v>
          </cell>
          <cell r="DL1276" t="str">
            <v>Gas</v>
          </cell>
          <cell r="DM1276" t="str">
            <v>Electric</v>
          </cell>
          <cell r="DN1276">
            <v>3785.7640000000001</v>
          </cell>
          <cell r="DO1276" t="str">
            <v>ID</v>
          </cell>
          <cell r="DS1276">
            <v>1464.694</v>
          </cell>
          <cell r="DT1276" t="str">
            <v>WA</v>
          </cell>
          <cell r="DU1276" t="str">
            <v>32to46</v>
          </cell>
          <cell r="DX1276" t="b">
            <v>0</v>
          </cell>
          <cell r="DY1276">
            <v>4360.1880000000001</v>
          </cell>
          <cell r="DZ1276" t="str">
            <v>WA</v>
          </cell>
          <cell r="EC1276" t="str">
            <v>Desktop</v>
          </cell>
          <cell r="ED1276">
            <v>2079.9929999999999</v>
          </cell>
          <cell r="EE1276" t="str">
            <v>WA</v>
          </cell>
          <cell r="EH1276" t="str">
            <v>le20</v>
          </cell>
          <cell r="EI1276">
            <v>8264.9449999999997</v>
          </cell>
          <cell r="EJ1276" t="str">
            <v>OR</v>
          </cell>
          <cell r="EZ1276" t="str">
            <v>OR</v>
          </cell>
          <cell r="FA1276" t="str">
            <v>Living Room/Family Room</v>
          </cell>
          <cell r="FB1276">
            <v>7522020.7300000004</v>
          </cell>
          <cell r="FC1276">
            <v>2911749.96</v>
          </cell>
          <cell r="FI1276" t="str">
            <v>OR</v>
          </cell>
          <cell r="FJ1276" t="str">
            <v>Exterior</v>
          </cell>
          <cell r="FK1276" t="str">
            <v>EISAnqnx</v>
          </cell>
          <cell r="FL1276">
            <v>285126.48</v>
          </cell>
          <cell r="FS1276" t="str">
            <v>OR</v>
          </cell>
          <cell r="FT1276" t="str">
            <v>EISAx</v>
          </cell>
          <cell r="FV1276">
            <v>0</v>
          </cell>
          <cell r="GD1276" t="str">
            <v>WA</v>
          </cell>
          <cell r="GE1276">
            <v>5653420.9739999995</v>
          </cell>
          <cell r="GF1276">
            <v>3511028.1839999999</v>
          </cell>
          <cell r="GI1276">
            <v>1</v>
          </cell>
          <cell r="GJ1276">
            <v>1</v>
          </cell>
          <cell r="GK1276" t="str">
            <v>WA</v>
          </cell>
          <cell r="GL1276">
            <v>2079.9929999999999</v>
          </cell>
          <cell r="GM1276" t="str">
            <v>Post 2006</v>
          </cell>
          <cell r="GN1276">
            <v>0</v>
          </cell>
          <cell r="GQ1276">
            <v>9452053.950096</v>
          </cell>
          <cell r="GR1276">
            <v>1121542.6255650001</v>
          </cell>
          <cell r="GU1276" t="str">
            <v>Natural Gas Other</v>
          </cell>
          <cell r="GX1276" t="str">
            <v>None</v>
          </cell>
          <cell r="GY1276" t="str">
            <v>MT</v>
          </cell>
          <cell r="GZ1276">
            <v>2130.88647460938</v>
          </cell>
        </row>
        <row r="1277">
          <cell r="AD1277" t="str">
            <v>MT</v>
          </cell>
          <cell r="AH1277" t="str">
            <v>MT</v>
          </cell>
          <cell r="AI1277" t="str">
            <v>1993-2006</v>
          </cell>
          <cell r="AJ1277">
            <v>1144.6790000000001</v>
          </cell>
          <cell r="AK1277" t="b">
            <v>1</v>
          </cell>
          <cell r="AN1277" t="str">
            <v>WA</v>
          </cell>
          <cell r="AO1277" t="str">
            <v>Baseboard/Wall/Radiant</v>
          </cell>
          <cell r="AP1277" t="str">
            <v>Pre 1980</v>
          </cell>
          <cell r="AQ1277" t="str">
            <v>Slab on Grade</v>
          </cell>
          <cell r="AR1277">
            <v>368.21909302439798</v>
          </cell>
          <cell r="AU1277" t="str">
            <v>Yes</v>
          </cell>
          <cell r="AV1277" t="b">
            <v>1</v>
          </cell>
          <cell r="AX1277">
            <v>527289.74121093785</v>
          </cell>
          <cell r="AY1277" t="b">
            <v>0</v>
          </cell>
          <cell r="AZ1277">
            <v>0</v>
          </cell>
          <cell r="BA1277">
            <v>0.25139664804469286</v>
          </cell>
          <cell r="BB1277">
            <v>368.21909302439798</v>
          </cell>
          <cell r="BC1277">
            <v>0.2513966009449059</v>
          </cell>
          <cell r="BU1277" t="str">
            <v>ID</v>
          </cell>
          <cell r="BV1277" t="str">
            <v>Pre 1980</v>
          </cell>
          <cell r="BW1277" t="str">
            <v>Gas Storage Inside Conditioned Space</v>
          </cell>
          <cell r="BY1277">
            <v>1192.4649999999999</v>
          </cell>
          <cell r="BZ1277" t="str">
            <v>le55</v>
          </cell>
          <cell r="CF1277" t="str">
            <v>Conditioned</v>
          </cell>
          <cell r="CG1277">
            <v>1925.059</v>
          </cell>
          <cell r="CH1277" t="str">
            <v>OR</v>
          </cell>
          <cell r="CI1277" t="str">
            <v>Top-Freezer w/o TTD Ice</v>
          </cell>
          <cell r="CJ1277">
            <v>32726.003000000001</v>
          </cell>
          <cell r="CK1277" t="b">
            <v>0</v>
          </cell>
          <cell r="CZ1277">
            <v>2130.886</v>
          </cell>
          <cell r="DA1277" t="str">
            <v>MT</v>
          </cell>
          <cell r="DC1277" t="str">
            <v>Vertical Axis</v>
          </cell>
          <cell r="DG1277" t="str">
            <v>Electric</v>
          </cell>
          <cell r="DH1277">
            <v>1612.692</v>
          </cell>
          <cell r="DI1277" t="str">
            <v>OR</v>
          </cell>
          <cell r="DL1277" t="str">
            <v>Electric</v>
          </cell>
          <cell r="DM1277" t="str">
            <v>Electric</v>
          </cell>
          <cell r="DN1277">
            <v>1904.288</v>
          </cell>
          <cell r="DO1277" t="str">
            <v>WA</v>
          </cell>
          <cell r="DS1277">
            <v>6932.7380000000003</v>
          </cell>
          <cell r="DT1277" t="str">
            <v>OR</v>
          </cell>
          <cell r="DU1277" t="str">
            <v>32to46</v>
          </cell>
          <cell r="DX1277" t="b">
            <v>0</v>
          </cell>
          <cell r="DY1277">
            <v>4360.1880000000001</v>
          </cell>
          <cell r="DZ1277" t="str">
            <v>WA</v>
          </cell>
          <cell r="EC1277" t="str">
            <v>Laptop</v>
          </cell>
          <cell r="ED1277">
            <v>2079.9929999999999</v>
          </cell>
          <cell r="EE1277" t="str">
            <v>WA</v>
          </cell>
          <cell r="EH1277" t="str">
            <v>le20</v>
          </cell>
          <cell r="EI1277">
            <v>2079.9929999999999</v>
          </cell>
          <cell r="EJ1277" t="str">
            <v>WA</v>
          </cell>
          <cell r="EZ1277" t="str">
            <v>OR</v>
          </cell>
          <cell r="FA1277" t="str">
            <v>Other</v>
          </cell>
          <cell r="FB1277">
            <v>15466938.478</v>
          </cell>
          <cell r="FC1277">
            <v>8520335.0020000003</v>
          </cell>
          <cell r="FI1277" t="str">
            <v>OR</v>
          </cell>
          <cell r="FJ1277" t="str">
            <v>Exterior</v>
          </cell>
          <cell r="FK1277" t="str">
            <v>EISAq</v>
          </cell>
          <cell r="FL1277">
            <v>380168.64</v>
          </cell>
          <cell r="FS1277" t="str">
            <v>WA</v>
          </cell>
          <cell r="FT1277" t="str">
            <v>EISAnqnx</v>
          </cell>
          <cell r="FV1277">
            <v>4089106.7250000001</v>
          </cell>
          <cell r="GD1277" t="str">
            <v>MT</v>
          </cell>
          <cell r="GE1277">
            <v>5371978.5470000003</v>
          </cell>
          <cell r="GF1277">
            <v>2712889.23</v>
          </cell>
          <cell r="GI1277">
            <v>3</v>
          </cell>
          <cell r="GJ1277">
            <v>2</v>
          </cell>
          <cell r="GK1277" t="str">
            <v>MT</v>
          </cell>
          <cell r="GL1277">
            <v>1144.6790000000001</v>
          </cell>
          <cell r="GM1277" t="str">
            <v>1993-2006</v>
          </cell>
          <cell r="GN1277">
            <v>-1</v>
          </cell>
          <cell r="GQ1277">
            <v>9416870.0613130014</v>
          </cell>
          <cell r="GR1277">
            <v>572173.52154500003</v>
          </cell>
          <cell r="GU1277" t="str">
            <v>Baseboard/Wall/Radiant</v>
          </cell>
          <cell r="GX1277" t="str">
            <v>None</v>
          </cell>
          <cell r="GY1277" t="str">
            <v>ID</v>
          </cell>
          <cell r="GZ1277">
            <v>3785.76440429688</v>
          </cell>
        </row>
        <row r="1278">
          <cell r="AD1278" t="str">
            <v>ID</v>
          </cell>
          <cell r="AH1278" t="str">
            <v>ID</v>
          </cell>
          <cell r="AI1278" t="str">
            <v>1993-2006</v>
          </cell>
          <cell r="AJ1278">
            <v>3785.7640000000001</v>
          </cell>
          <cell r="AK1278" t="b">
            <v>1</v>
          </cell>
          <cell r="AN1278" t="str">
            <v>WA</v>
          </cell>
          <cell r="AO1278" t="str">
            <v>Baseboard/Wall/Radiant</v>
          </cell>
          <cell r="AP1278" t="str">
            <v>Pre 1980</v>
          </cell>
          <cell r="AQ1278" t="str">
            <v>Crawlspace</v>
          </cell>
          <cell r="AR1278">
            <v>1096.4746325615399</v>
          </cell>
          <cell r="AU1278" t="str">
            <v>Yes</v>
          </cell>
          <cell r="AV1278" t="b">
            <v>1</v>
          </cell>
          <cell r="AX1278">
            <v>1570151.6738281252</v>
          </cell>
          <cell r="AY1278" t="b">
            <v>0</v>
          </cell>
          <cell r="AZ1278">
            <v>0</v>
          </cell>
          <cell r="BA1278">
            <v>0.74860335195530714</v>
          </cell>
          <cell r="BB1278">
            <v>1096.4746325615399</v>
          </cell>
          <cell r="BC1278">
            <v>0.74860321170260813</v>
          </cell>
          <cell r="BU1278" t="str">
            <v>OR</v>
          </cell>
          <cell r="BV1278" t="str">
            <v>1993-2006</v>
          </cell>
          <cell r="BW1278" t="str">
            <v>Electric Storage - Inside Conditioned Space</v>
          </cell>
          <cell r="BY1278">
            <v>1925.059</v>
          </cell>
          <cell r="BZ1278" t="str">
            <v>le55</v>
          </cell>
          <cell r="CF1278" t="str">
            <v>Conditioned</v>
          </cell>
          <cell r="CG1278">
            <v>3785.7640000000001</v>
          </cell>
          <cell r="CH1278" t="str">
            <v>ID</v>
          </cell>
          <cell r="CI1278" t="str">
            <v>Side-by-Side w/o TTD Ice</v>
          </cell>
          <cell r="CJ1278">
            <v>79501.044000000009</v>
          </cell>
          <cell r="CK1278" t="b">
            <v>0</v>
          </cell>
          <cell r="CZ1278">
            <v>1192.4649999999999</v>
          </cell>
          <cell r="DA1278" t="str">
            <v>ID</v>
          </cell>
          <cell r="DC1278" t="str">
            <v>Vertical Axis</v>
          </cell>
          <cell r="DH1278">
            <v>1192.4649999999999</v>
          </cell>
          <cell r="DI1278" t="str">
            <v>ID</v>
          </cell>
          <cell r="DL1278" t="str">
            <v>Electric</v>
          </cell>
          <cell r="DM1278" t="str">
            <v>Electric</v>
          </cell>
          <cell r="DN1278">
            <v>8559.1039999999994</v>
          </cell>
          <cell r="DO1278" t="str">
            <v>OR</v>
          </cell>
          <cell r="DS1278">
            <v>6932.7380000000003</v>
          </cell>
          <cell r="DT1278" t="str">
            <v>OR</v>
          </cell>
          <cell r="DU1278" t="str">
            <v>32to46</v>
          </cell>
          <cell r="DX1278" t="b">
            <v>0</v>
          </cell>
          <cell r="DY1278">
            <v>1144.6790000000001</v>
          </cell>
          <cell r="DZ1278" t="str">
            <v>MT</v>
          </cell>
          <cell r="EC1278" t="str">
            <v>Laptop</v>
          </cell>
          <cell r="ED1278">
            <v>2079.9929999999999</v>
          </cell>
          <cell r="EE1278" t="str">
            <v>WA</v>
          </cell>
          <cell r="EH1278" t="str">
            <v>le20</v>
          </cell>
          <cell r="EI1278">
            <v>1144.6790000000001</v>
          </cell>
          <cell r="EJ1278" t="str">
            <v>MT</v>
          </cell>
          <cell r="EZ1278" t="str">
            <v>WA</v>
          </cell>
          <cell r="FA1278" t="str">
            <v>Bathroom</v>
          </cell>
          <cell r="FB1278">
            <v>402537.16800000001</v>
          </cell>
          <cell r="FC1278">
            <v>76238.099999999991</v>
          </cell>
          <cell r="FI1278" t="str">
            <v>OR</v>
          </cell>
          <cell r="FJ1278" t="str">
            <v>Kitchen</v>
          </cell>
          <cell r="FK1278" t="str">
            <v>EISAq</v>
          </cell>
          <cell r="FL1278">
            <v>262553.967</v>
          </cell>
          <cell r="FS1278" t="str">
            <v>WA</v>
          </cell>
          <cell r="FT1278" t="str">
            <v>EISAq</v>
          </cell>
          <cell r="FV1278">
            <v>753386.9360000001</v>
          </cell>
          <cell r="GD1278" t="str">
            <v>ID</v>
          </cell>
          <cell r="GE1278">
            <v>5913363.3679999998</v>
          </cell>
          <cell r="GF1278">
            <v>3952337.6159999999</v>
          </cell>
          <cell r="GI1278">
            <v>2</v>
          </cell>
          <cell r="GJ1278">
            <v>2</v>
          </cell>
          <cell r="GK1278" t="str">
            <v>ID</v>
          </cell>
          <cell r="GL1278">
            <v>3785.7640000000001</v>
          </cell>
          <cell r="GM1278" t="str">
            <v>1993-2006</v>
          </cell>
          <cell r="GN1278">
            <v>0</v>
          </cell>
          <cell r="GQ1278">
            <v>27089931.528068002</v>
          </cell>
          <cell r="GR1278">
            <v>2334841.5537700001</v>
          </cell>
          <cell r="GU1278" t="str">
            <v>Natural Gas FAF</v>
          </cell>
          <cell r="GX1278" t="str">
            <v>None</v>
          </cell>
          <cell r="GY1278" t="str">
            <v>MT</v>
          </cell>
          <cell r="GZ1278">
            <v>1144.67944335938</v>
          </cell>
        </row>
        <row r="1279">
          <cell r="AD1279" t="str">
            <v>MT</v>
          </cell>
          <cell r="AH1279" t="str">
            <v>MT</v>
          </cell>
          <cell r="AI1279" t="str">
            <v>1993-2006</v>
          </cell>
          <cell r="AJ1279">
            <v>1144.6790000000001</v>
          </cell>
          <cell r="AK1279" t="b">
            <v>1</v>
          </cell>
          <cell r="AN1279" t="str">
            <v>WA</v>
          </cell>
          <cell r="AO1279" t="str">
            <v>Baseboard/Wall/Radiant</v>
          </cell>
          <cell r="AP1279" t="str">
            <v>Pre 1980</v>
          </cell>
          <cell r="AQ1279" t="str">
            <v>Slab on Grade</v>
          </cell>
          <cell r="AR1279">
            <v>342.38959421749701</v>
          </cell>
          <cell r="AU1279" t="str">
            <v>No</v>
          </cell>
          <cell r="AV1279" t="b">
            <v>0</v>
          </cell>
          <cell r="AX1279">
            <v>555013.53222656262</v>
          </cell>
          <cell r="AY1279" t="b">
            <v>0</v>
          </cell>
          <cell r="AZ1279">
            <v>216021.09332393223</v>
          </cell>
          <cell r="BA1279" t="str">
            <v/>
          </cell>
          <cell r="BB1279" t="str">
            <v/>
          </cell>
          <cell r="BC1279">
            <v>0.22455281166339208</v>
          </cell>
          <cell r="BU1279" t="str">
            <v>MT</v>
          </cell>
          <cell r="BV1279" t="str">
            <v>Pre 1980</v>
          </cell>
          <cell r="BW1279" t="str">
            <v>Electric Storage - Inside Conditioned Space</v>
          </cell>
          <cell r="BY1279">
            <v>2130.886</v>
          </cell>
          <cell r="BZ1279" t="str">
            <v>le55</v>
          </cell>
          <cell r="CF1279" t="str">
            <v>Conditioned</v>
          </cell>
          <cell r="CG1279">
            <v>1612.692</v>
          </cell>
          <cell r="CH1279" t="str">
            <v>OR</v>
          </cell>
          <cell r="CI1279" t="str">
            <v>Side-by-Side w/ TTD Ice</v>
          </cell>
          <cell r="CJ1279">
            <v>32253.84</v>
          </cell>
          <cell r="CK1279" t="b">
            <v>0</v>
          </cell>
          <cell r="CZ1279">
            <v>2130.886</v>
          </cell>
          <cell r="DA1279" t="str">
            <v>MT</v>
          </cell>
          <cell r="DC1279" t="str">
            <v>Vertical Axis</v>
          </cell>
          <cell r="DG1279" t="str">
            <v>Gas</v>
          </cell>
          <cell r="DH1279">
            <v>1904.288</v>
          </cell>
          <cell r="DI1279" t="str">
            <v>WA</v>
          </cell>
          <cell r="DL1279" t="str">
            <v>Electric</v>
          </cell>
          <cell r="DM1279" t="str">
            <v>Electric</v>
          </cell>
          <cell r="DN1279">
            <v>1904.288</v>
          </cell>
          <cell r="DO1279" t="str">
            <v>WA</v>
          </cell>
          <cell r="DS1279">
            <v>6932.7380000000003</v>
          </cell>
          <cell r="DT1279" t="str">
            <v>OR</v>
          </cell>
          <cell r="DU1279" t="str">
            <v>32to46</v>
          </cell>
          <cell r="DX1279" t="b">
            <v>0</v>
          </cell>
          <cell r="DY1279">
            <v>1144.6790000000001</v>
          </cell>
          <cell r="DZ1279" t="str">
            <v>MT</v>
          </cell>
          <cell r="EC1279" t="str">
            <v>Desktop</v>
          </cell>
          <cell r="ED1279">
            <v>1192.4649999999999</v>
          </cell>
          <cell r="EE1279" t="str">
            <v>ID</v>
          </cell>
          <cell r="EH1279" t="str">
            <v>le20</v>
          </cell>
          <cell r="EI1279">
            <v>1904.288</v>
          </cell>
          <cell r="EJ1279" t="str">
            <v>WA</v>
          </cell>
          <cell r="EZ1279" t="str">
            <v>WA</v>
          </cell>
          <cell r="FA1279" t="str">
            <v>Bedrooms</v>
          </cell>
          <cell r="FB1279">
            <v>489448.60199999996</v>
          </cell>
          <cell r="FC1279">
            <v>559587.65399999998</v>
          </cell>
          <cell r="FI1279" t="str">
            <v>OR</v>
          </cell>
          <cell r="FJ1279" t="str">
            <v>Living Room/Family Room</v>
          </cell>
          <cell r="FK1279" t="str">
            <v>EISAnqnx</v>
          </cell>
          <cell r="FL1279">
            <v>118802.70000000001</v>
          </cell>
          <cell r="FS1279" t="str">
            <v>WA</v>
          </cell>
          <cell r="FT1279" t="str">
            <v>EISAx</v>
          </cell>
          <cell r="FV1279">
            <v>6864742.8050000006</v>
          </cell>
          <cell r="GD1279" t="str">
            <v>MT</v>
          </cell>
          <cell r="GE1279">
            <v>3348186.0750000002</v>
          </cell>
          <cell r="GF1279">
            <v>4124278.4370000004</v>
          </cell>
          <cell r="GI1279">
            <v>3</v>
          </cell>
          <cell r="GJ1279">
            <v>2</v>
          </cell>
          <cell r="GK1279" t="str">
            <v>MT</v>
          </cell>
          <cell r="GL1279">
            <v>1144.6790000000001</v>
          </cell>
          <cell r="GM1279" t="str">
            <v>1993-2006</v>
          </cell>
          <cell r="GN1279">
            <v>0</v>
          </cell>
          <cell r="GQ1279">
            <v>8808043.9181880001</v>
          </cell>
          <cell r="GR1279">
            <v>675807.03480999998</v>
          </cell>
          <cell r="GU1279" t="str">
            <v>Natural Gas FAF</v>
          </cell>
          <cell r="GX1279" t="str">
            <v>Baseboard/Wall/Radiant</v>
          </cell>
          <cell r="GY1279" t="str">
            <v>ID</v>
          </cell>
          <cell r="GZ1279">
            <v>1192.46508789063</v>
          </cell>
        </row>
        <row r="1280">
          <cell r="AD1280" t="str">
            <v>ID</v>
          </cell>
          <cell r="AH1280" t="str">
            <v>ID</v>
          </cell>
          <cell r="AI1280" t="str">
            <v>1993-2006</v>
          </cell>
          <cell r="AJ1280">
            <v>3785.7640000000001</v>
          </cell>
          <cell r="AK1280" t="b">
            <v>1</v>
          </cell>
          <cell r="AN1280" t="str">
            <v>WA</v>
          </cell>
          <cell r="AO1280" t="str">
            <v>Natural Gas FAF</v>
          </cell>
          <cell r="AP1280" t="str">
            <v>Pre 1980</v>
          </cell>
          <cell r="AQ1280" t="str">
            <v>Crawlspace</v>
          </cell>
          <cell r="AR1280">
            <v>1182.37285695438</v>
          </cell>
          <cell r="AU1280" t="str">
            <v>No</v>
          </cell>
          <cell r="AV1280" t="b">
            <v>1</v>
          </cell>
          <cell r="AX1280">
            <v>1916626.4011230501</v>
          </cell>
          <cell r="AY1280" t="b">
            <v>0</v>
          </cell>
          <cell r="AZ1280">
            <v>745984.92941808573</v>
          </cell>
          <cell r="BA1280">
            <v>0.77544725478099963</v>
          </cell>
          <cell r="BB1280">
            <v>1182.37285695438</v>
          </cell>
          <cell r="BC1280">
            <v>0.77544748423319843</v>
          </cell>
          <cell r="BU1280" t="str">
            <v>OR</v>
          </cell>
          <cell r="BV1280" t="str">
            <v>Pre 1980</v>
          </cell>
          <cell r="BW1280" t="str">
            <v>Electric Storage - Outside Conditioned Space - Buffered</v>
          </cell>
          <cell r="BY1280">
            <v>1612.692</v>
          </cell>
          <cell r="BZ1280" t="str">
            <v>le55</v>
          </cell>
          <cell r="CF1280" t="str">
            <v>Unconditioned</v>
          </cell>
          <cell r="CG1280">
            <v>1612.692</v>
          </cell>
          <cell r="CH1280" t="str">
            <v>OR</v>
          </cell>
          <cell r="CI1280" t="str">
            <v>Top-Freezer w/o TTD Ice</v>
          </cell>
          <cell r="CJ1280">
            <v>32253.84</v>
          </cell>
          <cell r="CK1280" t="b">
            <v>0</v>
          </cell>
          <cell r="CZ1280">
            <v>3785.7640000000001</v>
          </cell>
          <cell r="DA1280" t="str">
            <v>ID</v>
          </cell>
          <cell r="DC1280" t="str">
            <v>Vertical Axis</v>
          </cell>
          <cell r="DG1280" t="str">
            <v>Electric</v>
          </cell>
          <cell r="DH1280">
            <v>3785.7640000000001</v>
          </cell>
          <cell r="DI1280" t="str">
            <v>ID</v>
          </cell>
          <cell r="DL1280" t="str">
            <v>Electric</v>
          </cell>
          <cell r="DM1280" t="str">
            <v>Electric</v>
          </cell>
          <cell r="DN1280">
            <v>8264.9449999999997</v>
          </cell>
          <cell r="DO1280" t="str">
            <v>OR</v>
          </cell>
          <cell r="DS1280">
            <v>6932.7380000000003</v>
          </cell>
          <cell r="DT1280" t="str">
            <v>OR</v>
          </cell>
          <cell r="DU1280" t="str">
            <v>lt32</v>
          </cell>
          <cell r="DX1280" t="b">
            <v>0</v>
          </cell>
          <cell r="DY1280">
            <v>1144.6790000000001</v>
          </cell>
          <cell r="DZ1280" t="str">
            <v>MT</v>
          </cell>
          <cell r="EC1280" t="str">
            <v>Desktop</v>
          </cell>
          <cell r="ED1280">
            <v>1192.4649999999999</v>
          </cell>
          <cell r="EE1280" t="str">
            <v>ID</v>
          </cell>
          <cell r="EH1280" t="str">
            <v>gt20</v>
          </cell>
          <cell r="EI1280">
            <v>1904.288</v>
          </cell>
          <cell r="EJ1280" t="str">
            <v>WA</v>
          </cell>
          <cell r="EZ1280" t="str">
            <v>WA</v>
          </cell>
          <cell r="FA1280" t="str">
            <v>Exterior</v>
          </cell>
          <cell r="FB1280">
            <v>175347.63</v>
          </cell>
          <cell r="FC1280">
            <v>2496035.3939999999</v>
          </cell>
          <cell r="FI1280" t="str">
            <v>OR</v>
          </cell>
          <cell r="FJ1280" t="str">
            <v>Living Room/Family Room</v>
          </cell>
          <cell r="FK1280" t="str">
            <v>EISAq</v>
          </cell>
          <cell r="FL1280">
            <v>137811.13200000001</v>
          </cell>
          <cell r="FS1280" t="str">
            <v>WA</v>
          </cell>
          <cell r="FT1280" t="str">
            <v>EISAnqnx</v>
          </cell>
          <cell r="FV1280">
            <v>396438.12</v>
          </cell>
          <cell r="GD1280" t="str">
            <v>ID</v>
          </cell>
          <cell r="GE1280">
            <v>20185693.648000002</v>
          </cell>
          <cell r="GF1280">
            <v>7874389.1200000001</v>
          </cell>
          <cell r="GI1280">
            <v>2</v>
          </cell>
          <cell r="GJ1280">
            <v>2</v>
          </cell>
          <cell r="GK1280" t="str">
            <v>ID</v>
          </cell>
          <cell r="GL1280">
            <v>3785.7640000000001</v>
          </cell>
          <cell r="GM1280" t="str">
            <v>1993-2006</v>
          </cell>
          <cell r="GN1280">
            <v>0</v>
          </cell>
          <cell r="GQ1280">
            <v>24471159.56718</v>
          </cell>
          <cell r="GR1280">
            <v>3727747.1666999999</v>
          </cell>
          <cell r="GU1280" t="str">
            <v>Electric FAF</v>
          </cell>
          <cell r="GX1280" t="str">
            <v>None</v>
          </cell>
          <cell r="GY1280" t="str">
            <v>ID</v>
          </cell>
          <cell r="GZ1280">
            <v>1192.46508789063</v>
          </cell>
        </row>
        <row r="1281">
          <cell r="AD1281" t="str">
            <v>ID</v>
          </cell>
          <cell r="AH1281" t="str">
            <v>ID</v>
          </cell>
          <cell r="AJ1281">
            <v>3785.7640000000001</v>
          </cell>
          <cell r="AK1281" t="b">
            <v>0</v>
          </cell>
          <cell r="AN1281" t="str">
            <v>WA</v>
          </cell>
          <cell r="AO1281" t="str">
            <v>Baseboard/Wall/Radiant</v>
          </cell>
          <cell r="AP1281" t="str">
            <v>Pre 1980</v>
          </cell>
          <cell r="AQ1281" t="str">
            <v>Crawlspace</v>
          </cell>
          <cell r="AR1281">
            <v>1182.37285695438</v>
          </cell>
          <cell r="AU1281" t="str">
            <v>No</v>
          </cell>
          <cell r="AV1281" t="b">
            <v>0</v>
          </cell>
          <cell r="AX1281">
            <v>1916626.4011230501</v>
          </cell>
          <cell r="AY1281" t="b">
            <v>0</v>
          </cell>
          <cell r="AZ1281">
            <v>745984.92941808573</v>
          </cell>
          <cell r="BA1281" t="str">
            <v/>
          </cell>
          <cell r="BB1281" t="str">
            <v/>
          </cell>
          <cell r="BC1281">
            <v>0.77544748423319843</v>
          </cell>
          <cell r="BU1281" t="str">
            <v>WA</v>
          </cell>
          <cell r="BV1281" t="str">
            <v>Pre 1980</v>
          </cell>
          <cell r="BW1281" t="str">
            <v>Electric Storage - Inside Conditioned Space</v>
          </cell>
          <cell r="BY1281">
            <v>1904.288</v>
          </cell>
          <cell r="BZ1281" t="str">
            <v>le55</v>
          </cell>
          <cell r="CF1281" t="str">
            <v>Conditioned</v>
          </cell>
          <cell r="CG1281">
            <v>1904.288</v>
          </cell>
          <cell r="CH1281" t="str">
            <v>WA</v>
          </cell>
          <cell r="CI1281" t="str">
            <v>Top-Freezer w/o TTD Ice</v>
          </cell>
          <cell r="CJ1281">
            <v>41894.336000000003</v>
          </cell>
          <cell r="CK1281" t="b">
            <v>0</v>
          </cell>
          <cell r="CZ1281">
            <v>2130.886</v>
          </cell>
          <cell r="DA1281" t="str">
            <v>MT</v>
          </cell>
          <cell r="DC1281" t="str">
            <v>Vertical Axis</v>
          </cell>
          <cell r="DG1281" t="str">
            <v>Electric</v>
          </cell>
          <cell r="DH1281">
            <v>2130.886</v>
          </cell>
          <cell r="DI1281" t="str">
            <v>MT</v>
          </cell>
          <cell r="DL1281" t="str">
            <v>Electric</v>
          </cell>
          <cell r="DM1281" t="str">
            <v>Electric</v>
          </cell>
          <cell r="DN1281">
            <v>2079.9929999999999</v>
          </cell>
          <cell r="DO1281" t="str">
            <v>WA</v>
          </cell>
          <cell r="DS1281">
            <v>1524.7619999999999</v>
          </cell>
          <cell r="DT1281" t="str">
            <v>WA</v>
          </cell>
          <cell r="DU1281" t="str">
            <v>32to46</v>
          </cell>
          <cell r="DX1281" t="b">
            <v>0</v>
          </cell>
          <cell r="DY1281">
            <v>1192.4649999999999</v>
          </cell>
          <cell r="DZ1281" t="str">
            <v>ID</v>
          </cell>
          <cell r="EC1281" t="str">
            <v>Desktop</v>
          </cell>
          <cell r="ED1281">
            <v>2079.9929999999999</v>
          </cell>
          <cell r="EE1281" t="str">
            <v>WA</v>
          </cell>
          <cell r="EH1281" t="str">
            <v>le20</v>
          </cell>
          <cell r="EI1281">
            <v>1904.288</v>
          </cell>
          <cell r="EJ1281" t="str">
            <v>WA</v>
          </cell>
          <cell r="EZ1281" t="str">
            <v>WA</v>
          </cell>
          <cell r="FA1281" t="str">
            <v>Garage</v>
          </cell>
          <cell r="FB1281">
            <v>240912.39599999998</v>
          </cell>
          <cell r="FC1281">
            <v>890461.00799999991</v>
          </cell>
          <cell r="FI1281" t="str">
            <v>OR</v>
          </cell>
          <cell r="FJ1281" t="str">
            <v>Other</v>
          </cell>
          <cell r="FK1281" t="str">
            <v>EISAq</v>
          </cell>
          <cell r="FL1281">
            <v>367100.34299999999</v>
          </cell>
          <cell r="FS1281" t="str">
            <v>WA</v>
          </cell>
          <cell r="FT1281" t="str">
            <v>EISAq</v>
          </cell>
          <cell r="FV1281">
            <v>297328.58999999997</v>
          </cell>
          <cell r="GD1281" t="str">
            <v>ID</v>
          </cell>
          <cell r="GE1281">
            <v>6916590.8280000007</v>
          </cell>
          <cell r="GF1281">
            <v>5065352.2319999998</v>
          </cell>
          <cell r="GI1281">
            <v>1</v>
          </cell>
          <cell r="GJ1281">
            <v>3</v>
          </cell>
          <cell r="GK1281" t="str">
            <v>ID</v>
          </cell>
          <cell r="GL1281">
            <v>3785.7640000000001</v>
          </cell>
          <cell r="GN1281">
            <v>0</v>
          </cell>
          <cell r="GQ1281">
            <v>23468935.33464</v>
          </cell>
          <cell r="GR1281">
            <v>3838397.4768920001</v>
          </cell>
          <cell r="GU1281" t="str">
            <v>Natural Gas FAF</v>
          </cell>
          <cell r="GX1281" t="str">
            <v>Natural Gas FAF</v>
          </cell>
          <cell r="GY1281" t="str">
            <v>ID</v>
          </cell>
          <cell r="GZ1281">
            <v>3785.76440429688</v>
          </cell>
        </row>
        <row r="1282">
          <cell r="AD1282" t="str">
            <v>ID</v>
          </cell>
          <cell r="AH1282" t="str">
            <v>ID</v>
          </cell>
          <cell r="AI1282" t="str">
            <v>Pre 1980</v>
          </cell>
          <cell r="AJ1282">
            <v>3785.7640000000001</v>
          </cell>
          <cell r="AK1282" t="b">
            <v>1</v>
          </cell>
          <cell r="AN1282" t="str">
            <v>WA</v>
          </cell>
          <cell r="AO1282" t="str">
            <v>Natural Gas FAF</v>
          </cell>
          <cell r="AP1282" t="str">
            <v>Pre 1980</v>
          </cell>
          <cell r="AQ1282" t="str">
            <v>Slab on Grade</v>
          </cell>
          <cell r="AR1282">
            <v>342.38959421749701</v>
          </cell>
          <cell r="AU1282" t="str">
            <v>No</v>
          </cell>
          <cell r="AV1282" t="b">
            <v>1</v>
          </cell>
          <cell r="AX1282">
            <v>555013.53222656262</v>
          </cell>
          <cell r="AY1282" t="b">
            <v>0</v>
          </cell>
          <cell r="AZ1282">
            <v>216021.09332393223</v>
          </cell>
          <cell r="BA1282">
            <v>0.22455274521900037</v>
          </cell>
          <cell r="BB1282">
            <v>342.38959421749701</v>
          </cell>
          <cell r="BC1282">
            <v>0.22455281166339208</v>
          </cell>
          <cell r="BU1282" t="str">
            <v>OR</v>
          </cell>
          <cell r="BV1282" t="str">
            <v>Post 2006</v>
          </cell>
          <cell r="BW1282" t="str">
            <v>Electric Storage - Outside Conditioned Space - Buffered</v>
          </cell>
          <cell r="BY1282">
            <v>8264.9449999999997</v>
          </cell>
          <cell r="BZ1282" t="str">
            <v>le55</v>
          </cell>
          <cell r="CF1282" t="str">
            <v>Conditioned</v>
          </cell>
          <cell r="CG1282">
            <v>1925.059</v>
          </cell>
          <cell r="CH1282" t="str">
            <v>OR</v>
          </cell>
          <cell r="CI1282" t="str">
            <v>Side-by-Side w/ TTD Ice</v>
          </cell>
          <cell r="CJ1282">
            <v>42351.298000000003</v>
          </cell>
          <cell r="CK1282" t="b">
            <v>0</v>
          </cell>
          <cell r="CZ1282">
            <v>12271.31</v>
          </cell>
          <cell r="DA1282" t="str">
            <v>WA</v>
          </cell>
          <cell r="DC1282" t="str">
            <v>Vertical Axis</v>
          </cell>
          <cell r="DG1282" t="str">
            <v>Electric</v>
          </cell>
          <cell r="DH1282">
            <v>1192.4649999999999</v>
          </cell>
          <cell r="DI1282" t="str">
            <v>ID</v>
          </cell>
          <cell r="DL1282" t="str">
            <v>Electric</v>
          </cell>
          <cell r="DM1282" t="str">
            <v>Electric</v>
          </cell>
          <cell r="DN1282">
            <v>1144.6790000000001</v>
          </cell>
          <cell r="DO1282" t="str">
            <v>MT</v>
          </cell>
          <cell r="DS1282">
            <v>1464.694</v>
          </cell>
          <cell r="DT1282" t="str">
            <v>WA</v>
          </cell>
          <cell r="DU1282" t="str">
            <v>32to46</v>
          </cell>
          <cell r="DX1282" t="b">
            <v>0</v>
          </cell>
          <cell r="DY1282">
            <v>1192.4649999999999</v>
          </cell>
          <cell r="DZ1282" t="str">
            <v>ID</v>
          </cell>
          <cell r="EC1282" t="str">
            <v>Laptop</v>
          </cell>
          <cell r="ED1282">
            <v>2079.9929999999999</v>
          </cell>
          <cell r="EE1282" t="str">
            <v>WA</v>
          </cell>
          <cell r="EH1282" t="str">
            <v>le20</v>
          </cell>
          <cell r="EI1282">
            <v>1144.6790000000001</v>
          </cell>
          <cell r="EJ1282" t="str">
            <v>MT</v>
          </cell>
          <cell r="EZ1282" t="str">
            <v>WA</v>
          </cell>
          <cell r="FA1282" t="str">
            <v>Kitchen</v>
          </cell>
          <cell r="FB1282">
            <v>548914.31999999995</v>
          </cell>
          <cell r="FC1282">
            <v>152476.19999999998</v>
          </cell>
          <cell r="FI1282" t="str">
            <v>OR</v>
          </cell>
          <cell r="FJ1282" t="str">
            <v>Other</v>
          </cell>
          <cell r="FK1282" t="str">
            <v>EISAx</v>
          </cell>
          <cell r="FL1282">
            <v>502535.42100000003</v>
          </cell>
          <cell r="FS1282" t="str">
            <v>WA</v>
          </cell>
          <cell r="FT1282" t="str">
            <v>EISAx</v>
          </cell>
          <cell r="FV1282">
            <v>228714.3</v>
          </cell>
          <cell r="GD1282" t="str">
            <v>ID</v>
          </cell>
          <cell r="GE1282">
            <v>13674179.568</v>
          </cell>
          <cell r="GF1282">
            <v>9426552.3599999994</v>
          </cell>
          <cell r="GI1282">
            <v>3</v>
          </cell>
          <cell r="GJ1282">
            <v>2</v>
          </cell>
          <cell r="GK1282" t="str">
            <v>ID</v>
          </cell>
          <cell r="GL1282">
            <v>3785.7640000000001</v>
          </cell>
          <cell r="GM1282" t="str">
            <v>Pre 1980</v>
          </cell>
          <cell r="GN1282">
            <v>-1</v>
          </cell>
          <cell r="GQ1282">
            <v>30978762.952968001</v>
          </cell>
          <cell r="GR1282">
            <v>2650299.8034800002</v>
          </cell>
          <cell r="GU1282" t="str">
            <v>Wood</v>
          </cell>
          <cell r="GX1282" t="str">
            <v>Baseboard/Wall/Radiant</v>
          </cell>
          <cell r="GY1282" t="str">
            <v>OR</v>
          </cell>
          <cell r="GZ1282">
            <v>1925.05932617188</v>
          </cell>
        </row>
        <row r="1283">
          <cell r="AD1283" t="str">
            <v>MT</v>
          </cell>
          <cell r="AH1283" t="str">
            <v>MT</v>
          </cell>
          <cell r="AI1283" t="str">
            <v>Pre 1980</v>
          </cell>
          <cell r="AJ1283">
            <v>2130.886</v>
          </cell>
          <cell r="AK1283" t="b">
            <v>1</v>
          </cell>
          <cell r="AN1283" t="str">
            <v>WA</v>
          </cell>
          <cell r="AO1283" t="str">
            <v>Wood</v>
          </cell>
          <cell r="AP1283" t="str">
            <v>Pre 1980</v>
          </cell>
          <cell r="AQ1283" t="str">
            <v>Slab on Grade</v>
          </cell>
          <cell r="AR1283">
            <v>342.38959421749701</v>
          </cell>
          <cell r="AU1283" t="str">
            <v>No</v>
          </cell>
          <cell r="AV1283" t="b">
            <v>0</v>
          </cell>
          <cell r="AX1283">
            <v>555013.53222656262</v>
          </cell>
          <cell r="AY1283" t="b">
            <v>0</v>
          </cell>
          <cell r="AZ1283">
            <v>216021.09332393223</v>
          </cell>
          <cell r="BA1283" t="str">
            <v/>
          </cell>
          <cell r="BB1283" t="str">
            <v/>
          </cell>
          <cell r="BC1283">
            <v>0.22455281166339208</v>
          </cell>
          <cell r="BU1283" t="str">
            <v>MT</v>
          </cell>
          <cell r="BV1283" t="str">
            <v>1980-1992</v>
          </cell>
          <cell r="BW1283" t="str">
            <v>Gas Storage Inside Conditioned Space</v>
          </cell>
          <cell r="BY1283">
            <v>1144.6790000000001</v>
          </cell>
          <cell r="BZ1283" t="str">
            <v>le55</v>
          </cell>
          <cell r="CF1283" t="str">
            <v>Conditioned</v>
          </cell>
          <cell r="CG1283">
            <v>3785.7640000000001</v>
          </cell>
          <cell r="CH1283" t="str">
            <v>ID</v>
          </cell>
          <cell r="CI1283" t="str">
            <v>Bottom-Freezer (Including French Door) w/o TTD Ice</v>
          </cell>
          <cell r="CJ1283">
            <v>79501.044000000009</v>
          </cell>
          <cell r="CK1283" t="b">
            <v>0</v>
          </cell>
          <cell r="CZ1283">
            <v>1925.059</v>
          </cell>
          <cell r="DA1283" t="str">
            <v>OR</v>
          </cell>
          <cell r="DC1283" t="str">
            <v>Vertical Axis</v>
          </cell>
          <cell r="DG1283" t="str">
            <v>Electric</v>
          </cell>
          <cell r="DH1283">
            <v>2130.886</v>
          </cell>
          <cell r="DI1283" t="str">
            <v>MT</v>
          </cell>
          <cell r="DL1283" t="str">
            <v>Electric</v>
          </cell>
          <cell r="DM1283" t="str">
            <v>Electric</v>
          </cell>
          <cell r="DN1283">
            <v>1192.4649999999999</v>
          </cell>
          <cell r="DO1283" t="str">
            <v>ID</v>
          </cell>
          <cell r="DS1283">
            <v>1524.7619999999999</v>
          </cell>
          <cell r="DT1283" t="str">
            <v>WA</v>
          </cell>
          <cell r="DU1283" t="str">
            <v>32to46</v>
          </cell>
          <cell r="DX1283" t="b">
            <v>1</v>
          </cell>
          <cell r="DY1283">
            <v>1192.4649999999999</v>
          </cell>
          <cell r="DZ1283" t="str">
            <v>ID</v>
          </cell>
          <cell r="EC1283" t="str">
            <v>Laptop</v>
          </cell>
          <cell r="ED1283">
            <v>2079.9929999999999</v>
          </cell>
          <cell r="EE1283" t="str">
            <v>WA</v>
          </cell>
          <cell r="EH1283" t="str">
            <v>gt20</v>
          </cell>
          <cell r="EI1283">
            <v>1612.692</v>
          </cell>
          <cell r="EJ1283" t="str">
            <v>OR</v>
          </cell>
          <cell r="EZ1283" t="str">
            <v>WA</v>
          </cell>
          <cell r="FA1283" t="str">
            <v>Living Room/Family Room</v>
          </cell>
          <cell r="FB1283">
            <v>373566.69</v>
          </cell>
          <cell r="FC1283">
            <v>834044.81400000001</v>
          </cell>
          <cell r="FI1283" t="str">
            <v>WA</v>
          </cell>
          <cell r="FJ1283" t="str">
            <v>Bathroom</v>
          </cell>
          <cell r="FK1283" t="str">
            <v>EISAq</v>
          </cell>
          <cell r="FL1283">
            <v>59465.718000000001</v>
          </cell>
          <cell r="FS1283" t="str">
            <v>WA</v>
          </cell>
          <cell r="FT1283" t="str">
            <v>EISAnqnx</v>
          </cell>
          <cell r="FV1283">
            <v>274457.15999999997</v>
          </cell>
          <cell r="GD1283" t="str">
            <v>MT</v>
          </cell>
          <cell r="GE1283">
            <v>4858420.08</v>
          </cell>
          <cell r="GF1283">
            <v>4602713.76</v>
          </cell>
          <cell r="GI1283">
            <v>3</v>
          </cell>
          <cell r="GJ1283">
            <v>1</v>
          </cell>
          <cell r="GK1283" t="str">
            <v>MT</v>
          </cell>
          <cell r="GL1283">
            <v>2130.886</v>
          </cell>
          <cell r="GM1283" t="str">
            <v>Pre 1980</v>
          </cell>
          <cell r="GN1283">
            <v>0</v>
          </cell>
          <cell r="GQ1283">
            <v>19927353.33405</v>
          </cell>
          <cell r="GR1283">
            <v>980186.25113999995</v>
          </cell>
          <cell r="GU1283" t="str">
            <v>Wood</v>
          </cell>
          <cell r="GX1283" t="str">
            <v>Natural Gas FAF</v>
          </cell>
          <cell r="GY1283" t="str">
            <v>WA</v>
          </cell>
          <cell r="GZ1283">
            <v>1904.28771972656</v>
          </cell>
        </row>
        <row r="1284">
          <cell r="AD1284" t="str">
            <v>WA</v>
          </cell>
          <cell r="AH1284" t="str">
            <v>WA</v>
          </cell>
          <cell r="AI1284" t="str">
            <v>1993-2006</v>
          </cell>
          <cell r="AJ1284">
            <v>2079.9929999999999</v>
          </cell>
          <cell r="AK1284" t="b">
            <v>1</v>
          </cell>
          <cell r="AN1284" t="str">
            <v>WA</v>
          </cell>
          <cell r="AO1284" t="str">
            <v>Wood</v>
          </cell>
          <cell r="AP1284" t="str">
            <v>Pre 1980</v>
          </cell>
          <cell r="AQ1284" t="str">
            <v>Crawlspace</v>
          </cell>
          <cell r="AR1284">
            <v>1182.37285695438</v>
          </cell>
          <cell r="AU1284" t="str">
            <v>No</v>
          </cell>
          <cell r="AV1284" t="b">
            <v>0</v>
          </cell>
          <cell r="AX1284">
            <v>1916626.4011230501</v>
          </cell>
          <cell r="AY1284" t="b">
            <v>0</v>
          </cell>
          <cell r="AZ1284">
            <v>745984.92941808573</v>
          </cell>
          <cell r="BA1284" t="str">
            <v/>
          </cell>
          <cell r="BB1284" t="str">
            <v/>
          </cell>
          <cell r="BC1284">
            <v>0.77544748423319843</v>
          </cell>
          <cell r="BU1284" t="str">
            <v>WA</v>
          </cell>
          <cell r="BV1284" t="str">
            <v>Pre 1980</v>
          </cell>
          <cell r="BW1284" t="str">
            <v>Electric Storage - Outside Conditioned Space - Buffered</v>
          </cell>
          <cell r="BY1284">
            <v>2079.9929999999999</v>
          </cell>
          <cell r="BZ1284" t="str">
            <v>le55</v>
          </cell>
          <cell r="CF1284" t="str">
            <v>Conditioned</v>
          </cell>
          <cell r="CG1284">
            <v>12271.31</v>
          </cell>
          <cell r="CH1284" t="str">
            <v>WA</v>
          </cell>
          <cell r="CI1284" t="str">
            <v>Side-by-Side w/ TTD Ice</v>
          </cell>
          <cell r="CJ1284">
            <v>331325.37</v>
          </cell>
          <cell r="CK1284" t="b">
            <v>0</v>
          </cell>
          <cell r="CZ1284">
            <v>2079.9929999999999</v>
          </cell>
          <cell r="DA1284" t="str">
            <v>WA</v>
          </cell>
          <cell r="DC1284" t="str">
            <v>Vertical Axis</v>
          </cell>
          <cell r="DG1284" t="str">
            <v>Electric</v>
          </cell>
          <cell r="DH1284">
            <v>3785.7640000000001</v>
          </cell>
          <cell r="DI1284" t="str">
            <v>ID</v>
          </cell>
          <cell r="DL1284" t="str">
            <v>Electric</v>
          </cell>
          <cell r="DM1284" t="str">
            <v>Electric</v>
          </cell>
          <cell r="DN1284">
            <v>1904.288</v>
          </cell>
          <cell r="DO1284" t="str">
            <v>WA</v>
          </cell>
          <cell r="DS1284">
            <v>1524.7619999999999</v>
          </cell>
          <cell r="DT1284" t="str">
            <v>WA</v>
          </cell>
          <cell r="DU1284" t="str">
            <v>lt32</v>
          </cell>
          <cell r="DX1284" t="b">
            <v>0</v>
          </cell>
          <cell r="DY1284">
            <v>8559.1039999999994</v>
          </cell>
          <cell r="DZ1284" t="str">
            <v>OR</v>
          </cell>
          <cell r="EC1284" t="str">
            <v>Laptop</v>
          </cell>
          <cell r="ED1284">
            <v>2079.9929999999999</v>
          </cell>
          <cell r="EE1284" t="str">
            <v>WA</v>
          </cell>
          <cell r="EH1284" t="str">
            <v>gt20</v>
          </cell>
          <cell r="EI1284">
            <v>8264.9449999999997</v>
          </cell>
          <cell r="EJ1284" t="str">
            <v>OR</v>
          </cell>
          <cell r="EZ1284" t="str">
            <v>WA</v>
          </cell>
          <cell r="FA1284" t="str">
            <v>Other</v>
          </cell>
          <cell r="FB1284">
            <v>689192.424</v>
          </cell>
          <cell r="FC1284">
            <v>786777.19199999992</v>
          </cell>
          <cell r="FI1284" t="str">
            <v>WA</v>
          </cell>
          <cell r="FJ1284" t="str">
            <v>Bathroom</v>
          </cell>
          <cell r="FK1284" t="str">
            <v>EISAx</v>
          </cell>
          <cell r="FL1284">
            <v>228714.3</v>
          </cell>
          <cell r="FS1284" t="str">
            <v>WA</v>
          </cell>
          <cell r="FT1284" t="str">
            <v>EISAq</v>
          </cell>
          <cell r="FV1284">
            <v>797450.52599999995</v>
          </cell>
          <cell r="GD1284" t="str">
            <v>WA</v>
          </cell>
          <cell r="GE1284">
            <v>2978549.9759999998</v>
          </cell>
          <cell r="GF1284">
            <v>3194869.2479999997</v>
          </cell>
          <cell r="GI1284">
            <v>1</v>
          </cell>
          <cell r="GJ1284">
            <v>1</v>
          </cell>
          <cell r="GK1284" t="str">
            <v>WA</v>
          </cell>
          <cell r="GL1284">
            <v>2079.9929999999999</v>
          </cell>
          <cell r="GM1284" t="str">
            <v>1993-2006</v>
          </cell>
          <cell r="GN1284">
            <v>-1</v>
          </cell>
          <cell r="GQ1284">
            <v>10608172.2993</v>
          </cell>
          <cell r="GR1284">
            <v>1120221.8300100002</v>
          </cell>
          <cell r="GU1284" t="str">
            <v>Heat Pump (Central System)</v>
          </cell>
          <cell r="GX1284" t="str">
            <v>None</v>
          </cell>
          <cell r="GY1284" t="str">
            <v>WA</v>
          </cell>
          <cell r="GZ1284">
            <v>2079.99340820313</v>
          </cell>
        </row>
        <row r="1285">
          <cell r="AD1285" t="str">
            <v>OR</v>
          </cell>
          <cell r="AH1285" t="str">
            <v>OR</v>
          </cell>
          <cell r="AI1285" t="str">
            <v>Pre 1980</v>
          </cell>
          <cell r="AJ1285">
            <v>1612.692</v>
          </cell>
          <cell r="AK1285" t="b">
            <v>1</v>
          </cell>
          <cell r="AN1285" t="str">
            <v>WA</v>
          </cell>
          <cell r="AO1285" t="str">
            <v>Wood</v>
          </cell>
          <cell r="AP1285" t="str">
            <v>Pre 1980</v>
          </cell>
          <cell r="AQ1285" t="str">
            <v>Slab on Grade</v>
          </cell>
          <cell r="AR1285">
            <v>342.38959421749701</v>
          </cell>
          <cell r="AU1285" t="str">
            <v>No</v>
          </cell>
          <cell r="AV1285" t="b">
            <v>0</v>
          </cell>
          <cell r="AX1285">
            <v>555013.53222656262</v>
          </cell>
          <cell r="AY1285" t="b">
            <v>0</v>
          </cell>
          <cell r="AZ1285">
            <v>216021.09332393223</v>
          </cell>
          <cell r="BA1285" t="str">
            <v/>
          </cell>
          <cell r="BB1285" t="str">
            <v/>
          </cell>
          <cell r="BC1285">
            <v>0.22455281166339208</v>
          </cell>
          <cell r="BU1285" t="str">
            <v>ID</v>
          </cell>
          <cell r="BV1285" t="str">
            <v>1993-2006</v>
          </cell>
          <cell r="BW1285" t="str">
            <v>Gas Storage Outside Conditioned Space</v>
          </cell>
          <cell r="BY1285">
            <v>3785.7640000000001</v>
          </cell>
          <cell r="BZ1285" t="str">
            <v>le55</v>
          </cell>
          <cell r="CF1285" t="str">
            <v>Conditioned</v>
          </cell>
          <cell r="CG1285">
            <v>1925.059</v>
          </cell>
          <cell r="CH1285" t="str">
            <v>OR</v>
          </cell>
          <cell r="CI1285" t="str">
            <v>Top-Freezer w/o TTD Ice</v>
          </cell>
          <cell r="CJ1285">
            <v>30800.944</v>
          </cell>
          <cell r="CK1285" t="b">
            <v>0</v>
          </cell>
          <cell r="CZ1285">
            <v>2079.9929999999999</v>
          </cell>
          <cell r="DA1285" t="str">
            <v>WA</v>
          </cell>
          <cell r="DC1285" t="str">
            <v>Vertical Axis</v>
          </cell>
          <cell r="DG1285" t="str">
            <v>Electric</v>
          </cell>
          <cell r="DH1285">
            <v>2130.886</v>
          </cell>
          <cell r="DI1285" t="str">
            <v>MT</v>
          </cell>
          <cell r="DL1285" t="str">
            <v>Propane</v>
          </cell>
          <cell r="DM1285" t="str">
            <v>Propane</v>
          </cell>
          <cell r="DN1285">
            <v>1904.288</v>
          </cell>
          <cell r="DO1285" t="str">
            <v>WA</v>
          </cell>
          <cell r="DS1285">
            <v>1524.7619999999999</v>
          </cell>
          <cell r="DT1285" t="str">
            <v>WA</v>
          </cell>
          <cell r="DU1285" t="str">
            <v>lt32</v>
          </cell>
          <cell r="DX1285" t="b">
            <v>0</v>
          </cell>
          <cell r="DY1285">
            <v>8559.1039999999994</v>
          </cell>
          <cell r="DZ1285" t="str">
            <v>OR</v>
          </cell>
          <cell r="EC1285" t="str">
            <v>Desktop</v>
          </cell>
          <cell r="ED1285">
            <v>1904.288</v>
          </cell>
          <cell r="EE1285" t="str">
            <v>WA</v>
          </cell>
          <cell r="EH1285" t="str">
            <v>le20</v>
          </cell>
          <cell r="EI1285">
            <v>1144.6790000000001</v>
          </cell>
          <cell r="EJ1285" t="str">
            <v>MT</v>
          </cell>
          <cell r="EZ1285" t="str">
            <v>WA</v>
          </cell>
          <cell r="FA1285" t="str">
            <v>Bathroom</v>
          </cell>
          <cell r="FB1285">
            <v>747133.38</v>
          </cell>
          <cell r="FC1285">
            <v>121980.95999999999</v>
          </cell>
          <cell r="FI1285" t="str">
            <v>WA</v>
          </cell>
          <cell r="FJ1285" t="str">
            <v>Bedrooms</v>
          </cell>
          <cell r="FK1285" t="str">
            <v>EISAnqnx</v>
          </cell>
          <cell r="FL1285">
            <v>60990.479999999996</v>
          </cell>
          <cell r="FS1285" t="str">
            <v>WA</v>
          </cell>
          <cell r="FT1285" t="str">
            <v>EISAx</v>
          </cell>
          <cell r="FV1285">
            <v>4071114.54</v>
          </cell>
          <cell r="GD1285" t="str">
            <v>OR</v>
          </cell>
          <cell r="GE1285">
            <v>5570238.1679999996</v>
          </cell>
          <cell r="GF1285">
            <v>5926643.0999999996</v>
          </cell>
          <cell r="GI1285">
            <v>1</v>
          </cell>
          <cell r="GJ1285">
            <v>1</v>
          </cell>
          <cell r="GK1285" t="str">
            <v>OR</v>
          </cell>
          <cell r="GL1285">
            <v>1612.692</v>
          </cell>
          <cell r="GM1285" t="str">
            <v>Pre 1980</v>
          </cell>
          <cell r="GN1285">
            <v>0</v>
          </cell>
          <cell r="GQ1285">
            <v>7491022.0730640003</v>
          </cell>
          <cell r="GR1285">
            <v>1139040.3278699999</v>
          </cell>
          <cell r="GU1285" t="str">
            <v>Natural Gas FAF</v>
          </cell>
          <cell r="GX1285" t="str">
            <v>None</v>
          </cell>
          <cell r="GY1285" t="str">
            <v>MT</v>
          </cell>
          <cell r="GZ1285">
            <v>1144.67944335938</v>
          </cell>
        </row>
        <row r="1286">
          <cell r="AD1286" t="str">
            <v>OR</v>
          </cell>
          <cell r="AH1286" t="str">
            <v>OR</v>
          </cell>
          <cell r="AI1286" t="str">
            <v>Pre 1980</v>
          </cell>
          <cell r="AJ1286">
            <v>1612.692</v>
          </cell>
          <cell r="AK1286" t="b">
            <v>1</v>
          </cell>
          <cell r="AN1286" t="str">
            <v>WA</v>
          </cell>
          <cell r="AO1286" t="str">
            <v>Wood</v>
          </cell>
          <cell r="AP1286" t="str">
            <v>Pre 1980</v>
          </cell>
          <cell r="AQ1286" t="str">
            <v>Crawlspace</v>
          </cell>
          <cell r="AR1286">
            <v>1182.37285695438</v>
          </cell>
          <cell r="AU1286" t="str">
            <v>No</v>
          </cell>
          <cell r="AV1286" t="b">
            <v>0</v>
          </cell>
          <cell r="AX1286">
            <v>1916626.4011230501</v>
          </cell>
          <cell r="AY1286" t="b">
            <v>0</v>
          </cell>
          <cell r="AZ1286">
            <v>745984.92941808573</v>
          </cell>
          <cell r="BA1286" t="str">
            <v/>
          </cell>
          <cell r="BB1286" t="str">
            <v/>
          </cell>
          <cell r="BC1286">
            <v>0.77544748423319843</v>
          </cell>
          <cell r="BU1286" t="str">
            <v>OR</v>
          </cell>
          <cell r="BV1286" t="str">
            <v>Pre 1980</v>
          </cell>
          <cell r="BW1286" t="str">
            <v>Electric Storage - Inside Conditioned Space</v>
          </cell>
          <cell r="BY1286">
            <v>1612.692</v>
          </cell>
          <cell r="BZ1286" t="str">
            <v>le55</v>
          </cell>
          <cell r="CF1286" t="str">
            <v>Conditioned</v>
          </cell>
          <cell r="CG1286">
            <v>1904.288</v>
          </cell>
          <cell r="CH1286" t="str">
            <v>WA</v>
          </cell>
          <cell r="CI1286" t="str">
            <v>Top-Freezer w/o TTD Ice</v>
          </cell>
          <cell r="CJ1286">
            <v>26660.031999999999</v>
          </cell>
          <cell r="CK1286" t="b">
            <v>0</v>
          </cell>
          <cell r="CZ1286">
            <v>3785.7640000000001</v>
          </cell>
          <cell r="DA1286" t="str">
            <v>ID</v>
          </cell>
          <cell r="DC1286" t="str">
            <v>Vertical Axis</v>
          </cell>
          <cell r="DG1286" t="str">
            <v>Electric</v>
          </cell>
          <cell r="DH1286">
            <v>12271.31</v>
          </cell>
          <cell r="DI1286" t="str">
            <v>WA</v>
          </cell>
          <cell r="DL1286" t="str">
            <v>Gas</v>
          </cell>
          <cell r="DM1286" t="str">
            <v>Gas</v>
          </cell>
          <cell r="DN1286">
            <v>1144.6790000000001</v>
          </cell>
          <cell r="DO1286" t="str">
            <v>MT</v>
          </cell>
          <cell r="DS1286">
            <v>1524.7619999999999</v>
          </cell>
          <cell r="DT1286" t="str">
            <v>WA</v>
          </cell>
          <cell r="DU1286" t="str">
            <v>lt32</v>
          </cell>
          <cell r="DX1286" t="b">
            <v>0</v>
          </cell>
          <cell r="DY1286">
            <v>3785.7640000000001</v>
          </cell>
          <cell r="DZ1286" t="str">
            <v>ID</v>
          </cell>
          <cell r="EC1286" t="str">
            <v>Desktop</v>
          </cell>
          <cell r="ED1286">
            <v>1612.692</v>
          </cell>
          <cell r="EE1286" t="str">
            <v>OR</v>
          </cell>
          <cell r="EH1286" t="str">
            <v>le20</v>
          </cell>
          <cell r="EI1286">
            <v>1144.6790000000001</v>
          </cell>
          <cell r="EJ1286" t="str">
            <v>MT</v>
          </cell>
          <cell r="EZ1286" t="str">
            <v>WA</v>
          </cell>
          <cell r="FA1286" t="str">
            <v>Bedrooms</v>
          </cell>
          <cell r="FB1286">
            <v>518419.07999999996</v>
          </cell>
          <cell r="FC1286">
            <v>602280.99</v>
          </cell>
          <cell r="FI1286" t="str">
            <v>WA</v>
          </cell>
          <cell r="FJ1286" t="str">
            <v>Bedrooms</v>
          </cell>
          <cell r="FK1286" t="str">
            <v>EISAq</v>
          </cell>
          <cell r="FL1286">
            <v>0</v>
          </cell>
          <cell r="FS1286" t="str">
            <v>WA</v>
          </cell>
          <cell r="FT1286" t="str">
            <v>EISAnqnx</v>
          </cell>
          <cell r="FV1286">
            <v>4460843.7</v>
          </cell>
          <cell r="GD1286" t="str">
            <v>OR</v>
          </cell>
          <cell r="GE1286">
            <v>4480058.3760000002</v>
          </cell>
          <cell r="GF1286">
            <v>3496316.2560000001</v>
          </cell>
          <cell r="GI1286">
            <v>1</v>
          </cell>
          <cell r="GJ1286">
            <v>2</v>
          </cell>
          <cell r="GK1286" t="str">
            <v>OR</v>
          </cell>
          <cell r="GL1286">
            <v>1612.692</v>
          </cell>
          <cell r="GM1286" t="str">
            <v>Pre 1980</v>
          </cell>
          <cell r="GN1286">
            <v>-1</v>
          </cell>
          <cell r="GQ1286">
            <v>8447164.5821759999</v>
          </cell>
          <cell r="GR1286">
            <v>929301.66980999988</v>
          </cell>
          <cell r="GU1286" t="str">
            <v>Baseboard/Wall/Radiant</v>
          </cell>
          <cell r="GX1286" t="str">
            <v>None</v>
          </cell>
          <cell r="GY1286" t="str">
            <v>WA</v>
          </cell>
          <cell r="GZ1286">
            <v>2079.99340820313</v>
          </cell>
        </row>
        <row r="1287">
          <cell r="AD1287" t="str">
            <v>ID</v>
          </cell>
          <cell r="AH1287" t="str">
            <v>ID</v>
          </cell>
          <cell r="AI1287" t="str">
            <v>1993-2006</v>
          </cell>
          <cell r="AJ1287">
            <v>1192.4649999999999</v>
          </cell>
          <cell r="AK1287" t="b">
            <v>1</v>
          </cell>
          <cell r="AN1287" t="str">
            <v>OR</v>
          </cell>
          <cell r="AO1287" t="str">
            <v>Baseboard/Wall/Radiant</v>
          </cell>
          <cell r="AP1287" t="str">
            <v>Pre 1980</v>
          </cell>
          <cell r="AQ1287" t="str">
            <v>Slab on Grade</v>
          </cell>
          <cell r="AR1287">
            <v>1188.02661132813</v>
          </cell>
          <cell r="AU1287" t="str">
            <v>No</v>
          </cell>
          <cell r="AV1287" t="b">
            <v>1</v>
          </cell>
          <cell r="AX1287">
            <v>2613658.5449218862</v>
          </cell>
          <cell r="AY1287" t="b">
            <v>0</v>
          </cell>
          <cell r="AZ1287">
            <v>1254330.3765063528</v>
          </cell>
          <cell r="BA1287">
            <v>1</v>
          </cell>
          <cell r="BB1287">
            <v>1188.02661132813</v>
          </cell>
          <cell r="BC1287">
            <v>0.99999967284256164</v>
          </cell>
          <cell r="BU1287" t="str">
            <v>OR</v>
          </cell>
          <cell r="BV1287" t="str">
            <v>Pre 1980</v>
          </cell>
          <cell r="BW1287" t="str">
            <v>Electric Storage - Inside Conditioned Space</v>
          </cell>
          <cell r="BY1287">
            <v>1612.692</v>
          </cell>
          <cell r="BZ1287" t="str">
            <v>le55</v>
          </cell>
          <cell r="CF1287" t="str">
            <v>Conditioned</v>
          </cell>
          <cell r="CG1287">
            <v>1904.288</v>
          </cell>
          <cell r="CH1287" t="str">
            <v>WA</v>
          </cell>
          <cell r="CI1287" t="str">
            <v>Top-Freezer w/o TTD Ice</v>
          </cell>
          <cell r="CJ1287">
            <v>19042.88</v>
          </cell>
          <cell r="CK1287" t="b">
            <v>0</v>
          </cell>
          <cell r="CZ1287">
            <v>1904.288</v>
          </cell>
          <cell r="DA1287" t="str">
            <v>WA</v>
          </cell>
          <cell r="DC1287" t="str">
            <v>Vertical Axis</v>
          </cell>
          <cell r="DG1287" t="str">
            <v>Electric</v>
          </cell>
          <cell r="DH1287">
            <v>1925.059</v>
          </cell>
          <cell r="DI1287" t="str">
            <v>OR</v>
          </cell>
          <cell r="DL1287" t="str">
            <v>Electric</v>
          </cell>
          <cell r="DM1287" t="str">
            <v>Electric</v>
          </cell>
          <cell r="DN1287">
            <v>1612.692</v>
          </cell>
          <cell r="DO1287" t="str">
            <v>OR</v>
          </cell>
          <cell r="DS1287">
            <v>1524.7619999999999</v>
          </cell>
          <cell r="DT1287" t="str">
            <v>WA</v>
          </cell>
          <cell r="DU1287" t="str">
            <v>lt32</v>
          </cell>
          <cell r="DX1287" t="b">
            <v>0</v>
          </cell>
          <cell r="DY1287">
            <v>2130.886</v>
          </cell>
          <cell r="DZ1287" t="str">
            <v>MT</v>
          </cell>
          <cell r="EC1287" t="str">
            <v>Laptop</v>
          </cell>
          <cell r="ED1287">
            <v>2079.9929999999999</v>
          </cell>
          <cell r="EE1287" t="str">
            <v>WA</v>
          </cell>
          <cell r="EH1287" t="str">
            <v>le20</v>
          </cell>
          <cell r="EI1287">
            <v>1144.6790000000001</v>
          </cell>
          <cell r="EJ1287" t="str">
            <v>MT</v>
          </cell>
          <cell r="EZ1287" t="str">
            <v>WA</v>
          </cell>
          <cell r="FA1287" t="str">
            <v>Exterior</v>
          </cell>
          <cell r="FB1287">
            <v>45742.86</v>
          </cell>
          <cell r="FC1287">
            <v>2442668.7239999999</v>
          </cell>
          <cell r="FI1287" t="str">
            <v>WA</v>
          </cell>
          <cell r="FJ1287" t="str">
            <v>Exterior</v>
          </cell>
          <cell r="FK1287" t="str">
            <v>EISAnqnx</v>
          </cell>
          <cell r="FL1287">
            <v>182971.44</v>
          </cell>
          <cell r="FS1287" t="str">
            <v>WA</v>
          </cell>
          <cell r="FT1287" t="str">
            <v>EISAq</v>
          </cell>
          <cell r="FV1287">
            <v>2299812.7520000003</v>
          </cell>
          <cell r="GD1287" t="str">
            <v>ID</v>
          </cell>
          <cell r="GE1287">
            <v>1182925.28</v>
          </cell>
          <cell r="GF1287">
            <v>2709280.48</v>
          </cell>
          <cell r="GI1287">
            <v>3</v>
          </cell>
          <cell r="GJ1287">
            <v>1</v>
          </cell>
          <cell r="GK1287" t="str">
            <v>ID</v>
          </cell>
          <cell r="GL1287">
            <v>1192.4649999999999</v>
          </cell>
          <cell r="GM1287" t="str">
            <v>1993-2006</v>
          </cell>
          <cell r="GN1287">
            <v>-1</v>
          </cell>
          <cell r="GQ1287">
            <v>8532965.9217050001</v>
          </cell>
          <cell r="GR1287">
            <v>735443.84526249988</v>
          </cell>
          <cell r="GU1287" t="str">
            <v>Propane/LP</v>
          </cell>
          <cell r="GX1287" t="str">
            <v>Baseboard/Wall/Radiant</v>
          </cell>
          <cell r="GY1287" t="str">
            <v>ID</v>
          </cell>
          <cell r="GZ1287">
            <v>3785.76440429688</v>
          </cell>
        </row>
        <row r="1288">
          <cell r="AD1288" t="str">
            <v>WA</v>
          </cell>
          <cell r="AH1288" t="str">
            <v>WA</v>
          </cell>
          <cell r="AI1288" t="str">
            <v>1980-1992</v>
          </cell>
          <cell r="AJ1288">
            <v>1904.288</v>
          </cell>
          <cell r="AK1288" t="b">
            <v>1</v>
          </cell>
          <cell r="AN1288" t="str">
            <v>OR</v>
          </cell>
          <cell r="AO1288" t="str">
            <v>Baseboard/Wall/Radiant</v>
          </cell>
          <cell r="AP1288" t="str">
            <v>Pre 1980</v>
          </cell>
          <cell r="AQ1288" t="str">
            <v>Slab on Grade</v>
          </cell>
          <cell r="AR1288">
            <v>1188.02661132813</v>
          </cell>
          <cell r="AU1288" t="str">
            <v>No</v>
          </cell>
          <cell r="AV1288" t="b">
            <v>0</v>
          </cell>
          <cell r="AX1288">
            <v>2613658.5449218862</v>
          </cell>
          <cell r="AY1288" t="b">
            <v>0</v>
          </cell>
          <cell r="AZ1288">
            <v>1254330.3765063528</v>
          </cell>
          <cell r="BA1288" t="str">
            <v/>
          </cell>
          <cell r="BB1288" t="str">
            <v/>
          </cell>
          <cell r="BC1288">
            <v>0.99999967284256164</v>
          </cell>
          <cell r="BU1288" t="str">
            <v>OR</v>
          </cell>
          <cell r="BV1288" t="str">
            <v>Pre 1980</v>
          </cell>
          <cell r="BW1288" t="str">
            <v>Gas Storage Outside Conditioned Space</v>
          </cell>
          <cell r="BY1288">
            <v>1612.692</v>
          </cell>
          <cell r="BZ1288" t="str">
            <v>le55</v>
          </cell>
          <cell r="CF1288" t="str">
            <v>Conditioned</v>
          </cell>
          <cell r="CG1288">
            <v>1904.288</v>
          </cell>
          <cell r="CH1288" t="str">
            <v>WA</v>
          </cell>
          <cell r="CI1288" t="str">
            <v>Top-Freezer w/o TTD Ice</v>
          </cell>
          <cell r="CJ1288">
            <v>41894.336000000003</v>
          </cell>
          <cell r="CK1288" t="b">
            <v>0</v>
          </cell>
          <cell r="CZ1288">
            <v>1192.4649999999999</v>
          </cell>
          <cell r="DA1288" t="str">
            <v>ID</v>
          </cell>
          <cell r="DC1288" t="str">
            <v>Horizontal Axis</v>
          </cell>
          <cell r="DG1288" t="str">
            <v>Electric</v>
          </cell>
          <cell r="DH1288">
            <v>2079.9929999999999</v>
          </cell>
          <cell r="DI1288" t="str">
            <v>WA</v>
          </cell>
          <cell r="DL1288" t="str">
            <v>Gas</v>
          </cell>
          <cell r="DM1288" t="str">
            <v>Electric</v>
          </cell>
          <cell r="DN1288">
            <v>8264.9449999999997</v>
          </cell>
          <cell r="DO1288" t="str">
            <v>OR</v>
          </cell>
          <cell r="DS1288">
            <v>4956.4930000000004</v>
          </cell>
          <cell r="DT1288" t="str">
            <v>WA</v>
          </cell>
          <cell r="DU1288" t="str">
            <v>lt32</v>
          </cell>
          <cell r="DX1288" t="b">
            <v>0</v>
          </cell>
          <cell r="DY1288">
            <v>1925.059</v>
          </cell>
          <cell r="DZ1288" t="str">
            <v>OR</v>
          </cell>
          <cell r="EC1288" t="str">
            <v>Laptop</v>
          </cell>
          <cell r="ED1288">
            <v>2079.9929999999999</v>
          </cell>
          <cell r="EE1288" t="str">
            <v>WA</v>
          </cell>
          <cell r="EH1288" t="str">
            <v>le20</v>
          </cell>
          <cell r="EI1288">
            <v>2130.886</v>
          </cell>
          <cell r="EJ1288" t="str">
            <v>MT</v>
          </cell>
          <cell r="EZ1288" t="str">
            <v>WA</v>
          </cell>
          <cell r="FA1288" t="str">
            <v>Garage</v>
          </cell>
          <cell r="FB1288">
            <v>425408.598</v>
          </cell>
          <cell r="FC1288">
            <v>686142.9</v>
          </cell>
          <cell r="FI1288" t="str">
            <v>WA</v>
          </cell>
          <cell r="FJ1288" t="str">
            <v>Kitchen</v>
          </cell>
          <cell r="FK1288" t="str">
            <v>EISAq</v>
          </cell>
          <cell r="FL1288">
            <v>35069.525999999998</v>
          </cell>
          <cell r="FS1288" t="str">
            <v>WA</v>
          </cell>
          <cell r="FT1288" t="str">
            <v>EISAx</v>
          </cell>
          <cell r="FV1288">
            <v>6294746.1100000003</v>
          </cell>
          <cell r="GD1288" t="str">
            <v>WA</v>
          </cell>
          <cell r="GE1288">
            <v>5823312.7039999999</v>
          </cell>
          <cell r="GF1288">
            <v>5573850.9759999998</v>
          </cell>
          <cell r="GI1288">
            <v>2</v>
          </cell>
          <cell r="GJ1288">
            <v>3</v>
          </cell>
          <cell r="GK1288" t="str">
            <v>WA</v>
          </cell>
          <cell r="GL1288">
            <v>1904.288</v>
          </cell>
          <cell r="GM1288" t="str">
            <v>1980-1992</v>
          </cell>
          <cell r="GN1288">
            <v>-1</v>
          </cell>
          <cell r="GQ1288">
            <v>13246783.380096002</v>
          </cell>
          <cell r="GR1288">
            <v>1195726.2387999999</v>
          </cell>
          <cell r="GU1288" t="str">
            <v>Baseboard/Wall/Radiant</v>
          </cell>
          <cell r="GX1288" t="str">
            <v>None</v>
          </cell>
          <cell r="GY1288" t="str">
            <v>WA</v>
          </cell>
          <cell r="GZ1288">
            <v>1904.28771972656</v>
          </cell>
        </row>
        <row r="1289">
          <cell r="AD1289" t="str">
            <v>ID</v>
          </cell>
          <cell r="AH1289" t="str">
            <v>ID</v>
          </cell>
          <cell r="AI1289" t="str">
            <v>Pre 1980</v>
          </cell>
          <cell r="AJ1289">
            <v>3785.7640000000001</v>
          </cell>
          <cell r="AK1289" t="b">
            <v>1</v>
          </cell>
          <cell r="AN1289" t="str">
            <v>OR</v>
          </cell>
          <cell r="AO1289" t="str">
            <v>Baseboard/Wall/Radiant</v>
          </cell>
          <cell r="AP1289" t="str">
            <v>Pre 1980</v>
          </cell>
          <cell r="AQ1289" t="str">
            <v>Slab on Grade</v>
          </cell>
          <cell r="AR1289">
            <v>1188.02661132813</v>
          </cell>
          <cell r="AU1289" t="str">
            <v>No</v>
          </cell>
          <cell r="AV1289" t="b">
            <v>0</v>
          </cell>
          <cell r="AX1289">
            <v>2613658.5449218862</v>
          </cell>
          <cell r="AY1289" t="b">
            <v>0</v>
          </cell>
          <cell r="AZ1289">
            <v>1254330.3765063528</v>
          </cell>
          <cell r="BA1289" t="str">
            <v/>
          </cell>
          <cell r="BB1289" t="str">
            <v/>
          </cell>
          <cell r="BC1289">
            <v>0.99999967284256164</v>
          </cell>
          <cell r="BU1289" t="str">
            <v>WA</v>
          </cell>
          <cell r="BV1289" t="str">
            <v>Pre 1980</v>
          </cell>
          <cell r="BW1289" t="str">
            <v>Electric Storage - Inside Conditioned Space</v>
          </cell>
          <cell r="BY1289">
            <v>2079.9929999999999</v>
          </cell>
          <cell r="BZ1289" t="str">
            <v>gt55</v>
          </cell>
          <cell r="CF1289" t="str">
            <v>Conditioned</v>
          </cell>
          <cell r="CG1289">
            <v>1904.288</v>
          </cell>
          <cell r="CH1289" t="str">
            <v>WA</v>
          </cell>
          <cell r="CI1289" t="str">
            <v>Top-Freezer w/o TTD Ice</v>
          </cell>
          <cell r="CJ1289">
            <v>41894.336000000003</v>
          </cell>
          <cell r="CK1289" t="b">
            <v>0</v>
          </cell>
          <cell r="CZ1289">
            <v>2079.9929999999999</v>
          </cell>
          <cell r="DA1289" t="str">
            <v>WA</v>
          </cell>
          <cell r="DC1289" t="str">
            <v>Horizontal Axis</v>
          </cell>
          <cell r="DG1289" t="str">
            <v>Electric</v>
          </cell>
          <cell r="DH1289">
            <v>2079.9929999999999</v>
          </cell>
          <cell r="DI1289" t="str">
            <v>WA</v>
          </cell>
          <cell r="DL1289" t="str">
            <v>Electric</v>
          </cell>
          <cell r="DM1289" t="str">
            <v>Electric</v>
          </cell>
          <cell r="DN1289">
            <v>1144.6790000000001</v>
          </cell>
          <cell r="DO1289" t="str">
            <v>MT</v>
          </cell>
          <cell r="DS1289">
            <v>4956.4930000000004</v>
          </cell>
          <cell r="DT1289" t="str">
            <v>WA</v>
          </cell>
          <cell r="DU1289" t="str">
            <v>lt32</v>
          </cell>
          <cell r="DX1289" t="b">
            <v>0</v>
          </cell>
          <cell r="DY1289">
            <v>1925.059</v>
          </cell>
          <cell r="DZ1289" t="str">
            <v>OR</v>
          </cell>
          <cell r="EC1289" t="str">
            <v>Desktop</v>
          </cell>
          <cell r="ED1289">
            <v>2130.886</v>
          </cell>
          <cell r="EE1289" t="str">
            <v>MT</v>
          </cell>
          <cell r="EH1289" t="str">
            <v>le20</v>
          </cell>
          <cell r="EI1289">
            <v>1925.059</v>
          </cell>
          <cell r="EJ1289" t="str">
            <v>OR</v>
          </cell>
          <cell r="EZ1289" t="str">
            <v>WA</v>
          </cell>
          <cell r="FA1289" t="str">
            <v>Kitchen</v>
          </cell>
          <cell r="FB1289">
            <v>594657.17999999993</v>
          </cell>
          <cell r="FC1289">
            <v>210417.15599999999</v>
          </cell>
          <cell r="FI1289" t="str">
            <v>WA</v>
          </cell>
          <cell r="FJ1289" t="str">
            <v>Living Room/Family Room</v>
          </cell>
          <cell r="FK1289" t="str">
            <v>EISAnqnx</v>
          </cell>
          <cell r="FL1289">
            <v>152476.19999999998</v>
          </cell>
          <cell r="FS1289" t="str">
            <v>WA</v>
          </cell>
          <cell r="FT1289" t="str">
            <v>EISAnqnx</v>
          </cell>
          <cell r="FV1289">
            <v>2464570.6799999997</v>
          </cell>
          <cell r="GD1289" t="str">
            <v>ID</v>
          </cell>
          <cell r="GE1289">
            <v>2343387.9160000002</v>
          </cell>
          <cell r="GF1289">
            <v>3410973.3640000001</v>
          </cell>
          <cell r="GI1289">
            <v>1</v>
          </cell>
          <cell r="GJ1289">
            <v>3</v>
          </cell>
          <cell r="GK1289" t="str">
            <v>ID</v>
          </cell>
          <cell r="GL1289">
            <v>3785.7640000000001</v>
          </cell>
          <cell r="GM1289" t="str">
            <v>Pre 1980</v>
          </cell>
          <cell r="GN1289">
            <v>-1</v>
          </cell>
          <cell r="GQ1289">
            <v>21555810.854532</v>
          </cell>
          <cell r="GR1289">
            <v>4125006.3120399998</v>
          </cell>
          <cell r="GU1289" t="str">
            <v>Heat Pump (Central System)</v>
          </cell>
          <cell r="GX1289" t="str">
            <v>None</v>
          </cell>
          <cell r="GY1289" t="str">
            <v>OR</v>
          </cell>
          <cell r="GZ1289">
            <v>1612.69177246094</v>
          </cell>
        </row>
        <row r="1290">
          <cell r="AD1290" t="str">
            <v>MT</v>
          </cell>
          <cell r="AH1290" t="str">
            <v>MT</v>
          </cell>
          <cell r="AI1290" t="str">
            <v>Pre 1980</v>
          </cell>
          <cell r="AJ1290">
            <v>2130.886</v>
          </cell>
          <cell r="AK1290" t="b">
            <v>1</v>
          </cell>
          <cell r="AN1290" t="str">
            <v>WA</v>
          </cell>
          <cell r="AO1290" t="str">
            <v>Natural Gas FAF</v>
          </cell>
          <cell r="AP1290" t="str">
            <v>1980-1992</v>
          </cell>
          <cell r="AQ1290" t="str">
            <v>Slab on Grade</v>
          </cell>
          <cell r="AR1290">
            <v>942.92497702205901</v>
          </cell>
          <cell r="AU1290" t="str">
            <v>No</v>
          </cell>
          <cell r="AV1290" t="b">
            <v>1</v>
          </cell>
          <cell r="AX1290">
            <v>2625103.1360294125</v>
          </cell>
          <cell r="AY1290" t="b">
            <v>0</v>
          </cell>
          <cell r="AZ1290">
            <v>774037.77868013573</v>
          </cell>
          <cell r="BA1290">
            <v>0.47058823529411675</v>
          </cell>
          <cell r="BB1290">
            <v>942.92497702205901</v>
          </cell>
          <cell r="BC1290">
            <v>0.47058813575479713</v>
          </cell>
          <cell r="BU1290" t="str">
            <v>OR</v>
          </cell>
          <cell r="BV1290" t="str">
            <v>Pre 1980</v>
          </cell>
          <cell r="BW1290" t="str">
            <v>Gas Storage Inside Conditioned Space</v>
          </cell>
          <cell r="BY1290">
            <v>8264.9449999999997</v>
          </cell>
          <cell r="BZ1290" t="str">
            <v>le55</v>
          </cell>
          <cell r="CF1290" t="str">
            <v>Conditioned</v>
          </cell>
          <cell r="CG1290">
            <v>12271.31</v>
          </cell>
          <cell r="CH1290" t="str">
            <v>WA</v>
          </cell>
          <cell r="CI1290" t="str">
            <v>Side-by-Side w/o TTD Ice</v>
          </cell>
          <cell r="CJ1290">
            <v>306782.75</v>
          </cell>
          <cell r="CK1290" t="b">
            <v>0</v>
          </cell>
          <cell r="CZ1290">
            <v>2130.886</v>
          </cell>
          <cell r="DA1290" t="str">
            <v>MT</v>
          </cell>
          <cell r="DC1290" t="str">
            <v>Horizontal Axis</v>
          </cell>
          <cell r="DG1290" t="str">
            <v>Electric</v>
          </cell>
          <cell r="DH1290">
            <v>3785.7640000000001</v>
          </cell>
          <cell r="DI1290" t="str">
            <v>ID</v>
          </cell>
          <cell r="DL1290" t="str">
            <v>Electric</v>
          </cell>
          <cell r="DM1290" t="str">
            <v>Electric</v>
          </cell>
          <cell r="DN1290">
            <v>1144.6790000000001</v>
          </cell>
          <cell r="DO1290" t="str">
            <v>MT</v>
          </cell>
          <cell r="DS1290">
            <v>4956.4930000000004</v>
          </cell>
          <cell r="DT1290" t="str">
            <v>WA</v>
          </cell>
          <cell r="DU1290" t="str">
            <v>32to46</v>
          </cell>
          <cell r="DX1290" t="b">
            <v>0</v>
          </cell>
          <cell r="DY1290">
            <v>1925.059</v>
          </cell>
          <cell r="DZ1290" t="str">
            <v>OR</v>
          </cell>
          <cell r="EC1290" t="str">
            <v>Desktop</v>
          </cell>
          <cell r="ED1290">
            <v>2130.886</v>
          </cell>
          <cell r="EE1290" t="str">
            <v>MT</v>
          </cell>
          <cell r="EH1290" t="str">
            <v>le20</v>
          </cell>
          <cell r="EI1290">
            <v>2079.9929999999999</v>
          </cell>
          <cell r="EJ1290" t="str">
            <v>WA</v>
          </cell>
          <cell r="EZ1290" t="str">
            <v>WA</v>
          </cell>
          <cell r="FA1290" t="str">
            <v>Living Room/Family Room</v>
          </cell>
          <cell r="FB1290">
            <v>1311295.32</v>
          </cell>
          <cell r="FC1290">
            <v>609904.79999999993</v>
          </cell>
          <cell r="FI1290" t="str">
            <v>WA</v>
          </cell>
          <cell r="FJ1290" t="str">
            <v>Living Room/Family Room</v>
          </cell>
          <cell r="FK1290" t="str">
            <v>EISAq</v>
          </cell>
          <cell r="FL1290">
            <v>19821.905999999999</v>
          </cell>
          <cell r="FS1290" t="str">
            <v>WA</v>
          </cell>
          <cell r="FT1290" t="str">
            <v>EISAq</v>
          </cell>
          <cell r="FV1290">
            <v>631170.53999999992</v>
          </cell>
          <cell r="GD1290" t="str">
            <v>MT</v>
          </cell>
          <cell r="GE1290">
            <v>9090359.675999999</v>
          </cell>
          <cell r="GF1290">
            <v>7428268.5959999999</v>
          </cell>
          <cell r="GI1290">
            <v>3</v>
          </cell>
          <cell r="GJ1290">
            <v>2</v>
          </cell>
          <cell r="GK1290" t="str">
            <v>MT</v>
          </cell>
          <cell r="GL1290">
            <v>2130.886</v>
          </cell>
          <cell r="GM1290" t="str">
            <v>Pre 1980</v>
          </cell>
          <cell r="GN1290">
            <v>0</v>
          </cell>
          <cell r="GQ1290">
            <v>16829716.319139998</v>
          </cell>
          <cell r="GR1290">
            <v>1190557.9714900001</v>
          </cell>
          <cell r="GU1290" t="str">
            <v>Natural Gas FAF</v>
          </cell>
          <cell r="GX1290" t="str">
            <v>None</v>
          </cell>
          <cell r="GY1290" t="str">
            <v>ID</v>
          </cell>
          <cell r="GZ1290">
            <v>3785.76440429688</v>
          </cell>
        </row>
        <row r="1291">
          <cell r="AD1291" t="str">
            <v>ID</v>
          </cell>
          <cell r="AH1291" t="str">
            <v>ID</v>
          </cell>
          <cell r="AI1291" t="str">
            <v>Pre 1980</v>
          </cell>
          <cell r="AJ1291">
            <v>1192.4649999999999</v>
          </cell>
          <cell r="AK1291" t="b">
            <v>1</v>
          </cell>
          <cell r="AN1291" t="str">
            <v>WA</v>
          </cell>
          <cell r="AO1291" t="str">
            <v>Natural Gas FAF</v>
          </cell>
          <cell r="AP1291" t="str">
            <v>1980-1992</v>
          </cell>
          <cell r="AQ1291" t="str">
            <v>Crawlspace</v>
          </cell>
          <cell r="AR1291">
            <v>1060.7905991498201</v>
          </cell>
          <cell r="AU1291" t="str">
            <v>No</v>
          </cell>
          <cell r="AV1291" t="b">
            <v>1</v>
          </cell>
          <cell r="AX1291">
            <v>2953241.0280330991</v>
          </cell>
          <cell r="AY1291" t="b">
            <v>0</v>
          </cell>
          <cell r="AZ1291">
            <v>870792.50101515569</v>
          </cell>
          <cell r="BA1291">
            <v>0.52941176470588325</v>
          </cell>
          <cell r="BB1291">
            <v>1060.7905991498201</v>
          </cell>
          <cell r="BC1291">
            <v>0.52941165272414858</v>
          </cell>
          <cell r="BU1291" t="str">
            <v>WA</v>
          </cell>
          <cell r="BV1291" t="str">
            <v>1980-1992</v>
          </cell>
          <cell r="BW1291" t="str">
            <v>Electric Storage - Inside Conditioned Space</v>
          </cell>
          <cell r="BY1291">
            <v>1904.288</v>
          </cell>
          <cell r="BZ1291" t="str">
            <v>le55</v>
          </cell>
          <cell r="CF1291" t="str">
            <v>Conditioned</v>
          </cell>
          <cell r="CG1291">
            <v>1144.6790000000001</v>
          </cell>
          <cell r="CH1291" t="str">
            <v>MT</v>
          </cell>
          <cell r="CI1291" t="str">
            <v>Side-by-Side w/ TTD Ice</v>
          </cell>
          <cell r="CJ1291">
            <v>28616.975000000002</v>
          </cell>
          <cell r="CK1291" t="b">
            <v>0</v>
          </cell>
          <cell r="CZ1291">
            <v>1925.059</v>
          </cell>
          <cell r="DA1291" t="str">
            <v>OR</v>
          </cell>
          <cell r="DC1291" t="str">
            <v>Vertical Axis</v>
          </cell>
          <cell r="DG1291" t="str">
            <v>Electric</v>
          </cell>
          <cell r="DH1291">
            <v>1904.288</v>
          </cell>
          <cell r="DI1291" t="str">
            <v>WA</v>
          </cell>
          <cell r="DL1291" t="str">
            <v>Electric</v>
          </cell>
          <cell r="DM1291" t="str">
            <v>Electric</v>
          </cell>
          <cell r="DN1291">
            <v>2079.9929999999999</v>
          </cell>
          <cell r="DO1291" t="str">
            <v>WA</v>
          </cell>
          <cell r="DS1291">
            <v>4956.4930000000004</v>
          </cell>
          <cell r="DT1291" t="str">
            <v>WA</v>
          </cell>
          <cell r="DU1291" t="str">
            <v>lt32</v>
          </cell>
          <cell r="DX1291" t="b">
            <v>0</v>
          </cell>
          <cell r="DY1291">
            <v>1612.692</v>
          </cell>
          <cell r="DZ1291" t="str">
            <v>OR</v>
          </cell>
          <cell r="EC1291" t="str">
            <v>Desktop</v>
          </cell>
          <cell r="ED1291">
            <v>8559.1039999999994</v>
          </cell>
          <cell r="EE1291" t="str">
            <v>OR</v>
          </cell>
          <cell r="EH1291" t="str">
            <v>gt20</v>
          </cell>
          <cell r="EI1291">
            <v>1144.6790000000001</v>
          </cell>
          <cell r="EJ1291" t="str">
            <v>MT</v>
          </cell>
          <cell r="EZ1291" t="str">
            <v>WA</v>
          </cell>
          <cell r="FA1291" t="str">
            <v>Other</v>
          </cell>
          <cell r="FB1291">
            <v>1085630.544</v>
          </cell>
          <cell r="FC1291">
            <v>486399.07799999998</v>
          </cell>
          <cell r="FI1291" t="str">
            <v>WA</v>
          </cell>
          <cell r="FJ1291" t="str">
            <v>Other</v>
          </cell>
          <cell r="FK1291" t="str">
            <v>EISAnqnx</v>
          </cell>
          <cell r="FL1291">
            <v>175347.63</v>
          </cell>
          <cell r="FS1291" t="str">
            <v>WA</v>
          </cell>
          <cell r="FT1291" t="str">
            <v>EISAx</v>
          </cell>
          <cell r="FV1291">
            <v>2414477.7799999998</v>
          </cell>
          <cell r="GD1291" t="str">
            <v>ID</v>
          </cell>
          <cell r="GE1291">
            <v>3720490.8</v>
          </cell>
          <cell r="GF1291">
            <v>2325306.75</v>
          </cell>
          <cell r="GI1291">
            <v>2</v>
          </cell>
          <cell r="GJ1291">
            <v>2</v>
          </cell>
          <cell r="GK1291" t="str">
            <v>ID</v>
          </cell>
          <cell r="GL1291">
            <v>1192.4649999999999</v>
          </cell>
          <cell r="GM1291" t="str">
            <v>Pre 1980</v>
          </cell>
          <cell r="GN1291">
            <v>0</v>
          </cell>
          <cell r="GQ1291">
            <v>7856829.919449999</v>
          </cell>
          <cell r="GR1291">
            <v>1103754.5474874999</v>
          </cell>
          <cell r="GU1291" t="str">
            <v>Wood</v>
          </cell>
          <cell r="GX1291" t="str">
            <v>None</v>
          </cell>
          <cell r="GY1291" t="str">
            <v>MT</v>
          </cell>
          <cell r="GZ1291">
            <v>1144.67944335938</v>
          </cell>
        </row>
        <row r="1292">
          <cell r="AD1292" t="str">
            <v>MT</v>
          </cell>
          <cell r="AH1292" t="str">
            <v>MT</v>
          </cell>
          <cell r="AI1292" t="str">
            <v>Pre 1980</v>
          </cell>
          <cell r="AJ1292">
            <v>2130.886</v>
          </cell>
          <cell r="AK1292" t="b">
            <v>1</v>
          </cell>
          <cell r="AN1292" t="str">
            <v>OR</v>
          </cell>
          <cell r="AO1292" t="str">
            <v>Natural Gas FAF</v>
          </cell>
          <cell r="AP1292" t="str">
            <v>1980-1992</v>
          </cell>
          <cell r="AQ1292" t="str">
            <v>Crawlspace</v>
          </cell>
          <cell r="AR1292">
            <v>6932.73828125</v>
          </cell>
          <cell r="AU1292" t="str">
            <v>No</v>
          </cell>
          <cell r="AV1292" t="b">
            <v>1</v>
          </cell>
          <cell r="AX1292">
            <v>35072722.96484375</v>
          </cell>
          <cell r="AY1292" t="b">
            <v>0</v>
          </cell>
          <cell r="AZ1292">
            <v>7985640.9749765629</v>
          </cell>
          <cell r="BA1292">
            <v>1</v>
          </cell>
          <cell r="BB1292">
            <v>6932.73828125</v>
          </cell>
          <cell r="BC1292">
            <v>1.0000000405683873</v>
          </cell>
          <cell r="BU1292" t="str">
            <v>MT</v>
          </cell>
          <cell r="BV1292" t="str">
            <v>Pre 1980</v>
          </cell>
          <cell r="BW1292" t="str">
            <v>Gas Storage Inside Conditioned Space</v>
          </cell>
          <cell r="BY1292">
            <v>1144.6790000000001</v>
          </cell>
          <cell r="BZ1292" t="str">
            <v>le55</v>
          </cell>
          <cell r="CF1292" t="str">
            <v>Conditioned</v>
          </cell>
          <cell r="CG1292">
            <v>2079.9929999999999</v>
          </cell>
          <cell r="CH1292" t="str">
            <v>WA</v>
          </cell>
          <cell r="CI1292" t="str">
            <v>Bottom-Freezer (Including French Door) w/o TTD Ice</v>
          </cell>
          <cell r="CJ1292">
            <v>54079.817999999999</v>
          </cell>
          <cell r="CK1292" t="b">
            <v>0</v>
          </cell>
          <cell r="CZ1292">
            <v>1144.6790000000001</v>
          </cell>
          <cell r="DA1292" t="str">
            <v>MT</v>
          </cell>
          <cell r="DC1292" t="str">
            <v>Vertical Axis</v>
          </cell>
          <cell r="DG1292" t="str">
            <v>Electric</v>
          </cell>
          <cell r="DH1292">
            <v>1192.4649999999999</v>
          </cell>
          <cell r="DI1292" t="str">
            <v>ID</v>
          </cell>
          <cell r="DL1292" t="str">
            <v>Electric</v>
          </cell>
          <cell r="DM1292" t="str">
            <v>Electric</v>
          </cell>
          <cell r="DN1292">
            <v>1144.6790000000001</v>
          </cell>
          <cell r="DO1292" t="str">
            <v>MT</v>
          </cell>
          <cell r="DS1292">
            <v>4956.4930000000004</v>
          </cell>
          <cell r="DT1292" t="str">
            <v>WA</v>
          </cell>
          <cell r="DU1292" t="str">
            <v>lt32</v>
          </cell>
          <cell r="DX1292" t="b">
            <v>0</v>
          </cell>
          <cell r="DY1292">
            <v>1612.692</v>
          </cell>
          <cell r="DZ1292" t="str">
            <v>OR</v>
          </cell>
          <cell r="EC1292" t="str">
            <v>Laptop</v>
          </cell>
          <cell r="ED1292">
            <v>2079.9929999999999</v>
          </cell>
          <cell r="EE1292" t="str">
            <v>WA</v>
          </cell>
          <cell r="EH1292" t="str">
            <v>gt20</v>
          </cell>
          <cell r="EI1292">
            <v>1192.4649999999999</v>
          </cell>
          <cell r="EJ1292" t="str">
            <v>ID</v>
          </cell>
          <cell r="EZ1292" t="str">
            <v>WA</v>
          </cell>
          <cell r="FA1292" t="str">
            <v>Bathroom</v>
          </cell>
          <cell r="FB1292">
            <v>1047511.4939999999</v>
          </cell>
          <cell r="FC1292">
            <v>128080.008</v>
          </cell>
          <cell r="FI1292" t="str">
            <v>WA</v>
          </cell>
          <cell r="FJ1292" t="str">
            <v>Other</v>
          </cell>
          <cell r="FK1292" t="str">
            <v>EISAq</v>
          </cell>
          <cell r="FL1292">
            <v>35069.525999999998</v>
          </cell>
          <cell r="FS1292" t="str">
            <v>WA</v>
          </cell>
          <cell r="FT1292" t="str">
            <v>EISAnqnx</v>
          </cell>
          <cell r="FV1292">
            <v>2013954.25</v>
          </cell>
          <cell r="GD1292" t="str">
            <v>MT</v>
          </cell>
          <cell r="GE1292">
            <v>6460846.352</v>
          </cell>
          <cell r="GF1292">
            <v>6205140.0319999997</v>
          </cell>
          <cell r="GI1292">
            <v>3</v>
          </cell>
          <cell r="GJ1292">
            <v>1</v>
          </cell>
          <cell r="GK1292" t="str">
            <v>MT</v>
          </cell>
          <cell r="GL1292">
            <v>2130.886</v>
          </cell>
          <cell r="GM1292" t="str">
            <v>Pre 1980</v>
          </cell>
          <cell r="GN1292">
            <v>0</v>
          </cell>
          <cell r="GQ1292">
            <v>18386984.855028</v>
          </cell>
          <cell r="GR1292">
            <v>1376328.6129699999</v>
          </cell>
          <cell r="GU1292" t="str">
            <v>Natural Gas FAF</v>
          </cell>
          <cell r="GX1292" t="str">
            <v>None</v>
          </cell>
          <cell r="GY1292" t="str">
            <v>MT</v>
          </cell>
          <cell r="GZ1292">
            <v>1144.67944335938</v>
          </cell>
        </row>
        <row r="1293">
          <cell r="AD1293" t="str">
            <v>ID</v>
          </cell>
          <cell r="AH1293" t="str">
            <v>ID</v>
          </cell>
          <cell r="AI1293" t="str">
            <v>Pre 1980</v>
          </cell>
          <cell r="AJ1293">
            <v>3785.7640000000001</v>
          </cell>
          <cell r="AK1293" t="b">
            <v>1</v>
          </cell>
          <cell r="AN1293" t="str">
            <v>WA</v>
          </cell>
          <cell r="AO1293" t="str">
            <v>Natural Gas Other</v>
          </cell>
          <cell r="AP1293" t="str">
            <v>Pre 1980</v>
          </cell>
          <cell r="AQ1293" t="str">
            <v>Basement</v>
          </cell>
          <cell r="AR1293">
            <v>338.07955458231299</v>
          </cell>
          <cell r="AU1293" t="str">
            <v>No</v>
          </cell>
          <cell r="AV1293" t="b">
            <v>1</v>
          </cell>
          <cell r="AX1293">
            <v>935804.20708384237</v>
          </cell>
          <cell r="AY1293" t="b">
            <v>0</v>
          </cell>
          <cell r="AZ1293">
            <v>250373.67183026194</v>
          </cell>
          <cell r="BA1293">
            <v>0.29375764993880021</v>
          </cell>
          <cell r="BB1293">
            <v>338.07955458231299</v>
          </cell>
          <cell r="BC1293">
            <v>0.29375768832545646</v>
          </cell>
          <cell r="BU1293" t="str">
            <v>OR</v>
          </cell>
          <cell r="BV1293" t="str">
            <v>Pre 1980</v>
          </cell>
          <cell r="BW1293" t="str">
            <v>Electric Storage - Inside Conditioned Space</v>
          </cell>
          <cell r="BY1293">
            <v>1612.692</v>
          </cell>
          <cell r="BZ1293" t="str">
            <v>le55</v>
          </cell>
          <cell r="CF1293" t="str">
            <v>Conditioned</v>
          </cell>
          <cell r="CG1293">
            <v>2079.9929999999999</v>
          </cell>
          <cell r="CH1293" t="str">
            <v>WA</v>
          </cell>
          <cell r="CI1293" t="str">
            <v>Refrigerator Only</v>
          </cell>
          <cell r="CJ1293">
            <v>16639.944</v>
          </cell>
          <cell r="CK1293" t="b">
            <v>0</v>
          </cell>
          <cell r="CZ1293">
            <v>2079.9929999999999</v>
          </cell>
          <cell r="DA1293" t="str">
            <v>WA</v>
          </cell>
          <cell r="DC1293" t="str">
            <v>Horizontal Axis</v>
          </cell>
          <cell r="DG1293" t="str">
            <v>Electric</v>
          </cell>
          <cell r="DH1293">
            <v>2079.9929999999999</v>
          </cell>
          <cell r="DI1293" t="str">
            <v>WA</v>
          </cell>
          <cell r="DL1293" t="str">
            <v>Electric</v>
          </cell>
          <cell r="DM1293" t="str">
            <v>Electric</v>
          </cell>
          <cell r="DN1293">
            <v>2130.886</v>
          </cell>
          <cell r="DO1293" t="str">
            <v>MT</v>
          </cell>
          <cell r="DS1293">
            <v>1524.7619999999999</v>
          </cell>
          <cell r="DT1293" t="str">
            <v>WA</v>
          </cell>
          <cell r="DU1293" t="str">
            <v>32to46</v>
          </cell>
          <cell r="DX1293" t="b">
            <v>0</v>
          </cell>
          <cell r="DY1293">
            <v>1612.692</v>
          </cell>
          <cell r="DZ1293" t="str">
            <v>OR</v>
          </cell>
          <cell r="EC1293" t="str">
            <v>Laptop</v>
          </cell>
          <cell r="ED1293">
            <v>2079.9929999999999</v>
          </cell>
          <cell r="EE1293" t="str">
            <v>WA</v>
          </cell>
          <cell r="EH1293" t="str">
            <v>gt20</v>
          </cell>
          <cell r="EI1293">
            <v>1612.692</v>
          </cell>
          <cell r="EJ1293" t="str">
            <v>OR</v>
          </cell>
          <cell r="EZ1293" t="str">
            <v>WA</v>
          </cell>
          <cell r="FA1293" t="str">
            <v>Bedrooms</v>
          </cell>
          <cell r="FB1293">
            <v>869114.34</v>
          </cell>
          <cell r="FC1293">
            <v>710539.09199999995</v>
          </cell>
          <cell r="FI1293" t="str">
            <v>OR</v>
          </cell>
          <cell r="FJ1293" t="str">
            <v>Bathroom</v>
          </cell>
          <cell r="FK1293" t="str">
            <v>EISAq</v>
          </cell>
          <cell r="FL1293">
            <v>90125.593999999997</v>
          </cell>
          <cell r="FS1293" t="str">
            <v>WA</v>
          </cell>
          <cell r="FT1293" t="str">
            <v>EISAq</v>
          </cell>
          <cell r="FV1293">
            <v>858310.68400000001</v>
          </cell>
          <cell r="GD1293" t="str">
            <v>ID</v>
          </cell>
          <cell r="GE1293">
            <v>14014898.328</v>
          </cell>
          <cell r="GF1293">
            <v>12818596.904000001</v>
          </cell>
          <cell r="GI1293">
            <v>2</v>
          </cell>
          <cell r="GJ1293">
            <v>1</v>
          </cell>
          <cell r="GK1293" t="str">
            <v>ID</v>
          </cell>
          <cell r="GL1293">
            <v>3785.7640000000001</v>
          </cell>
          <cell r="GM1293" t="str">
            <v>Pre 1980</v>
          </cell>
          <cell r="GN1293">
            <v>0</v>
          </cell>
          <cell r="GQ1293">
            <v>27089931.528068002</v>
          </cell>
          <cell r="GR1293">
            <v>2334841.5537700001</v>
          </cell>
          <cell r="GU1293" t="str">
            <v>Electric Other</v>
          </cell>
          <cell r="GX1293" t="str">
            <v>Baseboard/Wall/Radiant</v>
          </cell>
          <cell r="GY1293" t="str">
            <v>WA</v>
          </cell>
          <cell r="GZ1293">
            <v>2079.99340820313</v>
          </cell>
        </row>
        <row r="1294">
          <cell r="AD1294" t="str">
            <v>MT</v>
          </cell>
          <cell r="AH1294" t="str">
            <v>MT</v>
          </cell>
          <cell r="AI1294" t="str">
            <v>1993-2006</v>
          </cell>
          <cell r="AJ1294">
            <v>2130.886</v>
          </cell>
          <cell r="AK1294" t="b">
            <v>1</v>
          </cell>
          <cell r="AN1294" t="str">
            <v>WA</v>
          </cell>
          <cell r="AO1294" t="str">
            <v>Natural Gas Other</v>
          </cell>
          <cell r="AP1294" t="str">
            <v>Pre 1980</v>
          </cell>
          <cell r="AQ1294" t="str">
            <v>Crawlspace</v>
          </cell>
          <cell r="AR1294">
            <v>812.79959580831201</v>
          </cell>
          <cell r="AU1294" t="str">
            <v>No</v>
          </cell>
          <cell r="AV1294" t="b">
            <v>1</v>
          </cell>
          <cell r="AX1294">
            <v>2249829.2811974077</v>
          </cell>
          <cell r="AY1294" t="b">
            <v>0</v>
          </cell>
          <cell r="AZ1294">
            <v>601940.03602525557</v>
          </cell>
          <cell r="BA1294">
            <v>0.70624235006119984</v>
          </cell>
          <cell r="BB1294">
            <v>812.79959580831201</v>
          </cell>
          <cell r="BC1294">
            <v>0.70624244234911926</v>
          </cell>
          <cell r="BU1294" t="str">
            <v>WA</v>
          </cell>
          <cell r="BV1294"/>
          <cell r="BW1294" t="str">
            <v>Electric Storage - Inside Conditioned Space</v>
          </cell>
          <cell r="BY1294">
            <v>2079.9929999999999</v>
          </cell>
          <cell r="BZ1294" t="str">
            <v>le55</v>
          </cell>
          <cell r="CF1294" t="str">
            <v>Unconditioned</v>
          </cell>
          <cell r="CG1294">
            <v>4360.1880000000001</v>
          </cell>
          <cell r="CH1294" t="str">
            <v>WA</v>
          </cell>
          <cell r="CI1294" t="str">
            <v>Side-by-Side w/o TTD Ice</v>
          </cell>
          <cell r="CJ1294">
            <v>74123.195999999996</v>
          </cell>
          <cell r="CK1294" t="b">
            <v>0</v>
          </cell>
          <cell r="CZ1294">
            <v>2079.9929999999999</v>
          </cell>
          <cell r="DA1294" t="str">
            <v>WA</v>
          </cell>
          <cell r="DC1294" t="str">
            <v>Horizontal Axis</v>
          </cell>
          <cell r="DG1294" t="str">
            <v>Gas</v>
          </cell>
          <cell r="DH1294">
            <v>2130.886</v>
          </cell>
          <cell r="DI1294" t="str">
            <v>MT</v>
          </cell>
          <cell r="DL1294" t="str">
            <v>Propane</v>
          </cell>
          <cell r="DM1294" t="str">
            <v>Electric</v>
          </cell>
          <cell r="DN1294">
            <v>1925.059</v>
          </cell>
          <cell r="DO1294" t="str">
            <v>OR</v>
          </cell>
          <cell r="DS1294">
            <v>1524.7619999999999</v>
          </cell>
          <cell r="DT1294" t="str">
            <v>WA</v>
          </cell>
          <cell r="DU1294" t="str">
            <v>32to46</v>
          </cell>
          <cell r="DX1294" t="b">
            <v>0</v>
          </cell>
          <cell r="DY1294">
            <v>1612.692</v>
          </cell>
          <cell r="DZ1294" t="str">
            <v>OR</v>
          </cell>
          <cell r="EC1294" t="str">
            <v>Desktop</v>
          </cell>
          <cell r="ED1294">
            <v>1612.692</v>
          </cell>
          <cell r="EE1294" t="str">
            <v>OR</v>
          </cell>
          <cell r="EH1294" t="str">
            <v>le20</v>
          </cell>
          <cell r="EI1294">
            <v>1612.692</v>
          </cell>
          <cell r="EJ1294" t="str">
            <v>OR</v>
          </cell>
          <cell r="EZ1294" t="str">
            <v>WA</v>
          </cell>
          <cell r="FA1294" t="str">
            <v>Exterior</v>
          </cell>
          <cell r="FB1294">
            <v>350695.26</v>
          </cell>
          <cell r="FC1294">
            <v>4688643.1499999994</v>
          </cell>
          <cell r="FI1294" t="str">
            <v>OR</v>
          </cell>
          <cell r="FJ1294" t="str">
            <v>Bathroom</v>
          </cell>
          <cell r="FK1294" t="str">
            <v>EISAx</v>
          </cell>
          <cell r="FL1294">
            <v>2703767.8200000003</v>
          </cell>
          <cell r="FS1294" t="str">
            <v>WA</v>
          </cell>
          <cell r="FT1294" t="str">
            <v>EISAx</v>
          </cell>
          <cell r="FV1294">
            <v>1742985.8599999999</v>
          </cell>
          <cell r="GD1294" t="str">
            <v>MT</v>
          </cell>
          <cell r="GE1294">
            <v>6701636.4699999997</v>
          </cell>
          <cell r="GF1294">
            <v>5016105.6440000003</v>
          </cell>
          <cell r="GI1294">
            <v>3</v>
          </cell>
          <cell r="GJ1294">
            <v>1</v>
          </cell>
          <cell r="GK1294" t="str">
            <v>MT</v>
          </cell>
          <cell r="GL1294">
            <v>2130.886</v>
          </cell>
          <cell r="GM1294" t="str">
            <v>1993-2006</v>
          </cell>
          <cell r="GN1294">
            <v>0</v>
          </cell>
          <cell r="GQ1294">
            <v>18386984.855028</v>
          </cell>
          <cell r="GR1294">
            <v>1376328.6129699999</v>
          </cell>
          <cell r="GU1294" t="str">
            <v>Natural Gas FAF</v>
          </cell>
          <cell r="GX1294" t="str">
            <v>Natural Gas Other</v>
          </cell>
          <cell r="GY1294" t="str">
            <v>WA</v>
          </cell>
          <cell r="GZ1294">
            <v>2079.99340820313</v>
          </cell>
        </row>
        <row r="1295">
          <cell r="AD1295" t="str">
            <v>WA</v>
          </cell>
          <cell r="AH1295" t="str">
            <v>WA</v>
          </cell>
          <cell r="AI1295" t="str">
            <v>Pre 1980</v>
          </cell>
          <cell r="AJ1295">
            <v>12271.31</v>
          </cell>
          <cell r="AK1295" t="b">
            <v>1</v>
          </cell>
          <cell r="AN1295" t="str">
            <v>OR</v>
          </cell>
          <cell r="AO1295" t="str">
            <v>Baseboard/Wall/Radiant</v>
          </cell>
          <cell r="AP1295" t="str">
            <v>Pre 1980</v>
          </cell>
          <cell r="AQ1295" t="str">
            <v>Crawlspace</v>
          </cell>
          <cell r="AR1295">
            <v>1188.02661132813</v>
          </cell>
          <cell r="AU1295" t="str">
            <v>No</v>
          </cell>
          <cell r="AV1295" t="b">
            <v>1</v>
          </cell>
          <cell r="AX1295">
            <v>1173770.2919921924</v>
          </cell>
          <cell r="AY1295" t="b">
            <v>0</v>
          </cell>
          <cell r="AZ1295">
            <v>401747.94979582692</v>
          </cell>
          <cell r="BA1295">
            <v>1</v>
          </cell>
          <cell r="BB1295">
            <v>1188.02661132813</v>
          </cell>
          <cell r="BC1295">
            <v>0.99999967284256164</v>
          </cell>
          <cell r="BU1295" t="str">
            <v>ID</v>
          </cell>
          <cell r="BV1295" t="str">
            <v>1993-2006</v>
          </cell>
          <cell r="BW1295"/>
          <cell r="BY1295">
            <v>3785.7640000000001</v>
          </cell>
          <cell r="BZ1295" t="str">
            <v/>
          </cell>
          <cell r="CF1295" t="str">
            <v>Conditioned</v>
          </cell>
          <cell r="CG1295">
            <v>4360.1880000000001</v>
          </cell>
          <cell r="CH1295" t="str">
            <v>WA</v>
          </cell>
          <cell r="CI1295" t="str">
            <v>Bottom-Freezer (Including French Door) w/o TTD Ice</v>
          </cell>
          <cell r="CJ1295">
            <v>100284.32400000001</v>
          </cell>
          <cell r="CK1295" t="b">
            <v>0</v>
          </cell>
          <cell r="CZ1295">
            <v>4360.1880000000001</v>
          </cell>
          <cell r="DA1295" t="str">
            <v>WA</v>
          </cell>
          <cell r="DC1295" t="str">
            <v>Vertical Axis</v>
          </cell>
          <cell r="DG1295" t="str">
            <v>Electric</v>
          </cell>
          <cell r="DH1295">
            <v>1925.059</v>
          </cell>
          <cell r="DI1295" t="str">
            <v>OR</v>
          </cell>
          <cell r="DL1295" t="str">
            <v>Electric</v>
          </cell>
          <cell r="DM1295" t="str">
            <v>Electric</v>
          </cell>
          <cell r="DN1295">
            <v>2130.886</v>
          </cell>
          <cell r="DO1295" t="str">
            <v>MT</v>
          </cell>
          <cell r="DS1295">
            <v>4956.4930000000004</v>
          </cell>
          <cell r="DT1295" t="str">
            <v>WA</v>
          </cell>
          <cell r="DU1295" t="str">
            <v>lt32</v>
          </cell>
          <cell r="DX1295" t="b">
            <v>0</v>
          </cell>
          <cell r="DY1295">
            <v>1612.692</v>
          </cell>
          <cell r="DZ1295" t="str">
            <v>OR</v>
          </cell>
          <cell r="EC1295" t="str">
            <v>Laptop</v>
          </cell>
          <cell r="ED1295">
            <v>1612.692</v>
          </cell>
          <cell r="EE1295" t="str">
            <v>OR</v>
          </cell>
          <cell r="EH1295" t="str">
            <v>le20</v>
          </cell>
          <cell r="EI1295">
            <v>2079.9929999999999</v>
          </cell>
          <cell r="EJ1295" t="str">
            <v>WA</v>
          </cell>
          <cell r="EZ1295" t="str">
            <v>WA</v>
          </cell>
          <cell r="FA1295" t="str">
            <v>Kitchen</v>
          </cell>
          <cell r="FB1295">
            <v>765430.52399999998</v>
          </cell>
          <cell r="FC1295">
            <v>399487.64399999997</v>
          </cell>
          <cell r="FI1295" t="str">
            <v>OR</v>
          </cell>
          <cell r="FJ1295" t="str">
            <v>Bedrooms</v>
          </cell>
          <cell r="FK1295" t="str">
            <v>EISAq</v>
          </cell>
          <cell r="FL1295">
            <v>270376.78200000001</v>
          </cell>
          <cell r="FS1295" t="str">
            <v>WA</v>
          </cell>
          <cell r="FT1295" t="str">
            <v>EISAnqnx</v>
          </cell>
          <cell r="FV1295">
            <v>1957814.7350000001</v>
          </cell>
          <cell r="GD1295" t="str">
            <v>WA</v>
          </cell>
          <cell r="GE1295">
            <v>18775104.300000001</v>
          </cell>
          <cell r="GF1295">
            <v>26334231.259999998</v>
          </cell>
          <cell r="GI1295">
            <v>2</v>
          </cell>
          <cell r="GJ1295">
            <v>3</v>
          </cell>
          <cell r="GK1295" t="str">
            <v>WA</v>
          </cell>
          <cell r="GL1295">
            <v>12271.31</v>
          </cell>
          <cell r="GM1295" t="str">
            <v>Pre 1980</v>
          </cell>
          <cell r="GN1295">
            <v>0</v>
          </cell>
          <cell r="GQ1295">
            <v>85362815.582520008</v>
          </cell>
          <cell r="GR1295">
            <v>7705308.9403750002</v>
          </cell>
          <cell r="GU1295" t="str">
            <v>Natural Gas FAF</v>
          </cell>
          <cell r="GX1295" t="str">
            <v>None</v>
          </cell>
          <cell r="GY1295" t="str">
            <v>ID</v>
          </cell>
          <cell r="GZ1295">
            <v>3785.76440429688</v>
          </cell>
        </row>
        <row r="1296">
          <cell r="AD1296" t="str">
            <v>OR</v>
          </cell>
          <cell r="AH1296" t="str">
            <v>OR</v>
          </cell>
          <cell r="AI1296" t="str">
            <v>Pre 1980</v>
          </cell>
          <cell r="AJ1296">
            <v>1925.059</v>
          </cell>
          <cell r="AK1296" t="b">
            <v>1</v>
          </cell>
          <cell r="AN1296" t="str">
            <v>WA</v>
          </cell>
          <cell r="AO1296" t="str">
            <v>Wood</v>
          </cell>
          <cell r="AP1296" t="str">
            <v>Pre 1980</v>
          </cell>
          <cell r="AQ1296" t="str">
            <v>Crawlspace</v>
          </cell>
          <cell r="AR1296">
            <v>1090.9118136935799</v>
          </cell>
          <cell r="AU1296" t="str">
            <v>No</v>
          </cell>
          <cell r="AV1296" t="b">
            <v>0</v>
          </cell>
          <cell r="AX1296">
            <v>2858188.9518771796</v>
          </cell>
          <cell r="AY1296" t="b">
            <v>0</v>
          </cell>
          <cell r="AZ1296">
            <v>739923.48312352796</v>
          </cell>
          <cell r="BA1296" t="str">
            <v/>
          </cell>
          <cell r="BB1296" t="str">
            <v/>
          </cell>
          <cell r="BC1296">
            <v>0.54444432928298225</v>
          </cell>
          <cell r="BU1296" t="str">
            <v>WA</v>
          </cell>
          <cell r="BV1296" t="str">
            <v>1993-2006</v>
          </cell>
          <cell r="BW1296" t="str">
            <v>Electric Storage - Inside Conditioned Space</v>
          </cell>
          <cell r="BY1296">
            <v>1904.288</v>
          </cell>
          <cell r="BZ1296" t="str">
            <v>le55</v>
          </cell>
          <cell r="CF1296" t="str">
            <v>Conditioned</v>
          </cell>
          <cell r="CG1296">
            <v>1192.4649999999999</v>
          </cell>
          <cell r="CH1296" t="str">
            <v>ID</v>
          </cell>
          <cell r="CI1296" t="str">
            <v>Side-by-Side w/ TTD Ice</v>
          </cell>
          <cell r="CJ1296">
            <v>29811.624999999996</v>
          </cell>
          <cell r="CK1296" t="b">
            <v>0</v>
          </cell>
          <cell r="CZ1296">
            <v>1904.288</v>
          </cell>
          <cell r="DA1296" t="str">
            <v>WA</v>
          </cell>
          <cell r="DC1296" t="str">
            <v>Horizontal Axis</v>
          </cell>
          <cell r="DG1296" t="str">
            <v>Electric</v>
          </cell>
          <cell r="DH1296">
            <v>1144.6790000000001</v>
          </cell>
          <cell r="DI1296" t="str">
            <v>MT</v>
          </cell>
          <cell r="DL1296" t="str">
            <v>Gas</v>
          </cell>
          <cell r="DM1296" t="str">
            <v>Gas</v>
          </cell>
          <cell r="DN1296">
            <v>2079.9929999999999</v>
          </cell>
          <cell r="DO1296" t="str">
            <v>WA</v>
          </cell>
          <cell r="DS1296">
            <v>4956.4930000000004</v>
          </cell>
          <cell r="DT1296" t="str">
            <v>WA</v>
          </cell>
          <cell r="DU1296" t="str">
            <v>lt32</v>
          </cell>
          <cell r="DX1296" t="b">
            <v>0</v>
          </cell>
          <cell r="DY1296">
            <v>1904.288</v>
          </cell>
          <cell r="DZ1296" t="str">
            <v>WA</v>
          </cell>
          <cell r="EC1296" t="str">
            <v>Desktop</v>
          </cell>
          <cell r="ED1296">
            <v>2130.886</v>
          </cell>
          <cell r="EE1296" t="str">
            <v>MT</v>
          </cell>
          <cell r="EH1296" t="str">
            <v>gt20</v>
          </cell>
          <cell r="EI1296">
            <v>3785.7640000000001</v>
          </cell>
          <cell r="EJ1296" t="str">
            <v>ID</v>
          </cell>
          <cell r="EZ1296" t="str">
            <v>WA</v>
          </cell>
          <cell r="FA1296" t="str">
            <v>Living Room/Family Room</v>
          </cell>
          <cell r="FB1296">
            <v>602280.99</v>
          </cell>
          <cell r="FC1296">
            <v>747133.38</v>
          </cell>
          <cell r="FI1296" t="str">
            <v>OR</v>
          </cell>
          <cell r="FJ1296" t="str">
            <v>Bedrooms</v>
          </cell>
          <cell r="FK1296" t="str">
            <v>EISAx</v>
          </cell>
          <cell r="FL1296">
            <v>519955.35000000003</v>
          </cell>
          <cell r="FS1296" t="str">
            <v>WA</v>
          </cell>
          <cell r="FT1296" t="str">
            <v>EISAq</v>
          </cell>
          <cell r="FV1296">
            <v>1363035.5750000002</v>
          </cell>
          <cell r="GD1296" t="str">
            <v>OR</v>
          </cell>
          <cell r="GE1296">
            <v>11586930.120999999</v>
          </cell>
          <cell r="GF1296">
            <v>2983841.4499999997</v>
          </cell>
          <cell r="GI1296">
            <v>1</v>
          </cell>
          <cell r="GJ1296">
            <v>2</v>
          </cell>
          <cell r="GK1296" t="str">
            <v>OR</v>
          </cell>
          <cell r="GL1296">
            <v>1925.059</v>
          </cell>
          <cell r="GM1296" t="str">
            <v>Pre 1980</v>
          </cell>
          <cell r="GN1296">
            <v>0</v>
          </cell>
          <cell r="GQ1296">
            <v>9160210.3708950002</v>
          </cell>
          <cell r="GR1296">
            <v>2078153.1670930001</v>
          </cell>
          <cell r="GU1296" t="str">
            <v>Natural Gas FAF</v>
          </cell>
          <cell r="GX1296" t="str">
            <v>None</v>
          </cell>
          <cell r="GY1296" t="str">
            <v>ID</v>
          </cell>
          <cell r="GZ1296">
            <v>3785.76440429688</v>
          </cell>
        </row>
        <row r="1297">
          <cell r="AD1297" t="str">
            <v>WA</v>
          </cell>
          <cell r="AH1297" t="str">
            <v>WA</v>
          </cell>
          <cell r="AI1297" t="str">
            <v>1993-2006</v>
          </cell>
          <cell r="AJ1297">
            <v>2079.9929999999999</v>
          </cell>
          <cell r="AK1297" t="b">
            <v>1</v>
          </cell>
          <cell r="AN1297" t="str">
            <v>WA</v>
          </cell>
          <cell r="AO1297" t="str">
            <v>Baseboard/Wall/Radiant</v>
          </cell>
          <cell r="AP1297" t="str">
            <v>Pre 1980</v>
          </cell>
          <cell r="AQ1297" t="str">
            <v>Basement</v>
          </cell>
          <cell r="AR1297">
            <v>912.80376247829895</v>
          </cell>
          <cell r="AU1297" t="str">
            <v>No</v>
          </cell>
          <cell r="AV1297" t="b">
            <v>1</v>
          </cell>
          <cell r="AX1297">
            <v>2391545.8576931432</v>
          </cell>
          <cell r="AY1297" t="b">
            <v>0</v>
          </cell>
          <cell r="AZ1297">
            <v>619119.64914417476</v>
          </cell>
          <cell r="BA1297">
            <v>0.45555555555555483</v>
          </cell>
          <cell r="BB1297">
            <v>912.80376247829895</v>
          </cell>
          <cell r="BC1297">
            <v>0.45555545919596341</v>
          </cell>
          <cell r="BU1297" t="str">
            <v>OR</v>
          </cell>
          <cell r="BV1297" t="str">
            <v>Pre 1980</v>
          </cell>
          <cell r="BW1297" t="str">
            <v>Electric Storage - Inside Conditioned Space</v>
          </cell>
          <cell r="BY1297">
            <v>8559.1039999999994</v>
          </cell>
          <cell r="BZ1297" t="str">
            <v>le55</v>
          </cell>
          <cell r="CF1297" t="str">
            <v>Unconditioned</v>
          </cell>
          <cell r="CG1297">
            <v>1192.4649999999999</v>
          </cell>
          <cell r="CH1297" t="str">
            <v>ID</v>
          </cell>
          <cell r="CI1297" t="str">
            <v>Refrigerator Only</v>
          </cell>
          <cell r="CJ1297">
            <v>14309.579999999998</v>
          </cell>
          <cell r="CK1297" t="b">
            <v>0</v>
          </cell>
          <cell r="CZ1297">
            <v>1192.4649999999999</v>
          </cell>
          <cell r="DA1297" t="str">
            <v>ID</v>
          </cell>
          <cell r="DC1297" t="str">
            <v>Horizontal Axis</v>
          </cell>
          <cell r="DG1297" t="str">
            <v>Electric</v>
          </cell>
          <cell r="DH1297">
            <v>2079.9929999999999</v>
          </cell>
          <cell r="DI1297" t="str">
            <v>WA</v>
          </cell>
          <cell r="DL1297" t="str">
            <v>Electric</v>
          </cell>
          <cell r="DM1297" t="str">
            <v>Electric</v>
          </cell>
          <cell r="DN1297">
            <v>1144.6790000000001</v>
          </cell>
          <cell r="DO1297" t="str">
            <v>MT</v>
          </cell>
          <cell r="DS1297">
            <v>4956.4930000000004</v>
          </cell>
          <cell r="DT1297" t="str">
            <v>WA</v>
          </cell>
          <cell r="DU1297" t="str">
            <v>lt32</v>
          </cell>
          <cell r="DX1297" t="b">
            <v>0</v>
          </cell>
          <cell r="DY1297">
            <v>1904.288</v>
          </cell>
          <cell r="DZ1297" t="str">
            <v>WA</v>
          </cell>
          <cell r="EC1297" t="str">
            <v>Desktop</v>
          </cell>
          <cell r="ED1297">
            <v>8264.9449999999997</v>
          </cell>
          <cell r="EE1297" t="str">
            <v>OR</v>
          </cell>
          <cell r="EH1297" t="str">
            <v>le20</v>
          </cell>
          <cell r="EI1297">
            <v>3785.7640000000001</v>
          </cell>
          <cell r="EJ1297" t="str">
            <v>ID</v>
          </cell>
          <cell r="EZ1297" t="str">
            <v>WA</v>
          </cell>
          <cell r="FA1297" t="str">
            <v>Other</v>
          </cell>
          <cell r="FB1297">
            <v>1771773.4439999999</v>
          </cell>
          <cell r="FC1297">
            <v>2685105.8819999998</v>
          </cell>
          <cell r="FI1297" t="str">
            <v>OR</v>
          </cell>
          <cell r="FJ1297" t="str">
            <v>Exterior</v>
          </cell>
          <cell r="FK1297" t="str">
            <v>EISAq</v>
          </cell>
          <cell r="FL1297">
            <v>270376.78200000001</v>
          </cell>
          <cell r="FS1297" t="str">
            <v>WA</v>
          </cell>
          <cell r="FT1297" t="str">
            <v>EISAx</v>
          </cell>
          <cell r="FV1297">
            <v>1288688.1800000002</v>
          </cell>
          <cell r="GD1297" t="str">
            <v>WA</v>
          </cell>
          <cell r="GE1297">
            <v>5834380.3650000002</v>
          </cell>
          <cell r="GF1297">
            <v>3119989.5</v>
          </cell>
          <cell r="GI1297">
            <v>1</v>
          </cell>
          <cell r="GJ1297">
            <v>1</v>
          </cell>
          <cell r="GK1297" t="str">
            <v>WA</v>
          </cell>
          <cell r="GL1297">
            <v>2079.9929999999999</v>
          </cell>
          <cell r="GM1297" t="str">
            <v>1993-2006</v>
          </cell>
          <cell r="GN1297">
            <v>0</v>
          </cell>
          <cell r="GQ1297">
            <v>9703547.9837190006</v>
          </cell>
          <cell r="GR1297">
            <v>1246035.4065975</v>
          </cell>
          <cell r="GU1297" t="str">
            <v>Natural Gas FAF</v>
          </cell>
          <cell r="GX1297" t="str">
            <v>None</v>
          </cell>
          <cell r="GY1297" t="str">
            <v>OR</v>
          </cell>
          <cell r="GZ1297">
            <v>1612.69177246094</v>
          </cell>
        </row>
        <row r="1298">
          <cell r="AD1298" t="str">
            <v>WA</v>
          </cell>
          <cell r="AH1298" t="str">
            <v>WA</v>
          </cell>
          <cell r="AI1298" t="str">
            <v>1993-2006</v>
          </cell>
          <cell r="AJ1298">
            <v>2079.9929999999999</v>
          </cell>
          <cell r="AK1298" t="b">
            <v>1</v>
          </cell>
          <cell r="AN1298" t="str">
            <v>WA</v>
          </cell>
          <cell r="AO1298" t="str">
            <v>Baseboard/Wall/Radiant</v>
          </cell>
          <cell r="AP1298" t="str">
            <v>Pre 1980</v>
          </cell>
          <cell r="AQ1298" t="str">
            <v>Crawlspace</v>
          </cell>
          <cell r="AR1298">
            <v>1090.9118136935799</v>
          </cell>
          <cell r="AU1298" t="str">
            <v>No</v>
          </cell>
          <cell r="AV1298" t="b">
            <v>1</v>
          </cell>
          <cell r="AX1298">
            <v>2858188.9518771796</v>
          </cell>
          <cell r="AY1298" t="b">
            <v>0</v>
          </cell>
          <cell r="AZ1298">
            <v>739923.48312352796</v>
          </cell>
          <cell r="BA1298">
            <v>0.54444444444444517</v>
          </cell>
          <cell r="BB1298">
            <v>1090.9118136935799</v>
          </cell>
          <cell r="BC1298">
            <v>0.54444432928298225</v>
          </cell>
          <cell r="BU1298" t="str">
            <v>WA</v>
          </cell>
          <cell r="BV1298" t="str">
            <v>Pre 1980</v>
          </cell>
          <cell r="BW1298" t="str">
            <v>Electric Storage - Inside Conditioned Space</v>
          </cell>
          <cell r="BY1298">
            <v>1904.288</v>
          </cell>
          <cell r="BZ1298" t="str">
            <v>le55</v>
          </cell>
          <cell r="CF1298" t="str">
            <v>Conditioned</v>
          </cell>
          <cell r="CG1298">
            <v>1925.059</v>
          </cell>
          <cell r="CH1298" t="str">
            <v>OR</v>
          </cell>
          <cell r="CI1298" t="str">
            <v>Top-Freezer w/o TTD Ice</v>
          </cell>
          <cell r="CJ1298">
            <v>34651.061999999998</v>
          </cell>
          <cell r="CK1298" t="b">
            <v>0</v>
          </cell>
          <cell r="CZ1298">
            <v>1904.288</v>
          </cell>
          <cell r="DA1298" t="str">
            <v>WA</v>
          </cell>
          <cell r="DC1298" t="str">
            <v>Vertical Axis</v>
          </cell>
          <cell r="DG1298" t="str">
            <v>Electric</v>
          </cell>
          <cell r="DH1298">
            <v>2079.9929999999999</v>
          </cell>
          <cell r="DI1298" t="str">
            <v>WA</v>
          </cell>
          <cell r="DL1298" t="str">
            <v>Gas</v>
          </cell>
          <cell r="DM1298" t="str">
            <v>Gas</v>
          </cell>
          <cell r="DN1298">
            <v>1192.4649999999999</v>
          </cell>
          <cell r="DO1298" t="str">
            <v>ID</v>
          </cell>
          <cell r="DS1298">
            <v>4956.4930000000004</v>
          </cell>
          <cell r="DT1298" t="str">
            <v>WA</v>
          </cell>
          <cell r="DU1298" t="str">
            <v>lt32</v>
          </cell>
          <cell r="DX1298" t="b">
            <v>0</v>
          </cell>
          <cell r="DY1298">
            <v>1904.288</v>
          </cell>
          <cell r="DZ1298" t="str">
            <v>WA</v>
          </cell>
          <cell r="EC1298" t="str">
            <v>Desktop</v>
          </cell>
          <cell r="ED1298">
            <v>8264.9449999999997</v>
          </cell>
          <cell r="EE1298" t="str">
            <v>OR</v>
          </cell>
          <cell r="EH1298" t="str">
            <v>le20</v>
          </cell>
          <cell r="EI1298">
            <v>3785.7640000000001</v>
          </cell>
          <cell r="EJ1298" t="str">
            <v>ID</v>
          </cell>
          <cell r="EZ1298" t="str">
            <v>OR</v>
          </cell>
          <cell r="FA1298" t="str">
            <v>Bathroom</v>
          </cell>
          <cell r="FB1298">
            <v>914780.79</v>
          </cell>
          <cell r="FC1298">
            <v>200776.56299999999</v>
          </cell>
          <cell r="FI1298" t="str">
            <v>OR</v>
          </cell>
          <cell r="FJ1298" t="str">
            <v>Exterior</v>
          </cell>
          <cell r="FK1298" t="str">
            <v>EISAx</v>
          </cell>
          <cell r="FL1298">
            <v>901255.94000000006</v>
          </cell>
          <cell r="FS1298" t="str">
            <v>OR</v>
          </cell>
          <cell r="FT1298" t="str">
            <v>EISAnqnx</v>
          </cell>
          <cell r="FV1298">
            <v>564312.82500000007</v>
          </cell>
          <cell r="GD1298" t="str">
            <v>WA</v>
          </cell>
          <cell r="GE1298">
            <v>2988949.9410000001</v>
          </cell>
          <cell r="GF1298">
            <v>2339992.125</v>
          </cell>
          <cell r="GI1298">
            <v>1</v>
          </cell>
          <cell r="GJ1298">
            <v>1</v>
          </cell>
          <cell r="GK1298" t="str">
            <v>WA</v>
          </cell>
          <cell r="GL1298">
            <v>2079.9929999999999</v>
          </cell>
          <cell r="GM1298" t="str">
            <v>1993-2006</v>
          </cell>
          <cell r="GN1298">
            <v>0</v>
          </cell>
          <cell r="GQ1298">
            <v>10608172.2993</v>
          </cell>
          <cell r="GR1298">
            <v>1120221.8300100002</v>
          </cell>
          <cell r="GU1298" t="str">
            <v>Electric FAF</v>
          </cell>
          <cell r="GX1298" t="str">
            <v>Baseboard/Wall/Radiant</v>
          </cell>
          <cell r="GY1298" t="str">
            <v>WA</v>
          </cell>
          <cell r="GZ1298">
            <v>1904.28771972656</v>
          </cell>
        </row>
        <row r="1299">
          <cell r="AD1299" t="str">
            <v>ID</v>
          </cell>
          <cell r="AH1299" t="str">
            <v>ID</v>
          </cell>
          <cell r="AI1299" t="str">
            <v>1980-1992</v>
          </cell>
          <cell r="AJ1299">
            <v>3785.7640000000001</v>
          </cell>
          <cell r="AK1299" t="b">
            <v>1</v>
          </cell>
          <cell r="AN1299" t="str">
            <v>WA</v>
          </cell>
          <cell r="AO1299" t="str">
            <v>Wood</v>
          </cell>
          <cell r="AP1299" t="str">
            <v>Pre 1980</v>
          </cell>
          <cell r="AQ1299" t="str">
            <v>Basement</v>
          </cell>
          <cell r="AR1299">
            <v>912.80376247829895</v>
          </cell>
          <cell r="AU1299" t="str">
            <v>No</v>
          </cell>
          <cell r="AV1299" t="b">
            <v>0</v>
          </cell>
          <cell r="AX1299">
            <v>2391545.8576931432</v>
          </cell>
          <cell r="AY1299" t="b">
            <v>0</v>
          </cell>
          <cell r="AZ1299">
            <v>619119.64914417476</v>
          </cell>
          <cell r="BA1299" t="str">
            <v/>
          </cell>
          <cell r="BB1299" t="str">
            <v/>
          </cell>
          <cell r="BC1299">
            <v>0.45555545919596341</v>
          </cell>
          <cell r="BU1299" t="str">
            <v>OR</v>
          </cell>
          <cell r="BV1299" t="str">
            <v>Pre 1980</v>
          </cell>
          <cell r="BW1299" t="str">
            <v>Electric Storage - Inside Conditioned Space</v>
          </cell>
          <cell r="BY1299">
            <v>8264.9449999999997</v>
          </cell>
          <cell r="BZ1299" t="str">
            <v>le55</v>
          </cell>
          <cell r="CF1299" t="str">
            <v>Conditioned</v>
          </cell>
          <cell r="CG1299">
            <v>1925.059</v>
          </cell>
          <cell r="CH1299" t="str">
            <v>OR</v>
          </cell>
          <cell r="CI1299" t="str">
            <v>Refrigerator Only</v>
          </cell>
          <cell r="CJ1299">
            <v>15400.472</v>
          </cell>
          <cell r="CK1299" t="b">
            <v>0</v>
          </cell>
          <cell r="CZ1299">
            <v>1192.4649999999999</v>
          </cell>
          <cell r="DA1299" t="str">
            <v>ID</v>
          </cell>
          <cell r="DC1299" t="str">
            <v>Horizontal Axis</v>
          </cell>
          <cell r="DG1299" t="str">
            <v>Electric</v>
          </cell>
          <cell r="DH1299">
            <v>4360.1880000000001</v>
          </cell>
          <cell r="DI1299" t="str">
            <v>WA</v>
          </cell>
          <cell r="DL1299" t="str">
            <v>Electric</v>
          </cell>
          <cell r="DM1299" t="str">
            <v>Electric</v>
          </cell>
          <cell r="DN1299">
            <v>1612.692</v>
          </cell>
          <cell r="DO1299" t="str">
            <v>OR</v>
          </cell>
          <cell r="DS1299">
            <v>6932.7380000000003</v>
          </cell>
          <cell r="DT1299" t="str">
            <v>OR</v>
          </cell>
          <cell r="DU1299" t="str">
            <v>lt32</v>
          </cell>
          <cell r="DX1299" t="b">
            <v>0</v>
          </cell>
          <cell r="DY1299">
            <v>2079.9929999999999</v>
          </cell>
          <cell r="DZ1299" t="str">
            <v>WA</v>
          </cell>
          <cell r="EC1299" t="str">
            <v>Desktop</v>
          </cell>
          <cell r="ED1299">
            <v>2079.9929999999999</v>
          </cell>
          <cell r="EE1299" t="str">
            <v>WA</v>
          </cell>
          <cell r="EH1299" t="str">
            <v>le20</v>
          </cell>
          <cell r="EI1299">
            <v>3785.7640000000001</v>
          </cell>
          <cell r="EJ1299" t="str">
            <v>ID</v>
          </cell>
          <cell r="EZ1299" t="str">
            <v>OR</v>
          </cell>
          <cell r="FA1299" t="str">
            <v>Bedrooms</v>
          </cell>
          <cell r="FB1299">
            <v>528672.01500000001</v>
          </cell>
          <cell r="FC1299">
            <v>595201.527</v>
          </cell>
          <cell r="FI1299" t="str">
            <v>OR</v>
          </cell>
          <cell r="FJ1299" t="str">
            <v>Garage</v>
          </cell>
          <cell r="FK1299" t="str">
            <v>EISAq</v>
          </cell>
          <cell r="FL1299">
            <v>2530449.37</v>
          </cell>
          <cell r="FS1299" t="str">
            <v>OR</v>
          </cell>
          <cell r="FT1299" t="str">
            <v>EISAq</v>
          </cell>
          <cell r="FV1299">
            <v>790037.95500000007</v>
          </cell>
          <cell r="GD1299" t="str">
            <v>ID</v>
          </cell>
          <cell r="GE1299">
            <v>21010990.199999999</v>
          </cell>
          <cell r="GF1299">
            <v>12087944.452</v>
          </cell>
          <cell r="GI1299">
            <v>2</v>
          </cell>
          <cell r="GJ1299">
            <v>3</v>
          </cell>
          <cell r="GK1299" t="str">
            <v>ID</v>
          </cell>
          <cell r="GL1299">
            <v>3785.7640000000001</v>
          </cell>
          <cell r="GM1299" t="str">
            <v>1980-1992</v>
          </cell>
          <cell r="GN1299">
            <v>0</v>
          </cell>
          <cell r="GQ1299">
            <v>28042827.255688</v>
          </cell>
          <cell r="GR1299">
            <v>3304801.6126200003</v>
          </cell>
          <cell r="GU1299" t="str">
            <v>Natural Gas FAF</v>
          </cell>
          <cell r="GX1299" t="str">
            <v>None</v>
          </cell>
          <cell r="GY1299" t="str">
            <v>ID</v>
          </cell>
          <cell r="GZ1299">
            <v>3785.76440429688</v>
          </cell>
        </row>
        <row r="1300">
          <cell r="AD1300" t="str">
            <v>WA</v>
          </cell>
          <cell r="AH1300" t="str">
            <v>WA</v>
          </cell>
          <cell r="AI1300" t="str">
            <v>Pre 1980</v>
          </cell>
          <cell r="AJ1300">
            <v>1904.288</v>
          </cell>
          <cell r="AK1300" t="b">
            <v>1</v>
          </cell>
          <cell r="AN1300" t="str">
            <v>OR</v>
          </cell>
          <cell r="AO1300" t="str">
            <v>Natural Gas Other</v>
          </cell>
          <cell r="AP1300" t="str">
            <v>Pre 1980</v>
          </cell>
          <cell r="AQ1300" t="str">
            <v>Basement</v>
          </cell>
          <cell r="AR1300">
            <v>1188.02661132813</v>
          </cell>
          <cell r="AU1300" t="str">
            <v>No</v>
          </cell>
          <cell r="AV1300" t="b">
            <v>0</v>
          </cell>
          <cell r="AX1300">
            <v>3238560.5424804823</v>
          </cell>
          <cell r="AY1300" t="b">
            <v>0</v>
          </cell>
          <cell r="AZ1300">
            <v>900268.7456652869</v>
          </cell>
          <cell r="BA1300" t="str">
            <v/>
          </cell>
          <cell r="BB1300" t="str">
            <v/>
          </cell>
          <cell r="BC1300">
            <v>0.99999967284256164</v>
          </cell>
          <cell r="BU1300" t="str">
            <v>WA</v>
          </cell>
          <cell r="BV1300" t="str">
            <v>Pre 1980</v>
          </cell>
          <cell r="BW1300" t="str">
            <v>Electric Storage - Inside Conditioned Space</v>
          </cell>
          <cell r="BY1300">
            <v>2079.9929999999999</v>
          </cell>
          <cell r="BZ1300" t="str">
            <v>gt55</v>
          </cell>
          <cell r="CF1300" t="str">
            <v>Conditioned</v>
          </cell>
          <cell r="CG1300">
            <v>1925.059</v>
          </cell>
          <cell r="CH1300" t="str">
            <v>OR</v>
          </cell>
          <cell r="CI1300" t="str">
            <v>Refrigerator Only</v>
          </cell>
          <cell r="CJ1300">
            <v>11550.353999999999</v>
          </cell>
          <cell r="CK1300" t="b">
            <v>0</v>
          </cell>
          <cell r="CZ1300">
            <v>1904.288</v>
          </cell>
          <cell r="DA1300" t="str">
            <v>WA</v>
          </cell>
          <cell r="DC1300" t="str">
            <v>Vertical Axis</v>
          </cell>
          <cell r="DG1300" t="str">
            <v>Electric</v>
          </cell>
          <cell r="DH1300">
            <v>1904.288</v>
          </cell>
          <cell r="DI1300" t="str">
            <v>WA</v>
          </cell>
          <cell r="DL1300" t="str">
            <v>Electric</v>
          </cell>
          <cell r="DM1300" t="str">
            <v>Electric</v>
          </cell>
          <cell r="DN1300">
            <v>2079.9929999999999</v>
          </cell>
          <cell r="DO1300" t="str">
            <v>WA</v>
          </cell>
          <cell r="DS1300">
            <v>6932.7380000000003</v>
          </cell>
          <cell r="DT1300" t="str">
            <v>OR</v>
          </cell>
          <cell r="DU1300" t="str">
            <v>lt32</v>
          </cell>
          <cell r="DX1300" t="b">
            <v>0</v>
          </cell>
          <cell r="DY1300">
            <v>2079.9929999999999</v>
          </cell>
          <cell r="DZ1300" t="str">
            <v>WA</v>
          </cell>
          <cell r="EC1300" t="str">
            <v>Laptop</v>
          </cell>
          <cell r="ED1300">
            <v>2079.9929999999999</v>
          </cell>
          <cell r="EE1300" t="str">
            <v>WA</v>
          </cell>
          <cell r="EH1300" t="str">
            <v>gt20</v>
          </cell>
          <cell r="EI1300">
            <v>3785.7640000000001</v>
          </cell>
          <cell r="EJ1300" t="str">
            <v>ID</v>
          </cell>
          <cell r="EZ1300" t="str">
            <v>OR</v>
          </cell>
          <cell r="FA1300" t="str">
            <v>Exterior</v>
          </cell>
          <cell r="FB1300">
            <v>926661.06</v>
          </cell>
          <cell r="FC1300">
            <v>2128944.3840000001</v>
          </cell>
          <cell r="FI1300" t="str">
            <v>OR</v>
          </cell>
          <cell r="FJ1300" t="str">
            <v>Kitchen</v>
          </cell>
          <cell r="FK1300" t="str">
            <v>EISAq</v>
          </cell>
          <cell r="FL1300">
            <v>360502.37599999999</v>
          </cell>
          <cell r="FS1300" t="str">
            <v>OR</v>
          </cell>
          <cell r="FT1300" t="str">
            <v>EISAx</v>
          </cell>
          <cell r="FV1300">
            <v>1289009.2950000002</v>
          </cell>
          <cell r="GD1300" t="str">
            <v>WA</v>
          </cell>
          <cell r="GE1300">
            <v>4494119.68</v>
          </cell>
          <cell r="GF1300">
            <v>2445105.7919999999</v>
          </cell>
          <cell r="GI1300">
            <v>2</v>
          </cell>
          <cell r="GJ1300">
            <v>2</v>
          </cell>
          <cell r="GK1300" t="str">
            <v>WA</v>
          </cell>
          <cell r="GL1300">
            <v>1904.288</v>
          </cell>
          <cell r="GM1300" t="str">
            <v>Pre 1980</v>
          </cell>
          <cell r="GN1300">
            <v>-1</v>
          </cell>
          <cell r="GQ1300">
            <v>10888684.506816</v>
          </cell>
          <cell r="GR1300">
            <v>2250750.3501440003</v>
          </cell>
          <cell r="GU1300" t="str">
            <v>Heat Pump (Central System)</v>
          </cell>
          <cell r="GX1300" t="str">
            <v>None</v>
          </cell>
          <cell r="GY1300" t="str">
            <v>WA</v>
          </cell>
          <cell r="GZ1300">
            <v>2079.99340820313</v>
          </cell>
        </row>
        <row r="1301">
          <cell r="AD1301" t="str">
            <v>ID</v>
          </cell>
          <cell r="AH1301" t="str">
            <v>ID</v>
          </cell>
          <cell r="AI1301" t="str">
            <v>Post 2006</v>
          </cell>
          <cell r="AJ1301">
            <v>1192.4649999999999</v>
          </cell>
          <cell r="AK1301" t="b">
            <v>1</v>
          </cell>
          <cell r="AN1301" t="str">
            <v>OR</v>
          </cell>
          <cell r="AO1301" t="str">
            <v>Wood</v>
          </cell>
          <cell r="AP1301" t="str">
            <v>Pre 1980</v>
          </cell>
          <cell r="AQ1301" t="str">
            <v>Basement</v>
          </cell>
          <cell r="AR1301">
            <v>1188.02661132813</v>
          </cell>
          <cell r="AU1301" t="str">
            <v>No</v>
          </cell>
          <cell r="AV1301" t="b">
            <v>0</v>
          </cell>
          <cell r="AX1301">
            <v>3238560.5424804823</v>
          </cell>
          <cell r="AY1301" t="b">
            <v>0</v>
          </cell>
          <cell r="AZ1301">
            <v>900268.7456652869</v>
          </cell>
          <cell r="BA1301" t="str">
            <v/>
          </cell>
          <cell r="BB1301" t="str">
            <v/>
          </cell>
          <cell r="BC1301">
            <v>0.99999967284256164</v>
          </cell>
          <cell r="BU1301" t="str">
            <v>MT</v>
          </cell>
          <cell r="BV1301" t="str">
            <v>Pre 1980</v>
          </cell>
          <cell r="BW1301" t="str">
            <v>Electric Storage - Inside Conditioned Space</v>
          </cell>
          <cell r="BY1301">
            <v>1144.6790000000001</v>
          </cell>
          <cell r="BZ1301" t="str">
            <v>le55</v>
          </cell>
          <cell r="CF1301" t="str">
            <v>Conditioned</v>
          </cell>
          <cell r="CG1301">
            <v>1925.059</v>
          </cell>
          <cell r="CH1301" t="str">
            <v>OR</v>
          </cell>
          <cell r="CI1301" t="str">
            <v>Side-by-Side w/ TTD Ice</v>
          </cell>
          <cell r="CJ1301">
            <v>42351.298000000003</v>
          </cell>
          <cell r="CK1301" t="b">
            <v>0</v>
          </cell>
          <cell r="CZ1301">
            <v>1192.4649999999999</v>
          </cell>
          <cell r="DA1301" t="str">
            <v>ID</v>
          </cell>
          <cell r="DC1301" t="str">
            <v>Vertical Axis</v>
          </cell>
          <cell r="DG1301" t="str">
            <v>Electric</v>
          </cell>
          <cell r="DH1301">
            <v>1192.4649999999999</v>
          </cell>
          <cell r="DI1301" t="str">
            <v>ID</v>
          </cell>
          <cell r="DL1301" t="str">
            <v>Electric</v>
          </cell>
          <cell r="DM1301" t="str">
            <v>Electric</v>
          </cell>
          <cell r="DN1301">
            <v>1192.4649999999999</v>
          </cell>
          <cell r="DO1301" t="str">
            <v>ID</v>
          </cell>
          <cell r="DS1301">
            <v>6932.7380000000003</v>
          </cell>
          <cell r="DT1301" t="str">
            <v>OR</v>
          </cell>
          <cell r="DU1301" t="str">
            <v>32to46</v>
          </cell>
          <cell r="DX1301" t="b">
            <v>0</v>
          </cell>
          <cell r="DY1301">
            <v>2079.9929999999999</v>
          </cell>
          <cell r="DZ1301" t="str">
            <v>WA</v>
          </cell>
          <cell r="EC1301" t="str">
            <v>Desktop</v>
          </cell>
          <cell r="ED1301">
            <v>1904.288</v>
          </cell>
          <cell r="EE1301" t="str">
            <v>WA</v>
          </cell>
          <cell r="EH1301" t="str">
            <v>gt20</v>
          </cell>
          <cell r="EI1301">
            <v>1144.6790000000001</v>
          </cell>
          <cell r="EJ1301" t="str">
            <v>MT</v>
          </cell>
          <cell r="EZ1301" t="str">
            <v>OR</v>
          </cell>
          <cell r="FA1301" t="str">
            <v>Garage</v>
          </cell>
          <cell r="FB1301">
            <v>570252.96</v>
          </cell>
          <cell r="FC1301">
            <v>571440.98699999996</v>
          </cell>
          <cell r="FI1301" t="str">
            <v>OR</v>
          </cell>
          <cell r="FJ1301" t="str">
            <v>Kitchen</v>
          </cell>
          <cell r="FK1301" t="str">
            <v>EISAx</v>
          </cell>
          <cell r="FL1301">
            <v>346636.9</v>
          </cell>
          <cell r="FS1301" t="str">
            <v>WA</v>
          </cell>
          <cell r="FT1301" t="str">
            <v>EISAnqnx</v>
          </cell>
          <cell r="FV1301">
            <v>1402781.04</v>
          </cell>
          <cell r="GD1301" t="str">
            <v>ID</v>
          </cell>
          <cell r="GE1301">
            <v>9927271.125</v>
          </cell>
          <cell r="GF1301">
            <v>3939904.36</v>
          </cell>
          <cell r="GI1301">
            <v>3</v>
          </cell>
          <cell r="GJ1301">
            <v>2</v>
          </cell>
          <cell r="GK1301" t="str">
            <v>ID</v>
          </cell>
          <cell r="GL1301">
            <v>1192.4649999999999</v>
          </cell>
          <cell r="GM1301" t="str">
            <v>Post 2006</v>
          </cell>
          <cell r="GN1301">
            <v>0</v>
          </cell>
          <cell r="GQ1301">
            <v>9757895.7813300006</v>
          </cell>
          <cell r="GR1301">
            <v>834808.97254999995</v>
          </cell>
          <cell r="GU1301" t="str">
            <v>Natural Gas Other</v>
          </cell>
          <cell r="GX1301" t="str">
            <v>None</v>
          </cell>
          <cell r="GY1301" t="str">
            <v>MT</v>
          </cell>
          <cell r="GZ1301">
            <v>2130.88647460938</v>
          </cell>
        </row>
        <row r="1302">
          <cell r="AD1302" t="str">
            <v>WA</v>
          </cell>
          <cell r="AH1302" t="str">
            <v>WA</v>
          </cell>
          <cell r="AI1302" t="str">
            <v>Pre 1980</v>
          </cell>
          <cell r="AJ1302">
            <v>2079.9929999999999</v>
          </cell>
          <cell r="AK1302" t="b">
            <v>1</v>
          </cell>
          <cell r="AN1302" t="str">
            <v>OR</v>
          </cell>
          <cell r="AO1302" t="str">
            <v>Baseboard/Wall/Radiant</v>
          </cell>
          <cell r="AP1302" t="str">
            <v>Pre 1980</v>
          </cell>
          <cell r="AQ1302" t="str">
            <v>Basement</v>
          </cell>
          <cell r="AR1302">
            <v>1188.02661132813</v>
          </cell>
          <cell r="AU1302" t="str">
            <v>No</v>
          </cell>
          <cell r="AV1302" t="b">
            <v>1</v>
          </cell>
          <cell r="AX1302">
            <v>3238560.5424804823</v>
          </cell>
          <cell r="AY1302" t="b">
            <v>0</v>
          </cell>
          <cell r="AZ1302">
            <v>900268.7456652869</v>
          </cell>
          <cell r="BA1302">
            <v>1</v>
          </cell>
          <cell r="BB1302">
            <v>594.013305664065</v>
          </cell>
          <cell r="BC1302">
            <v>0.99999967284256164</v>
          </cell>
          <cell r="BU1302" t="str">
            <v>ID</v>
          </cell>
          <cell r="BV1302" t="str">
            <v>Pre 1980</v>
          </cell>
          <cell r="BW1302" t="str">
            <v>Electric Storage - Inside Conditioned Space</v>
          </cell>
          <cell r="BY1302">
            <v>1192.4649999999999</v>
          </cell>
          <cell r="BZ1302" t="str">
            <v>le55</v>
          </cell>
          <cell r="CF1302" t="str">
            <v>Conditioned</v>
          </cell>
          <cell r="CG1302">
            <v>1612.692</v>
          </cell>
          <cell r="CH1302" t="str">
            <v>OR</v>
          </cell>
          <cell r="CI1302" t="str">
            <v>Side-by-Side w/o TTD Ice</v>
          </cell>
          <cell r="CJ1302">
            <v>35479.224000000002</v>
          </cell>
          <cell r="CK1302" t="b">
            <v>0</v>
          </cell>
          <cell r="CZ1302">
            <v>1904.288</v>
          </cell>
          <cell r="DA1302" t="str">
            <v>WA</v>
          </cell>
          <cell r="DC1302" t="str">
            <v>Vertical Axis</v>
          </cell>
          <cell r="DG1302" t="str">
            <v>Electric</v>
          </cell>
          <cell r="DH1302">
            <v>1904.288</v>
          </cell>
          <cell r="DI1302" t="str">
            <v>WA</v>
          </cell>
          <cell r="DL1302" t="str">
            <v>Electric</v>
          </cell>
          <cell r="DM1302" t="str">
            <v>Gas</v>
          </cell>
          <cell r="DN1302">
            <v>3785.7640000000001</v>
          </cell>
          <cell r="DO1302" t="str">
            <v>ID</v>
          </cell>
          <cell r="DS1302">
            <v>4956.4930000000004</v>
          </cell>
          <cell r="DT1302" t="str">
            <v>WA</v>
          </cell>
          <cell r="DU1302" t="str">
            <v>32to46</v>
          </cell>
          <cell r="DX1302" t="b">
            <v>0</v>
          </cell>
          <cell r="DY1302">
            <v>2079.9929999999999</v>
          </cell>
          <cell r="DZ1302" t="str">
            <v>WA</v>
          </cell>
          <cell r="EC1302" t="str">
            <v>Desktop</v>
          </cell>
          <cell r="ED1302">
            <v>1904.288</v>
          </cell>
          <cell r="EE1302" t="str">
            <v>WA</v>
          </cell>
          <cell r="EH1302" t="str">
            <v>gt20</v>
          </cell>
          <cell r="EI1302">
            <v>1144.6790000000001</v>
          </cell>
          <cell r="EJ1302" t="str">
            <v>MT</v>
          </cell>
          <cell r="EZ1302" t="str">
            <v>OR</v>
          </cell>
          <cell r="FA1302" t="str">
            <v>Kitchen</v>
          </cell>
          <cell r="FB1302">
            <v>683115.52500000002</v>
          </cell>
          <cell r="FC1302">
            <v>242357.508</v>
          </cell>
          <cell r="FI1302" t="str">
            <v>OR</v>
          </cell>
          <cell r="FJ1302" t="str">
            <v>Living Room/Family Room</v>
          </cell>
          <cell r="FK1302" t="str">
            <v>EISAq</v>
          </cell>
          <cell r="FL1302">
            <v>374367.85200000001</v>
          </cell>
          <cell r="FS1302" t="str">
            <v>WA</v>
          </cell>
          <cell r="FT1302" t="str">
            <v>EISAq</v>
          </cell>
          <cell r="FV1302">
            <v>22871.43</v>
          </cell>
          <cell r="GD1302" t="str">
            <v>WA</v>
          </cell>
          <cell r="GE1302">
            <v>4259825.6639999999</v>
          </cell>
          <cell r="GF1302">
            <v>2932790.13</v>
          </cell>
          <cell r="GI1302">
            <v>1</v>
          </cell>
          <cell r="GJ1302">
            <v>1</v>
          </cell>
          <cell r="GK1302" t="str">
            <v>WA</v>
          </cell>
          <cell r="GL1302">
            <v>2079.9929999999999</v>
          </cell>
          <cell r="GM1302" t="str">
            <v>Pre 1980</v>
          </cell>
          <cell r="GN1302">
            <v>-1</v>
          </cell>
          <cell r="GQ1302">
            <v>12583805.810510999</v>
          </cell>
          <cell r="GR1302">
            <v>180694.19189250001</v>
          </cell>
          <cell r="GU1302" t="str">
            <v>Heat Pump (Central System)</v>
          </cell>
          <cell r="GX1302" t="str">
            <v>None</v>
          </cell>
          <cell r="GY1302" t="str">
            <v>WA</v>
          </cell>
          <cell r="GZ1302">
            <v>1904.28771972656</v>
          </cell>
        </row>
        <row r="1303">
          <cell r="AD1303" t="str">
            <v>MT</v>
          </cell>
          <cell r="AH1303" t="str">
            <v>MT</v>
          </cell>
          <cell r="AI1303" t="str">
            <v>Post 2006</v>
          </cell>
          <cell r="AJ1303">
            <v>2130.886</v>
          </cell>
          <cell r="AK1303" t="b">
            <v>1</v>
          </cell>
          <cell r="AN1303" t="str">
            <v>OR</v>
          </cell>
          <cell r="AO1303" t="str">
            <v>Heat Pump (Ductless System)</v>
          </cell>
          <cell r="AP1303" t="str">
            <v>Pre 1980</v>
          </cell>
          <cell r="AQ1303" t="str">
            <v>Basement</v>
          </cell>
          <cell r="AR1303">
            <v>1188.02661132813</v>
          </cell>
          <cell r="AU1303" t="str">
            <v>No</v>
          </cell>
          <cell r="AV1303" t="b">
            <v>1</v>
          </cell>
          <cell r="AX1303">
            <v>3238560.5424804823</v>
          </cell>
          <cell r="AY1303" t="b">
            <v>0</v>
          </cell>
          <cell r="AZ1303">
            <v>900268.7456652869</v>
          </cell>
          <cell r="BA1303">
            <v>1</v>
          </cell>
          <cell r="BB1303">
            <v>594.013305664065</v>
          </cell>
          <cell r="BC1303">
            <v>0.99999967284256164</v>
          </cell>
          <cell r="BU1303" t="str">
            <v>WA</v>
          </cell>
          <cell r="BV1303" t="str">
            <v>Pre 1980</v>
          </cell>
          <cell r="BW1303" t="str">
            <v>Electric Storage - Inside Conditioned Space</v>
          </cell>
          <cell r="BY1303">
            <v>1904.288</v>
          </cell>
          <cell r="BZ1303" t="str">
            <v>le55</v>
          </cell>
          <cell r="CF1303" t="str">
            <v>Conditioned</v>
          </cell>
          <cell r="CG1303">
            <v>2130.886</v>
          </cell>
          <cell r="CH1303" t="str">
            <v>MT</v>
          </cell>
          <cell r="CI1303" t="str">
            <v>Top-Freezer w/o TTD Ice</v>
          </cell>
          <cell r="CJ1303">
            <v>53272.15</v>
          </cell>
          <cell r="CK1303" t="b">
            <v>0</v>
          </cell>
          <cell r="CZ1303">
            <v>2130.886</v>
          </cell>
          <cell r="DA1303" t="str">
            <v>MT</v>
          </cell>
          <cell r="DC1303" t="str">
            <v>Vertical Axis</v>
          </cell>
          <cell r="DG1303" t="str">
            <v>Electric</v>
          </cell>
          <cell r="DH1303">
            <v>1192.4649999999999</v>
          </cell>
          <cell r="DI1303" t="str">
            <v>ID</v>
          </cell>
          <cell r="DL1303" t="str">
            <v>Electric</v>
          </cell>
          <cell r="DM1303" t="str">
            <v>Electric</v>
          </cell>
          <cell r="DN1303">
            <v>2079.9929999999999</v>
          </cell>
          <cell r="DO1303" t="str">
            <v>WA</v>
          </cell>
          <cell r="DS1303">
            <v>4956.4930000000004</v>
          </cell>
          <cell r="DT1303" t="str">
            <v>WA</v>
          </cell>
          <cell r="DU1303" t="str">
            <v>32to46</v>
          </cell>
          <cell r="DX1303" t="b">
            <v>0</v>
          </cell>
          <cell r="DY1303">
            <v>2079.9929999999999</v>
          </cell>
          <cell r="DZ1303" t="str">
            <v>WA</v>
          </cell>
          <cell r="EC1303" t="str">
            <v>Laptop</v>
          </cell>
          <cell r="ED1303">
            <v>1904.288</v>
          </cell>
          <cell r="EE1303" t="str">
            <v>WA</v>
          </cell>
          <cell r="EH1303" t="str">
            <v>gt20</v>
          </cell>
          <cell r="EI1303">
            <v>3785.7640000000001</v>
          </cell>
          <cell r="EJ1303" t="str">
            <v>ID</v>
          </cell>
          <cell r="EZ1303" t="str">
            <v>OR</v>
          </cell>
          <cell r="FA1303" t="str">
            <v>Living Room/Family Room</v>
          </cell>
          <cell r="FB1303">
            <v>516791.745</v>
          </cell>
          <cell r="FC1303">
            <v>355220.07300000003</v>
          </cell>
          <cell r="FI1303" t="str">
            <v>OR</v>
          </cell>
          <cell r="FJ1303" t="str">
            <v>Living Room/Family Room</v>
          </cell>
          <cell r="FK1303" t="str">
            <v>EISAx</v>
          </cell>
          <cell r="FL1303">
            <v>1386547.6</v>
          </cell>
          <cell r="FS1303" t="str">
            <v>WA</v>
          </cell>
          <cell r="FT1303" t="str">
            <v>EISAx</v>
          </cell>
          <cell r="FV1303">
            <v>434557.17</v>
          </cell>
          <cell r="GD1303" t="str">
            <v>MT</v>
          </cell>
          <cell r="GE1303">
            <v>4468467.9419999998</v>
          </cell>
          <cell r="GF1303">
            <v>3238946.7199999997</v>
          </cell>
          <cell r="GI1303">
            <v>3</v>
          </cell>
          <cell r="GJ1303">
            <v>1</v>
          </cell>
          <cell r="GK1303" t="str">
            <v>MT</v>
          </cell>
          <cell r="GL1303">
            <v>2130.886</v>
          </cell>
          <cell r="GM1303" t="str">
            <v>Post 2006</v>
          </cell>
          <cell r="GN1303">
            <v>0</v>
          </cell>
          <cell r="GQ1303">
            <v>19927353.33405</v>
          </cell>
          <cell r="GR1303">
            <v>980186.25113999995</v>
          </cell>
          <cell r="GU1303" t="str">
            <v>Baseboard/Wall/Radiant</v>
          </cell>
          <cell r="GX1303" t="str">
            <v>Other</v>
          </cell>
          <cell r="GY1303" t="str">
            <v>OR</v>
          </cell>
          <cell r="GZ1303">
            <v>1612.69177246094</v>
          </cell>
        </row>
        <row r="1304">
          <cell r="AD1304" t="str">
            <v>OR</v>
          </cell>
          <cell r="AH1304" t="str">
            <v>OR</v>
          </cell>
          <cell r="AI1304" t="str">
            <v>Pre 1980</v>
          </cell>
          <cell r="AJ1304">
            <v>1925.059</v>
          </cell>
          <cell r="AK1304" t="b">
            <v>1</v>
          </cell>
          <cell r="AN1304" t="str">
            <v>WA</v>
          </cell>
          <cell r="AO1304" t="str">
            <v>Heat Pump (Central System)</v>
          </cell>
          <cell r="AP1304" t="str">
            <v>Pre 1980</v>
          </cell>
          <cell r="AQ1304" t="str">
            <v>Basement</v>
          </cell>
          <cell r="AR1304">
            <v>981.07730852971304</v>
          </cell>
          <cell r="AU1304" t="str">
            <v>No</v>
          </cell>
          <cell r="AV1304" t="b">
            <v>1</v>
          </cell>
          <cell r="AX1304">
            <v>2540009.1517834272</v>
          </cell>
          <cell r="AY1304" t="b">
            <v>0</v>
          </cell>
          <cell r="AZ1304">
            <v>978075.21196561214</v>
          </cell>
          <cell r="BA1304">
            <v>0.85245901639344257</v>
          </cell>
          <cell r="BB1304">
            <v>981.07730852971304</v>
          </cell>
          <cell r="BC1304">
            <v>0.85245912778816291</v>
          </cell>
          <cell r="BU1304" t="str">
            <v>WA</v>
          </cell>
          <cell r="BV1304" t="str">
            <v>Pre 1980</v>
          </cell>
          <cell r="BW1304" t="str">
            <v>Electric Storage - Inside Conditioned Space</v>
          </cell>
          <cell r="BY1304">
            <v>1904.288</v>
          </cell>
          <cell r="BZ1304" t="str">
            <v>le55</v>
          </cell>
          <cell r="CF1304" t="str">
            <v>Conditioned</v>
          </cell>
          <cell r="CG1304">
            <v>3785.7640000000001</v>
          </cell>
          <cell r="CH1304" t="str">
            <v>ID</v>
          </cell>
          <cell r="CI1304" t="str">
            <v>Side-by-Side w/ TTD Ice</v>
          </cell>
          <cell r="CJ1304">
            <v>87072.572</v>
          </cell>
          <cell r="CK1304" t="b">
            <v>0</v>
          </cell>
          <cell r="CZ1304">
            <v>2079.9929999999999</v>
          </cell>
          <cell r="DA1304" t="str">
            <v>WA</v>
          </cell>
          <cell r="DC1304" t="str">
            <v>Vertical Axis</v>
          </cell>
          <cell r="DG1304" t="str">
            <v>Electric</v>
          </cell>
          <cell r="DH1304">
            <v>1904.288</v>
          </cell>
          <cell r="DI1304" t="str">
            <v>WA</v>
          </cell>
          <cell r="DL1304" t="str">
            <v>Electric</v>
          </cell>
          <cell r="DM1304" t="str">
            <v>Electric</v>
          </cell>
          <cell r="DN1304">
            <v>1144.6790000000001</v>
          </cell>
          <cell r="DO1304" t="str">
            <v>MT</v>
          </cell>
          <cell r="DS1304">
            <v>4956.4930000000004</v>
          </cell>
          <cell r="DT1304" t="str">
            <v>WA</v>
          </cell>
          <cell r="DU1304" t="str">
            <v>lt32</v>
          </cell>
          <cell r="DX1304" t="b">
            <v>1</v>
          </cell>
          <cell r="DY1304">
            <v>3785.7640000000001</v>
          </cell>
          <cell r="DZ1304" t="str">
            <v>ID</v>
          </cell>
          <cell r="EC1304" t="str">
            <v>Laptop</v>
          </cell>
          <cell r="ED1304">
            <v>3785.7640000000001</v>
          </cell>
          <cell r="EE1304" t="str">
            <v>ID</v>
          </cell>
          <cell r="EH1304" t="str">
            <v>gt20</v>
          </cell>
          <cell r="EI1304">
            <v>2130.886</v>
          </cell>
          <cell r="EJ1304" t="str">
            <v>MT</v>
          </cell>
          <cell r="EZ1304" t="str">
            <v>OR</v>
          </cell>
          <cell r="FA1304" t="str">
            <v>Other</v>
          </cell>
          <cell r="FB1304">
            <v>724696.47</v>
          </cell>
          <cell r="FC1304">
            <v>525107.93400000001</v>
          </cell>
          <cell r="FI1304" t="str">
            <v>OR</v>
          </cell>
          <cell r="FJ1304" t="str">
            <v>Other</v>
          </cell>
          <cell r="FK1304" t="str">
            <v>EISAnqnx</v>
          </cell>
          <cell r="FL1304">
            <v>3327714.24</v>
          </cell>
          <cell r="FS1304" t="str">
            <v>WA</v>
          </cell>
          <cell r="FT1304" t="str">
            <v>EISAnqnx</v>
          </cell>
          <cell r="FV1304">
            <v>365942.88</v>
          </cell>
          <cell r="GD1304" t="str">
            <v>OR</v>
          </cell>
          <cell r="GE1304">
            <v>1280164.2349999999</v>
          </cell>
          <cell r="GF1304">
            <v>2344721.8619999997</v>
          </cell>
          <cell r="GI1304">
            <v>2</v>
          </cell>
          <cell r="GJ1304">
            <v>2</v>
          </cell>
          <cell r="GK1304" t="str">
            <v>OR</v>
          </cell>
          <cell r="GL1304">
            <v>1925.059</v>
          </cell>
          <cell r="GM1304" t="str">
            <v>Pre 1980</v>
          </cell>
          <cell r="GN1304">
            <v>0</v>
          </cell>
          <cell r="GQ1304">
            <v>14558403.066924999</v>
          </cell>
          <cell r="GR1304">
            <v>1306017.7773699998</v>
          </cell>
          <cell r="GU1304" t="str">
            <v>Baseboard/Wall/Radiant</v>
          </cell>
          <cell r="GX1304" t="str">
            <v>Wood</v>
          </cell>
          <cell r="GY1304" t="str">
            <v>OR</v>
          </cell>
          <cell r="GZ1304">
            <v>1612.69177246094</v>
          </cell>
        </row>
        <row r="1305">
          <cell r="AD1305" t="str">
            <v>MT</v>
          </cell>
          <cell r="AH1305" t="str">
            <v>MT</v>
          </cell>
          <cell r="AI1305" t="str">
            <v>Pre 1980</v>
          </cell>
          <cell r="AJ1305">
            <v>1144.6790000000001</v>
          </cell>
          <cell r="AK1305" t="b">
            <v>1</v>
          </cell>
          <cell r="AN1305" t="str">
            <v>WA</v>
          </cell>
          <cell r="AO1305" t="str">
            <v>Heat Pump (Central System)</v>
          </cell>
          <cell r="AP1305" t="str">
            <v>Pre 1980</v>
          </cell>
          <cell r="AQ1305" t="str">
            <v>Slab on Grade</v>
          </cell>
          <cell r="AR1305">
            <v>169.80184186091199</v>
          </cell>
          <cell r="AU1305" t="str">
            <v>No</v>
          </cell>
          <cell r="AV1305" t="b">
            <v>1</v>
          </cell>
          <cell r="AX1305">
            <v>439616.96857790113</v>
          </cell>
          <cell r="AY1305" t="b">
            <v>0</v>
          </cell>
          <cell r="AZ1305">
            <v>169282.24822481762</v>
          </cell>
          <cell r="BA1305">
            <v>0.14754098360655746</v>
          </cell>
          <cell r="BB1305">
            <v>169.80184186091199</v>
          </cell>
          <cell r="BC1305">
            <v>0.14754100288641292</v>
          </cell>
          <cell r="BU1305" t="str">
            <v>MT</v>
          </cell>
          <cell r="BV1305" t="str">
            <v>1993-2006</v>
          </cell>
          <cell r="BW1305" t="str">
            <v>Gas Storage Inside Conditioned Space</v>
          </cell>
          <cell r="BY1305">
            <v>1144.6790000000001</v>
          </cell>
          <cell r="BZ1305" t="str">
            <v>le55</v>
          </cell>
          <cell r="CF1305" t="str">
            <v>Unconditioned</v>
          </cell>
          <cell r="CG1305">
            <v>3785.7640000000001</v>
          </cell>
          <cell r="CH1305" t="str">
            <v>ID</v>
          </cell>
          <cell r="CI1305" t="str">
            <v>Top-Freezer w/o TTD Ice</v>
          </cell>
          <cell r="CJ1305">
            <v>68143.752000000008</v>
          </cell>
          <cell r="CK1305" t="b">
            <v>0</v>
          </cell>
          <cell r="CZ1305">
            <v>2130.886</v>
          </cell>
          <cell r="DA1305" t="str">
            <v>MT</v>
          </cell>
          <cell r="DC1305" t="str">
            <v>Vertical Axis</v>
          </cell>
          <cell r="DG1305" t="str">
            <v>Electric</v>
          </cell>
          <cell r="DH1305">
            <v>1192.4649999999999</v>
          </cell>
          <cell r="DI1305" t="str">
            <v>ID</v>
          </cell>
          <cell r="DL1305" t="str">
            <v>Gas</v>
          </cell>
          <cell r="DM1305" t="str">
            <v>Gas</v>
          </cell>
          <cell r="DN1305">
            <v>3785.7640000000001</v>
          </cell>
          <cell r="DO1305" t="str">
            <v>ID</v>
          </cell>
          <cell r="DS1305">
            <v>1150.8789999999999</v>
          </cell>
          <cell r="DT1305" t="str">
            <v>WA</v>
          </cell>
          <cell r="DU1305" t="str">
            <v>lt32</v>
          </cell>
          <cell r="DX1305" t="b">
            <v>0</v>
          </cell>
          <cell r="DY1305">
            <v>3785.7640000000001</v>
          </cell>
          <cell r="DZ1305" t="str">
            <v>ID</v>
          </cell>
          <cell r="EC1305" t="str">
            <v>Desktop</v>
          </cell>
          <cell r="ED1305">
            <v>2130.886</v>
          </cell>
          <cell r="EE1305" t="str">
            <v>MT</v>
          </cell>
          <cell r="EH1305" t="str">
            <v>le20</v>
          </cell>
          <cell r="EI1305">
            <v>2079.9929999999999</v>
          </cell>
          <cell r="EJ1305" t="str">
            <v>WA</v>
          </cell>
          <cell r="EZ1305" t="str">
            <v>OR</v>
          </cell>
          <cell r="FA1305" t="str">
            <v>Bathroom</v>
          </cell>
          <cell r="FB1305">
            <v>1192430.936</v>
          </cell>
          <cell r="FC1305">
            <v>332771.424</v>
          </cell>
          <cell r="FI1305" t="str">
            <v>OR</v>
          </cell>
          <cell r="FJ1305" t="str">
            <v>Other</v>
          </cell>
          <cell r="FK1305" t="str">
            <v>EISAq</v>
          </cell>
          <cell r="FL1305">
            <v>360502.37599999999</v>
          </cell>
          <cell r="FS1305" t="str">
            <v>WA</v>
          </cell>
          <cell r="FT1305" t="str">
            <v>EISAq</v>
          </cell>
          <cell r="FV1305">
            <v>1422602.946</v>
          </cell>
          <cell r="GD1305" t="str">
            <v>MT</v>
          </cell>
          <cell r="GE1305">
            <v>3080331.1890000002</v>
          </cell>
          <cell r="GF1305">
            <v>3333305.2480000001</v>
          </cell>
          <cell r="GI1305">
            <v>3</v>
          </cell>
          <cell r="GJ1305">
            <v>1</v>
          </cell>
          <cell r="GK1305" t="str">
            <v>MT</v>
          </cell>
          <cell r="GL1305">
            <v>1144.6790000000001</v>
          </cell>
          <cell r="GM1305" t="str">
            <v>Pre 1980</v>
          </cell>
          <cell r="GN1305">
            <v>0</v>
          </cell>
          <cell r="GQ1305">
            <v>9508379.134610001</v>
          </cell>
          <cell r="GR1305">
            <v>419015.47134500003</v>
          </cell>
          <cell r="GU1305" t="str">
            <v>Natural Gas FAF</v>
          </cell>
          <cell r="GX1305" t="str">
            <v>None</v>
          </cell>
          <cell r="GY1305" t="str">
            <v>ID</v>
          </cell>
          <cell r="GZ1305">
            <v>3785.76440429688</v>
          </cell>
        </row>
        <row r="1306">
          <cell r="AD1306" t="str">
            <v>WA</v>
          </cell>
          <cell r="AH1306" t="str">
            <v>WA</v>
          </cell>
          <cell r="AI1306" t="str">
            <v>Pre 1980</v>
          </cell>
          <cell r="AJ1306">
            <v>2079.9929999999999</v>
          </cell>
          <cell r="AK1306" t="b">
            <v>1</v>
          </cell>
          <cell r="AN1306" t="str">
            <v>WA</v>
          </cell>
          <cell r="AO1306" t="str">
            <v>Baseboard/Wall/Radiant</v>
          </cell>
          <cell r="AP1306" t="str">
            <v>Pre 1980</v>
          </cell>
          <cell r="AQ1306" t="str">
            <v>Crawlspace</v>
          </cell>
          <cell r="AR1306">
            <v>850.55681600765297</v>
          </cell>
          <cell r="AU1306" t="str">
            <v>No</v>
          </cell>
          <cell r="AV1306" t="b">
            <v>1</v>
          </cell>
          <cell r="AX1306">
            <v>1667091.3593749998</v>
          </cell>
          <cell r="AY1306" t="b">
            <v>0</v>
          </cell>
          <cell r="AZ1306">
            <v>476128.69208179926</v>
          </cell>
          <cell r="BA1306">
            <v>0.42448979591836772</v>
          </cell>
          <cell r="BB1306">
            <v>850.55681600765297</v>
          </cell>
          <cell r="BC1306">
            <v>0.42448970612983727</v>
          </cell>
          <cell r="BU1306" t="str">
            <v>OR</v>
          </cell>
          <cell r="BV1306" t="str">
            <v>Pre 1980</v>
          </cell>
          <cell r="BW1306" t="str">
            <v>Electric Storage - Inside Conditioned Space</v>
          </cell>
          <cell r="BY1306">
            <v>1612.692</v>
          </cell>
          <cell r="BZ1306" t="str">
            <v>le55</v>
          </cell>
          <cell r="CF1306" t="str">
            <v>Conditioned</v>
          </cell>
          <cell r="CG1306">
            <v>3785.7640000000001</v>
          </cell>
          <cell r="CH1306" t="str">
            <v>ID</v>
          </cell>
          <cell r="CI1306" t="str">
            <v>Top-Freezer w/o TTD Ice</v>
          </cell>
          <cell r="CJ1306">
            <v>75715.28</v>
          </cell>
          <cell r="CK1306" t="b">
            <v>0</v>
          </cell>
          <cell r="CZ1306">
            <v>1612.692</v>
          </cell>
          <cell r="DA1306" t="str">
            <v>OR</v>
          </cell>
          <cell r="DC1306" t="str">
            <v>Vertical Axis</v>
          </cell>
          <cell r="DG1306" t="str">
            <v>Electric</v>
          </cell>
          <cell r="DH1306">
            <v>1904.288</v>
          </cell>
          <cell r="DI1306" t="str">
            <v>WA</v>
          </cell>
          <cell r="DL1306" t="str">
            <v>Propane</v>
          </cell>
          <cell r="DM1306" t="str">
            <v>Propane</v>
          </cell>
          <cell r="DN1306">
            <v>1144.6790000000001</v>
          </cell>
          <cell r="DO1306" t="str">
            <v>MT</v>
          </cell>
          <cell r="DS1306">
            <v>1150.8789999999999</v>
          </cell>
          <cell r="DT1306" t="str">
            <v>WA</v>
          </cell>
          <cell r="DU1306" t="str">
            <v>lt32</v>
          </cell>
          <cell r="DX1306" t="b">
            <v>0</v>
          </cell>
          <cell r="DY1306">
            <v>2130.886</v>
          </cell>
          <cell r="DZ1306" t="str">
            <v>MT</v>
          </cell>
          <cell r="EC1306" t="str">
            <v>Laptop</v>
          </cell>
          <cell r="ED1306">
            <v>1192.4649999999999</v>
          </cell>
          <cell r="EE1306" t="str">
            <v>ID</v>
          </cell>
          <cell r="EH1306" t="str">
            <v>le20</v>
          </cell>
          <cell r="EI1306">
            <v>1612.692</v>
          </cell>
          <cell r="EJ1306" t="str">
            <v>OR</v>
          </cell>
          <cell r="EZ1306" t="str">
            <v>OR</v>
          </cell>
          <cell r="FA1306" t="str">
            <v>Bedrooms</v>
          </cell>
          <cell r="FB1306">
            <v>2537382.108</v>
          </cell>
          <cell r="FC1306">
            <v>2786960.676</v>
          </cell>
          <cell r="FI1306" t="str">
            <v>OR</v>
          </cell>
          <cell r="FJ1306" t="str">
            <v>Other</v>
          </cell>
          <cell r="FK1306" t="str">
            <v>EISAx</v>
          </cell>
          <cell r="FL1306">
            <v>901255.94000000006</v>
          </cell>
          <cell r="FS1306" t="str">
            <v>WA</v>
          </cell>
          <cell r="FT1306" t="str">
            <v>EISAnqnx</v>
          </cell>
          <cell r="FV1306">
            <v>1189314.3599999999</v>
          </cell>
          <cell r="GD1306" t="str">
            <v>WA</v>
          </cell>
          <cell r="GE1306">
            <v>2726870.8229999999</v>
          </cell>
          <cell r="GF1306">
            <v>2514711.537</v>
          </cell>
          <cell r="GI1306">
            <v>1</v>
          </cell>
          <cell r="GJ1306">
            <v>1</v>
          </cell>
          <cell r="GK1306" t="str">
            <v>WA</v>
          </cell>
          <cell r="GL1306">
            <v>2079.9929999999999</v>
          </cell>
          <cell r="GM1306" t="str">
            <v>Pre 1980</v>
          </cell>
          <cell r="GN1306">
            <v>0</v>
          </cell>
          <cell r="GQ1306">
            <v>10608172.2993</v>
          </cell>
          <cell r="GR1306">
            <v>1120221.8300100002</v>
          </cell>
          <cell r="GU1306" t="str">
            <v>Natural Gas FAF</v>
          </cell>
          <cell r="GX1306" t="str">
            <v>None</v>
          </cell>
          <cell r="GY1306" t="str">
            <v>WA</v>
          </cell>
          <cell r="GZ1306">
            <v>2079.99340820313</v>
          </cell>
        </row>
        <row r="1307">
          <cell r="AD1307" t="str">
            <v>WA</v>
          </cell>
          <cell r="AH1307" t="str">
            <v>WA</v>
          </cell>
          <cell r="AI1307" t="str">
            <v>Pre 1980</v>
          </cell>
          <cell r="AJ1307">
            <v>2079.9929999999999</v>
          </cell>
          <cell r="AK1307" t="b">
            <v>1</v>
          </cell>
          <cell r="AN1307" t="str">
            <v>WA</v>
          </cell>
          <cell r="AO1307" t="str">
            <v>Baseboard/Wall/Radiant</v>
          </cell>
          <cell r="AP1307" t="str">
            <v>Pre 1980</v>
          </cell>
          <cell r="AQ1307" t="str">
            <v>Basement</v>
          </cell>
          <cell r="AR1307">
            <v>1153.15876016422</v>
          </cell>
          <cell r="AU1307" t="str">
            <v>No</v>
          </cell>
          <cell r="AV1307" t="b">
            <v>1</v>
          </cell>
          <cell r="AX1307">
            <v>2260191.1699218713</v>
          </cell>
          <cell r="AY1307" t="b">
            <v>0</v>
          </cell>
          <cell r="AZ1307">
            <v>645520.63061089988</v>
          </cell>
          <cell r="BA1307">
            <v>0.57551020408163223</v>
          </cell>
          <cell r="BB1307">
            <v>1153.15876016422</v>
          </cell>
          <cell r="BC1307">
            <v>0.57551008234910539</v>
          </cell>
          <cell r="BU1307" t="str">
            <v>OR</v>
          </cell>
          <cell r="BV1307" t="str">
            <v>Pre 1980</v>
          </cell>
          <cell r="BW1307" t="str">
            <v>Gas Storage Inside Conditioned Space</v>
          </cell>
          <cell r="BY1307">
            <v>8264.9449999999997</v>
          </cell>
          <cell r="BZ1307" t="str">
            <v>le55</v>
          </cell>
          <cell r="CF1307" t="str">
            <v>Conditioned</v>
          </cell>
          <cell r="CG1307">
            <v>3785.7640000000001</v>
          </cell>
          <cell r="CH1307" t="str">
            <v>ID</v>
          </cell>
          <cell r="CI1307" t="str">
            <v>Top-Freezer w/o TTD Ice</v>
          </cell>
          <cell r="CJ1307">
            <v>75715.28</v>
          </cell>
          <cell r="CK1307" t="b">
            <v>0</v>
          </cell>
          <cell r="CZ1307">
            <v>3785.7640000000001</v>
          </cell>
          <cell r="DA1307" t="str">
            <v>ID</v>
          </cell>
          <cell r="DC1307" t="str">
            <v>Vertical Axis</v>
          </cell>
          <cell r="DG1307" t="str">
            <v>Electric</v>
          </cell>
          <cell r="DH1307">
            <v>2130.886</v>
          </cell>
          <cell r="DI1307" t="str">
            <v>MT</v>
          </cell>
          <cell r="DL1307" t="str">
            <v>Gas</v>
          </cell>
          <cell r="DM1307" t="str">
            <v>Electric</v>
          </cell>
          <cell r="DN1307">
            <v>3785.7640000000001</v>
          </cell>
          <cell r="DO1307" t="str">
            <v>ID</v>
          </cell>
          <cell r="DS1307">
            <v>1150.8789999999999</v>
          </cell>
          <cell r="DT1307" t="str">
            <v>WA</v>
          </cell>
          <cell r="DU1307" t="str">
            <v>lt32</v>
          </cell>
          <cell r="DX1307" t="b">
            <v>0</v>
          </cell>
          <cell r="DY1307">
            <v>2130.886</v>
          </cell>
          <cell r="DZ1307" t="str">
            <v>MT</v>
          </cell>
          <cell r="EC1307" t="str">
            <v>Desktop</v>
          </cell>
          <cell r="ED1307">
            <v>3785.7640000000001</v>
          </cell>
          <cell r="EE1307" t="str">
            <v>ID</v>
          </cell>
          <cell r="EH1307" t="str">
            <v>gt20</v>
          </cell>
          <cell r="EI1307">
            <v>1612.692</v>
          </cell>
          <cell r="EJ1307" t="str">
            <v>OR</v>
          </cell>
          <cell r="EZ1307" t="str">
            <v>OR</v>
          </cell>
          <cell r="FA1307" t="str">
            <v>Exterior</v>
          </cell>
          <cell r="FB1307">
            <v>1247892.8400000001</v>
          </cell>
          <cell r="FC1307">
            <v>9331465.3480000012</v>
          </cell>
          <cell r="FI1307" t="str">
            <v>WA</v>
          </cell>
          <cell r="FJ1307" t="str">
            <v>Bathroom</v>
          </cell>
          <cell r="FK1307" t="str">
            <v>EISAq</v>
          </cell>
          <cell r="FL1307">
            <v>54891.432000000001</v>
          </cell>
          <cell r="FS1307" t="str">
            <v>WA</v>
          </cell>
          <cell r="FT1307" t="str">
            <v>EISAq</v>
          </cell>
          <cell r="FV1307">
            <v>22871.43</v>
          </cell>
          <cell r="GD1307" t="str">
            <v>WA</v>
          </cell>
          <cell r="GE1307">
            <v>3036789.78</v>
          </cell>
          <cell r="GF1307">
            <v>3244789.08</v>
          </cell>
          <cell r="GI1307">
            <v>1</v>
          </cell>
          <cell r="GJ1307">
            <v>1</v>
          </cell>
          <cell r="GK1307" t="str">
            <v>WA</v>
          </cell>
          <cell r="GL1307">
            <v>2079.9929999999999</v>
          </cell>
          <cell r="GM1307" t="str">
            <v>Pre 1980</v>
          </cell>
          <cell r="GN1307">
            <v>-1</v>
          </cell>
          <cell r="GQ1307">
            <v>11111224.846329</v>
          </cell>
          <cell r="GR1307">
            <v>193803.347775</v>
          </cell>
          <cell r="GU1307" t="str">
            <v>Heat Pump (Central System)</v>
          </cell>
          <cell r="GX1307" t="str">
            <v>Other</v>
          </cell>
          <cell r="GY1307" t="str">
            <v>ID</v>
          </cell>
          <cell r="GZ1307">
            <v>1192.46508789063</v>
          </cell>
        </row>
        <row r="1308">
          <cell r="AD1308" t="str">
            <v>WA</v>
          </cell>
          <cell r="AH1308" t="str">
            <v>WA</v>
          </cell>
          <cell r="AI1308" t="str">
            <v>1980-1992</v>
          </cell>
          <cell r="AJ1308">
            <v>4360.1880000000001</v>
          </cell>
          <cell r="AK1308" t="b">
            <v>1</v>
          </cell>
          <cell r="AN1308" t="str">
            <v>WA</v>
          </cell>
          <cell r="AO1308" t="str">
            <v>Wood</v>
          </cell>
          <cell r="AP1308" t="str">
            <v>Pre 1980</v>
          </cell>
          <cell r="AQ1308" t="str">
            <v>Basement</v>
          </cell>
          <cell r="AR1308">
            <v>1153.15876016422</v>
          </cell>
          <cell r="AU1308" t="str">
            <v>No</v>
          </cell>
          <cell r="AV1308" t="b">
            <v>0</v>
          </cell>
          <cell r="AX1308">
            <v>2260191.1699218713</v>
          </cell>
          <cell r="AY1308" t="b">
            <v>0</v>
          </cell>
          <cell r="AZ1308">
            <v>645520.63061089988</v>
          </cell>
          <cell r="BA1308" t="str">
            <v/>
          </cell>
          <cell r="BB1308" t="str">
            <v/>
          </cell>
          <cell r="BC1308">
            <v>0.57551008234910539</v>
          </cell>
          <cell r="BU1308" t="str">
            <v>MT</v>
          </cell>
          <cell r="BV1308" t="str">
            <v>Pre 1980</v>
          </cell>
          <cell r="BW1308" t="str">
            <v>Gas Storage Inside Conditioned Space</v>
          </cell>
          <cell r="BY1308">
            <v>1144.6790000000001</v>
          </cell>
          <cell r="BZ1308" t="str">
            <v>le55</v>
          </cell>
          <cell r="CF1308" t="str">
            <v>Conditioned</v>
          </cell>
          <cell r="CG1308">
            <v>1612.692</v>
          </cell>
          <cell r="CH1308" t="str">
            <v>OR</v>
          </cell>
          <cell r="CI1308" t="str">
            <v>Bottom-Freezer (Including French Door) w/o TTD Ice</v>
          </cell>
          <cell r="CJ1308">
            <v>32253.84</v>
          </cell>
          <cell r="CK1308" t="b">
            <v>0</v>
          </cell>
          <cell r="CZ1308">
            <v>1612.692</v>
          </cell>
          <cell r="DA1308" t="str">
            <v>OR</v>
          </cell>
          <cell r="DC1308" t="str">
            <v>Horizontal Axis</v>
          </cell>
          <cell r="DG1308" t="str">
            <v>Electric</v>
          </cell>
          <cell r="DH1308">
            <v>2079.9929999999999</v>
          </cell>
          <cell r="DI1308" t="str">
            <v>WA</v>
          </cell>
          <cell r="DL1308" t="str">
            <v>Electric</v>
          </cell>
          <cell r="DM1308" t="str">
            <v>Electric</v>
          </cell>
          <cell r="DN1308">
            <v>3785.7640000000001</v>
          </cell>
          <cell r="DO1308" t="str">
            <v>ID</v>
          </cell>
          <cell r="DS1308">
            <v>4956.4930000000004</v>
          </cell>
          <cell r="DT1308" t="str">
            <v>WA</v>
          </cell>
          <cell r="DU1308" t="str">
            <v>lt32</v>
          </cell>
          <cell r="DX1308" t="b">
            <v>1</v>
          </cell>
          <cell r="DY1308">
            <v>2079.9929999999999</v>
          </cell>
          <cell r="DZ1308" t="str">
            <v>WA</v>
          </cell>
          <cell r="EC1308" t="str">
            <v>Desktop</v>
          </cell>
          <cell r="ED1308">
            <v>1612.692</v>
          </cell>
          <cell r="EE1308" t="str">
            <v>OR</v>
          </cell>
          <cell r="EH1308" t="str">
            <v>gt20</v>
          </cell>
          <cell r="EI1308">
            <v>1612.692</v>
          </cell>
          <cell r="EJ1308" t="str">
            <v>OR</v>
          </cell>
          <cell r="EZ1308" t="str">
            <v>OR</v>
          </cell>
          <cell r="FA1308" t="str">
            <v>Kitchen</v>
          </cell>
          <cell r="FB1308">
            <v>1525202.36</v>
          </cell>
          <cell r="FC1308">
            <v>554619.04</v>
          </cell>
          <cell r="FI1308" t="str">
            <v>WA</v>
          </cell>
          <cell r="FJ1308" t="str">
            <v>Bathroom</v>
          </cell>
          <cell r="FK1308" t="str">
            <v>EISAx</v>
          </cell>
          <cell r="FL1308">
            <v>762381</v>
          </cell>
          <cell r="FS1308" t="str">
            <v>WA</v>
          </cell>
          <cell r="FT1308" t="str">
            <v>EISAx</v>
          </cell>
          <cell r="FV1308">
            <v>594657.17999999993</v>
          </cell>
          <cell r="GD1308" t="str">
            <v>WA</v>
          </cell>
          <cell r="GE1308">
            <v>15583311.912</v>
          </cell>
          <cell r="GF1308">
            <v>12753549.9</v>
          </cell>
          <cell r="GI1308">
            <v>1</v>
          </cell>
          <cell r="GJ1308">
            <v>1</v>
          </cell>
          <cell r="GK1308" t="str">
            <v>WA</v>
          </cell>
          <cell r="GL1308">
            <v>4360.1880000000001</v>
          </cell>
          <cell r="GM1308" t="str">
            <v>1980-1992</v>
          </cell>
          <cell r="GN1308">
            <v>-1</v>
          </cell>
          <cell r="GQ1308">
            <v>21973429.037280001</v>
          </cell>
          <cell r="GR1308">
            <v>1133147.45838</v>
          </cell>
          <cell r="GU1308" t="str">
            <v>Electric FAF</v>
          </cell>
          <cell r="GX1308" t="str">
            <v>None</v>
          </cell>
          <cell r="GY1308" t="str">
            <v>WA</v>
          </cell>
          <cell r="GZ1308">
            <v>12271.3056640625</v>
          </cell>
        </row>
        <row r="1309">
          <cell r="AD1309" t="str">
            <v>WA</v>
          </cell>
          <cell r="AH1309" t="str">
            <v>WA</v>
          </cell>
          <cell r="AI1309" t="str">
            <v>Pre 1980</v>
          </cell>
          <cell r="AJ1309">
            <v>1904.288</v>
          </cell>
          <cell r="AK1309" t="b">
            <v>1</v>
          </cell>
          <cell r="AN1309" t="str">
            <v>WA</v>
          </cell>
          <cell r="AO1309" t="str">
            <v>Wood</v>
          </cell>
          <cell r="AP1309" t="str">
            <v>Pre 1980</v>
          </cell>
          <cell r="AQ1309" t="str">
            <v>Crawlspace</v>
          </cell>
          <cell r="AR1309">
            <v>850.55681600765297</v>
          </cell>
          <cell r="AU1309" t="str">
            <v>No</v>
          </cell>
          <cell r="AV1309" t="b">
            <v>0</v>
          </cell>
          <cell r="AX1309">
            <v>1667091.3593749998</v>
          </cell>
          <cell r="AY1309" t="b">
            <v>0</v>
          </cell>
          <cell r="AZ1309">
            <v>476128.69208179926</v>
          </cell>
          <cell r="BA1309" t="str">
            <v/>
          </cell>
          <cell r="BB1309" t="str">
            <v/>
          </cell>
          <cell r="BC1309">
            <v>0.42448970612983727</v>
          </cell>
          <cell r="BU1309" t="str">
            <v>MT</v>
          </cell>
          <cell r="BV1309" t="str">
            <v>Pre 1980</v>
          </cell>
          <cell r="BW1309" t="str">
            <v>Electric Storage - Outside Conditioned Space - Buffered</v>
          </cell>
          <cell r="BY1309">
            <v>1144.6790000000001</v>
          </cell>
          <cell r="BZ1309" t="str">
            <v>le55</v>
          </cell>
          <cell r="CF1309" t="str">
            <v>Unconditioned</v>
          </cell>
          <cell r="CG1309">
            <v>1612.692</v>
          </cell>
          <cell r="CH1309" t="str">
            <v>OR</v>
          </cell>
          <cell r="CI1309" t="str">
            <v>Top-Freezer w/o TTD Ice</v>
          </cell>
          <cell r="CJ1309">
            <v>27415.763999999999</v>
          </cell>
          <cell r="CK1309" t="b">
            <v>0</v>
          </cell>
          <cell r="CZ1309">
            <v>1904.288</v>
          </cell>
          <cell r="DA1309" t="str">
            <v>WA</v>
          </cell>
          <cell r="DC1309" t="str">
            <v>Horizontal Axis</v>
          </cell>
          <cell r="DG1309" t="str">
            <v>Electric</v>
          </cell>
          <cell r="DH1309">
            <v>2130.886</v>
          </cell>
          <cell r="DI1309" t="str">
            <v>MT</v>
          </cell>
          <cell r="DL1309" t="str">
            <v>Electric</v>
          </cell>
          <cell r="DM1309" t="str">
            <v>Electric</v>
          </cell>
          <cell r="DN1309">
            <v>3785.7640000000001</v>
          </cell>
          <cell r="DO1309" t="str">
            <v>ID</v>
          </cell>
          <cell r="DS1309">
            <v>4956.4930000000004</v>
          </cell>
          <cell r="DT1309" t="str">
            <v>WA</v>
          </cell>
          <cell r="DU1309" t="str">
            <v>lt32</v>
          </cell>
          <cell r="DX1309" t="b">
            <v>0</v>
          </cell>
          <cell r="DY1309">
            <v>2079.9929999999999</v>
          </cell>
          <cell r="DZ1309" t="str">
            <v>WA</v>
          </cell>
          <cell r="EC1309" t="str">
            <v>Laptop</v>
          </cell>
          <cell r="ED1309">
            <v>2079.9929999999999</v>
          </cell>
          <cell r="EE1309" t="str">
            <v>WA</v>
          </cell>
          <cell r="EH1309" t="str">
            <v>le20</v>
          </cell>
          <cell r="EI1309">
            <v>1904.288</v>
          </cell>
          <cell r="EJ1309" t="str">
            <v>WA</v>
          </cell>
          <cell r="EZ1309" t="str">
            <v>OR</v>
          </cell>
          <cell r="FA1309" t="str">
            <v>Living Room/Family Room</v>
          </cell>
          <cell r="FB1309">
            <v>3050404.72</v>
          </cell>
          <cell r="FC1309">
            <v>3112799.3620000002</v>
          </cell>
          <cell r="FI1309" t="str">
            <v>WA</v>
          </cell>
          <cell r="FJ1309" t="str">
            <v>Bedrooms</v>
          </cell>
          <cell r="FK1309" t="str">
            <v>EISAx</v>
          </cell>
          <cell r="FL1309">
            <v>99109.53</v>
          </cell>
          <cell r="FS1309" t="str">
            <v>WA</v>
          </cell>
          <cell r="FT1309" t="str">
            <v>EISAnqnx</v>
          </cell>
          <cell r="FV1309">
            <v>426933.36</v>
          </cell>
          <cell r="GD1309" t="str">
            <v>WA</v>
          </cell>
          <cell r="GE1309">
            <v>19896001.024</v>
          </cell>
          <cell r="GF1309">
            <v>4779762.88</v>
          </cell>
          <cell r="GI1309">
            <v>2</v>
          </cell>
          <cell r="GJ1309">
            <v>3</v>
          </cell>
          <cell r="GK1309" t="str">
            <v>WA</v>
          </cell>
          <cell r="GL1309">
            <v>1904.288</v>
          </cell>
          <cell r="GM1309" t="str">
            <v>Pre 1980</v>
          </cell>
          <cell r="GN1309">
            <v>0</v>
          </cell>
          <cell r="GQ1309">
            <v>14384719.238816001</v>
          </cell>
          <cell r="GR1309">
            <v>1205285.76456</v>
          </cell>
          <cell r="GU1309" t="str">
            <v>Heat Pump (Ductless System)</v>
          </cell>
          <cell r="GX1309" t="str">
            <v>Baseboard/Wall/Radiant</v>
          </cell>
          <cell r="GY1309" t="str">
            <v>WA</v>
          </cell>
          <cell r="GZ1309">
            <v>2079.99340820313</v>
          </cell>
        </row>
        <row r="1310">
          <cell r="AD1310" t="str">
            <v>ID</v>
          </cell>
          <cell r="AH1310" t="str">
            <v>ID</v>
          </cell>
          <cell r="AI1310" t="str">
            <v>1980-1992</v>
          </cell>
          <cell r="AJ1310">
            <v>1192.4649999999999</v>
          </cell>
          <cell r="AK1310" t="b">
            <v>1</v>
          </cell>
          <cell r="AN1310" t="str">
            <v>WA</v>
          </cell>
          <cell r="AO1310" t="str">
            <v>Baseboard/Wall/Radiant</v>
          </cell>
          <cell r="AP1310" t="str">
            <v>Pre 1980</v>
          </cell>
          <cell r="AQ1310" t="str">
            <v>Basement</v>
          </cell>
          <cell r="AR1310">
            <v>1153.15876016422</v>
          </cell>
          <cell r="AU1310" t="str">
            <v>No</v>
          </cell>
          <cell r="AV1310" t="b">
            <v>0</v>
          </cell>
          <cell r="AX1310">
            <v>2260191.1699218713</v>
          </cell>
          <cell r="AY1310" t="b">
            <v>0</v>
          </cell>
          <cell r="AZ1310">
            <v>645520.63061089988</v>
          </cell>
          <cell r="BA1310" t="str">
            <v/>
          </cell>
          <cell r="BB1310" t="str">
            <v/>
          </cell>
          <cell r="BC1310">
            <v>0.57551008234910539</v>
          </cell>
          <cell r="BU1310" t="str">
            <v>WA</v>
          </cell>
          <cell r="BV1310" t="str">
            <v>1980-1992</v>
          </cell>
          <cell r="BW1310" t="str">
            <v>Electric Storage - Inside Conditioned Space</v>
          </cell>
          <cell r="BY1310">
            <v>2079.9929999999999</v>
          </cell>
          <cell r="BZ1310" t="str">
            <v>le55</v>
          </cell>
          <cell r="CF1310" t="str">
            <v>Conditioned</v>
          </cell>
          <cell r="CG1310">
            <v>1144.6790000000001</v>
          </cell>
          <cell r="CH1310" t="str">
            <v>MT</v>
          </cell>
          <cell r="CI1310" t="str">
            <v>Top-Freezer w/o TTD Ice</v>
          </cell>
          <cell r="CJ1310">
            <v>25182.938000000002</v>
          </cell>
          <cell r="CK1310" t="b">
            <v>0</v>
          </cell>
          <cell r="CZ1310">
            <v>1144.6790000000001</v>
          </cell>
          <cell r="DA1310" t="str">
            <v>MT</v>
          </cell>
          <cell r="DC1310" t="str">
            <v>Vertical Axis</v>
          </cell>
          <cell r="DG1310" t="str">
            <v>Electric</v>
          </cell>
          <cell r="DH1310">
            <v>1612.692</v>
          </cell>
          <cell r="DI1310" t="str">
            <v>OR</v>
          </cell>
          <cell r="DL1310" t="str">
            <v>Electric</v>
          </cell>
          <cell r="DM1310" t="str">
            <v>Electric</v>
          </cell>
          <cell r="DN1310">
            <v>2130.886</v>
          </cell>
          <cell r="DO1310" t="str">
            <v>MT</v>
          </cell>
          <cell r="DS1310">
            <v>4956.4930000000004</v>
          </cell>
          <cell r="DT1310" t="str">
            <v>WA</v>
          </cell>
          <cell r="DU1310" t="str">
            <v>lt32</v>
          </cell>
          <cell r="DX1310" t="b">
            <v>0</v>
          </cell>
          <cell r="DY1310">
            <v>1925.059</v>
          </cell>
          <cell r="DZ1310" t="str">
            <v>OR</v>
          </cell>
          <cell r="EC1310" t="str">
            <v>Desktop</v>
          </cell>
          <cell r="ED1310">
            <v>3785.7640000000001</v>
          </cell>
          <cell r="EE1310" t="str">
            <v>ID</v>
          </cell>
          <cell r="EH1310" t="str">
            <v>le20</v>
          </cell>
          <cell r="EI1310">
            <v>3785.7640000000001</v>
          </cell>
          <cell r="EJ1310" t="str">
            <v>ID</v>
          </cell>
          <cell r="EZ1310" t="str">
            <v>OR</v>
          </cell>
          <cell r="FA1310" t="str">
            <v>Other</v>
          </cell>
          <cell r="FB1310">
            <v>4228970.1800000006</v>
          </cell>
          <cell r="FC1310">
            <v>2634440.44</v>
          </cell>
          <cell r="FI1310" t="str">
            <v>WA</v>
          </cell>
          <cell r="FJ1310" t="str">
            <v>Exterior</v>
          </cell>
          <cell r="FK1310" t="str">
            <v>EISAq</v>
          </cell>
          <cell r="FL1310">
            <v>19821.905999999999</v>
          </cell>
          <cell r="FS1310" t="str">
            <v>WA</v>
          </cell>
          <cell r="FT1310" t="str">
            <v>EISAq</v>
          </cell>
          <cell r="FV1310">
            <v>896560.05599999998</v>
          </cell>
          <cell r="GD1310" t="str">
            <v>ID</v>
          </cell>
          <cell r="GE1310">
            <v>3134990.4849999999</v>
          </cell>
          <cell r="GF1310">
            <v>2074889.0999999999</v>
          </cell>
          <cell r="GI1310">
            <v>3</v>
          </cell>
          <cell r="GJ1310">
            <v>1</v>
          </cell>
          <cell r="GK1310" t="str">
            <v>ID</v>
          </cell>
          <cell r="GL1310">
            <v>1192.4649999999999</v>
          </cell>
          <cell r="GM1310" t="str">
            <v>1980-1992</v>
          </cell>
          <cell r="GN1310">
            <v>0</v>
          </cell>
          <cell r="GQ1310">
            <v>11778223.645254999</v>
          </cell>
          <cell r="GR1310">
            <v>370475.02619999996</v>
          </cell>
          <cell r="GU1310" t="str">
            <v>Heat Pump (Ductless System)</v>
          </cell>
          <cell r="GX1310" t="str">
            <v>Wood</v>
          </cell>
          <cell r="GY1310" t="str">
            <v>WA</v>
          </cell>
          <cell r="GZ1310">
            <v>2079.99340820313</v>
          </cell>
        </row>
        <row r="1311">
          <cell r="AD1311" t="str">
            <v>WA</v>
          </cell>
          <cell r="AH1311" t="str">
            <v>WA</v>
          </cell>
          <cell r="AI1311" t="str">
            <v>1993-2006</v>
          </cell>
          <cell r="AJ1311">
            <v>1904.288</v>
          </cell>
          <cell r="AK1311" t="b">
            <v>1</v>
          </cell>
          <cell r="AN1311" t="str">
            <v>WA</v>
          </cell>
          <cell r="AO1311" t="str">
            <v>Baseboard/Wall/Radiant</v>
          </cell>
          <cell r="AP1311" t="str">
            <v>Pre 1980</v>
          </cell>
          <cell r="AQ1311" t="str">
            <v>Crawlspace</v>
          </cell>
          <cell r="AR1311">
            <v>850.55681600765297</v>
          </cell>
          <cell r="AU1311" t="str">
            <v>No</v>
          </cell>
          <cell r="AV1311" t="b">
            <v>0</v>
          </cell>
          <cell r="AX1311">
            <v>1667091.3593749998</v>
          </cell>
          <cell r="AY1311" t="b">
            <v>0</v>
          </cell>
          <cell r="AZ1311">
            <v>476128.69208179926</v>
          </cell>
          <cell r="BA1311" t="str">
            <v/>
          </cell>
          <cell r="BB1311" t="str">
            <v/>
          </cell>
          <cell r="BC1311">
            <v>0.42448970612983727</v>
          </cell>
          <cell r="BU1311" t="str">
            <v>MT</v>
          </cell>
          <cell r="BV1311" t="str">
            <v>1993-2006</v>
          </cell>
          <cell r="BW1311" t="str">
            <v>Gas Storage Inside Conditioned Space</v>
          </cell>
          <cell r="BY1311">
            <v>1144.6790000000001</v>
          </cell>
          <cell r="BZ1311" t="str">
            <v>le55</v>
          </cell>
          <cell r="CF1311" t="str">
            <v>Conditioned</v>
          </cell>
          <cell r="CG1311">
            <v>1192.4649999999999</v>
          </cell>
          <cell r="CH1311" t="str">
            <v>ID</v>
          </cell>
          <cell r="CI1311" t="str">
            <v>Top-Freezer w/o TTD Ice</v>
          </cell>
          <cell r="CJ1311">
            <v>21464.37</v>
          </cell>
          <cell r="CK1311" t="b">
            <v>0</v>
          </cell>
          <cell r="CZ1311">
            <v>8264.9449999999997</v>
          </cell>
          <cell r="DA1311" t="str">
            <v>OR</v>
          </cell>
          <cell r="DC1311" t="str">
            <v>Vertical Axis</v>
          </cell>
          <cell r="DG1311" t="str">
            <v>Electric</v>
          </cell>
          <cell r="DH1311">
            <v>3785.7640000000001</v>
          </cell>
          <cell r="DI1311" t="str">
            <v>ID</v>
          </cell>
          <cell r="DL1311" t="str">
            <v>Electric</v>
          </cell>
          <cell r="DM1311" t="str">
            <v>Electric</v>
          </cell>
          <cell r="DN1311">
            <v>2079.9929999999999</v>
          </cell>
          <cell r="DO1311" t="str">
            <v>WA</v>
          </cell>
          <cell r="DS1311">
            <v>1188.027</v>
          </cell>
          <cell r="DT1311" t="str">
            <v>OR</v>
          </cell>
          <cell r="DU1311" t="str">
            <v>gt46</v>
          </cell>
          <cell r="DX1311" t="b">
            <v>0</v>
          </cell>
          <cell r="DY1311">
            <v>12271.31</v>
          </cell>
          <cell r="DZ1311" t="str">
            <v>WA</v>
          </cell>
          <cell r="EC1311" t="str">
            <v>Desktop</v>
          </cell>
          <cell r="ED1311">
            <v>3785.7640000000001</v>
          </cell>
          <cell r="EE1311" t="str">
            <v>ID</v>
          </cell>
          <cell r="EH1311" t="str">
            <v>le20</v>
          </cell>
          <cell r="EI1311">
            <v>2130.886</v>
          </cell>
          <cell r="EJ1311" t="str">
            <v>MT</v>
          </cell>
          <cell r="EZ1311" t="str">
            <v>WA</v>
          </cell>
          <cell r="FA1311" t="str">
            <v>Bathroom</v>
          </cell>
          <cell r="FB1311">
            <v>657218.848</v>
          </cell>
          <cell r="FC1311">
            <v>268497.94399999996</v>
          </cell>
          <cell r="FI1311" t="str">
            <v>WA</v>
          </cell>
          <cell r="FJ1311" t="str">
            <v>Exterior</v>
          </cell>
          <cell r="FK1311" t="str">
            <v>EISAx</v>
          </cell>
          <cell r="FL1311">
            <v>182971.44</v>
          </cell>
          <cell r="FS1311" t="str">
            <v>WA</v>
          </cell>
          <cell r="FT1311" t="str">
            <v>EISAx</v>
          </cell>
          <cell r="FV1311">
            <v>121980.95999999999</v>
          </cell>
          <cell r="GD1311" t="str">
            <v>WA</v>
          </cell>
          <cell r="GE1311">
            <v>6377460.5120000001</v>
          </cell>
          <cell r="GF1311">
            <v>3839044.608</v>
          </cell>
          <cell r="GI1311">
            <v>2</v>
          </cell>
          <cell r="GJ1311">
            <v>2</v>
          </cell>
          <cell r="GK1311" t="str">
            <v>WA</v>
          </cell>
          <cell r="GL1311">
            <v>1904.288</v>
          </cell>
          <cell r="GM1311" t="str">
            <v>1993-2006</v>
          </cell>
          <cell r="GN1311">
            <v>-1</v>
          </cell>
          <cell r="GQ1311">
            <v>10927861.423840001</v>
          </cell>
          <cell r="GR1311">
            <v>1982788.464224</v>
          </cell>
          <cell r="GU1311" t="str">
            <v>Natural Gas FAF</v>
          </cell>
          <cell r="GX1311" t="str">
            <v>None</v>
          </cell>
          <cell r="GY1311" t="str">
            <v>MT</v>
          </cell>
          <cell r="GZ1311">
            <v>2130.88647460938</v>
          </cell>
        </row>
        <row r="1312">
          <cell r="AD1312" t="str">
            <v>ID</v>
          </cell>
          <cell r="AH1312" t="str">
            <v>ID</v>
          </cell>
          <cell r="AI1312" t="str">
            <v>Post 2006</v>
          </cell>
          <cell r="AJ1312">
            <v>1192.4649999999999</v>
          </cell>
          <cell r="AK1312" t="b">
            <v>1</v>
          </cell>
          <cell r="AN1312" t="str">
            <v>OR</v>
          </cell>
          <cell r="AO1312" t="str">
            <v>Natural Gas Other</v>
          </cell>
          <cell r="AP1312" t="str">
            <v>Pre 1980</v>
          </cell>
          <cell r="AQ1312" t="str">
            <v>Crawlspace</v>
          </cell>
          <cell r="AR1312">
            <v>1005.51652221387</v>
          </cell>
          <cell r="AU1312" t="str">
            <v>No</v>
          </cell>
          <cell r="AV1312" t="b">
            <v>0</v>
          </cell>
          <cell r="AX1312">
            <v>2094490.9157714911</v>
          </cell>
          <cell r="AY1312" t="b">
            <v>0</v>
          </cell>
          <cell r="AZ1312">
            <v>595287.29920418642</v>
          </cell>
          <cell r="BA1312" t="str">
            <v/>
          </cell>
          <cell r="BB1312" t="str">
            <v/>
          </cell>
          <cell r="BC1312">
            <v>0.8463751431691956</v>
          </cell>
          <cell r="BU1312" t="str">
            <v>MT</v>
          </cell>
          <cell r="BV1312" t="str">
            <v>Pre 1980</v>
          </cell>
          <cell r="BW1312" t="str">
            <v>Gas Storage Inside Conditioned Space</v>
          </cell>
          <cell r="BY1312">
            <v>2130.886</v>
          </cell>
          <cell r="BZ1312" t="str">
            <v>le55</v>
          </cell>
          <cell r="CF1312" t="str">
            <v>Conditioned</v>
          </cell>
          <cell r="CG1312">
            <v>2130.886</v>
          </cell>
          <cell r="CH1312" t="str">
            <v>MT</v>
          </cell>
          <cell r="CI1312" t="str">
            <v>Side-by-Side w/ TTD Ice</v>
          </cell>
          <cell r="CJ1312">
            <v>51141.263999999996</v>
          </cell>
          <cell r="CK1312" t="b">
            <v>0</v>
          </cell>
          <cell r="CZ1312">
            <v>2130.886</v>
          </cell>
          <cell r="DA1312" t="str">
            <v>MT</v>
          </cell>
          <cell r="DC1312" t="str">
            <v>Horizontal Axis</v>
          </cell>
          <cell r="DG1312" t="str">
            <v>Electric</v>
          </cell>
          <cell r="DH1312">
            <v>1612.692</v>
          </cell>
          <cell r="DI1312" t="str">
            <v>OR</v>
          </cell>
          <cell r="DL1312" t="str">
            <v>Electric</v>
          </cell>
          <cell r="DM1312" t="str">
            <v>Electric</v>
          </cell>
          <cell r="DN1312">
            <v>1612.692</v>
          </cell>
          <cell r="DO1312" t="str">
            <v>OR</v>
          </cell>
          <cell r="DS1312">
            <v>1188.027</v>
          </cell>
          <cell r="DT1312" t="str">
            <v>OR</v>
          </cell>
          <cell r="DU1312" t="str">
            <v>gt46</v>
          </cell>
          <cell r="DX1312" t="b">
            <v>0</v>
          </cell>
          <cell r="DY1312">
            <v>12271.31</v>
          </cell>
          <cell r="DZ1312" t="str">
            <v>WA</v>
          </cell>
          <cell r="EC1312" t="str">
            <v>Desktop</v>
          </cell>
          <cell r="ED1312">
            <v>1192.4649999999999</v>
          </cell>
          <cell r="EE1312" t="str">
            <v>ID</v>
          </cell>
          <cell r="EH1312" t="str">
            <v>le20</v>
          </cell>
          <cell r="EI1312">
            <v>2130.886</v>
          </cell>
          <cell r="EJ1312" t="str">
            <v>MT</v>
          </cell>
          <cell r="EZ1312" t="str">
            <v>WA</v>
          </cell>
          <cell r="FA1312" t="str">
            <v>Bedrooms</v>
          </cell>
          <cell r="FB1312">
            <v>691282.02</v>
          </cell>
          <cell r="FC1312">
            <v>571059.05999999994</v>
          </cell>
          <cell r="FI1312" t="str">
            <v>WA</v>
          </cell>
          <cell r="FJ1312" t="str">
            <v>Kitchen</v>
          </cell>
          <cell r="FK1312" t="str">
            <v>EISAnqnx</v>
          </cell>
          <cell r="FL1312">
            <v>243961.91999999998</v>
          </cell>
          <cell r="FS1312" t="str">
            <v>WA</v>
          </cell>
          <cell r="FT1312" t="str">
            <v>EISAnqnx</v>
          </cell>
          <cell r="FV1312">
            <v>1562898.48</v>
          </cell>
          <cell r="GD1312" t="str">
            <v>ID</v>
          </cell>
          <cell r="GE1312">
            <v>10311244.854999999</v>
          </cell>
          <cell r="GF1312">
            <v>3837352.3699999996</v>
          </cell>
          <cell r="GI1312">
            <v>2</v>
          </cell>
          <cell r="GJ1312">
            <v>2</v>
          </cell>
          <cell r="GK1312" t="str">
            <v>ID</v>
          </cell>
          <cell r="GL1312">
            <v>1192.4649999999999</v>
          </cell>
          <cell r="GM1312" t="str">
            <v>Post 2006</v>
          </cell>
          <cell r="GN1312">
            <v>-1</v>
          </cell>
          <cell r="GQ1312">
            <v>8532965.9217050001</v>
          </cell>
          <cell r="GR1312">
            <v>735443.84526249988</v>
          </cell>
          <cell r="GU1312" t="str">
            <v>Wood</v>
          </cell>
          <cell r="GX1312" t="str">
            <v>None</v>
          </cell>
          <cell r="GY1312" t="str">
            <v>MT</v>
          </cell>
          <cell r="GZ1312">
            <v>1144.67944335938</v>
          </cell>
        </row>
        <row r="1313">
          <cell r="AD1313" t="str">
            <v>OR</v>
          </cell>
          <cell r="AH1313" t="str">
            <v>OR</v>
          </cell>
          <cell r="AI1313" t="str">
            <v>Pre 1980</v>
          </cell>
          <cell r="AJ1313">
            <v>1925.059</v>
          </cell>
          <cell r="AK1313" t="b">
            <v>1</v>
          </cell>
          <cell r="AN1313" t="str">
            <v>OR</v>
          </cell>
          <cell r="AO1313" t="str">
            <v>Heat Pump (Central System)</v>
          </cell>
          <cell r="AP1313" t="str">
            <v>Pre 1980</v>
          </cell>
          <cell r="AQ1313" t="str">
            <v>Slab on Grade</v>
          </cell>
          <cell r="AR1313">
            <v>182.51008911425799</v>
          </cell>
          <cell r="AU1313" t="str">
            <v>No</v>
          </cell>
          <cell r="AV1313" t="b">
            <v>1</v>
          </cell>
          <cell r="AX1313">
            <v>380168.51562499942</v>
          </cell>
          <cell r="AY1313" t="b">
            <v>0</v>
          </cell>
          <cell r="AZ1313">
            <v>108049.87847154777</v>
          </cell>
          <cell r="BA1313">
            <v>0.15362457993278864</v>
          </cell>
          <cell r="BB1313">
            <v>182.51008911425799</v>
          </cell>
          <cell r="BC1313">
            <v>0.15362452967336432</v>
          </cell>
          <cell r="BU1313" t="str">
            <v>OR</v>
          </cell>
          <cell r="BV1313" t="str">
            <v>1993-2006</v>
          </cell>
          <cell r="BW1313" t="str">
            <v>Electric Storage - Inside Conditioned Space</v>
          </cell>
          <cell r="BY1313">
            <v>1925.059</v>
          </cell>
          <cell r="BZ1313" t="str">
            <v>gt55</v>
          </cell>
          <cell r="CF1313" t="str">
            <v>Conditioned</v>
          </cell>
          <cell r="CG1313">
            <v>1612.692</v>
          </cell>
          <cell r="CH1313" t="str">
            <v>OR</v>
          </cell>
          <cell r="CI1313" t="str">
            <v>Bottom-Freezer (Including French Door) w/o TTD Ice</v>
          </cell>
          <cell r="CJ1313">
            <v>40317.300000000003</v>
          </cell>
          <cell r="CK1313" t="b">
            <v>0</v>
          </cell>
          <cell r="CZ1313">
            <v>3785.7640000000001</v>
          </cell>
          <cell r="DA1313" t="str">
            <v>ID</v>
          </cell>
          <cell r="DC1313" t="str">
            <v>Vertical Axis</v>
          </cell>
          <cell r="DG1313" t="str">
            <v>Electric</v>
          </cell>
          <cell r="DH1313">
            <v>1904.288</v>
          </cell>
          <cell r="DI1313" t="str">
            <v>WA</v>
          </cell>
          <cell r="DL1313" t="str">
            <v>Electric</v>
          </cell>
          <cell r="DM1313" t="str">
            <v>Electric</v>
          </cell>
          <cell r="DN1313">
            <v>1612.692</v>
          </cell>
          <cell r="DO1313" t="str">
            <v>OR</v>
          </cell>
          <cell r="DS1313">
            <v>1188.027</v>
          </cell>
          <cell r="DT1313" t="str">
            <v>OR</v>
          </cell>
          <cell r="DU1313" t="str">
            <v>lt32</v>
          </cell>
          <cell r="DX1313" t="b">
            <v>0</v>
          </cell>
          <cell r="DY1313">
            <v>8264.9449999999997</v>
          </cell>
          <cell r="DZ1313" t="str">
            <v>OR</v>
          </cell>
          <cell r="EC1313" t="str">
            <v>Desktop</v>
          </cell>
          <cell r="ED1313">
            <v>2130.886</v>
          </cell>
          <cell r="EE1313" t="str">
            <v>MT</v>
          </cell>
          <cell r="EH1313" t="str">
            <v>le20</v>
          </cell>
          <cell r="EI1313">
            <v>3785.7640000000001</v>
          </cell>
          <cell r="EJ1313" t="str">
            <v>ID</v>
          </cell>
          <cell r="EZ1313" t="str">
            <v>WA</v>
          </cell>
          <cell r="FA1313" t="str">
            <v>Exterior</v>
          </cell>
          <cell r="FB1313">
            <v>1953623.0999999999</v>
          </cell>
          <cell r="FC1313">
            <v>4520383.2960000001</v>
          </cell>
          <cell r="FI1313" t="str">
            <v>WA</v>
          </cell>
          <cell r="FJ1313" t="str">
            <v>Kitchen</v>
          </cell>
          <cell r="FK1313" t="str">
            <v>EISAx</v>
          </cell>
          <cell r="FL1313">
            <v>152476.19999999998</v>
          </cell>
          <cell r="FS1313" t="str">
            <v>WA</v>
          </cell>
          <cell r="FT1313" t="str">
            <v>EISAq</v>
          </cell>
          <cell r="FV1313">
            <v>1384567.7559999998</v>
          </cell>
          <cell r="GD1313" t="str">
            <v>OR</v>
          </cell>
          <cell r="GE1313">
            <v>1925059</v>
          </cell>
          <cell r="GF1313">
            <v>1751803.69</v>
          </cell>
          <cell r="GI1313">
            <v>2</v>
          </cell>
          <cell r="GJ1313">
            <v>2</v>
          </cell>
          <cell r="GK1313" t="str">
            <v>OR</v>
          </cell>
          <cell r="GL1313">
            <v>1925.059</v>
          </cell>
          <cell r="GM1313" t="str">
            <v>Pre 1980</v>
          </cell>
          <cell r="GN1313">
            <v>-1</v>
          </cell>
          <cell r="GQ1313">
            <v>14558403.066924999</v>
          </cell>
          <cell r="GR1313">
            <v>1306017.7773699998</v>
          </cell>
          <cell r="GU1313" t="str">
            <v>Natural Gas FAF</v>
          </cell>
          <cell r="GX1313" t="str">
            <v>None</v>
          </cell>
          <cell r="GY1313" t="str">
            <v>ID</v>
          </cell>
          <cell r="GZ1313">
            <v>3785.76440429688</v>
          </cell>
        </row>
        <row r="1314">
          <cell r="AD1314" t="str">
            <v>WA</v>
          </cell>
          <cell r="AH1314" t="str">
            <v>WA</v>
          </cell>
          <cell r="AI1314" t="str">
            <v>Pre 1980</v>
          </cell>
          <cell r="AJ1314">
            <v>1904.288</v>
          </cell>
          <cell r="AK1314" t="b">
            <v>1</v>
          </cell>
          <cell r="AN1314" t="str">
            <v>OR</v>
          </cell>
          <cell r="AO1314" t="str">
            <v>Heat Pump (Central System)</v>
          </cell>
          <cell r="AP1314" t="str">
            <v>Pre 1980</v>
          </cell>
          <cell r="AQ1314" t="str">
            <v>Crawlspace</v>
          </cell>
          <cell r="AR1314">
            <v>1005.51652221387</v>
          </cell>
          <cell r="AU1314" t="str">
            <v>No</v>
          </cell>
          <cell r="AV1314" t="b">
            <v>1</v>
          </cell>
          <cell r="AX1314">
            <v>2094490.9157714911</v>
          </cell>
          <cell r="AY1314" t="b">
            <v>0</v>
          </cell>
          <cell r="AZ1314">
            <v>595287.29920418642</v>
          </cell>
          <cell r="BA1314">
            <v>0.84637542006721134</v>
          </cell>
          <cell r="BB1314">
            <v>1005.51652221387</v>
          </cell>
          <cell r="BC1314">
            <v>0.8463751431691956</v>
          </cell>
          <cell r="BU1314" t="str">
            <v>MT</v>
          </cell>
          <cell r="BV1314" t="str">
            <v>Pre 1980</v>
          </cell>
          <cell r="BW1314" t="str">
            <v>Gas Storage Inside Conditioned Space</v>
          </cell>
          <cell r="BY1314">
            <v>2130.886</v>
          </cell>
          <cell r="BZ1314" t="str">
            <v>le55</v>
          </cell>
          <cell r="CF1314" t="str">
            <v>Unconditioned</v>
          </cell>
          <cell r="CG1314">
            <v>1144.6790000000001</v>
          </cell>
          <cell r="CH1314" t="str">
            <v>MT</v>
          </cell>
          <cell r="CI1314" t="str">
            <v>Side-by-Side w/ TTD Ice</v>
          </cell>
          <cell r="CJ1314">
            <v>29761.654000000002</v>
          </cell>
          <cell r="CK1314" t="b">
            <v>0</v>
          </cell>
          <cell r="CZ1314">
            <v>1904.288</v>
          </cell>
          <cell r="DA1314" t="str">
            <v>WA</v>
          </cell>
          <cell r="DC1314" t="str">
            <v>Vertical Axis</v>
          </cell>
          <cell r="DG1314" t="str">
            <v>Electric</v>
          </cell>
          <cell r="DH1314">
            <v>1144.6790000000001</v>
          </cell>
          <cell r="DI1314" t="str">
            <v>MT</v>
          </cell>
          <cell r="DL1314" t="str">
            <v>Propane</v>
          </cell>
          <cell r="DM1314" t="str">
            <v>Propane</v>
          </cell>
          <cell r="DN1314">
            <v>1192.4649999999999</v>
          </cell>
          <cell r="DO1314" t="str">
            <v>ID</v>
          </cell>
          <cell r="DS1314">
            <v>1188.027</v>
          </cell>
          <cell r="DT1314" t="str">
            <v>OR</v>
          </cell>
          <cell r="DU1314" t="str">
            <v>lt32</v>
          </cell>
          <cell r="DX1314" t="b">
            <v>1</v>
          </cell>
          <cell r="DY1314">
            <v>8264.9449999999997</v>
          </cell>
          <cell r="DZ1314" t="str">
            <v>OR</v>
          </cell>
          <cell r="EC1314" t="str">
            <v>Desktop</v>
          </cell>
          <cell r="ED1314">
            <v>3785.7640000000001</v>
          </cell>
          <cell r="EE1314" t="str">
            <v>ID</v>
          </cell>
          <cell r="EH1314" t="str">
            <v>gt20</v>
          </cell>
          <cell r="EI1314">
            <v>2130.886</v>
          </cell>
          <cell r="EJ1314" t="str">
            <v>MT</v>
          </cell>
          <cell r="EZ1314" t="str">
            <v>WA</v>
          </cell>
          <cell r="FA1314" t="str">
            <v>Living Room/Family Room</v>
          </cell>
          <cell r="FB1314">
            <v>997850.56799999997</v>
          </cell>
          <cell r="FC1314">
            <v>1222266.76</v>
          </cell>
          <cell r="FI1314" t="str">
            <v>WA</v>
          </cell>
          <cell r="FJ1314" t="str">
            <v>Living Room/Family Room</v>
          </cell>
          <cell r="FK1314" t="str">
            <v>EISAnqnx</v>
          </cell>
          <cell r="FL1314">
            <v>243961.91999999998</v>
          </cell>
          <cell r="FS1314" t="str">
            <v>WA</v>
          </cell>
          <cell r="FT1314" t="str">
            <v>EISAx</v>
          </cell>
          <cell r="FV1314">
            <v>921709.36</v>
          </cell>
          <cell r="GD1314" t="str">
            <v>WA</v>
          </cell>
          <cell r="GE1314">
            <v>0</v>
          </cell>
          <cell r="GF1314">
            <v>0</v>
          </cell>
          <cell r="GI1314">
            <v>2</v>
          </cell>
          <cell r="GJ1314">
            <v>1</v>
          </cell>
          <cell r="GK1314" t="str">
            <v>WA</v>
          </cell>
          <cell r="GL1314">
            <v>1904.288</v>
          </cell>
          <cell r="GM1314" t="str">
            <v>Pre 1980</v>
          </cell>
          <cell r="GN1314">
            <v>-1</v>
          </cell>
          <cell r="GQ1314">
            <v>13246783.380096002</v>
          </cell>
          <cell r="GR1314">
            <v>1195726.2387999999</v>
          </cell>
          <cell r="GU1314" t="str">
            <v>Natural Gas FAF</v>
          </cell>
          <cell r="GX1314" t="str">
            <v>Baseboard/Wall/Radiant</v>
          </cell>
          <cell r="GY1314" t="str">
            <v>OR</v>
          </cell>
          <cell r="GZ1314">
            <v>1925.05932617188</v>
          </cell>
        </row>
        <row r="1315">
          <cell r="AD1315" t="str">
            <v>ID</v>
          </cell>
          <cell r="AH1315" t="str">
            <v>ID</v>
          </cell>
          <cell r="AI1315" t="str">
            <v>Pre 1980</v>
          </cell>
          <cell r="AJ1315">
            <v>1192.4649999999999</v>
          </cell>
          <cell r="AK1315" t="b">
            <v>1</v>
          </cell>
          <cell r="AN1315" t="str">
            <v>OR</v>
          </cell>
          <cell r="AO1315" t="str">
            <v>Natural Gas Other</v>
          </cell>
          <cell r="AP1315" t="str">
            <v>Pre 1980</v>
          </cell>
          <cell r="AQ1315" t="str">
            <v>Slab on Grade</v>
          </cell>
          <cell r="AR1315">
            <v>182.51008911425799</v>
          </cell>
          <cell r="AU1315" t="str">
            <v>No</v>
          </cell>
          <cell r="AV1315" t="b">
            <v>0</v>
          </cell>
          <cell r="AX1315">
            <v>380168.51562499942</v>
          </cell>
          <cell r="AY1315" t="b">
            <v>0</v>
          </cell>
          <cell r="AZ1315">
            <v>108049.87847154777</v>
          </cell>
          <cell r="BA1315" t="str">
            <v/>
          </cell>
          <cell r="BB1315" t="str">
            <v/>
          </cell>
          <cell r="BC1315">
            <v>0.15362452967336432</v>
          </cell>
          <cell r="BU1315" t="str">
            <v>WA</v>
          </cell>
          <cell r="BV1315" t="str">
            <v>Post 2006</v>
          </cell>
          <cell r="BW1315" t="str">
            <v>Gas Storage Outside Conditioned Space</v>
          </cell>
          <cell r="BY1315">
            <v>2079.9929999999999</v>
          </cell>
          <cell r="BZ1315" t="str">
            <v>le55</v>
          </cell>
          <cell r="CF1315" t="str">
            <v>Conditioned</v>
          </cell>
          <cell r="CG1315">
            <v>2079.9929999999999</v>
          </cell>
          <cell r="CH1315" t="str">
            <v>WA</v>
          </cell>
          <cell r="CI1315" t="str">
            <v>Top-Freezer w/o TTD Ice</v>
          </cell>
          <cell r="CJ1315">
            <v>45759.845999999998</v>
          </cell>
          <cell r="CK1315" t="b">
            <v>0</v>
          </cell>
          <cell r="CZ1315">
            <v>8264.9449999999997</v>
          </cell>
          <cell r="DA1315" t="str">
            <v>OR</v>
          </cell>
          <cell r="DC1315" t="str">
            <v>Vertical Axis</v>
          </cell>
          <cell r="DG1315" t="str">
            <v>Electric</v>
          </cell>
          <cell r="DH1315">
            <v>8264.9449999999997</v>
          </cell>
          <cell r="DI1315" t="str">
            <v>OR</v>
          </cell>
          <cell r="DL1315" t="str">
            <v>Electric</v>
          </cell>
          <cell r="DM1315" t="str">
            <v>Electric</v>
          </cell>
          <cell r="DN1315">
            <v>1904.288</v>
          </cell>
          <cell r="DO1315" t="str">
            <v>WA</v>
          </cell>
          <cell r="DS1315">
            <v>1188.027</v>
          </cell>
          <cell r="DT1315" t="str">
            <v>OR</v>
          </cell>
          <cell r="DU1315" t="str">
            <v>lt32</v>
          </cell>
          <cell r="DX1315" t="b">
            <v>0</v>
          </cell>
          <cell r="DY1315">
            <v>8264.9449999999997</v>
          </cell>
          <cell r="DZ1315" t="str">
            <v>OR</v>
          </cell>
          <cell r="EC1315" t="str">
            <v>Desktop</v>
          </cell>
          <cell r="ED1315">
            <v>3785.7640000000001</v>
          </cell>
          <cell r="EE1315" t="str">
            <v>ID</v>
          </cell>
          <cell r="EH1315" t="str">
            <v>le20</v>
          </cell>
          <cell r="EI1315">
            <v>1925.059</v>
          </cell>
          <cell r="EJ1315" t="str">
            <v>OR</v>
          </cell>
          <cell r="EZ1315" t="str">
            <v>WA</v>
          </cell>
          <cell r="FA1315" t="str">
            <v>Other</v>
          </cell>
          <cell r="FB1315">
            <v>2276221.3759999997</v>
          </cell>
          <cell r="FC1315">
            <v>1999708.568</v>
          </cell>
          <cell r="FI1315" t="str">
            <v>WA</v>
          </cell>
          <cell r="FJ1315" t="str">
            <v>Living Room/Family Room</v>
          </cell>
          <cell r="FK1315" t="str">
            <v>EISAq</v>
          </cell>
          <cell r="FL1315">
            <v>35069.525999999998</v>
          </cell>
          <cell r="FS1315" t="str">
            <v>WA</v>
          </cell>
          <cell r="FT1315" t="str">
            <v>EISAnqnx</v>
          </cell>
          <cell r="FV1315">
            <v>1230342.96</v>
          </cell>
          <cell r="GD1315" t="str">
            <v>ID</v>
          </cell>
          <cell r="GE1315">
            <v>3851661.9499999997</v>
          </cell>
          <cell r="GF1315">
            <v>3257814.38</v>
          </cell>
          <cell r="GI1315">
            <v>2</v>
          </cell>
          <cell r="GJ1315">
            <v>1</v>
          </cell>
          <cell r="GK1315" t="str">
            <v>ID</v>
          </cell>
          <cell r="GL1315">
            <v>1192.4649999999999</v>
          </cell>
          <cell r="GM1315" t="str">
            <v>Pre 1980</v>
          </cell>
          <cell r="GN1315">
            <v>0</v>
          </cell>
          <cell r="GQ1315">
            <v>6789791.9655449986</v>
          </cell>
          <cell r="GR1315">
            <v>1299321.7886499998</v>
          </cell>
          <cell r="GU1315" t="str">
            <v>Natural Gas FAF</v>
          </cell>
          <cell r="GX1315" t="str">
            <v>Wood</v>
          </cell>
          <cell r="GY1315" t="str">
            <v>OR</v>
          </cell>
          <cell r="GZ1315">
            <v>1925.05932617188</v>
          </cell>
        </row>
        <row r="1316">
          <cell r="AD1316" t="str">
            <v>WA</v>
          </cell>
          <cell r="AH1316" t="str">
            <v>WA</v>
          </cell>
          <cell r="AI1316" t="str">
            <v>1993-2006</v>
          </cell>
          <cell r="AJ1316">
            <v>1904.288</v>
          </cell>
          <cell r="AK1316" t="b">
            <v>1</v>
          </cell>
          <cell r="AN1316" t="str">
            <v>WA</v>
          </cell>
          <cell r="AO1316" t="str">
            <v>Natural Gas FAF</v>
          </cell>
          <cell r="AP1316" t="str">
            <v>Pre 1980</v>
          </cell>
          <cell r="AQ1316" t="str">
            <v>Basement</v>
          </cell>
          <cell r="AR1316">
            <v>1464.69372558594</v>
          </cell>
          <cell r="AU1316" t="str">
            <v>No</v>
          </cell>
          <cell r="AV1316" t="b">
            <v>1</v>
          </cell>
          <cell r="AX1316">
            <v>3632440.4394531311</v>
          </cell>
          <cell r="AY1316" t="b">
            <v>0</v>
          </cell>
          <cell r="AZ1316">
            <v>678665.83775024535</v>
          </cell>
          <cell r="BA1316">
            <v>1</v>
          </cell>
          <cell r="BB1316">
            <v>1464.69372558594</v>
          </cell>
          <cell r="BC1316">
            <v>0.99999981264751547</v>
          </cell>
          <cell r="BU1316" t="str">
            <v>MT</v>
          </cell>
          <cell r="BV1316" t="str">
            <v>1980-1992</v>
          </cell>
          <cell r="BW1316" t="str">
            <v>Gas Storage Outside Conditioned Space</v>
          </cell>
          <cell r="BY1316">
            <v>1144.6790000000001</v>
          </cell>
          <cell r="BZ1316" t="str">
            <v>gt55</v>
          </cell>
          <cell r="CF1316" t="str">
            <v>Conditioned</v>
          </cell>
          <cell r="CG1316">
            <v>2079.9929999999999</v>
          </cell>
          <cell r="CH1316" t="str">
            <v>WA</v>
          </cell>
          <cell r="CI1316" t="str">
            <v>Top-Freezer w/o TTD Ice</v>
          </cell>
          <cell r="CJ1316">
            <v>37439.873999999996</v>
          </cell>
          <cell r="CK1316" t="b">
            <v>0</v>
          </cell>
          <cell r="CZ1316">
            <v>2079.9929999999999</v>
          </cell>
          <cell r="DA1316" t="str">
            <v>WA</v>
          </cell>
          <cell r="DC1316" t="str">
            <v>Horizontal Axis</v>
          </cell>
          <cell r="DG1316" t="str">
            <v>Electric</v>
          </cell>
          <cell r="DH1316">
            <v>2130.886</v>
          </cell>
          <cell r="DI1316" t="str">
            <v>MT</v>
          </cell>
          <cell r="DL1316" t="str">
            <v>Electric</v>
          </cell>
          <cell r="DM1316" t="str">
            <v>Electric</v>
          </cell>
          <cell r="DN1316">
            <v>3785.7640000000001</v>
          </cell>
          <cell r="DO1316" t="str">
            <v>ID</v>
          </cell>
          <cell r="DS1316">
            <v>1188.027</v>
          </cell>
          <cell r="DT1316" t="str">
            <v>OR</v>
          </cell>
          <cell r="DU1316" t="str">
            <v>32to46</v>
          </cell>
          <cell r="DX1316" t="b">
            <v>1</v>
          </cell>
          <cell r="DY1316">
            <v>8264.9449999999997</v>
          </cell>
          <cell r="DZ1316" t="str">
            <v>OR</v>
          </cell>
          <cell r="EC1316" t="str">
            <v>Desktop</v>
          </cell>
          <cell r="ED1316">
            <v>3785.7640000000001</v>
          </cell>
          <cell r="EE1316" t="str">
            <v>ID</v>
          </cell>
          <cell r="EH1316" t="str">
            <v>le20</v>
          </cell>
          <cell r="EI1316">
            <v>2079.9929999999999</v>
          </cell>
          <cell r="EJ1316" t="str">
            <v>WA</v>
          </cell>
          <cell r="EZ1316" t="str">
            <v>WA</v>
          </cell>
          <cell r="FA1316" t="str">
            <v>Bathroom</v>
          </cell>
          <cell r="FB1316">
            <v>615140.81199999992</v>
          </cell>
          <cell r="FC1316">
            <v>120222.95999999999</v>
          </cell>
          <cell r="FI1316" t="str">
            <v>WA</v>
          </cell>
          <cell r="FJ1316" t="str">
            <v>Living Room/Family Room</v>
          </cell>
          <cell r="FK1316" t="str">
            <v>EISAx</v>
          </cell>
          <cell r="FL1316">
            <v>548914.31999999995</v>
          </cell>
          <cell r="FS1316" t="str">
            <v>WA</v>
          </cell>
          <cell r="FT1316" t="str">
            <v>EISAq</v>
          </cell>
          <cell r="FV1316">
            <v>635677.196</v>
          </cell>
          <cell r="GD1316" t="str">
            <v>WA</v>
          </cell>
          <cell r="GE1316">
            <v>2947837.824</v>
          </cell>
          <cell r="GF1316">
            <v>3244906.7519999999</v>
          </cell>
          <cell r="GI1316">
            <v>1</v>
          </cell>
          <cell r="GJ1316">
            <v>3</v>
          </cell>
          <cell r="GK1316" t="str">
            <v>WA</v>
          </cell>
          <cell r="GL1316">
            <v>1904.288</v>
          </cell>
          <cell r="GM1316" t="str">
            <v>1993-2006</v>
          </cell>
          <cell r="GN1316">
            <v>0</v>
          </cell>
          <cell r="GQ1316">
            <v>11185448.748736</v>
          </cell>
          <cell r="GR1316">
            <v>2427085.5146560003</v>
          </cell>
          <cell r="GU1316" t="str">
            <v>Natural Gas Other</v>
          </cell>
          <cell r="GX1316" t="str">
            <v>None</v>
          </cell>
          <cell r="GY1316" t="str">
            <v>MT</v>
          </cell>
          <cell r="GZ1316">
            <v>2130.88647460938</v>
          </cell>
        </row>
        <row r="1317">
          <cell r="AD1317" t="str">
            <v>MT</v>
          </cell>
          <cell r="AH1317" t="str">
            <v>MT</v>
          </cell>
          <cell r="AI1317" t="str">
            <v>Pre 1980</v>
          </cell>
          <cell r="AJ1317">
            <v>2130.886</v>
          </cell>
          <cell r="AK1317" t="b">
            <v>1</v>
          </cell>
          <cell r="AN1317" t="str">
            <v>WA</v>
          </cell>
          <cell r="AO1317" t="str">
            <v>Oil FAF</v>
          </cell>
          <cell r="AP1317" t="str">
            <v>Pre 1980</v>
          </cell>
          <cell r="AQ1317" t="str">
            <v>Crawlspace</v>
          </cell>
          <cell r="AR1317">
            <v>1464.69372558594</v>
          </cell>
          <cell r="AU1317" t="str">
            <v>No</v>
          </cell>
          <cell r="AV1317" t="b">
            <v>1</v>
          </cell>
          <cell r="AX1317">
            <v>1901172.4558105501</v>
          </cell>
          <cell r="AY1317" t="b">
            <v>0</v>
          </cell>
          <cell r="AZ1317">
            <v>1273985.3296172384</v>
          </cell>
          <cell r="BA1317">
            <v>1</v>
          </cell>
          <cell r="BB1317">
            <v>1464.69372558594</v>
          </cell>
          <cell r="BC1317">
            <v>0.99999981264751547</v>
          </cell>
          <cell r="BU1317" t="str">
            <v>ID</v>
          </cell>
          <cell r="BV1317" t="str">
            <v>1980-1992</v>
          </cell>
          <cell r="BW1317" t="str">
            <v>Electric Storage - Inside Conditioned Space</v>
          </cell>
          <cell r="BY1317">
            <v>1192.4649999999999</v>
          </cell>
          <cell r="BZ1317" t="str">
            <v>le55</v>
          </cell>
          <cell r="CF1317" t="str">
            <v>Conditioned</v>
          </cell>
          <cell r="CG1317">
            <v>3785.7640000000001</v>
          </cell>
          <cell r="CH1317" t="str">
            <v>ID</v>
          </cell>
          <cell r="CI1317" t="str">
            <v>Side-by-Side w/ TTD Ice</v>
          </cell>
          <cell r="CJ1317">
            <v>83286.808000000005</v>
          </cell>
          <cell r="CK1317" t="b">
            <v>0</v>
          </cell>
          <cell r="CZ1317">
            <v>1144.6790000000001</v>
          </cell>
          <cell r="DA1317" t="str">
            <v>MT</v>
          </cell>
          <cell r="DC1317" t="str">
            <v>Horizontal Axis</v>
          </cell>
          <cell r="DG1317" t="str">
            <v>Electric</v>
          </cell>
          <cell r="DH1317">
            <v>3785.7640000000001</v>
          </cell>
          <cell r="DI1317" t="str">
            <v>ID</v>
          </cell>
          <cell r="DL1317" t="str">
            <v>Electric</v>
          </cell>
          <cell r="DM1317" t="str">
            <v>Electric</v>
          </cell>
          <cell r="DN1317">
            <v>2130.886</v>
          </cell>
          <cell r="DO1317" t="str">
            <v>MT</v>
          </cell>
          <cell r="DS1317">
            <v>6932.7380000000003</v>
          </cell>
          <cell r="DT1317" t="str">
            <v>OR</v>
          </cell>
          <cell r="DU1317" t="str">
            <v>gt46</v>
          </cell>
          <cell r="DX1317" t="b">
            <v>0</v>
          </cell>
          <cell r="DY1317">
            <v>8264.9449999999997</v>
          </cell>
          <cell r="DZ1317" t="str">
            <v>OR</v>
          </cell>
          <cell r="EC1317" t="str">
            <v>Laptop</v>
          </cell>
          <cell r="ED1317">
            <v>3785.7640000000001</v>
          </cell>
          <cell r="EE1317" t="str">
            <v>ID</v>
          </cell>
          <cell r="EH1317" t="str">
            <v>le20</v>
          </cell>
          <cell r="EI1317">
            <v>2079.9929999999999</v>
          </cell>
          <cell r="EJ1317" t="str">
            <v>WA</v>
          </cell>
          <cell r="EZ1317" t="str">
            <v>WA</v>
          </cell>
          <cell r="FA1317" t="str">
            <v>Bedrooms</v>
          </cell>
          <cell r="FB1317">
            <v>526977.30799999996</v>
          </cell>
          <cell r="FC1317">
            <v>541003.31999999995</v>
          </cell>
          <cell r="FI1317" t="str">
            <v>WA</v>
          </cell>
          <cell r="FJ1317" t="str">
            <v>Other</v>
          </cell>
          <cell r="FK1317" t="str">
            <v>EISAnqnx</v>
          </cell>
          <cell r="FL1317">
            <v>518419.07999999996</v>
          </cell>
          <cell r="FS1317" t="str">
            <v>WA</v>
          </cell>
          <cell r="FT1317" t="str">
            <v>EISAx</v>
          </cell>
          <cell r="FV1317">
            <v>585877.6</v>
          </cell>
          <cell r="GD1317" t="str">
            <v>MT</v>
          </cell>
          <cell r="GE1317">
            <v>1314756.662</v>
          </cell>
          <cell r="GF1317">
            <v>3814285.94</v>
          </cell>
          <cell r="GI1317">
            <v>2</v>
          </cell>
          <cell r="GJ1317">
            <v>2</v>
          </cell>
          <cell r="GK1317" t="str">
            <v>MT</v>
          </cell>
          <cell r="GL1317">
            <v>2130.886</v>
          </cell>
          <cell r="GM1317" t="str">
            <v>Pre 1980</v>
          </cell>
          <cell r="GN1317">
            <v>0</v>
          </cell>
          <cell r="GQ1317">
            <v>17530046.919242002</v>
          </cell>
          <cell r="GR1317">
            <v>1065134.02153</v>
          </cell>
          <cell r="GU1317" t="str">
            <v>Natural Gas FAF</v>
          </cell>
          <cell r="GX1317" t="str">
            <v>None</v>
          </cell>
          <cell r="GY1317" t="str">
            <v>OR</v>
          </cell>
          <cell r="GZ1317">
            <v>1612.69177246094</v>
          </cell>
        </row>
        <row r="1318">
          <cell r="AD1318" t="str">
            <v>WA</v>
          </cell>
          <cell r="AH1318" t="str">
            <v>WA</v>
          </cell>
          <cell r="AI1318" t="str">
            <v>Pre 1980</v>
          </cell>
          <cell r="AJ1318">
            <v>2079.9929999999999</v>
          </cell>
          <cell r="AK1318" t="b">
            <v>1</v>
          </cell>
          <cell r="AN1318" t="str">
            <v>WA</v>
          </cell>
          <cell r="AO1318" t="str">
            <v>Heat Pump (Central System)</v>
          </cell>
          <cell r="AP1318" t="str">
            <v>Pre 1980</v>
          </cell>
          <cell r="AQ1318" t="str">
            <v>Crawlspace</v>
          </cell>
          <cell r="AR1318">
            <v>1464.69372558594</v>
          </cell>
          <cell r="AU1318" t="str">
            <v>No</v>
          </cell>
          <cell r="AV1318" t="b">
            <v>1</v>
          </cell>
          <cell r="AX1318">
            <v>3836032.8673095768</v>
          </cell>
          <cell r="AY1318" t="b">
            <v>0</v>
          </cell>
          <cell r="AZ1318">
            <v>785752.52541528456</v>
          </cell>
          <cell r="BA1318">
            <v>1</v>
          </cell>
          <cell r="BB1318">
            <v>1464.69372558594</v>
          </cell>
          <cell r="BC1318">
            <v>0.99999981264751547</v>
          </cell>
          <cell r="BU1318" t="str">
            <v>OR</v>
          </cell>
          <cell r="BV1318" t="str">
            <v>1993-2006</v>
          </cell>
          <cell r="BW1318" t="str">
            <v>Electric Storage - Outside Conditioned Space - Buffered</v>
          </cell>
          <cell r="BY1318">
            <v>1612.692</v>
          </cell>
          <cell r="BZ1318" t="str">
            <v>le55</v>
          </cell>
          <cell r="CF1318" t="str">
            <v>Conditioned</v>
          </cell>
          <cell r="CG1318">
            <v>3785.7640000000001</v>
          </cell>
          <cell r="CH1318" t="str">
            <v>ID</v>
          </cell>
          <cell r="CI1318" t="str">
            <v>Top-Freezer w/o TTD Ice</v>
          </cell>
          <cell r="CJ1318">
            <v>68143.752000000008</v>
          </cell>
          <cell r="CK1318" t="b">
            <v>0</v>
          </cell>
          <cell r="CZ1318">
            <v>2130.886</v>
          </cell>
          <cell r="DA1318" t="str">
            <v>MT</v>
          </cell>
          <cell r="DC1318" t="str">
            <v>Horizontal Axis</v>
          </cell>
          <cell r="DG1318" t="str">
            <v>Electric</v>
          </cell>
          <cell r="DH1318">
            <v>1904.288</v>
          </cell>
          <cell r="DI1318" t="str">
            <v>WA</v>
          </cell>
          <cell r="DL1318" t="str">
            <v>Electric</v>
          </cell>
          <cell r="DM1318" t="str">
            <v>Electric</v>
          </cell>
          <cell r="DN1318">
            <v>1192.4649999999999</v>
          </cell>
          <cell r="DO1318" t="str">
            <v>ID</v>
          </cell>
          <cell r="DS1318">
            <v>6932.7380000000003</v>
          </cell>
          <cell r="DT1318" t="str">
            <v>OR</v>
          </cell>
          <cell r="DU1318" t="str">
            <v>lt32</v>
          </cell>
          <cell r="DX1318" t="b">
            <v>1</v>
          </cell>
          <cell r="DY1318">
            <v>1192.4649999999999</v>
          </cell>
          <cell r="DZ1318" t="str">
            <v>ID</v>
          </cell>
          <cell r="EC1318" t="str">
            <v>Desktop</v>
          </cell>
          <cell r="ED1318">
            <v>1144.6790000000001</v>
          </cell>
          <cell r="EE1318" t="str">
            <v>MT</v>
          </cell>
          <cell r="EH1318" t="str">
            <v>le20</v>
          </cell>
          <cell r="EI1318">
            <v>2079.9929999999999</v>
          </cell>
          <cell r="EJ1318" t="str">
            <v>WA</v>
          </cell>
          <cell r="EZ1318" t="str">
            <v>WA</v>
          </cell>
          <cell r="FA1318" t="str">
            <v>Exterior</v>
          </cell>
          <cell r="FB1318">
            <v>360668.88</v>
          </cell>
          <cell r="FC1318">
            <v>2484607.84</v>
          </cell>
          <cell r="FI1318" t="str">
            <v>WA</v>
          </cell>
          <cell r="FJ1318" t="str">
            <v>Other</v>
          </cell>
          <cell r="FK1318" t="str">
            <v>EISAx</v>
          </cell>
          <cell r="FL1318">
            <v>198219.06</v>
          </cell>
          <cell r="FS1318" t="str">
            <v>OR</v>
          </cell>
          <cell r="FT1318" t="str">
            <v>EISAnqnx</v>
          </cell>
          <cell r="FV1318">
            <v>3183912.3600000003</v>
          </cell>
          <cell r="GD1318" t="str">
            <v>WA</v>
          </cell>
          <cell r="GE1318">
            <v>2635351.1310000001</v>
          </cell>
          <cell r="GF1318">
            <v>2495991.6</v>
          </cell>
          <cell r="GI1318">
            <v>1</v>
          </cell>
          <cell r="GJ1318">
            <v>1</v>
          </cell>
          <cell r="GK1318" t="str">
            <v>WA</v>
          </cell>
          <cell r="GL1318">
            <v>2079.9929999999999</v>
          </cell>
          <cell r="GM1318" t="str">
            <v>Pre 1980</v>
          </cell>
          <cell r="GN1318">
            <v>0</v>
          </cell>
          <cell r="GQ1318">
            <v>12959600.225814</v>
          </cell>
          <cell r="GR1318">
            <v>622053.10654499999</v>
          </cell>
          <cell r="GU1318" t="str">
            <v>Natural Gas Other</v>
          </cell>
          <cell r="GX1318" t="str">
            <v>Wood</v>
          </cell>
          <cell r="GY1318" t="str">
            <v>MT</v>
          </cell>
          <cell r="GZ1318">
            <v>2130.88647460938</v>
          </cell>
        </row>
        <row r="1319">
          <cell r="AD1319" t="str">
            <v>MT</v>
          </cell>
          <cell r="AH1319" t="str">
            <v>MT</v>
          </cell>
          <cell r="AI1319" t="str">
            <v>Pre 1980</v>
          </cell>
          <cell r="AJ1319">
            <v>2130.886</v>
          </cell>
          <cell r="AK1319" t="b">
            <v>1</v>
          </cell>
          <cell r="AN1319" t="str">
            <v>WA</v>
          </cell>
          <cell r="AO1319" t="str">
            <v>Other</v>
          </cell>
          <cell r="AP1319" t="str">
            <v>Pre 1980</v>
          </cell>
          <cell r="AQ1319" t="str">
            <v>Crawlspace</v>
          </cell>
          <cell r="AR1319">
            <v>1150.87915039063</v>
          </cell>
          <cell r="AU1319" t="str">
            <v>No</v>
          </cell>
          <cell r="AV1319" t="b">
            <v>0</v>
          </cell>
          <cell r="AX1319">
            <v>2614797.4296875112</v>
          </cell>
          <cell r="AY1319" t="b">
            <v>0</v>
          </cell>
          <cell r="AZ1319">
            <v>1142073.7740109914</v>
          </cell>
          <cell r="BA1319" t="str">
            <v/>
          </cell>
          <cell r="BB1319" t="str">
            <v/>
          </cell>
          <cell r="BC1319">
            <v>1.00000013067458</v>
          </cell>
          <cell r="BU1319" t="str">
            <v>WA</v>
          </cell>
          <cell r="BV1319" t="str">
            <v>1980-1992</v>
          </cell>
          <cell r="BW1319" t="str">
            <v>Electric Storage - Outside Conditioned Space - Buffered</v>
          </cell>
          <cell r="BY1319">
            <v>2079.9929999999999</v>
          </cell>
          <cell r="BZ1319" t="str">
            <v>le55</v>
          </cell>
          <cell r="CF1319" t="str">
            <v>Unconditioned</v>
          </cell>
          <cell r="CG1319">
            <v>3785.7640000000001</v>
          </cell>
          <cell r="CH1319" t="str">
            <v>ID</v>
          </cell>
          <cell r="CI1319" t="str">
            <v>Top-Freezer w/o TTD Ice</v>
          </cell>
          <cell r="CJ1319">
            <v>94644.1</v>
          </cell>
          <cell r="CK1319" t="b">
            <v>0</v>
          </cell>
          <cell r="CZ1319">
            <v>1904.288</v>
          </cell>
          <cell r="DA1319" t="str">
            <v>WA</v>
          </cell>
          <cell r="DC1319" t="str">
            <v>Horizontal Axis</v>
          </cell>
          <cell r="DG1319" t="str">
            <v>Electric</v>
          </cell>
          <cell r="DH1319">
            <v>8264.9449999999997</v>
          </cell>
          <cell r="DI1319" t="str">
            <v>OR</v>
          </cell>
          <cell r="DL1319" t="str">
            <v>Electric</v>
          </cell>
          <cell r="DM1319" t="str">
            <v>Electric</v>
          </cell>
          <cell r="DN1319">
            <v>2130.886</v>
          </cell>
          <cell r="DO1319" t="str">
            <v>MT</v>
          </cell>
          <cell r="DS1319">
            <v>1188.027</v>
          </cell>
          <cell r="DT1319" t="str">
            <v>OR</v>
          </cell>
          <cell r="DU1319" t="str">
            <v>32to46</v>
          </cell>
          <cell r="DX1319" t="b">
            <v>1</v>
          </cell>
          <cell r="DY1319">
            <v>1192.4649999999999</v>
          </cell>
          <cell r="DZ1319" t="str">
            <v>ID</v>
          </cell>
          <cell r="EC1319" t="str">
            <v>Desktop</v>
          </cell>
          <cell r="ED1319">
            <v>2079.9929999999999</v>
          </cell>
          <cell r="EE1319" t="str">
            <v>WA</v>
          </cell>
          <cell r="EH1319" t="str">
            <v>le20</v>
          </cell>
          <cell r="EI1319">
            <v>2079.9929999999999</v>
          </cell>
          <cell r="EJ1319" t="str">
            <v>WA</v>
          </cell>
          <cell r="EZ1319" t="str">
            <v>WA</v>
          </cell>
          <cell r="FA1319" t="str">
            <v>Garage</v>
          </cell>
          <cell r="FB1319">
            <v>1250318.784</v>
          </cell>
          <cell r="FC1319">
            <v>983824.55599999998</v>
          </cell>
          <cell r="FI1319" t="str">
            <v>WA</v>
          </cell>
          <cell r="FJ1319" t="str">
            <v>Bathroom</v>
          </cell>
          <cell r="FK1319" t="str">
            <v>EISAnqnx</v>
          </cell>
          <cell r="FL1319">
            <v>146469.4</v>
          </cell>
          <cell r="FS1319" t="str">
            <v>OR</v>
          </cell>
          <cell r="FT1319" t="str">
            <v>EISAq</v>
          </cell>
          <cell r="FV1319">
            <v>1100113.0020000001</v>
          </cell>
          <cell r="GD1319" t="str">
            <v>MT</v>
          </cell>
          <cell r="GE1319">
            <v>3098308.2439999999</v>
          </cell>
          <cell r="GF1319">
            <v>1610949.8159999999</v>
          </cell>
          <cell r="GI1319">
            <v>3</v>
          </cell>
          <cell r="GJ1319">
            <v>1</v>
          </cell>
          <cell r="GK1319" t="str">
            <v>MT</v>
          </cell>
          <cell r="GL1319">
            <v>2130.886</v>
          </cell>
          <cell r="GM1319" t="str">
            <v>Pre 1980</v>
          </cell>
          <cell r="GN1319">
            <v>-1</v>
          </cell>
          <cell r="GQ1319">
            <v>18386984.855028</v>
          </cell>
          <cell r="GR1319">
            <v>1376328.6129699999</v>
          </cell>
          <cell r="GU1319" t="str">
            <v>Natural Gas FAF</v>
          </cell>
          <cell r="GX1319" t="str">
            <v>None</v>
          </cell>
          <cell r="GY1319" t="str">
            <v>WA</v>
          </cell>
          <cell r="GZ1319">
            <v>2079.99340820313</v>
          </cell>
        </row>
        <row r="1320">
          <cell r="AD1320" t="str">
            <v>OR</v>
          </cell>
          <cell r="AH1320" t="str">
            <v>OR</v>
          </cell>
          <cell r="AI1320" t="str">
            <v>Pre 1980</v>
          </cell>
          <cell r="AJ1320">
            <v>1612.692</v>
          </cell>
          <cell r="AK1320" t="b">
            <v>1</v>
          </cell>
          <cell r="AN1320" t="str">
            <v>WA</v>
          </cell>
          <cell r="AO1320" t="str">
            <v>Heat Pump (Central System)</v>
          </cell>
          <cell r="AP1320" t="str">
            <v>Pre 1980</v>
          </cell>
          <cell r="AQ1320" t="str">
            <v>Crawlspace</v>
          </cell>
          <cell r="AR1320">
            <v>1150.87915039063</v>
          </cell>
          <cell r="AU1320" t="str">
            <v>No</v>
          </cell>
          <cell r="AV1320" t="b">
            <v>1</v>
          </cell>
          <cell r="AX1320">
            <v>2614797.4296875112</v>
          </cell>
          <cell r="AY1320" t="b">
            <v>0</v>
          </cell>
          <cell r="AZ1320">
            <v>1142073.7740109914</v>
          </cell>
          <cell r="BA1320">
            <v>1</v>
          </cell>
          <cell r="BB1320">
            <v>1150.87915039063</v>
          </cell>
          <cell r="BC1320">
            <v>1.00000013067458</v>
          </cell>
          <cell r="BU1320" t="str">
            <v>ID</v>
          </cell>
          <cell r="BV1320" t="str">
            <v>Pre 1980</v>
          </cell>
          <cell r="BW1320" t="str">
            <v>Electric Storage - Inside Conditioned Space</v>
          </cell>
          <cell r="BY1320">
            <v>1192.4649999999999</v>
          </cell>
          <cell r="BZ1320" t="str">
            <v>le55</v>
          </cell>
          <cell r="CF1320" t="str">
            <v>Unconditioned</v>
          </cell>
          <cell r="CG1320">
            <v>3785.7640000000001</v>
          </cell>
          <cell r="CH1320" t="str">
            <v>ID</v>
          </cell>
          <cell r="CI1320" t="str">
            <v>Side-by-Side w/o TTD Ice</v>
          </cell>
          <cell r="CJ1320">
            <v>90858.33600000001</v>
          </cell>
          <cell r="CK1320" t="b">
            <v>0</v>
          </cell>
          <cell r="CZ1320">
            <v>2130.886</v>
          </cell>
          <cell r="DA1320" t="str">
            <v>MT</v>
          </cell>
          <cell r="DC1320" t="str">
            <v>Vertical Axis</v>
          </cell>
          <cell r="DG1320" t="str">
            <v>Electric</v>
          </cell>
          <cell r="DH1320">
            <v>2079.9929999999999</v>
          </cell>
          <cell r="DI1320" t="str">
            <v>WA</v>
          </cell>
          <cell r="DL1320" t="str">
            <v>Electric</v>
          </cell>
          <cell r="DM1320" t="str">
            <v>Electric</v>
          </cell>
          <cell r="DN1320">
            <v>2130.886</v>
          </cell>
          <cell r="DO1320" t="str">
            <v>MT</v>
          </cell>
          <cell r="DS1320">
            <v>6932.7380000000003</v>
          </cell>
          <cell r="DT1320" t="str">
            <v>OR</v>
          </cell>
          <cell r="DU1320" t="str">
            <v>32to46</v>
          </cell>
          <cell r="DX1320" t="b">
            <v>0</v>
          </cell>
          <cell r="DY1320">
            <v>1192.4649999999999</v>
          </cell>
          <cell r="DZ1320" t="str">
            <v>ID</v>
          </cell>
          <cell r="EC1320" t="str">
            <v>Desktop</v>
          </cell>
          <cell r="ED1320">
            <v>2079.9929999999999</v>
          </cell>
          <cell r="EE1320" t="str">
            <v>WA</v>
          </cell>
          <cell r="EH1320" t="str">
            <v>le20</v>
          </cell>
          <cell r="EI1320">
            <v>3785.7640000000001</v>
          </cell>
          <cell r="EJ1320" t="str">
            <v>ID</v>
          </cell>
          <cell r="EZ1320" t="str">
            <v>WA</v>
          </cell>
          <cell r="FA1320" t="str">
            <v>Kitchen</v>
          </cell>
          <cell r="FB1320">
            <v>200371.59999999998</v>
          </cell>
          <cell r="FC1320">
            <v>208386.46399999998</v>
          </cell>
          <cell r="FI1320" t="str">
            <v>WA</v>
          </cell>
          <cell r="FJ1320" t="str">
            <v>Bathroom</v>
          </cell>
          <cell r="FK1320" t="str">
            <v>EISAx</v>
          </cell>
          <cell r="FL1320">
            <v>922757.22</v>
          </cell>
          <cell r="FS1320" t="str">
            <v>OR</v>
          </cell>
          <cell r="FT1320" t="str">
            <v>EISAx</v>
          </cell>
          <cell r="FV1320">
            <v>1429196.4810000001</v>
          </cell>
          <cell r="GD1320" t="str">
            <v>OR</v>
          </cell>
          <cell r="GE1320">
            <v>1790088.12</v>
          </cell>
          <cell r="GF1320">
            <v>2786731.7760000001</v>
          </cell>
          <cell r="GI1320">
            <v>1</v>
          </cell>
          <cell r="GJ1320">
            <v>2</v>
          </cell>
          <cell r="GK1320" t="str">
            <v>OR</v>
          </cell>
          <cell r="GL1320">
            <v>1612.692</v>
          </cell>
          <cell r="GM1320" t="str">
            <v>Pre 1980</v>
          </cell>
          <cell r="GN1320">
            <v>-1</v>
          </cell>
          <cell r="GQ1320">
            <v>8447164.5821759999</v>
          </cell>
          <cell r="GR1320">
            <v>929301.66980999988</v>
          </cell>
          <cell r="GU1320" t="str">
            <v>Natural Gas FAF</v>
          </cell>
          <cell r="GX1320" t="str">
            <v>Propane/LP</v>
          </cell>
          <cell r="GY1320" t="str">
            <v>OR</v>
          </cell>
          <cell r="GZ1320">
            <v>1925.05932617188</v>
          </cell>
        </row>
        <row r="1321">
          <cell r="AD1321" t="str">
            <v>ID</v>
          </cell>
          <cell r="AH1321" t="str">
            <v>ID</v>
          </cell>
          <cell r="AI1321" t="str">
            <v>Pre 1980</v>
          </cell>
          <cell r="AJ1321">
            <v>3785.7640000000001</v>
          </cell>
          <cell r="AK1321" t="b">
            <v>1</v>
          </cell>
          <cell r="AN1321" t="str">
            <v>WA</v>
          </cell>
          <cell r="AO1321" t="str">
            <v>Baseboard/Wall/Radiant</v>
          </cell>
          <cell r="AP1321" t="str">
            <v>1993-2006</v>
          </cell>
          <cell r="AQ1321" t="str">
            <v>Crawlspace</v>
          </cell>
          <cell r="AR1321">
            <v>4956.49267578125</v>
          </cell>
          <cell r="AU1321" t="str">
            <v>No</v>
          </cell>
          <cell r="AV1321" t="b">
            <v>0</v>
          </cell>
          <cell r="AX1321">
            <v>14116091.140625</v>
          </cell>
          <cell r="AY1321" t="b">
            <v>0</v>
          </cell>
          <cell r="AZ1321">
            <v>2172880.2936806153</v>
          </cell>
          <cell r="BA1321" t="str">
            <v/>
          </cell>
          <cell r="BB1321" t="str">
            <v/>
          </cell>
          <cell r="BC1321">
            <v>0.99999993458706582</v>
          </cell>
          <cell r="BU1321" t="str">
            <v>ID</v>
          </cell>
          <cell r="BV1321" t="str">
            <v>1993-2006</v>
          </cell>
          <cell r="BW1321" t="str">
            <v>Gas Tankless</v>
          </cell>
          <cell r="BY1321">
            <v>3785.7640000000001</v>
          </cell>
          <cell r="BZ1321" t="str">
            <v/>
          </cell>
          <cell r="CF1321" t="str">
            <v>Conditioned</v>
          </cell>
          <cell r="CG1321">
            <v>1925.059</v>
          </cell>
          <cell r="CH1321" t="str">
            <v>OR</v>
          </cell>
          <cell r="CI1321" t="str">
            <v>Side-by-Side w/ TTD Ice</v>
          </cell>
          <cell r="CJ1321">
            <v>48126.474999999999</v>
          </cell>
          <cell r="CK1321" t="b">
            <v>0</v>
          </cell>
          <cell r="CZ1321">
            <v>1904.288</v>
          </cell>
          <cell r="DA1321" t="str">
            <v>WA</v>
          </cell>
          <cell r="DC1321" t="str">
            <v>Horizontal Axis</v>
          </cell>
          <cell r="DG1321" t="str">
            <v>Electric</v>
          </cell>
          <cell r="DH1321">
            <v>1144.6790000000001</v>
          </cell>
          <cell r="DI1321" t="str">
            <v>MT</v>
          </cell>
          <cell r="DL1321" t="str">
            <v>Electric</v>
          </cell>
          <cell r="DM1321" t="str">
            <v>Electric</v>
          </cell>
          <cell r="DN1321">
            <v>3785.7640000000001</v>
          </cell>
          <cell r="DO1321" t="str">
            <v>ID</v>
          </cell>
          <cell r="DS1321">
            <v>2079.9929999999999</v>
          </cell>
          <cell r="DT1321" t="str">
            <v>WA</v>
          </cell>
          <cell r="DU1321" t="str">
            <v>lt32</v>
          </cell>
          <cell r="DX1321" t="b">
            <v>1</v>
          </cell>
          <cell r="DY1321">
            <v>1192.4649999999999</v>
          </cell>
          <cell r="DZ1321" t="str">
            <v>ID</v>
          </cell>
          <cell r="EC1321" t="str">
            <v>Laptop</v>
          </cell>
          <cell r="ED1321">
            <v>1192.4649999999999</v>
          </cell>
          <cell r="EE1321" t="str">
            <v>ID</v>
          </cell>
          <cell r="EH1321" t="str">
            <v>le20</v>
          </cell>
          <cell r="EI1321">
            <v>1192.4649999999999</v>
          </cell>
          <cell r="EJ1321" t="str">
            <v>ID</v>
          </cell>
          <cell r="EZ1321" t="str">
            <v>WA</v>
          </cell>
          <cell r="FA1321" t="str">
            <v>Living Room/Family Room</v>
          </cell>
          <cell r="FB1321">
            <v>623155.67599999998</v>
          </cell>
          <cell r="FC1321">
            <v>601114.79999999993</v>
          </cell>
          <cell r="FI1321" t="str">
            <v>WA</v>
          </cell>
          <cell r="FJ1321" t="str">
            <v>Bedrooms</v>
          </cell>
          <cell r="FK1321" t="str">
            <v>EISAnqnx</v>
          </cell>
          <cell r="FL1321">
            <v>146469.4</v>
          </cell>
          <cell r="FS1321" t="str">
            <v>WA</v>
          </cell>
          <cell r="FT1321" t="str">
            <v>EISAnqnx</v>
          </cell>
          <cell r="FV1321">
            <v>3469545.1</v>
          </cell>
          <cell r="GD1321" t="str">
            <v>ID</v>
          </cell>
          <cell r="GE1321">
            <v>17429657.456</v>
          </cell>
          <cell r="GF1321">
            <v>15317201.144000001</v>
          </cell>
          <cell r="GI1321">
            <v>2</v>
          </cell>
          <cell r="GJ1321">
            <v>3</v>
          </cell>
          <cell r="GK1321" t="str">
            <v>ID</v>
          </cell>
          <cell r="GL1321">
            <v>3785.7640000000001</v>
          </cell>
          <cell r="GM1321" t="str">
            <v>Pre 1980</v>
          </cell>
          <cell r="GN1321">
            <v>0</v>
          </cell>
          <cell r="GQ1321">
            <v>28042827.255688</v>
          </cell>
          <cell r="GR1321">
            <v>3304801.6126200003</v>
          </cell>
          <cell r="GU1321" t="str">
            <v>Heat Pump (Central System)</v>
          </cell>
          <cell r="GX1321" t="str">
            <v>None</v>
          </cell>
          <cell r="GY1321" t="str">
            <v>WA</v>
          </cell>
          <cell r="GZ1321">
            <v>2079.99340820313</v>
          </cell>
        </row>
        <row r="1322">
          <cell r="AD1322" t="str">
            <v>OR</v>
          </cell>
          <cell r="AH1322" t="str">
            <v>OR</v>
          </cell>
          <cell r="AI1322" t="str">
            <v>Pre 1980</v>
          </cell>
          <cell r="AJ1322">
            <v>1612.692</v>
          </cell>
          <cell r="AK1322" t="b">
            <v>1</v>
          </cell>
          <cell r="AN1322" t="str">
            <v>WA</v>
          </cell>
          <cell r="AO1322" t="str">
            <v>Natural Gas FAF</v>
          </cell>
          <cell r="AP1322" t="str">
            <v>1993-2006</v>
          </cell>
          <cell r="AQ1322" t="str">
            <v>Crawlspace</v>
          </cell>
          <cell r="AR1322">
            <v>4956.49267578125</v>
          </cell>
          <cell r="AU1322" t="str">
            <v>No</v>
          </cell>
          <cell r="AV1322" t="b">
            <v>1</v>
          </cell>
          <cell r="AX1322">
            <v>14116091.140625</v>
          </cell>
          <cell r="AY1322" t="b">
            <v>0</v>
          </cell>
          <cell r="AZ1322">
            <v>2172880.2936806153</v>
          </cell>
          <cell r="BA1322">
            <v>1</v>
          </cell>
          <cell r="BB1322">
            <v>4956.49267578125</v>
          </cell>
          <cell r="BC1322">
            <v>0.99999993458706582</v>
          </cell>
          <cell r="BU1322" t="str">
            <v>WA</v>
          </cell>
          <cell r="BV1322" t="str">
            <v>Post 2006</v>
          </cell>
          <cell r="BW1322" t="str">
            <v>Electric Storage - Outside Conditioned Space - Buffered</v>
          </cell>
          <cell r="BY1322">
            <v>2079.9929999999999</v>
          </cell>
          <cell r="BZ1322" t="str">
            <v>le55</v>
          </cell>
          <cell r="CF1322" t="str">
            <v>Conditioned</v>
          </cell>
          <cell r="CG1322">
            <v>1925.059</v>
          </cell>
          <cell r="CH1322" t="str">
            <v>OR</v>
          </cell>
          <cell r="CI1322" t="str">
            <v>Top-Freezer w/o TTD Ice</v>
          </cell>
          <cell r="CJ1322">
            <v>36576.120999999999</v>
          </cell>
          <cell r="CK1322" t="b">
            <v>0</v>
          </cell>
          <cell r="CZ1322">
            <v>8559.1039999999994</v>
          </cell>
          <cell r="DA1322" t="str">
            <v>OR</v>
          </cell>
          <cell r="DC1322" t="str">
            <v>Vertical Axis</v>
          </cell>
          <cell r="DG1322" t="str">
            <v>Electric</v>
          </cell>
          <cell r="DH1322">
            <v>2130.886</v>
          </cell>
          <cell r="DI1322" t="str">
            <v>MT</v>
          </cell>
          <cell r="DL1322" t="str">
            <v>Electric</v>
          </cell>
          <cell r="DM1322" t="str">
            <v>Electric</v>
          </cell>
          <cell r="DN1322">
            <v>2130.886</v>
          </cell>
          <cell r="DO1322" t="str">
            <v>MT</v>
          </cell>
          <cell r="DS1322">
            <v>2079.9929999999999</v>
          </cell>
          <cell r="DT1322" t="str">
            <v>WA</v>
          </cell>
          <cell r="DU1322" t="str">
            <v>lt32</v>
          </cell>
          <cell r="DX1322" t="b">
            <v>0</v>
          </cell>
          <cell r="DY1322">
            <v>1192.4649999999999</v>
          </cell>
          <cell r="DZ1322" t="str">
            <v>ID</v>
          </cell>
          <cell r="EC1322" t="str">
            <v>Desktop</v>
          </cell>
          <cell r="ED1322">
            <v>1192.4649999999999</v>
          </cell>
          <cell r="EE1322" t="str">
            <v>ID</v>
          </cell>
          <cell r="EH1322" t="str">
            <v>le20</v>
          </cell>
          <cell r="EI1322">
            <v>2130.886</v>
          </cell>
          <cell r="EJ1322" t="str">
            <v>MT</v>
          </cell>
          <cell r="EZ1322" t="str">
            <v>WA</v>
          </cell>
          <cell r="FA1322" t="str">
            <v>Other</v>
          </cell>
          <cell r="FB1322">
            <v>933731.65599999996</v>
          </cell>
          <cell r="FC1322">
            <v>749389.78399999999</v>
          </cell>
          <cell r="FI1322" t="str">
            <v>WA</v>
          </cell>
          <cell r="FJ1322" t="str">
            <v>Bedrooms</v>
          </cell>
          <cell r="FK1322" t="str">
            <v>EISAq</v>
          </cell>
          <cell r="FL1322">
            <v>194804.302</v>
          </cell>
          <cell r="FS1322" t="str">
            <v>WA</v>
          </cell>
          <cell r="FT1322" t="str">
            <v>EISAq</v>
          </cell>
          <cell r="FV1322">
            <v>688952.527</v>
          </cell>
          <cell r="GD1322" t="str">
            <v>OR</v>
          </cell>
          <cell r="GE1322">
            <v>5773437.3600000003</v>
          </cell>
          <cell r="GF1322">
            <v>2818985.6159999999</v>
          </cell>
          <cell r="GI1322">
            <v>1</v>
          </cell>
          <cell r="GJ1322">
            <v>2</v>
          </cell>
          <cell r="GK1322" t="str">
            <v>OR</v>
          </cell>
          <cell r="GL1322">
            <v>1612.692</v>
          </cell>
          <cell r="GM1322" t="str">
            <v>Pre 1980</v>
          </cell>
          <cell r="GN1322">
            <v>-1</v>
          </cell>
          <cell r="GQ1322">
            <v>7328511.1002239995</v>
          </cell>
          <cell r="GR1322">
            <v>869571.58986000007</v>
          </cell>
          <cell r="GU1322" t="str">
            <v>Natural Gas FAF</v>
          </cell>
          <cell r="GX1322" t="str">
            <v>None</v>
          </cell>
          <cell r="GY1322" t="str">
            <v>OR</v>
          </cell>
          <cell r="GZ1322">
            <v>6932.73828125</v>
          </cell>
        </row>
        <row r="1323">
          <cell r="AD1323" t="str">
            <v>WA</v>
          </cell>
          <cell r="AH1323" t="str">
            <v>WA</v>
          </cell>
          <cell r="AI1323" t="str">
            <v>Pre 1980</v>
          </cell>
          <cell r="AJ1323">
            <v>1904.288</v>
          </cell>
          <cell r="AK1323" t="b">
            <v>1</v>
          </cell>
          <cell r="AN1323" t="str">
            <v>WA</v>
          </cell>
          <cell r="AO1323" t="str">
            <v>Baseboard/Wall/Radiant</v>
          </cell>
          <cell r="AP1323" t="str">
            <v>Pre 1980</v>
          </cell>
          <cell r="AQ1323" t="str">
            <v>Crawlspace</v>
          </cell>
          <cell r="AR1323">
            <v>1524.76245117188</v>
          </cell>
          <cell r="AU1323" t="str">
            <v>Yes</v>
          </cell>
          <cell r="AV1323" t="b">
            <v>0</v>
          </cell>
          <cell r="AX1323">
            <v>1024640.3671875034</v>
          </cell>
          <cell r="AY1323" t="b">
            <v>0</v>
          </cell>
          <cell r="AZ1323">
            <v>0</v>
          </cell>
          <cell r="BA1323" t="str">
            <v/>
          </cell>
          <cell r="BB1323" t="str">
            <v/>
          </cell>
          <cell r="BC1323">
            <v>1.0000002958965923</v>
          </cell>
          <cell r="BU1323" t="str">
            <v>MT</v>
          </cell>
          <cell r="BV1323" t="str">
            <v>1993-2006</v>
          </cell>
          <cell r="BW1323" t="str">
            <v>Electric Storage - Inside Conditioned Space</v>
          </cell>
          <cell r="BY1323">
            <v>1144.6790000000001</v>
          </cell>
          <cell r="BZ1323" t="str">
            <v>le55</v>
          </cell>
          <cell r="CF1323" t="str">
            <v>Conditioned</v>
          </cell>
          <cell r="CG1323">
            <v>2079.9929999999999</v>
          </cell>
          <cell r="CH1323" t="str">
            <v>WA</v>
          </cell>
          <cell r="CI1323" t="str">
            <v>Side-by-Side w/ TTD Ice</v>
          </cell>
          <cell r="CJ1323">
            <v>41599.86</v>
          </cell>
          <cell r="CK1323" t="b">
            <v>0</v>
          </cell>
          <cell r="CZ1323">
            <v>1144.6790000000001</v>
          </cell>
          <cell r="DA1323" t="str">
            <v>MT</v>
          </cell>
          <cell r="DC1323" t="str">
            <v>Vertical Axis</v>
          </cell>
          <cell r="DG1323" t="str">
            <v>Electric</v>
          </cell>
          <cell r="DH1323">
            <v>1904.288</v>
          </cell>
          <cell r="DI1323" t="str">
            <v>WA</v>
          </cell>
          <cell r="DL1323" t="str">
            <v>Electric</v>
          </cell>
          <cell r="DM1323" t="str">
            <v>Electric</v>
          </cell>
          <cell r="DN1323">
            <v>12271.31</v>
          </cell>
          <cell r="DO1323" t="str">
            <v>WA</v>
          </cell>
          <cell r="DS1323">
            <v>2079.9929999999999</v>
          </cell>
          <cell r="DT1323" t="str">
            <v>WA</v>
          </cell>
          <cell r="DU1323" t="str">
            <v>gt46</v>
          </cell>
          <cell r="DX1323" t="b">
            <v>1</v>
          </cell>
          <cell r="DY1323">
            <v>1192.4649999999999</v>
          </cell>
          <cell r="DZ1323" t="str">
            <v>ID</v>
          </cell>
          <cell r="EC1323" t="str">
            <v>Desktop</v>
          </cell>
          <cell r="ED1323">
            <v>1192.4649999999999</v>
          </cell>
          <cell r="EE1323" t="str">
            <v>ID</v>
          </cell>
          <cell r="EH1323" t="str">
            <v>le20</v>
          </cell>
          <cell r="EI1323">
            <v>1144.6790000000001</v>
          </cell>
          <cell r="EJ1323" t="str">
            <v>MT</v>
          </cell>
          <cell r="EZ1323" t="str">
            <v>WA</v>
          </cell>
          <cell r="FA1323" t="str">
            <v>Bathroom</v>
          </cell>
          <cell r="FB1323">
            <v>1586077.7600000002</v>
          </cell>
          <cell r="FC1323">
            <v>475823.32800000004</v>
          </cell>
          <cell r="FI1323" t="str">
            <v>WA</v>
          </cell>
          <cell r="FJ1323" t="str">
            <v>Bedrooms</v>
          </cell>
          <cell r="FK1323" t="str">
            <v>EISAx</v>
          </cell>
          <cell r="FL1323">
            <v>146469.4</v>
          </cell>
          <cell r="FS1323" t="str">
            <v>WA</v>
          </cell>
          <cell r="FT1323" t="str">
            <v>EISAx</v>
          </cell>
          <cell r="FV1323">
            <v>2701288.6850000001</v>
          </cell>
          <cell r="GD1323" t="str">
            <v>WA</v>
          </cell>
          <cell r="GE1323">
            <v>4732155.68</v>
          </cell>
          <cell r="GF1323">
            <v>5411986.4960000003</v>
          </cell>
          <cell r="GI1323">
            <v>1</v>
          </cell>
          <cell r="GJ1323">
            <v>3</v>
          </cell>
          <cell r="GK1323" t="str">
            <v>WA</v>
          </cell>
          <cell r="GL1323">
            <v>1904.288</v>
          </cell>
          <cell r="GM1323" t="str">
            <v>Pre 1980</v>
          </cell>
          <cell r="GN1323">
            <v>-1</v>
          </cell>
          <cell r="GQ1323">
            <v>11185448.748736</v>
          </cell>
          <cell r="GR1323">
            <v>2427085.5146560003</v>
          </cell>
          <cell r="GU1323" t="str">
            <v>Heat Pump (Central System)</v>
          </cell>
          <cell r="GX1323" t="str">
            <v>None</v>
          </cell>
          <cell r="GY1323" t="str">
            <v>OR</v>
          </cell>
          <cell r="GZ1323">
            <v>8264.9453125</v>
          </cell>
        </row>
        <row r="1324">
          <cell r="AD1324" t="str">
            <v>MT</v>
          </cell>
          <cell r="AH1324" t="str">
            <v>MT</v>
          </cell>
          <cell r="AI1324" t="str">
            <v>1980-1992</v>
          </cell>
          <cell r="AJ1324">
            <v>1144.6790000000001</v>
          </cell>
          <cell r="AK1324" t="b">
            <v>1</v>
          </cell>
          <cell r="AN1324" t="str">
            <v>WA</v>
          </cell>
          <cell r="AO1324" t="str">
            <v>Natural Gas Other</v>
          </cell>
          <cell r="AP1324" t="str">
            <v>Pre 1980</v>
          </cell>
          <cell r="AQ1324" t="str">
            <v>Crawlspace</v>
          </cell>
          <cell r="AR1324">
            <v>1524.76245117188</v>
          </cell>
          <cell r="AU1324" t="str">
            <v>Yes</v>
          </cell>
          <cell r="AV1324" t="b">
            <v>1</v>
          </cell>
          <cell r="AX1324">
            <v>1024640.3671875034</v>
          </cell>
          <cell r="AY1324" t="b">
            <v>0</v>
          </cell>
          <cell r="AZ1324">
            <v>0</v>
          </cell>
          <cell r="BA1324">
            <v>1</v>
          </cell>
          <cell r="BB1324">
            <v>1524.76245117188</v>
          </cell>
          <cell r="BC1324">
            <v>1.0000002958965923</v>
          </cell>
          <cell r="BU1324" t="str">
            <v>ID</v>
          </cell>
          <cell r="BV1324" t="str">
            <v>1993-2006</v>
          </cell>
          <cell r="BW1324" t="str">
            <v>Gas Storage Outside Conditioned Space</v>
          </cell>
          <cell r="BY1324">
            <v>3785.7640000000001</v>
          </cell>
          <cell r="BZ1324" t="str">
            <v>le55</v>
          </cell>
          <cell r="CF1324" t="str">
            <v>Conditioned</v>
          </cell>
          <cell r="CG1324">
            <v>12271.31</v>
          </cell>
          <cell r="CH1324" t="str">
            <v>WA</v>
          </cell>
          <cell r="CI1324" t="str">
            <v>Bottom-Freezer (Including French Door) w/o TTD Ice</v>
          </cell>
          <cell r="CJ1324">
            <v>306782.75</v>
          </cell>
          <cell r="CK1324" t="b">
            <v>0</v>
          </cell>
          <cell r="CZ1324">
            <v>3785.7640000000001</v>
          </cell>
          <cell r="DA1324" t="str">
            <v>ID</v>
          </cell>
          <cell r="DC1324" t="str">
            <v>Horizontal Axis</v>
          </cell>
          <cell r="DG1324" t="str">
            <v>Electric</v>
          </cell>
          <cell r="DH1324">
            <v>2130.886</v>
          </cell>
          <cell r="DI1324" t="str">
            <v>MT</v>
          </cell>
          <cell r="DL1324" t="str">
            <v>Electric</v>
          </cell>
          <cell r="DM1324" t="str">
            <v>Electric</v>
          </cell>
          <cell r="DN1324">
            <v>1925.059</v>
          </cell>
          <cell r="DO1324" t="str">
            <v>OR</v>
          </cell>
          <cell r="DS1324">
            <v>2079.9929999999999</v>
          </cell>
          <cell r="DT1324" t="str">
            <v>WA</v>
          </cell>
          <cell r="DU1324" t="str">
            <v>lt32</v>
          </cell>
          <cell r="DX1324" t="b">
            <v>0</v>
          </cell>
          <cell r="DY1324">
            <v>8264.9449999999997</v>
          </cell>
          <cell r="DZ1324" t="str">
            <v>OR</v>
          </cell>
          <cell r="EC1324" t="str">
            <v>Laptop</v>
          </cell>
          <cell r="ED1324">
            <v>3785.7640000000001</v>
          </cell>
          <cell r="EE1324" t="str">
            <v>ID</v>
          </cell>
          <cell r="EH1324" t="str">
            <v>gt20</v>
          </cell>
          <cell r="EI1324">
            <v>2079.9929999999999</v>
          </cell>
          <cell r="EJ1324" t="str">
            <v>WA</v>
          </cell>
          <cell r="EZ1324" t="str">
            <v>WA</v>
          </cell>
          <cell r="FA1324" t="str">
            <v>Bedrooms</v>
          </cell>
          <cell r="FB1324">
            <v>743473.95000000007</v>
          </cell>
          <cell r="FC1324">
            <v>2512941.9510000004</v>
          </cell>
          <cell r="FI1324" t="str">
            <v>WA</v>
          </cell>
          <cell r="FJ1324" t="str">
            <v>Exterior</v>
          </cell>
          <cell r="FK1324" t="str">
            <v>EISAq</v>
          </cell>
          <cell r="FL1324">
            <v>0</v>
          </cell>
          <cell r="FS1324" t="str">
            <v>WA</v>
          </cell>
          <cell r="FT1324" t="str">
            <v>EISAnqnx</v>
          </cell>
          <cell r="FV1324">
            <v>1065645.9950000001</v>
          </cell>
          <cell r="GD1324" t="str">
            <v>MT</v>
          </cell>
          <cell r="GE1324">
            <v>2115366.7920000004</v>
          </cell>
          <cell r="GF1324">
            <v>2266464.4200000004</v>
          </cell>
          <cell r="GI1324">
            <v>2</v>
          </cell>
          <cell r="GJ1324">
            <v>1</v>
          </cell>
          <cell r="GK1324" t="str">
            <v>MT</v>
          </cell>
          <cell r="GL1324">
            <v>1144.6790000000001</v>
          </cell>
          <cell r="GM1324" t="str">
            <v>1980-1992</v>
          </cell>
          <cell r="GN1324">
            <v>0</v>
          </cell>
          <cell r="GQ1324">
            <v>9416870.0613130014</v>
          </cell>
          <cell r="GR1324">
            <v>572173.52154500003</v>
          </cell>
          <cell r="GU1324" t="str">
            <v>Heat Pump (Central System)</v>
          </cell>
          <cell r="GX1324" t="str">
            <v>None</v>
          </cell>
          <cell r="GY1324" t="str">
            <v>OR</v>
          </cell>
          <cell r="GZ1324">
            <v>1612.69177246094</v>
          </cell>
        </row>
        <row r="1325">
          <cell r="AD1325" t="str">
            <v>OR</v>
          </cell>
          <cell r="AH1325" t="str">
            <v>OR</v>
          </cell>
          <cell r="AI1325" t="str">
            <v>Pre 1980</v>
          </cell>
          <cell r="AJ1325">
            <v>8264.9449999999997</v>
          </cell>
          <cell r="AK1325" t="b">
            <v>1</v>
          </cell>
          <cell r="AN1325" t="str">
            <v>WA</v>
          </cell>
          <cell r="AO1325" t="str">
            <v>Baseboard/Wall/Radiant</v>
          </cell>
          <cell r="AP1325" t="str">
            <v>Pre 1980</v>
          </cell>
          <cell r="AQ1325" t="str">
            <v>Crawlspace</v>
          </cell>
          <cell r="AR1325">
            <v>1524.76245117188</v>
          </cell>
          <cell r="AU1325" t="str">
            <v>Yes</v>
          </cell>
          <cell r="AV1325" t="b">
            <v>0</v>
          </cell>
          <cell r="AX1325">
            <v>1024640.3671875034</v>
          </cell>
          <cell r="AY1325" t="b">
            <v>0</v>
          </cell>
          <cell r="AZ1325">
            <v>0</v>
          </cell>
          <cell r="BA1325" t="str">
            <v/>
          </cell>
          <cell r="BB1325" t="str">
            <v/>
          </cell>
          <cell r="BC1325">
            <v>1.0000002958965923</v>
          </cell>
          <cell r="BU1325" t="str">
            <v>MT</v>
          </cell>
          <cell r="BV1325" t="str">
            <v>1993-2006</v>
          </cell>
          <cell r="BW1325" t="str">
            <v>Solar/Other</v>
          </cell>
          <cell r="BY1325">
            <v>1144.6790000000001</v>
          </cell>
          <cell r="BZ1325" t="str">
            <v>le55</v>
          </cell>
          <cell r="CF1325" t="str">
            <v>Conditioned</v>
          </cell>
          <cell r="CG1325">
            <v>3785.7640000000001</v>
          </cell>
          <cell r="CH1325" t="str">
            <v>ID</v>
          </cell>
          <cell r="CI1325" t="str">
            <v>Side-by-Side w/o TTD Ice</v>
          </cell>
          <cell r="CJ1325">
            <v>94644.1</v>
          </cell>
          <cell r="CK1325" t="b">
            <v>0</v>
          </cell>
          <cell r="CZ1325">
            <v>12271.31</v>
          </cell>
          <cell r="DA1325" t="str">
            <v>WA</v>
          </cell>
          <cell r="DC1325" t="str">
            <v>Vertical Axis</v>
          </cell>
          <cell r="DG1325" t="str">
            <v>Electric</v>
          </cell>
          <cell r="DH1325">
            <v>1904.288</v>
          </cell>
          <cell r="DI1325" t="str">
            <v>WA</v>
          </cell>
          <cell r="DL1325" t="str">
            <v>Gas</v>
          </cell>
          <cell r="DM1325" t="str">
            <v>Gas</v>
          </cell>
          <cell r="DN1325">
            <v>2079.9929999999999</v>
          </cell>
          <cell r="DO1325" t="str">
            <v>WA</v>
          </cell>
          <cell r="DS1325">
            <v>12271.31</v>
          </cell>
          <cell r="DT1325" t="str">
            <v>WA</v>
          </cell>
          <cell r="DU1325" t="str">
            <v>lt32</v>
          </cell>
          <cell r="DX1325" t="b">
            <v>1</v>
          </cell>
          <cell r="DY1325">
            <v>8264.9449999999997</v>
          </cell>
          <cell r="DZ1325" t="str">
            <v>OR</v>
          </cell>
          <cell r="EC1325" t="str">
            <v>Laptop</v>
          </cell>
          <cell r="ED1325">
            <v>3785.7640000000001</v>
          </cell>
          <cell r="EE1325" t="str">
            <v>ID</v>
          </cell>
          <cell r="EH1325" t="str">
            <v>le20</v>
          </cell>
          <cell r="EI1325">
            <v>2079.9929999999999</v>
          </cell>
          <cell r="EJ1325" t="str">
            <v>WA</v>
          </cell>
          <cell r="EZ1325" t="str">
            <v>WA</v>
          </cell>
          <cell r="FA1325" t="str">
            <v>Exterior</v>
          </cell>
          <cell r="FB1325">
            <v>1586077.7600000002</v>
          </cell>
          <cell r="FC1325">
            <v>6572309.7180000003</v>
          </cell>
          <cell r="FI1325" t="str">
            <v>WA</v>
          </cell>
          <cell r="FJ1325" t="str">
            <v>Garage</v>
          </cell>
          <cell r="FK1325" t="str">
            <v>EISAnqnx</v>
          </cell>
          <cell r="FL1325">
            <v>351526.56</v>
          </cell>
          <cell r="FS1325" t="str">
            <v>WA</v>
          </cell>
          <cell r="FT1325" t="str">
            <v>EISAq</v>
          </cell>
          <cell r="FV1325">
            <v>4406322.2770000007</v>
          </cell>
          <cell r="GD1325" t="str">
            <v>OR</v>
          </cell>
          <cell r="GE1325">
            <v>0</v>
          </cell>
          <cell r="GF1325">
            <v>0</v>
          </cell>
          <cell r="GI1325">
            <v>1</v>
          </cell>
          <cell r="GJ1325">
            <v>2</v>
          </cell>
          <cell r="GK1325" t="str">
            <v>OR</v>
          </cell>
          <cell r="GL1325">
            <v>8264.9449999999997</v>
          </cell>
          <cell r="GM1325" t="str">
            <v>Pre 1980</v>
          </cell>
          <cell r="GN1325">
            <v>0</v>
          </cell>
          <cell r="GQ1325">
            <v>37558158.145039998</v>
          </cell>
          <cell r="GR1325">
            <v>4456499.6687249998</v>
          </cell>
          <cell r="GU1325" t="str">
            <v>Natural Gas FAF</v>
          </cell>
          <cell r="GX1325" t="str">
            <v>None</v>
          </cell>
          <cell r="GY1325" t="str">
            <v>WA</v>
          </cell>
          <cell r="GZ1325">
            <v>2079.99340820313</v>
          </cell>
        </row>
        <row r="1326">
          <cell r="AD1326" t="str">
            <v>MT</v>
          </cell>
          <cell r="AH1326" t="str">
            <v>MT</v>
          </cell>
          <cell r="AI1326" t="str">
            <v>1980-1992</v>
          </cell>
          <cell r="AJ1326">
            <v>2130.886</v>
          </cell>
          <cell r="AK1326" t="b">
            <v>1</v>
          </cell>
          <cell r="AN1326" t="str">
            <v>OR</v>
          </cell>
          <cell r="AO1326" t="str">
            <v>Natural Gas FAF</v>
          </cell>
          <cell r="AP1326" t="str">
            <v>Pre 1980</v>
          </cell>
          <cell r="AQ1326" t="str">
            <v>Crawlspace</v>
          </cell>
          <cell r="AR1326">
            <v>1188.02661132813</v>
          </cell>
          <cell r="AU1326" t="str">
            <v>No</v>
          </cell>
          <cell r="AV1326" t="b">
            <v>1</v>
          </cell>
          <cell r="AX1326">
            <v>2333284.2646484473</v>
          </cell>
          <cell r="AY1326" t="b">
            <v>0</v>
          </cell>
          <cell r="AZ1326">
            <v>919297.48670159082</v>
          </cell>
          <cell r="BA1326">
            <v>1</v>
          </cell>
          <cell r="BB1326">
            <v>1188.02661132813</v>
          </cell>
          <cell r="BC1326">
            <v>0.99999967284256164</v>
          </cell>
          <cell r="BU1326" t="str">
            <v>ID</v>
          </cell>
          <cell r="BV1326" t="str">
            <v>1993-2006</v>
          </cell>
          <cell r="BW1326" t="str">
            <v>Gas Storage Outside Conditioned Space</v>
          </cell>
          <cell r="BY1326">
            <v>3785.7640000000001</v>
          </cell>
          <cell r="BZ1326" t="str">
            <v>le55</v>
          </cell>
          <cell r="CF1326" t="str">
            <v>Unconditioned</v>
          </cell>
          <cell r="CG1326">
            <v>3785.7640000000001</v>
          </cell>
          <cell r="CH1326" t="str">
            <v>ID</v>
          </cell>
          <cell r="CI1326" t="str">
            <v>Top-Freezer w/o TTD Ice</v>
          </cell>
          <cell r="CJ1326">
            <v>83286.808000000005</v>
          </cell>
          <cell r="CK1326" t="b">
            <v>0</v>
          </cell>
          <cell r="CZ1326">
            <v>1904.288</v>
          </cell>
          <cell r="DA1326" t="str">
            <v>WA</v>
          </cell>
          <cell r="DC1326" t="str">
            <v>Horizontal Axis</v>
          </cell>
          <cell r="DG1326" t="str">
            <v>Electric</v>
          </cell>
          <cell r="DH1326">
            <v>8559.1039999999994</v>
          </cell>
          <cell r="DI1326" t="str">
            <v>OR</v>
          </cell>
          <cell r="DL1326" t="str">
            <v>Electric</v>
          </cell>
          <cell r="DM1326" t="str">
            <v>Electric</v>
          </cell>
          <cell r="DN1326">
            <v>2079.9929999999999</v>
          </cell>
          <cell r="DO1326" t="str">
            <v>WA</v>
          </cell>
          <cell r="DS1326">
            <v>12271.31</v>
          </cell>
          <cell r="DT1326" t="str">
            <v>WA</v>
          </cell>
          <cell r="DU1326" t="str">
            <v>32to46</v>
          </cell>
          <cell r="DX1326" t="b">
            <v>0</v>
          </cell>
          <cell r="DY1326">
            <v>8264.9449999999997</v>
          </cell>
          <cell r="DZ1326" t="str">
            <v>OR</v>
          </cell>
          <cell r="EC1326" t="str">
            <v>Desktop</v>
          </cell>
          <cell r="ED1326">
            <v>3785.7640000000001</v>
          </cell>
          <cell r="EE1326" t="str">
            <v>ID</v>
          </cell>
          <cell r="EH1326" t="str">
            <v>le20</v>
          </cell>
          <cell r="EI1326">
            <v>2079.9929999999999</v>
          </cell>
          <cell r="EJ1326" t="str">
            <v>WA</v>
          </cell>
          <cell r="EZ1326" t="str">
            <v>WA</v>
          </cell>
          <cell r="FA1326" t="str">
            <v>Garage</v>
          </cell>
          <cell r="FB1326">
            <v>148694.79</v>
          </cell>
          <cell r="FC1326">
            <v>1843815.3960000002</v>
          </cell>
          <cell r="FI1326" t="str">
            <v>WA</v>
          </cell>
          <cell r="FJ1326" t="str">
            <v>Garage</v>
          </cell>
          <cell r="FK1326" t="str">
            <v>EISAq</v>
          </cell>
          <cell r="FL1326">
            <v>304656.35200000001</v>
          </cell>
          <cell r="FS1326" t="str">
            <v>WA</v>
          </cell>
          <cell r="FT1326" t="str">
            <v>EISAx</v>
          </cell>
          <cell r="FV1326">
            <v>2874765.9400000004</v>
          </cell>
          <cell r="GD1326" t="str">
            <v>MT</v>
          </cell>
          <cell r="GE1326">
            <v>10143017.359999999</v>
          </cell>
          <cell r="GF1326">
            <v>6571652.4239999996</v>
          </cell>
          <cell r="GI1326">
            <v>3</v>
          </cell>
          <cell r="GJ1326">
            <v>2</v>
          </cell>
          <cell r="GK1326" t="str">
            <v>MT</v>
          </cell>
          <cell r="GL1326">
            <v>2130.886</v>
          </cell>
          <cell r="GM1326" t="str">
            <v>1980-1992</v>
          </cell>
          <cell r="GN1326">
            <v>0</v>
          </cell>
          <cell r="GQ1326">
            <v>16396681.927991999</v>
          </cell>
          <cell r="GR1326">
            <v>1258053.7855399998</v>
          </cell>
          <cell r="GU1326" t="str">
            <v>Electric Other</v>
          </cell>
          <cell r="GX1326" t="str">
            <v>Electric Other</v>
          </cell>
          <cell r="GY1326" t="str">
            <v>ID</v>
          </cell>
          <cell r="GZ1326">
            <v>3785.76440429688</v>
          </cell>
        </row>
        <row r="1327">
          <cell r="AD1327" t="str">
            <v>ID</v>
          </cell>
          <cell r="AH1327" t="str">
            <v>ID</v>
          </cell>
          <cell r="AI1327" t="str">
            <v>Pre 1980</v>
          </cell>
          <cell r="AJ1327">
            <v>3785.7640000000001</v>
          </cell>
          <cell r="AK1327" t="b">
            <v>1</v>
          </cell>
          <cell r="AN1327" t="str">
            <v>OR</v>
          </cell>
          <cell r="AO1327" t="str">
            <v>Natural Gas FAF</v>
          </cell>
          <cell r="AP1327" t="str">
            <v>1980-1992</v>
          </cell>
          <cell r="AQ1327" t="str">
            <v>Crawlspace</v>
          </cell>
          <cell r="AR1327">
            <v>3609.1989308884699</v>
          </cell>
          <cell r="AU1327" t="str">
            <v>No</v>
          </cell>
          <cell r="AV1327" t="b">
            <v>1</v>
          </cell>
          <cell r="AX1327">
            <v>13476748.807937548</v>
          </cell>
          <cell r="AY1327" t="b">
            <v>0</v>
          </cell>
          <cell r="AZ1327">
            <v>4280661.5183888227</v>
          </cell>
          <cell r="BA1327">
            <v>0.52060221870047529</v>
          </cell>
          <cell r="BB1327">
            <v>3609.1989308884699</v>
          </cell>
          <cell r="BC1327">
            <v>0.52060223982046772</v>
          </cell>
          <cell r="BU1327" t="str">
            <v>ID</v>
          </cell>
          <cell r="BW1327" t="str">
            <v>Electric Storage - Inside Conditioned Space</v>
          </cell>
          <cell r="BY1327">
            <v>3785.7640000000001</v>
          </cell>
          <cell r="BZ1327" t="str">
            <v>le55</v>
          </cell>
          <cell r="CF1327" t="str">
            <v>Conditioned</v>
          </cell>
          <cell r="CG1327">
            <v>3785.7640000000001</v>
          </cell>
          <cell r="CH1327" t="str">
            <v>ID</v>
          </cell>
          <cell r="CI1327" t="str">
            <v>Side-by-Side w/ TTD Ice</v>
          </cell>
          <cell r="CJ1327">
            <v>94644.1</v>
          </cell>
          <cell r="CK1327" t="b">
            <v>0</v>
          </cell>
          <cell r="CZ1327">
            <v>1612.692</v>
          </cell>
          <cell r="DA1327" t="str">
            <v>OR</v>
          </cell>
          <cell r="DC1327" t="str">
            <v>Horizontal Axis</v>
          </cell>
          <cell r="DG1327" t="str">
            <v>Electric</v>
          </cell>
          <cell r="DH1327">
            <v>1144.6790000000001</v>
          </cell>
          <cell r="DI1327" t="str">
            <v>MT</v>
          </cell>
          <cell r="DL1327" t="str">
            <v>Electric</v>
          </cell>
          <cell r="DM1327" t="str">
            <v>Electric</v>
          </cell>
          <cell r="DN1327">
            <v>3785.7640000000001</v>
          </cell>
          <cell r="DO1327" t="str">
            <v>ID</v>
          </cell>
          <cell r="DS1327">
            <v>1904.288</v>
          </cell>
          <cell r="DT1327" t="str">
            <v>WA</v>
          </cell>
          <cell r="DU1327" t="str">
            <v>lt32</v>
          </cell>
          <cell r="DX1327" t="b">
            <v>1</v>
          </cell>
          <cell r="DY1327">
            <v>2130.886</v>
          </cell>
          <cell r="DZ1327" t="str">
            <v>MT</v>
          </cell>
          <cell r="EC1327" t="str">
            <v>Desktop</v>
          </cell>
          <cell r="ED1327">
            <v>3785.7640000000001</v>
          </cell>
          <cell r="EE1327" t="str">
            <v>ID</v>
          </cell>
          <cell r="EH1327" t="str">
            <v>le20</v>
          </cell>
          <cell r="EI1327">
            <v>4360.1880000000001</v>
          </cell>
          <cell r="EJ1327" t="str">
            <v>WA</v>
          </cell>
          <cell r="EZ1327" t="str">
            <v>WA</v>
          </cell>
          <cell r="FA1327" t="str">
            <v>Kitchen</v>
          </cell>
          <cell r="FB1327">
            <v>1933032.2700000003</v>
          </cell>
          <cell r="FC1327">
            <v>470866.83500000002</v>
          </cell>
          <cell r="FI1327" t="str">
            <v>WA</v>
          </cell>
          <cell r="FJ1327" t="str">
            <v>Garage</v>
          </cell>
          <cell r="FK1327" t="str">
            <v>EISAx</v>
          </cell>
          <cell r="FL1327">
            <v>87881.64</v>
          </cell>
          <cell r="FS1327" t="str">
            <v>WA</v>
          </cell>
          <cell r="FT1327" t="str">
            <v>EISAnqnx</v>
          </cell>
          <cell r="FV1327">
            <v>10309505.440000001</v>
          </cell>
          <cell r="GD1327" t="str">
            <v>ID</v>
          </cell>
          <cell r="GE1327">
            <v>17649231.767999999</v>
          </cell>
          <cell r="GF1327">
            <v>12265875.360000001</v>
          </cell>
          <cell r="GI1327">
            <v>1</v>
          </cell>
          <cell r="GJ1327">
            <v>3</v>
          </cell>
          <cell r="GK1327" t="str">
            <v>ID</v>
          </cell>
          <cell r="GL1327">
            <v>3785.7640000000001</v>
          </cell>
          <cell r="GM1327" t="str">
            <v>Pre 1980</v>
          </cell>
          <cell r="GN1327">
            <v>0</v>
          </cell>
          <cell r="GQ1327">
            <v>23468935.33464</v>
          </cell>
          <cell r="GR1327">
            <v>3838397.4768920001</v>
          </cell>
          <cell r="GU1327" t="str">
            <v>Natural Gas FAF</v>
          </cell>
          <cell r="GX1327" t="str">
            <v>None</v>
          </cell>
          <cell r="GY1327" t="str">
            <v>MT</v>
          </cell>
          <cell r="GZ1327">
            <v>1144.67944335938</v>
          </cell>
        </row>
        <row r="1328">
          <cell r="AD1328" t="str">
            <v>WA</v>
          </cell>
          <cell r="AH1328" t="str">
            <v>WA</v>
          </cell>
          <cell r="AI1328" t="str">
            <v>1993-2006</v>
          </cell>
          <cell r="AJ1328">
            <v>1904.288</v>
          </cell>
          <cell r="AK1328" t="b">
            <v>1</v>
          </cell>
          <cell r="AN1328" t="str">
            <v>OR</v>
          </cell>
          <cell r="AO1328" t="str">
            <v>Baseboard/Wall/Radiant</v>
          </cell>
          <cell r="AP1328" t="str">
            <v>1980-1992</v>
          </cell>
          <cell r="AQ1328" t="str">
            <v>Basement</v>
          </cell>
          <cell r="AR1328">
            <v>3323.5393503615301</v>
          </cell>
          <cell r="AU1328" t="str">
            <v>No</v>
          </cell>
          <cell r="AV1328" t="b">
            <v>0</v>
          </cell>
          <cell r="AX1328">
            <v>12410095.934249952</v>
          </cell>
          <cell r="AY1328" t="b">
            <v>0</v>
          </cell>
          <cell r="AZ1328">
            <v>3941857.2581814895</v>
          </cell>
          <cell r="BA1328" t="str">
            <v/>
          </cell>
          <cell r="BB1328" t="str">
            <v/>
          </cell>
          <cell r="BC1328">
            <v>0.47939780074791949</v>
          </cell>
          <cell r="BU1328" t="str">
            <v>ID</v>
          </cell>
          <cell r="BV1328" t="str">
            <v>Pre 1980</v>
          </cell>
          <cell r="BW1328" t="str">
            <v>Electric Storage - Outside Conditioned Space - Buffered</v>
          </cell>
          <cell r="BY1328">
            <v>3785.7640000000001</v>
          </cell>
          <cell r="BZ1328" t="str">
            <v>le55</v>
          </cell>
          <cell r="CF1328" t="str">
            <v>Conditioned</v>
          </cell>
          <cell r="CG1328">
            <v>1904.288</v>
          </cell>
          <cell r="CH1328" t="str">
            <v>WA</v>
          </cell>
          <cell r="CI1328" t="str">
            <v>Side-by-Side w/ TTD Ice</v>
          </cell>
          <cell r="CJ1328">
            <v>39990.048000000003</v>
          </cell>
          <cell r="CK1328" t="b">
            <v>0</v>
          </cell>
          <cell r="CZ1328">
            <v>12271.31</v>
          </cell>
          <cell r="DA1328" t="str">
            <v>WA</v>
          </cell>
          <cell r="DC1328" t="str">
            <v>Horizontal Axis</v>
          </cell>
          <cell r="DG1328" t="str">
            <v>Electric</v>
          </cell>
          <cell r="DH1328">
            <v>3785.7640000000001</v>
          </cell>
          <cell r="DI1328" t="str">
            <v>ID</v>
          </cell>
          <cell r="DL1328" t="str">
            <v>Electric</v>
          </cell>
          <cell r="DM1328" t="str">
            <v>Electric</v>
          </cell>
          <cell r="DN1328">
            <v>1904.288</v>
          </cell>
          <cell r="DO1328" t="str">
            <v>WA</v>
          </cell>
          <cell r="DS1328">
            <v>6932.7380000000003</v>
          </cell>
          <cell r="DT1328" t="str">
            <v>OR</v>
          </cell>
          <cell r="DU1328" t="str">
            <v>32to46</v>
          </cell>
          <cell r="DX1328" t="b">
            <v>0</v>
          </cell>
          <cell r="DY1328">
            <v>2130.886</v>
          </cell>
          <cell r="DZ1328" t="str">
            <v>MT</v>
          </cell>
          <cell r="EC1328" t="str">
            <v>Desktop</v>
          </cell>
          <cell r="ED1328">
            <v>3785.7640000000001</v>
          </cell>
          <cell r="EE1328" t="str">
            <v>ID</v>
          </cell>
          <cell r="EH1328" t="str">
            <v>gt20</v>
          </cell>
          <cell r="EI1328">
            <v>4360.1880000000001</v>
          </cell>
          <cell r="EJ1328" t="str">
            <v>WA</v>
          </cell>
          <cell r="EZ1328" t="str">
            <v>WA</v>
          </cell>
          <cell r="FA1328" t="str">
            <v>Living Room/Family Room</v>
          </cell>
          <cell r="FB1328">
            <v>996255.09300000011</v>
          </cell>
          <cell r="FC1328">
            <v>2329551.71</v>
          </cell>
          <cell r="FI1328" t="str">
            <v>WA</v>
          </cell>
          <cell r="FJ1328" t="str">
            <v>Kitchen</v>
          </cell>
          <cell r="FK1328" t="str">
            <v>EISAq</v>
          </cell>
          <cell r="FL1328">
            <v>256321.44999999998</v>
          </cell>
          <cell r="FS1328" t="str">
            <v>WA</v>
          </cell>
          <cell r="FT1328" t="str">
            <v>EISAq</v>
          </cell>
          <cell r="FV1328">
            <v>1164775.855</v>
          </cell>
          <cell r="GD1328" t="str">
            <v>WA</v>
          </cell>
          <cell r="GE1328">
            <v>5741428.3200000003</v>
          </cell>
          <cell r="GF1328">
            <v>2745983.2960000001</v>
          </cell>
          <cell r="GI1328">
            <v>1</v>
          </cell>
          <cell r="GJ1328">
            <v>3</v>
          </cell>
          <cell r="GK1328" t="str">
            <v>WA</v>
          </cell>
          <cell r="GL1328">
            <v>1904.288</v>
          </cell>
          <cell r="GM1328" t="str">
            <v>1993-2006</v>
          </cell>
          <cell r="GN1328">
            <v>-1</v>
          </cell>
          <cell r="GQ1328">
            <v>11185448.748736</v>
          </cell>
          <cell r="GR1328">
            <v>2427085.5146560003</v>
          </cell>
          <cell r="GU1328" t="str">
            <v>Heat Pump (Central System)</v>
          </cell>
          <cell r="GX1328" t="str">
            <v>Propane/LP</v>
          </cell>
          <cell r="GY1328" t="str">
            <v>WA</v>
          </cell>
          <cell r="GZ1328">
            <v>12271.3056640625</v>
          </cell>
        </row>
        <row r="1329">
          <cell r="AD1329" t="str">
            <v>OR</v>
          </cell>
          <cell r="AH1329" t="str">
            <v>OR</v>
          </cell>
          <cell r="AI1329" t="str">
            <v>Pre 1980</v>
          </cell>
          <cell r="AJ1329">
            <v>8264.9449999999997</v>
          </cell>
          <cell r="AK1329" t="b">
            <v>1</v>
          </cell>
          <cell r="AN1329" t="str">
            <v>OR</v>
          </cell>
          <cell r="AO1329" t="str">
            <v>Baseboard/Wall/Radiant</v>
          </cell>
          <cell r="AP1329" t="str">
            <v>1980-1992</v>
          </cell>
          <cell r="AQ1329" t="str">
            <v>Crawlspace</v>
          </cell>
          <cell r="AR1329">
            <v>3609.1989308884699</v>
          </cell>
          <cell r="AU1329" t="str">
            <v>No</v>
          </cell>
          <cell r="AV1329" t="b">
            <v>0</v>
          </cell>
          <cell r="AX1329">
            <v>13476748.807937548</v>
          </cell>
          <cell r="AY1329" t="b">
            <v>0</v>
          </cell>
          <cell r="AZ1329">
            <v>4280661.5183888227</v>
          </cell>
          <cell r="BA1329" t="str">
            <v/>
          </cell>
          <cell r="BB1329" t="str">
            <v/>
          </cell>
          <cell r="BC1329">
            <v>0.52060223982046772</v>
          </cell>
          <cell r="BU1329" t="str">
            <v>MT</v>
          </cell>
          <cell r="BV1329" t="str">
            <v>Pre 1980</v>
          </cell>
          <cell r="BW1329" t="str">
            <v>Gas Storage Inside Conditioned Space</v>
          </cell>
          <cell r="BY1329">
            <v>2130.886</v>
          </cell>
          <cell r="BZ1329" t="str">
            <v>le55</v>
          </cell>
          <cell r="CF1329" t="str">
            <v>Conditioned</v>
          </cell>
          <cell r="CG1329">
            <v>2130.886</v>
          </cell>
          <cell r="CH1329" t="str">
            <v>MT</v>
          </cell>
          <cell r="CI1329" t="str">
            <v>Bottom-Freezer (Including French Door) w/o TTD Ice</v>
          </cell>
          <cell r="CJ1329">
            <v>49010.377999999997</v>
          </cell>
          <cell r="CK1329" t="b">
            <v>0</v>
          </cell>
          <cell r="CZ1329">
            <v>1612.692</v>
          </cell>
          <cell r="DA1329" t="str">
            <v>OR</v>
          </cell>
          <cell r="DC1329" t="str">
            <v>Horizontal Axis</v>
          </cell>
          <cell r="DG1329" t="str">
            <v>Electric</v>
          </cell>
          <cell r="DH1329">
            <v>12271.31</v>
          </cell>
          <cell r="DI1329" t="str">
            <v>WA</v>
          </cell>
          <cell r="DL1329" t="str">
            <v>Electric</v>
          </cell>
          <cell r="DM1329" t="str">
            <v>Electric</v>
          </cell>
          <cell r="DN1329">
            <v>1192.4649999999999</v>
          </cell>
          <cell r="DO1329" t="str">
            <v>ID</v>
          </cell>
          <cell r="DS1329">
            <v>6932.7380000000003</v>
          </cell>
          <cell r="DT1329" t="str">
            <v>OR</v>
          </cell>
          <cell r="DU1329" t="str">
            <v>32to46</v>
          </cell>
          <cell r="DX1329" t="b">
            <v>0</v>
          </cell>
          <cell r="DY1329">
            <v>2130.886</v>
          </cell>
          <cell r="DZ1329" t="str">
            <v>MT</v>
          </cell>
          <cell r="EC1329" t="str">
            <v>Other</v>
          </cell>
          <cell r="ED1329">
            <v>3785.7640000000001</v>
          </cell>
          <cell r="EE1329" t="str">
            <v>ID</v>
          </cell>
          <cell r="EH1329" t="str">
            <v>gt20</v>
          </cell>
          <cell r="EI1329">
            <v>1904.288</v>
          </cell>
          <cell r="EJ1329" t="str">
            <v>WA</v>
          </cell>
          <cell r="EZ1329" t="str">
            <v>WA</v>
          </cell>
          <cell r="FA1329" t="str">
            <v>Other</v>
          </cell>
          <cell r="FB1329">
            <v>1214340.7850000001</v>
          </cell>
          <cell r="FC1329">
            <v>892168.74000000011</v>
          </cell>
          <cell r="FI1329" t="str">
            <v>WA</v>
          </cell>
          <cell r="FJ1329" t="str">
            <v>Living Room/Family Room</v>
          </cell>
          <cell r="FK1329" t="str">
            <v>EISAq</v>
          </cell>
          <cell r="FL1329">
            <v>218239.40599999999</v>
          </cell>
          <cell r="FS1329" t="str">
            <v>WA</v>
          </cell>
          <cell r="FT1329" t="str">
            <v>EISAx</v>
          </cell>
          <cell r="FV1329">
            <v>13283401.24</v>
          </cell>
          <cell r="GD1329" t="str">
            <v>OR</v>
          </cell>
          <cell r="GE1329">
            <v>23307144.899999999</v>
          </cell>
          <cell r="GF1329">
            <v>13025553.32</v>
          </cell>
          <cell r="GI1329">
            <v>1</v>
          </cell>
          <cell r="GJ1329">
            <v>3</v>
          </cell>
          <cell r="GK1329" t="str">
            <v>OR</v>
          </cell>
          <cell r="GL1329">
            <v>8264.9449999999997</v>
          </cell>
          <cell r="GM1329" t="str">
            <v>Pre 1980</v>
          </cell>
          <cell r="GN1329">
            <v>-1</v>
          </cell>
          <cell r="GQ1329">
            <v>42065454.165734991</v>
          </cell>
          <cell r="GR1329">
            <v>7482110.0719625</v>
          </cell>
          <cell r="GU1329" t="str">
            <v>Heat Pump (Central System)</v>
          </cell>
          <cell r="GX1329" t="str">
            <v>None</v>
          </cell>
          <cell r="GY1329" t="str">
            <v>OR</v>
          </cell>
          <cell r="GZ1329">
            <v>1612.69177246094</v>
          </cell>
        </row>
        <row r="1330">
          <cell r="AD1330" t="str">
            <v>WA</v>
          </cell>
          <cell r="AH1330" t="str">
            <v>WA</v>
          </cell>
          <cell r="AI1330" t="str">
            <v>Pre 1980</v>
          </cell>
          <cell r="AJ1330">
            <v>2079.9929999999999</v>
          </cell>
          <cell r="AK1330" t="b">
            <v>1</v>
          </cell>
          <cell r="AN1330" t="str">
            <v>OR</v>
          </cell>
          <cell r="AO1330" t="str">
            <v>Wood</v>
          </cell>
          <cell r="AP1330" t="str">
            <v>1980-1992</v>
          </cell>
          <cell r="AQ1330" t="str">
            <v>Basement</v>
          </cell>
          <cell r="AR1330">
            <v>3323.5393503615301</v>
          </cell>
          <cell r="AU1330" t="str">
            <v>No</v>
          </cell>
          <cell r="AV1330" t="b">
            <v>0</v>
          </cell>
          <cell r="AX1330">
            <v>12410095.934249952</v>
          </cell>
          <cell r="AY1330" t="b">
            <v>0</v>
          </cell>
          <cell r="AZ1330">
            <v>3941857.2581814895</v>
          </cell>
          <cell r="BA1330" t="str">
            <v/>
          </cell>
          <cell r="BB1330" t="str">
            <v/>
          </cell>
          <cell r="BC1330">
            <v>0.47939780074791949</v>
          </cell>
          <cell r="BU1330" t="str">
            <v>WA</v>
          </cell>
          <cell r="BV1330" t="str">
            <v>1993-2006</v>
          </cell>
          <cell r="BW1330" t="str">
            <v>Gas Storage Outside Conditioned Space</v>
          </cell>
          <cell r="BY1330">
            <v>2079.9929999999999</v>
          </cell>
          <cell r="BZ1330" t="str">
            <v>le55</v>
          </cell>
          <cell r="CF1330" t="str">
            <v>Conditioned</v>
          </cell>
          <cell r="CG1330">
            <v>1904.288</v>
          </cell>
          <cell r="CH1330" t="str">
            <v>WA</v>
          </cell>
          <cell r="CI1330" t="str">
            <v>Side-by-Side w/ TTD Ice</v>
          </cell>
          <cell r="CJ1330">
            <v>47607.199999999997</v>
          </cell>
          <cell r="CK1330" t="b">
            <v>0</v>
          </cell>
          <cell r="CZ1330">
            <v>1612.692</v>
          </cell>
          <cell r="DA1330" t="str">
            <v>OR</v>
          </cell>
          <cell r="DC1330" t="str">
            <v>Horizontal Axis</v>
          </cell>
          <cell r="DG1330" t="str">
            <v>Electric</v>
          </cell>
          <cell r="DH1330">
            <v>1904.288</v>
          </cell>
          <cell r="DI1330" t="str">
            <v>WA</v>
          </cell>
          <cell r="DL1330" t="str">
            <v>Electric</v>
          </cell>
          <cell r="DM1330" t="str">
            <v>Electric</v>
          </cell>
          <cell r="DN1330">
            <v>2079.9929999999999</v>
          </cell>
          <cell r="DO1330" t="str">
            <v>WA</v>
          </cell>
          <cell r="DS1330">
            <v>6932.7380000000003</v>
          </cell>
          <cell r="DT1330" t="str">
            <v>OR</v>
          </cell>
          <cell r="DU1330" t="str">
            <v>32to46</v>
          </cell>
          <cell r="DX1330" t="b">
            <v>0</v>
          </cell>
          <cell r="DY1330">
            <v>1612.692</v>
          </cell>
          <cell r="DZ1330" t="str">
            <v>OR</v>
          </cell>
          <cell r="EC1330" t="str">
            <v>Laptop</v>
          </cell>
          <cell r="ED1330">
            <v>3785.7640000000001</v>
          </cell>
          <cell r="EE1330" t="str">
            <v>ID</v>
          </cell>
          <cell r="EH1330" t="str">
            <v>le20</v>
          </cell>
          <cell r="EI1330">
            <v>1192.4649999999999</v>
          </cell>
          <cell r="EJ1330" t="str">
            <v>ID</v>
          </cell>
          <cell r="EZ1330" t="str">
            <v>WA</v>
          </cell>
          <cell r="FA1330" t="str">
            <v>Bathroom</v>
          </cell>
          <cell r="FB1330">
            <v>91485.72</v>
          </cell>
          <cell r="FC1330">
            <v>57940.955999999998</v>
          </cell>
          <cell r="FI1330" t="str">
            <v>WA</v>
          </cell>
          <cell r="FJ1330" t="str">
            <v>Living Room/Family Room</v>
          </cell>
          <cell r="FK1330" t="str">
            <v>EISAx</v>
          </cell>
          <cell r="FL1330">
            <v>512642.89999999997</v>
          </cell>
          <cell r="FS1330" t="str">
            <v>WA</v>
          </cell>
          <cell r="FT1330" t="str">
            <v>EISAnqnx</v>
          </cell>
          <cell r="FV1330">
            <v>914857.2</v>
          </cell>
          <cell r="GD1330" t="str">
            <v>WA</v>
          </cell>
          <cell r="GE1330">
            <v>5994539.8259999994</v>
          </cell>
          <cell r="GF1330">
            <v>3280148.9610000001</v>
          </cell>
          <cell r="GI1330">
            <v>1</v>
          </cell>
          <cell r="GJ1330">
            <v>1</v>
          </cell>
          <cell r="GK1330" t="str">
            <v>WA</v>
          </cell>
          <cell r="GL1330">
            <v>2079.9929999999999</v>
          </cell>
          <cell r="GM1330" t="str">
            <v>Pre 1980</v>
          </cell>
          <cell r="GN1330">
            <v>0</v>
          </cell>
          <cell r="GQ1330">
            <v>11111224.846329</v>
          </cell>
          <cell r="GR1330">
            <v>193803.347775</v>
          </cell>
          <cell r="GU1330" t="str">
            <v>Heat Pump (Central System)</v>
          </cell>
          <cell r="GX1330" t="str">
            <v>None</v>
          </cell>
          <cell r="GY1330" t="str">
            <v>ID</v>
          </cell>
          <cell r="GZ1330">
            <v>1192.46508789063</v>
          </cell>
        </row>
        <row r="1331">
          <cell r="AD1331" t="str">
            <v>MT</v>
          </cell>
          <cell r="AH1331" t="str">
            <v>MT</v>
          </cell>
          <cell r="AI1331" t="str">
            <v>Pre 1980</v>
          </cell>
          <cell r="AJ1331">
            <v>1144.6790000000001</v>
          </cell>
          <cell r="AK1331" t="b">
            <v>1</v>
          </cell>
          <cell r="AN1331" t="str">
            <v>OR</v>
          </cell>
          <cell r="AO1331" t="str">
            <v>Wood</v>
          </cell>
          <cell r="AP1331" t="str">
            <v>1980-1992</v>
          </cell>
          <cell r="AQ1331" t="str">
            <v>Crawlspace</v>
          </cell>
          <cell r="AR1331">
            <v>3609.1989308884699</v>
          </cell>
          <cell r="AU1331" t="str">
            <v>No</v>
          </cell>
          <cell r="AV1331" t="b">
            <v>0</v>
          </cell>
          <cell r="AX1331">
            <v>13476748.807937548</v>
          </cell>
          <cell r="AY1331" t="b">
            <v>0</v>
          </cell>
          <cell r="AZ1331">
            <v>4280661.5183888227</v>
          </cell>
          <cell r="BA1331" t="str">
            <v/>
          </cell>
          <cell r="BB1331" t="str">
            <v/>
          </cell>
          <cell r="BC1331">
            <v>0.52060223982046772</v>
          </cell>
          <cell r="BU1331" t="str">
            <v>OR</v>
          </cell>
          <cell r="BV1331" t="str">
            <v>Pre 1980</v>
          </cell>
          <cell r="BW1331" t="str">
            <v>Electric Storage - Inside Conditioned Space</v>
          </cell>
          <cell r="BY1331">
            <v>1612.692</v>
          </cell>
          <cell r="BZ1331" t="str">
            <v>le55</v>
          </cell>
          <cell r="CF1331" t="str">
            <v>Conditioned</v>
          </cell>
          <cell r="CG1331">
            <v>1925.059</v>
          </cell>
          <cell r="CH1331" t="str">
            <v>OR</v>
          </cell>
          <cell r="CI1331" t="str">
            <v>Bottom-Freezer (Including French Door) w/o TTD Ice</v>
          </cell>
          <cell r="CJ1331">
            <v>42351.298000000003</v>
          </cell>
          <cell r="CK1331" t="b">
            <v>0</v>
          </cell>
          <cell r="CZ1331">
            <v>1612.692</v>
          </cell>
          <cell r="DA1331" t="str">
            <v>OR</v>
          </cell>
          <cell r="DC1331" t="str">
            <v>Horizontal Axis</v>
          </cell>
          <cell r="DG1331" t="str">
            <v>Electric</v>
          </cell>
          <cell r="DH1331">
            <v>1612.692</v>
          </cell>
          <cell r="DI1331" t="str">
            <v>OR</v>
          </cell>
          <cell r="DL1331" t="str">
            <v>Electric</v>
          </cell>
          <cell r="DM1331" t="str">
            <v>Electric</v>
          </cell>
          <cell r="DN1331">
            <v>2130.886</v>
          </cell>
          <cell r="DO1331" t="str">
            <v>MT</v>
          </cell>
          <cell r="DS1331">
            <v>3785.7640000000001</v>
          </cell>
          <cell r="DT1331" t="str">
            <v>ID</v>
          </cell>
          <cell r="DU1331" t="str">
            <v>lt32</v>
          </cell>
          <cell r="DX1331" t="b">
            <v>1</v>
          </cell>
          <cell r="DY1331">
            <v>1612.692</v>
          </cell>
          <cell r="DZ1331" t="str">
            <v>OR</v>
          </cell>
          <cell r="EC1331" t="str">
            <v>Desktop</v>
          </cell>
          <cell r="ED1331">
            <v>8264.9449999999997</v>
          </cell>
          <cell r="EE1331" t="str">
            <v>OR</v>
          </cell>
          <cell r="EH1331" t="str">
            <v>le20</v>
          </cell>
          <cell r="EI1331">
            <v>1904.288</v>
          </cell>
          <cell r="EJ1331" t="str">
            <v>WA</v>
          </cell>
          <cell r="EZ1331" t="str">
            <v>WA</v>
          </cell>
          <cell r="FA1331" t="str">
            <v>Bedrooms</v>
          </cell>
          <cell r="FB1331">
            <v>503171.45999999996</v>
          </cell>
          <cell r="FC1331">
            <v>340021.92599999998</v>
          </cell>
          <cell r="FI1331" t="str">
            <v>WA</v>
          </cell>
          <cell r="FJ1331" t="str">
            <v>Other</v>
          </cell>
          <cell r="FK1331" t="str">
            <v>EISAnqnx</v>
          </cell>
          <cell r="FL1331">
            <v>439408.2</v>
          </cell>
          <cell r="FS1331" t="str">
            <v>WA</v>
          </cell>
          <cell r="FT1331" t="str">
            <v>EISAq</v>
          </cell>
          <cell r="FV1331">
            <v>481824.79199999996</v>
          </cell>
          <cell r="GD1331" t="str">
            <v>MT</v>
          </cell>
          <cell r="GE1331">
            <v>6045049.7990000006</v>
          </cell>
          <cell r="GF1331">
            <v>3846121.4400000004</v>
          </cell>
          <cell r="GI1331">
            <v>3</v>
          </cell>
          <cell r="GJ1331">
            <v>2</v>
          </cell>
          <cell r="GK1331" t="str">
            <v>MT</v>
          </cell>
          <cell r="GL1331">
            <v>1144.6790000000001</v>
          </cell>
          <cell r="GM1331" t="str">
            <v>Pre 1980</v>
          </cell>
          <cell r="GN1331">
            <v>-1</v>
          </cell>
          <cell r="GQ1331">
            <v>9416870.0613130014</v>
          </cell>
          <cell r="GR1331">
            <v>572173.52154500003</v>
          </cell>
          <cell r="GU1331" t="str">
            <v>Natural Gas FAF</v>
          </cell>
          <cell r="GX1331" t="str">
            <v>Baseboard/Wall/Radiant</v>
          </cell>
          <cell r="GY1331" t="str">
            <v>ID</v>
          </cell>
          <cell r="GZ1331">
            <v>3785.76440429688</v>
          </cell>
        </row>
        <row r="1332">
          <cell r="AD1332" t="str">
            <v>MT</v>
          </cell>
          <cell r="AH1332" t="str">
            <v>MT</v>
          </cell>
          <cell r="AI1332" t="str">
            <v>1993-2006</v>
          </cell>
          <cell r="AJ1332">
            <v>2130.886</v>
          </cell>
          <cell r="AK1332" t="b">
            <v>1</v>
          </cell>
          <cell r="AN1332" t="str">
            <v>OR</v>
          </cell>
          <cell r="AO1332" t="str">
            <v>Baseboard/Wall/Radiant</v>
          </cell>
          <cell r="AP1332" t="str">
            <v>1980-1992</v>
          </cell>
          <cell r="AQ1332" t="str">
            <v>Basement</v>
          </cell>
          <cell r="AR1332">
            <v>3323.5393503615301</v>
          </cell>
          <cell r="AU1332" t="str">
            <v>No</v>
          </cell>
          <cell r="AV1332" t="b">
            <v>0</v>
          </cell>
          <cell r="AX1332">
            <v>12410095.934249952</v>
          </cell>
          <cell r="AY1332" t="b">
            <v>0</v>
          </cell>
          <cell r="AZ1332">
            <v>3941857.2581814895</v>
          </cell>
          <cell r="BA1332" t="str">
            <v/>
          </cell>
          <cell r="BB1332" t="str">
            <v/>
          </cell>
          <cell r="BC1332">
            <v>0.47939780074791949</v>
          </cell>
          <cell r="BU1332" t="str">
            <v>OR</v>
          </cell>
          <cell r="BV1332" t="str">
            <v>Pre 1980</v>
          </cell>
          <cell r="BW1332" t="str">
            <v>Electric Storage - Inside Conditioned Space</v>
          </cell>
          <cell r="BY1332">
            <v>1612.692</v>
          </cell>
          <cell r="BZ1332" t="str">
            <v>le55</v>
          </cell>
          <cell r="CF1332" t="str">
            <v>Conditioned</v>
          </cell>
          <cell r="CG1332">
            <v>1925.059</v>
          </cell>
          <cell r="CH1332" t="str">
            <v>OR</v>
          </cell>
          <cell r="CI1332" t="str">
            <v>Refrigerator Only</v>
          </cell>
          <cell r="CJ1332">
            <v>7700.2359999999999</v>
          </cell>
          <cell r="CK1332" t="b">
            <v>0</v>
          </cell>
          <cell r="CZ1332">
            <v>4360.1880000000001</v>
          </cell>
          <cell r="DA1332" t="str">
            <v>WA</v>
          </cell>
          <cell r="DC1332" t="str">
            <v>Vertical Axis</v>
          </cell>
          <cell r="DG1332" t="str">
            <v>Electric</v>
          </cell>
          <cell r="DH1332">
            <v>12271.31</v>
          </cell>
          <cell r="DI1332" t="str">
            <v>WA</v>
          </cell>
          <cell r="DL1332" t="str">
            <v>Electric</v>
          </cell>
          <cell r="DM1332" t="str">
            <v>Electric</v>
          </cell>
          <cell r="DN1332">
            <v>1925.059</v>
          </cell>
          <cell r="DO1332" t="str">
            <v>OR</v>
          </cell>
          <cell r="DS1332">
            <v>3785.7640000000001</v>
          </cell>
          <cell r="DT1332" t="str">
            <v>ID</v>
          </cell>
          <cell r="DU1332" t="str">
            <v>32to46</v>
          </cell>
          <cell r="DX1332" t="b">
            <v>0</v>
          </cell>
          <cell r="DY1332">
            <v>1612.692</v>
          </cell>
          <cell r="DZ1332" t="str">
            <v>OR</v>
          </cell>
          <cell r="EC1332" t="str">
            <v>Laptop</v>
          </cell>
          <cell r="ED1332">
            <v>8264.9449999999997</v>
          </cell>
          <cell r="EE1332" t="str">
            <v>OR</v>
          </cell>
          <cell r="EH1332" t="str">
            <v>gt20</v>
          </cell>
          <cell r="EI1332">
            <v>1192.4649999999999</v>
          </cell>
          <cell r="EJ1332" t="str">
            <v>ID</v>
          </cell>
          <cell r="EZ1332" t="str">
            <v>WA</v>
          </cell>
          <cell r="FA1332" t="str">
            <v>Garage</v>
          </cell>
          <cell r="FB1332">
            <v>663271.47</v>
          </cell>
          <cell r="FC1332">
            <v>394913.35800000001</v>
          </cell>
          <cell r="FI1332" t="str">
            <v>WA</v>
          </cell>
          <cell r="FJ1332" t="str">
            <v>Other</v>
          </cell>
          <cell r="FK1332" t="str">
            <v>EISAq</v>
          </cell>
          <cell r="FL1332">
            <v>212380.63</v>
          </cell>
          <cell r="FS1332" t="str">
            <v>WA</v>
          </cell>
          <cell r="FT1332" t="str">
            <v>EISAx</v>
          </cell>
          <cell r="FV1332">
            <v>228714.3</v>
          </cell>
          <cell r="GD1332" t="str">
            <v>MT</v>
          </cell>
          <cell r="GE1332">
            <v>3942139.1</v>
          </cell>
          <cell r="GF1332">
            <v>3515961.9</v>
          </cell>
          <cell r="GI1332">
            <v>3</v>
          </cell>
          <cell r="GJ1332">
            <v>2</v>
          </cell>
          <cell r="GK1332" t="str">
            <v>MT</v>
          </cell>
          <cell r="GL1332">
            <v>2130.886</v>
          </cell>
          <cell r="GM1332" t="str">
            <v>1993-2006</v>
          </cell>
          <cell r="GN1332">
            <v>0</v>
          </cell>
          <cell r="GQ1332">
            <v>16396681.927991999</v>
          </cell>
          <cell r="GR1332">
            <v>1258053.7855399998</v>
          </cell>
          <cell r="GU1332" t="str">
            <v>Natural Gas FAF</v>
          </cell>
          <cell r="GX1332" t="str">
            <v>Wood</v>
          </cell>
          <cell r="GY1332" t="str">
            <v>ID</v>
          </cell>
          <cell r="GZ1332">
            <v>3785.76440429688</v>
          </cell>
        </row>
        <row r="1333">
          <cell r="AD1333" t="str">
            <v>WA</v>
          </cell>
          <cell r="AH1333" t="str">
            <v>WA</v>
          </cell>
          <cell r="AI1333" t="str">
            <v>1993-2006</v>
          </cell>
          <cell r="AJ1333">
            <v>1904.288</v>
          </cell>
          <cell r="AK1333" t="b">
            <v>1</v>
          </cell>
          <cell r="AN1333" t="str">
            <v>OR</v>
          </cell>
          <cell r="AO1333" t="str">
            <v>Baseboard/Wall/Radiant</v>
          </cell>
          <cell r="AP1333" t="str">
            <v>1980-1992</v>
          </cell>
          <cell r="AQ1333" t="str">
            <v>Crawlspace</v>
          </cell>
          <cell r="AR1333">
            <v>3609.1989308884699</v>
          </cell>
          <cell r="AU1333" t="str">
            <v>No</v>
          </cell>
          <cell r="AV1333" t="b">
            <v>0</v>
          </cell>
          <cell r="AX1333">
            <v>13476748.807937548</v>
          </cell>
          <cell r="AY1333" t="b">
            <v>0</v>
          </cell>
          <cell r="AZ1333">
            <v>4280661.5183888227</v>
          </cell>
          <cell r="BA1333" t="str">
            <v/>
          </cell>
          <cell r="BB1333" t="str">
            <v/>
          </cell>
          <cell r="BC1333">
            <v>0.52060223982046772</v>
          </cell>
          <cell r="BU1333" t="str">
            <v>ID</v>
          </cell>
          <cell r="BV1333" t="str">
            <v>1993-2006</v>
          </cell>
          <cell r="BW1333" t="str">
            <v>Electric Storage - Inside Conditioned Space</v>
          </cell>
          <cell r="BY1333">
            <v>1192.4649999999999</v>
          </cell>
          <cell r="BZ1333" t="str">
            <v>le55</v>
          </cell>
          <cell r="CF1333" t="str">
            <v>Conditioned</v>
          </cell>
          <cell r="CG1333">
            <v>2079.9929999999999</v>
          </cell>
          <cell r="CH1333" t="str">
            <v>WA</v>
          </cell>
          <cell r="CI1333" t="str">
            <v>Top-Freezer w/o TTD Ice</v>
          </cell>
          <cell r="CJ1333">
            <v>43679.852999999996</v>
          </cell>
          <cell r="CK1333" t="b">
            <v>0</v>
          </cell>
          <cell r="CZ1333">
            <v>1612.692</v>
          </cell>
          <cell r="DA1333" t="str">
            <v>OR</v>
          </cell>
          <cell r="DC1333" t="str">
            <v>Horizontal Axis</v>
          </cell>
          <cell r="DG1333" t="str">
            <v>Electric</v>
          </cell>
          <cell r="DH1333">
            <v>1612.692</v>
          </cell>
          <cell r="DI1333" t="str">
            <v>OR</v>
          </cell>
          <cell r="DL1333" t="str">
            <v>Electric</v>
          </cell>
          <cell r="DM1333" t="str">
            <v>Electric</v>
          </cell>
          <cell r="DN1333">
            <v>1144.6790000000001</v>
          </cell>
          <cell r="DO1333" t="str">
            <v>MT</v>
          </cell>
          <cell r="DS1333">
            <v>3785.7640000000001</v>
          </cell>
          <cell r="DT1333" t="str">
            <v>ID</v>
          </cell>
          <cell r="DU1333" t="str">
            <v>lt32</v>
          </cell>
          <cell r="DX1333" t="b">
            <v>0</v>
          </cell>
          <cell r="DY1333">
            <v>1612.692</v>
          </cell>
          <cell r="DZ1333" t="str">
            <v>OR</v>
          </cell>
          <cell r="EC1333" t="str">
            <v>Desktop</v>
          </cell>
          <cell r="ED1333">
            <v>1904.288</v>
          </cell>
          <cell r="EE1333" t="str">
            <v>WA</v>
          </cell>
          <cell r="EH1333" t="str">
            <v>gt20</v>
          </cell>
          <cell r="EI1333">
            <v>1192.4649999999999</v>
          </cell>
          <cell r="EJ1333" t="str">
            <v>ID</v>
          </cell>
          <cell r="EZ1333" t="str">
            <v>WA</v>
          </cell>
          <cell r="FA1333" t="str">
            <v>Kitchen</v>
          </cell>
          <cell r="FB1333">
            <v>91485.72</v>
          </cell>
          <cell r="FC1333">
            <v>134179.05599999998</v>
          </cell>
          <cell r="FI1333" t="str">
            <v>WA</v>
          </cell>
          <cell r="FJ1333" t="str">
            <v>Bathroom</v>
          </cell>
          <cell r="FK1333" t="str">
            <v>EISAnqnx</v>
          </cell>
          <cell r="FL1333">
            <v>91485.72</v>
          </cell>
          <cell r="FS1333" t="str">
            <v>WA</v>
          </cell>
          <cell r="FT1333" t="str">
            <v>EISAnqnx</v>
          </cell>
          <cell r="FV1333">
            <v>10210375.58</v>
          </cell>
          <cell r="GD1333" t="str">
            <v>WA</v>
          </cell>
          <cell r="GE1333">
            <v>7144888.5760000004</v>
          </cell>
          <cell r="GF1333">
            <v>3243002.4640000002</v>
          </cell>
          <cell r="GI1333">
            <v>2</v>
          </cell>
          <cell r="GJ1333">
            <v>3</v>
          </cell>
          <cell r="GK1333" t="str">
            <v>WA</v>
          </cell>
          <cell r="GL1333">
            <v>1904.288</v>
          </cell>
          <cell r="GM1333" t="str">
            <v>1993-2006</v>
          </cell>
          <cell r="GQ1333">
            <v>12424170.954144001</v>
          </cell>
          <cell r="GR1333">
            <v>1518641.11568</v>
          </cell>
          <cell r="GU1333" t="str">
            <v>Heat Pump (Central System)</v>
          </cell>
          <cell r="GX1333" t="str">
            <v>Wood</v>
          </cell>
          <cell r="GY1333" t="str">
            <v>WA</v>
          </cell>
          <cell r="GZ1333">
            <v>2079.99340820313</v>
          </cell>
        </row>
        <row r="1334">
          <cell r="AD1334" t="str">
            <v>MT</v>
          </cell>
          <cell r="AH1334" t="str">
            <v>MT</v>
          </cell>
          <cell r="AI1334" t="str">
            <v>Pre 1980</v>
          </cell>
          <cell r="AJ1334">
            <v>2130.886</v>
          </cell>
          <cell r="AK1334" t="b">
            <v>1</v>
          </cell>
          <cell r="AN1334" t="str">
            <v>OR</v>
          </cell>
          <cell r="AO1334" t="str">
            <v>Natural Gas FAF</v>
          </cell>
          <cell r="AP1334" t="str">
            <v>1980-1992</v>
          </cell>
          <cell r="AQ1334" t="str">
            <v>Basement</v>
          </cell>
          <cell r="AR1334">
            <v>3323.5393503615301</v>
          </cell>
          <cell r="AU1334" t="str">
            <v>No</v>
          </cell>
          <cell r="AV1334" t="b">
            <v>1</v>
          </cell>
          <cell r="AX1334">
            <v>12410095.934249952</v>
          </cell>
          <cell r="AY1334" t="b">
            <v>0</v>
          </cell>
          <cell r="AZ1334">
            <v>3941857.2581814895</v>
          </cell>
          <cell r="BA1334">
            <v>0.47939778129952465</v>
          </cell>
          <cell r="BB1334">
            <v>3323.5393503615301</v>
          </cell>
          <cell r="BC1334">
            <v>0.47939780074791949</v>
          </cell>
          <cell r="BU1334" t="str">
            <v>WA</v>
          </cell>
          <cell r="BV1334" t="str">
            <v>1980-1992</v>
          </cell>
          <cell r="BW1334" t="str">
            <v>Gas Storage Inside Conditioned Space</v>
          </cell>
          <cell r="BY1334">
            <v>1904.288</v>
          </cell>
          <cell r="BZ1334" t="str">
            <v>le55</v>
          </cell>
          <cell r="CF1334" t="str">
            <v>Unconditioned</v>
          </cell>
          <cell r="CG1334">
            <v>2079.9929999999999</v>
          </cell>
          <cell r="CH1334" t="str">
            <v>WA</v>
          </cell>
          <cell r="CI1334" t="str">
            <v>Top-Freezer w/o TTD Ice</v>
          </cell>
          <cell r="CJ1334">
            <v>27039.909</v>
          </cell>
          <cell r="CK1334" t="b">
            <v>0</v>
          </cell>
          <cell r="CZ1334">
            <v>1144.6790000000001</v>
          </cell>
          <cell r="DA1334" t="str">
            <v>MT</v>
          </cell>
          <cell r="DC1334" t="str">
            <v>Horizontal Axis</v>
          </cell>
          <cell r="DG1334" t="str">
            <v>Electric</v>
          </cell>
          <cell r="DH1334">
            <v>1612.692</v>
          </cell>
          <cell r="DI1334" t="str">
            <v>OR</v>
          </cell>
          <cell r="DL1334" t="str">
            <v>Gas</v>
          </cell>
          <cell r="DM1334" t="str">
            <v>Electric</v>
          </cell>
          <cell r="DN1334">
            <v>2079.9929999999999</v>
          </cell>
          <cell r="DO1334" t="str">
            <v>WA</v>
          </cell>
          <cell r="DS1334">
            <v>1144.6790000000001</v>
          </cell>
          <cell r="DT1334" t="str">
            <v>MT</v>
          </cell>
          <cell r="DU1334" t="str">
            <v>32to46</v>
          </cell>
          <cell r="DX1334" t="b">
            <v>0</v>
          </cell>
          <cell r="DY1334">
            <v>1612.692</v>
          </cell>
          <cell r="DZ1334" t="str">
            <v>OR</v>
          </cell>
          <cell r="EC1334" t="str">
            <v>Desktop</v>
          </cell>
          <cell r="ED1334">
            <v>2130.886</v>
          </cell>
          <cell r="EE1334" t="str">
            <v>MT</v>
          </cell>
          <cell r="EH1334" t="str">
            <v>gt20</v>
          </cell>
          <cell r="EI1334">
            <v>1904.288</v>
          </cell>
          <cell r="EJ1334" t="str">
            <v>WA</v>
          </cell>
          <cell r="EZ1334" t="str">
            <v>WA</v>
          </cell>
          <cell r="FA1334" t="str">
            <v>Living Room/Family Room</v>
          </cell>
          <cell r="FB1334">
            <v>678519.09</v>
          </cell>
          <cell r="FC1334">
            <v>379665.73800000001</v>
          </cell>
          <cell r="FI1334" t="str">
            <v>WA</v>
          </cell>
          <cell r="FJ1334" t="str">
            <v>Bathroom</v>
          </cell>
          <cell r="FK1334" t="str">
            <v>EISAq</v>
          </cell>
          <cell r="FL1334">
            <v>45742.86</v>
          </cell>
          <cell r="FS1334" t="str">
            <v>WA</v>
          </cell>
          <cell r="FT1334" t="str">
            <v>EISAq</v>
          </cell>
          <cell r="FV1334">
            <v>5105187.79</v>
          </cell>
          <cell r="GD1334" t="str">
            <v>MT</v>
          </cell>
          <cell r="GE1334">
            <v>2620989.7799999998</v>
          </cell>
          <cell r="GF1334">
            <v>2716879.65</v>
          </cell>
          <cell r="GI1334">
            <v>2</v>
          </cell>
          <cell r="GJ1334">
            <v>2</v>
          </cell>
          <cell r="GK1334" t="str">
            <v>MT</v>
          </cell>
          <cell r="GL1334">
            <v>2130.886</v>
          </cell>
          <cell r="GM1334" t="str">
            <v>Pre 1980</v>
          </cell>
          <cell r="GN1334">
            <v>-1</v>
          </cell>
          <cell r="GQ1334">
            <v>16396681.927991999</v>
          </cell>
          <cell r="GR1334">
            <v>1258053.7855399998</v>
          </cell>
          <cell r="GU1334" t="str">
            <v>Baseboard/Wall/Radiant</v>
          </cell>
          <cell r="GX1334" t="str">
            <v>None</v>
          </cell>
          <cell r="GY1334" t="str">
            <v>ID</v>
          </cell>
          <cell r="GZ1334">
            <v>3785.76440429688</v>
          </cell>
        </row>
        <row r="1335">
          <cell r="AD1335" t="str">
            <v>WA</v>
          </cell>
          <cell r="AH1335" t="str">
            <v>WA</v>
          </cell>
          <cell r="AI1335" t="str">
            <v>1993-2006</v>
          </cell>
          <cell r="AJ1335">
            <v>1904.288</v>
          </cell>
          <cell r="AK1335" t="b">
            <v>1</v>
          </cell>
          <cell r="AN1335" t="str">
            <v>WA</v>
          </cell>
          <cell r="AO1335" t="str">
            <v>Baseboard/Wall/Radiant</v>
          </cell>
          <cell r="AP1335" t="str">
            <v>Pre 1980</v>
          </cell>
          <cell r="AQ1335" t="str">
            <v>Crawlspace</v>
          </cell>
          <cell r="AR1335">
            <v>2003.71557617188</v>
          </cell>
          <cell r="AU1335" t="str">
            <v>No</v>
          </cell>
          <cell r="AV1335" t="b">
            <v>1</v>
          </cell>
          <cell r="AX1335">
            <v>2388428.9667968811</v>
          </cell>
          <cell r="AY1335" t="b">
            <v>0</v>
          </cell>
          <cell r="AZ1335">
            <v>838430.73826220911</v>
          </cell>
          <cell r="BA1335">
            <v>1</v>
          </cell>
          <cell r="BB1335">
            <v>1001.85778808594</v>
          </cell>
          <cell r="BC1335">
            <v>0.99999978847894622</v>
          </cell>
          <cell r="BU1335" t="str">
            <v>ID</v>
          </cell>
          <cell r="BV1335" t="str">
            <v>Pre 1980</v>
          </cell>
          <cell r="BW1335" t="str">
            <v>Electric Storage - Outside Conditioned Space - Buffered</v>
          </cell>
          <cell r="BY1335">
            <v>3785.7640000000001</v>
          </cell>
          <cell r="BZ1335" t="str">
            <v>le55</v>
          </cell>
          <cell r="CF1335" t="str">
            <v>Conditioned</v>
          </cell>
          <cell r="CG1335">
            <v>3785.7640000000001</v>
          </cell>
          <cell r="CH1335" t="str">
            <v>ID</v>
          </cell>
          <cell r="CI1335" t="str">
            <v>Side-by-Side w/ TTD Ice</v>
          </cell>
          <cell r="CJ1335">
            <v>79501.044000000009</v>
          </cell>
          <cell r="CK1335" t="b">
            <v>0</v>
          </cell>
          <cell r="CZ1335">
            <v>1904.288</v>
          </cell>
          <cell r="DA1335" t="str">
            <v>WA</v>
          </cell>
          <cell r="DC1335" t="str">
            <v>Vertical Axis</v>
          </cell>
          <cell r="DG1335" t="str">
            <v>Electric</v>
          </cell>
          <cell r="DH1335">
            <v>1612.692</v>
          </cell>
          <cell r="DI1335" t="str">
            <v>OR</v>
          </cell>
          <cell r="DL1335" t="str">
            <v>Electric</v>
          </cell>
          <cell r="DM1335" t="str">
            <v>Electric</v>
          </cell>
          <cell r="DN1335">
            <v>2079.9929999999999</v>
          </cell>
          <cell r="DO1335" t="str">
            <v>WA</v>
          </cell>
          <cell r="DS1335">
            <v>2130.886</v>
          </cell>
          <cell r="DT1335" t="str">
            <v>MT</v>
          </cell>
          <cell r="DU1335" t="str">
            <v>lt32</v>
          </cell>
          <cell r="DX1335" t="b">
            <v>0</v>
          </cell>
          <cell r="DY1335">
            <v>1612.692</v>
          </cell>
          <cell r="DZ1335" t="str">
            <v>OR</v>
          </cell>
          <cell r="EC1335" t="str">
            <v>Desktop</v>
          </cell>
          <cell r="ED1335">
            <v>2130.886</v>
          </cell>
          <cell r="EE1335" t="str">
            <v>MT</v>
          </cell>
          <cell r="EH1335" t="str">
            <v>gt20</v>
          </cell>
          <cell r="EI1335">
            <v>1192.4649999999999</v>
          </cell>
          <cell r="EJ1335" t="str">
            <v>ID</v>
          </cell>
          <cell r="EZ1335" t="str">
            <v>WA</v>
          </cell>
          <cell r="FA1335" t="str">
            <v>Other</v>
          </cell>
          <cell r="FB1335">
            <v>335447.64</v>
          </cell>
          <cell r="FC1335">
            <v>358319.07</v>
          </cell>
          <cell r="FI1335" t="str">
            <v>WA</v>
          </cell>
          <cell r="FJ1335" t="str">
            <v>Bedrooms</v>
          </cell>
          <cell r="FK1335" t="str">
            <v>EISAnqnx</v>
          </cell>
          <cell r="FL1335">
            <v>182971.44</v>
          </cell>
          <cell r="FS1335" t="str">
            <v>WA</v>
          </cell>
          <cell r="FT1335" t="str">
            <v>EISAx</v>
          </cell>
          <cell r="FV1335">
            <v>3246502.915</v>
          </cell>
          <cell r="GD1335" t="str">
            <v>WA</v>
          </cell>
          <cell r="GE1335">
            <v>6474579.2000000002</v>
          </cell>
          <cell r="GF1335">
            <v>3601008.608</v>
          </cell>
          <cell r="GI1335">
            <v>2</v>
          </cell>
          <cell r="GJ1335">
            <v>2</v>
          </cell>
          <cell r="GK1335" t="str">
            <v>WA</v>
          </cell>
          <cell r="GL1335">
            <v>1904.288</v>
          </cell>
          <cell r="GM1335" t="str">
            <v>1993-2006</v>
          </cell>
          <cell r="GN1335">
            <v>-1</v>
          </cell>
          <cell r="GQ1335">
            <v>10927861.423840001</v>
          </cell>
          <cell r="GR1335">
            <v>1982788.464224</v>
          </cell>
          <cell r="GU1335" t="str">
            <v>Natural Gas FAF</v>
          </cell>
          <cell r="GX1335" t="str">
            <v>None</v>
          </cell>
          <cell r="GY1335" t="str">
            <v>ID</v>
          </cell>
          <cell r="GZ1335">
            <v>1192.46508789063</v>
          </cell>
        </row>
        <row r="1336">
          <cell r="AD1336" t="str">
            <v>OR</v>
          </cell>
          <cell r="AH1336" t="str">
            <v>OR</v>
          </cell>
          <cell r="AI1336" t="str">
            <v>Pre 1980</v>
          </cell>
          <cell r="AJ1336">
            <v>8559.1039999999994</v>
          </cell>
          <cell r="AK1336" t="b">
            <v>1</v>
          </cell>
          <cell r="AN1336" t="str">
            <v>WA</v>
          </cell>
          <cell r="AO1336" t="str">
            <v>Wood</v>
          </cell>
          <cell r="AP1336" t="str">
            <v>Pre 1980</v>
          </cell>
          <cell r="AQ1336" t="str">
            <v>Crawlspace</v>
          </cell>
          <cell r="AR1336">
            <v>2003.71557617188</v>
          </cell>
          <cell r="AU1336" t="str">
            <v>No</v>
          </cell>
          <cell r="AV1336" t="b">
            <v>1</v>
          </cell>
          <cell r="AX1336">
            <v>2388428.9667968811</v>
          </cell>
          <cell r="AY1336" t="b">
            <v>0</v>
          </cell>
          <cell r="AZ1336">
            <v>838430.73826220911</v>
          </cell>
          <cell r="BA1336">
            <v>1</v>
          </cell>
          <cell r="BB1336">
            <v>1001.85778808594</v>
          </cell>
          <cell r="BC1336">
            <v>0.99999978847894622</v>
          </cell>
          <cell r="BU1336" t="str">
            <v>MT</v>
          </cell>
          <cell r="BV1336" t="str">
            <v>Pre 1980</v>
          </cell>
          <cell r="BW1336"/>
          <cell r="BY1336">
            <v>2130.886</v>
          </cell>
          <cell r="BZ1336" t="str">
            <v>le55</v>
          </cell>
          <cell r="CF1336" t="str">
            <v>Unconditioned</v>
          </cell>
          <cell r="CG1336">
            <v>2079.9929999999999</v>
          </cell>
          <cell r="CH1336" t="str">
            <v>WA</v>
          </cell>
          <cell r="CI1336" t="str">
            <v>Top-Freezer w/o TTD Ice</v>
          </cell>
          <cell r="CJ1336">
            <v>43679.852999999996</v>
          </cell>
          <cell r="CK1336" t="b">
            <v>0</v>
          </cell>
          <cell r="CZ1336">
            <v>1144.6790000000001</v>
          </cell>
          <cell r="DA1336" t="str">
            <v>MT</v>
          </cell>
          <cell r="DC1336" t="str">
            <v>Vertical Axis</v>
          </cell>
          <cell r="DG1336" t="str">
            <v>Electric</v>
          </cell>
          <cell r="DH1336">
            <v>4360.1880000000001</v>
          </cell>
          <cell r="DI1336" t="str">
            <v>WA</v>
          </cell>
          <cell r="DL1336" t="str">
            <v>Electric</v>
          </cell>
          <cell r="DM1336" t="str">
            <v>Electric</v>
          </cell>
          <cell r="DN1336">
            <v>4360.1880000000001</v>
          </cell>
          <cell r="DO1336" t="str">
            <v>WA</v>
          </cell>
          <cell r="DS1336">
            <v>2130.886</v>
          </cell>
          <cell r="DT1336" t="str">
            <v>MT</v>
          </cell>
          <cell r="DU1336" t="str">
            <v>32to46</v>
          </cell>
          <cell r="DX1336" t="b">
            <v>0</v>
          </cell>
          <cell r="DY1336">
            <v>1612.692</v>
          </cell>
          <cell r="DZ1336" t="str">
            <v>OR</v>
          </cell>
          <cell r="EC1336" t="str">
            <v>Desktop</v>
          </cell>
          <cell r="ED1336">
            <v>2130.886</v>
          </cell>
          <cell r="EE1336" t="str">
            <v>MT</v>
          </cell>
          <cell r="EH1336" t="str">
            <v>gt20</v>
          </cell>
          <cell r="EI1336">
            <v>1904.288</v>
          </cell>
          <cell r="EJ1336" t="str">
            <v>WA</v>
          </cell>
          <cell r="EZ1336" t="str">
            <v>WA</v>
          </cell>
          <cell r="FA1336" t="str">
            <v>Bathroom</v>
          </cell>
          <cell r="FB1336">
            <v>697194.34399999992</v>
          </cell>
          <cell r="FC1336">
            <v>231421.652</v>
          </cell>
          <cell r="FI1336" t="str">
            <v>WA</v>
          </cell>
          <cell r="FJ1336" t="str">
            <v>Bedrooms</v>
          </cell>
          <cell r="FK1336" t="str">
            <v>EISAq</v>
          </cell>
          <cell r="FL1336">
            <v>68614.289999999994</v>
          </cell>
          <cell r="FS1336" t="str">
            <v>WA</v>
          </cell>
          <cell r="FT1336" t="str">
            <v>EISAnqnx</v>
          </cell>
          <cell r="FV1336">
            <v>60990.479999999996</v>
          </cell>
          <cell r="GD1336" t="str">
            <v>OR</v>
          </cell>
          <cell r="GE1336">
            <v>23819986.432</v>
          </cell>
          <cell r="GF1336">
            <v>33380505.599999998</v>
          </cell>
          <cell r="GI1336">
            <v>2</v>
          </cell>
          <cell r="GJ1336">
            <v>2</v>
          </cell>
          <cell r="GK1336" t="str">
            <v>OR</v>
          </cell>
          <cell r="GL1336">
            <v>8559.1039999999994</v>
          </cell>
          <cell r="GM1336" t="str">
            <v>Pre 1980</v>
          </cell>
          <cell r="GN1336">
            <v>0</v>
          </cell>
          <cell r="GQ1336">
            <v>61907785.2544</v>
          </cell>
          <cell r="GR1336">
            <v>5288028.4287999999</v>
          </cell>
          <cell r="GU1336" t="str">
            <v>Electric Other</v>
          </cell>
          <cell r="GX1336" t="str">
            <v>Heat Pump (Central System)</v>
          </cell>
          <cell r="GY1336" t="str">
            <v>WA</v>
          </cell>
          <cell r="GZ1336">
            <v>1904.28771972656</v>
          </cell>
        </row>
        <row r="1337">
          <cell r="AD1337" t="str">
            <v>MT</v>
          </cell>
          <cell r="AH1337" t="str">
            <v>MT</v>
          </cell>
          <cell r="AI1337" t="str">
            <v>1980-1992</v>
          </cell>
          <cell r="AJ1337">
            <v>1144.6790000000001</v>
          </cell>
          <cell r="AK1337" t="b">
            <v>1</v>
          </cell>
          <cell r="AN1337" t="str">
            <v>WA</v>
          </cell>
          <cell r="AO1337" t="str">
            <v>Baseboard/Wall/Radiant</v>
          </cell>
          <cell r="AP1337" t="str">
            <v>Pre 1980</v>
          </cell>
          <cell r="AQ1337" t="str">
            <v>Basement</v>
          </cell>
          <cell r="AR1337">
            <v>403.21827797884998</v>
          </cell>
          <cell r="AU1337" t="str">
            <v>No</v>
          </cell>
          <cell r="AV1337" t="b">
            <v>0</v>
          </cell>
          <cell r="AX1337">
            <v>849580.91170143697</v>
          </cell>
          <cell r="AY1337" t="b">
            <v>0</v>
          </cell>
          <cell r="AZ1337">
            <v>216047.70005277506</v>
          </cell>
          <cell r="BA1337" t="str">
            <v/>
          </cell>
          <cell r="BB1337" t="str">
            <v/>
          </cell>
          <cell r="BC1337">
            <v>0.26444669920869618</v>
          </cell>
          <cell r="BU1337" t="str">
            <v>ID</v>
          </cell>
          <cell r="BV1337" t="str">
            <v>Pre 1980</v>
          </cell>
          <cell r="BW1337" t="str">
            <v>Electric Storage - Inside Conditioned Space</v>
          </cell>
          <cell r="BY1337">
            <v>1192.4649999999999</v>
          </cell>
          <cell r="BZ1337" t="str">
            <v>le55</v>
          </cell>
          <cell r="CF1337" t="str">
            <v>Conditioned</v>
          </cell>
          <cell r="CG1337">
            <v>2079.9929999999999</v>
          </cell>
          <cell r="CH1337" t="str">
            <v>WA</v>
          </cell>
          <cell r="CI1337" t="str">
            <v>Top-Freezer w/ TTD Ice</v>
          </cell>
          <cell r="CJ1337">
            <v>49919.831999999995</v>
          </cell>
          <cell r="CK1337" t="b">
            <v>0</v>
          </cell>
          <cell r="CZ1337">
            <v>1612.692</v>
          </cell>
          <cell r="DA1337" t="str">
            <v>OR</v>
          </cell>
          <cell r="DC1337" t="str">
            <v>Horizontal Axis</v>
          </cell>
          <cell r="DG1337" t="str">
            <v>Electric</v>
          </cell>
          <cell r="DH1337">
            <v>1612.692</v>
          </cell>
          <cell r="DI1337" t="str">
            <v>OR</v>
          </cell>
          <cell r="DL1337" t="str">
            <v>Propane</v>
          </cell>
          <cell r="DM1337" t="str">
            <v>Electric</v>
          </cell>
          <cell r="DN1337">
            <v>1904.288</v>
          </cell>
          <cell r="DO1337" t="str">
            <v>WA</v>
          </cell>
          <cell r="DS1337">
            <v>2130.886</v>
          </cell>
          <cell r="DT1337" t="str">
            <v>MT</v>
          </cell>
          <cell r="DU1337" t="str">
            <v>32to46</v>
          </cell>
          <cell r="DX1337" t="b">
            <v>1</v>
          </cell>
          <cell r="DY1337">
            <v>3785.7640000000001</v>
          </cell>
          <cell r="DZ1337" t="str">
            <v>ID</v>
          </cell>
          <cell r="EC1337" t="str">
            <v>Desktop</v>
          </cell>
          <cell r="ED1337">
            <v>1904.288</v>
          </cell>
          <cell r="EE1337" t="str">
            <v>WA</v>
          </cell>
          <cell r="EH1337" t="str">
            <v>le20</v>
          </cell>
          <cell r="EI1337">
            <v>1904.288</v>
          </cell>
          <cell r="EJ1337" t="str">
            <v>WA</v>
          </cell>
          <cell r="EZ1337" t="str">
            <v>WA</v>
          </cell>
          <cell r="FA1337" t="str">
            <v>Bedrooms</v>
          </cell>
          <cell r="FB1337">
            <v>703053.12</v>
          </cell>
          <cell r="FC1337">
            <v>664971.076</v>
          </cell>
          <cell r="FI1337" t="str">
            <v>WA</v>
          </cell>
          <cell r="FJ1337" t="str">
            <v>Exterior</v>
          </cell>
          <cell r="FK1337" t="str">
            <v>EISAnqnx</v>
          </cell>
          <cell r="FL1337">
            <v>182971.44</v>
          </cell>
          <cell r="FS1337" t="str">
            <v>WA</v>
          </cell>
          <cell r="FT1337" t="str">
            <v>EISAq</v>
          </cell>
          <cell r="FV1337">
            <v>788301.95400000003</v>
          </cell>
          <cell r="GD1337" t="str">
            <v>MT</v>
          </cell>
          <cell r="GE1337">
            <v>4635949.95</v>
          </cell>
          <cell r="GF1337">
            <v>1857814.0170000002</v>
          </cell>
          <cell r="GI1337">
            <v>3</v>
          </cell>
          <cell r="GJ1337">
            <v>2</v>
          </cell>
          <cell r="GK1337" t="str">
            <v>MT</v>
          </cell>
          <cell r="GL1337">
            <v>1144.6790000000001</v>
          </cell>
          <cell r="GM1337" t="str">
            <v>1980-1992</v>
          </cell>
          <cell r="GN1337">
            <v>-1</v>
          </cell>
          <cell r="GQ1337">
            <v>9416870.0613130014</v>
          </cell>
          <cell r="GR1337">
            <v>572173.52154500003</v>
          </cell>
          <cell r="GU1337" t="str">
            <v>Natural Gas FAF</v>
          </cell>
          <cell r="GX1337" t="str">
            <v>None</v>
          </cell>
          <cell r="GY1337" t="str">
            <v>MT</v>
          </cell>
          <cell r="GZ1337">
            <v>1144.67944335938</v>
          </cell>
        </row>
        <row r="1338">
          <cell r="AD1338" t="str">
            <v>ID</v>
          </cell>
          <cell r="AH1338" t="str">
            <v>ID</v>
          </cell>
          <cell r="AI1338" t="str">
            <v>Pre 1980</v>
          </cell>
          <cell r="AJ1338">
            <v>3785.7640000000001</v>
          </cell>
          <cell r="AK1338" t="b">
            <v>1</v>
          </cell>
          <cell r="AN1338" t="str">
            <v>WA</v>
          </cell>
          <cell r="AO1338" t="str">
            <v>Baseboard/Wall/Radiant</v>
          </cell>
          <cell r="AP1338" t="str">
            <v>Pre 1980</v>
          </cell>
          <cell r="AQ1338" t="str">
            <v>Crawlspace</v>
          </cell>
          <cell r="AR1338">
            <v>1121.54417319302</v>
          </cell>
          <cell r="AU1338" t="str">
            <v>No</v>
          </cell>
          <cell r="AV1338" t="b">
            <v>0</v>
          </cell>
          <cell r="AX1338">
            <v>2363093.5729176933</v>
          </cell>
          <cell r="AY1338" t="b">
            <v>0</v>
          </cell>
          <cell r="AZ1338">
            <v>600932.67681345763</v>
          </cell>
          <cell r="BA1338" t="str">
            <v/>
          </cell>
          <cell r="BB1338" t="str">
            <v/>
          </cell>
          <cell r="BC1338">
            <v>0.73555359668788967</v>
          </cell>
          <cell r="BU1338" t="str">
            <v>MT</v>
          </cell>
          <cell r="BV1338" t="str">
            <v>Pre 1980</v>
          </cell>
          <cell r="BW1338" t="str">
            <v>Gas Storage Inside Conditioned Space</v>
          </cell>
          <cell r="BY1338">
            <v>2130.886</v>
          </cell>
          <cell r="BZ1338" t="str">
            <v>le55</v>
          </cell>
          <cell r="CF1338" t="str">
            <v>Conditioned</v>
          </cell>
          <cell r="CG1338">
            <v>2130.886</v>
          </cell>
          <cell r="CH1338" t="str">
            <v>MT</v>
          </cell>
          <cell r="CI1338" t="str">
            <v>Top-Freezer w/o TTD Ice</v>
          </cell>
          <cell r="CJ1338">
            <v>40486.834000000003</v>
          </cell>
          <cell r="CK1338" t="b">
            <v>0</v>
          </cell>
          <cell r="CZ1338">
            <v>2079.9929999999999</v>
          </cell>
          <cell r="DA1338" t="str">
            <v>WA</v>
          </cell>
          <cell r="DC1338" t="str">
            <v>Vertical Axis</v>
          </cell>
          <cell r="DG1338" t="str">
            <v>Electric</v>
          </cell>
          <cell r="DH1338">
            <v>1144.6790000000001</v>
          </cell>
          <cell r="DI1338" t="str">
            <v>MT</v>
          </cell>
          <cell r="DL1338" t="str">
            <v>Propane</v>
          </cell>
          <cell r="DM1338" t="str">
            <v>Propane</v>
          </cell>
          <cell r="DN1338">
            <v>1192.4649999999999</v>
          </cell>
          <cell r="DO1338" t="str">
            <v>ID</v>
          </cell>
          <cell r="DS1338">
            <v>1904.288</v>
          </cell>
          <cell r="DT1338" t="str">
            <v>WA</v>
          </cell>
          <cell r="DU1338" t="str">
            <v>lt32</v>
          </cell>
          <cell r="DX1338" t="b">
            <v>0</v>
          </cell>
          <cell r="DY1338">
            <v>2130.886</v>
          </cell>
          <cell r="DZ1338" t="str">
            <v>MT</v>
          </cell>
          <cell r="EC1338" t="str">
            <v>Laptop</v>
          </cell>
          <cell r="ED1338">
            <v>1904.288</v>
          </cell>
          <cell r="EE1338" t="str">
            <v>WA</v>
          </cell>
          <cell r="EH1338" t="str">
            <v>gt20</v>
          </cell>
          <cell r="EI1338">
            <v>2130.886</v>
          </cell>
          <cell r="EJ1338" t="str">
            <v>MT</v>
          </cell>
          <cell r="EZ1338" t="str">
            <v>WA</v>
          </cell>
          <cell r="FA1338" t="str">
            <v>Garage</v>
          </cell>
          <cell r="FB1338">
            <v>351526.56</v>
          </cell>
          <cell r="FC1338">
            <v>783611.28999999992</v>
          </cell>
          <cell r="FI1338" t="str">
            <v>WA</v>
          </cell>
          <cell r="FJ1338" t="str">
            <v>Exterior</v>
          </cell>
          <cell r="FK1338" t="str">
            <v>EISAq</v>
          </cell>
          <cell r="FL1338">
            <v>22871.43</v>
          </cell>
          <cell r="FS1338" t="str">
            <v>WA</v>
          </cell>
          <cell r="FT1338" t="str">
            <v>EISAx</v>
          </cell>
          <cell r="FV1338">
            <v>190595.25</v>
          </cell>
          <cell r="GD1338" t="str">
            <v>ID</v>
          </cell>
          <cell r="GE1338">
            <v>7609385.6400000006</v>
          </cell>
          <cell r="GF1338">
            <v>10622853.784</v>
          </cell>
          <cell r="GI1338">
            <v>1</v>
          </cell>
          <cell r="GJ1338">
            <v>3</v>
          </cell>
          <cell r="GK1338" t="str">
            <v>ID</v>
          </cell>
          <cell r="GL1338">
            <v>3785.7640000000001</v>
          </cell>
          <cell r="GM1338" t="str">
            <v>Pre 1980</v>
          </cell>
          <cell r="GN1338">
            <v>0</v>
          </cell>
          <cell r="GQ1338">
            <v>21698113.937528003</v>
          </cell>
          <cell r="GR1338">
            <v>3948116.4891400002</v>
          </cell>
          <cell r="GU1338" t="str">
            <v>Heat Pump (Ductless System)</v>
          </cell>
          <cell r="GX1338" t="str">
            <v>Baseboard/Wall/Radiant</v>
          </cell>
          <cell r="GY1338" t="str">
            <v>OR</v>
          </cell>
          <cell r="GZ1338">
            <v>1612.69177246094</v>
          </cell>
        </row>
        <row r="1339">
          <cell r="AD1339" t="str">
            <v>WA</v>
          </cell>
          <cell r="AH1339" t="str">
            <v>WA</v>
          </cell>
          <cell r="AI1339" t="str">
            <v>Pre 1980</v>
          </cell>
          <cell r="AJ1339">
            <v>12271.31</v>
          </cell>
          <cell r="AK1339" t="b">
            <v>1</v>
          </cell>
          <cell r="AN1339" t="str">
            <v>WA</v>
          </cell>
          <cell r="AO1339" t="str">
            <v>Baseboard/Wall/Radiant</v>
          </cell>
          <cell r="AP1339" t="str">
            <v>Pre 1980</v>
          </cell>
          <cell r="AQ1339" t="str">
            <v>Basement</v>
          </cell>
          <cell r="AR1339">
            <v>403.21827797884998</v>
          </cell>
          <cell r="AU1339" t="str">
            <v>No</v>
          </cell>
          <cell r="AV1339" t="b">
            <v>0</v>
          </cell>
          <cell r="AX1339">
            <v>849580.91170143697</v>
          </cell>
          <cell r="AY1339" t="b">
            <v>0</v>
          </cell>
          <cell r="AZ1339">
            <v>216047.70005277506</v>
          </cell>
          <cell r="BA1339" t="str">
            <v/>
          </cell>
          <cell r="BB1339" t="str">
            <v/>
          </cell>
          <cell r="BC1339">
            <v>0.26444669920869618</v>
          </cell>
          <cell r="BU1339" t="str">
            <v>ID</v>
          </cell>
          <cell r="BV1339" t="str">
            <v>Pre 1980</v>
          </cell>
          <cell r="BW1339" t="str">
            <v>Electric Storage - Inside Conditioned Space</v>
          </cell>
          <cell r="BY1339">
            <v>3785.7640000000001</v>
          </cell>
          <cell r="BZ1339" t="str">
            <v>le55</v>
          </cell>
          <cell r="CF1339" t="str">
            <v>Conditioned</v>
          </cell>
          <cell r="CG1339">
            <v>1612.692</v>
          </cell>
          <cell r="CH1339" t="str">
            <v>OR</v>
          </cell>
          <cell r="CI1339" t="str">
            <v>Side-by-Side w/ TTD Ice</v>
          </cell>
          <cell r="CJ1339">
            <v>35479.224000000002</v>
          </cell>
          <cell r="CK1339" t="b">
            <v>0</v>
          </cell>
          <cell r="CZ1339">
            <v>1904.288</v>
          </cell>
          <cell r="DA1339" t="str">
            <v>WA</v>
          </cell>
          <cell r="DC1339" t="str">
            <v>Horizontal Axis</v>
          </cell>
          <cell r="DG1339" t="str">
            <v>Electric</v>
          </cell>
          <cell r="DH1339">
            <v>1904.288</v>
          </cell>
          <cell r="DI1339" t="str">
            <v>WA</v>
          </cell>
          <cell r="DL1339" t="str">
            <v>Electric</v>
          </cell>
          <cell r="DM1339" t="str">
            <v>Electric</v>
          </cell>
          <cell r="DN1339">
            <v>1904.288</v>
          </cell>
          <cell r="DO1339" t="str">
            <v>WA</v>
          </cell>
          <cell r="DS1339">
            <v>1144.6790000000001</v>
          </cell>
          <cell r="DT1339" t="str">
            <v>MT</v>
          </cell>
          <cell r="DU1339" t="str">
            <v>gt46</v>
          </cell>
          <cell r="DX1339" t="b">
            <v>1</v>
          </cell>
          <cell r="DY1339">
            <v>2130.886</v>
          </cell>
          <cell r="DZ1339" t="str">
            <v>MT</v>
          </cell>
          <cell r="EC1339" t="str">
            <v>Desktop</v>
          </cell>
          <cell r="ED1339">
            <v>3785.7640000000001</v>
          </cell>
          <cell r="EE1339" t="str">
            <v>ID</v>
          </cell>
          <cell r="EH1339" t="str">
            <v>le20</v>
          </cell>
          <cell r="EI1339">
            <v>1612.692</v>
          </cell>
          <cell r="EJ1339" t="str">
            <v>OR</v>
          </cell>
          <cell r="EZ1339" t="str">
            <v>WA</v>
          </cell>
          <cell r="FA1339" t="str">
            <v>Kitchen</v>
          </cell>
          <cell r="FB1339">
            <v>878816.4</v>
          </cell>
          <cell r="FC1339">
            <v>389608.60399999999</v>
          </cell>
          <cell r="FI1339" t="str">
            <v>WA</v>
          </cell>
          <cell r="FJ1339" t="str">
            <v>Exterior</v>
          </cell>
          <cell r="FK1339" t="str">
            <v>EISAx</v>
          </cell>
          <cell r="FL1339">
            <v>45742.86</v>
          </cell>
          <cell r="FS1339" t="str">
            <v>WA</v>
          </cell>
          <cell r="FT1339" t="str">
            <v>EISAnqnx</v>
          </cell>
          <cell r="FV1339">
            <v>4832580.6750000007</v>
          </cell>
          <cell r="GD1339" t="str">
            <v>WA</v>
          </cell>
          <cell r="GE1339">
            <v>27671804.049999997</v>
          </cell>
          <cell r="GF1339">
            <v>36470333.32</v>
          </cell>
          <cell r="GI1339">
            <v>2</v>
          </cell>
          <cell r="GJ1339">
            <v>3</v>
          </cell>
          <cell r="GK1339" t="str">
            <v>WA</v>
          </cell>
          <cell r="GL1339">
            <v>12271.31</v>
          </cell>
          <cell r="GM1339" t="str">
            <v>Pre 1980</v>
          </cell>
          <cell r="GN1339">
            <v>0</v>
          </cell>
          <cell r="GQ1339">
            <v>85362815.582520008</v>
          </cell>
          <cell r="GR1339">
            <v>7705308.9403750002</v>
          </cell>
          <cell r="GU1339" t="str">
            <v>Heat Pump (Ductless System)</v>
          </cell>
          <cell r="GX1339" t="str">
            <v>Wood</v>
          </cell>
          <cell r="GY1339" t="str">
            <v>OR</v>
          </cell>
          <cell r="GZ1339">
            <v>1612.69177246094</v>
          </cell>
        </row>
        <row r="1340">
          <cell r="AD1340" t="str">
            <v>WA</v>
          </cell>
          <cell r="AH1340" t="str">
            <v>WA</v>
          </cell>
          <cell r="AI1340" t="str">
            <v>Post 2006</v>
          </cell>
          <cell r="AJ1340">
            <v>1904.288</v>
          </cell>
          <cell r="AK1340" t="b">
            <v>1</v>
          </cell>
          <cell r="AN1340" t="str">
            <v>WA</v>
          </cell>
          <cell r="AO1340" t="str">
            <v>Baseboard/Wall/Radiant</v>
          </cell>
          <cell r="AP1340" t="str">
            <v>Pre 1980</v>
          </cell>
          <cell r="AQ1340" t="str">
            <v>Crawlspace</v>
          </cell>
          <cell r="AR1340">
            <v>1121.54417319302</v>
          </cell>
          <cell r="AU1340" t="str">
            <v>No</v>
          </cell>
          <cell r="AV1340" t="b">
            <v>0</v>
          </cell>
          <cell r="AX1340">
            <v>2363093.5729176933</v>
          </cell>
          <cell r="AY1340" t="b">
            <v>0</v>
          </cell>
          <cell r="AZ1340">
            <v>600932.67681345763</v>
          </cell>
          <cell r="BA1340" t="str">
            <v/>
          </cell>
          <cell r="BB1340" t="str">
            <v/>
          </cell>
          <cell r="BC1340">
            <v>0.73555359668788967</v>
          </cell>
          <cell r="BU1340" t="str">
            <v>MT</v>
          </cell>
          <cell r="BV1340" t="str">
            <v>1993-2006</v>
          </cell>
          <cell r="BW1340" t="str">
            <v>Gas Storage Inside Conditioned Space</v>
          </cell>
          <cell r="BY1340">
            <v>2130.886</v>
          </cell>
          <cell r="BZ1340" t="str">
            <v>le55</v>
          </cell>
          <cell r="CF1340" t="str">
            <v>Conditioned</v>
          </cell>
          <cell r="CG1340">
            <v>1612.692</v>
          </cell>
          <cell r="CH1340" t="str">
            <v>OR</v>
          </cell>
          <cell r="CI1340" t="str">
            <v>Top-Freezer w/o TTD Ice</v>
          </cell>
          <cell r="CJ1340">
            <v>32253.84</v>
          </cell>
          <cell r="CK1340" t="b">
            <v>0</v>
          </cell>
          <cell r="CZ1340">
            <v>2079.9929999999999</v>
          </cell>
          <cell r="DA1340" t="str">
            <v>WA</v>
          </cell>
          <cell r="DC1340" t="str">
            <v>Horizontal Axis</v>
          </cell>
          <cell r="DG1340" t="str">
            <v>Electric</v>
          </cell>
          <cell r="DH1340">
            <v>1144.6790000000001</v>
          </cell>
          <cell r="DI1340" t="str">
            <v>MT</v>
          </cell>
          <cell r="DL1340" t="str">
            <v>Propane</v>
          </cell>
          <cell r="DM1340" t="str">
            <v>Propane</v>
          </cell>
          <cell r="DN1340">
            <v>1192.4649999999999</v>
          </cell>
          <cell r="DO1340" t="str">
            <v>ID</v>
          </cell>
          <cell r="DS1340">
            <v>1144.6790000000001</v>
          </cell>
          <cell r="DT1340" t="str">
            <v>MT</v>
          </cell>
          <cell r="DU1340" t="str">
            <v>32to46</v>
          </cell>
          <cell r="DX1340" t="b">
            <v>0</v>
          </cell>
          <cell r="DY1340">
            <v>12271.31</v>
          </cell>
          <cell r="DZ1340" t="str">
            <v>WA</v>
          </cell>
          <cell r="EC1340" t="str">
            <v>Desktop</v>
          </cell>
          <cell r="ED1340">
            <v>3785.7640000000001</v>
          </cell>
          <cell r="EE1340" t="str">
            <v>ID</v>
          </cell>
          <cell r="EH1340" t="str">
            <v>le20</v>
          </cell>
          <cell r="EI1340">
            <v>3785.7640000000001</v>
          </cell>
          <cell r="EJ1340" t="str">
            <v>ID</v>
          </cell>
          <cell r="EZ1340" t="str">
            <v>WA</v>
          </cell>
          <cell r="FA1340" t="str">
            <v>Living Room/Family Room</v>
          </cell>
          <cell r="FB1340">
            <v>859775.37800000003</v>
          </cell>
          <cell r="FC1340">
            <v>736741.08199999994</v>
          </cell>
          <cell r="FI1340" t="str">
            <v>WA</v>
          </cell>
          <cell r="FJ1340" t="str">
            <v>Garage</v>
          </cell>
          <cell r="FK1340" t="str">
            <v>EISAq</v>
          </cell>
          <cell r="FL1340">
            <v>97584.767999999996</v>
          </cell>
          <cell r="FS1340" t="str">
            <v>WA</v>
          </cell>
          <cell r="FT1340" t="str">
            <v>EISAq</v>
          </cell>
          <cell r="FV1340">
            <v>1001211.5860000001</v>
          </cell>
          <cell r="GD1340" t="str">
            <v>WA</v>
          </cell>
          <cell r="GE1340">
            <v>10530712.640000001</v>
          </cell>
          <cell r="GF1340">
            <v>5796652.6720000003</v>
          </cell>
          <cell r="GI1340">
            <v>2</v>
          </cell>
          <cell r="GJ1340">
            <v>3</v>
          </cell>
          <cell r="GK1340" t="str">
            <v>WA</v>
          </cell>
          <cell r="GL1340">
            <v>1904.288</v>
          </cell>
          <cell r="GM1340" t="str">
            <v>Post 2006</v>
          </cell>
          <cell r="GN1340">
            <v>0</v>
          </cell>
          <cell r="GQ1340">
            <v>12424170.954144001</v>
          </cell>
          <cell r="GR1340">
            <v>1518641.11568</v>
          </cell>
          <cell r="GU1340" t="str">
            <v>Natural Gas FAF</v>
          </cell>
          <cell r="GX1340" t="str">
            <v>None</v>
          </cell>
          <cell r="GY1340" t="str">
            <v>WA</v>
          </cell>
          <cell r="GZ1340">
            <v>2079.99340820313</v>
          </cell>
        </row>
        <row r="1341">
          <cell r="AD1341" t="str">
            <v>OR</v>
          </cell>
          <cell r="AH1341" t="str">
            <v>OR</v>
          </cell>
          <cell r="AI1341" t="str">
            <v>1993-2006</v>
          </cell>
          <cell r="AJ1341">
            <v>1612.692</v>
          </cell>
          <cell r="AK1341" t="b">
            <v>1</v>
          </cell>
          <cell r="AN1341" t="str">
            <v>WA</v>
          </cell>
          <cell r="AO1341" t="str">
            <v>Natural Gas Other</v>
          </cell>
          <cell r="AP1341" t="str">
            <v>Pre 1980</v>
          </cell>
          <cell r="AQ1341" t="str">
            <v>Basement</v>
          </cell>
          <cell r="AR1341">
            <v>403.21827797884998</v>
          </cell>
          <cell r="AU1341" t="str">
            <v>No</v>
          </cell>
          <cell r="AV1341" t="b">
            <v>0</v>
          </cell>
          <cell r="AX1341">
            <v>849580.91170143697</v>
          </cell>
          <cell r="AY1341" t="b">
            <v>0</v>
          </cell>
          <cell r="AZ1341">
            <v>216047.70005277506</v>
          </cell>
          <cell r="BA1341" t="str">
            <v/>
          </cell>
          <cell r="BB1341" t="str">
            <v/>
          </cell>
          <cell r="BC1341">
            <v>0.26444669920869618</v>
          </cell>
          <cell r="BU1341" t="str">
            <v>WA</v>
          </cell>
          <cell r="BV1341" t="str">
            <v>Pre 1980</v>
          </cell>
          <cell r="BW1341" t="str">
            <v>Electric Storage - Inside Conditioned Space</v>
          </cell>
          <cell r="BY1341">
            <v>12271.31</v>
          </cell>
          <cell r="BZ1341" t="str">
            <v>le55</v>
          </cell>
          <cell r="CF1341" t="str">
            <v>Conditioned</v>
          </cell>
          <cell r="CG1341">
            <v>1144.6790000000001</v>
          </cell>
          <cell r="CH1341" t="str">
            <v>MT</v>
          </cell>
          <cell r="CI1341" t="str">
            <v>Top-Freezer w/o TTD Ice</v>
          </cell>
          <cell r="CJ1341">
            <v>18314.864000000001</v>
          </cell>
          <cell r="CK1341" t="b">
            <v>0</v>
          </cell>
          <cell r="CZ1341">
            <v>2130.886</v>
          </cell>
          <cell r="DA1341" t="str">
            <v>MT</v>
          </cell>
          <cell r="DC1341" t="str">
            <v>Vertical Axis</v>
          </cell>
          <cell r="DG1341" t="str">
            <v>Electric</v>
          </cell>
          <cell r="DH1341">
            <v>1612.692</v>
          </cell>
          <cell r="DI1341" t="str">
            <v>OR</v>
          </cell>
          <cell r="DL1341" t="str">
            <v>Electric</v>
          </cell>
          <cell r="DM1341" t="str">
            <v>Electric</v>
          </cell>
          <cell r="DN1341">
            <v>1925.059</v>
          </cell>
          <cell r="DO1341" t="str">
            <v>OR</v>
          </cell>
          <cell r="DS1341">
            <v>3785.7640000000001</v>
          </cell>
          <cell r="DT1341" t="str">
            <v>ID</v>
          </cell>
          <cell r="DU1341" t="str">
            <v>lt32</v>
          </cell>
          <cell r="DX1341" t="b">
            <v>0</v>
          </cell>
          <cell r="DY1341">
            <v>12271.31</v>
          </cell>
          <cell r="DZ1341" t="str">
            <v>WA</v>
          </cell>
          <cell r="EC1341" t="str">
            <v>Desktop</v>
          </cell>
          <cell r="ED1341">
            <v>8559.1039999999994</v>
          </cell>
          <cell r="EE1341" t="str">
            <v>OR</v>
          </cell>
          <cell r="EH1341" t="str">
            <v>le20</v>
          </cell>
          <cell r="EI1341">
            <v>3785.7640000000001</v>
          </cell>
          <cell r="EJ1341" t="str">
            <v>ID</v>
          </cell>
          <cell r="EZ1341" t="str">
            <v>WA</v>
          </cell>
          <cell r="FA1341" t="str">
            <v>Other</v>
          </cell>
          <cell r="FB1341">
            <v>3524053.764</v>
          </cell>
          <cell r="FC1341">
            <v>4208065.8619999997</v>
          </cell>
          <cell r="FI1341" t="str">
            <v>WA</v>
          </cell>
          <cell r="FJ1341" t="str">
            <v>Kitchen</v>
          </cell>
          <cell r="FK1341" t="str">
            <v>EISAq</v>
          </cell>
          <cell r="FL1341">
            <v>42693.335999999996</v>
          </cell>
          <cell r="FS1341" t="str">
            <v>WA</v>
          </cell>
          <cell r="FT1341" t="str">
            <v>EISAx</v>
          </cell>
          <cell r="FV1341">
            <v>3271285.3800000004</v>
          </cell>
          <cell r="GD1341" t="str">
            <v>OR</v>
          </cell>
          <cell r="GE1341">
            <v>3949482.7080000001</v>
          </cell>
          <cell r="GF1341">
            <v>2259381.4920000001</v>
          </cell>
          <cell r="GI1341">
            <v>1</v>
          </cell>
          <cell r="GJ1341">
            <v>1</v>
          </cell>
          <cell r="GK1341" t="str">
            <v>OR</v>
          </cell>
          <cell r="GL1341">
            <v>1612.692</v>
          </cell>
          <cell r="GM1341" t="str">
            <v>1993-2006</v>
          </cell>
          <cell r="GN1341">
            <v>-1</v>
          </cell>
          <cell r="GQ1341">
            <v>8207994.2951159989</v>
          </cell>
          <cell r="GR1341">
            <v>1459941.84549</v>
          </cell>
          <cell r="GU1341" t="str">
            <v>Natural Gas FAF</v>
          </cell>
          <cell r="GX1341" t="str">
            <v>None</v>
          </cell>
          <cell r="GY1341" t="str">
            <v>MT</v>
          </cell>
          <cell r="GZ1341">
            <v>2130.88647460938</v>
          </cell>
        </row>
        <row r="1342">
          <cell r="AD1342" t="str">
            <v>WA</v>
          </cell>
          <cell r="AH1342" t="str">
            <v>WA</v>
          </cell>
          <cell r="AI1342" t="str">
            <v>Pre 1980</v>
          </cell>
          <cell r="AJ1342">
            <v>12271.31</v>
          </cell>
          <cell r="AK1342" t="b">
            <v>1</v>
          </cell>
          <cell r="AN1342" t="str">
            <v>WA</v>
          </cell>
          <cell r="AO1342" t="str">
            <v>Natural Gas Other</v>
          </cell>
          <cell r="AP1342" t="str">
            <v>Pre 1980</v>
          </cell>
          <cell r="AQ1342" t="str">
            <v>Crawlspace</v>
          </cell>
          <cell r="AR1342">
            <v>1121.54417319302</v>
          </cell>
          <cell r="AU1342" t="str">
            <v>No</v>
          </cell>
          <cell r="AV1342" t="b">
            <v>0</v>
          </cell>
          <cell r="AX1342">
            <v>2363093.5729176933</v>
          </cell>
          <cell r="AY1342" t="b">
            <v>0</v>
          </cell>
          <cell r="AZ1342">
            <v>600932.67681345763</v>
          </cell>
          <cell r="BA1342" t="str">
            <v/>
          </cell>
          <cell r="BB1342" t="str">
            <v/>
          </cell>
          <cell r="BC1342">
            <v>0.73555359668788967</v>
          </cell>
          <cell r="BU1342" t="str">
            <v>OR</v>
          </cell>
          <cell r="BV1342" t="str">
            <v>Pre 1980</v>
          </cell>
          <cell r="BW1342" t="str">
            <v>Electric Storage - Inside Conditioned Space</v>
          </cell>
          <cell r="BY1342">
            <v>1925.059</v>
          </cell>
          <cell r="BZ1342" t="str">
            <v>le55</v>
          </cell>
          <cell r="CF1342" t="str">
            <v>Conditioned</v>
          </cell>
          <cell r="CG1342">
            <v>2079.9929999999999</v>
          </cell>
          <cell r="CH1342" t="str">
            <v>WA</v>
          </cell>
          <cell r="CI1342" t="str">
            <v>Top-Freezer w/o TTD Ice</v>
          </cell>
          <cell r="CJ1342">
            <v>37439.873999999996</v>
          </cell>
          <cell r="CK1342" t="b">
            <v>0</v>
          </cell>
          <cell r="CZ1342">
            <v>3785.7640000000001</v>
          </cell>
          <cell r="DA1342" t="str">
            <v>ID</v>
          </cell>
          <cell r="DC1342" t="str">
            <v>Vertical Axis</v>
          </cell>
          <cell r="DG1342" t="str">
            <v>Electric</v>
          </cell>
          <cell r="DH1342">
            <v>2079.9929999999999</v>
          </cell>
          <cell r="DI1342" t="str">
            <v>WA</v>
          </cell>
          <cell r="DL1342" t="str">
            <v>Electric</v>
          </cell>
          <cell r="DM1342" t="str">
            <v>Electric</v>
          </cell>
          <cell r="DN1342">
            <v>1904.288</v>
          </cell>
          <cell r="DO1342" t="str">
            <v>WA</v>
          </cell>
          <cell r="DS1342">
            <v>3785.7640000000001</v>
          </cell>
          <cell r="DT1342" t="str">
            <v>ID</v>
          </cell>
          <cell r="DU1342" t="str">
            <v>gt46</v>
          </cell>
          <cell r="DX1342" t="b">
            <v>1</v>
          </cell>
          <cell r="DY1342">
            <v>3785.7640000000001</v>
          </cell>
          <cell r="DZ1342" t="str">
            <v>ID</v>
          </cell>
          <cell r="EC1342" t="str">
            <v>Laptop</v>
          </cell>
          <cell r="ED1342">
            <v>2079.9929999999999</v>
          </cell>
          <cell r="EE1342" t="str">
            <v>WA</v>
          </cell>
          <cell r="EH1342" t="str">
            <v>gt20</v>
          </cell>
          <cell r="EI1342">
            <v>3785.7640000000001</v>
          </cell>
          <cell r="EJ1342" t="str">
            <v>ID</v>
          </cell>
          <cell r="EZ1342" t="str">
            <v>WA</v>
          </cell>
          <cell r="FA1342" t="str">
            <v>Bathroom</v>
          </cell>
          <cell r="FB1342">
            <v>520431.76500000001</v>
          </cell>
          <cell r="FC1342">
            <v>693909.02</v>
          </cell>
          <cell r="FI1342" t="str">
            <v>WA</v>
          </cell>
          <cell r="FJ1342" t="str">
            <v>Living Room/Family Room</v>
          </cell>
          <cell r="FK1342" t="str">
            <v>EISAq</v>
          </cell>
          <cell r="FL1342">
            <v>68614.289999999994</v>
          </cell>
          <cell r="FS1342" t="str">
            <v>WA</v>
          </cell>
          <cell r="FT1342" t="str">
            <v>EISAnqnx</v>
          </cell>
          <cell r="FV1342">
            <v>548914.31999999995</v>
          </cell>
          <cell r="GD1342" t="str">
            <v>WA</v>
          </cell>
          <cell r="GE1342">
            <v>42949585</v>
          </cell>
          <cell r="GF1342">
            <v>27610447.5</v>
          </cell>
          <cell r="GI1342">
            <v>2</v>
          </cell>
          <cell r="GJ1342">
            <v>3</v>
          </cell>
          <cell r="GK1342" t="str">
            <v>WA</v>
          </cell>
          <cell r="GL1342">
            <v>12271.31</v>
          </cell>
          <cell r="GM1342" t="str">
            <v>Pre 1980</v>
          </cell>
          <cell r="GN1342">
            <v>0</v>
          </cell>
          <cell r="GQ1342">
            <v>85362815.582520008</v>
          </cell>
          <cell r="GR1342">
            <v>7705308.9403750002</v>
          </cell>
          <cell r="GU1342" t="str">
            <v>Natural Gas FAF</v>
          </cell>
          <cell r="GX1342" t="str">
            <v>Wood</v>
          </cell>
          <cell r="GY1342" t="str">
            <v>WA</v>
          </cell>
          <cell r="GZ1342">
            <v>1904.28771972656</v>
          </cell>
        </row>
        <row r="1343">
          <cell r="AD1343" t="str">
            <v>OR</v>
          </cell>
          <cell r="AH1343" t="str">
            <v>OR</v>
          </cell>
          <cell r="AI1343" t="str">
            <v>1980-1992</v>
          </cell>
          <cell r="AJ1343">
            <v>1612.692</v>
          </cell>
          <cell r="AK1343" t="b">
            <v>1</v>
          </cell>
          <cell r="AN1343" t="str">
            <v>WA</v>
          </cell>
          <cell r="AO1343" t="str">
            <v>Natural Gas FAF</v>
          </cell>
          <cell r="AP1343" t="str">
            <v>Pre 1980</v>
          </cell>
          <cell r="AQ1343" t="str">
            <v>Basement</v>
          </cell>
          <cell r="AR1343">
            <v>403.21827797884998</v>
          </cell>
          <cell r="AU1343" t="str">
            <v>No</v>
          </cell>
          <cell r="AV1343" t="b">
            <v>1</v>
          </cell>
          <cell r="AX1343">
            <v>849580.91170143697</v>
          </cell>
          <cell r="AY1343" t="b">
            <v>0</v>
          </cell>
          <cell r="AZ1343">
            <v>216047.70005277506</v>
          </cell>
          <cell r="BA1343">
            <v>0.26444662095984389</v>
          </cell>
          <cell r="BB1343">
            <v>403.21827797884998</v>
          </cell>
          <cell r="BC1343">
            <v>0.26444669920869618</v>
          </cell>
          <cell r="BU1343" t="str">
            <v>WA</v>
          </cell>
          <cell r="BV1343" t="str">
            <v>1993-2006</v>
          </cell>
          <cell r="BW1343" t="str">
            <v>Gas Storage Outside Conditioned Space</v>
          </cell>
          <cell r="BY1343">
            <v>2079.9929999999999</v>
          </cell>
          <cell r="BZ1343" t="str">
            <v>le55</v>
          </cell>
          <cell r="CF1343" t="str">
            <v>Conditioned</v>
          </cell>
          <cell r="CG1343">
            <v>2079.9929999999999</v>
          </cell>
          <cell r="CH1343" t="str">
            <v>WA</v>
          </cell>
          <cell r="CI1343" t="str">
            <v>Top-Freezer w/o TTD Ice</v>
          </cell>
          <cell r="CJ1343">
            <v>33279.887999999999</v>
          </cell>
          <cell r="CK1343" t="b">
            <v>0</v>
          </cell>
          <cell r="CZ1343">
            <v>1612.692</v>
          </cell>
          <cell r="DA1343" t="str">
            <v>OR</v>
          </cell>
          <cell r="DC1343" t="str">
            <v>Horizontal Axis</v>
          </cell>
          <cell r="DG1343" t="str">
            <v>Electric</v>
          </cell>
          <cell r="DH1343">
            <v>1904.288</v>
          </cell>
          <cell r="DI1343" t="str">
            <v>WA</v>
          </cell>
          <cell r="DL1343" t="str">
            <v>Electric</v>
          </cell>
          <cell r="DM1343" t="str">
            <v>Electric</v>
          </cell>
          <cell r="DN1343">
            <v>1192.4649999999999</v>
          </cell>
          <cell r="DO1343" t="str">
            <v>ID</v>
          </cell>
          <cell r="DS1343">
            <v>3785.7640000000001</v>
          </cell>
          <cell r="DT1343" t="str">
            <v>ID</v>
          </cell>
          <cell r="DU1343" t="str">
            <v>32to46</v>
          </cell>
          <cell r="DX1343" t="b">
            <v>0</v>
          </cell>
          <cell r="DY1343">
            <v>3785.7640000000001</v>
          </cell>
          <cell r="DZ1343" t="str">
            <v>ID</v>
          </cell>
          <cell r="EC1343" t="str">
            <v>Desktop</v>
          </cell>
          <cell r="ED1343">
            <v>1925.059</v>
          </cell>
          <cell r="EE1343" t="str">
            <v>OR</v>
          </cell>
          <cell r="EH1343" t="str">
            <v>le20</v>
          </cell>
          <cell r="EI1343">
            <v>1612.692</v>
          </cell>
          <cell r="EJ1343" t="str">
            <v>OR</v>
          </cell>
          <cell r="EZ1343" t="str">
            <v>WA</v>
          </cell>
          <cell r="FA1343" t="str">
            <v>Bedrooms</v>
          </cell>
          <cell r="FB1343">
            <v>480779.82100000005</v>
          </cell>
          <cell r="FC1343">
            <v>2745897.1220000004</v>
          </cell>
          <cell r="FI1343" t="str">
            <v>WA</v>
          </cell>
          <cell r="FJ1343" t="str">
            <v>Other</v>
          </cell>
          <cell r="FK1343" t="str">
            <v>EISAnqnx</v>
          </cell>
          <cell r="FL1343">
            <v>365942.88</v>
          </cell>
          <cell r="FS1343" t="str">
            <v>WA</v>
          </cell>
          <cell r="FT1343" t="str">
            <v>EISAq</v>
          </cell>
          <cell r="FV1343">
            <v>272932.39799999999</v>
          </cell>
          <cell r="GD1343" t="str">
            <v>OR</v>
          </cell>
          <cell r="GE1343">
            <v>3544697.0159999998</v>
          </cell>
          <cell r="GF1343">
            <v>2806084.08</v>
          </cell>
          <cell r="GI1343">
            <v>1</v>
          </cell>
          <cell r="GJ1343">
            <v>2</v>
          </cell>
          <cell r="GK1343" t="str">
            <v>OR</v>
          </cell>
          <cell r="GL1343">
            <v>1612.692</v>
          </cell>
          <cell r="GM1343" t="str">
            <v>1980-1992</v>
          </cell>
          <cell r="GN1343">
            <v>0</v>
          </cell>
          <cell r="GQ1343">
            <v>8447164.5821759999</v>
          </cell>
          <cell r="GR1343">
            <v>929301.66980999988</v>
          </cell>
          <cell r="GU1343" t="str">
            <v>Natural Gas FAF</v>
          </cell>
          <cell r="GX1343" t="str">
            <v>Natural Gas Other</v>
          </cell>
          <cell r="GY1343" t="str">
            <v>ID</v>
          </cell>
          <cell r="GZ1343">
            <v>3785.76440429688</v>
          </cell>
        </row>
        <row r="1344">
          <cell r="AD1344" t="str">
            <v>OR</v>
          </cell>
          <cell r="AH1344" t="str">
            <v>OR</v>
          </cell>
          <cell r="AI1344" t="str">
            <v>Pre 1980</v>
          </cell>
          <cell r="AJ1344">
            <v>1612.692</v>
          </cell>
          <cell r="AK1344" t="b">
            <v>1</v>
          </cell>
          <cell r="AN1344" t="str">
            <v>WA</v>
          </cell>
          <cell r="AO1344" t="str">
            <v>Natural Gas FAF</v>
          </cell>
          <cell r="AP1344" t="str">
            <v>Pre 1980</v>
          </cell>
          <cell r="AQ1344" t="str">
            <v>Crawlspace</v>
          </cell>
          <cell r="AR1344">
            <v>1121.54417319302</v>
          </cell>
          <cell r="AU1344" t="str">
            <v>No</v>
          </cell>
          <cell r="AV1344" t="b">
            <v>1</v>
          </cell>
          <cell r="AX1344">
            <v>2363093.5729176933</v>
          </cell>
          <cell r="AY1344" t="b">
            <v>0</v>
          </cell>
          <cell r="AZ1344">
            <v>600932.67681345763</v>
          </cell>
          <cell r="BA1344">
            <v>0.73555337904015616</v>
          </cell>
          <cell r="BB1344">
            <v>1121.54417319302</v>
          </cell>
          <cell r="BC1344">
            <v>0.73555359668788967</v>
          </cell>
          <cell r="BU1344" t="str">
            <v>WA</v>
          </cell>
          <cell r="BV1344" t="str">
            <v>1993-2006</v>
          </cell>
          <cell r="BW1344" t="str">
            <v>Gas Storage Outside Conditioned Space</v>
          </cell>
          <cell r="BY1344">
            <v>2079.9929999999999</v>
          </cell>
          <cell r="BZ1344" t="str">
            <v>le55</v>
          </cell>
          <cell r="CF1344" t="str">
            <v>Conditioned</v>
          </cell>
          <cell r="CG1344">
            <v>1192.4649999999999</v>
          </cell>
          <cell r="CH1344" t="str">
            <v>ID</v>
          </cell>
          <cell r="CI1344" t="str">
            <v>Top-Freezer w/o TTD Ice</v>
          </cell>
          <cell r="CJ1344">
            <v>21464.37</v>
          </cell>
          <cell r="CK1344" t="b">
            <v>0</v>
          </cell>
          <cell r="CZ1344">
            <v>8264.9449999999997</v>
          </cell>
          <cell r="DA1344" t="str">
            <v>OR</v>
          </cell>
          <cell r="DC1344" t="str">
            <v>Vertical Axis</v>
          </cell>
          <cell r="DG1344" t="str">
            <v>Electric</v>
          </cell>
          <cell r="DH1344">
            <v>2079.9929999999999</v>
          </cell>
          <cell r="DI1344" t="str">
            <v>WA</v>
          </cell>
          <cell r="DL1344" t="str">
            <v>Electric</v>
          </cell>
          <cell r="DM1344" t="str">
            <v>Electric</v>
          </cell>
          <cell r="DN1344">
            <v>1904.288</v>
          </cell>
          <cell r="DO1344" t="str">
            <v>WA</v>
          </cell>
          <cell r="DS1344">
            <v>3785.7640000000001</v>
          </cell>
          <cell r="DT1344" t="str">
            <v>ID</v>
          </cell>
          <cell r="DU1344" t="str">
            <v>lt32</v>
          </cell>
          <cell r="DX1344" t="b">
            <v>1</v>
          </cell>
          <cell r="DY1344">
            <v>12271.31</v>
          </cell>
          <cell r="DZ1344" t="str">
            <v>WA</v>
          </cell>
          <cell r="EC1344" t="str">
            <v>Laptop</v>
          </cell>
          <cell r="ED1344">
            <v>1612.692</v>
          </cell>
          <cell r="EE1344" t="str">
            <v>OR</v>
          </cell>
          <cell r="EH1344" t="str">
            <v>le20</v>
          </cell>
          <cell r="EI1344">
            <v>1612.692</v>
          </cell>
          <cell r="EJ1344" t="str">
            <v>OR</v>
          </cell>
          <cell r="EZ1344" t="str">
            <v>WA</v>
          </cell>
          <cell r="FA1344" t="str">
            <v>Exterior</v>
          </cell>
          <cell r="FB1344">
            <v>941733.67</v>
          </cell>
          <cell r="FC1344">
            <v>7831258.9400000004</v>
          </cell>
          <cell r="FI1344" t="str">
            <v>WA</v>
          </cell>
          <cell r="FJ1344" t="str">
            <v>Other</v>
          </cell>
          <cell r="FK1344" t="str">
            <v>EISAx</v>
          </cell>
          <cell r="FL1344">
            <v>282080.96999999997</v>
          </cell>
          <cell r="FS1344" t="str">
            <v>WA</v>
          </cell>
          <cell r="FT1344" t="str">
            <v>EISAx</v>
          </cell>
          <cell r="FV1344">
            <v>800500.04999999993</v>
          </cell>
          <cell r="GD1344" t="str">
            <v>OR</v>
          </cell>
          <cell r="GE1344">
            <v>8644029.1199999992</v>
          </cell>
          <cell r="GF1344">
            <v>3560823.9360000002</v>
          </cell>
          <cell r="GI1344">
            <v>1</v>
          </cell>
          <cell r="GJ1344">
            <v>1</v>
          </cell>
          <cell r="GK1344" t="str">
            <v>OR</v>
          </cell>
          <cell r="GL1344">
            <v>1612.692</v>
          </cell>
          <cell r="GM1344" t="str">
            <v>Pre 1980</v>
          </cell>
          <cell r="GN1344">
            <v>-1</v>
          </cell>
          <cell r="GQ1344">
            <v>7983844.6213439992</v>
          </cell>
          <cell r="GR1344">
            <v>983379.26429999992</v>
          </cell>
          <cell r="GU1344" t="str">
            <v>Natural Gas FAF</v>
          </cell>
          <cell r="GX1344" t="str">
            <v>None</v>
          </cell>
          <cell r="GY1344" t="str">
            <v>WA</v>
          </cell>
          <cell r="GZ1344">
            <v>12271.3056640625</v>
          </cell>
        </row>
        <row r="1345">
          <cell r="AD1345" t="str">
            <v>OR</v>
          </cell>
          <cell r="AH1345" t="str">
            <v>OR</v>
          </cell>
          <cell r="AI1345" t="str">
            <v>1993-2006</v>
          </cell>
          <cell r="AJ1345">
            <v>1612.692</v>
          </cell>
          <cell r="AK1345" t="b">
            <v>1</v>
          </cell>
          <cell r="AN1345" t="str">
            <v>WA</v>
          </cell>
          <cell r="AO1345" t="str">
            <v>Natural Gas Other</v>
          </cell>
          <cell r="AP1345" t="str">
            <v>Pre 1980</v>
          </cell>
          <cell r="AQ1345" t="str">
            <v>Crawlspace</v>
          </cell>
          <cell r="AR1345">
            <v>302.56382843097299</v>
          </cell>
          <cell r="AU1345" t="str">
            <v>No</v>
          </cell>
          <cell r="AV1345" t="b">
            <v>1</v>
          </cell>
          <cell r="AX1345">
            <v>984542.69771438616</v>
          </cell>
          <cell r="AY1345" t="b">
            <v>0</v>
          </cell>
          <cell r="AZ1345">
            <v>252771.8976467216</v>
          </cell>
          <cell r="BA1345">
            <v>0.19843342036553577</v>
          </cell>
          <cell r="BB1345">
            <v>302.56382843097299</v>
          </cell>
          <cell r="BC1345">
            <v>0.19843347908130776</v>
          </cell>
          <cell r="BU1345" t="str">
            <v>ID</v>
          </cell>
          <cell r="BV1345" t="str">
            <v>1980-1992</v>
          </cell>
          <cell r="BW1345" t="str">
            <v>Gas Storage Inside Conditioned Space</v>
          </cell>
          <cell r="BY1345">
            <v>3785.7640000000001</v>
          </cell>
          <cell r="BZ1345" t="str">
            <v>le55</v>
          </cell>
          <cell r="CF1345" t="str">
            <v>Conditioned</v>
          </cell>
          <cell r="CG1345">
            <v>1192.4649999999999</v>
          </cell>
          <cell r="CH1345" t="str">
            <v>ID</v>
          </cell>
          <cell r="CI1345" t="str">
            <v>Top-Freezer w/o TTD Ice</v>
          </cell>
          <cell r="CJ1345">
            <v>21464.37</v>
          </cell>
          <cell r="CK1345" t="b">
            <v>0</v>
          </cell>
          <cell r="CZ1345">
            <v>2079.9929999999999</v>
          </cell>
          <cell r="DA1345" t="str">
            <v>WA</v>
          </cell>
          <cell r="DC1345" t="str">
            <v>Vertical Axis</v>
          </cell>
          <cell r="DG1345" t="str">
            <v>Gas</v>
          </cell>
          <cell r="DH1345">
            <v>2130.886</v>
          </cell>
          <cell r="DI1345" t="str">
            <v>MT</v>
          </cell>
          <cell r="DL1345" t="str">
            <v>Electric</v>
          </cell>
          <cell r="DM1345" t="str">
            <v>Electric</v>
          </cell>
          <cell r="DN1345">
            <v>2130.886</v>
          </cell>
          <cell r="DO1345" t="str">
            <v>MT</v>
          </cell>
          <cell r="DS1345">
            <v>3785.7640000000001</v>
          </cell>
          <cell r="DT1345" t="str">
            <v>ID</v>
          </cell>
          <cell r="DU1345" t="str">
            <v>gt46</v>
          </cell>
          <cell r="DX1345" t="b">
            <v>1</v>
          </cell>
          <cell r="DY1345">
            <v>12271.31</v>
          </cell>
          <cell r="DZ1345" t="str">
            <v>WA</v>
          </cell>
          <cell r="EC1345" t="str">
            <v>Laptop</v>
          </cell>
          <cell r="ED1345">
            <v>1612.692</v>
          </cell>
          <cell r="EE1345" t="str">
            <v>OR</v>
          </cell>
          <cell r="EH1345" t="str">
            <v>gt20</v>
          </cell>
          <cell r="EI1345">
            <v>1904.288</v>
          </cell>
          <cell r="EJ1345" t="str">
            <v>WA</v>
          </cell>
          <cell r="EZ1345" t="str">
            <v>WA</v>
          </cell>
          <cell r="FA1345" t="str">
            <v>Garage</v>
          </cell>
          <cell r="FB1345">
            <v>2379116.64</v>
          </cell>
          <cell r="FC1345">
            <v>2532767.9230000004</v>
          </cell>
          <cell r="FI1345" t="str">
            <v>OR</v>
          </cell>
          <cell r="FJ1345" t="str">
            <v>Bathroom</v>
          </cell>
          <cell r="FK1345" t="str">
            <v>EISAnqnx</v>
          </cell>
          <cell r="FL1345">
            <v>3967173.5999999996</v>
          </cell>
          <cell r="FS1345" t="str">
            <v>WA</v>
          </cell>
          <cell r="FT1345" t="str">
            <v>EISAnqnx</v>
          </cell>
          <cell r="FV1345">
            <v>1322452.5599999998</v>
          </cell>
          <cell r="GD1345" t="str">
            <v>OR</v>
          </cell>
          <cell r="GE1345">
            <v>11838771.971999999</v>
          </cell>
          <cell r="GF1345">
            <v>6176610.3600000003</v>
          </cell>
          <cell r="GI1345">
            <v>1</v>
          </cell>
          <cell r="GJ1345">
            <v>2</v>
          </cell>
          <cell r="GK1345" t="str">
            <v>OR</v>
          </cell>
          <cell r="GL1345">
            <v>1612.692</v>
          </cell>
          <cell r="GM1345" t="str">
            <v>1993-2006</v>
          </cell>
          <cell r="GN1345">
            <v>0</v>
          </cell>
          <cell r="GQ1345">
            <v>8447164.5821759999</v>
          </cell>
          <cell r="GR1345">
            <v>929301.66980999988</v>
          </cell>
          <cell r="GU1345" t="str">
            <v>Baseboard/Wall/Radiant</v>
          </cell>
          <cell r="GX1345" t="str">
            <v>Propane/LP</v>
          </cell>
          <cell r="GY1345" t="str">
            <v>WA</v>
          </cell>
          <cell r="GZ1345">
            <v>2079.99340820313</v>
          </cell>
        </row>
        <row r="1346">
          <cell r="AD1346" t="str">
            <v>WA</v>
          </cell>
          <cell r="AH1346" t="str">
            <v>WA</v>
          </cell>
          <cell r="AI1346" t="str">
            <v>1993-2006</v>
          </cell>
          <cell r="AJ1346">
            <v>4360.1880000000001</v>
          </cell>
          <cell r="AK1346" t="b">
            <v>1</v>
          </cell>
          <cell r="AN1346" t="str">
            <v>WA</v>
          </cell>
          <cell r="AO1346" t="str">
            <v>Baseboard/Wall/Radiant</v>
          </cell>
          <cell r="AP1346" t="str">
            <v>Pre 1980</v>
          </cell>
          <cell r="AQ1346" t="str">
            <v>Basement</v>
          </cell>
          <cell r="AR1346">
            <v>1222.1986227409</v>
          </cell>
          <cell r="AU1346" t="str">
            <v>No</v>
          </cell>
          <cell r="AV1346" t="b">
            <v>0</v>
          </cell>
          <cell r="AX1346">
            <v>3977034.3183988887</v>
          </cell>
          <cell r="AY1346" t="b">
            <v>0</v>
          </cell>
          <cell r="AZ1346">
            <v>1021065.4286518851</v>
          </cell>
          <cell r="BA1346" t="str">
            <v/>
          </cell>
          <cell r="BB1346" t="str">
            <v/>
          </cell>
          <cell r="BC1346">
            <v>0.80156681681528008</v>
          </cell>
          <cell r="BU1346" t="str">
            <v>WA</v>
          </cell>
          <cell r="BV1346" t="str">
            <v>Pre 1980</v>
          </cell>
          <cell r="BW1346" t="str">
            <v>Electric Storage - Inside Conditioned Space</v>
          </cell>
          <cell r="BY1346">
            <v>1904.288</v>
          </cell>
          <cell r="BZ1346" t="str">
            <v>le55</v>
          </cell>
          <cell r="CF1346" t="str">
            <v>Conditioned</v>
          </cell>
          <cell r="CG1346">
            <v>1144.6790000000001</v>
          </cell>
          <cell r="CH1346" t="str">
            <v>MT</v>
          </cell>
          <cell r="CI1346" t="str">
            <v>Top-Freezer w/o TTD Ice</v>
          </cell>
          <cell r="CJ1346">
            <v>21748.901000000002</v>
          </cell>
          <cell r="CK1346" t="b">
            <v>0</v>
          </cell>
          <cell r="CZ1346">
            <v>4360.1880000000001</v>
          </cell>
          <cell r="DA1346" t="str">
            <v>WA</v>
          </cell>
          <cell r="DC1346" t="str">
            <v>Vertical Axis</v>
          </cell>
          <cell r="DG1346" t="str">
            <v>Electric</v>
          </cell>
          <cell r="DH1346">
            <v>3785.7640000000001</v>
          </cell>
          <cell r="DI1346" t="str">
            <v>ID</v>
          </cell>
          <cell r="DL1346" t="str">
            <v>Electric</v>
          </cell>
          <cell r="DM1346" t="str">
            <v>Electric</v>
          </cell>
          <cell r="DN1346">
            <v>2079.9929999999999</v>
          </cell>
          <cell r="DO1346" t="str">
            <v>WA</v>
          </cell>
          <cell r="DS1346">
            <v>2079.9929999999999</v>
          </cell>
          <cell r="DT1346" t="str">
            <v>WA</v>
          </cell>
          <cell r="DU1346" t="str">
            <v>lt32</v>
          </cell>
          <cell r="DX1346" t="b">
            <v>1</v>
          </cell>
          <cell r="DY1346">
            <v>12271.31</v>
          </cell>
          <cell r="DZ1346" t="str">
            <v>WA</v>
          </cell>
          <cell r="EC1346" t="str">
            <v>Laptop</v>
          </cell>
          <cell r="ED1346">
            <v>1904.288</v>
          </cell>
          <cell r="EE1346" t="str">
            <v>WA</v>
          </cell>
          <cell r="EH1346" t="str">
            <v>gt20</v>
          </cell>
          <cell r="EI1346">
            <v>1904.288</v>
          </cell>
          <cell r="EJ1346" t="str">
            <v>WA</v>
          </cell>
          <cell r="EZ1346" t="str">
            <v>WA</v>
          </cell>
          <cell r="FA1346" t="str">
            <v>Kitchen</v>
          </cell>
          <cell r="FB1346">
            <v>2726071.1500000004</v>
          </cell>
          <cell r="FC1346">
            <v>822777.83800000011</v>
          </cell>
          <cell r="FI1346" t="str">
            <v>OR</v>
          </cell>
          <cell r="FJ1346" t="str">
            <v>Bathroom</v>
          </cell>
          <cell r="FK1346" t="str">
            <v>EISAx</v>
          </cell>
          <cell r="FL1346">
            <v>1074442.8499999999</v>
          </cell>
          <cell r="FS1346" t="str">
            <v>WA</v>
          </cell>
          <cell r="FT1346" t="str">
            <v>EISAq</v>
          </cell>
          <cell r="FV1346">
            <v>977813.40799999994</v>
          </cell>
          <cell r="GD1346" t="str">
            <v>WA</v>
          </cell>
          <cell r="GE1346">
            <v>9295920.8159999996</v>
          </cell>
          <cell r="GF1346">
            <v>7002461.9280000003</v>
          </cell>
          <cell r="GI1346">
            <v>1</v>
          </cell>
          <cell r="GJ1346">
            <v>1</v>
          </cell>
          <cell r="GK1346" t="str">
            <v>WA</v>
          </cell>
          <cell r="GL1346">
            <v>4360.1880000000001</v>
          </cell>
          <cell r="GM1346" t="str">
            <v>1993-2006</v>
          </cell>
          <cell r="GN1346">
            <v>0</v>
          </cell>
          <cell r="GQ1346">
            <v>25790163.20496</v>
          </cell>
          <cell r="GR1346">
            <v>623681.29151999997</v>
          </cell>
          <cell r="GU1346" t="str">
            <v>Natural Gas FAF</v>
          </cell>
          <cell r="GX1346" t="str">
            <v>None</v>
          </cell>
          <cell r="GY1346" t="str">
            <v>ID</v>
          </cell>
          <cell r="GZ1346">
            <v>3785.76440429688</v>
          </cell>
        </row>
        <row r="1347">
          <cell r="AD1347" t="str">
            <v>OR</v>
          </cell>
          <cell r="AH1347" t="str">
            <v>OR</v>
          </cell>
          <cell r="AI1347" t="str">
            <v>1980-1992</v>
          </cell>
          <cell r="AJ1347">
            <v>1612.692</v>
          </cell>
          <cell r="AK1347" t="b">
            <v>1</v>
          </cell>
          <cell r="AN1347" t="str">
            <v>WA</v>
          </cell>
          <cell r="AO1347" t="str">
            <v>Wood</v>
          </cell>
          <cell r="AP1347" t="str">
            <v>Pre 1980</v>
          </cell>
          <cell r="AQ1347" t="str">
            <v>Basement</v>
          </cell>
          <cell r="AR1347">
            <v>1222.1986227409</v>
          </cell>
          <cell r="AU1347" t="str">
            <v>No</v>
          </cell>
          <cell r="AV1347" t="b">
            <v>0</v>
          </cell>
          <cell r="AX1347">
            <v>3977034.3183988887</v>
          </cell>
          <cell r="AY1347" t="b">
            <v>0</v>
          </cell>
          <cell r="AZ1347">
            <v>1021065.4286518851</v>
          </cell>
          <cell r="BA1347" t="str">
            <v/>
          </cell>
          <cell r="BB1347" t="str">
            <v/>
          </cell>
          <cell r="BC1347">
            <v>0.80156681681528008</v>
          </cell>
          <cell r="BU1347" t="str">
            <v>ID</v>
          </cell>
          <cell r="BV1347" t="str">
            <v>Post 2006</v>
          </cell>
          <cell r="BW1347" t="str">
            <v>Gas Storage Inside Conditioned Space</v>
          </cell>
          <cell r="BY1347">
            <v>1192.4649999999999</v>
          </cell>
          <cell r="BZ1347" t="str">
            <v>le55</v>
          </cell>
          <cell r="CF1347" t="str">
            <v>Conditioned</v>
          </cell>
          <cell r="CG1347">
            <v>1144.6790000000001</v>
          </cell>
          <cell r="CH1347" t="str">
            <v>MT</v>
          </cell>
          <cell r="CI1347" t="str">
            <v>Top-Freezer w/o TTD Ice</v>
          </cell>
          <cell r="CJ1347">
            <v>24038.259000000002</v>
          </cell>
          <cell r="CK1347" t="b">
            <v>0</v>
          </cell>
          <cell r="CZ1347">
            <v>1192.4649999999999</v>
          </cell>
          <cell r="DA1347" t="str">
            <v>ID</v>
          </cell>
          <cell r="DC1347" t="str">
            <v>Horizontal Axis</v>
          </cell>
          <cell r="DG1347" t="str">
            <v>Gas</v>
          </cell>
          <cell r="DH1347">
            <v>1612.692</v>
          </cell>
          <cell r="DI1347" t="str">
            <v>OR</v>
          </cell>
          <cell r="DL1347" t="str">
            <v>Electric</v>
          </cell>
          <cell r="DM1347" t="str">
            <v>Electric</v>
          </cell>
          <cell r="DN1347">
            <v>2130.886</v>
          </cell>
          <cell r="DO1347" t="str">
            <v>MT</v>
          </cell>
          <cell r="DS1347">
            <v>2079.9929999999999</v>
          </cell>
          <cell r="DT1347" t="str">
            <v>WA</v>
          </cell>
          <cell r="DU1347" t="str">
            <v>32to46</v>
          </cell>
          <cell r="DX1347" t="b">
            <v>0</v>
          </cell>
          <cell r="DY1347">
            <v>1192.4649999999999</v>
          </cell>
          <cell r="DZ1347" t="str">
            <v>ID</v>
          </cell>
          <cell r="EC1347" t="str">
            <v>Desktop</v>
          </cell>
          <cell r="ED1347">
            <v>2079.9929999999999</v>
          </cell>
          <cell r="EE1347" t="str">
            <v>WA</v>
          </cell>
          <cell r="EH1347" t="str">
            <v>gt20</v>
          </cell>
          <cell r="EI1347">
            <v>1144.6790000000001</v>
          </cell>
          <cell r="EJ1347" t="str">
            <v>MT</v>
          </cell>
          <cell r="EZ1347" t="str">
            <v>WA</v>
          </cell>
          <cell r="FA1347" t="str">
            <v>Other</v>
          </cell>
          <cell r="FB1347">
            <v>1809119.9450000001</v>
          </cell>
          <cell r="FC1347">
            <v>3514153.5370000005</v>
          </cell>
          <cell r="FI1347" t="str">
            <v>OR</v>
          </cell>
          <cell r="FJ1347" t="str">
            <v>Bedrooms</v>
          </cell>
          <cell r="FK1347" t="str">
            <v>EISAnqnx</v>
          </cell>
          <cell r="FL1347">
            <v>2355509.3249999997</v>
          </cell>
          <cell r="FS1347" t="str">
            <v>WA</v>
          </cell>
          <cell r="FT1347" t="str">
            <v>EISAx</v>
          </cell>
          <cell r="FV1347">
            <v>911690.77999999991</v>
          </cell>
          <cell r="GD1347" t="str">
            <v>OR</v>
          </cell>
          <cell r="GE1347">
            <v>5104170.18</v>
          </cell>
          <cell r="GF1347">
            <v>3772086.588</v>
          </cell>
          <cell r="GI1347">
            <v>1</v>
          </cell>
          <cell r="GJ1347">
            <v>2</v>
          </cell>
          <cell r="GK1347" t="str">
            <v>OR</v>
          </cell>
          <cell r="GL1347">
            <v>1612.692</v>
          </cell>
          <cell r="GM1347" t="str">
            <v>1980-1992</v>
          </cell>
          <cell r="GN1347">
            <v>-1</v>
          </cell>
          <cell r="GQ1347">
            <v>7588235.1468240004</v>
          </cell>
          <cell r="GR1347">
            <v>53101.915830000005</v>
          </cell>
          <cell r="GU1347" t="str">
            <v>Natural Gas FAF</v>
          </cell>
          <cell r="GX1347" t="str">
            <v>None</v>
          </cell>
          <cell r="GY1347" t="str">
            <v>ID</v>
          </cell>
          <cell r="GZ1347">
            <v>3785.76440429688</v>
          </cell>
        </row>
        <row r="1348">
          <cell r="AD1348" t="str">
            <v>MT</v>
          </cell>
          <cell r="AH1348" t="str">
            <v>MT</v>
          </cell>
          <cell r="AI1348" t="str">
            <v>Pre 1980</v>
          </cell>
          <cell r="AJ1348">
            <v>1144.6790000000001</v>
          </cell>
          <cell r="AK1348" t="b">
            <v>1</v>
          </cell>
          <cell r="AN1348" t="str">
            <v>WA</v>
          </cell>
          <cell r="AO1348" t="str">
            <v>Wood</v>
          </cell>
          <cell r="AP1348" t="str">
            <v>Pre 1980</v>
          </cell>
          <cell r="AQ1348" t="str">
            <v>Crawlspace</v>
          </cell>
          <cell r="AR1348">
            <v>302.56382843097299</v>
          </cell>
          <cell r="AU1348" t="str">
            <v>No</v>
          </cell>
          <cell r="AV1348" t="b">
            <v>0</v>
          </cell>
          <cell r="AX1348">
            <v>984542.69771438616</v>
          </cell>
          <cell r="AY1348" t="b">
            <v>0</v>
          </cell>
          <cell r="AZ1348">
            <v>252771.8976467216</v>
          </cell>
          <cell r="BA1348" t="str">
            <v/>
          </cell>
          <cell r="BB1348" t="str">
            <v/>
          </cell>
          <cell r="BC1348">
            <v>0.19843347908130776</v>
          </cell>
          <cell r="BU1348" t="str">
            <v>WA</v>
          </cell>
          <cell r="BV1348" t="str">
            <v>Pre 1980</v>
          </cell>
          <cell r="BW1348" t="str">
            <v>Electric Storage - Outside Conditioned Space - Buffered</v>
          </cell>
          <cell r="BY1348">
            <v>2079.9929999999999</v>
          </cell>
          <cell r="BZ1348" t="str">
            <v>le55</v>
          </cell>
          <cell r="CF1348" t="str">
            <v>Conditioned</v>
          </cell>
          <cell r="CG1348">
            <v>3785.7640000000001</v>
          </cell>
          <cell r="CH1348" t="str">
            <v>ID</v>
          </cell>
          <cell r="CI1348" t="str">
            <v>Top-Freezer w/o TTD Ice</v>
          </cell>
          <cell r="CJ1348">
            <v>68143.752000000008</v>
          </cell>
          <cell r="CK1348" t="b">
            <v>0</v>
          </cell>
          <cell r="CZ1348">
            <v>1192.4649999999999</v>
          </cell>
          <cell r="DA1348" t="str">
            <v>ID</v>
          </cell>
          <cell r="DC1348" t="str">
            <v>Vertical Axis</v>
          </cell>
          <cell r="DG1348" t="str">
            <v>Electric</v>
          </cell>
          <cell r="DH1348">
            <v>8264.9449999999997</v>
          </cell>
          <cell r="DI1348" t="str">
            <v>OR</v>
          </cell>
          <cell r="DL1348" t="str">
            <v>Electric</v>
          </cell>
          <cell r="DM1348" t="str">
            <v>Electric</v>
          </cell>
          <cell r="DN1348">
            <v>1612.692</v>
          </cell>
          <cell r="DO1348" t="str">
            <v>OR</v>
          </cell>
          <cell r="DS1348">
            <v>2079.9929999999999</v>
          </cell>
          <cell r="DT1348" t="str">
            <v>WA</v>
          </cell>
          <cell r="DU1348" t="str">
            <v>lt32</v>
          </cell>
          <cell r="DX1348" t="b">
            <v>0</v>
          </cell>
          <cell r="DY1348">
            <v>1144.6790000000001</v>
          </cell>
          <cell r="DZ1348" t="str">
            <v>MT</v>
          </cell>
          <cell r="EC1348" t="str">
            <v>Laptop</v>
          </cell>
          <cell r="ED1348">
            <v>1612.692</v>
          </cell>
          <cell r="EE1348" t="str">
            <v>OR</v>
          </cell>
          <cell r="EH1348" t="str">
            <v>le20</v>
          </cell>
          <cell r="EI1348">
            <v>3785.7640000000001</v>
          </cell>
          <cell r="EJ1348" t="str">
            <v>ID</v>
          </cell>
          <cell r="EZ1348" t="str">
            <v>WA</v>
          </cell>
          <cell r="FA1348" t="str">
            <v>Bathroom</v>
          </cell>
          <cell r="FB1348">
            <v>520431.76500000001</v>
          </cell>
          <cell r="FC1348">
            <v>485736.31400000001</v>
          </cell>
          <cell r="FI1348" t="str">
            <v>OR</v>
          </cell>
          <cell r="FJ1348" t="str">
            <v>Bedrooms</v>
          </cell>
          <cell r="FK1348" t="str">
            <v>EISAq</v>
          </cell>
          <cell r="FL1348">
            <v>90914.39499999999</v>
          </cell>
          <cell r="FS1348" t="str">
            <v>WA</v>
          </cell>
          <cell r="FT1348" t="str">
            <v>EISAnqnx</v>
          </cell>
          <cell r="FV1348">
            <v>3568674.9600000004</v>
          </cell>
          <cell r="GD1348" t="str">
            <v>MT</v>
          </cell>
          <cell r="GE1348">
            <v>4528350.1240000008</v>
          </cell>
          <cell r="GF1348">
            <v>4402435.4340000004</v>
          </cell>
          <cell r="GI1348">
            <v>2</v>
          </cell>
          <cell r="GJ1348">
            <v>1</v>
          </cell>
          <cell r="GK1348" t="str">
            <v>MT</v>
          </cell>
          <cell r="GL1348">
            <v>1144.6790000000001</v>
          </cell>
          <cell r="GM1348" t="str">
            <v>Pre 1980</v>
          </cell>
          <cell r="GN1348">
            <v>-1</v>
          </cell>
          <cell r="GQ1348">
            <v>8808043.9181880001</v>
          </cell>
          <cell r="GR1348">
            <v>675807.03480999998</v>
          </cell>
          <cell r="GU1348" t="str">
            <v>Heat Pump (Central System)</v>
          </cell>
          <cell r="GX1348" t="str">
            <v>Wood</v>
          </cell>
          <cell r="GY1348" t="str">
            <v>MT</v>
          </cell>
          <cell r="GZ1348">
            <v>1144.67944335938</v>
          </cell>
        </row>
        <row r="1349">
          <cell r="AD1349" t="str">
            <v>WA</v>
          </cell>
          <cell r="AH1349" t="str">
            <v>WA</v>
          </cell>
          <cell r="AI1349" t="str">
            <v>Pre 1980</v>
          </cell>
          <cell r="AJ1349">
            <v>1904.288</v>
          </cell>
          <cell r="AK1349" t="b">
            <v>1</v>
          </cell>
          <cell r="AN1349" t="str">
            <v>WA</v>
          </cell>
          <cell r="AO1349" t="str">
            <v>Baseboard/Wall/Radiant</v>
          </cell>
          <cell r="AP1349" t="str">
            <v>Pre 1980</v>
          </cell>
          <cell r="AQ1349" t="str">
            <v>Crawlspace</v>
          </cell>
          <cell r="AR1349">
            <v>302.56382843097299</v>
          </cell>
          <cell r="AU1349" t="str">
            <v>No</v>
          </cell>
          <cell r="AV1349" t="b">
            <v>0</v>
          </cell>
          <cell r="AX1349">
            <v>984542.69771438616</v>
          </cell>
          <cell r="AY1349" t="b">
            <v>0</v>
          </cell>
          <cell r="AZ1349">
            <v>252771.8976467216</v>
          </cell>
          <cell r="BA1349" t="str">
            <v/>
          </cell>
          <cell r="BB1349" t="str">
            <v/>
          </cell>
          <cell r="BC1349">
            <v>0.19843347908130776</v>
          </cell>
          <cell r="BU1349" t="str">
            <v>MT</v>
          </cell>
          <cell r="BV1349" t="str">
            <v>Post 2006</v>
          </cell>
          <cell r="BW1349" t="str">
            <v>Gas Storage Inside Conditioned Space</v>
          </cell>
          <cell r="BY1349">
            <v>2130.886</v>
          </cell>
          <cell r="BZ1349" t="str">
            <v>le55</v>
          </cell>
          <cell r="CF1349" t="str">
            <v>Conditioned</v>
          </cell>
          <cell r="CG1349">
            <v>2079.9929999999999</v>
          </cell>
          <cell r="CH1349" t="str">
            <v>WA</v>
          </cell>
          <cell r="CI1349" t="str">
            <v>Side-by-Side w/ TTD Ice</v>
          </cell>
          <cell r="CJ1349">
            <v>45759.845999999998</v>
          </cell>
          <cell r="CK1349" t="b">
            <v>0</v>
          </cell>
          <cell r="CZ1349">
            <v>1904.288</v>
          </cell>
          <cell r="DA1349" t="str">
            <v>WA</v>
          </cell>
          <cell r="DC1349" t="str">
            <v>Vertical Axis</v>
          </cell>
          <cell r="DG1349" t="str">
            <v>Electric</v>
          </cell>
          <cell r="DH1349">
            <v>2079.9929999999999</v>
          </cell>
          <cell r="DI1349" t="str">
            <v>WA</v>
          </cell>
          <cell r="DL1349" t="str">
            <v>Electric</v>
          </cell>
          <cell r="DM1349" t="str">
            <v>Electric</v>
          </cell>
          <cell r="DN1349">
            <v>3785.7640000000001</v>
          </cell>
          <cell r="DO1349" t="str">
            <v>ID</v>
          </cell>
          <cell r="DS1349">
            <v>3785.7640000000001</v>
          </cell>
          <cell r="DT1349" t="str">
            <v>ID</v>
          </cell>
          <cell r="DU1349" t="str">
            <v>gt46</v>
          </cell>
          <cell r="DX1349" t="b">
            <v>0</v>
          </cell>
          <cell r="DY1349">
            <v>1144.6790000000001</v>
          </cell>
          <cell r="DZ1349" t="str">
            <v>MT</v>
          </cell>
          <cell r="EC1349" t="str">
            <v>Desktop</v>
          </cell>
          <cell r="ED1349">
            <v>1192.4649999999999</v>
          </cell>
          <cell r="EE1349" t="str">
            <v>ID</v>
          </cell>
          <cell r="EH1349" t="str">
            <v>le20</v>
          </cell>
          <cell r="EI1349">
            <v>3785.7640000000001</v>
          </cell>
          <cell r="EJ1349" t="str">
            <v>ID</v>
          </cell>
          <cell r="EZ1349" t="str">
            <v>WA</v>
          </cell>
          <cell r="FA1349" t="str">
            <v>Bedrooms</v>
          </cell>
          <cell r="FB1349">
            <v>594779.16</v>
          </cell>
          <cell r="FC1349">
            <v>2270073.7940000002</v>
          </cell>
          <cell r="FI1349" t="str">
            <v>OR</v>
          </cell>
          <cell r="FJ1349" t="str">
            <v>Bedrooms</v>
          </cell>
          <cell r="FK1349" t="str">
            <v>EISAx</v>
          </cell>
          <cell r="FL1349">
            <v>3553926.35</v>
          </cell>
          <cell r="FS1349" t="str">
            <v>WA</v>
          </cell>
          <cell r="FT1349" t="str">
            <v>EISAq</v>
          </cell>
          <cell r="FV1349">
            <v>2532767.9230000004</v>
          </cell>
          <cell r="GD1349" t="str">
            <v>WA</v>
          </cell>
          <cell r="GE1349">
            <v>2212782.656</v>
          </cell>
          <cell r="GF1349">
            <v>2018545.28</v>
          </cell>
          <cell r="GI1349">
            <v>2</v>
          </cell>
          <cell r="GJ1349">
            <v>3</v>
          </cell>
          <cell r="GK1349" t="str">
            <v>WA</v>
          </cell>
          <cell r="GL1349">
            <v>1904.288</v>
          </cell>
          <cell r="GM1349" t="str">
            <v>Pre 1980</v>
          </cell>
          <cell r="GN1349">
            <v>0</v>
          </cell>
          <cell r="GQ1349">
            <v>14384719.238816001</v>
          </cell>
          <cell r="GR1349">
            <v>1205285.76456</v>
          </cell>
          <cell r="GU1349" t="str">
            <v>Wood</v>
          </cell>
          <cell r="GX1349" t="str">
            <v>Baseboard/Wall/Radiant</v>
          </cell>
          <cell r="GY1349" t="str">
            <v>WA</v>
          </cell>
          <cell r="GZ1349">
            <v>2079.99340820313</v>
          </cell>
        </row>
        <row r="1350">
          <cell r="AD1350" t="str">
            <v>MT</v>
          </cell>
          <cell r="AH1350" t="str">
            <v>MT</v>
          </cell>
          <cell r="AI1350" t="str">
            <v>1993-2006</v>
          </cell>
          <cell r="AJ1350">
            <v>1144.6790000000001</v>
          </cell>
          <cell r="AK1350" t="b">
            <v>1</v>
          </cell>
          <cell r="AN1350" t="str">
            <v>WA</v>
          </cell>
          <cell r="AO1350" t="str">
            <v>Natural Gas Other</v>
          </cell>
          <cell r="AP1350" t="str">
            <v>Pre 1980</v>
          </cell>
          <cell r="AQ1350" t="str">
            <v>Basement</v>
          </cell>
          <cell r="AR1350">
            <v>1222.1986227409</v>
          </cell>
          <cell r="AU1350" t="str">
            <v>No</v>
          </cell>
          <cell r="AV1350" t="b">
            <v>1</v>
          </cell>
          <cell r="AX1350">
            <v>3977034.3183988887</v>
          </cell>
          <cell r="AY1350" t="b">
            <v>0</v>
          </cell>
          <cell r="AZ1350">
            <v>1021065.4286518851</v>
          </cell>
          <cell r="BA1350">
            <v>0.8015665796344642</v>
          </cell>
          <cell r="BB1350">
            <v>1222.1986227409</v>
          </cell>
          <cell r="BC1350">
            <v>0.80156681681528008</v>
          </cell>
          <cell r="BU1350" t="str">
            <v>OR</v>
          </cell>
          <cell r="BV1350" t="str">
            <v>Pre 1980</v>
          </cell>
          <cell r="BW1350" t="str">
            <v>Electric Storage - Inside Conditioned Space</v>
          </cell>
          <cell r="BY1350">
            <v>1925.059</v>
          </cell>
          <cell r="BZ1350" t="str">
            <v>le55</v>
          </cell>
          <cell r="CF1350" t="str">
            <v>Conditioned</v>
          </cell>
          <cell r="CG1350">
            <v>1925.059</v>
          </cell>
          <cell r="CH1350" t="str">
            <v>OR</v>
          </cell>
          <cell r="CI1350" t="str">
            <v>Side-by-Side w/ TTD Ice</v>
          </cell>
          <cell r="CJ1350">
            <v>34651.061999999998</v>
          </cell>
          <cell r="CK1350" t="b">
            <v>0</v>
          </cell>
          <cell r="CZ1350">
            <v>2130.886</v>
          </cell>
          <cell r="DA1350" t="str">
            <v>MT</v>
          </cell>
          <cell r="DC1350" t="str">
            <v>Horizontal Axis</v>
          </cell>
          <cell r="DG1350" t="str">
            <v>Electric</v>
          </cell>
          <cell r="DH1350">
            <v>4360.1880000000001</v>
          </cell>
          <cell r="DI1350" t="str">
            <v>WA</v>
          </cell>
          <cell r="DL1350" t="str">
            <v>Electric</v>
          </cell>
          <cell r="DM1350" t="str">
            <v>Electric</v>
          </cell>
          <cell r="DN1350">
            <v>1612.692</v>
          </cell>
          <cell r="DO1350" t="str">
            <v>OR</v>
          </cell>
          <cell r="DS1350">
            <v>1144.6790000000001</v>
          </cell>
          <cell r="DT1350" t="str">
            <v>MT</v>
          </cell>
          <cell r="DU1350" t="str">
            <v>lt32</v>
          </cell>
          <cell r="DX1350" t="b">
            <v>0</v>
          </cell>
          <cell r="DY1350">
            <v>2079.9929999999999</v>
          </cell>
          <cell r="DZ1350" t="str">
            <v>WA</v>
          </cell>
          <cell r="EC1350" t="str">
            <v>Desktop</v>
          </cell>
          <cell r="ED1350">
            <v>1925.059</v>
          </cell>
          <cell r="EE1350" t="str">
            <v>OR</v>
          </cell>
          <cell r="EH1350" t="str">
            <v>le20</v>
          </cell>
          <cell r="EI1350">
            <v>1904.288</v>
          </cell>
          <cell r="EJ1350" t="str">
            <v>WA</v>
          </cell>
          <cell r="EZ1350" t="str">
            <v>WA</v>
          </cell>
          <cell r="FA1350" t="str">
            <v>Exterior</v>
          </cell>
          <cell r="FB1350">
            <v>902081.72600000002</v>
          </cell>
          <cell r="FC1350">
            <v>8029518.6600000011</v>
          </cell>
          <cell r="FI1350" t="str">
            <v>OR</v>
          </cell>
          <cell r="FJ1350" t="str">
            <v>Exterior</v>
          </cell>
          <cell r="FK1350" t="str">
            <v>EISAnqnx</v>
          </cell>
          <cell r="FL1350">
            <v>495896.69999999995</v>
          </cell>
          <cell r="FS1350" t="str">
            <v>WA</v>
          </cell>
          <cell r="FT1350" t="str">
            <v>EISAx</v>
          </cell>
          <cell r="FV1350">
            <v>4138671.6550000003</v>
          </cell>
          <cell r="GD1350" t="str">
            <v>MT</v>
          </cell>
          <cell r="GE1350">
            <v>6976818.5050000008</v>
          </cell>
          <cell r="GF1350">
            <v>3685866.3800000004</v>
          </cell>
          <cell r="GI1350">
            <v>2</v>
          </cell>
          <cell r="GJ1350">
            <v>1</v>
          </cell>
          <cell r="GK1350" t="str">
            <v>MT</v>
          </cell>
          <cell r="GL1350">
            <v>1144.6790000000001</v>
          </cell>
          <cell r="GM1350" t="str">
            <v>1993-2006</v>
          </cell>
          <cell r="GN1350">
            <v>0</v>
          </cell>
          <cell r="GQ1350">
            <v>8808043.9181880001</v>
          </cell>
          <cell r="GR1350">
            <v>675807.03480999998</v>
          </cell>
          <cell r="GU1350" t="str">
            <v>Natural Gas FAF</v>
          </cell>
          <cell r="GX1350" t="str">
            <v>None</v>
          </cell>
          <cell r="GY1350" t="str">
            <v>WA</v>
          </cell>
          <cell r="GZ1350">
            <v>1904.28771972656</v>
          </cell>
        </row>
        <row r="1351">
          <cell r="AD1351" t="str">
            <v>OR</v>
          </cell>
          <cell r="AH1351" t="str">
            <v>OR</v>
          </cell>
          <cell r="AI1351" t="str">
            <v>Pre 1980</v>
          </cell>
          <cell r="AJ1351">
            <v>1612.692</v>
          </cell>
          <cell r="AK1351" t="b">
            <v>1</v>
          </cell>
          <cell r="AN1351" t="str">
            <v>WA</v>
          </cell>
          <cell r="AO1351" t="str">
            <v>Baseboard/Wall/Radiant</v>
          </cell>
          <cell r="AP1351" t="str">
            <v>Pre 1980</v>
          </cell>
          <cell r="AQ1351" t="str">
            <v>Basement</v>
          </cell>
          <cell r="AR1351">
            <v>1524.76245117188</v>
          </cell>
          <cell r="AU1351" t="str">
            <v>No</v>
          </cell>
          <cell r="AV1351" t="b">
            <v>0</v>
          </cell>
          <cell r="AX1351">
            <v>3760064.2045898559</v>
          </cell>
          <cell r="AY1351" t="b">
            <v>0</v>
          </cell>
          <cell r="AZ1351">
            <v>1919880.244193854</v>
          </cell>
          <cell r="BA1351" t="str">
            <v/>
          </cell>
          <cell r="BB1351" t="str">
            <v/>
          </cell>
          <cell r="BC1351">
            <v>1.0000002958965923</v>
          </cell>
          <cell r="BU1351" t="str">
            <v>MT</v>
          </cell>
          <cell r="BV1351" t="str">
            <v>Pre 1980</v>
          </cell>
          <cell r="BW1351" t="str">
            <v>Gas Storage Inside Conditioned Space</v>
          </cell>
          <cell r="BY1351">
            <v>1144.6790000000001</v>
          </cell>
          <cell r="BZ1351" t="str">
            <v>le55</v>
          </cell>
          <cell r="CF1351" t="str">
            <v>Unconditioned</v>
          </cell>
          <cell r="CG1351">
            <v>1925.059</v>
          </cell>
          <cell r="CH1351" t="str">
            <v>OR</v>
          </cell>
          <cell r="CI1351" t="str">
            <v>Top-Freezer w/o TTD Ice</v>
          </cell>
          <cell r="CJ1351">
            <v>32726.003000000001</v>
          </cell>
          <cell r="CK1351" t="b">
            <v>0</v>
          </cell>
          <cell r="CZ1351">
            <v>2079.9929999999999</v>
          </cell>
          <cell r="DA1351" t="str">
            <v>WA</v>
          </cell>
          <cell r="DC1351" t="str">
            <v>Vertical Axis</v>
          </cell>
          <cell r="DG1351" t="str">
            <v>Electric</v>
          </cell>
          <cell r="DH1351">
            <v>1192.4649999999999</v>
          </cell>
          <cell r="DI1351" t="str">
            <v>ID</v>
          </cell>
          <cell r="DL1351" t="str">
            <v>Propane</v>
          </cell>
          <cell r="DM1351" t="str">
            <v>Electric</v>
          </cell>
          <cell r="DN1351">
            <v>1904.288</v>
          </cell>
          <cell r="DO1351" t="str">
            <v>WA</v>
          </cell>
          <cell r="DS1351">
            <v>1144.6790000000001</v>
          </cell>
          <cell r="DT1351" t="str">
            <v>MT</v>
          </cell>
          <cell r="DU1351" t="str">
            <v>lt32</v>
          </cell>
          <cell r="DX1351" t="b">
            <v>1</v>
          </cell>
          <cell r="DY1351">
            <v>2079.9929999999999</v>
          </cell>
          <cell r="DZ1351" t="str">
            <v>WA</v>
          </cell>
          <cell r="EC1351" t="str">
            <v>Desktop</v>
          </cell>
          <cell r="ED1351">
            <v>1192.4649999999999</v>
          </cell>
          <cell r="EE1351" t="str">
            <v>ID</v>
          </cell>
          <cell r="EH1351" t="str">
            <v>le20</v>
          </cell>
          <cell r="EI1351">
            <v>1904.288</v>
          </cell>
          <cell r="EJ1351" t="str">
            <v>WA</v>
          </cell>
          <cell r="EZ1351" t="str">
            <v>WA</v>
          </cell>
          <cell r="FA1351" t="str">
            <v>Garage</v>
          </cell>
          <cell r="FB1351">
            <v>634431.10400000005</v>
          </cell>
          <cell r="FC1351">
            <v>2854939.9680000003</v>
          </cell>
          <cell r="FI1351" t="str">
            <v>OR</v>
          </cell>
          <cell r="FJ1351" t="str">
            <v>Exterior</v>
          </cell>
          <cell r="FK1351" t="str">
            <v>EISAq</v>
          </cell>
          <cell r="FL1351">
            <v>132239.12</v>
          </cell>
          <cell r="FS1351" t="str">
            <v>WA</v>
          </cell>
          <cell r="FT1351" t="str">
            <v>EISAnqnx</v>
          </cell>
          <cell r="FV1351">
            <v>914857.2</v>
          </cell>
          <cell r="GD1351" t="str">
            <v>OR</v>
          </cell>
          <cell r="GE1351">
            <v>3654360.0720000002</v>
          </cell>
          <cell r="GF1351">
            <v>2419038</v>
          </cell>
          <cell r="GI1351">
            <v>1</v>
          </cell>
          <cell r="GJ1351">
            <v>2</v>
          </cell>
          <cell r="GK1351" t="str">
            <v>OR</v>
          </cell>
          <cell r="GL1351">
            <v>1612.692</v>
          </cell>
          <cell r="GM1351" t="str">
            <v>Pre 1980</v>
          </cell>
          <cell r="GN1351">
            <v>-1</v>
          </cell>
          <cell r="GQ1351">
            <v>7328511.1002239995</v>
          </cell>
          <cell r="GR1351">
            <v>869571.58986000007</v>
          </cell>
          <cell r="GU1351" t="str">
            <v>Wood</v>
          </cell>
          <cell r="GX1351" t="str">
            <v>Baseboard/Wall/Radiant</v>
          </cell>
          <cell r="GY1351" t="str">
            <v>WA</v>
          </cell>
          <cell r="GZ1351">
            <v>1039.99670410156</v>
          </cell>
        </row>
        <row r="1352">
          <cell r="AD1352" t="str">
            <v>WA</v>
          </cell>
          <cell r="AH1352" t="str">
            <v>WA</v>
          </cell>
          <cell r="AI1352" t="str">
            <v>1980-1992</v>
          </cell>
          <cell r="AJ1352">
            <v>2079.9929999999999</v>
          </cell>
          <cell r="AK1352" t="b">
            <v>1</v>
          </cell>
          <cell r="AN1352" t="str">
            <v>WA</v>
          </cell>
          <cell r="AO1352" t="str">
            <v>Baseboard/Wall/Radiant</v>
          </cell>
          <cell r="AP1352" t="str">
            <v>Pre 1980</v>
          </cell>
          <cell r="AQ1352" t="str">
            <v>Basement</v>
          </cell>
          <cell r="AR1352">
            <v>1524.76245117188</v>
          </cell>
          <cell r="AU1352" t="str">
            <v>No</v>
          </cell>
          <cell r="AV1352" t="b">
            <v>0</v>
          </cell>
          <cell r="AX1352">
            <v>3760064.2045898559</v>
          </cell>
          <cell r="AY1352" t="b">
            <v>0</v>
          </cell>
          <cell r="AZ1352">
            <v>1919880.244193854</v>
          </cell>
          <cell r="BA1352" t="str">
            <v/>
          </cell>
          <cell r="BB1352" t="str">
            <v/>
          </cell>
          <cell r="BC1352">
            <v>1.0000002958965923</v>
          </cell>
          <cell r="BU1352" t="str">
            <v>WA</v>
          </cell>
          <cell r="BV1352" t="str">
            <v>Pre 1980</v>
          </cell>
          <cell r="BW1352" t="str">
            <v>Gas Storage Inside Conditioned Space</v>
          </cell>
          <cell r="BY1352">
            <v>2079.9929999999999</v>
          </cell>
          <cell r="BZ1352" t="str">
            <v>le55</v>
          </cell>
          <cell r="CF1352" t="str">
            <v>Conditioned</v>
          </cell>
          <cell r="CG1352">
            <v>12271.31</v>
          </cell>
          <cell r="CH1352" t="str">
            <v>WA</v>
          </cell>
          <cell r="CI1352" t="str">
            <v>Side-by-Side w/ TTD Ice</v>
          </cell>
          <cell r="CJ1352">
            <v>269968.82</v>
          </cell>
          <cell r="CK1352" t="b">
            <v>0</v>
          </cell>
          <cell r="CZ1352">
            <v>1925.059</v>
          </cell>
          <cell r="DA1352" t="str">
            <v>OR</v>
          </cell>
          <cell r="DC1352" t="str">
            <v>Horizontal Axis</v>
          </cell>
          <cell r="DG1352" t="str">
            <v>Electric</v>
          </cell>
          <cell r="DH1352">
            <v>1192.4649999999999</v>
          </cell>
          <cell r="DI1352" t="str">
            <v>ID</v>
          </cell>
          <cell r="DL1352" t="str">
            <v>Electric</v>
          </cell>
          <cell r="DM1352" t="str">
            <v>Electric</v>
          </cell>
          <cell r="DN1352">
            <v>1144.6790000000001</v>
          </cell>
          <cell r="DO1352" t="str">
            <v>MT</v>
          </cell>
          <cell r="DS1352">
            <v>1144.6790000000001</v>
          </cell>
          <cell r="DT1352" t="str">
            <v>MT</v>
          </cell>
          <cell r="DU1352" t="str">
            <v>32to46</v>
          </cell>
          <cell r="DX1352" t="b">
            <v>0</v>
          </cell>
          <cell r="DY1352">
            <v>1612.692</v>
          </cell>
          <cell r="DZ1352" t="str">
            <v>OR</v>
          </cell>
          <cell r="EC1352" t="str">
            <v>Laptop</v>
          </cell>
          <cell r="ED1352">
            <v>1192.4649999999999</v>
          </cell>
          <cell r="EE1352" t="str">
            <v>ID</v>
          </cell>
          <cell r="EH1352" t="str">
            <v>gt20</v>
          </cell>
          <cell r="EI1352">
            <v>8264.9449999999997</v>
          </cell>
          <cell r="EJ1352" t="str">
            <v>OR</v>
          </cell>
          <cell r="EZ1352" t="str">
            <v>WA</v>
          </cell>
          <cell r="FA1352" t="str">
            <v>Kitchen</v>
          </cell>
          <cell r="FB1352">
            <v>1065645.9950000001</v>
          </cell>
          <cell r="FC1352">
            <v>892168.74000000011</v>
          </cell>
          <cell r="FI1352" t="str">
            <v>OR</v>
          </cell>
          <cell r="FJ1352" t="str">
            <v>Exterior</v>
          </cell>
          <cell r="FK1352" t="str">
            <v>EISAx</v>
          </cell>
          <cell r="FL1352">
            <v>1033118.125</v>
          </cell>
          <cell r="FS1352" t="str">
            <v>WA</v>
          </cell>
          <cell r="FT1352" t="str">
            <v>EISAq</v>
          </cell>
          <cell r="FV1352">
            <v>599231.46600000001</v>
          </cell>
          <cell r="GD1352" t="str">
            <v>WA</v>
          </cell>
          <cell r="GE1352">
            <v>14676430.607999999</v>
          </cell>
          <cell r="GF1352">
            <v>3535988.1</v>
          </cell>
          <cell r="GI1352">
            <v>1</v>
          </cell>
          <cell r="GJ1352">
            <v>1</v>
          </cell>
          <cell r="GK1352" t="str">
            <v>WA</v>
          </cell>
          <cell r="GL1352">
            <v>2079.9929999999999</v>
          </cell>
          <cell r="GM1352" t="str">
            <v>1980-1992</v>
          </cell>
          <cell r="GN1352">
            <v>-1</v>
          </cell>
          <cell r="GQ1352">
            <v>12583805.810510999</v>
          </cell>
          <cell r="GR1352">
            <v>180694.19189250001</v>
          </cell>
          <cell r="GU1352" t="str">
            <v>Natural Gas Other</v>
          </cell>
          <cell r="GX1352" t="str">
            <v>Baseboard/Wall/Radiant</v>
          </cell>
          <cell r="GY1352" t="str">
            <v>WA</v>
          </cell>
          <cell r="GZ1352">
            <v>1039.99670410156</v>
          </cell>
        </row>
        <row r="1353">
          <cell r="AD1353" t="str">
            <v>WA</v>
          </cell>
          <cell r="AH1353" t="str">
            <v>WA</v>
          </cell>
          <cell r="AI1353" t="str">
            <v>Pre 1980</v>
          </cell>
          <cell r="AJ1353">
            <v>1904.288</v>
          </cell>
          <cell r="AK1353" t="b">
            <v>1</v>
          </cell>
          <cell r="AN1353" t="str">
            <v>WA</v>
          </cell>
          <cell r="AO1353" t="str">
            <v>Wood</v>
          </cell>
          <cell r="AP1353" t="str">
            <v>Pre 1980</v>
          </cell>
          <cell r="AQ1353" t="str">
            <v>Basement</v>
          </cell>
          <cell r="AR1353">
            <v>1524.76245117188</v>
          </cell>
          <cell r="AU1353" t="str">
            <v>No</v>
          </cell>
          <cell r="AV1353" t="b">
            <v>0</v>
          </cell>
          <cell r="AX1353">
            <v>3760064.2045898559</v>
          </cell>
          <cell r="AY1353" t="b">
            <v>0</v>
          </cell>
          <cell r="AZ1353">
            <v>1919880.244193854</v>
          </cell>
          <cell r="BA1353" t="str">
            <v/>
          </cell>
          <cell r="BB1353" t="str">
            <v/>
          </cell>
          <cell r="BC1353">
            <v>1.0000002958965923</v>
          </cell>
          <cell r="BU1353" t="str">
            <v>WA</v>
          </cell>
          <cell r="BV1353" t="str">
            <v>Pre 1980</v>
          </cell>
          <cell r="BW1353" t="str">
            <v>Electric Storage - Outside Conditioned Space - Buffered</v>
          </cell>
          <cell r="BY1353">
            <v>2079.9929999999999</v>
          </cell>
          <cell r="BZ1353" t="str">
            <v>le55</v>
          </cell>
          <cell r="CF1353" t="str">
            <v>Unconditioned</v>
          </cell>
          <cell r="CG1353">
            <v>12271.31</v>
          </cell>
          <cell r="CH1353" t="str">
            <v>WA</v>
          </cell>
          <cell r="CI1353" t="str">
            <v>Side-by-Side w/ TTD Ice</v>
          </cell>
          <cell r="CJ1353">
            <v>257697.50999999998</v>
          </cell>
          <cell r="CK1353" t="b">
            <v>0</v>
          </cell>
          <cell r="CZ1353">
            <v>1612.692</v>
          </cell>
          <cell r="DA1353" t="str">
            <v>OR</v>
          </cell>
          <cell r="DC1353" t="str">
            <v>Horizontal Axis</v>
          </cell>
          <cell r="DG1353" t="str">
            <v>Electric</v>
          </cell>
          <cell r="DH1353">
            <v>1904.288</v>
          </cell>
          <cell r="DI1353" t="str">
            <v>WA</v>
          </cell>
          <cell r="DL1353" t="str">
            <v>Electric</v>
          </cell>
          <cell r="DM1353" t="str">
            <v>Electric</v>
          </cell>
          <cell r="DN1353">
            <v>8264.9449999999997</v>
          </cell>
          <cell r="DO1353" t="str">
            <v>OR</v>
          </cell>
          <cell r="DS1353">
            <v>1904.288</v>
          </cell>
          <cell r="DT1353" t="str">
            <v>WA</v>
          </cell>
          <cell r="DU1353" t="str">
            <v>32to46</v>
          </cell>
          <cell r="DX1353" t="b">
            <v>0</v>
          </cell>
          <cell r="DY1353">
            <v>1612.692</v>
          </cell>
          <cell r="DZ1353" t="str">
            <v>OR</v>
          </cell>
          <cell r="EC1353" t="str">
            <v>Laptop</v>
          </cell>
          <cell r="ED1353">
            <v>2079.9929999999999</v>
          </cell>
          <cell r="EE1353" t="str">
            <v>WA</v>
          </cell>
          <cell r="EH1353" t="str">
            <v>le20</v>
          </cell>
          <cell r="EI1353">
            <v>2079.9929999999999</v>
          </cell>
          <cell r="EJ1353" t="str">
            <v>WA</v>
          </cell>
          <cell r="EZ1353" t="str">
            <v>WA</v>
          </cell>
          <cell r="FA1353" t="str">
            <v>Living Room/Family Room</v>
          </cell>
          <cell r="FB1353">
            <v>371736.97500000003</v>
          </cell>
          <cell r="FC1353">
            <v>1685207.62</v>
          </cell>
          <cell r="FI1353" t="str">
            <v>OR</v>
          </cell>
          <cell r="FJ1353" t="str">
            <v>Kitchen</v>
          </cell>
          <cell r="FK1353" t="str">
            <v>EISAnqnx</v>
          </cell>
          <cell r="FL1353">
            <v>2975380.1999999997</v>
          </cell>
          <cell r="FS1353" t="str">
            <v>WA</v>
          </cell>
          <cell r="FT1353" t="str">
            <v>EISAx</v>
          </cell>
          <cell r="FV1353">
            <v>571785.75</v>
          </cell>
          <cell r="GD1353" t="str">
            <v>WA</v>
          </cell>
          <cell r="GE1353">
            <v>4328446.6239999998</v>
          </cell>
          <cell r="GF1353">
            <v>4113262.08</v>
          </cell>
          <cell r="GI1353">
            <v>1</v>
          </cell>
          <cell r="GJ1353">
            <v>3</v>
          </cell>
          <cell r="GK1353" t="str">
            <v>WA</v>
          </cell>
          <cell r="GL1353">
            <v>1904.288</v>
          </cell>
          <cell r="GM1353" t="str">
            <v>Pre 1980</v>
          </cell>
          <cell r="GN1353">
            <v>-1</v>
          </cell>
          <cell r="GQ1353">
            <v>11185448.748736</v>
          </cell>
          <cell r="GR1353">
            <v>2427085.5146560003</v>
          </cell>
          <cell r="GU1353" t="str">
            <v>Natural Gas Other</v>
          </cell>
          <cell r="GX1353" t="str">
            <v>None</v>
          </cell>
          <cell r="GY1353" t="str">
            <v>MT</v>
          </cell>
          <cell r="GZ1353">
            <v>2130.88647460938</v>
          </cell>
        </row>
        <row r="1354">
          <cell r="AD1354" t="str">
            <v>WA</v>
          </cell>
          <cell r="AH1354" t="str">
            <v>WA</v>
          </cell>
          <cell r="AI1354" t="str">
            <v>Pre 1980</v>
          </cell>
          <cell r="AJ1354">
            <v>2079.9929999999999</v>
          </cell>
          <cell r="AK1354" t="b">
            <v>1</v>
          </cell>
          <cell r="AN1354" t="str">
            <v>WA</v>
          </cell>
          <cell r="AO1354" t="str">
            <v>Natural Gas FAF</v>
          </cell>
          <cell r="AP1354" t="str">
            <v>Pre 1980</v>
          </cell>
          <cell r="AQ1354" t="str">
            <v>Basement</v>
          </cell>
          <cell r="AR1354">
            <v>1524.76245117188</v>
          </cell>
          <cell r="AU1354" t="str">
            <v>No</v>
          </cell>
          <cell r="AV1354" t="b">
            <v>1</v>
          </cell>
          <cell r="AX1354">
            <v>3760064.2045898559</v>
          </cell>
          <cell r="AY1354" t="b">
            <v>0</v>
          </cell>
          <cell r="AZ1354">
            <v>1919880.244193854</v>
          </cell>
          <cell r="BA1354">
            <v>1</v>
          </cell>
          <cell r="BB1354">
            <v>1524.76245117188</v>
          </cell>
          <cell r="BC1354">
            <v>1.0000002958965923</v>
          </cell>
          <cell r="BU1354" t="str">
            <v>WA</v>
          </cell>
          <cell r="BV1354" t="str">
            <v>1980-1992</v>
          </cell>
          <cell r="BW1354" t="str">
            <v>Electric Storage - Inside Conditioned Space</v>
          </cell>
          <cell r="BY1354">
            <v>4360.1880000000001</v>
          </cell>
          <cell r="BZ1354" t="str">
            <v>gt55</v>
          </cell>
          <cell r="CF1354" t="str">
            <v>Conditioned</v>
          </cell>
          <cell r="CG1354">
            <v>2130.886</v>
          </cell>
          <cell r="CH1354" t="str">
            <v>MT</v>
          </cell>
          <cell r="CI1354" t="str">
            <v>Bottom-Freezer (Including French Door) w/o TTD Ice</v>
          </cell>
          <cell r="CJ1354">
            <v>53272.15</v>
          </cell>
          <cell r="CK1354" t="b">
            <v>0</v>
          </cell>
          <cell r="CZ1354">
            <v>1192.4649999999999</v>
          </cell>
          <cell r="DA1354" t="str">
            <v>ID</v>
          </cell>
          <cell r="DC1354" t="str">
            <v>Vertical Axis</v>
          </cell>
          <cell r="DG1354" t="str">
            <v>Electric</v>
          </cell>
          <cell r="DH1354">
            <v>2130.886</v>
          </cell>
          <cell r="DI1354" t="str">
            <v>MT</v>
          </cell>
          <cell r="DL1354" t="str">
            <v>Gas</v>
          </cell>
          <cell r="DM1354" t="str">
            <v>Gas</v>
          </cell>
          <cell r="DN1354">
            <v>2130.886</v>
          </cell>
          <cell r="DO1354" t="str">
            <v>MT</v>
          </cell>
          <cell r="DS1354">
            <v>2130.886</v>
          </cell>
          <cell r="DT1354" t="str">
            <v>MT</v>
          </cell>
          <cell r="DU1354" t="str">
            <v>lt32</v>
          </cell>
          <cell r="DX1354" t="b">
            <v>1</v>
          </cell>
          <cell r="DY1354">
            <v>1904.288</v>
          </cell>
          <cell r="DZ1354" t="str">
            <v>WA</v>
          </cell>
          <cell r="EC1354" t="str">
            <v>Laptop</v>
          </cell>
          <cell r="ED1354">
            <v>2079.9929999999999</v>
          </cell>
          <cell r="EE1354" t="str">
            <v>WA</v>
          </cell>
          <cell r="EH1354" t="str">
            <v>le20</v>
          </cell>
          <cell r="EI1354">
            <v>1144.6790000000001</v>
          </cell>
          <cell r="EJ1354" t="str">
            <v>MT</v>
          </cell>
          <cell r="EZ1354" t="str">
            <v>WA</v>
          </cell>
          <cell r="FA1354" t="str">
            <v>Other</v>
          </cell>
          <cell r="FB1354">
            <v>555127.21600000001</v>
          </cell>
          <cell r="FC1354">
            <v>1779380.9870000002</v>
          </cell>
          <cell r="FI1354" t="str">
            <v>OR</v>
          </cell>
          <cell r="FJ1354" t="str">
            <v>Living Room/Family Room</v>
          </cell>
          <cell r="FK1354" t="str">
            <v>EISAnqnx</v>
          </cell>
          <cell r="FL1354">
            <v>1322391.2</v>
          </cell>
          <cell r="FS1354" t="str">
            <v>WA</v>
          </cell>
          <cell r="FT1354" t="str">
            <v>EISAnqnx</v>
          </cell>
          <cell r="FV1354">
            <v>3486465.84</v>
          </cell>
          <cell r="GD1354" t="str">
            <v>WA</v>
          </cell>
          <cell r="GE1354">
            <v>2240152.4610000001</v>
          </cell>
          <cell r="GF1354">
            <v>2537591.46</v>
          </cell>
          <cell r="GI1354">
            <v>1</v>
          </cell>
          <cell r="GJ1354">
            <v>1</v>
          </cell>
          <cell r="GK1354" t="str">
            <v>WA</v>
          </cell>
          <cell r="GL1354">
            <v>2079.9929999999999</v>
          </cell>
          <cell r="GM1354" t="str">
            <v>Pre 1980</v>
          </cell>
          <cell r="GN1354">
            <v>-1</v>
          </cell>
          <cell r="GQ1354">
            <v>9452053.950096</v>
          </cell>
          <cell r="GR1354">
            <v>1121542.6255650001</v>
          </cell>
          <cell r="GU1354" t="str">
            <v>Natural Gas FAF</v>
          </cell>
          <cell r="GX1354" t="str">
            <v>None</v>
          </cell>
          <cell r="GY1354" t="str">
            <v>MT</v>
          </cell>
          <cell r="GZ1354">
            <v>2130.88647460938</v>
          </cell>
        </row>
        <row r="1355">
          <cell r="AD1355" t="str">
            <v>MT</v>
          </cell>
          <cell r="AH1355" t="str">
            <v>MT</v>
          </cell>
          <cell r="AI1355" t="str">
            <v>1993-2006</v>
          </cell>
          <cell r="AJ1355">
            <v>2130.886</v>
          </cell>
          <cell r="AK1355" t="b">
            <v>1</v>
          </cell>
          <cell r="AN1355" t="str">
            <v>WA</v>
          </cell>
          <cell r="AO1355" t="str">
            <v>Wood</v>
          </cell>
          <cell r="AP1355" t="str">
            <v>Pre 1980</v>
          </cell>
          <cell r="AQ1355" t="str">
            <v>Crawlspace</v>
          </cell>
          <cell r="AR1355">
            <v>2003.71557617188</v>
          </cell>
          <cell r="AU1355" t="str">
            <v>No</v>
          </cell>
          <cell r="AV1355" t="b">
            <v>0</v>
          </cell>
          <cell r="AX1355">
            <v>2484607.3144531311</v>
          </cell>
          <cell r="AY1355" t="b">
            <v>0</v>
          </cell>
          <cell r="AZ1355">
            <v>856622.87272138882</v>
          </cell>
          <cell r="BA1355" t="str">
            <v/>
          </cell>
          <cell r="BB1355" t="str">
            <v/>
          </cell>
          <cell r="BC1355">
            <v>0.99999978847894622</v>
          </cell>
          <cell r="BU1355" t="str">
            <v>WA</v>
          </cell>
          <cell r="BV1355" t="str">
            <v>Pre 1980</v>
          </cell>
          <cell r="BW1355" t="str">
            <v>Electric Storage - Inside Conditioned Space</v>
          </cell>
          <cell r="BY1355">
            <v>1904.288</v>
          </cell>
          <cell r="BZ1355" t="str">
            <v>le55</v>
          </cell>
          <cell r="CF1355" t="str">
            <v>Conditioned</v>
          </cell>
          <cell r="CG1355">
            <v>1192.4649999999999</v>
          </cell>
          <cell r="CH1355" t="str">
            <v>ID</v>
          </cell>
          <cell r="CI1355" t="str">
            <v>Side-by-Side w/ TTD Ice</v>
          </cell>
          <cell r="CJ1355">
            <v>26234.23</v>
          </cell>
          <cell r="CK1355" t="b">
            <v>0</v>
          </cell>
          <cell r="CZ1355">
            <v>1612.692</v>
          </cell>
          <cell r="DA1355" t="str">
            <v>OR</v>
          </cell>
          <cell r="DC1355" t="str">
            <v>Vertical Axis</v>
          </cell>
          <cell r="DG1355" t="str">
            <v>Electric</v>
          </cell>
          <cell r="DH1355">
            <v>2079.9929999999999</v>
          </cell>
          <cell r="DI1355" t="str">
            <v>WA</v>
          </cell>
          <cell r="DL1355" t="str">
            <v>Electric</v>
          </cell>
          <cell r="DM1355" t="str">
            <v>Electric</v>
          </cell>
          <cell r="DN1355">
            <v>3785.7640000000001</v>
          </cell>
          <cell r="DO1355" t="str">
            <v>ID</v>
          </cell>
          <cell r="DS1355">
            <v>2130.886</v>
          </cell>
          <cell r="DT1355" t="str">
            <v>MT</v>
          </cell>
          <cell r="DU1355" t="str">
            <v>32to46</v>
          </cell>
          <cell r="DX1355" t="b">
            <v>0</v>
          </cell>
          <cell r="DY1355">
            <v>1144.6790000000001</v>
          </cell>
          <cell r="DZ1355" t="str">
            <v>MT</v>
          </cell>
          <cell r="EC1355" t="str">
            <v>Laptop</v>
          </cell>
          <cell r="ED1355">
            <v>2079.9929999999999</v>
          </cell>
          <cell r="EE1355" t="str">
            <v>WA</v>
          </cell>
          <cell r="EH1355" t="str">
            <v>le20</v>
          </cell>
          <cell r="EI1355">
            <v>1144.6790000000001</v>
          </cell>
          <cell r="EJ1355" t="str">
            <v>MT</v>
          </cell>
          <cell r="EZ1355" t="str">
            <v>WA</v>
          </cell>
          <cell r="FA1355" t="str">
            <v>Bathroom</v>
          </cell>
          <cell r="FB1355">
            <v>2081727.06</v>
          </cell>
          <cell r="FC1355">
            <v>406432.42600000004</v>
          </cell>
          <cell r="FI1355" t="str">
            <v>OR</v>
          </cell>
          <cell r="FJ1355" t="str">
            <v>Living Room/Family Room</v>
          </cell>
          <cell r="FK1355" t="str">
            <v>EISAq</v>
          </cell>
          <cell r="FL1355">
            <v>107444.285</v>
          </cell>
          <cell r="FS1355" t="str">
            <v>WA</v>
          </cell>
          <cell r="FT1355" t="str">
            <v>EISAq</v>
          </cell>
          <cell r="FV1355">
            <v>1316441.412</v>
          </cell>
          <cell r="GD1355" t="str">
            <v>MT</v>
          </cell>
          <cell r="GE1355">
            <v>7929026.8059999999</v>
          </cell>
          <cell r="GF1355">
            <v>3034381.6639999999</v>
          </cell>
          <cell r="GI1355">
            <v>3</v>
          </cell>
          <cell r="GJ1355">
            <v>3</v>
          </cell>
          <cell r="GK1355" t="str">
            <v>MT</v>
          </cell>
          <cell r="GL1355">
            <v>2130.886</v>
          </cell>
          <cell r="GM1355" t="str">
            <v>1993-2006</v>
          </cell>
          <cell r="GN1355">
            <v>0</v>
          </cell>
          <cell r="GQ1355">
            <v>17093963.230227999</v>
          </cell>
          <cell r="GR1355">
            <v>1328692.6564399998</v>
          </cell>
          <cell r="GU1355" t="str">
            <v>Heat Pump (Central System)</v>
          </cell>
          <cell r="GX1355" t="str">
            <v>None</v>
          </cell>
          <cell r="GY1355" t="str">
            <v>WA</v>
          </cell>
          <cell r="GZ1355">
            <v>1904.28771972656</v>
          </cell>
        </row>
        <row r="1356">
          <cell r="AD1356" t="str">
            <v>ID</v>
          </cell>
          <cell r="AH1356" t="str">
            <v>ID</v>
          </cell>
          <cell r="AI1356" t="str">
            <v>Pre 1980</v>
          </cell>
          <cell r="AJ1356">
            <v>3785.7640000000001</v>
          </cell>
          <cell r="AK1356" t="b">
            <v>1</v>
          </cell>
          <cell r="AN1356" t="str">
            <v>WA</v>
          </cell>
          <cell r="AO1356" t="str">
            <v>Baseboard/Wall/Radiant</v>
          </cell>
          <cell r="AP1356" t="str">
            <v>Pre 1980</v>
          </cell>
          <cell r="AQ1356" t="str">
            <v>Crawlspace</v>
          </cell>
          <cell r="AR1356">
            <v>2003.71557617188</v>
          </cell>
          <cell r="AU1356" t="str">
            <v>No</v>
          </cell>
          <cell r="AV1356" t="b">
            <v>0</v>
          </cell>
          <cell r="AX1356">
            <v>2484607.3144531311</v>
          </cell>
          <cell r="AY1356" t="b">
            <v>0</v>
          </cell>
          <cell r="AZ1356">
            <v>856622.87272138882</v>
          </cell>
          <cell r="BA1356" t="str">
            <v/>
          </cell>
          <cell r="BB1356" t="str">
            <v/>
          </cell>
          <cell r="BC1356">
            <v>0.99999978847894622</v>
          </cell>
          <cell r="BU1356" t="str">
            <v>ID</v>
          </cell>
          <cell r="BV1356" t="str">
            <v>1980-1992</v>
          </cell>
          <cell r="BW1356" t="str">
            <v>Electric Storage - Inside Conditioned Space</v>
          </cell>
          <cell r="BY1356">
            <v>1192.4649999999999</v>
          </cell>
          <cell r="BZ1356" t="str">
            <v>le55</v>
          </cell>
          <cell r="CF1356" t="str">
            <v>Unconditioned</v>
          </cell>
          <cell r="CG1356">
            <v>1192.4649999999999</v>
          </cell>
          <cell r="CH1356" t="str">
            <v>ID</v>
          </cell>
          <cell r="CI1356" t="str">
            <v>Side-by-Side w/ TTD Ice</v>
          </cell>
          <cell r="CJ1356">
            <v>28619.159999999996</v>
          </cell>
          <cell r="CK1356" t="b">
            <v>0</v>
          </cell>
          <cell r="CZ1356">
            <v>1144.6790000000001</v>
          </cell>
          <cell r="DA1356" t="str">
            <v>MT</v>
          </cell>
          <cell r="DC1356" t="str">
            <v>Vertical Axis</v>
          </cell>
          <cell r="DH1356">
            <v>1925.059</v>
          </cell>
          <cell r="DI1356" t="str">
            <v>OR</v>
          </cell>
          <cell r="DL1356" t="str">
            <v>Electric</v>
          </cell>
          <cell r="DM1356" t="str">
            <v>Electric</v>
          </cell>
          <cell r="DN1356">
            <v>1904.288</v>
          </cell>
          <cell r="DO1356" t="str">
            <v>WA</v>
          </cell>
          <cell r="DS1356">
            <v>2130.886</v>
          </cell>
          <cell r="DT1356" t="str">
            <v>MT</v>
          </cell>
          <cell r="DU1356" t="str">
            <v>lt32</v>
          </cell>
          <cell r="DX1356" t="b">
            <v>0</v>
          </cell>
          <cell r="DY1356">
            <v>1144.6790000000001</v>
          </cell>
          <cell r="DZ1356" t="str">
            <v>MT</v>
          </cell>
          <cell r="EC1356" t="str">
            <v>Desktop</v>
          </cell>
          <cell r="ED1356">
            <v>4360.1880000000001</v>
          </cell>
          <cell r="EE1356" t="str">
            <v>WA</v>
          </cell>
          <cell r="EH1356" t="str">
            <v>le20</v>
          </cell>
          <cell r="EI1356">
            <v>2130.886</v>
          </cell>
          <cell r="EJ1356" t="str">
            <v>MT</v>
          </cell>
          <cell r="EZ1356" t="str">
            <v>WA</v>
          </cell>
          <cell r="FA1356" t="str">
            <v>Bedrooms</v>
          </cell>
          <cell r="FB1356">
            <v>1090428.4600000002</v>
          </cell>
          <cell r="FC1356">
            <v>1496860.8860000002</v>
          </cell>
          <cell r="FI1356" t="str">
            <v>OR</v>
          </cell>
          <cell r="FJ1356" t="str">
            <v>Living Room/Family Room</v>
          </cell>
          <cell r="FK1356" t="str">
            <v>EISAx</v>
          </cell>
          <cell r="FL1356">
            <v>6983878.5249999994</v>
          </cell>
          <cell r="FS1356" t="str">
            <v>WA</v>
          </cell>
          <cell r="FT1356" t="str">
            <v>EISAx</v>
          </cell>
          <cell r="FV1356">
            <v>5941017.9399999995</v>
          </cell>
          <cell r="GD1356" t="str">
            <v>ID</v>
          </cell>
          <cell r="GE1356">
            <v>8817044.3560000006</v>
          </cell>
          <cell r="GF1356">
            <v>5648359.8880000003</v>
          </cell>
          <cell r="GI1356">
            <v>1</v>
          </cell>
          <cell r="GJ1356">
            <v>3</v>
          </cell>
          <cell r="GK1356" t="str">
            <v>ID</v>
          </cell>
          <cell r="GL1356">
            <v>3785.7640000000001</v>
          </cell>
          <cell r="GM1356" t="str">
            <v>Pre 1980</v>
          </cell>
          <cell r="GN1356">
            <v>0</v>
          </cell>
          <cell r="GQ1356">
            <v>23468935.33464</v>
          </cell>
          <cell r="GR1356">
            <v>3838397.4768920001</v>
          </cell>
          <cell r="GU1356" t="str">
            <v>Wood</v>
          </cell>
          <cell r="GX1356" t="str">
            <v>None</v>
          </cell>
          <cell r="GY1356" t="str">
            <v>OR</v>
          </cell>
          <cell r="GZ1356">
            <v>1612.69177246094</v>
          </cell>
        </row>
        <row r="1357">
          <cell r="AD1357" t="str">
            <v>OR</v>
          </cell>
          <cell r="AH1357" t="str">
            <v>OR</v>
          </cell>
          <cell r="AI1357" t="str">
            <v>1980-1992</v>
          </cell>
          <cell r="AJ1357">
            <v>1612.692</v>
          </cell>
          <cell r="AK1357" t="b">
            <v>1</v>
          </cell>
          <cell r="AN1357" t="str">
            <v>WA</v>
          </cell>
          <cell r="AO1357" t="str">
            <v>Natural Gas FAF</v>
          </cell>
          <cell r="AP1357" t="str">
            <v>Pre 1980</v>
          </cell>
          <cell r="AQ1357" t="str">
            <v>Crawlspace</v>
          </cell>
          <cell r="AR1357">
            <v>2003.71557617188</v>
          </cell>
          <cell r="AU1357" t="str">
            <v>No</v>
          </cell>
          <cell r="AV1357" t="b">
            <v>1</v>
          </cell>
          <cell r="AX1357">
            <v>2484607.3144531311</v>
          </cell>
          <cell r="AY1357" t="b">
            <v>0</v>
          </cell>
          <cell r="AZ1357">
            <v>856622.87272138882</v>
          </cell>
          <cell r="BA1357">
            <v>1</v>
          </cell>
          <cell r="BB1357">
            <v>2003.71557617188</v>
          </cell>
          <cell r="BC1357">
            <v>0.99999978847894622</v>
          </cell>
          <cell r="BU1357" t="str">
            <v>WA</v>
          </cell>
          <cell r="BV1357" t="str">
            <v>1993-2006</v>
          </cell>
          <cell r="BW1357" t="str">
            <v>Electric Storage - Outside Conditioned Space - Buffered</v>
          </cell>
          <cell r="BY1357">
            <v>1904.288</v>
          </cell>
          <cell r="BZ1357" t="str">
            <v>le55</v>
          </cell>
          <cell r="CF1357" t="str">
            <v>Conditioned</v>
          </cell>
          <cell r="CG1357">
            <v>8264.9449999999997</v>
          </cell>
          <cell r="CH1357" t="str">
            <v>OR</v>
          </cell>
          <cell r="CI1357" t="str">
            <v>Top-Freezer w/o TTD Ice</v>
          </cell>
          <cell r="CJ1357">
            <v>181828.78999999998</v>
          </cell>
          <cell r="CK1357" t="b">
            <v>0</v>
          </cell>
          <cell r="CZ1357">
            <v>8264.9449999999997</v>
          </cell>
          <cell r="DA1357" t="str">
            <v>OR</v>
          </cell>
          <cell r="DC1357" t="str">
            <v>Vertical Axis</v>
          </cell>
          <cell r="DG1357" t="str">
            <v>Electric</v>
          </cell>
          <cell r="DH1357">
            <v>1612.692</v>
          </cell>
          <cell r="DI1357" t="str">
            <v>OR</v>
          </cell>
          <cell r="DL1357" t="str">
            <v>Electric</v>
          </cell>
          <cell r="DM1357" t="str">
            <v>Electric</v>
          </cell>
          <cell r="DN1357">
            <v>8264.9449999999997</v>
          </cell>
          <cell r="DO1357" t="str">
            <v>OR</v>
          </cell>
          <cell r="DS1357">
            <v>2130.886</v>
          </cell>
          <cell r="DT1357" t="str">
            <v>MT</v>
          </cell>
          <cell r="DU1357" t="str">
            <v>lt32</v>
          </cell>
          <cell r="DX1357" t="b">
            <v>0</v>
          </cell>
          <cell r="DY1357">
            <v>3785.7640000000001</v>
          </cell>
          <cell r="DZ1357" t="str">
            <v>ID</v>
          </cell>
          <cell r="EC1357" t="str">
            <v>Desktop</v>
          </cell>
          <cell r="ED1357">
            <v>4360.1880000000001</v>
          </cell>
          <cell r="EE1357" t="str">
            <v>WA</v>
          </cell>
          <cell r="EH1357" t="str">
            <v>gt20</v>
          </cell>
          <cell r="EI1357">
            <v>1904.288</v>
          </cell>
          <cell r="EJ1357" t="str">
            <v>WA</v>
          </cell>
          <cell r="EZ1357" t="str">
            <v>WA</v>
          </cell>
          <cell r="FA1357" t="str">
            <v>Exterior</v>
          </cell>
          <cell r="FB1357">
            <v>148694.79</v>
          </cell>
          <cell r="FC1357">
            <v>6839960.3400000008</v>
          </cell>
          <cell r="FI1357" t="str">
            <v>OR</v>
          </cell>
          <cell r="FJ1357" t="str">
            <v>Other</v>
          </cell>
          <cell r="FK1357" t="str">
            <v>EISAnqnx</v>
          </cell>
          <cell r="FL1357">
            <v>10248531.799999999</v>
          </cell>
          <cell r="FS1357" t="str">
            <v>OR</v>
          </cell>
          <cell r="FT1357" t="str">
            <v>EISAnqnx</v>
          </cell>
          <cell r="FV1357">
            <v>12270946.26</v>
          </cell>
          <cell r="GD1357" t="str">
            <v>OR</v>
          </cell>
          <cell r="GE1357">
            <v>5017084.8119999999</v>
          </cell>
          <cell r="GF1357">
            <v>4354268.4000000004</v>
          </cell>
          <cell r="GI1357">
            <v>1</v>
          </cell>
          <cell r="GJ1357">
            <v>1</v>
          </cell>
          <cell r="GK1357" t="str">
            <v>OR</v>
          </cell>
          <cell r="GL1357">
            <v>1612.692</v>
          </cell>
          <cell r="GM1357" t="str">
            <v>1980-1992</v>
          </cell>
          <cell r="GN1357">
            <v>0</v>
          </cell>
          <cell r="GQ1357">
            <v>7491022.0730640003</v>
          </cell>
          <cell r="GR1357">
            <v>1139040.3278699999</v>
          </cell>
          <cell r="GU1357" t="str">
            <v>Heat Pump (Central System)</v>
          </cell>
          <cell r="GX1357" t="str">
            <v>None</v>
          </cell>
          <cell r="GY1357" t="str">
            <v>WA</v>
          </cell>
          <cell r="GZ1357">
            <v>2079.99340820313</v>
          </cell>
        </row>
        <row r="1358">
          <cell r="AD1358" t="str">
            <v>OR</v>
          </cell>
          <cell r="AH1358" t="str">
            <v>OR</v>
          </cell>
          <cell r="AI1358" t="str">
            <v>Pre 1980</v>
          </cell>
          <cell r="AJ1358">
            <v>8264.9449999999997</v>
          </cell>
          <cell r="AK1358" t="b">
            <v>1</v>
          </cell>
          <cell r="AN1358" t="str">
            <v>WA</v>
          </cell>
          <cell r="AO1358" t="str">
            <v>Natural Gas FAF</v>
          </cell>
          <cell r="AP1358" t="str">
            <v>1993-2006</v>
          </cell>
          <cell r="AQ1358" t="str">
            <v>Crawlspace</v>
          </cell>
          <cell r="AR1358">
            <v>4956.49267578125</v>
          </cell>
          <cell r="AU1358" t="str">
            <v>No</v>
          </cell>
          <cell r="AV1358" t="b">
            <v>1</v>
          </cell>
          <cell r="AX1358">
            <v>7821345.4423828125</v>
          </cell>
          <cell r="AY1358" t="b">
            <v>0</v>
          </cell>
          <cell r="AZ1358">
            <v>1545717.9276896482</v>
          </cell>
          <cell r="BA1358">
            <v>1</v>
          </cell>
          <cell r="BB1358">
            <v>4956.49267578125</v>
          </cell>
          <cell r="BC1358">
            <v>0.99999993458706582</v>
          </cell>
          <cell r="BU1358" t="str">
            <v>ID</v>
          </cell>
          <cell r="BV1358" t="str">
            <v>Post 2006</v>
          </cell>
          <cell r="BW1358" t="str">
            <v>Solar/Other</v>
          </cell>
          <cell r="BY1358">
            <v>1192.4649999999999</v>
          </cell>
          <cell r="BZ1358" t="str">
            <v/>
          </cell>
          <cell r="CF1358" t="str">
            <v>Conditioned</v>
          </cell>
          <cell r="CG1358">
            <v>2130.886</v>
          </cell>
          <cell r="CH1358" t="str">
            <v>MT</v>
          </cell>
          <cell r="CI1358" t="str">
            <v>Refrigerator Only</v>
          </cell>
          <cell r="CJ1358">
            <v>59664.807999999997</v>
          </cell>
          <cell r="CK1358" t="b">
            <v>0</v>
          </cell>
          <cell r="CZ1358">
            <v>2130.886</v>
          </cell>
          <cell r="DA1358" t="str">
            <v>MT</v>
          </cell>
          <cell r="DC1358" t="str">
            <v>Horizontal Axis</v>
          </cell>
          <cell r="DG1358" t="str">
            <v>Electric</v>
          </cell>
          <cell r="DH1358">
            <v>1192.4649999999999</v>
          </cell>
          <cell r="DI1358" t="str">
            <v>ID</v>
          </cell>
          <cell r="DL1358" t="str">
            <v>Propane</v>
          </cell>
          <cell r="DM1358" t="str">
            <v>Propane</v>
          </cell>
          <cell r="DN1358">
            <v>2079.9929999999999</v>
          </cell>
          <cell r="DO1358" t="str">
            <v>WA</v>
          </cell>
          <cell r="DS1358">
            <v>4360.1880000000001</v>
          </cell>
          <cell r="DT1358" t="str">
            <v>WA</v>
          </cell>
          <cell r="DU1358" t="str">
            <v>lt32</v>
          </cell>
          <cell r="DX1358" t="b">
            <v>1</v>
          </cell>
          <cell r="DY1358">
            <v>1192.4649999999999</v>
          </cell>
          <cell r="DZ1358" t="str">
            <v>ID</v>
          </cell>
          <cell r="EC1358" t="str">
            <v>Laptop</v>
          </cell>
          <cell r="ED1358">
            <v>2079.9929999999999</v>
          </cell>
          <cell r="EE1358" t="str">
            <v>WA</v>
          </cell>
          <cell r="EH1358" t="str">
            <v>gt20</v>
          </cell>
          <cell r="EI1358">
            <v>1904.288</v>
          </cell>
          <cell r="EJ1358" t="str">
            <v>WA</v>
          </cell>
          <cell r="EZ1358" t="str">
            <v>WA</v>
          </cell>
          <cell r="FA1358" t="str">
            <v>Garage</v>
          </cell>
          <cell r="FB1358">
            <v>4718581.3360000001</v>
          </cell>
          <cell r="FC1358">
            <v>10755589.810000001</v>
          </cell>
          <cell r="FI1358" t="str">
            <v>OR</v>
          </cell>
          <cell r="FJ1358" t="str">
            <v>Other</v>
          </cell>
          <cell r="FK1358" t="str">
            <v>EISAq</v>
          </cell>
          <cell r="FL1358">
            <v>181828.78999999998</v>
          </cell>
          <cell r="FS1358" t="str">
            <v>OR</v>
          </cell>
          <cell r="FT1358" t="str">
            <v>EISAq</v>
          </cell>
          <cell r="FV1358">
            <v>1747049.976</v>
          </cell>
          <cell r="GD1358" t="str">
            <v>OR</v>
          </cell>
          <cell r="GE1358">
            <v>8074851.2649999997</v>
          </cell>
          <cell r="GF1358">
            <v>10372505.975</v>
          </cell>
          <cell r="GI1358">
            <v>1</v>
          </cell>
          <cell r="GJ1358">
            <v>1</v>
          </cell>
          <cell r="GK1358" t="str">
            <v>OR</v>
          </cell>
          <cell r="GL1358">
            <v>8264.9449999999997</v>
          </cell>
          <cell r="GM1358" t="str">
            <v>Pre 1980</v>
          </cell>
          <cell r="GN1358">
            <v>-1</v>
          </cell>
          <cell r="GQ1358">
            <v>38889227.537289999</v>
          </cell>
          <cell r="GR1358">
            <v>272143.97648750001</v>
          </cell>
          <cell r="GU1358" t="str">
            <v>Wood</v>
          </cell>
          <cell r="GX1358" t="str">
            <v>Baseboard/Wall/Radiant</v>
          </cell>
          <cell r="GY1358" t="str">
            <v>WA</v>
          </cell>
          <cell r="GZ1358">
            <v>1904.28771972656</v>
          </cell>
        </row>
        <row r="1359">
          <cell r="AD1359" t="str">
            <v>WA</v>
          </cell>
          <cell r="AH1359" t="str">
            <v>WA</v>
          </cell>
          <cell r="AI1359" t="str">
            <v>Post 2006</v>
          </cell>
          <cell r="AJ1359">
            <v>2079.9929999999999</v>
          </cell>
          <cell r="AK1359" t="b">
            <v>1</v>
          </cell>
          <cell r="AN1359" t="str">
            <v>WA</v>
          </cell>
          <cell r="AO1359" t="str">
            <v>Natural Gas Other</v>
          </cell>
          <cell r="AP1359" t="str">
            <v>1993-2006</v>
          </cell>
          <cell r="AQ1359" t="str">
            <v>Crawlspace</v>
          </cell>
          <cell r="AR1359">
            <v>4956.49267578125</v>
          </cell>
          <cell r="AU1359" t="str">
            <v>No</v>
          </cell>
          <cell r="AV1359" t="b">
            <v>0</v>
          </cell>
          <cell r="AX1359">
            <v>7821345.4423828125</v>
          </cell>
          <cell r="AY1359" t="b">
            <v>0</v>
          </cell>
          <cell r="AZ1359">
            <v>1545717.9276896482</v>
          </cell>
          <cell r="BA1359" t="str">
            <v/>
          </cell>
          <cell r="BB1359" t="str">
            <v/>
          </cell>
          <cell r="BC1359">
            <v>0.99999993458706582</v>
          </cell>
          <cell r="BU1359" t="str">
            <v>OR</v>
          </cell>
          <cell r="BV1359" t="str">
            <v>Pre 1980</v>
          </cell>
          <cell r="BW1359" t="str">
            <v>Electric Storage - Inside Conditioned Space</v>
          </cell>
          <cell r="BY1359">
            <v>1925.059</v>
          </cell>
          <cell r="BZ1359" t="str">
            <v>le55</v>
          </cell>
          <cell r="CF1359" t="str">
            <v>Conditioned</v>
          </cell>
          <cell r="CG1359">
            <v>1904.288</v>
          </cell>
          <cell r="CH1359" t="str">
            <v>WA</v>
          </cell>
          <cell r="CI1359" t="str">
            <v>Top-Freezer w/o TTD Ice</v>
          </cell>
          <cell r="CJ1359">
            <v>38085.760000000002</v>
          </cell>
          <cell r="CK1359" t="b">
            <v>0</v>
          </cell>
          <cell r="CZ1359">
            <v>1925.059</v>
          </cell>
          <cell r="DA1359" t="str">
            <v>OR</v>
          </cell>
          <cell r="DC1359" t="str">
            <v>Vertical Axis</v>
          </cell>
          <cell r="DG1359" t="str">
            <v>Electric</v>
          </cell>
          <cell r="DH1359">
            <v>1612.692</v>
          </cell>
          <cell r="DI1359" t="str">
            <v>OR</v>
          </cell>
          <cell r="DL1359" t="str">
            <v>Electric</v>
          </cell>
          <cell r="DM1359" t="str">
            <v>Electric</v>
          </cell>
          <cell r="DN1359">
            <v>1144.6790000000001</v>
          </cell>
          <cell r="DO1359" t="str">
            <v>MT</v>
          </cell>
          <cell r="DS1359">
            <v>4360.1880000000001</v>
          </cell>
          <cell r="DT1359" t="str">
            <v>WA</v>
          </cell>
          <cell r="DU1359" t="str">
            <v>32to46</v>
          </cell>
          <cell r="DX1359" t="b">
            <v>1</v>
          </cell>
          <cell r="DY1359">
            <v>1192.4649999999999</v>
          </cell>
          <cell r="DZ1359" t="str">
            <v>ID</v>
          </cell>
          <cell r="EC1359" t="str">
            <v>Laptop</v>
          </cell>
          <cell r="ED1359">
            <v>2079.9929999999999</v>
          </cell>
          <cell r="EE1359" t="str">
            <v>WA</v>
          </cell>
          <cell r="EH1359" t="str">
            <v>gt20</v>
          </cell>
          <cell r="EI1359">
            <v>1904.288</v>
          </cell>
          <cell r="EJ1359" t="str">
            <v>WA</v>
          </cell>
          <cell r="EZ1359" t="str">
            <v>WA</v>
          </cell>
          <cell r="FA1359" t="str">
            <v>Kitchen</v>
          </cell>
          <cell r="FB1359">
            <v>2478246.5</v>
          </cell>
          <cell r="FC1359">
            <v>431214.89100000006</v>
          </cell>
          <cell r="FI1359" t="str">
            <v>WA</v>
          </cell>
          <cell r="FJ1359" t="str">
            <v>Bathroom</v>
          </cell>
          <cell r="FK1359" t="str">
            <v>EISAnqnx</v>
          </cell>
          <cell r="FL1359">
            <v>480891.83999999997</v>
          </cell>
          <cell r="FS1359" t="str">
            <v>OR</v>
          </cell>
          <cell r="FT1359" t="str">
            <v>EISAx</v>
          </cell>
          <cell r="FV1359">
            <v>9927680.8159999996</v>
          </cell>
          <cell r="GD1359" t="str">
            <v>WA</v>
          </cell>
          <cell r="GE1359">
            <v>0</v>
          </cell>
          <cell r="GF1359">
            <v>0</v>
          </cell>
          <cell r="GI1359">
            <v>1</v>
          </cell>
          <cell r="GJ1359">
            <v>1</v>
          </cell>
          <cell r="GK1359" t="str">
            <v>WA</v>
          </cell>
          <cell r="GL1359">
            <v>2079.9929999999999</v>
          </cell>
          <cell r="GM1359" t="str">
            <v>Post 2006</v>
          </cell>
          <cell r="GN1359">
            <v>-1</v>
          </cell>
          <cell r="GQ1359">
            <v>11691131.054715</v>
          </cell>
          <cell r="GR1359">
            <v>727222.75260749995</v>
          </cell>
          <cell r="GU1359" t="str">
            <v>Natural Gas FAF</v>
          </cell>
          <cell r="GX1359" t="str">
            <v>None</v>
          </cell>
          <cell r="GY1359" t="str">
            <v>OR</v>
          </cell>
          <cell r="GZ1359">
            <v>1612.69177246094</v>
          </cell>
        </row>
        <row r="1360">
          <cell r="AD1360" t="str">
            <v>WA</v>
          </cell>
          <cell r="AH1360" t="str">
            <v>WA</v>
          </cell>
          <cell r="AI1360" t="str">
            <v>Pre 1980</v>
          </cell>
          <cell r="AJ1360">
            <v>4360.1880000000001</v>
          </cell>
          <cell r="AK1360" t="b">
            <v>1</v>
          </cell>
          <cell r="AN1360" t="str">
            <v>WA</v>
          </cell>
          <cell r="AO1360" t="str">
            <v>Natural Gas FAF</v>
          </cell>
          <cell r="AP1360" t="str">
            <v>Pre 1980</v>
          </cell>
          <cell r="AQ1360" t="str">
            <v>Basement</v>
          </cell>
          <cell r="AR1360">
            <v>1524.76245117188</v>
          </cell>
          <cell r="AU1360" t="str">
            <v>No</v>
          </cell>
          <cell r="AV1360" t="b">
            <v>1</v>
          </cell>
          <cell r="AX1360">
            <v>3458161.2392578237</v>
          </cell>
          <cell r="AY1360" t="b">
            <v>0</v>
          </cell>
          <cell r="AZ1360">
            <v>970267.33817871416</v>
          </cell>
          <cell r="BA1360">
            <v>1</v>
          </cell>
          <cell r="BB1360">
            <v>1524.76245117188</v>
          </cell>
          <cell r="BC1360">
            <v>1.0000002958965923</v>
          </cell>
          <cell r="BU1360" t="str">
            <v>WA</v>
          </cell>
          <cell r="BV1360" t="str">
            <v>Pre 1980</v>
          </cell>
          <cell r="BW1360" t="str">
            <v>Electric Storage - Inside Conditioned Space</v>
          </cell>
          <cell r="BY1360">
            <v>1904.288</v>
          </cell>
          <cell r="BZ1360" t="str">
            <v>le55</v>
          </cell>
          <cell r="CF1360" t="str">
            <v>Unconditioned</v>
          </cell>
          <cell r="CG1360">
            <v>1904.288</v>
          </cell>
          <cell r="CH1360" t="str">
            <v>WA</v>
          </cell>
          <cell r="CI1360" t="str">
            <v>Top-Freezer w/o TTD Ice</v>
          </cell>
          <cell r="CJ1360">
            <v>38085.760000000002</v>
          </cell>
          <cell r="CK1360" t="b">
            <v>0</v>
          </cell>
          <cell r="CZ1360">
            <v>2130.886</v>
          </cell>
          <cell r="DA1360" t="str">
            <v>MT</v>
          </cell>
          <cell r="DC1360" t="str">
            <v>Vertical Axis</v>
          </cell>
          <cell r="DG1360" t="str">
            <v>Electric</v>
          </cell>
          <cell r="DH1360">
            <v>1144.6790000000001</v>
          </cell>
          <cell r="DI1360" t="str">
            <v>MT</v>
          </cell>
          <cell r="DL1360" t="str">
            <v>Electric</v>
          </cell>
          <cell r="DM1360" t="str">
            <v>Electric</v>
          </cell>
          <cell r="DN1360">
            <v>2130.886</v>
          </cell>
          <cell r="DO1360" t="str">
            <v>MT</v>
          </cell>
          <cell r="DS1360">
            <v>4360.1880000000001</v>
          </cell>
          <cell r="DT1360" t="str">
            <v>WA</v>
          </cell>
          <cell r="DU1360" t="str">
            <v>32to46</v>
          </cell>
          <cell r="DX1360" t="b">
            <v>0</v>
          </cell>
          <cell r="DY1360">
            <v>2079.9929999999999</v>
          </cell>
          <cell r="DZ1360" t="str">
            <v>WA</v>
          </cell>
          <cell r="EC1360" t="str">
            <v>Desktop</v>
          </cell>
          <cell r="ED1360">
            <v>2079.9929999999999</v>
          </cell>
          <cell r="EE1360" t="str">
            <v>WA</v>
          </cell>
          <cell r="EH1360" t="str">
            <v>gt20</v>
          </cell>
          <cell r="EI1360">
            <v>1904.288</v>
          </cell>
          <cell r="EJ1360" t="str">
            <v>WA</v>
          </cell>
          <cell r="EZ1360" t="str">
            <v>WA</v>
          </cell>
          <cell r="FA1360" t="str">
            <v>Living Room/Family Room</v>
          </cell>
          <cell r="FB1360">
            <v>1387818.04</v>
          </cell>
          <cell r="FC1360">
            <v>1363035.5750000002</v>
          </cell>
          <cell r="FI1360" t="str">
            <v>WA</v>
          </cell>
          <cell r="FJ1360" t="str">
            <v>Bathroom</v>
          </cell>
          <cell r="FK1360" t="str">
            <v>EISAq</v>
          </cell>
          <cell r="FL1360">
            <v>390724.62</v>
          </cell>
          <cell r="FS1360" t="str">
            <v>WA</v>
          </cell>
          <cell r="FT1360" t="str">
            <v>EISAnqnx</v>
          </cell>
          <cell r="FV1360">
            <v>2279986.7800000003</v>
          </cell>
          <cell r="GD1360" t="str">
            <v>WA</v>
          </cell>
          <cell r="GE1360">
            <v>8445684.1559999995</v>
          </cell>
          <cell r="GF1360">
            <v>10442650.26</v>
          </cell>
          <cell r="GI1360">
            <v>1</v>
          </cell>
          <cell r="GJ1360">
            <v>1</v>
          </cell>
          <cell r="GK1360" t="str">
            <v>WA</v>
          </cell>
          <cell r="GL1360">
            <v>4360.1880000000001</v>
          </cell>
          <cell r="GM1360" t="str">
            <v>Pre 1980</v>
          </cell>
          <cell r="GN1360">
            <v>-1</v>
          </cell>
          <cell r="GQ1360">
            <v>21973429.037280001</v>
          </cell>
          <cell r="GR1360">
            <v>1133147.45838</v>
          </cell>
          <cell r="GU1360" t="str">
            <v>Natural Gas FAF</v>
          </cell>
          <cell r="GX1360" t="str">
            <v>Baseboard/Wall/Radiant</v>
          </cell>
          <cell r="GY1360" t="str">
            <v>OR</v>
          </cell>
          <cell r="GZ1360">
            <v>8264.9453125</v>
          </cell>
        </row>
        <row r="1361">
          <cell r="AD1361" t="str">
            <v>ID</v>
          </cell>
          <cell r="AH1361" t="str">
            <v>ID</v>
          </cell>
          <cell r="AI1361" t="str">
            <v>Pre 1980</v>
          </cell>
          <cell r="AJ1361">
            <v>1192.4649999999999</v>
          </cell>
          <cell r="AK1361" t="b">
            <v>1</v>
          </cell>
          <cell r="AN1361" t="str">
            <v>WA</v>
          </cell>
          <cell r="AO1361" t="str">
            <v>Baseboard/Wall/Radiant</v>
          </cell>
          <cell r="AP1361" t="str">
            <v>Pre 1980</v>
          </cell>
          <cell r="AQ1361" t="str">
            <v>Basement</v>
          </cell>
          <cell r="AR1361">
            <v>1524.76245117188</v>
          </cell>
          <cell r="AU1361" t="str">
            <v>No</v>
          </cell>
          <cell r="AV1361" t="b">
            <v>0</v>
          </cell>
          <cell r="AX1361">
            <v>3458161.2392578237</v>
          </cell>
          <cell r="AY1361" t="b">
            <v>0</v>
          </cell>
          <cell r="AZ1361">
            <v>970267.33817871416</v>
          </cell>
          <cell r="BA1361" t="str">
            <v/>
          </cell>
          <cell r="BB1361" t="str">
            <v/>
          </cell>
          <cell r="BC1361">
            <v>1.0000002958965923</v>
          </cell>
          <cell r="BU1361" t="str">
            <v>ID</v>
          </cell>
          <cell r="BV1361" t="str">
            <v>Pre 1980</v>
          </cell>
          <cell r="BW1361" t="str">
            <v>Electric Storage - Inside Conditioned Space</v>
          </cell>
          <cell r="BY1361">
            <v>1192.4649999999999</v>
          </cell>
          <cell r="BZ1361" t="str">
            <v>le55</v>
          </cell>
          <cell r="CF1361" t="str">
            <v>Unconditioned</v>
          </cell>
          <cell r="CG1361">
            <v>1612.692</v>
          </cell>
          <cell r="CH1361" t="str">
            <v>OR</v>
          </cell>
          <cell r="CI1361" t="str">
            <v>Top-Freezer w/o TTD Ice</v>
          </cell>
          <cell r="CJ1361">
            <v>29028.455999999998</v>
          </cell>
          <cell r="CK1361" t="b">
            <v>0</v>
          </cell>
          <cell r="CZ1361">
            <v>3785.7640000000001</v>
          </cell>
          <cell r="DA1361" t="str">
            <v>ID</v>
          </cell>
          <cell r="DC1361" t="str">
            <v>Horizontal Axis</v>
          </cell>
          <cell r="DG1361" t="str">
            <v>Electric</v>
          </cell>
          <cell r="DH1361">
            <v>8264.9449999999997</v>
          </cell>
          <cell r="DI1361" t="str">
            <v>OR</v>
          </cell>
          <cell r="DL1361" t="str">
            <v>Electric</v>
          </cell>
          <cell r="DM1361" t="str">
            <v>Electric</v>
          </cell>
          <cell r="DN1361">
            <v>1904.288</v>
          </cell>
          <cell r="DO1361" t="str">
            <v>WA</v>
          </cell>
          <cell r="DS1361">
            <v>4360.1880000000001</v>
          </cell>
          <cell r="DT1361" t="str">
            <v>WA</v>
          </cell>
          <cell r="DU1361" t="str">
            <v>lt32</v>
          </cell>
          <cell r="DX1361" t="b">
            <v>0</v>
          </cell>
          <cell r="DY1361">
            <v>2079.9929999999999</v>
          </cell>
          <cell r="DZ1361" t="str">
            <v>WA</v>
          </cell>
          <cell r="EC1361" t="str">
            <v>Laptop</v>
          </cell>
          <cell r="ED1361">
            <v>2079.9929999999999</v>
          </cell>
          <cell r="EE1361" t="str">
            <v>WA</v>
          </cell>
          <cell r="EH1361" t="str">
            <v>le20</v>
          </cell>
          <cell r="EI1361">
            <v>1904.288</v>
          </cell>
          <cell r="EJ1361" t="str">
            <v>WA</v>
          </cell>
          <cell r="EZ1361" t="str">
            <v>WA</v>
          </cell>
          <cell r="FA1361" t="str">
            <v>Other</v>
          </cell>
          <cell r="FB1361">
            <v>1655468.6620000002</v>
          </cell>
          <cell r="FC1361">
            <v>2552593.895</v>
          </cell>
          <cell r="FI1361" t="str">
            <v>WA</v>
          </cell>
          <cell r="FJ1361" t="str">
            <v>Bathroom</v>
          </cell>
          <cell r="FK1361" t="str">
            <v>EISAx</v>
          </cell>
          <cell r="FL1361">
            <v>100185.79999999999</v>
          </cell>
          <cell r="FS1361" t="str">
            <v>WA</v>
          </cell>
          <cell r="FT1361" t="str">
            <v>EISAq</v>
          </cell>
          <cell r="FV1361">
            <v>5382751.398</v>
          </cell>
          <cell r="GD1361" t="str">
            <v>ID</v>
          </cell>
          <cell r="GE1361">
            <v>614119.47499999998</v>
          </cell>
          <cell r="GF1361">
            <v>847842.61499999999</v>
          </cell>
          <cell r="GI1361">
            <v>2</v>
          </cell>
          <cell r="GJ1361">
            <v>1</v>
          </cell>
          <cell r="GK1361" t="str">
            <v>ID</v>
          </cell>
          <cell r="GL1361">
            <v>1192.4649999999999</v>
          </cell>
          <cell r="GM1361" t="str">
            <v>Pre 1980</v>
          </cell>
          <cell r="GN1361">
            <v>0</v>
          </cell>
          <cell r="GQ1361">
            <v>8532965.9217050001</v>
          </cell>
          <cell r="GR1361">
            <v>735443.84526249988</v>
          </cell>
          <cell r="GU1361" t="str">
            <v>Natural Gas FAF</v>
          </cell>
          <cell r="GX1361" t="str">
            <v>Wood</v>
          </cell>
          <cell r="GY1361" t="str">
            <v>OR</v>
          </cell>
          <cell r="GZ1361">
            <v>8264.9453125</v>
          </cell>
        </row>
        <row r="1362">
          <cell r="AD1362" t="str">
            <v>ID</v>
          </cell>
          <cell r="AH1362" t="str">
            <v>ID</v>
          </cell>
          <cell r="AI1362" t="str">
            <v>Pre 1980</v>
          </cell>
          <cell r="AJ1362">
            <v>1192.4649999999999</v>
          </cell>
          <cell r="AK1362" t="b">
            <v>1</v>
          </cell>
          <cell r="AN1362" t="str">
            <v>WA</v>
          </cell>
          <cell r="AO1362" t="str">
            <v>Baseboard/Wall/Radiant</v>
          </cell>
          <cell r="AP1362" t="str">
            <v>Pre 1980</v>
          </cell>
          <cell r="AQ1362" t="str">
            <v>Basement</v>
          </cell>
          <cell r="AR1362">
            <v>1524.76245117188</v>
          </cell>
          <cell r="AU1362" t="str">
            <v>No</v>
          </cell>
          <cell r="AV1362" t="b">
            <v>0</v>
          </cell>
          <cell r="AX1362">
            <v>3458161.2392578237</v>
          </cell>
          <cell r="AY1362" t="b">
            <v>0</v>
          </cell>
          <cell r="AZ1362">
            <v>970267.33817871416</v>
          </cell>
          <cell r="BA1362" t="str">
            <v/>
          </cell>
          <cell r="BB1362" t="str">
            <v/>
          </cell>
          <cell r="BC1362">
            <v>1.0000002958965923</v>
          </cell>
          <cell r="BU1362" t="str">
            <v>WA</v>
          </cell>
          <cell r="BV1362" t="str">
            <v>1993-2006</v>
          </cell>
          <cell r="BW1362" t="str">
            <v>Gas Storage Outside Conditioned Space</v>
          </cell>
          <cell r="BY1362">
            <v>1904.288</v>
          </cell>
          <cell r="BZ1362" t="str">
            <v>le55</v>
          </cell>
          <cell r="CF1362" t="str">
            <v>Conditioned</v>
          </cell>
          <cell r="CG1362">
            <v>1612.692</v>
          </cell>
          <cell r="CH1362" t="str">
            <v>OR</v>
          </cell>
          <cell r="CI1362" t="str">
            <v>Side-by-Side w/ TTD Ice</v>
          </cell>
          <cell r="CJ1362">
            <v>32253.84</v>
          </cell>
          <cell r="CK1362" t="b">
            <v>0</v>
          </cell>
          <cell r="CZ1362">
            <v>1612.692</v>
          </cell>
          <cell r="DA1362" t="str">
            <v>OR</v>
          </cell>
          <cell r="DC1362" t="str">
            <v>Vertical Axis</v>
          </cell>
          <cell r="DG1362" t="str">
            <v>Electric</v>
          </cell>
          <cell r="DH1362">
            <v>2130.886</v>
          </cell>
          <cell r="DI1362" t="str">
            <v>MT</v>
          </cell>
          <cell r="DL1362" t="str">
            <v>Electric</v>
          </cell>
          <cell r="DM1362" t="str">
            <v>Electric</v>
          </cell>
          <cell r="DN1362">
            <v>2130.886</v>
          </cell>
          <cell r="DO1362" t="str">
            <v>MT</v>
          </cell>
          <cell r="DS1362">
            <v>3785.7640000000001</v>
          </cell>
          <cell r="DT1362" t="str">
            <v>ID</v>
          </cell>
          <cell r="DU1362" t="str">
            <v>lt32</v>
          </cell>
          <cell r="DX1362" t="b">
            <v>0</v>
          </cell>
          <cell r="DY1362">
            <v>2079.9929999999999</v>
          </cell>
          <cell r="DZ1362" t="str">
            <v>WA</v>
          </cell>
          <cell r="EC1362" t="str">
            <v>Desktop</v>
          </cell>
          <cell r="ED1362">
            <v>1144.6790000000001</v>
          </cell>
          <cell r="EE1362" t="str">
            <v>MT</v>
          </cell>
          <cell r="EH1362" t="str">
            <v>le20</v>
          </cell>
          <cell r="EI1362">
            <v>8559.1039999999994</v>
          </cell>
          <cell r="EJ1362" t="str">
            <v>OR</v>
          </cell>
          <cell r="EZ1362" t="str">
            <v>WA</v>
          </cell>
          <cell r="FA1362" t="str">
            <v>Bathroom</v>
          </cell>
          <cell r="FB1362">
            <v>2973895.8000000003</v>
          </cell>
          <cell r="FC1362">
            <v>723647.978</v>
          </cell>
          <cell r="FI1362" t="str">
            <v>WA</v>
          </cell>
          <cell r="FJ1362" t="str">
            <v>Bedrooms</v>
          </cell>
          <cell r="FK1362" t="str">
            <v>EISAnqnx</v>
          </cell>
          <cell r="FL1362">
            <v>1202229.5999999999</v>
          </cell>
          <cell r="FS1362" t="str">
            <v>WA</v>
          </cell>
          <cell r="FT1362" t="str">
            <v>EISAx</v>
          </cell>
          <cell r="FV1362">
            <v>4559973.5600000005</v>
          </cell>
          <cell r="GD1362" t="str">
            <v>ID</v>
          </cell>
          <cell r="GE1362">
            <v>2364658.0949999997</v>
          </cell>
          <cell r="GF1362">
            <v>2248988.9899999998</v>
          </cell>
          <cell r="GI1362">
            <v>2</v>
          </cell>
          <cell r="GJ1362">
            <v>2</v>
          </cell>
          <cell r="GK1362" t="str">
            <v>ID</v>
          </cell>
          <cell r="GL1362">
            <v>1192.4649999999999</v>
          </cell>
          <cell r="GM1362" t="str">
            <v>Pre 1980</v>
          </cell>
          <cell r="GN1362">
            <v>0</v>
          </cell>
          <cell r="GQ1362">
            <v>8532965.9217050001</v>
          </cell>
          <cell r="GR1362">
            <v>735443.84526249988</v>
          </cell>
          <cell r="GU1362" t="str">
            <v>Natural Gas Other</v>
          </cell>
          <cell r="GX1362" t="str">
            <v>Baseboard/Wall/Radiant</v>
          </cell>
          <cell r="GY1362" t="str">
            <v>MT</v>
          </cell>
          <cell r="GZ1362">
            <v>1144.67944335938</v>
          </cell>
        </row>
        <row r="1363">
          <cell r="AD1363" t="str">
            <v>WA</v>
          </cell>
          <cell r="AH1363" t="str">
            <v>WA</v>
          </cell>
          <cell r="AI1363" t="str">
            <v>1993-2006</v>
          </cell>
          <cell r="AJ1363">
            <v>1904.288</v>
          </cell>
          <cell r="AK1363" t="b">
            <v>1</v>
          </cell>
          <cell r="AN1363" t="str">
            <v>WA</v>
          </cell>
          <cell r="AO1363" t="str">
            <v>Natural Gas Other</v>
          </cell>
          <cell r="AP1363" t="str">
            <v>1993-2006</v>
          </cell>
          <cell r="AQ1363" t="str">
            <v>Crawlspace</v>
          </cell>
          <cell r="AR1363">
            <v>2003.71557617188</v>
          </cell>
          <cell r="AU1363" t="str">
            <v>No</v>
          </cell>
          <cell r="AV1363" t="b">
            <v>0</v>
          </cell>
          <cell r="AX1363">
            <v>5169586.1865234505</v>
          </cell>
          <cell r="AY1363" t="b">
            <v>0</v>
          </cell>
          <cell r="AZ1363">
            <v>733235.0693985126</v>
          </cell>
          <cell r="BA1363" t="str">
            <v/>
          </cell>
          <cell r="BB1363" t="str">
            <v/>
          </cell>
          <cell r="BC1363">
            <v>0.99999978847894622</v>
          </cell>
          <cell r="BU1363" t="str">
            <v>MT</v>
          </cell>
          <cell r="BV1363" t="str">
            <v>Pre 1980</v>
          </cell>
          <cell r="BW1363" t="str">
            <v>Electric Storage - Inside Conditioned Space</v>
          </cell>
          <cell r="BY1363">
            <v>2130.886</v>
          </cell>
          <cell r="BZ1363" t="str">
            <v>le55</v>
          </cell>
          <cell r="CF1363" t="str">
            <v>Conditioned</v>
          </cell>
          <cell r="CG1363">
            <v>3785.7640000000001</v>
          </cell>
          <cell r="CH1363" t="str">
            <v>ID</v>
          </cell>
          <cell r="CI1363" t="str">
            <v>Side-by-Side w/ TTD Ice</v>
          </cell>
          <cell r="CJ1363">
            <v>79501.044000000009</v>
          </cell>
          <cell r="CK1363" t="b">
            <v>0</v>
          </cell>
          <cell r="CZ1363">
            <v>1192.4649999999999</v>
          </cell>
          <cell r="DA1363" t="str">
            <v>ID</v>
          </cell>
          <cell r="DC1363" t="str">
            <v>Vertical Axis</v>
          </cell>
          <cell r="DG1363" t="str">
            <v>Electric</v>
          </cell>
          <cell r="DH1363">
            <v>1925.059</v>
          </cell>
          <cell r="DI1363" t="str">
            <v>OR</v>
          </cell>
          <cell r="DL1363" t="str">
            <v>Electric</v>
          </cell>
          <cell r="DM1363" t="str">
            <v>Electric</v>
          </cell>
          <cell r="DN1363">
            <v>1904.288</v>
          </cell>
          <cell r="DO1363" t="str">
            <v>WA</v>
          </cell>
          <cell r="DS1363">
            <v>3785.7640000000001</v>
          </cell>
          <cell r="DT1363" t="str">
            <v>ID</v>
          </cell>
          <cell r="DU1363" t="str">
            <v>lt32</v>
          </cell>
          <cell r="DX1363" t="b">
            <v>0</v>
          </cell>
          <cell r="DY1363">
            <v>1904.288</v>
          </cell>
          <cell r="DZ1363" t="str">
            <v>WA</v>
          </cell>
          <cell r="EC1363" t="str">
            <v>Desktop</v>
          </cell>
          <cell r="ED1363">
            <v>1192.4649999999999</v>
          </cell>
          <cell r="EE1363" t="str">
            <v>ID</v>
          </cell>
          <cell r="EH1363" t="str">
            <v>gt20</v>
          </cell>
          <cell r="EI1363">
            <v>1144.6790000000001</v>
          </cell>
          <cell r="EJ1363" t="str">
            <v>MT</v>
          </cell>
          <cell r="EZ1363" t="str">
            <v>WA</v>
          </cell>
          <cell r="FA1363" t="str">
            <v>Bedrooms</v>
          </cell>
          <cell r="FB1363">
            <v>1784337.4800000002</v>
          </cell>
          <cell r="FC1363">
            <v>2349377.682</v>
          </cell>
          <cell r="FI1363" t="str">
            <v>WA</v>
          </cell>
          <cell r="FJ1363" t="str">
            <v>Bedrooms</v>
          </cell>
          <cell r="FK1363" t="str">
            <v>EISAq</v>
          </cell>
          <cell r="FL1363">
            <v>510947.57999999996</v>
          </cell>
          <cell r="FS1363" t="str">
            <v>WA</v>
          </cell>
          <cell r="FT1363" t="str">
            <v>EISAnqnx</v>
          </cell>
          <cell r="FV1363">
            <v>1734772.55</v>
          </cell>
          <cell r="GD1363" t="str">
            <v>WA</v>
          </cell>
          <cell r="GE1363">
            <v>5920431.392</v>
          </cell>
          <cell r="GF1363">
            <v>4905445.8880000003</v>
          </cell>
          <cell r="GI1363">
            <v>2</v>
          </cell>
          <cell r="GJ1363">
            <v>2</v>
          </cell>
          <cell r="GK1363" t="str">
            <v>WA</v>
          </cell>
          <cell r="GL1363">
            <v>1904.288</v>
          </cell>
          <cell r="GM1363" t="str">
            <v>1993-2006</v>
          </cell>
          <cell r="GN1363">
            <v>0</v>
          </cell>
          <cell r="GQ1363">
            <v>10927861.423840001</v>
          </cell>
          <cell r="GR1363">
            <v>1982788.464224</v>
          </cell>
          <cell r="GU1363" t="str">
            <v>Natural Gas FAF</v>
          </cell>
          <cell r="GX1363" t="str">
            <v>None</v>
          </cell>
          <cell r="GY1363" t="str">
            <v>OR</v>
          </cell>
          <cell r="GZ1363">
            <v>1612.69177246094</v>
          </cell>
        </row>
        <row r="1364">
          <cell r="AD1364" t="str">
            <v>MT</v>
          </cell>
          <cell r="AH1364" t="str">
            <v>MT</v>
          </cell>
          <cell r="AI1364" t="str">
            <v>Pre 1980</v>
          </cell>
          <cell r="AJ1364">
            <v>2130.886</v>
          </cell>
          <cell r="AK1364" t="b">
            <v>1</v>
          </cell>
          <cell r="AN1364" t="str">
            <v>WA</v>
          </cell>
          <cell r="AO1364" t="str">
            <v>Baseboard/Wall/Radiant</v>
          </cell>
          <cell r="AP1364" t="str">
            <v>1993-2006</v>
          </cell>
          <cell r="AQ1364" t="str">
            <v>Crawlspace</v>
          </cell>
          <cell r="AR1364">
            <v>2003.71557617188</v>
          </cell>
          <cell r="AU1364" t="str">
            <v>No</v>
          </cell>
          <cell r="AV1364" t="b">
            <v>0</v>
          </cell>
          <cell r="AX1364">
            <v>5169586.1865234505</v>
          </cell>
          <cell r="AY1364" t="b">
            <v>0</v>
          </cell>
          <cell r="AZ1364">
            <v>733235.0693985126</v>
          </cell>
          <cell r="BA1364" t="str">
            <v/>
          </cell>
          <cell r="BB1364" t="str">
            <v/>
          </cell>
          <cell r="BC1364">
            <v>0.99999978847894622</v>
          </cell>
          <cell r="BU1364" t="str">
            <v>WA</v>
          </cell>
          <cell r="BV1364" t="str">
            <v>Pre 1980</v>
          </cell>
          <cell r="BW1364" t="str">
            <v>Electric Storage - Outside Conditioned Space - Unbuffered</v>
          </cell>
          <cell r="BY1364">
            <v>2079.9929999999999</v>
          </cell>
          <cell r="BZ1364" t="str">
            <v>le55</v>
          </cell>
          <cell r="CF1364" t="str">
            <v>Conditioned</v>
          </cell>
          <cell r="CG1364">
            <v>2130.886</v>
          </cell>
          <cell r="CH1364" t="str">
            <v>MT</v>
          </cell>
          <cell r="CI1364" t="str">
            <v>Side-by-Side w/ TTD Ice</v>
          </cell>
          <cell r="CJ1364">
            <v>55403.036</v>
          </cell>
          <cell r="CK1364" t="b">
            <v>0</v>
          </cell>
          <cell r="CZ1364">
            <v>2079.9929999999999</v>
          </cell>
          <cell r="DA1364" t="str">
            <v>WA</v>
          </cell>
          <cell r="DC1364" t="str">
            <v>Horizontal Axis</v>
          </cell>
          <cell r="DG1364" t="str">
            <v>Electric</v>
          </cell>
          <cell r="DH1364">
            <v>2130.886</v>
          </cell>
          <cell r="DI1364" t="str">
            <v>MT</v>
          </cell>
          <cell r="DL1364" t="str">
            <v>Electric</v>
          </cell>
          <cell r="DM1364" t="str">
            <v>Electric</v>
          </cell>
          <cell r="DN1364">
            <v>8559.1039999999994</v>
          </cell>
          <cell r="DO1364" t="str">
            <v>OR</v>
          </cell>
          <cell r="DS1364">
            <v>1144.6790000000001</v>
          </cell>
          <cell r="DT1364" t="str">
            <v>MT</v>
          </cell>
          <cell r="DU1364" t="str">
            <v>32to46</v>
          </cell>
          <cell r="DX1364" t="b">
            <v>0</v>
          </cell>
          <cell r="DY1364">
            <v>1904.288</v>
          </cell>
          <cell r="DZ1364" t="str">
            <v>WA</v>
          </cell>
          <cell r="EC1364" t="str">
            <v>Other</v>
          </cell>
          <cell r="ED1364">
            <v>1192.4649999999999</v>
          </cell>
          <cell r="EE1364" t="str">
            <v>ID</v>
          </cell>
          <cell r="EH1364" t="str">
            <v>gt20</v>
          </cell>
          <cell r="EI1364">
            <v>1144.6790000000001</v>
          </cell>
          <cell r="EJ1364" t="str">
            <v>MT</v>
          </cell>
          <cell r="EZ1364" t="str">
            <v>WA</v>
          </cell>
          <cell r="FA1364" t="str">
            <v>Exterior</v>
          </cell>
          <cell r="FB1364">
            <v>669126.55500000005</v>
          </cell>
          <cell r="FC1364">
            <v>8029518.6600000011</v>
          </cell>
          <cell r="FI1364" t="str">
            <v>WA</v>
          </cell>
          <cell r="FJ1364" t="str">
            <v>Bedrooms</v>
          </cell>
          <cell r="FK1364" t="str">
            <v>EISAx</v>
          </cell>
          <cell r="FL1364">
            <v>841560.72</v>
          </cell>
          <cell r="FS1364" t="str">
            <v>WA</v>
          </cell>
          <cell r="FT1364" t="str">
            <v>EISAq</v>
          </cell>
          <cell r="FV1364">
            <v>2750853.6150000002</v>
          </cell>
          <cell r="GD1364" t="str">
            <v>MT</v>
          </cell>
          <cell r="GE1364">
            <v>1832561.96</v>
          </cell>
          <cell r="GF1364">
            <v>1971069.55</v>
          </cell>
          <cell r="GI1364">
            <v>3</v>
          </cell>
          <cell r="GJ1364">
            <v>2</v>
          </cell>
          <cell r="GK1364" t="str">
            <v>MT</v>
          </cell>
          <cell r="GL1364">
            <v>2130.886</v>
          </cell>
          <cell r="GM1364" t="str">
            <v>Pre 1980</v>
          </cell>
          <cell r="GN1364">
            <v>0</v>
          </cell>
          <cell r="GQ1364">
            <v>16396681.927991999</v>
          </cell>
          <cell r="GR1364">
            <v>1258053.7855399998</v>
          </cell>
          <cell r="GU1364" t="str">
            <v>Heat Pump (Central System)</v>
          </cell>
          <cell r="GX1364" t="str">
            <v>Natural Gas Other</v>
          </cell>
          <cell r="GY1364" t="str">
            <v>ID</v>
          </cell>
          <cell r="GZ1364">
            <v>3785.76440429688</v>
          </cell>
        </row>
        <row r="1365">
          <cell r="AD1365" t="str">
            <v>WA</v>
          </cell>
          <cell r="AH1365" t="str">
            <v>WA</v>
          </cell>
          <cell r="AI1365" t="str">
            <v>Pre 1980</v>
          </cell>
          <cell r="AJ1365">
            <v>2079.9929999999999</v>
          </cell>
          <cell r="AK1365" t="b">
            <v>1</v>
          </cell>
          <cell r="AN1365" t="str">
            <v>WA</v>
          </cell>
          <cell r="AO1365" t="str">
            <v>Baseboard/Wall/Radiant</v>
          </cell>
          <cell r="AP1365" t="str">
            <v>1993-2006</v>
          </cell>
          <cell r="AQ1365" t="str">
            <v>Crawlspace</v>
          </cell>
          <cell r="AR1365">
            <v>2003.71557617188</v>
          </cell>
          <cell r="AU1365" t="str">
            <v>No</v>
          </cell>
          <cell r="AV1365" t="b">
            <v>0</v>
          </cell>
          <cell r="AX1365">
            <v>5169586.1865234505</v>
          </cell>
          <cell r="AY1365" t="b">
            <v>0</v>
          </cell>
          <cell r="AZ1365">
            <v>733235.0693985126</v>
          </cell>
          <cell r="BA1365" t="str">
            <v/>
          </cell>
          <cell r="BB1365" t="str">
            <v/>
          </cell>
          <cell r="BC1365">
            <v>0.99999978847894622</v>
          </cell>
          <cell r="BU1365" t="str">
            <v>MT</v>
          </cell>
          <cell r="BV1365" t="str">
            <v>Pre 1980</v>
          </cell>
          <cell r="BW1365" t="str">
            <v>Electric Storage - Inside Conditioned Space</v>
          </cell>
          <cell r="BY1365">
            <v>2130.886</v>
          </cell>
          <cell r="BZ1365" t="str">
            <v>le55</v>
          </cell>
          <cell r="CF1365" t="str">
            <v>Conditioned</v>
          </cell>
          <cell r="CG1365">
            <v>2130.886</v>
          </cell>
          <cell r="CH1365" t="str">
            <v>MT</v>
          </cell>
          <cell r="CI1365" t="str">
            <v>Top-Freezer w/o TTD Ice</v>
          </cell>
          <cell r="CJ1365">
            <v>53272.15</v>
          </cell>
          <cell r="CK1365" t="b">
            <v>0</v>
          </cell>
          <cell r="CZ1365">
            <v>2130.886</v>
          </cell>
          <cell r="DA1365" t="str">
            <v>MT</v>
          </cell>
          <cell r="DC1365" t="str">
            <v>Horizontal Axis</v>
          </cell>
          <cell r="DG1365" t="str">
            <v>Electric</v>
          </cell>
          <cell r="DH1365">
            <v>3785.7640000000001</v>
          </cell>
          <cell r="DI1365" t="str">
            <v>ID</v>
          </cell>
          <cell r="DL1365" t="str">
            <v>Electric</v>
          </cell>
          <cell r="DM1365" t="str">
            <v>Electric</v>
          </cell>
          <cell r="DN1365">
            <v>1144.6790000000001</v>
          </cell>
          <cell r="DO1365" t="str">
            <v>MT</v>
          </cell>
          <cell r="DS1365">
            <v>1144.6790000000001</v>
          </cell>
          <cell r="DT1365" t="str">
            <v>MT</v>
          </cell>
          <cell r="DU1365" t="str">
            <v>32to46</v>
          </cell>
          <cell r="DX1365" t="b">
            <v>0</v>
          </cell>
          <cell r="DY1365">
            <v>8264.9449999999997</v>
          </cell>
          <cell r="DZ1365" t="str">
            <v>OR</v>
          </cell>
          <cell r="EC1365" t="str">
            <v>Laptop</v>
          </cell>
          <cell r="ED1365">
            <v>1192.4649999999999</v>
          </cell>
          <cell r="EE1365" t="str">
            <v>ID</v>
          </cell>
          <cell r="EH1365" t="str">
            <v>le20</v>
          </cell>
          <cell r="EI1365">
            <v>3785.7640000000001</v>
          </cell>
          <cell r="EJ1365" t="str">
            <v>ID</v>
          </cell>
          <cell r="EZ1365" t="str">
            <v>WA</v>
          </cell>
          <cell r="FA1365" t="str">
            <v>Garage</v>
          </cell>
          <cell r="FB1365">
            <v>2379116.64</v>
          </cell>
          <cell r="FC1365">
            <v>1982597.2000000002</v>
          </cell>
          <cell r="FI1365" t="str">
            <v>WA</v>
          </cell>
          <cell r="FJ1365" t="str">
            <v>Exterior</v>
          </cell>
          <cell r="FK1365" t="str">
            <v>EISAq</v>
          </cell>
          <cell r="FL1365">
            <v>212393.89599999998</v>
          </cell>
          <cell r="FS1365" t="str">
            <v>WA</v>
          </cell>
          <cell r="FT1365" t="str">
            <v>EISAx</v>
          </cell>
          <cell r="FV1365">
            <v>1933032.2700000003</v>
          </cell>
          <cell r="GD1365" t="str">
            <v>WA</v>
          </cell>
          <cell r="GE1365">
            <v>2171512.6919999998</v>
          </cell>
          <cell r="GF1365">
            <v>5707500.7919999994</v>
          </cell>
          <cell r="GI1365">
            <v>1</v>
          </cell>
          <cell r="GJ1365">
            <v>1</v>
          </cell>
          <cell r="GK1365" t="str">
            <v>WA</v>
          </cell>
          <cell r="GL1365">
            <v>2079.9929999999999</v>
          </cell>
          <cell r="GM1365" t="str">
            <v>Pre 1980</v>
          </cell>
          <cell r="GN1365">
            <v>0</v>
          </cell>
          <cell r="GQ1365">
            <v>11111224.846329</v>
          </cell>
          <cell r="GR1365">
            <v>193803.347775</v>
          </cell>
          <cell r="GU1365" t="str">
            <v>Natural Gas FAF</v>
          </cell>
          <cell r="GX1365" t="str">
            <v>Baseboard/Wall/Radiant</v>
          </cell>
          <cell r="GY1365" t="str">
            <v>OR</v>
          </cell>
          <cell r="GZ1365">
            <v>1925.05932617188</v>
          </cell>
        </row>
        <row r="1366">
          <cell r="AD1366" t="str">
            <v>OR</v>
          </cell>
          <cell r="AH1366" t="str">
            <v>OR</v>
          </cell>
          <cell r="AI1366" t="str">
            <v>1993-2006</v>
          </cell>
          <cell r="AJ1366">
            <v>1925.059</v>
          </cell>
          <cell r="AK1366" t="b">
            <v>1</v>
          </cell>
          <cell r="AN1366" t="str">
            <v>WA</v>
          </cell>
          <cell r="AO1366" t="str">
            <v>Natural Gas FAF</v>
          </cell>
          <cell r="AP1366" t="str">
            <v>1993-2006</v>
          </cell>
          <cell r="AQ1366" t="str">
            <v>Crawlspace</v>
          </cell>
          <cell r="AR1366">
            <v>2003.71557617188</v>
          </cell>
          <cell r="AU1366" t="str">
            <v>No</v>
          </cell>
          <cell r="AV1366" t="b">
            <v>1</v>
          </cell>
          <cell r="AX1366">
            <v>5169586.1865234505</v>
          </cell>
          <cell r="AY1366" t="b">
            <v>0</v>
          </cell>
          <cell r="AZ1366">
            <v>733235.0693985126</v>
          </cell>
          <cell r="BA1366">
            <v>1</v>
          </cell>
          <cell r="BB1366">
            <v>2003.71557617188</v>
          </cell>
          <cell r="BC1366">
            <v>0.99999978847894622</v>
          </cell>
          <cell r="BU1366" t="str">
            <v>OR</v>
          </cell>
          <cell r="BV1366" t="str">
            <v>Pre 1980</v>
          </cell>
          <cell r="BW1366" t="str">
            <v>Electric Storage - Inside Conditioned Space</v>
          </cell>
          <cell r="BY1366">
            <v>1612.692</v>
          </cell>
          <cell r="BZ1366" t="str">
            <v>le55</v>
          </cell>
          <cell r="CF1366" t="str">
            <v>Conditioned</v>
          </cell>
          <cell r="CG1366">
            <v>2079.9929999999999</v>
          </cell>
          <cell r="CH1366" t="str">
            <v>WA</v>
          </cell>
          <cell r="CI1366" t="str">
            <v>Side-by-Side w/ TTD Ice</v>
          </cell>
          <cell r="CJ1366">
            <v>51999.824999999997</v>
          </cell>
          <cell r="CK1366" t="b">
            <v>0</v>
          </cell>
          <cell r="CZ1366">
            <v>1612.692</v>
          </cell>
          <cell r="DA1366" t="str">
            <v>OR</v>
          </cell>
          <cell r="DC1366" t="str">
            <v>Horizontal Axis</v>
          </cell>
          <cell r="DH1366">
            <v>4360.1880000000001</v>
          </cell>
          <cell r="DI1366" t="str">
            <v>WA</v>
          </cell>
          <cell r="DL1366" t="str">
            <v>Gas</v>
          </cell>
          <cell r="DM1366" t="str">
            <v>Electric</v>
          </cell>
          <cell r="DN1366">
            <v>3785.7640000000001</v>
          </cell>
          <cell r="DO1366" t="str">
            <v>ID</v>
          </cell>
          <cell r="DS1366">
            <v>1904.288</v>
          </cell>
          <cell r="DT1366" t="str">
            <v>WA</v>
          </cell>
          <cell r="DU1366" t="str">
            <v>lt32</v>
          </cell>
          <cell r="DX1366" t="b">
            <v>0</v>
          </cell>
          <cell r="DY1366">
            <v>8264.9449999999997</v>
          </cell>
          <cell r="DZ1366" t="str">
            <v>OR</v>
          </cell>
          <cell r="EC1366" t="str">
            <v>Laptop</v>
          </cell>
          <cell r="ED1366">
            <v>8559.1039999999994</v>
          </cell>
          <cell r="EE1366" t="str">
            <v>OR</v>
          </cell>
          <cell r="EH1366" t="str">
            <v>le20</v>
          </cell>
          <cell r="EI1366">
            <v>12271.31</v>
          </cell>
          <cell r="EJ1366" t="str">
            <v>WA</v>
          </cell>
          <cell r="EZ1366" t="str">
            <v>WA</v>
          </cell>
          <cell r="FA1366" t="str">
            <v>Kitchen</v>
          </cell>
          <cell r="FB1366">
            <v>1610860.2250000001</v>
          </cell>
          <cell r="FC1366">
            <v>545214.2300000001</v>
          </cell>
          <cell r="FI1366" t="str">
            <v>WA</v>
          </cell>
          <cell r="FJ1366" t="str">
            <v>Exterior</v>
          </cell>
          <cell r="FK1366" t="str">
            <v>EISAx</v>
          </cell>
          <cell r="FL1366">
            <v>1743232.92</v>
          </cell>
          <cell r="FS1366" t="str">
            <v>OR</v>
          </cell>
          <cell r="FT1366" t="str">
            <v>EISAnqnx</v>
          </cell>
          <cell r="FV1366">
            <v>22184761.600000001</v>
          </cell>
          <cell r="GD1366" t="str">
            <v>OR</v>
          </cell>
          <cell r="GE1366">
            <v>2768234.8420000002</v>
          </cell>
          <cell r="GF1366">
            <v>2069438.425</v>
          </cell>
          <cell r="GI1366">
            <v>2</v>
          </cell>
          <cell r="GJ1366">
            <v>2</v>
          </cell>
          <cell r="GK1366" t="str">
            <v>OR</v>
          </cell>
          <cell r="GL1366">
            <v>1925.059</v>
          </cell>
          <cell r="GM1366" t="str">
            <v>1993-2006</v>
          </cell>
          <cell r="GN1366">
            <v>0</v>
          </cell>
          <cell r="GQ1366">
            <v>12393150.605377</v>
          </cell>
          <cell r="GR1366">
            <v>1338652.3400675</v>
          </cell>
          <cell r="GU1366" t="str">
            <v>Natural Gas FAF</v>
          </cell>
          <cell r="GX1366" t="str">
            <v>Natural Gas Other</v>
          </cell>
          <cell r="GY1366" t="str">
            <v>OR</v>
          </cell>
          <cell r="GZ1366">
            <v>1925.05932617188</v>
          </cell>
        </row>
        <row r="1367">
          <cell r="AD1367" t="str">
            <v>OR</v>
          </cell>
          <cell r="AH1367" t="str">
            <v>OR</v>
          </cell>
          <cell r="AI1367" t="str">
            <v>Pre 1980</v>
          </cell>
          <cell r="AJ1367">
            <v>1612.692</v>
          </cell>
          <cell r="AK1367" t="b">
            <v>1</v>
          </cell>
          <cell r="AN1367" t="str">
            <v>WA</v>
          </cell>
          <cell r="AO1367" t="str">
            <v>Natural Gas Other</v>
          </cell>
          <cell r="AP1367" t="str">
            <v>1993-2006</v>
          </cell>
          <cell r="AQ1367" t="str">
            <v>Crawlspace</v>
          </cell>
          <cell r="AR1367">
            <v>4956.49267578125</v>
          </cell>
          <cell r="AU1367" t="str">
            <v>No</v>
          </cell>
          <cell r="AV1367" t="b">
            <v>0</v>
          </cell>
          <cell r="AX1367">
            <v>14715826.754394531</v>
          </cell>
          <cell r="AY1367" t="b">
            <v>0</v>
          </cell>
          <cell r="AZ1367">
            <v>2605578.1390821775</v>
          </cell>
          <cell r="BA1367" t="str">
            <v/>
          </cell>
          <cell r="BB1367" t="str">
            <v/>
          </cell>
          <cell r="BC1367">
            <v>0.99999993458706582</v>
          </cell>
          <cell r="BU1367" t="str">
            <v>ID</v>
          </cell>
          <cell r="BV1367" t="str">
            <v>Pre 1980</v>
          </cell>
          <cell r="BW1367" t="str">
            <v>Electric Storage - Inside Conditioned Space</v>
          </cell>
          <cell r="BY1367">
            <v>3785.7640000000001</v>
          </cell>
          <cell r="BZ1367" t="str">
            <v>le55</v>
          </cell>
          <cell r="CF1367" t="str">
            <v>Unconditioned</v>
          </cell>
          <cell r="CG1367">
            <v>2079.9929999999999</v>
          </cell>
          <cell r="CH1367" t="str">
            <v>WA</v>
          </cell>
          <cell r="CI1367" t="str">
            <v>Side-by-Side w/ TTD Ice</v>
          </cell>
          <cell r="CJ1367">
            <v>51999.824999999997</v>
          </cell>
          <cell r="CK1367" t="b">
            <v>0</v>
          </cell>
          <cell r="CZ1367">
            <v>1904.288</v>
          </cell>
          <cell r="DA1367" t="str">
            <v>WA</v>
          </cell>
          <cell r="DC1367" t="str">
            <v>Vertical Axis</v>
          </cell>
          <cell r="DG1367" t="str">
            <v>Electric</v>
          </cell>
          <cell r="DH1367">
            <v>1612.692</v>
          </cell>
          <cell r="DI1367" t="str">
            <v>OR</v>
          </cell>
          <cell r="DL1367" t="str">
            <v>Electric</v>
          </cell>
          <cell r="DM1367" t="str">
            <v>Electric</v>
          </cell>
          <cell r="DN1367">
            <v>12271.31</v>
          </cell>
          <cell r="DO1367" t="str">
            <v>WA</v>
          </cell>
          <cell r="DS1367">
            <v>1904.288</v>
          </cell>
          <cell r="DT1367" t="str">
            <v>WA</v>
          </cell>
          <cell r="DU1367" t="str">
            <v>lt32</v>
          </cell>
          <cell r="DX1367" t="b">
            <v>1</v>
          </cell>
          <cell r="DY1367">
            <v>8264.9449999999997</v>
          </cell>
          <cell r="DZ1367" t="str">
            <v>OR</v>
          </cell>
          <cell r="EC1367" t="str">
            <v>Desktop</v>
          </cell>
          <cell r="ED1367">
            <v>8559.1039999999994</v>
          </cell>
          <cell r="EE1367" t="str">
            <v>OR</v>
          </cell>
          <cell r="EH1367" t="str">
            <v>le20</v>
          </cell>
          <cell r="EI1367">
            <v>12271.31</v>
          </cell>
          <cell r="EJ1367" t="str">
            <v>WA</v>
          </cell>
          <cell r="EZ1367" t="str">
            <v>WA</v>
          </cell>
          <cell r="FA1367" t="str">
            <v>Living Room/Family Room</v>
          </cell>
          <cell r="FB1367">
            <v>148694.79</v>
          </cell>
          <cell r="FC1367">
            <v>1536512.83</v>
          </cell>
          <cell r="FI1367" t="str">
            <v>WA</v>
          </cell>
          <cell r="FJ1367" t="str">
            <v>Garage</v>
          </cell>
          <cell r="FK1367" t="str">
            <v>EISAnqnx</v>
          </cell>
          <cell r="FL1367">
            <v>160297.28</v>
          </cell>
          <cell r="FS1367" t="str">
            <v>OR</v>
          </cell>
          <cell r="FT1367" t="str">
            <v>EISAq</v>
          </cell>
          <cell r="FV1367">
            <v>9227474.2780000009</v>
          </cell>
          <cell r="GD1367" t="str">
            <v>OR</v>
          </cell>
          <cell r="GE1367">
            <v>4642940.2680000002</v>
          </cell>
          <cell r="GF1367">
            <v>3193130.16</v>
          </cell>
          <cell r="GI1367">
            <v>1</v>
          </cell>
          <cell r="GJ1367">
            <v>1</v>
          </cell>
          <cell r="GK1367" t="str">
            <v>OR</v>
          </cell>
          <cell r="GL1367">
            <v>1612.692</v>
          </cell>
          <cell r="GM1367" t="str">
            <v>Pre 1980</v>
          </cell>
          <cell r="GN1367">
            <v>0</v>
          </cell>
          <cell r="GQ1367">
            <v>7491022.0730640003</v>
          </cell>
          <cell r="GR1367">
            <v>1139040.3278699999</v>
          </cell>
          <cell r="GU1367" t="str">
            <v>Wood</v>
          </cell>
          <cell r="GX1367" t="str">
            <v>Natural Gas FAF</v>
          </cell>
          <cell r="GY1367" t="str">
            <v>ID</v>
          </cell>
          <cell r="GZ1367">
            <v>3785.76440429688</v>
          </cell>
        </row>
        <row r="1368">
          <cell r="AD1368" t="str">
            <v>ID</v>
          </cell>
          <cell r="AH1368" t="str">
            <v>ID</v>
          </cell>
          <cell r="AI1368" t="str">
            <v>Pre 1980</v>
          </cell>
          <cell r="AJ1368">
            <v>1192.4649999999999</v>
          </cell>
          <cell r="AK1368" t="b">
            <v>1</v>
          </cell>
          <cell r="AN1368" t="str">
            <v>WA</v>
          </cell>
          <cell r="AO1368" t="str">
            <v>Natural Gas FAF</v>
          </cell>
          <cell r="AP1368" t="str">
            <v>1993-2006</v>
          </cell>
          <cell r="AQ1368" t="str">
            <v>Crawlspace</v>
          </cell>
          <cell r="AR1368">
            <v>4956.49267578125</v>
          </cell>
          <cell r="AU1368" t="str">
            <v>No</v>
          </cell>
          <cell r="AV1368" t="b">
            <v>1</v>
          </cell>
          <cell r="AX1368">
            <v>14715826.754394531</v>
          </cell>
          <cell r="AY1368" t="b">
            <v>0</v>
          </cell>
          <cell r="AZ1368">
            <v>2605578.1390821775</v>
          </cell>
          <cell r="BA1368">
            <v>1</v>
          </cell>
          <cell r="BB1368">
            <v>4956.49267578125</v>
          </cell>
          <cell r="BC1368">
            <v>0.99999993458706582</v>
          </cell>
          <cell r="BU1368" t="str">
            <v>OR</v>
          </cell>
          <cell r="BV1368" t="str">
            <v>Pre 1980</v>
          </cell>
          <cell r="BW1368" t="str">
            <v>Solar/Other</v>
          </cell>
          <cell r="BY1368">
            <v>1612.692</v>
          </cell>
          <cell r="BZ1368" t="str">
            <v>gt55</v>
          </cell>
          <cell r="CF1368" t="str">
            <v>Unconditioned</v>
          </cell>
          <cell r="CG1368">
            <v>1904.288</v>
          </cell>
          <cell r="CH1368" t="str">
            <v>WA</v>
          </cell>
          <cell r="CI1368" t="str">
            <v>Side-by-Side w/ TTD Ice</v>
          </cell>
          <cell r="CJ1368">
            <v>38085.760000000002</v>
          </cell>
          <cell r="CK1368" t="b">
            <v>0</v>
          </cell>
          <cell r="CZ1368">
            <v>1144.6790000000001</v>
          </cell>
          <cell r="DA1368" t="str">
            <v>MT</v>
          </cell>
          <cell r="DC1368" t="str">
            <v>Unknown</v>
          </cell>
          <cell r="DG1368" t="str">
            <v>Electric</v>
          </cell>
          <cell r="DH1368">
            <v>1192.4649999999999</v>
          </cell>
          <cell r="DI1368" t="str">
            <v>ID</v>
          </cell>
          <cell r="DL1368" t="str">
            <v>Gas</v>
          </cell>
          <cell r="DM1368" t="str">
            <v>Gas</v>
          </cell>
          <cell r="DN1368">
            <v>1904.288</v>
          </cell>
          <cell r="DO1368" t="str">
            <v>WA</v>
          </cell>
          <cell r="DS1368">
            <v>2130.886</v>
          </cell>
          <cell r="DT1368" t="str">
            <v>MT</v>
          </cell>
          <cell r="DU1368" t="str">
            <v>lt32</v>
          </cell>
          <cell r="DX1368" t="b">
            <v>0</v>
          </cell>
          <cell r="DY1368">
            <v>8264.9449999999997</v>
          </cell>
          <cell r="DZ1368" t="str">
            <v>OR</v>
          </cell>
          <cell r="EC1368" t="str">
            <v>Laptop</v>
          </cell>
          <cell r="ED1368">
            <v>8559.1039999999994</v>
          </cell>
          <cell r="EE1368" t="str">
            <v>OR</v>
          </cell>
          <cell r="EH1368" t="str">
            <v>le20</v>
          </cell>
          <cell r="EI1368">
            <v>12271.31</v>
          </cell>
          <cell r="EJ1368" t="str">
            <v>WA</v>
          </cell>
          <cell r="EZ1368" t="str">
            <v>WA</v>
          </cell>
          <cell r="FA1368" t="str">
            <v>Other</v>
          </cell>
          <cell r="FB1368">
            <v>3965194.4000000004</v>
          </cell>
          <cell r="FC1368">
            <v>1967727.7210000001</v>
          </cell>
          <cell r="FI1368" t="str">
            <v>WA</v>
          </cell>
          <cell r="FJ1368" t="str">
            <v>Garage</v>
          </cell>
          <cell r="FK1368" t="str">
            <v>EISAq</v>
          </cell>
          <cell r="FL1368">
            <v>320594.56</v>
          </cell>
          <cell r="FS1368" t="str">
            <v>OR</v>
          </cell>
          <cell r="FT1368" t="str">
            <v>EISAx</v>
          </cell>
          <cell r="FV1368">
            <v>17366508.690000001</v>
          </cell>
          <cell r="GD1368" t="str">
            <v>ID</v>
          </cell>
          <cell r="GE1368">
            <v>1576438.73</v>
          </cell>
          <cell r="GF1368">
            <v>1907943.9999999998</v>
          </cell>
          <cell r="GI1368">
            <v>3</v>
          </cell>
          <cell r="GJ1368">
            <v>2</v>
          </cell>
          <cell r="GK1368" t="str">
            <v>ID</v>
          </cell>
          <cell r="GL1368">
            <v>1192.4649999999999</v>
          </cell>
          <cell r="GM1368" t="str">
            <v>Pre 1980</v>
          </cell>
          <cell r="GN1368">
            <v>0</v>
          </cell>
          <cell r="GQ1368">
            <v>9757895.7813300006</v>
          </cell>
          <cell r="GR1368">
            <v>834808.97254999995</v>
          </cell>
          <cell r="GU1368" t="str">
            <v>Heat Pump (Central System)</v>
          </cell>
          <cell r="GX1368" t="str">
            <v>Wood</v>
          </cell>
          <cell r="GY1368" t="str">
            <v>OR</v>
          </cell>
          <cell r="GZ1368">
            <v>1612.69177246094</v>
          </cell>
        </row>
        <row r="1369">
          <cell r="AD1369" t="str">
            <v>OR</v>
          </cell>
          <cell r="AH1369" t="str">
            <v>OR</v>
          </cell>
          <cell r="AI1369" t="str">
            <v>Post 2006</v>
          </cell>
          <cell r="AJ1369">
            <v>1612.692</v>
          </cell>
          <cell r="AK1369" t="b">
            <v>1</v>
          </cell>
          <cell r="AN1369" t="str">
            <v>OR</v>
          </cell>
          <cell r="AO1369" t="str">
            <v>Baseboard/Wall/Radiant</v>
          </cell>
          <cell r="AP1369" t="str">
            <v>1980-1992</v>
          </cell>
          <cell r="AQ1369" t="str">
            <v>Crawlspace</v>
          </cell>
          <cell r="AR1369">
            <v>1188.02661132813</v>
          </cell>
          <cell r="AU1369" t="str">
            <v>No</v>
          </cell>
          <cell r="AV1369" t="b">
            <v>0</v>
          </cell>
          <cell r="AX1369">
            <v>1435136.1464843811</v>
          </cell>
          <cell r="AY1369" t="b">
            <v>0</v>
          </cell>
          <cell r="AZ1369">
            <v>432955.62683549983</v>
          </cell>
          <cell r="BA1369" t="str">
            <v/>
          </cell>
          <cell r="BB1369" t="str">
            <v/>
          </cell>
          <cell r="BC1369">
            <v>0.99999967284256164</v>
          </cell>
          <cell r="BU1369" t="str">
            <v>OR</v>
          </cell>
          <cell r="BV1369" t="str">
            <v>Pre 1980</v>
          </cell>
          <cell r="BW1369" t="str">
            <v>Electric Storage - Outside Conditioned Space - Buffered</v>
          </cell>
          <cell r="BY1369">
            <v>1612.692</v>
          </cell>
          <cell r="BZ1369" t="str">
            <v>le55</v>
          </cell>
          <cell r="CF1369" t="str">
            <v>Conditioned</v>
          </cell>
          <cell r="CG1369">
            <v>1904.288</v>
          </cell>
          <cell r="CH1369" t="str">
            <v>WA</v>
          </cell>
          <cell r="CI1369" t="str">
            <v>Side-by-Side w/ TTD Ice</v>
          </cell>
          <cell r="CJ1369">
            <v>41894.336000000003</v>
          </cell>
          <cell r="CK1369" t="b">
            <v>0</v>
          </cell>
          <cell r="CZ1369">
            <v>2079.9929999999999</v>
          </cell>
          <cell r="DA1369" t="str">
            <v>WA</v>
          </cell>
          <cell r="DC1369" t="str">
            <v>Horizontal Axis</v>
          </cell>
          <cell r="DG1369" t="str">
            <v>Electric</v>
          </cell>
          <cell r="DH1369">
            <v>2079.9929999999999</v>
          </cell>
          <cell r="DI1369" t="str">
            <v>WA</v>
          </cell>
          <cell r="DL1369" t="str">
            <v>Propane</v>
          </cell>
          <cell r="DM1369" t="str">
            <v>Propane</v>
          </cell>
          <cell r="DN1369">
            <v>1612.692</v>
          </cell>
          <cell r="DO1369" t="str">
            <v>OR</v>
          </cell>
          <cell r="DS1369">
            <v>2130.886</v>
          </cell>
          <cell r="DT1369" t="str">
            <v>MT</v>
          </cell>
          <cell r="DU1369" t="str">
            <v>lt32</v>
          </cell>
          <cell r="DX1369" t="b">
            <v>0</v>
          </cell>
          <cell r="DY1369">
            <v>2130.886</v>
          </cell>
          <cell r="DZ1369" t="str">
            <v>MT</v>
          </cell>
          <cell r="EC1369" t="str">
            <v>Laptop</v>
          </cell>
          <cell r="ED1369">
            <v>8559.1039999999994</v>
          </cell>
          <cell r="EE1369" t="str">
            <v>OR</v>
          </cell>
          <cell r="EH1369" t="str">
            <v>le20</v>
          </cell>
          <cell r="EI1369">
            <v>1612.692</v>
          </cell>
          <cell r="EJ1369" t="str">
            <v>OR</v>
          </cell>
          <cell r="EZ1369" t="str">
            <v>OR</v>
          </cell>
          <cell r="FA1369" t="str">
            <v>Bathroom</v>
          </cell>
          <cell r="FB1369">
            <v>2183812.4700000002</v>
          </cell>
          <cell r="FC1369">
            <v>852726.77400000009</v>
          </cell>
          <cell r="FI1369" t="str">
            <v>WA</v>
          </cell>
          <cell r="FJ1369" t="str">
            <v>Kitchen</v>
          </cell>
          <cell r="FK1369" t="str">
            <v>EISAq</v>
          </cell>
          <cell r="FL1369">
            <v>450836.1</v>
          </cell>
          <cell r="FS1369" t="str">
            <v>WA</v>
          </cell>
          <cell r="FT1369" t="str">
            <v>EISAnqnx</v>
          </cell>
          <cell r="FV1369">
            <v>571230.66</v>
          </cell>
          <cell r="GD1369" t="str">
            <v>OR</v>
          </cell>
          <cell r="GE1369">
            <v>7073267.1119999997</v>
          </cell>
          <cell r="GF1369">
            <v>2073921.912</v>
          </cell>
          <cell r="GI1369">
            <v>1</v>
          </cell>
          <cell r="GJ1369">
            <v>2</v>
          </cell>
          <cell r="GK1369" t="str">
            <v>OR</v>
          </cell>
          <cell r="GL1369">
            <v>1612.692</v>
          </cell>
          <cell r="GM1369" t="str">
            <v>Post 2006</v>
          </cell>
          <cell r="GN1369">
            <v>-1</v>
          </cell>
          <cell r="GQ1369">
            <v>7588235.1468240004</v>
          </cell>
          <cell r="GR1369">
            <v>53101.915830000005</v>
          </cell>
          <cell r="GU1369" t="str">
            <v>Heat Pump (Central System)</v>
          </cell>
          <cell r="GX1369" t="str">
            <v>Baseboard/Wall/Radiant</v>
          </cell>
          <cell r="GY1369" t="str">
            <v>WA</v>
          </cell>
          <cell r="GZ1369">
            <v>1904.28771972656</v>
          </cell>
        </row>
        <row r="1370">
          <cell r="AD1370" t="str">
            <v>MT</v>
          </cell>
          <cell r="AH1370" t="str">
            <v>MT</v>
          </cell>
          <cell r="AI1370" t="str">
            <v>Pre 1980</v>
          </cell>
          <cell r="AJ1370">
            <v>1144.6790000000001</v>
          </cell>
          <cell r="AK1370" t="b">
            <v>1</v>
          </cell>
          <cell r="AN1370" t="str">
            <v>OR</v>
          </cell>
          <cell r="AO1370" t="str">
            <v>Wood</v>
          </cell>
          <cell r="AP1370" t="str">
            <v>1980-1992</v>
          </cell>
          <cell r="AQ1370" t="str">
            <v>Crawlspace</v>
          </cell>
          <cell r="AR1370">
            <v>1188.02661132813</v>
          </cell>
          <cell r="AU1370" t="str">
            <v>No</v>
          </cell>
          <cell r="AV1370" t="b">
            <v>1</v>
          </cell>
          <cell r="AX1370">
            <v>1435136.1464843811</v>
          </cell>
          <cell r="AY1370" t="b">
            <v>0</v>
          </cell>
          <cell r="AZ1370">
            <v>432955.62683549983</v>
          </cell>
          <cell r="BA1370">
            <v>1</v>
          </cell>
          <cell r="BB1370">
            <v>1188.02661132813</v>
          </cell>
          <cell r="BC1370">
            <v>0.99999967284256164</v>
          </cell>
          <cell r="BU1370" t="str">
            <v>WA</v>
          </cell>
          <cell r="BV1370" t="str">
            <v>Pre 1980</v>
          </cell>
          <cell r="BW1370" t="str">
            <v>Electric Storage - Inside Conditioned Space</v>
          </cell>
          <cell r="BY1370">
            <v>1904.288</v>
          </cell>
          <cell r="BZ1370" t="str">
            <v>le55</v>
          </cell>
          <cell r="CF1370" t="str">
            <v>Conditioned</v>
          </cell>
          <cell r="CG1370">
            <v>2130.886</v>
          </cell>
          <cell r="CH1370" t="str">
            <v>MT</v>
          </cell>
          <cell r="CI1370" t="str">
            <v>Bottom-Freezer (Including French Door) w/o TTD Ice</v>
          </cell>
          <cell r="CJ1370">
            <v>55403.036</v>
          </cell>
          <cell r="CK1370" t="b">
            <v>0</v>
          </cell>
          <cell r="CZ1370">
            <v>1925.059</v>
          </cell>
          <cell r="DA1370" t="str">
            <v>OR</v>
          </cell>
          <cell r="DC1370" t="str">
            <v>Horizontal Axis</v>
          </cell>
          <cell r="DG1370" t="str">
            <v>Electric</v>
          </cell>
          <cell r="DH1370">
            <v>2130.886</v>
          </cell>
          <cell r="DI1370" t="str">
            <v>MT</v>
          </cell>
          <cell r="DL1370" t="str">
            <v>Electric</v>
          </cell>
          <cell r="DM1370" t="str">
            <v>Electric</v>
          </cell>
          <cell r="DN1370">
            <v>12271.31</v>
          </cell>
          <cell r="DO1370" t="str">
            <v>WA</v>
          </cell>
          <cell r="DS1370">
            <v>3785.7640000000001</v>
          </cell>
          <cell r="DT1370" t="str">
            <v>ID</v>
          </cell>
          <cell r="DU1370" t="str">
            <v>32to46</v>
          </cell>
          <cell r="DX1370" t="b">
            <v>0</v>
          </cell>
          <cell r="DY1370">
            <v>2130.886</v>
          </cell>
          <cell r="DZ1370" t="str">
            <v>MT</v>
          </cell>
          <cell r="EC1370" t="str">
            <v>Desktop</v>
          </cell>
          <cell r="ED1370">
            <v>2130.886</v>
          </cell>
          <cell r="EE1370" t="str">
            <v>MT</v>
          </cell>
          <cell r="EH1370" t="str">
            <v>le20</v>
          </cell>
          <cell r="EI1370">
            <v>1612.692</v>
          </cell>
          <cell r="EJ1370" t="str">
            <v>OR</v>
          </cell>
          <cell r="EZ1370" t="str">
            <v>OR</v>
          </cell>
          <cell r="FA1370" t="str">
            <v>Bedrooms</v>
          </cell>
          <cell r="FB1370">
            <v>3050404.72</v>
          </cell>
          <cell r="FC1370">
            <v>3625821.9739999999</v>
          </cell>
          <cell r="FI1370" t="str">
            <v>WA</v>
          </cell>
          <cell r="FJ1370" t="str">
            <v>Kitchen</v>
          </cell>
          <cell r="FK1370" t="str">
            <v>EISAx</v>
          </cell>
          <cell r="FL1370">
            <v>961783.67999999993</v>
          </cell>
          <cell r="FS1370" t="str">
            <v>WA</v>
          </cell>
          <cell r="FT1370" t="str">
            <v>EISAq</v>
          </cell>
          <cell r="FV1370">
            <v>1965619.348</v>
          </cell>
          <cell r="GD1370" t="str">
            <v>MT</v>
          </cell>
          <cell r="GE1370">
            <v>3685866.3800000004</v>
          </cell>
          <cell r="GF1370">
            <v>2987612.1900000004</v>
          </cell>
          <cell r="GI1370">
            <v>3</v>
          </cell>
          <cell r="GJ1370">
            <v>1</v>
          </cell>
          <cell r="GK1370" t="str">
            <v>MT</v>
          </cell>
          <cell r="GL1370">
            <v>1144.6790000000001</v>
          </cell>
          <cell r="GM1370" t="str">
            <v>Pre 1980</v>
          </cell>
          <cell r="GN1370">
            <v>0</v>
          </cell>
          <cell r="GQ1370">
            <v>10704665.987325</v>
          </cell>
          <cell r="GR1370">
            <v>526540.89321000001</v>
          </cell>
          <cell r="GU1370" t="str">
            <v>Heat Pump (Central System)</v>
          </cell>
          <cell r="GX1370" t="str">
            <v>Other</v>
          </cell>
          <cell r="GY1370" t="str">
            <v>WA</v>
          </cell>
          <cell r="GZ1370">
            <v>1904.28771972656</v>
          </cell>
        </row>
        <row r="1371">
          <cell r="AD1371" t="str">
            <v>OR</v>
          </cell>
          <cell r="AH1371" t="str">
            <v>OR</v>
          </cell>
          <cell r="AI1371" t="str">
            <v>1993-2006</v>
          </cell>
          <cell r="AJ1371">
            <v>8264.9449999999997</v>
          </cell>
          <cell r="AK1371" t="b">
            <v>1</v>
          </cell>
          <cell r="AN1371" t="str">
            <v>WA</v>
          </cell>
          <cell r="AO1371" t="str">
            <v>Wood</v>
          </cell>
          <cell r="AP1371" t="str">
            <v>Pre 1980</v>
          </cell>
          <cell r="AQ1371" t="str">
            <v>Basement</v>
          </cell>
          <cell r="AR1371">
            <v>1108.9181463068201</v>
          </cell>
          <cell r="AU1371" t="str">
            <v>No</v>
          </cell>
          <cell r="AV1371" t="b">
            <v>0</v>
          </cell>
          <cell r="AX1371">
            <v>1579099.4403409117</v>
          </cell>
          <cell r="AY1371" t="b">
            <v>0</v>
          </cell>
          <cell r="AZ1371">
            <v>630344.44884966372</v>
          </cell>
          <cell r="BA1371" t="str">
            <v/>
          </cell>
          <cell r="BB1371" t="str">
            <v/>
          </cell>
          <cell r="BC1371">
            <v>0.72727294247024787</v>
          </cell>
          <cell r="BU1371" t="str">
            <v>WA</v>
          </cell>
          <cell r="BV1371" t="str">
            <v>Pre 1980</v>
          </cell>
          <cell r="BW1371" t="str">
            <v>Electric Storage - Inside Conditioned Space</v>
          </cell>
          <cell r="BY1371">
            <v>1904.288</v>
          </cell>
          <cell r="BZ1371" t="str">
            <v>le55</v>
          </cell>
          <cell r="CF1371" t="str">
            <v>Conditioned</v>
          </cell>
          <cell r="CG1371">
            <v>1144.6790000000001</v>
          </cell>
          <cell r="CH1371" t="str">
            <v>MT</v>
          </cell>
          <cell r="CI1371" t="str">
            <v>Top-Freezer w/ TTD Ice</v>
          </cell>
          <cell r="CJ1371">
            <v>25182.938000000002</v>
          </cell>
          <cell r="CK1371" t="b">
            <v>0</v>
          </cell>
          <cell r="CZ1371">
            <v>3785.7640000000001</v>
          </cell>
          <cell r="DA1371" t="str">
            <v>ID</v>
          </cell>
          <cell r="DC1371" t="str">
            <v>Horizontal Axis</v>
          </cell>
          <cell r="DG1371" t="str">
            <v>Electric</v>
          </cell>
          <cell r="DH1371">
            <v>1612.692</v>
          </cell>
          <cell r="DI1371" t="str">
            <v>OR</v>
          </cell>
          <cell r="DL1371" t="str">
            <v>Electric</v>
          </cell>
          <cell r="DM1371" t="str">
            <v>Electric</v>
          </cell>
          <cell r="DN1371">
            <v>1612.692</v>
          </cell>
          <cell r="DO1371" t="str">
            <v>OR</v>
          </cell>
          <cell r="DS1371">
            <v>3785.7640000000001</v>
          </cell>
          <cell r="DT1371" t="str">
            <v>ID</v>
          </cell>
          <cell r="DU1371" t="str">
            <v>32to46</v>
          </cell>
          <cell r="DX1371" t="b">
            <v>1</v>
          </cell>
          <cell r="DY1371">
            <v>1904.288</v>
          </cell>
          <cell r="DZ1371" t="str">
            <v>WA</v>
          </cell>
          <cell r="EC1371" t="str">
            <v>Desktop</v>
          </cell>
          <cell r="ED1371">
            <v>3785.7640000000001</v>
          </cell>
          <cell r="EE1371" t="str">
            <v>ID</v>
          </cell>
          <cell r="EH1371" t="str">
            <v>gt20</v>
          </cell>
          <cell r="EI1371">
            <v>1612.692</v>
          </cell>
          <cell r="EJ1371" t="str">
            <v>OR</v>
          </cell>
          <cell r="EZ1371" t="str">
            <v>OR</v>
          </cell>
          <cell r="FA1371" t="str">
            <v>Exterior</v>
          </cell>
          <cell r="FB1371">
            <v>1982763.068</v>
          </cell>
          <cell r="FC1371">
            <v>10246586.764</v>
          </cell>
          <cell r="FI1371" t="str">
            <v>WA</v>
          </cell>
          <cell r="FJ1371" t="str">
            <v>Living Room/Family Room</v>
          </cell>
          <cell r="FK1371" t="str">
            <v>EISAnqnx</v>
          </cell>
          <cell r="FL1371">
            <v>961783.67999999993</v>
          </cell>
          <cell r="FS1371" t="str">
            <v>WA</v>
          </cell>
          <cell r="FT1371" t="str">
            <v>EISAx</v>
          </cell>
          <cell r="FV1371">
            <v>1274283.78</v>
          </cell>
          <cell r="GD1371" t="str">
            <v>OR</v>
          </cell>
          <cell r="GE1371">
            <v>21158259.199999999</v>
          </cell>
          <cell r="GF1371">
            <v>10620454.324999999</v>
          </cell>
          <cell r="GI1371">
            <v>1</v>
          </cell>
          <cell r="GJ1371">
            <v>1</v>
          </cell>
          <cell r="GK1371" t="str">
            <v>OR</v>
          </cell>
          <cell r="GL1371">
            <v>8264.9449999999997</v>
          </cell>
          <cell r="GM1371" t="str">
            <v>1993-2006</v>
          </cell>
          <cell r="GN1371">
            <v>0</v>
          </cell>
          <cell r="GQ1371">
            <v>38391016.652690001</v>
          </cell>
          <cell r="GR1371">
            <v>5837509.9911374999</v>
          </cell>
          <cell r="GU1371" t="str">
            <v>Heat Pump (Central System)</v>
          </cell>
          <cell r="GX1371" t="str">
            <v>Baseboard/Wall/Radiant</v>
          </cell>
          <cell r="GY1371" t="str">
            <v>OR</v>
          </cell>
          <cell r="GZ1371">
            <v>1925.05932617188</v>
          </cell>
        </row>
        <row r="1372">
          <cell r="AD1372" t="str">
            <v>MT</v>
          </cell>
          <cell r="AH1372" t="str">
            <v>MT</v>
          </cell>
          <cell r="AI1372" t="str">
            <v>Pre 1980</v>
          </cell>
          <cell r="AJ1372">
            <v>2130.886</v>
          </cell>
          <cell r="AK1372" t="b">
            <v>1</v>
          </cell>
          <cell r="AN1372" t="str">
            <v>WA</v>
          </cell>
          <cell r="AO1372" t="str">
            <v>Natural Gas FAF</v>
          </cell>
          <cell r="AP1372" t="str">
            <v>Pre 1980</v>
          </cell>
          <cell r="AQ1372" t="str">
            <v>Crawlspace</v>
          </cell>
          <cell r="AR1372">
            <v>415.84430486505698</v>
          </cell>
          <cell r="AU1372" t="str">
            <v>No</v>
          </cell>
          <cell r="AV1372" t="b">
            <v>1</v>
          </cell>
          <cell r="AX1372">
            <v>592162.29012784117</v>
          </cell>
          <cell r="AY1372" t="b">
            <v>0</v>
          </cell>
          <cell r="AZ1372">
            <v>236379.16831862359</v>
          </cell>
          <cell r="BA1372">
            <v>0.27272727272727249</v>
          </cell>
          <cell r="BB1372">
            <v>415.84430486505698</v>
          </cell>
          <cell r="BC1372">
            <v>0.27272735342634258</v>
          </cell>
          <cell r="BU1372" t="str">
            <v>MT</v>
          </cell>
          <cell r="BV1372" t="str">
            <v>1980-1992</v>
          </cell>
          <cell r="BW1372" t="str">
            <v>Electric Storage - Inside Conditioned Space</v>
          </cell>
          <cell r="BY1372">
            <v>1144.6790000000001</v>
          </cell>
          <cell r="BZ1372" t="str">
            <v>le55</v>
          </cell>
          <cell r="CF1372" t="str">
            <v>Conditioned</v>
          </cell>
          <cell r="CG1372">
            <v>1144.6790000000001</v>
          </cell>
          <cell r="CH1372" t="str">
            <v>MT</v>
          </cell>
          <cell r="CI1372" t="str">
            <v>Side-by-Side w/ TTD Ice</v>
          </cell>
          <cell r="CJ1372">
            <v>34340.370000000003</v>
          </cell>
          <cell r="CK1372" t="b">
            <v>0</v>
          </cell>
          <cell r="CZ1372">
            <v>1904.288</v>
          </cell>
          <cell r="DA1372" t="str">
            <v>WA</v>
          </cell>
          <cell r="DC1372" t="str">
            <v>Horizontal Axis</v>
          </cell>
          <cell r="DG1372" t="str">
            <v>Electric</v>
          </cell>
          <cell r="DH1372">
            <v>1904.288</v>
          </cell>
          <cell r="DI1372" t="str">
            <v>WA</v>
          </cell>
          <cell r="DL1372" t="str">
            <v>Electric</v>
          </cell>
          <cell r="DM1372" t="str">
            <v>Electric</v>
          </cell>
          <cell r="DN1372">
            <v>1612.692</v>
          </cell>
          <cell r="DO1372" t="str">
            <v>OR</v>
          </cell>
          <cell r="DS1372">
            <v>1612.692</v>
          </cell>
          <cell r="DT1372" t="str">
            <v>OR</v>
          </cell>
          <cell r="DU1372" t="str">
            <v>lt32</v>
          </cell>
          <cell r="DX1372" t="b">
            <v>0</v>
          </cell>
          <cell r="DY1372">
            <v>3785.7640000000001</v>
          </cell>
          <cell r="DZ1372" t="str">
            <v>ID</v>
          </cell>
          <cell r="EC1372" t="str">
            <v>Desktop</v>
          </cell>
          <cell r="ED1372">
            <v>3785.7640000000001</v>
          </cell>
          <cell r="EE1372" t="str">
            <v>ID</v>
          </cell>
          <cell r="EH1372" t="str">
            <v>gt20</v>
          </cell>
          <cell r="EI1372">
            <v>1612.692</v>
          </cell>
          <cell r="EJ1372" t="str">
            <v>OR</v>
          </cell>
          <cell r="EZ1372" t="str">
            <v>OR</v>
          </cell>
          <cell r="FA1372" t="str">
            <v>Kitchen</v>
          </cell>
          <cell r="FB1372">
            <v>3709014.83</v>
          </cell>
          <cell r="FC1372">
            <v>762601.18</v>
          </cell>
          <cell r="FI1372" t="str">
            <v>WA</v>
          </cell>
          <cell r="FJ1372" t="str">
            <v>Living Room/Family Room</v>
          </cell>
          <cell r="FK1372" t="str">
            <v>EISAq</v>
          </cell>
          <cell r="FL1372">
            <v>284527.67199999996</v>
          </cell>
          <cell r="FS1372" t="str">
            <v>OR</v>
          </cell>
          <cell r="FT1372" t="str">
            <v>EISAnqnx</v>
          </cell>
          <cell r="FV1372">
            <v>873199.84500000009</v>
          </cell>
          <cell r="GD1372" t="str">
            <v>MT</v>
          </cell>
          <cell r="GE1372">
            <v>4368316.3</v>
          </cell>
          <cell r="GF1372">
            <v>8438308.5600000005</v>
          </cell>
          <cell r="GI1372">
            <v>3</v>
          </cell>
          <cell r="GJ1372">
            <v>3</v>
          </cell>
          <cell r="GK1372" t="str">
            <v>MT</v>
          </cell>
          <cell r="GL1372">
            <v>2130.886</v>
          </cell>
          <cell r="GM1372" t="str">
            <v>Pre 1980</v>
          </cell>
          <cell r="GN1372">
            <v>0</v>
          </cell>
          <cell r="GQ1372">
            <v>17093963.230227999</v>
          </cell>
          <cell r="GR1372">
            <v>1328692.6564399998</v>
          </cell>
          <cell r="GU1372" t="str">
            <v>Heat Pump (Central System)</v>
          </cell>
          <cell r="GX1372" t="str">
            <v>Propane/LP</v>
          </cell>
          <cell r="GY1372" t="str">
            <v>OR</v>
          </cell>
          <cell r="GZ1372">
            <v>1925.05932617188</v>
          </cell>
        </row>
        <row r="1373">
          <cell r="AD1373" t="str">
            <v>OR</v>
          </cell>
          <cell r="AH1373" t="str">
            <v>OR</v>
          </cell>
          <cell r="AI1373" t="str">
            <v>Pre 1980</v>
          </cell>
          <cell r="AJ1373">
            <v>1925.059</v>
          </cell>
          <cell r="AK1373" t="b">
            <v>1</v>
          </cell>
          <cell r="AN1373" t="str">
            <v>WA</v>
          </cell>
          <cell r="AO1373" t="str">
            <v>Wood</v>
          </cell>
          <cell r="AP1373" t="str">
            <v>Pre 1980</v>
          </cell>
          <cell r="AQ1373" t="str">
            <v>Crawlspace</v>
          </cell>
          <cell r="AR1373">
            <v>415.84430486505698</v>
          </cell>
          <cell r="AU1373" t="str">
            <v>No</v>
          </cell>
          <cell r="AV1373" t="b">
            <v>0</v>
          </cell>
          <cell r="AX1373">
            <v>592162.29012784117</v>
          </cell>
          <cell r="AY1373" t="b">
            <v>0</v>
          </cell>
          <cell r="AZ1373">
            <v>236379.16831862359</v>
          </cell>
          <cell r="BA1373" t="str">
            <v/>
          </cell>
          <cell r="BB1373" t="str">
            <v/>
          </cell>
          <cell r="BC1373">
            <v>0.27272735342634258</v>
          </cell>
          <cell r="BU1373" t="str">
            <v>OR</v>
          </cell>
          <cell r="BV1373" t="str">
            <v>Pre 1980</v>
          </cell>
          <cell r="BW1373" t="str">
            <v>Gas Storage Inside Conditioned Space</v>
          </cell>
          <cell r="BY1373">
            <v>8264.9449999999997</v>
          </cell>
          <cell r="BZ1373" t="str">
            <v>le55</v>
          </cell>
          <cell r="CF1373" t="str">
            <v>Conditioned</v>
          </cell>
          <cell r="CG1373">
            <v>1925.059</v>
          </cell>
          <cell r="CH1373" t="str">
            <v>OR</v>
          </cell>
          <cell r="CI1373" t="str">
            <v>Bottom-Freezer (Including French Door) w/ TTD Ice</v>
          </cell>
          <cell r="CJ1373">
            <v>42351.298000000003</v>
          </cell>
          <cell r="CK1373" t="b">
            <v>0</v>
          </cell>
          <cell r="CZ1373">
            <v>1144.6790000000001</v>
          </cell>
          <cell r="DA1373" t="str">
            <v>MT</v>
          </cell>
          <cell r="DC1373" t="str">
            <v>Horizontal Axis</v>
          </cell>
          <cell r="DG1373" t="str">
            <v>Electric</v>
          </cell>
          <cell r="DH1373">
            <v>1144.6790000000001</v>
          </cell>
          <cell r="DI1373" t="str">
            <v>MT</v>
          </cell>
          <cell r="DL1373" t="str">
            <v>Electric</v>
          </cell>
          <cell r="DM1373" t="str">
            <v>Electric</v>
          </cell>
          <cell r="DN1373">
            <v>1612.692</v>
          </cell>
          <cell r="DO1373" t="str">
            <v>OR</v>
          </cell>
          <cell r="DS1373">
            <v>1612.692</v>
          </cell>
          <cell r="DT1373" t="str">
            <v>OR</v>
          </cell>
          <cell r="DU1373" t="str">
            <v>lt32</v>
          </cell>
          <cell r="DX1373" t="b">
            <v>0</v>
          </cell>
          <cell r="DY1373">
            <v>2079.9929999999999</v>
          </cell>
          <cell r="DZ1373" t="str">
            <v>WA</v>
          </cell>
          <cell r="EC1373" t="str">
            <v>Desktop</v>
          </cell>
          <cell r="ED1373">
            <v>2130.886</v>
          </cell>
          <cell r="EE1373" t="str">
            <v>MT</v>
          </cell>
          <cell r="EH1373" t="str">
            <v>gt20</v>
          </cell>
          <cell r="EI1373">
            <v>1612.692</v>
          </cell>
          <cell r="EJ1373" t="str">
            <v>OR</v>
          </cell>
          <cell r="EZ1373" t="str">
            <v>OR</v>
          </cell>
          <cell r="FA1373" t="str">
            <v>Living Room/Family Room</v>
          </cell>
          <cell r="FB1373">
            <v>2253139.85</v>
          </cell>
          <cell r="FC1373">
            <v>1871839.26</v>
          </cell>
          <cell r="FI1373" t="str">
            <v>WA</v>
          </cell>
          <cell r="FJ1373" t="str">
            <v>Living Room/Family Room</v>
          </cell>
          <cell r="FK1373" t="str">
            <v>EISAx</v>
          </cell>
          <cell r="FL1373">
            <v>150278.69999999998</v>
          </cell>
          <cell r="FS1373" t="str">
            <v>OR</v>
          </cell>
          <cell r="FT1373" t="str">
            <v>EISAq</v>
          </cell>
          <cell r="FV1373">
            <v>396801.01800000004</v>
          </cell>
          <cell r="GD1373" t="str">
            <v>OR</v>
          </cell>
          <cell r="GE1373">
            <v>4389134.5199999996</v>
          </cell>
          <cell r="GF1373">
            <v>3707663.6340000001</v>
          </cell>
          <cell r="GI1373">
            <v>2</v>
          </cell>
          <cell r="GJ1373">
            <v>2</v>
          </cell>
          <cell r="GK1373" t="str">
            <v>OR</v>
          </cell>
          <cell r="GL1373">
            <v>1925.059</v>
          </cell>
          <cell r="GM1373" t="str">
            <v>Pre 1980</v>
          </cell>
          <cell r="GN1373">
            <v>0</v>
          </cell>
          <cell r="GQ1373">
            <v>12393150.605377</v>
          </cell>
          <cell r="GR1373">
            <v>1338652.3400675</v>
          </cell>
          <cell r="GU1373" t="str">
            <v>Natural Gas Other</v>
          </cell>
          <cell r="GX1373" t="str">
            <v>None</v>
          </cell>
          <cell r="GY1373" t="str">
            <v>MT</v>
          </cell>
          <cell r="GZ1373">
            <v>2130.88647460938</v>
          </cell>
        </row>
        <row r="1374">
          <cell r="AD1374" t="str">
            <v>MT</v>
          </cell>
          <cell r="AH1374" t="str">
            <v>MT</v>
          </cell>
          <cell r="AI1374" t="str">
            <v>Pre 1980</v>
          </cell>
          <cell r="AJ1374">
            <v>2130.886</v>
          </cell>
          <cell r="AK1374" t="b">
            <v>1</v>
          </cell>
          <cell r="AN1374" t="str">
            <v>WA</v>
          </cell>
          <cell r="AO1374" t="str">
            <v>Baseboard/Wall/Radiant</v>
          </cell>
          <cell r="AP1374" t="str">
            <v>Pre 1980</v>
          </cell>
          <cell r="AQ1374" t="str">
            <v>Basement</v>
          </cell>
          <cell r="AR1374">
            <v>1108.9181463068201</v>
          </cell>
          <cell r="AU1374" t="str">
            <v>No</v>
          </cell>
          <cell r="AV1374" t="b">
            <v>0</v>
          </cell>
          <cell r="AX1374">
            <v>1579099.4403409117</v>
          </cell>
          <cell r="AY1374" t="b">
            <v>0</v>
          </cell>
          <cell r="AZ1374">
            <v>630344.44884966372</v>
          </cell>
          <cell r="BA1374" t="str">
            <v/>
          </cell>
          <cell r="BB1374" t="str">
            <v/>
          </cell>
          <cell r="BC1374">
            <v>0.72727294247024787</v>
          </cell>
          <cell r="BU1374" t="str">
            <v>ID</v>
          </cell>
          <cell r="BV1374" t="str">
            <v>Pre 1980</v>
          </cell>
          <cell r="BW1374" t="str">
            <v>Electric Storage - Inside Conditioned Space</v>
          </cell>
          <cell r="BY1374">
            <v>3785.7640000000001</v>
          </cell>
          <cell r="BZ1374" t="str">
            <v>le55</v>
          </cell>
          <cell r="CF1374" t="str">
            <v>Conditioned</v>
          </cell>
          <cell r="CG1374">
            <v>2079.9929999999999</v>
          </cell>
          <cell r="CH1374" t="str">
            <v>WA</v>
          </cell>
          <cell r="CI1374" t="str">
            <v>Side-by-Side w/ TTD Ice</v>
          </cell>
          <cell r="CJ1374">
            <v>49919.831999999995</v>
          </cell>
          <cell r="CK1374" t="b">
            <v>0</v>
          </cell>
          <cell r="CZ1374">
            <v>1904.288</v>
          </cell>
          <cell r="DA1374" t="str">
            <v>WA</v>
          </cell>
          <cell r="DC1374" t="str">
            <v>Vertical Axis</v>
          </cell>
          <cell r="DG1374" t="str">
            <v>Electric</v>
          </cell>
          <cell r="DH1374">
            <v>2079.9929999999999</v>
          </cell>
          <cell r="DI1374" t="str">
            <v>WA</v>
          </cell>
          <cell r="DL1374" t="str">
            <v>Electric</v>
          </cell>
          <cell r="DM1374" t="str">
            <v>Electric</v>
          </cell>
          <cell r="DN1374">
            <v>4360.1880000000001</v>
          </cell>
          <cell r="DO1374" t="str">
            <v>WA</v>
          </cell>
          <cell r="DS1374">
            <v>2079.9929999999999</v>
          </cell>
          <cell r="DT1374" t="str">
            <v>WA</v>
          </cell>
          <cell r="DU1374" t="str">
            <v>32to46</v>
          </cell>
          <cell r="DX1374" t="b">
            <v>0</v>
          </cell>
          <cell r="DY1374">
            <v>1904.288</v>
          </cell>
          <cell r="DZ1374" t="str">
            <v>WA</v>
          </cell>
          <cell r="EC1374" t="str">
            <v>Laptop</v>
          </cell>
          <cell r="ED1374">
            <v>2130.886</v>
          </cell>
          <cell r="EE1374" t="str">
            <v>MT</v>
          </cell>
          <cell r="EH1374" t="str">
            <v>gt20</v>
          </cell>
          <cell r="EI1374">
            <v>1612.692</v>
          </cell>
          <cell r="EJ1374" t="str">
            <v>OR</v>
          </cell>
          <cell r="EZ1374" t="str">
            <v>OR</v>
          </cell>
          <cell r="FA1374" t="str">
            <v>Other</v>
          </cell>
          <cell r="FB1374">
            <v>5421401.1160000004</v>
          </cell>
          <cell r="FC1374">
            <v>2412592.824</v>
          </cell>
          <cell r="FI1374" t="str">
            <v>WA</v>
          </cell>
          <cell r="FJ1374" t="str">
            <v>Other</v>
          </cell>
          <cell r="FK1374" t="str">
            <v>EISAnqnx</v>
          </cell>
          <cell r="FL1374">
            <v>1482749.8399999999</v>
          </cell>
          <cell r="FS1374" t="str">
            <v>OR</v>
          </cell>
          <cell r="FT1374" t="str">
            <v>EISAx</v>
          </cell>
          <cell r="FV1374">
            <v>481150.935</v>
          </cell>
          <cell r="GD1374" t="str">
            <v>MT</v>
          </cell>
          <cell r="GE1374">
            <v>10462650.26</v>
          </cell>
          <cell r="GF1374">
            <v>5625539.04</v>
          </cell>
          <cell r="GI1374">
            <v>3</v>
          </cell>
          <cell r="GJ1374">
            <v>3</v>
          </cell>
          <cell r="GK1374" t="str">
            <v>MT</v>
          </cell>
          <cell r="GL1374">
            <v>2130.886</v>
          </cell>
          <cell r="GM1374" t="str">
            <v>Pre 1980</v>
          </cell>
          <cell r="GN1374">
            <v>0</v>
          </cell>
          <cell r="GQ1374">
            <v>17093963.230227999</v>
          </cell>
          <cell r="GR1374">
            <v>1328692.6564399998</v>
          </cell>
          <cell r="GU1374" t="str">
            <v>Oil FAF</v>
          </cell>
          <cell r="GX1374" t="str">
            <v>None</v>
          </cell>
          <cell r="GY1374" t="str">
            <v>MT</v>
          </cell>
          <cell r="GZ1374">
            <v>1144.67944335938</v>
          </cell>
        </row>
        <row r="1375">
          <cell r="AD1375" t="str">
            <v>ID</v>
          </cell>
          <cell r="AH1375" t="str">
            <v>ID</v>
          </cell>
          <cell r="AI1375" t="str">
            <v>1980-1992</v>
          </cell>
          <cell r="AJ1375">
            <v>3785.7640000000001</v>
          </cell>
          <cell r="AK1375" t="b">
            <v>1</v>
          </cell>
          <cell r="AN1375" t="str">
            <v>WA</v>
          </cell>
          <cell r="AO1375" t="str">
            <v>Natural Gas FAF</v>
          </cell>
          <cell r="AP1375" t="str">
            <v>Pre 1980</v>
          </cell>
          <cell r="AQ1375" t="str">
            <v>Basement</v>
          </cell>
          <cell r="AR1375">
            <v>1108.9181463068201</v>
          </cell>
          <cell r="AU1375" t="str">
            <v>No</v>
          </cell>
          <cell r="AV1375" t="b">
            <v>1</v>
          </cell>
          <cell r="AX1375">
            <v>1579099.4403409117</v>
          </cell>
          <cell r="AY1375" t="b">
            <v>0</v>
          </cell>
          <cell r="AZ1375">
            <v>630344.44884966372</v>
          </cell>
          <cell r="BA1375">
            <v>0.72727272727272751</v>
          </cell>
          <cell r="BB1375">
            <v>1108.9181463068201</v>
          </cell>
          <cell r="BC1375">
            <v>0.72727294247024787</v>
          </cell>
          <cell r="BU1375" t="str">
            <v>WA</v>
          </cell>
          <cell r="BV1375" t="str">
            <v>1993-2006</v>
          </cell>
          <cell r="BW1375" t="str">
            <v>Electric Storage - Outside Conditioned Space - Buffered</v>
          </cell>
          <cell r="BY1375">
            <v>1904.288</v>
          </cell>
          <cell r="BZ1375" t="str">
            <v>le55</v>
          </cell>
          <cell r="CF1375" t="str">
            <v>Conditioned</v>
          </cell>
          <cell r="CG1375">
            <v>1904.288</v>
          </cell>
          <cell r="CH1375" t="str">
            <v>WA</v>
          </cell>
          <cell r="CI1375" t="str">
            <v>Top-Freezer w/o TTD Ice</v>
          </cell>
          <cell r="CJ1375">
            <v>32372.896000000001</v>
          </cell>
          <cell r="CK1375" t="b">
            <v>0</v>
          </cell>
          <cell r="CZ1375">
            <v>2079.9929999999999</v>
          </cell>
          <cell r="DA1375" t="str">
            <v>WA</v>
          </cell>
          <cell r="DC1375" t="str">
            <v>Vertical Axis</v>
          </cell>
          <cell r="DG1375" t="str">
            <v>Electric</v>
          </cell>
          <cell r="DH1375">
            <v>1925.059</v>
          </cell>
          <cell r="DI1375" t="str">
            <v>OR</v>
          </cell>
          <cell r="DL1375" t="str">
            <v>Electric</v>
          </cell>
          <cell r="DM1375" t="str">
            <v>Electric</v>
          </cell>
          <cell r="DN1375">
            <v>1612.692</v>
          </cell>
          <cell r="DO1375" t="str">
            <v>OR</v>
          </cell>
          <cell r="DS1375">
            <v>2130.886</v>
          </cell>
          <cell r="DT1375" t="str">
            <v>MT</v>
          </cell>
          <cell r="DU1375" t="str">
            <v>lt32</v>
          </cell>
          <cell r="DX1375" t="b">
            <v>0</v>
          </cell>
          <cell r="DY1375">
            <v>1904.288</v>
          </cell>
          <cell r="DZ1375" t="str">
            <v>WA</v>
          </cell>
          <cell r="EC1375" t="str">
            <v>Laptop</v>
          </cell>
          <cell r="ED1375">
            <v>2130.886</v>
          </cell>
          <cell r="EE1375" t="str">
            <v>MT</v>
          </cell>
          <cell r="EH1375" t="str">
            <v>le20</v>
          </cell>
          <cell r="EI1375">
            <v>1612.692</v>
          </cell>
          <cell r="EJ1375" t="str">
            <v>OR</v>
          </cell>
          <cell r="EZ1375" t="str">
            <v>WA</v>
          </cell>
          <cell r="FA1375" t="str">
            <v>Bathroom</v>
          </cell>
          <cell r="FB1375">
            <v>472676.22</v>
          </cell>
          <cell r="FC1375">
            <v>350695.26</v>
          </cell>
          <cell r="FI1375" t="str">
            <v>WA</v>
          </cell>
          <cell r="FJ1375" t="str">
            <v>Other</v>
          </cell>
          <cell r="FK1375" t="str">
            <v>EISAq</v>
          </cell>
          <cell r="FL1375">
            <v>410761.77999999997</v>
          </cell>
          <cell r="FS1375" t="str">
            <v>WA</v>
          </cell>
          <cell r="FT1375" t="str">
            <v>EISAnqnx</v>
          </cell>
          <cell r="FV1375">
            <v>2244161.92</v>
          </cell>
          <cell r="GD1375" t="str">
            <v>ID</v>
          </cell>
          <cell r="GE1375">
            <v>9842986.4000000004</v>
          </cell>
          <cell r="GF1375">
            <v>5345498.7680000002</v>
          </cell>
          <cell r="GI1375">
            <v>1</v>
          </cell>
          <cell r="GJ1375">
            <v>3</v>
          </cell>
          <cell r="GK1375" t="str">
            <v>ID</v>
          </cell>
          <cell r="GL1375">
            <v>3785.7640000000001</v>
          </cell>
          <cell r="GM1375" t="str">
            <v>1980-1992</v>
          </cell>
          <cell r="GN1375">
            <v>0</v>
          </cell>
          <cell r="GQ1375">
            <v>21698113.937528003</v>
          </cell>
          <cell r="GR1375">
            <v>3948116.4891400002</v>
          </cell>
          <cell r="GU1375" t="str">
            <v>Natural Gas FAF</v>
          </cell>
          <cell r="GX1375" t="str">
            <v>Natural Gas Other</v>
          </cell>
          <cell r="GY1375" t="str">
            <v>ID</v>
          </cell>
          <cell r="GZ1375">
            <v>1192.46508789063</v>
          </cell>
        </row>
        <row r="1376">
          <cell r="AD1376" t="str">
            <v>WA</v>
          </cell>
          <cell r="AH1376" t="str">
            <v>WA</v>
          </cell>
          <cell r="AI1376" t="str">
            <v>Pre 1980</v>
          </cell>
          <cell r="AJ1376">
            <v>4360.1880000000001</v>
          </cell>
          <cell r="AK1376" t="b">
            <v>1</v>
          </cell>
          <cell r="AN1376" t="str">
            <v>WA</v>
          </cell>
          <cell r="AO1376" t="str">
            <v>Baseboard/Wall/Radiant</v>
          </cell>
          <cell r="AP1376" t="str">
            <v>Pre 1980</v>
          </cell>
          <cell r="AQ1376" t="str">
            <v>Crawlspace</v>
          </cell>
          <cell r="AR1376">
            <v>415.84430486505698</v>
          </cell>
          <cell r="AU1376" t="str">
            <v>No</v>
          </cell>
          <cell r="AV1376" t="b">
            <v>0</v>
          </cell>
          <cell r="AX1376">
            <v>592162.29012784117</v>
          </cell>
          <cell r="AY1376" t="b">
            <v>0</v>
          </cell>
          <cell r="AZ1376">
            <v>236379.16831862359</v>
          </cell>
          <cell r="BA1376" t="str">
            <v/>
          </cell>
          <cell r="BB1376" t="str">
            <v/>
          </cell>
          <cell r="BC1376">
            <v>0.27272735342634258</v>
          </cell>
          <cell r="BU1376" t="str">
            <v>OR</v>
          </cell>
          <cell r="BV1376" t="str">
            <v>Pre 1980</v>
          </cell>
          <cell r="BW1376" t="str">
            <v>Electric Storage - Inside Conditioned Space</v>
          </cell>
          <cell r="BY1376">
            <v>8264.9449999999997</v>
          </cell>
          <cell r="BZ1376" t="str">
            <v>le55</v>
          </cell>
          <cell r="CF1376" t="str">
            <v>Conditioned</v>
          </cell>
          <cell r="CG1376">
            <v>1612.692</v>
          </cell>
          <cell r="CH1376" t="str">
            <v>OR</v>
          </cell>
          <cell r="CI1376" t="str">
            <v>Top-Freezer w/o TTD Ice</v>
          </cell>
          <cell r="CJ1376">
            <v>32253.84</v>
          </cell>
          <cell r="CK1376" t="b">
            <v>0</v>
          </cell>
          <cell r="CZ1376">
            <v>1144.6790000000001</v>
          </cell>
          <cell r="DA1376" t="str">
            <v>MT</v>
          </cell>
          <cell r="DC1376" t="str">
            <v>Unknown</v>
          </cell>
          <cell r="DG1376" t="str">
            <v>Electric</v>
          </cell>
          <cell r="DH1376">
            <v>3785.7640000000001</v>
          </cell>
          <cell r="DI1376" t="str">
            <v>ID</v>
          </cell>
          <cell r="DL1376" t="str">
            <v>Electric</v>
          </cell>
          <cell r="DM1376" t="str">
            <v>Electric</v>
          </cell>
          <cell r="DN1376">
            <v>1144.6790000000001</v>
          </cell>
          <cell r="DO1376" t="str">
            <v>MT</v>
          </cell>
          <cell r="DS1376">
            <v>2130.886</v>
          </cell>
          <cell r="DT1376" t="str">
            <v>MT</v>
          </cell>
          <cell r="DU1376" t="str">
            <v>32to46</v>
          </cell>
          <cell r="DX1376" t="b">
            <v>0</v>
          </cell>
          <cell r="DY1376">
            <v>1904.288</v>
          </cell>
          <cell r="DZ1376" t="str">
            <v>WA</v>
          </cell>
          <cell r="EC1376" t="str">
            <v>Laptop</v>
          </cell>
          <cell r="ED1376">
            <v>2130.886</v>
          </cell>
          <cell r="EE1376" t="str">
            <v>MT</v>
          </cell>
          <cell r="EH1376" t="str">
            <v>le20</v>
          </cell>
          <cell r="EI1376">
            <v>1612.692</v>
          </cell>
          <cell r="EJ1376" t="str">
            <v>OR</v>
          </cell>
          <cell r="EZ1376" t="str">
            <v>WA</v>
          </cell>
          <cell r="FA1376" t="str">
            <v>Bedrooms</v>
          </cell>
          <cell r="FB1376">
            <v>792876.24</v>
          </cell>
          <cell r="FC1376">
            <v>907233.39</v>
          </cell>
          <cell r="FI1376" t="str">
            <v>WA</v>
          </cell>
          <cell r="FJ1376" t="str">
            <v>Other</v>
          </cell>
          <cell r="FK1376" t="str">
            <v>EISAx</v>
          </cell>
          <cell r="FL1376">
            <v>200371.59999999998</v>
          </cell>
          <cell r="FS1376" t="str">
            <v>WA</v>
          </cell>
          <cell r="FT1376" t="str">
            <v>EISAq</v>
          </cell>
          <cell r="FV1376">
            <v>613137.09600000002</v>
          </cell>
          <cell r="GD1376" t="str">
            <v>WA</v>
          </cell>
          <cell r="GE1376">
            <v>4251183.3</v>
          </cell>
          <cell r="GF1376">
            <v>3767202.432</v>
          </cell>
          <cell r="GI1376">
            <v>1</v>
          </cell>
          <cell r="GJ1376">
            <v>1</v>
          </cell>
          <cell r="GK1376" t="str">
            <v>WA</v>
          </cell>
          <cell r="GL1376">
            <v>4360.1880000000001</v>
          </cell>
          <cell r="GM1376" t="str">
            <v>Pre 1980</v>
          </cell>
          <cell r="GN1376">
            <v>0</v>
          </cell>
          <cell r="GQ1376">
            <v>21973429.037280001</v>
          </cell>
          <cell r="GR1376">
            <v>1133147.45838</v>
          </cell>
          <cell r="GU1376" t="str">
            <v>Heat Pump (Central System)</v>
          </cell>
          <cell r="GX1376" t="str">
            <v>Heat Pump (Central System)</v>
          </cell>
          <cell r="GY1376" t="str">
            <v>WA</v>
          </cell>
          <cell r="GZ1376">
            <v>2079.99340820313</v>
          </cell>
        </row>
        <row r="1377">
          <cell r="AD1377" t="str">
            <v>OR</v>
          </cell>
          <cell r="AH1377" t="str">
            <v>OR</v>
          </cell>
          <cell r="AI1377" t="str">
            <v>Pre 1980</v>
          </cell>
          <cell r="AJ1377">
            <v>1612.692</v>
          </cell>
          <cell r="AK1377" t="b">
            <v>1</v>
          </cell>
          <cell r="AN1377" t="str">
            <v>WA</v>
          </cell>
          <cell r="AO1377" t="str">
            <v>Heat Pump (Central System)</v>
          </cell>
          <cell r="AP1377" t="str">
            <v>Pre 1980</v>
          </cell>
          <cell r="AQ1377" t="str">
            <v>Crawlspace</v>
          </cell>
          <cell r="AR1377">
            <v>1464.69372558594</v>
          </cell>
          <cell r="AU1377" t="str">
            <v>No</v>
          </cell>
          <cell r="AV1377" t="b">
            <v>0</v>
          </cell>
          <cell r="AX1377">
            <v>2290780.98681641</v>
          </cell>
          <cell r="AY1377" t="b">
            <v>0</v>
          </cell>
          <cell r="AZ1377">
            <v>933937.78667340253</v>
          </cell>
          <cell r="BA1377" t="str">
            <v/>
          </cell>
          <cell r="BB1377" t="str">
            <v/>
          </cell>
          <cell r="BC1377">
            <v>0.99999981264751547</v>
          </cell>
          <cell r="BU1377" t="str">
            <v>WA</v>
          </cell>
          <cell r="BV1377" t="str">
            <v>Pre 1980</v>
          </cell>
          <cell r="BW1377" t="str">
            <v>Electric Storage - Inside Conditioned Space</v>
          </cell>
          <cell r="BY1377">
            <v>2079.9929999999999</v>
          </cell>
          <cell r="BZ1377" t="str">
            <v>gt55</v>
          </cell>
          <cell r="CF1377" t="str">
            <v>Conditioned</v>
          </cell>
          <cell r="CG1377">
            <v>1144.6790000000001</v>
          </cell>
          <cell r="CH1377" t="str">
            <v>MT</v>
          </cell>
          <cell r="CI1377" t="str">
            <v>Bottom-Freezer (Including French Door) w/o TTD Ice</v>
          </cell>
          <cell r="CJ1377">
            <v>25182.938000000002</v>
          </cell>
          <cell r="CK1377" t="b">
            <v>0</v>
          </cell>
          <cell r="CZ1377">
            <v>1612.692</v>
          </cell>
          <cell r="DA1377" t="str">
            <v>OR</v>
          </cell>
          <cell r="DC1377" t="str">
            <v>Vertical Axis</v>
          </cell>
          <cell r="DG1377" t="str">
            <v>Electric</v>
          </cell>
          <cell r="DH1377">
            <v>1904.288</v>
          </cell>
          <cell r="DI1377" t="str">
            <v>WA</v>
          </cell>
          <cell r="DL1377" t="str">
            <v>Electric</v>
          </cell>
          <cell r="DM1377" t="str">
            <v>Gas</v>
          </cell>
          <cell r="DN1377">
            <v>1904.288</v>
          </cell>
          <cell r="DO1377" t="str">
            <v>WA</v>
          </cell>
          <cell r="DS1377">
            <v>3785.7640000000001</v>
          </cell>
          <cell r="DT1377" t="str">
            <v>ID</v>
          </cell>
          <cell r="DU1377" t="str">
            <v>gt46</v>
          </cell>
          <cell r="DX1377" t="b">
            <v>0</v>
          </cell>
          <cell r="DY1377">
            <v>1904.288</v>
          </cell>
          <cell r="DZ1377" t="str">
            <v>WA</v>
          </cell>
          <cell r="EC1377" t="str">
            <v>Laptop</v>
          </cell>
          <cell r="ED1377">
            <v>1925.059</v>
          </cell>
          <cell r="EE1377" t="str">
            <v>OR</v>
          </cell>
          <cell r="EH1377" t="str">
            <v>le20</v>
          </cell>
          <cell r="EI1377">
            <v>1144.6790000000001</v>
          </cell>
          <cell r="EJ1377" t="str">
            <v>MT</v>
          </cell>
          <cell r="EZ1377" t="str">
            <v>WA</v>
          </cell>
          <cell r="FA1377" t="str">
            <v>Exterior</v>
          </cell>
          <cell r="FB1377">
            <v>663271.47</v>
          </cell>
          <cell r="FC1377">
            <v>3639606.8939999999</v>
          </cell>
          <cell r="FI1377" t="str">
            <v>WA</v>
          </cell>
          <cell r="FJ1377" t="str">
            <v>Bathroom</v>
          </cell>
          <cell r="FK1377" t="str">
            <v>EISAnqnx</v>
          </cell>
          <cell r="FL1377">
            <v>138105.47999999998</v>
          </cell>
          <cell r="FS1377" t="str">
            <v>WA</v>
          </cell>
          <cell r="FT1377" t="str">
            <v>EISAx</v>
          </cell>
          <cell r="FV1377">
            <v>2123938.96</v>
          </cell>
          <cell r="GD1377" t="str">
            <v>OR</v>
          </cell>
          <cell r="GE1377">
            <v>3920454.2519999999</v>
          </cell>
          <cell r="GF1377">
            <v>3386653.2</v>
          </cell>
          <cell r="GI1377">
            <v>1</v>
          </cell>
          <cell r="GJ1377">
            <v>1</v>
          </cell>
          <cell r="GK1377" t="str">
            <v>OR</v>
          </cell>
          <cell r="GL1377">
            <v>1612.692</v>
          </cell>
          <cell r="GM1377" t="str">
            <v>Pre 1980</v>
          </cell>
          <cell r="GN1377">
            <v>-1</v>
          </cell>
          <cell r="GQ1377">
            <v>8224890.4692000002</v>
          </cell>
          <cell r="GR1377">
            <v>868547.53044000012</v>
          </cell>
          <cell r="GU1377" t="str">
            <v>Baseboard/Wall/Radiant</v>
          </cell>
          <cell r="GX1377" t="str">
            <v>None</v>
          </cell>
          <cell r="GY1377" t="str">
            <v>ID</v>
          </cell>
          <cell r="GZ1377">
            <v>1192.46508789063</v>
          </cell>
        </row>
        <row r="1378">
          <cell r="AD1378" t="str">
            <v>ID</v>
          </cell>
          <cell r="AH1378" t="str">
            <v>ID</v>
          </cell>
          <cell r="AI1378" t="str">
            <v>Pre 1980</v>
          </cell>
          <cell r="AJ1378">
            <v>1192.4649999999999</v>
          </cell>
          <cell r="AK1378" t="b">
            <v>1</v>
          </cell>
          <cell r="AN1378" t="str">
            <v>WA</v>
          </cell>
          <cell r="AO1378" t="str">
            <v>Baseboard/Wall/Radiant</v>
          </cell>
          <cell r="AP1378" t="str">
            <v>Pre 1980</v>
          </cell>
          <cell r="AQ1378" t="str">
            <v>Crawlspace</v>
          </cell>
          <cell r="AR1378">
            <v>1464.69372558594</v>
          </cell>
          <cell r="AU1378" t="str">
            <v>No</v>
          </cell>
          <cell r="AV1378" t="b">
            <v>1</v>
          </cell>
          <cell r="AX1378">
            <v>2290780.98681641</v>
          </cell>
          <cell r="AY1378" t="b">
            <v>0</v>
          </cell>
          <cell r="AZ1378">
            <v>933937.78667340253</v>
          </cell>
          <cell r="BA1378">
            <v>1</v>
          </cell>
          <cell r="BB1378">
            <v>1464.69372558594</v>
          </cell>
          <cell r="BC1378">
            <v>0.99999981264751547</v>
          </cell>
          <cell r="BU1378" t="str">
            <v>MT</v>
          </cell>
          <cell r="BV1378" t="str">
            <v>Pre 1980</v>
          </cell>
          <cell r="BW1378" t="str">
            <v>Gas Storage Inside Conditioned Space</v>
          </cell>
          <cell r="BY1378">
            <v>1144.6790000000001</v>
          </cell>
          <cell r="BZ1378" t="str">
            <v>le55</v>
          </cell>
          <cell r="CF1378" t="str">
            <v>Conditioned</v>
          </cell>
          <cell r="CG1378">
            <v>2130.886</v>
          </cell>
          <cell r="CH1378" t="str">
            <v>MT</v>
          </cell>
          <cell r="CI1378" t="str">
            <v>Top-Freezer w/o TTD Ice</v>
          </cell>
          <cell r="CJ1378">
            <v>51141.263999999996</v>
          </cell>
          <cell r="CK1378" t="b">
            <v>0</v>
          </cell>
          <cell r="CZ1378">
            <v>1925.059</v>
          </cell>
          <cell r="DA1378" t="str">
            <v>OR</v>
          </cell>
          <cell r="DC1378" t="str">
            <v>Vertical Axis</v>
          </cell>
          <cell r="DG1378" t="str">
            <v>Electric</v>
          </cell>
          <cell r="DH1378">
            <v>1144.6790000000001</v>
          </cell>
          <cell r="DI1378" t="str">
            <v>MT</v>
          </cell>
          <cell r="DL1378" t="str">
            <v>Propane</v>
          </cell>
          <cell r="DM1378" t="str">
            <v>Propane</v>
          </cell>
          <cell r="DN1378">
            <v>1144.6790000000001</v>
          </cell>
          <cell r="DO1378" t="str">
            <v>MT</v>
          </cell>
          <cell r="DS1378">
            <v>3785.7640000000001</v>
          </cell>
          <cell r="DT1378" t="str">
            <v>ID</v>
          </cell>
          <cell r="DU1378" t="str">
            <v>lt32</v>
          </cell>
          <cell r="DX1378" t="b">
            <v>0</v>
          </cell>
          <cell r="DY1378">
            <v>4360.1880000000001</v>
          </cell>
          <cell r="DZ1378" t="str">
            <v>WA</v>
          </cell>
          <cell r="EC1378" t="str">
            <v>Desktop</v>
          </cell>
          <cell r="ED1378">
            <v>1925.059</v>
          </cell>
          <cell r="EE1378" t="str">
            <v>OR</v>
          </cell>
          <cell r="EH1378" t="str">
            <v>le20</v>
          </cell>
          <cell r="EI1378">
            <v>1904.288</v>
          </cell>
          <cell r="EJ1378" t="str">
            <v>WA</v>
          </cell>
          <cell r="EZ1378" t="str">
            <v>WA</v>
          </cell>
          <cell r="FA1378" t="str">
            <v>Kitchen</v>
          </cell>
          <cell r="FB1378">
            <v>686142.9</v>
          </cell>
          <cell r="FC1378">
            <v>186020.96400000001</v>
          </cell>
          <cell r="FI1378" t="str">
            <v>WA</v>
          </cell>
          <cell r="FJ1378" t="str">
            <v>Bathroom</v>
          </cell>
          <cell r="FK1378" t="str">
            <v>EISAq</v>
          </cell>
          <cell r="FL1378">
            <v>32224.611999999997</v>
          </cell>
          <cell r="FS1378" t="str">
            <v>OR</v>
          </cell>
          <cell r="FT1378" t="str">
            <v>EISAnqnx</v>
          </cell>
          <cell r="FV1378">
            <v>9151214.1600000001</v>
          </cell>
          <cell r="GD1378" t="str">
            <v>ID</v>
          </cell>
          <cell r="GE1378">
            <v>3338902</v>
          </cell>
          <cell r="GF1378">
            <v>1417840.885</v>
          </cell>
          <cell r="GI1378">
            <v>2</v>
          </cell>
          <cell r="GJ1378">
            <v>2</v>
          </cell>
          <cell r="GK1378" t="str">
            <v>ID</v>
          </cell>
          <cell r="GL1378">
            <v>1192.4649999999999</v>
          </cell>
          <cell r="GM1378" t="str">
            <v>Pre 1980</v>
          </cell>
          <cell r="GN1378">
            <v>0</v>
          </cell>
          <cell r="GQ1378">
            <v>7856829.919449999</v>
          </cell>
          <cell r="GR1378">
            <v>1103754.5474874999</v>
          </cell>
          <cell r="GU1378" t="str">
            <v>Natural Gas FAF</v>
          </cell>
          <cell r="GX1378" t="str">
            <v>None</v>
          </cell>
          <cell r="GY1378" t="str">
            <v>MT</v>
          </cell>
          <cell r="GZ1378">
            <v>2130.88647460938</v>
          </cell>
        </row>
        <row r="1379">
          <cell r="AD1379" t="str">
            <v>WA</v>
          </cell>
          <cell r="AH1379" t="str">
            <v>WA</v>
          </cell>
          <cell r="AI1379" t="str">
            <v>1993-2006</v>
          </cell>
          <cell r="AJ1379">
            <v>2079.9929999999999</v>
          </cell>
          <cell r="AK1379" t="b">
            <v>1</v>
          </cell>
          <cell r="AN1379" t="str">
            <v>OR</v>
          </cell>
          <cell r="AO1379" t="str">
            <v>Wood</v>
          </cell>
          <cell r="AP1379" t="str">
            <v>Pre 1980</v>
          </cell>
          <cell r="AQ1379" t="str">
            <v>Crawlspace</v>
          </cell>
          <cell r="AR1379">
            <v>1188.02661132813</v>
          </cell>
          <cell r="AU1379" t="str">
            <v>No</v>
          </cell>
          <cell r="AV1379" t="b">
            <v>0</v>
          </cell>
          <cell r="AX1379">
            <v>1596707.7656250068</v>
          </cell>
          <cell r="AY1379" t="b">
            <v>0</v>
          </cell>
          <cell r="AZ1379">
            <v>549892.49217522203</v>
          </cell>
          <cell r="BA1379" t="str">
            <v/>
          </cell>
          <cell r="BB1379" t="str">
            <v/>
          </cell>
          <cell r="BC1379">
            <v>0.99999967284256164</v>
          </cell>
          <cell r="BU1379" t="str">
            <v>MT</v>
          </cell>
          <cell r="BV1379" t="str">
            <v>1993-2006</v>
          </cell>
          <cell r="BW1379" t="str">
            <v>Electric Storage - Inside Conditioned Space</v>
          </cell>
          <cell r="BY1379">
            <v>2130.886</v>
          </cell>
          <cell r="BZ1379" t="str">
            <v>le55</v>
          </cell>
          <cell r="CF1379" t="str">
            <v>Conditioned</v>
          </cell>
          <cell r="CG1379">
            <v>1192.4649999999999</v>
          </cell>
          <cell r="CH1379" t="str">
            <v>ID</v>
          </cell>
          <cell r="CI1379" t="str">
            <v>Bottom-Freezer (Including French Door) w/o TTD Ice</v>
          </cell>
          <cell r="CJ1379">
            <v>26234.23</v>
          </cell>
          <cell r="CK1379" t="b">
            <v>0</v>
          </cell>
          <cell r="CZ1379">
            <v>4360.1880000000001</v>
          </cell>
          <cell r="DA1379" t="str">
            <v>WA</v>
          </cell>
          <cell r="DC1379" t="str">
            <v>Horizontal Axis</v>
          </cell>
          <cell r="DG1379" t="str">
            <v>Electric</v>
          </cell>
          <cell r="DH1379">
            <v>1904.288</v>
          </cell>
          <cell r="DI1379" t="str">
            <v>WA</v>
          </cell>
          <cell r="DL1379" t="str">
            <v>Electric</v>
          </cell>
          <cell r="DM1379" t="str">
            <v>Electric</v>
          </cell>
          <cell r="DN1379">
            <v>1612.692</v>
          </cell>
          <cell r="DO1379" t="str">
            <v>OR</v>
          </cell>
          <cell r="DS1379">
            <v>3785.7640000000001</v>
          </cell>
          <cell r="DT1379" t="str">
            <v>ID</v>
          </cell>
          <cell r="DU1379" t="str">
            <v>32to46</v>
          </cell>
          <cell r="DX1379" t="b">
            <v>0</v>
          </cell>
          <cell r="DY1379">
            <v>4360.1880000000001</v>
          </cell>
          <cell r="DZ1379" t="str">
            <v>WA</v>
          </cell>
          <cell r="EC1379" t="str">
            <v>Desktop</v>
          </cell>
          <cell r="ED1379">
            <v>1612.692</v>
          </cell>
          <cell r="EE1379" t="str">
            <v>OR</v>
          </cell>
          <cell r="EH1379" t="str">
            <v>le20</v>
          </cell>
          <cell r="EI1379">
            <v>1144.6790000000001</v>
          </cell>
          <cell r="EJ1379" t="str">
            <v>MT</v>
          </cell>
          <cell r="EZ1379" t="str">
            <v>WA</v>
          </cell>
          <cell r="FA1379" t="str">
            <v>Living Room/Family Room</v>
          </cell>
          <cell r="FB1379">
            <v>968223.87</v>
          </cell>
          <cell r="FC1379">
            <v>834044.81400000001</v>
          </cell>
          <cell r="FI1379" t="str">
            <v>WA</v>
          </cell>
          <cell r="FJ1379" t="str">
            <v>Bedrooms</v>
          </cell>
          <cell r="FK1379" t="str">
            <v>EISAnqnx</v>
          </cell>
          <cell r="FL1379">
            <v>230175.8</v>
          </cell>
          <cell r="FS1379" t="str">
            <v>OR</v>
          </cell>
          <cell r="FT1379" t="str">
            <v>EISAq</v>
          </cell>
          <cell r="FV1379">
            <v>5740307.0640000002</v>
          </cell>
          <cell r="GD1379" t="str">
            <v>WA</v>
          </cell>
          <cell r="GE1379">
            <v>2142392.79</v>
          </cell>
          <cell r="GF1379">
            <v>3261429.0239999997</v>
          </cell>
          <cell r="GI1379">
            <v>1</v>
          </cell>
          <cell r="GJ1379">
            <v>1</v>
          </cell>
          <cell r="GK1379" t="str">
            <v>WA</v>
          </cell>
          <cell r="GL1379">
            <v>2079.9929999999999</v>
          </cell>
          <cell r="GM1379" t="str">
            <v>1993-2006</v>
          </cell>
          <cell r="GN1379">
            <v>0</v>
          </cell>
          <cell r="GQ1379">
            <v>9452053.950096</v>
          </cell>
          <cell r="GR1379">
            <v>1121542.6255650001</v>
          </cell>
          <cell r="GU1379" t="str">
            <v>Oil Other</v>
          </cell>
          <cell r="GX1379" t="str">
            <v>Baseboard/Wall/Radiant</v>
          </cell>
          <cell r="GY1379" t="str">
            <v>OR</v>
          </cell>
          <cell r="GZ1379">
            <v>1925.05932617188</v>
          </cell>
        </row>
        <row r="1380">
          <cell r="AD1380" t="str">
            <v>MT</v>
          </cell>
          <cell r="AH1380" t="str">
            <v>MT</v>
          </cell>
          <cell r="AI1380" t="str">
            <v>Pre 1980</v>
          </cell>
          <cell r="AJ1380">
            <v>2130.886</v>
          </cell>
          <cell r="AK1380" t="b">
            <v>1</v>
          </cell>
          <cell r="AN1380" t="str">
            <v>OR</v>
          </cell>
          <cell r="AO1380" t="str">
            <v>Baseboard/Wall/Radiant</v>
          </cell>
          <cell r="AP1380" t="str">
            <v>Pre 1980</v>
          </cell>
          <cell r="AQ1380" t="str">
            <v>Crawlspace</v>
          </cell>
          <cell r="AR1380">
            <v>1188.02661132813</v>
          </cell>
          <cell r="AU1380" t="str">
            <v>No</v>
          </cell>
          <cell r="AV1380" t="b">
            <v>1</v>
          </cell>
          <cell r="AX1380">
            <v>1596707.7656250068</v>
          </cell>
          <cell r="AY1380" t="b">
            <v>0</v>
          </cell>
          <cell r="AZ1380">
            <v>549892.49217522203</v>
          </cell>
          <cell r="BA1380">
            <v>1</v>
          </cell>
          <cell r="BB1380">
            <v>1188.02661132813</v>
          </cell>
          <cell r="BC1380">
            <v>0.99999967284256164</v>
          </cell>
          <cell r="BU1380" t="str">
            <v>WA</v>
          </cell>
          <cell r="BV1380" t="str">
            <v>1993-2006</v>
          </cell>
          <cell r="BW1380" t="str">
            <v>Electric Storage - Inside Conditioned Space</v>
          </cell>
          <cell r="BY1380">
            <v>1904.288</v>
          </cell>
          <cell r="BZ1380" t="str">
            <v>le55</v>
          </cell>
          <cell r="CF1380" t="str">
            <v>Conditioned</v>
          </cell>
          <cell r="CG1380">
            <v>2079.9929999999999</v>
          </cell>
          <cell r="CH1380" t="str">
            <v>WA</v>
          </cell>
          <cell r="CI1380" t="str">
            <v>Top-Freezer w/o TTD Ice</v>
          </cell>
          <cell r="CJ1380">
            <v>37439.873999999996</v>
          </cell>
          <cell r="CK1380" t="b">
            <v>0</v>
          </cell>
          <cell r="CZ1380">
            <v>2130.886</v>
          </cell>
          <cell r="DA1380" t="str">
            <v>MT</v>
          </cell>
          <cell r="DC1380" t="str">
            <v>Vertical Axis</v>
          </cell>
          <cell r="DG1380" t="str">
            <v>Electric</v>
          </cell>
          <cell r="DH1380">
            <v>2079.9929999999999</v>
          </cell>
          <cell r="DI1380" t="str">
            <v>WA</v>
          </cell>
          <cell r="DL1380" t="str">
            <v>Electric</v>
          </cell>
          <cell r="DM1380" t="str">
            <v>Electric</v>
          </cell>
          <cell r="DN1380">
            <v>2079.9929999999999</v>
          </cell>
          <cell r="DO1380" t="str">
            <v>WA</v>
          </cell>
          <cell r="DS1380">
            <v>3785.7640000000001</v>
          </cell>
          <cell r="DT1380" t="str">
            <v>ID</v>
          </cell>
          <cell r="DU1380" t="str">
            <v>lt32</v>
          </cell>
          <cell r="DX1380" t="b">
            <v>0</v>
          </cell>
          <cell r="DY1380">
            <v>1925.059</v>
          </cell>
          <cell r="DZ1380" t="str">
            <v>OR</v>
          </cell>
          <cell r="EC1380" t="str">
            <v>Laptop</v>
          </cell>
          <cell r="ED1380">
            <v>1612.692</v>
          </cell>
          <cell r="EE1380" t="str">
            <v>OR</v>
          </cell>
          <cell r="EH1380" t="str">
            <v>gt20</v>
          </cell>
          <cell r="EI1380">
            <v>1612.692</v>
          </cell>
          <cell r="EJ1380" t="str">
            <v>OR</v>
          </cell>
          <cell r="EZ1380" t="str">
            <v>WA</v>
          </cell>
          <cell r="FA1380" t="str">
            <v>Other</v>
          </cell>
          <cell r="FB1380">
            <v>826421.00399999996</v>
          </cell>
          <cell r="FC1380">
            <v>1181690.55</v>
          </cell>
          <cell r="FI1380" t="str">
            <v>WA</v>
          </cell>
          <cell r="FJ1380" t="str">
            <v>Bedrooms</v>
          </cell>
          <cell r="FK1380" t="str">
            <v>EISAq</v>
          </cell>
          <cell r="FL1380">
            <v>223270.52599999998</v>
          </cell>
          <cell r="FS1380" t="str">
            <v>OR</v>
          </cell>
          <cell r="FT1380" t="str">
            <v>EISAx</v>
          </cell>
          <cell r="FV1380">
            <v>10849734.970000001</v>
          </cell>
          <cell r="GD1380" t="str">
            <v>MT</v>
          </cell>
          <cell r="GE1380">
            <v>1417039.19</v>
          </cell>
          <cell r="GF1380">
            <v>2147933.088</v>
          </cell>
          <cell r="GI1380">
            <v>3</v>
          </cell>
          <cell r="GJ1380">
            <v>2</v>
          </cell>
          <cell r="GK1380" t="str">
            <v>MT</v>
          </cell>
          <cell r="GL1380">
            <v>2130.886</v>
          </cell>
          <cell r="GM1380" t="str">
            <v>Pre 1980</v>
          </cell>
          <cell r="GN1380">
            <v>0</v>
          </cell>
          <cell r="GQ1380">
            <v>16829716.319139998</v>
          </cell>
          <cell r="GR1380">
            <v>1190557.9714900001</v>
          </cell>
          <cell r="GU1380" t="str">
            <v>Natural Gas FAF</v>
          </cell>
          <cell r="GX1380" t="str">
            <v>Baseboard/Wall/Radiant</v>
          </cell>
          <cell r="GY1380" t="str">
            <v>OR</v>
          </cell>
          <cell r="GZ1380">
            <v>1612.69177246094</v>
          </cell>
        </row>
        <row r="1381">
          <cell r="AD1381" t="str">
            <v>OR</v>
          </cell>
          <cell r="AH1381" t="str">
            <v>OR</v>
          </cell>
          <cell r="AI1381" t="str">
            <v>Pre 1980</v>
          </cell>
          <cell r="AJ1381">
            <v>1612.692</v>
          </cell>
          <cell r="AK1381" t="b">
            <v>1</v>
          </cell>
          <cell r="AN1381" t="str">
            <v>OR</v>
          </cell>
          <cell r="AO1381" t="str">
            <v>Heat Pump (Central System)</v>
          </cell>
          <cell r="AP1381" t="str">
            <v>Pre 1980</v>
          </cell>
          <cell r="AQ1381" t="str">
            <v>Crawlspace</v>
          </cell>
          <cell r="AR1381">
            <v>1188.02661132813</v>
          </cell>
          <cell r="AU1381" t="str">
            <v>No</v>
          </cell>
          <cell r="AV1381" t="b">
            <v>1</v>
          </cell>
          <cell r="AX1381">
            <v>2349916.637207041</v>
          </cell>
          <cell r="AY1381" t="b">
            <v>0</v>
          </cell>
          <cell r="AZ1381">
            <v>604988.88951281994</v>
          </cell>
          <cell r="BA1381">
            <v>1</v>
          </cell>
          <cell r="BB1381">
            <v>1188.02661132813</v>
          </cell>
          <cell r="BC1381">
            <v>0.99999967284256164</v>
          </cell>
          <cell r="BU1381" t="str">
            <v>MT</v>
          </cell>
          <cell r="BV1381" t="str">
            <v>Pre 1980</v>
          </cell>
          <cell r="BW1381" t="str">
            <v>Electric Storage - Inside Conditioned Space</v>
          </cell>
          <cell r="BY1381">
            <v>2130.886</v>
          </cell>
          <cell r="BZ1381" t="str">
            <v>le55</v>
          </cell>
          <cell r="CF1381" t="str">
            <v>Conditioned</v>
          </cell>
          <cell r="CG1381">
            <v>1925.059</v>
          </cell>
          <cell r="CH1381" t="str">
            <v>OR</v>
          </cell>
          <cell r="CI1381" t="str">
            <v>Side-by-Side w/ TTD Ice</v>
          </cell>
          <cell r="CJ1381">
            <v>38501.18</v>
          </cell>
          <cell r="CK1381" t="b">
            <v>0</v>
          </cell>
          <cell r="CZ1381">
            <v>1144.6790000000001</v>
          </cell>
          <cell r="DA1381" t="str">
            <v>MT</v>
          </cell>
          <cell r="DC1381" t="str">
            <v>Vertical Axis</v>
          </cell>
          <cell r="DG1381" t="str">
            <v>Electric</v>
          </cell>
          <cell r="DH1381">
            <v>1144.6790000000001</v>
          </cell>
          <cell r="DI1381" t="str">
            <v>MT</v>
          </cell>
          <cell r="DL1381" t="str">
            <v>Electric</v>
          </cell>
          <cell r="DM1381" t="str">
            <v>Electric</v>
          </cell>
          <cell r="DN1381">
            <v>1904.288</v>
          </cell>
          <cell r="DO1381" t="str">
            <v>WA</v>
          </cell>
          <cell r="DS1381">
            <v>3785.7640000000001</v>
          </cell>
          <cell r="DT1381" t="str">
            <v>ID</v>
          </cell>
          <cell r="DU1381" t="str">
            <v>gt46</v>
          </cell>
          <cell r="DX1381" t="b">
            <v>1</v>
          </cell>
          <cell r="DY1381">
            <v>1925.059</v>
          </cell>
          <cell r="DZ1381" t="str">
            <v>OR</v>
          </cell>
          <cell r="EC1381" t="str">
            <v>Desktop</v>
          </cell>
          <cell r="ED1381">
            <v>3785.7640000000001</v>
          </cell>
          <cell r="EE1381" t="str">
            <v>ID</v>
          </cell>
          <cell r="EH1381" t="str">
            <v>le20</v>
          </cell>
          <cell r="EI1381">
            <v>1904.288</v>
          </cell>
          <cell r="EJ1381" t="str">
            <v>WA</v>
          </cell>
          <cell r="EZ1381" t="str">
            <v>WA</v>
          </cell>
          <cell r="FA1381" t="str">
            <v>Bathroom</v>
          </cell>
          <cell r="FB1381">
            <v>2161030.9480000003</v>
          </cell>
          <cell r="FC1381">
            <v>1422513.4910000002</v>
          </cell>
          <cell r="FI1381" t="str">
            <v>WA</v>
          </cell>
          <cell r="FJ1381" t="str">
            <v>Bedrooms</v>
          </cell>
          <cell r="FK1381" t="str">
            <v>EISAx</v>
          </cell>
          <cell r="FL1381">
            <v>5754.3949999999995</v>
          </cell>
          <cell r="FS1381" t="str">
            <v>WA</v>
          </cell>
          <cell r="FT1381" t="str">
            <v>EISAnqnx</v>
          </cell>
          <cell r="FV1381">
            <v>2975518.26</v>
          </cell>
          <cell r="GD1381" t="str">
            <v>OR</v>
          </cell>
          <cell r="GE1381">
            <v>5734732.7520000003</v>
          </cell>
          <cell r="GF1381">
            <v>4867104.4560000002</v>
          </cell>
          <cell r="GI1381">
            <v>1</v>
          </cell>
          <cell r="GJ1381">
            <v>1</v>
          </cell>
          <cell r="GK1381" t="str">
            <v>OR</v>
          </cell>
          <cell r="GL1381">
            <v>1612.692</v>
          </cell>
          <cell r="GM1381" t="str">
            <v>Pre 1980</v>
          </cell>
          <cell r="GN1381">
            <v>-1</v>
          </cell>
          <cell r="GQ1381">
            <v>7983844.6213439992</v>
          </cell>
          <cell r="GR1381">
            <v>983379.26429999992</v>
          </cell>
          <cell r="GU1381" t="str">
            <v>Heat Pump (Central System)</v>
          </cell>
          <cell r="GX1381" t="str">
            <v>Wood</v>
          </cell>
          <cell r="GY1381" t="str">
            <v>WA</v>
          </cell>
          <cell r="GZ1381">
            <v>12271.3056640625</v>
          </cell>
        </row>
        <row r="1382">
          <cell r="AD1382" t="str">
            <v>WA</v>
          </cell>
          <cell r="AH1382" t="str">
            <v>WA</v>
          </cell>
          <cell r="AI1382" t="str">
            <v>Pre 1980</v>
          </cell>
          <cell r="AJ1382">
            <v>1904.288</v>
          </cell>
          <cell r="AK1382" t="b">
            <v>1</v>
          </cell>
          <cell r="AN1382" t="str">
            <v>WA</v>
          </cell>
          <cell r="AO1382" t="str">
            <v>Baseboard/Wall/Radiant</v>
          </cell>
          <cell r="AP1382" t="str">
            <v>Pre 1980</v>
          </cell>
          <cell r="AQ1382" t="str">
            <v>Basement</v>
          </cell>
          <cell r="AR1382">
            <v>2003.71557617188</v>
          </cell>
          <cell r="AU1382" t="str">
            <v>No</v>
          </cell>
          <cell r="AV1382" t="b">
            <v>0</v>
          </cell>
          <cell r="AX1382">
            <v>5882908.9316406399</v>
          </cell>
          <cell r="AY1382" t="b">
            <v>0</v>
          </cell>
          <cell r="AZ1382">
            <v>1934747.6860400441</v>
          </cell>
          <cell r="BA1382" t="str">
            <v/>
          </cell>
          <cell r="BB1382" t="str">
            <v/>
          </cell>
          <cell r="BC1382">
            <v>0.99999978847894622</v>
          </cell>
          <cell r="BU1382" t="str">
            <v>WA</v>
          </cell>
          <cell r="BV1382" t="str">
            <v>1993-2006</v>
          </cell>
          <cell r="BW1382" t="str">
            <v>Electric Storage - Outside Conditioned Space - Buffered</v>
          </cell>
          <cell r="BY1382">
            <v>1904.288</v>
          </cell>
          <cell r="BZ1382" t="str">
            <v>gt55</v>
          </cell>
          <cell r="CF1382" t="str">
            <v>Unconditioned</v>
          </cell>
          <cell r="CG1382">
            <v>1925.059</v>
          </cell>
          <cell r="CH1382" t="str">
            <v>OR</v>
          </cell>
          <cell r="CI1382" t="str">
            <v>Bottom-Freezer (Including French Door) w/o TTD Ice</v>
          </cell>
          <cell r="CJ1382">
            <v>42351.298000000003</v>
          </cell>
          <cell r="CK1382" t="b">
            <v>0</v>
          </cell>
          <cell r="CZ1382">
            <v>3785.7640000000001</v>
          </cell>
          <cell r="DA1382" t="str">
            <v>ID</v>
          </cell>
          <cell r="DC1382" t="str">
            <v>Vertical Axis</v>
          </cell>
          <cell r="DG1382" t="str">
            <v>Electric</v>
          </cell>
          <cell r="DH1382">
            <v>1612.692</v>
          </cell>
          <cell r="DI1382" t="str">
            <v>OR</v>
          </cell>
          <cell r="DL1382" t="str">
            <v>Electric</v>
          </cell>
          <cell r="DM1382" t="str">
            <v>Electric</v>
          </cell>
          <cell r="DN1382">
            <v>2079.9929999999999</v>
          </cell>
          <cell r="DO1382" t="str">
            <v>WA</v>
          </cell>
          <cell r="DS1382">
            <v>3785.7640000000001</v>
          </cell>
          <cell r="DT1382" t="str">
            <v>ID</v>
          </cell>
          <cell r="DU1382" t="str">
            <v>lt32</v>
          </cell>
          <cell r="DX1382" t="b">
            <v>0</v>
          </cell>
          <cell r="DY1382">
            <v>1925.059</v>
          </cell>
          <cell r="DZ1382" t="str">
            <v>OR</v>
          </cell>
          <cell r="EC1382" t="str">
            <v>Laptop</v>
          </cell>
          <cell r="ED1382">
            <v>1904.288</v>
          </cell>
          <cell r="EE1382" t="str">
            <v>WA</v>
          </cell>
          <cell r="EH1382" t="str">
            <v>le20</v>
          </cell>
          <cell r="EI1382">
            <v>2079.9929999999999</v>
          </cell>
          <cell r="EJ1382" t="str">
            <v>WA</v>
          </cell>
          <cell r="EZ1382" t="str">
            <v>WA</v>
          </cell>
          <cell r="FA1382" t="str">
            <v>Bedrooms</v>
          </cell>
          <cell r="FB1382">
            <v>1338253.1100000001</v>
          </cell>
          <cell r="FC1382">
            <v>1229210.2640000002</v>
          </cell>
          <cell r="FI1382" t="str">
            <v>WA</v>
          </cell>
          <cell r="FJ1382" t="str">
            <v>Exterior</v>
          </cell>
          <cell r="FK1382" t="str">
            <v>EISAq</v>
          </cell>
          <cell r="FL1382">
            <v>17263.184999999998</v>
          </cell>
          <cell r="FS1382" t="str">
            <v>WA</v>
          </cell>
          <cell r="FT1382" t="str">
            <v>EISAx</v>
          </cell>
          <cell r="FV1382">
            <v>2374403.46</v>
          </cell>
          <cell r="GD1382" t="str">
            <v>WA</v>
          </cell>
          <cell r="GE1382">
            <v>2618396</v>
          </cell>
          <cell r="GF1382">
            <v>2904039.2</v>
          </cell>
          <cell r="GI1382">
            <v>1</v>
          </cell>
          <cell r="GJ1382">
            <v>1</v>
          </cell>
          <cell r="GK1382" t="str">
            <v>WA</v>
          </cell>
          <cell r="GL1382">
            <v>1904.288</v>
          </cell>
          <cell r="GM1382" t="str">
            <v>Pre 1980</v>
          </cell>
          <cell r="GN1382">
            <v>0</v>
          </cell>
          <cell r="GQ1382">
            <v>9061373.5406400003</v>
          </cell>
          <cell r="GR1382">
            <v>2055730.3117760001</v>
          </cell>
          <cell r="GU1382" t="str">
            <v>Oil FAF</v>
          </cell>
          <cell r="GX1382" t="str">
            <v>None</v>
          </cell>
          <cell r="GY1382" t="str">
            <v>ID</v>
          </cell>
          <cell r="GZ1382">
            <v>3785.76440429688</v>
          </cell>
        </row>
        <row r="1383">
          <cell r="AD1383" t="str">
            <v>MT</v>
          </cell>
          <cell r="AH1383" t="str">
            <v>MT</v>
          </cell>
          <cell r="AI1383" t="str">
            <v>Pre 1980</v>
          </cell>
          <cell r="AJ1383">
            <v>1144.6790000000001</v>
          </cell>
          <cell r="AK1383" t="b">
            <v>1</v>
          </cell>
          <cell r="AN1383" t="str">
            <v>WA</v>
          </cell>
          <cell r="AO1383" t="str">
            <v>Natural Gas FAF</v>
          </cell>
          <cell r="AP1383" t="str">
            <v>Pre 1980</v>
          </cell>
          <cell r="AQ1383" t="str">
            <v>Basement</v>
          </cell>
          <cell r="AR1383">
            <v>2003.71557617188</v>
          </cell>
          <cell r="AU1383" t="str">
            <v>No</v>
          </cell>
          <cell r="AV1383" t="b">
            <v>1</v>
          </cell>
          <cell r="AX1383">
            <v>5882908.9316406399</v>
          </cell>
          <cell r="AY1383" t="b">
            <v>0</v>
          </cell>
          <cell r="AZ1383">
            <v>1934747.6860400441</v>
          </cell>
          <cell r="BA1383">
            <v>1</v>
          </cell>
          <cell r="BB1383">
            <v>2003.71557617188</v>
          </cell>
          <cell r="BC1383">
            <v>0.99999978847894622</v>
          </cell>
          <cell r="BU1383" t="str">
            <v>OR</v>
          </cell>
          <cell r="BV1383" t="str">
            <v>Pre 1980</v>
          </cell>
          <cell r="BW1383" t="str">
            <v>Electric Storage - Inside Conditioned Space</v>
          </cell>
          <cell r="BY1383">
            <v>8559.1039999999994</v>
          </cell>
          <cell r="BZ1383" t="str">
            <v>le55</v>
          </cell>
          <cell r="CF1383" t="str">
            <v>Conditioned</v>
          </cell>
          <cell r="CG1383">
            <v>12271.31</v>
          </cell>
          <cell r="CH1383" t="str">
            <v>WA</v>
          </cell>
          <cell r="CI1383" t="str">
            <v>Side-by-Side w/ TTD Ice</v>
          </cell>
          <cell r="CJ1383">
            <v>269968.82</v>
          </cell>
          <cell r="CK1383" t="b">
            <v>0</v>
          </cell>
          <cell r="CZ1383">
            <v>2079.9929999999999</v>
          </cell>
          <cell r="DA1383" t="str">
            <v>WA</v>
          </cell>
          <cell r="DC1383" t="str">
            <v>Vertical Axis</v>
          </cell>
          <cell r="DG1383" t="str">
            <v>Electric</v>
          </cell>
          <cell r="DH1383">
            <v>1925.059</v>
          </cell>
          <cell r="DI1383" t="str">
            <v>OR</v>
          </cell>
          <cell r="DL1383" t="str">
            <v>Gas</v>
          </cell>
          <cell r="DM1383" t="str">
            <v>Gas</v>
          </cell>
          <cell r="DN1383">
            <v>2130.886</v>
          </cell>
          <cell r="DO1383" t="str">
            <v>MT</v>
          </cell>
          <cell r="DS1383">
            <v>1612.692</v>
          </cell>
          <cell r="DT1383" t="str">
            <v>OR</v>
          </cell>
          <cell r="DU1383" t="str">
            <v>lt32</v>
          </cell>
          <cell r="DX1383" t="b">
            <v>1</v>
          </cell>
          <cell r="DY1383">
            <v>1925.059</v>
          </cell>
          <cell r="DZ1383" t="str">
            <v>OR</v>
          </cell>
          <cell r="EC1383" t="str">
            <v>Desktop</v>
          </cell>
          <cell r="ED1383">
            <v>1904.288</v>
          </cell>
          <cell r="EE1383" t="str">
            <v>WA</v>
          </cell>
          <cell r="EH1383" t="str">
            <v>gt20</v>
          </cell>
          <cell r="EI1383">
            <v>2130.886</v>
          </cell>
          <cell r="EJ1383" t="str">
            <v>MT</v>
          </cell>
          <cell r="EZ1383" t="str">
            <v>WA</v>
          </cell>
          <cell r="FA1383" t="str">
            <v>Exterior</v>
          </cell>
          <cell r="FB1383">
            <v>2775636.08</v>
          </cell>
          <cell r="FC1383">
            <v>10071593.776000001</v>
          </cell>
          <cell r="FI1383" t="str">
            <v>WA</v>
          </cell>
          <cell r="FJ1383" t="str">
            <v>Garage</v>
          </cell>
          <cell r="FK1383" t="str">
            <v>EISAq</v>
          </cell>
          <cell r="FL1383">
            <v>117389.658</v>
          </cell>
          <cell r="FS1383" t="str">
            <v>WA</v>
          </cell>
          <cell r="FT1383" t="str">
            <v>EISAnqnx</v>
          </cell>
          <cell r="FV1383">
            <v>4039541.7950000004</v>
          </cell>
          <cell r="GD1383" t="str">
            <v>MT</v>
          </cell>
          <cell r="GE1383">
            <v>600956.47500000009</v>
          </cell>
          <cell r="GF1383">
            <v>1761660.9810000001</v>
          </cell>
          <cell r="GI1383">
            <v>2</v>
          </cell>
          <cell r="GJ1383">
            <v>2</v>
          </cell>
          <cell r="GK1383" t="str">
            <v>MT</v>
          </cell>
          <cell r="GL1383">
            <v>1144.6790000000001</v>
          </cell>
          <cell r="GM1383" t="str">
            <v>Pre 1980</v>
          </cell>
          <cell r="GN1383">
            <v>0</v>
          </cell>
          <cell r="GQ1383">
            <v>9416870.0613130014</v>
          </cell>
          <cell r="GR1383">
            <v>572173.52154500003</v>
          </cell>
          <cell r="GU1383" t="str">
            <v>Natural Gas FAF</v>
          </cell>
          <cell r="GX1383" t="str">
            <v>None</v>
          </cell>
          <cell r="GY1383" t="str">
            <v>WA</v>
          </cell>
          <cell r="GZ1383">
            <v>2079.99340820313</v>
          </cell>
        </row>
        <row r="1384">
          <cell r="AD1384" t="str">
            <v>WA</v>
          </cell>
          <cell r="AH1384" t="str">
            <v>WA</v>
          </cell>
          <cell r="AI1384" t="str">
            <v>1993-2006</v>
          </cell>
          <cell r="AJ1384">
            <v>2079.9929999999999</v>
          </cell>
          <cell r="AK1384" t="b">
            <v>1</v>
          </cell>
          <cell r="AN1384" t="str">
            <v>WA</v>
          </cell>
          <cell r="AO1384" t="str">
            <v>Wood</v>
          </cell>
          <cell r="AP1384" t="str">
            <v>Pre 1980</v>
          </cell>
          <cell r="AQ1384" t="str">
            <v>Basement</v>
          </cell>
          <cell r="AR1384">
            <v>2003.71557617188</v>
          </cell>
          <cell r="AU1384" t="str">
            <v>No</v>
          </cell>
          <cell r="AV1384" t="b">
            <v>0</v>
          </cell>
          <cell r="AX1384">
            <v>5882908.9316406399</v>
          </cell>
          <cell r="AY1384" t="b">
            <v>0</v>
          </cell>
          <cell r="AZ1384">
            <v>1934747.6860400441</v>
          </cell>
          <cell r="BA1384" t="str">
            <v/>
          </cell>
          <cell r="BB1384" t="str">
            <v/>
          </cell>
          <cell r="BC1384">
            <v>0.99999978847894622</v>
          </cell>
          <cell r="BU1384" t="str">
            <v>MT</v>
          </cell>
          <cell r="BV1384" t="str">
            <v>1980-1992</v>
          </cell>
          <cell r="BW1384" t="str">
            <v>Electric Storage - Inside Conditioned Space</v>
          </cell>
          <cell r="BY1384">
            <v>1144.6790000000001</v>
          </cell>
          <cell r="BZ1384" t="str">
            <v>le55</v>
          </cell>
          <cell r="CF1384" t="str">
            <v>Conditioned</v>
          </cell>
          <cell r="CG1384">
            <v>2079.9929999999999</v>
          </cell>
          <cell r="CH1384" t="str">
            <v>WA</v>
          </cell>
          <cell r="CI1384" t="str">
            <v>Top-Freezer w/o TTD Ice</v>
          </cell>
          <cell r="CJ1384">
            <v>37439.873999999996</v>
          </cell>
          <cell r="CK1384" t="b">
            <v>0</v>
          </cell>
          <cell r="CZ1384">
            <v>2079.9929999999999</v>
          </cell>
          <cell r="DA1384" t="str">
            <v>WA</v>
          </cell>
          <cell r="DC1384" t="str">
            <v>Horizontal Axis</v>
          </cell>
          <cell r="DG1384" t="str">
            <v>Electric</v>
          </cell>
          <cell r="DH1384">
            <v>4360.1880000000001</v>
          </cell>
          <cell r="DI1384" t="str">
            <v>WA</v>
          </cell>
          <cell r="DL1384" t="str">
            <v>Electric</v>
          </cell>
          <cell r="DM1384" t="str">
            <v>Electric</v>
          </cell>
          <cell r="DN1384">
            <v>3785.7640000000001</v>
          </cell>
          <cell r="DO1384" t="str">
            <v>ID</v>
          </cell>
          <cell r="DS1384">
            <v>1612.692</v>
          </cell>
          <cell r="DT1384" t="str">
            <v>OR</v>
          </cell>
          <cell r="DU1384" t="str">
            <v>lt32</v>
          </cell>
          <cell r="DX1384" t="b">
            <v>0</v>
          </cell>
          <cell r="DY1384">
            <v>1925.059</v>
          </cell>
          <cell r="DZ1384" t="str">
            <v>OR</v>
          </cell>
          <cell r="EC1384" t="str">
            <v>Laptop</v>
          </cell>
          <cell r="ED1384">
            <v>1904.288</v>
          </cell>
          <cell r="EE1384" t="str">
            <v>WA</v>
          </cell>
          <cell r="EH1384" t="str">
            <v>le20</v>
          </cell>
          <cell r="EI1384">
            <v>3785.7640000000001</v>
          </cell>
          <cell r="EJ1384" t="str">
            <v>ID</v>
          </cell>
          <cell r="EZ1384" t="str">
            <v>WA</v>
          </cell>
          <cell r="FA1384" t="str">
            <v>Garage</v>
          </cell>
          <cell r="FB1384">
            <v>3291111.3520000004</v>
          </cell>
          <cell r="FC1384">
            <v>3350589.2680000002</v>
          </cell>
          <cell r="FI1384" t="str">
            <v>WA</v>
          </cell>
          <cell r="FJ1384" t="str">
            <v>Garage</v>
          </cell>
          <cell r="FK1384" t="str">
            <v>EISAx</v>
          </cell>
          <cell r="FL1384">
            <v>28771.974999999999</v>
          </cell>
          <cell r="FS1384" t="str">
            <v>WA</v>
          </cell>
          <cell r="FT1384" t="str">
            <v>EISAq</v>
          </cell>
          <cell r="FV1384">
            <v>7221610.3010000009</v>
          </cell>
          <cell r="GD1384" t="str">
            <v>WA</v>
          </cell>
          <cell r="GE1384">
            <v>4220305.7970000003</v>
          </cell>
          <cell r="GF1384">
            <v>3785587.26</v>
          </cell>
          <cell r="GI1384">
            <v>1</v>
          </cell>
          <cell r="GJ1384">
            <v>1</v>
          </cell>
          <cell r="GK1384" t="str">
            <v>WA</v>
          </cell>
          <cell r="GL1384">
            <v>2079.9929999999999</v>
          </cell>
          <cell r="GM1384" t="str">
            <v>1993-2006</v>
          </cell>
          <cell r="GN1384">
            <v>-1</v>
          </cell>
          <cell r="GQ1384">
            <v>10474480.749225</v>
          </cell>
          <cell r="GR1384">
            <v>216080.072805</v>
          </cell>
          <cell r="GU1384" t="str">
            <v>Baseboard/Wall/Radiant</v>
          </cell>
          <cell r="GX1384" t="str">
            <v>Baseboard/Wall/Radiant</v>
          </cell>
          <cell r="GY1384" t="str">
            <v>OR</v>
          </cell>
          <cell r="GZ1384">
            <v>8264.9453125</v>
          </cell>
        </row>
        <row r="1385">
          <cell r="AD1385" t="str">
            <v>OR</v>
          </cell>
          <cell r="AH1385" t="str">
            <v>OR</v>
          </cell>
          <cell r="AI1385" t="str">
            <v>1993-2006</v>
          </cell>
          <cell r="AJ1385">
            <v>1925.059</v>
          </cell>
          <cell r="AK1385" t="b">
            <v>1</v>
          </cell>
          <cell r="AN1385" t="str">
            <v>WA</v>
          </cell>
          <cell r="AO1385" t="str">
            <v>Wood</v>
          </cell>
          <cell r="AP1385" t="str">
            <v>Pre 1980</v>
          </cell>
          <cell r="AQ1385" t="str">
            <v>Basement</v>
          </cell>
          <cell r="AR1385">
            <v>2003.71557617188</v>
          </cell>
          <cell r="AU1385" t="str">
            <v>No</v>
          </cell>
          <cell r="AV1385" t="b">
            <v>0</v>
          </cell>
          <cell r="AX1385">
            <v>5882908.9316406399</v>
          </cell>
          <cell r="AY1385" t="b">
            <v>0</v>
          </cell>
          <cell r="AZ1385">
            <v>1934747.6860400441</v>
          </cell>
          <cell r="BA1385" t="str">
            <v/>
          </cell>
          <cell r="BB1385" t="str">
            <v/>
          </cell>
          <cell r="BC1385">
            <v>0.99999978847894622</v>
          </cell>
          <cell r="BU1385" t="str">
            <v>ID</v>
          </cell>
          <cell r="BV1385" t="str">
            <v>Pre 1980</v>
          </cell>
          <cell r="BW1385" t="str">
            <v>Gas Storage Inside Conditioned Space</v>
          </cell>
          <cell r="BY1385">
            <v>3785.7640000000001</v>
          </cell>
          <cell r="BZ1385" t="str">
            <v>le55</v>
          </cell>
          <cell r="CF1385" t="str">
            <v>Unconditioned</v>
          </cell>
          <cell r="CG1385">
            <v>2079.9929999999999</v>
          </cell>
          <cell r="CH1385" t="str">
            <v>WA</v>
          </cell>
          <cell r="CI1385" t="str">
            <v>Top-Freezer w/o TTD Ice</v>
          </cell>
          <cell r="CJ1385">
            <v>39519.866999999998</v>
          </cell>
          <cell r="CK1385" t="b">
            <v>0</v>
          </cell>
          <cell r="CZ1385">
            <v>2079.9929999999999</v>
          </cell>
          <cell r="DA1385" t="str">
            <v>WA</v>
          </cell>
          <cell r="DC1385" t="str">
            <v>Horizontal Axis</v>
          </cell>
          <cell r="DG1385" t="str">
            <v>Gas</v>
          </cell>
          <cell r="DH1385">
            <v>2130.886</v>
          </cell>
          <cell r="DI1385" t="str">
            <v>MT</v>
          </cell>
          <cell r="DL1385" t="str">
            <v>Gas</v>
          </cell>
          <cell r="DM1385" t="str">
            <v>Electric</v>
          </cell>
          <cell r="DN1385">
            <v>1612.692</v>
          </cell>
          <cell r="DO1385" t="str">
            <v>OR</v>
          </cell>
          <cell r="DS1385">
            <v>1612.692</v>
          </cell>
          <cell r="DT1385" t="str">
            <v>OR</v>
          </cell>
          <cell r="DU1385" t="str">
            <v>32to46</v>
          </cell>
          <cell r="DX1385" t="b">
            <v>0</v>
          </cell>
          <cell r="DY1385">
            <v>2130.886</v>
          </cell>
          <cell r="DZ1385" t="str">
            <v>MT</v>
          </cell>
          <cell r="EC1385" t="str">
            <v>Desktop</v>
          </cell>
          <cell r="ED1385">
            <v>1904.288</v>
          </cell>
          <cell r="EE1385" t="str">
            <v>WA</v>
          </cell>
          <cell r="EH1385" t="str">
            <v>le20</v>
          </cell>
          <cell r="EI1385">
            <v>1612.692</v>
          </cell>
          <cell r="EJ1385" t="str">
            <v>OR</v>
          </cell>
          <cell r="EZ1385" t="str">
            <v>WA</v>
          </cell>
          <cell r="FA1385" t="str">
            <v>Kitchen</v>
          </cell>
          <cell r="FB1385">
            <v>892168.74000000011</v>
          </cell>
          <cell r="FC1385">
            <v>951646.65600000008</v>
          </cell>
          <cell r="FI1385" t="str">
            <v>WA</v>
          </cell>
          <cell r="FJ1385" t="str">
            <v>Kitchen</v>
          </cell>
          <cell r="FK1385" t="str">
            <v>EISAnqnx</v>
          </cell>
          <cell r="FL1385">
            <v>184140.63999999998</v>
          </cell>
          <cell r="FS1385" t="str">
            <v>WA</v>
          </cell>
          <cell r="FT1385" t="str">
            <v>EISAx</v>
          </cell>
          <cell r="FV1385">
            <v>20167970.017000001</v>
          </cell>
          <cell r="GD1385" t="str">
            <v>OR</v>
          </cell>
          <cell r="GE1385">
            <v>5390165.2000000002</v>
          </cell>
          <cell r="GF1385">
            <v>2529527.5260000001</v>
          </cell>
          <cell r="GI1385">
            <v>2</v>
          </cell>
          <cell r="GJ1385">
            <v>2</v>
          </cell>
          <cell r="GK1385" t="str">
            <v>OR</v>
          </cell>
          <cell r="GL1385">
            <v>1925.059</v>
          </cell>
          <cell r="GM1385" t="str">
            <v>1993-2006</v>
          </cell>
          <cell r="GN1385">
            <v>-1</v>
          </cell>
          <cell r="GQ1385">
            <v>13317423.40787</v>
          </cell>
          <cell r="GR1385">
            <v>1201607.3898574999</v>
          </cell>
          <cell r="GU1385" t="str">
            <v>Wood</v>
          </cell>
          <cell r="GX1385" t="str">
            <v>Natural Gas FAF</v>
          </cell>
          <cell r="GY1385" t="str">
            <v>MT</v>
          </cell>
          <cell r="GZ1385">
            <v>1144.67944335938</v>
          </cell>
        </row>
        <row r="1386">
          <cell r="AD1386" t="str">
            <v>ID</v>
          </cell>
          <cell r="AH1386" t="str">
            <v>ID</v>
          </cell>
          <cell r="AI1386" t="str">
            <v>Post 2006</v>
          </cell>
          <cell r="AJ1386">
            <v>3785.7640000000001</v>
          </cell>
          <cell r="AK1386" t="b">
            <v>1</v>
          </cell>
          <cell r="AN1386" t="str">
            <v>WA</v>
          </cell>
          <cell r="AO1386" t="str">
            <v>Wood</v>
          </cell>
          <cell r="AP1386" t="str">
            <v>Pre 1980</v>
          </cell>
          <cell r="AQ1386" t="str">
            <v>Basement</v>
          </cell>
          <cell r="AR1386">
            <v>2003.71557617188</v>
          </cell>
          <cell r="AU1386" t="str">
            <v>No</v>
          </cell>
          <cell r="AV1386" t="b">
            <v>0</v>
          </cell>
          <cell r="AX1386">
            <v>5882908.9316406399</v>
          </cell>
          <cell r="AY1386" t="b">
            <v>0</v>
          </cell>
          <cell r="AZ1386">
            <v>1934747.6860400441</v>
          </cell>
          <cell r="BA1386" t="str">
            <v/>
          </cell>
          <cell r="BB1386" t="str">
            <v/>
          </cell>
          <cell r="BC1386">
            <v>0.99999978847894622</v>
          </cell>
          <cell r="BU1386" t="str">
            <v>WA</v>
          </cell>
          <cell r="BV1386" t="str">
            <v>Pre 1980</v>
          </cell>
          <cell r="BW1386" t="str">
            <v>Electric Storage - Inside Conditioned Space</v>
          </cell>
          <cell r="BY1386">
            <v>12271.31</v>
          </cell>
          <cell r="BZ1386" t="str">
            <v>le55</v>
          </cell>
          <cell r="CF1386" t="str">
            <v>Conditioned</v>
          </cell>
          <cell r="CG1386">
            <v>1612.692</v>
          </cell>
          <cell r="CH1386" t="str">
            <v>OR</v>
          </cell>
          <cell r="CI1386" t="str">
            <v>Side-by-Side w/o TTD Ice</v>
          </cell>
          <cell r="CJ1386">
            <v>32253.84</v>
          </cell>
          <cell r="CK1386" t="b">
            <v>0</v>
          </cell>
          <cell r="CZ1386">
            <v>2079.9929999999999</v>
          </cell>
          <cell r="DA1386" t="str">
            <v>WA</v>
          </cell>
          <cell r="DC1386" t="str">
            <v>Vertical Axis</v>
          </cell>
          <cell r="DG1386" t="str">
            <v>Electric</v>
          </cell>
          <cell r="DH1386">
            <v>1144.6790000000001</v>
          </cell>
          <cell r="DI1386" t="str">
            <v>MT</v>
          </cell>
          <cell r="DL1386" t="str">
            <v>Electric</v>
          </cell>
          <cell r="DM1386" t="str">
            <v>Electric</v>
          </cell>
          <cell r="DN1386">
            <v>8264.9449999999997</v>
          </cell>
          <cell r="DO1386" t="str">
            <v>OR</v>
          </cell>
          <cell r="DS1386">
            <v>2079.9929999999999</v>
          </cell>
          <cell r="DT1386" t="str">
            <v>WA</v>
          </cell>
          <cell r="DU1386" t="str">
            <v>lt32</v>
          </cell>
          <cell r="DX1386" t="b">
            <v>0</v>
          </cell>
          <cell r="DY1386">
            <v>3785.7640000000001</v>
          </cell>
          <cell r="DZ1386" t="str">
            <v>ID</v>
          </cell>
          <cell r="EC1386" t="str">
            <v>Laptop</v>
          </cell>
          <cell r="ED1386">
            <v>1904.288</v>
          </cell>
          <cell r="EE1386" t="str">
            <v>WA</v>
          </cell>
          <cell r="EH1386" t="str">
            <v>le20</v>
          </cell>
          <cell r="EI1386">
            <v>2079.9929999999999</v>
          </cell>
          <cell r="EJ1386" t="str">
            <v>WA</v>
          </cell>
          <cell r="EZ1386" t="str">
            <v>WA</v>
          </cell>
          <cell r="FA1386" t="str">
            <v>Living Room/Family Room</v>
          </cell>
          <cell r="FB1386">
            <v>3816499.6100000003</v>
          </cell>
          <cell r="FC1386">
            <v>3583544.4390000002</v>
          </cell>
          <cell r="FI1386" t="str">
            <v>WA</v>
          </cell>
          <cell r="FJ1386" t="str">
            <v>Kitchen</v>
          </cell>
          <cell r="FK1386" t="str">
            <v>EISAq</v>
          </cell>
          <cell r="FL1386">
            <v>57543.95</v>
          </cell>
          <cell r="FS1386" t="str">
            <v>WA</v>
          </cell>
          <cell r="FT1386" t="str">
            <v>EISAnqnx</v>
          </cell>
          <cell r="FV1386">
            <v>995991.91999999993</v>
          </cell>
          <cell r="GD1386" t="str">
            <v>ID</v>
          </cell>
          <cell r="GE1386">
            <v>23282448.600000001</v>
          </cell>
          <cell r="GF1386">
            <v>13545463.592</v>
          </cell>
          <cell r="GI1386">
            <v>2</v>
          </cell>
          <cell r="GJ1386">
            <v>1</v>
          </cell>
          <cell r="GK1386" t="str">
            <v>ID</v>
          </cell>
          <cell r="GL1386">
            <v>3785.7640000000001</v>
          </cell>
          <cell r="GM1386" t="str">
            <v>Post 2006</v>
          </cell>
          <cell r="GN1386">
            <v>0</v>
          </cell>
          <cell r="GQ1386">
            <v>25862719.341008</v>
          </cell>
          <cell r="GR1386">
            <v>2514457.1267500003</v>
          </cell>
          <cell r="GU1386" t="str">
            <v>Natural Gas FAF</v>
          </cell>
          <cell r="GX1386" t="str">
            <v>None</v>
          </cell>
          <cell r="GY1386" t="str">
            <v>MT</v>
          </cell>
          <cell r="GZ1386">
            <v>2130.88647460938</v>
          </cell>
        </row>
        <row r="1387">
          <cell r="AD1387" t="str">
            <v>WA</v>
          </cell>
          <cell r="AH1387" t="str">
            <v>WA</v>
          </cell>
          <cell r="AI1387" t="str">
            <v>Pre 1980</v>
          </cell>
          <cell r="AJ1387">
            <v>1904.288</v>
          </cell>
          <cell r="AK1387" t="b">
            <v>1</v>
          </cell>
          <cell r="AN1387" t="str">
            <v>WA</v>
          </cell>
          <cell r="AO1387" t="str">
            <v>Baseboard/Wall/Radiant</v>
          </cell>
          <cell r="AP1387" t="str">
            <v>Pre 1980</v>
          </cell>
          <cell r="AQ1387" t="str">
            <v>Crawlspace</v>
          </cell>
          <cell r="AR1387">
            <v>701.316982269287</v>
          </cell>
          <cell r="AU1387" t="str">
            <v>No</v>
          </cell>
          <cell r="AV1387" t="b">
            <v>1</v>
          </cell>
          <cell r="AX1387">
            <v>1989636.2786979673</v>
          </cell>
          <cell r="AY1387" t="b">
            <v>0</v>
          </cell>
          <cell r="AZ1387">
            <v>1456331.0006030041</v>
          </cell>
          <cell r="BA1387">
            <v>0.60937499999999989</v>
          </cell>
          <cell r="BB1387">
            <v>701.316982269287</v>
          </cell>
          <cell r="BC1387">
            <v>0.60937507962981952</v>
          </cell>
          <cell r="BU1387" t="str">
            <v>WA</v>
          </cell>
          <cell r="BV1387" t="str">
            <v>Post 2006</v>
          </cell>
          <cell r="BW1387" t="str">
            <v>Gas Storage Inside Conditioned Space</v>
          </cell>
          <cell r="BY1387">
            <v>1904.288</v>
          </cell>
          <cell r="BZ1387" t="str">
            <v>le55</v>
          </cell>
          <cell r="CF1387" t="str">
            <v>Conditioned</v>
          </cell>
          <cell r="CG1387">
            <v>1925.059</v>
          </cell>
          <cell r="CH1387" t="str">
            <v>OR</v>
          </cell>
          <cell r="CI1387" t="str">
            <v>Top-Freezer w/o TTD Ice</v>
          </cell>
          <cell r="CJ1387">
            <v>38501.18</v>
          </cell>
          <cell r="CK1387" t="b">
            <v>0</v>
          </cell>
          <cell r="CZ1387">
            <v>3785.7640000000001</v>
          </cell>
          <cell r="DA1387" t="str">
            <v>ID</v>
          </cell>
          <cell r="DC1387" t="str">
            <v>Horizontal Axis</v>
          </cell>
          <cell r="DG1387" t="str">
            <v>Electric</v>
          </cell>
          <cell r="DH1387">
            <v>3785.7640000000001</v>
          </cell>
          <cell r="DI1387" t="str">
            <v>ID</v>
          </cell>
          <cell r="DL1387" t="str">
            <v>Electric</v>
          </cell>
          <cell r="DM1387" t="str">
            <v>Electric</v>
          </cell>
          <cell r="DN1387">
            <v>2079.9929999999999</v>
          </cell>
          <cell r="DO1387" t="str">
            <v>WA</v>
          </cell>
          <cell r="DS1387">
            <v>2079.9929999999999</v>
          </cell>
          <cell r="DT1387" t="str">
            <v>WA</v>
          </cell>
          <cell r="DU1387" t="str">
            <v>lt32</v>
          </cell>
          <cell r="DX1387" t="b">
            <v>0</v>
          </cell>
          <cell r="DY1387">
            <v>3785.7640000000001</v>
          </cell>
          <cell r="DZ1387" t="str">
            <v>ID</v>
          </cell>
          <cell r="EC1387" t="str">
            <v>Desktop</v>
          </cell>
          <cell r="ED1387">
            <v>1904.288</v>
          </cell>
          <cell r="EE1387" t="str">
            <v>WA</v>
          </cell>
          <cell r="EH1387" t="str">
            <v>le20</v>
          </cell>
          <cell r="EI1387">
            <v>4360.1880000000001</v>
          </cell>
          <cell r="EJ1387" t="str">
            <v>WA</v>
          </cell>
          <cell r="EZ1387" t="str">
            <v>WA</v>
          </cell>
          <cell r="FA1387" t="str">
            <v>Other</v>
          </cell>
          <cell r="FB1387">
            <v>1139993.3900000001</v>
          </cell>
          <cell r="FC1387">
            <v>3201894.4780000001</v>
          </cell>
          <cell r="FI1387" t="str">
            <v>WA</v>
          </cell>
          <cell r="FJ1387" t="str">
            <v>Kitchen</v>
          </cell>
          <cell r="FK1387" t="str">
            <v>EISAx</v>
          </cell>
          <cell r="FL1387">
            <v>5754.3949999999995</v>
          </cell>
          <cell r="FS1387" t="str">
            <v>WA</v>
          </cell>
          <cell r="FT1387" t="str">
            <v>EISAq</v>
          </cell>
          <cell r="FV1387">
            <v>395467.38</v>
          </cell>
          <cell r="GD1387" t="str">
            <v>WA</v>
          </cell>
          <cell r="GE1387">
            <v>2454627.2319999998</v>
          </cell>
          <cell r="GF1387">
            <v>3873321.7919999999</v>
          </cell>
          <cell r="GI1387">
            <v>2</v>
          </cell>
          <cell r="GJ1387">
            <v>3</v>
          </cell>
          <cell r="GK1387" t="str">
            <v>WA</v>
          </cell>
          <cell r="GL1387">
            <v>1904.288</v>
          </cell>
          <cell r="GM1387" t="str">
            <v>Pre 1980</v>
          </cell>
          <cell r="GN1387">
            <v>-1</v>
          </cell>
          <cell r="GQ1387">
            <v>14384719.238816001</v>
          </cell>
          <cell r="GR1387">
            <v>1205285.76456</v>
          </cell>
          <cell r="GU1387" t="str">
            <v>Heat Pump (Central System)</v>
          </cell>
          <cell r="GX1387" t="str">
            <v>Baseboard/Wall/Radiant</v>
          </cell>
          <cell r="GY1387" t="str">
            <v>OR</v>
          </cell>
          <cell r="GZ1387">
            <v>1612.69177246094</v>
          </cell>
        </row>
        <row r="1388">
          <cell r="AD1388" t="str">
            <v>MT</v>
          </cell>
          <cell r="AH1388" t="str">
            <v>MT</v>
          </cell>
          <cell r="AI1388" t="str">
            <v>Pre 1980</v>
          </cell>
          <cell r="AJ1388">
            <v>1144.6790000000001</v>
          </cell>
          <cell r="AK1388" t="b">
            <v>1</v>
          </cell>
          <cell r="AN1388" t="str">
            <v>WA</v>
          </cell>
          <cell r="AO1388" t="str">
            <v>Baseboard/Wall/Radiant</v>
          </cell>
          <cell r="AP1388" t="str">
            <v>Pre 1980</v>
          </cell>
          <cell r="AQ1388" t="str">
            <v>Crawlspace</v>
          </cell>
          <cell r="AR1388">
            <v>449.562168121338</v>
          </cell>
          <cell r="AU1388" t="str">
            <v>No</v>
          </cell>
          <cell r="AV1388" t="b">
            <v>1</v>
          </cell>
          <cell r="AX1388">
            <v>1275407.8709602358</v>
          </cell>
          <cell r="AY1388" t="b">
            <v>0</v>
          </cell>
          <cell r="AZ1388">
            <v>933545.51320705423</v>
          </cell>
          <cell r="BA1388">
            <v>0.39062500000000011</v>
          </cell>
          <cell r="BB1388">
            <v>449.562168121338</v>
          </cell>
          <cell r="BC1388">
            <v>0.39062505104475626</v>
          </cell>
          <cell r="BU1388" t="str">
            <v>OR</v>
          </cell>
          <cell r="BV1388" t="str">
            <v>1993-2006</v>
          </cell>
          <cell r="BW1388" t="str">
            <v>Electric Storage - Inside Conditioned Space</v>
          </cell>
          <cell r="BY1388">
            <v>1612.692</v>
          </cell>
          <cell r="BZ1388" t="str">
            <v>le55</v>
          </cell>
          <cell r="CF1388" t="str">
            <v>Conditioned</v>
          </cell>
          <cell r="CG1388">
            <v>4360.1880000000001</v>
          </cell>
          <cell r="CH1388" t="str">
            <v>WA</v>
          </cell>
          <cell r="CI1388" t="str">
            <v>Side-by-Side w/ TTD Ice</v>
          </cell>
          <cell r="CJ1388">
            <v>109004.7</v>
          </cell>
          <cell r="CK1388" t="b">
            <v>0</v>
          </cell>
          <cell r="CZ1388">
            <v>2079.9929999999999</v>
          </cell>
          <cell r="DA1388" t="str">
            <v>WA</v>
          </cell>
          <cell r="DC1388" t="str">
            <v>Horizontal Axis</v>
          </cell>
          <cell r="DG1388" t="str">
            <v>Electric</v>
          </cell>
          <cell r="DH1388">
            <v>2079.9929999999999</v>
          </cell>
          <cell r="DI1388" t="str">
            <v>WA</v>
          </cell>
          <cell r="DL1388" t="str">
            <v>Electric</v>
          </cell>
          <cell r="DM1388" t="str">
            <v>Electric</v>
          </cell>
          <cell r="DN1388">
            <v>4360.1880000000001</v>
          </cell>
          <cell r="DO1388" t="str">
            <v>WA</v>
          </cell>
          <cell r="DS1388">
            <v>2079.9929999999999</v>
          </cell>
          <cell r="DT1388" t="str">
            <v>WA</v>
          </cell>
          <cell r="DU1388" t="str">
            <v>gt46</v>
          </cell>
          <cell r="DX1388" t="b">
            <v>0</v>
          </cell>
          <cell r="DY1388">
            <v>2079.9929999999999</v>
          </cell>
          <cell r="DZ1388" t="str">
            <v>WA</v>
          </cell>
          <cell r="EC1388" t="str">
            <v>Desktop</v>
          </cell>
          <cell r="ED1388">
            <v>1612.692</v>
          </cell>
          <cell r="EE1388" t="str">
            <v>OR</v>
          </cell>
          <cell r="EH1388" t="str">
            <v>gt20</v>
          </cell>
          <cell r="EI1388">
            <v>4360.1880000000001</v>
          </cell>
          <cell r="EJ1388" t="str">
            <v>WA</v>
          </cell>
          <cell r="EZ1388" t="str">
            <v>OR</v>
          </cell>
          <cell r="FA1388" t="str">
            <v>Bathroom</v>
          </cell>
          <cell r="FB1388">
            <v>498971.34</v>
          </cell>
          <cell r="FC1388">
            <v>116426.64600000001</v>
          </cell>
          <cell r="FI1388" t="str">
            <v>WA</v>
          </cell>
          <cell r="FJ1388" t="str">
            <v>Other</v>
          </cell>
          <cell r="FK1388" t="str">
            <v>EISAnqnx</v>
          </cell>
          <cell r="FL1388">
            <v>92070.319999999992</v>
          </cell>
          <cell r="FS1388" t="str">
            <v>WA</v>
          </cell>
          <cell r="FT1388" t="str">
            <v>EISAx</v>
          </cell>
          <cell r="FV1388">
            <v>739670.47</v>
          </cell>
          <cell r="GD1388" t="str">
            <v>MT</v>
          </cell>
          <cell r="GE1388">
            <v>1385061.59</v>
          </cell>
          <cell r="GF1388">
            <v>1373614.8</v>
          </cell>
          <cell r="GI1388">
            <v>2</v>
          </cell>
          <cell r="GJ1388">
            <v>1</v>
          </cell>
          <cell r="GK1388" t="str">
            <v>MT</v>
          </cell>
          <cell r="GL1388">
            <v>1144.6790000000001</v>
          </cell>
          <cell r="GM1388" t="str">
            <v>Pre 1980</v>
          </cell>
          <cell r="GN1388">
            <v>0</v>
          </cell>
          <cell r="GQ1388">
            <v>8808043.9181880001</v>
          </cell>
          <cell r="GR1388">
            <v>675807.03480999998</v>
          </cell>
          <cell r="GU1388" t="str">
            <v>Natural Gas FAF</v>
          </cell>
          <cell r="GX1388" t="str">
            <v>Baseboard/Wall/Radiant</v>
          </cell>
          <cell r="GY1388" t="str">
            <v>OR</v>
          </cell>
          <cell r="GZ1388">
            <v>1925.05932617188</v>
          </cell>
        </row>
        <row r="1389">
          <cell r="AD1389" t="str">
            <v>WA</v>
          </cell>
          <cell r="AH1389" t="str">
            <v>WA</v>
          </cell>
          <cell r="AI1389" t="str">
            <v>1993-2006</v>
          </cell>
          <cell r="AJ1389">
            <v>1904.288</v>
          </cell>
          <cell r="AK1389" t="b">
            <v>1</v>
          </cell>
          <cell r="AN1389" t="str">
            <v>WA</v>
          </cell>
          <cell r="AO1389" t="str">
            <v>Natural Gas FAF</v>
          </cell>
          <cell r="AP1389" t="str">
            <v>1993-2006</v>
          </cell>
          <cell r="AQ1389" t="str">
            <v>Crawlspace</v>
          </cell>
          <cell r="AR1389">
            <v>4956.49267578125</v>
          </cell>
          <cell r="AU1389" t="str">
            <v>No</v>
          </cell>
          <cell r="AV1389" t="b">
            <v>1</v>
          </cell>
          <cell r="AX1389">
            <v>13491573.063476562</v>
          </cell>
          <cell r="AY1389" t="b">
            <v>0</v>
          </cell>
          <cell r="AZ1389">
            <v>2399790.0153256836</v>
          </cell>
          <cell r="BA1389">
            <v>1</v>
          </cell>
          <cell r="BB1389">
            <v>4956.49267578125</v>
          </cell>
          <cell r="BC1389">
            <v>0.99999993458706582</v>
          </cell>
          <cell r="BU1389" t="str">
            <v>WA</v>
          </cell>
          <cell r="BV1389" t="str">
            <v>Pre 1980</v>
          </cell>
          <cell r="BW1389" t="str">
            <v>Gas Storage Inside Conditioned Space</v>
          </cell>
          <cell r="BY1389">
            <v>12271.31</v>
          </cell>
          <cell r="BZ1389" t="str">
            <v>le55</v>
          </cell>
          <cell r="CF1389" t="str">
            <v>Conditioned</v>
          </cell>
          <cell r="CG1389">
            <v>2079.9929999999999</v>
          </cell>
          <cell r="CH1389" t="str">
            <v>WA</v>
          </cell>
          <cell r="CI1389" t="str">
            <v>Bottom-Freezer (Including French Door) w/ TTD Ice</v>
          </cell>
          <cell r="CJ1389">
            <v>54079.817999999999</v>
          </cell>
          <cell r="CK1389" t="b">
            <v>0</v>
          </cell>
          <cell r="CZ1389">
            <v>1144.6790000000001</v>
          </cell>
          <cell r="DA1389" t="str">
            <v>MT</v>
          </cell>
          <cell r="DC1389" t="str">
            <v>Vertical Axis</v>
          </cell>
          <cell r="DG1389" t="str">
            <v>Electric</v>
          </cell>
          <cell r="DH1389">
            <v>2079.9929999999999</v>
          </cell>
          <cell r="DI1389" t="str">
            <v>WA</v>
          </cell>
          <cell r="DL1389" t="str">
            <v>Electric</v>
          </cell>
          <cell r="DM1389" t="str">
            <v>Electric</v>
          </cell>
          <cell r="DN1389">
            <v>1192.4649999999999</v>
          </cell>
          <cell r="DO1389" t="str">
            <v>ID</v>
          </cell>
          <cell r="DS1389">
            <v>2079.9929999999999</v>
          </cell>
          <cell r="DT1389" t="str">
            <v>WA</v>
          </cell>
          <cell r="DU1389" t="str">
            <v>lt32</v>
          </cell>
          <cell r="DX1389" t="b">
            <v>0</v>
          </cell>
          <cell r="DY1389">
            <v>2130.886</v>
          </cell>
          <cell r="DZ1389" t="str">
            <v>MT</v>
          </cell>
          <cell r="EC1389" t="str">
            <v>Desktop</v>
          </cell>
          <cell r="ED1389">
            <v>2079.9929999999999</v>
          </cell>
          <cell r="EE1389" t="str">
            <v>WA</v>
          </cell>
          <cell r="EH1389" t="str">
            <v>le20</v>
          </cell>
          <cell r="EI1389">
            <v>4360.1880000000001</v>
          </cell>
          <cell r="EJ1389" t="str">
            <v>WA</v>
          </cell>
          <cell r="EZ1389" t="str">
            <v>OR</v>
          </cell>
          <cell r="FA1389" t="str">
            <v>Bedrooms</v>
          </cell>
          <cell r="FB1389">
            <v>123554.808</v>
          </cell>
          <cell r="FC1389">
            <v>446698.152</v>
          </cell>
          <cell r="FI1389" t="str">
            <v>WA</v>
          </cell>
          <cell r="FJ1389" t="str">
            <v>Other</v>
          </cell>
          <cell r="FK1389" t="str">
            <v>EISAq</v>
          </cell>
          <cell r="FL1389">
            <v>17263.184999999998</v>
          </cell>
          <cell r="FS1389" t="str">
            <v>WA</v>
          </cell>
          <cell r="FT1389" t="str">
            <v>EISAq</v>
          </cell>
          <cell r="FV1389">
            <v>2582332.8530000001</v>
          </cell>
          <cell r="GD1389" t="str">
            <v>WA</v>
          </cell>
          <cell r="GE1389">
            <v>5644309.6320000002</v>
          </cell>
          <cell r="GF1389">
            <v>5888058.4960000003</v>
          </cell>
          <cell r="GI1389">
            <v>1</v>
          </cell>
          <cell r="GJ1389">
            <v>3</v>
          </cell>
          <cell r="GK1389" t="str">
            <v>WA</v>
          </cell>
          <cell r="GL1389">
            <v>1904.288</v>
          </cell>
          <cell r="GM1389" t="str">
            <v>1993-2006</v>
          </cell>
          <cell r="GN1389">
            <v>0</v>
          </cell>
          <cell r="GQ1389">
            <v>10042066.626336001</v>
          </cell>
          <cell r="GR1389">
            <v>2270101.7248</v>
          </cell>
          <cell r="GU1389" t="str">
            <v>Natural Gas FAF</v>
          </cell>
          <cell r="GX1389" t="str">
            <v>Wood</v>
          </cell>
          <cell r="GY1389" t="str">
            <v>OR</v>
          </cell>
          <cell r="GZ1389">
            <v>1925.05932617188</v>
          </cell>
        </row>
        <row r="1390">
          <cell r="AD1390" t="str">
            <v>WA</v>
          </cell>
          <cell r="AH1390" t="str">
            <v>WA</v>
          </cell>
          <cell r="AI1390" t="str">
            <v>Pre 1980</v>
          </cell>
          <cell r="AJ1390">
            <v>2079.9929999999999</v>
          </cell>
          <cell r="AK1390" t="b">
            <v>1</v>
          </cell>
          <cell r="AN1390" t="str">
            <v>WA</v>
          </cell>
          <cell r="AO1390" t="str">
            <v>Baseboard/Wall/Radiant</v>
          </cell>
          <cell r="AP1390" t="str">
            <v>Pre 1980</v>
          </cell>
          <cell r="AQ1390" t="str">
            <v>Crawlspace</v>
          </cell>
          <cell r="AR1390">
            <v>1150.87915039063</v>
          </cell>
          <cell r="AU1390" t="str">
            <v>No</v>
          </cell>
          <cell r="AV1390" t="b">
            <v>1</v>
          </cell>
          <cell r="AX1390">
            <v>1042696.5102539108</v>
          </cell>
          <cell r="AY1390" t="b">
            <v>0</v>
          </cell>
          <cell r="AZ1390">
            <v>668672.64043220505</v>
          </cell>
          <cell r="BA1390">
            <v>1</v>
          </cell>
          <cell r="BB1390">
            <v>1150.87915039063</v>
          </cell>
          <cell r="BC1390">
            <v>1.00000013067458</v>
          </cell>
          <cell r="BU1390" t="str">
            <v>OR</v>
          </cell>
          <cell r="BV1390" t="str">
            <v>1980-1992</v>
          </cell>
          <cell r="BW1390" t="str">
            <v>Electric Storage - Inside Conditioned Space</v>
          </cell>
          <cell r="BY1390">
            <v>1612.692</v>
          </cell>
          <cell r="BZ1390" t="str">
            <v>le55</v>
          </cell>
          <cell r="CF1390" t="str">
            <v>Conditioned</v>
          </cell>
          <cell r="CG1390">
            <v>1144.6790000000001</v>
          </cell>
          <cell r="CH1390" t="str">
            <v>MT</v>
          </cell>
          <cell r="CI1390" t="str">
            <v>Top-Freezer w/o TTD Ice</v>
          </cell>
          <cell r="CJ1390">
            <v>26327.617000000002</v>
          </cell>
          <cell r="CK1390" t="b">
            <v>0</v>
          </cell>
          <cell r="CZ1390">
            <v>1612.692</v>
          </cell>
          <cell r="DA1390" t="str">
            <v>OR</v>
          </cell>
          <cell r="DC1390" t="str">
            <v>Horizontal Axis</v>
          </cell>
          <cell r="DG1390" t="str">
            <v>Electric</v>
          </cell>
          <cell r="DH1390">
            <v>2079.9929999999999</v>
          </cell>
          <cell r="DI1390" t="str">
            <v>WA</v>
          </cell>
          <cell r="DL1390" t="str">
            <v>Electric</v>
          </cell>
          <cell r="DM1390" t="str">
            <v>Electric</v>
          </cell>
          <cell r="DN1390">
            <v>1192.4649999999999</v>
          </cell>
          <cell r="DO1390" t="str">
            <v>ID</v>
          </cell>
          <cell r="DS1390">
            <v>1612.692</v>
          </cell>
          <cell r="DT1390" t="str">
            <v>OR</v>
          </cell>
          <cell r="DU1390" t="str">
            <v>32to46</v>
          </cell>
          <cell r="DX1390" t="b">
            <v>0</v>
          </cell>
          <cell r="DY1390">
            <v>2130.886</v>
          </cell>
          <cell r="DZ1390" t="str">
            <v>MT</v>
          </cell>
          <cell r="EC1390" t="str">
            <v>Desktop</v>
          </cell>
          <cell r="ED1390">
            <v>2079.9929999999999</v>
          </cell>
          <cell r="EE1390" t="str">
            <v>WA</v>
          </cell>
          <cell r="EH1390" t="str">
            <v>gt20</v>
          </cell>
          <cell r="EI1390">
            <v>1192.4649999999999</v>
          </cell>
          <cell r="EJ1390" t="str">
            <v>ID</v>
          </cell>
          <cell r="EZ1390" t="str">
            <v>OR</v>
          </cell>
          <cell r="FA1390" t="str">
            <v>Exterior</v>
          </cell>
          <cell r="FB1390">
            <v>285126.48</v>
          </cell>
          <cell r="FC1390">
            <v>1439888.7240000002</v>
          </cell>
          <cell r="FI1390" t="str">
            <v>WA</v>
          </cell>
          <cell r="FJ1390" t="str">
            <v>Bathroom</v>
          </cell>
          <cell r="FK1390" t="str">
            <v>EISAnqnx</v>
          </cell>
          <cell r="FL1390">
            <v>460351.6</v>
          </cell>
          <cell r="FS1390" t="str">
            <v>WA</v>
          </cell>
          <cell r="FT1390" t="str">
            <v>EISAx</v>
          </cell>
          <cell r="FV1390">
            <v>59477.916000000005</v>
          </cell>
          <cell r="GD1390" t="str">
            <v>WA</v>
          </cell>
          <cell r="GE1390">
            <v>3920786.8049999997</v>
          </cell>
          <cell r="GF1390">
            <v>2911990.1999999997</v>
          </cell>
          <cell r="GI1390">
            <v>1</v>
          </cell>
          <cell r="GJ1390">
            <v>1</v>
          </cell>
          <cell r="GK1390" t="str">
            <v>WA</v>
          </cell>
          <cell r="GL1390">
            <v>2079.9929999999999</v>
          </cell>
          <cell r="GM1390" t="str">
            <v>Pre 1980</v>
          </cell>
          <cell r="GN1390">
            <v>0</v>
          </cell>
          <cell r="GQ1390">
            <v>10608172.2993</v>
          </cell>
          <cell r="GR1390">
            <v>1120221.8300100002</v>
          </cell>
          <cell r="GU1390" t="str">
            <v>Natural Gas FAF</v>
          </cell>
          <cell r="GX1390" t="str">
            <v>None</v>
          </cell>
          <cell r="GY1390" t="str">
            <v>ID</v>
          </cell>
          <cell r="GZ1390">
            <v>3785.76440429688</v>
          </cell>
        </row>
        <row r="1391">
          <cell r="AD1391" t="str">
            <v>MT</v>
          </cell>
          <cell r="AH1391" t="str">
            <v>MT</v>
          </cell>
          <cell r="AI1391" t="str">
            <v>Pre 1980</v>
          </cell>
          <cell r="AJ1391">
            <v>1144.6790000000001</v>
          </cell>
          <cell r="AK1391" t="b">
            <v>1</v>
          </cell>
          <cell r="AN1391" t="str">
            <v>WA</v>
          </cell>
          <cell r="AO1391" t="str">
            <v>Wood</v>
          </cell>
          <cell r="AP1391" t="str">
            <v>Pre 1980</v>
          </cell>
          <cell r="AQ1391" t="str">
            <v>Slab on Grade</v>
          </cell>
          <cell r="AR1391">
            <v>361.20275133227898</v>
          </cell>
          <cell r="AU1391" t="str">
            <v>No</v>
          </cell>
          <cell r="AV1391" t="b">
            <v>0</v>
          </cell>
          <cell r="AX1391">
            <v>826431.89504825429</v>
          </cell>
          <cell r="AY1391" t="b">
            <v>0</v>
          </cell>
          <cell r="AZ1391">
            <v>458552.67206034949</v>
          </cell>
          <cell r="BA1391" t="str">
            <v/>
          </cell>
          <cell r="BB1391" t="str">
            <v/>
          </cell>
          <cell r="BC1391">
            <v>0.24660628863931919</v>
          </cell>
          <cell r="BU1391" t="str">
            <v>OR</v>
          </cell>
          <cell r="BV1391" t="str">
            <v>Pre 1980</v>
          </cell>
          <cell r="BW1391" t="str">
            <v>Electric Storage - Inside Conditioned Space</v>
          </cell>
          <cell r="BY1391">
            <v>1612.692</v>
          </cell>
          <cell r="BZ1391" t="str">
            <v>le55</v>
          </cell>
          <cell r="CF1391" t="str">
            <v>Conditioned</v>
          </cell>
          <cell r="CG1391">
            <v>1144.6790000000001</v>
          </cell>
          <cell r="CH1391" t="str">
            <v>MT</v>
          </cell>
          <cell r="CI1391" t="str">
            <v>Top-Freezer w/o TTD Ice</v>
          </cell>
          <cell r="CJ1391">
            <v>20604.222000000002</v>
          </cell>
          <cell r="CK1391" t="b">
            <v>0</v>
          </cell>
          <cell r="CZ1391">
            <v>1144.6790000000001</v>
          </cell>
          <cell r="DA1391" t="str">
            <v>MT</v>
          </cell>
          <cell r="DC1391" t="str">
            <v>Vertical Axis</v>
          </cell>
          <cell r="DG1391" t="str">
            <v>Electric</v>
          </cell>
          <cell r="DH1391">
            <v>2079.9929999999999</v>
          </cell>
          <cell r="DI1391" t="str">
            <v>WA</v>
          </cell>
          <cell r="DL1391" t="str">
            <v>Electric</v>
          </cell>
          <cell r="DM1391" t="str">
            <v>Electric</v>
          </cell>
          <cell r="DN1391">
            <v>1904.288</v>
          </cell>
          <cell r="DO1391" t="str">
            <v>WA</v>
          </cell>
          <cell r="DS1391">
            <v>1612.692</v>
          </cell>
          <cell r="DT1391" t="str">
            <v>OR</v>
          </cell>
          <cell r="DU1391" t="str">
            <v>lt32</v>
          </cell>
          <cell r="DX1391" t="b">
            <v>0</v>
          </cell>
          <cell r="DY1391">
            <v>2130.886</v>
          </cell>
          <cell r="DZ1391" t="str">
            <v>MT</v>
          </cell>
          <cell r="EC1391" t="str">
            <v>Desktop</v>
          </cell>
          <cell r="ED1391">
            <v>2079.9929999999999</v>
          </cell>
          <cell r="EE1391" t="str">
            <v>WA</v>
          </cell>
          <cell r="EH1391" t="str">
            <v>gt20</v>
          </cell>
          <cell r="EI1391">
            <v>1904.288</v>
          </cell>
          <cell r="EJ1391" t="str">
            <v>WA</v>
          </cell>
          <cell r="EZ1391" t="str">
            <v>OR</v>
          </cell>
          <cell r="FA1391" t="str">
            <v>Garage</v>
          </cell>
          <cell r="FB1391">
            <v>218596.96799999999</v>
          </cell>
          <cell r="FC1391">
            <v>277998.31800000003</v>
          </cell>
          <cell r="FI1391" t="str">
            <v>WA</v>
          </cell>
          <cell r="FJ1391" t="str">
            <v>Bathroom</v>
          </cell>
          <cell r="FK1391" t="str">
            <v>EISAq</v>
          </cell>
          <cell r="FL1391">
            <v>50638.675999999992</v>
          </cell>
          <cell r="FS1391" t="str">
            <v>WA</v>
          </cell>
          <cell r="FT1391" t="str">
            <v>EISAnqnx</v>
          </cell>
          <cell r="FV1391">
            <v>7732129.080000001</v>
          </cell>
          <cell r="GD1391" t="str">
            <v>MT</v>
          </cell>
          <cell r="GE1391">
            <v>1556763.4400000002</v>
          </cell>
          <cell r="GF1391">
            <v>1510976.28</v>
          </cell>
          <cell r="GI1391">
            <v>3</v>
          </cell>
          <cell r="GJ1391">
            <v>1</v>
          </cell>
          <cell r="GK1391" t="str">
            <v>MT</v>
          </cell>
          <cell r="GL1391">
            <v>1144.6790000000001</v>
          </cell>
          <cell r="GM1391" t="str">
            <v>Pre 1980</v>
          </cell>
          <cell r="GN1391">
            <v>0</v>
          </cell>
          <cell r="GQ1391">
            <v>9508379.134610001</v>
          </cell>
          <cell r="GR1391">
            <v>419015.47134500003</v>
          </cell>
          <cell r="GU1391" t="str">
            <v>Heat Pump (Central System)</v>
          </cell>
          <cell r="GX1391" t="str">
            <v>None</v>
          </cell>
          <cell r="GY1391" t="str">
            <v>ID</v>
          </cell>
          <cell r="GZ1391">
            <v>3785.76440429688</v>
          </cell>
        </row>
        <row r="1392">
          <cell r="AD1392" t="str">
            <v>OR</v>
          </cell>
          <cell r="AH1392" t="str">
            <v>OR</v>
          </cell>
          <cell r="AI1392" t="str">
            <v>Pre 1980</v>
          </cell>
          <cell r="AJ1392">
            <v>1612.692</v>
          </cell>
          <cell r="AK1392" t="b">
            <v>1</v>
          </cell>
          <cell r="AN1392" t="str">
            <v>WA</v>
          </cell>
          <cell r="AO1392" t="str">
            <v>Wood</v>
          </cell>
          <cell r="AP1392" t="str">
            <v>Pre 1980</v>
          </cell>
          <cell r="AQ1392" t="str">
            <v>Crawlspace</v>
          </cell>
          <cell r="AR1392">
            <v>1103.4909742536599</v>
          </cell>
          <cell r="AU1392" t="str">
            <v>No</v>
          </cell>
          <cell r="AV1392" t="b">
            <v>0</v>
          </cell>
          <cell r="AX1392">
            <v>2524787.3490923741</v>
          </cell>
          <cell r="AY1392" t="b">
            <v>0</v>
          </cell>
          <cell r="AZ1392">
            <v>1400899.4476706095</v>
          </cell>
          <cell r="BA1392" t="str">
            <v/>
          </cell>
          <cell r="BB1392" t="str">
            <v/>
          </cell>
          <cell r="BC1392">
            <v>0.75339352400819559</v>
          </cell>
          <cell r="BU1392" t="str">
            <v>OR</v>
          </cell>
          <cell r="BV1392" t="str">
            <v>Pre 1980</v>
          </cell>
          <cell r="BW1392" t="str">
            <v>Electric Storage - Inside Conditioned Space</v>
          </cell>
          <cell r="BY1392">
            <v>1612.692</v>
          </cell>
          <cell r="BZ1392" t="str">
            <v>le55</v>
          </cell>
          <cell r="CF1392" t="str">
            <v>Conditioned</v>
          </cell>
          <cell r="CG1392">
            <v>2130.886</v>
          </cell>
          <cell r="CH1392" t="str">
            <v>MT</v>
          </cell>
          <cell r="CI1392" t="str">
            <v>Top-Freezer w/o TTD Ice</v>
          </cell>
          <cell r="CJ1392">
            <v>40486.834000000003</v>
          </cell>
          <cell r="CK1392" t="b">
            <v>0</v>
          </cell>
          <cell r="CZ1392">
            <v>12271.31</v>
          </cell>
          <cell r="DA1392" t="str">
            <v>WA</v>
          </cell>
          <cell r="DC1392" t="str">
            <v>Vertical Axis</v>
          </cell>
          <cell r="DG1392" t="str">
            <v>Electric</v>
          </cell>
          <cell r="DH1392">
            <v>3785.7640000000001</v>
          </cell>
          <cell r="DI1392" t="str">
            <v>ID</v>
          </cell>
          <cell r="DL1392" t="str">
            <v>Electric</v>
          </cell>
          <cell r="DM1392" t="str">
            <v>Electric</v>
          </cell>
          <cell r="DN1392">
            <v>1904.288</v>
          </cell>
          <cell r="DO1392" t="str">
            <v>WA</v>
          </cell>
          <cell r="DS1392">
            <v>1612.692</v>
          </cell>
          <cell r="DT1392" t="str">
            <v>OR</v>
          </cell>
          <cell r="DU1392" t="str">
            <v>32to46</v>
          </cell>
          <cell r="DX1392" t="b">
            <v>0</v>
          </cell>
          <cell r="DY1392">
            <v>2130.886</v>
          </cell>
          <cell r="DZ1392" t="str">
            <v>MT</v>
          </cell>
          <cell r="EC1392" t="str">
            <v>Laptop</v>
          </cell>
          <cell r="ED1392">
            <v>2079.9929999999999</v>
          </cell>
          <cell r="EE1392" t="str">
            <v>WA</v>
          </cell>
          <cell r="EH1392" t="str">
            <v>le20</v>
          </cell>
          <cell r="EI1392">
            <v>2130.886</v>
          </cell>
          <cell r="EJ1392" t="str">
            <v>MT</v>
          </cell>
          <cell r="EZ1392" t="str">
            <v>OR</v>
          </cell>
          <cell r="FA1392" t="str">
            <v>Kitchen</v>
          </cell>
          <cell r="FB1392">
            <v>213844.86000000002</v>
          </cell>
          <cell r="FC1392">
            <v>111674.538</v>
          </cell>
          <cell r="FI1392" t="str">
            <v>WA</v>
          </cell>
          <cell r="FJ1392" t="str">
            <v>Bathroom</v>
          </cell>
          <cell r="FK1392" t="str">
            <v>EISAx</v>
          </cell>
          <cell r="FL1392">
            <v>287719.75</v>
          </cell>
          <cell r="FS1392" t="str">
            <v>WA</v>
          </cell>
          <cell r="FT1392" t="str">
            <v>EISAq</v>
          </cell>
          <cell r="FV1392">
            <v>807908.35900000005</v>
          </cell>
          <cell r="GD1392" t="str">
            <v>OR</v>
          </cell>
          <cell r="GE1392">
            <v>1128884.3999999999</v>
          </cell>
          <cell r="GF1392">
            <v>1751383.5120000001</v>
          </cell>
          <cell r="GI1392">
            <v>1</v>
          </cell>
          <cell r="GJ1392">
            <v>2</v>
          </cell>
          <cell r="GK1392" t="str">
            <v>OR</v>
          </cell>
          <cell r="GL1392">
            <v>1612.692</v>
          </cell>
          <cell r="GM1392" t="str">
            <v>Pre 1980</v>
          </cell>
          <cell r="GN1392">
            <v>-1</v>
          </cell>
          <cell r="GQ1392">
            <v>8447164.5821759999</v>
          </cell>
          <cell r="GR1392">
            <v>929301.66980999988</v>
          </cell>
          <cell r="GU1392" t="str">
            <v>Natural Gas FAF</v>
          </cell>
          <cell r="GX1392" t="str">
            <v>None</v>
          </cell>
          <cell r="GY1392" t="str">
            <v>ID</v>
          </cell>
          <cell r="GZ1392">
            <v>3785.76440429688</v>
          </cell>
        </row>
        <row r="1393">
          <cell r="AD1393" t="str">
            <v>OR</v>
          </cell>
          <cell r="AH1393" t="str">
            <v>OR</v>
          </cell>
          <cell r="AI1393" t="str">
            <v>Pre 1980</v>
          </cell>
          <cell r="AJ1393">
            <v>1925.059</v>
          </cell>
          <cell r="AK1393" t="b">
            <v>1</v>
          </cell>
          <cell r="AN1393" t="str">
            <v>WA</v>
          </cell>
          <cell r="AO1393" t="str">
            <v>Oil Other</v>
          </cell>
          <cell r="AP1393" t="str">
            <v>Pre 1980</v>
          </cell>
          <cell r="AQ1393" t="str">
            <v>Slab on Grade</v>
          </cell>
          <cell r="AR1393">
            <v>361.20275133227898</v>
          </cell>
          <cell r="AU1393" t="str">
            <v>No</v>
          </cell>
          <cell r="AV1393" t="b">
            <v>1</v>
          </cell>
          <cell r="AX1393">
            <v>826431.89504825429</v>
          </cell>
          <cell r="AY1393" t="b">
            <v>0</v>
          </cell>
          <cell r="AZ1393">
            <v>458552.67206034949</v>
          </cell>
          <cell r="BA1393">
            <v>0.24660633484162892</v>
          </cell>
          <cell r="BB1393">
            <v>361.20275133227898</v>
          </cell>
          <cell r="BC1393">
            <v>0.24660628863931919</v>
          </cell>
          <cell r="BU1393" t="str">
            <v>OR</v>
          </cell>
          <cell r="BV1393" t="str">
            <v>1993-2006</v>
          </cell>
          <cell r="BW1393" t="str">
            <v>Gas Storage Inside Conditioned Space</v>
          </cell>
          <cell r="BY1393">
            <v>1612.692</v>
          </cell>
          <cell r="BZ1393" t="str">
            <v>le55</v>
          </cell>
          <cell r="CF1393" t="str">
            <v>Conditioned</v>
          </cell>
          <cell r="CG1393">
            <v>3785.7640000000001</v>
          </cell>
          <cell r="CH1393" t="str">
            <v>ID</v>
          </cell>
          <cell r="CI1393" t="str">
            <v>Top-Freezer w/o TTD Ice</v>
          </cell>
          <cell r="CJ1393">
            <v>64357.988000000005</v>
          </cell>
          <cell r="CK1393" t="b">
            <v>0</v>
          </cell>
          <cell r="CZ1393">
            <v>3785.7640000000001</v>
          </cell>
          <cell r="DA1393" t="str">
            <v>ID</v>
          </cell>
          <cell r="DC1393" t="str">
            <v>Vertical Axis</v>
          </cell>
          <cell r="DG1393" t="str">
            <v>Electric</v>
          </cell>
          <cell r="DH1393">
            <v>2079.9929999999999</v>
          </cell>
          <cell r="DI1393" t="str">
            <v>WA</v>
          </cell>
          <cell r="DL1393" t="str">
            <v>Electric</v>
          </cell>
          <cell r="DM1393" t="str">
            <v>Electric</v>
          </cell>
          <cell r="DN1393">
            <v>2130.886</v>
          </cell>
          <cell r="DO1393" t="str">
            <v>MT</v>
          </cell>
          <cell r="DS1393">
            <v>1612.692</v>
          </cell>
          <cell r="DT1393" t="str">
            <v>OR</v>
          </cell>
          <cell r="DU1393" t="str">
            <v>lt32</v>
          </cell>
          <cell r="DX1393" t="b">
            <v>0</v>
          </cell>
          <cell r="DY1393">
            <v>12271.31</v>
          </cell>
          <cell r="DZ1393" t="str">
            <v>WA</v>
          </cell>
          <cell r="EC1393" t="str">
            <v>Desktop</v>
          </cell>
          <cell r="ED1393">
            <v>3785.7640000000001</v>
          </cell>
          <cell r="EE1393" t="str">
            <v>ID</v>
          </cell>
          <cell r="EH1393" t="str">
            <v>gt20</v>
          </cell>
          <cell r="EI1393">
            <v>2079.9929999999999</v>
          </cell>
          <cell r="EJ1393" t="str">
            <v>WA</v>
          </cell>
          <cell r="EZ1393" t="str">
            <v>OR</v>
          </cell>
          <cell r="FA1393" t="str">
            <v>Living Room/Family Room</v>
          </cell>
          <cell r="FB1393">
            <v>142563.24</v>
          </cell>
          <cell r="FC1393">
            <v>306510.96600000001</v>
          </cell>
          <cell r="FI1393" t="str">
            <v>WA</v>
          </cell>
          <cell r="FJ1393" t="str">
            <v>Bedrooms</v>
          </cell>
          <cell r="FK1393" t="str">
            <v>EISAnqnx</v>
          </cell>
          <cell r="FL1393">
            <v>69052.739999999991</v>
          </cell>
          <cell r="FS1393" t="str">
            <v>WA</v>
          </cell>
          <cell r="FT1393" t="str">
            <v>EISAx</v>
          </cell>
          <cell r="FV1393">
            <v>7286044.7100000009</v>
          </cell>
          <cell r="GD1393" t="str">
            <v>OR</v>
          </cell>
          <cell r="GE1393">
            <v>5205359.5360000003</v>
          </cell>
          <cell r="GF1393">
            <v>3426605.02</v>
          </cell>
          <cell r="GI1393">
            <v>3</v>
          </cell>
          <cell r="GJ1393">
            <v>2</v>
          </cell>
          <cell r="GK1393" t="str">
            <v>OR</v>
          </cell>
          <cell r="GL1393">
            <v>1925.059</v>
          </cell>
          <cell r="GM1393" t="str">
            <v>Pre 1980</v>
          </cell>
          <cell r="GN1393">
            <v>0</v>
          </cell>
          <cell r="GQ1393">
            <v>14755644.612064999</v>
          </cell>
          <cell r="GR1393">
            <v>1274518.9994824999</v>
          </cell>
          <cell r="GU1393" t="str">
            <v>Wood</v>
          </cell>
          <cell r="GX1393" t="str">
            <v>Baseboard/Wall/Radiant</v>
          </cell>
          <cell r="GY1393" t="str">
            <v>WA</v>
          </cell>
          <cell r="GZ1393">
            <v>2079.99340820313</v>
          </cell>
        </row>
        <row r="1394">
          <cell r="AD1394" t="str">
            <v>WA</v>
          </cell>
          <cell r="AH1394" t="str">
            <v>WA</v>
          </cell>
          <cell r="AI1394" t="str">
            <v>1980-1992</v>
          </cell>
          <cell r="AJ1394">
            <v>4360.1880000000001</v>
          </cell>
          <cell r="AK1394" t="b">
            <v>1</v>
          </cell>
          <cell r="AN1394" t="str">
            <v>WA</v>
          </cell>
          <cell r="AO1394" t="str">
            <v>Oil Other</v>
          </cell>
          <cell r="AP1394" t="str">
            <v>Pre 1980</v>
          </cell>
          <cell r="AQ1394" t="str">
            <v>Crawlspace</v>
          </cell>
          <cell r="AR1394">
            <v>1103.4909742536599</v>
          </cell>
          <cell r="AU1394" t="str">
            <v>No</v>
          </cell>
          <cell r="AV1394" t="b">
            <v>1</v>
          </cell>
          <cell r="AX1394">
            <v>2524787.3490923741</v>
          </cell>
          <cell r="AY1394" t="b">
            <v>0</v>
          </cell>
          <cell r="AZ1394">
            <v>1400899.4476706095</v>
          </cell>
          <cell r="BA1394">
            <v>0.75339366515837114</v>
          </cell>
          <cell r="BB1394">
            <v>1103.4909742536599</v>
          </cell>
          <cell r="BC1394">
            <v>0.75339352400819559</v>
          </cell>
          <cell r="BU1394" t="str">
            <v>WA</v>
          </cell>
          <cell r="BV1394" t="str">
            <v>1993-2006</v>
          </cell>
          <cell r="BW1394" t="str">
            <v>Electric Storage - Inside Conditioned Space</v>
          </cell>
          <cell r="BY1394">
            <v>4360.1880000000001</v>
          </cell>
          <cell r="BZ1394" t="str">
            <v>le55</v>
          </cell>
          <cell r="CF1394" t="str">
            <v>Conditioned</v>
          </cell>
          <cell r="CG1394">
            <v>1144.6790000000001</v>
          </cell>
          <cell r="CH1394" t="str">
            <v>MT</v>
          </cell>
          <cell r="CI1394" t="str">
            <v>Top-Freezer w/o TTD Ice</v>
          </cell>
          <cell r="CJ1394">
            <v>24038.259000000002</v>
          </cell>
          <cell r="CK1394" t="b">
            <v>0</v>
          </cell>
          <cell r="CZ1394">
            <v>1192.4649999999999</v>
          </cell>
          <cell r="DA1394" t="str">
            <v>ID</v>
          </cell>
          <cell r="DC1394" t="str">
            <v>Vertical Axis</v>
          </cell>
          <cell r="DG1394" t="str">
            <v>Electric</v>
          </cell>
          <cell r="DH1394">
            <v>1144.6790000000001</v>
          </cell>
          <cell r="DI1394" t="str">
            <v>MT</v>
          </cell>
          <cell r="DL1394" t="str">
            <v>Electric</v>
          </cell>
          <cell r="DM1394" t="str">
            <v>Electric</v>
          </cell>
          <cell r="DN1394">
            <v>2079.9929999999999</v>
          </cell>
          <cell r="DO1394" t="str">
            <v>WA</v>
          </cell>
          <cell r="DS1394">
            <v>1612.692</v>
          </cell>
          <cell r="DT1394" t="str">
            <v>OR</v>
          </cell>
          <cell r="DU1394" t="str">
            <v>lt32</v>
          </cell>
          <cell r="DX1394" t="b">
            <v>0</v>
          </cell>
          <cell r="DY1394">
            <v>2079.9929999999999</v>
          </cell>
          <cell r="DZ1394" t="str">
            <v>WA</v>
          </cell>
          <cell r="EC1394" t="str">
            <v>Desktop</v>
          </cell>
          <cell r="ED1394">
            <v>3785.7640000000001</v>
          </cell>
          <cell r="EE1394" t="str">
            <v>ID</v>
          </cell>
          <cell r="EH1394" t="str">
            <v>gt20</v>
          </cell>
          <cell r="EI1394">
            <v>2130.886</v>
          </cell>
          <cell r="EJ1394" t="str">
            <v>MT</v>
          </cell>
          <cell r="EZ1394" t="str">
            <v>OR</v>
          </cell>
          <cell r="FA1394" t="str">
            <v>Other</v>
          </cell>
          <cell r="FB1394">
            <v>130682.97</v>
          </cell>
          <cell r="FC1394">
            <v>207904.72500000001</v>
          </cell>
          <cell r="FI1394" t="str">
            <v>WA</v>
          </cell>
          <cell r="FJ1394" t="str">
            <v>Bedrooms</v>
          </cell>
          <cell r="FK1394" t="str">
            <v>EISAq</v>
          </cell>
          <cell r="FL1394">
            <v>120842.29499999998</v>
          </cell>
          <cell r="FS1394" t="str">
            <v>WA</v>
          </cell>
          <cell r="FT1394" t="str">
            <v>EISAnqnx</v>
          </cell>
          <cell r="FV1394">
            <v>1784337.4800000002</v>
          </cell>
          <cell r="GD1394" t="str">
            <v>WA</v>
          </cell>
          <cell r="GE1394">
            <v>7425400.1639999999</v>
          </cell>
          <cell r="GF1394">
            <v>4970614.32</v>
          </cell>
          <cell r="GI1394">
            <v>1</v>
          </cell>
          <cell r="GJ1394">
            <v>1</v>
          </cell>
          <cell r="GK1394" t="str">
            <v>WA</v>
          </cell>
          <cell r="GL1394">
            <v>4360.1880000000001</v>
          </cell>
          <cell r="GM1394" t="str">
            <v>1980-1992</v>
          </cell>
          <cell r="GN1394">
            <v>-1</v>
          </cell>
          <cell r="GQ1394">
            <v>21973429.037280001</v>
          </cell>
          <cell r="GR1394">
            <v>1133147.45838</v>
          </cell>
          <cell r="GU1394" t="str">
            <v>Baseboard/Wall/Radiant</v>
          </cell>
          <cell r="GX1394" t="str">
            <v>Baseboard/Wall/Radiant</v>
          </cell>
          <cell r="GY1394" t="str">
            <v>ID</v>
          </cell>
          <cell r="GZ1394">
            <v>3785.76440429688</v>
          </cell>
        </row>
        <row r="1395">
          <cell r="AD1395" t="str">
            <v>MT</v>
          </cell>
          <cell r="AH1395" t="str">
            <v>MT</v>
          </cell>
          <cell r="AI1395" t="str">
            <v>1980-1992</v>
          </cell>
          <cell r="AJ1395">
            <v>2130.886</v>
          </cell>
          <cell r="AK1395" t="b">
            <v>1</v>
          </cell>
          <cell r="AN1395" t="str">
            <v>OR</v>
          </cell>
          <cell r="AO1395" t="str">
            <v>Baseboard/Wall/Radiant</v>
          </cell>
          <cell r="AP1395" t="str">
            <v>Pre 1980</v>
          </cell>
          <cell r="AQ1395" t="str">
            <v>Crawlspace</v>
          </cell>
          <cell r="AR1395">
            <v>1188.02661132813</v>
          </cell>
          <cell r="AU1395" t="str">
            <v>No</v>
          </cell>
          <cell r="AV1395" t="b">
            <v>1</v>
          </cell>
          <cell r="AX1395">
            <v>926660.75683594146</v>
          </cell>
          <cell r="AY1395" t="b">
            <v>0</v>
          </cell>
          <cell r="AZ1395">
            <v>618977.66525588639</v>
          </cell>
          <cell r="BA1395">
            <v>1</v>
          </cell>
          <cell r="BB1395">
            <v>1188.02661132813</v>
          </cell>
          <cell r="BC1395">
            <v>0.99999967284256164</v>
          </cell>
          <cell r="BU1395" t="str">
            <v>OR</v>
          </cell>
          <cell r="BV1395" t="str">
            <v>1980-1992</v>
          </cell>
          <cell r="BW1395" t="str">
            <v>Electric Storage - Outside Conditioned Space - Buffered</v>
          </cell>
          <cell r="BY1395">
            <v>1612.692</v>
          </cell>
          <cell r="BZ1395" t="str">
            <v>le55</v>
          </cell>
          <cell r="CF1395" t="str">
            <v>Conditioned</v>
          </cell>
          <cell r="CG1395">
            <v>1192.4649999999999</v>
          </cell>
          <cell r="CH1395" t="str">
            <v>ID</v>
          </cell>
          <cell r="CI1395" t="str">
            <v>Top-Freezer w/o TTD Ice</v>
          </cell>
          <cell r="CJ1395">
            <v>25041.764999999999</v>
          </cell>
          <cell r="CK1395" t="b">
            <v>0</v>
          </cell>
          <cell r="CZ1395">
            <v>3785.7640000000001</v>
          </cell>
          <cell r="DA1395" t="str">
            <v>ID</v>
          </cell>
          <cell r="DC1395" t="str">
            <v>Vertical Axis</v>
          </cell>
          <cell r="DG1395" t="str">
            <v>Electric</v>
          </cell>
          <cell r="DH1395">
            <v>1612.692</v>
          </cell>
          <cell r="DI1395" t="str">
            <v>OR</v>
          </cell>
          <cell r="DL1395" t="str">
            <v>Propane</v>
          </cell>
          <cell r="DM1395" t="str">
            <v>Propane</v>
          </cell>
          <cell r="DN1395">
            <v>1925.059</v>
          </cell>
          <cell r="DO1395" t="str">
            <v>OR</v>
          </cell>
          <cell r="DS1395">
            <v>1612.692</v>
          </cell>
          <cell r="DT1395" t="str">
            <v>OR</v>
          </cell>
          <cell r="DU1395" t="str">
            <v>32to46</v>
          </cell>
          <cell r="DX1395" t="b">
            <v>0</v>
          </cell>
          <cell r="DY1395">
            <v>2079.9929999999999</v>
          </cell>
          <cell r="DZ1395" t="str">
            <v>WA</v>
          </cell>
          <cell r="EC1395" t="str">
            <v>Laptop</v>
          </cell>
          <cell r="ED1395">
            <v>2079.9929999999999</v>
          </cell>
          <cell r="EE1395" t="str">
            <v>WA</v>
          </cell>
          <cell r="EH1395" t="str">
            <v>le20</v>
          </cell>
          <cell r="EI1395">
            <v>1925.059</v>
          </cell>
          <cell r="EJ1395" t="str">
            <v>OR</v>
          </cell>
          <cell r="EZ1395" t="str">
            <v>WA</v>
          </cell>
          <cell r="FA1395" t="str">
            <v>Bathroom</v>
          </cell>
          <cell r="FB1395">
            <v>76164.088000000003</v>
          </cell>
          <cell r="FC1395">
            <v>68840.618000000002</v>
          </cell>
          <cell r="FI1395" t="str">
            <v>WA</v>
          </cell>
          <cell r="FJ1395" t="str">
            <v>Exterior</v>
          </cell>
          <cell r="FK1395" t="str">
            <v>EISAnqnx</v>
          </cell>
          <cell r="FL1395">
            <v>115087.9</v>
          </cell>
          <cell r="FS1395" t="str">
            <v>WA</v>
          </cell>
          <cell r="FT1395" t="str">
            <v>EISAq</v>
          </cell>
          <cell r="FV1395">
            <v>2577376.3600000003</v>
          </cell>
          <cell r="GD1395" t="str">
            <v>MT</v>
          </cell>
          <cell r="GE1395">
            <v>7788388.3300000001</v>
          </cell>
          <cell r="GF1395">
            <v>5131173.4879999999</v>
          </cell>
          <cell r="GI1395">
            <v>3</v>
          </cell>
          <cell r="GJ1395">
            <v>1</v>
          </cell>
          <cell r="GK1395" t="str">
            <v>MT</v>
          </cell>
          <cell r="GL1395">
            <v>2130.886</v>
          </cell>
          <cell r="GM1395" t="str">
            <v>1980-1992</v>
          </cell>
          <cell r="GN1395">
            <v>0</v>
          </cell>
          <cell r="GQ1395">
            <v>18386984.855028</v>
          </cell>
          <cell r="GR1395">
            <v>1376328.6129699999</v>
          </cell>
          <cell r="GU1395" t="str">
            <v>Baseboard/Wall/Radiant</v>
          </cell>
          <cell r="GX1395" t="str">
            <v>Wood</v>
          </cell>
          <cell r="GY1395" t="str">
            <v>ID</v>
          </cell>
          <cell r="GZ1395">
            <v>3785.76440429688</v>
          </cell>
        </row>
        <row r="1396">
          <cell r="AD1396" t="str">
            <v>MT</v>
          </cell>
          <cell r="AH1396" t="str">
            <v>MT</v>
          </cell>
          <cell r="AI1396" t="str">
            <v>1980-1992</v>
          </cell>
          <cell r="AJ1396">
            <v>1144.6790000000001</v>
          </cell>
          <cell r="AK1396" t="b">
            <v>1</v>
          </cell>
          <cell r="AN1396" t="str">
            <v>WA</v>
          </cell>
          <cell r="AO1396" t="str">
            <v>Baseboard/Wall/Radiant</v>
          </cell>
          <cell r="AP1396" t="str">
            <v>1980-1992</v>
          </cell>
          <cell r="AQ1396" t="str">
            <v>Crawlspace</v>
          </cell>
          <cell r="AR1396">
            <v>364.91508837567301</v>
          </cell>
          <cell r="AU1396" t="str">
            <v>No</v>
          </cell>
          <cell r="AV1396" t="b">
            <v>0</v>
          </cell>
          <cell r="AX1396">
            <v>1060808.1619080815</v>
          </cell>
          <cell r="AY1396" t="b">
            <v>0</v>
          </cell>
          <cell r="AZ1396">
            <v>174662.95790013211</v>
          </cell>
          <cell r="BA1396" t="str">
            <v/>
          </cell>
          <cell r="BB1396" t="str">
            <v/>
          </cell>
          <cell r="BC1396">
            <v>0.18211916677596676</v>
          </cell>
          <cell r="BU1396" t="str">
            <v>MT</v>
          </cell>
          <cell r="BV1396" t="str">
            <v>Pre 1980</v>
          </cell>
          <cell r="BW1396" t="str">
            <v>Electric Storage - Inside Conditioned Space</v>
          </cell>
          <cell r="BY1396">
            <v>1144.6790000000001</v>
          </cell>
          <cell r="BZ1396" t="str">
            <v>le55</v>
          </cell>
          <cell r="CF1396" t="str">
            <v>Conditioned</v>
          </cell>
          <cell r="CG1396">
            <v>1192.4649999999999</v>
          </cell>
          <cell r="CH1396" t="str">
            <v>ID</v>
          </cell>
          <cell r="CI1396" t="str">
            <v>Side-by-Side w/ TTD Ice</v>
          </cell>
          <cell r="CJ1396">
            <v>22656.834999999999</v>
          </cell>
          <cell r="CK1396" t="b">
            <v>0</v>
          </cell>
          <cell r="CZ1396">
            <v>4360.1880000000001</v>
          </cell>
          <cell r="DA1396" t="str">
            <v>WA</v>
          </cell>
          <cell r="DC1396" t="str">
            <v>Horizontal Axis</v>
          </cell>
          <cell r="DG1396" t="str">
            <v>Electric</v>
          </cell>
          <cell r="DH1396">
            <v>1144.6790000000001</v>
          </cell>
          <cell r="DI1396" t="str">
            <v>MT</v>
          </cell>
          <cell r="DL1396" t="str">
            <v>Electric</v>
          </cell>
          <cell r="DM1396" t="str">
            <v>Electric</v>
          </cell>
          <cell r="DN1396">
            <v>1612.692</v>
          </cell>
          <cell r="DO1396" t="str">
            <v>OR</v>
          </cell>
          <cell r="DS1396">
            <v>1612.692</v>
          </cell>
          <cell r="DT1396" t="str">
            <v>OR</v>
          </cell>
          <cell r="DU1396" t="str">
            <v>32to46</v>
          </cell>
          <cell r="DX1396" t="b">
            <v>0</v>
          </cell>
          <cell r="DY1396">
            <v>2079.9929999999999</v>
          </cell>
          <cell r="DZ1396" t="str">
            <v>WA</v>
          </cell>
          <cell r="EC1396" t="str">
            <v>Laptop</v>
          </cell>
          <cell r="ED1396">
            <v>2079.9929999999999</v>
          </cell>
          <cell r="EE1396" t="str">
            <v>WA</v>
          </cell>
          <cell r="EH1396" t="str">
            <v>le20</v>
          </cell>
          <cell r="EI1396">
            <v>2130.886</v>
          </cell>
          <cell r="EJ1396" t="str">
            <v>MT</v>
          </cell>
          <cell r="EZ1396" t="str">
            <v>WA</v>
          </cell>
          <cell r="FA1396" t="str">
            <v>Bedrooms</v>
          </cell>
          <cell r="FB1396">
            <v>298797.576</v>
          </cell>
          <cell r="FC1396">
            <v>609312.70400000003</v>
          </cell>
          <cell r="FI1396" t="str">
            <v>WA</v>
          </cell>
          <cell r="FJ1396" t="str">
            <v>Exterior</v>
          </cell>
          <cell r="FK1396" t="str">
            <v>EISAq</v>
          </cell>
          <cell r="FL1396">
            <v>1614683.237</v>
          </cell>
          <cell r="FS1396" t="str">
            <v>WA</v>
          </cell>
          <cell r="FT1396" t="str">
            <v>EISAx</v>
          </cell>
          <cell r="FV1396">
            <v>5303447.5100000007</v>
          </cell>
          <cell r="GD1396" t="str">
            <v>MT</v>
          </cell>
          <cell r="GE1396">
            <v>1383916.9110000001</v>
          </cell>
          <cell r="GF1396">
            <v>1762805.6600000001</v>
          </cell>
          <cell r="GI1396">
            <v>3</v>
          </cell>
          <cell r="GJ1396">
            <v>1</v>
          </cell>
          <cell r="GK1396" t="str">
            <v>MT</v>
          </cell>
          <cell r="GL1396">
            <v>1144.6790000000001</v>
          </cell>
          <cell r="GM1396" t="str">
            <v>1980-1992</v>
          </cell>
          <cell r="GN1396">
            <v>0</v>
          </cell>
          <cell r="GQ1396">
            <v>9508379.134610001</v>
          </cell>
          <cell r="GR1396">
            <v>419015.47134500003</v>
          </cell>
          <cell r="GU1396" t="str">
            <v>Natural Gas Other</v>
          </cell>
          <cell r="GX1396" t="str">
            <v>None</v>
          </cell>
          <cell r="GY1396" t="str">
            <v>MT</v>
          </cell>
          <cell r="GZ1396">
            <v>2130.88647460938</v>
          </cell>
        </row>
        <row r="1397">
          <cell r="AD1397" t="str">
            <v>ID</v>
          </cell>
          <cell r="AH1397" t="str">
            <v>ID</v>
          </cell>
          <cell r="AI1397" t="str">
            <v>Post 2006</v>
          </cell>
          <cell r="AJ1397">
            <v>3785.7640000000001</v>
          </cell>
          <cell r="AK1397" t="b">
            <v>1</v>
          </cell>
          <cell r="AN1397" t="str">
            <v>WA</v>
          </cell>
          <cell r="AO1397" t="str">
            <v>Baseboard/Wall/Radiant</v>
          </cell>
          <cell r="AP1397" t="str">
            <v>1980-1992</v>
          </cell>
          <cell r="AQ1397" t="str">
            <v>Crawlspace</v>
          </cell>
          <cell r="AR1397">
            <v>364.91508837567301</v>
          </cell>
          <cell r="AU1397" t="str">
            <v>No</v>
          </cell>
          <cell r="AV1397" t="b">
            <v>1</v>
          </cell>
          <cell r="AX1397">
            <v>1060808.1619080815</v>
          </cell>
          <cell r="AY1397" t="b">
            <v>0</v>
          </cell>
          <cell r="AZ1397">
            <v>174662.95790013211</v>
          </cell>
          <cell r="BA1397">
            <v>0.18211920529801356</v>
          </cell>
          <cell r="BB1397">
            <v>364.91508837567301</v>
          </cell>
          <cell r="BC1397">
            <v>0.18211916677596676</v>
          </cell>
          <cell r="BU1397" t="str">
            <v>MT</v>
          </cell>
          <cell r="BV1397" t="str">
            <v>Pre 1980</v>
          </cell>
          <cell r="BW1397" t="str">
            <v>Electric Storage - Inside Conditioned Space</v>
          </cell>
          <cell r="BY1397">
            <v>1144.6790000000001</v>
          </cell>
          <cell r="BZ1397" t="str">
            <v>le55</v>
          </cell>
          <cell r="CF1397" t="str">
            <v>Conditioned</v>
          </cell>
          <cell r="CG1397">
            <v>1192.4649999999999</v>
          </cell>
          <cell r="CH1397" t="str">
            <v>ID</v>
          </cell>
          <cell r="CI1397" t="str">
            <v>Top-Freezer w/o TTD Ice</v>
          </cell>
          <cell r="CJ1397">
            <v>21464.37</v>
          </cell>
          <cell r="CK1397" t="b">
            <v>0</v>
          </cell>
          <cell r="DG1397" t="str">
            <v>Electric</v>
          </cell>
          <cell r="DH1397">
            <v>12271.31</v>
          </cell>
          <cell r="DI1397" t="str">
            <v>WA</v>
          </cell>
          <cell r="DL1397" t="str">
            <v>Electric</v>
          </cell>
          <cell r="DM1397" t="str">
            <v>Electric</v>
          </cell>
          <cell r="DN1397">
            <v>1192.4649999999999</v>
          </cell>
          <cell r="DO1397" t="str">
            <v>ID</v>
          </cell>
          <cell r="DS1397">
            <v>1612.692</v>
          </cell>
          <cell r="DT1397" t="str">
            <v>OR</v>
          </cell>
          <cell r="DU1397" t="str">
            <v>lt32</v>
          </cell>
          <cell r="DX1397" t="b">
            <v>1</v>
          </cell>
          <cell r="DY1397">
            <v>2079.9929999999999</v>
          </cell>
          <cell r="DZ1397" t="str">
            <v>WA</v>
          </cell>
          <cell r="EC1397" t="str">
            <v>Laptop</v>
          </cell>
          <cell r="ED1397">
            <v>1612.692</v>
          </cell>
          <cell r="EE1397" t="str">
            <v>OR</v>
          </cell>
          <cell r="EH1397" t="str">
            <v>le20</v>
          </cell>
          <cell r="EI1397">
            <v>3785.7640000000001</v>
          </cell>
          <cell r="EJ1397" t="str">
            <v>ID</v>
          </cell>
          <cell r="EZ1397" t="str">
            <v>WA</v>
          </cell>
          <cell r="FA1397" t="str">
            <v>Exterior</v>
          </cell>
          <cell r="FB1397">
            <v>272433.08399999997</v>
          </cell>
          <cell r="FC1397">
            <v>3071463.318</v>
          </cell>
          <cell r="FI1397" t="str">
            <v>WA</v>
          </cell>
          <cell r="FJ1397" t="str">
            <v>Exterior</v>
          </cell>
          <cell r="FK1397" t="str">
            <v>EISAx</v>
          </cell>
          <cell r="FL1397">
            <v>299228.53999999998</v>
          </cell>
          <cell r="FS1397" t="str">
            <v>WA</v>
          </cell>
          <cell r="FT1397" t="str">
            <v>EISAnqnx</v>
          </cell>
          <cell r="FV1397">
            <v>175763.28</v>
          </cell>
          <cell r="GD1397" t="str">
            <v>ID</v>
          </cell>
          <cell r="GE1397">
            <v>10516852.392000001</v>
          </cell>
          <cell r="GF1397">
            <v>6935519.648</v>
          </cell>
          <cell r="GI1397">
            <v>2</v>
          </cell>
          <cell r="GJ1397">
            <v>2</v>
          </cell>
          <cell r="GK1397" t="str">
            <v>ID</v>
          </cell>
          <cell r="GL1397">
            <v>3785.7640000000001</v>
          </cell>
          <cell r="GM1397" t="str">
            <v>Post 2006</v>
          </cell>
          <cell r="GN1397">
            <v>0</v>
          </cell>
          <cell r="GQ1397">
            <v>24471159.56718</v>
          </cell>
          <cell r="GR1397">
            <v>3727747.1666999999</v>
          </cell>
          <cell r="GU1397" t="str">
            <v>Natural Gas FAF</v>
          </cell>
          <cell r="GX1397" t="str">
            <v>Wood</v>
          </cell>
          <cell r="GY1397" t="str">
            <v>WA</v>
          </cell>
          <cell r="GZ1397">
            <v>12271.3056640625</v>
          </cell>
        </row>
        <row r="1398">
          <cell r="AD1398" t="str">
            <v>WA</v>
          </cell>
          <cell r="AH1398" t="str">
            <v>WA</v>
          </cell>
          <cell r="AI1398" t="str">
            <v>1993-2006</v>
          </cell>
          <cell r="AJ1398">
            <v>2079.9929999999999</v>
          </cell>
          <cell r="AK1398" t="b">
            <v>1</v>
          </cell>
          <cell r="AN1398" t="str">
            <v>WA</v>
          </cell>
          <cell r="AO1398" t="str">
            <v>Baseboard/Wall/Radiant</v>
          </cell>
          <cell r="AP1398" t="str">
            <v>1980-1992</v>
          </cell>
          <cell r="AQ1398" t="str">
            <v>Basement</v>
          </cell>
          <cell r="AR1398">
            <v>1360.1380566729599</v>
          </cell>
          <cell r="AU1398" t="str">
            <v>No</v>
          </cell>
          <cell r="AV1398" t="b">
            <v>1</v>
          </cell>
          <cell r="AX1398">
            <v>3953921.3307482945</v>
          </cell>
          <cell r="AY1398" t="b">
            <v>0</v>
          </cell>
          <cell r="AZ1398">
            <v>651016.47944594547</v>
          </cell>
          <cell r="BA1398">
            <v>0.67880794701986713</v>
          </cell>
          <cell r="BB1398">
            <v>1360.1380566729599</v>
          </cell>
          <cell r="BC1398">
            <v>0.67880780343769276</v>
          </cell>
          <cell r="BU1398" t="str">
            <v>WA</v>
          </cell>
          <cell r="BV1398" t="str">
            <v>Pre 1980</v>
          </cell>
          <cell r="BW1398" t="str">
            <v>Electric Storage - Outside Conditioned Space - Buffered</v>
          </cell>
          <cell r="BY1398">
            <v>1904.288</v>
          </cell>
          <cell r="BZ1398" t="str">
            <v>le55</v>
          </cell>
          <cell r="CF1398" t="str">
            <v>Conditioned</v>
          </cell>
          <cell r="CG1398">
            <v>3785.7640000000001</v>
          </cell>
          <cell r="CH1398" t="str">
            <v>ID</v>
          </cell>
          <cell r="CI1398" t="str">
            <v>Top-Freezer w/o TTD Ice</v>
          </cell>
          <cell r="CJ1398">
            <v>68143.752000000008</v>
          </cell>
          <cell r="CK1398" t="b">
            <v>0</v>
          </cell>
          <cell r="DG1398" t="str">
            <v>Electric</v>
          </cell>
          <cell r="DH1398">
            <v>3785.7640000000001</v>
          </cell>
          <cell r="DI1398" t="str">
            <v>ID</v>
          </cell>
          <cell r="DL1398" t="str">
            <v>Electric</v>
          </cell>
          <cell r="DM1398" t="str">
            <v>Electric</v>
          </cell>
          <cell r="DN1398">
            <v>1612.692</v>
          </cell>
          <cell r="DO1398" t="str">
            <v>OR</v>
          </cell>
          <cell r="DS1398">
            <v>8559.1039999999994</v>
          </cell>
          <cell r="DT1398" t="str">
            <v>OR</v>
          </cell>
          <cell r="DU1398" t="str">
            <v>32to46</v>
          </cell>
          <cell r="DX1398" t="b">
            <v>0</v>
          </cell>
          <cell r="DY1398">
            <v>2079.9929999999999</v>
          </cell>
          <cell r="DZ1398" t="str">
            <v>WA</v>
          </cell>
          <cell r="EC1398" t="str">
            <v>Desktop</v>
          </cell>
          <cell r="ED1398">
            <v>1925.059</v>
          </cell>
          <cell r="EE1398" t="str">
            <v>OR</v>
          </cell>
          <cell r="EH1398" t="str">
            <v>le20</v>
          </cell>
          <cell r="EI1398">
            <v>4360.1880000000001</v>
          </cell>
          <cell r="EJ1398" t="str">
            <v>WA</v>
          </cell>
          <cell r="EZ1398" t="str">
            <v>WA</v>
          </cell>
          <cell r="FA1398" t="str">
            <v>Garage</v>
          </cell>
          <cell r="FB1398">
            <v>408649.62599999999</v>
          </cell>
          <cell r="FC1398">
            <v>790934.76</v>
          </cell>
          <cell r="FI1398" t="str">
            <v>WA</v>
          </cell>
          <cell r="FJ1398" t="str">
            <v>Kitchen</v>
          </cell>
          <cell r="FK1398" t="str">
            <v>EISAq</v>
          </cell>
          <cell r="FL1398">
            <v>86315.924999999988</v>
          </cell>
          <cell r="FS1398" t="str">
            <v>WA</v>
          </cell>
          <cell r="FT1398" t="str">
            <v>EISAq</v>
          </cell>
          <cell r="FV1398">
            <v>533148.61600000004</v>
          </cell>
          <cell r="GD1398" t="str">
            <v>WA</v>
          </cell>
          <cell r="GE1398">
            <v>12789876.957</v>
          </cell>
          <cell r="GF1398">
            <v>5982059.8679999998</v>
          </cell>
          <cell r="GI1398">
            <v>1</v>
          </cell>
          <cell r="GJ1398">
            <v>1</v>
          </cell>
          <cell r="GK1398" t="str">
            <v>WA</v>
          </cell>
          <cell r="GL1398">
            <v>2079.9929999999999</v>
          </cell>
          <cell r="GM1398" t="str">
            <v>1993-2006</v>
          </cell>
          <cell r="GN1398">
            <v>-1</v>
          </cell>
          <cell r="GQ1398">
            <v>12063872.040293999</v>
          </cell>
          <cell r="GR1398">
            <v>170252.62703250002</v>
          </cell>
          <cell r="GU1398" t="str">
            <v>Oil FAF</v>
          </cell>
          <cell r="GX1398" t="str">
            <v>Baseboard/Wall/Radiant</v>
          </cell>
          <cell r="GY1398" t="str">
            <v>OR</v>
          </cell>
          <cell r="GZ1398">
            <v>962.52966308593795</v>
          </cell>
        </row>
        <row r="1399">
          <cell r="AD1399" t="str">
            <v>WA</v>
          </cell>
          <cell r="AH1399" t="str">
            <v>WA</v>
          </cell>
          <cell r="AJ1399">
            <v>1904.288</v>
          </cell>
          <cell r="AK1399" t="b">
            <v>0</v>
          </cell>
          <cell r="AN1399" t="str">
            <v>WA</v>
          </cell>
          <cell r="AO1399" t="str">
            <v>Baseboard/Wall/Radiant</v>
          </cell>
          <cell r="AP1399" t="str">
            <v>1980-1992</v>
          </cell>
          <cell r="AQ1399" t="str">
            <v>Basement</v>
          </cell>
          <cell r="AR1399">
            <v>1360.1380566729599</v>
          </cell>
          <cell r="AU1399" t="str">
            <v>No</v>
          </cell>
          <cell r="AV1399" t="b">
            <v>0</v>
          </cell>
          <cell r="AX1399">
            <v>3953921.3307482945</v>
          </cell>
          <cell r="AY1399" t="b">
            <v>0</v>
          </cell>
          <cell r="AZ1399">
            <v>651016.47944594547</v>
          </cell>
          <cell r="BA1399" t="str">
            <v/>
          </cell>
          <cell r="BB1399" t="str">
            <v/>
          </cell>
          <cell r="BC1399">
            <v>0.67880780343769276</v>
          </cell>
          <cell r="BU1399" t="str">
            <v>MT</v>
          </cell>
          <cell r="BV1399" t="str">
            <v>1993-2006</v>
          </cell>
          <cell r="BW1399" t="str">
            <v>Electric Storage - Inside Conditioned Space</v>
          </cell>
          <cell r="BY1399">
            <v>1144.6790000000001</v>
          </cell>
          <cell r="BZ1399" t="str">
            <v>gt55</v>
          </cell>
          <cell r="CF1399" t="str">
            <v>Conditioned</v>
          </cell>
          <cell r="CG1399">
            <v>1925.059</v>
          </cell>
          <cell r="CH1399" t="str">
            <v>OR</v>
          </cell>
          <cell r="CI1399" t="str">
            <v>Top-Freezer w/o TTD Ice</v>
          </cell>
          <cell r="CJ1399">
            <v>42351.298000000003</v>
          </cell>
          <cell r="CK1399" t="b">
            <v>0</v>
          </cell>
          <cell r="DG1399" t="str">
            <v>Electric</v>
          </cell>
          <cell r="DH1399">
            <v>1192.4649999999999</v>
          </cell>
          <cell r="DI1399" t="str">
            <v>ID</v>
          </cell>
          <cell r="DL1399" t="str">
            <v>Electric</v>
          </cell>
          <cell r="DM1399" t="str">
            <v>Electric</v>
          </cell>
          <cell r="DN1399">
            <v>1144.6790000000001</v>
          </cell>
          <cell r="DO1399" t="str">
            <v>MT</v>
          </cell>
          <cell r="DS1399">
            <v>8559.1039999999994</v>
          </cell>
          <cell r="DT1399" t="str">
            <v>OR</v>
          </cell>
          <cell r="DU1399" t="str">
            <v>lt32</v>
          </cell>
          <cell r="DX1399" t="b">
            <v>0</v>
          </cell>
          <cell r="DY1399">
            <v>2079.9929999999999</v>
          </cell>
          <cell r="DZ1399" t="str">
            <v>WA</v>
          </cell>
          <cell r="EC1399" t="str">
            <v>Desktop</v>
          </cell>
          <cell r="ED1399">
            <v>3785.7640000000001</v>
          </cell>
          <cell r="EE1399" t="str">
            <v>ID</v>
          </cell>
          <cell r="EH1399" t="str">
            <v>le20</v>
          </cell>
          <cell r="EI1399">
            <v>4360.1880000000001</v>
          </cell>
          <cell r="EJ1399" t="str">
            <v>WA</v>
          </cell>
          <cell r="EZ1399" t="str">
            <v>WA</v>
          </cell>
          <cell r="FA1399" t="str">
            <v>Kitchen</v>
          </cell>
          <cell r="FB1399">
            <v>585877.6</v>
          </cell>
          <cell r="FC1399">
            <v>137681.236</v>
          </cell>
          <cell r="FI1399" t="str">
            <v>WA</v>
          </cell>
          <cell r="FJ1399" t="str">
            <v>Living Room/Family Room</v>
          </cell>
          <cell r="FK1399" t="str">
            <v>EISAq</v>
          </cell>
          <cell r="FL1399">
            <v>101277.35199999998</v>
          </cell>
          <cell r="FS1399" t="str">
            <v>WA</v>
          </cell>
          <cell r="FT1399" t="str">
            <v>EISAx</v>
          </cell>
          <cell r="FV1399">
            <v>1025285.7999999999</v>
          </cell>
          <cell r="GD1399" t="str">
            <v>WA</v>
          </cell>
          <cell r="GE1399">
            <v>1538664.7039999999</v>
          </cell>
          <cell r="GF1399">
            <v>1675773.44</v>
          </cell>
          <cell r="GI1399">
            <v>2</v>
          </cell>
          <cell r="GJ1399">
            <v>2</v>
          </cell>
          <cell r="GK1399" t="str">
            <v>WA</v>
          </cell>
          <cell r="GL1399">
            <v>1904.288</v>
          </cell>
          <cell r="GN1399">
            <v>-1</v>
          </cell>
          <cell r="GQ1399">
            <v>12057066.12208</v>
          </cell>
          <cell r="GR1399">
            <v>1592698.8759999999</v>
          </cell>
          <cell r="GU1399" t="str">
            <v>Oil FAF</v>
          </cell>
          <cell r="GX1399" t="str">
            <v>Wood</v>
          </cell>
          <cell r="GY1399" t="str">
            <v>OR</v>
          </cell>
          <cell r="GZ1399">
            <v>962.52966308593795</v>
          </cell>
        </row>
        <row r="1400">
          <cell r="AD1400" t="str">
            <v>WA</v>
          </cell>
          <cell r="AH1400" t="str">
            <v>WA</v>
          </cell>
          <cell r="AI1400" t="str">
            <v>1980-1992</v>
          </cell>
          <cell r="AJ1400">
            <v>2079.9929999999999</v>
          </cell>
          <cell r="AK1400" t="b">
            <v>1</v>
          </cell>
          <cell r="AN1400" t="str">
            <v>WA</v>
          </cell>
          <cell r="AO1400" t="str">
            <v>Baseboard/Wall/Radiant</v>
          </cell>
          <cell r="AP1400" t="str">
            <v>1980-1992</v>
          </cell>
          <cell r="AQ1400" t="str">
            <v>Slab on Grade</v>
          </cell>
          <cell r="AR1400">
            <v>278.66243112324099</v>
          </cell>
          <cell r="AU1400" t="str">
            <v>No</v>
          </cell>
          <cell r="AV1400" t="b">
            <v>1</v>
          </cell>
          <cell r="AX1400">
            <v>810071.68727526162</v>
          </cell>
          <cell r="AY1400" t="b">
            <v>0</v>
          </cell>
          <cell r="AZ1400">
            <v>133378.98603282808</v>
          </cell>
          <cell r="BA1400">
            <v>0.13907284768211933</v>
          </cell>
          <cell r="BB1400">
            <v>278.66243112324099</v>
          </cell>
          <cell r="BC1400">
            <v>0.13907281826528362</v>
          </cell>
          <cell r="BU1400" t="str">
            <v>OR</v>
          </cell>
          <cell r="BV1400" t="str">
            <v>Pre 1980</v>
          </cell>
          <cell r="BW1400" t="str">
            <v>Electric Storage - Inside Conditioned Space</v>
          </cell>
          <cell r="BY1400">
            <v>1612.692</v>
          </cell>
          <cell r="BZ1400" t="str">
            <v>le55</v>
          </cell>
          <cell r="CF1400" t="str">
            <v>Conditioned</v>
          </cell>
          <cell r="CG1400">
            <v>1904.288</v>
          </cell>
          <cell r="CH1400" t="str">
            <v>WA</v>
          </cell>
          <cell r="CI1400" t="str">
            <v>Side-by-Side w/ TTD Ice</v>
          </cell>
          <cell r="CJ1400">
            <v>41894.336000000003</v>
          </cell>
          <cell r="CK1400" t="b">
            <v>0</v>
          </cell>
          <cell r="DG1400" t="str">
            <v>Electric</v>
          </cell>
          <cell r="DH1400">
            <v>3785.7640000000001</v>
          </cell>
          <cell r="DI1400" t="str">
            <v>ID</v>
          </cell>
          <cell r="DL1400" t="str">
            <v>Electric</v>
          </cell>
          <cell r="DM1400" t="str">
            <v>Electric</v>
          </cell>
          <cell r="DN1400">
            <v>8264.9449999999997</v>
          </cell>
          <cell r="DO1400" t="str">
            <v>OR</v>
          </cell>
          <cell r="DS1400">
            <v>1612.692</v>
          </cell>
          <cell r="DT1400" t="str">
            <v>OR</v>
          </cell>
          <cell r="DU1400" t="str">
            <v>lt32</v>
          </cell>
          <cell r="DX1400" t="b">
            <v>0</v>
          </cell>
          <cell r="DY1400">
            <v>2079.9929999999999</v>
          </cell>
          <cell r="DZ1400" t="str">
            <v>WA</v>
          </cell>
          <cell r="EC1400" t="str">
            <v>Desktop</v>
          </cell>
          <cell r="ED1400">
            <v>3785.7640000000001</v>
          </cell>
          <cell r="EE1400" t="str">
            <v>ID</v>
          </cell>
          <cell r="EH1400" t="str">
            <v>le20</v>
          </cell>
          <cell r="EI1400">
            <v>1192.4649999999999</v>
          </cell>
          <cell r="EJ1400" t="str">
            <v>ID</v>
          </cell>
          <cell r="EZ1400" t="str">
            <v>WA</v>
          </cell>
          <cell r="FA1400" t="str">
            <v>Living Room/Family Room</v>
          </cell>
          <cell r="FB1400">
            <v>497995.95999999996</v>
          </cell>
          <cell r="FC1400">
            <v>1037003.352</v>
          </cell>
          <cell r="FI1400" t="str">
            <v>WA</v>
          </cell>
          <cell r="FJ1400" t="str">
            <v>Living Room/Family Room</v>
          </cell>
          <cell r="FK1400" t="str">
            <v>EISAx</v>
          </cell>
          <cell r="FL1400">
            <v>46035.159999999996</v>
          </cell>
          <cell r="FS1400" t="str">
            <v>WA</v>
          </cell>
          <cell r="FT1400" t="str">
            <v>EISAnqnx</v>
          </cell>
          <cell r="FV1400">
            <v>7335609.6400000006</v>
          </cell>
          <cell r="GD1400" t="str">
            <v>WA</v>
          </cell>
          <cell r="GE1400">
            <v>10880443.382999999</v>
          </cell>
          <cell r="GF1400">
            <v>7383975.1499999994</v>
          </cell>
          <cell r="GI1400">
            <v>1</v>
          </cell>
          <cell r="GJ1400">
            <v>1</v>
          </cell>
          <cell r="GK1400" t="str">
            <v>WA</v>
          </cell>
          <cell r="GL1400">
            <v>2079.9929999999999</v>
          </cell>
          <cell r="GM1400" t="str">
            <v>1980-1992</v>
          </cell>
          <cell r="GN1400">
            <v>0</v>
          </cell>
          <cell r="GQ1400">
            <v>10608172.2993</v>
          </cell>
          <cell r="GR1400">
            <v>1120221.8300100002</v>
          </cell>
          <cell r="GU1400" t="str">
            <v>Wood</v>
          </cell>
          <cell r="GX1400" t="str">
            <v>Baseboard/Wall/Radiant</v>
          </cell>
          <cell r="GY1400" t="str">
            <v>OR</v>
          </cell>
          <cell r="GZ1400">
            <v>962.52966308593795</v>
          </cell>
        </row>
        <row r="1401">
          <cell r="AD1401" t="str">
            <v>WA</v>
          </cell>
          <cell r="AH1401" t="str">
            <v>WA</v>
          </cell>
          <cell r="AI1401" t="str">
            <v>Pre 1980</v>
          </cell>
          <cell r="AJ1401">
            <v>2079.9929999999999</v>
          </cell>
          <cell r="AK1401" t="b">
            <v>1</v>
          </cell>
          <cell r="AN1401" t="str">
            <v>WA</v>
          </cell>
          <cell r="AO1401" t="str">
            <v>Baseboard/Wall/Radiant</v>
          </cell>
          <cell r="AP1401" t="str">
            <v>1980-1992</v>
          </cell>
          <cell r="AQ1401" t="str">
            <v>Slab on Grade</v>
          </cell>
          <cell r="AR1401">
            <v>278.66243112324099</v>
          </cell>
          <cell r="AU1401" t="str">
            <v>No</v>
          </cell>
          <cell r="AV1401" t="b">
            <v>0</v>
          </cell>
          <cell r="AX1401">
            <v>810071.68727526162</v>
          </cell>
          <cell r="AY1401" t="b">
            <v>0</v>
          </cell>
          <cell r="AZ1401">
            <v>133378.98603282808</v>
          </cell>
          <cell r="BA1401" t="str">
            <v/>
          </cell>
          <cell r="BB1401" t="str">
            <v/>
          </cell>
          <cell r="BC1401">
            <v>0.13907281826528362</v>
          </cell>
          <cell r="BU1401" t="str">
            <v>WA</v>
          </cell>
          <cell r="BV1401" t="str">
            <v>1980-1992</v>
          </cell>
          <cell r="BW1401" t="str">
            <v>Electric Storage - Outside Conditioned Space - Buffered</v>
          </cell>
          <cell r="BY1401">
            <v>2079.9929999999999</v>
          </cell>
          <cell r="BZ1401" t="str">
            <v>le55</v>
          </cell>
          <cell r="CF1401" t="str">
            <v>Conditioned</v>
          </cell>
          <cell r="CG1401">
            <v>2079.9929999999999</v>
          </cell>
          <cell r="CH1401" t="str">
            <v>WA</v>
          </cell>
          <cell r="CI1401" t="str">
            <v>Side-by-Side w/ TTD Ice</v>
          </cell>
          <cell r="CJ1401">
            <v>45759.845999999998</v>
          </cell>
          <cell r="CK1401" t="b">
            <v>0</v>
          </cell>
          <cell r="DG1401" t="str">
            <v>Electric</v>
          </cell>
          <cell r="DH1401">
            <v>4360.1880000000001</v>
          </cell>
          <cell r="DI1401" t="str">
            <v>WA</v>
          </cell>
          <cell r="DL1401" t="str">
            <v>Gas</v>
          </cell>
          <cell r="DM1401" t="str">
            <v>Gas</v>
          </cell>
          <cell r="DN1401">
            <v>2130.886</v>
          </cell>
          <cell r="DO1401" t="str">
            <v>MT</v>
          </cell>
          <cell r="DS1401">
            <v>1612.692</v>
          </cell>
          <cell r="DT1401" t="str">
            <v>OR</v>
          </cell>
          <cell r="DU1401" t="str">
            <v>lt32</v>
          </cell>
          <cell r="DX1401" t="b">
            <v>0</v>
          </cell>
          <cell r="DY1401">
            <v>1612.692</v>
          </cell>
          <cell r="DZ1401" t="str">
            <v>OR</v>
          </cell>
          <cell r="EC1401" t="str">
            <v>Desktop</v>
          </cell>
          <cell r="ED1401">
            <v>3785.7640000000001</v>
          </cell>
          <cell r="EE1401" t="str">
            <v>ID</v>
          </cell>
          <cell r="EH1401" t="str">
            <v>le20</v>
          </cell>
          <cell r="EI1401">
            <v>2079.9929999999999</v>
          </cell>
          <cell r="EJ1401" t="str">
            <v>WA</v>
          </cell>
          <cell r="EZ1401" t="str">
            <v>WA</v>
          </cell>
          <cell r="FA1401" t="str">
            <v>Other</v>
          </cell>
          <cell r="FB1401">
            <v>919827.83199999994</v>
          </cell>
          <cell r="FC1401">
            <v>820228.64</v>
          </cell>
          <cell r="FI1401" t="str">
            <v>WA</v>
          </cell>
          <cell r="FJ1401" t="str">
            <v>Other</v>
          </cell>
          <cell r="FK1401" t="str">
            <v>EISAnqnx</v>
          </cell>
          <cell r="FL1401">
            <v>138105.47999999998</v>
          </cell>
          <cell r="FS1401" t="str">
            <v>WA</v>
          </cell>
          <cell r="FT1401" t="str">
            <v>EISAq</v>
          </cell>
          <cell r="FV1401">
            <v>198259.72000000003</v>
          </cell>
          <cell r="GD1401" t="str">
            <v>WA</v>
          </cell>
          <cell r="GE1401">
            <v>8546691.2369999997</v>
          </cell>
          <cell r="GF1401">
            <v>4232785.7549999999</v>
          </cell>
          <cell r="GI1401">
            <v>1</v>
          </cell>
          <cell r="GJ1401">
            <v>1</v>
          </cell>
          <cell r="GK1401" t="str">
            <v>WA</v>
          </cell>
          <cell r="GL1401">
            <v>2079.9929999999999</v>
          </cell>
          <cell r="GM1401" t="str">
            <v>Pre 1980</v>
          </cell>
          <cell r="GN1401">
            <v>0</v>
          </cell>
          <cell r="GQ1401">
            <v>9703547.9837190006</v>
          </cell>
          <cell r="GR1401">
            <v>1246035.4065975</v>
          </cell>
          <cell r="GU1401" t="str">
            <v>Wood</v>
          </cell>
          <cell r="GX1401" t="str">
            <v>Wood</v>
          </cell>
          <cell r="GY1401" t="str">
            <v>OR</v>
          </cell>
          <cell r="GZ1401">
            <v>962.52966308593795</v>
          </cell>
        </row>
        <row r="1402">
          <cell r="AD1402" t="str">
            <v>WA</v>
          </cell>
          <cell r="AH1402" t="str">
            <v>WA</v>
          </cell>
          <cell r="AI1402" t="str">
            <v>1980-1992</v>
          </cell>
          <cell r="AJ1402">
            <v>2079.9929999999999</v>
          </cell>
          <cell r="AK1402" t="b">
            <v>1</v>
          </cell>
          <cell r="AN1402" t="str">
            <v>WA</v>
          </cell>
          <cell r="AO1402" t="str">
            <v>Baseboard/Wall/Radiant</v>
          </cell>
          <cell r="AP1402" t="str">
            <v>Pre 1980</v>
          </cell>
          <cell r="AQ1402" t="str">
            <v>Crawlspace</v>
          </cell>
          <cell r="AR1402">
            <v>1464.69372558594</v>
          </cell>
          <cell r="AU1402" t="str">
            <v>No</v>
          </cell>
          <cell r="AV1402" t="b">
            <v>0</v>
          </cell>
          <cell r="AX1402">
            <v>1687327.1718750028</v>
          </cell>
          <cell r="AY1402" t="b">
            <v>0</v>
          </cell>
          <cell r="AZ1402">
            <v>557423.76404365327</v>
          </cell>
          <cell r="BA1402" t="str">
            <v/>
          </cell>
          <cell r="BB1402" t="str">
            <v/>
          </cell>
          <cell r="BC1402">
            <v>0.99999981264751547</v>
          </cell>
          <cell r="BU1402" t="str">
            <v>WA</v>
          </cell>
          <cell r="BV1402" t="str">
            <v>Pre 1980</v>
          </cell>
          <cell r="BW1402" t="str">
            <v>Electric Storage - Inside Conditioned Space</v>
          </cell>
          <cell r="BY1402">
            <v>1904.288</v>
          </cell>
          <cell r="BZ1402" t="str">
            <v>gt55</v>
          </cell>
          <cell r="CF1402" t="str">
            <v>Conditioned</v>
          </cell>
          <cell r="CG1402">
            <v>2079.9929999999999</v>
          </cell>
          <cell r="CH1402" t="str">
            <v>WA</v>
          </cell>
          <cell r="CI1402" t="str">
            <v>Top-Freezer w/o TTD Ice</v>
          </cell>
          <cell r="CJ1402">
            <v>45759.845999999998</v>
          </cell>
          <cell r="CK1402" t="b">
            <v>0</v>
          </cell>
          <cell r="DL1402" t="str">
            <v>Electric</v>
          </cell>
          <cell r="DM1402" t="str">
            <v>Electric</v>
          </cell>
          <cell r="DN1402">
            <v>1925.059</v>
          </cell>
          <cell r="DO1402" t="str">
            <v>OR</v>
          </cell>
          <cell r="DS1402">
            <v>1904.288</v>
          </cell>
          <cell r="DT1402" t="str">
            <v>WA</v>
          </cell>
          <cell r="DU1402" t="str">
            <v>gt46</v>
          </cell>
          <cell r="DX1402" t="b">
            <v>1</v>
          </cell>
          <cell r="DY1402">
            <v>1612.692</v>
          </cell>
          <cell r="DZ1402" t="str">
            <v>OR</v>
          </cell>
          <cell r="EC1402" t="str">
            <v>Desktop</v>
          </cell>
          <cell r="ED1402">
            <v>3785.7640000000001</v>
          </cell>
          <cell r="EE1402" t="str">
            <v>ID</v>
          </cell>
          <cell r="EH1402" t="str">
            <v>le20</v>
          </cell>
          <cell r="EI1402">
            <v>2079.9929999999999</v>
          </cell>
          <cell r="EJ1402" t="str">
            <v>WA</v>
          </cell>
          <cell r="EZ1402" t="str">
            <v>WA</v>
          </cell>
          <cell r="FA1402" t="str">
            <v>Bathroom</v>
          </cell>
          <cell r="FB1402">
            <v>892168.74000000011</v>
          </cell>
          <cell r="FC1402">
            <v>451040.86300000001</v>
          </cell>
          <cell r="FI1402" t="str">
            <v>WA</v>
          </cell>
          <cell r="FJ1402" t="str">
            <v>Other</v>
          </cell>
          <cell r="FK1402" t="str">
            <v>EISAq</v>
          </cell>
          <cell r="FL1402">
            <v>139256.359</v>
          </cell>
          <cell r="FS1402" t="str">
            <v>WA</v>
          </cell>
          <cell r="FT1402" t="str">
            <v>EISAx</v>
          </cell>
          <cell r="FV1402">
            <v>4113889.1900000004</v>
          </cell>
          <cell r="GD1402" t="str">
            <v>WA</v>
          </cell>
          <cell r="GE1402">
            <v>6148459.3080000002</v>
          </cell>
          <cell r="GF1402">
            <v>4251505.6919999998</v>
          </cell>
          <cell r="GI1402">
            <v>1</v>
          </cell>
          <cell r="GJ1402">
            <v>1</v>
          </cell>
          <cell r="GK1402" t="str">
            <v>WA</v>
          </cell>
          <cell r="GL1402">
            <v>2079.9929999999999</v>
          </cell>
          <cell r="GM1402" t="str">
            <v>1980-1992</v>
          </cell>
          <cell r="GN1402">
            <v>-1</v>
          </cell>
          <cell r="GQ1402">
            <v>10608172.2993</v>
          </cell>
          <cell r="GR1402">
            <v>1120221.8300100002</v>
          </cell>
          <cell r="GU1402" t="str">
            <v>Natural Gas FAF</v>
          </cell>
          <cell r="GX1402" t="str">
            <v>Baseboard/Wall/Radiant</v>
          </cell>
          <cell r="GY1402" t="str">
            <v>WA</v>
          </cell>
          <cell r="GZ1402">
            <v>1904.28771972656</v>
          </cell>
        </row>
        <row r="1403">
          <cell r="AD1403" t="str">
            <v>ID</v>
          </cell>
          <cell r="AH1403" t="str">
            <v>ID</v>
          </cell>
          <cell r="AI1403" t="str">
            <v>1980-1992</v>
          </cell>
          <cell r="AJ1403">
            <v>3785.7640000000001</v>
          </cell>
          <cell r="AK1403" t="b">
            <v>1</v>
          </cell>
          <cell r="AN1403" t="str">
            <v>WA</v>
          </cell>
          <cell r="AO1403" t="str">
            <v>Baseboard/Wall/Radiant</v>
          </cell>
          <cell r="AP1403" t="str">
            <v>Pre 1980</v>
          </cell>
          <cell r="AQ1403" t="str">
            <v>Crawlspace</v>
          </cell>
          <cell r="AR1403">
            <v>1464.69372558594</v>
          </cell>
          <cell r="AU1403" t="str">
            <v>No</v>
          </cell>
          <cell r="AV1403" t="b">
            <v>0</v>
          </cell>
          <cell r="AX1403">
            <v>1687327.1718750028</v>
          </cell>
          <cell r="AY1403" t="b">
            <v>0</v>
          </cell>
          <cell r="AZ1403">
            <v>557423.76404365327</v>
          </cell>
          <cell r="BA1403" t="str">
            <v/>
          </cell>
          <cell r="BB1403" t="str">
            <v/>
          </cell>
          <cell r="BC1403">
            <v>0.99999981264751547</v>
          </cell>
          <cell r="BU1403" t="str">
            <v>WA</v>
          </cell>
          <cell r="BV1403" t="str">
            <v>Pre 1980</v>
          </cell>
          <cell r="BW1403" t="str">
            <v>Electric Storage - Inside Conditioned Space</v>
          </cell>
          <cell r="BY1403">
            <v>2079.9929999999999</v>
          </cell>
          <cell r="BZ1403" t="str">
            <v>le55</v>
          </cell>
          <cell r="CF1403" t="str">
            <v>Conditioned</v>
          </cell>
          <cell r="CG1403">
            <v>1144.6790000000001</v>
          </cell>
          <cell r="CH1403" t="str">
            <v>MT</v>
          </cell>
          <cell r="CI1403" t="str">
            <v>Bottom-Freezer (Including French Door) w/o TTD Ice</v>
          </cell>
          <cell r="CJ1403">
            <v>29761.654000000002</v>
          </cell>
          <cell r="CK1403" t="b">
            <v>0</v>
          </cell>
          <cell r="DL1403" t="str">
            <v>Electric</v>
          </cell>
          <cell r="DM1403" t="str">
            <v>Electric</v>
          </cell>
          <cell r="DN1403">
            <v>2130.886</v>
          </cell>
          <cell r="DO1403" t="str">
            <v>MT</v>
          </cell>
          <cell r="DS1403">
            <v>1904.288</v>
          </cell>
          <cell r="DT1403" t="str">
            <v>WA</v>
          </cell>
          <cell r="DU1403" t="str">
            <v>lt32</v>
          </cell>
          <cell r="DX1403" t="b">
            <v>0</v>
          </cell>
          <cell r="DY1403">
            <v>1144.6790000000001</v>
          </cell>
          <cell r="DZ1403" t="str">
            <v>MT</v>
          </cell>
          <cell r="EC1403" t="str">
            <v>Laptop</v>
          </cell>
          <cell r="ED1403">
            <v>2130.886</v>
          </cell>
          <cell r="EE1403" t="str">
            <v>MT</v>
          </cell>
          <cell r="EH1403" t="str">
            <v>le20</v>
          </cell>
          <cell r="EI1403">
            <v>1612.692</v>
          </cell>
          <cell r="EJ1403" t="str">
            <v>OR</v>
          </cell>
          <cell r="EZ1403" t="str">
            <v>WA</v>
          </cell>
          <cell r="FA1403" t="str">
            <v>Bedrooms</v>
          </cell>
          <cell r="FB1403">
            <v>2626941.29</v>
          </cell>
          <cell r="FC1403">
            <v>1372948.5610000002</v>
          </cell>
          <cell r="FI1403" t="str">
            <v>WA</v>
          </cell>
          <cell r="FJ1403" t="str">
            <v>Other</v>
          </cell>
          <cell r="FK1403" t="str">
            <v>EISAx</v>
          </cell>
          <cell r="FL1403">
            <v>966738.35999999987</v>
          </cell>
          <cell r="FS1403" t="str">
            <v>WA</v>
          </cell>
          <cell r="FT1403" t="str">
            <v>EISAnqnx</v>
          </cell>
          <cell r="FV1403">
            <v>396519.44000000006</v>
          </cell>
          <cell r="GD1403" t="str">
            <v>ID</v>
          </cell>
          <cell r="GE1403">
            <v>11417864.223999999</v>
          </cell>
          <cell r="GF1403">
            <v>4686775.8320000004</v>
          </cell>
          <cell r="GI1403">
            <v>1</v>
          </cell>
          <cell r="GJ1403">
            <v>3</v>
          </cell>
          <cell r="GK1403" t="str">
            <v>ID</v>
          </cell>
          <cell r="GL1403">
            <v>3785.7640000000001</v>
          </cell>
          <cell r="GM1403" t="str">
            <v>1980-1992</v>
          </cell>
          <cell r="GN1403">
            <v>0</v>
          </cell>
          <cell r="GQ1403">
            <v>21555810.854532</v>
          </cell>
          <cell r="GR1403">
            <v>4125006.3120399998</v>
          </cell>
          <cell r="GU1403" t="str">
            <v>Natural Gas FAF</v>
          </cell>
          <cell r="GX1403" t="str">
            <v>Natural Gas Other</v>
          </cell>
          <cell r="GY1403" t="str">
            <v>WA</v>
          </cell>
          <cell r="GZ1403">
            <v>1904.28771972656</v>
          </cell>
        </row>
        <row r="1404">
          <cell r="AD1404" t="str">
            <v>WA</v>
          </cell>
          <cell r="AH1404" t="str">
            <v>WA</v>
          </cell>
          <cell r="AI1404" t="str">
            <v>Pre 1980</v>
          </cell>
          <cell r="AJ1404">
            <v>2079.9929999999999</v>
          </cell>
          <cell r="AK1404" t="b">
            <v>1</v>
          </cell>
          <cell r="AN1404" t="str">
            <v>WA</v>
          </cell>
          <cell r="AO1404" t="str">
            <v>Wood</v>
          </cell>
          <cell r="AP1404" t="str">
            <v>Pre 1980</v>
          </cell>
          <cell r="AQ1404" t="str">
            <v>Crawlspace</v>
          </cell>
          <cell r="AR1404">
            <v>1464.69372558594</v>
          </cell>
          <cell r="AU1404" t="str">
            <v>No</v>
          </cell>
          <cell r="AV1404" t="b">
            <v>1</v>
          </cell>
          <cell r="AX1404">
            <v>1687327.1718750028</v>
          </cell>
          <cell r="AY1404" t="b">
            <v>0</v>
          </cell>
          <cell r="AZ1404">
            <v>557423.76404365327</v>
          </cell>
          <cell r="BA1404">
            <v>1</v>
          </cell>
          <cell r="BB1404">
            <v>1464.69372558594</v>
          </cell>
          <cell r="BC1404">
            <v>0.99999981264751547</v>
          </cell>
          <cell r="BU1404" t="str">
            <v>MT</v>
          </cell>
          <cell r="BV1404" t="str">
            <v>1993-2006</v>
          </cell>
          <cell r="BW1404" t="str">
            <v>Gas Storage Inside Conditioned Space</v>
          </cell>
          <cell r="BY1404">
            <v>2130.886</v>
          </cell>
          <cell r="BZ1404" t="str">
            <v>le55</v>
          </cell>
          <cell r="CF1404" t="str">
            <v>Conditioned</v>
          </cell>
          <cell r="CG1404">
            <v>2079.9929999999999</v>
          </cell>
          <cell r="CH1404" t="str">
            <v>WA</v>
          </cell>
          <cell r="CI1404" t="str">
            <v>Bottom-Freezer (Including French Door) w/o TTD Ice</v>
          </cell>
          <cell r="CJ1404">
            <v>45759.845999999998</v>
          </cell>
          <cell r="CK1404" t="b">
            <v>0</v>
          </cell>
          <cell r="DL1404" t="str">
            <v>Electric</v>
          </cell>
          <cell r="DM1404" t="str">
            <v>Electric</v>
          </cell>
          <cell r="DN1404">
            <v>3785.7640000000001</v>
          </cell>
          <cell r="DO1404" t="str">
            <v>ID</v>
          </cell>
          <cell r="DS1404">
            <v>1612.692</v>
          </cell>
          <cell r="DT1404" t="str">
            <v>OR</v>
          </cell>
          <cell r="DU1404" t="str">
            <v>lt32</v>
          </cell>
          <cell r="DX1404" t="b">
            <v>0</v>
          </cell>
          <cell r="DY1404">
            <v>3785.7640000000001</v>
          </cell>
          <cell r="DZ1404" t="str">
            <v>ID</v>
          </cell>
          <cell r="EC1404" t="str">
            <v>Laptop</v>
          </cell>
          <cell r="ED1404">
            <v>2079.9929999999999</v>
          </cell>
          <cell r="EE1404" t="str">
            <v>WA</v>
          </cell>
          <cell r="EH1404" t="str">
            <v>gt20</v>
          </cell>
          <cell r="EI1404">
            <v>1904.288</v>
          </cell>
          <cell r="EJ1404" t="str">
            <v>WA</v>
          </cell>
          <cell r="EZ1404" t="str">
            <v>WA</v>
          </cell>
          <cell r="FA1404" t="str">
            <v>Exterior</v>
          </cell>
          <cell r="FB1404">
            <v>1586077.7600000002</v>
          </cell>
          <cell r="FC1404">
            <v>10284722.975000001</v>
          </cell>
          <cell r="FI1404" t="str">
            <v>WA</v>
          </cell>
          <cell r="FJ1404" t="str">
            <v>Bathroom</v>
          </cell>
          <cell r="FK1404" t="str">
            <v>EISAnqnx</v>
          </cell>
          <cell r="FL1404">
            <v>351526.56</v>
          </cell>
          <cell r="FS1404" t="str">
            <v>WA</v>
          </cell>
          <cell r="FT1404" t="str">
            <v>EISAq</v>
          </cell>
          <cell r="FV1404">
            <v>5952748.0930000003</v>
          </cell>
          <cell r="GD1404" t="str">
            <v>WA</v>
          </cell>
          <cell r="GE1404">
            <v>4380465.2579999994</v>
          </cell>
          <cell r="GF1404">
            <v>3639987.75</v>
          </cell>
          <cell r="GI1404">
            <v>1</v>
          </cell>
          <cell r="GJ1404">
            <v>1</v>
          </cell>
          <cell r="GK1404" t="str">
            <v>WA</v>
          </cell>
          <cell r="GL1404">
            <v>2079.9929999999999</v>
          </cell>
          <cell r="GM1404" t="str">
            <v>Pre 1980</v>
          </cell>
          <cell r="GN1404">
            <v>-1</v>
          </cell>
          <cell r="GQ1404">
            <v>11111224.846329</v>
          </cell>
          <cell r="GR1404">
            <v>193803.347775</v>
          </cell>
          <cell r="GU1404" t="str">
            <v>Propane/LP</v>
          </cell>
          <cell r="GX1404" t="str">
            <v>Baseboard/Wall/Radiant</v>
          </cell>
          <cell r="GY1404" t="str">
            <v>WA</v>
          </cell>
          <cell r="GZ1404">
            <v>2079.99340820313</v>
          </cell>
        </row>
        <row r="1405">
          <cell r="AD1405" t="str">
            <v>MT</v>
          </cell>
          <cell r="AH1405" t="str">
            <v>MT</v>
          </cell>
          <cell r="AI1405" t="str">
            <v>Pre 1980</v>
          </cell>
          <cell r="AJ1405">
            <v>1144.6790000000001</v>
          </cell>
          <cell r="AK1405" t="b">
            <v>1</v>
          </cell>
          <cell r="AN1405" t="str">
            <v>OR</v>
          </cell>
          <cell r="AO1405" t="str">
            <v>Natural Gas FAF</v>
          </cell>
          <cell r="AP1405" t="str">
            <v>Pre 1980</v>
          </cell>
          <cell r="AQ1405" t="str">
            <v>Crawlspace</v>
          </cell>
          <cell r="AR1405">
            <v>6932.73828125</v>
          </cell>
          <cell r="AU1405" t="str">
            <v>No</v>
          </cell>
          <cell r="AV1405" t="b">
            <v>1</v>
          </cell>
          <cell r="AX1405">
            <v>6918872.8046875</v>
          </cell>
          <cell r="AY1405" t="b">
            <v>0</v>
          </cell>
          <cell r="AZ1405">
            <v>2482447.8860707032</v>
          </cell>
          <cell r="BA1405">
            <v>1</v>
          </cell>
          <cell r="BB1405">
            <v>6932.73828125</v>
          </cell>
          <cell r="BC1405">
            <v>1.0000000405683873</v>
          </cell>
          <cell r="BU1405" t="str">
            <v>ID</v>
          </cell>
          <cell r="BV1405" t="str">
            <v>Pre 1980</v>
          </cell>
          <cell r="BW1405" t="str">
            <v>Electric Storage - Inside Conditioned Space</v>
          </cell>
          <cell r="BY1405">
            <v>3785.7640000000001</v>
          </cell>
          <cell r="BZ1405" t="str">
            <v>le55</v>
          </cell>
          <cell r="CF1405" t="str">
            <v>Conditioned</v>
          </cell>
          <cell r="CG1405">
            <v>3785.7640000000001</v>
          </cell>
          <cell r="CH1405" t="str">
            <v>ID</v>
          </cell>
          <cell r="CI1405" t="str">
            <v>Top-Freezer w/o TTD Ice</v>
          </cell>
          <cell r="CJ1405">
            <v>68143.752000000008</v>
          </cell>
          <cell r="CK1405" t="b">
            <v>0</v>
          </cell>
          <cell r="DL1405" t="str">
            <v>Electric</v>
          </cell>
          <cell r="DM1405" t="str">
            <v>Electric</v>
          </cell>
          <cell r="DN1405">
            <v>4360.1880000000001</v>
          </cell>
          <cell r="DO1405" t="str">
            <v>WA</v>
          </cell>
          <cell r="DS1405">
            <v>1925.059</v>
          </cell>
          <cell r="DT1405" t="str">
            <v>OR</v>
          </cell>
          <cell r="DU1405" t="str">
            <v>gt46</v>
          </cell>
          <cell r="DX1405" t="b">
            <v>0</v>
          </cell>
          <cell r="DY1405">
            <v>1144.6790000000001</v>
          </cell>
          <cell r="DZ1405" t="str">
            <v>MT</v>
          </cell>
          <cell r="EC1405" t="str">
            <v>Desktop</v>
          </cell>
          <cell r="ED1405">
            <v>2079.9929999999999</v>
          </cell>
          <cell r="EE1405" t="str">
            <v>WA</v>
          </cell>
          <cell r="EH1405" t="str">
            <v>gt20</v>
          </cell>
          <cell r="EI1405">
            <v>1904.288</v>
          </cell>
          <cell r="EJ1405" t="str">
            <v>WA</v>
          </cell>
          <cell r="EZ1405" t="str">
            <v>WA</v>
          </cell>
          <cell r="FA1405" t="str">
            <v>Garage</v>
          </cell>
          <cell r="FB1405">
            <v>6116312.3620000007</v>
          </cell>
          <cell r="FC1405">
            <v>7236479.7800000003</v>
          </cell>
          <cell r="FI1405" t="str">
            <v>WA</v>
          </cell>
          <cell r="FJ1405" t="str">
            <v>Bedrooms</v>
          </cell>
          <cell r="FK1405" t="str">
            <v>EISAq</v>
          </cell>
          <cell r="FL1405">
            <v>65911.23</v>
          </cell>
          <cell r="FS1405" t="str">
            <v>WA</v>
          </cell>
          <cell r="FT1405" t="str">
            <v>EISAx</v>
          </cell>
          <cell r="FV1405">
            <v>14993391.325000001</v>
          </cell>
          <cell r="GD1405" t="str">
            <v>MT</v>
          </cell>
          <cell r="GE1405">
            <v>4412737.5449999999</v>
          </cell>
          <cell r="GF1405">
            <v>3331015.89</v>
          </cell>
          <cell r="GI1405">
            <v>3</v>
          </cell>
          <cell r="GJ1405">
            <v>2</v>
          </cell>
          <cell r="GK1405" t="str">
            <v>MT</v>
          </cell>
          <cell r="GL1405">
            <v>1144.6790000000001</v>
          </cell>
          <cell r="GM1405" t="str">
            <v>Pre 1980</v>
          </cell>
          <cell r="GN1405">
            <v>0</v>
          </cell>
          <cell r="GQ1405">
            <v>8808043.9181880001</v>
          </cell>
          <cell r="GR1405">
            <v>675807.03480999998</v>
          </cell>
          <cell r="GU1405" t="str">
            <v>Baseboard/Wall/Radiant</v>
          </cell>
          <cell r="GX1405" t="str">
            <v>Natural Gas Other</v>
          </cell>
          <cell r="GY1405" t="str">
            <v>OR</v>
          </cell>
          <cell r="GZ1405">
            <v>8264.9453125</v>
          </cell>
        </row>
        <row r="1406">
          <cell r="AD1406" t="str">
            <v>OR</v>
          </cell>
          <cell r="AH1406" t="str">
            <v>OR</v>
          </cell>
          <cell r="AI1406" t="str">
            <v>Pre 1980</v>
          </cell>
          <cell r="AJ1406">
            <v>1612.692</v>
          </cell>
          <cell r="AK1406" t="b">
            <v>1</v>
          </cell>
          <cell r="AN1406" t="str">
            <v>OR</v>
          </cell>
          <cell r="AO1406" t="str">
            <v>Natural Gas FAF</v>
          </cell>
          <cell r="AP1406" t="str">
            <v>Pre 1980</v>
          </cell>
          <cell r="AQ1406" t="str">
            <v>Crawlspace</v>
          </cell>
          <cell r="AR1406">
            <v>6932.73828125</v>
          </cell>
          <cell r="AU1406" t="str">
            <v>No</v>
          </cell>
          <cell r="AV1406" t="b">
            <v>1</v>
          </cell>
          <cell r="AX1406">
            <v>10530829.44921875</v>
          </cell>
          <cell r="AY1406" t="b">
            <v>0</v>
          </cell>
          <cell r="AZ1406">
            <v>3346811.9891433595</v>
          </cell>
          <cell r="BA1406">
            <v>1</v>
          </cell>
          <cell r="BB1406">
            <v>6932.73828125</v>
          </cell>
          <cell r="BC1406">
            <v>1.0000000405683873</v>
          </cell>
          <cell r="BU1406" t="str">
            <v>OR</v>
          </cell>
          <cell r="BV1406" t="str">
            <v>Pre 1980</v>
          </cell>
          <cell r="BW1406" t="str">
            <v>Solar/Other</v>
          </cell>
          <cell r="BY1406">
            <v>8264.9449999999997</v>
          </cell>
          <cell r="BZ1406" t="str">
            <v>le55</v>
          </cell>
          <cell r="CF1406" t="str">
            <v>Unconditioned</v>
          </cell>
          <cell r="CG1406">
            <v>3785.7640000000001</v>
          </cell>
          <cell r="CH1406" t="str">
            <v>ID</v>
          </cell>
          <cell r="CI1406" t="str">
            <v>Top-Freezer w/o TTD Ice</v>
          </cell>
          <cell r="CJ1406">
            <v>68143.752000000008</v>
          </cell>
          <cell r="CK1406" t="b">
            <v>0</v>
          </cell>
          <cell r="DL1406" t="str">
            <v>Electric</v>
          </cell>
          <cell r="DM1406" t="str">
            <v>Electric</v>
          </cell>
          <cell r="DN1406">
            <v>1612.692</v>
          </cell>
          <cell r="DO1406" t="str">
            <v>OR</v>
          </cell>
          <cell r="DS1406">
            <v>1925.059</v>
          </cell>
          <cell r="DT1406" t="str">
            <v>OR</v>
          </cell>
          <cell r="DU1406" t="str">
            <v>lt32</v>
          </cell>
          <cell r="DX1406" t="b">
            <v>0</v>
          </cell>
          <cell r="DY1406">
            <v>1144.6790000000001</v>
          </cell>
          <cell r="DZ1406" t="str">
            <v>MT</v>
          </cell>
          <cell r="EC1406" t="str">
            <v>Laptop</v>
          </cell>
          <cell r="ED1406">
            <v>2079.9929999999999</v>
          </cell>
          <cell r="EE1406" t="str">
            <v>WA</v>
          </cell>
          <cell r="EH1406" t="str">
            <v>gt20</v>
          </cell>
          <cell r="EI1406">
            <v>1904.288</v>
          </cell>
          <cell r="EJ1406" t="str">
            <v>WA</v>
          </cell>
          <cell r="EZ1406" t="str">
            <v>WA</v>
          </cell>
          <cell r="FA1406" t="str">
            <v>Kitchen</v>
          </cell>
          <cell r="FB1406">
            <v>2825201.0100000002</v>
          </cell>
          <cell r="FC1406">
            <v>832690.82400000002</v>
          </cell>
          <cell r="FI1406" t="str">
            <v>WA</v>
          </cell>
          <cell r="FJ1406" t="str">
            <v>Exterior</v>
          </cell>
          <cell r="FK1406" t="str">
            <v>EISAnqnx</v>
          </cell>
          <cell r="FL1406">
            <v>117175.51999999999</v>
          </cell>
          <cell r="FS1406" t="str">
            <v>WA</v>
          </cell>
          <cell r="FT1406" t="str">
            <v>EISAnqnx</v>
          </cell>
          <cell r="FV1406">
            <v>1354841.95</v>
          </cell>
          <cell r="GD1406" t="str">
            <v>OR</v>
          </cell>
          <cell r="GE1406">
            <v>6744277.9440000001</v>
          </cell>
          <cell r="GF1406">
            <v>2748027.1680000001</v>
          </cell>
          <cell r="GI1406">
            <v>1</v>
          </cell>
          <cell r="GJ1406">
            <v>2</v>
          </cell>
          <cell r="GK1406" t="str">
            <v>OR</v>
          </cell>
          <cell r="GL1406">
            <v>1612.692</v>
          </cell>
          <cell r="GM1406" t="str">
            <v>Pre 1980</v>
          </cell>
          <cell r="GN1406">
            <v>0</v>
          </cell>
          <cell r="GQ1406">
            <v>7588235.1468240004</v>
          </cell>
          <cell r="GR1406">
            <v>53101.915830000005</v>
          </cell>
          <cell r="GU1406" t="str">
            <v>Heat Pump (Central System)</v>
          </cell>
          <cell r="GX1406" t="str">
            <v>Natural Gas Other</v>
          </cell>
          <cell r="GY1406" t="str">
            <v>OR</v>
          </cell>
          <cell r="GZ1406">
            <v>1925.05932617188</v>
          </cell>
        </row>
        <row r="1407">
          <cell r="AD1407" t="str">
            <v>MT</v>
          </cell>
          <cell r="AH1407" t="str">
            <v>MT</v>
          </cell>
          <cell r="AI1407" t="str">
            <v>1993-2006</v>
          </cell>
          <cell r="AJ1407">
            <v>1144.6790000000001</v>
          </cell>
          <cell r="AK1407" t="b">
            <v>1</v>
          </cell>
          <cell r="AN1407" t="str">
            <v>WA</v>
          </cell>
          <cell r="AO1407" t="str">
            <v>Wood</v>
          </cell>
          <cell r="AP1407" t="str">
            <v>Pre 1980</v>
          </cell>
          <cell r="AQ1407" t="str">
            <v>Basement</v>
          </cell>
          <cell r="AR1407">
            <v>710.80724918141095</v>
          </cell>
          <cell r="AU1407" t="str">
            <v>Yes</v>
          </cell>
          <cell r="AV1407" t="b">
            <v>0</v>
          </cell>
          <cell r="AX1407">
            <v>1848098.8478716684</v>
          </cell>
          <cell r="AY1407" t="b">
            <v>0</v>
          </cell>
          <cell r="AZ1407">
            <v>0</v>
          </cell>
          <cell r="BA1407" t="str">
            <v/>
          </cell>
          <cell r="BB1407" t="str">
            <v/>
          </cell>
          <cell r="BC1407">
            <v>0.48529402672599942</v>
          </cell>
          <cell r="BU1407" t="str">
            <v>WA</v>
          </cell>
          <cell r="BV1407" t="str">
            <v>Post 2006</v>
          </cell>
          <cell r="BW1407" t="str">
            <v>Electric Storage - Outside Conditioned Space - Buffered</v>
          </cell>
          <cell r="BY1407">
            <v>2079.9929999999999</v>
          </cell>
          <cell r="BZ1407" t="str">
            <v>gt55</v>
          </cell>
          <cell r="CF1407" t="str">
            <v>Conditioned</v>
          </cell>
          <cell r="CG1407">
            <v>1904.288</v>
          </cell>
          <cell r="CH1407" t="str">
            <v>WA</v>
          </cell>
          <cell r="CI1407" t="str">
            <v>Top-Freezer w/o TTD Ice</v>
          </cell>
          <cell r="CJ1407">
            <v>28564.32</v>
          </cell>
          <cell r="CK1407" t="b">
            <v>0</v>
          </cell>
          <cell r="DL1407" t="str">
            <v>Electric</v>
          </cell>
          <cell r="DM1407" t="str">
            <v>Electric</v>
          </cell>
          <cell r="DN1407">
            <v>1192.4649999999999</v>
          </cell>
          <cell r="DO1407" t="str">
            <v>ID</v>
          </cell>
          <cell r="DS1407">
            <v>1612.692</v>
          </cell>
          <cell r="DT1407" t="str">
            <v>OR</v>
          </cell>
          <cell r="DU1407" t="str">
            <v>32to46</v>
          </cell>
          <cell r="DX1407" t="b">
            <v>0</v>
          </cell>
          <cell r="DY1407">
            <v>1144.6790000000001</v>
          </cell>
          <cell r="DZ1407" t="str">
            <v>MT</v>
          </cell>
          <cell r="EC1407" t="str">
            <v>Laptop</v>
          </cell>
          <cell r="ED1407">
            <v>1925.059</v>
          </cell>
          <cell r="EE1407" t="str">
            <v>OR</v>
          </cell>
          <cell r="EH1407" t="str">
            <v>le20</v>
          </cell>
          <cell r="EI1407">
            <v>1144.6790000000001</v>
          </cell>
          <cell r="EJ1407" t="str">
            <v>MT</v>
          </cell>
          <cell r="EZ1407" t="str">
            <v>WA</v>
          </cell>
          <cell r="FA1407" t="str">
            <v>Living Room/Family Room</v>
          </cell>
          <cell r="FB1407">
            <v>10131071.692000002</v>
          </cell>
          <cell r="FC1407">
            <v>3935455.4420000003</v>
          </cell>
          <cell r="FI1407" t="str">
            <v>WA</v>
          </cell>
          <cell r="FJ1407" t="str">
            <v>Kitchen</v>
          </cell>
          <cell r="FK1407" t="str">
            <v>EISAq</v>
          </cell>
          <cell r="FL1407">
            <v>117175.51999999999</v>
          </cell>
          <cell r="FS1407" t="str">
            <v>WA</v>
          </cell>
          <cell r="FT1407" t="str">
            <v>EISAq</v>
          </cell>
          <cell r="FV1407">
            <v>824622.72199999995</v>
          </cell>
          <cell r="GD1407" t="str">
            <v>MT</v>
          </cell>
          <cell r="GE1407">
            <v>11959606.192000002</v>
          </cell>
          <cell r="GF1407">
            <v>13381297.510000002</v>
          </cell>
          <cell r="GI1407">
            <v>2</v>
          </cell>
          <cell r="GJ1407">
            <v>1</v>
          </cell>
          <cell r="GK1407" t="str">
            <v>MT</v>
          </cell>
          <cell r="GL1407">
            <v>1144.6790000000001</v>
          </cell>
          <cell r="GM1407" t="str">
            <v>1993-2006</v>
          </cell>
          <cell r="GN1407">
            <v>0</v>
          </cell>
          <cell r="GQ1407">
            <v>8808043.9181880001</v>
          </cell>
          <cell r="GR1407">
            <v>675807.03480999998</v>
          </cell>
          <cell r="GU1407" t="str">
            <v>Heat Pump (Central System)</v>
          </cell>
          <cell r="GX1407" t="str">
            <v>None</v>
          </cell>
          <cell r="GY1407" t="str">
            <v>OR</v>
          </cell>
          <cell r="GZ1407">
            <v>1612.69177246094</v>
          </cell>
        </row>
        <row r="1408">
          <cell r="AD1408" t="str">
            <v>WA</v>
          </cell>
          <cell r="AH1408" t="str">
            <v>WA</v>
          </cell>
          <cell r="AI1408" t="str">
            <v>Pre 1980</v>
          </cell>
          <cell r="AJ1408">
            <v>12271.31</v>
          </cell>
          <cell r="AK1408" t="b">
            <v>1</v>
          </cell>
          <cell r="AN1408" t="str">
            <v>WA</v>
          </cell>
          <cell r="AO1408" t="str">
            <v>Wood</v>
          </cell>
          <cell r="AP1408" t="str">
            <v>Pre 1980</v>
          </cell>
          <cell r="AQ1408" t="str">
            <v>Crawlspace</v>
          </cell>
          <cell r="AR1408">
            <v>753.886476404527</v>
          </cell>
          <cell r="AU1408" t="str">
            <v>Yes</v>
          </cell>
          <cell r="AV1408" t="b">
            <v>0</v>
          </cell>
          <cell r="AX1408">
            <v>1960104.8386517703</v>
          </cell>
          <cell r="AY1408" t="b">
            <v>0</v>
          </cell>
          <cell r="AZ1408">
            <v>0</v>
          </cell>
          <cell r="BA1408" t="str">
            <v/>
          </cell>
          <cell r="BB1408" t="str">
            <v/>
          </cell>
          <cell r="BC1408">
            <v>0.51470578592151472</v>
          </cell>
          <cell r="BU1408" t="str">
            <v>WA</v>
          </cell>
          <cell r="BV1408" t="str">
            <v>Pre 1980</v>
          </cell>
          <cell r="BW1408" t="str">
            <v>Electric Storage - Outside Conditioned Space - Buffered</v>
          </cell>
          <cell r="BY1408">
            <v>4360.1880000000001</v>
          </cell>
          <cell r="BZ1408" t="str">
            <v>le55</v>
          </cell>
          <cell r="CF1408" t="str">
            <v>Conditioned</v>
          </cell>
          <cell r="CG1408">
            <v>1612.692</v>
          </cell>
          <cell r="CH1408" t="str">
            <v>OR</v>
          </cell>
          <cell r="CI1408" t="str">
            <v>Top-Freezer w/o TTD Ice</v>
          </cell>
          <cell r="CJ1408">
            <v>25803.072</v>
          </cell>
          <cell r="CK1408" t="b">
            <v>0</v>
          </cell>
          <cell r="DL1408" t="str">
            <v>Electric</v>
          </cell>
          <cell r="DM1408" t="str">
            <v>Electric</v>
          </cell>
          <cell r="DN1408">
            <v>2079.9929999999999</v>
          </cell>
          <cell r="DO1408" t="str">
            <v>WA</v>
          </cell>
          <cell r="DS1408">
            <v>1144.6790000000001</v>
          </cell>
          <cell r="DT1408" t="str">
            <v>MT</v>
          </cell>
          <cell r="DU1408" t="str">
            <v>32to46</v>
          </cell>
          <cell r="DX1408" t="b">
            <v>0</v>
          </cell>
          <cell r="DY1408">
            <v>8264.9449999999997</v>
          </cell>
          <cell r="DZ1408" t="str">
            <v>OR</v>
          </cell>
          <cell r="EC1408" t="str">
            <v>Desktop</v>
          </cell>
          <cell r="ED1408">
            <v>12271.31</v>
          </cell>
          <cell r="EE1408" t="str">
            <v>WA</v>
          </cell>
          <cell r="EH1408" t="str">
            <v>gt20</v>
          </cell>
          <cell r="EI1408">
            <v>1144.6790000000001</v>
          </cell>
          <cell r="EJ1408" t="str">
            <v>MT</v>
          </cell>
          <cell r="EZ1408" t="str">
            <v>WA</v>
          </cell>
          <cell r="FA1408" t="str">
            <v>Other</v>
          </cell>
          <cell r="FB1408">
            <v>2726071.1500000004</v>
          </cell>
          <cell r="FC1408">
            <v>2225465.3570000003</v>
          </cell>
          <cell r="FI1408" t="str">
            <v>WA</v>
          </cell>
          <cell r="FJ1408" t="str">
            <v>Living Room/Family Room</v>
          </cell>
          <cell r="FK1408" t="str">
            <v>EISAnqnx</v>
          </cell>
          <cell r="FL1408">
            <v>197733.69</v>
          </cell>
          <cell r="FS1408" t="str">
            <v>WA</v>
          </cell>
          <cell r="FT1408" t="str">
            <v>EISAx</v>
          </cell>
          <cell r="FV1408">
            <v>1479340.94</v>
          </cell>
          <cell r="GD1408" t="str">
            <v>WA</v>
          </cell>
          <cell r="GE1408">
            <v>29083004.699999999</v>
          </cell>
          <cell r="GF1408">
            <v>21720218.699999999</v>
          </cell>
          <cell r="GI1408">
            <v>1</v>
          </cell>
          <cell r="GJ1408">
            <v>3</v>
          </cell>
          <cell r="GK1408" t="str">
            <v>WA</v>
          </cell>
          <cell r="GL1408">
            <v>12271.31</v>
          </cell>
          <cell r="GM1408" t="str">
            <v>Pre 1980</v>
          </cell>
          <cell r="GN1408">
            <v>0</v>
          </cell>
          <cell r="GQ1408">
            <v>77696228.760849997</v>
          </cell>
          <cell r="GR1408">
            <v>10263416.901249999</v>
          </cell>
          <cell r="GU1408" t="str">
            <v>Wood</v>
          </cell>
          <cell r="GX1408" t="str">
            <v>Baseboard/Wall/Radiant</v>
          </cell>
          <cell r="GY1408" t="str">
            <v>WA</v>
          </cell>
          <cell r="GZ1408">
            <v>2079.99340820313</v>
          </cell>
        </row>
        <row r="1409">
          <cell r="AD1409" t="str">
            <v>ID</v>
          </cell>
          <cell r="AH1409" t="str">
            <v>ID</v>
          </cell>
          <cell r="AJ1409">
            <v>3785.7640000000001</v>
          </cell>
          <cell r="AK1409" t="b">
            <v>0</v>
          </cell>
          <cell r="AN1409" t="str">
            <v>WA</v>
          </cell>
          <cell r="AO1409" t="str">
            <v>Heat Pump (Central System)</v>
          </cell>
          <cell r="AP1409" t="str">
            <v>Pre 1980</v>
          </cell>
          <cell r="AQ1409" t="str">
            <v>Basement</v>
          </cell>
          <cell r="AR1409">
            <v>710.80724918141095</v>
          </cell>
          <cell r="AU1409" t="str">
            <v>Yes</v>
          </cell>
          <cell r="AV1409" t="b">
            <v>1</v>
          </cell>
          <cell r="AX1409">
            <v>1848098.8478716684</v>
          </cell>
          <cell r="AY1409" t="b">
            <v>0</v>
          </cell>
          <cell r="AZ1409">
            <v>0</v>
          </cell>
          <cell r="BA1409">
            <v>0.48529411764705876</v>
          </cell>
          <cell r="BB1409">
            <v>710.80724918141095</v>
          </cell>
          <cell r="BC1409">
            <v>0.48529402672599942</v>
          </cell>
          <cell r="BU1409" t="str">
            <v>ID</v>
          </cell>
          <cell r="BV1409" t="str">
            <v>Pre 1980</v>
          </cell>
          <cell r="BW1409" t="str">
            <v>Electric Storage - Inside Conditioned Space</v>
          </cell>
          <cell r="BY1409">
            <v>1192.4649999999999</v>
          </cell>
          <cell r="BZ1409" t="str">
            <v>le55</v>
          </cell>
          <cell r="CF1409" t="str">
            <v>Conditioned</v>
          </cell>
          <cell r="CG1409">
            <v>3785.7640000000001</v>
          </cell>
          <cell r="CH1409" t="str">
            <v>ID</v>
          </cell>
          <cell r="CI1409" t="str">
            <v>Top-Freezer w/o TTD Ice</v>
          </cell>
          <cell r="CJ1409">
            <v>75715.28</v>
          </cell>
          <cell r="CK1409" t="b">
            <v>0</v>
          </cell>
          <cell r="DL1409" t="str">
            <v>Electric</v>
          </cell>
          <cell r="DM1409" t="str">
            <v>Electric</v>
          </cell>
          <cell r="DN1409">
            <v>2130.886</v>
          </cell>
          <cell r="DO1409" t="str">
            <v>MT</v>
          </cell>
          <cell r="DS1409">
            <v>2079.9929999999999</v>
          </cell>
          <cell r="DT1409" t="str">
            <v>WA</v>
          </cell>
          <cell r="DU1409" t="str">
            <v>32to46</v>
          </cell>
          <cell r="DX1409" t="b">
            <v>0</v>
          </cell>
          <cell r="DY1409">
            <v>3785.7640000000001</v>
          </cell>
          <cell r="DZ1409" t="str">
            <v>ID</v>
          </cell>
          <cell r="EC1409" t="str">
            <v>Desktop</v>
          </cell>
          <cell r="ED1409">
            <v>8264.9449999999997</v>
          </cell>
          <cell r="EE1409" t="str">
            <v>OR</v>
          </cell>
          <cell r="EH1409" t="str">
            <v>le20</v>
          </cell>
          <cell r="EI1409">
            <v>2079.9929999999999</v>
          </cell>
          <cell r="EJ1409" t="str">
            <v>WA</v>
          </cell>
          <cell r="EZ1409" t="str">
            <v>WA</v>
          </cell>
          <cell r="FA1409" t="str">
            <v>Bathroom</v>
          </cell>
          <cell r="FB1409">
            <v>2825239.56</v>
          </cell>
          <cell r="FC1409">
            <v>462858.39599999995</v>
          </cell>
          <cell r="FI1409" t="str">
            <v>WA</v>
          </cell>
          <cell r="FJ1409" t="str">
            <v>Other</v>
          </cell>
          <cell r="FK1409" t="str">
            <v>EISAnqnx</v>
          </cell>
          <cell r="FL1409">
            <v>87881.64</v>
          </cell>
          <cell r="FS1409" t="str">
            <v>WA</v>
          </cell>
          <cell r="FT1409" t="str">
            <v>EISAnqnx</v>
          </cell>
          <cell r="FV1409">
            <v>4460843.7</v>
          </cell>
          <cell r="GD1409" t="str">
            <v>ID</v>
          </cell>
          <cell r="GE1409">
            <v>4429343.88</v>
          </cell>
          <cell r="GF1409">
            <v>2805251.1240000003</v>
          </cell>
          <cell r="GI1409">
            <v>2</v>
          </cell>
          <cell r="GJ1409">
            <v>2</v>
          </cell>
          <cell r="GK1409" t="str">
            <v>ID</v>
          </cell>
          <cell r="GL1409">
            <v>3785.7640000000001</v>
          </cell>
          <cell r="GN1409">
            <v>-1</v>
          </cell>
          <cell r="GQ1409">
            <v>24471159.56718</v>
          </cell>
          <cell r="GR1409">
            <v>3727747.1666999999</v>
          </cell>
          <cell r="GU1409" t="str">
            <v>Baseboard/Wall/Radiant</v>
          </cell>
          <cell r="GX1409" t="str">
            <v>Baseboard/Wall/Radiant</v>
          </cell>
          <cell r="GY1409" t="str">
            <v>OR</v>
          </cell>
          <cell r="GZ1409">
            <v>1612.69177246094</v>
          </cell>
        </row>
        <row r="1410">
          <cell r="AD1410" t="str">
            <v>ID</v>
          </cell>
          <cell r="AH1410" t="str">
            <v>ID</v>
          </cell>
          <cell r="AI1410" t="str">
            <v>Pre 1980</v>
          </cell>
          <cell r="AJ1410">
            <v>1192.4649999999999</v>
          </cell>
          <cell r="AK1410" t="b">
            <v>1</v>
          </cell>
          <cell r="AN1410" t="str">
            <v>WA</v>
          </cell>
          <cell r="AO1410" t="str">
            <v>Heat Pump (Central System)</v>
          </cell>
          <cell r="AP1410" t="str">
            <v>Pre 1980</v>
          </cell>
          <cell r="AQ1410" t="str">
            <v>Crawlspace</v>
          </cell>
          <cell r="AR1410">
            <v>753.886476404527</v>
          </cell>
          <cell r="AU1410" t="str">
            <v>Yes</v>
          </cell>
          <cell r="AV1410" t="b">
            <v>1</v>
          </cell>
          <cell r="AX1410">
            <v>1960104.8386517703</v>
          </cell>
          <cell r="AY1410" t="b">
            <v>0</v>
          </cell>
          <cell r="AZ1410">
            <v>0</v>
          </cell>
          <cell r="BA1410">
            <v>0.51470588235294124</v>
          </cell>
          <cell r="BB1410">
            <v>753.886476404527</v>
          </cell>
          <cell r="BC1410">
            <v>0.51470578592151472</v>
          </cell>
          <cell r="BU1410" t="str">
            <v>ID</v>
          </cell>
          <cell r="BV1410" t="str">
            <v>Pre 1980</v>
          </cell>
          <cell r="BW1410" t="str">
            <v>Electric Storage - Outside Conditioned Space - Buffered</v>
          </cell>
          <cell r="BY1410">
            <v>1192.4649999999999</v>
          </cell>
          <cell r="BZ1410" t="str">
            <v>gt55</v>
          </cell>
          <cell r="CF1410" t="str">
            <v>Conditioned</v>
          </cell>
          <cell r="CG1410">
            <v>1144.6790000000001</v>
          </cell>
          <cell r="CH1410" t="str">
            <v>MT</v>
          </cell>
          <cell r="CI1410" t="str">
            <v>Side-by-Side w/o TTD Ice</v>
          </cell>
          <cell r="CJ1410">
            <v>29761.654000000002</v>
          </cell>
          <cell r="CK1410" t="b">
            <v>0</v>
          </cell>
          <cell r="DL1410" t="str">
            <v>Electric</v>
          </cell>
          <cell r="DM1410" t="str">
            <v>Electric</v>
          </cell>
          <cell r="DN1410">
            <v>1612.692</v>
          </cell>
          <cell r="DO1410" t="str">
            <v>OR</v>
          </cell>
          <cell r="DS1410">
            <v>2079.9929999999999</v>
          </cell>
          <cell r="DT1410" t="str">
            <v>WA</v>
          </cell>
          <cell r="DU1410" t="str">
            <v>lt32</v>
          </cell>
          <cell r="DX1410" t="b">
            <v>0</v>
          </cell>
          <cell r="DY1410">
            <v>8559.1039999999994</v>
          </cell>
          <cell r="DZ1410" t="str">
            <v>OR</v>
          </cell>
          <cell r="EC1410" t="str">
            <v>Laptop</v>
          </cell>
          <cell r="ED1410">
            <v>1612.692</v>
          </cell>
          <cell r="EE1410" t="str">
            <v>OR</v>
          </cell>
          <cell r="EH1410" t="str">
            <v>gt20</v>
          </cell>
          <cell r="EI1410">
            <v>3785.7640000000001</v>
          </cell>
          <cell r="EJ1410" t="str">
            <v>ID</v>
          </cell>
          <cell r="EZ1410" t="str">
            <v>WA</v>
          </cell>
          <cell r="FA1410" t="str">
            <v>Bedrooms</v>
          </cell>
          <cell r="FB1410">
            <v>210390.18</v>
          </cell>
          <cell r="FC1410">
            <v>911690.77999999991</v>
          </cell>
          <cell r="FI1410" t="str">
            <v>WA</v>
          </cell>
          <cell r="FJ1410" t="str">
            <v>Other</v>
          </cell>
          <cell r="FK1410" t="str">
            <v>EISAq</v>
          </cell>
          <cell r="FL1410">
            <v>58587.759999999995</v>
          </cell>
          <cell r="FS1410" t="str">
            <v>WA</v>
          </cell>
          <cell r="FT1410" t="str">
            <v>EISAq</v>
          </cell>
          <cell r="FV1410">
            <v>3008591.2510000002</v>
          </cell>
          <cell r="GD1410" t="str">
            <v>ID</v>
          </cell>
          <cell r="GE1410">
            <v>3412834.8299999996</v>
          </cell>
          <cell r="GF1410">
            <v>2098738.4</v>
          </cell>
          <cell r="GI1410">
            <v>3</v>
          </cell>
          <cell r="GJ1410">
            <v>1</v>
          </cell>
          <cell r="GK1410" t="str">
            <v>ID</v>
          </cell>
          <cell r="GL1410">
            <v>1192.4649999999999</v>
          </cell>
          <cell r="GM1410" t="str">
            <v>Pre 1980</v>
          </cell>
          <cell r="GN1410">
            <v>-1</v>
          </cell>
          <cell r="GQ1410">
            <v>9441055.4458999988</v>
          </cell>
          <cell r="GR1410">
            <v>817870.00722499995</v>
          </cell>
          <cell r="GU1410" t="str">
            <v>Natural Gas FAF</v>
          </cell>
          <cell r="GX1410" t="str">
            <v>Baseboard/Wall/Radiant</v>
          </cell>
          <cell r="GY1410" t="str">
            <v>ID</v>
          </cell>
          <cell r="GZ1410">
            <v>3785.76440429688</v>
          </cell>
        </row>
        <row r="1411">
          <cell r="AD1411" t="str">
            <v>ID</v>
          </cell>
          <cell r="AH1411" t="str">
            <v>ID</v>
          </cell>
          <cell r="AI1411" t="str">
            <v>Pre 1980</v>
          </cell>
          <cell r="AJ1411">
            <v>3785.7640000000001</v>
          </cell>
          <cell r="AK1411" t="b">
            <v>1</v>
          </cell>
          <cell r="AN1411" t="str">
            <v>OR</v>
          </cell>
          <cell r="AO1411" t="str">
            <v>Wood</v>
          </cell>
          <cell r="AP1411" t="str">
            <v>Pre 1980</v>
          </cell>
          <cell r="AQ1411" t="str">
            <v>Basement</v>
          </cell>
          <cell r="AR1411">
            <v>6932.73828125</v>
          </cell>
          <cell r="AU1411" t="str">
            <v>No</v>
          </cell>
          <cell r="AV1411" t="b">
            <v>0</v>
          </cell>
          <cell r="AX1411">
            <v>14239844.4296875</v>
          </cell>
          <cell r="AY1411" t="b">
            <v>0</v>
          </cell>
          <cell r="AZ1411">
            <v>4979161.9609765625</v>
          </cell>
          <cell r="BA1411" t="str">
            <v/>
          </cell>
          <cell r="BB1411" t="str">
            <v/>
          </cell>
          <cell r="BC1411">
            <v>1.0000000405683873</v>
          </cell>
          <cell r="BU1411" t="str">
            <v>WA</v>
          </cell>
          <cell r="BV1411" t="str">
            <v>1993-2006</v>
          </cell>
          <cell r="BW1411" t="str">
            <v>Electric Storage - Inside Conditioned Space</v>
          </cell>
          <cell r="BY1411">
            <v>1904.288</v>
          </cell>
          <cell r="BZ1411" t="str">
            <v>le55</v>
          </cell>
          <cell r="CF1411" t="str">
            <v>Conditioned</v>
          </cell>
          <cell r="CG1411">
            <v>1144.6790000000001</v>
          </cell>
          <cell r="CH1411" t="str">
            <v>MT</v>
          </cell>
          <cell r="CI1411" t="str">
            <v>Bottom-Freezer (Including French Door) w/o TTD Ice</v>
          </cell>
          <cell r="CJ1411">
            <v>26327.617000000002</v>
          </cell>
          <cell r="CK1411" t="b">
            <v>0</v>
          </cell>
          <cell r="DL1411" t="str">
            <v>Electric</v>
          </cell>
          <cell r="DM1411" t="str">
            <v>Electric</v>
          </cell>
          <cell r="DN1411">
            <v>1904.288</v>
          </cell>
          <cell r="DO1411" t="str">
            <v>WA</v>
          </cell>
          <cell r="DS1411">
            <v>12271.31</v>
          </cell>
          <cell r="DT1411" t="str">
            <v>WA</v>
          </cell>
          <cell r="DU1411" t="str">
            <v>32to46</v>
          </cell>
          <cell r="DX1411" t="b">
            <v>0</v>
          </cell>
          <cell r="DY1411">
            <v>8264.9449999999997</v>
          </cell>
          <cell r="DZ1411" t="str">
            <v>OR</v>
          </cell>
          <cell r="EC1411" t="str">
            <v>Desktop</v>
          </cell>
          <cell r="ED1411">
            <v>8264.9449999999997</v>
          </cell>
          <cell r="EE1411" t="str">
            <v>OR</v>
          </cell>
          <cell r="EH1411" t="str">
            <v>gt20</v>
          </cell>
          <cell r="EI1411">
            <v>1904.288</v>
          </cell>
          <cell r="EJ1411" t="str">
            <v>WA</v>
          </cell>
          <cell r="EZ1411" t="str">
            <v>WA</v>
          </cell>
          <cell r="FA1411" t="str">
            <v>Garage</v>
          </cell>
          <cell r="FB1411">
            <v>208386.46399999998</v>
          </cell>
          <cell r="FC1411">
            <v>761412.08</v>
          </cell>
          <cell r="FI1411" t="str">
            <v>WA</v>
          </cell>
          <cell r="FJ1411" t="str">
            <v>Bathroom</v>
          </cell>
          <cell r="FK1411" t="str">
            <v>EISAnqnx</v>
          </cell>
          <cell r="FL1411">
            <v>410114.32</v>
          </cell>
          <cell r="FS1411" t="str">
            <v>WA</v>
          </cell>
          <cell r="FT1411" t="str">
            <v>EISAx</v>
          </cell>
          <cell r="FV1411">
            <v>7385174.5700000003</v>
          </cell>
          <cell r="GD1411" t="str">
            <v>ID</v>
          </cell>
          <cell r="GE1411">
            <v>6326011.6440000003</v>
          </cell>
          <cell r="GF1411">
            <v>7741887.3799999999</v>
          </cell>
          <cell r="GI1411">
            <v>1</v>
          </cell>
          <cell r="GJ1411">
            <v>3</v>
          </cell>
          <cell r="GK1411" t="str">
            <v>ID</v>
          </cell>
          <cell r="GL1411">
            <v>3785.7640000000001</v>
          </cell>
          <cell r="GM1411" t="str">
            <v>Pre 1980</v>
          </cell>
          <cell r="GN1411">
            <v>0</v>
          </cell>
          <cell r="GQ1411">
            <v>21698113.937528003</v>
          </cell>
          <cell r="GR1411">
            <v>3948116.4891400002</v>
          </cell>
          <cell r="GU1411" t="str">
            <v>Electric FAF</v>
          </cell>
          <cell r="GX1411" t="str">
            <v>Baseboard/Wall/Radiant</v>
          </cell>
          <cell r="GY1411" t="str">
            <v>WA</v>
          </cell>
          <cell r="GZ1411">
            <v>2079.99340820313</v>
          </cell>
        </row>
        <row r="1412">
          <cell r="AD1412" t="str">
            <v>WA</v>
          </cell>
          <cell r="AH1412" t="str">
            <v>WA</v>
          </cell>
          <cell r="AI1412" t="str">
            <v>Pre 1980</v>
          </cell>
          <cell r="AJ1412">
            <v>4360.1880000000001</v>
          </cell>
          <cell r="AK1412" t="b">
            <v>1</v>
          </cell>
          <cell r="AN1412" t="str">
            <v>OR</v>
          </cell>
          <cell r="AO1412" t="str">
            <v>Wood</v>
          </cell>
          <cell r="AP1412" t="str">
            <v>Pre 1980</v>
          </cell>
          <cell r="AQ1412" t="str">
            <v>Basement</v>
          </cell>
          <cell r="AR1412">
            <v>6932.73828125</v>
          </cell>
          <cell r="AU1412" t="str">
            <v>No</v>
          </cell>
          <cell r="AV1412" t="b">
            <v>0</v>
          </cell>
          <cell r="AX1412">
            <v>14239844.4296875</v>
          </cell>
          <cell r="AY1412" t="b">
            <v>0</v>
          </cell>
          <cell r="AZ1412">
            <v>4979161.9609765625</v>
          </cell>
          <cell r="BA1412" t="str">
            <v/>
          </cell>
          <cell r="BB1412" t="str">
            <v/>
          </cell>
          <cell r="BC1412">
            <v>1.0000000405683873</v>
          </cell>
          <cell r="BU1412" t="str">
            <v>WA</v>
          </cell>
          <cell r="BV1412" t="str">
            <v>1993-2006</v>
          </cell>
          <cell r="BW1412" t="str">
            <v>Electric Storage - Outside Conditioned Space - Buffered</v>
          </cell>
          <cell r="BY1412">
            <v>1904.288</v>
          </cell>
          <cell r="BZ1412" t="str">
            <v>le55</v>
          </cell>
          <cell r="CF1412" t="str">
            <v>Conditioned</v>
          </cell>
          <cell r="CG1412">
            <v>2079.9929999999999</v>
          </cell>
          <cell r="CH1412" t="str">
            <v>WA</v>
          </cell>
          <cell r="CI1412" t="str">
            <v>Bottom-Freezer (Including French Door) w/o TTD Ice</v>
          </cell>
          <cell r="CJ1412">
            <v>41599.86</v>
          </cell>
          <cell r="CK1412" t="b">
            <v>0</v>
          </cell>
          <cell r="DL1412" t="str">
            <v>Propane</v>
          </cell>
          <cell r="DM1412" t="str">
            <v>Propane</v>
          </cell>
          <cell r="DN1412">
            <v>1144.6790000000001</v>
          </cell>
          <cell r="DO1412" t="str">
            <v>MT</v>
          </cell>
          <cell r="DS1412">
            <v>1192.4649999999999</v>
          </cell>
          <cell r="DT1412" t="str">
            <v>ID</v>
          </cell>
          <cell r="DU1412" t="str">
            <v>32to46</v>
          </cell>
          <cell r="DX1412" t="b">
            <v>0</v>
          </cell>
          <cell r="DY1412">
            <v>8264.9449999999997</v>
          </cell>
          <cell r="DZ1412" t="str">
            <v>OR</v>
          </cell>
          <cell r="EC1412" t="str">
            <v>Laptop</v>
          </cell>
          <cell r="ED1412">
            <v>8264.9449999999997</v>
          </cell>
          <cell r="EE1412" t="str">
            <v>OR</v>
          </cell>
          <cell r="EH1412" t="str">
            <v>le20</v>
          </cell>
          <cell r="EI1412">
            <v>1612.692</v>
          </cell>
          <cell r="EJ1412" t="str">
            <v>OR</v>
          </cell>
          <cell r="EZ1412" t="str">
            <v>WA</v>
          </cell>
          <cell r="FA1412" t="str">
            <v>Kitchen</v>
          </cell>
          <cell r="FB1412">
            <v>240445.91999999998</v>
          </cell>
          <cell r="FC1412">
            <v>284527.67199999996</v>
          </cell>
          <cell r="FI1412" t="str">
            <v>WA</v>
          </cell>
          <cell r="FJ1412" t="str">
            <v>Bathroom</v>
          </cell>
          <cell r="FK1412" t="str">
            <v>EISAx</v>
          </cell>
          <cell r="FL1412">
            <v>1098520.5</v>
          </cell>
          <cell r="FS1412" t="str">
            <v>WA</v>
          </cell>
          <cell r="FT1412" t="str">
            <v>EISAnqnx</v>
          </cell>
          <cell r="FV1412">
            <v>7335609.6400000006</v>
          </cell>
          <cell r="GD1412" t="str">
            <v>WA</v>
          </cell>
          <cell r="GE1412">
            <v>11166441.468</v>
          </cell>
          <cell r="GF1412">
            <v>9527010.7799999993</v>
          </cell>
          <cell r="GI1412">
            <v>1</v>
          </cell>
          <cell r="GJ1412">
            <v>1</v>
          </cell>
          <cell r="GK1412" t="str">
            <v>WA</v>
          </cell>
          <cell r="GL1412">
            <v>4360.1880000000001</v>
          </cell>
          <cell r="GM1412" t="str">
            <v>Pre 1980</v>
          </cell>
          <cell r="GN1412">
            <v>0</v>
          </cell>
          <cell r="GQ1412">
            <v>21973429.037280001</v>
          </cell>
          <cell r="GR1412">
            <v>1133147.45838</v>
          </cell>
          <cell r="GU1412" t="str">
            <v>Natural Gas FAF</v>
          </cell>
          <cell r="GX1412" t="str">
            <v>None</v>
          </cell>
          <cell r="GY1412" t="str">
            <v>MT</v>
          </cell>
          <cell r="GZ1412">
            <v>1144.67944335938</v>
          </cell>
        </row>
        <row r="1413">
          <cell r="AN1413" t="str">
            <v>OR</v>
          </cell>
          <cell r="AO1413" t="str">
            <v>Heat Pump (Central System)</v>
          </cell>
          <cell r="AP1413" t="str">
            <v>Pre 1980</v>
          </cell>
          <cell r="AQ1413" t="str">
            <v>Basement</v>
          </cell>
          <cell r="AR1413">
            <v>6932.73828125</v>
          </cell>
          <cell r="AU1413" t="str">
            <v>No</v>
          </cell>
          <cell r="AV1413" t="b">
            <v>1</v>
          </cell>
          <cell r="AX1413">
            <v>14239844.4296875</v>
          </cell>
          <cell r="AY1413" t="b">
            <v>0</v>
          </cell>
          <cell r="AZ1413">
            <v>4979161.9609765625</v>
          </cell>
          <cell r="BA1413">
            <v>1</v>
          </cell>
          <cell r="BB1413">
            <v>6932.73828125</v>
          </cell>
          <cell r="BC1413">
            <v>1.0000000405683873</v>
          </cell>
          <cell r="BU1413" t="str">
            <v>MT</v>
          </cell>
          <cell r="BV1413" t="str">
            <v>Pre 1980</v>
          </cell>
          <cell r="BW1413" t="str">
            <v>Gas Storage Inside Conditioned Space</v>
          </cell>
          <cell r="BY1413">
            <v>2130.886</v>
          </cell>
          <cell r="BZ1413" t="str">
            <v>le55</v>
          </cell>
          <cell r="CF1413" t="str">
            <v>Conditioned</v>
          </cell>
          <cell r="CG1413">
            <v>2079.9929999999999</v>
          </cell>
          <cell r="CH1413" t="str">
            <v>WA</v>
          </cell>
          <cell r="CI1413" t="str">
            <v>Bottom-Freezer (Including French Door) w/o TTD Ice</v>
          </cell>
          <cell r="CJ1413">
            <v>49919.831999999995</v>
          </cell>
          <cell r="CK1413" t="b">
            <v>0</v>
          </cell>
          <cell r="DL1413" t="str">
            <v>Electric</v>
          </cell>
          <cell r="DM1413" t="str">
            <v>Electric</v>
          </cell>
          <cell r="DN1413">
            <v>1144.6790000000001</v>
          </cell>
          <cell r="DO1413" t="str">
            <v>MT</v>
          </cell>
          <cell r="DS1413">
            <v>1192.4649999999999</v>
          </cell>
          <cell r="DT1413" t="str">
            <v>ID</v>
          </cell>
          <cell r="DU1413" t="str">
            <v>32to46</v>
          </cell>
          <cell r="DX1413" t="b">
            <v>0</v>
          </cell>
          <cell r="DY1413">
            <v>1904.288</v>
          </cell>
          <cell r="DZ1413" t="str">
            <v>WA</v>
          </cell>
          <cell r="EC1413" t="str">
            <v>Laptop</v>
          </cell>
          <cell r="ED1413">
            <v>8264.9449999999997</v>
          </cell>
          <cell r="EE1413" t="str">
            <v>OR</v>
          </cell>
          <cell r="EH1413" t="str">
            <v>le20</v>
          </cell>
          <cell r="EI1413">
            <v>1925.059</v>
          </cell>
          <cell r="EJ1413" t="str">
            <v>OR</v>
          </cell>
          <cell r="EZ1413" t="str">
            <v>WA</v>
          </cell>
          <cell r="FA1413" t="str">
            <v>Living Room/Family Room</v>
          </cell>
          <cell r="FB1413">
            <v>430798.94</v>
          </cell>
          <cell r="FC1413">
            <v>631170.53999999992</v>
          </cell>
          <cell r="FI1413" t="str">
            <v>WA</v>
          </cell>
          <cell r="FJ1413" t="str">
            <v>Bedrooms</v>
          </cell>
          <cell r="FK1413" t="str">
            <v>EISAq</v>
          </cell>
          <cell r="FL1413">
            <v>87881.64</v>
          </cell>
          <cell r="FS1413" t="str">
            <v>WA</v>
          </cell>
          <cell r="FT1413" t="str">
            <v>EISAq</v>
          </cell>
          <cell r="FV1413">
            <v>1878510.8470000001</v>
          </cell>
          <cell r="GU1413" t="str">
            <v>Heat Pump (Central System)</v>
          </cell>
          <cell r="GX1413" t="str">
            <v>None</v>
          </cell>
          <cell r="GY1413" t="str">
            <v>OR</v>
          </cell>
          <cell r="GZ1413">
            <v>1612.69177246094</v>
          </cell>
        </row>
        <row r="1414">
          <cell r="AN1414" t="str">
            <v>WA</v>
          </cell>
          <cell r="AO1414" t="str">
            <v>Wood</v>
          </cell>
          <cell r="AP1414" t="str">
            <v>Pre 1980</v>
          </cell>
          <cell r="AQ1414" t="str">
            <v>Basement</v>
          </cell>
          <cell r="AR1414">
            <v>1524.76245117188</v>
          </cell>
          <cell r="AU1414" t="str">
            <v>No</v>
          </cell>
          <cell r="AV1414" t="b">
            <v>0</v>
          </cell>
          <cell r="AX1414">
            <v>3128812.5498046977</v>
          </cell>
          <cell r="AY1414" t="b">
            <v>0</v>
          </cell>
          <cell r="AZ1414">
            <v>1343010.7669921918</v>
          </cell>
          <cell r="BA1414" t="str">
            <v/>
          </cell>
          <cell r="BB1414" t="str">
            <v/>
          </cell>
          <cell r="BC1414">
            <v>1.0000002958965923</v>
          </cell>
          <cell r="BU1414" t="str">
            <v>WA</v>
          </cell>
          <cell r="BV1414" t="str">
            <v>Pre 1980</v>
          </cell>
          <cell r="BW1414" t="str">
            <v>Solar/Other</v>
          </cell>
          <cell r="BY1414">
            <v>2079.9929999999999</v>
          </cell>
          <cell r="BZ1414" t="str">
            <v>le55</v>
          </cell>
          <cell r="CF1414" t="str">
            <v>Conditioned</v>
          </cell>
          <cell r="CG1414">
            <v>3785.7640000000001</v>
          </cell>
          <cell r="CH1414" t="str">
            <v>ID</v>
          </cell>
          <cell r="CI1414" t="str">
            <v>Top-Freezer w/o TTD Ice</v>
          </cell>
          <cell r="CJ1414">
            <v>83286.808000000005</v>
          </cell>
          <cell r="CK1414" t="b">
            <v>0</v>
          </cell>
          <cell r="DL1414" t="str">
            <v>Electric</v>
          </cell>
          <cell r="DM1414" t="str">
            <v>Electric</v>
          </cell>
          <cell r="DN1414">
            <v>2079.9929999999999</v>
          </cell>
          <cell r="DO1414" t="str">
            <v>WA</v>
          </cell>
          <cell r="DS1414">
            <v>1925.059</v>
          </cell>
          <cell r="DT1414" t="str">
            <v>OR</v>
          </cell>
          <cell r="DU1414" t="str">
            <v>lt32</v>
          </cell>
          <cell r="DX1414" t="b">
            <v>0</v>
          </cell>
          <cell r="DY1414">
            <v>1904.288</v>
          </cell>
          <cell r="DZ1414" t="str">
            <v>WA</v>
          </cell>
          <cell r="EC1414" t="str">
            <v>Desktop</v>
          </cell>
          <cell r="ED1414">
            <v>1192.4649999999999</v>
          </cell>
          <cell r="EE1414" t="str">
            <v>ID</v>
          </cell>
          <cell r="EH1414" t="str">
            <v>gt20</v>
          </cell>
          <cell r="EI1414">
            <v>2130.886</v>
          </cell>
          <cell r="EJ1414" t="str">
            <v>MT</v>
          </cell>
          <cell r="EZ1414" t="str">
            <v>WA</v>
          </cell>
          <cell r="FA1414" t="str">
            <v>Other</v>
          </cell>
          <cell r="FB1414">
            <v>1352508.2999999998</v>
          </cell>
          <cell r="FC1414">
            <v>1112062.3799999999</v>
          </cell>
          <cell r="FI1414" t="str">
            <v>WA</v>
          </cell>
          <cell r="FJ1414" t="str">
            <v>Exterior</v>
          </cell>
          <cell r="FK1414" t="str">
            <v>EISAnqnx</v>
          </cell>
          <cell r="FL1414">
            <v>87881.64</v>
          </cell>
          <cell r="FS1414" t="str">
            <v>WA</v>
          </cell>
          <cell r="FT1414" t="str">
            <v>EISAnqnx</v>
          </cell>
          <cell r="FV1414">
            <v>2973895.8000000003</v>
          </cell>
          <cell r="GU1414" t="str">
            <v>Baseboard/Wall/Radiant</v>
          </cell>
          <cell r="GX1414" t="str">
            <v>None</v>
          </cell>
          <cell r="GY1414" t="str">
            <v>ID</v>
          </cell>
          <cell r="GZ1414">
            <v>3785.76440429688</v>
          </cell>
        </row>
        <row r="1415">
          <cell r="AN1415" t="str">
            <v>WA</v>
          </cell>
          <cell r="AO1415" t="str">
            <v>Baseboard/Wall/Radiant</v>
          </cell>
          <cell r="AP1415" t="str">
            <v>Pre 1980</v>
          </cell>
          <cell r="AQ1415" t="str">
            <v>Basement</v>
          </cell>
          <cell r="AR1415">
            <v>1524.76245117188</v>
          </cell>
          <cell r="AU1415" t="str">
            <v>No</v>
          </cell>
          <cell r="AV1415" t="b">
            <v>0</v>
          </cell>
          <cell r="AX1415">
            <v>3128812.5498046977</v>
          </cell>
          <cell r="AY1415" t="b">
            <v>0</v>
          </cell>
          <cell r="AZ1415">
            <v>1343010.7669921918</v>
          </cell>
          <cell r="BA1415" t="str">
            <v/>
          </cell>
          <cell r="BB1415" t="str">
            <v/>
          </cell>
          <cell r="BC1415">
            <v>1.0000002958965923</v>
          </cell>
          <cell r="BU1415" t="str">
            <v>OR</v>
          </cell>
          <cell r="BV1415" t="str">
            <v>1993-2006</v>
          </cell>
          <cell r="BW1415" t="str">
            <v>Solar/Other</v>
          </cell>
          <cell r="BY1415">
            <v>1925.059</v>
          </cell>
          <cell r="BZ1415" t="str">
            <v/>
          </cell>
          <cell r="CF1415" t="str">
            <v>Unconditioned</v>
          </cell>
          <cell r="CG1415">
            <v>3785.7640000000001</v>
          </cell>
          <cell r="CH1415" t="str">
            <v>ID</v>
          </cell>
          <cell r="CI1415" t="str">
            <v>Bottom-Freezer (Including French Door) w/o TTD Ice</v>
          </cell>
          <cell r="CJ1415">
            <v>113572.92</v>
          </cell>
          <cell r="CK1415" t="b">
            <v>0</v>
          </cell>
          <cell r="DL1415" t="str">
            <v>Electric</v>
          </cell>
          <cell r="DM1415" t="str">
            <v>Electric</v>
          </cell>
          <cell r="DN1415">
            <v>1925.059</v>
          </cell>
          <cell r="DO1415" t="str">
            <v>OR</v>
          </cell>
          <cell r="DS1415">
            <v>1925.059</v>
          </cell>
          <cell r="DT1415" t="str">
            <v>OR</v>
          </cell>
          <cell r="DU1415" t="str">
            <v>gt46</v>
          </cell>
          <cell r="DX1415" t="b">
            <v>1</v>
          </cell>
          <cell r="DY1415">
            <v>1904.288</v>
          </cell>
          <cell r="DZ1415" t="str">
            <v>WA</v>
          </cell>
          <cell r="EC1415" t="str">
            <v>Laptop</v>
          </cell>
          <cell r="ED1415">
            <v>1192.4649999999999</v>
          </cell>
          <cell r="EE1415" t="str">
            <v>ID</v>
          </cell>
          <cell r="EH1415" t="str">
            <v>gt20</v>
          </cell>
          <cell r="EI1415">
            <v>2130.886</v>
          </cell>
          <cell r="EJ1415" t="str">
            <v>MT</v>
          </cell>
          <cell r="EZ1415" t="str">
            <v>WA</v>
          </cell>
          <cell r="FA1415" t="str">
            <v>Bathroom</v>
          </cell>
          <cell r="FB1415">
            <v>2676506.2200000002</v>
          </cell>
          <cell r="FC1415">
            <v>569996.69500000007</v>
          </cell>
          <cell r="FI1415" t="str">
            <v>WA</v>
          </cell>
          <cell r="FJ1415" t="str">
            <v>Exterior</v>
          </cell>
          <cell r="FK1415" t="str">
            <v>EISAq</v>
          </cell>
          <cell r="FL1415">
            <v>43940.82</v>
          </cell>
          <cell r="FS1415" t="str">
            <v>WA</v>
          </cell>
          <cell r="FT1415" t="str">
            <v>EISAq</v>
          </cell>
          <cell r="FV1415">
            <v>4346844.3610000005</v>
          </cell>
          <cell r="GU1415" t="str">
            <v>Natural Gas FAF</v>
          </cell>
          <cell r="GX1415" t="str">
            <v>Baseboard/Wall/Radiant</v>
          </cell>
          <cell r="GY1415" t="str">
            <v>OR</v>
          </cell>
          <cell r="GZ1415">
            <v>1925.05932617188</v>
          </cell>
        </row>
        <row r="1416">
          <cell r="AN1416" t="str">
            <v>WA</v>
          </cell>
          <cell r="AO1416" t="str">
            <v>Natural Gas FAF</v>
          </cell>
          <cell r="AP1416" t="str">
            <v>Pre 1980</v>
          </cell>
          <cell r="AQ1416" t="str">
            <v>Basement</v>
          </cell>
          <cell r="AR1416">
            <v>1524.76245117188</v>
          </cell>
          <cell r="AU1416" t="str">
            <v>No</v>
          </cell>
          <cell r="AV1416" t="b">
            <v>1</v>
          </cell>
          <cell r="AX1416">
            <v>3128812.5498046977</v>
          </cell>
          <cell r="AY1416" t="b">
            <v>0</v>
          </cell>
          <cell r="AZ1416">
            <v>1343010.7669921918</v>
          </cell>
          <cell r="BA1416">
            <v>1</v>
          </cell>
          <cell r="BB1416">
            <v>1524.76245117188</v>
          </cell>
          <cell r="BC1416">
            <v>1.0000002958965923</v>
          </cell>
          <cell r="BU1416" t="str">
            <v>OR</v>
          </cell>
          <cell r="BV1416" t="str">
            <v>Pre 1980</v>
          </cell>
          <cell r="BW1416" t="str">
            <v>Electric Storage - Inside Conditioned Space</v>
          </cell>
          <cell r="BY1416">
            <v>1612.692</v>
          </cell>
          <cell r="BZ1416" t="str">
            <v>le55</v>
          </cell>
          <cell r="CF1416" t="str">
            <v>Conditioned</v>
          </cell>
          <cell r="CG1416">
            <v>1612.692</v>
          </cell>
          <cell r="CH1416" t="str">
            <v>OR</v>
          </cell>
          <cell r="CI1416" t="str">
            <v>Side-by-Side w/ TTD Ice</v>
          </cell>
          <cell r="CJ1416">
            <v>40317.300000000003</v>
          </cell>
          <cell r="CK1416" t="b">
            <v>0</v>
          </cell>
          <cell r="DL1416" t="str">
            <v>Gas</v>
          </cell>
          <cell r="DM1416" t="str">
            <v>Electric</v>
          </cell>
          <cell r="DN1416">
            <v>3785.7640000000001</v>
          </cell>
          <cell r="DO1416" t="str">
            <v>ID</v>
          </cell>
          <cell r="DS1416">
            <v>1925.059</v>
          </cell>
          <cell r="DT1416" t="str">
            <v>OR</v>
          </cell>
          <cell r="DU1416" t="str">
            <v>gt46</v>
          </cell>
          <cell r="DX1416" t="b">
            <v>1</v>
          </cell>
          <cell r="DY1416">
            <v>3785.7640000000001</v>
          </cell>
          <cell r="DZ1416" t="str">
            <v>ID</v>
          </cell>
          <cell r="EC1416" t="str">
            <v>Laptop</v>
          </cell>
          <cell r="ED1416">
            <v>1192.4649999999999</v>
          </cell>
          <cell r="EE1416" t="str">
            <v>ID</v>
          </cell>
          <cell r="EH1416" t="str">
            <v>gt20</v>
          </cell>
          <cell r="EI1416">
            <v>1144.6790000000001</v>
          </cell>
          <cell r="EJ1416" t="str">
            <v>MT</v>
          </cell>
          <cell r="EZ1416" t="str">
            <v>WA</v>
          </cell>
          <cell r="FA1416" t="str">
            <v>Bedrooms</v>
          </cell>
          <cell r="FB1416">
            <v>1809119.9450000001</v>
          </cell>
          <cell r="FC1416">
            <v>2037118.6230000001</v>
          </cell>
          <cell r="FI1416" t="str">
            <v>WA</v>
          </cell>
          <cell r="FJ1416" t="str">
            <v>Exterior</v>
          </cell>
          <cell r="FK1416" t="str">
            <v>EISAx</v>
          </cell>
          <cell r="FL1416">
            <v>380820.44</v>
          </cell>
          <cell r="FS1416" t="str">
            <v>WA</v>
          </cell>
          <cell r="FT1416" t="str">
            <v>EISAx</v>
          </cell>
          <cell r="FV1416">
            <v>6790395.4100000001</v>
          </cell>
          <cell r="GU1416" t="str">
            <v>Natural Gas FAF</v>
          </cell>
          <cell r="GX1416" t="str">
            <v>Natural Gas Other</v>
          </cell>
          <cell r="GY1416" t="str">
            <v>WA</v>
          </cell>
          <cell r="GZ1416">
            <v>4360.1875</v>
          </cell>
        </row>
        <row r="1417">
          <cell r="AN1417" t="str">
            <v>WA</v>
          </cell>
          <cell r="AO1417" t="str">
            <v>Natural Gas FAF</v>
          </cell>
          <cell r="AP1417" t="str">
            <v>Pre 1980</v>
          </cell>
          <cell r="AQ1417" t="str">
            <v>Basement</v>
          </cell>
          <cell r="AR1417">
            <v>1464.69372558594</v>
          </cell>
          <cell r="AU1417" t="str">
            <v>No</v>
          </cell>
          <cell r="AV1417" t="b">
            <v>1</v>
          </cell>
          <cell r="AX1417">
            <v>3111009.4731445364</v>
          </cell>
          <cell r="AY1417" t="b">
            <v>0</v>
          </cell>
          <cell r="AZ1417">
            <v>1589148.7514489773</v>
          </cell>
          <cell r="BA1417">
            <v>1</v>
          </cell>
          <cell r="BB1417">
            <v>1464.69372558594</v>
          </cell>
          <cell r="BC1417">
            <v>0.99999981264751547</v>
          </cell>
          <cell r="BU1417" t="str">
            <v>ID</v>
          </cell>
          <cell r="BV1417" t="str">
            <v>Pre 1980</v>
          </cell>
          <cell r="BW1417" t="str">
            <v>Electric Storage - Inside Conditioned Space</v>
          </cell>
          <cell r="BY1417">
            <v>1192.4649999999999</v>
          </cell>
          <cell r="BZ1417" t="str">
            <v>le55</v>
          </cell>
          <cell r="CF1417" t="str">
            <v>Conditioned</v>
          </cell>
          <cell r="CG1417">
            <v>1904.288</v>
          </cell>
          <cell r="CH1417" t="str">
            <v>WA</v>
          </cell>
          <cell r="CI1417" t="str">
            <v>Side-by-Side w/ TTD Ice</v>
          </cell>
          <cell r="CJ1417">
            <v>49511.487999999998</v>
          </cell>
          <cell r="CK1417" t="b">
            <v>0</v>
          </cell>
          <cell r="DL1417" t="str">
            <v>Electric</v>
          </cell>
          <cell r="DM1417" t="str">
            <v>Electric</v>
          </cell>
          <cell r="DN1417">
            <v>1904.288</v>
          </cell>
          <cell r="DO1417" t="str">
            <v>WA</v>
          </cell>
          <cell r="DS1417">
            <v>1925.059</v>
          </cell>
          <cell r="DT1417" t="str">
            <v>OR</v>
          </cell>
          <cell r="DU1417" t="str">
            <v>lt32</v>
          </cell>
          <cell r="DX1417" t="b">
            <v>0</v>
          </cell>
          <cell r="DY1417">
            <v>3785.7640000000001</v>
          </cell>
          <cell r="DZ1417" t="str">
            <v>ID</v>
          </cell>
          <cell r="EC1417" t="str">
            <v>Desktop</v>
          </cell>
          <cell r="ED1417">
            <v>1192.4649999999999</v>
          </cell>
          <cell r="EE1417" t="str">
            <v>ID</v>
          </cell>
          <cell r="EH1417" t="str">
            <v>gt20</v>
          </cell>
          <cell r="EI1417">
            <v>3785.7640000000001</v>
          </cell>
          <cell r="EJ1417" t="str">
            <v>ID</v>
          </cell>
          <cell r="EZ1417" t="str">
            <v>WA</v>
          </cell>
          <cell r="FA1417" t="str">
            <v>Exterior</v>
          </cell>
          <cell r="FB1417">
            <v>743473.95000000007</v>
          </cell>
          <cell r="FC1417">
            <v>6740830.4800000004</v>
          </cell>
          <cell r="FI1417" t="str">
            <v>WA</v>
          </cell>
          <cell r="FJ1417" t="str">
            <v>Garage</v>
          </cell>
          <cell r="FK1417" t="str">
            <v>EISAq</v>
          </cell>
          <cell r="FL1417">
            <v>32223.268</v>
          </cell>
          <cell r="FS1417" t="str">
            <v>WA</v>
          </cell>
          <cell r="FT1417" t="str">
            <v>EISAnqnx</v>
          </cell>
          <cell r="FV1417">
            <v>1006342.9199999999</v>
          </cell>
          <cell r="GU1417" t="str">
            <v>Baseboard/Wall/Radiant</v>
          </cell>
          <cell r="GX1417" t="str">
            <v>Wood</v>
          </cell>
          <cell r="GY1417" t="str">
            <v>WA</v>
          </cell>
          <cell r="GZ1417">
            <v>2079.99340820313</v>
          </cell>
        </row>
        <row r="1418">
          <cell r="AN1418" t="str">
            <v>WA</v>
          </cell>
          <cell r="AO1418" t="str">
            <v>Baseboard/Wall/Radiant</v>
          </cell>
          <cell r="AP1418" t="str">
            <v>Pre 1980</v>
          </cell>
          <cell r="AQ1418" t="str">
            <v>Basement</v>
          </cell>
          <cell r="AR1418">
            <v>1524.76245117188</v>
          </cell>
          <cell r="AU1418" t="str">
            <v>No</v>
          </cell>
          <cell r="AV1418" t="b">
            <v>0</v>
          </cell>
          <cell r="AX1418">
            <v>4069590.9821777479</v>
          </cell>
          <cell r="AY1418" t="b">
            <v>0</v>
          </cell>
          <cell r="AZ1418">
            <v>1759972.3068896541</v>
          </cell>
          <cell r="BA1418" t="str">
            <v/>
          </cell>
          <cell r="BB1418" t="str">
            <v/>
          </cell>
          <cell r="BC1418">
            <v>1.0000002958965923</v>
          </cell>
          <cell r="BU1418" t="str">
            <v>OR</v>
          </cell>
          <cell r="BV1418" t="str">
            <v>Post 2006</v>
          </cell>
          <cell r="BW1418" t="str">
            <v>Electric Storage - Outside Conditioned Space - Unbuffered</v>
          </cell>
          <cell r="BY1418">
            <v>1612.692</v>
          </cell>
          <cell r="BZ1418" t="str">
            <v>le55</v>
          </cell>
          <cell r="CF1418" t="str">
            <v>Conditioned</v>
          </cell>
          <cell r="CG1418">
            <v>1904.288</v>
          </cell>
          <cell r="CH1418" t="str">
            <v>WA</v>
          </cell>
          <cell r="CI1418" t="str">
            <v>Refrigerator Only</v>
          </cell>
          <cell r="CJ1418">
            <v>34277.184000000001</v>
          </cell>
          <cell r="CK1418" t="b">
            <v>0</v>
          </cell>
          <cell r="DL1418" t="str">
            <v>Electric</v>
          </cell>
          <cell r="DM1418" t="str">
            <v>Electric</v>
          </cell>
          <cell r="DN1418">
            <v>1144.6790000000001</v>
          </cell>
          <cell r="DO1418" t="str">
            <v>MT</v>
          </cell>
          <cell r="DS1418">
            <v>1925.059</v>
          </cell>
          <cell r="DT1418" t="str">
            <v>OR</v>
          </cell>
          <cell r="DU1418" t="str">
            <v>32to46</v>
          </cell>
          <cell r="DX1418" t="b">
            <v>0</v>
          </cell>
          <cell r="DY1418">
            <v>3785.7640000000001</v>
          </cell>
          <cell r="DZ1418" t="str">
            <v>ID</v>
          </cell>
          <cell r="EC1418" t="str">
            <v>Desktop</v>
          </cell>
          <cell r="ED1418">
            <v>8264.9449999999997</v>
          </cell>
          <cell r="EE1418" t="str">
            <v>OR</v>
          </cell>
          <cell r="EH1418" t="str">
            <v>gt20</v>
          </cell>
          <cell r="EI1418">
            <v>2079.9929999999999</v>
          </cell>
          <cell r="EJ1418" t="str">
            <v>WA</v>
          </cell>
          <cell r="EZ1418" t="str">
            <v>WA</v>
          </cell>
          <cell r="FA1418" t="str">
            <v>Garage</v>
          </cell>
          <cell r="FB1418">
            <v>911994.71200000006</v>
          </cell>
          <cell r="FC1418">
            <v>2037118.6230000001</v>
          </cell>
          <cell r="FI1418" t="str">
            <v>WA</v>
          </cell>
          <cell r="FJ1418" t="str">
            <v>Kitchen</v>
          </cell>
          <cell r="FK1418" t="str">
            <v>EISAnqnx</v>
          </cell>
          <cell r="FL1418">
            <v>58587.759999999995</v>
          </cell>
          <cell r="FS1418" t="str">
            <v>WA</v>
          </cell>
          <cell r="FT1418" t="str">
            <v>EISAq</v>
          </cell>
          <cell r="FV1418">
            <v>1074957.21</v>
          </cell>
          <cell r="GU1418" t="str">
            <v>Natural Gas FAF</v>
          </cell>
          <cell r="GX1418" t="str">
            <v>Baseboard/Wall/Radiant</v>
          </cell>
          <cell r="GY1418" t="str">
            <v>ID</v>
          </cell>
          <cell r="GZ1418">
            <v>1192.46508789063</v>
          </cell>
        </row>
        <row r="1419">
          <cell r="AN1419" t="str">
            <v>WA</v>
          </cell>
          <cell r="AO1419" t="str">
            <v>Natural Gas FAF</v>
          </cell>
          <cell r="AP1419" t="str">
            <v>Pre 1980</v>
          </cell>
          <cell r="AQ1419" t="str">
            <v>Basement</v>
          </cell>
          <cell r="AR1419">
            <v>1524.76245117188</v>
          </cell>
          <cell r="AU1419" t="str">
            <v>No</v>
          </cell>
          <cell r="AV1419" t="b">
            <v>1</v>
          </cell>
          <cell r="AX1419">
            <v>4069590.9821777479</v>
          </cell>
          <cell r="AY1419" t="b">
            <v>0</v>
          </cell>
          <cell r="AZ1419">
            <v>1759972.3068896541</v>
          </cell>
          <cell r="BA1419">
            <v>1</v>
          </cell>
          <cell r="BB1419">
            <v>1524.76245117188</v>
          </cell>
          <cell r="BC1419">
            <v>1.0000002958965923</v>
          </cell>
          <cell r="BU1419" t="str">
            <v>OR</v>
          </cell>
          <cell r="BV1419" t="str">
            <v>Post 2006</v>
          </cell>
          <cell r="BW1419" t="str">
            <v>Electric Storage - Outside Conditioned Space - Buffered</v>
          </cell>
          <cell r="BY1419">
            <v>1612.692</v>
          </cell>
          <cell r="BZ1419" t="str">
            <v>le55</v>
          </cell>
          <cell r="CF1419" t="str">
            <v>Conditioned</v>
          </cell>
          <cell r="CG1419">
            <v>3785.7640000000001</v>
          </cell>
          <cell r="CH1419" t="str">
            <v>ID</v>
          </cell>
          <cell r="CI1419" t="str">
            <v>Top-Freezer w/o TTD Ice</v>
          </cell>
          <cell r="CJ1419">
            <v>94644.1</v>
          </cell>
          <cell r="CK1419" t="b">
            <v>0</v>
          </cell>
          <cell r="DL1419" t="str">
            <v>Gas</v>
          </cell>
          <cell r="DM1419" t="str">
            <v>Gas</v>
          </cell>
          <cell r="DN1419">
            <v>1904.288</v>
          </cell>
          <cell r="DO1419" t="str">
            <v>WA</v>
          </cell>
          <cell r="DS1419">
            <v>1925.059</v>
          </cell>
          <cell r="DT1419" t="str">
            <v>OR</v>
          </cell>
          <cell r="DU1419" t="str">
            <v>32to46</v>
          </cell>
          <cell r="DX1419" t="b">
            <v>0</v>
          </cell>
          <cell r="DY1419">
            <v>2079.9929999999999</v>
          </cell>
          <cell r="DZ1419" t="str">
            <v>WA</v>
          </cell>
          <cell r="EC1419" t="str">
            <v>Desktop</v>
          </cell>
          <cell r="ED1419">
            <v>8264.9449999999997</v>
          </cell>
          <cell r="EE1419" t="str">
            <v>OR</v>
          </cell>
          <cell r="EH1419" t="str">
            <v>le20</v>
          </cell>
          <cell r="EI1419">
            <v>2079.9929999999999</v>
          </cell>
          <cell r="EJ1419" t="str">
            <v>WA</v>
          </cell>
          <cell r="EZ1419" t="str">
            <v>WA</v>
          </cell>
          <cell r="FA1419" t="str">
            <v>Kitchen</v>
          </cell>
          <cell r="FB1419">
            <v>1486947.9000000001</v>
          </cell>
          <cell r="FC1419">
            <v>475823.32800000004</v>
          </cell>
          <cell r="FI1419" t="str">
            <v>WA</v>
          </cell>
          <cell r="FJ1419" t="str">
            <v>Kitchen</v>
          </cell>
          <cell r="FK1419" t="str">
            <v>EISAq</v>
          </cell>
          <cell r="FL1419">
            <v>65911.23</v>
          </cell>
          <cell r="FS1419" t="str">
            <v>WA</v>
          </cell>
          <cell r="FT1419" t="str">
            <v>EISAx</v>
          </cell>
          <cell r="FV1419">
            <v>890461.00799999991</v>
          </cell>
          <cell r="GU1419" t="str">
            <v>Natural Gas FAF</v>
          </cell>
          <cell r="GX1419" t="str">
            <v>Wood</v>
          </cell>
          <cell r="GY1419" t="str">
            <v>ID</v>
          </cell>
          <cell r="GZ1419">
            <v>1192.46508789063</v>
          </cell>
        </row>
        <row r="1420">
          <cell r="AN1420" t="str">
            <v>WA</v>
          </cell>
          <cell r="AO1420" t="str">
            <v>Baseboard/Wall/Radiant</v>
          </cell>
          <cell r="AP1420" t="str">
            <v>Pre 1980</v>
          </cell>
          <cell r="AQ1420" t="str">
            <v>Basement</v>
          </cell>
          <cell r="AR1420">
            <v>1524.76245117188</v>
          </cell>
          <cell r="AU1420" t="str">
            <v>No</v>
          </cell>
          <cell r="AV1420" t="b">
            <v>0</v>
          </cell>
          <cell r="AX1420">
            <v>3842401.3769531376</v>
          </cell>
          <cell r="AY1420" t="b">
            <v>0</v>
          </cell>
          <cell r="AZ1420">
            <v>988473.00184570637</v>
          </cell>
          <cell r="BA1420" t="str">
            <v/>
          </cell>
          <cell r="BB1420" t="str">
            <v/>
          </cell>
          <cell r="BC1420">
            <v>1.0000002958965923</v>
          </cell>
          <cell r="BU1420" t="str">
            <v>MT</v>
          </cell>
          <cell r="BV1420" t="str">
            <v>Pre 1980</v>
          </cell>
          <cell r="BW1420" t="str">
            <v>Electric Storage - Inside Conditioned Space</v>
          </cell>
          <cell r="BY1420">
            <v>1144.6790000000001</v>
          </cell>
          <cell r="BZ1420" t="str">
            <v>le55</v>
          </cell>
          <cell r="CF1420" t="str">
            <v>Conditioned</v>
          </cell>
          <cell r="CG1420">
            <v>2079.9929999999999</v>
          </cell>
          <cell r="CH1420" t="str">
            <v>WA</v>
          </cell>
          <cell r="CI1420" t="str">
            <v>Side-by-Side w/ TTD Ice</v>
          </cell>
          <cell r="CJ1420">
            <v>49919.831999999995</v>
          </cell>
          <cell r="CK1420" t="b">
            <v>0</v>
          </cell>
          <cell r="DL1420" t="str">
            <v>Electric</v>
          </cell>
          <cell r="DM1420" t="str">
            <v>Electric</v>
          </cell>
          <cell r="DN1420">
            <v>2079.9929999999999</v>
          </cell>
          <cell r="DO1420" t="str">
            <v>WA</v>
          </cell>
          <cell r="DS1420">
            <v>1612.692</v>
          </cell>
          <cell r="DT1420" t="str">
            <v>OR</v>
          </cell>
          <cell r="DU1420" t="str">
            <v>32to46</v>
          </cell>
          <cell r="DX1420" t="b">
            <v>0</v>
          </cell>
          <cell r="DY1420">
            <v>2079.9929999999999</v>
          </cell>
          <cell r="DZ1420" t="str">
            <v>WA</v>
          </cell>
          <cell r="EC1420" t="str">
            <v>Desktop</v>
          </cell>
          <cell r="ED1420">
            <v>2130.886</v>
          </cell>
          <cell r="EE1420" t="str">
            <v>MT</v>
          </cell>
          <cell r="EH1420" t="str">
            <v>le20</v>
          </cell>
          <cell r="EI1420">
            <v>1904.288</v>
          </cell>
          <cell r="EJ1420" t="str">
            <v>WA</v>
          </cell>
          <cell r="EZ1420" t="str">
            <v>WA</v>
          </cell>
          <cell r="FA1420" t="str">
            <v>Living Room/Family Room</v>
          </cell>
          <cell r="FB1420">
            <v>148694.79</v>
          </cell>
          <cell r="FC1420">
            <v>1144949.8830000001</v>
          </cell>
          <cell r="FI1420" t="str">
            <v>WA</v>
          </cell>
          <cell r="FJ1420" t="str">
            <v>Living Room/Family Room</v>
          </cell>
          <cell r="FK1420" t="str">
            <v>EISAnqnx</v>
          </cell>
          <cell r="FL1420">
            <v>87881.64</v>
          </cell>
          <cell r="FS1420" t="str">
            <v>WA</v>
          </cell>
          <cell r="FT1420" t="str">
            <v>EISAnqnx</v>
          </cell>
          <cell r="FV1420">
            <v>2900215.0799999996</v>
          </cell>
          <cell r="GU1420" t="str">
            <v>Baseboard/Wall/Radiant</v>
          </cell>
          <cell r="GX1420" t="str">
            <v>None</v>
          </cell>
          <cell r="GY1420" t="str">
            <v>OR</v>
          </cell>
          <cell r="GZ1420">
            <v>1612.69177246094</v>
          </cell>
        </row>
        <row r="1421">
          <cell r="AN1421" t="str">
            <v>WA</v>
          </cell>
          <cell r="AO1421" t="str">
            <v>Wood</v>
          </cell>
          <cell r="AP1421" t="str">
            <v>Pre 1980</v>
          </cell>
          <cell r="AQ1421" t="str">
            <v>Basement</v>
          </cell>
          <cell r="AR1421">
            <v>1524.76245117188</v>
          </cell>
          <cell r="AU1421" t="str">
            <v>No</v>
          </cell>
          <cell r="AV1421" t="b">
            <v>0</v>
          </cell>
          <cell r="AX1421">
            <v>3842401.3769531376</v>
          </cell>
          <cell r="AY1421" t="b">
            <v>0</v>
          </cell>
          <cell r="AZ1421">
            <v>988473.00184570637</v>
          </cell>
          <cell r="BA1421" t="str">
            <v/>
          </cell>
          <cell r="BB1421" t="str">
            <v/>
          </cell>
          <cell r="BC1421">
            <v>1.0000002958965923</v>
          </cell>
          <cell r="BU1421" t="str">
            <v>OR</v>
          </cell>
          <cell r="BV1421" t="str">
            <v>1993-2006</v>
          </cell>
          <cell r="BW1421" t="str">
            <v>Gas Storage Outside Conditioned Space</v>
          </cell>
          <cell r="BY1421">
            <v>8264.9449999999997</v>
          </cell>
          <cell r="BZ1421" t="str">
            <v>le55</v>
          </cell>
          <cell r="CF1421" t="str">
            <v>Unconditioned</v>
          </cell>
          <cell r="CG1421">
            <v>2079.9929999999999</v>
          </cell>
          <cell r="CH1421" t="str">
            <v>WA</v>
          </cell>
          <cell r="CI1421" t="str">
            <v>Top-Freezer w/o TTD Ice</v>
          </cell>
          <cell r="CJ1421">
            <v>41599.86</v>
          </cell>
          <cell r="CK1421" t="b">
            <v>0</v>
          </cell>
          <cell r="DL1421" t="str">
            <v>Electric</v>
          </cell>
          <cell r="DM1421" t="str">
            <v>Electric</v>
          </cell>
          <cell r="DN1421">
            <v>1144.6790000000001</v>
          </cell>
          <cell r="DO1421" t="str">
            <v>MT</v>
          </cell>
          <cell r="DS1421">
            <v>2079.9929999999999</v>
          </cell>
          <cell r="DT1421" t="str">
            <v>WA</v>
          </cell>
          <cell r="DU1421" t="str">
            <v>lt32</v>
          </cell>
          <cell r="DX1421" t="b">
            <v>0</v>
          </cell>
          <cell r="DY1421">
            <v>2079.9929999999999</v>
          </cell>
          <cell r="DZ1421" t="str">
            <v>WA</v>
          </cell>
          <cell r="EC1421" t="str">
            <v>Desktop</v>
          </cell>
          <cell r="ED1421">
            <v>1612.692</v>
          </cell>
          <cell r="EE1421" t="str">
            <v>OR</v>
          </cell>
          <cell r="EH1421" t="str">
            <v>le20</v>
          </cell>
          <cell r="EI1421">
            <v>2079.9929999999999</v>
          </cell>
          <cell r="EJ1421" t="str">
            <v>WA</v>
          </cell>
          <cell r="EZ1421" t="str">
            <v>WA</v>
          </cell>
          <cell r="FA1421" t="str">
            <v>Other</v>
          </cell>
          <cell r="FB1421">
            <v>3469545.1</v>
          </cell>
          <cell r="FC1421">
            <v>2567463.3740000003</v>
          </cell>
          <cell r="FI1421" t="str">
            <v>WA</v>
          </cell>
          <cell r="FJ1421" t="str">
            <v>Living Room/Family Room</v>
          </cell>
          <cell r="FK1421" t="str">
            <v>EISAq</v>
          </cell>
          <cell r="FL1421">
            <v>43940.82</v>
          </cell>
          <cell r="FS1421" t="str">
            <v>WA</v>
          </cell>
          <cell r="FT1421" t="str">
            <v>EISAq</v>
          </cell>
          <cell r="FV1421">
            <v>1038092.8579999999</v>
          </cell>
          <cell r="GU1421" t="str">
            <v>Wood</v>
          </cell>
          <cell r="GX1421" t="str">
            <v>None</v>
          </cell>
          <cell r="GY1421" t="str">
            <v>WA</v>
          </cell>
          <cell r="GZ1421">
            <v>2079.99340820313</v>
          </cell>
        </row>
        <row r="1422">
          <cell r="AN1422" t="str">
            <v>WA</v>
          </cell>
          <cell r="AO1422" t="str">
            <v>Wood</v>
          </cell>
          <cell r="AP1422" t="str">
            <v>Pre 1980</v>
          </cell>
          <cell r="AQ1422" t="str">
            <v>Basement</v>
          </cell>
          <cell r="AR1422">
            <v>1524.76245117188</v>
          </cell>
          <cell r="AU1422" t="str">
            <v>No</v>
          </cell>
          <cell r="AV1422" t="b">
            <v>0</v>
          </cell>
          <cell r="AX1422">
            <v>3842401.3769531376</v>
          </cell>
          <cell r="AY1422" t="b">
            <v>0</v>
          </cell>
          <cell r="AZ1422">
            <v>988473.00184570637</v>
          </cell>
          <cell r="BA1422" t="str">
            <v/>
          </cell>
          <cell r="BB1422" t="str">
            <v/>
          </cell>
          <cell r="BC1422">
            <v>1.0000002958965923</v>
          </cell>
          <cell r="BU1422" t="str">
            <v>MT</v>
          </cell>
          <cell r="BV1422" t="str">
            <v>Pre 1980</v>
          </cell>
          <cell r="BW1422" t="str">
            <v>Gas Tankless</v>
          </cell>
          <cell r="BY1422">
            <v>2130.886</v>
          </cell>
          <cell r="BZ1422" t="str">
            <v/>
          </cell>
          <cell r="CF1422" t="str">
            <v>Conditioned</v>
          </cell>
          <cell r="CG1422">
            <v>2130.886</v>
          </cell>
          <cell r="CH1422" t="str">
            <v>MT</v>
          </cell>
          <cell r="CI1422" t="str">
            <v>Top-Freezer w/o TTD Ice</v>
          </cell>
          <cell r="CJ1422">
            <v>55403.036</v>
          </cell>
          <cell r="CK1422" t="b">
            <v>0</v>
          </cell>
          <cell r="DL1422" t="str">
            <v>Electric</v>
          </cell>
          <cell r="DM1422" t="str">
            <v>Electric</v>
          </cell>
          <cell r="DN1422">
            <v>1612.692</v>
          </cell>
          <cell r="DO1422" t="str">
            <v>OR</v>
          </cell>
          <cell r="DS1422">
            <v>2079.9929999999999</v>
          </cell>
          <cell r="DT1422" t="str">
            <v>WA</v>
          </cell>
          <cell r="DU1422" t="str">
            <v>lt32</v>
          </cell>
          <cell r="DX1422" t="b">
            <v>0</v>
          </cell>
          <cell r="DY1422">
            <v>2079.9929999999999</v>
          </cell>
          <cell r="DZ1422" t="str">
            <v>WA</v>
          </cell>
          <cell r="EC1422" t="str">
            <v>Desktop</v>
          </cell>
          <cell r="ED1422">
            <v>1612.692</v>
          </cell>
          <cell r="EE1422" t="str">
            <v>OR</v>
          </cell>
          <cell r="EH1422" t="str">
            <v>le20</v>
          </cell>
          <cell r="EI1422">
            <v>2079.9929999999999</v>
          </cell>
          <cell r="EJ1422" t="str">
            <v>WA</v>
          </cell>
          <cell r="EZ1422" t="str">
            <v>OR</v>
          </cell>
          <cell r="FA1422" t="str">
            <v>Bathroom</v>
          </cell>
          <cell r="FB1422">
            <v>845794.03600000008</v>
          </cell>
          <cell r="FC1422">
            <v>693273.8</v>
          </cell>
          <cell r="FI1422" t="str">
            <v>WA</v>
          </cell>
          <cell r="FJ1422" t="str">
            <v>Living Room/Family Room</v>
          </cell>
          <cell r="FK1422" t="str">
            <v>EISAx</v>
          </cell>
          <cell r="FL1422">
            <v>146469.4</v>
          </cell>
          <cell r="FS1422" t="str">
            <v>WA</v>
          </cell>
          <cell r="FT1422" t="str">
            <v>EISAx</v>
          </cell>
          <cell r="FV1422">
            <v>1018527.9149999999</v>
          </cell>
          <cell r="GU1422" t="str">
            <v>Natural Gas FAF</v>
          </cell>
          <cell r="GX1422" t="str">
            <v>None</v>
          </cell>
          <cell r="GY1422" t="str">
            <v>MT</v>
          </cell>
          <cell r="GZ1422">
            <v>2130.88647460938</v>
          </cell>
        </row>
        <row r="1423">
          <cell r="AN1423" t="str">
            <v>WA</v>
          </cell>
          <cell r="AO1423" t="str">
            <v>Natural Gas FAF</v>
          </cell>
          <cell r="AP1423" t="str">
            <v>Pre 1980</v>
          </cell>
          <cell r="AQ1423" t="str">
            <v>Basement</v>
          </cell>
          <cell r="AR1423">
            <v>1524.76245117188</v>
          </cell>
          <cell r="AU1423" t="str">
            <v>No</v>
          </cell>
          <cell r="AV1423" t="b">
            <v>1</v>
          </cell>
          <cell r="AX1423">
            <v>3842401.3769531376</v>
          </cell>
          <cell r="AY1423" t="b">
            <v>0</v>
          </cell>
          <cell r="AZ1423">
            <v>988473.00184570637</v>
          </cell>
          <cell r="BA1423">
            <v>1</v>
          </cell>
          <cell r="BB1423">
            <v>1524.76245117188</v>
          </cell>
          <cell r="BC1423">
            <v>1.0000002958965923</v>
          </cell>
          <cell r="BU1423" t="str">
            <v>OR</v>
          </cell>
          <cell r="BV1423" t="str">
            <v>Pre 1980</v>
          </cell>
          <cell r="BW1423" t="str">
            <v>Electric Storage - Outside Conditioned Space - Buffered</v>
          </cell>
          <cell r="BY1423">
            <v>1925.059</v>
          </cell>
          <cell r="BZ1423" t="str">
            <v>le55</v>
          </cell>
          <cell r="CF1423" t="str">
            <v>Conditioned</v>
          </cell>
          <cell r="CG1423">
            <v>2130.886</v>
          </cell>
          <cell r="CH1423" t="str">
            <v>MT</v>
          </cell>
          <cell r="CI1423" t="str">
            <v>Top-Freezer w/o TTD Ice</v>
          </cell>
          <cell r="CJ1423">
            <v>51141.263999999996</v>
          </cell>
          <cell r="CK1423" t="b">
            <v>0</v>
          </cell>
          <cell r="DL1423" t="str">
            <v>Electric</v>
          </cell>
          <cell r="DM1423" t="str">
            <v>Electric</v>
          </cell>
          <cell r="DN1423">
            <v>1925.059</v>
          </cell>
          <cell r="DO1423" t="str">
            <v>OR</v>
          </cell>
          <cell r="DS1423">
            <v>2079.9929999999999</v>
          </cell>
          <cell r="DT1423" t="str">
            <v>WA</v>
          </cell>
          <cell r="DU1423" t="str">
            <v>lt32</v>
          </cell>
          <cell r="DX1423" t="b">
            <v>0</v>
          </cell>
          <cell r="DY1423">
            <v>2130.886</v>
          </cell>
          <cell r="DZ1423" t="str">
            <v>MT</v>
          </cell>
          <cell r="EC1423" t="str">
            <v>Desktop</v>
          </cell>
          <cell r="ED1423">
            <v>1612.692</v>
          </cell>
          <cell r="EE1423" t="str">
            <v>OR</v>
          </cell>
          <cell r="EH1423" t="str">
            <v>le20</v>
          </cell>
          <cell r="EI1423">
            <v>2079.9929999999999</v>
          </cell>
          <cell r="EJ1423" t="str">
            <v>WA</v>
          </cell>
          <cell r="EZ1423" t="str">
            <v>OR</v>
          </cell>
          <cell r="FA1423" t="str">
            <v>Bedrooms</v>
          </cell>
          <cell r="FB1423">
            <v>2010494.02</v>
          </cell>
          <cell r="FC1423">
            <v>3813005.9000000004</v>
          </cell>
          <cell r="FI1423" t="str">
            <v>WA</v>
          </cell>
          <cell r="FJ1423" t="str">
            <v>Other</v>
          </cell>
          <cell r="FK1423" t="str">
            <v>EISAnqnx</v>
          </cell>
          <cell r="FL1423">
            <v>1083873.56</v>
          </cell>
          <cell r="FS1423" t="str">
            <v>WA</v>
          </cell>
          <cell r="FT1423" t="str">
            <v>EISAnqnx</v>
          </cell>
          <cell r="FV1423">
            <v>762381</v>
          </cell>
          <cell r="GU1423" t="str">
            <v>Heat Pump (Central System)</v>
          </cell>
          <cell r="GX1423" t="str">
            <v>None</v>
          </cell>
          <cell r="GY1423" t="str">
            <v>ID</v>
          </cell>
          <cell r="GZ1423">
            <v>1192.46508789063</v>
          </cell>
        </row>
        <row r="1424">
          <cell r="AN1424" t="str">
            <v>WA</v>
          </cell>
          <cell r="AO1424" t="str">
            <v>Wood</v>
          </cell>
          <cell r="AP1424" t="str">
            <v>Pre 1980</v>
          </cell>
          <cell r="AQ1424" t="str">
            <v>Basement</v>
          </cell>
          <cell r="AR1424">
            <v>4956.49267578125</v>
          </cell>
          <cell r="AU1424" t="str">
            <v>No</v>
          </cell>
          <cell r="AV1424" t="b">
            <v>0</v>
          </cell>
          <cell r="AX1424">
            <v>9714725.64453125</v>
          </cell>
          <cell r="AY1424" t="b">
            <v>0</v>
          </cell>
          <cell r="AZ1424">
            <v>3486000.4287304692</v>
          </cell>
          <cell r="BA1424" t="str">
            <v/>
          </cell>
          <cell r="BB1424" t="str">
            <v/>
          </cell>
          <cell r="BC1424">
            <v>0.99999993458706582</v>
          </cell>
          <cell r="BU1424" t="str">
            <v>MT</v>
          </cell>
          <cell r="BV1424" t="str">
            <v>Pre 1980</v>
          </cell>
          <cell r="BW1424" t="str">
            <v>Gas Storage Inside Conditioned Space</v>
          </cell>
          <cell r="BY1424">
            <v>2130.886</v>
          </cell>
          <cell r="BZ1424" t="str">
            <v>le55</v>
          </cell>
          <cell r="CF1424" t="str">
            <v>Conditioned</v>
          </cell>
          <cell r="CG1424">
            <v>1904.288</v>
          </cell>
          <cell r="CH1424" t="str">
            <v>WA</v>
          </cell>
          <cell r="CI1424" t="str">
            <v>Side-by-Side w/ TTD Ice</v>
          </cell>
          <cell r="CJ1424">
            <v>43798.624000000003</v>
          </cell>
          <cell r="CK1424" t="b">
            <v>0</v>
          </cell>
          <cell r="DL1424" t="str">
            <v>Electric</v>
          </cell>
          <cell r="DM1424" t="str">
            <v>Electric</v>
          </cell>
          <cell r="DN1424">
            <v>4360.1880000000001</v>
          </cell>
          <cell r="DO1424" t="str">
            <v>WA</v>
          </cell>
          <cell r="DS1424">
            <v>2079.9929999999999</v>
          </cell>
          <cell r="DT1424" t="str">
            <v>WA</v>
          </cell>
          <cell r="DU1424" t="str">
            <v>gt46</v>
          </cell>
          <cell r="DX1424" t="b">
            <v>1</v>
          </cell>
          <cell r="DY1424">
            <v>3785.7640000000001</v>
          </cell>
          <cell r="DZ1424" t="str">
            <v>ID</v>
          </cell>
          <cell r="EC1424" t="str">
            <v>Desktop</v>
          </cell>
          <cell r="ED1424">
            <v>3785.7640000000001</v>
          </cell>
          <cell r="EE1424" t="str">
            <v>ID</v>
          </cell>
          <cell r="EH1424" t="str">
            <v>le20</v>
          </cell>
          <cell r="EI1424">
            <v>2079.9929999999999</v>
          </cell>
          <cell r="EJ1424" t="str">
            <v>WA</v>
          </cell>
          <cell r="EZ1424" t="str">
            <v>OR</v>
          </cell>
          <cell r="FA1424" t="str">
            <v>Exterior</v>
          </cell>
          <cell r="FB1424">
            <v>415964.28</v>
          </cell>
          <cell r="FC1424">
            <v>9192810.5879999995</v>
          </cell>
          <cell r="FI1424" t="str">
            <v>WA</v>
          </cell>
          <cell r="FJ1424" t="str">
            <v>Other</v>
          </cell>
          <cell r="FK1424" t="str">
            <v>EISAq</v>
          </cell>
          <cell r="FL1424">
            <v>140610.62400000001</v>
          </cell>
          <cell r="FS1424" t="str">
            <v>WA</v>
          </cell>
          <cell r="FT1424" t="str">
            <v>EISAq</v>
          </cell>
          <cell r="FV1424">
            <v>350695.26</v>
          </cell>
          <cell r="GU1424" t="str">
            <v>Natural Gas FAF</v>
          </cell>
          <cell r="GX1424" t="str">
            <v>Baseboard/Wall/Radiant</v>
          </cell>
          <cell r="GY1424" t="str">
            <v>OR</v>
          </cell>
          <cell r="GZ1424">
            <v>8264.9453125</v>
          </cell>
        </row>
        <row r="1425">
          <cell r="AN1425" t="str">
            <v>WA</v>
          </cell>
          <cell r="AO1425" t="str">
            <v>Natural Gas FAF</v>
          </cell>
          <cell r="AP1425" t="str">
            <v>Pre 1980</v>
          </cell>
          <cell r="AQ1425" t="str">
            <v>Basement</v>
          </cell>
          <cell r="AR1425">
            <v>4956.49267578125</v>
          </cell>
          <cell r="AU1425" t="str">
            <v>No</v>
          </cell>
          <cell r="AV1425" t="b">
            <v>1</v>
          </cell>
          <cell r="AX1425">
            <v>9714725.64453125</v>
          </cell>
          <cell r="AY1425" t="b">
            <v>0</v>
          </cell>
          <cell r="AZ1425">
            <v>3486000.4287304692</v>
          </cell>
          <cell r="BA1425">
            <v>1</v>
          </cell>
          <cell r="BB1425">
            <v>4956.49267578125</v>
          </cell>
          <cell r="BC1425">
            <v>0.99999993458706582</v>
          </cell>
          <cell r="BU1425" t="str">
            <v>ID</v>
          </cell>
          <cell r="BV1425" t="str">
            <v>1980-1992</v>
          </cell>
          <cell r="BW1425" t="str">
            <v>Gas Storage Outside Conditioned Space</v>
          </cell>
          <cell r="BY1425">
            <v>3785.7640000000001</v>
          </cell>
          <cell r="BZ1425" t="str">
            <v>le55</v>
          </cell>
          <cell r="CF1425" t="str">
            <v>Unconditioned</v>
          </cell>
          <cell r="CG1425">
            <v>1904.288</v>
          </cell>
          <cell r="CH1425" t="str">
            <v>WA</v>
          </cell>
          <cell r="CI1425" t="str">
            <v>Top-Freezer w/o TTD Ice</v>
          </cell>
          <cell r="CJ1425">
            <v>34277.184000000001</v>
          </cell>
          <cell r="CK1425" t="b">
            <v>0</v>
          </cell>
          <cell r="DL1425" t="str">
            <v>Gas</v>
          </cell>
          <cell r="DM1425" t="str">
            <v>Gas</v>
          </cell>
          <cell r="DN1425">
            <v>2130.886</v>
          </cell>
          <cell r="DO1425" t="str">
            <v>MT</v>
          </cell>
          <cell r="DS1425">
            <v>2079.9929999999999</v>
          </cell>
          <cell r="DT1425" t="str">
            <v>WA</v>
          </cell>
          <cell r="DU1425" t="str">
            <v>32to46</v>
          </cell>
          <cell r="DX1425" t="b">
            <v>0</v>
          </cell>
          <cell r="DY1425">
            <v>2130.886</v>
          </cell>
          <cell r="DZ1425" t="str">
            <v>MT</v>
          </cell>
          <cell r="EC1425" t="str">
            <v>Laptop</v>
          </cell>
          <cell r="ED1425">
            <v>1904.288</v>
          </cell>
          <cell r="EE1425" t="str">
            <v>WA</v>
          </cell>
          <cell r="EH1425" t="str">
            <v>le20</v>
          </cell>
          <cell r="EI1425">
            <v>2079.9929999999999</v>
          </cell>
          <cell r="EJ1425" t="str">
            <v>WA</v>
          </cell>
          <cell r="EZ1425" t="str">
            <v>OR</v>
          </cell>
          <cell r="FA1425" t="str">
            <v>Garage</v>
          </cell>
          <cell r="FB1425">
            <v>2703767.8200000003</v>
          </cell>
          <cell r="FC1425">
            <v>2773095.2</v>
          </cell>
          <cell r="FI1425" t="str">
            <v>WA</v>
          </cell>
          <cell r="FJ1425" t="str">
            <v>Bathroom</v>
          </cell>
          <cell r="FK1425" t="str">
            <v>EISAq</v>
          </cell>
          <cell r="FL1425">
            <v>39643.811999999998</v>
          </cell>
          <cell r="FS1425" t="str">
            <v>WA</v>
          </cell>
          <cell r="FT1425" t="str">
            <v>EISAnqnx</v>
          </cell>
          <cell r="FV1425">
            <v>731885.76</v>
          </cell>
          <cell r="GU1425" t="str">
            <v>Wood</v>
          </cell>
          <cell r="GX1425" t="str">
            <v>None</v>
          </cell>
          <cell r="GY1425" t="str">
            <v>OR</v>
          </cell>
          <cell r="GZ1425">
            <v>8264.9453125</v>
          </cell>
        </row>
        <row r="1426">
          <cell r="AN1426" t="str">
            <v>WA</v>
          </cell>
          <cell r="AO1426" t="str">
            <v>Wood</v>
          </cell>
          <cell r="AP1426" t="str">
            <v>Pre 1980</v>
          </cell>
          <cell r="AQ1426" t="str">
            <v>Basement</v>
          </cell>
          <cell r="AR1426">
            <v>4956.49267578125</v>
          </cell>
          <cell r="AU1426" t="str">
            <v>No</v>
          </cell>
          <cell r="AV1426" t="b">
            <v>0</v>
          </cell>
          <cell r="AX1426">
            <v>9714725.64453125</v>
          </cell>
          <cell r="AY1426" t="b">
            <v>0</v>
          </cell>
          <cell r="AZ1426">
            <v>3486000.4287304692</v>
          </cell>
          <cell r="BA1426" t="str">
            <v/>
          </cell>
          <cell r="BB1426" t="str">
            <v/>
          </cell>
          <cell r="BC1426">
            <v>0.99999993458706582</v>
          </cell>
          <cell r="BU1426" t="str">
            <v>WA</v>
          </cell>
          <cell r="BV1426" t="str">
            <v>Pre 1980</v>
          </cell>
          <cell r="BW1426" t="str">
            <v>Electric Storage - Inside Conditioned Space</v>
          </cell>
          <cell r="BY1426">
            <v>4360.1880000000001</v>
          </cell>
          <cell r="BZ1426" t="str">
            <v>le55</v>
          </cell>
          <cell r="CF1426" t="str">
            <v>Conditioned</v>
          </cell>
          <cell r="CG1426">
            <v>1612.692</v>
          </cell>
          <cell r="CH1426" t="str">
            <v>OR</v>
          </cell>
          <cell r="CI1426" t="str">
            <v>Top-Freezer w/o TTD Ice</v>
          </cell>
          <cell r="CJ1426">
            <v>35479.224000000002</v>
          </cell>
          <cell r="CK1426" t="b">
            <v>0</v>
          </cell>
          <cell r="DL1426" t="str">
            <v>Electric</v>
          </cell>
          <cell r="DM1426" t="str">
            <v>Electric</v>
          </cell>
          <cell r="DN1426">
            <v>1144.6790000000001</v>
          </cell>
          <cell r="DO1426" t="str">
            <v>MT</v>
          </cell>
          <cell r="DS1426">
            <v>1144.6790000000001</v>
          </cell>
          <cell r="DT1426" t="str">
            <v>MT</v>
          </cell>
          <cell r="DU1426" t="str">
            <v>Unknown</v>
          </cell>
          <cell r="DX1426" t="b">
            <v>1</v>
          </cell>
          <cell r="DY1426">
            <v>2130.886</v>
          </cell>
          <cell r="DZ1426" t="str">
            <v>MT</v>
          </cell>
          <cell r="EC1426" t="str">
            <v>Laptop</v>
          </cell>
          <cell r="ED1426">
            <v>1904.288</v>
          </cell>
          <cell r="EE1426" t="str">
            <v>WA</v>
          </cell>
          <cell r="EH1426" t="str">
            <v>le20</v>
          </cell>
          <cell r="EI1426">
            <v>3785.7640000000001</v>
          </cell>
          <cell r="EJ1426" t="str">
            <v>ID</v>
          </cell>
          <cell r="EZ1426" t="str">
            <v>OR</v>
          </cell>
          <cell r="FA1426" t="str">
            <v>Kitchen</v>
          </cell>
          <cell r="FB1426">
            <v>693273.8</v>
          </cell>
          <cell r="FC1426">
            <v>1289489.2680000002</v>
          </cell>
          <cell r="FI1426" t="str">
            <v>WA</v>
          </cell>
          <cell r="FJ1426" t="str">
            <v>Bedrooms</v>
          </cell>
          <cell r="FK1426" t="str">
            <v>EISAq</v>
          </cell>
          <cell r="FL1426">
            <v>79287.623999999996</v>
          </cell>
          <cell r="FS1426" t="str">
            <v>WA</v>
          </cell>
          <cell r="FT1426" t="str">
            <v>EISAq</v>
          </cell>
          <cell r="FV1426">
            <v>135703.818</v>
          </cell>
          <cell r="GU1426" t="str">
            <v>Natural Gas Other</v>
          </cell>
          <cell r="GX1426" t="str">
            <v>None</v>
          </cell>
          <cell r="GY1426" t="str">
            <v>MT</v>
          </cell>
          <cell r="GZ1426">
            <v>2130.88647460938</v>
          </cell>
        </row>
        <row r="1427">
          <cell r="AN1427" t="str">
            <v>WA</v>
          </cell>
          <cell r="AO1427" t="str">
            <v>Natural Gas FAF</v>
          </cell>
          <cell r="AP1427" t="str">
            <v>1993-2006</v>
          </cell>
          <cell r="AQ1427" t="str">
            <v>Basement</v>
          </cell>
          <cell r="AR1427">
            <v>4956.49267578125</v>
          </cell>
          <cell r="AU1427" t="str">
            <v>No</v>
          </cell>
          <cell r="AV1427" t="b">
            <v>1</v>
          </cell>
          <cell r="AX1427">
            <v>9387597.1279296875</v>
          </cell>
          <cell r="AY1427" t="b">
            <v>0</v>
          </cell>
          <cell r="AZ1427">
            <v>1913107.0429980471</v>
          </cell>
          <cell r="BA1427">
            <v>1</v>
          </cell>
          <cell r="BB1427">
            <v>4956.49267578125</v>
          </cell>
          <cell r="BC1427">
            <v>0.99999993458706582</v>
          </cell>
          <cell r="BU1427" t="str">
            <v>OR</v>
          </cell>
          <cell r="BV1427" t="str">
            <v>Pre 1980</v>
          </cell>
          <cell r="BW1427" t="str">
            <v>Electric Storage - Inside Conditioned Space</v>
          </cell>
          <cell r="BY1427">
            <v>1612.692</v>
          </cell>
          <cell r="BZ1427" t="str">
            <v>le55</v>
          </cell>
          <cell r="CF1427" t="str">
            <v>Conditioned</v>
          </cell>
          <cell r="CG1427">
            <v>3785.7640000000001</v>
          </cell>
          <cell r="CH1427" t="str">
            <v>ID</v>
          </cell>
          <cell r="CI1427" t="str">
            <v>Side-by-Side w/ TTD Ice</v>
          </cell>
          <cell r="CJ1427">
            <v>90858.33600000001</v>
          </cell>
          <cell r="CK1427" t="b">
            <v>0</v>
          </cell>
          <cell r="DL1427" t="str">
            <v>Electric</v>
          </cell>
          <cell r="DM1427" t="str">
            <v>Electric</v>
          </cell>
          <cell r="DN1427">
            <v>3785.7640000000001</v>
          </cell>
          <cell r="DO1427" t="str">
            <v>ID</v>
          </cell>
          <cell r="DS1427">
            <v>1144.6790000000001</v>
          </cell>
          <cell r="DT1427" t="str">
            <v>MT</v>
          </cell>
          <cell r="DU1427" t="str">
            <v>gt46</v>
          </cell>
          <cell r="DX1427" t="b">
            <v>1</v>
          </cell>
          <cell r="DY1427">
            <v>2130.886</v>
          </cell>
          <cell r="DZ1427" t="str">
            <v>MT</v>
          </cell>
          <cell r="EC1427" t="str">
            <v>Desktop</v>
          </cell>
          <cell r="ED1427">
            <v>2130.886</v>
          </cell>
          <cell r="EE1427" t="str">
            <v>MT</v>
          </cell>
          <cell r="EH1427" t="str">
            <v>le20</v>
          </cell>
          <cell r="EI1427">
            <v>1144.6790000000001</v>
          </cell>
          <cell r="EJ1427" t="str">
            <v>MT</v>
          </cell>
          <cell r="EZ1427" t="str">
            <v>OR</v>
          </cell>
          <cell r="FA1427" t="str">
            <v>Living Room/Family Room</v>
          </cell>
          <cell r="FB1427">
            <v>388233.32800000004</v>
          </cell>
          <cell r="FC1427">
            <v>1594529.74</v>
          </cell>
          <cell r="FI1427" t="str">
            <v>WA</v>
          </cell>
          <cell r="FJ1427" t="str">
            <v>Exterior</v>
          </cell>
          <cell r="FK1427" t="str">
            <v>EISAq</v>
          </cell>
          <cell r="FL1427">
            <v>79287.623999999996</v>
          </cell>
          <cell r="FS1427" t="str">
            <v>WA</v>
          </cell>
          <cell r="FT1427" t="str">
            <v>EISAnqnx</v>
          </cell>
          <cell r="FV1427">
            <v>2564756.48</v>
          </cell>
          <cell r="GU1427" t="str">
            <v>Wood</v>
          </cell>
          <cell r="GX1427" t="str">
            <v>Natural Gas FAF</v>
          </cell>
          <cell r="GY1427" t="str">
            <v>MT</v>
          </cell>
          <cell r="GZ1427">
            <v>1144.67944335938</v>
          </cell>
        </row>
        <row r="1428">
          <cell r="AN1428" t="str">
            <v>WA</v>
          </cell>
          <cell r="AO1428" t="str">
            <v>Baseboard/Wall/Radiant</v>
          </cell>
          <cell r="AP1428" t="str">
            <v>1980-1992</v>
          </cell>
          <cell r="AQ1428" t="str">
            <v>Crawlspace</v>
          </cell>
          <cell r="AR1428">
            <v>4956.49267578125</v>
          </cell>
          <cell r="AU1428" t="str">
            <v>No</v>
          </cell>
          <cell r="AV1428" t="b">
            <v>0</v>
          </cell>
          <cell r="AX1428">
            <v>8678818.6752929687</v>
          </cell>
          <cell r="AY1428" t="b">
            <v>0</v>
          </cell>
          <cell r="AZ1428">
            <v>2231822.9045810057</v>
          </cell>
          <cell r="BA1428" t="str">
            <v/>
          </cell>
          <cell r="BB1428" t="str">
            <v/>
          </cell>
          <cell r="BC1428">
            <v>0.99999993458706582</v>
          </cell>
          <cell r="BU1428" t="str">
            <v>ID</v>
          </cell>
          <cell r="BV1428" t="str">
            <v>Pre 1980</v>
          </cell>
          <cell r="BW1428" t="str">
            <v>Electric Storage - Outside Conditioned Space - Buffered</v>
          </cell>
          <cell r="BY1428">
            <v>1192.4649999999999</v>
          </cell>
          <cell r="BZ1428" t="str">
            <v>le55</v>
          </cell>
          <cell r="CF1428" t="str">
            <v>Unconditioned</v>
          </cell>
          <cell r="CG1428">
            <v>3785.7640000000001</v>
          </cell>
          <cell r="CH1428" t="str">
            <v>ID</v>
          </cell>
          <cell r="CI1428" t="str">
            <v>Top-Freezer w/o TTD Ice</v>
          </cell>
          <cell r="CJ1428">
            <v>68143.752000000008</v>
          </cell>
          <cell r="CK1428" t="b">
            <v>0</v>
          </cell>
          <cell r="DL1428" t="str">
            <v>Propane</v>
          </cell>
          <cell r="DM1428" t="str">
            <v>Electric</v>
          </cell>
          <cell r="DN1428">
            <v>2079.9929999999999</v>
          </cell>
          <cell r="DO1428" t="str">
            <v>WA</v>
          </cell>
          <cell r="DS1428">
            <v>1144.6790000000001</v>
          </cell>
          <cell r="DT1428" t="str">
            <v>MT</v>
          </cell>
          <cell r="DU1428" t="str">
            <v>32to46</v>
          </cell>
          <cell r="DX1428" t="b">
            <v>0</v>
          </cell>
          <cell r="DY1428">
            <v>1192.4649999999999</v>
          </cell>
          <cell r="DZ1428" t="str">
            <v>ID</v>
          </cell>
          <cell r="EC1428" t="str">
            <v>Desktop</v>
          </cell>
          <cell r="ED1428">
            <v>3785.7640000000001</v>
          </cell>
          <cell r="EE1428" t="str">
            <v>ID</v>
          </cell>
          <cell r="EH1428" t="str">
            <v>le20</v>
          </cell>
          <cell r="EI1428">
            <v>1144.6790000000001</v>
          </cell>
          <cell r="EJ1428" t="str">
            <v>MT</v>
          </cell>
          <cell r="EZ1428" t="str">
            <v>OR</v>
          </cell>
          <cell r="FA1428" t="str">
            <v>Other</v>
          </cell>
          <cell r="FB1428">
            <v>291174.99599999998</v>
          </cell>
          <cell r="FC1428">
            <v>1455874.98</v>
          </cell>
          <cell r="FI1428" t="str">
            <v>WA</v>
          </cell>
          <cell r="FJ1428" t="str">
            <v>Garage</v>
          </cell>
          <cell r="FK1428" t="str">
            <v>EISAnqnx</v>
          </cell>
          <cell r="FL1428">
            <v>91485.72</v>
          </cell>
          <cell r="FS1428" t="str">
            <v>WA</v>
          </cell>
          <cell r="FT1428" t="str">
            <v>EISAq</v>
          </cell>
          <cell r="FV1428">
            <v>1094028.936</v>
          </cell>
          <cell r="GU1428" t="str">
            <v>Electric FAF</v>
          </cell>
          <cell r="GX1428" t="str">
            <v>None</v>
          </cell>
          <cell r="GY1428" t="str">
            <v>OR</v>
          </cell>
          <cell r="GZ1428">
            <v>1612.69177246094</v>
          </cell>
        </row>
        <row r="1429">
          <cell r="AN1429" t="str">
            <v>WA</v>
          </cell>
          <cell r="AO1429" t="str">
            <v>Baseboard/Wall/Radiant</v>
          </cell>
          <cell r="AP1429" t="str">
            <v>1980-1992</v>
          </cell>
          <cell r="AQ1429" t="str">
            <v>Crawlspace</v>
          </cell>
          <cell r="AR1429">
            <v>4956.49267578125</v>
          </cell>
          <cell r="AU1429" t="str">
            <v>No</v>
          </cell>
          <cell r="AV1429" t="b">
            <v>0</v>
          </cell>
          <cell r="AX1429">
            <v>8678818.6752929687</v>
          </cell>
          <cell r="AY1429" t="b">
            <v>0</v>
          </cell>
          <cell r="AZ1429">
            <v>2231822.9045810057</v>
          </cell>
          <cell r="BA1429" t="str">
            <v/>
          </cell>
          <cell r="BB1429" t="str">
            <v/>
          </cell>
          <cell r="BC1429">
            <v>0.99999993458706582</v>
          </cell>
          <cell r="BU1429" t="str">
            <v>WA</v>
          </cell>
          <cell r="BV1429" t="str">
            <v>1993-2006</v>
          </cell>
          <cell r="BW1429" t="str">
            <v>Gas Storage Outside Conditioned Space</v>
          </cell>
          <cell r="BY1429">
            <v>2079.9929999999999</v>
          </cell>
          <cell r="BZ1429" t="str">
            <v>le55</v>
          </cell>
          <cell r="CF1429" t="str">
            <v>Conditioned</v>
          </cell>
          <cell r="CG1429">
            <v>2079.9929999999999</v>
          </cell>
          <cell r="CH1429" t="str">
            <v>WA</v>
          </cell>
          <cell r="CI1429" t="str">
            <v>Side-by-Side w/ TTD Ice</v>
          </cell>
          <cell r="CJ1429">
            <v>49919.831999999995</v>
          </cell>
          <cell r="CK1429" t="b">
            <v>0</v>
          </cell>
          <cell r="DL1429" t="str">
            <v>Electric</v>
          </cell>
          <cell r="DM1429" t="str">
            <v>Electric</v>
          </cell>
          <cell r="DN1429">
            <v>1904.288</v>
          </cell>
          <cell r="DO1429" t="str">
            <v>WA</v>
          </cell>
          <cell r="DS1429">
            <v>1144.6790000000001</v>
          </cell>
          <cell r="DT1429" t="str">
            <v>MT</v>
          </cell>
          <cell r="DU1429" t="str">
            <v>lt32</v>
          </cell>
          <cell r="DX1429" t="b">
            <v>1</v>
          </cell>
          <cell r="DY1429">
            <v>1192.4649999999999</v>
          </cell>
          <cell r="DZ1429" t="str">
            <v>ID</v>
          </cell>
          <cell r="EC1429" t="str">
            <v>Desktop</v>
          </cell>
          <cell r="ED1429">
            <v>3785.7640000000001</v>
          </cell>
          <cell r="EE1429" t="str">
            <v>ID</v>
          </cell>
          <cell r="EH1429" t="str">
            <v>gt20</v>
          </cell>
          <cell r="EI1429">
            <v>1144.6790000000001</v>
          </cell>
          <cell r="EJ1429" t="str">
            <v>MT</v>
          </cell>
          <cell r="EZ1429" t="str">
            <v>OR</v>
          </cell>
          <cell r="FA1429" t="str">
            <v>Bathroom</v>
          </cell>
          <cell r="FB1429">
            <v>2911749.96</v>
          </cell>
          <cell r="FC1429">
            <v>1234027.3640000001</v>
          </cell>
          <cell r="FI1429" t="str">
            <v>WA</v>
          </cell>
          <cell r="FJ1429" t="str">
            <v>Kitchen</v>
          </cell>
          <cell r="FK1429" t="str">
            <v>EISAnqnx</v>
          </cell>
          <cell r="FL1429">
            <v>91485.72</v>
          </cell>
          <cell r="FS1429" t="str">
            <v>WA</v>
          </cell>
          <cell r="FT1429" t="str">
            <v>EISAx</v>
          </cell>
          <cell r="FV1429">
            <v>1893511.6199999999</v>
          </cell>
          <cell r="GU1429" t="str">
            <v>Propane/LP</v>
          </cell>
          <cell r="GX1429" t="str">
            <v>Baseboard/Wall/Radiant</v>
          </cell>
          <cell r="GY1429" t="str">
            <v>ID</v>
          </cell>
          <cell r="GZ1429">
            <v>1192.46508789063</v>
          </cell>
        </row>
        <row r="1430">
          <cell r="AN1430" t="str">
            <v>WA</v>
          </cell>
          <cell r="AO1430" t="str">
            <v>Natural Gas FAF</v>
          </cell>
          <cell r="AP1430" t="str">
            <v>1980-1992</v>
          </cell>
          <cell r="AQ1430" t="str">
            <v>Crawlspace</v>
          </cell>
          <cell r="AR1430">
            <v>4956.49267578125</v>
          </cell>
          <cell r="AU1430" t="str">
            <v>No</v>
          </cell>
          <cell r="AV1430" t="b">
            <v>1</v>
          </cell>
          <cell r="AX1430">
            <v>8678818.6752929687</v>
          </cell>
          <cell r="AY1430" t="b">
            <v>0</v>
          </cell>
          <cell r="AZ1430">
            <v>2231822.9045810057</v>
          </cell>
          <cell r="BA1430">
            <v>1</v>
          </cell>
          <cell r="BB1430">
            <v>4956.49267578125</v>
          </cell>
          <cell r="BC1430">
            <v>0.99999993458706582</v>
          </cell>
          <cell r="BU1430" t="str">
            <v>MT</v>
          </cell>
          <cell r="BV1430" t="str">
            <v>Pre 1980</v>
          </cell>
          <cell r="BW1430" t="str">
            <v>Gas Storage Inside Conditioned Space</v>
          </cell>
          <cell r="BY1430">
            <v>2130.886</v>
          </cell>
          <cell r="BZ1430" t="str">
            <v>le55</v>
          </cell>
          <cell r="CF1430" t="str">
            <v>Conditioned</v>
          </cell>
          <cell r="CG1430">
            <v>1192.4649999999999</v>
          </cell>
          <cell r="CH1430" t="str">
            <v>ID</v>
          </cell>
          <cell r="CI1430" t="str">
            <v>Side-by-Side w/ TTD Ice</v>
          </cell>
          <cell r="CJ1430">
            <v>31004.089999999997</v>
          </cell>
          <cell r="CK1430" t="b">
            <v>0</v>
          </cell>
          <cell r="DL1430" t="str">
            <v>Gas</v>
          </cell>
          <cell r="DM1430" t="str">
            <v>Gas</v>
          </cell>
          <cell r="DN1430">
            <v>2079.9929999999999</v>
          </cell>
          <cell r="DO1430" t="str">
            <v>WA</v>
          </cell>
          <cell r="DS1430">
            <v>1144.6790000000001</v>
          </cell>
          <cell r="DT1430" t="str">
            <v>MT</v>
          </cell>
          <cell r="DU1430" t="str">
            <v>32to46</v>
          </cell>
          <cell r="DX1430" t="b">
            <v>0</v>
          </cell>
          <cell r="DY1430">
            <v>1192.4649999999999</v>
          </cell>
          <cell r="DZ1430" t="str">
            <v>ID</v>
          </cell>
          <cell r="EC1430" t="str">
            <v>Laptop</v>
          </cell>
          <cell r="ED1430">
            <v>3785.7640000000001</v>
          </cell>
          <cell r="EE1430" t="str">
            <v>ID</v>
          </cell>
          <cell r="EH1430" t="str">
            <v>le20</v>
          </cell>
          <cell r="EI1430">
            <v>1144.6790000000001</v>
          </cell>
          <cell r="EJ1430" t="str">
            <v>MT</v>
          </cell>
          <cell r="EZ1430" t="str">
            <v>OR</v>
          </cell>
          <cell r="FA1430" t="str">
            <v>Bedrooms</v>
          </cell>
          <cell r="FB1430">
            <v>4783589.22</v>
          </cell>
          <cell r="FC1430">
            <v>3327714.24</v>
          </cell>
          <cell r="FI1430" t="str">
            <v>WA</v>
          </cell>
          <cell r="FJ1430" t="str">
            <v>Kitchen</v>
          </cell>
          <cell r="FK1430" t="str">
            <v>EISAq</v>
          </cell>
          <cell r="FL1430">
            <v>45742.86</v>
          </cell>
          <cell r="FS1430" t="str">
            <v>WA</v>
          </cell>
          <cell r="FT1430" t="str">
            <v>EISAnqnx</v>
          </cell>
          <cell r="FV1430">
            <v>520966.16</v>
          </cell>
          <cell r="GU1430" t="str">
            <v>Natural Gas FAF</v>
          </cell>
          <cell r="GX1430" t="str">
            <v>None</v>
          </cell>
          <cell r="GY1430" t="str">
            <v>WA</v>
          </cell>
          <cell r="GZ1430">
            <v>2079.99340820313</v>
          </cell>
        </row>
        <row r="1431">
          <cell r="AN1431" t="str">
            <v>WA</v>
          </cell>
          <cell r="AO1431" t="str">
            <v>Natural Gas FAF</v>
          </cell>
          <cell r="AP1431" t="str">
            <v>Pre 1980</v>
          </cell>
          <cell r="AQ1431" t="str">
            <v>Basement</v>
          </cell>
          <cell r="AR1431">
            <v>1524.76245117188</v>
          </cell>
          <cell r="AU1431" t="str">
            <v>No</v>
          </cell>
          <cell r="AV1431" t="b">
            <v>1</v>
          </cell>
          <cell r="AX1431">
            <v>4670347.387939468</v>
          </cell>
          <cell r="AY1431" t="b">
            <v>0</v>
          </cell>
          <cell r="AZ1431">
            <v>1414552.6212011767</v>
          </cell>
          <cell r="BA1431">
            <v>1</v>
          </cell>
          <cell r="BB1431">
            <v>1524.76245117188</v>
          </cell>
          <cell r="BC1431">
            <v>1.0000002958965923</v>
          </cell>
          <cell r="BU1431" t="str">
            <v>OR</v>
          </cell>
          <cell r="BV1431" t="str">
            <v>Pre 1980</v>
          </cell>
          <cell r="BW1431" t="str">
            <v>Electric Storage - Inside Conditioned Space</v>
          </cell>
          <cell r="BY1431">
            <v>1612.692</v>
          </cell>
          <cell r="BZ1431" t="str">
            <v>le55</v>
          </cell>
          <cell r="CF1431" t="str">
            <v>Unconditioned</v>
          </cell>
          <cell r="CG1431">
            <v>1192.4649999999999</v>
          </cell>
          <cell r="CH1431" t="str">
            <v>ID</v>
          </cell>
          <cell r="CI1431" t="str">
            <v>Side-by-Side w/ TTD Ice</v>
          </cell>
          <cell r="CJ1431">
            <v>31004.089999999997</v>
          </cell>
          <cell r="CK1431" t="b">
            <v>0</v>
          </cell>
          <cell r="DL1431" t="str">
            <v>Gas</v>
          </cell>
          <cell r="DM1431" t="str">
            <v>Electric</v>
          </cell>
          <cell r="DN1431">
            <v>2079.9929999999999</v>
          </cell>
          <cell r="DO1431" t="str">
            <v>WA</v>
          </cell>
          <cell r="DS1431">
            <v>1144.6790000000001</v>
          </cell>
          <cell r="DT1431" t="str">
            <v>MT</v>
          </cell>
          <cell r="DU1431" t="str">
            <v>32to46</v>
          </cell>
          <cell r="DX1431" t="b">
            <v>0</v>
          </cell>
          <cell r="DY1431">
            <v>4360.1880000000001</v>
          </cell>
          <cell r="DZ1431" t="str">
            <v>WA</v>
          </cell>
          <cell r="EC1431" t="str">
            <v>Desktop</v>
          </cell>
          <cell r="ED1431">
            <v>2079.9929999999999</v>
          </cell>
          <cell r="EE1431" t="str">
            <v>WA</v>
          </cell>
          <cell r="EH1431" t="str">
            <v>le20</v>
          </cell>
          <cell r="EI1431">
            <v>1144.6790000000001</v>
          </cell>
          <cell r="EJ1431" t="str">
            <v>MT</v>
          </cell>
          <cell r="EZ1431" t="str">
            <v>OR</v>
          </cell>
          <cell r="FA1431" t="str">
            <v>Exterior</v>
          </cell>
          <cell r="FB1431">
            <v>2634440.44</v>
          </cell>
          <cell r="FC1431">
            <v>12340273.640000001</v>
          </cell>
          <cell r="FI1431" t="str">
            <v>WA</v>
          </cell>
          <cell r="FJ1431" t="str">
            <v>Living Room/Family Room</v>
          </cell>
          <cell r="FK1431" t="str">
            <v>EISAnqnx</v>
          </cell>
          <cell r="FL1431">
            <v>91485.72</v>
          </cell>
          <cell r="FS1431" t="str">
            <v>WA</v>
          </cell>
          <cell r="FT1431" t="str">
            <v>EISAq</v>
          </cell>
          <cell r="FV1431">
            <v>1456701.5319999999</v>
          </cell>
          <cell r="GU1431" t="str">
            <v>Natural Gas FAF</v>
          </cell>
          <cell r="GX1431" t="str">
            <v>None</v>
          </cell>
          <cell r="GY1431" t="str">
            <v>MT</v>
          </cell>
          <cell r="GZ1431">
            <v>1144.67944335938</v>
          </cell>
        </row>
        <row r="1432">
          <cell r="AN1432" t="str">
            <v>WA</v>
          </cell>
          <cell r="AO1432" t="str">
            <v>Electric FAF</v>
          </cell>
          <cell r="AP1432" t="str">
            <v>Pre 1980</v>
          </cell>
          <cell r="AQ1432" t="str">
            <v>Basement</v>
          </cell>
          <cell r="AR1432">
            <v>724.26216430664101</v>
          </cell>
          <cell r="AU1432" t="str">
            <v>No</v>
          </cell>
          <cell r="AV1432" t="b">
            <v>1</v>
          </cell>
          <cell r="AX1432">
            <v>1706361.6591064462</v>
          </cell>
          <cell r="AY1432" t="b">
            <v>0</v>
          </cell>
          <cell r="AZ1432">
            <v>519763.99001843657</v>
          </cell>
          <cell r="BA1432">
            <v>0.47500000000000026</v>
          </cell>
          <cell r="BB1432">
            <v>724.26216430664101</v>
          </cell>
          <cell r="BC1432">
            <v>0.47500014055088008</v>
          </cell>
          <cell r="BU1432" t="str">
            <v>WA</v>
          </cell>
          <cell r="BV1432" t="str">
            <v>Pre 1980</v>
          </cell>
          <cell r="BW1432" t="str">
            <v>Gas Storage Inside Conditioned Space</v>
          </cell>
          <cell r="BY1432">
            <v>1904.288</v>
          </cell>
          <cell r="BZ1432" t="str">
            <v>le55</v>
          </cell>
          <cell r="CF1432" t="str">
            <v>Conditioned</v>
          </cell>
          <cell r="CG1432">
            <v>12271.31</v>
          </cell>
          <cell r="CH1432" t="str">
            <v>WA</v>
          </cell>
          <cell r="CI1432" t="str">
            <v>Top-Freezer w/o TTD Ice</v>
          </cell>
          <cell r="CJ1432">
            <v>257697.50999999998</v>
          </cell>
          <cell r="CK1432" t="b">
            <v>0</v>
          </cell>
          <cell r="DL1432" t="str">
            <v>Electric</v>
          </cell>
          <cell r="DM1432" t="str">
            <v>Electric</v>
          </cell>
          <cell r="DN1432">
            <v>2079.9929999999999</v>
          </cell>
          <cell r="DO1432" t="str">
            <v>WA</v>
          </cell>
          <cell r="DS1432">
            <v>2079.9929999999999</v>
          </cell>
          <cell r="DT1432" t="str">
            <v>WA</v>
          </cell>
          <cell r="DU1432" t="str">
            <v>32to46</v>
          </cell>
          <cell r="DX1432" t="b">
            <v>0</v>
          </cell>
          <cell r="DY1432">
            <v>8264.9449999999997</v>
          </cell>
          <cell r="DZ1432" t="str">
            <v>OR</v>
          </cell>
          <cell r="EC1432" t="str">
            <v>Desktop</v>
          </cell>
          <cell r="ED1432">
            <v>2130.886</v>
          </cell>
          <cell r="EE1432" t="str">
            <v>MT</v>
          </cell>
          <cell r="EH1432" t="str">
            <v>le20</v>
          </cell>
          <cell r="EI1432">
            <v>12271.31</v>
          </cell>
          <cell r="EJ1432" t="str">
            <v>WA</v>
          </cell>
          <cell r="EZ1432" t="str">
            <v>OR</v>
          </cell>
          <cell r="FA1432" t="str">
            <v>Garage</v>
          </cell>
          <cell r="FB1432">
            <v>2495785.6800000002</v>
          </cell>
          <cell r="FC1432">
            <v>3119732.1</v>
          </cell>
          <cell r="FI1432" t="str">
            <v>WA</v>
          </cell>
          <cell r="FJ1432" t="str">
            <v>Living Room/Family Room</v>
          </cell>
          <cell r="FK1432" t="str">
            <v>EISAq</v>
          </cell>
          <cell r="FL1432">
            <v>30495.239999999998</v>
          </cell>
          <cell r="FS1432" t="str">
            <v>WA</v>
          </cell>
          <cell r="FT1432" t="str">
            <v>EISAx</v>
          </cell>
          <cell r="FV1432">
            <v>1442675.52</v>
          </cell>
          <cell r="GU1432" t="str">
            <v>Baseboard/Wall/Radiant</v>
          </cell>
          <cell r="GX1432" t="str">
            <v>Baseboard/Wall/Radiant</v>
          </cell>
          <cell r="GY1432" t="str">
            <v>ID</v>
          </cell>
          <cell r="GZ1432">
            <v>3785.76440429688</v>
          </cell>
        </row>
        <row r="1433">
          <cell r="AN1433" t="str">
            <v>WA</v>
          </cell>
          <cell r="AO1433" t="str">
            <v>Wood</v>
          </cell>
          <cell r="AP1433" t="str">
            <v>Pre 1980</v>
          </cell>
          <cell r="AQ1433" t="str">
            <v>Crawlspace</v>
          </cell>
          <cell r="AR1433">
            <v>800.50028686523399</v>
          </cell>
          <cell r="AU1433" t="str">
            <v>No</v>
          </cell>
          <cell r="AV1433" t="b">
            <v>0</v>
          </cell>
          <cell r="AX1433">
            <v>1885978.6758544913</v>
          </cell>
          <cell r="AY1433" t="b">
            <v>0</v>
          </cell>
          <cell r="AZ1433">
            <v>574475.9889677451</v>
          </cell>
          <cell r="BA1433" t="str">
            <v/>
          </cell>
          <cell r="BB1433" t="str">
            <v/>
          </cell>
          <cell r="BC1433">
            <v>0.5250001553457091</v>
          </cell>
          <cell r="BU1433" t="str">
            <v>MT</v>
          </cell>
          <cell r="BV1433" t="str">
            <v>Pre 1980</v>
          </cell>
          <cell r="BW1433" t="str">
            <v>Electric Storage - Inside Conditioned Space</v>
          </cell>
          <cell r="BY1433">
            <v>1144.6790000000001</v>
          </cell>
          <cell r="BZ1433" t="str">
            <v>le55</v>
          </cell>
          <cell r="CF1433" t="str">
            <v>Conditioned</v>
          </cell>
          <cell r="CG1433">
            <v>2079.9929999999999</v>
          </cell>
          <cell r="CH1433" t="str">
            <v>WA</v>
          </cell>
          <cell r="CI1433" t="str">
            <v>Side-by-Side w/o TTD Ice</v>
          </cell>
          <cell r="CJ1433">
            <v>37439.873999999996</v>
          </cell>
          <cell r="CK1433" t="b">
            <v>0</v>
          </cell>
          <cell r="DL1433" t="str">
            <v>Gas</v>
          </cell>
          <cell r="DM1433" t="str">
            <v>Gas</v>
          </cell>
          <cell r="DN1433">
            <v>3785.7640000000001</v>
          </cell>
          <cell r="DO1433" t="str">
            <v>ID</v>
          </cell>
          <cell r="DS1433">
            <v>2079.9929999999999</v>
          </cell>
          <cell r="DT1433" t="str">
            <v>WA</v>
          </cell>
          <cell r="DU1433" t="str">
            <v>gt46</v>
          </cell>
          <cell r="DX1433" t="b">
            <v>0</v>
          </cell>
          <cell r="DY1433">
            <v>8264.9449999999997</v>
          </cell>
          <cell r="DZ1433" t="str">
            <v>OR</v>
          </cell>
          <cell r="EC1433" t="str">
            <v>Desktop</v>
          </cell>
          <cell r="ED1433">
            <v>12271.31</v>
          </cell>
          <cell r="EE1433" t="str">
            <v>WA</v>
          </cell>
          <cell r="EH1433" t="str">
            <v>le20</v>
          </cell>
          <cell r="EI1433">
            <v>3785.7640000000001</v>
          </cell>
          <cell r="EJ1433" t="str">
            <v>ID</v>
          </cell>
          <cell r="EZ1433" t="str">
            <v>OR</v>
          </cell>
          <cell r="FA1433" t="str">
            <v>Kitchen</v>
          </cell>
          <cell r="FB1433">
            <v>3050404.72</v>
          </cell>
          <cell r="FC1433">
            <v>873524.98800000001</v>
          </cell>
          <cell r="FI1433" t="str">
            <v>WA</v>
          </cell>
          <cell r="FJ1433" t="str">
            <v>Other</v>
          </cell>
          <cell r="FK1433" t="str">
            <v>EISAnqnx</v>
          </cell>
          <cell r="FL1433">
            <v>1006342.9199999999</v>
          </cell>
          <cell r="FS1433" t="str">
            <v>WA</v>
          </cell>
          <cell r="FT1433" t="str">
            <v>EISAnqnx</v>
          </cell>
          <cell r="FV1433">
            <v>1586077.7600000002</v>
          </cell>
          <cell r="GU1433" t="str">
            <v>Natural Gas FAF</v>
          </cell>
          <cell r="GX1433" t="str">
            <v>Natural Gas Other</v>
          </cell>
          <cell r="GY1433" t="str">
            <v>WA</v>
          </cell>
          <cell r="GZ1433">
            <v>2079.99340820313</v>
          </cell>
        </row>
        <row r="1434">
          <cell r="AN1434" t="str">
            <v>WA</v>
          </cell>
          <cell r="AO1434" t="str">
            <v>Wood</v>
          </cell>
          <cell r="AP1434" t="str">
            <v>Pre 1980</v>
          </cell>
          <cell r="AQ1434" t="str">
            <v>Basement</v>
          </cell>
          <cell r="AR1434">
            <v>724.26216430664101</v>
          </cell>
          <cell r="AU1434" t="str">
            <v>No</v>
          </cell>
          <cell r="AV1434" t="b">
            <v>0</v>
          </cell>
          <cell r="AX1434">
            <v>1706361.6591064462</v>
          </cell>
          <cell r="AY1434" t="b">
            <v>0</v>
          </cell>
          <cell r="AZ1434">
            <v>519763.99001843657</v>
          </cell>
          <cell r="BA1434" t="str">
            <v/>
          </cell>
          <cell r="BB1434" t="str">
            <v/>
          </cell>
          <cell r="BC1434">
            <v>0.47500014055088008</v>
          </cell>
          <cell r="BU1434" t="str">
            <v>WA</v>
          </cell>
          <cell r="BV1434" t="str">
            <v>1993-2006</v>
          </cell>
          <cell r="BW1434" t="str">
            <v>Electric Storage - Outside Conditioned Space - Buffered</v>
          </cell>
          <cell r="BY1434">
            <v>2079.9929999999999</v>
          </cell>
          <cell r="BZ1434" t="str">
            <v>le55</v>
          </cell>
          <cell r="CF1434" t="str">
            <v>Conditioned</v>
          </cell>
          <cell r="CG1434">
            <v>2130.886</v>
          </cell>
          <cell r="CH1434" t="str">
            <v>MT</v>
          </cell>
          <cell r="CI1434" t="str">
            <v>Side-by-Side w/ TTD Ice</v>
          </cell>
          <cell r="CJ1434">
            <v>59664.807999999997</v>
          </cell>
          <cell r="CK1434" t="b">
            <v>0</v>
          </cell>
          <cell r="DL1434" t="str">
            <v>Electric</v>
          </cell>
          <cell r="DM1434" t="str">
            <v>Electric</v>
          </cell>
          <cell r="DN1434">
            <v>2079.9929999999999</v>
          </cell>
          <cell r="DO1434" t="str">
            <v>WA</v>
          </cell>
          <cell r="DS1434">
            <v>2079.9929999999999</v>
          </cell>
          <cell r="DT1434" t="str">
            <v>WA</v>
          </cell>
          <cell r="DU1434" t="str">
            <v>gt46</v>
          </cell>
          <cell r="DX1434" t="b">
            <v>0</v>
          </cell>
          <cell r="DY1434">
            <v>1192.4649999999999</v>
          </cell>
          <cell r="DZ1434" t="str">
            <v>ID</v>
          </cell>
          <cell r="EC1434" t="str">
            <v>Laptop</v>
          </cell>
          <cell r="ED1434">
            <v>12271.31</v>
          </cell>
          <cell r="EE1434" t="str">
            <v>WA</v>
          </cell>
          <cell r="EH1434" t="str">
            <v>le20</v>
          </cell>
          <cell r="EI1434">
            <v>4360.1880000000001</v>
          </cell>
          <cell r="EJ1434" t="str">
            <v>WA</v>
          </cell>
          <cell r="EZ1434" t="str">
            <v>OR</v>
          </cell>
          <cell r="FA1434" t="str">
            <v>Living Room/Family Room</v>
          </cell>
          <cell r="FB1434">
            <v>6655428.4800000004</v>
          </cell>
          <cell r="FC1434">
            <v>4728127.3160000006</v>
          </cell>
          <cell r="FI1434" t="str">
            <v>WA</v>
          </cell>
          <cell r="FJ1434" t="str">
            <v>Other</v>
          </cell>
          <cell r="FK1434" t="str">
            <v>EISAq</v>
          </cell>
          <cell r="FL1434">
            <v>117406.674</v>
          </cell>
          <cell r="FS1434" t="str">
            <v>WA</v>
          </cell>
          <cell r="FT1434" t="str">
            <v>EISAq</v>
          </cell>
          <cell r="FV1434">
            <v>4421191.7560000001</v>
          </cell>
          <cell r="GU1434" t="str">
            <v>Heat Pump (Central System)</v>
          </cell>
          <cell r="GX1434" t="str">
            <v>None</v>
          </cell>
          <cell r="GY1434" t="str">
            <v>MT</v>
          </cell>
          <cell r="GZ1434">
            <v>2130.88647460938</v>
          </cell>
        </row>
        <row r="1435">
          <cell r="AN1435" t="str">
            <v>WA</v>
          </cell>
          <cell r="AO1435" t="str">
            <v>Baseboard/Wall/Radiant</v>
          </cell>
          <cell r="AP1435" t="str">
            <v>Pre 1980</v>
          </cell>
          <cell r="AQ1435" t="str">
            <v>Crawlspace</v>
          </cell>
          <cell r="AR1435">
            <v>800.50028686523399</v>
          </cell>
          <cell r="AU1435" t="str">
            <v>No</v>
          </cell>
          <cell r="AV1435" t="b">
            <v>0</v>
          </cell>
          <cell r="AX1435">
            <v>1885978.6758544913</v>
          </cell>
          <cell r="AY1435" t="b">
            <v>0</v>
          </cell>
          <cell r="AZ1435">
            <v>574475.9889677451</v>
          </cell>
          <cell r="BA1435" t="str">
            <v/>
          </cell>
          <cell r="BB1435" t="str">
            <v/>
          </cell>
          <cell r="BC1435">
            <v>0.5250001553457091</v>
          </cell>
          <cell r="BU1435" t="str">
            <v>OR</v>
          </cell>
          <cell r="BV1435" t="str">
            <v>1993-2006</v>
          </cell>
          <cell r="BW1435" t="str">
            <v>Electric Storage - Outside Conditioned Space - Buffered</v>
          </cell>
          <cell r="BY1435">
            <v>1925.059</v>
          </cell>
          <cell r="BZ1435" t="str">
            <v>le55</v>
          </cell>
          <cell r="CF1435" t="str">
            <v>Conditioned</v>
          </cell>
          <cell r="CG1435">
            <v>1144.6790000000001</v>
          </cell>
          <cell r="CH1435" t="str">
            <v>MT</v>
          </cell>
          <cell r="CI1435" t="str">
            <v>Top-Freezer w/o TTD Ice</v>
          </cell>
          <cell r="CJ1435">
            <v>21748.901000000002</v>
          </cell>
          <cell r="CK1435" t="b">
            <v>0</v>
          </cell>
          <cell r="DL1435" t="str">
            <v>Electric</v>
          </cell>
          <cell r="DM1435" t="str">
            <v>Electric</v>
          </cell>
          <cell r="DN1435">
            <v>1144.6790000000001</v>
          </cell>
          <cell r="DO1435" t="str">
            <v>MT</v>
          </cell>
          <cell r="DS1435">
            <v>1612.692</v>
          </cell>
          <cell r="DT1435" t="str">
            <v>OR</v>
          </cell>
          <cell r="DU1435" t="str">
            <v>lt32</v>
          </cell>
          <cell r="DX1435" t="b">
            <v>0</v>
          </cell>
          <cell r="DY1435">
            <v>1192.4649999999999</v>
          </cell>
          <cell r="DZ1435" t="str">
            <v>ID</v>
          </cell>
          <cell r="EC1435" t="str">
            <v>Desktop</v>
          </cell>
          <cell r="ED1435">
            <v>12271.31</v>
          </cell>
          <cell r="EE1435" t="str">
            <v>WA</v>
          </cell>
          <cell r="EZ1435" t="str">
            <v>OR</v>
          </cell>
          <cell r="FA1435" t="str">
            <v>Other</v>
          </cell>
          <cell r="FB1435">
            <v>1247892.8400000001</v>
          </cell>
          <cell r="FC1435">
            <v>762601.18</v>
          </cell>
          <cell r="FI1435" t="str">
            <v>WA</v>
          </cell>
          <cell r="FJ1435" t="str">
            <v>Other</v>
          </cell>
          <cell r="FK1435" t="str">
            <v>EISAx</v>
          </cell>
          <cell r="FL1435">
            <v>30495.239999999998</v>
          </cell>
          <cell r="FS1435" t="str">
            <v>WA</v>
          </cell>
          <cell r="FT1435" t="str">
            <v>EISAx</v>
          </cell>
          <cell r="FV1435">
            <v>793038.88000000012</v>
          </cell>
          <cell r="GU1435" t="str">
            <v>Natural Gas FAF</v>
          </cell>
          <cell r="GX1435" t="str">
            <v>None</v>
          </cell>
          <cell r="GY1435" t="str">
            <v>ID</v>
          </cell>
          <cell r="GZ1435">
            <v>3785.76440429688</v>
          </cell>
        </row>
        <row r="1436">
          <cell r="AN1436" t="str">
            <v>WA</v>
          </cell>
          <cell r="AO1436" t="str">
            <v>Baseboard/Wall/Radiant</v>
          </cell>
          <cell r="AP1436" t="str">
            <v>Pre 1980</v>
          </cell>
          <cell r="AQ1436" t="str">
            <v>Basement</v>
          </cell>
          <cell r="AR1436">
            <v>724.26216430664101</v>
          </cell>
          <cell r="AU1436" t="str">
            <v>No</v>
          </cell>
          <cell r="AV1436" t="b">
            <v>0</v>
          </cell>
          <cell r="AX1436">
            <v>1706361.6591064462</v>
          </cell>
          <cell r="AY1436" t="b">
            <v>0</v>
          </cell>
          <cell r="AZ1436">
            <v>519763.99001843657</v>
          </cell>
          <cell r="BA1436" t="str">
            <v/>
          </cell>
          <cell r="BB1436" t="str">
            <v/>
          </cell>
          <cell r="BC1436">
            <v>0.47500014055088008</v>
          </cell>
          <cell r="BU1436" t="str">
            <v>ID</v>
          </cell>
          <cell r="BV1436" t="str">
            <v>Post 2006</v>
          </cell>
          <cell r="BW1436" t="str">
            <v>Gas Storage Inside Conditioned Space</v>
          </cell>
          <cell r="BY1436">
            <v>3785.7640000000001</v>
          </cell>
          <cell r="BZ1436" t="str">
            <v>le55</v>
          </cell>
          <cell r="CF1436" t="str">
            <v>Conditioned</v>
          </cell>
          <cell r="CG1436">
            <v>3785.7640000000001</v>
          </cell>
          <cell r="CH1436" t="str">
            <v>ID</v>
          </cell>
          <cell r="CI1436" t="str">
            <v>Top-Freezer w/o TTD Ice</v>
          </cell>
          <cell r="CJ1436">
            <v>75715.28</v>
          </cell>
          <cell r="CK1436" t="b">
            <v>0</v>
          </cell>
          <cell r="DL1436" t="str">
            <v>Electric</v>
          </cell>
          <cell r="DM1436" t="str">
            <v>Electric</v>
          </cell>
          <cell r="DN1436">
            <v>1612.692</v>
          </cell>
          <cell r="DO1436" t="str">
            <v>OR</v>
          </cell>
          <cell r="DS1436">
            <v>1612.692</v>
          </cell>
          <cell r="DT1436" t="str">
            <v>OR</v>
          </cell>
          <cell r="DU1436" t="str">
            <v>32to46</v>
          </cell>
          <cell r="DX1436" t="b">
            <v>0</v>
          </cell>
          <cell r="DY1436">
            <v>1192.4649999999999</v>
          </cell>
          <cell r="DZ1436" t="str">
            <v>ID</v>
          </cell>
          <cell r="EC1436" t="str">
            <v>Laptop</v>
          </cell>
          <cell r="ED1436">
            <v>12271.31</v>
          </cell>
          <cell r="EE1436" t="str">
            <v>WA</v>
          </cell>
          <cell r="EZ1436" t="str">
            <v>WA</v>
          </cell>
          <cell r="FA1436" t="str">
            <v>Bathroom</v>
          </cell>
          <cell r="FB1436">
            <v>930104.82</v>
          </cell>
          <cell r="FC1436">
            <v>190595.25</v>
          </cell>
          <cell r="FI1436" t="str">
            <v>OR</v>
          </cell>
          <cell r="FJ1436" t="str">
            <v>Bathroom</v>
          </cell>
          <cell r="FK1436" t="str">
            <v>EISAnqnx</v>
          </cell>
          <cell r="FL1436">
            <v>3119732.1</v>
          </cell>
          <cell r="FS1436" t="str">
            <v>WA</v>
          </cell>
          <cell r="FT1436" t="str">
            <v>EISAnqnx</v>
          </cell>
          <cell r="FV1436">
            <v>2845276.7199999997</v>
          </cell>
          <cell r="GU1436" t="str">
            <v>Natural Gas Other</v>
          </cell>
          <cell r="GX1436" t="str">
            <v>Other</v>
          </cell>
          <cell r="GY1436" t="str">
            <v>ID</v>
          </cell>
          <cell r="GZ1436">
            <v>1192.46508789063</v>
          </cell>
        </row>
        <row r="1437">
          <cell r="AN1437" t="str">
            <v>WA</v>
          </cell>
          <cell r="AO1437" t="str">
            <v>Electric FAF</v>
          </cell>
          <cell r="AP1437" t="str">
            <v>Pre 1980</v>
          </cell>
          <cell r="AQ1437" t="str">
            <v>Crawlspace</v>
          </cell>
          <cell r="AR1437">
            <v>800.50028686523399</v>
          </cell>
          <cell r="AU1437" t="str">
            <v>No</v>
          </cell>
          <cell r="AV1437" t="b">
            <v>1</v>
          </cell>
          <cell r="AX1437">
            <v>1885978.6758544913</v>
          </cell>
          <cell r="AY1437" t="b">
            <v>0</v>
          </cell>
          <cell r="AZ1437">
            <v>574475.9889677451</v>
          </cell>
          <cell r="BA1437">
            <v>0.5249999999999998</v>
          </cell>
          <cell r="BB1437">
            <v>800.50028686523399</v>
          </cell>
          <cell r="BC1437">
            <v>0.5250001553457091</v>
          </cell>
          <cell r="BU1437" t="str">
            <v>WA</v>
          </cell>
          <cell r="BV1437" t="str">
            <v>Pre 1980</v>
          </cell>
          <cell r="BW1437" t="str">
            <v>Electric Storage - Inside Conditioned Space</v>
          </cell>
          <cell r="BY1437">
            <v>1904.288</v>
          </cell>
          <cell r="BZ1437" t="str">
            <v>le55</v>
          </cell>
          <cell r="CF1437" t="str">
            <v>Conditioned</v>
          </cell>
          <cell r="CG1437">
            <v>1925.059</v>
          </cell>
          <cell r="CH1437" t="str">
            <v>OR</v>
          </cell>
          <cell r="CI1437" t="str">
            <v>Top-Freezer w/o TTD Ice</v>
          </cell>
          <cell r="CJ1437">
            <v>42351.298000000003</v>
          </cell>
          <cell r="CK1437" t="b">
            <v>0</v>
          </cell>
          <cell r="DL1437" t="str">
            <v>Propane</v>
          </cell>
          <cell r="DM1437" t="str">
            <v>Propane</v>
          </cell>
          <cell r="DN1437">
            <v>1144.6790000000001</v>
          </cell>
          <cell r="DO1437" t="str">
            <v>MT</v>
          </cell>
          <cell r="DS1437">
            <v>2130.886</v>
          </cell>
          <cell r="DT1437" t="str">
            <v>MT</v>
          </cell>
          <cell r="DU1437" t="str">
            <v>32to46</v>
          </cell>
          <cell r="DX1437" t="b">
            <v>0</v>
          </cell>
          <cell r="DY1437">
            <v>1612.692</v>
          </cell>
          <cell r="DZ1437" t="str">
            <v>OR</v>
          </cell>
          <cell r="EC1437" t="str">
            <v>Desktop</v>
          </cell>
          <cell r="ED1437">
            <v>12271.31</v>
          </cell>
          <cell r="EE1437" t="str">
            <v>WA</v>
          </cell>
          <cell r="EZ1437" t="str">
            <v>WA</v>
          </cell>
          <cell r="FA1437" t="str">
            <v>Bedrooms</v>
          </cell>
          <cell r="FB1437">
            <v>1928823.93</v>
          </cell>
          <cell r="FC1437">
            <v>745608.61800000002</v>
          </cell>
          <cell r="FI1437" t="str">
            <v>OR</v>
          </cell>
          <cell r="FJ1437" t="str">
            <v>Bathroom</v>
          </cell>
          <cell r="FK1437" t="str">
            <v>EISAx</v>
          </cell>
          <cell r="FL1437">
            <v>2079821.4000000001</v>
          </cell>
          <cell r="FS1437" t="str">
            <v>WA</v>
          </cell>
          <cell r="FT1437" t="str">
            <v>EISAq</v>
          </cell>
          <cell r="FV1437">
            <v>2314291.98</v>
          </cell>
          <cell r="GU1437" t="str">
            <v>Natural Gas Other</v>
          </cell>
          <cell r="GX1437" t="str">
            <v>Wood</v>
          </cell>
          <cell r="GY1437" t="str">
            <v>ID</v>
          </cell>
          <cell r="GZ1437">
            <v>1192.46508789063</v>
          </cell>
        </row>
        <row r="1438">
          <cell r="AN1438" t="str">
            <v>WA</v>
          </cell>
          <cell r="AO1438" t="str">
            <v>Baseboard/Wall/Radiant</v>
          </cell>
          <cell r="AP1438" t="str">
            <v>Pre 1980</v>
          </cell>
          <cell r="AQ1438" t="str">
            <v>Crawlspace</v>
          </cell>
          <cell r="AR1438">
            <v>4956.49267578125</v>
          </cell>
          <cell r="AU1438" t="str">
            <v>No</v>
          </cell>
          <cell r="AV1438" t="b">
            <v>1</v>
          </cell>
          <cell r="AX1438">
            <v>6146050.91796875</v>
          </cell>
          <cell r="AY1438" t="b">
            <v>0</v>
          </cell>
          <cell r="AZ1438">
            <v>1844022.9524337403</v>
          </cell>
          <cell r="BA1438">
            <v>1</v>
          </cell>
          <cell r="BB1438">
            <v>4956.49267578125</v>
          </cell>
          <cell r="BC1438">
            <v>0.99999993458706582</v>
          </cell>
          <cell r="BU1438" t="str">
            <v>MT</v>
          </cell>
          <cell r="BV1438" t="str">
            <v>Pre 1980</v>
          </cell>
          <cell r="BW1438" t="str">
            <v>Electric Storage - Outside Conditioned Space - Buffered</v>
          </cell>
          <cell r="BY1438">
            <v>1144.6790000000001</v>
          </cell>
          <cell r="BZ1438" t="str">
            <v>le55</v>
          </cell>
          <cell r="CF1438" t="str">
            <v>Conditioned</v>
          </cell>
          <cell r="CG1438">
            <v>2130.886</v>
          </cell>
          <cell r="CH1438" t="str">
            <v>MT</v>
          </cell>
          <cell r="CI1438" t="str">
            <v>Bottom-Freezer (Including French Door) w/o TTD Ice</v>
          </cell>
          <cell r="CJ1438">
            <v>63926.58</v>
          </cell>
          <cell r="CK1438" t="b">
            <v>0</v>
          </cell>
          <cell r="DL1438" t="str">
            <v>Electric</v>
          </cell>
          <cell r="DM1438" t="str">
            <v>Electric</v>
          </cell>
          <cell r="DN1438">
            <v>12271.31</v>
          </cell>
          <cell r="DO1438" t="str">
            <v>WA</v>
          </cell>
          <cell r="DS1438">
            <v>1192.4649999999999</v>
          </cell>
          <cell r="DT1438" t="str">
            <v>ID</v>
          </cell>
          <cell r="DU1438" t="str">
            <v>lt32</v>
          </cell>
          <cell r="DX1438" t="b">
            <v>0</v>
          </cell>
          <cell r="DY1438">
            <v>1925.059</v>
          </cell>
          <cell r="DZ1438" t="str">
            <v>OR</v>
          </cell>
          <cell r="EC1438" t="str">
            <v>Laptop</v>
          </cell>
          <cell r="ED1438">
            <v>3785.7640000000001</v>
          </cell>
          <cell r="EE1438" t="str">
            <v>ID</v>
          </cell>
          <cell r="EZ1438" t="str">
            <v>WA</v>
          </cell>
          <cell r="FA1438" t="str">
            <v>Exterior</v>
          </cell>
          <cell r="FB1438">
            <v>250060.96799999999</v>
          </cell>
          <cell r="FC1438">
            <v>3462734.5019999999</v>
          </cell>
          <cell r="FI1438" t="str">
            <v>OR</v>
          </cell>
          <cell r="FJ1438" t="str">
            <v>Bedrooms</v>
          </cell>
          <cell r="FK1438" t="str">
            <v>EISAnqnx</v>
          </cell>
          <cell r="FL1438">
            <v>3015741.0300000003</v>
          </cell>
          <cell r="FS1438" t="str">
            <v>WA</v>
          </cell>
          <cell r="FT1438" t="str">
            <v>EISAx</v>
          </cell>
          <cell r="FV1438">
            <v>25677620.539999999</v>
          </cell>
          <cell r="GU1438" t="str">
            <v>Wood</v>
          </cell>
          <cell r="GX1438" t="str">
            <v>Baseboard/Wall/Radiant</v>
          </cell>
          <cell r="GY1438" t="str">
            <v>OR</v>
          </cell>
          <cell r="GZ1438">
            <v>1925.05932617188</v>
          </cell>
        </row>
        <row r="1439">
          <cell r="AN1439" t="str">
            <v>WA</v>
          </cell>
          <cell r="AO1439" t="str">
            <v>Baseboard/Wall/Radiant</v>
          </cell>
          <cell r="AP1439" t="str">
            <v>Pre 1980</v>
          </cell>
          <cell r="AQ1439" t="str">
            <v>Crawlspace</v>
          </cell>
          <cell r="AR1439">
            <v>4956.49267578125</v>
          </cell>
          <cell r="AU1439" t="str">
            <v>No</v>
          </cell>
          <cell r="AV1439" t="b">
            <v>0</v>
          </cell>
          <cell r="AX1439">
            <v>6146050.91796875</v>
          </cell>
          <cell r="AY1439" t="b">
            <v>0</v>
          </cell>
          <cell r="AZ1439">
            <v>1844022.9524337403</v>
          </cell>
          <cell r="BA1439" t="str">
            <v/>
          </cell>
          <cell r="BB1439" t="str">
            <v/>
          </cell>
          <cell r="BC1439">
            <v>0.99999993458706582</v>
          </cell>
          <cell r="BU1439" t="str">
            <v>WA</v>
          </cell>
          <cell r="BV1439" t="str">
            <v>1993-2006</v>
          </cell>
          <cell r="BW1439" t="str">
            <v>Gas Storage Outside Conditioned Space</v>
          </cell>
          <cell r="BY1439">
            <v>1904.288</v>
          </cell>
          <cell r="BZ1439" t="str">
            <v>le55</v>
          </cell>
          <cell r="CF1439" t="str">
            <v>Conditioned</v>
          </cell>
          <cell r="CG1439">
            <v>1612.692</v>
          </cell>
          <cell r="CH1439" t="str">
            <v>OR</v>
          </cell>
          <cell r="CI1439" t="str">
            <v>Side-by-Side w/ TTD Ice</v>
          </cell>
          <cell r="CJ1439">
            <v>41929.991999999998</v>
          </cell>
          <cell r="CK1439" t="b">
            <v>0</v>
          </cell>
          <cell r="DL1439" t="str">
            <v>Electric</v>
          </cell>
          <cell r="DM1439" t="str">
            <v>Electric</v>
          </cell>
          <cell r="DN1439">
            <v>3785.7640000000001</v>
          </cell>
          <cell r="DO1439" t="str">
            <v>ID</v>
          </cell>
          <cell r="DS1439">
            <v>1192.4649999999999</v>
          </cell>
          <cell r="DT1439" t="str">
            <v>ID</v>
          </cell>
          <cell r="DU1439" t="str">
            <v>lt32</v>
          </cell>
          <cell r="DX1439" t="b">
            <v>0</v>
          </cell>
          <cell r="DY1439">
            <v>1925.059</v>
          </cell>
          <cell r="DZ1439" t="str">
            <v>OR</v>
          </cell>
          <cell r="EC1439" t="str">
            <v>Desktop</v>
          </cell>
          <cell r="ED1439">
            <v>3785.7640000000001</v>
          </cell>
          <cell r="EE1439" t="str">
            <v>ID</v>
          </cell>
          <cell r="EZ1439" t="str">
            <v>WA</v>
          </cell>
          <cell r="FA1439" t="str">
            <v>Garage</v>
          </cell>
          <cell r="FB1439">
            <v>457428.6</v>
          </cell>
          <cell r="FC1439">
            <v>365942.88</v>
          </cell>
          <cell r="FI1439" t="str">
            <v>OR</v>
          </cell>
          <cell r="FJ1439" t="str">
            <v>Exterior</v>
          </cell>
          <cell r="FK1439" t="str">
            <v>EISAnqnx</v>
          </cell>
          <cell r="FL1439">
            <v>3189059.48</v>
          </cell>
          <cell r="FS1439" t="str">
            <v>WA</v>
          </cell>
          <cell r="FT1439" t="str">
            <v>EISAnqnx</v>
          </cell>
          <cell r="FV1439">
            <v>1376812.3599999999</v>
          </cell>
          <cell r="GU1439" t="str">
            <v>Propane/LP</v>
          </cell>
          <cell r="GX1439" t="str">
            <v>None</v>
          </cell>
          <cell r="GY1439" t="str">
            <v>MT</v>
          </cell>
          <cell r="GZ1439">
            <v>2130.88647460938</v>
          </cell>
        </row>
        <row r="1440">
          <cell r="AN1440" t="str">
            <v>WA</v>
          </cell>
          <cell r="AO1440" t="str">
            <v>Baseboard/Wall/Radiant</v>
          </cell>
          <cell r="AP1440" t="str">
            <v>Pre 1980</v>
          </cell>
          <cell r="AQ1440" t="str">
            <v>Crawlspace</v>
          </cell>
          <cell r="AR1440">
            <v>4956.49267578125</v>
          </cell>
          <cell r="AU1440" t="str">
            <v>No</v>
          </cell>
          <cell r="AV1440" t="b">
            <v>0</v>
          </cell>
          <cell r="AX1440">
            <v>6146050.91796875</v>
          </cell>
          <cell r="AY1440" t="b">
            <v>0</v>
          </cell>
          <cell r="AZ1440">
            <v>1844022.9524337403</v>
          </cell>
          <cell r="BA1440" t="str">
            <v/>
          </cell>
          <cell r="BB1440" t="str">
            <v/>
          </cell>
          <cell r="BC1440">
            <v>0.99999993458706582</v>
          </cell>
          <cell r="BU1440" t="str">
            <v>WA</v>
          </cell>
          <cell r="BV1440" t="str">
            <v>Pre 1980</v>
          </cell>
          <cell r="BW1440" t="str">
            <v>Electric Storage - Inside Conditioned Space</v>
          </cell>
          <cell r="BY1440">
            <v>2079.9929999999999</v>
          </cell>
          <cell r="BZ1440" t="str">
            <v>le55</v>
          </cell>
          <cell r="CF1440" t="str">
            <v>Unconditioned</v>
          </cell>
          <cell r="CG1440">
            <v>1612.692</v>
          </cell>
          <cell r="CH1440" t="str">
            <v>OR</v>
          </cell>
          <cell r="CI1440" t="str">
            <v>Top-Freezer w/o TTD Ice</v>
          </cell>
          <cell r="CJ1440">
            <v>35479.224000000002</v>
          </cell>
          <cell r="CK1440" t="b">
            <v>0</v>
          </cell>
          <cell r="DL1440" t="str">
            <v>Electric</v>
          </cell>
          <cell r="DM1440" t="str">
            <v>Electric</v>
          </cell>
          <cell r="DN1440">
            <v>1192.4649999999999</v>
          </cell>
          <cell r="DO1440" t="str">
            <v>ID</v>
          </cell>
          <cell r="DS1440">
            <v>1612.692</v>
          </cell>
          <cell r="DT1440" t="str">
            <v>OR</v>
          </cell>
          <cell r="DU1440" t="str">
            <v>32to46</v>
          </cell>
          <cell r="DX1440" t="b">
            <v>0</v>
          </cell>
          <cell r="DY1440">
            <v>2130.886</v>
          </cell>
          <cell r="DZ1440" t="str">
            <v>MT</v>
          </cell>
          <cell r="EC1440" t="str">
            <v>Desktop</v>
          </cell>
          <cell r="ED1440">
            <v>2130.886</v>
          </cell>
          <cell r="EE1440" t="str">
            <v>MT</v>
          </cell>
          <cell r="EZ1440" t="str">
            <v>WA</v>
          </cell>
          <cell r="FA1440" t="str">
            <v>Kitchen</v>
          </cell>
          <cell r="FB1440">
            <v>914857.2</v>
          </cell>
          <cell r="FC1440">
            <v>196694.29799999998</v>
          </cell>
          <cell r="FI1440" t="str">
            <v>OR</v>
          </cell>
          <cell r="FJ1440" t="str">
            <v>Kitchen</v>
          </cell>
          <cell r="FK1440" t="str">
            <v>EISAq</v>
          </cell>
          <cell r="FL1440">
            <v>554619.04</v>
          </cell>
          <cell r="FS1440" t="str">
            <v>WA</v>
          </cell>
          <cell r="FT1440" t="str">
            <v>EISAq</v>
          </cell>
          <cell r="FV1440">
            <v>411579.01399999997</v>
          </cell>
          <cell r="GU1440" t="str">
            <v>Baseboard/Wall/Radiant</v>
          </cell>
          <cell r="GX1440" t="str">
            <v>Baseboard/Wall/Radiant</v>
          </cell>
          <cell r="GY1440" t="str">
            <v>OR</v>
          </cell>
          <cell r="GZ1440">
            <v>1612.69177246094</v>
          </cell>
        </row>
        <row r="1441">
          <cell r="AN1441" t="str">
            <v>OR</v>
          </cell>
          <cell r="AO1441" t="str">
            <v>Natural Gas FAF</v>
          </cell>
          <cell r="AP1441" t="str">
            <v>Pre 1980</v>
          </cell>
          <cell r="AQ1441" t="str">
            <v>Crawlspace</v>
          </cell>
          <cell r="AR1441">
            <v>6932.73828125</v>
          </cell>
          <cell r="AU1441" t="str">
            <v>No</v>
          </cell>
          <cell r="AV1441" t="b">
            <v>1</v>
          </cell>
          <cell r="AX1441">
            <v>13539637.86328125</v>
          </cell>
          <cell r="AY1441" t="b">
            <v>0</v>
          </cell>
          <cell r="AZ1441">
            <v>2830380.5289179687</v>
          </cell>
          <cell r="BA1441">
            <v>1</v>
          </cell>
          <cell r="BB1441">
            <v>6932.73828125</v>
          </cell>
          <cell r="BC1441">
            <v>1.0000000405683873</v>
          </cell>
          <cell r="BU1441" t="str">
            <v>MT</v>
          </cell>
          <cell r="BV1441" t="str">
            <v>Pre 1980</v>
          </cell>
          <cell r="BW1441" t="str">
            <v>Gas Storage Inside Conditioned Space</v>
          </cell>
          <cell r="BY1441">
            <v>1144.6790000000001</v>
          </cell>
          <cell r="BZ1441" t="str">
            <v>le55</v>
          </cell>
          <cell r="CF1441" t="str">
            <v>Conditioned</v>
          </cell>
          <cell r="CG1441">
            <v>2130.886</v>
          </cell>
          <cell r="CH1441" t="str">
            <v>MT</v>
          </cell>
          <cell r="CI1441" t="str">
            <v>Top-Freezer w/o TTD Ice</v>
          </cell>
          <cell r="CJ1441">
            <v>34094.175999999999</v>
          </cell>
          <cell r="CK1441" t="b">
            <v>0</v>
          </cell>
          <cell r="DL1441" t="str">
            <v>Gas</v>
          </cell>
          <cell r="DN1441">
            <v>3785.7640000000001</v>
          </cell>
          <cell r="DO1441" t="str">
            <v>ID</v>
          </cell>
          <cell r="DS1441">
            <v>1612.692</v>
          </cell>
          <cell r="DT1441" t="str">
            <v>OR</v>
          </cell>
          <cell r="DU1441" t="str">
            <v>32to46</v>
          </cell>
          <cell r="DX1441" t="b">
            <v>0</v>
          </cell>
          <cell r="DY1441">
            <v>2130.886</v>
          </cell>
          <cell r="DZ1441" t="str">
            <v>MT</v>
          </cell>
          <cell r="EC1441" t="str">
            <v>Laptop</v>
          </cell>
          <cell r="ED1441">
            <v>2130.886</v>
          </cell>
          <cell r="EE1441" t="str">
            <v>MT</v>
          </cell>
          <cell r="EZ1441" t="str">
            <v>WA</v>
          </cell>
          <cell r="FA1441" t="str">
            <v>Living Room/Family Room</v>
          </cell>
          <cell r="FB1441">
            <v>1300621.986</v>
          </cell>
          <cell r="FC1441">
            <v>762381</v>
          </cell>
          <cell r="FI1441" t="str">
            <v>OR</v>
          </cell>
          <cell r="FJ1441" t="str">
            <v>Living Room/Family Room</v>
          </cell>
          <cell r="FK1441" t="str">
            <v>EISAnqnx</v>
          </cell>
          <cell r="FL1441">
            <v>1386547.6</v>
          </cell>
          <cell r="FS1441" t="str">
            <v>WA</v>
          </cell>
          <cell r="FT1441" t="str">
            <v>EISAx</v>
          </cell>
          <cell r="FV1441">
            <v>1816220.56</v>
          </cell>
          <cell r="GU1441" t="str">
            <v>Baseboard/Wall/Radiant</v>
          </cell>
          <cell r="GX1441" t="str">
            <v>Wood</v>
          </cell>
          <cell r="GY1441" t="str">
            <v>OR</v>
          </cell>
          <cell r="GZ1441">
            <v>1612.69177246094</v>
          </cell>
        </row>
        <row r="1442">
          <cell r="AN1442" t="str">
            <v>OR</v>
          </cell>
          <cell r="AO1442" t="str">
            <v>Baseboard/Wall/Radiant</v>
          </cell>
          <cell r="AP1442" t="str">
            <v>Pre 1980</v>
          </cell>
          <cell r="AQ1442" t="str">
            <v>Slab on Grade</v>
          </cell>
          <cell r="AR1442">
            <v>1773.49118822674</v>
          </cell>
          <cell r="AU1442" t="str">
            <v>No</v>
          </cell>
          <cell r="AV1442" t="b">
            <v>0</v>
          </cell>
          <cell r="AX1442">
            <v>3355445.3281249921</v>
          </cell>
          <cell r="AY1442" t="b">
            <v>0</v>
          </cell>
          <cell r="AZ1442">
            <v>865345.40799239429</v>
          </cell>
          <cell r="BA1442" t="str">
            <v/>
          </cell>
          <cell r="BB1442" t="str">
            <v/>
          </cell>
          <cell r="BC1442">
            <v>0.25581396386633098</v>
          </cell>
          <cell r="BU1442" t="str">
            <v>OR</v>
          </cell>
          <cell r="BV1442" t="str">
            <v>Pre 1980</v>
          </cell>
          <cell r="BW1442" t="str">
            <v>Electric Storage - Outside Conditioned Space - Buffered</v>
          </cell>
          <cell r="BY1442">
            <v>1612.692</v>
          </cell>
          <cell r="BZ1442" t="str">
            <v/>
          </cell>
          <cell r="CF1442" t="str">
            <v>Conditioned</v>
          </cell>
          <cell r="CG1442">
            <v>2079.9929999999999</v>
          </cell>
          <cell r="CH1442" t="str">
            <v>WA</v>
          </cell>
          <cell r="CI1442" t="str">
            <v>Bottom-Freezer (Including French Door) w/o TTD Ice</v>
          </cell>
          <cell r="CJ1442">
            <v>51999.824999999997</v>
          </cell>
          <cell r="CK1442" t="b">
            <v>0</v>
          </cell>
          <cell r="DL1442" t="str">
            <v>Electric</v>
          </cell>
          <cell r="DM1442" t="str">
            <v>Electric</v>
          </cell>
          <cell r="DN1442">
            <v>3785.7640000000001</v>
          </cell>
          <cell r="DO1442" t="str">
            <v>ID</v>
          </cell>
          <cell r="DS1442">
            <v>1925.059</v>
          </cell>
          <cell r="DT1442" t="str">
            <v>OR</v>
          </cell>
          <cell r="DU1442" t="str">
            <v>lt32</v>
          </cell>
          <cell r="DX1442" t="b">
            <v>1</v>
          </cell>
          <cell r="DY1442">
            <v>1612.692</v>
          </cell>
          <cell r="DZ1442" t="str">
            <v>OR</v>
          </cell>
          <cell r="EC1442" t="str">
            <v>Laptop</v>
          </cell>
          <cell r="ED1442">
            <v>2130.886</v>
          </cell>
          <cell r="EE1442" t="str">
            <v>MT</v>
          </cell>
          <cell r="EZ1442" t="str">
            <v>WA</v>
          </cell>
          <cell r="FA1442" t="str">
            <v>Other</v>
          </cell>
          <cell r="FB1442">
            <v>1913576.3099999998</v>
          </cell>
          <cell r="FC1442">
            <v>808123.86</v>
          </cell>
          <cell r="FI1442" t="str">
            <v>OR</v>
          </cell>
          <cell r="FJ1442" t="str">
            <v>Living Room/Family Room</v>
          </cell>
          <cell r="FK1442" t="str">
            <v>EISAq</v>
          </cell>
          <cell r="FL1442">
            <v>360502.37599999999</v>
          </cell>
          <cell r="FS1442" t="str">
            <v>WA</v>
          </cell>
          <cell r="FT1442" t="str">
            <v>EISAnqnx</v>
          </cell>
          <cell r="FV1442">
            <v>390724.62</v>
          </cell>
          <cell r="GU1442" t="str">
            <v>Electric FAF</v>
          </cell>
          <cell r="GX1442" t="str">
            <v>Baseboard/Wall/Radiant</v>
          </cell>
          <cell r="GY1442" t="str">
            <v>WA</v>
          </cell>
          <cell r="GZ1442">
            <v>1904.28771972656</v>
          </cell>
        </row>
        <row r="1443">
          <cell r="AN1443" t="str">
            <v>OR</v>
          </cell>
          <cell r="AO1443" t="str">
            <v>Baseboard/Wall/Radiant</v>
          </cell>
          <cell r="AP1443" t="str">
            <v>Pre 1980</v>
          </cell>
          <cell r="AQ1443" t="str">
            <v>Crawlspace</v>
          </cell>
          <cell r="AR1443">
            <v>5159.2470930232603</v>
          </cell>
          <cell r="AU1443" t="str">
            <v>No</v>
          </cell>
          <cell r="AV1443" t="b">
            <v>0</v>
          </cell>
          <cell r="AX1443">
            <v>9761295.5000000093</v>
          </cell>
          <cell r="AY1443" t="b">
            <v>0</v>
          </cell>
          <cell r="AZ1443">
            <v>2517368.4596142462</v>
          </cell>
          <cell r="BA1443" t="str">
            <v/>
          </cell>
          <cell r="BB1443" t="str">
            <v/>
          </cell>
          <cell r="BC1443">
            <v>0.74418607670205628</v>
          </cell>
          <cell r="BU1443" t="str">
            <v>OR</v>
          </cell>
          <cell r="BV1443" t="str">
            <v>Pre 1980</v>
          </cell>
          <cell r="BW1443" t="str">
            <v>Electric Storage - Outside Conditioned Space - Buffered</v>
          </cell>
          <cell r="BY1443">
            <v>1925.059</v>
          </cell>
          <cell r="BZ1443" t="str">
            <v/>
          </cell>
          <cell r="CF1443" t="str">
            <v>Conditioned</v>
          </cell>
          <cell r="CG1443">
            <v>1925.059</v>
          </cell>
          <cell r="CH1443" t="str">
            <v>OR</v>
          </cell>
          <cell r="CI1443" t="str">
            <v>Top-Freezer w/o TTD Ice</v>
          </cell>
          <cell r="CJ1443">
            <v>38501.18</v>
          </cell>
          <cell r="CK1443" t="b">
            <v>0</v>
          </cell>
          <cell r="DL1443" t="str">
            <v>Gas</v>
          </cell>
          <cell r="DM1443" t="str">
            <v>Gas</v>
          </cell>
          <cell r="DN1443">
            <v>4360.1880000000001</v>
          </cell>
          <cell r="DO1443" t="str">
            <v>WA</v>
          </cell>
          <cell r="DS1443">
            <v>1925.059</v>
          </cell>
          <cell r="DT1443" t="str">
            <v>OR</v>
          </cell>
          <cell r="DU1443" t="str">
            <v>lt32</v>
          </cell>
          <cell r="DX1443" t="b">
            <v>1</v>
          </cell>
          <cell r="DY1443">
            <v>8264.9449999999997</v>
          </cell>
          <cell r="DZ1443" t="str">
            <v>OR</v>
          </cell>
          <cell r="EC1443" t="str">
            <v>Laptop</v>
          </cell>
          <cell r="ED1443">
            <v>2130.886</v>
          </cell>
          <cell r="EE1443" t="str">
            <v>MT</v>
          </cell>
          <cell r="EZ1443" t="str">
            <v>OR</v>
          </cell>
          <cell r="FA1443" t="str">
            <v>Bathroom</v>
          </cell>
          <cell r="FB1443">
            <v>2773095.2</v>
          </cell>
          <cell r="FC1443">
            <v>693273.8</v>
          </cell>
          <cell r="FI1443" t="str">
            <v>OR</v>
          </cell>
          <cell r="FJ1443" t="str">
            <v>Other</v>
          </cell>
          <cell r="FK1443" t="str">
            <v>EISAnqnx</v>
          </cell>
          <cell r="FL1443">
            <v>415964.28</v>
          </cell>
          <cell r="FS1443" t="str">
            <v>WA</v>
          </cell>
          <cell r="FT1443" t="str">
            <v>EISAq</v>
          </cell>
          <cell r="FV1443">
            <v>480891.83999999997</v>
          </cell>
          <cell r="GU1443" t="str">
            <v>Electric FAF</v>
          </cell>
          <cell r="GX1443" t="str">
            <v>Propane/LP</v>
          </cell>
          <cell r="GY1443" t="str">
            <v>WA</v>
          </cell>
          <cell r="GZ1443">
            <v>1904.28771972656</v>
          </cell>
        </row>
        <row r="1444">
          <cell r="AN1444" t="str">
            <v>OR</v>
          </cell>
          <cell r="AO1444" t="str">
            <v>Wood</v>
          </cell>
          <cell r="AP1444" t="str">
            <v>Pre 1980</v>
          </cell>
          <cell r="AQ1444" t="str">
            <v>Slab on Grade</v>
          </cell>
          <cell r="AR1444">
            <v>1773.49118822674</v>
          </cell>
          <cell r="AU1444" t="str">
            <v>No</v>
          </cell>
          <cell r="AV1444" t="b">
            <v>0</v>
          </cell>
          <cell r="AX1444">
            <v>3355445.3281249921</v>
          </cell>
          <cell r="AY1444" t="b">
            <v>0</v>
          </cell>
          <cell r="AZ1444">
            <v>865345.40799239429</v>
          </cell>
          <cell r="BA1444" t="str">
            <v/>
          </cell>
          <cell r="BB1444" t="str">
            <v/>
          </cell>
          <cell r="BC1444">
            <v>0.25581396386633098</v>
          </cell>
          <cell r="BU1444" t="str">
            <v>WA</v>
          </cell>
          <cell r="BV1444" t="str">
            <v>1980-1992</v>
          </cell>
          <cell r="BW1444" t="str">
            <v>Electric Storage - Outside Conditioned Space - Buffered</v>
          </cell>
          <cell r="BY1444">
            <v>4360.1880000000001</v>
          </cell>
          <cell r="BZ1444" t="str">
            <v>le55</v>
          </cell>
          <cell r="CF1444" t="str">
            <v>Conditioned</v>
          </cell>
          <cell r="CG1444">
            <v>1925.059</v>
          </cell>
          <cell r="CH1444" t="str">
            <v>OR</v>
          </cell>
          <cell r="CI1444" t="str">
            <v>Top-Freezer w/o TTD Ice</v>
          </cell>
          <cell r="CJ1444">
            <v>48126.474999999999</v>
          </cell>
          <cell r="CK1444" t="b">
            <v>0</v>
          </cell>
          <cell r="DS1444">
            <v>1925.059</v>
          </cell>
          <cell r="DT1444" t="str">
            <v>OR</v>
          </cell>
          <cell r="DU1444" t="str">
            <v>32to46</v>
          </cell>
          <cell r="DX1444" t="b">
            <v>1</v>
          </cell>
          <cell r="DY1444">
            <v>8264.9449999999997</v>
          </cell>
          <cell r="DZ1444" t="str">
            <v>OR</v>
          </cell>
          <cell r="EC1444" t="str">
            <v>Laptop</v>
          </cell>
          <cell r="ED1444">
            <v>2130.886</v>
          </cell>
          <cell r="EE1444" t="str">
            <v>MT</v>
          </cell>
          <cell r="EZ1444" t="str">
            <v>OR</v>
          </cell>
          <cell r="FA1444" t="str">
            <v>Bedrooms</v>
          </cell>
          <cell r="FB1444">
            <v>2294736.2779999999</v>
          </cell>
          <cell r="FC1444">
            <v>2786960.676</v>
          </cell>
          <cell r="FI1444" t="str">
            <v>WA</v>
          </cell>
          <cell r="FJ1444" t="str">
            <v>Bathroom</v>
          </cell>
          <cell r="FK1444" t="str">
            <v>EISAnqnx</v>
          </cell>
          <cell r="FL1444">
            <v>1784337.4800000002</v>
          </cell>
          <cell r="FS1444" t="str">
            <v>WA</v>
          </cell>
          <cell r="FT1444" t="str">
            <v>EISAx</v>
          </cell>
          <cell r="FV1444">
            <v>400743.19999999995</v>
          </cell>
          <cell r="GU1444" t="str">
            <v>Heat Pump (Central System)</v>
          </cell>
          <cell r="GX1444" t="str">
            <v>None</v>
          </cell>
          <cell r="GY1444" t="str">
            <v>OR</v>
          </cell>
          <cell r="GZ1444">
            <v>8264.9453125</v>
          </cell>
        </row>
        <row r="1445">
          <cell r="AN1445" t="str">
            <v>OR</v>
          </cell>
          <cell r="AO1445" t="str">
            <v>Wood</v>
          </cell>
          <cell r="AP1445" t="str">
            <v>Pre 1980</v>
          </cell>
          <cell r="AQ1445" t="str">
            <v>Crawlspace</v>
          </cell>
          <cell r="AR1445">
            <v>5159.2470930232603</v>
          </cell>
          <cell r="AU1445" t="str">
            <v>No</v>
          </cell>
          <cell r="AV1445" t="b">
            <v>0</v>
          </cell>
          <cell r="AX1445">
            <v>9761295.5000000093</v>
          </cell>
          <cell r="AY1445" t="b">
            <v>0</v>
          </cell>
          <cell r="AZ1445">
            <v>2517368.4596142462</v>
          </cell>
          <cell r="BA1445" t="str">
            <v/>
          </cell>
          <cell r="BB1445" t="str">
            <v/>
          </cell>
          <cell r="BC1445">
            <v>0.74418607670205628</v>
          </cell>
          <cell r="BU1445" t="str">
            <v>MT</v>
          </cell>
          <cell r="BV1445" t="str">
            <v>1980-1992</v>
          </cell>
          <cell r="BW1445" t="str">
            <v>Electric Storage - Inside Conditioned Space</v>
          </cell>
          <cell r="BY1445">
            <v>1144.6790000000001</v>
          </cell>
          <cell r="BZ1445" t="str">
            <v>le55</v>
          </cell>
          <cell r="CF1445" t="str">
            <v>Conditioned</v>
          </cell>
          <cell r="CG1445">
            <v>2079.9929999999999</v>
          </cell>
          <cell r="CH1445" t="str">
            <v>WA</v>
          </cell>
          <cell r="CI1445" t="str">
            <v>Bottom-Freezer (Including French Door) w/o TTD Ice</v>
          </cell>
          <cell r="CJ1445">
            <v>51999.824999999997</v>
          </cell>
          <cell r="CK1445" t="b">
            <v>0</v>
          </cell>
          <cell r="DS1445">
            <v>1192.4649999999999</v>
          </cell>
          <cell r="DT1445" t="str">
            <v>ID</v>
          </cell>
          <cell r="DU1445" t="str">
            <v>32to46</v>
          </cell>
          <cell r="DX1445" t="b">
            <v>0</v>
          </cell>
          <cell r="DY1445">
            <v>4360.1880000000001</v>
          </cell>
          <cell r="DZ1445" t="str">
            <v>WA</v>
          </cell>
          <cell r="EC1445" t="str">
            <v>Laptop</v>
          </cell>
          <cell r="ED1445">
            <v>12271.31</v>
          </cell>
          <cell r="EE1445" t="str">
            <v>WA</v>
          </cell>
          <cell r="EZ1445" t="str">
            <v>OR</v>
          </cell>
          <cell r="FA1445" t="str">
            <v>Exterior</v>
          </cell>
          <cell r="FB1445">
            <v>2079821.4000000001</v>
          </cell>
          <cell r="FC1445">
            <v>8714451.6660000011</v>
          </cell>
          <cell r="FI1445" t="str">
            <v>WA</v>
          </cell>
          <cell r="FJ1445" t="str">
            <v>Bathroom</v>
          </cell>
          <cell r="FK1445" t="str">
            <v>EISAx</v>
          </cell>
          <cell r="FL1445">
            <v>1115210.925</v>
          </cell>
          <cell r="FS1445" t="str">
            <v>OR</v>
          </cell>
          <cell r="FT1445" t="str">
            <v>EISAnqnx</v>
          </cell>
          <cell r="FV1445">
            <v>2183812.4700000002</v>
          </cell>
          <cell r="GU1445" t="str">
            <v>Natural Gas FAF</v>
          </cell>
          <cell r="GX1445" t="str">
            <v>None</v>
          </cell>
          <cell r="GY1445" t="str">
            <v>MT</v>
          </cell>
          <cell r="GZ1445">
            <v>1144.67944335938</v>
          </cell>
        </row>
        <row r="1446">
          <cell r="AN1446" t="str">
            <v>OR</v>
          </cell>
          <cell r="AO1446" t="str">
            <v>Baseboard/Wall/Radiant</v>
          </cell>
          <cell r="AP1446" t="str">
            <v>Pre 1980</v>
          </cell>
          <cell r="AQ1446" t="str">
            <v>Slab on Grade</v>
          </cell>
          <cell r="AR1446">
            <v>1773.49118822674</v>
          </cell>
          <cell r="AU1446" t="str">
            <v>No</v>
          </cell>
          <cell r="AV1446" t="b">
            <v>0</v>
          </cell>
          <cell r="AX1446">
            <v>3355445.3281249921</v>
          </cell>
          <cell r="AY1446" t="b">
            <v>0</v>
          </cell>
          <cell r="AZ1446">
            <v>865345.40799239429</v>
          </cell>
          <cell r="BA1446" t="str">
            <v/>
          </cell>
          <cell r="BB1446" t="str">
            <v/>
          </cell>
          <cell r="BC1446">
            <v>0.25581396386633098</v>
          </cell>
          <cell r="BU1446" t="str">
            <v>ID</v>
          </cell>
          <cell r="BV1446" t="str">
            <v>Post 2006</v>
          </cell>
          <cell r="BW1446" t="str">
            <v>Gas Storage Outside Conditioned Space</v>
          </cell>
          <cell r="BY1446">
            <v>3785.7640000000001</v>
          </cell>
          <cell r="BZ1446" t="str">
            <v>le55</v>
          </cell>
          <cell r="CF1446" t="str">
            <v>Conditioned</v>
          </cell>
          <cell r="CG1446">
            <v>6932.7380000000003</v>
          </cell>
          <cell r="CH1446" t="str">
            <v>OR</v>
          </cell>
          <cell r="CI1446" t="str">
            <v>Bottom-Freezer (Including French Door) w/o TTD Ice</v>
          </cell>
          <cell r="CJ1446">
            <v>180251.18799999999</v>
          </cell>
          <cell r="CK1446" t="b">
            <v>0</v>
          </cell>
          <cell r="DS1446">
            <v>1192.4649999999999</v>
          </cell>
          <cell r="DT1446" t="str">
            <v>ID</v>
          </cell>
          <cell r="DU1446" t="str">
            <v>lt32</v>
          </cell>
          <cell r="DX1446" t="b">
            <v>1</v>
          </cell>
          <cell r="DY1446">
            <v>4360.1880000000001</v>
          </cell>
          <cell r="DZ1446" t="str">
            <v>WA</v>
          </cell>
          <cell r="EC1446" t="str">
            <v>Desktop</v>
          </cell>
          <cell r="ED1446">
            <v>12271.31</v>
          </cell>
          <cell r="EE1446" t="str">
            <v>WA</v>
          </cell>
          <cell r="EZ1446" t="str">
            <v>OR</v>
          </cell>
          <cell r="FA1446" t="str">
            <v>Garage</v>
          </cell>
          <cell r="FB1446">
            <v>0</v>
          </cell>
          <cell r="FC1446">
            <v>0</v>
          </cell>
          <cell r="FI1446" t="str">
            <v>WA</v>
          </cell>
          <cell r="FJ1446" t="str">
            <v>Bedrooms</v>
          </cell>
          <cell r="FK1446" t="str">
            <v>EISAnqnx</v>
          </cell>
          <cell r="FL1446">
            <v>1759555.0150000001</v>
          </cell>
          <cell r="FS1446" t="str">
            <v>OR</v>
          </cell>
          <cell r="FT1446" t="str">
            <v>EISAq</v>
          </cell>
          <cell r="FV1446">
            <v>7161518.3540000003</v>
          </cell>
          <cell r="GU1446" t="str">
            <v>Baseboard/Wall/Radiant</v>
          </cell>
          <cell r="GX1446" t="str">
            <v>Other</v>
          </cell>
          <cell r="GY1446" t="str">
            <v>WA</v>
          </cell>
          <cell r="GZ1446">
            <v>2079.99340820313</v>
          </cell>
        </row>
        <row r="1447">
          <cell r="AN1447" t="str">
            <v>OR</v>
          </cell>
          <cell r="AO1447" t="str">
            <v>Baseboard/Wall/Radiant</v>
          </cell>
          <cell r="AP1447" t="str">
            <v>Pre 1980</v>
          </cell>
          <cell r="AQ1447" t="str">
            <v>Crawlspace</v>
          </cell>
          <cell r="AR1447">
            <v>5159.2470930232603</v>
          </cell>
          <cell r="AU1447" t="str">
            <v>No</v>
          </cell>
          <cell r="AV1447" t="b">
            <v>0</v>
          </cell>
          <cell r="AX1447">
            <v>9761295.5000000093</v>
          </cell>
          <cell r="AY1447" t="b">
            <v>0</v>
          </cell>
          <cell r="AZ1447">
            <v>2517368.4596142462</v>
          </cell>
          <cell r="BA1447" t="str">
            <v/>
          </cell>
          <cell r="BB1447" t="str">
            <v/>
          </cell>
          <cell r="BC1447">
            <v>0.74418607670205628</v>
          </cell>
          <cell r="BU1447" t="str">
            <v>WA</v>
          </cell>
          <cell r="BV1447" t="str">
            <v>1993-2006</v>
          </cell>
          <cell r="BW1447" t="str">
            <v>Solar/Other</v>
          </cell>
          <cell r="BY1447">
            <v>2079.9929999999999</v>
          </cell>
          <cell r="BZ1447" t="str">
            <v>le55</v>
          </cell>
          <cell r="CF1447" t="str">
            <v>Unconditioned</v>
          </cell>
          <cell r="CG1447">
            <v>6932.7380000000003</v>
          </cell>
          <cell r="CH1447" t="str">
            <v>OR</v>
          </cell>
          <cell r="CI1447" t="str">
            <v>Side-by-Side w/ TTD Ice</v>
          </cell>
          <cell r="CJ1447">
            <v>173318.45</v>
          </cell>
          <cell r="CK1447" t="b">
            <v>0</v>
          </cell>
          <cell r="DS1447">
            <v>1192.4649999999999</v>
          </cell>
          <cell r="DT1447" t="str">
            <v>ID</v>
          </cell>
          <cell r="DU1447" t="str">
            <v>gt46</v>
          </cell>
          <cell r="DX1447" t="b">
            <v>0</v>
          </cell>
          <cell r="DY1447">
            <v>1612.692</v>
          </cell>
          <cell r="DZ1447" t="str">
            <v>OR</v>
          </cell>
          <cell r="EC1447" t="str">
            <v>Desktop</v>
          </cell>
          <cell r="ED1447">
            <v>2130.886</v>
          </cell>
          <cell r="EE1447" t="str">
            <v>MT</v>
          </cell>
          <cell r="EZ1447" t="str">
            <v>OR</v>
          </cell>
          <cell r="FA1447" t="str">
            <v>Kitchen</v>
          </cell>
          <cell r="FB1447">
            <v>2530449.37</v>
          </cell>
          <cell r="FC1447">
            <v>1455874.98</v>
          </cell>
          <cell r="FI1447" t="str">
            <v>WA</v>
          </cell>
          <cell r="FJ1447" t="str">
            <v>Exterior</v>
          </cell>
          <cell r="FK1447" t="str">
            <v>EISAnqnx</v>
          </cell>
          <cell r="FL1447">
            <v>1189558.32</v>
          </cell>
          <cell r="FS1447" t="str">
            <v>OR</v>
          </cell>
          <cell r="FT1447" t="str">
            <v>EISAx</v>
          </cell>
          <cell r="FV1447">
            <v>2842422.58</v>
          </cell>
          <cell r="GU1447" t="str">
            <v>Natural Gas FAF</v>
          </cell>
          <cell r="GX1447" t="str">
            <v>None</v>
          </cell>
          <cell r="GY1447" t="str">
            <v>ID</v>
          </cell>
          <cell r="GZ1447">
            <v>3785.76440429688</v>
          </cell>
        </row>
        <row r="1448">
          <cell r="AN1448" t="str">
            <v>OR</v>
          </cell>
          <cell r="AO1448" t="str">
            <v>Heat Pump (Central System)</v>
          </cell>
          <cell r="AP1448" t="str">
            <v>Pre 1980</v>
          </cell>
          <cell r="AQ1448" t="str">
            <v>Slab on Grade</v>
          </cell>
          <cell r="AR1448">
            <v>1773.49118822674</v>
          </cell>
          <cell r="AU1448" t="str">
            <v>No</v>
          </cell>
          <cell r="AV1448" t="b">
            <v>1</v>
          </cell>
          <cell r="AX1448">
            <v>3355445.3281249921</v>
          </cell>
          <cell r="AY1448" t="b">
            <v>0</v>
          </cell>
          <cell r="AZ1448">
            <v>865345.40799239429</v>
          </cell>
          <cell r="BA1448">
            <v>0.25581395348837149</v>
          </cell>
          <cell r="BB1448">
            <v>1773.49118822674</v>
          </cell>
          <cell r="BC1448">
            <v>0.25581396386633098</v>
          </cell>
          <cell r="BU1448" t="str">
            <v>WA</v>
          </cell>
          <cell r="BV1448"/>
          <cell r="BW1448" t="str">
            <v>Electric Storage - Inside Conditioned Space</v>
          </cell>
          <cell r="BY1448">
            <v>1904.288</v>
          </cell>
          <cell r="BZ1448" t="str">
            <v>le55</v>
          </cell>
          <cell r="CF1448" t="str">
            <v>Conditioned</v>
          </cell>
          <cell r="CG1448">
            <v>8264.9449999999997</v>
          </cell>
          <cell r="CH1448" t="str">
            <v>OR</v>
          </cell>
          <cell r="CI1448" t="str">
            <v>Top-Freezer w/o TTD Ice</v>
          </cell>
          <cell r="CJ1448">
            <v>181828.78999999998</v>
          </cell>
          <cell r="CK1448" t="b">
            <v>0</v>
          </cell>
          <cell r="DS1448">
            <v>1612.692</v>
          </cell>
          <cell r="DT1448" t="str">
            <v>OR</v>
          </cell>
          <cell r="DU1448" t="str">
            <v>lt32</v>
          </cell>
          <cell r="DX1448" t="b">
            <v>0</v>
          </cell>
          <cell r="DY1448">
            <v>1612.692</v>
          </cell>
          <cell r="DZ1448" t="str">
            <v>OR</v>
          </cell>
          <cell r="EC1448" t="str">
            <v>Desktop</v>
          </cell>
          <cell r="ED1448">
            <v>2130.886</v>
          </cell>
          <cell r="EE1448" t="str">
            <v>MT</v>
          </cell>
          <cell r="EZ1448" t="str">
            <v>OR</v>
          </cell>
          <cell r="FA1448" t="str">
            <v>Living Room/Family Room</v>
          </cell>
          <cell r="FB1448">
            <v>2565113.06</v>
          </cell>
          <cell r="FC1448">
            <v>2135283.304</v>
          </cell>
          <cell r="FI1448" t="str">
            <v>WA</v>
          </cell>
          <cell r="FJ1448" t="str">
            <v>Garage</v>
          </cell>
          <cell r="FK1448" t="str">
            <v>EISAnqnx</v>
          </cell>
          <cell r="FL1448">
            <v>2279986.7800000003</v>
          </cell>
          <cell r="FS1448" t="str">
            <v>WA</v>
          </cell>
          <cell r="FT1448" t="str">
            <v>EISAnqnx</v>
          </cell>
          <cell r="FV1448">
            <v>1322452.5599999998</v>
          </cell>
          <cell r="GU1448" t="str">
            <v>Oil FAF</v>
          </cell>
          <cell r="GX1448" t="str">
            <v>Baseboard/Wall/Radiant</v>
          </cell>
          <cell r="GY1448" t="str">
            <v>OR</v>
          </cell>
          <cell r="GZ1448">
            <v>806.34588623046898</v>
          </cell>
        </row>
        <row r="1449">
          <cell r="AN1449" t="str">
            <v>OR</v>
          </cell>
          <cell r="AO1449" t="str">
            <v>Heat Pump (Central System)</v>
          </cell>
          <cell r="AP1449" t="str">
            <v>Pre 1980</v>
          </cell>
          <cell r="AQ1449" t="str">
            <v>Crawlspace</v>
          </cell>
          <cell r="AR1449">
            <v>5159.2470930232603</v>
          </cell>
          <cell r="AU1449" t="str">
            <v>No</v>
          </cell>
          <cell r="AV1449" t="b">
            <v>1</v>
          </cell>
          <cell r="AX1449">
            <v>9761295.5000000093</v>
          </cell>
          <cell r="AY1449" t="b">
            <v>0</v>
          </cell>
          <cell r="AZ1449">
            <v>2517368.4596142462</v>
          </cell>
          <cell r="BA1449">
            <v>0.74418604651162856</v>
          </cell>
          <cell r="BB1449">
            <v>5159.2470930232603</v>
          </cell>
          <cell r="BC1449">
            <v>0.74418607670205628</v>
          </cell>
          <cell r="BU1449" t="str">
            <v>WA</v>
          </cell>
          <cell r="BV1449" t="str">
            <v>1980-1992</v>
          </cell>
          <cell r="BW1449" t="str">
            <v>Gas Storage Outside Conditioned Space</v>
          </cell>
          <cell r="BY1449">
            <v>2079.9929999999999</v>
          </cell>
          <cell r="BZ1449" t="str">
            <v>gt55</v>
          </cell>
          <cell r="CF1449" t="str">
            <v>Unconditioned</v>
          </cell>
          <cell r="CG1449">
            <v>8264.9449999999997</v>
          </cell>
          <cell r="CH1449" t="str">
            <v>OR</v>
          </cell>
          <cell r="CI1449" t="str">
            <v>Top-Freezer w/o TTD Ice</v>
          </cell>
          <cell r="CJ1449">
            <v>165298.9</v>
          </cell>
          <cell r="CK1449" t="b">
            <v>0</v>
          </cell>
          <cell r="DS1449">
            <v>1612.692</v>
          </cell>
          <cell r="DT1449" t="str">
            <v>OR</v>
          </cell>
          <cell r="DU1449" t="str">
            <v>32to46</v>
          </cell>
          <cell r="DX1449" t="b">
            <v>1</v>
          </cell>
          <cell r="DY1449">
            <v>1192.4649999999999</v>
          </cell>
          <cell r="DZ1449" t="str">
            <v>ID</v>
          </cell>
          <cell r="EC1449" t="str">
            <v>Desktop</v>
          </cell>
          <cell r="ED1449">
            <v>1612.692</v>
          </cell>
          <cell r="EE1449" t="str">
            <v>OR</v>
          </cell>
          <cell r="EZ1449" t="str">
            <v>OR</v>
          </cell>
          <cell r="FA1449" t="str">
            <v>Other</v>
          </cell>
          <cell r="FB1449">
            <v>3501032.69</v>
          </cell>
          <cell r="FC1449">
            <v>2107552.352</v>
          </cell>
          <cell r="FI1449" t="str">
            <v>WA</v>
          </cell>
          <cell r="FJ1449" t="str">
            <v>Kitchen</v>
          </cell>
          <cell r="FK1449" t="str">
            <v>EISAx</v>
          </cell>
          <cell r="FL1449">
            <v>1933032.2700000003</v>
          </cell>
          <cell r="FS1449" t="str">
            <v>WA</v>
          </cell>
          <cell r="FT1449" t="str">
            <v>EISAq</v>
          </cell>
          <cell r="FV1449">
            <v>2422492.6439999999</v>
          </cell>
          <cell r="GU1449" t="str">
            <v>Wood</v>
          </cell>
          <cell r="GX1449" t="str">
            <v>Baseboard/Wall/Radiant</v>
          </cell>
          <cell r="GY1449" t="str">
            <v>OR</v>
          </cell>
          <cell r="GZ1449">
            <v>806.34588623046898</v>
          </cell>
        </row>
        <row r="1450">
          <cell r="AN1450" t="str">
            <v>WA</v>
          </cell>
          <cell r="AO1450" t="str">
            <v>Baseboard/Wall/Radiant</v>
          </cell>
          <cell r="AP1450" t="str">
            <v>1980-1992</v>
          </cell>
          <cell r="AQ1450" t="str">
            <v>Crawlspace</v>
          </cell>
          <cell r="AR1450">
            <v>4956.49267578125</v>
          </cell>
          <cell r="AU1450" t="str">
            <v>No</v>
          </cell>
          <cell r="AV1450" t="b">
            <v>0</v>
          </cell>
          <cell r="AX1450">
            <v>6269963.2348632813</v>
          </cell>
          <cell r="AY1450" t="b">
            <v>0</v>
          </cell>
          <cell r="AZ1450">
            <v>977876.35299023439</v>
          </cell>
          <cell r="BA1450" t="str">
            <v/>
          </cell>
          <cell r="BB1450" t="str">
            <v/>
          </cell>
          <cell r="BC1450">
            <v>0.99999993458706582</v>
          </cell>
          <cell r="BU1450" t="str">
            <v>WA</v>
          </cell>
          <cell r="BV1450" t="str">
            <v>Pre 1980</v>
          </cell>
          <cell r="BW1450" t="str">
            <v>Gas Storage Inside Conditioned Space</v>
          </cell>
          <cell r="BY1450">
            <v>2079.9929999999999</v>
          </cell>
          <cell r="BZ1450" t="str">
            <v>le55</v>
          </cell>
          <cell r="CF1450" t="str">
            <v>Conditioned</v>
          </cell>
          <cell r="CG1450">
            <v>1612.692</v>
          </cell>
          <cell r="CH1450" t="str">
            <v>OR</v>
          </cell>
          <cell r="CI1450" t="str">
            <v>Top-Freezer w/o TTD Ice</v>
          </cell>
          <cell r="CJ1450">
            <v>40317.300000000003</v>
          </cell>
          <cell r="CK1450" t="b">
            <v>0</v>
          </cell>
          <cell r="DS1450">
            <v>1612.692</v>
          </cell>
          <cell r="DT1450" t="str">
            <v>OR</v>
          </cell>
          <cell r="DU1450" t="str">
            <v>gt46</v>
          </cell>
          <cell r="DX1450" t="b">
            <v>0</v>
          </cell>
          <cell r="DY1450">
            <v>1904.288</v>
          </cell>
          <cell r="DZ1450" t="str">
            <v>WA</v>
          </cell>
          <cell r="EC1450" t="str">
            <v>Desktop</v>
          </cell>
          <cell r="ED1450">
            <v>3785.7640000000001</v>
          </cell>
          <cell r="EE1450" t="str">
            <v>ID</v>
          </cell>
          <cell r="EZ1450" t="str">
            <v>OR</v>
          </cell>
          <cell r="FA1450" t="str">
            <v>Bathroom</v>
          </cell>
          <cell r="FB1450">
            <v>4783589.22</v>
          </cell>
          <cell r="FC1450">
            <v>1802511.8800000001</v>
          </cell>
          <cell r="FI1450" t="str">
            <v>WA</v>
          </cell>
          <cell r="FJ1450" t="str">
            <v>Living Room/Family Room</v>
          </cell>
          <cell r="FK1450" t="str">
            <v>EISAnqnx</v>
          </cell>
          <cell r="FL1450">
            <v>1561295.2950000002</v>
          </cell>
          <cell r="FS1450" t="str">
            <v>WA</v>
          </cell>
          <cell r="FT1450" t="str">
            <v>EISAx</v>
          </cell>
          <cell r="FV1450">
            <v>3406317.1999999997</v>
          </cell>
          <cell r="GU1450" t="str">
            <v>Natural Gas FAF</v>
          </cell>
          <cell r="GX1450" t="str">
            <v>None</v>
          </cell>
          <cell r="GY1450" t="str">
            <v>OR</v>
          </cell>
          <cell r="GZ1450">
            <v>1612.69177246094</v>
          </cell>
        </row>
        <row r="1451">
          <cell r="AN1451" t="str">
            <v>WA</v>
          </cell>
          <cell r="AO1451" t="str">
            <v>Natural Gas FAF</v>
          </cell>
          <cell r="AP1451" t="str">
            <v>1980-1992</v>
          </cell>
          <cell r="AQ1451" t="str">
            <v>Crawlspace</v>
          </cell>
          <cell r="AR1451">
            <v>4956.49267578125</v>
          </cell>
          <cell r="AU1451" t="str">
            <v>No</v>
          </cell>
          <cell r="AV1451" t="b">
            <v>1</v>
          </cell>
          <cell r="AX1451">
            <v>6269963.2348632813</v>
          </cell>
          <cell r="AY1451" t="b">
            <v>0</v>
          </cell>
          <cell r="AZ1451">
            <v>977876.35299023439</v>
          </cell>
          <cell r="BA1451">
            <v>1</v>
          </cell>
          <cell r="BB1451">
            <v>4956.49267578125</v>
          </cell>
          <cell r="BC1451">
            <v>0.99999993458706582</v>
          </cell>
          <cell r="BU1451" t="str">
            <v>WA</v>
          </cell>
          <cell r="BV1451" t="str">
            <v>1980-1992</v>
          </cell>
          <cell r="BW1451" t="str">
            <v>Electric Storage - Outside Conditioned Space - Buffered</v>
          </cell>
          <cell r="BY1451">
            <v>2079.9929999999999</v>
          </cell>
          <cell r="BZ1451" t="str">
            <v>le55</v>
          </cell>
          <cell r="CF1451" t="str">
            <v>Conditioned</v>
          </cell>
          <cell r="CG1451">
            <v>2079.9929999999999</v>
          </cell>
          <cell r="CH1451" t="str">
            <v>WA</v>
          </cell>
          <cell r="CI1451" t="str">
            <v>Side-by-Side w/ TTD Ice</v>
          </cell>
          <cell r="CJ1451">
            <v>41599.86</v>
          </cell>
          <cell r="CK1451" t="b">
            <v>0</v>
          </cell>
          <cell r="DS1451">
            <v>1612.692</v>
          </cell>
          <cell r="DT1451" t="str">
            <v>OR</v>
          </cell>
          <cell r="DU1451" t="str">
            <v>32to46</v>
          </cell>
          <cell r="DX1451" t="b">
            <v>0</v>
          </cell>
          <cell r="DY1451">
            <v>1192.4649999999999</v>
          </cell>
          <cell r="DZ1451" t="str">
            <v>ID</v>
          </cell>
          <cell r="EC1451" t="str">
            <v>Laptop</v>
          </cell>
          <cell r="ED1451">
            <v>2079.9929999999999</v>
          </cell>
          <cell r="EE1451" t="str">
            <v>WA</v>
          </cell>
          <cell r="EZ1451" t="str">
            <v>OR</v>
          </cell>
          <cell r="FA1451" t="str">
            <v>Bedrooms</v>
          </cell>
          <cell r="FB1451">
            <v>8180630.8400000008</v>
          </cell>
          <cell r="FC1451">
            <v>6794083.2400000002</v>
          </cell>
          <cell r="FI1451" t="str">
            <v>WA</v>
          </cell>
          <cell r="FJ1451" t="str">
            <v>Living Room/Family Room</v>
          </cell>
          <cell r="FK1451" t="str">
            <v>EISAq</v>
          </cell>
          <cell r="FL1451">
            <v>109042.84600000001</v>
          </cell>
          <cell r="FS1451" t="str">
            <v>WA</v>
          </cell>
          <cell r="FT1451" t="str">
            <v>EISAnqnx</v>
          </cell>
          <cell r="FV1451">
            <v>4237801.5150000006</v>
          </cell>
          <cell r="GU1451" t="str">
            <v>Heat Pump (Central System)</v>
          </cell>
          <cell r="GX1451" t="str">
            <v>None</v>
          </cell>
          <cell r="GY1451" t="str">
            <v>WA</v>
          </cell>
          <cell r="GZ1451">
            <v>2079.99340820313</v>
          </cell>
        </row>
        <row r="1452">
          <cell r="AN1452" t="str">
            <v>WA</v>
          </cell>
          <cell r="AO1452" t="str">
            <v>Baseboard/Wall/Radiant</v>
          </cell>
          <cell r="AP1452" t="str">
            <v>Pre 1980</v>
          </cell>
          <cell r="AQ1452" t="str">
            <v>Crawlspace</v>
          </cell>
          <cell r="AR1452">
            <v>1150.87915039063</v>
          </cell>
          <cell r="AU1452" t="str">
            <v>No</v>
          </cell>
          <cell r="AV1452" t="b">
            <v>1</v>
          </cell>
          <cell r="AX1452">
            <v>1750487.1877441483</v>
          </cell>
          <cell r="AY1452" t="b">
            <v>0</v>
          </cell>
          <cell r="AZ1452">
            <v>325121.86384245747</v>
          </cell>
          <cell r="BA1452">
            <v>1</v>
          </cell>
          <cell r="BB1452">
            <v>1150.87915039063</v>
          </cell>
          <cell r="BC1452">
            <v>1.00000013067458</v>
          </cell>
          <cell r="BU1452" t="str">
            <v>ID</v>
          </cell>
          <cell r="BV1452" t="str">
            <v>1980-1992</v>
          </cell>
          <cell r="BW1452" t="str">
            <v>Gas Storage Outside Conditioned Space</v>
          </cell>
          <cell r="BY1452">
            <v>3785.7640000000001</v>
          </cell>
          <cell r="BZ1452" t="str">
            <v>le55</v>
          </cell>
          <cell r="CF1452" t="str">
            <v>Conditioned</v>
          </cell>
          <cell r="CG1452">
            <v>2079.9929999999999</v>
          </cell>
          <cell r="CH1452" t="str">
            <v>WA</v>
          </cell>
          <cell r="CI1452" t="str">
            <v>Refrigerator Only</v>
          </cell>
          <cell r="CJ1452">
            <v>29119.901999999998</v>
          </cell>
          <cell r="CK1452" t="b">
            <v>0</v>
          </cell>
          <cell r="DS1452">
            <v>1144.6790000000001</v>
          </cell>
          <cell r="DT1452" t="str">
            <v>MT</v>
          </cell>
          <cell r="DU1452" t="str">
            <v>lt32</v>
          </cell>
          <cell r="DX1452" t="b">
            <v>0</v>
          </cell>
          <cell r="DY1452">
            <v>1192.4649999999999</v>
          </cell>
          <cell r="DZ1452" t="str">
            <v>ID</v>
          </cell>
          <cell r="EC1452" t="str">
            <v>Desktop</v>
          </cell>
          <cell r="ED1452">
            <v>2079.9929999999999</v>
          </cell>
          <cell r="EE1452" t="str">
            <v>WA</v>
          </cell>
          <cell r="EZ1452" t="str">
            <v>OR</v>
          </cell>
          <cell r="FA1452" t="str">
            <v>Exterior</v>
          </cell>
          <cell r="FB1452">
            <v>457560.70800000004</v>
          </cell>
          <cell r="FC1452">
            <v>27592297.240000002</v>
          </cell>
          <cell r="FI1452" t="str">
            <v>WA</v>
          </cell>
          <cell r="FJ1452" t="str">
            <v>Living Room/Family Room</v>
          </cell>
          <cell r="FK1452" t="str">
            <v>EISAx</v>
          </cell>
          <cell r="FL1452">
            <v>679039.54100000008</v>
          </cell>
          <cell r="FS1452" t="str">
            <v>WA</v>
          </cell>
          <cell r="FT1452" t="str">
            <v>EISAq</v>
          </cell>
          <cell r="FV1452">
            <v>416345.41200000001</v>
          </cell>
          <cell r="GU1452" t="str">
            <v>Natural Gas FAF</v>
          </cell>
          <cell r="GX1452" t="str">
            <v>None</v>
          </cell>
          <cell r="GY1452" t="str">
            <v>OR</v>
          </cell>
          <cell r="GZ1452">
            <v>8264.9453125</v>
          </cell>
        </row>
        <row r="1453">
          <cell r="AN1453" t="str">
            <v>WA</v>
          </cell>
          <cell r="AO1453" t="str">
            <v>Wood</v>
          </cell>
          <cell r="AP1453" t="str">
            <v>Pre 1980</v>
          </cell>
          <cell r="AQ1453" t="str">
            <v>Basement</v>
          </cell>
          <cell r="AR1453">
            <v>4956.49267578125</v>
          </cell>
          <cell r="AU1453" t="str">
            <v>No</v>
          </cell>
          <cell r="AV1453" t="b">
            <v>0</v>
          </cell>
          <cell r="AX1453">
            <v>17382419.813964844</v>
          </cell>
          <cell r="AY1453" t="b">
            <v>0</v>
          </cell>
          <cell r="AZ1453">
            <v>4380374.7496118164</v>
          </cell>
          <cell r="BA1453" t="str">
            <v/>
          </cell>
          <cell r="BB1453" t="str">
            <v/>
          </cell>
          <cell r="BC1453">
            <v>0.99999993458706582</v>
          </cell>
          <cell r="BU1453" t="str">
            <v>WA</v>
          </cell>
          <cell r="BV1453" t="str">
            <v>Pre 1980</v>
          </cell>
          <cell r="BW1453" t="str">
            <v>Electric Storage - Inside Conditioned Space</v>
          </cell>
          <cell r="BY1453">
            <v>2079.9929999999999</v>
          </cell>
          <cell r="BZ1453" t="str">
            <v>le55</v>
          </cell>
          <cell r="CF1453" t="str">
            <v>Conditioned</v>
          </cell>
          <cell r="CG1453">
            <v>3785.7640000000001</v>
          </cell>
          <cell r="CH1453" t="str">
            <v>ID</v>
          </cell>
          <cell r="CI1453" t="str">
            <v>Bottom-Freezer (Including French Door) w/ TTD Ice</v>
          </cell>
          <cell r="CJ1453">
            <v>98429.864000000001</v>
          </cell>
          <cell r="CK1453" t="b">
            <v>0</v>
          </cell>
          <cell r="DS1453">
            <v>1144.6790000000001</v>
          </cell>
          <cell r="DT1453" t="str">
            <v>MT</v>
          </cell>
          <cell r="DU1453" t="str">
            <v>32to46</v>
          </cell>
          <cell r="DX1453" t="b">
            <v>1</v>
          </cell>
          <cell r="DY1453">
            <v>1192.4649999999999</v>
          </cell>
          <cell r="DZ1453" t="str">
            <v>ID</v>
          </cell>
          <cell r="EC1453" t="str">
            <v>Desktop</v>
          </cell>
          <cell r="ED1453">
            <v>1612.692</v>
          </cell>
          <cell r="EE1453" t="str">
            <v>OR</v>
          </cell>
          <cell r="EZ1453" t="str">
            <v>OR</v>
          </cell>
          <cell r="FA1453" t="str">
            <v>Kitchen</v>
          </cell>
          <cell r="FB1453">
            <v>3847669.5900000003</v>
          </cell>
          <cell r="FC1453">
            <v>2426458.3000000003</v>
          </cell>
          <cell r="FI1453" t="str">
            <v>WA</v>
          </cell>
          <cell r="FJ1453" t="str">
            <v>Other</v>
          </cell>
          <cell r="FK1453" t="str">
            <v>EISAnqnx</v>
          </cell>
          <cell r="FL1453">
            <v>3618239.89</v>
          </cell>
          <cell r="FS1453" t="str">
            <v>WA</v>
          </cell>
          <cell r="FT1453" t="str">
            <v>EISAx</v>
          </cell>
          <cell r="FV1453">
            <v>1586077.7600000002</v>
          </cell>
          <cell r="GU1453" t="str">
            <v>Electric FAF</v>
          </cell>
          <cell r="GX1453" t="str">
            <v>Other</v>
          </cell>
          <cell r="GY1453" t="str">
            <v>WA</v>
          </cell>
          <cell r="GZ1453">
            <v>1904.28771972656</v>
          </cell>
        </row>
        <row r="1454">
          <cell r="AN1454" t="str">
            <v>WA</v>
          </cell>
          <cell r="AO1454" t="str">
            <v>Wood</v>
          </cell>
          <cell r="AP1454" t="str">
            <v>Pre 1980</v>
          </cell>
          <cell r="AQ1454" t="str">
            <v>Basement</v>
          </cell>
          <cell r="AR1454">
            <v>4956.49267578125</v>
          </cell>
          <cell r="AU1454" t="str">
            <v>No</v>
          </cell>
          <cell r="AV1454" t="b">
            <v>0</v>
          </cell>
          <cell r="AX1454">
            <v>17382419.813964844</v>
          </cell>
          <cell r="AY1454" t="b">
            <v>0</v>
          </cell>
          <cell r="AZ1454">
            <v>4380374.7496118164</v>
          </cell>
          <cell r="BA1454" t="str">
            <v/>
          </cell>
          <cell r="BB1454" t="str">
            <v/>
          </cell>
          <cell r="BC1454">
            <v>0.99999993458706582</v>
          </cell>
          <cell r="BU1454" t="str">
            <v>WA</v>
          </cell>
          <cell r="BV1454" t="str">
            <v>Pre 1980</v>
          </cell>
          <cell r="BW1454" t="str">
            <v>Electric Storage - Outside Conditioned Space - Unbuffered</v>
          </cell>
          <cell r="BY1454">
            <v>2079.9929999999999</v>
          </cell>
          <cell r="BZ1454" t="str">
            <v>le55</v>
          </cell>
          <cell r="CF1454" t="str">
            <v>Conditioned</v>
          </cell>
          <cell r="CG1454">
            <v>3785.7640000000001</v>
          </cell>
          <cell r="CH1454" t="str">
            <v>ID</v>
          </cell>
          <cell r="CI1454" t="str">
            <v>Top-Freezer w/o TTD Ice</v>
          </cell>
          <cell r="CJ1454">
            <v>60572.224000000002</v>
          </cell>
          <cell r="CK1454" t="b">
            <v>0</v>
          </cell>
          <cell r="DS1454">
            <v>1144.6790000000001</v>
          </cell>
          <cell r="DT1454" t="str">
            <v>MT</v>
          </cell>
          <cell r="DU1454" t="str">
            <v>32to46</v>
          </cell>
          <cell r="DX1454" t="b">
            <v>0</v>
          </cell>
          <cell r="DY1454">
            <v>1904.288</v>
          </cell>
          <cell r="DZ1454" t="str">
            <v>WA</v>
          </cell>
          <cell r="EC1454" t="str">
            <v>Laptop</v>
          </cell>
          <cell r="ED1454">
            <v>1904.288</v>
          </cell>
          <cell r="EE1454" t="str">
            <v>WA</v>
          </cell>
          <cell r="EZ1454" t="str">
            <v>OR</v>
          </cell>
          <cell r="FA1454" t="str">
            <v>Living Room/Family Room</v>
          </cell>
          <cell r="FB1454">
            <v>13504973.624</v>
          </cell>
          <cell r="FC1454">
            <v>5601652.3040000005</v>
          </cell>
          <cell r="FI1454" t="str">
            <v>WA</v>
          </cell>
          <cell r="FJ1454" t="str">
            <v>Other</v>
          </cell>
          <cell r="FK1454" t="str">
            <v>EISAq</v>
          </cell>
          <cell r="FL1454">
            <v>148694.79</v>
          </cell>
          <cell r="FS1454" t="str">
            <v>WA</v>
          </cell>
          <cell r="FT1454" t="str">
            <v>EISAnqnx</v>
          </cell>
          <cell r="FV1454">
            <v>1602972.7999999998</v>
          </cell>
          <cell r="GU1454" t="str">
            <v>Natural Gas FAF</v>
          </cell>
          <cell r="GX1454" t="str">
            <v>None</v>
          </cell>
          <cell r="GY1454" t="str">
            <v>MT</v>
          </cell>
          <cell r="GZ1454">
            <v>1144.67944335938</v>
          </cell>
        </row>
        <row r="1455">
          <cell r="AN1455" t="str">
            <v>WA</v>
          </cell>
          <cell r="AO1455" t="str">
            <v>Wood</v>
          </cell>
          <cell r="AP1455" t="str">
            <v>Pre 1980</v>
          </cell>
          <cell r="AQ1455" t="str">
            <v>Basement</v>
          </cell>
          <cell r="AR1455">
            <v>4956.49267578125</v>
          </cell>
          <cell r="AU1455" t="str">
            <v>No</v>
          </cell>
          <cell r="AV1455" t="b">
            <v>0</v>
          </cell>
          <cell r="AX1455">
            <v>17382419.813964844</v>
          </cell>
          <cell r="AY1455" t="b">
            <v>0</v>
          </cell>
          <cell r="AZ1455">
            <v>4380374.7496118164</v>
          </cell>
          <cell r="BA1455" t="str">
            <v/>
          </cell>
          <cell r="BB1455" t="str">
            <v/>
          </cell>
          <cell r="BC1455">
            <v>0.99999993458706582</v>
          </cell>
          <cell r="BU1455" t="str">
            <v>OR</v>
          </cell>
          <cell r="BV1455" t="str">
            <v>Pre 1980</v>
          </cell>
          <cell r="BW1455" t="str">
            <v>Electric Storage - Outside Conditioned Space - Buffered</v>
          </cell>
          <cell r="BY1455">
            <v>1612.692</v>
          </cell>
          <cell r="BZ1455" t="str">
            <v>le55</v>
          </cell>
          <cell r="CF1455" t="str">
            <v>Conditioned</v>
          </cell>
          <cell r="CG1455">
            <v>1144.6790000000001</v>
          </cell>
          <cell r="CH1455" t="str">
            <v>MT</v>
          </cell>
          <cell r="CI1455" t="str">
            <v>Side-by-Side w/ TTD Ice</v>
          </cell>
          <cell r="CJ1455">
            <v>29761.654000000002</v>
          </cell>
          <cell r="CK1455" t="b">
            <v>0</v>
          </cell>
          <cell r="DS1455">
            <v>2130.886</v>
          </cell>
          <cell r="DT1455" t="str">
            <v>MT</v>
          </cell>
          <cell r="DU1455" t="str">
            <v>lt32</v>
          </cell>
          <cell r="DX1455" t="b">
            <v>0</v>
          </cell>
          <cell r="DY1455">
            <v>1904.288</v>
          </cell>
          <cell r="DZ1455" t="str">
            <v>WA</v>
          </cell>
          <cell r="EC1455" t="str">
            <v>Desktop</v>
          </cell>
          <cell r="ED1455">
            <v>1612.692</v>
          </cell>
          <cell r="EE1455" t="str">
            <v>OR</v>
          </cell>
          <cell r="EZ1455" t="str">
            <v>OR</v>
          </cell>
          <cell r="FA1455" t="str">
            <v>Other</v>
          </cell>
          <cell r="FB1455">
            <v>8762980.8320000004</v>
          </cell>
          <cell r="FC1455">
            <v>8506469.5260000005</v>
          </cell>
          <cell r="FI1455" t="str">
            <v>WA</v>
          </cell>
          <cell r="FJ1455" t="str">
            <v>Other</v>
          </cell>
          <cell r="FK1455" t="str">
            <v>EISAx</v>
          </cell>
          <cell r="FL1455">
            <v>0</v>
          </cell>
          <cell r="FS1455" t="str">
            <v>WA</v>
          </cell>
          <cell r="FT1455" t="str">
            <v>EISAq</v>
          </cell>
          <cell r="FV1455">
            <v>1086014.0719999999</v>
          </cell>
          <cell r="GU1455" t="str">
            <v>Baseboard/Wall/Radiant</v>
          </cell>
          <cell r="GX1455" t="str">
            <v>Wood</v>
          </cell>
          <cell r="GY1455" t="str">
            <v>OR</v>
          </cell>
          <cell r="GZ1455">
            <v>1612.69177246094</v>
          </cell>
        </row>
        <row r="1456">
          <cell r="AN1456" t="str">
            <v>WA</v>
          </cell>
          <cell r="AO1456" t="str">
            <v>Baseboard/Wall/Radiant</v>
          </cell>
          <cell r="AP1456" t="str">
            <v>Pre 1980</v>
          </cell>
          <cell r="AQ1456" t="str">
            <v>Basement</v>
          </cell>
          <cell r="AR1456">
            <v>4956.49267578125</v>
          </cell>
          <cell r="AU1456" t="str">
            <v>No</v>
          </cell>
          <cell r="AV1456" t="b">
            <v>0</v>
          </cell>
          <cell r="AX1456">
            <v>17382419.813964844</v>
          </cell>
          <cell r="AY1456" t="b">
            <v>0</v>
          </cell>
          <cell r="AZ1456">
            <v>4380374.7496118164</v>
          </cell>
          <cell r="BA1456" t="str">
            <v/>
          </cell>
          <cell r="BB1456" t="str">
            <v/>
          </cell>
          <cell r="BC1456">
            <v>0.99999993458706582</v>
          </cell>
          <cell r="BU1456" t="str">
            <v>MT</v>
          </cell>
          <cell r="BV1456" t="str">
            <v>1993-2006</v>
          </cell>
          <cell r="BW1456" t="str">
            <v>Gas Storage Inside Conditioned Space</v>
          </cell>
          <cell r="BY1456">
            <v>1144.6790000000001</v>
          </cell>
          <cell r="BZ1456" t="str">
            <v>le55</v>
          </cell>
          <cell r="CF1456" t="str">
            <v>Conditioned</v>
          </cell>
          <cell r="CG1456">
            <v>12271.31</v>
          </cell>
          <cell r="CH1456" t="str">
            <v>WA</v>
          </cell>
          <cell r="CI1456" t="str">
            <v>Side-by-Side w/ TTD Ice</v>
          </cell>
          <cell r="CJ1456">
            <v>319054.06</v>
          </cell>
          <cell r="CK1456" t="b">
            <v>0</v>
          </cell>
          <cell r="DS1456">
            <v>2130.886</v>
          </cell>
          <cell r="DT1456" t="str">
            <v>MT</v>
          </cell>
          <cell r="DU1456" t="str">
            <v>lt32</v>
          </cell>
          <cell r="DX1456" t="b">
            <v>1</v>
          </cell>
          <cell r="DY1456">
            <v>1144.6790000000001</v>
          </cell>
          <cell r="DZ1456" t="str">
            <v>MT</v>
          </cell>
          <cell r="EC1456" t="str">
            <v>Desktop</v>
          </cell>
          <cell r="ED1456">
            <v>1144.6790000000001</v>
          </cell>
          <cell r="EE1456" t="str">
            <v>MT</v>
          </cell>
          <cell r="EZ1456" t="str">
            <v>WA</v>
          </cell>
          <cell r="FA1456" t="str">
            <v>Bathroom</v>
          </cell>
          <cell r="FB1456">
            <v>262259.06400000001</v>
          </cell>
          <cell r="FC1456">
            <v>108258.102</v>
          </cell>
          <cell r="FI1456" t="str">
            <v>WA</v>
          </cell>
          <cell r="FJ1456" t="str">
            <v>Bathroom</v>
          </cell>
          <cell r="FK1456" t="str">
            <v>EISAnqnx</v>
          </cell>
          <cell r="FL1456">
            <v>1215696.02</v>
          </cell>
          <cell r="FS1456" t="str">
            <v>WA</v>
          </cell>
          <cell r="FT1456" t="str">
            <v>EISAx</v>
          </cell>
          <cell r="FV1456">
            <v>300557.39999999997</v>
          </cell>
          <cell r="GU1456" t="str">
            <v>Baseboard/Wall/Radiant</v>
          </cell>
          <cell r="GX1456" t="str">
            <v>Wood</v>
          </cell>
          <cell r="GY1456" t="str">
            <v>WA</v>
          </cell>
          <cell r="GZ1456">
            <v>2079.99340820313</v>
          </cell>
        </row>
        <row r="1457">
          <cell r="AN1457" t="str">
            <v>WA</v>
          </cell>
          <cell r="AO1457" t="str">
            <v>Heat Pump (Central System)</v>
          </cell>
          <cell r="AP1457" t="str">
            <v>Pre 1980</v>
          </cell>
          <cell r="AQ1457" t="str">
            <v>Basement</v>
          </cell>
          <cell r="AR1457">
            <v>4956.49267578125</v>
          </cell>
          <cell r="AU1457" t="str">
            <v>No</v>
          </cell>
          <cell r="AV1457" t="b">
            <v>1</v>
          </cell>
          <cell r="AX1457">
            <v>17382419.813964844</v>
          </cell>
          <cell r="AY1457" t="b">
            <v>0</v>
          </cell>
          <cell r="AZ1457">
            <v>4380374.7496118164</v>
          </cell>
          <cell r="BA1457">
            <v>1</v>
          </cell>
          <cell r="BB1457">
            <v>4956.49267578125</v>
          </cell>
          <cell r="BC1457">
            <v>0.99999993458706582</v>
          </cell>
          <cell r="BU1457" t="str">
            <v>WA</v>
          </cell>
          <cell r="BV1457" t="str">
            <v>Pre 1980</v>
          </cell>
          <cell r="BW1457" t="str">
            <v>Electric Storage - Inside Conditioned Space</v>
          </cell>
          <cell r="BY1457">
            <v>12271.31</v>
          </cell>
          <cell r="BZ1457" t="str">
            <v>le55</v>
          </cell>
          <cell r="CF1457" t="str">
            <v>Conditioned</v>
          </cell>
          <cell r="CG1457">
            <v>1612.692</v>
          </cell>
          <cell r="CH1457" t="str">
            <v>OR</v>
          </cell>
          <cell r="CI1457" t="str">
            <v>Bottom-Freezer (Including French Door) w/o TTD Ice</v>
          </cell>
          <cell r="CJ1457">
            <v>58056.911999999997</v>
          </cell>
          <cell r="CK1457" t="b">
            <v>0</v>
          </cell>
          <cell r="DS1457">
            <v>1612.692</v>
          </cell>
          <cell r="DT1457" t="str">
            <v>OR</v>
          </cell>
          <cell r="DU1457" t="str">
            <v>32to46</v>
          </cell>
          <cell r="DX1457" t="b">
            <v>0</v>
          </cell>
          <cell r="DY1457">
            <v>2130.886</v>
          </cell>
          <cell r="DZ1457" t="str">
            <v>MT</v>
          </cell>
          <cell r="EC1457" t="str">
            <v>Other</v>
          </cell>
          <cell r="ED1457">
            <v>3785.7640000000001</v>
          </cell>
          <cell r="EE1457" t="str">
            <v>ID</v>
          </cell>
          <cell r="EZ1457" t="str">
            <v>WA</v>
          </cell>
          <cell r="FA1457" t="str">
            <v>Bedrooms</v>
          </cell>
          <cell r="FB1457">
            <v>725786.71199999994</v>
          </cell>
          <cell r="FC1457">
            <v>876738.15</v>
          </cell>
          <cell r="FI1457" t="str">
            <v>WA</v>
          </cell>
          <cell r="FJ1457" t="str">
            <v>Bathroom</v>
          </cell>
          <cell r="FK1457" t="str">
            <v>EISAq</v>
          </cell>
          <cell r="FL1457">
            <v>57123.065999999999</v>
          </cell>
          <cell r="FS1457" t="str">
            <v>WA</v>
          </cell>
          <cell r="FT1457" t="str">
            <v>EISAnqnx</v>
          </cell>
          <cell r="FV1457">
            <v>1162155.28</v>
          </cell>
          <cell r="GU1457" t="str">
            <v>Natural Gas Other</v>
          </cell>
          <cell r="GX1457" t="str">
            <v>None</v>
          </cell>
          <cell r="GY1457" t="str">
            <v>ID</v>
          </cell>
          <cell r="GZ1457">
            <v>3785.76440429688</v>
          </cell>
        </row>
        <row r="1458">
          <cell r="AN1458" t="str">
            <v>OR</v>
          </cell>
          <cell r="AO1458" t="str">
            <v>Other</v>
          </cell>
          <cell r="AP1458" t="str">
            <v>1980-1992</v>
          </cell>
          <cell r="AQ1458" t="str">
            <v>Crawlspace</v>
          </cell>
          <cell r="AR1458">
            <v>1188.02661132813</v>
          </cell>
          <cell r="AU1458" t="str">
            <v>No</v>
          </cell>
          <cell r="AV1458" t="b">
            <v>0</v>
          </cell>
          <cell r="AX1458">
            <v>4086811.5429687672</v>
          </cell>
          <cell r="AY1458" t="b">
            <v>0</v>
          </cell>
          <cell r="AZ1458">
            <v>1133829.9065432909</v>
          </cell>
          <cell r="BA1458" t="str">
            <v/>
          </cell>
          <cell r="BB1458" t="str">
            <v/>
          </cell>
          <cell r="BC1458">
            <v>0.99999967284256164</v>
          </cell>
          <cell r="BU1458" t="str">
            <v>ID</v>
          </cell>
          <cell r="BV1458"/>
          <cell r="BW1458" t="str">
            <v>Electric Storage - Inside Conditioned Space</v>
          </cell>
          <cell r="BY1458">
            <v>3785.7640000000001</v>
          </cell>
          <cell r="BZ1458" t="str">
            <v>le55</v>
          </cell>
          <cell r="CF1458" t="str">
            <v>Conditioned</v>
          </cell>
          <cell r="CG1458">
            <v>1192.4649999999999</v>
          </cell>
          <cell r="CH1458" t="str">
            <v>ID</v>
          </cell>
          <cell r="CI1458" t="str">
            <v>Bottom-Freezer (Including French Door) w/o TTD Ice</v>
          </cell>
          <cell r="CJ1458">
            <v>26234.23</v>
          </cell>
          <cell r="CK1458" t="b">
            <v>0</v>
          </cell>
          <cell r="DS1458">
            <v>1904.288</v>
          </cell>
          <cell r="DT1458" t="str">
            <v>WA</v>
          </cell>
          <cell r="DU1458" t="str">
            <v>lt32</v>
          </cell>
          <cell r="DX1458" t="b">
            <v>0</v>
          </cell>
          <cell r="DY1458">
            <v>1192.4649999999999</v>
          </cell>
          <cell r="DZ1458" t="str">
            <v>ID</v>
          </cell>
          <cell r="EC1458" t="str">
            <v>Other</v>
          </cell>
          <cell r="ED1458">
            <v>3785.7640000000001</v>
          </cell>
          <cell r="EE1458" t="str">
            <v>ID</v>
          </cell>
          <cell r="EZ1458" t="str">
            <v>WA</v>
          </cell>
          <cell r="FA1458" t="str">
            <v>Exterior</v>
          </cell>
          <cell r="FB1458">
            <v>829470.52799999993</v>
          </cell>
          <cell r="FC1458">
            <v>3436813.548</v>
          </cell>
          <cell r="FI1458" t="str">
            <v>WA</v>
          </cell>
          <cell r="FJ1458" t="str">
            <v>Bathroom</v>
          </cell>
          <cell r="FK1458" t="str">
            <v>EISAx</v>
          </cell>
          <cell r="FL1458">
            <v>190410.22</v>
          </cell>
          <cell r="FS1458" t="str">
            <v>WA</v>
          </cell>
          <cell r="FT1458" t="str">
            <v>EISAq</v>
          </cell>
          <cell r="FV1458">
            <v>466865.82799999998</v>
          </cell>
          <cell r="GU1458" t="str">
            <v>Electric FAF</v>
          </cell>
          <cell r="GX1458" t="str">
            <v>Baseboard/Wall/Radiant</v>
          </cell>
          <cell r="GY1458" t="str">
            <v>WA</v>
          </cell>
          <cell r="GZ1458">
            <v>1904.28771972656</v>
          </cell>
        </row>
        <row r="1459">
          <cell r="AN1459" t="str">
            <v>OR</v>
          </cell>
          <cell r="AO1459" t="str">
            <v>Heat Pump (Central System)</v>
          </cell>
          <cell r="AP1459" t="str">
            <v>1980-1992</v>
          </cell>
          <cell r="AQ1459" t="str">
            <v>Crawlspace</v>
          </cell>
          <cell r="AR1459">
            <v>1188.02661132813</v>
          </cell>
          <cell r="AU1459" t="str">
            <v>No</v>
          </cell>
          <cell r="AV1459" t="b">
            <v>1</v>
          </cell>
          <cell r="AX1459">
            <v>4086811.5429687672</v>
          </cell>
          <cell r="AY1459" t="b">
            <v>0</v>
          </cell>
          <cell r="AZ1459">
            <v>1133829.9065432909</v>
          </cell>
          <cell r="BA1459">
            <v>1</v>
          </cell>
          <cell r="BB1459">
            <v>1188.02661132813</v>
          </cell>
          <cell r="BC1459">
            <v>0.99999967284256164</v>
          </cell>
          <cell r="BU1459" t="str">
            <v>ID</v>
          </cell>
          <cell r="BV1459" t="str">
            <v>Pre 1980</v>
          </cell>
          <cell r="BW1459" t="str">
            <v>Electric Storage - Inside Conditioned Space</v>
          </cell>
          <cell r="BY1459">
            <v>1192.4649999999999</v>
          </cell>
          <cell r="BZ1459" t="str">
            <v>le55</v>
          </cell>
          <cell r="CF1459" t="str">
            <v>Conditioned</v>
          </cell>
          <cell r="CG1459">
            <v>3785.7640000000001</v>
          </cell>
          <cell r="CH1459" t="str">
            <v>ID</v>
          </cell>
          <cell r="CI1459" t="str">
            <v>Side-by-Side w/o TTD Ice</v>
          </cell>
          <cell r="CJ1459">
            <v>75715.28</v>
          </cell>
          <cell r="CK1459" t="b">
            <v>0</v>
          </cell>
          <cell r="DS1459">
            <v>1904.288</v>
          </cell>
          <cell r="DT1459" t="str">
            <v>WA</v>
          </cell>
          <cell r="DU1459" t="str">
            <v>lt32</v>
          </cell>
          <cell r="DX1459" t="b">
            <v>1</v>
          </cell>
          <cell r="DY1459">
            <v>1192.4649999999999</v>
          </cell>
          <cell r="DZ1459" t="str">
            <v>ID</v>
          </cell>
          <cell r="EC1459" t="str">
            <v>Laptop</v>
          </cell>
          <cell r="ED1459">
            <v>2079.9929999999999</v>
          </cell>
          <cell r="EE1459" t="str">
            <v>WA</v>
          </cell>
          <cell r="EZ1459" t="str">
            <v>WA</v>
          </cell>
          <cell r="FA1459" t="str">
            <v>Garage</v>
          </cell>
          <cell r="FB1459">
            <v>67089.527999999991</v>
          </cell>
          <cell r="FC1459">
            <v>579409.55999999994</v>
          </cell>
          <cell r="FI1459" t="str">
            <v>WA</v>
          </cell>
          <cell r="FJ1459" t="str">
            <v>Bedrooms</v>
          </cell>
          <cell r="FK1459" t="str">
            <v>EISAnqnx</v>
          </cell>
          <cell r="FL1459">
            <v>263644.92</v>
          </cell>
          <cell r="FS1459" t="str">
            <v>WA</v>
          </cell>
          <cell r="FT1459" t="str">
            <v>EISAx</v>
          </cell>
          <cell r="FV1459">
            <v>2524682.1599999997</v>
          </cell>
          <cell r="GU1459" t="str">
            <v>Heat Pump (Central System)</v>
          </cell>
          <cell r="GX1459" t="str">
            <v>None</v>
          </cell>
          <cell r="GY1459" t="str">
            <v>OR</v>
          </cell>
          <cell r="GZ1459">
            <v>8559.103515625</v>
          </cell>
        </row>
        <row r="1460">
          <cell r="AN1460" t="str">
            <v>OR</v>
          </cell>
          <cell r="AO1460" t="str">
            <v>Natural Gas FAF</v>
          </cell>
          <cell r="AP1460" t="str">
            <v>Pre 1980</v>
          </cell>
          <cell r="AQ1460" t="str">
            <v>Crawlspace</v>
          </cell>
          <cell r="AR1460">
            <v>1188.02661132813</v>
          </cell>
          <cell r="AU1460" t="str">
            <v>No</v>
          </cell>
          <cell r="AV1460" t="b">
            <v>1</v>
          </cell>
          <cell r="AX1460">
            <v>1544434.594726569</v>
          </cell>
          <cell r="AY1460" t="b">
            <v>0</v>
          </cell>
          <cell r="AZ1460">
            <v>881558.98977412481</v>
          </cell>
          <cell r="BA1460">
            <v>1</v>
          </cell>
          <cell r="BB1460">
            <v>1188.02661132813</v>
          </cell>
          <cell r="BC1460">
            <v>0.99999967284256164</v>
          </cell>
          <cell r="BU1460" t="str">
            <v>ID</v>
          </cell>
          <cell r="BV1460" t="str">
            <v>Pre 1980</v>
          </cell>
          <cell r="BW1460" t="str">
            <v>Electric Storage - Inside Conditioned Space</v>
          </cell>
          <cell r="BY1460">
            <v>1192.4649999999999</v>
          </cell>
          <cell r="BZ1460" t="str">
            <v>le55</v>
          </cell>
          <cell r="CF1460" t="str">
            <v>Conditioned</v>
          </cell>
          <cell r="CG1460">
            <v>3785.7640000000001</v>
          </cell>
          <cell r="CH1460" t="str">
            <v>ID</v>
          </cell>
          <cell r="CI1460" t="str">
            <v>Side-by-Side w/ TTD Ice</v>
          </cell>
          <cell r="CJ1460">
            <v>75715.28</v>
          </cell>
          <cell r="CK1460" t="b">
            <v>0</v>
          </cell>
          <cell r="DS1460">
            <v>2130.886</v>
          </cell>
          <cell r="DT1460" t="str">
            <v>MT</v>
          </cell>
          <cell r="DU1460" t="str">
            <v>gt46</v>
          </cell>
          <cell r="DX1460" t="b">
            <v>0</v>
          </cell>
          <cell r="DY1460">
            <v>1192.4649999999999</v>
          </cell>
          <cell r="DZ1460" t="str">
            <v>ID</v>
          </cell>
          <cell r="EC1460" t="str">
            <v>Desktop</v>
          </cell>
          <cell r="ED1460">
            <v>1192.4649999999999</v>
          </cell>
          <cell r="EE1460" t="str">
            <v>ID</v>
          </cell>
          <cell r="EZ1460" t="str">
            <v>WA</v>
          </cell>
          <cell r="FA1460" t="str">
            <v>Kitchen</v>
          </cell>
          <cell r="FB1460">
            <v>315625.734</v>
          </cell>
          <cell r="FC1460">
            <v>247011.44399999999</v>
          </cell>
          <cell r="FI1460" t="str">
            <v>WA</v>
          </cell>
          <cell r="FJ1460" t="str">
            <v>Bedrooms</v>
          </cell>
          <cell r="FK1460" t="str">
            <v>EISAq</v>
          </cell>
          <cell r="FL1460">
            <v>21970.41</v>
          </cell>
          <cell r="FS1460" t="str">
            <v>OR</v>
          </cell>
          <cell r="FT1460" t="str">
            <v>EISAnqnx</v>
          </cell>
          <cell r="FV1460">
            <v>1300889.5649999999</v>
          </cell>
          <cell r="GU1460" t="str">
            <v>Heat Pump (Central System)</v>
          </cell>
          <cell r="GX1460" t="str">
            <v>Baseboard/Wall/Radiant</v>
          </cell>
          <cell r="GY1460" t="str">
            <v>WA</v>
          </cell>
          <cell r="GZ1460">
            <v>1904.28771972656</v>
          </cell>
        </row>
        <row r="1461">
          <cell r="AN1461" t="str">
            <v>OR</v>
          </cell>
          <cell r="AO1461" t="str">
            <v>Natural Gas Other</v>
          </cell>
          <cell r="AP1461" t="str">
            <v>Post 2006</v>
          </cell>
          <cell r="AQ1461" t="str">
            <v>Crawlspace</v>
          </cell>
          <cell r="AR1461">
            <v>6932.73828125</v>
          </cell>
          <cell r="AU1461" t="str">
            <v>No</v>
          </cell>
          <cell r="AV1461" t="b">
            <v>0</v>
          </cell>
          <cell r="AX1461">
            <v>15501602.796875</v>
          </cell>
          <cell r="AY1461" t="b">
            <v>0</v>
          </cell>
          <cell r="AZ1461">
            <v>2664864.8688222659</v>
          </cell>
          <cell r="BA1461" t="str">
            <v/>
          </cell>
          <cell r="BB1461" t="str">
            <v/>
          </cell>
          <cell r="BC1461">
            <v>1.0000000405683873</v>
          </cell>
          <cell r="BU1461" t="str">
            <v>ID</v>
          </cell>
          <cell r="BV1461" t="str">
            <v>Pre 1980</v>
          </cell>
          <cell r="BW1461" t="str">
            <v>Electric Storage - Outside Conditioned Space - Buffered</v>
          </cell>
          <cell r="BY1461">
            <v>3785.7640000000001</v>
          </cell>
          <cell r="BZ1461" t="str">
            <v>le55</v>
          </cell>
          <cell r="CF1461" t="str">
            <v>Conditioned</v>
          </cell>
          <cell r="CG1461">
            <v>2079.9929999999999</v>
          </cell>
          <cell r="CH1461" t="str">
            <v>WA</v>
          </cell>
          <cell r="CI1461" t="str">
            <v>Top-Freezer w/o TTD Ice</v>
          </cell>
          <cell r="CJ1461">
            <v>39519.866999999998</v>
          </cell>
          <cell r="CK1461" t="b">
            <v>0</v>
          </cell>
          <cell r="DS1461">
            <v>2130.886</v>
          </cell>
          <cell r="DT1461" t="str">
            <v>MT</v>
          </cell>
          <cell r="DU1461" t="str">
            <v>lt32</v>
          </cell>
          <cell r="DX1461" t="b">
            <v>0</v>
          </cell>
          <cell r="DY1461">
            <v>1192.4649999999999</v>
          </cell>
          <cell r="DZ1461" t="str">
            <v>ID</v>
          </cell>
          <cell r="EC1461" t="str">
            <v>Desktop</v>
          </cell>
          <cell r="ED1461">
            <v>1904.288</v>
          </cell>
          <cell r="EE1461" t="str">
            <v>WA</v>
          </cell>
          <cell r="EZ1461" t="str">
            <v>WA</v>
          </cell>
          <cell r="FA1461" t="str">
            <v>Living Room/Family Room</v>
          </cell>
          <cell r="FB1461">
            <v>885886.72199999995</v>
          </cell>
          <cell r="FC1461">
            <v>824896.24199999997</v>
          </cell>
          <cell r="FI1461" t="str">
            <v>WA</v>
          </cell>
          <cell r="FJ1461" t="str">
            <v>Bedrooms</v>
          </cell>
          <cell r="FK1461" t="str">
            <v>EISAx</v>
          </cell>
          <cell r="FL1461">
            <v>395467.38</v>
          </cell>
          <cell r="FS1461" t="str">
            <v>OR</v>
          </cell>
          <cell r="FT1461" t="str">
            <v>EISAq</v>
          </cell>
          <cell r="FV1461">
            <v>809046.38699999999</v>
          </cell>
          <cell r="GU1461" t="str">
            <v>Heat Pump (Central System)</v>
          </cell>
          <cell r="GX1461" t="str">
            <v>None</v>
          </cell>
          <cell r="GY1461" t="str">
            <v>OR</v>
          </cell>
          <cell r="GZ1461">
            <v>8264.9453125</v>
          </cell>
        </row>
        <row r="1462">
          <cell r="AN1462" t="str">
            <v>OR</v>
          </cell>
          <cell r="AO1462" t="str">
            <v>Natural Gas FAF</v>
          </cell>
          <cell r="AP1462" t="str">
            <v>Post 2006</v>
          </cell>
          <cell r="AQ1462" t="str">
            <v>Crawlspace</v>
          </cell>
          <cell r="AR1462">
            <v>6932.73828125</v>
          </cell>
          <cell r="AU1462" t="str">
            <v>No</v>
          </cell>
          <cell r="AV1462" t="b">
            <v>1</v>
          </cell>
          <cell r="AX1462">
            <v>15501602.796875</v>
          </cell>
          <cell r="AY1462" t="b">
            <v>0</v>
          </cell>
          <cell r="AZ1462">
            <v>2664864.8688222659</v>
          </cell>
          <cell r="BA1462">
            <v>1</v>
          </cell>
          <cell r="BB1462">
            <v>6932.73828125</v>
          </cell>
          <cell r="BC1462">
            <v>1.0000000405683873</v>
          </cell>
          <cell r="BU1462" t="str">
            <v>ID</v>
          </cell>
          <cell r="BV1462" t="str">
            <v>Pre 1980</v>
          </cell>
          <cell r="BW1462" t="str">
            <v>Solar/Other</v>
          </cell>
          <cell r="BY1462">
            <v>3785.7640000000001</v>
          </cell>
          <cell r="BZ1462" t="str">
            <v/>
          </cell>
          <cell r="CF1462" t="str">
            <v>Conditioned</v>
          </cell>
          <cell r="CG1462">
            <v>3785.7640000000001</v>
          </cell>
          <cell r="CH1462" t="str">
            <v>ID</v>
          </cell>
          <cell r="CI1462" t="str">
            <v>Top-Freezer w/o TTD Ice</v>
          </cell>
          <cell r="CJ1462">
            <v>79501.044000000009</v>
          </cell>
          <cell r="CK1462" t="b">
            <v>0</v>
          </cell>
          <cell r="DS1462">
            <v>2130.886</v>
          </cell>
          <cell r="DT1462" t="str">
            <v>MT</v>
          </cell>
          <cell r="DU1462" t="str">
            <v>lt32</v>
          </cell>
          <cell r="DX1462" t="b">
            <v>1</v>
          </cell>
          <cell r="DY1462">
            <v>1904.288</v>
          </cell>
          <cell r="DZ1462" t="str">
            <v>WA</v>
          </cell>
          <cell r="EC1462" t="str">
            <v>Desktop</v>
          </cell>
          <cell r="ED1462">
            <v>1904.288</v>
          </cell>
          <cell r="EE1462" t="str">
            <v>WA</v>
          </cell>
          <cell r="EZ1462" t="str">
            <v>WA</v>
          </cell>
          <cell r="FA1462" t="str">
            <v>Other</v>
          </cell>
          <cell r="FB1462">
            <v>971273.39399999997</v>
          </cell>
          <cell r="FC1462">
            <v>1318919.1299999999</v>
          </cell>
          <cell r="FI1462" t="str">
            <v>WA</v>
          </cell>
          <cell r="FJ1462" t="str">
            <v>Exterior</v>
          </cell>
          <cell r="FK1462" t="str">
            <v>EISAnqnx</v>
          </cell>
          <cell r="FL1462">
            <v>395467.38</v>
          </cell>
          <cell r="FS1462" t="str">
            <v>OR</v>
          </cell>
          <cell r="FT1462" t="str">
            <v>EISAx</v>
          </cell>
          <cell r="FV1462">
            <v>742516.875</v>
          </cell>
          <cell r="GU1462" t="str">
            <v>Wood</v>
          </cell>
          <cell r="GX1462" t="str">
            <v>None</v>
          </cell>
          <cell r="GY1462" t="str">
            <v>WA</v>
          </cell>
          <cell r="GZ1462">
            <v>2079.99340820313</v>
          </cell>
        </row>
        <row r="1463">
          <cell r="AN1463" t="str">
            <v>OR</v>
          </cell>
          <cell r="AO1463" t="str">
            <v>Natural Gas FAF</v>
          </cell>
          <cell r="AP1463" t="str">
            <v>Pre 1980</v>
          </cell>
          <cell r="AQ1463" t="str">
            <v>Basement</v>
          </cell>
          <cell r="AR1463">
            <v>2468.3123911571201</v>
          </cell>
          <cell r="AU1463" t="str">
            <v>No</v>
          </cell>
          <cell r="AV1463" t="b">
            <v>1</v>
          </cell>
          <cell r="AX1463">
            <v>5928886.3635594025</v>
          </cell>
          <cell r="AY1463" t="b">
            <v>0</v>
          </cell>
          <cell r="AZ1463">
            <v>3014517.835259106</v>
          </cell>
          <cell r="BA1463">
            <v>0.35603715170278627</v>
          </cell>
          <cell r="BB1463">
            <v>2468.3123911571201</v>
          </cell>
          <cell r="BC1463">
            <v>0.35603716614663933</v>
          </cell>
          <cell r="BU1463" t="str">
            <v>WA</v>
          </cell>
          <cell r="BV1463" t="str">
            <v>Pre 1980</v>
          </cell>
          <cell r="BW1463" t="str">
            <v>Gas Storage Inside Conditioned Space</v>
          </cell>
          <cell r="BY1463">
            <v>4360.1880000000001</v>
          </cell>
          <cell r="BZ1463" t="str">
            <v>le55</v>
          </cell>
          <cell r="CF1463" t="str">
            <v>Conditioned</v>
          </cell>
          <cell r="CG1463">
            <v>1192.4649999999999</v>
          </cell>
          <cell r="CH1463" t="str">
            <v>ID</v>
          </cell>
          <cell r="CI1463" t="str">
            <v>Side-by-Side w/ TTD Ice</v>
          </cell>
          <cell r="CJ1463">
            <v>29811.624999999996</v>
          </cell>
          <cell r="CK1463" t="b">
            <v>0</v>
          </cell>
          <cell r="DS1463">
            <v>2130.886</v>
          </cell>
          <cell r="DT1463" t="str">
            <v>MT</v>
          </cell>
          <cell r="DU1463" t="str">
            <v>32to46</v>
          </cell>
          <cell r="DX1463" t="b">
            <v>0</v>
          </cell>
          <cell r="DY1463">
            <v>1904.288</v>
          </cell>
          <cell r="DZ1463" t="str">
            <v>WA</v>
          </cell>
          <cell r="EC1463" t="str">
            <v>Other</v>
          </cell>
          <cell r="ED1463">
            <v>2079.9929999999999</v>
          </cell>
          <cell r="EE1463" t="str">
            <v>WA</v>
          </cell>
          <cell r="EZ1463" t="str">
            <v>WA</v>
          </cell>
          <cell r="FA1463" t="str">
            <v>Bathroom</v>
          </cell>
          <cell r="FB1463">
            <v>1410404.8499999999</v>
          </cell>
          <cell r="FC1463">
            <v>320200.01999999996</v>
          </cell>
          <cell r="FI1463" t="str">
            <v>WA</v>
          </cell>
          <cell r="FJ1463" t="str">
            <v>Exterior</v>
          </cell>
          <cell r="FK1463" t="str">
            <v>EISAq</v>
          </cell>
          <cell r="FL1463">
            <v>38082.044000000002</v>
          </cell>
          <cell r="FS1463" t="str">
            <v>WA</v>
          </cell>
          <cell r="FT1463" t="str">
            <v>EISAq</v>
          </cell>
          <cell r="FV1463">
            <v>374694.89199999999</v>
          </cell>
          <cell r="GU1463" t="str">
            <v>Natural Gas FAF</v>
          </cell>
          <cell r="GX1463" t="str">
            <v>Baseboard/Wall/Radiant</v>
          </cell>
          <cell r="GY1463" t="str">
            <v>MT</v>
          </cell>
          <cell r="GZ1463">
            <v>1144.67944335938</v>
          </cell>
        </row>
        <row r="1464">
          <cell r="AN1464" t="str">
            <v>OR</v>
          </cell>
          <cell r="AO1464" t="str">
            <v>Natural Gas FAF</v>
          </cell>
          <cell r="AP1464" t="str">
            <v>Pre 1980</v>
          </cell>
          <cell r="AQ1464" t="str">
            <v>Crawlspace</v>
          </cell>
          <cell r="AR1464">
            <v>4464.4258900928799</v>
          </cell>
          <cell r="AU1464" t="str">
            <v>No</v>
          </cell>
          <cell r="AV1464" t="b">
            <v>1</v>
          </cell>
          <cell r="AX1464">
            <v>10723550.988003097</v>
          </cell>
          <cell r="AY1464" t="b">
            <v>0</v>
          </cell>
          <cell r="AZ1464">
            <v>5452345.302033863</v>
          </cell>
          <cell r="BA1464">
            <v>0.64396284829721373</v>
          </cell>
          <cell r="BB1464">
            <v>4464.4258900928799</v>
          </cell>
          <cell r="BC1464">
            <v>0.64396287442174793</v>
          </cell>
          <cell r="CF1464" t="str">
            <v>Conditioned</v>
          </cell>
          <cell r="CG1464">
            <v>1904.288</v>
          </cell>
          <cell r="CH1464" t="str">
            <v>WA</v>
          </cell>
          <cell r="CI1464" t="str">
            <v>Side-by-Side w/ TTD Ice</v>
          </cell>
          <cell r="CJ1464">
            <v>39990.048000000003</v>
          </cell>
          <cell r="CK1464" t="b">
            <v>0</v>
          </cell>
          <cell r="DS1464">
            <v>2130.886</v>
          </cell>
          <cell r="DT1464" t="str">
            <v>MT</v>
          </cell>
          <cell r="DU1464" t="str">
            <v>32to46</v>
          </cell>
          <cell r="DX1464" t="b">
            <v>1</v>
          </cell>
          <cell r="DY1464">
            <v>8559.1039999999994</v>
          </cell>
          <cell r="DZ1464" t="str">
            <v>OR</v>
          </cell>
          <cell r="EC1464" t="str">
            <v>Laptop</v>
          </cell>
          <cell r="ED1464">
            <v>2079.9929999999999</v>
          </cell>
          <cell r="EE1464" t="str">
            <v>WA</v>
          </cell>
          <cell r="EZ1464" t="str">
            <v>WA</v>
          </cell>
          <cell r="FA1464" t="str">
            <v>Bedrooms</v>
          </cell>
          <cell r="FB1464">
            <v>2142290.61</v>
          </cell>
          <cell r="FC1464">
            <v>1172541.9779999999</v>
          </cell>
          <cell r="FI1464" t="str">
            <v>WA</v>
          </cell>
          <cell r="FJ1464" t="str">
            <v>Garage</v>
          </cell>
          <cell r="FK1464" t="str">
            <v>EISAnqnx</v>
          </cell>
          <cell r="FL1464">
            <v>439408.2</v>
          </cell>
          <cell r="FS1464" t="str">
            <v>WA</v>
          </cell>
          <cell r="FT1464" t="str">
            <v>EISAx</v>
          </cell>
          <cell r="FV1464">
            <v>571059.05999999994</v>
          </cell>
          <cell r="GU1464" t="str">
            <v>Natural Gas FAF</v>
          </cell>
          <cell r="GX1464" t="str">
            <v>Natural Gas FAF</v>
          </cell>
          <cell r="GY1464" t="str">
            <v>MT</v>
          </cell>
          <cell r="GZ1464">
            <v>1144.67944335938</v>
          </cell>
        </row>
        <row r="1465">
          <cell r="AN1465" t="str">
            <v>OR</v>
          </cell>
          <cell r="AO1465" t="str">
            <v>Heat Pump (Central System)</v>
          </cell>
          <cell r="AP1465" t="str">
            <v>Pre 1980</v>
          </cell>
          <cell r="AQ1465" t="str">
            <v>Crawlspace</v>
          </cell>
          <cell r="AR1465">
            <v>1188.02661132813</v>
          </cell>
          <cell r="AU1465" t="str">
            <v>No</v>
          </cell>
          <cell r="AV1465" t="b">
            <v>1</v>
          </cell>
          <cell r="AX1465">
            <v>1336529.9377441462</v>
          </cell>
          <cell r="AY1465" t="b">
            <v>0</v>
          </cell>
          <cell r="AZ1465">
            <v>349608.31308850244</v>
          </cell>
          <cell r="BA1465">
            <v>1</v>
          </cell>
          <cell r="BB1465">
            <v>1188.02661132813</v>
          </cell>
          <cell r="BC1465">
            <v>0.99999967284256164</v>
          </cell>
          <cell r="CF1465" t="str">
            <v>Conditioned</v>
          </cell>
          <cell r="CG1465">
            <v>1144.6790000000001</v>
          </cell>
          <cell r="CH1465" t="str">
            <v>MT</v>
          </cell>
          <cell r="CI1465" t="str">
            <v>Bottom-Freezer (Including French Door) w/o TTD Ice</v>
          </cell>
          <cell r="CJ1465">
            <v>24038.259000000002</v>
          </cell>
          <cell r="CK1465" t="b">
            <v>0</v>
          </cell>
          <cell r="DS1465">
            <v>1925.059</v>
          </cell>
          <cell r="DT1465" t="str">
            <v>OR</v>
          </cell>
          <cell r="DU1465" t="str">
            <v>lt32</v>
          </cell>
          <cell r="DX1465" t="b">
            <v>1</v>
          </cell>
          <cell r="DY1465">
            <v>8559.1039999999994</v>
          </cell>
          <cell r="DZ1465" t="str">
            <v>OR</v>
          </cell>
          <cell r="EC1465" t="str">
            <v>Other</v>
          </cell>
          <cell r="ED1465">
            <v>2079.9929999999999</v>
          </cell>
          <cell r="EE1465" t="str">
            <v>WA</v>
          </cell>
          <cell r="EZ1465" t="str">
            <v>WA</v>
          </cell>
          <cell r="FA1465" t="str">
            <v>Exterior</v>
          </cell>
          <cell r="FB1465">
            <v>916381.96199999994</v>
          </cell>
          <cell r="FC1465">
            <v>3859172.622</v>
          </cell>
          <cell r="FI1465" t="str">
            <v>WA</v>
          </cell>
          <cell r="FJ1465" t="str">
            <v>Garage</v>
          </cell>
          <cell r="FK1465" t="str">
            <v>EISAq</v>
          </cell>
          <cell r="FL1465">
            <v>19041.022000000001</v>
          </cell>
          <cell r="FS1465" t="str">
            <v>WA</v>
          </cell>
          <cell r="FT1465" t="str">
            <v>EISAnqnx</v>
          </cell>
          <cell r="FV1465">
            <v>1963641.68</v>
          </cell>
          <cell r="GU1465" t="str">
            <v>Natural Gas FAF</v>
          </cell>
          <cell r="GX1465" t="str">
            <v>Natural Gas Other</v>
          </cell>
          <cell r="GY1465" t="str">
            <v>MT</v>
          </cell>
          <cell r="GZ1465">
            <v>1144.67944335938</v>
          </cell>
        </row>
        <row r="1466">
          <cell r="AN1466" t="str">
            <v>OR</v>
          </cell>
          <cell r="AO1466" t="str">
            <v>Wood</v>
          </cell>
          <cell r="AP1466" t="str">
            <v>Pre 1980</v>
          </cell>
          <cell r="AQ1466" t="str">
            <v>Crawlspace</v>
          </cell>
          <cell r="AR1466">
            <v>6932.73828125</v>
          </cell>
          <cell r="AU1466" t="str">
            <v>No</v>
          </cell>
          <cell r="AV1466" t="b">
            <v>0</v>
          </cell>
          <cell r="AX1466">
            <v>9567178.828125</v>
          </cell>
          <cell r="AY1466" t="b">
            <v>0</v>
          </cell>
          <cell r="AZ1466">
            <v>3702706.8819066407</v>
          </cell>
          <cell r="BA1466" t="str">
            <v/>
          </cell>
          <cell r="BB1466" t="str">
            <v/>
          </cell>
          <cell r="BC1466">
            <v>1.0000000405683873</v>
          </cell>
          <cell r="CF1466" t="str">
            <v>Conditioned</v>
          </cell>
          <cell r="CG1466">
            <v>1612.692</v>
          </cell>
          <cell r="CH1466" t="str">
            <v>OR</v>
          </cell>
          <cell r="CI1466" t="str">
            <v>Top-Freezer w/o TTD Ice</v>
          </cell>
          <cell r="CJ1466">
            <v>32253.84</v>
          </cell>
          <cell r="CK1466" t="b">
            <v>0</v>
          </cell>
          <cell r="DS1466">
            <v>8264.9449999999997</v>
          </cell>
          <cell r="DT1466" t="str">
            <v>OR</v>
          </cell>
          <cell r="DU1466" t="str">
            <v>32to46</v>
          </cell>
          <cell r="DX1466" t="b">
            <v>1</v>
          </cell>
          <cell r="DY1466">
            <v>1925.059</v>
          </cell>
          <cell r="DZ1466" t="str">
            <v>OR</v>
          </cell>
          <cell r="EC1466" t="str">
            <v>Laptop</v>
          </cell>
          <cell r="ED1466">
            <v>1904.288</v>
          </cell>
          <cell r="EE1466" t="str">
            <v>WA</v>
          </cell>
          <cell r="EZ1466" t="str">
            <v>WA</v>
          </cell>
          <cell r="FA1466" t="str">
            <v>Garage</v>
          </cell>
          <cell r="FB1466">
            <v>541290.51</v>
          </cell>
          <cell r="FC1466">
            <v>719687.66399999999</v>
          </cell>
          <cell r="FI1466" t="str">
            <v>WA</v>
          </cell>
          <cell r="FJ1466" t="str">
            <v>Kitchen</v>
          </cell>
          <cell r="FK1466" t="str">
            <v>EISAq</v>
          </cell>
          <cell r="FL1466">
            <v>109852.05</v>
          </cell>
          <cell r="FS1466" t="str">
            <v>WA</v>
          </cell>
          <cell r="FT1466" t="str">
            <v>EISAq</v>
          </cell>
          <cell r="FV1466">
            <v>42078.036</v>
          </cell>
          <cell r="GU1466" t="str">
            <v>Natural Gas FAF</v>
          </cell>
          <cell r="GX1466" t="str">
            <v>Wood</v>
          </cell>
          <cell r="GY1466" t="str">
            <v>MT</v>
          </cell>
          <cell r="GZ1466">
            <v>1144.67944335938</v>
          </cell>
        </row>
        <row r="1467">
          <cell r="AN1467" t="str">
            <v>OR</v>
          </cell>
          <cell r="AO1467" t="str">
            <v>Natural Gas FAF</v>
          </cell>
          <cell r="AP1467" t="str">
            <v>Pre 1980</v>
          </cell>
          <cell r="AQ1467" t="str">
            <v>Crawlspace</v>
          </cell>
          <cell r="AR1467">
            <v>6932.73828125</v>
          </cell>
          <cell r="AU1467" t="str">
            <v>No</v>
          </cell>
          <cell r="AV1467" t="b">
            <v>1</v>
          </cell>
          <cell r="AX1467">
            <v>9567178.828125</v>
          </cell>
          <cell r="AY1467" t="b">
            <v>0</v>
          </cell>
          <cell r="AZ1467">
            <v>3702706.8819066407</v>
          </cell>
          <cell r="BA1467">
            <v>1</v>
          </cell>
          <cell r="BB1467">
            <v>6932.73828125</v>
          </cell>
          <cell r="BC1467">
            <v>1.0000000405683873</v>
          </cell>
          <cell r="CF1467" t="str">
            <v>Conditioned</v>
          </cell>
          <cell r="CG1467">
            <v>2079.9929999999999</v>
          </cell>
          <cell r="CH1467" t="str">
            <v>WA</v>
          </cell>
          <cell r="CI1467" t="str">
            <v>Top-Freezer w/o TTD Ice</v>
          </cell>
          <cell r="CJ1467">
            <v>41599.86</v>
          </cell>
          <cell r="CK1467" t="b">
            <v>0</v>
          </cell>
          <cell r="DS1467">
            <v>1192.4649999999999</v>
          </cell>
          <cell r="DT1467" t="str">
            <v>ID</v>
          </cell>
          <cell r="DU1467" t="str">
            <v>32to46</v>
          </cell>
          <cell r="DX1467" t="b">
            <v>1</v>
          </cell>
          <cell r="DY1467">
            <v>1925.059</v>
          </cell>
          <cell r="DZ1467" t="str">
            <v>OR</v>
          </cell>
          <cell r="EC1467" t="str">
            <v>Desktop</v>
          </cell>
          <cell r="ED1467">
            <v>1904.288</v>
          </cell>
          <cell r="EE1467" t="str">
            <v>WA</v>
          </cell>
          <cell r="EZ1467" t="str">
            <v>WA</v>
          </cell>
          <cell r="FA1467" t="str">
            <v>Kitchen</v>
          </cell>
          <cell r="FB1467">
            <v>2050804.89</v>
          </cell>
          <cell r="FC1467">
            <v>236338.11</v>
          </cell>
          <cell r="FI1467" t="str">
            <v>WA</v>
          </cell>
          <cell r="FJ1467" t="str">
            <v>Kitchen</v>
          </cell>
          <cell r="FK1467" t="str">
            <v>EISAx</v>
          </cell>
          <cell r="FL1467">
            <v>476025.55</v>
          </cell>
          <cell r="FS1467" t="str">
            <v>WA</v>
          </cell>
          <cell r="FT1467" t="str">
            <v>EISAx</v>
          </cell>
          <cell r="FV1467">
            <v>1412619.78</v>
          </cell>
          <cell r="GU1467" t="str">
            <v>Oil Other</v>
          </cell>
          <cell r="GX1467" t="str">
            <v>Baseboard/Wall/Radiant</v>
          </cell>
          <cell r="GY1467" t="str">
            <v>ID</v>
          </cell>
          <cell r="GZ1467">
            <v>1192.46508789063</v>
          </cell>
        </row>
        <row r="1468">
          <cell r="AN1468" t="str">
            <v>WA</v>
          </cell>
          <cell r="AO1468" t="str">
            <v>Electric FAF</v>
          </cell>
          <cell r="AP1468" t="str">
            <v>1980-1992</v>
          </cell>
          <cell r="AQ1468" t="str">
            <v>Crawlspace</v>
          </cell>
          <cell r="AR1468">
            <v>2079.99340820313</v>
          </cell>
          <cell r="AU1468" t="str">
            <v>No</v>
          </cell>
          <cell r="AV1468" t="b">
            <v>1</v>
          </cell>
          <cell r="AX1468">
            <v>0</v>
          </cell>
          <cell r="AY1468" t="b">
            <v>1</v>
          </cell>
          <cell r="AZ1468">
            <v>1104807.4267071071</v>
          </cell>
          <cell r="BA1468">
            <v>1</v>
          </cell>
          <cell r="BB1468">
            <v>2079.99340820313</v>
          </cell>
          <cell r="BC1468">
            <v>1.0000001962521654</v>
          </cell>
          <cell r="CF1468" t="str">
            <v>Conditioned</v>
          </cell>
          <cell r="CG1468">
            <v>2130.886</v>
          </cell>
          <cell r="CH1468" t="str">
            <v>MT</v>
          </cell>
          <cell r="CI1468" t="str">
            <v>Bottom-Freezer (Including French Door) w/o TTD Ice</v>
          </cell>
          <cell r="CJ1468">
            <v>40486.834000000003</v>
          </cell>
          <cell r="CK1468" t="b">
            <v>0</v>
          </cell>
          <cell r="DS1468">
            <v>1192.4649999999999</v>
          </cell>
          <cell r="DT1468" t="str">
            <v>ID</v>
          </cell>
          <cell r="DU1468" t="str">
            <v>lt32</v>
          </cell>
          <cell r="DX1468" t="b">
            <v>0</v>
          </cell>
          <cell r="DY1468">
            <v>1925.059</v>
          </cell>
          <cell r="DZ1468" t="str">
            <v>OR</v>
          </cell>
          <cell r="EC1468" t="str">
            <v>Laptop</v>
          </cell>
          <cell r="ED1468">
            <v>3785.7640000000001</v>
          </cell>
          <cell r="EE1468" t="str">
            <v>ID</v>
          </cell>
          <cell r="EZ1468" t="str">
            <v>WA</v>
          </cell>
          <cell r="FA1468" t="str">
            <v>Living Room/Family Room</v>
          </cell>
          <cell r="FB1468">
            <v>1989814.41</v>
          </cell>
          <cell r="FC1468">
            <v>527567.652</v>
          </cell>
          <cell r="FI1468" t="str">
            <v>WA</v>
          </cell>
          <cell r="FJ1468" t="str">
            <v>Living Room/Family Room</v>
          </cell>
          <cell r="FK1468" t="str">
            <v>EISAnqnx</v>
          </cell>
          <cell r="FL1468">
            <v>366173.5</v>
          </cell>
          <cell r="FS1468" t="str">
            <v>WA</v>
          </cell>
          <cell r="FT1468" t="str">
            <v>EISAq</v>
          </cell>
          <cell r="FV1468">
            <v>773212.90800000005</v>
          </cell>
          <cell r="GU1468" t="str">
            <v>Heat Pump (Central System)</v>
          </cell>
          <cell r="GX1468" t="str">
            <v>Wood</v>
          </cell>
          <cell r="GY1468" t="str">
            <v>WA</v>
          </cell>
          <cell r="GZ1468">
            <v>1904.28771972656</v>
          </cell>
        </row>
        <row r="1469">
          <cell r="AN1469" t="str">
            <v>WA</v>
          </cell>
          <cell r="AO1469" t="str">
            <v>Baseboard/Wall/Radiant</v>
          </cell>
          <cell r="AP1469" t="str">
            <v>Pre 1980</v>
          </cell>
          <cell r="AQ1469" t="str">
            <v>Crawlspace</v>
          </cell>
          <cell r="AR1469">
            <v>12271.3056640625</v>
          </cell>
          <cell r="AU1469" t="str">
            <v>No</v>
          </cell>
          <cell r="AV1469" t="b">
            <v>0</v>
          </cell>
          <cell r="AX1469">
            <v>9571618.41796875</v>
          </cell>
          <cell r="AY1469" t="b">
            <v>0</v>
          </cell>
          <cell r="AZ1469">
            <v>8096629.5654986324</v>
          </cell>
          <cell r="BA1469" t="str">
            <v/>
          </cell>
          <cell r="BB1469" t="str">
            <v/>
          </cell>
          <cell r="BC1469">
            <v>0.99999964666058472</v>
          </cell>
          <cell r="CF1469" t="str">
            <v>Conditioned</v>
          </cell>
          <cell r="CG1469">
            <v>1904.288</v>
          </cell>
          <cell r="CH1469" t="str">
            <v>WA</v>
          </cell>
          <cell r="CI1469" t="str">
            <v>Top-Freezer w/o TTD Ice</v>
          </cell>
          <cell r="CJ1469">
            <v>39990.048000000003</v>
          </cell>
          <cell r="CK1469" t="b">
            <v>0</v>
          </cell>
          <cell r="DS1469">
            <v>1192.4649999999999</v>
          </cell>
          <cell r="DT1469" t="str">
            <v>ID</v>
          </cell>
          <cell r="DU1469" t="str">
            <v>lt32</v>
          </cell>
          <cell r="DX1469" t="b">
            <v>0</v>
          </cell>
          <cell r="DY1469">
            <v>1144.6790000000001</v>
          </cell>
          <cell r="DZ1469" t="str">
            <v>MT</v>
          </cell>
          <cell r="EC1469" t="str">
            <v>Desktop</v>
          </cell>
          <cell r="ED1469">
            <v>1612.692</v>
          </cell>
          <cell r="EE1469" t="str">
            <v>OR</v>
          </cell>
          <cell r="EZ1469" t="str">
            <v>WA</v>
          </cell>
          <cell r="FA1469" t="str">
            <v>Other</v>
          </cell>
          <cell r="FB1469">
            <v>2691204.9299999997</v>
          </cell>
          <cell r="FC1469">
            <v>1783971.54</v>
          </cell>
          <cell r="FI1469" t="str">
            <v>WA</v>
          </cell>
          <cell r="FJ1469" t="str">
            <v>Living Room/Family Room</v>
          </cell>
          <cell r="FK1469" t="str">
            <v>EISAq</v>
          </cell>
          <cell r="FL1469">
            <v>58587.759999999995</v>
          </cell>
          <cell r="FS1469" t="str">
            <v>WA</v>
          </cell>
          <cell r="FT1469" t="str">
            <v>EISAx</v>
          </cell>
          <cell r="FV1469">
            <v>2676506.2200000002</v>
          </cell>
          <cell r="GU1469" t="str">
            <v>Wood</v>
          </cell>
          <cell r="GX1469" t="str">
            <v>Heat Pump (Central System)</v>
          </cell>
          <cell r="GY1469" t="str">
            <v>WA</v>
          </cell>
          <cell r="GZ1469">
            <v>1904.28771972656</v>
          </cell>
        </row>
        <row r="1470">
          <cell r="AN1470" t="str">
            <v>WA</v>
          </cell>
          <cell r="AO1470" t="str">
            <v>Baseboard/Wall/Radiant</v>
          </cell>
          <cell r="AP1470" t="str">
            <v>Pre 1980</v>
          </cell>
          <cell r="AQ1470" t="str">
            <v>Crawlspace</v>
          </cell>
          <cell r="AR1470">
            <v>12271.3056640625</v>
          </cell>
          <cell r="AU1470" t="str">
            <v>No</v>
          </cell>
          <cell r="AV1470" t="b">
            <v>1</v>
          </cell>
          <cell r="AX1470">
            <v>9571618.41796875</v>
          </cell>
          <cell r="AY1470" t="b">
            <v>0</v>
          </cell>
          <cell r="AZ1470">
            <v>8096629.5654986324</v>
          </cell>
          <cell r="BA1470">
            <v>1</v>
          </cell>
          <cell r="BB1470">
            <v>12271.3056640625</v>
          </cell>
          <cell r="BC1470">
            <v>0.99999964666058472</v>
          </cell>
          <cell r="CF1470" t="str">
            <v>Unconditioned</v>
          </cell>
          <cell r="CG1470">
            <v>1904.288</v>
          </cell>
          <cell r="CH1470" t="str">
            <v>WA</v>
          </cell>
          <cell r="CI1470" t="str">
            <v>Top-Freezer w/o TTD Ice</v>
          </cell>
          <cell r="CJ1470">
            <v>36181.472000000002</v>
          </cell>
          <cell r="CK1470" t="b">
            <v>0</v>
          </cell>
          <cell r="DS1470">
            <v>1192.4649999999999</v>
          </cell>
          <cell r="DT1470" t="str">
            <v>ID</v>
          </cell>
          <cell r="DU1470" t="str">
            <v>lt32</v>
          </cell>
          <cell r="DX1470" t="b">
            <v>1</v>
          </cell>
          <cell r="DY1470">
            <v>3785.7640000000001</v>
          </cell>
          <cell r="DZ1470" t="str">
            <v>ID</v>
          </cell>
          <cell r="EC1470" t="str">
            <v>Laptop</v>
          </cell>
          <cell r="ED1470">
            <v>8264.9449999999997</v>
          </cell>
          <cell r="EE1470" t="str">
            <v>OR</v>
          </cell>
          <cell r="EZ1470" t="str">
            <v>OR</v>
          </cell>
          <cell r="FA1470" t="str">
            <v>Bathroom</v>
          </cell>
          <cell r="FB1470">
            <v>4970773.1460000006</v>
          </cell>
          <cell r="FC1470">
            <v>1774780.9280000001</v>
          </cell>
          <cell r="FI1470" t="str">
            <v>WA</v>
          </cell>
          <cell r="FJ1470" t="str">
            <v>Other</v>
          </cell>
          <cell r="FK1470" t="str">
            <v>EISAq</v>
          </cell>
          <cell r="FL1470">
            <v>120104.908</v>
          </cell>
          <cell r="FS1470" t="str">
            <v>WA</v>
          </cell>
          <cell r="FT1470" t="str">
            <v>EISAnqnx</v>
          </cell>
          <cell r="FV1470">
            <v>2094599.7799999998</v>
          </cell>
          <cell r="GU1470" t="str">
            <v>Wood</v>
          </cell>
          <cell r="GX1470" t="str">
            <v>Propane/LP</v>
          </cell>
          <cell r="GY1470" t="str">
            <v>WA</v>
          </cell>
          <cell r="GZ1470">
            <v>1904.28771972656</v>
          </cell>
        </row>
        <row r="1471">
          <cell r="AN1471" t="str">
            <v>WA</v>
          </cell>
          <cell r="AO1471" t="str">
            <v>Propane/LP</v>
          </cell>
          <cell r="AP1471" t="str">
            <v>1993-2006</v>
          </cell>
          <cell r="AQ1471" t="str">
            <v>Crawlspace</v>
          </cell>
          <cell r="AR1471">
            <v>1904.28771972656</v>
          </cell>
          <cell r="AU1471" t="str">
            <v>No</v>
          </cell>
          <cell r="AV1471" t="b">
            <v>0</v>
          </cell>
          <cell r="AX1471">
            <v>3858086.9201660105</v>
          </cell>
          <cell r="AY1471" t="b">
            <v>0</v>
          </cell>
          <cell r="AZ1471">
            <v>706168.34810760396</v>
          </cell>
          <cell r="BA1471" t="str">
            <v/>
          </cell>
          <cell r="BB1471" t="str">
            <v/>
          </cell>
          <cell r="BC1471">
            <v>0.99999985281982562</v>
          </cell>
          <cell r="CF1471" t="str">
            <v>Conditioned</v>
          </cell>
          <cell r="CG1471">
            <v>3785.7640000000001</v>
          </cell>
          <cell r="CH1471" t="str">
            <v>ID</v>
          </cell>
          <cell r="CI1471" t="str">
            <v>Side-by-Side w/ TTD Ice</v>
          </cell>
          <cell r="CJ1471">
            <v>94644.1</v>
          </cell>
          <cell r="CK1471" t="b">
            <v>0</v>
          </cell>
          <cell r="DS1471">
            <v>2130.886</v>
          </cell>
          <cell r="DT1471" t="str">
            <v>MT</v>
          </cell>
          <cell r="DU1471" t="str">
            <v>lt32</v>
          </cell>
          <cell r="DX1471" t="b">
            <v>1</v>
          </cell>
          <cell r="DY1471">
            <v>3785.7640000000001</v>
          </cell>
          <cell r="DZ1471" t="str">
            <v>ID</v>
          </cell>
          <cell r="EC1471" t="str">
            <v>Desktop</v>
          </cell>
          <cell r="ED1471">
            <v>8264.9449999999997</v>
          </cell>
          <cell r="EE1471" t="str">
            <v>OR</v>
          </cell>
          <cell r="EZ1471" t="str">
            <v>OR</v>
          </cell>
          <cell r="FA1471" t="str">
            <v>Bedrooms</v>
          </cell>
          <cell r="FB1471">
            <v>3410907.0960000004</v>
          </cell>
          <cell r="FC1471">
            <v>4228970.1800000006</v>
          </cell>
          <cell r="FI1471" t="str">
            <v>WA</v>
          </cell>
          <cell r="FJ1471" t="str">
            <v>Other</v>
          </cell>
          <cell r="FK1471" t="str">
            <v>EISAx</v>
          </cell>
          <cell r="FL1471">
            <v>776287.82</v>
          </cell>
          <cell r="FS1471" t="str">
            <v>WA</v>
          </cell>
          <cell r="FT1471" t="str">
            <v>EISAq</v>
          </cell>
          <cell r="FV1471">
            <v>515593.79199999996</v>
          </cell>
          <cell r="GU1471" t="str">
            <v>Natural Gas FAF</v>
          </cell>
          <cell r="GX1471" t="str">
            <v>None</v>
          </cell>
          <cell r="GY1471" t="str">
            <v>MT</v>
          </cell>
          <cell r="GZ1471">
            <v>1144.67944335938</v>
          </cell>
        </row>
        <row r="1472">
          <cell r="AN1472" t="str">
            <v>WA</v>
          </cell>
          <cell r="AO1472" t="str">
            <v>Baseboard/Wall/Radiant</v>
          </cell>
          <cell r="AP1472" t="str">
            <v>1993-2006</v>
          </cell>
          <cell r="AQ1472" t="str">
            <v>Crawlspace</v>
          </cell>
          <cell r="AR1472">
            <v>1904.28771972656</v>
          </cell>
          <cell r="AU1472" t="str">
            <v>No</v>
          </cell>
          <cell r="AV1472" t="b">
            <v>0</v>
          </cell>
          <cell r="AX1472">
            <v>3858086.9201660105</v>
          </cell>
          <cell r="AY1472" t="b">
            <v>0</v>
          </cell>
          <cell r="AZ1472">
            <v>706168.34810760396</v>
          </cell>
          <cell r="BA1472" t="str">
            <v/>
          </cell>
          <cell r="BB1472" t="str">
            <v/>
          </cell>
          <cell r="BC1472">
            <v>0.99999985281982562</v>
          </cell>
          <cell r="CF1472" t="str">
            <v>Conditioned</v>
          </cell>
          <cell r="CG1472">
            <v>12271.31</v>
          </cell>
          <cell r="CH1472" t="str">
            <v>WA</v>
          </cell>
          <cell r="CI1472" t="str">
            <v>Side-by-Side w/ TTD Ice</v>
          </cell>
          <cell r="CJ1472">
            <v>319054.06</v>
          </cell>
          <cell r="CK1472" t="b">
            <v>0</v>
          </cell>
          <cell r="DS1472">
            <v>8264.9449999999997</v>
          </cell>
          <cell r="DT1472" t="str">
            <v>OR</v>
          </cell>
          <cell r="DU1472" t="str">
            <v>32to46</v>
          </cell>
          <cell r="DX1472" t="b">
            <v>1</v>
          </cell>
          <cell r="DY1472">
            <v>3785.7640000000001</v>
          </cell>
          <cell r="DZ1472" t="str">
            <v>ID</v>
          </cell>
          <cell r="EC1472" t="str">
            <v>Desktop</v>
          </cell>
          <cell r="ED1472">
            <v>2130.886</v>
          </cell>
          <cell r="EE1472" t="str">
            <v>MT</v>
          </cell>
          <cell r="EZ1472" t="str">
            <v>OR</v>
          </cell>
          <cell r="FA1472" t="str">
            <v>Exterior</v>
          </cell>
          <cell r="FB1472">
            <v>3882333.2800000003</v>
          </cell>
          <cell r="FC1472">
            <v>17893396.778000001</v>
          </cell>
          <cell r="FI1472" t="str">
            <v>WA</v>
          </cell>
          <cell r="FJ1472" t="str">
            <v>Bathroom</v>
          </cell>
          <cell r="FK1472" t="str">
            <v>EISAnqnx</v>
          </cell>
          <cell r="FL1472">
            <v>792876.24</v>
          </cell>
          <cell r="FS1472" t="str">
            <v>WA</v>
          </cell>
          <cell r="FT1472" t="str">
            <v>EISAx</v>
          </cell>
          <cell r="FV1472">
            <v>1589363.899</v>
          </cell>
          <cell r="GU1472" t="str">
            <v>Electric FAF</v>
          </cell>
          <cell r="GX1472" t="str">
            <v>Baseboard/Wall/Radiant</v>
          </cell>
          <cell r="GY1472" t="str">
            <v>OR</v>
          </cell>
          <cell r="GZ1472">
            <v>1612.69177246094</v>
          </cell>
        </row>
        <row r="1473">
          <cell r="AN1473" t="str">
            <v>WA</v>
          </cell>
          <cell r="AO1473" t="str">
            <v>Electric FAF</v>
          </cell>
          <cell r="AP1473" t="str">
            <v>1993-2006</v>
          </cell>
          <cell r="AQ1473" t="str">
            <v>Crawlspace</v>
          </cell>
          <cell r="AR1473">
            <v>1904.28771972656</v>
          </cell>
          <cell r="AU1473" t="str">
            <v>No</v>
          </cell>
          <cell r="AV1473" t="b">
            <v>1</v>
          </cell>
          <cell r="AX1473">
            <v>3858086.9201660105</v>
          </cell>
          <cell r="AY1473" t="b">
            <v>0</v>
          </cell>
          <cell r="AZ1473">
            <v>706168.34810760396</v>
          </cell>
          <cell r="BA1473">
            <v>1</v>
          </cell>
          <cell r="BB1473">
            <v>1904.28771972656</v>
          </cell>
          <cell r="BC1473">
            <v>0.99999985281982562</v>
          </cell>
          <cell r="CF1473" t="str">
            <v>Conditioned</v>
          </cell>
          <cell r="CG1473">
            <v>2079.9929999999999</v>
          </cell>
          <cell r="CH1473" t="str">
            <v>WA</v>
          </cell>
          <cell r="CI1473" t="str">
            <v>Side-by-Side w/ TTD Ice</v>
          </cell>
          <cell r="CJ1473">
            <v>54079.817999999999</v>
          </cell>
          <cell r="CK1473" t="b">
            <v>0</v>
          </cell>
          <cell r="DS1473">
            <v>1904.288</v>
          </cell>
          <cell r="DT1473" t="str">
            <v>WA</v>
          </cell>
          <cell r="DU1473" t="str">
            <v>lt32</v>
          </cell>
          <cell r="DX1473" t="b">
            <v>1</v>
          </cell>
          <cell r="DY1473">
            <v>8264.9449999999997</v>
          </cell>
          <cell r="DZ1473" t="str">
            <v>OR</v>
          </cell>
          <cell r="EC1473" t="str">
            <v>Other</v>
          </cell>
          <cell r="ED1473">
            <v>1904.288</v>
          </cell>
          <cell r="EE1473" t="str">
            <v>WA</v>
          </cell>
          <cell r="EZ1473" t="str">
            <v>OR</v>
          </cell>
          <cell r="FA1473" t="str">
            <v>Kitchen</v>
          </cell>
          <cell r="FB1473">
            <v>7085258.2360000005</v>
          </cell>
          <cell r="FC1473">
            <v>1386547.6</v>
          </cell>
          <cell r="FI1473" t="str">
            <v>WA</v>
          </cell>
          <cell r="FJ1473" t="str">
            <v>Bathroom</v>
          </cell>
          <cell r="FK1473" t="str">
            <v>EISAx</v>
          </cell>
          <cell r="FL1473">
            <v>266833.34999999998</v>
          </cell>
          <cell r="FS1473" t="str">
            <v>WA</v>
          </cell>
          <cell r="FT1473" t="str">
            <v>EISAnqnx</v>
          </cell>
          <cell r="FV1473">
            <v>1036838.1599999999</v>
          </cell>
          <cell r="GU1473" t="str">
            <v>Natural Gas FAF</v>
          </cell>
          <cell r="GX1473" t="str">
            <v>Baseboard/Wall/Radiant</v>
          </cell>
          <cell r="GY1473" t="str">
            <v>OR</v>
          </cell>
          <cell r="GZ1473">
            <v>8264.9453125</v>
          </cell>
        </row>
        <row r="1474">
          <cell r="AN1474" t="str">
            <v>OR</v>
          </cell>
          <cell r="AO1474" t="str">
            <v>Natural Gas FAF</v>
          </cell>
          <cell r="AP1474" t="str">
            <v>1993-2006</v>
          </cell>
          <cell r="AQ1474" t="str">
            <v>Crawlspace</v>
          </cell>
          <cell r="AR1474">
            <v>6932.73828125</v>
          </cell>
          <cell r="AU1474" t="str">
            <v>No</v>
          </cell>
          <cell r="AV1474" t="b">
            <v>1</v>
          </cell>
          <cell r="AX1474">
            <v>11938175.3203125</v>
          </cell>
          <cell r="AY1474" t="b">
            <v>0</v>
          </cell>
          <cell r="AZ1474">
            <v>1886499.3043070312</v>
          </cell>
          <cell r="BA1474">
            <v>1</v>
          </cell>
          <cell r="BB1474">
            <v>6932.73828125</v>
          </cell>
          <cell r="BC1474">
            <v>1.0000000405683873</v>
          </cell>
          <cell r="CF1474" t="str">
            <v>Conditioned</v>
          </cell>
          <cell r="CG1474">
            <v>3785.7640000000001</v>
          </cell>
          <cell r="CH1474" t="str">
            <v>ID</v>
          </cell>
          <cell r="CI1474" t="str">
            <v>Top-Freezer w/o TTD Ice</v>
          </cell>
          <cell r="CJ1474">
            <v>79501.044000000009</v>
          </cell>
          <cell r="CK1474" t="b">
            <v>0</v>
          </cell>
          <cell r="DS1474">
            <v>1904.288</v>
          </cell>
          <cell r="DT1474" t="str">
            <v>WA</v>
          </cell>
          <cell r="DU1474" t="str">
            <v>lt32</v>
          </cell>
          <cell r="DX1474" t="b">
            <v>1</v>
          </cell>
          <cell r="DY1474">
            <v>12271.31</v>
          </cell>
          <cell r="DZ1474" t="str">
            <v>WA</v>
          </cell>
          <cell r="EC1474" t="str">
            <v>Desktop</v>
          </cell>
          <cell r="ED1474">
            <v>3785.7640000000001</v>
          </cell>
          <cell r="EE1474" t="str">
            <v>ID</v>
          </cell>
          <cell r="EZ1474" t="str">
            <v>OR</v>
          </cell>
          <cell r="FA1474" t="str">
            <v>Living Room/Family Room</v>
          </cell>
          <cell r="FB1474">
            <v>1851041.0460000001</v>
          </cell>
          <cell r="FC1474">
            <v>3202924.9560000002</v>
          </cell>
          <cell r="FI1474" t="str">
            <v>WA</v>
          </cell>
          <cell r="FJ1474" t="str">
            <v>Bedrooms</v>
          </cell>
          <cell r="FK1474" t="str">
            <v>EISAnqnx</v>
          </cell>
          <cell r="FL1474">
            <v>678519.09</v>
          </cell>
          <cell r="FS1474" t="str">
            <v>WA</v>
          </cell>
          <cell r="FT1474" t="str">
            <v>EISAq</v>
          </cell>
          <cell r="FV1474">
            <v>768480.04799999995</v>
          </cell>
          <cell r="GU1474" t="str">
            <v>Natural Gas FAF</v>
          </cell>
          <cell r="GX1474" t="str">
            <v>Natural Gas Other</v>
          </cell>
          <cell r="GY1474" t="str">
            <v>OR</v>
          </cell>
          <cell r="GZ1474">
            <v>8264.9453125</v>
          </cell>
        </row>
        <row r="1475">
          <cell r="AN1475" t="str">
            <v>ID</v>
          </cell>
          <cell r="AO1475" t="str">
            <v>Natural Gas FAF</v>
          </cell>
          <cell r="AP1475" t="str">
            <v>Pre 1980</v>
          </cell>
          <cell r="AQ1475" t="str">
            <v>Slab on Grade</v>
          </cell>
          <cell r="AR1475">
            <v>3785.76440429688</v>
          </cell>
          <cell r="AU1475" t="str">
            <v>No</v>
          </cell>
          <cell r="AV1475" t="b">
            <v>1</v>
          </cell>
          <cell r="AX1475">
            <v>3259543.1520996136</v>
          </cell>
          <cell r="AY1475" t="b">
            <v>0</v>
          </cell>
          <cell r="AZ1475">
            <v>1337075.2011315937</v>
          </cell>
          <cell r="BA1475">
            <v>1</v>
          </cell>
          <cell r="BB1475">
            <v>3785.76440429688</v>
          </cell>
          <cell r="BC1475">
            <v>1.0000001067939999</v>
          </cell>
          <cell r="CF1475" t="str">
            <v>Conditioned</v>
          </cell>
          <cell r="CG1475">
            <v>3785.7640000000001</v>
          </cell>
          <cell r="CH1475" t="str">
            <v>ID</v>
          </cell>
          <cell r="CI1475" t="str">
            <v>Bottom-Freezer (Including French Door) w/ TTD Ice</v>
          </cell>
          <cell r="CJ1475">
            <v>106001.39200000001</v>
          </cell>
          <cell r="CK1475" t="b">
            <v>0</v>
          </cell>
          <cell r="DS1475">
            <v>1904.288</v>
          </cell>
          <cell r="DT1475" t="str">
            <v>WA</v>
          </cell>
          <cell r="DU1475" t="str">
            <v>lt32</v>
          </cell>
          <cell r="DX1475" t="b">
            <v>0</v>
          </cell>
          <cell r="DY1475">
            <v>1612.692</v>
          </cell>
          <cell r="DZ1475" t="str">
            <v>OR</v>
          </cell>
          <cell r="EC1475" t="str">
            <v>Laptop</v>
          </cell>
          <cell r="ED1475">
            <v>2079.9929999999999</v>
          </cell>
          <cell r="EE1475" t="str">
            <v>WA</v>
          </cell>
          <cell r="EZ1475" t="str">
            <v>OR</v>
          </cell>
          <cell r="FA1475" t="str">
            <v>Other</v>
          </cell>
          <cell r="FB1475">
            <v>7286307.6380000003</v>
          </cell>
          <cell r="FC1475">
            <v>5580854.0899999999</v>
          </cell>
          <cell r="FI1475" t="str">
            <v>WA</v>
          </cell>
          <cell r="FJ1475" t="str">
            <v>Bedrooms</v>
          </cell>
          <cell r="FK1475" t="str">
            <v>EISAq</v>
          </cell>
          <cell r="FL1475">
            <v>22871.43</v>
          </cell>
          <cell r="FS1475" t="str">
            <v>WA</v>
          </cell>
          <cell r="FT1475" t="str">
            <v>EISAx</v>
          </cell>
          <cell r="FV1475">
            <v>1235057.22</v>
          </cell>
          <cell r="GU1475" t="str">
            <v>Natural Gas FAF</v>
          </cell>
          <cell r="GX1475" t="str">
            <v>Natural Gas Other</v>
          </cell>
          <cell r="GY1475" t="str">
            <v>MT</v>
          </cell>
          <cell r="GZ1475">
            <v>1144.67944335938</v>
          </cell>
        </row>
        <row r="1476">
          <cell r="AN1476" t="str">
            <v>ID</v>
          </cell>
          <cell r="AO1476" t="str">
            <v>Baseboard/Wall/Radiant</v>
          </cell>
          <cell r="AP1476" t="str">
            <v>Pre 1980</v>
          </cell>
          <cell r="AQ1476" t="str">
            <v>Slab on Grade</v>
          </cell>
          <cell r="AR1476">
            <v>3785.76440429688</v>
          </cell>
          <cell r="AU1476" t="str">
            <v>No</v>
          </cell>
          <cell r="AV1476" t="b">
            <v>0</v>
          </cell>
          <cell r="AX1476">
            <v>3259543.1520996136</v>
          </cell>
          <cell r="AY1476" t="b">
            <v>0</v>
          </cell>
          <cell r="AZ1476">
            <v>1337075.2011315937</v>
          </cell>
          <cell r="BA1476" t="str">
            <v/>
          </cell>
          <cell r="BB1476" t="str">
            <v/>
          </cell>
          <cell r="BC1476">
            <v>1.0000001067939999</v>
          </cell>
          <cell r="CF1476" t="str">
            <v>Conditioned</v>
          </cell>
          <cell r="CG1476">
            <v>1144.6790000000001</v>
          </cell>
          <cell r="CH1476" t="str">
            <v>MT</v>
          </cell>
          <cell r="CI1476" t="str">
            <v>Top-Freezer w/o TTD Ice</v>
          </cell>
          <cell r="CJ1476">
            <v>24038.259000000002</v>
          </cell>
          <cell r="CK1476" t="b">
            <v>0</v>
          </cell>
          <cell r="DS1476">
            <v>1904.288</v>
          </cell>
          <cell r="DT1476" t="str">
            <v>WA</v>
          </cell>
          <cell r="DU1476" t="str">
            <v>lt32</v>
          </cell>
          <cell r="DX1476" t="b">
            <v>0</v>
          </cell>
          <cell r="DY1476">
            <v>1904.288</v>
          </cell>
          <cell r="DZ1476" t="str">
            <v>WA</v>
          </cell>
          <cell r="EC1476" t="str">
            <v>Desktop</v>
          </cell>
          <cell r="ED1476">
            <v>1144.6790000000001</v>
          </cell>
          <cell r="EE1476" t="str">
            <v>MT</v>
          </cell>
          <cell r="EZ1476" t="str">
            <v>WA</v>
          </cell>
          <cell r="FA1476" t="str">
            <v>Bathroom</v>
          </cell>
          <cell r="FB1476">
            <v>376616.21399999998</v>
          </cell>
          <cell r="FC1476">
            <v>182971.44</v>
          </cell>
          <cell r="FI1476" t="str">
            <v>WA</v>
          </cell>
          <cell r="FJ1476" t="str">
            <v>Bedrooms</v>
          </cell>
          <cell r="FK1476" t="str">
            <v>EISAx</v>
          </cell>
          <cell r="FL1476">
            <v>213466.68</v>
          </cell>
          <cell r="FS1476" t="str">
            <v>WA</v>
          </cell>
          <cell r="FT1476" t="str">
            <v>EISAnqnx</v>
          </cell>
          <cell r="FV1476">
            <v>527289.84</v>
          </cell>
          <cell r="GU1476" t="str">
            <v>Baseboard/Wall/Radiant</v>
          </cell>
          <cell r="GX1476" t="str">
            <v>None</v>
          </cell>
          <cell r="GY1476" t="str">
            <v>MT</v>
          </cell>
          <cell r="GZ1476">
            <v>1144.67944335938</v>
          </cell>
        </row>
        <row r="1477">
          <cell r="AN1477" t="str">
            <v>MT</v>
          </cell>
          <cell r="AO1477" t="str">
            <v>Heat Pump (Central System)</v>
          </cell>
          <cell r="AP1477" t="str">
            <v>Pre 1980</v>
          </cell>
          <cell r="AQ1477" t="str">
            <v>Basement</v>
          </cell>
          <cell r="AR1477">
            <v>1144.67944335938</v>
          </cell>
          <cell r="AU1477" t="str">
            <v>No</v>
          </cell>
          <cell r="AV1477" t="b">
            <v>1</v>
          </cell>
          <cell r="AX1477">
            <v>2841094.3784179813</v>
          </cell>
          <cell r="AY1477" t="b">
            <v>0</v>
          </cell>
          <cell r="AZ1477">
            <v>329656.23289306788</v>
          </cell>
          <cell r="BA1477">
            <v>1</v>
          </cell>
          <cell r="BB1477">
            <v>1144.67944335938</v>
          </cell>
          <cell r="BC1477">
            <v>1.0000003873220178</v>
          </cell>
          <cell r="CF1477" t="str">
            <v>Conditioned</v>
          </cell>
          <cell r="CG1477">
            <v>2079.9929999999999</v>
          </cell>
          <cell r="CH1477" t="str">
            <v>WA</v>
          </cell>
          <cell r="CI1477" t="str">
            <v>Top-Freezer w/o TTD Ice</v>
          </cell>
          <cell r="CJ1477">
            <v>45759.845999999998</v>
          </cell>
          <cell r="CK1477" t="b">
            <v>0</v>
          </cell>
          <cell r="DS1477">
            <v>1904.288</v>
          </cell>
          <cell r="DT1477" t="str">
            <v>WA</v>
          </cell>
          <cell r="DU1477" t="str">
            <v>32to46</v>
          </cell>
          <cell r="DX1477" t="b">
            <v>0</v>
          </cell>
          <cell r="DY1477">
            <v>3785.7640000000001</v>
          </cell>
          <cell r="DZ1477" t="str">
            <v>ID</v>
          </cell>
          <cell r="EC1477" t="str">
            <v>Desktop</v>
          </cell>
          <cell r="ED1477">
            <v>1904.288</v>
          </cell>
          <cell r="EE1477" t="str">
            <v>WA</v>
          </cell>
          <cell r="EZ1477" t="str">
            <v>WA</v>
          </cell>
          <cell r="FA1477" t="str">
            <v>Bedrooms</v>
          </cell>
          <cell r="FB1477">
            <v>1067333.3999999999</v>
          </cell>
          <cell r="FC1477">
            <v>884361.96</v>
          </cell>
          <cell r="FI1477" t="str">
            <v>WA</v>
          </cell>
          <cell r="FJ1477" t="str">
            <v>Exterior</v>
          </cell>
          <cell r="FK1477" t="str">
            <v>EISAq</v>
          </cell>
          <cell r="FL1477">
            <v>45742.86</v>
          </cell>
          <cell r="FS1477" t="str">
            <v>WA</v>
          </cell>
          <cell r="FT1477" t="str">
            <v>EISAq</v>
          </cell>
          <cell r="FV1477">
            <v>733811.69400000002</v>
          </cell>
          <cell r="GU1477" t="str">
            <v>Electric FAF</v>
          </cell>
          <cell r="GX1477" t="str">
            <v>None</v>
          </cell>
          <cell r="GY1477" t="str">
            <v>WA</v>
          </cell>
          <cell r="GZ1477">
            <v>2079.99340820313</v>
          </cell>
        </row>
        <row r="1478">
          <cell r="AN1478" t="str">
            <v>MT</v>
          </cell>
          <cell r="AO1478" t="str">
            <v>Wood</v>
          </cell>
          <cell r="AP1478" t="str">
            <v>Pre 1980</v>
          </cell>
          <cell r="AQ1478" t="str">
            <v>Basement</v>
          </cell>
          <cell r="AR1478">
            <v>2130.88647460938</v>
          </cell>
          <cell r="AU1478" t="str">
            <v>No</v>
          </cell>
          <cell r="AV1478" t="b">
            <v>0</v>
          </cell>
          <cell r="AX1478">
            <v>5859937.8051757952</v>
          </cell>
          <cell r="AY1478" t="b">
            <v>0</v>
          </cell>
          <cell r="AZ1478">
            <v>2300398.4936645562</v>
          </cell>
          <cell r="BA1478" t="str">
            <v/>
          </cell>
          <cell r="BB1478" t="str">
            <v/>
          </cell>
          <cell r="BC1478">
            <v>1.0000002227286584</v>
          </cell>
          <cell r="CF1478" t="str">
            <v>Conditioned</v>
          </cell>
          <cell r="CG1478">
            <v>1904.288</v>
          </cell>
          <cell r="CH1478" t="str">
            <v>WA</v>
          </cell>
          <cell r="CI1478" t="str">
            <v>Side-by-Side w/ TTD Ice</v>
          </cell>
          <cell r="CJ1478">
            <v>49511.487999999998</v>
          </cell>
          <cell r="CK1478" t="b">
            <v>0</v>
          </cell>
          <cell r="DS1478">
            <v>1904.288</v>
          </cell>
          <cell r="DT1478" t="str">
            <v>WA</v>
          </cell>
          <cell r="DU1478" t="str">
            <v>lt32</v>
          </cell>
          <cell r="DX1478" t="b">
            <v>0</v>
          </cell>
          <cell r="DY1478">
            <v>3785.7640000000001</v>
          </cell>
          <cell r="DZ1478" t="str">
            <v>ID</v>
          </cell>
          <cell r="EC1478" t="str">
            <v>Laptop</v>
          </cell>
          <cell r="ED1478">
            <v>4360.1880000000001</v>
          </cell>
          <cell r="EE1478" t="str">
            <v>WA</v>
          </cell>
          <cell r="EZ1478" t="str">
            <v>WA</v>
          </cell>
          <cell r="FA1478" t="str">
            <v>Exterior</v>
          </cell>
          <cell r="FB1478">
            <v>365942.88</v>
          </cell>
          <cell r="FC1478">
            <v>3506952.6</v>
          </cell>
          <cell r="FI1478" t="str">
            <v>WA</v>
          </cell>
          <cell r="FJ1478" t="str">
            <v>Kitchen</v>
          </cell>
          <cell r="FK1478" t="str">
            <v>EISAnqnx</v>
          </cell>
          <cell r="FL1478">
            <v>304952.39999999997</v>
          </cell>
          <cell r="FS1478" t="str">
            <v>WA</v>
          </cell>
          <cell r="FT1478" t="str">
            <v>EISAx</v>
          </cell>
          <cell r="FV1478">
            <v>146469.4</v>
          </cell>
          <cell r="GU1478" t="str">
            <v>Natural Gas FAF</v>
          </cell>
          <cell r="GX1478" t="str">
            <v>Baseboard/Wall/Radiant</v>
          </cell>
          <cell r="GY1478" t="str">
            <v>MT</v>
          </cell>
          <cell r="GZ1478">
            <v>1144.67944335938</v>
          </cell>
        </row>
        <row r="1479">
          <cell r="AN1479" t="str">
            <v>MT</v>
          </cell>
          <cell r="AO1479" t="str">
            <v>Natural Gas Other</v>
          </cell>
          <cell r="AP1479" t="str">
            <v>Pre 1980</v>
          </cell>
          <cell r="AQ1479" t="str">
            <v>Basement</v>
          </cell>
          <cell r="AR1479">
            <v>2130.88647460938</v>
          </cell>
          <cell r="AU1479" t="str">
            <v>No</v>
          </cell>
          <cell r="AV1479" t="b">
            <v>1</v>
          </cell>
          <cell r="AX1479">
            <v>5859937.8051757952</v>
          </cell>
          <cell r="AY1479" t="b">
            <v>0</v>
          </cell>
          <cell r="AZ1479">
            <v>2300398.4936645562</v>
          </cell>
          <cell r="BA1479">
            <v>1</v>
          </cell>
          <cell r="BB1479">
            <v>2130.88647460938</v>
          </cell>
          <cell r="BC1479">
            <v>1.0000002227286584</v>
          </cell>
          <cell r="CF1479" t="str">
            <v>Conditioned</v>
          </cell>
          <cell r="CG1479">
            <v>2079.9929999999999</v>
          </cell>
          <cell r="CH1479" t="str">
            <v>WA</v>
          </cell>
          <cell r="CI1479" t="str">
            <v>Top-Freezer w/o TTD Ice</v>
          </cell>
          <cell r="CJ1479">
            <v>31199.895</v>
          </cell>
          <cell r="CK1479" t="b">
            <v>0</v>
          </cell>
          <cell r="DS1479">
            <v>8264.9449999999997</v>
          </cell>
          <cell r="DT1479" t="str">
            <v>OR</v>
          </cell>
          <cell r="DU1479" t="str">
            <v>32to46</v>
          </cell>
          <cell r="DX1479" t="b">
            <v>0</v>
          </cell>
          <cell r="DY1479">
            <v>3785.7640000000001</v>
          </cell>
          <cell r="DZ1479" t="str">
            <v>ID</v>
          </cell>
          <cell r="EC1479" t="str">
            <v>Desktop</v>
          </cell>
          <cell r="ED1479">
            <v>4360.1880000000001</v>
          </cell>
          <cell r="EE1479" t="str">
            <v>WA</v>
          </cell>
          <cell r="EZ1479" t="str">
            <v>WA</v>
          </cell>
          <cell r="FA1479" t="str">
            <v>Kitchen</v>
          </cell>
          <cell r="FB1479">
            <v>182971.44</v>
          </cell>
          <cell r="FC1479">
            <v>221090.49</v>
          </cell>
          <cell r="FI1479" t="str">
            <v>WA</v>
          </cell>
          <cell r="FJ1479" t="str">
            <v>Kitchen</v>
          </cell>
          <cell r="FK1479" t="str">
            <v>EISAx</v>
          </cell>
          <cell r="FL1479">
            <v>60990.479999999996</v>
          </cell>
          <cell r="FS1479" t="str">
            <v>WA</v>
          </cell>
          <cell r="FT1479" t="str">
            <v>EISAnqnx</v>
          </cell>
          <cell r="FV1479">
            <v>2244161.92</v>
          </cell>
          <cell r="GU1479" t="str">
            <v>Natural Gas FAF</v>
          </cell>
          <cell r="GX1479" t="str">
            <v>Wood</v>
          </cell>
          <cell r="GY1479" t="str">
            <v>MT</v>
          </cell>
          <cell r="GZ1479">
            <v>1144.67944335938</v>
          </cell>
        </row>
        <row r="1480">
          <cell r="AN1480" t="str">
            <v>WA</v>
          </cell>
          <cell r="AO1480" t="str">
            <v>Wood</v>
          </cell>
          <cell r="AP1480" t="str">
            <v>Pre 1980</v>
          </cell>
          <cell r="AQ1480" t="str">
            <v>Crawlspace</v>
          </cell>
          <cell r="AR1480">
            <v>1904.28771972656</v>
          </cell>
          <cell r="AU1480" t="str">
            <v>No</v>
          </cell>
          <cell r="AV1480" t="b">
            <v>0</v>
          </cell>
          <cell r="AX1480">
            <v>1972842.0776367162</v>
          </cell>
          <cell r="AY1480" t="b">
            <v>0</v>
          </cell>
          <cell r="AZ1480">
            <v>1248161.3868905623</v>
          </cell>
          <cell r="BA1480" t="str">
            <v/>
          </cell>
          <cell r="BB1480" t="str">
            <v/>
          </cell>
          <cell r="BC1480">
            <v>0.99999985281982562</v>
          </cell>
          <cell r="CF1480" t="str">
            <v>Conditioned</v>
          </cell>
          <cell r="CG1480">
            <v>2130.886</v>
          </cell>
          <cell r="CH1480" t="str">
            <v>MT</v>
          </cell>
          <cell r="CI1480" t="str">
            <v>Side-by-Side w/ TTD Ice</v>
          </cell>
          <cell r="CJ1480">
            <v>57533.921999999999</v>
          </cell>
          <cell r="CK1480" t="b">
            <v>0</v>
          </cell>
          <cell r="DS1480">
            <v>2079.9929999999999</v>
          </cell>
          <cell r="DT1480" t="str">
            <v>WA</v>
          </cell>
          <cell r="DU1480" t="str">
            <v>lt32</v>
          </cell>
          <cell r="DX1480" t="b">
            <v>0</v>
          </cell>
          <cell r="DY1480">
            <v>2130.886</v>
          </cell>
          <cell r="DZ1480" t="str">
            <v>MT</v>
          </cell>
          <cell r="EC1480" t="str">
            <v>Laptop</v>
          </cell>
          <cell r="ED1480">
            <v>1925.059</v>
          </cell>
          <cell r="EE1480" t="str">
            <v>OR</v>
          </cell>
          <cell r="EZ1480" t="str">
            <v>WA</v>
          </cell>
          <cell r="FA1480" t="str">
            <v>Living Room/Family Room</v>
          </cell>
          <cell r="FB1480">
            <v>541290.51</v>
          </cell>
          <cell r="FC1480">
            <v>876738.15</v>
          </cell>
          <cell r="FI1480" t="str">
            <v>WA</v>
          </cell>
          <cell r="FJ1480" t="str">
            <v>Living Room/Family Room</v>
          </cell>
          <cell r="FK1480" t="str">
            <v>EISAnqnx</v>
          </cell>
          <cell r="FL1480">
            <v>274457.15999999997</v>
          </cell>
          <cell r="FS1480" t="str">
            <v>WA</v>
          </cell>
          <cell r="FT1480" t="str">
            <v>EISAq</v>
          </cell>
          <cell r="FV1480">
            <v>1364530.5959999999</v>
          </cell>
          <cell r="GU1480" t="str">
            <v>Natural Gas FAF</v>
          </cell>
          <cell r="GX1480" t="str">
            <v>None</v>
          </cell>
          <cell r="GY1480" t="str">
            <v>MT</v>
          </cell>
          <cell r="GZ1480">
            <v>2130.88647460938</v>
          </cell>
        </row>
        <row r="1481">
          <cell r="AN1481" t="str">
            <v>WA</v>
          </cell>
          <cell r="AO1481" t="str">
            <v>Wood</v>
          </cell>
          <cell r="AP1481" t="str">
            <v>Pre 1980</v>
          </cell>
          <cell r="AQ1481" t="str">
            <v>Crawlspace</v>
          </cell>
          <cell r="AR1481">
            <v>1904.28771972656</v>
          </cell>
          <cell r="AU1481" t="str">
            <v>No</v>
          </cell>
          <cell r="AV1481" t="b">
            <v>1</v>
          </cell>
          <cell r="AX1481">
            <v>1972842.0776367162</v>
          </cell>
          <cell r="AY1481" t="b">
            <v>0</v>
          </cell>
          <cell r="AZ1481">
            <v>1248161.3868905623</v>
          </cell>
          <cell r="BA1481">
            <v>1</v>
          </cell>
          <cell r="BB1481">
            <v>1904.28771972656</v>
          </cell>
          <cell r="BC1481">
            <v>0.99999985281982562</v>
          </cell>
          <cell r="CF1481" t="str">
            <v>Conditioned</v>
          </cell>
          <cell r="CG1481">
            <v>2130.886</v>
          </cell>
          <cell r="CH1481" t="str">
            <v>MT</v>
          </cell>
          <cell r="CI1481" t="str">
            <v>Refrigerator Only</v>
          </cell>
          <cell r="CJ1481">
            <v>38355.947999999997</v>
          </cell>
          <cell r="CK1481" t="b">
            <v>0</v>
          </cell>
          <cell r="DS1481">
            <v>2079.9929999999999</v>
          </cell>
          <cell r="DT1481" t="str">
            <v>WA</v>
          </cell>
          <cell r="DU1481" t="str">
            <v>lt32</v>
          </cell>
          <cell r="DX1481" t="b">
            <v>0</v>
          </cell>
          <cell r="DY1481">
            <v>2130.886</v>
          </cell>
          <cell r="DZ1481" t="str">
            <v>MT</v>
          </cell>
          <cell r="EC1481" t="str">
            <v>Desktop</v>
          </cell>
          <cell r="ED1481">
            <v>1925.059</v>
          </cell>
          <cell r="EE1481" t="str">
            <v>OR</v>
          </cell>
          <cell r="EZ1481" t="str">
            <v>WA</v>
          </cell>
          <cell r="FA1481" t="str">
            <v>Other</v>
          </cell>
          <cell r="FB1481">
            <v>1039887.684</v>
          </cell>
          <cell r="FC1481">
            <v>1416503.898</v>
          </cell>
          <cell r="FI1481" t="str">
            <v>WA</v>
          </cell>
          <cell r="FJ1481" t="str">
            <v>Living Room/Family Room</v>
          </cell>
          <cell r="FK1481" t="str">
            <v>EISAq</v>
          </cell>
          <cell r="FL1481">
            <v>45742.86</v>
          </cell>
          <cell r="FS1481" t="str">
            <v>WA</v>
          </cell>
          <cell r="FT1481" t="str">
            <v>EISAx</v>
          </cell>
          <cell r="FV1481">
            <v>1663084.28</v>
          </cell>
          <cell r="GU1481" t="str">
            <v>Heat Pump (Central System)</v>
          </cell>
          <cell r="GX1481" t="str">
            <v>Baseboard/Wall/Radiant</v>
          </cell>
          <cell r="GY1481" t="str">
            <v>OR</v>
          </cell>
          <cell r="GZ1481">
            <v>1925.05932617188</v>
          </cell>
        </row>
        <row r="1482">
          <cell r="AN1482" t="str">
            <v>MT</v>
          </cell>
          <cell r="AO1482" t="str">
            <v>Wood</v>
          </cell>
          <cell r="AP1482" t="str">
            <v>Pre 1980</v>
          </cell>
          <cell r="AQ1482" t="str">
            <v>Crawlspace</v>
          </cell>
          <cell r="AR1482">
            <v>1144.67944335938</v>
          </cell>
          <cell r="AU1482" t="str">
            <v>No</v>
          </cell>
          <cell r="AV1482" t="b">
            <v>1</v>
          </cell>
          <cell r="AX1482">
            <v>929479.70800781657</v>
          </cell>
          <cell r="AY1482" t="b">
            <v>0</v>
          </cell>
          <cell r="AZ1482">
            <v>344644.43658852688</v>
          </cell>
          <cell r="BA1482">
            <v>1</v>
          </cell>
          <cell r="BB1482">
            <v>1144.67944335938</v>
          </cell>
          <cell r="BC1482">
            <v>1.0000003873220178</v>
          </cell>
          <cell r="CF1482" t="str">
            <v>Conditioned</v>
          </cell>
          <cell r="CG1482">
            <v>1904.288</v>
          </cell>
          <cell r="CH1482" t="str">
            <v>WA</v>
          </cell>
          <cell r="CI1482" t="str">
            <v>Top-Freezer w/o TTD Ice</v>
          </cell>
          <cell r="CJ1482">
            <v>38085.760000000002</v>
          </cell>
          <cell r="CK1482" t="b">
            <v>0</v>
          </cell>
          <cell r="DS1482">
            <v>3785.7640000000001</v>
          </cell>
          <cell r="DT1482" t="str">
            <v>ID</v>
          </cell>
          <cell r="DU1482" t="str">
            <v>gt46</v>
          </cell>
          <cell r="DX1482" t="b">
            <v>0</v>
          </cell>
          <cell r="DY1482">
            <v>2130.886</v>
          </cell>
          <cell r="DZ1482" t="str">
            <v>MT</v>
          </cell>
          <cell r="EC1482" t="str">
            <v>Laptop</v>
          </cell>
          <cell r="ED1482">
            <v>1612.692</v>
          </cell>
          <cell r="EE1482" t="str">
            <v>OR</v>
          </cell>
          <cell r="EZ1482" t="str">
            <v>WA</v>
          </cell>
          <cell r="FA1482" t="str">
            <v>Bathroom</v>
          </cell>
          <cell r="FB1482">
            <v>446828.66800000001</v>
          </cell>
          <cell r="FC1482">
            <v>236438.48799999998</v>
          </cell>
          <cell r="FI1482" t="str">
            <v>WA</v>
          </cell>
          <cell r="FJ1482" t="str">
            <v>Living Room/Family Room</v>
          </cell>
          <cell r="FK1482" t="str">
            <v>EISAx</v>
          </cell>
          <cell r="FL1482">
            <v>914857.2</v>
          </cell>
          <cell r="FS1482" t="str">
            <v>OR</v>
          </cell>
          <cell r="FT1482" t="str">
            <v>EISAnqnx</v>
          </cell>
          <cell r="FV1482">
            <v>9775160.5800000001</v>
          </cell>
          <cell r="GU1482" t="str">
            <v>Heat Pump (Central System)</v>
          </cell>
          <cell r="GX1482" t="str">
            <v>Heat Pump (Central System)</v>
          </cell>
          <cell r="GY1482" t="str">
            <v>OR</v>
          </cell>
          <cell r="GZ1482">
            <v>1925.05932617188</v>
          </cell>
        </row>
        <row r="1483">
          <cell r="AN1483" t="str">
            <v>ID</v>
          </cell>
          <cell r="AO1483" t="str">
            <v>Heat Pump (Central System)</v>
          </cell>
          <cell r="AP1483" t="str">
            <v>Pre 1980</v>
          </cell>
          <cell r="AQ1483" t="str">
            <v>Crawlspace</v>
          </cell>
          <cell r="AR1483">
            <v>3785.76440429688</v>
          </cell>
          <cell r="AU1483" t="str">
            <v>No</v>
          </cell>
          <cell r="AV1483" t="b">
            <v>1</v>
          </cell>
          <cell r="AX1483">
            <v>4088625.5566406306</v>
          </cell>
          <cell r="AY1483" t="b">
            <v>0</v>
          </cell>
          <cell r="AZ1483">
            <v>1117314.6060736831</v>
          </cell>
          <cell r="BA1483">
            <v>1</v>
          </cell>
          <cell r="BB1483">
            <v>3785.76440429688</v>
          </cell>
          <cell r="BC1483">
            <v>1.0000001067939999</v>
          </cell>
          <cell r="CF1483" t="str">
            <v>Conditioned</v>
          </cell>
          <cell r="CG1483">
            <v>1612.692</v>
          </cell>
          <cell r="CH1483" t="str">
            <v>OR</v>
          </cell>
          <cell r="CI1483" t="str">
            <v>Top-Freezer w/o TTD Ice</v>
          </cell>
          <cell r="CJ1483">
            <v>29028.455999999998</v>
          </cell>
          <cell r="CK1483" t="b">
            <v>0</v>
          </cell>
          <cell r="DS1483">
            <v>3785.7640000000001</v>
          </cell>
          <cell r="DT1483" t="str">
            <v>ID</v>
          </cell>
          <cell r="DU1483" t="str">
            <v>lt32</v>
          </cell>
          <cell r="DX1483" t="b">
            <v>1</v>
          </cell>
          <cell r="DY1483">
            <v>1192.4649999999999</v>
          </cell>
          <cell r="DZ1483" t="str">
            <v>ID</v>
          </cell>
          <cell r="EC1483" t="str">
            <v>Laptop</v>
          </cell>
          <cell r="ED1483">
            <v>1612.692</v>
          </cell>
          <cell r="EE1483" t="str">
            <v>OR</v>
          </cell>
          <cell r="EZ1483" t="str">
            <v>WA</v>
          </cell>
          <cell r="FA1483" t="str">
            <v>Bedrooms</v>
          </cell>
          <cell r="FB1483">
            <v>166308.42799999999</v>
          </cell>
          <cell r="FC1483">
            <v>963787.39599999995</v>
          </cell>
          <cell r="FI1483" t="str">
            <v>WA</v>
          </cell>
          <cell r="FJ1483" t="str">
            <v>Other</v>
          </cell>
          <cell r="FK1483" t="str">
            <v>EISAnqnx</v>
          </cell>
          <cell r="FL1483">
            <v>731885.76</v>
          </cell>
          <cell r="FS1483" t="str">
            <v>OR</v>
          </cell>
          <cell r="FT1483" t="str">
            <v>EISAq</v>
          </cell>
          <cell r="FV1483">
            <v>776466.65600000008</v>
          </cell>
          <cell r="GU1483" t="str">
            <v>Heat Pump (Central System)</v>
          </cell>
          <cell r="GX1483" t="str">
            <v>Propane/LP</v>
          </cell>
          <cell r="GY1483" t="str">
            <v>OR</v>
          </cell>
          <cell r="GZ1483">
            <v>1925.05932617188</v>
          </cell>
        </row>
        <row r="1484">
          <cell r="AN1484" t="str">
            <v>ID</v>
          </cell>
          <cell r="AO1484" t="str">
            <v>Baseboard/Wall/Radiant</v>
          </cell>
          <cell r="AP1484" t="str">
            <v>Pre 1980</v>
          </cell>
          <cell r="AQ1484" t="str">
            <v>Crawlspace</v>
          </cell>
          <cell r="AR1484">
            <v>3785.76440429688</v>
          </cell>
          <cell r="AU1484" t="str">
            <v>Yes</v>
          </cell>
          <cell r="AV1484" t="b">
            <v>0</v>
          </cell>
          <cell r="AX1484">
            <v>4690562.0969238346</v>
          </cell>
          <cell r="AY1484" t="b">
            <v>0</v>
          </cell>
          <cell r="AZ1484">
            <v>0</v>
          </cell>
          <cell r="BA1484" t="str">
            <v/>
          </cell>
          <cell r="BB1484" t="str">
            <v/>
          </cell>
          <cell r="BC1484">
            <v>1.0000001067939999</v>
          </cell>
          <cell r="CF1484" t="str">
            <v>Conditioned</v>
          </cell>
          <cell r="CG1484">
            <v>2079.9929999999999</v>
          </cell>
          <cell r="CH1484" t="str">
            <v>WA</v>
          </cell>
          <cell r="CI1484" t="str">
            <v>Top-Freezer w/o TTD Ice</v>
          </cell>
          <cell r="CJ1484">
            <v>41599.86</v>
          </cell>
          <cell r="CK1484" t="b">
            <v>0</v>
          </cell>
          <cell r="DS1484">
            <v>2079.9929999999999</v>
          </cell>
          <cell r="DT1484" t="str">
            <v>WA</v>
          </cell>
          <cell r="DU1484" t="str">
            <v>32to46</v>
          </cell>
          <cell r="DX1484" t="b">
            <v>0</v>
          </cell>
          <cell r="DY1484">
            <v>1192.4649999999999</v>
          </cell>
          <cell r="DZ1484" t="str">
            <v>ID</v>
          </cell>
          <cell r="EC1484" t="str">
            <v>Desktop</v>
          </cell>
          <cell r="ED1484">
            <v>2130.886</v>
          </cell>
          <cell r="EE1484" t="str">
            <v>MT</v>
          </cell>
          <cell r="EZ1484" t="str">
            <v>WA</v>
          </cell>
          <cell r="FA1484" t="str">
            <v>Exterior</v>
          </cell>
          <cell r="FB1484">
            <v>120222.95999999999</v>
          </cell>
          <cell r="FC1484">
            <v>5119494.38</v>
          </cell>
          <cell r="FI1484" t="str">
            <v>WA</v>
          </cell>
          <cell r="FJ1484" t="str">
            <v>Other</v>
          </cell>
          <cell r="FK1484" t="str">
            <v>EISAq</v>
          </cell>
          <cell r="FL1484">
            <v>160100.00999999998</v>
          </cell>
          <cell r="FS1484" t="str">
            <v>OR</v>
          </cell>
          <cell r="FT1484" t="str">
            <v>EISAx</v>
          </cell>
          <cell r="FV1484">
            <v>5060898.74</v>
          </cell>
          <cell r="GU1484" t="str">
            <v>Heat Pump (Central System)</v>
          </cell>
          <cell r="GX1484" t="str">
            <v>Wood</v>
          </cell>
          <cell r="GY1484" t="str">
            <v>OR</v>
          </cell>
          <cell r="GZ1484">
            <v>1925.05932617188</v>
          </cell>
        </row>
        <row r="1485">
          <cell r="AN1485" t="str">
            <v>ID</v>
          </cell>
          <cell r="AO1485" t="str">
            <v>Other</v>
          </cell>
          <cell r="AP1485" t="str">
            <v>Pre 1980</v>
          </cell>
          <cell r="AQ1485" t="str">
            <v>Crawlspace</v>
          </cell>
          <cell r="AR1485">
            <v>3785.76440429688</v>
          </cell>
          <cell r="AU1485" t="str">
            <v>Yes</v>
          </cell>
          <cell r="AV1485" t="b">
            <v>1</v>
          </cell>
          <cell r="AX1485">
            <v>4690562.0969238346</v>
          </cell>
          <cell r="AY1485" t="b">
            <v>0</v>
          </cell>
          <cell r="AZ1485">
            <v>0</v>
          </cell>
          <cell r="BA1485">
            <v>1</v>
          </cell>
          <cell r="BB1485">
            <v>3785.76440429688</v>
          </cell>
          <cell r="BC1485">
            <v>1.0000001067939999</v>
          </cell>
          <cell r="CF1485" t="str">
            <v>Conditioned</v>
          </cell>
          <cell r="CG1485">
            <v>1904.288</v>
          </cell>
          <cell r="CH1485" t="str">
            <v>WA</v>
          </cell>
          <cell r="CI1485" t="str">
            <v>Bottom-Freezer (Including French Door) w/o TTD Ice</v>
          </cell>
          <cell r="CJ1485">
            <v>41894.336000000003</v>
          </cell>
          <cell r="CK1485" t="b">
            <v>0</v>
          </cell>
          <cell r="DS1485">
            <v>2079.9929999999999</v>
          </cell>
          <cell r="DT1485" t="str">
            <v>WA</v>
          </cell>
          <cell r="DU1485" t="str">
            <v>32to46</v>
          </cell>
          <cell r="DX1485" t="b">
            <v>0</v>
          </cell>
          <cell r="DY1485">
            <v>2079.9929999999999</v>
          </cell>
          <cell r="DZ1485" t="str">
            <v>WA</v>
          </cell>
          <cell r="EC1485" t="str">
            <v>Desktop</v>
          </cell>
          <cell r="ED1485">
            <v>2079.9929999999999</v>
          </cell>
          <cell r="EE1485" t="str">
            <v>WA</v>
          </cell>
          <cell r="EZ1485" t="str">
            <v>WA</v>
          </cell>
          <cell r="FA1485" t="str">
            <v>Kitchen</v>
          </cell>
          <cell r="FB1485">
            <v>340631.72</v>
          </cell>
          <cell r="FC1485">
            <v>242449.636</v>
          </cell>
          <cell r="FI1485" t="str">
            <v>WA</v>
          </cell>
          <cell r="FJ1485" t="str">
            <v>Other</v>
          </cell>
          <cell r="FK1485" t="str">
            <v>EISAx</v>
          </cell>
          <cell r="FL1485">
            <v>648023.85</v>
          </cell>
          <cell r="FS1485" t="str">
            <v>WA</v>
          </cell>
          <cell r="FT1485" t="str">
            <v>EISAnqnx</v>
          </cell>
          <cell r="FV1485">
            <v>3406317.1999999997</v>
          </cell>
          <cell r="GU1485" t="str">
            <v>Natural Gas FAF</v>
          </cell>
          <cell r="GX1485" t="str">
            <v>None</v>
          </cell>
          <cell r="GY1485" t="str">
            <v>MT</v>
          </cell>
          <cell r="GZ1485">
            <v>2130.88647460938</v>
          </cell>
        </row>
        <row r="1486">
          <cell r="AN1486" t="str">
            <v>WA</v>
          </cell>
          <cell r="AO1486" t="str">
            <v>Heat Pump (Central System)</v>
          </cell>
          <cell r="AP1486" t="str">
            <v>1980-1992</v>
          </cell>
          <cell r="AQ1486" t="str">
            <v>Crawlspace</v>
          </cell>
          <cell r="AR1486">
            <v>2079.99340820313</v>
          </cell>
          <cell r="AU1486" t="str">
            <v>No</v>
          </cell>
          <cell r="AV1486" t="b">
            <v>1</v>
          </cell>
          <cell r="AX1486">
            <v>4783984.8388671987</v>
          </cell>
          <cell r="AY1486" t="b">
            <v>0</v>
          </cell>
          <cell r="AZ1486">
            <v>2154292.8527375539</v>
          </cell>
          <cell r="BA1486">
            <v>1</v>
          </cell>
          <cell r="BB1486">
            <v>2079.99340820313</v>
          </cell>
          <cell r="BC1486">
            <v>1.0000001962521654</v>
          </cell>
          <cell r="CF1486" t="str">
            <v>Conditioned</v>
          </cell>
          <cell r="CG1486">
            <v>1612.692</v>
          </cell>
          <cell r="CH1486" t="str">
            <v>OR</v>
          </cell>
          <cell r="CI1486" t="str">
            <v>Top-Freezer w/o TTD Ice</v>
          </cell>
          <cell r="CJ1486">
            <v>29028.455999999998</v>
          </cell>
          <cell r="CK1486" t="b">
            <v>0</v>
          </cell>
          <cell r="DS1486">
            <v>1904.288</v>
          </cell>
          <cell r="DT1486" t="str">
            <v>WA</v>
          </cell>
          <cell r="DU1486" t="str">
            <v>lt32</v>
          </cell>
          <cell r="DX1486" t="b">
            <v>1</v>
          </cell>
          <cell r="DY1486">
            <v>1904.288</v>
          </cell>
          <cell r="DZ1486" t="str">
            <v>WA</v>
          </cell>
          <cell r="EC1486" t="str">
            <v>Desktop</v>
          </cell>
          <cell r="ED1486">
            <v>2079.9929999999999</v>
          </cell>
          <cell r="EE1486" t="str">
            <v>WA</v>
          </cell>
          <cell r="EZ1486" t="str">
            <v>WA</v>
          </cell>
          <cell r="FA1486" t="str">
            <v>Living Room/Family Room</v>
          </cell>
          <cell r="FB1486">
            <v>350650.3</v>
          </cell>
          <cell r="FC1486">
            <v>1629021.108</v>
          </cell>
          <cell r="FI1486" t="str">
            <v>OR</v>
          </cell>
          <cell r="FJ1486" t="str">
            <v>Bathroom</v>
          </cell>
          <cell r="FK1486" t="str">
            <v>EISAnqnx</v>
          </cell>
          <cell r="FL1486">
            <v>2495785.6800000002</v>
          </cell>
          <cell r="FS1486" t="str">
            <v>WA</v>
          </cell>
          <cell r="FT1486" t="str">
            <v>EISAq</v>
          </cell>
          <cell r="FV1486">
            <v>923713.076</v>
          </cell>
          <cell r="GU1486" t="str">
            <v>Natural Gas FAF</v>
          </cell>
          <cell r="GX1486" t="str">
            <v>None</v>
          </cell>
          <cell r="GY1486" t="str">
            <v>WA</v>
          </cell>
          <cell r="GZ1486">
            <v>2079.99340820313</v>
          </cell>
        </row>
        <row r="1487">
          <cell r="AN1487" t="str">
            <v>ID</v>
          </cell>
          <cell r="AO1487" t="str">
            <v>Heat Pump (Central System)</v>
          </cell>
          <cell r="AP1487" t="str">
            <v>Post 2006</v>
          </cell>
          <cell r="AQ1487" t="str">
            <v>Crawlspace</v>
          </cell>
          <cell r="AR1487">
            <v>3785.76440429688</v>
          </cell>
          <cell r="AU1487" t="str">
            <v>No</v>
          </cell>
          <cell r="AV1487" t="b">
            <v>1</v>
          </cell>
          <cell r="AX1487">
            <v>13219889.299804704</v>
          </cell>
          <cell r="AY1487" t="b">
            <v>0</v>
          </cell>
          <cell r="AZ1487">
            <v>2071477.5308033477</v>
          </cell>
          <cell r="BA1487">
            <v>1</v>
          </cell>
          <cell r="BB1487">
            <v>3785.76440429688</v>
          </cell>
          <cell r="BC1487">
            <v>1.0000001067939999</v>
          </cell>
          <cell r="CF1487" t="str">
            <v>Conditioned</v>
          </cell>
          <cell r="CG1487">
            <v>8264.9449999999997</v>
          </cell>
          <cell r="CH1487" t="str">
            <v>OR</v>
          </cell>
          <cell r="CI1487" t="str">
            <v>Bottom-Freezer (Including French Door) w/o TTD Ice</v>
          </cell>
          <cell r="CJ1487">
            <v>165298.9</v>
          </cell>
          <cell r="CK1487" t="b">
            <v>0</v>
          </cell>
          <cell r="DS1487">
            <v>2079.9929999999999</v>
          </cell>
          <cell r="DT1487" t="str">
            <v>WA</v>
          </cell>
          <cell r="DU1487" t="str">
            <v>lt32</v>
          </cell>
          <cell r="DX1487" t="b">
            <v>0</v>
          </cell>
          <cell r="DY1487">
            <v>1904.288</v>
          </cell>
          <cell r="DZ1487" t="str">
            <v>WA</v>
          </cell>
          <cell r="EC1487" t="str">
            <v>Laptop</v>
          </cell>
          <cell r="ED1487">
            <v>2079.9929999999999</v>
          </cell>
          <cell r="EE1487" t="str">
            <v>WA</v>
          </cell>
          <cell r="EZ1487" t="str">
            <v>WA</v>
          </cell>
          <cell r="FA1487" t="str">
            <v>Other</v>
          </cell>
          <cell r="FB1487">
            <v>745382.35199999996</v>
          </cell>
          <cell r="FC1487">
            <v>1604976.5159999998</v>
          </cell>
          <cell r="FI1487" t="str">
            <v>OR</v>
          </cell>
          <cell r="FJ1487" t="str">
            <v>Bathroom</v>
          </cell>
          <cell r="FK1487" t="str">
            <v>EISAx</v>
          </cell>
          <cell r="FL1487">
            <v>2703767.8200000003</v>
          </cell>
          <cell r="FS1487" t="str">
            <v>WA</v>
          </cell>
          <cell r="FT1487" t="str">
            <v>EISAx</v>
          </cell>
          <cell r="FV1487">
            <v>6401872.6200000001</v>
          </cell>
          <cell r="GU1487" t="str">
            <v>Natural Gas FAF</v>
          </cell>
          <cell r="GX1487" t="str">
            <v>None</v>
          </cell>
          <cell r="GY1487" t="str">
            <v>MT</v>
          </cell>
          <cell r="GZ1487">
            <v>1144.67944335938</v>
          </cell>
        </row>
        <row r="1488">
          <cell r="AN1488" t="str">
            <v>MT</v>
          </cell>
          <cell r="AO1488" t="str">
            <v>Natural Gas Other</v>
          </cell>
          <cell r="AP1488" t="str">
            <v>Pre 1980</v>
          </cell>
          <cell r="AQ1488" t="str">
            <v>Basement</v>
          </cell>
          <cell r="AR1488">
            <v>1144.67944335938</v>
          </cell>
          <cell r="AU1488" t="str">
            <v>No</v>
          </cell>
          <cell r="AV1488" t="b">
            <v>1</v>
          </cell>
          <cell r="AX1488">
            <v>2946404.8872070443</v>
          </cell>
          <cell r="AY1488" t="b">
            <v>0</v>
          </cell>
          <cell r="AZ1488">
            <v>759042.66228882165</v>
          </cell>
          <cell r="BA1488">
            <v>1</v>
          </cell>
          <cell r="BB1488">
            <v>1144.67944335938</v>
          </cell>
          <cell r="BC1488">
            <v>1.0000003873220178</v>
          </cell>
          <cell r="CF1488" t="str">
            <v>Conditioned</v>
          </cell>
          <cell r="CG1488">
            <v>1144.6790000000001</v>
          </cell>
          <cell r="CH1488" t="str">
            <v>MT</v>
          </cell>
          <cell r="CI1488" t="str">
            <v>Bottom-Freezer (Including French Door) w/ TTD Ice</v>
          </cell>
          <cell r="CJ1488">
            <v>26327.617000000002</v>
          </cell>
          <cell r="CK1488" t="b">
            <v>0</v>
          </cell>
          <cell r="DS1488">
            <v>1612.692</v>
          </cell>
          <cell r="DT1488" t="str">
            <v>OR</v>
          </cell>
          <cell r="DU1488" t="str">
            <v>lt32</v>
          </cell>
          <cell r="DX1488" t="b">
            <v>0</v>
          </cell>
          <cell r="DY1488">
            <v>8559.1039999999994</v>
          </cell>
          <cell r="DZ1488" t="str">
            <v>OR</v>
          </cell>
          <cell r="EC1488" t="str">
            <v>Laptop</v>
          </cell>
          <cell r="ED1488">
            <v>3785.7640000000001</v>
          </cell>
          <cell r="EE1488" t="str">
            <v>ID</v>
          </cell>
          <cell r="EZ1488" t="str">
            <v>WA</v>
          </cell>
          <cell r="FA1488" t="str">
            <v>Bathroom</v>
          </cell>
          <cell r="FB1488">
            <v>426933.36</v>
          </cell>
          <cell r="FC1488">
            <v>141802.86600000001</v>
          </cell>
          <cell r="FI1488" t="str">
            <v>OR</v>
          </cell>
          <cell r="FJ1488" t="str">
            <v>Bedrooms</v>
          </cell>
          <cell r="FK1488" t="str">
            <v>EISAnqnx</v>
          </cell>
          <cell r="FL1488">
            <v>1663857.12</v>
          </cell>
          <cell r="FS1488" t="str">
            <v>WA</v>
          </cell>
          <cell r="FT1488" t="str">
            <v>EISAnqnx</v>
          </cell>
          <cell r="FV1488">
            <v>414316.43999999994</v>
          </cell>
          <cell r="GU1488" t="str">
            <v>Natural Gas Other</v>
          </cell>
          <cell r="GX1488" t="str">
            <v>Baseboard/Wall/Radiant</v>
          </cell>
          <cell r="GY1488" t="str">
            <v>ID</v>
          </cell>
          <cell r="GZ1488">
            <v>1192.46508789063</v>
          </cell>
        </row>
        <row r="1489">
          <cell r="AN1489" t="str">
            <v>WA</v>
          </cell>
          <cell r="AO1489" t="str">
            <v>Wood</v>
          </cell>
          <cell r="AP1489" t="str">
            <v>1980-1992</v>
          </cell>
          <cell r="AQ1489" t="str">
            <v>Basement</v>
          </cell>
          <cell r="AR1489">
            <v>1904.28771972656</v>
          </cell>
          <cell r="AU1489" t="str">
            <v>No</v>
          </cell>
          <cell r="AV1489" t="b">
            <v>0</v>
          </cell>
          <cell r="AX1489">
            <v>4436990.386962885</v>
          </cell>
          <cell r="AY1489" t="b">
            <v>0</v>
          </cell>
          <cell r="AZ1489">
            <v>1273644.7555847152</v>
          </cell>
          <cell r="BA1489" t="str">
            <v/>
          </cell>
          <cell r="BB1489" t="str">
            <v/>
          </cell>
          <cell r="BC1489">
            <v>0.99999985281982562</v>
          </cell>
          <cell r="CF1489" t="str">
            <v>Conditioned</v>
          </cell>
          <cell r="CG1489">
            <v>1612.692</v>
          </cell>
          <cell r="CH1489" t="str">
            <v>OR</v>
          </cell>
          <cell r="CI1489" t="str">
            <v>Top-Freezer w/o TTD Ice</v>
          </cell>
          <cell r="CJ1489">
            <v>29028.455999999998</v>
          </cell>
          <cell r="CK1489" t="b">
            <v>0</v>
          </cell>
          <cell r="DS1489">
            <v>1612.692</v>
          </cell>
          <cell r="DT1489" t="str">
            <v>OR</v>
          </cell>
          <cell r="DU1489" t="str">
            <v>lt32</v>
          </cell>
          <cell r="DX1489" t="b">
            <v>0</v>
          </cell>
          <cell r="DY1489">
            <v>1904.288</v>
          </cell>
          <cell r="DZ1489" t="str">
            <v>WA</v>
          </cell>
          <cell r="EC1489" t="str">
            <v>Desktop</v>
          </cell>
          <cell r="ED1489">
            <v>8559.1039999999994</v>
          </cell>
          <cell r="EE1489" t="str">
            <v>OR</v>
          </cell>
          <cell r="EZ1489" t="str">
            <v>WA</v>
          </cell>
          <cell r="FA1489" t="str">
            <v>Bedrooms</v>
          </cell>
          <cell r="FB1489">
            <v>457428.6</v>
          </cell>
          <cell r="FC1489">
            <v>812698.14599999995</v>
          </cell>
          <cell r="FI1489" t="str">
            <v>OR</v>
          </cell>
          <cell r="FJ1489" t="str">
            <v>Bedrooms</v>
          </cell>
          <cell r="FK1489" t="str">
            <v>EISAq</v>
          </cell>
          <cell r="FL1489">
            <v>180251.18799999999</v>
          </cell>
          <cell r="FS1489" t="str">
            <v>WA</v>
          </cell>
          <cell r="FT1489" t="str">
            <v>EISAq</v>
          </cell>
          <cell r="FV1489">
            <v>835538.15399999998</v>
          </cell>
          <cell r="GU1489" t="str">
            <v>Natural Gas Other</v>
          </cell>
          <cell r="GX1489" t="str">
            <v>Wood</v>
          </cell>
          <cell r="GY1489" t="str">
            <v>ID</v>
          </cell>
          <cell r="GZ1489">
            <v>1192.46508789063</v>
          </cell>
        </row>
        <row r="1490">
          <cell r="AN1490" t="str">
            <v>WA</v>
          </cell>
          <cell r="AO1490" t="str">
            <v>Electric FAF</v>
          </cell>
          <cell r="AP1490" t="str">
            <v>1980-1992</v>
          </cell>
          <cell r="AQ1490" t="str">
            <v>Basement</v>
          </cell>
          <cell r="AR1490">
            <v>1904.28771972656</v>
          </cell>
          <cell r="AU1490" t="str">
            <v>No</v>
          </cell>
          <cell r="AV1490" t="b">
            <v>1</v>
          </cell>
          <cell r="AX1490">
            <v>4436990.386962885</v>
          </cell>
          <cell r="AY1490" t="b">
            <v>0</v>
          </cell>
          <cell r="AZ1490">
            <v>1273644.7555847152</v>
          </cell>
          <cell r="BA1490">
            <v>1</v>
          </cell>
          <cell r="BB1490">
            <v>1904.28771972656</v>
          </cell>
          <cell r="BC1490">
            <v>0.99999985281982562</v>
          </cell>
          <cell r="CF1490" t="str">
            <v>Conditioned</v>
          </cell>
          <cell r="CG1490">
            <v>3785.7640000000001</v>
          </cell>
          <cell r="CH1490" t="str">
            <v>ID</v>
          </cell>
          <cell r="CI1490" t="str">
            <v>Side-by-Side w/o TTD Ice</v>
          </cell>
          <cell r="CJ1490">
            <v>68143.752000000008</v>
          </cell>
          <cell r="CK1490" t="b">
            <v>0</v>
          </cell>
          <cell r="DS1490">
            <v>1612.692</v>
          </cell>
          <cell r="DT1490" t="str">
            <v>OR</v>
          </cell>
          <cell r="DU1490" t="str">
            <v>gt46</v>
          </cell>
          <cell r="DX1490" t="b">
            <v>0</v>
          </cell>
          <cell r="DY1490">
            <v>1904.288</v>
          </cell>
          <cell r="DZ1490" t="str">
            <v>WA</v>
          </cell>
          <cell r="EC1490" t="str">
            <v>Laptop</v>
          </cell>
          <cell r="ED1490">
            <v>8559.1039999999994</v>
          </cell>
          <cell r="EE1490" t="str">
            <v>OR</v>
          </cell>
          <cell r="EZ1490" t="str">
            <v>WA</v>
          </cell>
          <cell r="FA1490" t="str">
            <v>Exterior</v>
          </cell>
          <cell r="FB1490">
            <v>198219.06</v>
          </cell>
          <cell r="FC1490">
            <v>3038850.6659999997</v>
          </cell>
          <cell r="FI1490" t="str">
            <v>OR</v>
          </cell>
          <cell r="FJ1490" t="str">
            <v>Bedrooms</v>
          </cell>
          <cell r="FK1490" t="str">
            <v>EISAx</v>
          </cell>
          <cell r="FL1490">
            <v>4783589.22</v>
          </cell>
          <cell r="FS1490" t="str">
            <v>WA</v>
          </cell>
          <cell r="FT1490" t="str">
            <v>EISAx</v>
          </cell>
          <cell r="FV1490">
            <v>702036.19</v>
          </cell>
          <cell r="GU1490" t="str">
            <v>Heat Pump (Central System)</v>
          </cell>
          <cell r="GX1490" t="str">
            <v>None</v>
          </cell>
          <cell r="GY1490" t="str">
            <v>OR</v>
          </cell>
          <cell r="GZ1490">
            <v>1612.69177246094</v>
          </cell>
        </row>
        <row r="1491">
          <cell r="AN1491" t="str">
            <v>MT</v>
          </cell>
          <cell r="AO1491" t="str">
            <v>Propane/LP</v>
          </cell>
          <cell r="AP1491" t="str">
            <v>1980-1992</v>
          </cell>
          <cell r="AQ1491" t="str">
            <v>Basement</v>
          </cell>
          <cell r="AR1491">
            <v>2130.88647460938</v>
          </cell>
          <cell r="AU1491" t="str">
            <v>No</v>
          </cell>
          <cell r="AV1491" t="b">
            <v>0</v>
          </cell>
          <cell r="AX1491">
            <v>5915340.853515639</v>
          </cell>
          <cell r="AY1491" t="b">
            <v>0</v>
          </cell>
          <cell r="AZ1491">
            <v>4594553.489958507</v>
          </cell>
          <cell r="BA1491" t="str">
            <v/>
          </cell>
          <cell r="BB1491" t="str">
            <v/>
          </cell>
          <cell r="BC1491">
            <v>1.0000002227286584</v>
          </cell>
          <cell r="CF1491" t="str">
            <v>Conditioned</v>
          </cell>
          <cell r="CG1491">
            <v>3785.7640000000001</v>
          </cell>
          <cell r="CH1491" t="str">
            <v>ID</v>
          </cell>
          <cell r="CI1491" t="str">
            <v>Top-Freezer w/o TTD Ice</v>
          </cell>
          <cell r="CJ1491">
            <v>56786.46</v>
          </cell>
          <cell r="CK1491" t="b">
            <v>0</v>
          </cell>
          <cell r="DS1491">
            <v>1925.059</v>
          </cell>
          <cell r="DT1491" t="str">
            <v>OR</v>
          </cell>
          <cell r="DU1491" t="str">
            <v>gt46</v>
          </cell>
          <cell r="DX1491" t="b">
            <v>1</v>
          </cell>
          <cell r="DY1491">
            <v>1904.288</v>
          </cell>
          <cell r="DZ1491" t="str">
            <v>WA</v>
          </cell>
          <cell r="EC1491" t="str">
            <v>Laptop</v>
          </cell>
          <cell r="ED1491">
            <v>8559.1039999999994</v>
          </cell>
          <cell r="EE1491" t="str">
            <v>OR</v>
          </cell>
          <cell r="EZ1491" t="str">
            <v>WA</v>
          </cell>
          <cell r="FA1491" t="str">
            <v>Garage</v>
          </cell>
          <cell r="FB1491">
            <v>390339.07199999999</v>
          </cell>
          <cell r="FC1491">
            <v>609904.79999999993</v>
          </cell>
          <cell r="FI1491" t="str">
            <v>OR</v>
          </cell>
          <cell r="FJ1491" t="str">
            <v>Exterior</v>
          </cell>
          <cell r="FK1491" t="str">
            <v>EISAnqnx</v>
          </cell>
          <cell r="FL1491">
            <v>8839240.9500000011</v>
          </cell>
          <cell r="FS1491" t="str">
            <v>WA</v>
          </cell>
          <cell r="FT1491" t="str">
            <v>EISAnqnx</v>
          </cell>
          <cell r="FV1491">
            <v>8624297.8200000003</v>
          </cell>
          <cell r="GU1491" t="str">
            <v>Electric FAF</v>
          </cell>
          <cell r="GX1491" t="str">
            <v>Baseboard/Wall/Radiant</v>
          </cell>
          <cell r="GY1491" t="str">
            <v>WA</v>
          </cell>
          <cell r="GZ1491">
            <v>2079.99340820313</v>
          </cell>
        </row>
        <row r="1492">
          <cell r="AN1492" t="str">
            <v>MT</v>
          </cell>
          <cell r="AO1492" t="str">
            <v>Baseboard/Wall/Radiant</v>
          </cell>
          <cell r="AP1492" t="str">
            <v>1980-1992</v>
          </cell>
          <cell r="AQ1492" t="str">
            <v>Basement</v>
          </cell>
          <cell r="AR1492">
            <v>2130.88647460938</v>
          </cell>
          <cell r="AU1492" t="str">
            <v>No</v>
          </cell>
          <cell r="AV1492" t="b">
            <v>0</v>
          </cell>
          <cell r="AX1492">
            <v>5915340.853515639</v>
          </cell>
          <cell r="AY1492" t="b">
            <v>0</v>
          </cell>
          <cell r="AZ1492">
            <v>4594553.489958507</v>
          </cell>
          <cell r="BA1492" t="str">
            <v/>
          </cell>
          <cell r="BB1492" t="str">
            <v/>
          </cell>
          <cell r="BC1492">
            <v>1.0000002227286584</v>
          </cell>
          <cell r="CF1492" t="str">
            <v>Conditioned</v>
          </cell>
          <cell r="CG1492">
            <v>1925.059</v>
          </cell>
          <cell r="CH1492" t="str">
            <v>OR</v>
          </cell>
          <cell r="CI1492" t="str">
            <v>Side-by-Side w/ TTD Ice</v>
          </cell>
          <cell r="CJ1492">
            <v>38501.18</v>
          </cell>
          <cell r="CK1492" t="b">
            <v>0</v>
          </cell>
          <cell r="DS1492">
            <v>1925.059</v>
          </cell>
          <cell r="DT1492" t="str">
            <v>OR</v>
          </cell>
          <cell r="DU1492" t="str">
            <v>lt32</v>
          </cell>
          <cell r="DX1492" t="b">
            <v>1</v>
          </cell>
          <cell r="DY1492">
            <v>1612.692</v>
          </cell>
          <cell r="DZ1492" t="str">
            <v>OR</v>
          </cell>
          <cell r="EC1492" t="str">
            <v>Desktop</v>
          </cell>
          <cell r="ED1492">
            <v>8559.1039999999994</v>
          </cell>
          <cell r="EE1492" t="str">
            <v>OR</v>
          </cell>
          <cell r="EZ1492" t="str">
            <v>WA</v>
          </cell>
          <cell r="FA1492" t="str">
            <v>Kitchen</v>
          </cell>
          <cell r="FB1492">
            <v>182971.44</v>
          </cell>
          <cell r="FC1492">
            <v>132654.29399999999</v>
          </cell>
          <cell r="FI1492" t="str">
            <v>OR</v>
          </cell>
          <cell r="FJ1492" t="str">
            <v>Exterior</v>
          </cell>
          <cell r="FK1492" t="str">
            <v>EISAq</v>
          </cell>
          <cell r="FL1492">
            <v>159452.97400000002</v>
          </cell>
          <cell r="FS1492" t="str">
            <v>WA</v>
          </cell>
          <cell r="FT1492" t="str">
            <v>EISAq</v>
          </cell>
          <cell r="FV1492">
            <v>788082.3870000001</v>
          </cell>
          <cell r="GU1492" t="str">
            <v>Baseboard/Wall/Radiant</v>
          </cell>
          <cell r="GX1492" t="str">
            <v>None</v>
          </cell>
          <cell r="GY1492" t="str">
            <v>ID</v>
          </cell>
          <cell r="GZ1492">
            <v>596.23254394531295</v>
          </cell>
        </row>
        <row r="1493">
          <cell r="AN1493" t="str">
            <v>MT</v>
          </cell>
          <cell r="AO1493" t="str">
            <v>Propane/LP</v>
          </cell>
          <cell r="AP1493" t="str">
            <v>1980-1992</v>
          </cell>
          <cell r="AQ1493" t="str">
            <v>Basement</v>
          </cell>
          <cell r="AR1493">
            <v>2130.88647460938</v>
          </cell>
          <cell r="AU1493" t="str">
            <v>No</v>
          </cell>
          <cell r="AV1493" t="b">
            <v>1</v>
          </cell>
          <cell r="AX1493">
            <v>5915340.853515639</v>
          </cell>
          <cell r="AY1493" t="b">
            <v>0</v>
          </cell>
          <cell r="AZ1493">
            <v>4594553.489958507</v>
          </cell>
          <cell r="BA1493">
            <v>1</v>
          </cell>
          <cell r="BB1493">
            <v>2130.88647460938</v>
          </cell>
          <cell r="BC1493">
            <v>1.0000002227286584</v>
          </cell>
          <cell r="CF1493" t="str">
            <v>Conditioned</v>
          </cell>
          <cell r="CG1493">
            <v>3785.7640000000001</v>
          </cell>
          <cell r="CH1493" t="str">
            <v>ID</v>
          </cell>
          <cell r="CI1493" t="str">
            <v>Side-by-Side w/ TTD Ice</v>
          </cell>
          <cell r="CJ1493">
            <v>83286.808000000005</v>
          </cell>
          <cell r="CK1493" t="b">
            <v>0</v>
          </cell>
          <cell r="DS1493">
            <v>1144.6790000000001</v>
          </cell>
          <cell r="DT1493" t="str">
            <v>MT</v>
          </cell>
          <cell r="DU1493" t="str">
            <v>32to46</v>
          </cell>
          <cell r="DX1493" t="b">
            <v>1</v>
          </cell>
          <cell r="DY1493">
            <v>1612.692</v>
          </cell>
          <cell r="DZ1493" t="str">
            <v>OR</v>
          </cell>
          <cell r="EC1493" t="str">
            <v>Desktop</v>
          </cell>
          <cell r="ED1493">
            <v>2079.9929999999999</v>
          </cell>
          <cell r="EE1493" t="str">
            <v>WA</v>
          </cell>
          <cell r="EZ1493" t="str">
            <v>WA</v>
          </cell>
          <cell r="FA1493" t="str">
            <v>Living Room/Family Room</v>
          </cell>
          <cell r="FB1493">
            <v>39643.811999999998</v>
          </cell>
          <cell r="FC1493">
            <v>358319.07</v>
          </cell>
          <cell r="FI1493" t="str">
            <v>OR</v>
          </cell>
          <cell r="FJ1493" t="str">
            <v>Exterior</v>
          </cell>
          <cell r="FK1493" t="str">
            <v>EISAx</v>
          </cell>
          <cell r="FL1493">
            <v>4367624.9400000004</v>
          </cell>
          <cell r="FS1493" t="str">
            <v>WA</v>
          </cell>
          <cell r="FT1493" t="str">
            <v>EISAx</v>
          </cell>
          <cell r="FV1493">
            <v>5675184.4850000003</v>
          </cell>
          <cell r="GU1493" t="str">
            <v>Baseboard/Wall/Radiant</v>
          </cell>
          <cell r="GX1493" t="str">
            <v>None</v>
          </cell>
          <cell r="GY1493" t="str">
            <v>ID</v>
          </cell>
          <cell r="GZ1493">
            <v>596.23254394531295</v>
          </cell>
        </row>
        <row r="1494">
          <cell r="AN1494" t="str">
            <v>MT</v>
          </cell>
          <cell r="AO1494" t="str">
            <v>Propane/LP</v>
          </cell>
          <cell r="AP1494" t="str">
            <v>1980-1992</v>
          </cell>
          <cell r="AQ1494" t="str">
            <v>Basement</v>
          </cell>
          <cell r="AR1494">
            <v>2130.88647460938</v>
          </cell>
          <cell r="AU1494" t="str">
            <v>No</v>
          </cell>
          <cell r="AV1494" t="b">
            <v>0</v>
          </cell>
          <cell r="AX1494">
            <v>5915340.853515639</v>
          </cell>
          <cell r="AY1494" t="b">
            <v>0</v>
          </cell>
          <cell r="AZ1494">
            <v>4594553.489958507</v>
          </cell>
          <cell r="BA1494" t="str">
            <v/>
          </cell>
          <cell r="BB1494" t="str">
            <v/>
          </cell>
          <cell r="BC1494">
            <v>1.0000002227286584</v>
          </cell>
          <cell r="CF1494" t="str">
            <v>Conditioned</v>
          </cell>
          <cell r="CG1494">
            <v>1612.692</v>
          </cell>
          <cell r="CH1494" t="str">
            <v>OR</v>
          </cell>
          <cell r="CI1494" t="str">
            <v>Side-by-Side w/ TTD Ice</v>
          </cell>
          <cell r="CJ1494">
            <v>41929.991999999998</v>
          </cell>
          <cell r="CK1494" t="b">
            <v>0</v>
          </cell>
          <cell r="DS1494">
            <v>1612.692</v>
          </cell>
          <cell r="DT1494" t="str">
            <v>OR</v>
          </cell>
          <cell r="DU1494" t="str">
            <v>32to46</v>
          </cell>
          <cell r="DX1494" t="b">
            <v>0</v>
          </cell>
          <cell r="DY1494">
            <v>1612.692</v>
          </cell>
          <cell r="DZ1494" t="str">
            <v>OR</v>
          </cell>
          <cell r="EC1494" t="str">
            <v>Desktop</v>
          </cell>
          <cell r="ED1494">
            <v>12271.31</v>
          </cell>
          <cell r="EE1494" t="str">
            <v>WA</v>
          </cell>
          <cell r="EZ1494" t="str">
            <v>WA</v>
          </cell>
          <cell r="FA1494" t="str">
            <v>Other</v>
          </cell>
          <cell r="FB1494">
            <v>835569.576</v>
          </cell>
          <cell r="FC1494">
            <v>1265552.46</v>
          </cell>
          <cell r="FI1494" t="str">
            <v>OR</v>
          </cell>
          <cell r="FJ1494" t="str">
            <v>Garage</v>
          </cell>
          <cell r="FK1494" t="str">
            <v>EISAnqnx</v>
          </cell>
          <cell r="FL1494">
            <v>3050404.72</v>
          </cell>
          <cell r="FS1494" t="str">
            <v>OR</v>
          </cell>
          <cell r="FT1494" t="str">
            <v>EISAnqnx</v>
          </cell>
          <cell r="FV1494">
            <v>11612336.15</v>
          </cell>
          <cell r="GU1494" t="str">
            <v>Natural Gas Other</v>
          </cell>
          <cell r="GX1494" t="str">
            <v>Natural Gas Other</v>
          </cell>
          <cell r="GY1494" t="str">
            <v>ID</v>
          </cell>
          <cell r="GZ1494">
            <v>3785.76440429688</v>
          </cell>
        </row>
        <row r="1495">
          <cell r="AN1495" t="str">
            <v>WA</v>
          </cell>
          <cell r="AO1495" t="str">
            <v>Baseboard/Wall/Radiant</v>
          </cell>
          <cell r="AP1495" t="str">
            <v>Pre 1980</v>
          </cell>
          <cell r="AQ1495" t="str">
            <v>Crawlspace</v>
          </cell>
          <cell r="AR1495">
            <v>4360.1875</v>
          </cell>
          <cell r="AU1495" t="str">
            <v>No</v>
          </cell>
          <cell r="AV1495" t="b">
            <v>0</v>
          </cell>
          <cell r="AX1495">
            <v>9574971.75</v>
          </cell>
          <cell r="AY1495" t="b">
            <v>0</v>
          </cell>
          <cell r="AZ1495">
            <v>3210006.22705625</v>
          </cell>
          <cell r="BA1495" t="str">
            <v/>
          </cell>
          <cell r="BB1495" t="str">
            <v/>
          </cell>
          <cell r="BC1495">
            <v>0.99999988532604556</v>
          </cell>
          <cell r="CF1495" t="str">
            <v>Conditioned</v>
          </cell>
          <cell r="CG1495">
            <v>1904.288</v>
          </cell>
          <cell r="CH1495" t="str">
            <v>WA</v>
          </cell>
          <cell r="CI1495" t="str">
            <v>Bottom-Freezer (Including French Door) w/ TTD Ice</v>
          </cell>
          <cell r="CJ1495">
            <v>47607.199999999997</v>
          </cell>
          <cell r="CK1495" t="b">
            <v>0</v>
          </cell>
          <cell r="DS1495">
            <v>1612.692</v>
          </cell>
          <cell r="DT1495" t="str">
            <v>OR</v>
          </cell>
          <cell r="DU1495" t="str">
            <v>lt32</v>
          </cell>
          <cell r="DX1495" t="b">
            <v>1</v>
          </cell>
          <cell r="DY1495">
            <v>1612.692</v>
          </cell>
          <cell r="DZ1495" t="str">
            <v>OR</v>
          </cell>
          <cell r="EC1495" t="str">
            <v>Desktop</v>
          </cell>
          <cell r="ED1495">
            <v>2079.9929999999999</v>
          </cell>
          <cell r="EE1495" t="str">
            <v>WA</v>
          </cell>
          <cell r="EZ1495" t="str">
            <v>WA</v>
          </cell>
          <cell r="FA1495" t="str">
            <v>Bathroom</v>
          </cell>
          <cell r="FB1495">
            <v>2924330.87</v>
          </cell>
          <cell r="FC1495">
            <v>842603.81</v>
          </cell>
          <cell r="FI1495" t="str">
            <v>OR</v>
          </cell>
          <cell r="FJ1495" t="str">
            <v>Kitchen</v>
          </cell>
          <cell r="FK1495" t="str">
            <v>EISAnqnx</v>
          </cell>
          <cell r="FL1495">
            <v>554619.04</v>
          </cell>
          <cell r="FS1495" t="str">
            <v>OR</v>
          </cell>
          <cell r="FT1495" t="str">
            <v>EISAq</v>
          </cell>
          <cell r="FV1495">
            <v>2149148.7800000003</v>
          </cell>
          <cell r="GU1495" t="str">
            <v>Natural Gas FAF</v>
          </cell>
          <cell r="GX1495" t="str">
            <v>None</v>
          </cell>
          <cell r="GY1495" t="str">
            <v>WA</v>
          </cell>
          <cell r="GZ1495">
            <v>2079.99340820313</v>
          </cell>
        </row>
        <row r="1496">
          <cell r="AN1496" t="str">
            <v>WA</v>
          </cell>
          <cell r="AO1496" t="str">
            <v>Propane/LP</v>
          </cell>
          <cell r="AP1496" t="str">
            <v>Pre 1980</v>
          </cell>
          <cell r="AQ1496" t="str">
            <v>Crawlspace</v>
          </cell>
          <cell r="AR1496">
            <v>4360.1875</v>
          </cell>
          <cell r="AU1496" t="str">
            <v>No</v>
          </cell>
          <cell r="AV1496" t="b">
            <v>0</v>
          </cell>
          <cell r="AX1496">
            <v>9574971.75</v>
          </cell>
          <cell r="AY1496" t="b">
            <v>0</v>
          </cell>
          <cell r="AZ1496">
            <v>3210006.22705625</v>
          </cell>
          <cell r="BA1496" t="str">
            <v/>
          </cell>
          <cell r="BB1496" t="str">
            <v/>
          </cell>
          <cell r="BC1496">
            <v>0.99999988532604556</v>
          </cell>
          <cell r="CF1496" t="str">
            <v>Unconditioned</v>
          </cell>
          <cell r="CG1496">
            <v>1904.288</v>
          </cell>
          <cell r="CH1496" t="str">
            <v>WA</v>
          </cell>
          <cell r="CI1496" t="str">
            <v>Side-by-Side w/o TTD Ice</v>
          </cell>
          <cell r="CJ1496">
            <v>38085.760000000002</v>
          </cell>
          <cell r="CK1496" t="b">
            <v>0</v>
          </cell>
          <cell r="DS1496">
            <v>1612.692</v>
          </cell>
          <cell r="DT1496" t="str">
            <v>OR</v>
          </cell>
          <cell r="DU1496" t="str">
            <v>32to46</v>
          </cell>
          <cell r="DX1496" t="b">
            <v>0</v>
          </cell>
          <cell r="DY1496">
            <v>2079.9929999999999</v>
          </cell>
          <cell r="DZ1496" t="str">
            <v>WA</v>
          </cell>
          <cell r="EC1496" t="str">
            <v>Desktop</v>
          </cell>
          <cell r="ED1496">
            <v>2079.9929999999999</v>
          </cell>
          <cell r="EE1496" t="str">
            <v>WA</v>
          </cell>
          <cell r="EZ1496" t="str">
            <v>WA</v>
          </cell>
          <cell r="FA1496" t="str">
            <v>Bedrooms</v>
          </cell>
          <cell r="FB1496">
            <v>1189558.32</v>
          </cell>
          <cell r="FC1496">
            <v>1635642.6900000002</v>
          </cell>
          <cell r="FI1496" t="str">
            <v>OR</v>
          </cell>
          <cell r="FJ1496" t="str">
            <v>Living Room/Family Room</v>
          </cell>
          <cell r="FK1496" t="str">
            <v>EISAnqnx</v>
          </cell>
          <cell r="FL1496">
            <v>1525202.36</v>
          </cell>
          <cell r="FS1496" t="str">
            <v>OR</v>
          </cell>
          <cell r="FT1496" t="str">
            <v>EISAx</v>
          </cell>
          <cell r="FV1496">
            <v>19259146.164000001</v>
          </cell>
          <cell r="GU1496" t="str">
            <v>Electric Other</v>
          </cell>
          <cell r="GX1496" t="str">
            <v>None</v>
          </cell>
          <cell r="GY1496" t="str">
            <v>MT</v>
          </cell>
          <cell r="GZ1496">
            <v>1144.67944335938</v>
          </cell>
        </row>
        <row r="1497">
          <cell r="AN1497" t="str">
            <v>WA</v>
          </cell>
          <cell r="AO1497" t="str">
            <v>Wood</v>
          </cell>
          <cell r="AP1497" t="str">
            <v>Pre 1980</v>
          </cell>
          <cell r="AQ1497" t="str">
            <v>Crawlspace</v>
          </cell>
          <cell r="AR1497">
            <v>4360.1875</v>
          </cell>
          <cell r="AU1497" t="str">
            <v>No</v>
          </cell>
          <cell r="AV1497" t="b">
            <v>1</v>
          </cell>
          <cell r="AX1497">
            <v>9574971.75</v>
          </cell>
          <cell r="AY1497" t="b">
            <v>0</v>
          </cell>
          <cell r="AZ1497">
            <v>3210006.22705625</v>
          </cell>
          <cell r="BA1497">
            <v>1</v>
          </cell>
          <cell r="BB1497">
            <v>4360.1875</v>
          </cell>
          <cell r="BC1497">
            <v>0.99999988532604556</v>
          </cell>
          <cell r="CF1497" t="str">
            <v>Conditioned</v>
          </cell>
          <cell r="CG1497">
            <v>1904.288</v>
          </cell>
          <cell r="CH1497" t="str">
            <v>WA</v>
          </cell>
          <cell r="CI1497" t="str">
            <v>Side-by-Side w/ TTD Ice</v>
          </cell>
          <cell r="CJ1497">
            <v>47607.199999999997</v>
          </cell>
          <cell r="CK1497" t="b">
            <v>0</v>
          </cell>
          <cell r="DS1497">
            <v>1612.692</v>
          </cell>
          <cell r="DT1497" t="str">
            <v>OR</v>
          </cell>
          <cell r="DU1497" t="str">
            <v>lt32</v>
          </cell>
          <cell r="DX1497" t="b">
            <v>0</v>
          </cell>
          <cell r="DY1497">
            <v>2079.9929999999999</v>
          </cell>
          <cell r="DZ1497" t="str">
            <v>WA</v>
          </cell>
          <cell r="EC1497" t="str">
            <v>Desktop</v>
          </cell>
          <cell r="ED1497">
            <v>2079.9929999999999</v>
          </cell>
          <cell r="EE1497" t="str">
            <v>WA</v>
          </cell>
          <cell r="EZ1497" t="str">
            <v>WA</v>
          </cell>
          <cell r="FA1497" t="str">
            <v>Exterior</v>
          </cell>
          <cell r="FB1497">
            <v>1189558.32</v>
          </cell>
          <cell r="FC1497">
            <v>9714726.2800000012</v>
          </cell>
          <cell r="FI1497" t="str">
            <v>OR</v>
          </cell>
          <cell r="FJ1497" t="str">
            <v>Living Room/Family Room</v>
          </cell>
          <cell r="FK1497" t="str">
            <v>EISAx</v>
          </cell>
          <cell r="FL1497">
            <v>2773095.2</v>
          </cell>
          <cell r="FS1497" t="str">
            <v>WA</v>
          </cell>
          <cell r="FT1497" t="str">
            <v>EISAnqnx</v>
          </cell>
          <cell r="FV1497">
            <v>2379116.64</v>
          </cell>
          <cell r="GU1497" t="str">
            <v>Natural Gas FAF</v>
          </cell>
          <cell r="GX1497" t="str">
            <v>None</v>
          </cell>
          <cell r="GY1497" t="str">
            <v>ID</v>
          </cell>
          <cell r="GZ1497">
            <v>3785.76440429688</v>
          </cell>
        </row>
        <row r="1498">
          <cell r="AN1498" t="str">
            <v>ID</v>
          </cell>
          <cell r="AO1498" t="str">
            <v>Natural Gas FAF</v>
          </cell>
          <cell r="AQ1498" t="str">
            <v>Slab on Grade</v>
          </cell>
          <cell r="AR1498">
            <v>3785.76440429688</v>
          </cell>
          <cell r="AU1498" t="str">
            <v>No</v>
          </cell>
          <cell r="AV1498" t="b">
            <v>1</v>
          </cell>
          <cell r="AX1498">
            <v>7874389.9609375102</v>
          </cell>
          <cell r="AY1498" t="b">
            <v>0</v>
          </cell>
          <cell r="AZ1498">
            <v>2077438.216857913</v>
          </cell>
          <cell r="BA1498">
            <v>1</v>
          </cell>
          <cell r="BB1498">
            <v>3785.76440429688</v>
          </cell>
          <cell r="BC1498">
            <v>1.0000001067939999</v>
          </cell>
          <cell r="CF1498" t="str">
            <v>Conditioned</v>
          </cell>
          <cell r="CG1498">
            <v>1925.059</v>
          </cell>
          <cell r="CH1498" t="str">
            <v>OR</v>
          </cell>
          <cell r="CI1498" t="str">
            <v>Top-Freezer w/o TTD Ice</v>
          </cell>
          <cell r="CJ1498">
            <v>42351.298000000003</v>
          </cell>
          <cell r="CK1498" t="b">
            <v>0</v>
          </cell>
          <cell r="DS1498">
            <v>1612.692</v>
          </cell>
          <cell r="DT1498" t="str">
            <v>OR</v>
          </cell>
          <cell r="DU1498" t="str">
            <v>32to46</v>
          </cell>
          <cell r="DX1498" t="b">
            <v>1</v>
          </cell>
          <cell r="DY1498">
            <v>2079.9929999999999</v>
          </cell>
          <cell r="DZ1498" t="str">
            <v>WA</v>
          </cell>
          <cell r="EC1498" t="str">
            <v>Desktop</v>
          </cell>
          <cell r="ED1498">
            <v>2079.9929999999999</v>
          </cell>
          <cell r="EE1498" t="str">
            <v>WA</v>
          </cell>
          <cell r="EZ1498" t="str">
            <v>WA</v>
          </cell>
          <cell r="FA1498" t="str">
            <v>Garage</v>
          </cell>
          <cell r="FB1498">
            <v>4014759.3300000005</v>
          </cell>
          <cell r="FC1498">
            <v>2874765.9400000004</v>
          </cell>
          <cell r="FI1498" t="str">
            <v>OR</v>
          </cell>
          <cell r="FJ1498" t="str">
            <v>Other</v>
          </cell>
          <cell r="FK1498" t="str">
            <v>EISAnqnx</v>
          </cell>
          <cell r="FL1498">
            <v>1941166.6400000001</v>
          </cell>
          <cell r="FS1498" t="str">
            <v>WA</v>
          </cell>
          <cell r="FT1498" t="str">
            <v>EISAq</v>
          </cell>
          <cell r="FV1498">
            <v>2899548.4050000003</v>
          </cell>
          <cell r="GU1498" t="str">
            <v>Wood</v>
          </cell>
          <cell r="GX1498" t="str">
            <v>Natural Gas Other</v>
          </cell>
          <cell r="GY1498" t="str">
            <v>MT</v>
          </cell>
          <cell r="GZ1498">
            <v>1144.67944335938</v>
          </cell>
        </row>
        <row r="1499">
          <cell r="AN1499" t="str">
            <v>MT</v>
          </cell>
          <cell r="AO1499" t="str">
            <v>Natural Gas FAF</v>
          </cell>
          <cell r="AP1499" t="str">
            <v>1993-2006</v>
          </cell>
          <cell r="AQ1499" t="str">
            <v>Crawlspace</v>
          </cell>
          <cell r="AR1499">
            <v>1144.67944335938</v>
          </cell>
          <cell r="AU1499" t="str">
            <v>No</v>
          </cell>
          <cell r="AV1499" t="b">
            <v>1</v>
          </cell>
          <cell r="AX1499">
            <v>2509137.3398437612</v>
          </cell>
          <cell r="AY1499" t="b">
            <v>0</v>
          </cell>
          <cell r="AZ1499">
            <v>537360.14937773673</v>
          </cell>
          <cell r="BA1499">
            <v>1</v>
          </cell>
          <cell r="BB1499">
            <v>1144.67944335938</v>
          </cell>
          <cell r="BC1499">
            <v>1.0000003873220178</v>
          </cell>
          <cell r="CF1499" t="str">
            <v>Unconditioned</v>
          </cell>
          <cell r="CG1499">
            <v>1925.059</v>
          </cell>
          <cell r="CH1499" t="str">
            <v>OR</v>
          </cell>
          <cell r="CI1499" t="str">
            <v>Refrigerator Only</v>
          </cell>
          <cell r="CJ1499">
            <v>9625.2950000000001</v>
          </cell>
          <cell r="CK1499" t="b">
            <v>0</v>
          </cell>
          <cell r="DS1499">
            <v>1612.692</v>
          </cell>
          <cell r="DT1499" t="str">
            <v>OR</v>
          </cell>
          <cell r="DU1499" t="str">
            <v>lt32</v>
          </cell>
          <cell r="DX1499" t="b">
            <v>1</v>
          </cell>
          <cell r="DY1499">
            <v>1904.288</v>
          </cell>
          <cell r="DZ1499" t="str">
            <v>WA</v>
          </cell>
          <cell r="EC1499" t="str">
            <v>Desktop</v>
          </cell>
          <cell r="ED1499">
            <v>2079.9929999999999</v>
          </cell>
          <cell r="EE1499" t="str">
            <v>WA</v>
          </cell>
          <cell r="EZ1499" t="str">
            <v>WA</v>
          </cell>
          <cell r="FA1499" t="str">
            <v>Kitchen</v>
          </cell>
          <cell r="FB1499">
            <v>297389.58</v>
          </cell>
          <cell r="FC1499">
            <v>178433.74800000002</v>
          </cell>
          <cell r="FI1499" t="str">
            <v>OR</v>
          </cell>
          <cell r="FJ1499" t="str">
            <v>Other</v>
          </cell>
          <cell r="FK1499" t="str">
            <v>EISAq</v>
          </cell>
          <cell r="FL1499">
            <v>339704.16200000001</v>
          </cell>
          <cell r="FS1499" t="str">
            <v>WA</v>
          </cell>
          <cell r="FT1499" t="str">
            <v>EISAx</v>
          </cell>
          <cell r="FV1499">
            <v>8872122.4700000007</v>
          </cell>
          <cell r="GU1499" t="str">
            <v>Natural Gas FAF</v>
          </cell>
          <cell r="GX1499" t="str">
            <v>Natural Gas Other</v>
          </cell>
          <cell r="GY1499" t="str">
            <v>ID</v>
          </cell>
          <cell r="GZ1499">
            <v>3785.76440429688</v>
          </cell>
        </row>
        <row r="1500">
          <cell r="AN1500" t="str">
            <v>WA</v>
          </cell>
          <cell r="AO1500" t="str">
            <v>Propane/LP</v>
          </cell>
          <cell r="AP1500" t="str">
            <v>1993-2006</v>
          </cell>
          <cell r="AQ1500" t="str">
            <v>Slab on Grade</v>
          </cell>
          <cell r="AR1500">
            <v>1904.28771972656</v>
          </cell>
          <cell r="AU1500" t="str">
            <v>No</v>
          </cell>
          <cell r="AV1500" t="b">
            <v>0</v>
          </cell>
          <cell r="AX1500">
            <v>4749293.5729980404</v>
          </cell>
          <cell r="AY1500" t="b">
            <v>0</v>
          </cell>
          <cell r="AZ1500">
            <v>1127709.6661834703</v>
          </cell>
          <cell r="BA1500" t="str">
            <v/>
          </cell>
          <cell r="BB1500" t="str">
            <v/>
          </cell>
          <cell r="BC1500">
            <v>0.99999985281982562</v>
          </cell>
          <cell r="CF1500" t="str">
            <v>Unconditioned</v>
          </cell>
          <cell r="CG1500">
            <v>1925.059</v>
          </cell>
          <cell r="CH1500" t="str">
            <v>OR</v>
          </cell>
          <cell r="CI1500" t="str">
            <v>Top-Freezer w/o TTD Ice</v>
          </cell>
          <cell r="CJ1500">
            <v>42351.298000000003</v>
          </cell>
          <cell r="CK1500" t="b">
            <v>0</v>
          </cell>
          <cell r="DS1500">
            <v>1612.692</v>
          </cell>
          <cell r="DT1500" t="str">
            <v>OR</v>
          </cell>
          <cell r="DU1500" t="str">
            <v>lt32</v>
          </cell>
          <cell r="DX1500" t="b">
            <v>0</v>
          </cell>
          <cell r="DY1500">
            <v>1904.288</v>
          </cell>
          <cell r="DZ1500" t="str">
            <v>WA</v>
          </cell>
          <cell r="EC1500" t="str">
            <v>Desktop</v>
          </cell>
          <cell r="ED1500">
            <v>2079.9929999999999</v>
          </cell>
          <cell r="EE1500" t="str">
            <v>WA</v>
          </cell>
          <cell r="EZ1500" t="str">
            <v>WA</v>
          </cell>
          <cell r="FA1500" t="str">
            <v>Living Room/Family Room</v>
          </cell>
          <cell r="FB1500">
            <v>1486947.9000000001</v>
          </cell>
          <cell r="FC1500">
            <v>1809119.9450000001</v>
          </cell>
          <cell r="FI1500" t="str">
            <v>OR</v>
          </cell>
          <cell r="FJ1500" t="str">
            <v>Other</v>
          </cell>
          <cell r="FK1500" t="str">
            <v>EISAx</v>
          </cell>
          <cell r="FL1500">
            <v>4436952.32</v>
          </cell>
          <cell r="FS1500" t="str">
            <v>WA</v>
          </cell>
          <cell r="FT1500" t="str">
            <v>EISAnqnx</v>
          </cell>
          <cell r="FV1500">
            <v>3866064.5400000005</v>
          </cell>
          <cell r="GU1500" t="str">
            <v>Natural Gas Other</v>
          </cell>
          <cell r="GX1500" t="str">
            <v>Baseboard/Wall/Radiant</v>
          </cell>
          <cell r="GY1500" t="str">
            <v>ID</v>
          </cell>
          <cell r="GZ1500">
            <v>3785.76440429688</v>
          </cell>
        </row>
        <row r="1501">
          <cell r="AN1501" t="str">
            <v>WA</v>
          </cell>
          <cell r="AO1501" t="str">
            <v>Natural Gas FAF</v>
          </cell>
          <cell r="AP1501" t="str">
            <v>1993-2006</v>
          </cell>
          <cell r="AQ1501" t="str">
            <v>Slab on Grade</v>
          </cell>
          <cell r="AR1501">
            <v>1904.28771972656</v>
          </cell>
          <cell r="AU1501" t="str">
            <v>No</v>
          </cell>
          <cell r="AV1501" t="b">
            <v>1</v>
          </cell>
          <cell r="AX1501">
            <v>4749293.5729980404</v>
          </cell>
          <cell r="AY1501" t="b">
            <v>0</v>
          </cell>
          <cell r="AZ1501">
            <v>1127709.6661834703</v>
          </cell>
          <cell r="BA1501">
            <v>1</v>
          </cell>
          <cell r="BB1501">
            <v>1904.28771972656</v>
          </cell>
          <cell r="BC1501">
            <v>0.99999985281982562</v>
          </cell>
          <cell r="CF1501" t="str">
            <v>Conditioned</v>
          </cell>
          <cell r="CG1501">
            <v>2130.886</v>
          </cell>
          <cell r="CH1501" t="str">
            <v>MT</v>
          </cell>
          <cell r="CI1501" t="str">
            <v>Top-Freezer w/o TTD Ice</v>
          </cell>
          <cell r="CJ1501">
            <v>44748.606</v>
          </cell>
          <cell r="CK1501" t="b">
            <v>0</v>
          </cell>
          <cell r="DS1501">
            <v>1612.692</v>
          </cell>
          <cell r="DT1501" t="str">
            <v>OR</v>
          </cell>
          <cell r="DU1501" t="str">
            <v>lt32</v>
          </cell>
          <cell r="DX1501" t="b">
            <v>0</v>
          </cell>
          <cell r="DY1501">
            <v>1192.4649999999999</v>
          </cell>
          <cell r="DZ1501" t="str">
            <v>ID</v>
          </cell>
          <cell r="EC1501" t="str">
            <v>Laptop</v>
          </cell>
          <cell r="ED1501">
            <v>2079.9929999999999</v>
          </cell>
          <cell r="EE1501" t="str">
            <v>WA</v>
          </cell>
          <cell r="EZ1501" t="str">
            <v>WA</v>
          </cell>
          <cell r="FA1501" t="str">
            <v>Other</v>
          </cell>
          <cell r="FB1501">
            <v>7632999.2200000007</v>
          </cell>
          <cell r="FC1501">
            <v>3717369.7500000005</v>
          </cell>
          <cell r="FI1501" t="str">
            <v>OR</v>
          </cell>
          <cell r="FJ1501" t="str">
            <v>Bathroom</v>
          </cell>
          <cell r="FK1501" t="str">
            <v>EISAnqnx</v>
          </cell>
          <cell r="FL1501">
            <v>6100809.4400000004</v>
          </cell>
          <cell r="FS1501" t="str">
            <v>WA</v>
          </cell>
          <cell r="FT1501" t="str">
            <v>EISAq</v>
          </cell>
          <cell r="FV1501">
            <v>1427469.9840000002</v>
          </cell>
          <cell r="GU1501" t="str">
            <v>Baseboard/Wall/Radiant</v>
          </cell>
          <cell r="GX1501" t="str">
            <v>Wood</v>
          </cell>
          <cell r="GY1501" t="str">
            <v>ID</v>
          </cell>
          <cell r="GZ1501">
            <v>3785.76440429688</v>
          </cell>
        </row>
        <row r="1502">
          <cell r="AN1502" t="str">
            <v>MT</v>
          </cell>
          <cell r="AO1502" t="str">
            <v>Natural Gas Other</v>
          </cell>
          <cell r="AP1502" t="str">
            <v>Pre 1980</v>
          </cell>
          <cell r="AQ1502" t="str">
            <v>Crawlspace</v>
          </cell>
          <cell r="AR1502">
            <v>1504.1551585477901</v>
          </cell>
          <cell r="AU1502" t="str">
            <v>No</v>
          </cell>
          <cell r="AV1502" t="b">
            <v>1</v>
          </cell>
          <cell r="AX1502">
            <v>2490880.9425551402</v>
          </cell>
          <cell r="AY1502" t="b">
            <v>0</v>
          </cell>
          <cell r="AZ1502">
            <v>715279.92747518187</v>
          </cell>
          <cell r="BA1502">
            <v>0.70588235294117596</v>
          </cell>
          <cell r="BB1502">
            <v>1504.1551585477901</v>
          </cell>
          <cell r="BC1502">
            <v>0.70588251016140235</v>
          </cell>
          <cell r="CF1502" t="str">
            <v>Conditioned</v>
          </cell>
          <cell r="CG1502">
            <v>2130.886</v>
          </cell>
          <cell r="CH1502" t="str">
            <v>MT</v>
          </cell>
          <cell r="CI1502" t="str">
            <v>Top-Freezer w/o TTD Ice</v>
          </cell>
          <cell r="CJ1502">
            <v>31963.29</v>
          </cell>
          <cell r="CK1502" t="b">
            <v>0</v>
          </cell>
          <cell r="DS1502">
            <v>1612.692</v>
          </cell>
          <cell r="DT1502" t="str">
            <v>OR</v>
          </cell>
          <cell r="DU1502" t="str">
            <v>32to46</v>
          </cell>
          <cell r="DX1502" t="b">
            <v>0</v>
          </cell>
          <cell r="DY1502">
            <v>1192.4649999999999</v>
          </cell>
          <cell r="DZ1502" t="str">
            <v>ID</v>
          </cell>
          <cell r="EC1502" t="str">
            <v>Laptop</v>
          </cell>
          <cell r="ED1502">
            <v>2079.9929999999999</v>
          </cell>
          <cell r="EE1502" t="str">
            <v>WA</v>
          </cell>
          <cell r="EZ1502" t="str">
            <v>OR</v>
          </cell>
          <cell r="FA1502" t="str">
            <v>Bathroom</v>
          </cell>
          <cell r="FB1502">
            <v>71281.62</v>
          </cell>
          <cell r="FC1502">
            <v>59401.350000000006</v>
          </cell>
          <cell r="FI1502" t="str">
            <v>OR</v>
          </cell>
          <cell r="FJ1502" t="str">
            <v>Bathroom</v>
          </cell>
          <cell r="FK1502" t="str">
            <v>EISAq</v>
          </cell>
          <cell r="FL1502">
            <v>180251.18799999999</v>
          </cell>
          <cell r="FS1502" t="str">
            <v>OR</v>
          </cell>
          <cell r="FT1502" t="str">
            <v>EISAnqnx</v>
          </cell>
          <cell r="FV1502">
            <v>166323.78</v>
          </cell>
          <cell r="GU1502" t="str">
            <v>Natural Gas FAF</v>
          </cell>
          <cell r="GX1502" t="str">
            <v>Wood</v>
          </cell>
          <cell r="GY1502" t="str">
            <v>MT</v>
          </cell>
          <cell r="GZ1502">
            <v>2130.88647460938</v>
          </cell>
        </row>
        <row r="1503">
          <cell r="AN1503" t="str">
            <v>MT</v>
          </cell>
          <cell r="AO1503" t="str">
            <v>Natural Gas Other</v>
          </cell>
          <cell r="AP1503" t="str">
            <v>Pre 1980</v>
          </cell>
          <cell r="AQ1503" t="str">
            <v>Slab on Grade</v>
          </cell>
          <cell r="AR1503">
            <v>626.73131606158097</v>
          </cell>
          <cell r="AU1503" t="str">
            <v>No</v>
          </cell>
          <cell r="AV1503" t="b">
            <v>1</v>
          </cell>
          <cell r="AX1503">
            <v>1037867.0593979781</v>
          </cell>
          <cell r="AY1503" t="b">
            <v>0</v>
          </cell>
          <cell r="AZ1503">
            <v>298033.30311465997</v>
          </cell>
          <cell r="BA1503">
            <v>0.29411764705882415</v>
          </cell>
          <cell r="BB1503">
            <v>626.73131606158097</v>
          </cell>
          <cell r="BC1503">
            <v>0.29411771256725183</v>
          </cell>
          <cell r="CF1503" t="str">
            <v>Conditioned</v>
          </cell>
          <cell r="CG1503">
            <v>1144.6790000000001</v>
          </cell>
          <cell r="CH1503" t="str">
            <v>MT</v>
          </cell>
          <cell r="CI1503" t="str">
            <v>Side-by-Side w/ TTD Ice</v>
          </cell>
          <cell r="CJ1503">
            <v>25182.938000000002</v>
          </cell>
          <cell r="CK1503" t="b">
            <v>0</v>
          </cell>
          <cell r="DS1503">
            <v>3785.7640000000001</v>
          </cell>
          <cell r="DT1503" t="str">
            <v>ID</v>
          </cell>
          <cell r="DU1503" t="str">
            <v>32to46</v>
          </cell>
          <cell r="DX1503" t="b">
            <v>0</v>
          </cell>
          <cell r="DY1503">
            <v>1192.4649999999999</v>
          </cell>
          <cell r="DZ1503" t="str">
            <v>ID</v>
          </cell>
          <cell r="EC1503" t="str">
            <v>Laptop</v>
          </cell>
          <cell r="ED1503">
            <v>2130.886</v>
          </cell>
          <cell r="EE1503" t="str">
            <v>MT</v>
          </cell>
          <cell r="EZ1503" t="str">
            <v>OR</v>
          </cell>
          <cell r="FA1503" t="str">
            <v>Bedrooms</v>
          </cell>
          <cell r="FB1503">
            <v>219784.995</v>
          </cell>
          <cell r="FC1503">
            <v>689055.66</v>
          </cell>
          <cell r="FI1503" t="str">
            <v>OR</v>
          </cell>
          <cell r="FJ1503" t="str">
            <v>Bathroom</v>
          </cell>
          <cell r="FK1503" t="str">
            <v>EISAx</v>
          </cell>
          <cell r="FL1503">
            <v>5719508.8500000006</v>
          </cell>
          <cell r="FS1503" t="str">
            <v>OR</v>
          </cell>
          <cell r="FT1503" t="str">
            <v>EISAq</v>
          </cell>
          <cell r="FV1503">
            <v>1350786.699</v>
          </cell>
          <cell r="GU1503" t="str">
            <v>Baseboard/Wall/Radiant</v>
          </cell>
          <cell r="GX1503" t="str">
            <v>None</v>
          </cell>
          <cell r="GY1503" t="str">
            <v>WA</v>
          </cell>
          <cell r="GZ1503">
            <v>2079.99340820313</v>
          </cell>
        </row>
        <row r="1504">
          <cell r="AN1504" t="str">
            <v>ID</v>
          </cell>
          <cell r="AO1504" t="str">
            <v>Natural Gas FAF</v>
          </cell>
          <cell r="AP1504" t="str">
            <v>Pre 1980</v>
          </cell>
          <cell r="AQ1504" t="str">
            <v>Crawlspace</v>
          </cell>
          <cell r="AR1504">
            <v>3785.76440429688</v>
          </cell>
          <cell r="AU1504" t="str">
            <v>No</v>
          </cell>
          <cell r="AV1504" t="b">
            <v>1</v>
          </cell>
          <cell r="AX1504">
            <v>3816050.5195312551</v>
          </cell>
          <cell r="AY1504" t="b">
            <v>0</v>
          </cell>
          <cell r="AZ1504">
            <v>2606508.6353458529</v>
          </cell>
          <cell r="BA1504">
            <v>1</v>
          </cell>
          <cell r="BB1504">
            <v>3785.76440429688</v>
          </cell>
          <cell r="BC1504">
            <v>1.0000001067939999</v>
          </cell>
          <cell r="CF1504" t="str">
            <v>Conditioned</v>
          </cell>
          <cell r="CG1504">
            <v>1192.4649999999999</v>
          </cell>
          <cell r="CH1504" t="str">
            <v>ID</v>
          </cell>
          <cell r="CI1504" t="str">
            <v>Side-by-Side w/o TTD Ice</v>
          </cell>
          <cell r="CJ1504">
            <v>31004.089999999997</v>
          </cell>
          <cell r="CK1504" t="b">
            <v>0</v>
          </cell>
          <cell r="DS1504">
            <v>3785.7640000000001</v>
          </cell>
          <cell r="DT1504" t="str">
            <v>ID</v>
          </cell>
          <cell r="DU1504" t="str">
            <v>32to46</v>
          </cell>
          <cell r="DX1504" t="b">
            <v>0</v>
          </cell>
          <cell r="DY1504">
            <v>1192.4649999999999</v>
          </cell>
          <cell r="DZ1504" t="str">
            <v>ID</v>
          </cell>
          <cell r="EC1504" t="str">
            <v>Desktop</v>
          </cell>
          <cell r="ED1504">
            <v>2130.886</v>
          </cell>
          <cell r="EE1504" t="str">
            <v>MT</v>
          </cell>
          <cell r="EZ1504" t="str">
            <v>OR</v>
          </cell>
          <cell r="FA1504" t="str">
            <v>Exterior</v>
          </cell>
          <cell r="FB1504">
            <v>285126.48</v>
          </cell>
          <cell r="FC1504">
            <v>1425632.4000000001</v>
          </cell>
          <cell r="FI1504" t="str">
            <v>OR</v>
          </cell>
          <cell r="FJ1504" t="str">
            <v>Bedrooms</v>
          </cell>
          <cell r="FK1504" t="str">
            <v>EISAnqnx</v>
          </cell>
          <cell r="FL1504">
            <v>3605023.7600000002</v>
          </cell>
          <cell r="FS1504" t="str">
            <v>OR</v>
          </cell>
          <cell r="FT1504" t="str">
            <v>EISAx</v>
          </cell>
          <cell r="FV1504">
            <v>142563.24</v>
          </cell>
          <cell r="GU1504" t="str">
            <v>Wood</v>
          </cell>
          <cell r="GX1504" t="str">
            <v>Baseboard/Wall/Radiant</v>
          </cell>
          <cell r="GY1504" t="str">
            <v>OR</v>
          </cell>
          <cell r="GZ1504">
            <v>1612.69177246094</v>
          </cell>
        </row>
        <row r="1505">
          <cell r="AN1505" t="str">
            <v>ID</v>
          </cell>
          <cell r="AO1505" t="str">
            <v>Natural Gas Other</v>
          </cell>
          <cell r="AP1505" t="str">
            <v>1993-2006</v>
          </cell>
          <cell r="AQ1505" t="str">
            <v>Crawlspace</v>
          </cell>
          <cell r="AR1505">
            <v>3785.76440429688</v>
          </cell>
          <cell r="AU1505" t="str">
            <v>No</v>
          </cell>
          <cell r="AV1505" t="b">
            <v>0</v>
          </cell>
          <cell r="AX1505">
            <v>6416870.6652832115</v>
          </cell>
          <cell r="AY1505" t="b">
            <v>0</v>
          </cell>
          <cell r="AZ1505">
            <v>1673579.6845834495</v>
          </cell>
          <cell r="BA1505" t="str">
            <v/>
          </cell>
          <cell r="BB1505" t="str">
            <v/>
          </cell>
          <cell r="BC1505">
            <v>1.0000001067939999</v>
          </cell>
          <cell r="CF1505" t="str">
            <v>Conditioned</v>
          </cell>
          <cell r="CG1505">
            <v>2079.9929999999999</v>
          </cell>
          <cell r="CH1505" t="str">
            <v>WA</v>
          </cell>
          <cell r="CI1505" t="str">
            <v>Bottom-Freezer (Including French Door) w/ TTD Ice</v>
          </cell>
          <cell r="CJ1505">
            <v>45759.845999999998</v>
          </cell>
          <cell r="CK1505" t="b">
            <v>0</v>
          </cell>
          <cell r="DS1505">
            <v>3785.7640000000001</v>
          </cell>
          <cell r="DT1505" t="str">
            <v>ID</v>
          </cell>
          <cell r="DU1505" t="str">
            <v>lt32</v>
          </cell>
          <cell r="DX1505" t="b">
            <v>0</v>
          </cell>
          <cell r="DY1505">
            <v>1192.4649999999999</v>
          </cell>
          <cell r="DZ1505" t="str">
            <v>ID</v>
          </cell>
          <cell r="EC1505" t="str">
            <v>Desktop</v>
          </cell>
          <cell r="ED1505">
            <v>1612.692</v>
          </cell>
          <cell r="EE1505" t="str">
            <v>OR</v>
          </cell>
          <cell r="EZ1505" t="str">
            <v>OR</v>
          </cell>
          <cell r="FA1505" t="str">
            <v>Kitchen</v>
          </cell>
          <cell r="FB1505">
            <v>52273.188000000002</v>
          </cell>
          <cell r="FC1505">
            <v>201964.59</v>
          </cell>
          <cell r="FI1505" t="str">
            <v>OR</v>
          </cell>
          <cell r="FJ1505" t="str">
            <v>Bedrooms</v>
          </cell>
          <cell r="FK1505" t="str">
            <v>EISAq</v>
          </cell>
          <cell r="FL1505">
            <v>748735.70400000003</v>
          </cell>
          <cell r="FS1505" t="str">
            <v>WA</v>
          </cell>
          <cell r="FT1505" t="str">
            <v>EISAnqnx</v>
          </cell>
          <cell r="FV1505">
            <v>6517788.2950000009</v>
          </cell>
          <cell r="GU1505" t="str">
            <v>Wood</v>
          </cell>
          <cell r="GX1505" t="str">
            <v>Wood</v>
          </cell>
          <cell r="GY1505" t="str">
            <v>OR</v>
          </cell>
          <cell r="GZ1505">
            <v>1612.69177246094</v>
          </cell>
        </row>
        <row r="1506">
          <cell r="AN1506" t="str">
            <v>ID</v>
          </cell>
          <cell r="AO1506" t="str">
            <v>Natural Gas FAF</v>
          </cell>
          <cell r="AP1506" t="str">
            <v>1993-2006</v>
          </cell>
          <cell r="AQ1506" t="str">
            <v>Crawlspace</v>
          </cell>
          <cell r="AR1506">
            <v>3785.76440429688</v>
          </cell>
          <cell r="AU1506" t="str">
            <v>No</v>
          </cell>
          <cell r="AV1506" t="b">
            <v>1</v>
          </cell>
          <cell r="AX1506">
            <v>6416870.6652832115</v>
          </cell>
          <cell r="AY1506" t="b">
            <v>0</v>
          </cell>
          <cell r="AZ1506">
            <v>1673579.6845834495</v>
          </cell>
          <cell r="BA1506">
            <v>1</v>
          </cell>
          <cell r="BB1506">
            <v>3785.76440429688</v>
          </cell>
          <cell r="BC1506">
            <v>1.0000001067939999</v>
          </cell>
          <cell r="CF1506" t="str">
            <v>Conditioned</v>
          </cell>
          <cell r="CG1506">
            <v>1192.4649999999999</v>
          </cell>
          <cell r="CH1506" t="str">
            <v>ID</v>
          </cell>
          <cell r="CI1506" t="str">
            <v>Bottom-Freezer (Including French Door) w/o TTD Ice</v>
          </cell>
          <cell r="CJ1506">
            <v>23849.3</v>
          </cell>
          <cell r="CK1506" t="b">
            <v>0</v>
          </cell>
          <cell r="DS1506">
            <v>2130.886</v>
          </cell>
          <cell r="DT1506" t="str">
            <v>MT</v>
          </cell>
          <cell r="DU1506" t="str">
            <v>lt32</v>
          </cell>
          <cell r="DX1506" t="b">
            <v>1</v>
          </cell>
          <cell r="DY1506">
            <v>1904.288</v>
          </cell>
          <cell r="DZ1506" t="str">
            <v>WA</v>
          </cell>
          <cell r="EC1506" t="str">
            <v>Laptop</v>
          </cell>
          <cell r="ED1506">
            <v>1144.6790000000001</v>
          </cell>
          <cell r="EE1506" t="str">
            <v>MT</v>
          </cell>
          <cell r="EZ1506" t="str">
            <v>OR</v>
          </cell>
          <cell r="FA1506" t="str">
            <v>Living Room/Family Room</v>
          </cell>
          <cell r="FB1506">
            <v>237605.40000000002</v>
          </cell>
          <cell r="FC1506">
            <v>190084.32</v>
          </cell>
          <cell r="FI1506" t="str">
            <v>OR</v>
          </cell>
          <cell r="FJ1506" t="str">
            <v>Bedrooms</v>
          </cell>
          <cell r="FK1506" t="str">
            <v>EISAx</v>
          </cell>
          <cell r="FL1506">
            <v>2079821.4000000001</v>
          </cell>
          <cell r="FS1506" t="str">
            <v>WA</v>
          </cell>
          <cell r="FT1506" t="str">
            <v>EISAq</v>
          </cell>
          <cell r="FV1506">
            <v>7132393.4270000001</v>
          </cell>
          <cell r="GU1506" t="str">
            <v>Heat Pump (Ductless System)</v>
          </cell>
          <cell r="GX1506" t="str">
            <v>Baseboard/Wall/Radiant</v>
          </cell>
          <cell r="GY1506" t="str">
            <v>OR</v>
          </cell>
          <cell r="GZ1506">
            <v>1612.69177246094</v>
          </cell>
        </row>
        <row r="1507">
          <cell r="AN1507" t="str">
            <v>OR</v>
          </cell>
          <cell r="AO1507" t="str">
            <v>Natural Gas FAF</v>
          </cell>
          <cell r="AP1507" t="str">
            <v>Pre 1980</v>
          </cell>
          <cell r="AQ1507" t="str">
            <v>Crawlspace</v>
          </cell>
          <cell r="AR1507">
            <v>1612.69177246094</v>
          </cell>
          <cell r="AU1507" t="str">
            <v>No</v>
          </cell>
          <cell r="AV1507" t="b">
            <v>1</v>
          </cell>
          <cell r="AX1507">
            <v>1682037.5186767604</v>
          </cell>
          <cell r="AY1507" t="b">
            <v>0</v>
          </cell>
          <cell r="AZ1507">
            <v>1193785.7309519306</v>
          </cell>
          <cell r="BA1507">
            <v>1</v>
          </cell>
          <cell r="BB1507">
            <v>1612.69177246094</v>
          </cell>
          <cell r="BC1507">
            <v>0.99999985890730525</v>
          </cell>
          <cell r="CF1507" t="str">
            <v>Conditioned</v>
          </cell>
          <cell r="CG1507">
            <v>1192.4649999999999</v>
          </cell>
          <cell r="CH1507" t="str">
            <v>ID</v>
          </cell>
          <cell r="CI1507" t="str">
            <v>Top-Freezer w/o TTD Ice</v>
          </cell>
          <cell r="CJ1507">
            <v>21464.37</v>
          </cell>
          <cell r="CK1507" t="b">
            <v>0</v>
          </cell>
          <cell r="DS1507">
            <v>2130.886</v>
          </cell>
          <cell r="DT1507" t="str">
            <v>MT</v>
          </cell>
          <cell r="DU1507" t="str">
            <v>lt32</v>
          </cell>
          <cell r="DX1507" t="b">
            <v>1</v>
          </cell>
          <cell r="DY1507">
            <v>1904.288</v>
          </cell>
          <cell r="DZ1507" t="str">
            <v>WA</v>
          </cell>
          <cell r="EC1507" t="str">
            <v>Desktop</v>
          </cell>
          <cell r="ED1507">
            <v>1144.6790000000001</v>
          </cell>
          <cell r="EE1507" t="str">
            <v>MT</v>
          </cell>
          <cell r="EZ1507" t="str">
            <v>OR</v>
          </cell>
          <cell r="FA1507" t="str">
            <v>Other</v>
          </cell>
          <cell r="FB1507">
            <v>47521.08</v>
          </cell>
          <cell r="FC1507">
            <v>28512.648000000001</v>
          </cell>
          <cell r="FI1507" t="str">
            <v>OR</v>
          </cell>
          <cell r="FJ1507" t="str">
            <v>Exterior</v>
          </cell>
          <cell r="FK1507" t="str">
            <v>EISAx</v>
          </cell>
          <cell r="FL1507">
            <v>9359196.3000000007</v>
          </cell>
          <cell r="FS1507" t="str">
            <v>WA</v>
          </cell>
          <cell r="FT1507" t="str">
            <v>EISAx</v>
          </cell>
          <cell r="FV1507">
            <v>9119947.120000001</v>
          </cell>
          <cell r="GU1507" t="str">
            <v>Heat Pump (Ductless System)</v>
          </cell>
          <cell r="GX1507" t="str">
            <v>Other</v>
          </cell>
          <cell r="GY1507" t="str">
            <v>OR</v>
          </cell>
          <cell r="GZ1507">
            <v>1612.69177246094</v>
          </cell>
        </row>
        <row r="1508">
          <cell r="AN1508" t="str">
            <v>WA</v>
          </cell>
          <cell r="AO1508" t="str">
            <v>Baseboard/Wall/Radiant</v>
          </cell>
          <cell r="AP1508" t="str">
            <v>Pre 1980</v>
          </cell>
          <cell r="AQ1508" t="str">
            <v>Crawlspace</v>
          </cell>
          <cell r="AR1508">
            <v>2079.99340820313</v>
          </cell>
          <cell r="AU1508" t="str">
            <v>No</v>
          </cell>
          <cell r="AV1508" t="b">
            <v>0</v>
          </cell>
          <cell r="AX1508">
            <v>1597434.9375000037</v>
          </cell>
          <cell r="AY1508" t="b">
            <v>0</v>
          </cell>
          <cell r="AZ1508">
            <v>527462.40839611948</v>
          </cell>
          <cell r="BA1508" t="str">
            <v/>
          </cell>
          <cell r="BB1508" t="str">
            <v/>
          </cell>
          <cell r="BC1508">
            <v>1.0000001962521654</v>
          </cell>
          <cell r="CF1508" t="str">
            <v>Conditioned</v>
          </cell>
          <cell r="CG1508">
            <v>2130.886</v>
          </cell>
          <cell r="CH1508" t="str">
            <v>MT</v>
          </cell>
          <cell r="CI1508" t="str">
            <v>Top-Freezer w/o TTD Ice</v>
          </cell>
          <cell r="CJ1508">
            <v>55403.036</v>
          </cell>
          <cell r="CK1508" t="b">
            <v>0</v>
          </cell>
          <cell r="DS1508">
            <v>2130.886</v>
          </cell>
          <cell r="DT1508" t="str">
            <v>MT</v>
          </cell>
          <cell r="DU1508" t="str">
            <v>lt32</v>
          </cell>
          <cell r="DX1508" t="b">
            <v>1</v>
          </cell>
          <cell r="DY1508">
            <v>1904.288</v>
          </cell>
          <cell r="DZ1508" t="str">
            <v>WA</v>
          </cell>
          <cell r="EC1508" t="str">
            <v>Desktop</v>
          </cell>
          <cell r="ED1508">
            <v>3785.7640000000001</v>
          </cell>
          <cell r="EE1508" t="str">
            <v>ID</v>
          </cell>
          <cell r="EZ1508" t="str">
            <v>WA</v>
          </cell>
          <cell r="FA1508" t="str">
            <v>Bathroom</v>
          </cell>
          <cell r="FB1508">
            <v>306477.16200000001</v>
          </cell>
          <cell r="FC1508">
            <v>128080.008</v>
          </cell>
          <cell r="FI1508" t="str">
            <v>OR</v>
          </cell>
          <cell r="FJ1508" t="str">
            <v>Garage</v>
          </cell>
          <cell r="FK1508" t="str">
            <v>EISAnqnx</v>
          </cell>
          <cell r="FL1508">
            <v>2911749.96</v>
          </cell>
          <cell r="FS1508" t="str">
            <v>WA</v>
          </cell>
          <cell r="FT1508" t="str">
            <v>EISAnqnx</v>
          </cell>
          <cell r="FV1508">
            <v>1230342.96</v>
          </cell>
          <cell r="GU1508" t="str">
            <v>Heat Pump (Central System)</v>
          </cell>
          <cell r="GX1508" t="str">
            <v>Baseboard/Wall/Radiant</v>
          </cell>
          <cell r="GY1508" t="str">
            <v>ID</v>
          </cell>
          <cell r="GZ1508">
            <v>1192.46508789063</v>
          </cell>
        </row>
        <row r="1509">
          <cell r="AN1509" t="str">
            <v>WA</v>
          </cell>
          <cell r="AO1509" t="str">
            <v>Propane/LP</v>
          </cell>
          <cell r="AP1509" t="str">
            <v>Pre 1980</v>
          </cell>
          <cell r="AQ1509" t="str">
            <v>Crawlspace</v>
          </cell>
          <cell r="AR1509">
            <v>2079.99340820313</v>
          </cell>
          <cell r="AU1509" t="str">
            <v>No</v>
          </cell>
          <cell r="AV1509" t="b">
            <v>1</v>
          </cell>
          <cell r="AX1509">
            <v>1597434.9375000037</v>
          </cell>
          <cell r="AY1509" t="b">
            <v>0</v>
          </cell>
          <cell r="AZ1509">
            <v>527462.40839611948</v>
          </cell>
          <cell r="BA1509">
            <v>1</v>
          </cell>
          <cell r="BB1509">
            <v>2079.99340820313</v>
          </cell>
          <cell r="BC1509">
            <v>1.0000001962521654</v>
          </cell>
          <cell r="CF1509" t="str">
            <v>Conditioned</v>
          </cell>
          <cell r="CG1509">
            <v>1925.059</v>
          </cell>
          <cell r="CH1509" t="str">
            <v>OR</v>
          </cell>
          <cell r="CI1509" t="str">
            <v>Side-by-Side w/o TTD Ice</v>
          </cell>
          <cell r="CJ1509">
            <v>34651.061999999998</v>
          </cell>
          <cell r="CK1509" t="b">
            <v>0</v>
          </cell>
          <cell r="DS1509">
            <v>2130.886</v>
          </cell>
          <cell r="DT1509" t="str">
            <v>MT</v>
          </cell>
          <cell r="DU1509" t="str">
            <v>gt46</v>
          </cell>
          <cell r="DX1509" t="b">
            <v>1</v>
          </cell>
          <cell r="DY1509">
            <v>1904.288</v>
          </cell>
          <cell r="DZ1509" t="str">
            <v>WA</v>
          </cell>
          <cell r="EC1509" t="str">
            <v>Desktop</v>
          </cell>
          <cell r="ED1509">
            <v>1144.6790000000001</v>
          </cell>
          <cell r="EE1509" t="str">
            <v>MT</v>
          </cell>
          <cell r="EZ1509" t="str">
            <v>WA</v>
          </cell>
          <cell r="FA1509" t="str">
            <v>Bedrooms</v>
          </cell>
          <cell r="FB1509">
            <v>195169.53599999999</v>
          </cell>
          <cell r="FC1509">
            <v>483349.554</v>
          </cell>
          <cell r="FI1509" t="str">
            <v>OR</v>
          </cell>
          <cell r="FJ1509" t="str">
            <v>Garage</v>
          </cell>
          <cell r="FK1509" t="str">
            <v>EISAq</v>
          </cell>
          <cell r="FL1509">
            <v>346636.9</v>
          </cell>
          <cell r="FS1509" t="str">
            <v>WA</v>
          </cell>
          <cell r="FT1509" t="str">
            <v>EISAq</v>
          </cell>
          <cell r="FV1509">
            <v>648859.44200000004</v>
          </cell>
          <cell r="GU1509" t="str">
            <v>Heat Pump (Central System)</v>
          </cell>
          <cell r="GX1509" t="str">
            <v>Wood</v>
          </cell>
          <cell r="GY1509" t="str">
            <v>ID</v>
          </cell>
          <cell r="GZ1509">
            <v>1192.46508789063</v>
          </cell>
        </row>
        <row r="1510">
          <cell r="AN1510" t="str">
            <v>MT</v>
          </cell>
          <cell r="AO1510" t="str">
            <v>Natural Gas FAF</v>
          </cell>
          <cell r="AQ1510" t="str">
            <v>Crawlspace</v>
          </cell>
          <cell r="AR1510">
            <v>2130.88647460938</v>
          </cell>
          <cell r="AU1510" t="str">
            <v>Yes</v>
          </cell>
          <cell r="AV1510" t="b">
            <v>1</v>
          </cell>
          <cell r="AX1510">
            <v>1662091.4501953165</v>
          </cell>
          <cell r="AY1510" t="b">
            <v>0</v>
          </cell>
          <cell r="AZ1510">
            <v>0</v>
          </cell>
          <cell r="BA1510">
            <v>1</v>
          </cell>
          <cell r="BB1510">
            <v>2130.88647460938</v>
          </cell>
          <cell r="BC1510">
            <v>1.0000002227286584</v>
          </cell>
          <cell r="CF1510" t="str">
            <v>Conditioned</v>
          </cell>
          <cell r="CG1510">
            <v>1612.692</v>
          </cell>
          <cell r="CH1510" t="str">
            <v>OR</v>
          </cell>
          <cell r="CI1510" t="str">
            <v>Side-by-Side w/ TTD Ice</v>
          </cell>
          <cell r="CJ1510">
            <v>29028.455999999998</v>
          </cell>
          <cell r="CK1510" t="b">
            <v>0</v>
          </cell>
          <cell r="DS1510">
            <v>1904.288</v>
          </cell>
          <cell r="DT1510" t="str">
            <v>WA</v>
          </cell>
          <cell r="DU1510" t="str">
            <v>32to46</v>
          </cell>
          <cell r="DX1510" t="b">
            <v>0</v>
          </cell>
          <cell r="DY1510">
            <v>2079.9929999999999</v>
          </cell>
          <cell r="DZ1510" t="str">
            <v>WA</v>
          </cell>
          <cell r="EC1510" t="str">
            <v>Laptop</v>
          </cell>
          <cell r="ED1510">
            <v>3785.7640000000001</v>
          </cell>
          <cell r="EE1510" t="str">
            <v>ID</v>
          </cell>
          <cell r="EZ1510" t="str">
            <v>WA</v>
          </cell>
          <cell r="FA1510" t="str">
            <v>Exterior</v>
          </cell>
          <cell r="FB1510">
            <v>309526.68599999999</v>
          </cell>
          <cell r="FC1510">
            <v>2114844.8939999999</v>
          </cell>
          <cell r="FI1510" t="str">
            <v>OR</v>
          </cell>
          <cell r="FJ1510" t="str">
            <v>Kitchen</v>
          </cell>
          <cell r="FK1510" t="str">
            <v>EISAnqnx</v>
          </cell>
          <cell r="FL1510">
            <v>1247892.8400000001</v>
          </cell>
          <cell r="FS1510" t="str">
            <v>WA</v>
          </cell>
          <cell r="FT1510" t="str">
            <v>EISAx</v>
          </cell>
          <cell r="FV1510">
            <v>190410.22</v>
          </cell>
          <cell r="GU1510" t="str">
            <v>Heat Pump (Central System)</v>
          </cell>
          <cell r="GX1510" t="str">
            <v>Wood</v>
          </cell>
          <cell r="GY1510" t="str">
            <v>WA</v>
          </cell>
          <cell r="GZ1510">
            <v>1904.28771972656</v>
          </cell>
        </row>
        <row r="1511">
          <cell r="AN1511" t="str">
            <v>ID</v>
          </cell>
          <cell r="AO1511" t="str">
            <v>Wood</v>
          </cell>
          <cell r="AP1511" t="str">
            <v>Pre 1980</v>
          </cell>
          <cell r="AQ1511" t="str">
            <v>Crawlspace</v>
          </cell>
          <cell r="AR1511">
            <v>3785.76440429688</v>
          </cell>
          <cell r="AU1511" t="str">
            <v>No</v>
          </cell>
          <cell r="AV1511" t="b">
            <v>0</v>
          </cell>
          <cell r="AX1511">
            <v>4664061.7460937565</v>
          </cell>
          <cell r="AY1511" t="b">
            <v>0</v>
          </cell>
          <cell r="AZ1511">
            <v>1565287.8937985371</v>
          </cell>
          <cell r="BA1511" t="str">
            <v/>
          </cell>
          <cell r="BB1511" t="str">
            <v/>
          </cell>
          <cell r="BC1511">
            <v>1.0000001067939999</v>
          </cell>
          <cell r="CF1511" t="str">
            <v>Conditioned</v>
          </cell>
          <cell r="CG1511">
            <v>12271.31</v>
          </cell>
          <cell r="CH1511" t="str">
            <v>WA</v>
          </cell>
          <cell r="CI1511" t="str">
            <v>Side-by-Side w/ TTD Ice</v>
          </cell>
          <cell r="CJ1511">
            <v>294511.44</v>
          </cell>
          <cell r="CK1511" t="b">
            <v>0</v>
          </cell>
          <cell r="DS1511">
            <v>1612.692</v>
          </cell>
          <cell r="DT1511" t="str">
            <v>OR</v>
          </cell>
          <cell r="DU1511" t="str">
            <v>lt32</v>
          </cell>
          <cell r="DX1511" t="b">
            <v>0</v>
          </cell>
          <cell r="DY1511">
            <v>2079.9929999999999</v>
          </cell>
          <cell r="DZ1511" t="str">
            <v>WA</v>
          </cell>
          <cell r="EC1511" t="str">
            <v>Desktop</v>
          </cell>
          <cell r="ED1511">
            <v>3785.7640000000001</v>
          </cell>
          <cell r="EE1511" t="str">
            <v>ID</v>
          </cell>
          <cell r="EZ1511" t="str">
            <v>WA</v>
          </cell>
          <cell r="FA1511" t="str">
            <v>Garage</v>
          </cell>
          <cell r="FB1511">
            <v>259209.53999999998</v>
          </cell>
          <cell r="FC1511">
            <v>487923.83999999997</v>
          </cell>
          <cell r="FI1511" t="str">
            <v>OR</v>
          </cell>
          <cell r="FJ1511" t="str">
            <v>Kitchen</v>
          </cell>
          <cell r="FK1511" t="str">
            <v>EISAq</v>
          </cell>
          <cell r="FL1511">
            <v>1663857.12</v>
          </cell>
          <cell r="FS1511" t="str">
            <v>WA</v>
          </cell>
          <cell r="FT1511" t="str">
            <v>EISAnqnx</v>
          </cell>
          <cell r="FV1511">
            <v>5006057.9300000006</v>
          </cell>
          <cell r="GU1511" t="str">
            <v>Baseboard/Wall/Radiant</v>
          </cell>
          <cell r="GX1511" t="str">
            <v>Baseboard/Wall/Radiant</v>
          </cell>
          <cell r="GY1511" t="str">
            <v>ID</v>
          </cell>
          <cell r="GZ1511">
            <v>3785.76440429688</v>
          </cell>
        </row>
        <row r="1512">
          <cell r="AN1512" t="str">
            <v>ID</v>
          </cell>
          <cell r="AO1512" t="str">
            <v>Natural Gas FAF</v>
          </cell>
          <cell r="AP1512" t="str">
            <v>Pre 1980</v>
          </cell>
          <cell r="AQ1512" t="str">
            <v>Crawlspace</v>
          </cell>
          <cell r="AR1512">
            <v>3785.76440429688</v>
          </cell>
          <cell r="AU1512" t="str">
            <v>No</v>
          </cell>
          <cell r="AV1512" t="b">
            <v>1</v>
          </cell>
          <cell r="AX1512">
            <v>4664061.7460937565</v>
          </cell>
          <cell r="AY1512" t="b">
            <v>0</v>
          </cell>
          <cell r="AZ1512">
            <v>1565287.8937985371</v>
          </cell>
          <cell r="BA1512">
            <v>1</v>
          </cell>
          <cell r="BB1512">
            <v>3785.76440429688</v>
          </cell>
          <cell r="BC1512">
            <v>1.0000001067939999</v>
          </cell>
          <cell r="CF1512" t="str">
            <v>Conditioned</v>
          </cell>
          <cell r="CG1512">
            <v>12271.31</v>
          </cell>
          <cell r="CH1512" t="str">
            <v>WA</v>
          </cell>
          <cell r="CI1512" t="str">
            <v>Top-Freezer w/o TTD Ice</v>
          </cell>
          <cell r="CJ1512">
            <v>269968.82</v>
          </cell>
          <cell r="CK1512" t="b">
            <v>0</v>
          </cell>
          <cell r="DS1512">
            <v>1904.288</v>
          </cell>
          <cell r="DT1512" t="str">
            <v>WA</v>
          </cell>
          <cell r="DU1512" t="str">
            <v>lt32</v>
          </cell>
          <cell r="DX1512" t="b">
            <v>0</v>
          </cell>
          <cell r="DY1512">
            <v>1904.288</v>
          </cell>
          <cell r="DZ1512" t="str">
            <v>WA</v>
          </cell>
          <cell r="EC1512" t="str">
            <v>Laptop</v>
          </cell>
          <cell r="ED1512">
            <v>1144.6790000000001</v>
          </cell>
          <cell r="EE1512" t="str">
            <v>MT</v>
          </cell>
          <cell r="EZ1512" t="str">
            <v>WA</v>
          </cell>
          <cell r="FA1512" t="str">
            <v>Kitchen</v>
          </cell>
          <cell r="FB1512">
            <v>140278.10399999999</v>
          </cell>
          <cell r="FC1512">
            <v>417784.788</v>
          </cell>
          <cell r="FI1512" t="str">
            <v>OR</v>
          </cell>
          <cell r="FJ1512" t="str">
            <v>Kitchen</v>
          </cell>
          <cell r="FK1512" t="str">
            <v>EISAx</v>
          </cell>
          <cell r="FL1512">
            <v>5199553.5</v>
          </cell>
          <cell r="FS1512" t="str">
            <v>WA</v>
          </cell>
          <cell r="FT1512" t="str">
            <v>EISAq</v>
          </cell>
          <cell r="FV1512">
            <v>1363035.5750000002</v>
          </cell>
          <cell r="GU1512" t="str">
            <v>Wood</v>
          </cell>
          <cell r="GX1512" t="str">
            <v>Propane/LP</v>
          </cell>
          <cell r="GY1512" t="str">
            <v>MT</v>
          </cell>
          <cell r="GZ1512">
            <v>2130.88647460938</v>
          </cell>
        </row>
        <row r="1513">
          <cell r="AN1513" t="str">
            <v>ID</v>
          </cell>
          <cell r="AO1513" t="str">
            <v>Other</v>
          </cell>
          <cell r="AP1513" t="str">
            <v>1980-1992</v>
          </cell>
          <cell r="AQ1513" t="str">
            <v>Basement</v>
          </cell>
          <cell r="AR1513">
            <v>3785.76440429688</v>
          </cell>
          <cell r="AU1513" t="str">
            <v>No</v>
          </cell>
          <cell r="AV1513" t="b">
            <v>0</v>
          </cell>
          <cell r="AX1513">
            <v>10812143.13867189</v>
          </cell>
          <cell r="AY1513" t="b">
            <v>0</v>
          </cell>
          <cell r="AZ1513">
            <v>1810503.9687109399</v>
          </cell>
          <cell r="BA1513" t="str">
            <v/>
          </cell>
          <cell r="BB1513" t="str">
            <v/>
          </cell>
          <cell r="BC1513">
            <v>1.0000001067939999</v>
          </cell>
          <cell r="CF1513" t="str">
            <v>Conditioned</v>
          </cell>
          <cell r="CG1513">
            <v>3785.7640000000001</v>
          </cell>
          <cell r="CH1513" t="str">
            <v>ID</v>
          </cell>
          <cell r="CI1513" t="str">
            <v>Top-Freezer w/o TTD Ice</v>
          </cell>
          <cell r="CJ1513">
            <v>79501.044000000009</v>
          </cell>
          <cell r="CK1513" t="b">
            <v>0</v>
          </cell>
          <cell r="DS1513">
            <v>1904.288</v>
          </cell>
          <cell r="DT1513" t="str">
            <v>WA</v>
          </cell>
          <cell r="DU1513" t="str">
            <v>32to46</v>
          </cell>
          <cell r="DX1513" t="b">
            <v>0</v>
          </cell>
          <cell r="DY1513">
            <v>2130.886</v>
          </cell>
          <cell r="DZ1513" t="str">
            <v>MT</v>
          </cell>
          <cell r="EC1513" t="str">
            <v>Laptop</v>
          </cell>
          <cell r="ED1513">
            <v>1144.6790000000001</v>
          </cell>
          <cell r="EE1513" t="str">
            <v>MT</v>
          </cell>
          <cell r="EZ1513" t="str">
            <v>WA</v>
          </cell>
          <cell r="FA1513" t="str">
            <v>Living Room/Family Room</v>
          </cell>
          <cell r="FB1513">
            <v>481824.79199999996</v>
          </cell>
          <cell r="FC1513">
            <v>260734.302</v>
          </cell>
          <cell r="FI1513" t="str">
            <v>OR</v>
          </cell>
          <cell r="FJ1513" t="str">
            <v>Living Room/Family Room</v>
          </cell>
          <cell r="FK1513" t="str">
            <v>EISAx</v>
          </cell>
          <cell r="FL1513">
            <v>6828746.9300000006</v>
          </cell>
          <cell r="FS1513" t="str">
            <v>WA</v>
          </cell>
          <cell r="FT1513" t="str">
            <v>EISAx</v>
          </cell>
          <cell r="FV1513">
            <v>26864192.060000002</v>
          </cell>
          <cell r="GU1513" t="str">
            <v>Natural Gas FAF</v>
          </cell>
          <cell r="GX1513" t="str">
            <v>Baseboard/Wall/Radiant</v>
          </cell>
          <cell r="GY1513" t="str">
            <v>ID</v>
          </cell>
          <cell r="GZ1513">
            <v>1192.46508789063</v>
          </cell>
        </row>
        <row r="1514">
          <cell r="AN1514" t="str">
            <v>ID</v>
          </cell>
          <cell r="AO1514" t="str">
            <v>Wood</v>
          </cell>
          <cell r="AP1514" t="str">
            <v>1980-1992</v>
          </cell>
          <cell r="AQ1514" t="str">
            <v>Basement</v>
          </cell>
          <cell r="AR1514">
            <v>3785.76440429688</v>
          </cell>
          <cell r="AU1514" t="str">
            <v>No</v>
          </cell>
          <cell r="AV1514" t="b">
            <v>0</v>
          </cell>
          <cell r="AX1514">
            <v>10812143.13867189</v>
          </cell>
          <cell r="AY1514" t="b">
            <v>0</v>
          </cell>
          <cell r="AZ1514">
            <v>1810503.9687109399</v>
          </cell>
          <cell r="BA1514" t="str">
            <v/>
          </cell>
          <cell r="BB1514" t="str">
            <v/>
          </cell>
          <cell r="BC1514">
            <v>1.0000001067939999</v>
          </cell>
          <cell r="CF1514" t="str">
            <v>Conditioned</v>
          </cell>
          <cell r="CG1514">
            <v>2079.9929999999999</v>
          </cell>
          <cell r="CH1514" t="str">
            <v>WA</v>
          </cell>
          <cell r="CI1514" t="str">
            <v>Side-by-Side w/ TTD Ice</v>
          </cell>
          <cell r="CJ1514">
            <v>51999.824999999997</v>
          </cell>
          <cell r="CK1514" t="b">
            <v>0</v>
          </cell>
          <cell r="DS1514">
            <v>1904.288</v>
          </cell>
          <cell r="DT1514" t="str">
            <v>WA</v>
          </cell>
          <cell r="DU1514" t="str">
            <v>lt32</v>
          </cell>
          <cell r="DX1514" t="b">
            <v>0</v>
          </cell>
          <cell r="DY1514">
            <v>2130.886</v>
          </cell>
          <cell r="DZ1514" t="str">
            <v>MT</v>
          </cell>
          <cell r="EC1514" t="str">
            <v>Desktop</v>
          </cell>
          <cell r="ED1514">
            <v>1144.6790000000001</v>
          </cell>
          <cell r="EE1514" t="str">
            <v>MT</v>
          </cell>
          <cell r="EZ1514" t="str">
            <v>WA</v>
          </cell>
          <cell r="FA1514" t="str">
            <v>Other</v>
          </cell>
          <cell r="FB1514">
            <v>370517.16599999997</v>
          </cell>
          <cell r="FC1514">
            <v>570260.98800000001</v>
          </cell>
          <cell r="FI1514" t="str">
            <v>OR</v>
          </cell>
          <cell r="FJ1514" t="str">
            <v>Other</v>
          </cell>
          <cell r="FK1514" t="str">
            <v>EISAnqnx</v>
          </cell>
          <cell r="FL1514">
            <v>2079821.4000000001</v>
          </cell>
          <cell r="FS1514" t="str">
            <v>WA</v>
          </cell>
          <cell r="FT1514" t="str">
            <v>EISAnqnx</v>
          </cell>
          <cell r="FV1514">
            <v>1237194.9249999998</v>
          </cell>
          <cell r="GU1514" t="str">
            <v>Natural Gas FAF</v>
          </cell>
          <cell r="GX1514" t="str">
            <v>Wood</v>
          </cell>
          <cell r="GY1514" t="str">
            <v>MT</v>
          </cell>
          <cell r="GZ1514">
            <v>2130.88647460938</v>
          </cell>
        </row>
        <row r="1515">
          <cell r="AN1515" t="str">
            <v>ID</v>
          </cell>
          <cell r="AO1515" t="str">
            <v>Baseboard/Wall/Radiant</v>
          </cell>
          <cell r="AP1515" t="str">
            <v>1980-1992</v>
          </cell>
          <cell r="AQ1515" t="str">
            <v>Basement</v>
          </cell>
          <cell r="AR1515">
            <v>3785.76440429688</v>
          </cell>
          <cell r="AU1515" t="str">
            <v>No</v>
          </cell>
          <cell r="AV1515" t="b">
            <v>0</v>
          </cell>
          <cell r="AX1515">
            <v>10812143.13867189</v>
          </cell>
          <cell r="AY1515" t="b">
            <v>0</v>
          </cell>
          <cell r="AZ1515">
            <v>1810503.9687109399</v>
          </cell>
          <cell r="BA1515" t="str">
            <v/>
          </cell>
          <cell r="BB1515" t="str">
            <v/>
          </cell>
          <cell r="BC1515">
            <v>1.0000001067939999</v>
          </cell>
          <cell r="CF1515" t="str">
            <v>Conditioned</v>
          </cell>
          <cell r="CG1515">
            <v>8264.9449999999997</v>
          </cell>
          <cell r="CH1515" t="str">
            <v>OR</v>
          </cell>
          <cell r="CI1515" t="str">
            <v>Top-Freezer w/o TTD Ice</v>
          </cell>
          <cell r="CJ1515">
            <v>173563.845</v>
          </cell>
          <cell r="CK1515" t="b">
            <v>0</v>
          </cell>
          <cell r="DS1515">
            <v>1904.288</v>
          </cell>
          <cell r="DT1515" t="str">
            <v>WA</v>
          </cell>
          <cell r="DU1515" t="str">
            <v>lt32</v>
          </cell>
          <cell r="DX1515" t="b">
            <v>0</v>
          </cell>
          <cell r="DY1515">
            <v>3785.7640000000001</v>
          </cell>
          <cell r="DZ1515" t="str">
            <v>ID</v>
          </cell>
          <cell r="EC1515" t="str">
            <v>Desktop</v>
          </cell>
          <cell r="ED1515">
            <v>8264.9449999999997</v>
          </cell>
          <cell r="EE1515" t="str">
            <v>OR</v>
          </cell>
          <cell r="EZ1515" t="str">
            <v>OR</v>
          </cell>
          <cell r="FA1515" t="str">
            <v>Bathroom</v>
          </cell>
          <cell r="FB1515">
            <v>2079821.4000000001</v>
          </cell>
          <cell r="FC1515">
            <v>665542.848</v>
          </cell>
          <cell r="FI1515" t="str">
            <v>OR</v>
          </cell>
          <cell r="FJ1515" t="str">
            <v>Other</v>
          </cell>
          <cell r="FK1515" t="str">
            <v>EISAq</v>
          </cell>
          <cell r="FL1515">
            <v>3036539.2439999999</v>
          </cell>
          <cell r="FS1515" t="str">
            <v>WA</v>
          </cell>
          <cell r="FT1515" t="str">
            <v>EISAq</v>
          </cell>
          <cell r="FV1515">
            <v>368281.27999999997</v>
          </cell>
          <cell r="GU1515" t="str">
            <v>Natural Gas FAF</v>
          </cell>
          <cell r="GX1515" t="str">
            <v>None</v>
          </cell>
          <cell r="GY1515" t="str">
            <v>ID</v>
          </cell>
          <cell r="GZ1515">
            <v>3785.76440429688</v>
          </cell>
        </row>
        <row r="1516">
          <cell r="AN1516" t="str">
            <v>ID</v>
          </cell>
          <cell r="AO1516" t="str">
            <v>Baseboard/Wall/Radiant</v>
          </cell>
          <cell r="AP1516" t="str">
            <v>1980-1992</v>
          </cell>
          <cell r="AQ1516" t="str">
            <v>Basement</v>
          </cell>
          <cell r="AR1516">
            <v>3785.76440429688</v>
          </cell>
          <cell r="AU1516" t="str">
            <v>No</v>
          </cell>
          <cell r="AV1516" t="b">
            <v>0</v>
          </cell>
          <cell r="AX1516">
            <v>10812143.13867189</v>
          </cell>
          <cell r="AY1516" t="b">
            <v>0</v>
          </cell>
          <cell r="AZ1516">
            <v>1810503.9687109399</v>
          </cell>
          <cell r="BA1516" t="str">
            <v/>
          </cell>
          <cell r="BB1516" t="str">
            <v/>
          </cell>
          <cell r="BC1516">
            <v>1.0000001067939999</v>
          </cell>
          <cell r="CF1516" t="str">
            <v>Conditioned</v>
          </cell>
          <cell r="CG1516">
            <v>1144.6790000000001</v>
          </cell>
          <cell r="CH1516" t="str">
            <v>MT</v>
          </cell>
          <cell r="CI1516" t="str">
            <v>Side-by-Side w/ TTD Ice</v>
          </cell>
          <cell r="CJ1516">
            <v>29761.654000000002</v>
          </cell>
          <cell r="CK1516" t="b">
            <v>0</v>
          </cell>
          <cell r="DS1516">
            <v>3785.7640000000001</v>
          </cell>
          <cell r="DT1516" t="str">
            <v>ID</v>
          </cell>
          <cell r="DU1516" t="str">
            <v>lt32</v>
          </cell>
          <cell r="DX1516" t="b">
            <v>0</v>
          </cell>
          <cell r="DY1516">
            <v>3785.7640000000001</v>
          </cell>
          <cell r="DZ1516" t="str">
            <v>ID</v>
          </cell>
          <cell r="EC1516" t="str">
            <v>Desktop</v>
          </cell>
          <cell r="ED1516">
            <v>8264.9449999999997</v>
          </cell>
          <cell r="EE1516" t="str">
            <v>OR</v>
          </cell>
          <cell r="EZ1516" t="str">
            <v>OR</v>
          </cell>
          <cell r="FA1516" t="str">
            <v>Bedrooms</v>
          </cell>
          <cell r="FB1516">
            <v>3251454.122</v>
          </cell>
          <cell r="FC1516">
            <v>3369310.6680000001</v>
          </cell>
          <cell r="FI1516" t="str">
            <v>OR</v>
          </cell>
          <cell r="FJ1516" t="str">
            <v>Other</v>
          </cell>
          <cell r="FK1516" t="str">
            <v>EISAx</v>
          </cell>
          <cell r="FL1516">
            <v>12270946.26</v>
          </cell>
          <cell r="FS1516" t="str">
            <v>WA</v>
          </cell>
          <cell r="FT1516" t="str">
            <v>EISAx</v>
          </cell>
          <cell r="FV1516">
            <v>506386.75999999995</v>
          </cell>
          <cell r="GU1516" t="str">
            <v>Natural Gas Other</v>
          </cell>
          <cell r="GX1516" t="str">
            <v>None</v>
          </cell>
          <cell r="GY1516" t="str">
            <v>MT</v>
          </cell>
          <cell r="GZ1516">
            <v>2130.88647460938</v>
          </cell>
        </row>
        <row r="1517">
          <cell r="AN1517" t="str">
            <v>ID</v>
          </cell>
          <cell r="AO1517" t="str">
            <v>Baseboard/Wall/Radiant</v>
          </cell>
          <cell r="AP1517" t="str">
            <v>1980-1992</v>
          </cell>
          <cell r="AQ1517" t="str">
            <v>Basement</v>
          </cell>
          <cell r="AR1517">
            <v>3785.76440429688</v>
          </cell>
          <cell r="AU1517" t="str">
            <v>No</v>
          </cell>
          <cell r="AV1517" t="b">
            <v>1</v>
          </cell>
          <cell r="AX1517">
            <v>10812143.13867189</v>
          </cell>
          <cell r="AY1517" t="b">
            <v>0</v>
          </cell>
          <cell r="AZ1517">
            <v>1810503.9687109399</v>
          </cell>
          <cell r="BA1517">
            <v>1</v>
          </cell>
          <cell r="BB1517">
            <v>3785.76440429688</v>
          </cell>
          <cell r="BC1517">
            <v>1.0000001067939999</v>
          </cell>
          <cell r="CF1517" t="str">
            <v>Conditioned</v>
          </cell>
          <cell r="CG1517">
            <v>2130.886</v>
          </cell>
          <cell r="CH1517" t="str">
            <v>MT</v>
          </cell>
          <cell r="CI1517" t="str">
            <v>Top-Freezer w/o TTD Ice</v>
          </cell>
          <cell r="CJ1517">
            <v>40486.834000000003</v>
          </cell>
          <cell r="CK1517" t="b">
            <v>0</v>
          </cell>
          <cell r="DS1517">
            <v>3785.7640000000001</v>
          </cell>
          <cell r="DT1517" t="str">
            <v>ID</v>
          </cell>
          <cell r="DU1517" t="str">
            <v>lt32</v>
          </cell>
          <cell r="DX1517" t="b">
            <v>0</v>
          </cell>
          <cell r="DY1517">
            <v>3785.7640000000001</v>
          </cell>
          <cell r="DZ1517" t="str">
            <v>ID</v>
          </cell>
          <cell r="EC1517" t="str">
            <v>Desktop</v>
          </cell>
          <cell r="ED1517">
            <v>1144.6790000000001</v>
          </cell>
          <cell r="EE1517" t="str">
            <v>MT</v>
          </cell>
          <cell r="EZ1517" t="str">
            <v>OR</v>
          </cell>
          <cell r="FA1517" t="str">
            <v>Exterior</v>
          </cell>
          <cell r="FB1517">
            <v>1975830.33</v>
          </cell>
          <cell r="FC1517">
            <v>13726821.24</v>
          </cell>
          <cell r="FI1517" t="str">
            <v>WA</v>
          </cell>
          <cell r="FJ1517" t="str">
            <v>Bathroom</v>
          </cell>
          <cell r="FK1517" t="str">
            <v>EISAq</v>
          </cell>
          <cell r="FL1517">
            <v>609648.63900000008</v>
          </cell>
          <cell r="FS1517" t="str">
            <v>WA</v>
          </cell>
          <cell r="FT1517" t="str">
            <v>EISAnqnx</v>
          </cell>
          <cell r="FV1517">
            <v>9417336.7000000011</v>
          </cell>
          <cell r="GU1517" t="str">
            <v>Natural Gas FAF</v>
          </cell>
          <cell r="GX1517" t="str">
            <v>None</v>
          </cell>
          <cell r="GY1517" t="str">
            <v>WA</v>
          </cell>
          <cell r="GZ1517">
            <v>12271.3056640625</v>
          </cell>
        </row>
        <row r="1518">
          <cell r="AN1518" t="str">
            <v>ID</v>
          </cell>
          <cell r="AO1518" t="str">
            <v>Propane/LP</v>
          </cell>
          <cell r="AP1518" t="str">
            <v>1993-2006</v>
          </cell>
          <cell r="AQ1518" t="str">
            <v>Crawlspace</v>
          </cell>
          <cell r="AR1518">
            <v>3785.76440429688</v>
          </cell>
          <cell r="AU1518" t="str">
            <v>No</v>
          </cell>
          <cell r="AV1518" t="b">
            <v>0</v>
          </cell>
          <cell r="AX1518">
            <v>11849442.585449234</v>
          </cell>
          <cell r="AY1518" t="b">
            <v>0</v>
          </cell>
          <cell r="AZ1518">
            <v>2406835.6847935822</v>
          </cell>
          <cell r="BA1518" t="str">
            <v/>
          </cell>
          <cell r="BB1518" t="str">
            <v/>
          </cell>
          <cell r="BC1518">
            <v>1.0000001067939999</v>
          </cell>
          <cell r="CF1518" t="str">
            <v>Conditioned</v>
          </cell>
          <cell r="CG1518">
            <v>2130.886</v>
          </cell>
          <cell r="CH1518" t="str">
            <v>MT</v>
          </cell>
          <cell r="CI1518" t="str">
            <v>Top-Freezer w/o TTD Ice</v>
          </cell>
          <cell r="CJ1518">
            <v>40486.834000000003</v>
          </cell>
          <cell r="CK1518" t="b">
            <v>0</v>
          </cell>
          <cell r="DS1518">
            <v>3785.7640000000001</v>
          </cell>
          <cell r="DT1518" t="str">
            <v>ID</v>
          </cell>
          <cell r="DU1518" t="str">
            <v>lt32</v>
          </cell>
          <cell r="DX1518" t="b">
            <v>1</v>
          </cell>
          <cell r="DY1518">
            <v>3785.7640000000001</v>
          </cell>
          <cell r="DZ1518" t="str">
            <v>ID</v>
          </cell>
          <cell r="EC1518" t="str">
            <v>Desktop</v>
          </cell>
          <cell r="ED1518">
            <v>1904.288</v>
          </cell>
          <cell r="EE1518" t="str">
            <v>WA</v>
          </cell>
          <cell r="EZ1518" t="str">
            <v>OR</v>
          </cell>
          <cell r="FA1518" t="str">
            <v>Garage</v>
          </cell>
          <cell r="FB1518">
            <v>1067641.652</v>
          </cell>
          <cell r="FC1518">
            <v>2592844.0120000001</v>
          </cell>
          <cell r="FI1518" t="str">
            <v>WA</v>
          </cell>
          <cell r="FJ1518" t="str">
            <v>Bedrooms</v>
          </cell>
          <cell r="FK1518" t="str">
            <v>EISAnqnx</v>
          </cell>
          <cell r="FL1518">
            <v>793038.88000000012</v>
          </cell>
          <cell r="FS1518" t="str">
            <v>WA</v>
          </cell>
          <cell r="FT1518" t="str">
            <v>EISAq</v>
          </cell>
          <cell r="FV1518">
            <v>2071814.0740000003</v>
          </cell>
          <cell r="GU1518" t="str">
            <v>Oil FAF</v>
          </cell>
          <cell r="GX1518" t="str">
            <v>Baseboard/Wall/Radiant</v>
          </cell>
          <cell r="GY1518" t="str">
            <v>OR</v>
          </cell>
          <cell r="GZ1518">
            <v>1925.05932617188</v>
          </cell>
        </row>
        <row r="1519">
          <cell r="AN1519" t="str">
            <v>ID</v>
          </cell>
          <cell r="AO1519" t="str">
            <v>Natural Gas FAF</v>
          </cell>
          <cell r="AP1519" t="str">
            <v>1993-2006</v>
          </cell>
          <cell r="AQ1519" t="str">
            <v>Crawlspace</v>
          </cell>
          <cell r="AR1519">
            <v>3785.76440429688</v>
          </cell>
          <cell r="AU1519" t="str">
            <v>No</v>
          </cell>
          <cell r="AV1519" t="b">
            <v>1</v>
          </cell>
          <cell r="AX1519">
            <v>11849442.585449234</v>
          </cell>
          <cell r="AY1519" t="b">
            <v>0</v>
          </cell>
          <cell r="AZ1519">
            <v>2406835.6847935822</v>
          </cell>
          <cell r="BA1519">
            <v>1</v>
          </cell>
          <cell r="BB1519">
            <v>3785.76440429688</v>
          </cell>
          <cell r="BC1519">
            <v>1.0000001067939999</v>
          </cell>
          <cell r="CF1519" t="str">
            <v>Conditioned</v>
          </cell>
          <cell r="CG1519">
            <v>1612.692</v>
          </cell>
          <cell r="CH1519" t="str">
            <v>OR</v>
          </cell>
          <cell r="CI1519" t="str">
            <v>Side-by-Side w/ TTD Ice</v>
          </cell>
          <cell r="CJ1519">
            <v>32253.84</v>
          </cell>
          <cell r="CK1519" t="b">
            <v>0</v>
          </cell>
          <cell r="DS1519">
            <v>1192.4649999999999</v>
          </cell>
          <cell r="DT1519" t="str">
            <v>ID</v>
          </cell>
          <cell r="DU1519" t="str">
            <v>lt32</v>
          </cell>
          <cell r="DX1519" t="b">
            <v>0</v>
          </cell>
          <cell r="DY1519">
            <v>1612.692</v>
          </cell>
          <cell r="DZ1519" t="str">
            <v>OR</v>
          </cell>
          <cell r="EC1519" t="str">
            <v>Desktop</v>
          </cell>
          <cell r="ED1519">
            <v>1904.288</v>
          </cell>
          <cell r="EE1519" t="str">
            <v>WA</v>
          </cell>
          <cell r="EZ1519" t="str">
            <v>OR</v>
          </cell>
          <cell r="FA1519" t="str">
            <v>Kitchen</v>
          </cell>
          <cell r="FB1519">
            <v>159452.97400000002</v>
          </cell>
          <cell r="FC1519">
            <v>499157.136</v>
          </cell>
          <cell r="FI1519" t="str">
            <v>WA</v>
          </cell>
          <cell r="FJ1519" t="str">
            <v>Bedrooms</v>
          </cell>
          <cell r="FK1519" t="str">
            <v>EISAq</v>
          </cell>
          <cell r="FL1519">
            <v>966516.13500000013</v>
          </cell>
          <cell r="FS1519" t="str">
            <v>WA</v>
          </cell>
          <cell r="FT1519" t="str">
            <v>EISAx</v>
          </cell>
          <cell r="FV1519">
            <v>1709990.0850000002</v>
          </cell>
          <cell r="GU1519" t="str">
            <v>Oil FAF</v>
          </cell>
          <cell r="GX1519" t="str">
            <v>Other</v>
          </cell>
          <cell r="GY1519" t="str">
            <v>OR</v>
          </cell>
          <cell r="GZ1519">
            <v>1925.05932617188</v>
          </cell>
        </row>
        <row r="1520">
          <cell r="AN1520" t="str">
            <v>OR</v>
          </cell>
          <cell r="AO1520" t="str">
            <v>Natural Gas FAF</v>
          </cell>
          <cell r="AP1520" t="str">
            <v>1980-1992</v>
          </cell>
          <cell r="AQ1520" t="str">
            <v>Crawlspace</v>
          </cell>
          <cell r="AR1520">
            <v>1612.69177246094</v>
          </cell>
          <cell r="AU1520" t="str">
            <v>No</v>
          </cell>
          <cell r="AV1520" t="b">
            <v>1</v>
          </cell>
          <cell r="AX1520">
            <v>3476963.4614257868</v>
          </cell>
          <cell r="AY1520" t="b">
            <v>0</v>
          </cell>
          <cell r="AZ1520">
            <v>1159182.8486669452</v>
          </cell>
          <cell r="BA1520">
            <v>1</v>
          </cell>
          <cell r="BB1520">
            <v>1612.69177246094</v>
          </cell>
          <cell r="BC1520">
            <v>0.99999985890730525</v>
          </cell>
          <cell r="CF1520" t="str">
            <v>Conditioned</v>
          </cell>
          <cell r="CG1520">
            <v>1925.059</v>
          </cell>
          <cell r="CH1520" t="str">
            <v>OR</v>
          </cell>
          <cell r="CI1520" t="str">
            <v>Side-by-Side w/o TTD Ice</v>
          </cell>
          <cell r="CJ1520">
            <v>46201.415999999997</v>
          </cell>
          <cell r="CK1520" t="b">
            <v>0</v>
          </cell>
          <cell r="DS1520">
            <v>1612.692</v>
          </cell>
          <cell r="DT1520" t="str">
            <v>OR</v>
          </cell>
          <cell r="DU1520" t="str">
            <v>lt32</v>
          </cell>
          <cell r="DX1520" t="b">
            <v>0</v>
          </cell>
          <cell r="DY1520">
            <v>1612.692</v>
          </cell>
          <cell r="DZ1520" t="str">
            <v>OR</v>
          </cell>
          <cell r="EC1520" t="str">
            <v>Desktop</v>
          </cell>
          <cell r="ED1520">
            <v>1904.288</v>
          </cell>
          <cell r="EE1520" t="str">
            <v>WA</v>
          </cell>
          <cell r="EZ1520" t="str">
            <v>OR</v>
          </cell>
          <cell r="FA1520" t="str">
            <v>Living Room/Family Room</v>
          </cell>
          <cell r="FB1520">
            <v>7591348.1100000003</v>
          </cell>
          <cell r="FC1520">
            <v>4034853.5160000003</v>
          </cell>
          <cell r="FI1520" t="str">
            <v>WA</v>
          </cell>
          <cell r="FJ1520" t="str">
            <v>Bedrooms</v>
          </cell>
          <cell r="FK1520" t="str">
            <v>EISAx</v>
          </cell>
          <cell r="FL1520">
            <v>99129.860000000015</v>
          </cell>
          <cell r="FS1520" t="str">
            <v>WA</v>
          </cell>
          <cell r="FT1520" t="str">
            <v>EISAnqnx</v>
          </cell>
          <cell r="FV1520">
            <v>5089438.6399999997</v>
          </cell>
          <cell r="GU1520" t="str">
            <v>Natural Gas FAF</v>
          </cell>
          <cell r="GX1520" t="str">
            <v>None</v>
          </cell>
          <cell r="GY1520" t="str">
            <v>WA</v>
          </cell>
          <cell r="GZ1520">
            <v>2079.99340820313</v>
          </cell>
        </row>
        <row r="1521">
          <cell r="AN1521" t="str">
            <v>OR</v>
          </cell>
          <cell r="AO1521" t="str">
            <v>Baseboard/Wall/Radiant</v>
          </cell>
          <cell r="AP1521" t="str">
            <v>Pre 1980</v>
          </cell>
          <cell r="AQ1521" t="str">
            <v>Crawlspace</v>
          </cell>
          <cell r="AR1521">
            <v>1612.69177246094</v>
          </cell>
          <cell r="AU1521" t="str">
            <v>No</v>
          </cell>
          <cell r="AV1521" t="b">
            <v>0</v>
          </cell>
          <cell r="AX1521">
            <v>1656234.4503173854</v>
          </cell>
          <cell r="AY1521" t="b">
            <v>0</v>
          </cell>
          <cell r="AZ1521">
            <v>624161.54811815277</v>
          </cell>
          <cell r="BA1521" t="str">
            <v/>
          </cell>
          <cell r="BB1521" t="str">
            <v/>
          </cell>
          <cell r="BC1521">
            <v>0.99999985890730525</v>
          </cell>
          <cell r="CF1521" t="str">
            <v>Unconditioned</v>
          </cell>
          <cell r="CG1521">
            <v>1925.059</v>
          </cell>
          <cell r="CH1521" t="str">
            <v>OR</v>
          </cell>
          <cell r="CI1521" t="str">
            <v>Side-by-Side w/ TTD Ice</v>
          </cell>
          <cell r="CJ1521">
            <v>46201.415999999997</v>
          </cell>
          <cell r="CK1521" t="b">
            <v>0</v>
          </cell>
          <cell r="DS1521">
            <v>1612.692</v>
          </cell>
          <cell r="DT1521" t="str">
            <v>OR</v>
          </cell>
          <cell r="DU1521" t="str">
            <v>gt46</v>
          </cell>
          <cell r="DX1521" t="b">
            <v>0</v>
          </cell>
          <cell r="DY1521">
            <v>1612.692</v>
          </cell>
          <cell r="DZ1521" t="str">
            <v>OR</v>
          </cell>
          <cell r="EC1521" t="str">
            <v>Desktop</v>
          </cell>
          <cell r="ED1521">
            <v>3785.7640000000001</v>
          </cell>
          <cell r="EE1521" t="str">
            <v>ID</v>
          </cell>
          <cell r="EZ1521" t="str">
            <v>OR</v>
          </cell>
          <cell r="FA1521" t="str">
            <v>Other</v>
          </cell>
          <cell r="FB1521">
            <v>4443885.0580000002</v>
          </cell>
          <cell r="FC1521">
            <v>4714261.84</v>
          </cell>
          <cell r="FI1521" t="str">
            <v>WA</v>
          </cell>
          <cell r="FJ1521" t="str">
            <v>Exterior</v>
          </cell>
          <cell r="FK1521" t="str">
            <v>EISAnqnx</v>
          </cell>
          <cell r="FL1521">
            <v>644344.09000000008</v>
          </cell>
          <cell r="FS1521" t="str">
            <v>WA</v>
          </cell>
          <cell r="FT1521" t="str">
            <v>EISAq</v>
          </cell>
          <cell r="FV1521">
            <v>989835.70399999991</v>
          </cell>
          <cell r="GU1521" t="str">
            <v>Natural Gas FAF</v>
          </cell>
          <cell r="GX1521" t="str">
            <v>None</v>
          </cell>
          <cell r="GY1521" t="str">
            <v>WA</v>
          </cell>
          <cell r="GZ1521">
            <v>2079.99340820313</v>
          </cell>
        </row>
        <row r="1522">
          <cell r="AN1522" t="str">
            <v>OR</v>
          </cell>
          <cell r="AO1522" t="str">
            <v>Baseboard/Wall/Radiant</v>
          </cell>
          <cell r="AP1522" t="str">
            <v>Pre 1980</v>
          </cell>
          <cell r="AQ1522" t="str">
            <v>Crawlspace</v>
          </cell>
          <cell r="AR1522">
            <v>1612.69177246094</v>
          </cell>
          <cell r="AU1522" t="str">
            <v>No</v>
          </cell>
          <cell r="AV1522" t="b">
            <v>0</v>
          </cell>
          <cell r="AX1522">
            <v>1656234.4503173854</v>
          </cell>
          <cell r="AY1522" t="b">
            <v>0</v>
          </cell>
          <cell r="AZ1522">
            <v>624161.54811815277</v>
          </cell>
          <cell r="BA1522" t="str">
            <v/>
          </cell>
          <cell r="BB1522" t="str">
            <v/>
          </cell>
          <cell r="BC1522">
            <v>0.99999985890730525</v>
          </cell>
          <cell r="CF1522" t="str">
            <v>Unconditioned</v>
          </cell>
          <cell r="CG1522">
            <v>3785.7640000000001</v>
          </cell>
          <cell r="CH1522" t="str">
            <v>ID</v>
          </cell>
          <cell r="CI1522" t="str">
            <v>Top-Freezer w/o TTD Ice</v>
          </cell>
          <cell r="CJ1522">
            <v>75715.28</v>
          </cell>
          <cell r="CK1522" t="b">
            <v>0</v>
          </cell>
          <cell r="DS1522">
            <v>2079.9929999999999</v>
          </cell>
          <cell r="DT1522" t="str">
            <v>WA</v>
          </cell>
          <cell r="DU1522" t="str">
            <v>gt46</v>
          </cell>
          <cell r="DX1522" t="b">
            <v>0</v>
          </cell>
          <cell r="DY1522">
            <v>1612.692</v>
          </cell>
          <cell r="DZ1522" t="str">
            <v>OR</v>
          </cell>
          <cell r="EC1522" t="str">
            <v>Desktop</v>
          </cell>
          <cell r="ED1522">
            <v>2079.9929999999999</v>
          </cell>
          <cell r="EE1522" t="str">
            <v>WA</v>
          </cell>
          <cell r="EZ1522" t="str">
            <v>WA</v>
          </cell>
          <cell r="FA1522" t="str">
            <v>Bathroom</v>
          </cell>
          <cell r="FB1522">
            <v>480891.83999999997</v>
          </cell>
          <cell r="FC1522">
            <v>366680.02799999999</v>
          </cell>
          <cell r="FI1522" t="str">
            <v>WA</v>
          </cell>
          <cell r="FJ1522" t="str">
            <v>Exterior</v>
          </cell>
          <cell r="FK1522" t="str">
            <v>EISAq</v>
          </cell>
          <cell r="FL1522">
            <v>446084.37000000005</v>
          </cell>
          <cell r="FS1522" t="str">
            <v>WA</v>
          </cell>
          <cell r="FT1522" t="str">
            <v>EISAx</v>
          </cell>
          <cell r="FV1522">
            <v>2304273.4</v>
          </cell>
          <cell r="GU1522" t="str">
            <v>Natural Gas FAF</v>
          </cell>
          <cell r="GX1522" t="str">
            <v>Natural Gas Other</v>
          </cell>
          <cell r="GY1522" t="str">
            <v>ID</v>
          </cell>
          <cell r="GZ1522">
            <v>3785.76440429688</v>
          </cell>
        </row>
        <row r="1523">
          <cell r="AN1523" t="str">
            <v>OR</v>
          </cell>
          <cell r="AO1523" t="str">
            <v>Wood</v>
          </cell>
          <cell r="AP1523" t="str">
            <v>Pre 1980</v>
          </cell>
          <cell r="AQ1523" t="str">
            <v>Crawlspace</v>
          </cell>
          <cell r="AR1523">
            <v>1612.69177246094</v>
          </cell>
          <cell r="AU1523" t="str">
            <v>No</v>
          </cell>
          <cell r="AV1523" t="b">
            <v>1</v>
          </cell>
          <cell r="AX1523">
            <v>1656234.4503173854</v>
          </cell>
          <cell r="AY1523" t="b">
            <v>0</v>
          </cell>
          <cell r="AZ1523">
            <v>624161.54811815277</v>
          </cell>
          <cell r="BA1523">
            <v>1</v>
          </cell>
          <cell r="BB1523">
            <v>1612.69177246094</v>
          </cell>
          <cell r="BC1523">
            <v>0.99999985890730525</v>
          </cell>
          <cell r="CF1523" t="str">
            <v>Conditioned</v>
          </cell>
          <cell r="CG1523">
            <v>3785.7640000000001</v>
          </cell>
          <cell r="CH1523" t="str">
            <v>ID</v>
          </cell>
          <cell r="CI1523" t="str">
            <v>Top-Freezer w/o TTD Ice</v>
          </cell>
          <cell r="CJ1523">
            <v>68143.752000000008</v>
          </cell>
          <cell r="CK1523" t="b">
            <v>0</v>
          </cell>
          <cell r="DS1523">
            <v>2079.9929999999999</v>
          </cell>
          <cell r="DT1523" t="str">
            <v>WA</v>
          </cell>
          <cell r="DU1523" t="str">
            <v>gt46</v>
          </cell>
          <cell r="DX1523" t="b">
            <v>0</v>
          </cell>
          <cell r="DY1523">
            <v>2130.886</v>
          </cell>
          <cell r="DZ1523" t="str">
            <v>MT</v>
          </cell>
          <cell r="EC1523" t="str">
            <v>Laptop</v>
          </cell>
          <cell r="ED1523">
            <v>2130.886</v>
          </cell>
          <cell r="EE1523" t="str">
            <v>MT</v>
          </cell>
          <cell r="EZ1523" t="str">
            <v>WA</v>
          </cell>
          <cell r="FA1523" t="str">
            <v>Bedrooms</v>
          </cell>
          <cell r="FB1523">
            <v>200371.59999999998</v>
          </cell>
          <cell r="FC1523">
            <v>699296.88399999996</v>
          </cell>
          <cell r="FI1523" t="str">
            <v>WA</v>
          </cell>
          <cell r="FJ1523" t="str">
            <v>Exterior</v>
          </cell>
          <cell r="FK1523" t="str">
            <v>EISAx</v>
          </cell>
          <cell r="FL1523">
            <v>594779.16</v>
          </cell>
          <cell r="FS1523" t="str">
            <v>WA</v>
          </cell>
          <cell r="FT1523" t="str">
            <v>EISAnqnx</v>
          </cell>
          <cell r="FV1523">
            <v>966698.03999999992</v>
          </cell>
          <cell r="GU1523" t="str">
            <v>Baseboard/Wall/Radiant</v>
          </cell>
          <cell r="GX1523" t="str">
            <v>Baseboard/Wall/Radiant</v>
          </cell>
          <cell r="GY1523" t="str">
            <v>WA</v>
          </cell>
          <cell r="GZ1523">
            <v>1904.28771972656</v>
          </cell>
        </row>
        <row r="1524">
          <cell r="AN1524" t="str">
            <v>WA</v>
          </cell>
          <cell r="AO1524" t="str">
            <v>Wood</v>
          </cell>
          <cell r="AP1524" t="str">
            <v>Pre 1980</v>
          </cell>
          <cell r="AQ1524" t="str">
            <v>Slab on Grade</v>
          </cell>
          <cell r="AR1524">
            <v>572.14718391833799</v>
          </cell>
          <cell r="AU1524" t="str">
            <v>No</v>
          </cell>
          <cell r="AV1524" t="b">
            <v>0</v>
          </cell>
          <cell r="AX1524">
            <v>599038.10156249988</v>
          </cell>
          <cell r="AY1524" t="b">
            <v>0</v>
          </cell>
          <cell r="AZ1524">
            <v>368271.68928398099</v>
          </cell>
          <cell r="BA1524" t="str">
            <v/>
          </cell>
          <cell r="BB1524" t="str">
            <v/>
          </cell>
          <cell r="BC1524">
            <v>0.27507168722122527</v>
          </cell>
          <cell r="CF1524" t="str">
            <v>Conditioned</v>
          </cell>
          <cell r="CG1524">
            <v>3785.7640000000001</v>
          </cell>
          <cell r="CH1524" t="str">
            <v>ID</v>
          </cell>
          <cell r="CI1524" t="str">
            <v>Side-by-Side w/ TTD Ice</v>
          </cell>
          <cell r="CJ1524">
            <v>109787.156</v>
          </cell>
          <cell r="CK1524" t="b">
            <v>0</v>
          </cell>
          <cell r="DS1524">
            <v>2079.9929999999999</v>
          </cell>
          <cell r="DT1524" t="str">
            <v>WA</v>
          </cell>
          <cell r="DU1524" t="str">
            <v>32to46</v>
          </cell>
          <cell r="DX1524" t="b">
            <v>0</v>
          </cell>
          <cell r="DY1524">
            <v>2130.886</v>
          </cell>
          <cell r="DZ1524" t="str">
            <v>MT</v>
          </cell>
          <cell r="EC1524" t="str">
            <v>Desktop</v>
          </cell>
          <cell r="ED1524">
            <v>3785.7640000000001</v>
          </cell>
          <cell r="EE1524" t="str">
            <v>ID</v>
          </cell>
          <cell r="EZ1524" t="str">
            <v>WA</v>
          </cell>
          <cell r="FA1524" t="str">
            <v>Exterior</v>
          </cell>
          <cell r="FB1524">
            <v>240445.91999999998</v>
          </cell>
          <cell r="FC1524">
            <v>4099602.9359999998</v>
          </cell>
          <cell r="FI1524" t="str">
            <v>WA</v>
          </cell>
          <cell r="FJ1524" t="str">
            <v>Kitchen</v>
          </cell>
          <cell r="FK1524" t="str">
            <v>EISAnqnx</v>
          </cell>
          <cell r="FL1524">
            <v>297389.58</v>
          </cell>
          <cell r="FS1524" t="str">
            <v>WA</v>
          </cell>
          <cell r="FT1524" t="str">
            <v>EISAq</v>
          </cell>
          <cell r="FV1524">
            <v>388143.91</v>
          </cell>
          <cell r="GU1524" t="str">
            <v>Natural Gas FAF</v>
          </cell>
          <cell r="GX1524" t="str">
            <v>Natural Gas Other</v>
          </cell>
          <cell r="GY1524" t="str">
            <v>ID</v>
          </cell>
          <cell r="GZ1524">
            <v>1192.46508789063</v>
          </cell>
        </row>
        <row r="1525">
          <cell r="AN1525" t="str">
            <v>WA</v>
          </cell>
          <cell r="AO1525" t="str">
            <v>Heat Pump (Ductless System)</v>
          </cell>
          <cell r="AP1525" t="str">
            <v>Pre 1980</v>
          </cell>
          <cell r="AQ1525" t="str">
            <v>Slab on Grade</v>
          </cell>
          <cell r="AR1525">
            <v>572.14718391833799</v>
          </cell>
          <cell r="AU1525" t="str">
            <v>No</v>
          </cell>
          <cell r="AV1525" t="b">
            <v>1</v>
          </cell>
          <cell r="AX1525">
            <v>599038.10156249988</v>
          </cell>
          <cell r="AY1525" t="b">
            <v>0</v>
          </cell>
          <cell r="AZ1525">
            <v>368271.68928398099</v>
          </cell>
          <cell r="BA1525">
            <v>0.27507163323782241</v>
          </cell>
          <cell r="BB1525">
            <v>572.14718391833799</v>
          </cell>
          <cell r="BC1525">
            <v>0.27507168722122527</v>
          </cell>
          <cell r="CF1525" t="str">
            <v>Conditioned</v>
          </cell>
          <cell r="CG1525">
            <v>2079.9929999999999</v>
          </cell>
          <cell r="CH1525" t="str">
            <v>WA</v>
          </cell>
          <cell r="CI1525" t="str">
            <v>Top-Freezer w/o TTD Ice</v>
          </cell>
          <cell r="CJ1525">
            <v>37439.873999999996</v>
          </cell>
          <cell r="CK1525" t="b">
            <v>0</v>
          </cell>
          <cell r="DS1525">
            <v>1904.288</v>
          </cell>
          <cell r="DT1525" t="str">
            <v>WA</v>
          </cell>
          <cell r="DU1525" t="str">
            <v>lt32</v>
          </cell>
          <cell r="DX1525" t="b">
            <v>0</v>
          </cell>
          <cell r="DY1525">
            <v>2130.886</v>
          </cell>
          <cell r="DZ1525" t="str">
            <v>MT</v>
          </cell>
          <cell r="EC1525" t="str">
            <v>Desktop</v>
          </cell>
          <cell r="ED1525">
            <v>2130.886</v>
          </cell>
          <cell r="EE1525" t="str">
            <v>MT</v>
          </cell>
          <cell r="EZ1525" t="str">
            <v>WA</v>
          </cell>
          <cell r="FA1525" t="str">
            <v>Garage</v>
          </cell>
          <cell r="FB1525">
            <v>561040.48</v>
          </cell>
          <cell r="FC1525">
            <v>851579.29999999993</v>
          </cell>
          <cell r="FI1525" t="str">
            <v>WA</v>
          </cell>
          <cell r="FJ1525" t="str">
            <v>Kitchen</v>
          </cell>
          <cell r="FK1525" t="str">
            <v>EISAq</v>
          </cell>
          <cell r="FL1525">
            <v>371736.97500000003</v>
          </cell>
          <cell r="FS1525" t="str">
            <v>WA</v>
          </cell>
          <cell r="FT1525" t="str">
            <v>EISAnqnx</v>
          </cell>
          <cell r="FV1525">
            <v>518419.07999999996</v>
          </cell>
          <cell r="GU1525" t="str">
            <v>Baseboard/Wall/Radiant</v>
          </cell>
          <cell r="GX1525" t="str">
            <v>Baseboard/Wall/Radiant</v>
          </cell>
          <cell r="GY1525" t="str">
            <v>WA</v>
          </cell>
          <cell r="GZ1525">
            <v>2079.99340820313</v>
          </cell>
        </row>
        <row r="1526">
          <cell r="AN1526" t="str">
            <v>WA</v>
          </cell>
          <cell r="AO1526" t="str">
            <v>Baseboard/Wall/Radiant</v>
          </cell>
          <cell r="AP1526" t="str">
            <v>Pre 1980</v>
          </cell>
          <cell r="AQ1526" t="str">
            <v>Slab on Grade</v>
          </cell>
          <cell r="AR1526">
            <v>572.14718391833799</v>
          </cell>
          <cell r="AU1526" t="str">
            <v>No</v>
          </cell>
          <cell r="AV1526" t="b">
            <v>0</v>
          </cell>
          <cell r="AX1526">
            <v>599038.10156249988</v>
          </cell>
          <cell r="AY1526" t="b">
            <v>0</v>
          </cell>
          <cell r="AZ1526">
            <v>368271.68928398099</v>
          </cell>
          <cell r="BA1526" t="str">
            <v/>
          </cell>
          <cell r="BB1526" t="str">
            <v/>
          </cell>
          <cell r="BC1526">
            <v>0.27507168722122527</v>
          </cell>
          <cell r="CF1526" t="str">
            <v>Conditioned</v>
          </cell>
          <cell r="CG1526">
            <v>2079.9929999999999</v>
          </cell>
          <cell r="CH1526" t="str">
            <v>WA</v>
          </cell>
          <cell r="CI1526" t="str">
            <v>Refrigerator Only</v>
          </cell>
          <cell r="CJ1526">
            <v>10399.965</v>
          </cell>
          <cell r="CK1526" t="b">
            <v>0</v>
          </cell>
          <cell r="DS1526">
            <v>1904.288</v>
          </cell>
          <cell r="DT1526" t="str">
            <v>WA</v>
          </cell>
          <cell r="DU1526" t="str">
            <v>32to46</v>
          </cell>
          <cell r="DX1526" t="b">
            <v>1</v>
          </cell>
          <cell r="DY1526">
            <v>3785.7640000000001</v>
          </cell>
          <cell r="DZ1526" t="str">
            <v>ID</v>
          </cell>
          <cell r="EC1526" t="str">
            <v>Desktop</v>
          </cell>
          <cell r="ED1526">
            <v>2130.886</v>
          </cell>
          <cell r="EE1526" t="str">
            <v>MT</v>
          </cell>
          <cell r="EZ1526" t="str">
            <v>WA</v>
          </cell>
          <cell r="FA1526" t="str">
            <v>Kitchen</v>
          </cell>
          <cell r="FB1526">
            <v>390724.62</v>
          </cell>
          <cell r="FC1526">
            <v>338628.00399999996</v>
          </cell>
          <cell r="FI1526" t="str">
            <v>WA</v>
          </cell>
          <cell r="FJ1526" t="str">
            <v>Kitchen</v>
          </cell>
          <cell r="FK1526" t="str">
            <v>EISAx</v>
          </cell>
          <cell r="FL1526">
            <v>1685207.62</v>
          </cell>
          <cell r="FS1526" t="str">
            <v>WA</v>
          </cell>
          <cell r="FT1526" t="str">
            <v>EISAq</v>
          </cell>
          <cell r="FV1526">
            <v>324774.30599999998</v>
          </cell>
          <cell r="GU1526" t="str">
            <v>Natural Gas FAF</v>
          </cell>
          <cell r="GX1526" t="str">
            <v>None</v>
          </cell>
          <cell r="GY1526" t="str">
            <v>MT</v>
          </cell>
          <cell r="GZ1526">
            <v>2130.88647460938</v>
          </cell>
        </row>
        <row r="1527">
          <cell r="AN1527" t="str">
            <v>WA</v>
          </cell>
          <cell r="AO1527" t="str">
            <v>Heat Pump (Ductless System)</v>
          </cell>
          <cell r="AP1527" t="str">
            <v>Pre 1980</v>
          </cell>
          <cell r="AQ1527" t="str">
            <v>Basement</v>
          </cell>
          <cell r="AR1527">
            <v>315.87292445491602</v>
          </cell>
          <cell r="AU1527" t="str">
            <v>No</v>
          </cell>
          <cell r="AV1527" t="b">
            <v>1</v>
          </cell>
          <cell r="AX1527">
            <v>330718.95190429705</v>
          </cell>
          <cell r="AY1527" t="b">
            <v>0</v>
          </cell>
          <cell r="AZ1527">
            <v>203316.66179219799</v>
          </cell>
          <cell r="BA1527">
            <v>0.15186246418338126</v>
          </cell>
          <cell r="BB1527">
            <v>315.87292445491602</v>
          </cell>
          <cell r="BC1527">
            <v>0.15186249398671825</v>
          </cell>
          <cell r="CF1527" t="str">
            <v>Conditioned</v>
          </cell>
          <cell r="CG1527">
            <v>3785.7640000000001</v>
          </cell>
          <cell r="CH1527" t="str">
            <v>ID</v>
          </cell>
          <cell r="CI1527" t="str">
            <v>Side-by-Side w/o TTD Ice</v>
          </cell>
          <cell r="CJ1527">
            <v>68143.752000000008</v>
          </cell>
          <cell r="CK1527" t="b">
            <v>0</v>
          </cell>
          <cell r="DS1527">
            <v>1904.288</v>
          </cell>
          <cell r="DT1527" t="str">
            <v>WA</v>
          </cell>
          <cell r="DU1527" t="str">
            <v>lt32</v>
          </cell>
          <cell r="DX1527" t="b">
            <v>0</v>
          </cell>
          <cell r="DY1527">
            <v>3785.7640000000001</v>
          </cell>
          <cell r="DZ1527" t="str">
            <v>ID</v>
          </cell>
          <cell r="EC1527" t="str">
            <v>Desktop</v>
          </cell>
          <cell r="ED1527">
            <v>1192.4649999999999</v>
          </cell>
          <cell r="EE1527" t="str">
            <v>ID</v>
          </cell>
          <cell r="EZ1527" t="str">
            <v>WA</v>
          </cell>
          <cell r="FA1527" t="str">
            <v>Living Room/Family Room</v>
          </cell>
          <cell r="FB1527">
            <v>815512.41200000001</v>
          </cell>
          <cell r="FC1527">
            <v>657218.848</v>
          </cell>
          <cell r="FI1527" t="str">
            <v>WA</v>
          </cell>
          <cell r="FJ1527" t="str">
            <v>Living Room/Family Room</v>
          </cell>
          <cell r="FK1527" t="str">
            <v>EISAq</v>
          </cell>
          <cell r="FL1527">
            <v>371736.97500000003</v>
          </cell>
          <cell r="FS1527" t="str">
            <v>WA</v>
          </cell>
          <cell r="FT1527" t="str">
            <v>EISAx</v>
          </cell>
          <cell r="FV1527">
            <v>3323981.1599999997</v>
          </cell>
          <cell r="GU1527" t="str">
            <v>Oil Other</v>
          </cell>
          <cell r="GX1527" t="str">
            <v>None</v>
          </cell>
          <cell r="GY1527" t="str">
            <v>OR</v>
          </cell>
          <cell r="GZ1527">
            <v>1925.05932617188</v>
          </cell>
        </row>
        <row r="1528">
          <cell r="AN1528" t="str">
            <v>WA</v>
          </cell>
          <cell r="AO1528" t="str">
            <v>Heat Pump (Ductless System)</v>
          </cell>
          <cell r="AP1528" t="str">
            <v>Pre 1980</v>
          </cell>
          <cell r="AQ1528" t="str">
            <v>Crawlspace</v>
          </cell>
          <cell r="AR1528">
            <v>1191.97329982987</v>
          </cell>
          <cell r="AU1528" t="str">
            <v>No</v>
          </cell>
          <cell r="AV1528" t="b">
            <v>1</v>
          </cell>
          <cell r="AX1528">
            <v>1247996.0449218738</v>
          </cell>
          <cell r="AY1528" t="b">
            <v>0</v>
          </cell>
          <cell r="AZ1528">
            <v>767232.68600829318</v>
          </cell>
          <cell r="BA1528">
            <v>0.5730659025787963</v>
          </cell>
          <cell r="BB1528">
            <v>1191.97329982987</v>
          </cell>
          <cell r="BC1528">
            <v>0.57306601504421895</v>
          </cell>
          <cell r="CF1528" t="str">
            <v>Conditioned</v>
          </cell>
          <cell r="CG1528">
            <v>2130.886</v>
          </cell>
          <cell r="CH1528" t="str">
            <v>MT</v>
          </cell>
          <cell r="CI1528" t="str">
            <v>Top-Freezer w/o TTD Ice</v>
          </cell>
          <cell r="CJ1528">
            <v>44748.606</v>
          </cell>
          <cell r="CK1528" t="b">
            <v>0</v>
          </cell>
          <cell r="DS1528">
            <v>2079.9929999999999</v>
          </cell>
          <cell r="DT1528" t="str">
            <v>WA</v>
          </cell>
          <cell r="DU1528" t="str">
            <v>lt32</v>
          </cell>
          <cell r="DX1528" t="b">
            <v>1</v>
          </cell>
          <cell r="DY1528">
            <v>3785.7640000000001</v>
          </cell>
          <cell r="DZ1528" t="str">
            <v>ID</v>
          </cell>
          <cell r="EC1528" t="str">
            <v>Laptop</v>
          </cell>
          <cell r="ED1528">
            <v>1192.4649999999999</v>
          </cell>
          <cell r="EE1528" t="str">
            <v>ID</v>
          </cell>
          <cell r="EZ1528" t="str">
            <v>WA</v>
          </cell>
          <cell r="FA1528" t="str">
            <v>Other</v>
          </cell>
          <cell r="FB1528">
            <v>2308280.8319999999</v>
          </cell>
          <cell r="FC1528">
            <v>1572917.0599999998</v>
          </cell>
          <cell r="FI1528" t="str">
            <v>WA</v>
          </cell>
          <cell r="FJ1528" t="str">
            <v>Living Room/Family Room</v>
          </cell>
          <cell r="FK1528" t="str">
            <v>EISAx</v>
          </cell>
          <cell r="FL1528">
            <v>297389.58</v>
          </cell>
          <cell r="FS1528" t="str">
            <v>WA</v>
          </cell>
          <cell r="FT1528" t="str">
            <v>EISAnqnx</v>
          </cell>
          <cell r="FV1528">
            <v>878816.4</v>
          </cell>
          <cell r="GU1528" t="str">
            <v>Natural Gas FAF</v>
          </cell>
          <cell r="GX1528" t="str">
            <v>None</v>
          </cell>
          <cell r="GY1528" t="str">
            <v>MT</v>
          </cell>
          <cell r="GZ1528">
            <v>1144.67944335938</v>
          </cell>
        </row>
        <row r="1529">
          <cell r="AN1529" t="str">
            <v>WA</v>
          </cell>
          <cell r="AO1529" t="str">
            <v>Wood</v>
          </cell>
          <cell r="AP1529" t="str">
            <v>Pre 1980</v>
          </cell>
          <cell r="AQ1529" t="str">
            <v>Crawlspace</v>
          </cell>
          <cell r="AR1529">
            <v>1191.97329982987</v>
          </cell>
          <cell r="AU1529" t="str">
            <v>No</v>
          </cell>
          <cell r="AV1529" t="b">
            <v>0</v>
          </cell>
          <cell r="AX1529">
            <v>1247996.0449218738</v>
          </cell>
          <cell r="AY1529" t="b">
            <v>0</v>
          </cell>
          <cell r="AZ1529">
            <v>767232.68600829318</v>
          </cell>
          <cell r="BA1529" t="str">
            <v/>
          </cell>
          <cell r="BB1529" t="str">
            <v/>
          </cell>
          <cell r="BC1529">
            <v>0.57306601504421895</v>
          </cell>
          <cell r="CF1529" t="str">
            <v>Conditioned</v>
          </cell>
          <cell r="CG1529">
            <v>12271.31</v>
          </cell>
          <cell r="CH1529" t="str">
            <v>WA</v>
          </cell>
          <cell r="CI1529" t="str">
            <v>Side-by-Side w/ TTD Ice</v>
          </cell>
          <cell r="CJ1529">
            <v>269968.82</v>
          </cell>
          <cell r="CK1529" t="b">
            <v>0</v>
          </cell>
          <cell r="DS1529">
            <v>2079.9929999999999</v>
          </cell>
          <cell r="DT1529" t="str">
            <v>WA</v>
          </cell>
          <cell r="DU1529" t="str">
            <v>lt32</v>
          </cell>
          <cell r="DX1529" t="b">
            <v>0</v>
          </cell>
          <cell r="DY1529">
            <v>3785.7640000000001</v>
          </cell>
          <cell r="DZ1529" t="str">
            <v>ID</v>
          </cell>
          <cell r="EC1529" t="str">
            <v>Desktop</v>
          </cell>
          <cell r="ED1529">
            <v>4360.1880000000001</v>
          </cell>
          <cell r="EE1529" t="str">
            <v>WA</v>
          </cell>
          <cell r="EZ1529" t="str">
            <v>WA</v>
          </cell>
          <cell r="FA1529" t="str">
            <v>Bathroom</v>
          </cell>
          <cell r="FB1529">
            <v>346954.51</v>
          </cell>
          <cell r="FC1529">
            <v>307302.56600000005</v>
          </cell>
          <cell r="FI1529" t="str">
            <v>WA</v>
          </cell>
          <cell r="FJ1529" t="str">
            <v>Other</v>
          </cell>
          <cell r="FK1529" t="str">
            <v>EISAq</v>
          </cell>
          <cell r="FL1529">
            <v>2245291.3290000004</v>
          </cell>
          <cell r="FS1529" t="str">
            <v>WA</v>
          </cell>
          <cell r="FT1529" t="str">
            <v>EISAq</v>
          </cell>
          <cell r="FV1529">
            <v>294403.49400000001</v>
          </cell>
          <cell r="GU1529" t="str">
            <v>Natural Gas Other</v>
          </cell>
          <cell r="GX1529" t="str">
            <v>None</v>
          </cell>
          <cell r="GY1529" t="str">
            <v>WA</v>
          </cell>
          <cell r="GZ1529">
            <v>2079.99340820313</v>
          </cell>
        </row>
        <row r="1530">
          <cell r="AN1530" t="str">
            <v>WA</v>
          </cell>
          <cell r="AO1530" t="str">
            <v>Wood</v>
          </cell>
          <cell r="AP1530" t="str">
            <v>Pre 1980</v>
          </cell>
          <cell r="AQ1530" t="str">
            <v>Crawlspace</v>
          </cell>
          <cell r="AR1530">
            <v>1191.97329982987</v>
          </cell>
          <cell r="AU1530" t="str">
            <v>No</v>
          </cell>
          <cell r="AV1530" t="b">
            <v>0</v>
          </cell>
          <cell r="AX1530">
            <v>1247996.0449218738</v>
          </cell>
          <cell r="AY1530" t="b">
            <v>0</v>
          </cell>
          <cell r="AZ1530">
            <v>767232.68600829318</v>
          </cell>
          <cell r="BA1530" t="str">
            <v/>
          </cell>
          <cell r="BB1530" t="str">
            <v/>
          </cell>
          <cell r="BC1530">
            <v>0.57306601504421895</v>
          </cell>
          <cell r="CF1530" t="str">
            <v>Conditioned</v>
          </cell>
          <cell r="CG1530">
            <v>12271.31</v>
          </cell>
          <cell r="CH1530" t="str">
            <v>WA</v>
          </cell>
          <cell r="CI1530" t="str">
            <v>Refrigerator Only</v>
          </cell>
          <cell r="CJ1530">
            <v>24542.62</v>
          </cell>
          <cell r="CK1530" t="b">
            <v>0</v>
          </cell>
          <cell r="DS1530">
            <v>2079.9929999999999</v>
          </cell>
          <cell r="DT1530" t="str">
            <v>WA</v>
          </cell>
          <cell r="DU1530" t="str">
            <v>gt46</v>
          </cell>
          <cell r="DX1530" t="b">
            <v>0</v>
          </cell>
          <cell r="DY1530">
            <v>1612.692</v>
          </cell>
          <cell r="DZ1530" t="str">
            <v>OR</v>
          </cell>
          <cell r="EC1530" t="str">
            <v>Laptop</v>
          </cell>
          <cell r="ED1530">
            <v>8264.9449999999997</v>
          </cell>
          <cell r="EE1530" t="str">
            <v>OR</v>
          </cell>
          <cell r="EZ1530" t="str">
            <v>WA</v>
          </cell>
          <cell r="FA1530" t="str">
            <v>Bedrooms</v>
          </cell>
          <cell r="FB1530">
            <v>1486947.9000000001</v>
          </cell>
          <cell r="FC1530">
            <v>1477034.9140000001</v>
          </cell>
          <cell r="FI1530" t="str">
            <v>WA</v>
          </cell>
          <cell r="FJ1530" t="str">
            <v>Bathroom</v>
          </cell>
          <cell r="FK1530" t="str">
            <v>EISAq</v>
          </cell>
          <cell r="FL1530">
            <v>426791.50799999997</v>
          </cell>
          <cell r="FS1530" t="str">
            <v>WA</v>
          </cell>
          <cell r="FT1530" t="str">
            <v>EISAx</v>
          </cell>
          <cell r="FV1530">
            <v>297332.88199999998</v>
          </cell>
          <cell r="GU1530" t="str">
            <v>Baseboard/Wall/Radiant</v>
          </cell>
          <cell r="GX1530" t="str">
            <v>None</v>
          </cell>
          <cell r="GY1530" t="str">
            <v>WA</v>
          </cell>
          <cell r="GZ1530">
            <v>2079.99340820313</v>
          </cell>
        </row>
        <row r="1531">
          <cell r="AN1531" t="str">
            <v>WA</v>
          </cell>
          <cell r="AO1531" t="str">
            <v>Wood</v>
          </cell>
          <cell r="AP1531" t="str">
            <v>Pre 1980</v>
          </cell>
          <cell r="AQ1531" t="str">
            <v>Slab on Grade</v>
          </cell>
          <cell r="AR1531">
            <v>572.14718391833799</v>
          </cell>
          <cell r="AU1531" t="str">
            <v>No</v>
          </cell>
          <cell r="AV1531" t="b">
            <v>0</v>
          </cell>
          <cell r="AX1531">
            <v>599038.10156249988</v>
          </cell>
          <cell r="AY1531" t="b">
            <v>0</v>
          </cell>
          <cell r="AZ1531">
            <v>368271.68928398099</v>
          </cell>
          <cell r="BA1531" t="str">
            <v/>
          </cell>
          <cell r="BB1531" t="str">
            <v/>
          </cell>
          <cell r="BC1531">
            <v>0.27507168722122527</v>
          </cell>
          <cell r="CF1531" t="str">
            <v>Conditioned</v>
          </cell>
          <cell r="CG1531">
            <v>12271.31</v>
          </cell>
          <cell r="CH1531" t="str">
            <v>WA</v>
          </cell>
          <cell r="CI1531" t="str">
            <v>Refrigerator Only</v>
          </cell>
          <cell r="CJ1531">
            <v>98170.48</v>
          </cell>
          <cell r="CK1531" t="b">
            <v>0</v>
          </cell>
          <cell r="DS1531">
            <v>2079.9929999999999</v>
          </cell>
          <cell r="DT1531" t="str">
            <v>WA</v>
          </cell>
          <cell r="DU1531" t="str">
            <v>lt32</v>
          </cell>
          <cell r="DX1531" t="b">
            <v>0</v>
          </cell>
          <cell r="DY1531">
            <v>1612.692</v>
          </cell>
          <cell r="DZ1531" t="str">
            <v>OR</v>
          </cell>
          <cell r="EC1531" t="str">
            <v>Laptop</v>
          </cell>
          <cell r="ED1531">
            <v>8264.9449999999997</v>
          </cell>
          <cell r="EE1531" t="str">
            <v>OR</v>
          </cell>
          <cell r="EZ1531" t="str">
            <v>WA</v>
          </cell>
          <cell r="FA1531" t="str">
            <v>Exterior</v>
          </cell>
          <cell r="FB1531">
            <v>743473.95000000007</v>
          </cell>
          <cell r="FC1531">
            <v>5219187.1290000007</v>
          </cell>
          <cell r="FI1531" t="str">
            <v>WA</v>
          </cell>
          <cell r="FJ1531" t="str">
            <v>Bedrooms</v>
          </cell>
          <cell r="FK1531" t="str">
            <v>EISAq</v>
          </cell>
          <cell r="FL1531">
            <v>392728.33599999995</v>
          </cell>
          <cell r="FS1531" t="str">
            <v>WA</v>
          </cell>
          <cell r="FT1531" t="str">
            <v>EISAnqnx</v>
          </cell>
          <cell r="FV1531">
            <v>3366242.88</v>
          </cell>
          <cell r="GU1531" t="str">
            <v>Electric FAF</v>
          </cell>
          <cell r="GX1531" t="str">
            <v>Wood</v>
          </cell>
          <cell r="GY1531" t="str">
            <v>WA</v>
          </cell>
          <cell r="GZ1531">
            <v>4360.1875</v>
          </cell>
        </row>
        <row r="1532">
          <cell r="AN1532" t="str">
            <v>WA</v>
          </cell>
          <cell r="AO1532" t="str">
            <v>Baseboard/Wall/Radiant</v>
          </cell>
          <cell r="AP1532" t="str">
            <v>Pre 1980</v>
          </cell>
          <cell r="AQ1532" t="str">
            <v>Crawlspace</v>
          </cell>
          <cell r="AR1532">
            <v>1191.97329982987</v>
          </cell>
          <cell r="AU1532" t="str">
            <v>No</v>
          </cell>
          <cell r="AV1532" t="b">
            <v>0</v>
          </cell>
          <cell r="AX1532">
            <v>1247996.0449218738</v>
          </cell>
          <cell r="AY1532" t="b">
            <v>0</v>
          </cell>
          <cell r="AZ1532">
            <v>767232.68600829318</v>
          </cell>
          <cell r="BA1532" t="str">
            <v/>
          </cell>
          <cell r="BB1532" t="str">
            <v/>
          </cell>
          <cell r="BC1532">
            <v>0.57306601504421895</v>
          </cell>
          <cell r="CF1532" t="str">
            <v>Conditioned</v>
          </cell>
          <cell r="CG1532">
            <v>1925.059</v>
          </cell>
          <cell r="CH1532" t="str">
            <v>OR</v>
          </cell>
          <cell r="CI1532" t="str">
            <v>Top-Freezer w/o TTD Ice</v>
          </cell>
          <cell r="CJ1532">
            <v>40426.239000000001</v>
          </cell>
          <cell r="CK1532" t="b">
            <v>0</v>
          </cell>
          <cell r="DS1532">
            <v>2079.9929999999999</v>
          </cell>
          <cell r="DT1532" t="str">
            <v>WA</v>
          </cell>
          <cell r="DU1532" t="str">
            <v>32to46</v>
          </cell>
          <cell r="DX1532" t="b">
            <v>0</v>
          </cell>
          <cell r="DY1532">
            <v>1904.288</v>
          </cell>
          <cell r="DZ1532" t="str">
            <v>WA</v>
          </cell>
          <cell r="EC1532" t="str">
            <v>Desktop</v>
          </cell>
          <cell r="ED1532">
            <v>1192.4649999999999</v>
          </cell>
          <cell r="EE1532" t="str">
            <v>ID</v>
          </cell>
          <cell r="EZ1532" t="str">
            <v>WA</v>
          </cell>
          <cell r="FA1532" t="str">
            <v>Kitchen</v>
          </cell>
          <cell r="FB1532">
            <v>1709990.0850000002</v>
          </cell>
          <cell r="FC1532">
            <v>872342.76800000004</v>
          </cell>
          <cell r="FI1532" t="str">
            <v>WA</v>
          </cell>
          <cell r="FJ1532" t="str">
            <v>Exterior</v>
          </cell>
          <cell r="FK1532" t="str">
            <v>EISAnqnx</v>
          </cell>
          <cell r="FL1532">
            <v>1803344.4</v>
          </cell>
          <cell r="FS1532" t="str">
            <v>WA</v>
          </cell>
          <cell r="FT1532" t="str">
            <v>EISAq</v>
          </cell>
          <cell r="FV1532">
            <v>745382.35199999996</v>
          </cell>
          <cell r="GU1532" t="str">
            <v>Other</v>
          </cell>
          <cell r="GX1532" t="str">
            <v>Baseboard/Wall/Radiant</v>
          </cell>
          <cell r="GY1532" t="str">
            <v>WA</v>
          </cell>
          <cell r="GZ1532">
            <v>1904.28771972656</v>
          </cell>
        </row>
        <row r="1533">
          <cell r="AN1533" t="str">
            <v>WA</v>
          </cell>
          <cell r="AO1533" t="str">
            <v>Baseboard/Wall/Radiant</v>
          </cell>
          <cell r="AP1533" t="str">
            <v>Pre 1980</v>
          </cell>
          <cell r="AQ1533" t="str">
            <v>Basement</v>
          </cell>
          <cell r="AR1533">
            <v>315.87292445491602</v>
          </cell>
          <cell r="AU1533" t="str">
            <v>No</v>
          </cell>
          <cell r="AV1533" t="b">
            <v>0</v>
          </cell>
          <cell r="AX1533">
            <v>330718.95190429705</v>
          </cell>
          <cell r="AY1533" t="b">
            <v>0</v>
          </cell>
          <cell r="AZ1533">
            <v>203316.66179219799</v>
          </cell>
          <cell r="BA1533" t="str">
            <v/>
          </cell>
          <cell r="BB1533" t="str">
            <v/>
          </cell>
          <cell r="BC1533">
            <v>0.15186249398671825</v>
          </cell>
          <cell r="CF1533" t="str">
            <v>Unconditioned</v>
          </cell>
          <cell r="CG1533">
            <v>1925.059</v>
          </cell>
          <cell r="CH1533" t="str">
            <v>OR</v>
          </cell>
          <cell r="CI1533" t="str">
            <v>Top-Freezer w/o TTD Ice</v>
          </cell>
          <cell r="CJ1533">
            <v>38501.18</v>
          </cell>
          <cell r="CK1533" t="b">
            <v>0</v>
          </cell>
          <cell r="DS1533">
            <v>3785.7640000000001</v>
          </cell>
          <cell r="DT1533" t="str">
            <v>ID</v>
          </cell>
          <cell r="DU1533" t="str">
            <v>lt32</v>
          </cell>
          <cell r="DX1533" t="b">
            <v>1</v>
          </cell>
          <cell r="DY1533">
            <v>1904.288</v>
          </cell>
          <cell r="DZ1533" t="str">
            <v>WA</v>
          </cell>
          <cell r="EC1533" t="str">
            <v>Desktop</v>
          </cell>
          <cell r="ED1533">
            <v>1612.692</v>
          </cell>
          <cell r="EE1533" t="str">
            <v>OR</v>
          </cell>
          <cell r="EZ1533" t="str">
            <v>WA</v>
          </cell>
          <cell r="FA1533" t="str">
            <v>Living Room/Family Room</v>
          </cell>
          <cell r="FB1533">
            <v>1586077.7600000002</v>
          </cell>
          <cell r="FC1533">
            <v>1169732.348</v>
          </cell>
          <cell r="FI1533" t="str">
            <v>WA</v>
          </cell>
          <cell r="FJ1533" t="str">
            <v>Exterior</v>
          </cell>
          <cell r="FK1533" t="str">
            <v>EISAq</v>
          </cell>
          <cell r="FL1533">
            <v>276512.80799999996</v>
          </cell>
          <cell r="FS1533" t="str">
            <v>WA</v>
          </cell>
          <cell r="FT1533" t="str">
            <v>EISAx</v>
          </cell>
          <cell r="FV1533">
            <v>1502787</v>
          </cell>
          <cell r="GU1533" t="str">
            <v>Other</v>
          </cell>
          <cell r="GX1533" t="str">
            <v>Wood</v>
          </cell>
          <cell r="GY1533" t="str">
            <v>WA</v>
          </cell>
          <cell r="GZ1533">
            <v>1904.28771972656</v>
          </cell>
        </row>
        <row r="1534">
          <cell r="AN1534" t="str">
            <v>WA</v>
          </cell>
          <cell r="AO1534" t="str">
            <v>Wood</v>
          </cell>
          <cell r="AP1534" t="str">
            <v>Pre 1980</v>
          </cell>
          <cell r="AQ1534" t="str">
            <v>Basement</v>
          </cell>
          <cell r="AR1534">
            <v>315.87292445491602</v>
          </cell>
          <cell r="AU1534" t="str">
            <v>No</v>
          </cell>
          <cell r="AV1534" t="b">
            <v>0</v>
          </cell>
          <cell r="AX1534">
            <v>330718.95190429705</v>
          </cell>
          <cell r="AY1534" t="b">
            <v>0</v>
          </cell>
          <cell r="AZ1534">
            <v>203316.66179219799</v>
          </cell>
          <cell r="BA1534" t="str">
            <v/>
          </cell>
          <cell r="BB1534" t="str">
            <v/>
          </cell>
          <cell r="BC1534">
            <v>0.15186249398671825</v>
          </cell>
          <cell r="CF1534" t="str">
            <v>Conditioned</v>
          </cell>
          <cell r="CG1534">
            <v>1904.288</v>
          </cell>
          <cell r="CH1534" t="str">
            <v>WA</v>
          </cell>
          <cell r="CI1534" t="str">
            <v>Top-Freezer w/o TTD Ice</v>
          </cell>
          <cell r="CJ1534">
            <v>38085.760000000002</v>
          </cell>
          <cell r="CK1534" t="b">
            <v>0</v>
          </cell>
          <cell r="DS1534">
            <v>3785.7640000000001</v>
          </cell>
          <cell r="DT1534" t="str">
            <v>ID</v>
          </cell>
          <cell r="DU1534" t="str">
            <v>lt32</v>
          </cell>
          <cell r="DX1534" t="b">
            <v>0</v>
          </cell>
          <cell r="DY1534">
            <v>1192.4649999999999</v>
          </cell>
          <cell r="DZ1534" t="str">
            <v>ID</v>
          </cell>
          <cell r="EC1534" t="str">
            <v>Laptop</v>
          </cell>
          <cell r="ED1534">
            <v>1925.059</v>
          </cell>
          <cell r="EE1534" t="str">
            <v>OR</v>
          </cell>
          <cell r="EZ1534" t="str">
            <v>WA</v>
          </cell>
          <cell r="FA1534" t="str">
            <v>Other</v>
          </cell>
          <cell r="FB1534">
            <v>1090428.4600000002</v>
          </cell>
          <cell r="FC1534">
            <v>921907.69800000009</v>
          </cell>
          <cell r="FI1534" t="str">
            <v>WA</v>
          </cell>
          <cell r="FJ1534" t="str">
            <v>Exterior</v>
          </cell>
          <cell r="FK1534" t="str">
            <v>EISAx</v>
          </cell>
          <cell r="FL1534">
            <v>360668.88</v>
          </cell>
          <cell r="FS1534" t="str">
            <v>WA</v>
          </cell>
          <cell r="FT1534" t="str">
            <v>EISAnqnx</v>
          </cell>
          <cell r="FV1534">
            <v>1640457.28</v>
          </cell>
          <cell r="GU1534" t="str">
            <v>Propane/LP</v>
          </cell>
          <cell r="GX1534" t="str">
            <v>Baseboard/Wall/Radiant</v>
          </cell>
          <cell r="GY1534" t="str">
            <v>ID</v>
          </cell>
          <cell r="GZ1534">
            <v>1192.46508789063</v>
          </cell>
        </row>
        <row r="1535">
          <cell r="AN1535" t="str">
            <v>WA</v>
          </cell>
          <cell r="AO1535" t="str">
            <v>Wood</v>
          </cell>
          <cell r="AP1535" t="str">
            <v>Pre 1980</v>
          </cell>
          <cell r="AQ1535" t="str">
            <v>Basement</v>
          </cell>
          <cell r="AR1535">
            <v>315.87292445491602</v>
          </cell>
          <cell r="AU1535" t="str">
            <v>No</v>
          </cell>
          <cell r="AV1535" t="b">
            <v>0</v>
          </cell>
          <cell r="AX1535">
            <v>330718.95190429705</v>
          </cell>
          <cell r="AY1535" t="b">
            <v>0</v>
          </cell>
          <cell r="AZ1535">
            <v>203316.66179219799</v>
          </cell>
          <cell r="BA1535" t="str">
            <v/>
          </cell>
          <cell r="BB1535" t="str">
            <v/>
          </cell>
          <cell r="BC1535">
            <v>0.15186249398671825</v>
          </cell>
          <cell r="CF1535" t="str">
            <v>Conditioned</v>
          </cell>
          <cell r="CG1535">
            <v>2079.9929999999999</v>
          </cell>
          <cell r="CH1535" t="str">
            <v>WA</v>
          </cell>
          <cell r="CI1535" t="str">
            <v>Top-Freezer w/o TTD Ice</v>
          </cell>
          <cell r="CJ1535">
            <v>51999.824999999997</v>
          </cell>
          <cell r="CK1535" t="b">
            <v>0</v>
          </cell>
          <cell r="DS1535">
            <v>3785.7640000000001</v>
          </cell>
          <cell r="DT1535" t="str">
            <v>ID</v>
          </cell>
          <cell r="DU1535" t="str">
            <v>32to46</v>
          </cell>
          <cell r="DX1535" t="b">
            <v>0</v>
          </cell>
          <cell r="DY1535">
            <v>4360.1880000000001</v>
          </cell>
          <cell r="DZ1535" t="str">
            <v>WA</v>
          </cell>
          <cell r="EC1535" t="str">
            <v>Desktop</v>
          </cell>
          <cell r="ED1535">
            <v>2130.886</v>
          </cell>
          <cell r="EE1535" t="str">
            <v>MT</v>
          </cell>
          <cell r="EZ1535" t="str">
            <v>WA</v>
          </cell>
          <cell r="FA1535" t="str">
            <v>Bathroom</v>
          </cell>
          <cell r="FB1535">
            <v>681263.44</v>
          </cell>
          <cell r="FC1535">
            <v>104193.23199999999</v>
          </cell>
          <cell r="FI1535" t="str">
            <v>WA</v>
          </cell>
          <cell r="FJ1535" t="str">
            <v>Garage</v>
          </cell>
          <cell r="FK1535" t="str">
            <v>EISAq</v>
          </cell>
          <cell r="FL1535">
            <v>897664.76799999992</v>
          </cell>
          <cell r="FS1535" t="str">
            <v>WA</v>
          </cell>
          <cell r="FT1535" t="str">
            <v>EISAq</v>
          </cell>
          <cell r="FV1535">
            <v>3156415.57</v>
          </cell>
          <cell r="GU1535" t="str">
            <v>Heat Pump (Central System)</v>
          </cell>
          <cell r="GX1535" t="str">
            <v>None</v>
          </cell>
          <cell r="GY1535" t="str">
            <v>WA</v>
          </cell>
          <cell r="GZ1535">
            <v>1904.28771972656</v>
          </cell>
        </row>
        <row r="1536">
          <cell r="AN1536" t="str">
            <v>WA</v>
          </cell>
          <cell r="AO1536" t="str">
            <v>Heat Pump (Central System)</v>
          </cell>
          <cell r="AP1536" t="str">
            <v>1993-2006</v>
          </cell>
          <cell r="AQ1536" t="str">
            <v>Crawlspace</v>
          </cell>
          <cell r="AR1536">
            <v>2079.99340820313</v>
          </cell>
          <cell r="AU1536" t="str">
            <v>No</v>
          </cell>
          <cell r="AV1536" t="b">
            <v>1</v>
          </cell>
          <cell r="AX1536">
            <v>3833427.8513183687</v>
          </cell>
          <cell r="AY1536" t="b">
            <v>0</v>
          </cell>
          <cell r="AZ1536">
            <v>875019.53093784396</v>
          </cell>
          <cell r="BA1536">
            <v>1</v>
          </cell>
          <cell r="BB1536">
            <v>2079.99340820313</v>
          </cell>
          <cell r="BC1536">
            <v>1.0000001962521654</v>
          </cell>
          <cell r="CF1536" t="str">
            <v>Unconditioned</v>
          </cell>
          <cell r="CG1536">
            <v>2079.9929999999999</v>
          </cell>
          <cell r="CH1536" t="str">
            <v>WA</v>
          </cell>
          <cell r="CI1536" t="str">
            <v>Top-Freezer w/o TTD Ice</v>
          </cell>
          <cell r="CJ1536">
            <v>51999.824999999997</v>
          </cell>
          <cell r="CK1536" t="b">
            <v>0</v>
          </cell>
          <cell r="DS1536">
            <v>1192.4649999999999</v>
          </cell>
          <cell r="DT1536" t="str">
            <v>ID</v>
          </cell>
          <cell r="DU1536" t="str">
            <v>lt32</v>
          </cell>
          <cell r="DX1536" t="b">
            <v>0</v>
          </cell>
          <cell r="DY1536">
            <v>4360.1880000000001</v>
          </cell>
          <cell r="DZ1536" t="str">
            <v>WA</v>
          </cell>
          <cell r="EC1536" t="str">
            <v>Desktop</v>
          </cell>
          <cell r="ED1536">
            <v>1612.692</v>
          </cell>
          <cell r="EE1536" t="str">
            <v>OR</v>
          </cell>
          <cell r="EZ1536" t="str">
            <v>WA</v>
          </cell>
          <cell r="FA1536" t="str">
            <v>Bedrooms</v>
          </cell>
          <cell r="FB1536">
            <v>212393.89599999998</v>
          </cell>
          <cell r="FC1536">
            <v>256475.64799999999</v>
          </cell>
          <cell r="FI1536" t="str">
            <v>WA</v>
          </cell>
          <cell r="FJ1536" t="str">
            <v>Kitchen</v>
          </cell>
          <cell r="FK1536" t="str">
            <v>EISAq</v>
          </cell>
          <cell r="FL1536">
            <v>156289.848</v>
          </cell>
          <cell r="FS1536" t="str">
            <v>WA</v>
          </cell>
          <cell r="FT1536" t="str">
            <v>EISAx</v>
          </cell>
          <cell r="FV1536">
            <v>439408.2</v>
          </cell>
          <cell r="GU1536" t="str">
            <v>Heat Pump (Central System)</v>
          </cell>
          <cell r="GX1536" t="str">
            <v>Baseboard/Wall/Radiant</v>
          </cell>
          <cell r="GY1536" t="str">
            <v>ID</v>
          </cell>
          <cell r="GZ1536">
            <v>1192.46508789063</v>
          </cell>
        </row>
        <row r="1537">
          <cell r="AN1537" t="str">
            <v>OR</v>
          </cell>
          <cell r="AO1537" t="str">
            <v>Propane/LP</v>
          </cell>
          <cell r="AP1537" t="str">
            <v>1993-2006</v>
          </cell>
          <cell r="AQ1537" t="str">
            <v>Crawlspace</v>
          </cell>
          <cell r="AR1537">
            <v>1612.69177246094</v>
          </cell>
          <cell r="AU1537" t="str">
            <v>No</v>
          </cell>
          <cell r="AV1537" t="b">
            <v>0</v>
          </cell>
          <cell r="AX1537">
            <v>2765766.389770512</v>
          </cell>
          <cell r="AY1537" t="b">
            <v>0</v>
          </cell>
          <cell r="AZ1537">
            <v>849888.24154856103</v>
          </cell>
          <cell r="BA1537" t="str">
            <v/>
          </cell>
          <cell r="BB1537" t="str">
            <v/>
          </cell>
          <cell r="BC1537">
            <v>0.99999985890730525</v>
          </cell>
          <cell r="CF1537" t="str">
            <v>Conditioned</v>
          </cell>
          <cell r="CG1537">
            <v>2079.9929999999999</v>
          </cell>
          <cell r="CH1537" t="str">
            <v>WA</v>
          </cell>
          <cell r="CI1537" t="str">
            <v>Side-by-Side w/ TTD Ice</v>
          </cell>
          <cell r="CJ1537">
            <v>41599.86</v>
          </cell>
          <cell r="CK1537" t="b">
            <v>0</v>
          </cell>
          <cell r="DS1537">
            <v>1192.4649999999999</v>
          </cell>
          <cell r="DT1537" t="str">
            <v>ID</v>
          </cell>
          <cell r="DU1537" t="str">
            <v>lt32</v>
          </cell>
          <cell r="DX1537" t="b">
            <v>0</v>
          </cell>
          <cell r="DY1537">
            <v>2079.9929999999999</v>
          </cell>
          <cell r="DZ1537" t="str">
            <v>WA</v>
          </cell>
          <cell r="EC1537" t="str">
            <v>Desktop</v>
          </cell>
          <cell r="ED1537">
            <v>1612.692</v>
          </cell>
          <cell r="EE1537" t="str">
            <v>OR</v>
          </cell>
          <cell r="EZ1537" t="str">
            <v>WA</v>
          </cell>
          <cell r="FA1537" t="str">
            <v>Garage</v>
          </cell>
          <cell r="FB1537">
            <v>160297.28</v>
          </cell>
          <cell r="FC1537">
            <v>1003861.7159999999</v>
          </cell>
          <cell r="FI1537" t="str">
            <v>WA</v>
          </cell>
          <cell r="FJ1537" t="str">
            <v>Kitchen</v>
          </cell>
          <cell r="FK1537" t="str">
            <v>EISAx</v>
          </cell>
          <cell r="FL1537">
            <v>240445.91999999998</v>
          </cell>
          <cell r="FS1537" t="str">
            <v>WA</v>
          </cell>
          <cell r="FT1537" t="str">
            <v>EISAnqnx</v>
          </cell>
          <cell r="FV1537">
            <v>1288930.72</v>
          </cell>
          <cell r="GU1537" t="str">
            <v>Heat Pump (Central System)</v>
          </cell>
          <cell r="GX1537" t="str">
            <v>Propane/LP</v>
          </cell>
          <cell r="GY1537" t="str">
            <v>ID</v>
          </cell>
          <cell r="GZ1537">
            <v>1192.46508789063</v>
          </cell>
        </row>
        <row r="1538">
          <cell r="AN1538" t="str">
            <v>OR</v>
          </cell>
          <cell r="AO1538" t="str">
            <v>Heat Pump (Central System)</v>
          </cell>
          <cell r="AP1538" t="str">
            <v>1993-2006</v>
          </cell>
          <cell r="AQ1538" t="str">
            <v>Crawlspace</v>
          </cell>
          <cell r="AR1538">
            <v>1612.69177246094</v>
          </cell>
          <cell r="AU1538" t="str">
            <v>No</v>
          </cell>
          <cell r="AV1538" t="b">
            <v>1</v>
          </cell>
          <cell r="AX1538">
            <v>2765766.389770512</v>
          </cell>
          <cell r="AY1538" t="b">
            <v>0</v>
          </cell>
          <cell r="AZ1538">
            <v>849888.24154856103</v>
          </cell>
          <cell r="BA1538">
            <v>1</v>
          </cell>
          <cell r="BB1538">
            <v>1612.69177246094</v>
          </cell>
          <cell r="BC1538">
            <v>0.99999985890730525</v>
          </cell>
          <cell r="CF1538" t="str">
            <v>Conditioned</v>
          </cell>
          <cell r="CG1538">
            <v>8264.9449999999997</v>
          </cell>
          <cell r="CH1538" t="str">
            <v>OR</v>
          </cell>
          <cell r="CI1538" t="str">
            <v>Top-Freezer w/o TTD Ice</v>
          </cell>
          <cell r="CJ1538">
            <v>165298.9</v>
          </cell>
          <cell r="CK1538" t="b">
            <v>0</v>
          </cell>
          <cell r="DS1538">
            <v>1192.4649999999999</v>
          </cell>
          <cell r="DT1538" t="str">
            <v>ID</v>
          </cell>
          <cell r="DU1538" t="str">
            <v>32to46</v>
          </cell>
          <cell r="DX1538" t="b">
            <v>1</v>
          </cell>
          <cell r="DY1538">
            <v>3785.7640000000001</v>
          </cell>
          <cell r="DZ1538" t="str">
            <v>ID</v>
          </cell>
          <cell r="EC1538" t="str">
            <v>Desktop</v>
          </cell>
          <cell r="ED1538">
            <v>1612.692</v>
          </cell>
          <cell r="EE1538" t="str">
            <v>OR</v>
          </cell>
          <cell r="EZ1538" t="str">
            <v>WA</v>
          </cell>
          <cell r="FA1538" t="str">
            <v>Kitchen</v>
          </cell>
          <cell r="FB1538">
            <v>160297.28</v>
          </cell>
          <cell r="FC1538">
            <v>226419.908</v>
          </cell>
          <cell r="FI1538" t="str">
            <v>WA</v>
          </cell>
          <cell r="FJ1538" t="str">
            <v>Living Room/Family Room</v>
          </cell>
          <cell r="FK1538" t="str">
            <v>EISAq</v>
          </cell>
          <cell r="FL1538">
            <v>104193.23199999999</v>
          </cell>
          <cell r="FS1538" t="str">
            <v>WA</v>
          </cell>
          <cell r="FT1538" t="str">
            <v>EISAq</v>
          </cell>
          <cell r="FV1538">
            <v>139145.93</v>
          </cell>
          <cell r="GU1538" t="str">
            <v>Baseboard/Wall/Radiant</v>
          </cell>
          <cell r="GX1538" t="str">
            <v>Baseboard/Wall/Radiant</v>
          </cell>
          <cell r="GY1538" t="str">
            <v>OR</v>
          </cell>
          <cell r="GZ1538">
            <v>1925.05932617188</v>
          </cell>
        </row>
        <row r="1539">
          <cell r="AN1539" t="str">
            <v>OR</v>
          </cell>
          <cell r="AO1539" t="str">
            <v>Baseboard/Wall/Radiant</v>
          </cell>
          <cell r="AP1539" t="str">
            <v>Pre 1980</v>
          </cell>
          <cell r="AQ1539" t="str">
            <v>Crawlspace</v>
          </cell>
          <cell r="AR1539">
            <v>1219.41892701746</v>
          </cell>
          <cell r="AU1539" t="str">
            <v>No</v>
          </cell>
          <cell r="AV1539" t="b">
            <v>0</v>
          </cell>
          <cell r="AX1539">
            <v>3799709.3765864051</v>
          </cell>
          <cell r="AY1539" t="b">
            <v>0</v>
          </cell>
          <cell r="AZ1539">
            <v>703031.71593526879</v>
          </cell>
          <cell r="BA1539" t="str">
            <v/>
          </cell>
          <cell r="BB1539" t="str">
            <v/>
          </cell>
          <cell r="BC1539">
            <v>0.75613875868266223</v>
          </cell>
          <cell r="CF1539" t="str">
            <v>Conditioned</v>
          </cell>
          <cell r="CG1539">
            <v>1925.059</v>
          </cell>
          <cell r="CH1539" t="str">
            <v>OR</v>
          </cell>
          <cell r="CI1539" t="str">
            <v>Side-by-Side w/ TTD Ice</v>
          </cell>
          <cell r="CJ1539">
            <v>38501.18</v>
          </cell>
          <cell r="CK1539" t="b">
            <v>0</v>
          </cell>
          <cell r="DS1539">
            <v>2079.9929999999999</v>
          </cell>
          <cell r="DT1539" t="str">
            <v>WA</v>
          </cell>
          <cell r="DU1539" t="str">
            <v>32to46</v>
          </cell>
          <cell r="DX1539" t="b">
            <v>0</v>
          </cell>
          <cell r="DY1539">
            <v>3785.7640000000001</v>
          </cell>
          <cell r="DZ1539" t="str">
            <v>ID</v>
          </cell>
          <cell r="EC1539" t="str">
            <v>Laptop</v>
          </cell>
          <cell r="ED1539">
            <v>8264.9449999999997</v>
          </cell>
          <cell r="EE1539" t="str">
            <v>OR</v>
          </cell>
          <cell r="EZ1539" t="str">
            <v>WA</v>
          </cell>
          <cell r="FA1539" t="str">
            <v>Living Room/Family Room</v>
          </cell>
          <cell r="FB1539">
            <v>779445.52399999998</v>
          </cell>
          <cell r="FC1539">
            <v>567051.62800000003</v>
          </cell>
          <cell r="FI1539" t="str">
            <v>WA</v>
          </cell>
          <cell r="FJ1539" t="str">
            <v>Living Room/Family Room</v>
          </cell>
          <cell r="FK1539" t="str">
            <v>EISAx</v>
          </cell>
          <cell r="FL1539">
            <v>1803344.4</v>
          </cell>
          <cell r="FS1539" t="str">
            <v>WA</v>
          </cell>
          <cell r="FT1539" t="str">
            <v>EISAx</v>
          </cell>
          <cell r="FV1539">
            <v>292938.8</v>
          </cell>
          <cell r="GU1539" t="str">
            <v>Baseboard/Wall/Radiant</v>
          </cell>
          <cell r="GX1539" t="str">
            <v>Wood</v>
          </cell>
          <cell r="GY1539" t="str">
            <v>OR</v>
          </cell>
          <cell r="GZ1539">
            <v>1925.05932617188</v>
          </cell>
        </row>
        <row r="1540">
          <cell r="AN1540" t="str">
            <v>OR</v>
          </cell>
          <cell r="AO1540" t="str">
            <v>Heat Pump (Central System)</v>
          </cell>
          <cell r="AP1540" t="str">
            <v>Pre 1980</v>
          </cell>
          <cell r="AQ1540" t="str">
            <v>Slab on Grade</v>
          </cell>
          <cell r="AR1540">
            <v>393.27284544347998</v>
          </cell>
          <cell r="AU1540" t="str">
            <v>No</v>
          </cell>
          <cell r="AV1540" t="b">
            <v>1</v>
          </cell>
          <cell r="AX1540">
            <v>1225438.1864018836</v>
          </cell>
          <cell r="AY1540" t="b">
            <v>0</v>
          </cell>
          <cell r="AZ1540">
            <v>226733.63291081405</v>
          </cell>
          <cell r="BA1540">
            <v>0.24386113463166761</v>
          </cell>
          <cell r="BB1540">
            <v>393.27284544348004</v>
          </cell>
          <cell r="BC1540">
            <v>0.243861100224643</v>
          </cell>
          <cell r="CF1540" t="str">
            <v>Conditioned</v>
          </cell>
          <cell r="CG1540">
            <v>1612.692</v>
          </cell>
          <cell r="CH1540" t="str">
            <v>OR</v>
          </cell>
          <cell r="CI1540" t="str">
            <v>Top-Freezer w/o TTD Ice</v>
          </cell>
          <cell r="CJ1540">
            <v>32253.84</v>
          </cell>
          <cell r="CK1540" t="b">
            <v>0</v>
          </cell>
          <cell r="DS1540">
            <v>1192.4649999999999</v>
          </cell>
          <cell r="DT1540" t="str">
            <v>ID</v>
          </cell>
          <cell r="DU1540" t="str">
            <v>32to46</v>
          </cell>
          <cell r="DX1540" t="b">
            <v>0</v>
          </cell>
          <cell r="DY1540">
            <v>3785.7640000000001</v>
          </cell>
          <cell r="DZ1540" t="str">
            <v>ID</v>
          </cell>
          <cell r="EC1540" t="str">
            <v>Laptop</v>
          </cell>
          <cell r="ED1540">
            <v>8264.9449999999997</v>
          </cell>
          <cell r="EE1540" t="str">
            <v>OR</v>
          </cell>
          <cell r="EZ1540" t="str">
            <v>WA</v>
          </cell>
          <cell r="FA1540" t="str">
            <v>Other</v>
          </cell>
          <cell r="FB1540">
            <v>330613.13999999996</v>
          </cell>
          <cell r="FC1540">
            <v>280520.24</v>
          </cell>
          <cell r="FI1540" t="str">
            <v>WA</v>
          </cell>
          <cell r="FJ1540" t="str">
            <v>Other</v>
          </cell>
          <cell r="FK1540" t="str">
            <v>EISAnqnx</v>
          </cell>
          <cell r="FL1540">
            <v>0</v>
          </cell>
          <cell r="FS1540" t="str">
            <v>WA</v>
          </cell>
          <cell r="FT1540" t="str">
            <v>EISAnqnx</v>
          </cell>
          <cell r="FV1540">
            <v>11598193.620000001</v>
          </cell>
          <cell r="GU1540" t="str">
            <v>Electric FAF</v>
          </cell>
          <cell r="GX1540" t="str">
            <v>None</v>
          </cell>
          <cell r="GY1540" t="str">
            <v>WA</v>
          </cell>
          <cell r="GZ1540">
            <v>1904.28771972656</v>
          </cell>
        </row>
        <row r="1541">
          <cell r="AN1541" t="str">
            <v>OR</v>
          </cell>
          <cell r="AO1541" t="str">
            <v>Baseboard/Wall/Radiant</v>
          </cell>
          <cell r="AP1541" t="str">
            <v>Pre 1980</v>
          </cell>
          <cell r="AQ1541" t="str">
            <v>Slab on Grade</v>
          </cell>
          <cell r="AR1541">
            <v>393.27284544347998</v>
          </cell>
          <cell r="AU1541" t="str">
            <v>No</v>
          </cell>
          <cell r="AV1541" t="b">
            <v>0</v>
          </cell>
          <cell r="AX1541">
            <v>1225438.1864018836</v>
          </cell>
          <cell r="AY1541" t="b">
            <v>0</v>
          </cell>
          <cell r="AZ1541">
            <v>226733.63291081405</v>
          </cell>
          <cell r="BA1541" t="str">
            <v/>
          </cell>
          <cell r="BB1541" t="str">
            <v/>
          </cell>
          <cell r="BC1541">
            <v>0.243861100224643</v>
          </cell>
          <cell r="CF1541" t="str">
            <v>Conditioned</v>
          </cell>
          <cell r="CG1541">
            <v>2079.9929999999999</v>
          </cell>
          <cell r="CH1541" t="str">
            <v>WA</v>
          </cell>
          <cell r="CI1541" t="str">
            <v>Top-Freezer w/o TTD Ice</v>
          </cell>
          <cell r="CJ1541">
            <v>37439.873999999996</v>
          </cell>
          <cell r="CK1541" t="b">
            <v>0</v>
          </cell>
          <cell r="DS1541">
            <v>1192.4649999999999</v>
          </cell>
          <cell r="DT1541" t="str">
            <v>ID</v>
          </cell>
          <cell r="DU1541" t="str">
            <v>gt46</v>
          </cell>
          <cell r="DX1541" t="b">
            <v>0</v>
          </cell>
          <cell r="DY1541">
            <v>3785.7640000000001</v>
          </cell>
          <cell r="DZ1541" t="str">
            <v>ID</v>
          </cell>
          <cell r="EC1541" t="str">
            <v>Desktop</v>
          </cell>
          <cell r="ED1541">
            <v>8264.9449999999997</v>
          </cell>
          <cell r="EE1541" t="str">
            <v>OR</v>
          </cell>
          <cell r="EZ1541" t="str">
            <v>WA</v>
          </cell>
          <cell r="FA1541" t="str">
            <v>Bathroom</v>
          </cell>
          <cell r="FB1541">
            <v>223042.18500000003</v>
          </cell>
          <cell r="FC1541">
            <v>223042.18500000003</v>
          </cell>
          <cell r="FI1541" t="str">
            <v>WA</v>
          </cell>
          <cell r="FJ1541" t="str">
            <v>Other</v>
          </cell>
          <cell r="FK1541" t="str">
            <v>EISAq</v>
          </cell>
          <cell r="FL1541">
            <v>1823381.5599999998</v>
          </cell>
          <cell r="FS1541" t="str">
            <v>WA</v>
          </cell>
          <cell r="FT1541" t="str">
            <v>EISAx</v>
          </cell>
          <cell r="FV1541">
            <v>3469545.1</v>
          </cell>
          <cell r="GU1541" t="str">
            <v>Oil FAF</v>
          </cell>
          <cell r="GX1541" t="str">
            <v>Baseboard/Wall/Radiant</v>
          </cell>
          <cell r="GY1541" t="str">
            <v>ID</v>
          </cell>
          <cell r="GZ1541">
            <v>1192.46508789063</v>
          </cell>
        </row>
        <row r="1542">
          <cell r="AN1542" t="str">
            <v>OR</v>
          </cell>
          <cell r="AO1542" t="str">
            <v>Other</v>
          </cell>
          <cell r="AP1542" t="str">
            <v>Pre 1980</v>
          </cell>
          <cell r="AQ1542" t="str">
            <v>Slab on Grade</v>
          </cell>
          <cell r="AR1542">
            <v>393.27284544347998</v>
          </cell>
          <cell r="AU1542" t="str">
            <v>No</v>
          </cell>
          <cell r="AV1542" t="b">
            <v>0</v>
          </cell>
          <cell r="AX1542">
            <v>1225438.1864018836</v>
          </cell>
          <cell r="AY1542" t="b">
            <v>0</v>
          </cell>
          <cell r="AZ1542">
            <v>226733.63291081405</v>
          </cell>
          <cell r="BA1542" t="str">
            <v/>
          </cell>
          <cell r="BB1542" t="str">
            <v/>
          </cell>
          <cell r="BC1542">
            <v>0.243861100224643</v>
          </cell>
          <cell r="CF1542" t="str">
            <v>Conditioned</v>
          </cell>
          <cell r="CG1542">
            <v>1612.692</v>
          </cell>
          <cell r="CH1542" t="str">
            <v>OR</v>
          </cell>
          <cell r="CI1542" t="str">
            <v>Side-by-Side w/ TTD Ice</v>
          </cell>
          <cell r="CJ1542">
            <v>35479.224000000002</v>
          </cell>
          <cell r="CK1542" t="b">
            <v>0</v>
          </cell>
          <cell r="DS1542">
            <v>1192.4649999999999</v>
          </cell>
          <cell r="DT1542" t="str">
            <v>ID</v>
          </cell>
          <cell r="DU1542" t="str">
            <v>gt46</v>
          </cell>
          <cell r="DX1542" t="b">
            <v>1</v>
          </cell>
          <cell r="DY1542">
            <v>1925.059</v>
          </cell>
          <cell r="DZ1542" t="str">
            <v>OR</v>
          </cell>
          <cell r="EC1542" t="str">
            <v>Desktop</v>
          </cell>
          <cell r="ED1542">
            <v>4360.1880000000001</v>
          </cell>
          <cell r="EE1542" t="str">
            <v>WA</v>
          </cell>
          <cell r="EZ1542" t="str">
            <v>WA</v>
          </cell>
          <cell r="FA1542" t="str">
            <v>Bedrooms</v>
          </cell>
          <cell r="FB1542">
            <v>520431.76500000001</v>
          </cell>
          <cell r="FC1542">
            <v>1437382.9700000002</v>
          </cell>
          <cell r="FI1542" t="str">
            <v>WA</v>
          </cell>
          <cell r="FJ1542" t="str">
            <v>Other</v>
          </cell>
          <cell r="FK1542" t="str">
            <v>EISAx</v>
          </cell>
          <cell r="FL1542">
            <v>400743.19999999995</v>
          </cell>
          <cell r="FS1542" t="str">
            <v>WA</v>
          </cell>
          <cell r="FT1542" t="str">
            <v>EISAnqnx</v>
          </cell>
          <cell r="FV1542">
            <v>3568674.9600000004</v>
          </cell>
          <cell r="GU1542" t="str">
            <v>Natural Gas FAF</v>
          </cell>
          <cell r="GX1542" t="str">
            <v>None</v>
          </cell>
          <cell r="GY1542" t="str">
            <v>WA</v>
          </cell>
          <cell r="GZ1542">
            <v>1904.28771972656</v>
          </cell>
        </row>
        <row r="1543">
          <cell r="AN1543" t="str">
            <v>OR</v>
          </cell>
          <cell r="AO1543" t="str">
            <v>Other</v>
          </cell>
          <cell r="AP1543" t="str">
            <v>Pre 1980</v>
          </cell>
          <cell r="AQ1543" t="str">
            <v>Crawlspace</v>
          </cell>
          <cell r="AR1543">
            <v>1219.41892701746</v>
          </cell>
          <cell r="AU1543" t="str">
            <v>No</v>
          </cell>
          <cell r="AV1543" t="b">
            <v>0</v>
          </cell>
          <cell r="AX1543">
            <v>3799709.3765864051</v>
          </cell>
          <cell r="AY1543" t="b">
            <v>0</v>
          </cell>
          <cell r="AZ1543">
            <v>703031.71593526879</v>
          </cell>
          <cell r="BA1543" t="str">
            <v/>
          </cell>
          <cell r="BB1543" t="str">
            <v/>
          </cell>
          <cell r="BC1543">
            <v>0.75613875868266223</v>
          </cell>
          <cell r="CF1543" t="str">
            <v>Conditioned</v>
          </cell>
          <cell r="CG1543">
            <v>3785.7640000000001</v>
          </cell>
          <cell r="CH1543" t="str">
            <v>ID</v>
          </cell>
          <cell r="CI1543" t="str">
            <v>Top-Freezer w/ TTD Ice</v>
          </cell>
          <cell r="CJ1543">
            <v>71929.516000000003</v>
          </cell>
          <cell r="CK1543" t="b">
            <v>0</v>
          </cell>
          <cell r="DS1543">
            <v>1192.4649999999999</v>
          </cell>
          <cell r="DT1543" t="str">
            <v>ID</v>
          </cell>
          <cell r="DU1543" t="str">
            <v>32to46</v>
          </cell>
          <cell r="DX1543" t="b">
            <v>1</v>
          </cell>
          <cell r="DY1543">
            <v>1925.059</v>
          </cell>
          <cell r="DZ1543" t="str">
            <v>OR</v>
          </cell>
          <cell r="EC1543" t="str">
            <v>Laptop</v>
          </cell>
          <cell r="ED1543">
            <v>1192.4649999999999</v>
          </cell>
          <cell r="EE1543" t="str">
            <v>ID</v>
          </cell>
          <cell r="EZ1543" t="str">
            <v>WA</v>
          </cell>
          <cell r="FA1543" t="str">
            <v>Exterior</v>
          </cell>
          <cell r="FB1543">
            <v>1016081.0650000001</v>
          </cell>
          <cell r="FC1543">
            <v>5095274.8040000005</v>
          </cell>
          <cell r="FI1543" t="str">
            <v>WA</v>
          </cell>
          <cell r="FJ1543" t="str">
            <v>Bathroom</v>
          </cell>
          <cell r="FK1543" t="str">
            <v>EISAnqnx</v>
          </cell>
          <cell r="FL1543">
            <v>640400.03999999992</v>
          </cell>
          <cell r="FS1543" t="str">
            <v>WA</v>
          </cell>
          <cell r="FT1543" t="str">
            <v>EISAq</v>
          </cell>
          <cell r="FV1543">
            <v>1586077.7600000002</v>
          </cell>
          <cell r="GU1543" t="str">
            <v>Natural Gas FAF</v>
          </cell>
          <cell r="GX1543" t="str">
            <v>None</v>
          </cell>
          <cell r="GY1543" t="str">
            <v>MT</v>
          </cell>
          <cell r="GZ1543">
            <v>2130.88647460938</v>
          </cell>
        </row>
        <row r="1544">
          <cell r="AN1544" t="str">
            <v>OR</v>
          </cell>
          <cell r="AO1544" t="str">
            <v>Heat Pump (Central System)</v>
          </cell>
          <cell r="AP1544" t="str">
            <v>Pre 1980</v>
          </cell>
          <cell r="AQ1544" t="str">
            <v>Crawlspace</v>
          </cell>
          <cell r="AR1544">
            <v>1219.41892701746</v>
          </cell>
          <cell r="AU1544" t="str">
            <v>No</v>
          </cell>
          <cell r="AV1544" t="b">
            <v>1</v>
          </cell>
          <cell r="AX1544">
            <v>3799709.3765864051</v>
          </cell>
          <cell r="AY1544" t="b">
            <v>0</v>
          </cell>
          <cell r="AZ1544">
            <v>703031.71593526879</v>
          </cell>
          <cell r="BA1544">
            <v>0.7561388653683323</v>
          </cell>
          <cell r="BB1544">
            <v>1219.4189270174602</v>
          </cell>
          <cell r="BC1544">
            <v>0.75613875868266223</v>
          </cell>
          <cell r="CF1544" t="str">
            <v>Unconditioned</v>
          </cell>
          <cell r="CG1544">
            <v>2079.9929999999999</v>
          </cell>
          <cell r="CH1544" t="str">
            <v>WA</v>
          </cell>
          <cell r="CI1544" t="str">
            <v>Top-Freezer w/o TTD Ice</v>
          </cell>
          <cell r="CJ1544">
            <v>47839.839</v>
          </cell>
          <cell r="CK1544" t="b">
            <v>0</v>
          </cell>
          <cell r="DS1544">
            <v>2130.886</v>
          </cell>
          <cell r="DT1544" t="str">
            <v>MT</v>
          </cell>
          <cell r="DU1544" t="str">
            <v>32to46</v>
          </cell>
          <cell r="DX1544" t="b">
            <v>0</v>
          </cell>
          <cell r="DY1544">
            <v>8264.9449999999997</v>
          </cell>
          <cell r="DZ1544" t="str">
            <v>OR</v>
          </cell>
          <cell r="EC1544" t="str">
            <v>Desktop</v>
          </cell>
          <cell r="ED1544">
            <v>1192.4649999999999</v>
          </cell>
          <cell r="EE1544" t="str">
            <v>ID</v>
          </cell>
          <cell r="EZ1544" t="str">
            <v>WA</v>
          </cell>
          <cell r="FA1544" t="str">
            <v>Garage</v>
          </cell>
          <cell r="FB1544">
            <v>931820.68400000012</v>
          </cell>
          <cell r="FC1544">
            <v>2096596.5390000001</v>
          </cell>
          <cell r="FI1544" t="str">
            <v>WA</v>
          </cell>
          <cell r="FJ1544" t="str">
            <v>Bathroom</v>
          </cell>
          <cell r="FK1544" t="str">
            <v>EISAx</v>
          </cell>
          <cell r="FL1544">
            <v>99109.53</v>
          </cell>
          <cell r="FS1544" t="str">
            <v>WA</v>
          </cell>
          <cell r="FT1544" t="str">
            <v>EISAnqnx</v>
          </cell>
          <cell r="FV1544">
            <v>3172155.5200000005</v>
          </cell>
          <cell r="GU1544" t="str">
            <v>Propane/LP</v>
          </cell>
          <cell r="GX1544" t="str">
            <v>None</v>
          </cell>
          <cell r="GY1544" t="str">
            <v>WA</v>
          </cell>
          <cell r="GZ1544">
            <v>2079.99340820313</v>
          </cell>
        </row>
        <row r="1545">
          <cell r="AN1545" t="str">
            <v>OR</v>
          </cell>
          <cell r="AO1545" t="str">
            <v>Baseboard/Wall/Radiant</v>
          </cell>
          <cell r="AP1545" t="str">
            <v>1980-1992</v>
          </cell>
          <cell r="AQ1545" t="str">
            <v>Crawlspace</v>
          </cell>
          <cell r="AR1545">
            <v>8559.103515625</v>
          </cell>
          <cell r="AU1545" t="str">
            <v>No</v>
          </cell>
          <cell r="AV1545" t="b">
            <v>0</v>
          </cell>
          <cell r="AX1545">
            <v>10955652.5</v>
          </cell>
          <cell r="AY1545" t="b">
            <v>0</v>
          </cell>
          <cell r="AZ1545">
            <v>2094416.0539148438</v>
          </cell>
          <cell r="BA1545" t="str">
            <v/>
          </cell>
          <cell r="BB1545" t="str">
            <v/>
          </cell>
          <cell r="BC1545">
            <v>0.99999994340821197</v>
          </cell>
          <cell r="CF1545" t="str">
            <v>Conditioned</v>
          </cell>
          <cell r="CG1545">
            <v>2079.9929999999999</v>
          </cell>
          <cell r="CH1545" t="str">
            <v>WA</v>
          </cell>
          <cell r="CI1545" t="str">
            <v>Top-Freezer w/o TTD Ice</v>
          </cell>
          <cell r="CJ1545">
            <v>37439.873999999996</v>
          </cell>
          <cell r="CK1545" t="b">
            <v>0</v>
          </cell>
          <cell r="DS1545">
            <v>2130.886</v>
          </cell>
          <cell r="DT1545" t="str">
            <v>MT</v>
          </cell>
          <cell r="DU1545" t="str">
            <v>32to46</v>
          </cell>
          <cell r="DX1545" t="b">
            <v>0</v>
          </cell>
          <cell r="DY1545">
            <v>3785.7640000000001</v>
          </cell>
          <cell r="DZ1545" t="str">
            <v>ID</v>
          </cell>
          <cell r="EC1545" t="str">
            <v>Desktop</v>
          </cell>
          <cell r="ED1545">
            <v>1904.288</v>
          </cell>
          <cell r="EE1545" t="str">
            <v>WA</v>
          </cell>
          <cell r="EZ1545" t="str">
            <v>WA</v>
          </cell>
          <cell r="FA1545" t="str">
            <v>Kitchen</v>
          </cell>
          <cell r="FB1545">
            <v>148694.79</v>
          </cell>
          <cell r="FC1545">
            <v>341998.01700000005</v>
          </cell>
          <cell r="FI1545" t="str">
            <v>WA</v>
          </cell>
          <cell r="FJ1545" t="str">
            <v>Bedrooms</v>
          </cell>
          <cell r="FK1545" t="str">
            <v>EISAnqnx</v>
          </cell>
          <cell r="FL1545">
            <v>274457.15999999997</v>
          </cell>
          <cell r="FS1545" t="str">
            <v>WA</v>
          </cell>
          <cell r="FT1545" t="str">
            <v>EISAq</v>
          </cell>
          <cell r="FV1545">
            <v>4485626.165</v>
          </cell>
          <cell r="GU1545" t="str">
            <v>Baseboard/Wall/Radiant</v>
          </cell>
          <cell r="GX1545" t="str">
            <v>None</v>
          </cell>
          <cell r="GY1545" t="str">
            <v>MT</v>
          </cell>
          <cell r="GZ1545">
            <v>2130.88647460938</v>
          </cell>
        </row>
        <row r="1546">
          <cell r="AN1546" t="str">
            <v>OR</v>
          </cell>
          <cell r="AO1546" t="str">
            <v>Natural Gas Other</v>
          </cell>
          <cell r="AP1546" t="str">
            <v>1980-1992</v>
          </cell>
          <cell r="AQ1546" t="str">
            <v>Crawlspace</v>
          </cell>
          <cell r="AR1546">
            <v>8559.103515625</v>
          </cell>
          <cell r="AU1546" t="str">
            <v>No</v>
          </cell>
          <cell r="AV1546" t="b">
            <v>0</v>
          </cell>
          <cell r="AX1546">
            <v>10955652.5</v>
          </cell>
          <cell r="AY1546" t="b">
            <v>0</v>
          </cell>
          <cell r="AZ1546">
            <v>2094416.0539148438</v>
          </cell>
          <cell r="BA1546" t="str">
            <v/>
          </cell>
          <cell r="BB1546" t="str">
            <v/>
          </cell>
          <cell r="BC1546">
            <v>0.99999994340821197</v>
          </cell>
          <cell r="CF1546" t="str">
            <v>Conditioned</v>
          </cell>
          <cell r="CG1546">
            <v>1144.6790000000001</v>
          </cell>
          <cell r="CH1546" t="str">
            <v>MT</v>
          </cell>
          <cell r="CI1546" t="str">
            <v>Top-Freezer w/o TTD Ice</v>
          </cell>
          <cell r="CJ1546">
            <v>26327.617000000002</v>
          </cell>
          <cell r="CK1546" t="b">
            <v>0</v>
          </cell>
          <cell r="DS1546">
            <v>1192.4649999999999</v>
          </cell>
          <cell r="DT1546" t="str">
            <v>ID</v>
          </cell>
          <cell r="DU1546" t="str">
            <v>lt32</v>
          </cell>
          <cell r="DX1546" t="b">
            <v>1</v>
          </cell>
          <cell r="DY1546">
            <v>1192.4649999999999</v>
          </cell>
          <cell r="DZ1546" t="str">
            <v>ID</v>
          </cell>
          <cell r="EC1546" t="str">
            <v>Desktop</v>
          </cell>
          <cell r="ED1546">
            <v>1192.4649999999999</v>
          </cell>
          <cell r="EE1546" t="str">
            <v>ID</v>
          </cell>
          <cell r="EZ1546" t="str">
            <v>WA</v>
          </cell>
          <cell r="FA1546" t="str">
            <v>Living Room/Family Room</v>
          </cell>
          <cell r="FB1546">
            <v>223042.18500000003</v>
          </cell>
          <cell r="FC1546">
            <v>1080515.4740000002</v>
          </cell>
          <cell r="FI1546" t="str">
            <v>WA</v>
          </cell>
          <cell r="FJ1546" t="str">
            <v>Bedrooms</v>
          </cell>
          <cell r="FK1546" t="str">
            <v>EISAq</v>
          </cell>
          <cell r="FL1546">
            <v>22871.43</v>
          </cell>
          <cell r="FS1546" t="str">
            <v>WA</v>
          </cell>
          <cell r="FT1546" t="str">
            <v>EISAx</v>
          </cell>
          <cell r="FV1546">
            <v>1387818.04</v>
          </cell>
          <cell r="GU1546" t="str">
            <v>Electric FAF</v>
          </cell>
          <cell r="GX1546" t="str">
            <v>Wood</v>
          </cell>
          <cell r="GY1546" t="str">
            <v>OR</v>
          </cell>
          <cell r="GZ1546">
            <v>1612.69177246094</v>
          </cell>
        </row>
        <row r="1547">
          <cell r="AN1547" t="str">
            <v>OR</v>
          </cell>
          <cell r="AO1547" t="str">
            <v>Natural Gas FAF</v>
          </cell>
          <cell r="AP1547" t="str">
            <v>1980-1992</v>
          </cell>
          <cell r="AQ1547" t="str">
            <v>Crawlspace</v>
          </cell>
          <cell r="AR1547">
            <v>8559.103515625</v>
          </cell>
          <cell r="AU1547" t="str">
            <v>No</v>
          </cell>
          <cell r="AV1547" t="b">
            <v>1</v>
          </cell>
          <cell r="AX1547">
            <v>10955652.5</v>
          </cell>
          <cell r="AY1547" t="b">
            <v>0</v>
          </cell>
          <cell r="AZ1547">
            <v>2094416.0539148438</v>
          </cell>
          <cell r="BA1547">
            <v>1</v>
          </cell>
          <cell r="BB1547">
            <v>8559.103515625</v>
          </cell>
          <cell r="BC1547">
            <v>0.99999994340821197</v>
          </cell>
          <cell r="CF1547" t="str">
            <v>Conditioned</v>
          </cell>
          <cell r="CG1547">
            <v>1612.692</v>
          </cell>
          <cell r="CH1547" t="str">
            <v>OR</v>
          </cell>
          <cell r="CI1547" t="str">
            <v>Top-Freezer w/o TTD Ice</v>
          </cell>
          <cell r="CJ1547">
            <v>29028.455999999998</v>
          </cell>
          <cell r="CK1547" t="b">
            <v>0</v>
          </cell>
          <cell r="DS1547">
            <v>1192.4649999999999</v>
          </cell>
          <cell r="DT1547" t="str">
            <v>ID</v>
          </cell>
          <cell r="DU1547" t="str">
            <v>lt32</v>
          </cell>
          <cell r="DX1547" t="b">
            <v>1</v>
          </cell>
          <cell r="DY1547">
            <v>1192.4649999999999</v>
          </cell>
          <cell r="DZ1547" t="str">
            <v>ID</v>
          </cell>
          <cell r="EC1547" t="str">
            <v>Desktop</v>
          </cell>
          <cell r="ED1547">
            <v>2130.886</v>
          </cell>
          <cell r="EE1547" t="str">
            <v>MT</v>
          </cell>
          <cell r="EZ1547" t="str">
            <v>WA</v>
          </cell>
          <cell r="FA1547" t="str">
            <v>Other</v>
          </cell>
          <cell r="FB1547">
            <v>594779.16</v>
          </cell>
          <cell r="FC1547">
            <v>1640599.1830000002</v>
          </cell>
          <cell r="FI1547" t="str">
            <v>WA</v>
          </cell>
          <cell r="FJ1547" t="str">
            <v>Bedrooms</v>
          </cell>
          <cell r="FK1547" t="str">
            <v>EISAx</v>
          </cell>
          <cell r="FL1547">
            <v>594657.17999999993</v>
          </cell>
          <cell r="FS1547" t="str">
            <v>WA</v>
          </cell>
          <cell r="FT1547" t="str">
            <v>EISAnqnx</v>
          </cell>
          <cell r="FV1547">
            <v>439408.2</v>
          </cell>
          <cell r="GU1547" t="str">
            <v>Natural Gas FAF</v>
          </cell>
          <cell r="GX1547" t="str">
            <v>None</v>
          </cell>
          <cell r="GY1547" t="str">
            <v>ID</v>
          </cell>
          <cell r="GZ1547">
            <v>3785.76440429688</v>
          </cell>
        </row>
        <row r="1548">
          <cell r="AN1548" t="str">
            <v>OR</v>
          </cell>
          <cell r="AO1548" t="str">
            <v>Baseboard/Wall/Radiant</v>
          </cell>
          <cell r="AP1548" t="str">
            <v>Pre 1980</v>
          </cell>
          <cell r="AQ1548" t="str">
            <v>Crawlspace</v>
          </cell>
          <cell r="AR1548">
            <v>1140.6844244235899</v>
          </cell>
          <cell r="AU1548" t="str">
            <v>No</v>
          </cell>
          <cell r="AV1548" t="b">
            <v>0</v>
          </cell>
          <cell r="AX1548">
            <v>1636882.1490478516</v>
          </cell>
          <cell r="AY1548" t="b">
            <v>0</v>
          </cell>
          <cell r="AZ1548">
            <v>587402.28846347413</v>
          </cell>
          <cell r="BA1548" t="str">
            <v/>
          </cell>
          <cell r="BB1548" t="str">
            <v/>
          </cell>
          <cell r="BC1548">
            <v>0.70731697337345878</v>
          </cell>
          <cell r="CF1548" t="str">
            <v>Conditioned</v>
          </cell>
          <cell r="CG1548">
            <v>3785.7640000000001</v>
          </cell>
          <cell r="CH1548" t="str">
            <v>ID</v>
          </cell>
          <cell r="CI1548" t="str">
            <v>Side-by-Side w/ TTD Ice</v>
          </cell>
          <cell r="CJ1548">
            <v>98429.864000000001</v>
          </cell>
          <cell r="CK1548" t="b">
            <v>0</v>
          </cell>
          <cell r="DS1548">
            <v>2130.886</v>
          </cell>
          <cell r="DT1548" t="str">
            <v>MT</v>
          </cell>
          <cell r="DU1548" t="str">
            <v>lt32</v>
          </cell>
          <cell r="DX1548" t="b">
            <v>0</v>
          </cell>
          <cell r="DY1548">
            <v>1192.4649999999999</v>
          </cell>
          <cell r="DZ1548" t="str">
            <v>ID</v>
          </cell>
          <cell r="EC1548" t="str">
            <v>Desktop</v>
          </cell>
          <cell r="ED1548">
            <v>1904.288</v>
          </cell>
          <cell r="EE1548" t="str">
            <v>WA</v>
          </cell>
          <cell r="EZ1548" t="str">
            <v>WA</v>
          </cell>
          <cell r="FA1548" t="str">
            <v>Bathroom</v>
          </cell>
          <cell r="FB1548">
            <v>563044.196</v>
          </cell>
          <cell r="FC1548">
            <v>440817.51999999996</v>
          </cell>
          <cell r="FI1548" t="str">
            <v>WA</v>
          </cell>
          <cell r="FJ1548" t="str">
            <v>Exterior</v>
          </cell>
          <cell r="FK1548" t="str">
            <v>EISAq</v>
          </cell>
          <cell r="FL1548">
            <v>22871.43</v>
          </cell>
          <cell r="FS1548" t="str">
            <v>WA</v>
          </cell>
          <cell r="FT1548" t="str">
            <v>EISAq</v>
          </cell>
          <cell r="FV1548">
            <v>1067761.926</v>
          </cell>
          <cell r="GU1548" t="str">
            <v>Heat Pump (Central System)</v>
          </cell>
          <cell r="GX1548" t="str">
            <v>Wood</v>
          </cell>
          <cell r="GY1548" t="str">
            <v>OR</v>
          </cell>
          <cell r="GZ1548">
            <v>1612.69177246094</v>
          </cell>
        </row>
        <row r="1549">
          <cell r="AN1549" t="str">
            <v>OR</v>
          </cell>
          <cell r="AO1549" t="str">
            <v>Baseboard/Wall/Radiant</v>
          </cell>
          <cell r="AP1549" t="str">
            <v>Pre 1980</v>
          </cell>
          <cell r="AQ1549" t="str">
            <v>Basement</v>
          </cell>
          <cell r="AR1549">
            <v>472.00734803734798</v>
          </cell>
          <cell r="AU1549" t="str">
            <v>No</v>
          </cell>
          <cell r="AV1549" t="b">
            <v>0</v>
          </cell>
          <cell r="AX1549">
            <v>677330.54443359433</v>
          </cell>
          <cell r="AY1549" t="b">
            <v>0</v>
          </cell>
          <cell r="AZ1549">
            <v>243063.01591592058</v>
          </cell>
          <cell r="BA1549" t="str">
            <v/>
          </cell>
          <cell r="BB1549" t="str">
            <v/>
          </cell>
          <cell r="BC1549">
            <v>0.29268288553384525</v>
          </cell>
          <cell r="CF1549" t="str">
            <v>Conditioned</v>
          </cell>
          <cell r="CG1549">
            <v>1925.059</v>
          </cell>
          <cell r="CH1549" t="str">
            <v>OR</v>
          </cell>
          <cell r="CI1549" t="str">
            <v>Top-Freezer w/o TTD Ice</v>
          </cell>
          <cell r="CJ1549">
            <v>38501.18</v>
          </cell>
          <cell r="CK1549" t="b">
            <v>0</v>
          </cell>
          <cell r="DS1549">
            <v>2130.886</v>
          </cell>
          <cell r="DT1549" t="str">
            <v>MT</v>
          </cell>
          <cell r="DU1549" t="str">
            <v>lt32</v>
          </cell>
          <cell r="DX1549" t="b">
            <v>0</v>
          </cell>
          <cell r="DY1549">
            <v>1904.288</v>
          </cell>
          <cell r="DZ1549" t="str">
            <v>WA</v>
          </cell>
          <cell r="EC1549" t="str">
            <v>Laptop</v>
          </cell>
          <cell r="ED1549">
            <v>1904.288</v>
          </cell>
          <cell r="EE1549" t="str">
            <v>WA</v>
          </cell>
          <cell r="EZ1549" t="str">
            <v>WA</v>
          </cell>
          <cell r="FA1549" t="str">
            <v>Bedrooms</v>
          </cell>
          <cell r="FB1549">
            <v>641189.12</v>
          </cell>
          <cell r="FC1549">
            <v>903675.91599999997</v>
          </cell>
          <cell r="FI1549" t="str">
            <v>WA</v>
          </cell>
          <cell r="FJ1549" t="str">
            <v>Kitchen</v>
          </cell>
          <cell r="FK1549" t="str">
            <v>EISAq</v>
          </cell>
          <cell r="FL1549">
            <v>22871.43</v>
          </cell>
          <cell r="FS1549" t="str">
            <v>WA</v>
          </cell>
          <cell r="FT1549" t="str">
            <v>EISAx</v>
          </cell>
          <cell r="FV1549">
            <v>1376812.3599999999</v>
          </cell>
          <cell r="GU1549" t="str">
            <v>Heat Pump (Central System)</v>
          </cell>
          <cell r="GX1549" t="str">
            <v>None</v>
          </cell>
          <cell r="GY1549" t="str">
            <v>WA</v>
          </cell>
          <cell r="GZ1549">
            <v>1904.28771972656</v>
          </cell>
        </row>
        <row r="1550">
          <cell r="AN1550" t="str">
            <v>OR</v>
          </cell>
          <cell r="AO1550" t="str">
            <v>Wood</v>
          </cell>
          <cell r="AP1550" t="str">
            <v>Pre 1980</v>
          </cell>
          <cell r="AQ1550" t="str">
            <v>Crawlspace</v>
          </cell>
          <cell r="AR1550">
            <v>1140.6844244235899</v>
          </cell>
          <cell r="AU1550" t="str">
            <v>No</v>
          </cell>
          <cell r="AV1550" t="b">
            <v>1</v>
          </cell>
          <cell r="AX1550">
            <v>1636882.1490478516</v>
          </cell>
          <cell r="AY1550" t="b">
            <v>0</v>
          </cell>
          <cell r="AZ1550">
            <v>587402.28846347413</v>
          </cell>
          <cell r="BA1550">
            <v>0.70731707317073145</v>
          </cell>
          <cell r="BB1550">
            <v>1140.6844244235899</v>
          </cell>
          <cell r="BC1550">
            <v>0.70731697337345878</v>
          </cell>
          <cell r="CF1550" t="str">
            <v>Conditioned</v>
          </cell>
          <cell r="CG1550">
            <v>4360.1880000000001</v>
          </cell>
          <cell r="CH1550" t="str">
            <v>WA</v>
          </cell>
          <cell r="CI1550" t="str">
            <v>Side-by-Side w/ TTD Ice</v>
          </cell>
          <cell r="CJ1550">
            <v>109004.7</v>
          </cell>
          <cell r="CK1550" t="b">
            <v>0</v>
          </cell>
          <cell r="DS1550">
            <v>1192.4649999999999</v>
          </cell>
          <cell r="DT1550" t="str">
            <v>ID</v>
          </cell>
          <cell r="DU1550" t="str">
            <v>gt46</v>
          </cell>
          <cell r="DX1550" t="b">
            <v>1</v>
          </cell>
          <cell r="DY1550">
            <v>1904.288</v>
          </cell>
          <cell r="DZ1550" t="str">
            <v>WA</v>
          </cell>
          <cell r="EC1550" t="str">
            <v>Laptop</v>
          </cell>
          <cell r="ED1550">
            <v>1904.288</v>
          </cell>
          <cell r="EE1550" t="str">
            <v>WA</v>
          </cell>
          <cell r="EZ1550" t="str">
            <v>WA</v>
          </cell>
          <cell r="FA1550" t="str">
            <v>Kitchen</v>
          </cell>
          <cell r="FB1550">
            <v>462858.39599999995</v>
          </cell>
          <cell r="FC1550">
            <v>262486.79599999997</v>
          </cell>
          <cell r="FI1550" t="str">
            <v>WA</v>
          </cell>
          <cell r="FJ1550" t="str">
            <v>Kitchen</v>
          </cell>
          <cell r="FK1550" t="str">
            <v>EISAx</v>
          </cell>
          <cell r="FL1550">
            <v>137228.57999999999</v>
          </cell>
          <cell r="FS1550" t="str">
            <v>WA</v>
          </cell>
          <cell r="FT1550" t="str">
            <v>EISAnqnx</v>
          </cell>
          <cell r="FV1550">
            <v>1202229.5999999999</v>
          </cell>
          <cell r="GU1550" t="str">
            <v>Other</v>
          </cell>
          <cell r="GX1550" t="str">
            <v>Baseboard/Wall/Radiant</v>
          </cell>
          <cell r="GY1550" t="str">
            <v>MT</v>
          </cell>
          <cell r="GZ1550">
            <v>1144.67944335938</v>
          </cell>
        </row>
        <row r="1551">
          <cell r="AN1551" t="str">
            <v>OR</v>
          </cell>
          <cell r="AO1551" t="str">
            <v>Wood</v>
          </cell>
          <cell r="AP1551" t="str">
            <v>Pre 1980</v>
          </cell>
          <cell r="AQ1551" t="str">
            <v>Basement</v>
          </cell>
          <cell r="AR1551">
            <v>472.00734803734798</v>
          </cell>
          <cell r="AU1551" t="str">
            <v>No</v>
          </cell>
          <cell r="AV1551" t="b">
            <v>1</v>
          </cell>
          <cell r="AX1551">
            <v>677330.54443359433</v>
          </cell>
          <cell r="AY1551" t="b">
            <v>0</v>
          </cell>
          <cell r="AZ1551">
            <v>243063.01591592058</v>
          </cell>
          <cell r="BA1551">
            <v>0.2926829268292685</v>
          </cell>
          <cell r="BB1551">
            <v>472.00734803734798</v>
          </cell>
          <cell r="BC1551">
            <v>0.29268288553384525</v>
          </cell>
          <cell r="CF1551" t="str">
            <v>Conditioned</v>
          </cell>
          <cell r="CG1551">
            <v>2079.9929999999999</v>
          </cell>
          <cell r="CH1551" t="str">
            <v>WA</v>
          </cell>
          <cell r="CI1551" t="str">
            <v>Top-Freezer w/o TTD Ice</v>
          </cell>
          <cell r="CJ1551">
            <v>43679.852999999996</v>
          </cell>
          <cell r="CK1551" t="b">
            <v>0</v>
          </cell>
          <cell r="DS1551">
            <v>1192.4649999999999</v>
          </cell>
          <cell r="DT1551" t="str">
            <v>ID</v>
          </cell>
          <cell r="DU1551" t="str">
            <v>lt32</v>
          </cell>
          <cell r="DX1551" t="b">
            <v>0</v>
          </cell>
          <cell r="DY1551">
            <v>2079.9929999999999</v>
          </cell>
          <cell r="DZ1551" t="str">
            <v>WA</v>
          </cell>
          <cell r="EC1551" t="str">
            <v>Desktop</v>
          </cell>
          <cell r="ED1551">
            <v>1144.6790000000001</v>
          </cell>
          <cell r="EE1551" t="str">
            <v>MT</v>
          </cell>
          <cell r="EZ1551" t="str">
            <v>WA</v>
          </cell>
          <cell r="FA1551" t="str">
            <v>Living Room/Family Room</v>
          </cell>
          <cell r="FB1551">
            <v>210390.18</v>
          </cell>
          <cell r="FC1551">
            <v>715326.61199999996</v>
          </cell>
          <cell r="FI1551" t="str">
            <v>WA</v>
          </cell>
          <cell r="FJ1551" t="str">
            <v>Living Room/Family Room</v>
          </cell>
          <cell r="FK1551" t="str">
            <v>EISAq</v>
          </cell>
          <cell r="FL1551">
            <v>22871.43</v>
          </cell>
          <cell r="FS1551" t="str">
            <v>WA</v>
          </cell>
          <cell r="FT1551" t="str">
            <v>EISAq</v>
          </cell>
          <cell r="FV1551">
            <v>1023898.8759999999</v>
          </cell>
          <cell r="GU1551" t="str">
            <v>Natural Gas FAF</v>
          </cell>
          <cell r="GX1551" t="str">
            <v>None</v>
          </cell>
          <cell r="GY1551" t="str">
            <v>OR</v>
          </cell>
          <cell r="GZ1551">
            <v>8264.9453125</v>
          </cell>
        </row>
        <row r="1552">
          <cell r="AN1552" t="str">
            <v>WA</v>
          </cell>
          <cell r="AO1552" t="str">
            <v>Wood</v>
          </cell>
          <cell r="AP1552" t="str">
            <v>Pre 1980</v>
          </cell>
          <cell r="AQ1552" t="str">
            <v>Basement</v>
          </cell>
          <cell r="AR1552">
            <v>1904.28771972656</v>
          </cell>
          <cell r="AU1552" t="str">
            <v>No</v>
          </cell>
          <cell r="AV1552" t="b">
            <v>0</v>
          </cell>
          <cell r="AX1552">
            <v>3062094.6533203083</v>
          </cell>
          <cell r="AY1552" t="b">
            <v>0</v>
          </cell>
          <cell r="AZ1552">
            <v>925997.98947143427</v>
          </cell>
          <cell r="BA1552" t="str">
            <v/>
          </cell>
          <cell r="BB1552" t="str">
            <v/>
          </cell>
          <cell r="BC1552">
            <v>0.99999985281982562</v>
          </cell>
          <cell r="CF1552" t="str">
            <v>Conditioned</v>
          </cell>
          <cell r="CG1552">
            <v>1192.4649999999999</v>
          </cell>
          <cell r="CH1552" t="str">
            <v>ID</v>
          </cell>
          <cell r="CI1552" t="str">
            <v>Top-Freezer w/o TTD Ice</v>
          </cell>
          <cell r="CJ1552">
            <v>23849.3</v>
          </cell>
          <cell r="CK1552" t="b">
            <v>0</v>
          </cell>
          <cell r="DS1552">
            <v>1192.4649999999999</v>
          </cell>
          <cell r="DT1552" t="str">
            <v>ID</v>
          </cell>
          <cell r="DU1552" t="str">
            <v>32to46</v>
          </cell>
          <cell r="DX1552" t="b">
            <v>0</v>
          </cell>
          <cell r="DY1552">
            <v>2079.9929999999999</v>
          </cell>
          <cell r="DZ1552" t="str">
            <v>WA</v>
          </cell>
          <cell r="EC1552" t="str">
            <v>Laptop</v>
          </cell>
          <cell r="ED1552">
            <v>1144.6790000000001</v>
          </cell>
          <cell r="EE1552" t="str">
            <v>MT</v>
          </cell>
          <cell r="EZ1552" t="str">
            <v>WA</v>
          </cell>
          <cell r="FA1552" t="str">
            <v>Other</v>
          </cell>
          <cell r="FB1552">
            <v>1743232.92</v>
          </cell>
          <cell r="FC1552">
            <v>2466574.3959999997</v>
          </cell>
          <cell r="FI1552" t="str">
            <v>WA</v>
          </cell>
          <cell r="FJ1552" t="str">
            <v>Living Room/Family Room</v>
          </cell>
          <cell r="FK1552" t="str">
            <v>EISAx</v>
          </cell>
          <cell r="FL1552">
            <v>991095.29999999993</v>
          </cell>
          <cell r="FS1552" t="str">
            <v>WA</v>
          </cell>
          <cell r="FT1552" t="str">
            <v>EISAx</v>
          </cell>
          <cell r="FV1552">
            <v>1482749.8399999999</v>
          </cell>
          <cell r="GU1552" t="str">
            <v>Natural Gas Other</v>
          </cell>
          <cell r="GX1552" t="str">
            <v>None</v>
          </cell>
          <cell r="GY1552" t="str">
            <v>MT</v>
          </cell>
          <cell r="GZ1552">
            <v>2130.88647460938</v>
          </cell>
        </row>
        <row r="1553">
          <cell r="AN1553" t="str">
            <v>WA</v>
          </cell>
          <cell r="AO1553" t="str">
            <v>Wood</v>
          </cell>
          <cell r="AP1553" t="str">
            <v>Pre 1980</v>
          </cell>
          <cell r="AQ1553" t="str">
            <v>Basement</v>
          </cell>
          <cell r="AR1553">
            <v>1904.28771972656</v>
          </cell>
          <cell r="AU1553" t="str">
            <v>No</v>
          </cell>
          <cell r="AV1553" t="b">
            <v>1</v>
          </cell>
          <cell r="AX1553">
            <v>3062094.6533203083</v>
          </cell>
          <cell r="AY1553" t="b">
            <v>0</v>
          </cell>
          <cell r="AZ1553">
            <v>925997.98947143427</v>
          </cell>
          <cell r="BA1553">
            <v>1</v>
          </cell>
          <cell r="BB1553">
            <v>1904.28771972656</v>
          </cell>
          <cell r="BC1553">
            <v>0.99999985281982562</v>
          </cell>
          <cell r="CF1553" t="str">
            <v>Conditioned</v>
          </cell>
          <cell r="CG1553">
            <v>1192.4649999999999</v>
          </cell>
          <cell r="CH1553" t="str">
            <v>ID</v>
          </cell>
          <cell r="CI1553" t="str">
            <v>Top-Freezer w/o TTD Ice</v>
          </cell>
          <cell r="CJ1553">
            <v>17886.974999999999</v>
          </cell>
          <cell r="CK1553" t="b">
            <v>0</v>
          </cell>
          <cell r="DS1553">
            <v>1612.692</v>
          </cell>
          <cell r="DT1553" t="str">
            <v>OR</v>
          </cell>
          <cell r="DU1553" t="str">
            <v>32to46</v>
          </cell>
          <cell r="DX1553" t="b">
            <v>1</v>
          </cell>
          <cell r="DY1553">
            <v>2079.9929999999999</v>
          </cell>
          <cell r="DZ1553" t="str">
            <v>WA</v>
          </cell>
          <cell r="EC1553" t="str">
            <v>Desktop</v>
          </cell>
          <cell r="ED1553">
            <v>2130.886</v>
          </cell>
          <cell r="EE1553" t="str">
            <v>MT</v>
          </cell>
          <cell r="EZ1553" t="str">
            <v>WA</v>
          </cell>
          <cell r="FA1553" t="str">
            <v>Bathroom</v>
          </cell>
          <cell r="FB1553">
            <v>256160.016</v>
          </cell>
          <cell r="FC1553">
            <v>233288.58599999998</v>
          </cell>
          <cell r="FI1553" t="str">
            <v>WA</v>
          </cell>
          <cell r="FJ1553" t="str">
            <v>Other</v>
          </cell>
          <cell r="FK1553" t="str">
            <v>EISAnqnx</v>
          </cell>
          <cell r="FL1553">
            <v>381190.5</v>
          </cell>
          <cell r="FS1553" t="str">
            <v>WA</v>
          </cell>
          <cell r="FT1553" t="str">
            <v>EISAnqnx</v>
          </cell>
          <cell r="FV1553">
            <v>1061903.1499999999</v>
          </cell>
          <cell r="GU1553" t="str">
            <v>Natural Gas FAF</v>
          </cell>
          <cell r="GX1553" t="str">
            <v>None</v>
          </cell>
          <cell r="GY1553" t="str">
            <v>ID</v>
          </cell>
          <cell r="GZ1553">
            <v>3785.76440429688</v>
          </cell>
        </row>
        <row r="1554">
          <cell r="AN1554" t="str">
            <v>WA</v>
          </cell>
          <cell r="AO1554" t="str">
            <v>Heat Pump (Central System)</v>
          </cell>
          <cell r="AP1554" t="str">
            <v>Pre 1980</v>
          </cell>
          <cell r="AQ1554" t="str">
            <v>Basement</v>
          </cell>
          <cell r="AR1554">
            <v>1904.28771972656</v>
          </cell>
          <cell r="AU1554" t="str">
            <v>No</v>
          </cell>
          <cell r="AV1554" t="b">
            <v>0</v>
          </cell>
          <cell r="AX1554">
            <v>3062094.6533203083</v>
          </cell>
          <cell r="AY1554" t="b">
            <v>0</v>
          </cell>
          <cell r="AZ1554">
            <v>925997.98947143427</v>
          </cell>
          <cell r="BA1554" t="str">
            <v/>
          </cell>
          <cell r="BB1554" t="str">
            <v/>
          </cell>
          <cell r="BC1554">
            <v>0.99999985281982562</v>
          </cell>
          <cell r="CF1554" t="str">
            <v>Conditioned</v>
          </cell>
          <cell r="CG1554">
            <v>1612.692</v>
          </cell>
          <cell r="CH1554" t="str">
            <v>OR</v>
          </cell>
          <cell r="CI1554" t="str">
            <v>Bottom-Freezer (Including French Door) w/o TTD Ice</v>
          </cell>
          <cell r="CJ1554">
            <v>29028.455999999998</v>
          </cell>
          <cell r="CK1554" t="b">
            <v>0</v>
          </cell>
          <cell r="DS1554">
            <v>1612.692</v>
          </cell>
          <cell r="DT1554" t="str">
            <v>OR</v>
          </cell>
          <cell r="DU1554" t="str">
            <v>lt32</v>
          </cell>
          <cell r="DX1554" t="b">
            <v>0</v>
          </cell>
          <cell r="DY1554">
            <v>2079.9929999999999</v>
          </cell>
          <cell r="DZ1554" t="str">
            <v>WA</v>
          </cell>
          <cell r="EC1554" t="str">
            <v>Laptop</v>
          </cell>
          <cell r="ED1554">
            <v>1192.4649999999999</v>
          </cell>
          <cell r="EE1554" t="str">
            <v>ID</v>
          </cell>
          <cell r="EZ1554" t="str">
            <v>WA</v>
          </cell>
          <cell r="FA1554" t="str">
            <v>Bedrooms</v>
          </cell>
          <cell r="FB1554">
            <v>277506.68400000001</v>
          </cell>
          <cell r="FC1554">
            <v>587033.37</v>
          </cell>
          <cell r="FI1554" t="str">
            <v>WA</v>
          </cell>
          <cell r="FJ1554" t="str">
            <v>Other</v>
          </cell>
          <cell r="FK1554" t="str">
            <v>EISAq</v>
          </cell>
          <cell r="FL1554">
            <v>125030.484</v>
          </cell>
          <cell r="FS1554" t="str">
            <v>WA</v>
          </cell>
          <cell r="FT1554" t="str">
            <v>EISAq</v>
          </cell>
          <cell r="FV1554">
            <v>2513414.9040000001</v>
          </cell>
          <cell r="GU1554" t="str">
            <v>Heat Pump (Central System)</v>
          </cell>
          <cell r="GX1554" t="str">
            <v>Propane/LP</v>
          </cell>
          <cell r="GY1554" t="str">
            <v>WA</v>
          </cell>
          <cell r="GZ1554">
            <v>1904.28771972656</v>
          </cell>
        </row>
        <row r="1555">
          <cell r="AN1555" t="str">
            <v>OR</v>
          </cell>
          <cell r="AO1555" t="str">
            <v>Natural Gas FAF</v>
          </cell>
          <cell r="AP1555" t="str">
            <v>Pre 1980</v>
          </cell>
          <cell r="AQ1555" t="str">
            <v>Crawlspace</v>
          </cell>
          <cell r="AR1555">
            <v>1612.69177246094</v>
          </cell>
          <cell r="AU1555" t="str">
            <v>No</v>
          </cell>
          <cell r="AV1555" t="b">
            <v>1</v>
          </cell>
          <cell r="AX1555">
            <v>2104562.7630615267</v>
          </cell>
          <cell r="AY1555" t="b">
            <v>0</v>
          </cell>
          <cell r="AZ1555">
            <v>694684.39805869246</v>
          </cell>
          <cell r="BA1555">
            <v>1</v>
          </cell>
          <cell r="BB1555">
            <v>1612.69177246094</v>
          </cell>
          <cell r="BC1555">
            <v>0.99999985890730525</v>
          </cell>
          <cell r="CF1555" t="str">
            <v>Unconditioned</v>
          </cell>
          <cell r="CG1555">
            <v>2079.9929999999999</v>
          </cell>
          <cell r="CH1555" t="str">
            <v>WA</v>
          </cell>
          <cell r="CI1555" t="str">
            <v>Bottom-Freezer (Including French Door) w/o TTD Ice</v>
          </cell>
          <cell r="CJ1555">
            <v>45759.845999999998</v>
          </cell>
          <cell r="CK1555" t="b">
            <v>0</v>
          </cell>
          <cell r="DS1555">
            <v>2079.9929999999999</v>
          </cell>
          <cell r="DT1555" t="str">
            <v>WA</v>
          </cell>
          <cell r="DU1555" t="str">
            <v>lt32</v>
          </cell>
          <cell r="DX1555" t="b">
            <v>1</v>
          </cell>
          <cell r="DY1555">
            <v>2130.886</v>
          </cell>
          <cell r="DZ1555" t="str">
            <v>MT</v>
          </cell>
          <cell r="EC1555" t="str">
            <v>Desktop</v>
          </cell>
          <cell r="ED1555">
            <v>1192.4649999999999</v>
          </cell>
          <cell r="EE1555" t="str">
            <v>ID</v>
          </cell>
          <cell r="EZ1555" t="str">
            <v>WA</v>
          </cell>
          <cell r="FA1555" t="str">
            <v>Exterior</v>
          </cell>
          <cell r="FB1555">
            <v>356794.30799999996</v>
          </cell>
          <cell r="FC1555">
            <v>2887899.2280000001</v>
          </cell>
          <cell r="FI1555" t="str">
            <v>WA</v>
          </cell>
          <cell r="FJ1555" t="str">
            <v>Other</v>
          </cell>
          <cell r="FK1555" t="str">
            <v>EISAx</v>
          </cell>
          <cell r="FL1555">
            <v>579409.55999999994</v>
          </cell>
          <cell r="FS1555" t="str">
            <v>WA</v>
          </cell>
          <cell r="FT1555" t="str">
            <v>EISAx</v>
          </cell>
          <cell r="FV1555">
            <v>519966.37</v>
          </cell>
          <cell r="GU1555" t="str">
            <v>Heat Pump (Central System)</v>
          </cell>
          <cell r="GX1555" t="str">
            <v>None</v>
          </cell>
          <cell r="GY1555" t="str">
            <v>OR</v>
          </cell>
          <cell r="GZ1555">
            <v>8264.9453125</v>
          </cell>
        </row>
        <row r="1556">
          <cell r="AN1556" t="str">
            <v>OR</v>
          </cell>
          <cell r="AO1556" t="str">
            <v>Natural Gas Other</v>
          </cell>
          <cell r="AP1556" t="str">
            <v>Pre 1980</v>
          </cell>
          <cell r="AQ1556" t="str">
            <v>Crawlspace</v>
          </cell>
          <cell r="AR1556">
            <v>1612.69177246094</v>
          </cell>
          <cell r="AU1556" t="str">
            <v>No</v>
          </cell>
          <cell r="AV1556" t="b">
            <v>0</v>
          </cell>
          <cell r="AX1556">
            <v>2104562.7630615267</v>
          </cell>
          <cell r="AY1556" t="b">
            <v>0</v>
          </cell>
          <cell r="AZ1556">
            <v>694684.39805869246</v>
          </cell>
          <cell r="BA1556" t="str">
            <v/>
          </cell>
          <cell r="BB1556" t="str">
            <v/>
          </cell>
          <cell r="BC1556">
            <v>0.99999985890730525</v>
          </cell>
          <cell r="CF1556" t="str">
            <v>Conditioned</v>
          </cell>
          <cell r="CG1556">
            <v>2130.886</v>
          </cell>
          <cell r="CH1556" t="str">
            <v>MT</v>
          </cell>
          <cell r="CI1556" t="str">
            <v>Bottom-Freezer (Including French Door) w/o TTD Ice</v>
          </cell>
          <cell r="CJ1556">
            <v>63926.58</v>
          </cell>
          <cell r="CK1556" t="b">
            <v>0</v>
          </cell>
          <cell r="DS1556">
            <v>1904.288</v>
          </cell>
          <cell r="DT1556" t="str">
            <v>WA</v>
          </cell>
          <cell r="DU1556" t="str">
            <v>lt32</v>
          </cell>
          <cell r="DX1556" t="b">
            <v>1</v>
          </cell>
          <cell r="DY1556">
            <v>2130.886</v>
          </cell>
          <cell r="DZ1556" t="str">
            <v>MT</v>
          </cell>
          <cell r="EC1556" t="str">
            <v>Laptop</v>
          </cell>
          <cell r="ED1556">
            <v>1904.288</v>
          </cell>
          <cell r="EE1556" t="str">
            <v>WA</v>
          </cell>
          <cell r="EZ1556" t="str">
            <v>WA</v>
          </cell>
          <cell r="FA1556" t="str">
            <v>Garage</v>
          </cell>
          <cell r="FB1556">
            <v>100634.292</v>
          </cell>
          <cell r="FC1556">
            <v>728836.23599999992</v>
          </cell>
          <cell r="FI1556" t="str">
            <v>OR</v>
          </cell>
          <cell r="FJ1556" t="str">
            <v>Bathroom</v>
          </cell>
          <cell r="FK1556" t="str">
            <v>EISAq</v>
          </cell>
          <cell r="FL1556">
            <v>71281.62</v>
          </cell>
          <cell r="FS1556" t="str">
            <v>WA</v>
          </cell>
          <cell r="FT1556" t="str">
            <v>EISAnqnx</v>
          </cell>
          <cell r="FV1556">
            <v>1509514.38</v>
          </cell>
          <cell r="GU1556" t="str">
            <v>Wood</v>
          </cell>
          <cell r="GX1556" t="str">
            <v>Baseboard/Wall/Radiant</v>
          </cell>
          <cell r="GY1556" t="str">
            <v>WA</v>
          </cell>
          <cell r="GZ1556">
            <v>2079.99340820313</v>
          </cell>
        </row>
        <row r="1557">
          <cell r="AN1557" t="str">
            <v>OR</v>
          </cell>
          <cell r="AO1557" t="str">
            <v>Natural Gas FAF</v>
          </cell>
          <cell r="AP1557" t="str">
            <v>1993-2006</v>
          </cell>
          <cell r="AQ1557" t="str">
            <v>Crawlspace</v>
          </cell>
          <cell r="AR1557">
            <v>1925.05932617188</v>
          </cell>
          <cell r="AU1557" t="str">
            <v>No</v>
          </cell>
          <cell r="AV1557" t="b">
            <v>1</v>
          </cell>
          <cell r="AX1557">
            <v>2502577.124023444</v>
          </cell>
          <cell r="AY1557" t="b">
            <v>0</v>
          </cell>
          <cell r="AZ1557">
            <v>568155.07931279438</v>
          </cell>
          <cell r="BA1557">
            <v>1</v>
          </cell>
          <cell r="BB1557">
            <v>1925.05932617188</v>
          </cell>
          <cell r="BC1557">
            <v>1.0000001694347447</v>
          </cell>
          <cell r="CF1557" t="str">
            <v>Conditioned</v>
          </cell>
          <cell r="CG1557">
            <v>1192.4649999999999</v>
          </cell>
          <cell r="CH1557" t="str">
            <v>ID</v>
          </cell>
          <cell r="CI1557" t="str">
            <v>Side-by-Side w/ TTD Ice</v>
          </cell>
          <cell r="CJ1557">
            <v>31004.089999999997</v>
          </cell>
          <cell r="CK1557" t="b">
            <v>0</v>
          </cell>
          <cell r="DS1557">
            <v>1904.288</v>
          </cell>
          <cell r="DT1557" t="str">
            <v>WA</v>
          </cell>
          <cell r="DU1557" t="str">
            <v>lt32</v>
          </cell>
          <cell r="DX1557" t="b">
            <v>1</v>
          </cell>
          <cell r="DY1557">
            <v>2130.886</v>
          </cell>
          <cell r="DZ1557" t="str">
            <v>MT</v>
          </cell>
          <cell r="EC1557" t="str">
            <v>Laptop</v>
          </cell>
          <cell r="ED1557">
            <v>1904.288</v>
          </cell>
          <cell r="EE1557" t="str">
            <v>WA</v>
          </cell>
          <cell r="EZ1557" t="str">
            <v>WA</v>
          </cell>
          <cell r="FA1557" t="str">
            <v>Kitchen</v>
          </cell>
          <cell r="FB1557">
            <v>128080.008</v>
          </cell>
          <cell r="FC1557">
            <v>221090.49</v>
          </cell>
          <cell r="FI1557" t="str">
            <v>OR</v>
          </cell>
          <cell r="FJ1557" t="str">
            <v>Bedrooms</v>
          </cell>
          <cell r="FK1557" t="str">
            <v>EISAnqnx</v>
          </cell>
          <cell r="FL1557">
            <v>320767.29000000004</v>
          </cell>
          <cell r="FS1557" t="str">
            <v>WA</v>
          </cell>
          <cell r="FT1557" t="str">
            <v>EISAq</v>
          </cell>
          <cell r="FV1557">
            <v>830995.28999999992</v>
          </cell>
          <cell r="GU1557" t="str">
            <v>Heat Pump (Central System)</v>
          </cell>
          <cell r="GX1557" t="str">
            <v>Natural Gas FAF</v>
          </cell>
          <cell r="GY1557" t="str">
            <v>MT</v>
          </cell>
          <cell r="GZ1557">
            <v>572.33972167968795</v>
          </cell>
        </row>
        <row r="1558">
          <cell r="AN1558" t="str">
            <v>OR</v>
          </cell>
          <cell r="AO1558" t="str">
            <v>Baseboard/Wall/Radiant</v>
          </cell>
          <cell r="AP1558" t="str">
            <v>Pre 1980</v>
          </cell>
          <cell r="AQ1558" t="str">
            <v>Slab on Grade</v>
          </cell>
          <cell r="AR1558">
            <v>293.50990258789102</v>
          </cell>
          <cell r="AU1558" t="str">
            <v>No</v>
          </cell>
          <cell r="AV1558" t="b">
            <v>0</v>
          </cell>
          <cell r="AX1558">
            <v>440264.85388183652</v>
          </cell>
          <cell r="AY1558" t="b">
            <v>0</v>
          </cell>
          <cell r="AZ1558">
            <v>144505.34464556063</v>
          </cell>
          <cell r="BA1558" t="str">
            <v/>
          </cell>
          <cell r="BB1558" t="str">
            <v/>
          </cell>
          <cell r="BC1558">
            <v>0.18199997432112952</v>
          </cell>
          <cell r="CF1558" t="str">
            <v>Conditioned</v>
          </cell>
          <cell r="CG1558">
            <v>8264.9449999999997</v>
          </cell>
          <cell r="CH1558" t="str">
            <v>OR</v>
          </cell>
          <cell r="CI1558" t="str">
            <v>Side-by-Side w/o TTD Ice</v>
          </cell>
          <cell r="CJ1558">
            <v>181828.78999999998</v>
          </cell>
          <cell r="CK1558" t="b">
            <v>0</v>
          </cell>
          <cell r="DS1558">
            <v>1612.692</v>
          </cell>
          <cell r="DT1558" t="str">
            <v>OR</v>
          </cell>
          <cell r="DU1558" t="str">
            <v>32to46</v>
          </cell>
          <cell r="DX1558" t="b">
            <v>0</v>
          </cell>
          <cell r="DY1558">
            <v>3785.7640000000001</v>
          </cell>
          <cell r="DZ1558" t="str">
            <v>ID</v>
          </cell>
          <cell r="EC1558" t="str">
            <v>Laptop</v>
          </cell>
          <cell r="ED1558">
            <v>1192.4649999999999</v>
          </cell>
          <cell r="EE1558" t="str">
            <v>ID</v>
          </cell>
          <cell r="EZ1558" t="str">
            <v>WA</v>
          </cell>
          <cell r="FA1558" t="str">
            <v>Living Room/Family Room</v>
          </cell>
          <cell r="FB1558">
            <v>356794.30799999996</v>
          </cell>
          <cell r="FC1558">
            <v>1038362.9219999999</v>
          </cell>
          <cell r="FI1558" t="str">
            <v>OR</v>
          </cell>
          <cell r="FJ1558" t="str">
            <v>Bedrooms</v>
          </cell>
          <cell r="FK1558" t="str">
            <v>EISAq</v>
          </cell>
          <cell r="FL1558">
            <v>35640.81</v>
          </cell>
          <cell r="FS1558" t="str">
            <v>WA</v>
          </cell>
          <cell r="FT1558" t="str">
            <v>EISAx</v>
          </cell>
          <cell r="FV1558">
            <v>365942.88</v>
          </cell>
          <cell r="GU1558" t="str">
            <v>Natural Gas Other</v>
          </cell>
          <cell r="GX1558" t="str">
            <v>Natural Gas FAF</v>
          </cell>
          <cell r="GY1558" t="str">
            <v>MT</v>
          </cell>
          <cell r="GZ1558">
            <v>572.33972167968795</v>
          </cell>
        </row>
        <row r="1559">
          <cell r="AN1559" t="str">
            <v>OR</v>
          </cell>
          <cell r="AO1559" t="str">
            <v>Baseboard/Wall/Radiant</v>
          </cell>
          <cell r="AP1559" t="str">
            <v>Pre 1980</v>
          </cell>
          <cell r="AQ1559" t="str">
            <v>Crawlspace</v>
          </cell>
          <cell r="AR1559">
            <v>1319.1818698730499</v>
          </cell>
          <cell r="AU1559" t="str">
            <v>No</v>
          </cell>
          <cell r="AV1559" t="b">
            <v>0</v>
          </cell>
          <cell r="AX1559">
            <v>1978772.8048095747</v>
          </cell>
          <cell r="AY1559" t="b">
            <v>0</v>
          </cell>
          <cell r="AZ1559">
            <v>649480.06549488299</v>
          </cell>
          <cell r="BA1559" t="str">
            <v/>
          </cell>
          <cell r="BB1559" t="str">
            <v/>
          </cell>
          <cell r="BC1559">
            <v>0.81799988458617634</v>
          </cell>
          <cell r="CF1559" t="str">
            <v>Conditioned</v>
          </cell>
          <cell r="CG1559">
            <v>8264.9449999999997</v>
          </cell>
          <cell r="CH1559" t="str">
            <v>OR</v>
          </cell>
          <cell r="CI1559" t="str">
            <v>Side-by-Side w/ TTD Ice</v>
          </cell>
          <cell r="CJ1559">
            <v>214888.57</v>
          </cell>
          <cell r="CK1559" t="b">
            <v>0</v>
          </cell>
          <cell r="DS1559">
            <v>1612.692</v>
          </cell>
          <cell r="DT1559" t="str">
            <v>OR</v>
          </cell>
          <cell r="DU1559" t="str">
            <v>lt32</v>
          </cell>
          <cell r="DX1559" t="b">
            <v>0</v>
          </cell>
          <cell r="DY1559">
            <v>2079.9929999999999</v>
          </cell>
          <cell r="DZ1559" t="str">
            <v>WA</v>
          </cell>
          <cell r="EC1559" t="str">
            <v>Laptop</v>
          </cell>
          <cell r="ED1559">
            <v>1144.6790000000001</v>
          </cell>
          <cell r="EE1559" t="str">
            <v>MT</v>
          </cell>
          <cell r="EZ1559" t="str">
            <v>WA</v>
          </cell>
          <cell r="FA1559" t="str">
            <v>Other</v>
          </cell>
          <cell r="FB1559">
            <v>285130.49400000001</v>
          </cell>
          <cell r="FC1559">
            <v>356794.30799999996</v>
          </cell>
          <cell r="FI1559" t="str">
            <v>OR</v>
          </cell>
          <cell r="FJ1559" t="str">
            <v>Exterior</v>
          </cell>
          <cell r="FK1559" t="str">
            <v>EISAnqnx</v>
          </cell>
          <cell r="FL1559">
            <v>89102.025000000009</v>
          </cell>
          <cell r="FS1559" t="str">
            <v>OR</v>
          </cell>
          <cell r="FT1559" t="str">
            <v>EISAnqnx</v>
          </cell>
          <cell r="FV1559">
            <v>3189852.4950000001</v>
          </cell>
          <cell r="GU1559" t="str">
            <v>Natural Gas FAF</v>
          </cell>
          <cell r="GX1559" t="str">
            <v>None</v>
          </cell>
          <cell r="GY1559" t="str">
            <v>MT</v>
          </cell>
          <cell r="GZ1559">
            <v>2130.88647460938</v>
          </cell>
        </row>
        <row r="1560">
          <cell r="AN1560" t="str">
            <v>OR</v>
          </cell>
          <cell r="AO1560" t="str">
            <v>Natural Gas FAF</v>
          </cell>
          <cell r="AP1560" t="str">
            <v>Pre 1980</v>
          </cell>
          <cell r="AQ1560" t="str">
            <v>Slab on Grade</v>
          </cell>
          <cell r="AR1560">
            <v>293.50990258789102</v>
          </cell>
          <cell r="AU1560" t="str">
            <v>No</v>
          </cell>
          <cell r="AV1560" t="b">
            <v>1</v>
          </cell>
          <cell r="AX1560">
            <v>440264.85388183652</v>
          </cell>
          <cell r="AY1560" t="b">
            <v>0</v>
          </cell>
          <cell r="AZ1560">
            <v>144505.34464556063</v>
          </cell>
          <cell r="BA1560">
            <v>0.18199999999999986</v>
          </cell>
          <cell r="BB1560">
            <v>293.50990258789102</v>
          </cell>
          <cell r="BC1560">
            <v>0.18199997432112952</v>
          </cell>
          <cell r="CF1560" t="str">
            <v>Unconditioned</v>
          </cell>
          <cell r="CG1560">
            <v>8264.9449999999997</v>
          </cell>
          <cell r="CH1560" t="str">
            <v>OR</v>
          </cell>
          <cell r="CI1560" t="str">
            <v>Top-Freezer w/o TTD Ice</v>
          </cell>
          <cell r="CJ1560">
            <v>181828.78999999998</v>
          </cell>
          <cell r="CK1560" t="b">
            <v>0</v>
          </cell>
          <cell r="DS1560">
            <v>1612.692</v>
          </cell>
          <cell r="DT1560" t="str">
            <v>OR</v>
          </cell>
          <cell r="DU1560" t="str">
            <v>lt32</v>
          </cell>
          <cell r="DX1560" t="b">
            <v>1</v>
          </cell>
          <cell r="DY1560">
            <v>3785.7640000000001</v>
          </cell>
          <cell r="DZ1560" t="str">
            <v>ID</v>
          </cell>
          <cell r="EC1560" t="str">
            <v>Desktop</v>
          </cell>
          <cell r="ED1560">
            <v>8559.1039999999994</v>
          </cell>
          <cell r="EE1560" t="str">
            <v>OR</v>
          </cell>
          <cell r="EZ1560" t="str">
            <v>OR</v>
          </cell>
          <cell r="FA1560" t="str">
            <v>Bathroom</v>
          </cell>
          <cell r="FB1560">
            <v>510851.61000000004</v>
          </cell>
          <cell r="FC1560">
            <v>54649.241999999998</v>
          </cell>
          <cell r="FI1560" t="str">
            <v>OR</v>
          </cell>
          <cell r="FJ1560" t="str">
            <v>Exterior</v>
          </cell>
          <cell r="FK1560" t="str">
            <v>EISAx</v>
          </cell>
          <cell r="FL1560">
            <v>356408.10000000003</v>
          </cell>
          <cell r="FS1560" t="str">
            <v>OR</v>
          </cell>
          <cell r="FT1560" t="str">
            <v>EISAq</v>
          </cell>
          <cell r="FV1560">
            <v>773405.57700000005</v>
          </cell>
          <cell r="GU1560" t="str">
            <v>Baseboard/Wall/Radiant</v>
          </cell>
          <cell r="GX1560" t="str">
            <v>None</v>
          </cell>
          <cell r="GY1560" t="str">
            <v>MT</v>
          </cell>
          <cell r="GZ1560">
            <v>2130.88647460938</v>
          </cell>
        </row>
        <row r="1561">
          <cell r="AN1561" t="str">
            <v>OR</v>
          </cell>
          <cell r="AO1561" t="str">
            <v>Natural Gas FAF</v>
          </cell>
          <cell r="AP1561" t="str">
            <v>Pre 1980</v>
          </cell>
          <cell r="AQ1561" t="str">
            <v>Crawlspace</v>
          </cell>
          <cell r="AR1561">
            <v>1319.1818698730499</v>
          </cell>
          <cell r="AU1561" t="str">
            <v>No</v>
          </cell>
          <cell r="AV1561" t="b">
            <v>1</v>
          </cell>
          <cell r="AX1561">
            <v>1978772.8048095747</v>
          </cell>
          <cell r="AY1561" t="b">
            <v>0</v>
          </cell>
          <cell r="AZ1561">
            <v>649480.06549488299</v>
          </cell>
          <cell r="BA1561">
            <v>0.81800000000000017</v>
          </cell>
          <cell r="BB1561">
            <v>1319.1818698730499</v>
          </cell>
          <cell r="BC1561">
            <v>0.81799988458617634</v>
          </cell>
          <cell r="CF1561" t="str">
            <v>Unconditioned</v>
          </cell>
          <cell r="CG1561">
            <v>8264.9449999999997</v>
          </cell>
          <cell r="CH1561" t="str">
            <v>OR</v>
          </cell>
          <cell r="CI1561" t="str">
            <v>Top-Freezer w/o TTD Ice</v>
          </cell>
          <cell r="CJ1561">
            <v>181828.78999999998</v>
          </cell>
          <cell r="CK1561" t="b">
            <v>0</v>
          </cell>
          <cell r="DS1561">
            <v>1612.692</v>
          </cell>
          <cell r="DT1561" t="str">
            <v>OR</v>
          </cell>
          <cell r="DU1561" t="str">
            <v>32to46</v>
          </cell>
          <cell r="DX1561" t="b">
            <v>0</v>
          </cell>
          <cell r="DY1561">
            <v>1612.692</v>
          </cell>
          <cell r="DZ1561" t="str">
            <v>OR</v>
          </cell>
          <cell r="EC1561" t="str">
            <v>Desktop</v>
          </cell>
          <cell r="ED1561">
            <v>1925.059</v>
          </cell>
          <cell r="EE1561" t="str">
            <v>OR</v>
          </cell>
          <cell r="EZ1561" t="str">
            <v>OR</v>
          </cell>
          <cell r="FA1561" t="str">
            <v>Bedrooms</v>
          </cell>
          <cell r="FB1561">
            <v>285126.48</v>
          </cell>
          <cell r="FC1561">
            <v>424125.63900000002</v>
          </cell>
          <cell r="FI1561" t="str">
            <v>OR</v>
          </cell>
          <cell r="FJ1561" t="str">
            <v>Kitchen</v>
          </cell>
          <cell r="FK1561" t="str">
            <v>EISAnqnx</v>
          </cell>
          <cell r="FL1561">
            <v>178204.05000000002</v>
          </cell>
          <cell r="FS1561" t="str">
            <v>OR</v>
          </cell>
          <cell r="FT1561" t="str">
            <v>EISAx</v>
          </cell>
          <cell r="FV1561">
            <v>956361.73499999999</v>
          </cell>
          <cell r="GU1561" t="str">
            <v>Electric FAF</v>
          </cell>
          <cell r="GX1561" t="str">
            <v>Baseboard/Wall/Radiant</v>
          </cell>
          <cell r="GY1561" t="str">
            <v>WA</v>
          </cell>
          <cell r="GZ1561">
            <v>1904.28771972656</v>
          </cell>
        </row>
        <row r="1562">
          <cell r="AN1562" t="str">
            <v>OR</v>
          </cell>
          <cell r="AO1562" t="str">
            <v>Electric FAF</v>
          </cell>
          <cell r="AP1562" t="str">
            <v>Pre 1980</v>
          </cell>
          <cell r="AQ1562" t="str">
            <v>Basement</v>
          </cell>
          <cell r="AR1562">
            <v>1140.9520022852901</v>
          </cell>
          <cell r="AU1562" t="str">
            <v>No</v>
          </cell>
          <cell r="AV1562" t="b">
            <v>1</v>
          </cell>
          <cell r="AX1562">
            <v>3466212.1829427113</v>
          </cell>
          <cell r="AY1562" t="b">
            <v>0</v>
          </cell>
          <cell r="AZ1562">
            <v>729360.0708872847</v>
          </cell>
          <cell r="BA1562">
            <v>0.70748299319727925</v>
          </cell>
          <cell r="BB1562">
            <v>1140.9520022852901</v>
          </cell>
          <cell r="BC1562">
            <v>0.70748289337659642</v>
          </cell>
          <cell r="CF1562" t="str">
            <v>Conditioned</v>
          </cell>
          <cell r="CG1562">
            <v>2130.886</v>
          </cell>
          <cell r="CH1562" t="str">
            <v>MT</v>
          </cell>
          <cell r="CI1562" t="str">
            <v>Top-Freezer w/o TTD Ice</v>
          </cell>
          <cell r="CJ1562">
            <v>63926.58</v>
          </cell>
          <cell r="CK1562" t="b">
            <v>0</v>
          </cell>
          <cell r="DS1562">
            <v>2079.9929999999999</v>
          </cell>
          <cell r="DT1562" t="str">
            <v>WA</v>
          </cell>
          <cell r="DU1562" t="str">
            <v>gt46</v>
          </cell>
          <cell r="DX1562" t="b">
            <v>0</v>
          </cell>
          <cell r="DY1562">
            <v>1612.692</v>
          </cell>
          <cell r="DZ1562" t="str">
            <v>OR</v>
          </cell>
          <cell r="EC1562" t="str">
            <v>Desktop</v>
          </cell>
          <cell r="ED1562">
            <v>1144.6790000000001</v>
          </cell>
          <cell r="EE1562" t="str">
            <v>MT</v>
          </cell>
          <cell r="EZ1562" t="str">
            <v>OR</v>
          </cell>
          <cell r="FA1562" t="str">
            <v>Exterior</v>
          </cell>
          <cell r="FB1562">
            <v>308887.02</v>
          </cell>
          <cell r="FC1562">
            <v>1311581.808</v>
          </cell>
          <cell r="FI1562" t="str">
            <v>OR</v>
          </cell>
          <cell r="FJ1562" t="str">
            <v>Living Room/Family Room</v>
          </cell>
          <cell r="FK1562" t="str">
            <v>EISAnqnx</v>
          </cell>
          <cell r="FL1562">
            <v>873199.84500000009</v>
          </cell>
          <cell r="FS1562" t="str">
            <v>WA</v>
          </cell>
          <cell r="FT1562" t="str">
            <v>EISAnqnx</v>
          </cell>
          <cell r="FV1562">
            <v>1643047.1199999999</v>
          </cell>
          <cell r="GU1562" t="str">
            <v>Oil FAF</v>
          </cell>
          <cell r="GX1562" t="str">
            <v>None</v>
          </cell>
          <cell r="GY1562" t="str">
            <v>OR</v>
          </cell>
          <cell r="GZ1562">
            <v>8559.103515625</v>
          </cell>
        </row>
        <row r="1563">
          <cell r="AN1563" t="str">
            <v>OR</v>
          </cell>
          <cell r="AO1563" t="str">
            <v>Electric FAF</v>
          </cell>
          <cell r="AP1563" t="str">
            <v>Pre 1980</v>
          </cell>
          <cell r="AQ1563" t="str">
            <v>Slab on Grade</v>
          </cell>
          <cell r="AR1563">
            <v>109.706923296662</v>
          </cell>
          <cell r="AU1563" t="str">
            <v>No</v>
          </cell>
          <cell r="AV1563" t="b">
            <v>1</v>
          </cell>
          <cell r="AX1563">
            <v>333289.63297525916</v>
          </cell>
          <cell r="AY1563" t="b">
            <v>0</v>
          </cell>
          <cell r="AZ1563">
            <v>70130.776046853978</v>
          </cell>
          <cell r="BA1563">
            <v>6.802721088435347E-2</v>
          </cell>
          <cell r="BB1563">
            <v>109.706923296662</v>
          </cell>
          <cell r="BC1563">
            <v>6.8027201286210884E-2</v>
          </cell>
          <cell r="CF1563" t="str">
            <v>Unconditioned</v>
          </cell>
          <cell r="CG1563">
            <v>2130.886</v>
          </cell>
          <cell r="CH1563" t="str">
            <v>MT</v>
          </cell>
          <cell r="CI1563" t="str">
            <v>Side-by-Side w/o TTD Ice</v>
          </cell>
          <cell r="CJ1563">
            <v>40486.834000000003</v>
          </cell>
          <cell r="CK1563" t="b">
            <v>0</v>
          </cell>
          <cell r="DS1563">
            <v>2079.9929999999999</v>
          </cell>
          <cell r="DT1563" t="str">
            <v>WA</v>
          </cell>
          <cell r="DU1563" t="str">
            <v>lt32</v>
          </cell>
          <cell r="DX1563" t="b">
            <v>0</v>
          </cell>
          <cell r="DY1563">
            <v>8559.1039999999994</v>
          </cell>
          <cell r="DZ1563" t="str">
            <v>OR</v>
          </cell>
          <cell r="EC1563" t="str">
            <v>Desktop</v>
          </cell>
          <cell r="ED1563">
            <v>3785.7640000000001</v>
          </cell>
          <cell r="EE1563" t="str">
            <v>ID</v>
          </cell>
          <cell r="EZ1563" t="str">
            <v>OR</v>
          </cell>
          <cell r="FA1563" t="str">
            <v>Garage</v>
          </cell>
          <cell r="FB1563">
            <v>308887.02</v>
          </cell>
          <cell r="FC1563">
            <v>522731.88</v>
          </cell>
          <cell r="FI1563" t="str">
            <v>OR</v>
          </cell>
          <cell r="FJ1563" t="str">
            <v>Living Room/Family Room</v>
          </cell>
          <cell r="FK1563" t="str">
            <v>EISAq</v>
          </cell>
          <cell r="FL1563">
            <v>166323.78</v>
          </cell>
          <cell r="FS1563" t="str">
            <v>WA</v>
          </cell>
          <cell r="FT1563" t="str">
            <v>EISAq</v>
          </cell>
          <cell r="FV1563">
            <v>1232285.3399999999</v>
          </cell>
          <cell r="GU1563" t="str">
            <v>Electric FAF</v>
          </cell>
          <cell r="GX1563" t="str">
            <v>Baseboard/Wall/Radiant</v>
          </cell>
          <cell r="GY1563" t="str">
            <v>MT</v>
          </cell>
          <cell r="GZ1563">
            <v>1144.67944335938</v>
          </cell>
        </row>
        <row r="1564">
          <cell r="AN1564" t="str">
            <v>OR</v>
          </cell>
          <cell r="AO1564" t="str">
            <v>Wood</v>
          </cell>
          <cell r="AP1564" t="str">
            <v>Pre 1980</v>
          </cell>
          <cell r="AQ1564" t="str">
            <v>Crawlspace</v>
          </cell>
          <cell r="AR1564">
            <v>362.03284687898599</v>
          </cell>
          <cell r="AU1564" t="str">
            <v>No</v>
          </cell>
          <cell r="AV1564" t="b">
            <v>0</v>
          </cell>
          <cell r="AX1564">
            <v>1099855.7888183594</v>
          </cell>
          <cell r="AY1564" t="b">
            <v>0</v>
          </cell>
          <cell r="AZ1564">
            <v>231431.56095461902</v>
          </cell>
          <cell r="BA1564" t="str">
            <v/>
          </cell>
          <cell r="BB1564" t="str">
            <v/>
          </cell>
          <cell r="BC1564">
            <v>0.22448976424449676</v>
          </cell>
          <cell r="CF1564" t="str">
            <v>Conditioned</v>
          </cell>
          <cell r="CG1564">
            <v>1144.6790000000001</v>
          </cell>
          <cell r="CH1564" t="str">
            <v>MT</v>
          </cell>
          <cell r="CI1564" t="str">
            <v>Top-Freezer w/o TTD Ice</v>
          </cell>
          <cell r="CJ1564">
            <v>21748.901000000002</v>
          </cell>
          <cell r="CK1564" t="b">
            <v>0</v>
          </cell>
          <cell r="DS1564">
            <v>2079.9929999999999</v>
          </cell>
          <cell r="DT1564" t="str">
            <v>WA</v>
          </cell>
          <cell r="DU1564" t="str">
            <v>32to46</v>
          </cell>
          <cell r="DX1564" t="b">
            <v>0</v>
          </cell>
          <cell r="DY1564">
            <v>8559.1039999999994</v>
          </cell>
          <cell r="DZ1564" t="str">
            <v>OR</v>
          </cell>
          <cell r="EC1564" t="str">
            <v>Desktop</v>
          </cell>
          <cell r="ED1564">
            <v>8264.9449999999997</v>
          </cell>
          <cell r="EE1564" t="str">
            <v>OR</v>
          </cell>
          <cell r="EZ1564" t="str">
            <v>OR</v>
          </cell>
          <cell r="FA1564" t="str">
            <v>Kitchen</v>
          </cell>
          <cell r="FB1564">
            <v>124742.83500000001</v>
          </cell>
          <cell r="FC1564">
            <v>111674.538</v>
          </cell>
          <cell r="FI1564" t="str">
            <v>OR</v>
          </cell>
          <cell r="FJ1564" t="str">
            <v>Other</v>
          </cell>
          <cell r="FK1564" t="str">
            <v>EISAnqnx</v>
          </cell>
          <cell r="FL1564">
            <v>89102.025000000009</v>
          </cell>
          <cell r="FS1564" t="str">
            <v>WA</v>
          </cell>
          <cell r="FT1564" t="str">
            <v>EISAx</v>
          </cell>
          <cell r="FV1564">
            <v>1232285.3399999999</v>
          </cell>
          <cell r="GU1564" t="str">
            <v>Natural Gas FAF</v>
          </cell>
          <cell r="GX1564" t="str">
            <v>Wood</v>
          </cell>
          <cell r="GY1564" t="str">
            <v>ID</v>
          </cell>
          <cell r="GZ1564">
            <v>3785.76440429688</v>
          </cell>
        </row>
        <row r="1565">
          <cell r="AN1565" t="str">
            <v>OR</v>
          </cell>
          <cell r="AO1565" t="str">
            <v>Wood</v>
          </cell>
          <cell r="AP1565" t="str">
            <v>Pre 1980</v>
          </cell>
          <cell r="AQ1565" t="str">
            <v>Slab on Grade</v>
          </cell>
          <cell r="AR1565">
            <v>109.706923296662</v>
          </cell>
          <cell r="AU1565" t="str">
            <v>No</v>
          </cell>
          <cell r="AV1565" t="b">
            <v>0</v>
          </cell>
          <cell r="AX1565">
            <v>333289.63297525916</v>
          </cell>
          <cell r="AY1565" t="b">
            <v>0</v>
          </cell>
          <cell r="AZ1565">
            <v>70130.776046853978</v>
          </cell>
          <cell r="BA1565" t="str">
            <v/>
          </cell>
          <cell r="BB1565" t="str">
            <v/>
          </cell>
          <cell r="BC1565">
            <v>6.8027201286210884E-2</v>
          </cell>
          <cell r="CF1565" t="str">
            <v>Conditioned</v>
          </cell>
          <cell r="CG1565">
            <v>1612.692</v>
          </cell>
          <cell r="CH1565" t="str">
            <v>OR</v>
          </cell>
          <cell r="CI1565" t="str">
            <v>Side-by-Side w/o TTD Ice</v>
          </cell>
          <cell r="CJ1565">
            <v>29028.455999999998</v>
          </cell>
          <cell r="CK1565" t="b">
            <v>0</v>
          </cell>
          <cell r="DS1565">
            <v>1904.288</v>
          </cell>
          <cell r="DT1565" t="str">
            <v>WA</v>
          </cell>
          <cell r="DU1565" t="str">
            <v>lt32</v>
          </cell>
          <cell r="DX1565" t="b">
            <v>1</v>
          </cell>
          <cell r="DY1565">
            <v>3785.7640000000001</v>
          </cell>
          <cell r="DZ1565" t="str">
            <v>ID</v>
          </cell>
          <cell r="EC1565" t="str">
            <v>Laptop</v>
          </cell>
          <cell r="ED1565">
            <v>8264.9449999999997</v>
          </cell>
          <cell r="EE1565" t="str">
            <v>OR</v>
          </cell>
          <cell r="EZ1565" t="str">
            <v>OR</v>
          </cell>
          <cell r="FA1565" t="str">
            <v>Living Room/Family Room</v>
          </cell>
          <cell r="FB1565">
            <v>285126.48</v>
          </cell>
          <cell r="FC1565">
            <v>292254.64199999999</v>
          </cell>
          <cell r="FI1565" t="str">
            <v>OR</v>
          </cell>
          <cell r="FJ1565" t="str">
            <v>Other</v>
          </cell>
          <cell r="FK1565" t="str">
            <v>EISAq</v>
          </cell>
          <cell r="FL1565">
            <v>17820.404999999999</v>
          </cell>
          <cell r="FS1565" t="str">
            <v>OR</v>
          </cell>
          <cell r="FT1565" t="str">
            <v>EISAnqnx</v>
          </cell>
          <cell r="FV1565">
            <v>10884398.66</v>
          </cell>
          <cell r="GU1565" t="str">
            <v>Natural Gas FAF</v>
          </cell>
          <cell r="GX1565" t="str">
            <v>Baseboard/Wall/Radiant</v>
          </cell>
          <cell r="GY1565" t="str">
            <v>WA</v>
          </cell>
          <cell r="GZ1565">
            <v>12271.3056640625</v>
          </cell>
        </row>
        <row r="1566">
          <cell r="AN1566" t="str">
            <v>OR</v>
          </cell>
          <cell r="AO1566" t="str">
            <v>Wood</v>
          </cell>
          <cell r="AP1566" t="str">
            <v>Pre 1980</v>
          </cell>
          <cell r="AQ1566" t="str">
            <v>Basement</v>
          </cell>
          <cell r="AR1566">
            <v>1140.9520022852901</v>
          </cell>
          <cell r="AU1566" t="str">
            <v>No</v>
          </cell>
          <cell r="AV1566" t="b">
            <v>0</v>
          </cell>
          <cell r="AX1566">
            <v>3466212.1829427113</v>
          </cell>
          <cell r="AY1566" t="b">
            <v>0</v>
          </cell>
          <cell r="AZ1566">
            <v>729360.0708872847</v>
          </cell>
          <cell r="BA1566" t="str">
            <v/>
          </cell>
          <cell r="BB1566" t="str">
            <v/>
          </cell>
          <cell r="BC1566">
            <v>0.70748289337659642</v>
          </cell>
          <cell r="CF1566" t="str">
            <v>Conditioned</v>
          </cell>
          <cell r="CG1566">
            <v>1192.4649999999999</v>
          </cell>
          <cell r="CH1566" t="str">
            <v>ID</v>
          </cell>
          <cell r="CI1566" t="str">
            <v>Side-by-Side w/ TTD Ice</v>
          </cell>
          <cell r="CJ1566">
            <v>29811.624999999996</v>
          </cell>
          <cell r="CK1566" t="b">
            <v>0</v>
          </cell>
          <cell r="DS1566">
            <v>1904.288</v>
          </cell>
          <cell r="DT1566" t="str">
            <v>WA</v>
          </cell>
          <cell r="DU1566" t="str">
            <v>32to46</v>
          </cell>
          <cell r="DX1566" t="b">
            <v>0</v>
          </cell>
          <cell r="DY1566">
            <v>2130.886</v>
          </cell>
          <cell r="DZ1566" t="str">
            <v>MT</v>
          </cell>
          <cell r="EC1566" t="str">
            <v>Desktop</v>
          </cell>
          <cell r="ED1566">
            <v>12271.31</v>
          </cell>
          <cell r="EE1566" t="str">
            <v>WA</v>
          </cell>
          <cell r="EZ1566" t="str">
            <v>OR</v>
          </cell>
          <cell r="FA1566" t="str">
            <v>Other</v>
          </cell>
          <cell r="FB1566">
            <v>308887.02</v>
          </cell>
          <cell r="FC1566">
            <v>180580.10399999999</v>
          </cell>
          <cell r="FI1566" t="str">
            <v>WA</v>
          </cell>
          <cell r="FJ1566" t="str">
            <v>Bathroom</v>
          </cell>
          <cell r="FK1566" t="str">
            <v>EISAq</v>
          </cell>
          <cell r="FL1566">
            <v>22871.43</v>
          </cell>
          <cell r="FS1566" t="str">
            <v>OR</v>
          </cell>
          <cell r="FT1566" t="str">
            <v>EISAq</v>
          </cell>
          <cell r="FV1566">
            <v>3986324.35</v>
          </cell>
          <cell r="GU1566" t="str">
            <v>Natural Gas FAF</v>
          </cell>
          <cell r="GX1566" t="str">
            <v>Wood</v>
          </cell>
          <cell r="GY1566" t="str">
            <v>WA</v>
          </cell>
          <cell r="GZ1566">
            <v>12271.3056640625</v>
          </cell>
        </row>
        <row r="1567">
          <cell r="AN1567" t="str">
            <v>OR</v>
          </cell>
          <cell r="AO1567" t="str">
            <v>Electric FAF</v>
          </cell>
          <cell r="AP1567" t="str">
            <v>Pre 1980</v>
          </cell>
          <cell r="AQ1567" t="str">
            <v>Crawlspace</v>
          </cell>
          <cell r="AR1567">
            <v>362.03284687898599</v>
          </cell>
          <cell r="AU1567" t="str">
            <v>No</v>
          </cell>
          <cell r="AV1567" t="b">
            <v>1</v>
          </cell>
          <cell r="AX1567">
            <v>1099855.7888183594</v>
          </cell>
          <cell r="AY1567" t="b">
            <v>0</v>
          </cell>
          <cell r="AZ1567">
            <v>231431.56095461902</v>
          </cell>
          <cell r="BA1567">
            <v>0.22448979591836729</v>
          </cell>
          <cell r="BB1567">
            <v>362.03284687898599</v>
          </cell>
          <cell r="BC1567">
            <v>0.22448976424449676</v>
          </cell>
          <cell r="CF1567" t="str">
            <v>Conditioned</v>
          </cell>
          <cell r="CG1567">
            <v>2079.9929999999999</v>
          </cell>
          <cell r="CH1567" t="str">
            <v>WA</v>
          </cell>
          <cell r="CI1567" t="str">
            <v>Side-by-Side w/ TTD Ice</v>
          </cell>
          <cell r="CJ1567">
            <v>49919.831999999995</v>
          </cell>
          <cell r="CK1567" t="b">
            <v>0</v>
          </cell>
          <cell r="DS1567">
            <v>1192.4649999999999</v>
          </cell>
          <cell r="DT1567" t="str">
            <v>ID</v>
          </cell>
          <cell r="DU1567" t="str">
            <v>gt46</v>
          </cell>
          <cell r="DX1567" t="b">
            <v>0</v>
          </cell>
          <cell r="DY1567">
            <v>1925.059</v>
          </cell>
          <cell r="DZ1567" t="str">
            <v>OR</v>
          </cell>
          <cell r="EC1567" t="str">
            <v>Desktop</v>
          </cell>
          <cell r="ED1567">
            <v>12271.31</v>
          </cell>
          <cell r="EE1567" t="str">
            <v>WA</v>
          </cell>
          <cell r="EZ1567" t="str">
            <v>WA</v>
          </cell>
          <cell r="FA1567" t="str">
            <v>Bathroom</v>
          </cell>
          <cell r="FB1567">
            <v>781449.24</v>
          </cell>
          <cell r="FC1567">
            <v>190353.02</v>
          </cell>
          <cell r="FI1567" t="str">
            <v>WA</v>
          </cell>
          <cell r="FJ1567" t="str">
            <v>Bedrooms</v>
          </cell>
          <cell r="FK1567" t="str">
            <v>EISAnqnx</v>
          </cell>
          <cell r="FL1567">
            <v>304952.39999999997</v>
          </cell>
          <cell r="FS1567" t="str">
            <v>OR</v>
          </cell>
          <cell r="FT1567" t="str">
            <v>EISAx</v>
          </cell>
          <cell r="FV1567">
            <v>40889288.723999999</v>
          </cell>
          <cell r="GU1567" t="str">
            <v>Natural Gas FAF</v>
          </cell>
          <cell r="GX1567" t="str">
            <v>Baseboard/Wall/Radiant</v>
          </cell>
          <cell r="GY1567" t="str">
            <v>WA</v>
          </cell>
          <cell r="GZ1567">
            <v>1904.28771972656</v>
          </cell>
        </row>
        <row r="1568">
          <cell r="AN1568" t="str">
            <v>MT</v>
          </cell>
          <cell r="AO1568" t="str">
            <v>Propane/LP</v>
          </cell>
          <cell r="AP1568" t="str">
            <v>Pre 1980</v>
          </cell>
          <cell r="AQ1568" t="str">
            <v>Basement</v>
          </cell>
          <cell r="AR1568">
            <v>1144.67944335938</v>
          </cell>
          <cell r="AU1568" t="str">
            <v>No</v>
          </cell>
          <cell r="AV1568" t="b">
            <v>0</v>
          </cell>
          <cell r="AX1568">
            <v>2836515.6606445438</v>
          </cell>
          <cell r="AY1568" t="b">
            <v>0</v>
          </cell>
          <cell r="AZ1568">
            <v>816047.69856811874</v>
          </cell>
          <cell r="BA1568" t="str">
            <v/>
          </cell>
          <cell r="BB1568" t="str">
            <v/>
          </cell>
          <cell r="BC1568">
            <v>1.0000003873220178</v>
          </cell>
          <cell r="CF1568" t="str">
            <v>Conditioned</v>
          </cell>
          <cell r="CG1568">
            <v>1144.6790000000001</v>
          </cell>
          <cell r="CH1568" t="str">
            <v>MT</v>
          </cell>
          <cell r="CI1568" t="str">
            <v>Top-Freezer w/o TTD Ice</v>
          </cell>
          <cell r="CJ1568">
            <v>21748.901000000002</v>
          </cell>
          <cell r="CK1568" t="b">
            <v>0</v>
          </cell>
          <cell r="DS1568">
            <v>1192.4649999999999</v>
          </cell>
          <cell r="DT1568" t="str">
            <v>ID</v>
          </cell>
          <cell r="DU1568" t="str">
            <v>32to46</v>
          </cell>
          <cell r="DX1568" t="b">
            <v>0</v>
          </cell>
          <cell r="DY1568">
            <v>1612.692</v>
          </cell>
          <cell r="DZ1568" t="str">
            <v>OR</v>
          </cell>
          <cell r="EC1568" t="str">
            <v>Laptop</v>
          </cell>
          <cell r="ED1568">
            <v>12271.31</v>
          </cell>
          <cell r="EE1568" t="str">
            <v>WA</v>
          </cell>
          <cell r="EZ1568" t="str">
            <v>WA</v>
          </cell>
          <cell r="FA1568" t="str">
            <v>Bedrooms</v>
          </cell>
          <cell r="FB1568">
            <v>162300.99599999998</v>
          </cell>
          <cell r="FC1568">
            <v>621151.96</v>
          </cell>
          <cell r="FI1568" t="str">
            <v>WA</v>
          </cell>
          <cell r="FJ1568" t="str">
            <v>Bedrooms</v>
          </cell>
          <cell r="FK1568" t="str">
            <v>EISAx</v>
          </cell>
          <cell r="FL1568">
            <v>68614.289999999994</v>
          </cell>
          <cell r="FS1568" t="str">
            <v>WA</v>
          </cell>
          <cell r="FT1568" t="str">
            <v>EISAnqnx</v>
          </cell>
          <cell r="FV1568">
            <v>1703300.92</v>
          </cell>
          <cell r="GU1568" t="str">
            <v>Natural Gas FAF</v>
          </cell>
          <cell r="GX1568" t="str">
            <v>Natural Gas Other</v>
          </cell>
          <cell r="GY1568" t="str">
            <v>WA</v>
          </cell>
          <cell r="GZ1568">
            <v>1904.28771972656</v>
          </cell>
        </row>
        <row r="1569">
          <cell r="AN1569" t="str">
            <v>MT</v>
          </cell>
          <cell r="AO1569" t="str">
            <v>Propane/LP</v>
          </cell>
          <cell r="AP1569" t="str">
            <v>Pre 1980</v>
          </cell>
          <cell r="AQ1569" t="str">
            <v>Basement</v>
          </cell>
          <cell r="AR1569">
            <v>1144.67944335938</v>
          </cell>
          <cell r="AU1569" t="str">
            <v>No</v>
          </cell>
          <cell r="AV1569" t="b">
            <v>0</v>
          </cell>
          <cell r="AX1569">
            <v>2836515.6606445438</v>
          </cell>
          <cell r="AY1569" t="b">
            <v>0</v>
          </cell>
          <cell r="AZ1569">
            <v>816047.69856811874</v>
          </cell>
          <cell r="BA1569" t="str">
            <v/>
          </cell>
          <cell r="BB1569" t="str">
            <v/>
          </cell>
          <cell r="BC1569">
            <v>1.0000003873220178</v>
          </cell>
          <cell r="CF1569" t="str">
            <v>Conditioned</v>
          </cell>
          <cell r="CG1569">
            <v>3785.7640000000001</v>
          </cell>
          <cell r="CH1569" t="str">
            <v>ID</v>
          </cell>
          <cell r="CI1569" t="str">
            <v>Bottom-Freezer (Including French Door) w/o TTD Ice</v>
          </cell>
          <cell r="CJ1569">
            <v>75715.28</v>
          </cell>
          <cell r="CK1569" t="b">
            <v>0</v>
          </cell>
          <cell r="DS1569">
            <v>2130.886</v>
          </cell>
          <cell r="DT1569" t="str">
            <v>MT</v>
          </cell>
          <cell r="DU1569" t="str">
            <v>32to46</v>
          </cell>
          <cell r="DX1569" t="b">
            <v>0</v>
          </cell>
          <cell r="DY1569">
            <v>1904.288</v>
          </cell>
          <cell r="DZ1569" t="str">
            <v>WA</v>
          </cell>
          <cell r="EC1569" t="str">
            <v>Laptop</v>
          </cell>
          <cell r="ED1569">
            <v>12271.31</v>
          </cell>
          <cell r="EE1569" t="str">
            <v>WA</v>
          </cell>
          <cell r="EZ1569" t="str">
            <v>WA</v>
          </cell>
          <cell r="FA1569" t="str">
            <v>Exterior</v>
          </cell>
          <cell r="FB1569">
            <v>60111.479999999996</v>
          </cell>
          <cell r="FC1569">
            <v>2091879.504</v>
          </cell>
          <cell r="FI1569" t="str">
            <v>WA</v>
          </cell>
          <cell r="FJ1569" t="str">
            <v>Exterior</v>
          </cell>
          <cell r="FK1569" t="str">
            <v>EISAq</v>
          </cell>
          <cell r="FL1569">
            <v>79287.623999999996</v>
          </cell>
          <cell r="FS1569" t="str">
            <v>WA</v>
          </cell>
          <cell r="FT1569" t="str">
            <v>EISAq</v>
          </cell>
          <cell r="FV1569">
            <v>352168.97399999999</v>
          </cell>
          <cell r="GU1569" t="str">
            <v>Electric FAF</v>
          </cell>
          <cell r="GX1569" t="str">
            <v>Baseboard/Wall/Radiant</v>
          </cell>
          <cell r="GY1569" t="str">
            <v>OR</v>
          </cell>
          <cell r="GZ1569">
            <v>1612.69177246094</v>
          </cell>
        </row>
        <row r="1570">
          <cell r="AN1570" t="str">
            <v>MT</v>
          </cell>
          <cell r="AO1570" t="str">
            <v>Baseboard/Wall/Radiant</v>
          </cell>
          <cell r="AP1570" t="str">
            <v>Pre 1980</v>
          </cell>
          <cell r="AQ1570" t="str">
            <v>Basement</v>
          </cell>
          <cell r="AR1570">
            <v>1144.67944335938</v>
          </cell>
          <cell r="AU1570" t="str">
            <v>No</v>
          </cell>
          <cell r="AV1570" t="b">
            <v>1</v>
          </cell>
          <cell r="AX1570">
            <v>2836515.6606445438</v>
          </cell>
          <cell r="AY1570" t="b">
            <v>0</v>
          </cell>
          <cell r="AZ1570">
            <v>816047.69856811874</v>
          </cell>
          <cell r="BA1570">
            <v>1</v>
          </cell>
          <cell r="BB1570">
            <v>1144.67944335938</v>
          </cell>
          <cell r="BC1570">
            <v>1.0000003873220178</v>
          </cell>
          <cell r="CF1570" t="str">
            <v>Conditioned</v>
          </cell>
          <cell r="CG1570">
            <v>2079.9929999999999</v>
          </cell>
          <cell r="CH1570" t="str">
            <v>WA</v>
          </cell>
          <cell r="CI1570" t="str">
            <v>Side-by-Side w/ TTD Ice</v>
          </cell>
          <cell r="CJ1570">
            <v>45759.845999999998</v>
          </cell>
          <cell r="CK1570" t="b">
            <v>0</v>
          </cell>
          <cell r="DS1570">
            <v>2130.886</v>
          </cell>
          <cell r="DT1570" t="str">
            <v>MT</v>
          </cell>
          <cell r="DU1570" t="str">
            <v>lt32</v>
          </cell>
          <cell r="DX1570" t="b">
            <v>1</v>
          </cell>
          <cell r="DY1570">
            <v>1904.288</v>
          </cell>
          <cell r="DZ1570" t="str">
            <v>WA</v>
          </cell>
          <cell r="EC1570" t="str">
            <v>Desktop</v>
          </cell>
          <cell r="ED1570">
            <v>1612.692</v>
          </cell>
          <cell r="EE1570" t="str">
            <v>OR</v>
          </cell>
          <cell r="EZ1570" t="str">
            <v>WA</v>
          </cell>
          <cell r="FA1570" t="str">
            <v>Kitchen</v>
          </cell>
          <cell r="FB1570">
            <v>192356.73599999998</v>
          </cell>
          <cell r="FC1570">
            <v>198367.88399999999</v>
          </cell>
          <cell r="FI1570" t="str">
            <v>WA</v>
          </cell>
          <cell r="FJ1570" t="str">
            <v>Garage</v>
          </cell>
          <cell r="FK1570" t="str">
            <v>EISAnqnx</v>
          </cell>
          <cell r="FL1570">
            <v>152476.19999999998</v>
          </cell>
          <cell r="FS1570" t="str">
            <v>WA</v>
          </cell>
          <cell r="FT1570" t="str">
            <v>EISAx</v>
          </cell>
          <cell r="FV1570">
            <v>1288984.48</v>
          </cell>
          <cell r="GU1570" t="str">
            <v>Natural Gas FAF</v>
          </cell>
          <cell r="GX1570" t="str">
            <v>None</v>
          </cell>
          <cell r="GY1570" t="str">
            <v>WA</v>
          </cell>
          <cell r="GZ1570">
            <v>12271.3056640625</v>
          </cell>
        </row>
        <row r="1571">
          <cell r="AN1571" t="str">
            <v>WA</v>
          </cell>
          <cell r="AO1571" t="str">
            <v>Baseboard/Wall/Radiant</v>
          </cell>
          <cell r="AP1571" t="str">
            <v>Pre 1980</v>
          </cell>
          <cell r="AQ1571" t="str">
            <v>Basement</v>
          </cell>
          <cell r="AR1571">
            <v>2079.99340820313</v>
          </cell>
          <cell r="AU1571" t="str">
            <v>No</v>
          </cell>
          <cell r="AV1571" t="b">
            <v>1</v>
          </cell>
          <cell r="AX1571">
            <v>3502708.8994140709</v>
          </cell>
          <cell r="AY1571" t="b">
            <v>0</v>
          </cell>
          <cell r="AZ1571">
            <v>1101564.5089843776</v>
          </cell>
          <cell r="BA1571">
            <v>1</v>
          </cell>
          <cell r="BB1571">
            <v>2079.99340820313</v>
          </cell>
          <cell r="BC1571">
            <v>1.0000001962521654</v>
          </cell>
          <cell r="CF1571" t="str">
            <v>Conditioned</v>
          </cell>
          <cell r="CG1571">
            <v>2130.886</v>
          </cell>
          <cell r="CH1571" t="str">
            <v>MT</v>
          </cell>
          <cell r="CI1571" t="str">
            <v>Side-by-Side w/ TTD Ice</v>
          </cell>
          <cell r="CJ1571">
            <v>63926.58</v>
          </cell>
          <cell r="CK1571" t="b">
            <v>0</v>
          </cell>
          <cell r="DS1571">
            <v>2130.886</v>
          </cell>
          <cell r="DT1571" t="str">
            <v>MT</v>
          </cell>
          <cell r="DU1571" t="str">
            <v>gt46</v>
          </cell>
          <cell r="DX1571" t="b">
            <v>0</v>
          </cell>
          <cell r="DY1571">
            <v>1904.288</v>
          </cell>
          <cell r="DZ1571" t="str">
            <v>WA</v>
          </cell>
          <cell r="EC1571" t="str">
            <v>Desktop</v>
          </cell>
          <cell r="ED1571">
            <v>1612.692</v>
          </cell>
          <cell r="EE1571" t="str">
            <v>OR</v>
          </cell>
          <cell r="EZ1571" t="str">
            <v>WA</v>
          </cell>
          <cell r="FA1571" t="str">
            <v>Living Room/Family Room</v>
          </cell>
          <cell r="FB1571">
            <v>104193.23199999999</v>
          </cell>
          <cell r="FC1571">
            <v>430798.94</v>
          </cell>
          <cell r="FI1571" t="str">
            <v>WA</v>
          </cell>
          <cell r="FJ1571" t="str">
            <v>Kitchen</v>
          </cell>
          <cell r="FK1571" t="str">
            <v>EISAnqnx</v>
          </cell>
          <cell r="FL1571">
            <v>182971.44</v>
          </cell>
          <cell r="FS1571" t="str">
            <v>OR</v>
          </cell>
          <cell r="FT1571" t="str">
            <v>EISAnqnx</v>
          </cell>
          <cell r="FV1571">
            <v>451450.26</v>
          </cell>
          <cell r="GU1571" t="str">
            <v>Wood</v>
          </cell>
          <cell r="GX1571" t="str">
            <v>Baseboard/Wall/Radiant</v>
          </cell>
          <cell r="GY1571" t="str">
            <v>OR</v>
          </cell>
          <cell r="GZ1571">
            <v>1612.69177246094</v>
          </cell>
        </row>
        <row r="1572">
          <cell r="AN1572" t="str">
            <v>WA</v>
          </cell>
          <cell r="AO1572" t="str">
            <v>Baseboard/Wall/Radiant</v>
          </cell>
          <cell r="AP1572" t="str">
            <v>Pre 1980</v>
          </cell>
          <cell r="AQ1572" t="str">
            <v>Crawlspace</v>
          </cell>
          <cell r="AR1572">
            <v>2079.99340820313</v>
          </cell>
          <cell r="AU1572" t="str">
            <v>No</v>
          </cell>
          <cell r="AV1572" t="b">
            <v>1</v>
          </cell>
          <cell r="AX1572">
            <v>740477.65332031425</v>
          </cell>
          <cell r="AY1572" t="b">
            <v>0</v>
          </cell>
          <cell r="AZ1572">
            <v>260470.50253169009</v>
          </cell>
          <cell r="BA1572">
            <v>1</v>
          </cell>
          <cell r="BB1572">
            <v>2079.99340820313</v>
          </cell>
          <cell r="BC1572">
            <v>1.0000001962521654</v>
          </cell>
          <cell r="CF1572" t="str">
            <v>Conditioned</v>
          </cell>
          <cell r="CG1572">
            <v>3785.7640000000001</v>
          </cell>
          <cell r="CH1572" t="str">
            <v>ID</v>
          </cell>
          <cell r="CI1572" t="str">
            <v>Side-by-Side w/ TTD Ice</v>
          </cell>
          <cell r="CJ1572">
            <v>113572.92</v>
          </cell>
          <cell r="CK1572" t="b">
            <v>0</v>
          </cell>
          <cell r="DS1572">
            <v>1904.288</v>
          </cell>
          <cell r="DT1572" t="str">
            <v>WA</v>
          </cell>
          <cell r="DU1572" t="str">
            <v>32to46</v>
          </cell>
          <cell r="DX1572" t="b">
            <v>0</v>
          </cell>
          <cell r="DY1572">
            <v>1925.059</v>
          </cell>
          <cell r="DZ1572" t="str">
            <v>OR</v>
          </cell>
          <cell r="EC1572" t="str">
            <v>Laptop</v>
          </cell>
          <cell r="ED1572">
            <v>1904.288</v>
          </cell>
          <cell r="EE1572" t="str">
            <v>WA</v>
          </cell>
          <cell r="EZ1572" t="str">
            <v>WA</v>
          </cell>
          <cell r="FA1572" t="str">
            <v>Other</v>
          </cell>
          <cell r="FB1572">
            <v>234434.772</v>
          </cell>
          <cell r="FC1572">
            <v>536995.88799999992</v>
          </cell>
          <cell r="FI1572" t="str">
            <v>WA</v>
          </cell>
          <cell r="FJ1572" t="str">
            <v>Living Room/Family Room</v>
          </cell>
          <cell r="FK1572" t="str">
            <v>EISAnqnx</v>
          </cell>
          <cell r="FL1572">
            <v>731885.76</v>
          </cell>
          <cell r="FS1572" t="str">
            <v>OR</v>
          </cell>
          <cell r="FT1572" t="str">
            <v>EISAq</v>
          </cell>
          <cell r="FV1572">
            <v>244733.56200000001</v>
          </cell>
          <cell r="GU1572" t="str">
            <v>Heat Pump (Central System)</v>
          </cell>
          <cell r="GX1572" t="str">
            <v>Other</v>
          </cell>
          <cell r="GY1572" t="str">
            <v>OR</v>
          </cell>
          <cell r="GZ1572">
            <v>1612.69177246094</v>
          </cell>
        </row>
        <row r="1573">
          <cell r="AN1573" t="str">
            <v>WA</v>
          </cell>
          <cell r="AO1573" t="str">
            <v>Natural Gas FAF</v>
          </cell>
          <cell r="AP1573" t="str">
            <v>Pre 1980</v>
          </cell>
          <cell r="AQ1573" t="str">
            <v>Crawlspace</v>
          </cell>
          <cell r="AR1573">
            <v>5699.2256431420001</v>
          </cell>
          <cell r="AU1573" t="str">
            <v>No</v>
          </cell>
          <cell r="AV1573" t="b">
            <v>1</v>
          </cell>
          <cell r="AX1573">
            <v>12749167.763708655</v>
          </cell>
          <cell r="AY1573" t="b">
            <v>0</v>
          </cell>
          <cell r="AZ1573">
            <v>4232134.9675423363</v>
          </cell>
          <cell r="BA1573">
            <v>0.4644351464435148</v>
          </cell>
          <cell r="BB1573">
            <v>5699.2256431420001</v>
          </cell>
          <cell r="BC1573">
            <v>0.46443498234027175</v>
          </cell>
          <cell r="CF1573" t="str">
            <v>Conditioned</v>
          </cell>
          <cell r="CG1573">
            <v>1192.4649999999999</v>
          </cell>
          <cell r="CH1573" t="str">
            <v>ID</v>
          </cell>
          <cell r="CI1573" t="str">
            <v>Bottom-Freezer (Including French Door) w/ TTD Ice</v>
          </cell>
          <cell r="CJ1573">
            <v>26234.23</v>
          </cell>
          <cell r="CK1573" t="b">
            <v>0</v>
          </cell>
          <cell r="DS1573">
            <v>1904.288</v>
          </cell>
          <cell r="DT1573" t="str">
            <v>WA</v>
          </cell>
          <cell r="DU1573" t="str">
            <v>lt32</v>
          </cell>
          <cell r="DX1573" t="b">
            <v>1</v>
          </cell>
          <cell r="DY1573">
            <v>1925.059</v>
          </cell>
          <cell r="DZ1573" t="str">
            <v>OR</v>
          </cell>
          <cell r="EC1573" t="str">
            <v>Desktop</v>
          </cell>
          <cell r="ED1573">
            <v>3785.7640000000001</v>
          </cell>
          <cell r="EE1573" t="str">
            <v>ID</v>
          </cell>
          <cell r="EZ1573" t="str">
            <v>WA</v>
          </cell>
          <cell r="FA1573" t="str">
            <v>Bathroom</v>
          </cell>
          <cell r="FB1573">
            <v>1189558.32</v>
          </cell>
          <cell r="FC1573">
            <v>317215.55200000003</v>
          </cell>
          <cell r="FI1573" t="str">
            <v>WA</v>
          </cell>
          <cell r="FJ1573" t="str">
            <v>Living Room/Family Room</v>
          </cell>
          <cell r="FK1573" t="str">
            <v>EISAx</v>
          </cell>
          <cell r="FL1573">
            <v>137228.57999999999</v>
          </cell>
          <cell r="FS1573" t="str">
            <v>OR</v>
          </cell>
          <cell r="FT1573" t="str">
            <v>EISAx</v>
          </cell>
          <cell r="FV1573">
            <v>160383.64500000002</v>
          </cell>
          <cell r="GU1573" t="str">
            <v>Natural Gas FAF</v>
          </cell>
          <cell r="GX1573" t="str">
            <v>None</v>
          </cell>
          <cell r="GY1573" t="str">
            <v>OR</v>
          </cell>
          <cell r="GZ1573">
            <v>1612.69177246094</v>
          </cell>
        </row>
        <row r="1574">
          <cell r="AN1574" t="str">
            <v>WA</v>
          </cell>
          <cell r="AO1574" t="str">
            <v>Baseboard/Wall/Radiant</v>
          </cell>
          <cell r="AP1574" t="str">
            <v>Pre 1980</v>
          </cell>
          <cell r="AQ1574" t="str">
            <v>Basement</v>
          </cell>
          <cell r="AR1574">
            <v>3286.04001046025</v>
          </cell>
          <cell r="AU1574" t="str">
            <v>No</v>
          </cell>
          <cell r="AV1574" t="b">
            <v>0</v>
          </cell>
          <cell r="AX1574">
            <v>7350871.5033995789</v>
          </cell>
          <cell r="AY1574" t="b">
            <v>0</v>
          </cell>
          <cell r="AZ1574">
            <v>2440149.8911955799</v>
          </cell>
          <cell r="BA1574" t="str">
            <v/>
          </cell>
          <cell r="BB1574" t="str">
            <v/>
          </cell>
          <cell r="BC1574">
            <v>0.26778233216015651</v>
          </cell>
          <cell r="CF1574" t="str">
            <v>Conditioned</v>
          </cell>
          <cell r="CG1574">
            <v>1192.4649999999999</v>
          </cell>
          <cell r="CH1574" t="str">
            <v>ID</v>
          </cell>
          <cell r="CI1574" t="str">
            <v>Top-Freezer w/o TTD Ice</v>
          </cell>
          <cell r="CJ1574">
            <v>21464.37</v>
          </cell>
          <cell r="CK1574" t="b">
            <v>0</v>
          </cell>
          <cell r="DS1574">
            <v>1904.288</v>
          </cell>
          <cell r="DT1574" t="str">
            <v>WA</v>
          </cell>
          <cell r="DU1574" t="str">
            <v>lt32</v>
          </cell>
          <cell r="DX1574" t="b">
            <v>1</v>
          </cell>
          <cell r="DY1574">
            <v>1925.059</v>
          </cell>
          <cell r="DZ1574" t="str">
            <v>OR</v>
          </cell>
          <cell r="EC1574" t="str">
            <v>Desktop</v>
          </cell>
          <cell r="ED1574">
            <v>3785.7640000000001</v>
          </cell>
          <cell r="EE1574" t="str">
            <v>ID</v>
          </cell>
          <cell r="EZ1574" t="str">
            <v>WA</v>
          </cell>
          <cell r="FA1574" t="str">
            <v>Bedrooms</v>
          </cell>
          <cell r="FB1574">
            <v>669126.55500000005</v>
          </cell>
          <cell r="FC1574">
            <v>1982597.2000000002</v>
          </cell>
          <cell r="FI1574" t="str">
            <v>WA</v>
          </cell>
          <cell r="FJ1574" t="str">
            <v>Other</v>
          </cell>
          <cell r="FK1574" t="str">
            <v>EISAnqnx</v>
          </cell>
          <cell r="FL1574">
            <v>335447.64</v>
          </cell>
          <cell r="FS1574" t="str">
            <v>WA</v>
          </cell>
          <cell r="FT1574" t="str">
            <v>EISAnqnx</v>
          </cell>
          <cell r="FV1574">
            <v>3827097.5599999996</v>
          </cell>
          <cell r="GU1574" t="str">
            <v>Wood</v>
          </cell>
          <cell r="GX1574" t="str">
            <v>Baseboard/Wall/Radiant</v>
          </cell>
          <cell r="GY1574" t="str">
            <v>WA</v>
          </cell>
          <cell r="GZ1574">
            <v>4360.1875</v>
          </cell>
        </row>
        <row r="1575">
          <cell r="AN1575" t="str">
            <v>WA</v>
          </cell>
          <cell r="AO1575" t="str">
            <v>Baseboard/Wall/Radiant</v>
          </cell>
          <cell r="AP1575" t="str">
            <v>Pre 1980</v>
          </cell>
          <cell r="AQ1575" t="str">
            <v>Slab on Grade</v>
          </cell>
          <cell r="AR1575">
            <v>3286.04001046025</v>
          </cell>
          <cell r="AU1575" t="str">
            <v>No</v>
          </cell>
          <cell r="AV1575" t="b">
            <v>0</v>
          </cell>
          <cell r="AX1575">
            <v>7350871.5033995789</v>
          </cell>
          <cell r="AY1575" t="b">
            <v>0</v>
          </cell>
          <cell r="AZ1575">
            <v>2440149.8911955799</v>
          </cell>
          <cell r="BA1575" t="str">
            <v/>
          </cell>
          <cell r="BB1575" t="str">
            <v/>
          </cell>
          <cell r="BC1575">
            <v>0.26778233216015651</v>
          </cell>
          <cell r="CF1575" t="str">
            <v>Conditioned</v>
          </cell>
          <cell r="CG1575">
            <v>1925.059</v>
          </cell>
          <cell r="CH1575" t="str">
            <v>OR</v>
          </cell>
          <cell r="CI1575" t="str">
            <v>Top-Freezer w/o TTD Ice</v>
          </cell>
          <cell r="CJ1575">
            <v>30800.944</v>
          </cell>
          <cell r="CK1575" t="b">
            <v>0</v>
          </cell>
          <cell r="DS1575">
            <v>1925.059</v>
          </cell>
          <cell r="DT1575" t="str">
            <v>OR</v>
          </cell>
          <cell r="DU1575" t="str">
            <v>lt32</v>
          </cell>
          <cell r="DX1575" t="b">
            <v>0</v>
          </cell>
          <cell r="DY1575">
            <v>3785.7640000000001</v>
          </cell>
          <cell r="DZ1575" t="str">
            <v>ID</v>
          </cell>
          <cell r="EC1575" t="str">
            <v>Desktop</v>
          </cell>
          <cell r="ED1575">
            <v>2130.886</v>
          </cell>
          <cell r="EE1575" t="str">
            <v>MT</v>
          </cell>
          <cell r="EZ1575" t="str">
            <v>WA</v>
          </cell>
          <cell r="FA1575" t="str">
            <v>Kitchen</v>
          </cell>
          <cell r="FB1575">
            <v>148694.79</v>
          </cell>
          <cell r="FC1575">
            <v>446084.37000000005</v>
          </cell>
          <cell r="FI1575" t="str">
            <v>WA</v>
          </cell>
          <cell r="FJ1575" t="str">
            <v>Other</v>
          </cell>
          <cell r="FK1575" t="str">
            <v>EISAq</v>
          </cell>
          <cell r="FL1575">
            <v>42693.335999999996</v>
          </cell>
          <cell r="FS1575" t="str">
            <v>WA</v>
          </cell>
          <cell r="FT1575" t="str">
            <v>EISAq</v>
          </cell>
          <cell r="FV1575">
            <v>1532842.74</v>
          </cell>
          <cell r="GU1575" t="str">
            <v>Baseboard/Wall/Radiant</v>
          </cell>
          <cell r="GX1575" t="str">
            <v>Baseboard/Wall/Radiant</v>
          </cell>
          <cell r="GY1575" t="str">
            <v>OR</v>
          </cell>
          <cell r="GZ1575">
            <v>1612.69177246094</v>
          </cell>
        </row>
        <row r="1576">
          <cell r="AN1576" t="str">
            <v>WA</v>
          </cell>
          <cell r="AO1576" t="str">
            <v>Baseboard/Wall/Radiant</v>
          </cell>
          <cell r="AP1576" t="str">
            <v>Pre 1980</v>
          </cell>
          <cell r="AQ1576" t="str">
            <v>Crawlspace</v>
          </cell>
          <cell r="AR1576">
            <v>5699.2256431420001</v>
          </cell>
          <cell r="AU1576" t="str">
            <v>No</v>
          </cell>
          <cell r="AV1576" t="b">
            <v>0</v>
          </cell>
          <cell r="AX1576">
            <v>12749167.763708655</v>
          </cell>
          <cell r="AY1576" t="b">
            <v>0</v>
          </cell>
          <cell r="AZ1576">
            <v>4232134.9675423363</v>
          </cell>
          <cell r="BA1576" t="str">
            <v/>
          </cell>
          <cell r="BB1576" t="str">
            <v/>
          </cell>
          <cell r="BC1576">
            <v>0.46443498234027175</v>
          </cell>
          <cell r="CF1576" t="str">
            <v>Conditioned</v>
          </cell>
          <cell r="CG1576">
            <v>2130.886</v>
          </cell>
          <cell r="CH1576" t="str">
            <v>MT</v>
          </cell>
          <cell r="CI1576" t="str">
            <v>Top-Freezer w/o TTD Ice</v>
          </cell>
          <cell r="CJ1576">
            <v>51141.263999999996</v>
          </cell>
          <cell r="CK1576" t="b">
            <v>0</v>
          </cell>
          <cell r="DS1576">
            <v>8264.9449999999997</v>
          </cell>
          <cell r="DT1576" t="str">
            <v>OR</v>
          </cell>
          <cell r="DU1576" t="str">
            <v>lt32</v>
          </cell>
          <cell r="DX1576" t="b">
            <v>0</v>
          </cell>
          <cell r="DY1576">
            <v>3785.7640000000001</v>
          </cell>
          <cell r="DZ1576" t="str">
            <v>ID</v>
          </cell>
          <cell r="EC1576" t="str">
            <v>Other</v>
          </cell>
          <cell r="ED1576">
            <v>2130.886</v>
          </cell>
          <cell r="EE1576" t="str">
            <v>MT</v>
          </cell>
          <cell r="EZ1576" t="str">
            <v>WA</v>
          </cell>
          <cell r="FA1576" t="str">
            <v>Living Room/Family Room</v>
          </cell>
          <cell r="FB1576">
            <v>371736.97500000003</v>
          </cell>
          <cell r="FC1576">
            <v>1318427.138</v>
          </cell>
          <cell r="FI1576" t="str">
            <v>WA</v>
          </cell>
          <cell r="FJ1576" t="str">
            <v>Other</v>
          </cell>
          <cell r="FK1576" t="str">
            <v>EISAx</v>
          </cell>
          <cell r="FL1576">
            <v>350695.26</v>
          </cell>
          <cell r="FS1576" t="str">
            <v>WA</v>
          </cell>
          <cell r="FT1576" t="str">
            <v>EISAx</v>
          </cell>
          <cell r="FV1576">
            <v>1823381.5599999998</v>
          </cell>
          <cell r="GU1576" t="str">
            <v>Electric FAF</v>
          </cell>
          <cell r="GX1576" t="str">
            <v>None</v>
          </cell>
          <cell r="GY1576" t="str">
            <v>MT</v>
          </cell>
          <cell r="GZ1576">
            <v>1144.67944335938</v>
          </cell>
        </row>
        <row r="1577">
          <cell r="AN1577" t="str">
            <v>WA</v>
          </cell>
          <cell r="AO1577" t="str">
            <v>Natural Gas FAF</v>
          </cell>
          <cell r="AP1577" t="str">
            <v>Pre 1980</v>
          </cell>
          <cell r="AQ1577" t="str">
            <v>Basement</v>
          </cell>
          <cell r="AR1577">
            <v>3286.04001046025</v>
          </cell>
          <cell r="AU1577" t="str">
            <v>No</v>
          </cell>
          <cell r="AV1577" t="b">
            <v>1</v>
          </cell>
          <cell r="AX1577">
            <v>7350871.5033995789</v>
          </cell>
          <cell r="AY1577" t="b">
            <v>0</v>
          </cell>
          <cell r="AZ1577">
            <v>2440149.8911955799</v>
          </cell>
          <cell r="BA1577">
            <v>0.2677824267782426</v>
          </cell>
          <cell r="BB1577">
            <v>3286.04001046025</v>
          </cell>
          <cell r="BC1577">
            <v>0.26778233216015651</v>
          </cell>
          <cell r="CF1577" t="str">
            <v>Conditioned</v>
          </cell>
          <cell r="CG1577">
            <v>1612.692</v>
          </cell>
          <cell r="CH1577" t="str">
            <v>OR</v>
          </cell>
          <cell r="CI1577" t="str">
            <v>Bottom-Freezer (Including French Door) w/ TTD Ice</v>
          </cell>
          <cell r="CJ1577">
            <v>35479.224000000002</v>
          </cell>
          <cell r="CK1577" t="b">
            <v>0</v>
          </cell>
          <cell r="DS1577">
            <v>3785.7640000000001</v>
          </cell>
          <cell r="DT1577" t="str">
            <v>ID</v>
          </cell>
          <cell r="DU1577" t="str">
            <v>32to46</v>
          </cell>
          <cell r="DX1577" t="b">
            <v>0</v>
          </cell>
          <cell r="DY1577">
            <v>12271.31</v>
          </cell>
          <cell r="DZ1577" t="str">
            <v>WA</v>
          </cell>
          <cell r="EC1577" t="str">
            <v>Desktop</v>
          </cell>
          <cell r="ED1577">
            <v>1192.4649999999999</v>
          </cell>
          <cell r="EE1577" t="str">
            <v>ID</v>
          </cell>
          <cell r="EZ1577" t="str">
            <v>WA</v>
          </cell>
          <cell r="FA1577" t="str">
            <v>Other</v>
          </cell>
          <cell r="FB1577">
            <v>1685207.62</v>
          </cell>
          <cell r="FC1577">
            <v>867386.27500000002</v>
          </cell>
          <cell r="FI1577" t="str">
            <v>WA</v>
          </cell>
          <cell r="FJ1577" t="str">
            <v>Bathroom</v>
          </cell>
          <cell r="FK1577" t="str">
            <v>EISAnqnx</v>
          </cell>
          <cell r="FL1577">
            <v>3172155.5200000005</v>
          </cell>
          <cell r="FS1577" t="str">
            <v>OR</v>
          </cell>
          <cell r="FT1577" t="str">
            <v>EISAnqnx</v>
          </cell>
          <cell r="FV1577">
            <v>3041349.12</v>
          </cell>
          <cell r="GU1577" t="str">
            <v>Wood</v>
          </cell>
          <cell r="GX1577" t="str">
            <v>Baseboard/Wall/Radiant</v>
          </cell>
          <cell r="GY1577" t="str">
            <v>WA</v>
          </cell>
          <cell r="GZ1577">
            <v>1904.28771972656</v>
          </cell>
        </row>
        <row r="1578">
          <cell r="AN1578" t="str">
            <v>WA</v>
          </cell>
          <cell r="AO1578" t="str">
            <v>Natural Gas FAF</v>
          </cell>
          <cell r="AP1578" t="str">
            <v>Pre 1980</v>
          </cell>
          <cell r="AQ1578" t="str">
            <v>Slab on Grade</v>
          </cell>
          <cell r="AR1578">
            <v>3286.04001046025</v>
          </cell>
          <cell r="AU1578" t="str">
            <v>No</v>
          </cell>
          <cell r="AV1578" t="b">
            <v>1</v>
          </cell>
          <cell r="AX1578">
            <v>7350871.5033995789</v>
          </cell>
          <cell r="AY1578" t="b">
            <v>0</v>
          </cell>
          <cell r="AZ1578">
            <v>2440149.8911955799</v>
          </cell>
          <cell r="BA1578">
            <v>0.2677824267782426</v>
          </cell>
          <cell r="BB1578">
            <v>3286.04001046025</v>
          </cell>
          <cell r="BC1578">
            <v>0.26778233216015651</v>
          </cell>
          <cell r="CF1578" t="str">
            <v>Conditioned</v>
          </cell>
          <cell r="CG1578">
            <v>1904.288</v>
          </cell>
          <cell r="CH1578" t="str">
            <v>WA</v>
          </cell>
          <cell r="CI1578" t="str">
            <v>Side-by-Side w/ TTD Ice</v>
          </cell>
          <cell r="CJ1578">
            <v>47607.199999999997</v>
          </cell>
          <cell r="CK1578" t="b">
            <v>0</v>
          </cell>
          <cell r="DS1578">
            <v>3785.7640000000001</v>
          </cell>
          <cell r="DT1578" t="str">
            <v>ID</v>
          </cell>
          <cell r="DU1578" t="str">
            <v>32to46</v>
          </cell>
          <cell r="DX1578" t="b">
            <v>0</v>
          </cell>
          <cell r="DY1578">
            <v>12271.31</v>
          </cell>
          <cell r="DZ1578" t="str">
            <v>WA</v>
          </cell>
          <cell r="EC1578" t="str">
            <v>Laptop</v>
          </cell>
          <cell r="ED1578">
            <v>2079.9929999999999</v>
          </cell>
          <cell r="EE1578" t="str">
            <v>WA</v>
          </cell>
          <cell r="EZ1578" t="str">
            <v>WA</v>
          </cell>
          <cell r="FA1578" t="str">
            <v>Bathroom</v>
          </cell>
          <cell r="FB1578">
            <v>304952.39999999997</v>
          </cell>
          <cell r="FC1578">
            <v>67089.527999999991</v>
          </cell>
          <cell r="FI1578" t="str">
            <v>WA</v>
          </cell>
          <cell r="FJ1578" t="str">
            <v>Bedrooms</v>
          </cell>
          <cell r="FK1578" t="str">
            <v>EISAnqnx</v>
          </cell>
          <cell r="FL1578">
            <v>4163454.12</v>
          </cell>
          <cell r="FS1578" t="str">
            <v>OR</v>
          </cell>
          <cell r="FT1578" t="str">
            <v>EISAq</v>
          </cell>
          <cell r="FV1578">
            <v>1477905.588</v>
          </cell>
          <cell r="GU1578" t="str">
            <v>Wood</v>
          </cell>
          <cell r="GX1578" t="str">
            <v>Baseboard/Wall/Radiant</v>
          </cell>
          <cell r="GY1578" t="str">
            <v>MT</v>
          </cell>
          <cell r="GZ1578">
            <v>1144.67944335938</v>
          </cell>
        </row>
        <row r="1579">
          <cell r="AN1579" t="str">
            <v>ID</v>
          </cell>
          <cell r="AO1579" t="str">
            <v>Wood</v>
          </cell>
          <cell r="AP1579" t="str">
            <v>Post 2006</v>
          </cell>
          <cell r="AQ1579" t="str">
            <v>Basement</v>
          </cell>
          <cell r="AR1579">
            <v>1192.46508789063</v>
          </cell>
          <cell r="AU1579" t="str">
            <v>No</v>
          </cell>
          <cell r="AV1579" t="b">
            <v>1</v>
          </cell>
          <cell r="AX1579">
            <v>4824713.7456054892</v>
          </cell>
          <cell r="AY1579" t="b">
            <v>0</v>
          </cell>
          <cell r="AZ1579">
            <v>837396.68332031602</v>
          </cell>
          <cell r="BA1579">
            <v>1</v>
          </cell>
          <cell r="BB1579">
            <v>1192.46508789063</v>
          </cell>
          <cell r="BC1579">
            <v>1.0000000737049977</v>
          </cell>
          <cell r="CF1579" t="str">
            <v>Conditioned</v>
          </cell>
          <cell r="CG1579">
            <v>1904.288</v>
          </cell>
          <cell r="CH1579" t="str">
            <v>WA</v>
          </cell>
          <cell r="CI1579" t="str">
            <v>Top-Freezer w/o TTD Ice</v>
          </cell>
          <cell r="CJ1579">
            <v>22851.455999999998</v>
          </cell>
          <cell r="CK1579" t="b">
            <v>0</v>
          </cell>
          <cell r="DS1579">
            <v>3785.7640000000001</v>
          </cell>
          <cell r="DT1579" t="str">
            <v>ID</v>
          </cell>
          <cell r="DU1579" t="str">
            <v>lt32</v>
          </cell>
          <cell r="DX1579" t="b">
            <v>1</v>
          </cell>
          <cell r="DY1579">
            <v>1925.059</v>
          </cell>
          <cell r="DZ1579" t="str">
            <v>OR</v>
          </cell>
          <cell r="EC1579" t="str">
            <v>Desktop</v>
          </cell>
          <cell r="ED1579">
            <v>2079.9929999999999</v>
          </cell>
          <cell r="EE1579" t="str">
            <v>WA</v>
          </cell>
          <cell r="EZ1579" t="str">
            <v>WA</v>
          </cell>
          <cell r="FA1579" t="str">
            <v>Bedrooms</v>
          </cell>
          <cell r="FB1579">
            <v>182971.44</v>
          </cell>
          <cell r="FC1579">
            <v>208892.394</v>
          </cell>
          <cell r="FI1579" t="str">
            <v>WA</v>
          </cell>
          <cell r="FJ1579" t="str">
            <v>Bedrooms</v>
          </cell>
          <cell r="FK1579" t="str">
            <v>EISAq</v>
          </cell>
          <cell r="FL1579">
            <v>446084.37000000005</v>
          </cell>
          <cell r="FS1579" t="str">
            <v>OR</v>
          </cell>
          <cell r="FT1579" t="str">
            <v>EISAx</v>
          </cell>
          <cell r="FV1579">
            <v>576193.09499999997</v>
          </cell>
          <cell r="GU1579" t="str">
            <v>Wood</v>
          </cell>
          <cell r="GX1579" t="str">
            <v>Natural Gas FAF</v>
          </cell>
          <cell r="GY1579" t="str">
            <v>MT</v>
          </cell>
          <cell r="GZ1579">
            <v>1144.67944335938</v>
          </cell>
        </row>
        <row r="1580">
          <cell r="AN1580" t="str">
            <v>ID</v>
          </cell>
          <cell r="AO1580" t="str">
            <v>Natural Gas FAF</v>
          </cell>
          <cell r="AP1580" t="str">
            <v>Post 2006</v>
          </cell>
          <cell r="AQ1580" t="str">
            <v>Basement</v>
          </cell>
          <cell r="AR1580">
            <v>1192.46508789063</v>
          </cell>
          <cell r="AU1580" t="str">
            <v>No</v>
          </cell>
          <cell r="AV1580" t="b">
            <v>0</v>
          </cell>
          <cell r="AX1580">
            <v>4824713.7456054892</v>
          </cell>
          <cell r="AY1580" t="b">
            <v>0</v>
          </cell>
          <cell r="AZ1580">
            <v>837396.68332031602</v>
          </cell>
          <cell r="BA1580" t="str">
            <v/>
          </cell>
          <cell r="BB1580" t="str">
            <v/>
          </cell>
          <cell r="BC1580">
            <v>1.0000000737049977</v>
          </cell>
          <cell r="CF1580" t="str">
            <v>Conditioned</v>
          </cell>
          <cell r="CG1580">
            <v>8264.9449999999997</v>
          </cell>
          <cell r="CH1580" t="str">
            <v>OR</v>
          </cell>
          <cell r="CI1580" t="str">
            <v>Top-Freezer w/o TTD Ice</v>
          </cell>
          <cell r="CJ1580">
            <v>148769.01</v>
          </cell>
          <cell r="CK1580" t="b">
            <v>0</v>
          </cell>
          <cell r="DS1580">
            <v>2130.886</v>
          </cell>
          <cell r="DT1580" t="str">
            <v>MT</v>
          </cell>
          <cell r="DU1580" t="str">
            <v>32to46</v>
          </cell>
          <cell r="DX1580" t="b">
            <v>0</v>
          </cell>
          <cell r="DY1580">
            <v>1904.288</v>
          </cell>
          <cell r="DZ1580" t="str">
            <v>WA</v>
          </cell>
          <cell r="EC1580" t="str">
            <v>Laptop</v>
          </cell>
          <cell r="ED1580">
            <v>1904.288</v>
          </cell>
          <cell r="EE1580" t="str">
            <v>WA</v>
          </cell>
          <cell r="EZ1580" t="str">
            <v>WA</v>
          </cell>
          <cell r="FA1580" t="str">
            <v>Exterior</v>
          </cell>
          <cell r="FB1580">
            <v>503171.45999999996</v>
          </cell>
          <cell r="FC1580">
            <v>1326542.94</v>
          </cell>
          <cell r="FI1580" t="str">
            <v>WA</v>
          </cell>
          <cell r="FJ1580" t="str">
            <v>Bedrooms</v>
          </cell>
          <cell r="FK1580" t="str">
            <v>EISAx</v>
          </cell>
          <cell r="FL1580">
            <v>2726071.1500000004</v>
          </cell>
          <cell r="FS1580" t="str">
            <v>WA</v>
          </cell>
          <cell r="FT1580" t="str">
            <v>EISAnqnx</v>
          </cell>
          <cell r="FV1580">
            <v>1087580.6549999998</v>
          </cell>
          <cell r="GU1580" t="str">
            <v>Heat Pump (Central System)</v>
          </cell>
          <cell r="GX1580" t="str">
            <v>None</v>
          </cell>
          <cell r="GY1580" t="str">
            <v>OR</v>
          </cell>
          <cell r="GZ1580">
            <v>1612.69177246094</v>
          </cell>
        </row>
        <row r="1581">
          <cell r="AN1581" t="str">
            <v>OR</v>
          </cell>
          <cell r="AO1581" t="str">
            <v>Oil FAF</v>
          </cell>
          <cell r="AP1581" t="str">
            <v>Pre 1980</v>
          </cell>
          <cell r="AQ1581" t="str">
            <v>Crawlspace</v>
          </cell>
          <cell r="AR1581">
            <v>1925.05932617188</v>
          </cell>
          <cell r="AU1581" t="str">
            <v>No</v>
          </cell>
          <cell r="AV1581" t="b">
            <v>1</v>
          </cell>
          <cell r="AX1581">
            <v>0</v>
          </cell>
          <cell r="AY1581" t="b">
            <v>1</v>
          </cell>
          <cell r="AZ1581">
            <v>1782858.4663484178</v>
          </cell>
          <cell r="BA1581">
            <v>1</v>
          </cell>
          <cell r="BB1581">
            <v>1925.05932617188</v>
          </cell>
          <cell r="BC1581">
            <v>1.0000001694347447</v>
          </cell>
          <cell r="CF1581" t="str">
            <v>Conditioned</v>
          </cell>
          <cell r="CG1581">
            <v>1144.6790000000001</v>
          </cell>
          <cell r="CH1581" t="str">
            <v>MT</v>
          </cell>
          <cell r="CI1581" t="str">
            <v>Top-Freezer w/o TTD Ice</v>
          </cell>
          <cell r="CJ1581">
            <v>21748.901000000002</v>
          </cell>
          <cell r="CK1581" t="b">
            <v>0</v>
          </cell>
          <cell r="DS1581">
            <v>2130.886</v>
          </cell>
          <cell r="DT1581" t="str">
            <v>MT</v>
          </cell>
          <cell r="DU1581" t="str">
            <v>lt32</v>
          </cell>
          <cell r="DX1581" t="b">
            <v>1</v>
          </cell>
          <cell r="DY1581">
            <v>1904.288</v>
          </cell>
          <cell r="DZ1581" t="str">
            <v>WA</v>
          </cell>
          <cell r="EC1581" t="str">
            <v>Laptop</v>
          </cell>
          <cell r="ED1581">
            <v>1904.288</v>
          </cell>
          <cell r="EE1581" t="str">
            <v>WA</v>
          </cell>
          <cell r="EZ1581" t="str">
            <v>WA</v>
          </cell>
          <cell r="FA1581" t="str">
            <v>Garage</v>
          </cell>
          <cell r="FB1581">
            <v>243961.91999999998</v>
          </cell>
          <cell r="FC1581">
            <v>439131.45600000001</v>
          </cell>
          <cell r="FI1581" t="str">
            <v>WA</v>
          </cell>
          <cell r="FJ1581" t="str">
            <v>Exterior</v>
          </cell>
          <cell r="FK1581" t="str">
            <v>EISAnqnx</v>
          </cell>
          <cell r="FL1581">
            <v>1189558.32</v>
          </cell>
          <cell r="FS1581" t="str">
            <v>WA</v>
          </cell>
          <cell r="FT1581" t="str">
            <v>EISAq</v>
          </cell>
          <cell r="FV1581">
            <v>948324.29599999997</v>
          </cell>
          <cell r="GU1581" t="str">
            <v>Heat Pump (Central System)</v>
          </cell>
          <cell r="GX1581" t="str">
            <v>None</v>
          </cell>
          <cell r="GY1581" t="str">
            <v>WA</v>
          </cell>
          <cell r="GZ1581">
            <v>2079.99340820313</v>
          </cell>
        </row>
        <row r="1582">
          <cell r="AN1582" t="str">
            <v>OR</v>
          </cell>
          <cell r="AO1582" t="str">
            <v>Heat Pump (Central System)</v>
          </cell>
          <cell r="AP1582" t="str">
            <v>1993-2006</v>
          </cell>
          <cell r="AQ1582" t="str">
            <v>Slab on Grade</v>
          </cell>
          <cell r="AR1582">
            <v>1925.05932617188</v>
          </cell>
          <cell r="AU1582" t="str">
            <v>No</v>
          </cell>
          <cell r="AV1582" t="b">
            <v>0</v>
          </cell>
          <cell r="AX1582">
            <v>6206391.2675781408</v>
          </cell>
          <cell r="AY1582" t="b">
            <v>0</v>
          </cell>
          <cell r="AZ1582">
            <v>1218745.4341027865</v>
          </cell>
          <cell r="BA1582" t="str">
            <v/>
          </cell>
          <cell r="BB1582" t="str">
            <v/>
          </cell>
          <cell r="BC1582">
            <v>1.0000001694347447</v>
          </cell>
          <cell r="CF1582" t="str">
            <v>Conditioned</v>
          </cell>
          <cell r="CG1582">
            <v>2079.9929999999999</v>
          </cell>
          <cell r="CH1582" t="str">
            <v>WA</v>
          </cell>
          <cell r="CI1582" t="str">
            <v>Bottom-Freezer (Including French Door) w/o TTD Ice</v>
          </cell>
          <cell r="CJ1582">
            <v>51999.824999999997</v>
          </cell>
          <cell r="CK1582" t="b">
            <v>0</v>
          </cell>
          <cell r="DS1582">
            <v>3785.7640000000001</v>
          </cell>
          <cell r="DT1582" t="str">
            <v>ID</v>
          </cell>
          <cell r="DU1582" t="str">
            <v>lt32</v>
          </cell>
          <cell r="DX1582" t="b">
            <v>1</v>
          </cell>
          <cell r="DY1582">
            <v>1144.6790000000001</v>
          </cell>
          <cell r="DZ1582" t="str">
            <v>MT</v>
          </cell>
          <cell r="EC1582" t="str">
            <v>Laptop</v>
          </cell>
          <cell r="ED1582">
            <v>3785.7640000000001</v>
          </cell>
          <cell r="EE1582" t="str">
            <v>ID</v>
          </cell>
          <cell r="EZ1582" t="str">
            <v>WA</v>
          </cell>
          <cell r="FA1582" t="str">
            <v>Kitchen</v>
          </cell>
          <cell r="FB1582">
            <v>111307.62599999999</v>
          </cell>
          <cell r="FC1582">
            <v>214991.44199999998</v>
          </cell>
          <cell r="FI1582" t="str">
            <v>WA</v>
          </cell>
          <cell r="FJ1582" t="str">
            <v>Exterior</v>
          </cell>
          <cell r="FK1582" t="str">
            <v>EISAx</v>
          </cell>
          <cell r="FL1582">
            <v>495649.30000000005</v>
          </cell>
          <cell r="FS1582" t="str">
            <v>WA</v>
          </cell>
          <cell r="FT1582" t="str">
            <v>EISAx</v>
          </cell>
          <cell r="FV1582">
            <v>2301758</v>
          </cell>
          <cell r="GU1582" t="str">
            <v>Electric FAF</v>
          </cell>
          <cell r="GX1582" t="str">
            <v>None</v>
          </cell>
          <cell r="GY1582" t="str">
            <v>WA</v>
          </cell>
          <cell r="GZ1582">
            <v>1904.28771972656</v>
          </cell>
        </row>
        <row r="1583">
          <cell r="AN1583" t="str">
            <v>OR</v>
          </cell>
          <cell r="AO1583" t="str">
            <v>Baseboard/Wall/Radiant</v>
          </cell>
          <cell r="AP1583" t="str">
            <v>1993-2006</v>
          </cell>
          <cell r="AQ1583" t="str">
            <v>Slab on Grade</v>
          </cell>
          <cell r="AR1583">
            <v>1925.05932617188</v>
          </cell>
          <cell r="AU1583" t="str">
            <v>No</v>
          </cell>
          <cell r="AV1583" t="b">
            <v>0</v>
          </cell>
          <cell r="AX1583">
            <v>6206391.2675781408</v>
          </cell>
          <cell r="AY1583" t="b">
            <v>0</v>
          </cell>
          <cell r="AZ1583">
            <v>1218745.4341027865</v>
          </cell>
          <cell r="BA1583" t="str">
            <v/>
          </cell>
          <cell r="BB1583" t="str">
            <v/>
          </cell>
          <cell r="BC1583">
            <v>1.0000001694347447</v>
          </cell>
          <cell r="CF1583" t="str">
            <v>Conditioned</v>
          </cell>
          <cell r="CG1583">
            <v>3785.7640000000001</v>
          </cell>
          <cell r="CH1583" t="str">
            <v>ID</v>
          </cell>
          <cell r="CI1583" t="str">
            <v>Top-Freezer w/o TTD Ice</v>
          </cell>
          <cell r="CJ1583">
            <v>68143.752000000008</v>
          </cell>
          <cell r="CK1583" t="b">
            <v>0</v>
          </cell>
          <cell r="DS1583">
            <v>2079.9929999999999</v>
          </cell>
          <cell r="DT1583" t="str">
            <v>WA</v>
          </cell>
          <cell r="DU1583" t="str">
            <v>lt32</v>
          </cell>
          <cell r="DX1583" t="b">
            <v>0</v>
          </cell>
          <cell r="DY1583">
            <v>2079.9929999999999</v>
          </cell>
          <cell r="DZ1583" t="str">
            <v>WA</v>
          </cell>
          <cell r="EC1583" t="str">
            <v>Laptop</v>
          </cell>
          <cell r="ED1583">
            <v>3785.7640000000001</v>
          </cell>
          <cell r="EE1583" t="str">
            <v>ID</v>
          </cell>
          <cell r="EZ1583" t="str">
            <v>WA</v>
          </cell>
          <cell r="FA1583" t="str">
            <v>Living Room/Family Room</v>
          </cell>
          <cell r="FB1583">
            <v>111307.62599999999</v>
          </cell>
          <cell r="FC1583">
            <v>411685.74</v>
          </cell>
          <cell r="FI1583" t="str">
            <v>WA</v>
          </cell>
          <cell r="FJ1583" t="str">
            <v>Garage</v>
          </cell>
          <cell r="FK1583" t="str">
            <v>EISAnqnx</v>
          </cell>
          <cell r="FL1583">
            <v>1189558.32</v>
          </cell>
          <cell r="FS1583" t="str">
            <v>WA</v>
          </cell>
          <cell r="FT1583" t="str">
            <v>EISAnqnx</v>
          </cell>
          <cell r="FV1583">
            <v>4207803.5999999996</v>
          </cell>
          <cell r="GU1583" t="str">
            <v>Heat Pump (Central System)</v>
          </cell>
          <cell r="GX1583" t="str">
            <v>None</v>
          </cell>
          <cell r="GY1583" t="str">
            <v>WA</v>
          </cell>
          <cell r="GZ1583">
            <v>2079.99340820313</v>
          </cell>
        </row>
        <row r="1584">
          <cell r="AN1584" t="str">
            <v>OR</v>
          </cell>
          <cell r="AO1584" t="str">
            <v>Other</v>
          </cell>
          <cell r="AP1584" t="str">
            <v>1993-2006</v>
          </cell>
          <cell r="AQ1584" t="str">
            <v>Slab on Grade</v>
          </cell>
          <cell r="AR1584">
            <v>1925.05932617188</v>
          </cell>
          <cell r="AU1584" t="str">
            <v>No</v>
          </cell>
          <cell r="AV1584" t="b">
            <v>1</v>
          </cell>
          <cell r="AX1584">
            <v>6206391.2675781408</v>
          </cell>
          <cell r="AY1584" t="b">
            <v>0</v>
          </cell>
          <cell r="AZ1584">
            <v>1218745.4341027865</v>
          </cell>
          <cell r="BA1584">
            <v>1</v>
          </cell>
          <cell r="BB1584">
            <v>1925.05932617188</v>
          </cell>
          <cell r="BC1584">
            <v>1.0000001694347447</v>
          </cell>
          <cell r="CF1584" t="str">
            <v>Conditioned</v>
          </cell>
          <cell r="CG1584">
            <v>1612.692</v>
          </cell>
          <cell r="CH1584" t="str">
            <v>OR</v>
          </cell>
          <cell r="CI1584" t="str">
            <v>Refrigerator Only</v>
          </cell>
          <cell r="CJ1584">
            <v>35479.224000000002</v>
          </cell>
          <cell r="CK1584" t="b">
            <v>0</v>
          </cell>
          <cell r="DS1584">
            <v>2079.9929999999999</v>
          </cell>
          <cell r="DT1584" t="str">
            <v>WA</v>
          </cell>
          <cell r="DU1584" t="str">
            <v>lt32</v>
          </cell>
          <cell r="DX1584" t="b">
            <v>0</v>
          </cell>
          <cell r="DY1584">
            <v>1192.4649999999999</v>
          </cell>
          <cell r="DZ1584" t="str">
            <v>ID</v>
          </cell>
          <cell r="EC1584" t="str">
            <v>Laptop</v>
          </cell>
          <cell r="ED1584">
            <v>8559.1039999999994</v>
          </cell>
          <cell r="EE1584" t="str">
            <v>OR</v>
          </cell>
          <cell r="EZ1584" t="str">
            <v>WA</v>
          </cell>
          <cell r="FA1584" t="str">
            <v>Other</v>
          </cell>
          <cell r="FB1584">
            <v>571785.75</v>
          </cell>
          <cell r="FC1584">
            <v>289704.77999999997</v>
          </cell>
          <cell r="FI1584" t="str">
            <v>WA</v>
          </cell>
          <cell r="FJ1584" t="str">
            <v>Kitchen</v>
          </cell>
          <cell r="FK1584" t="str">
            <v>EISAq</v>
          </cell>
          <cell r="FL1584">
            <v>2156074.4550000001</v>
          </cell>
          <cell r="FS1584" t="str">
            <v>WA</v>
          </cell>
          <cell r="FT1584" t="str">
            <v>EISAq</v>
          </cell>
          <cell r="FV1584">
            <v>1154140.416</v>
          </cell>
          <cell r="GU1584" t="str">
            <v>Natural Gas FAF</v>
          </cell>
          <cell r="GX1584" t="str">
            <v>None</v>
          </cell>
          <cell r="GY1584" t="str">
            <v>MT</v>
          </cell>
          <cell r="GZ1584">
            <v>2130.88647460938</v>
          </cell>
        </row>
        <row r="1585">
          <cell r="AN1585" t="str">
            <v>OR</v>
          </cell>
          <cell r="AO1585" t="str">
            <v>Natural Gas FAF</v>
          </cell>
          <cell r="AP1585" t="str">
            <v>1993-2006</v>
          </cell>
          <cell r="AQ1585" t="str">
            <v>Crawlspace</v>
          </cell>
          <cell r="AR1585">
            <v>1612.69177246094</v>
          </cell>
          <cell r="AU1585" t="str">
            <v>No</v>
          </cell>
          <cell r="AV1585" t="b">
            <v>1</v>
          </cell>
          <cell r="AX1585">
            <v>2709322.1777343792</v>
          </cell>
          <cell r="AY1585" t="b">
            <v>0</v>
          </cell>
          <cell r="AZ1585">
            <v>711022.25586713979</v>
          </cell>
          <cell r="BA1585">
            <v>1</v>
          </cell>
          <cell r="BB1585">
            <v>1612.69177246094</v>
          </cell>
          <cell r="BC1585">
            <v>0.99999985890730525</v>
          </cell>
          <cell r="CF1585" t="str">
            <v>Conditioned</v>
          </cell>
          <cell r="CG1585">
            <v>1612.692</v>
          </cell>
          <cell r="CH1585" t="str">
            <v>OR</v>
          </cell>
          <cell r="CI1585" t="str">
            <v>Top-Freezer w/o TTD Ice</v>
          </cell>
          <cell r="CJ1585">
            <v>45155.376000000004</v>
          </cell>
          <cell r="CK1585" t="b">
            <v>0</v>
          </cell>
          <cell r="DS1585">
            <v>1144.6790000000001</v>
          </cell>
          <cell r="DT1585" t="str">
            <v>MT</v>
          </cell>
          <cell r="DU1585" t="str">
            <v>32to46</v>
          </cell>
          <cell r="DX1585" t="b">
            <v>0</v>
          </cell>
          <cell r="DY1585">
            <v>1192.4649999999999</v>
          </cell>
          <cell r="DZ1585" t="str">
            <v>ID</v>
          </cell>
          <cell r="EC1585" t="str">
            <v>Desktop</v>
          </cell>
          <cell r="ED1585">
            <v>1904.288</v>
          </cell>
          <cell r="EE1585" t="str">
            <v>WA</v>
          </cell>
          <cell r="EZ1585" t="str">
            <v>WA</v>
          </cell>
          <cell r="FA1585" t="str">
            <v>Bathroom</v>
          </cell>
          <cell r="FB1585">
            <v>153792.87</v>
          </cell>
          <cell r="FC1585">
            <v>92275.721999999994</v>
          </cell>
          <cell r="FI1585" t="str">
            <v>WA</v>
          </cell>
          <cell r="FJ1585" t="str">
            <v>Living Room/Family Room</v>
          </cell>
          <cell r="FK1585" t="str">
            <v>EISAq</v>
          </cell>
          <cell r="FL1585">
            <v>218085.69200000001</v>
          </cell>
          <cell r="FS1585" t="str">
            <v>WA</v>
          </cell>
          <cell r="FT1585" t="str">
            <v>EISAx</v>
          </cell>
          <cell r="FV1585">
            <v>2484607.84</v>
          </cell>
          <cell r="GU1585" t="str">
            <v>Wood</v>
          </cell>
          <cell r="GX1585" t="str">
            <v>Baseboard/Wall/Radiant</v>
          </cell>
          <cell r="GY1585" t="str">
            <v>ID</v>
          </cell>
          <cell r="GZ1585">
            <v>3785.76440429688</v>
          </cell>
        </row>
        <row r="1586">
          <cell r="AN1586" t="str">
            <v>WA</v>
          </cell>
          <cell r="AO1586" t="str">
            <v>Heat Pump (Central System)</v>
          </cell>
          <cell r="AP1586" t="str">
            <v>Post 2006</v>
          </cell>
          <cell r="AQ1586" t="str">
            <v>Crawlspace</v>
          </cell>
          <cell r="AR1586">
            <v>2079.99340820313</v>
          </cell>
          <cell r="AU1586" t="str">
            <v>No</v>
          </cell>
          <cell r="AV1586" t="b">
            <v>1</v>
          </cell>
          <cell r="AX1586">
            <v>5659662.0637207171</v>
          </cell>
          <cell r="AY1586" t="b">
            <v>0</v>
          </cell>
          <cell r="AZ1586">
            <v>848767.9341329122</v>
          </cell>
          <cell r="BA1586">
            <v>1</v>
          </cell>
          <cell r="BB1586">
            <v>2079.99340820313</v>
          </cell>
          <cell r="BC1586">
            <v>1.0000001962521654</v>
          </cell>
          <cell r="CF1586" t="str">
            <v>Conditioned</v>
          </cell>
          <cell r="CG1586">
            <v>2079.9929999999999</v>
          </cell>
          <cell r="CH1586" t="str">
            <v>WA</v>
          </cell>
          <cell r="CI1586" t="str">
            <v>Bottom-Freezer (Including French Door) w/o TTD Ice</v>
          </cell>
          <cell r="CJ1586">
            <v>49919.831999999995</v>
          </cell>
          <cell r="CK1586" t="b">
            <v>0</v>
          </cell>
          <cell r="DS1586">
            <v>2130.886</v>
          </cell>
          <cell r="DT1586" t="str">
            <v>MT</v>
          </cell>
          <cell r="DU1586" t="str">
            <v>lt32</v>
          </cell>
          <cell r="DX1586" t="b">
            <v>1</v>
          </cell>
          <cell r="DY1586">
            <v>1192.4649999999999</v>
          </cell>
          <cell r="DZ1586" t="str">
            <v>ID</v>
          </cell>
          <cell r="EC1586" t="str">
            <v>Desktop</v>
          </cell>
          <cell r="ED1586">
            <v>1904.288</v>
          </cell>
          <cell r="EE1586" t="str">
            <v>WA</v>
          </cell>
          <cell r="EZ1586" t="str">
            <v>WA</v>
          </cell>
          <cell r="FA1586" t="str">
            <v>Bedrooms</v>
          </cell>
          <cell r="FB1586">
            <v>131822.46</v>
          </cell>
          <cell r="FC1586">
            <v>613706.78599999996</v>
          </cell>
          <cell r="FI1586" t="str">
            <v>WA</v>
          </cell>
          <cell r="FJ1586" t="str">
            <v>Living Room/Family Room</v>
          </cell>
          <cell r="FK1586" t="str">
            <v>EISAx</v>
          </cell>
          <cell r="FL1586">
            <v>743473.95000000007</v>
          </cell>
          <cell r="FS1586" t="str">
            <v>OR</v>
          </cell>
          <cell r="FT1586" t="str">
            <v>EISAnqnx</v>
          </cell>
          <cell r="FV1586">
            <v>1306829.7</v>
          </cell>
          <cell r="GU1586" t="str">
            <v>Natural Gas FAF</v>
          </cell>
          <cell r="GX1586" t="str">
            <v>Baseboard/Wall/Radiant</v>
          </cell>
          <cell r="GY1586" t="str">
            <v>OR</v>
          </cell>
          <cell r="GZ1586">
            <v>1612.69177246094</v>
          </cell>
        </row>
        <row r="1587">
          <cell r="AN1587" t="str">
            <v>MT</v>
          </cell>
          <cell r="AO1587" t="str">
            <v>Baseboard/Wall/Radiant</v>
          </cell>
          <cell r="AP1587" t="str">
            <v>1993-2006</v>
          </cell>
          <cell r="AQ1587" t="str">
            <v>Slab on Grade</v>
          </cell>
          <cell r="AR1587">
            <v>484.805411305147</v>
          </cell>
          <cell r="AU1587" t="str">
            <v>No</v>
          </cell>
          <cell r="AV1587" t="b">
            <v>0</v>
          </cell>
          <cell r="AX1587">
            <v>1483504.5585937498</v>
          </cell>
          <cell r="AY1587" t="b">
            <v>0</v>
          </cell>
          <cell r="AZ1587">
            <v>332290.47696266079</v>
          </cell>
          <cell r="BA1587" t="str">
            <v/>
          </cell>
          <cell r="BB1587" t="str">
            <v/>
          </cell>
          <cell r="BC1587">
            <v>0.42352957580697032</v>
          </cell>
          <cell r="CF1587" t="str">
            <v>Conditioned</v>
          </cell>
          <cell r="CG1587">
            <v>8264.9449999999997</v>
          </cell>
          <cell r="CH1587" t="str">
            <v>OR</v>
          </cell>
          <cell r="CI1587" t="str">
            <v>Top-Freezer w/o TTD Ice</v>
          </cell>
          <cell r="CJ1587">
            <v>165298.9</v>
          </cell>
          <cell r="CK1587" t="b">
            <v>0</v>
          </cell>
          <cell r="DS1587">
            <v>2130.886</v>
          </cell>
          <cell r="DT1587" t="str">
            <v>MT</v>
          </cell>
          <cell r="DU1587" t="str">
            <v>32to46</v>
          </cell>
          <cell r="DX1587" t="b">
            <v>0</v>
          </cell>
          <cell r="DY1587">
            <v>1925.059</v>
          </cell>
          <cell r="DZ1587" t="str">
            <v>OR</v>
          </cell>
          <cell r="EC1587" t="str">
            <v>Desktop</v>
          </cell>
          <cell r="ED1587">
            <v>1612.692</v>
          </cell>
          <cell r="EE1587" t="str">
            <v>OR</v>
          </cell>
          <cell r="EZ1587" t="str">
            <v>WA</v>
          </cell>
          <cell r="FA1587" t="str">
            <v>Exterior</v>
          </cell>
          <cell r="FB1587">
            <v>307585.74</v>
          </cell>
          <cell r="FC1587">
            <v>2021277.72</v>
          </cell>
          <cell r="FI1587" t="str">
            <v>WA</v>
          </cell>
          <cell r="FJ1587" t="str">
            <v>Other</v>
          </cell>
          <cell r="FK1587" t="str">
            <v>EISAnqnx</v>
          </cell>
          <cell r="FL1587">
            <v>3271285.3800000004</v>
          </cell>
          <cell r="FS1587" t="str">
            <v>OR</v>
          </cell>
          <cell r="FT1587" t="str">
            <v>EISAq</v>
          </cell>
          <cell r="FV1587">
            <v>1416128.1840000001</v>
          </cell>
          <cell r="GU1587" t="str">
            <v>Natural Gas FAF</v>
          </cell>
          <cell r="GX1587" t="str">
            <v>Wood</v>
          </cell>
          <cell r="GY1587" t="str">
            <v>OR</v>
          </cell>
          <cell r="GZ1587">
            <v>1612.69177246094</v>
          </cell>
        </row>
        <row r="1588">
          <cell r="AN1588" t="str">
            <v>MT</v>
          </cell>
          <cell r="AO1588" t="str">
            <v>Electric Other</v>
          </cell>
          <cell r="AP1588" t="str">
            <v>1993-2006</v>
          </cell>
          <cell r="AQ1588" t="str">
            <v>Slab on Grade</v>
          </cell>
          <cell r="AR1588">
            <v>659.874032054228</v>
          </cell>
          <cell r="AU1588" t="str">
            <v>No</v>
          </cell>
          <cell r="AV1588" t="b">
            <v>1</v>
          </cell>
          <cell r="AX1588">
            <v>2019214.5380859377</v>
          </cell>
          <cell r="AY1588" t="b">
            <v>0</v>
          </cell>
          <cell r="AZ1588">
            <v>452284.2603102884</v>
          </cell>
          <cell r="BA1588">
            <v>0.57647058823529418</v>
          </cell>
          <cell r="BB1588">
            <v>659.874032054228</v>
          </cell>
          <cell r="BC1588">
            <v>0.57647081151504298</v>
          </cell>
          <cell r="CF1588" t="str">
            <v>Conditioned</v>
          </cell>
          <cell r="CG1588">
            <v>1904.288</v>
          </cell>
          <cell r="CH1588" t="str">
            <v>WA</v>
          </cell>
          <cell r="CI1588" t="str">
            <v>Top-Freezer w/o TTD Ice</v>
          </cell>
          <cell r="CJ1588">
            <v>32372.896000000001</v>
          </cell>
          <cell r="CK1588" t="b">
            <v>0</v>
          </cell>
          <cell r="DS1588">
            <v>1192.4649999999999</v>
          </cell>
          <cell r="DT1588" t="str">
            <v>ID</v>
          </cell>
          <cell r="DU1588" t="str">
            <v>lt32</v>
          </cell>
          <cell r="DX1588" t="b">
            <v>0</v>
          </cell>
          <cell r="DY1588">
            <v>1925.059</v>
          </cell>
          <cell r="DZ1588" t="str">
            <v>OR</v>
          </cell>
          <cell r="EC1588" t="str">
            <v>Laptop</v>
          </cell>
          <cell r="ED1588">
            <v>1612.692</v>
          </cell>
          <cell r="EE1588" t="str">
            <v>OR</v>
          </cell>
          <cell r="EZ1588" t="str">
            <v>WA</v>
          </cell>
          <cell r="FA1588" t="str">
            <v>Garage</v>
          </cell>
          <cell r="FB1588">
            <v>380820.44</v>
          </cell>
          <cell r="FC1588">
            <v>515572.288</v>
          </cell>
          <cell r="FI1588" t="str">
            <v>WA</v>
          </cell>
          <cell r="FJ1588" t="str">
            <v>Other</v>
          </cell>
          <cell r="FK1588" t="str">
            <v>EISAq</v>
          </cell>
          <cell r="FL1588">
            <v>223042.18500000003</v>
          </cell>
          <cell r="FS1588" t="str">
            <v>OR</v>
          </cell>
          <cell r="FT1588" t="str">
            <v>EISAx</v>
          </cell>
          <cell r="FV1588">
            <v>285126.48</v>
          </cell>
          <cell r="GU1588" t="str">
            <v>Electric FAF</v>
          </cell>
          <cell r="GX1588" t="str">
            <v>Baseboard/Wall/Radiant</v>
          </cell>
          <cell r="GY1588" t="str">
            <v>OR</v>
          </cell>
          <cell r="GZ1588">
            <v>8264.9453125</v>
          </cell>
        </row>
        <row r="1589">
          <cell r="AN1589" t="str">
            <v>MT</v>
          </cell>
          <cell r="AO1589" t="str">
            <v>Baseboard/Wall/Radiant</v>
          </cell>
          <cell r="AP1589" t="str">
            <v>1993-2006</v>
          </cell>
          <cell r="AQ1589" t="str">
            <v>Slab on Grade</v>
          </cell>
          <cell r="AR1589">
            <v>659.874032054228</v>
          </cell>
          <cell r="AU1589" t="str">
            <v>No</v>
          </cell>
          <cell r="AV1589" t="b">
            <v>0</v>
          </cell>
          <cell r="AX1589">
            <v>2019214.5380859377</v>
          </cell>
          <cell r="AY1589" t="b">
            <v>0</v>
          </cell>
          <cell r="AZ1589">
            <v>452284.2603102884</v>
          </cell>
          <cell r="BA1589" t="str">
            <v/>
          </cell>
          <cell r="BB1589" t="str">
            <v/>
          </cell>
          <cell r="BC1589">
            <v>0.57647081151504298</v>
          </cell>
          <cell r="CF1589" t="str">
            <v>Conditioned</v>
          </cell>
          <cell r="CG1589">
            <v>1904.288</v>
          </cell>
          <cell r="CH1589" t="str">
            <v>WA</v>
          </cell>
          <cell r="CI1589" t="str">
            <v>Side-by-Side w/ TTD Ice</v>
          </cell>
          <cell r="CJ1589">
            <v>47607.199999999997</v>
          </cell>
          <cell r="CK1589" t="b">
            <v>0</v>
          </cell>
          <cell r="DS1589">
            <v>3785.7640000000001</v>
          </cell>
          <cell r="DT1589" t="str">
            <v>ID</v>
          </cell>
          <cell r="DU1589" t="str">
            <v>lt32</v>
          </cell>
          <cell r="DX1589" t="b">
            <v>0</v>
          </cell>
          <cell r="DY1589">
            <v>1925.059</v>
          </cell>
          <cell r="DZ1589" t="str">
            <v>OR</v>
          </cell>
          <cell r="EC1589" t="str">
            <v>Laptop</v>
          </cell>
          <cell r="ED1589">
            <v>2079.9929999999999</v>
          </cell>
          <cell r="EE1589" t="str">
            <v>WA</v>
          </cell>
          <cell r="EZ1589" t="str">
            <v>WA</v>
          </cell>
          <cell r="FA1589" t="str">
            <v>Kitchen</v>
          </cell>
          <cell r="FB1589">
            <v>373496.97</v>
          </cell>
          <cell r="FC1589">
            <v>196268.99599999998</v>
          </cell>
          <cell r="FI1589" t="str">
            <v>WA</v>
          </cell>
          <cell r="FJ1589" t="str">
            <v>Other</v>
          </cell>
          <cell r="FK1589" t="str">
            <v>EISAx</v>
          </cell>
          <cell r="FL1589">
            <v>1734772.55</v>
          </cell>
          <cell r="FS1589" t="str">
            <v>WA</v>
          </cell>
          <cell r="FT1589" t="str">
            <v>EISAnqnx</v>
          </cell>
          <cell r="FV1589">
            <v>380820.44</v>
          </cell>
          <cell r="GU1589" t="str">
            <v>Electric FAF</v>
          </cell>
          <cell r="GX1589" t="str">
            <v>Other</v>
          </cell>
          <cell r="GY1589" t="str">
            <v>OR</v>
          </cell>
          <cell r="GZ1589">
            <v>8264.9453125</v>
          </cell>
        </row>
        <row r="1590">
          <cell r="AN1590" t="str">
            <v>MT</v>
          </cell>
          <cell r="AO1590" t="str">
            <v>Propane/LP</v>
          </cell>
          <cell r="AP1590" t="str">
            <v>1993-2006</v>
          </cell>
          <cell r="AQ1590" t="str">
            <v>Slab on Grade</v>
          </cell>
          <cell r="AR1590">
            <v>484.805411305147</v>
          </cell>
          <cell r="AU1590" t="str">
            <v>No</v>
          </cell>
          <cell r="AV1590" t="b">
            <v>0</v>
          </cell>
          <cell r="AX1590">
            <v>1483504.5585937498</v>
          </cell>
          <cell r="AY1590" t="b">
            <v>0</v>
          </cell>
          <cell r="AZ1590">
            <v>332290.47696266079</v>
          </cell>
          <cell r="BA1590" t="str">
            <v/>
          </cell>
          <cell r="BB1590" t="str">
            <v/>
          </cell>
          <cell r="BC1590">
            <v>0.42352957580697032</v>
          </cell>
          <cell r="CF1590" t="str">
            <v>Conditioned</v>
          </cell>
          <cell r="CG1590">
            <v>1144.6790000000001</v>
          </cell>
          <cell r="CH1590" t="str">
            <v>MT</v>
          </cell>
          <cell r="CI1590" t="str">
            <v>Top-Freezer w/o TTD Ice</v>
          </cell>
          <cell r="CJ1590">
            <v>17170.185000000001</v>
          </cell>
          <cell r="CK1590" t="b">
            <v>0</v>
          </cell>
          <cell r="DS1590">
            <v>1904.288</v>
          </cell>
          <cell r="DT1590" t="str">
            <v>WA</v>
          </cell>
          <cell r="DU1590" t="str">
            <v>32to46</v>
          </cell>
          <cell r="DX1590" t="b">
            <v>0</v>
          </cell>
          <cell r="DY1590">
            <v>1925.059</v>
          </cell>
          <cell r="DZ1590" t="str">
            <v>OR</v>
          </cell>
          <cell r="EC1590" t="str">
            <v>Laptop</v>
          </cell>
          <cell r="ED1590">
            <v>2079.9929999999999</v>
          </cell>
          <cell r="EE1590" t="str">
            <v>WA</v>
          </cell>
          <cell r="EZ1590" t="str">
            <v>WA</v>
          </cell>
          <cell r="FA1590" t="str">
            <v>Living Room/Family Room</v>
          </cell>
          <cell r="FB1590">
            <v>373496.97</v>
          </cell>
          <cell r="FC1590">
            <v>735276.38800000004</v>
          </cell>
          <cell r="FI1590" t="str">
            <v>WA</v>
          </cell>
          <cell r="FJ1590" t="str">
            <v>Bathroom</v>
          </cell>
          <cell r="FK1590" t="str">
            <v>EISAnqnx</v>
          </cell>
          <cell r="FL1590">
            <v>731885.76</v>
          </cell>
          <cell r="FS1590" t="str">
            <v>WA</v>
          </cell>
          <cell r="FT1590" t="str">
            <v>EISAq</v>
          </cell>
          <cell r="FV1590">
            <v>916898.44400000002</v>
          </cell>
          <cell r="GU1590" t="str">
            <v>Heat Pump (Central System)</v>
          </cell>
          <cell r="GX1590" t="str">
            <v>None</v>
          </cell>
          <cell r="GY1590" t="str">
            <v>WA</v>
          </cell>
          <cell r="GZ1590">
            <v>2079.99340820313</v>
          </cell>
        </row>
        <row r="1591">
          <cell r="AN1591" t="str">
            <v>MT</v>
          </cell>
          <cell r="AO1591" t="str">
            <v>Propane/LP</v>
          </cell>
          <cell r="AP1591" t="str">
            <v>1993-2006</v>
          </cell>
          <cell r="AQ1591" t="str">
            <v>Slab on Grade</v>
          </cell>
          <cell r="AR1591">
            <v>659.874032054228</v>
          </cell>
          <cell r="AU1591" t="str">
            <v>No</v>
          </cell>
          <cell r="AV1591" t="b">
            <v>0</v>
          </cell>
          <cell r="AX1591">
            <v>2019214.5380859377</v>
          </cell>
          <cell r="AY1591" t="b">
            <v>0</v>
          </cell>
          <cell r="AZ1591">
            <v>452284.2603102884</v>
          </cell>
          <cell r="BA1591" t="str">
            <v/>
          </cell>
          <cell r="BB1591" t="str">
            <v/>
          </cell>
          <cell r="BC1591">
            <v>0.57647081151504298</v>
          </cell>
          <cell r="CF1591" t="str">
            <v>Conditioned</v>
          </cell>
          <cell r="CG1591">
            <v>1612.692</v>
          </cell>
          <cell r="CH1591" t="str">
            <v>OR</v>
          </cell>
          <cell r="CI1591" t="str">
            <v>Top-Freezer w/o TTD Ice</v>
          </cell>
          <cell r="CJ1591">
            <v>35479.224000000002</v>
          </cell>
          <cell r="CK1591" t="b">
            <v>0</v>
          </cell>
          <cell r="DS1591">
            <v>1904.288</v>
          </cell>
          <cell r="DT1591" t="str">
            <v>WA</v>
          </cell>
          <cell r="DU1591" t="str">
            <v>lt32</v>
          </cell>
          <cell r="DX1591" t="b">
            <v>0</v>
          </cell>
          <cell r="DY1591">
            <v>1925.059</v>
          </cell>
          <cell r="DZ1591" t="str">
            <v>OR</v>
          </cell>
          <cell r="EC1591" t="str">
            <v>Laptop</v>
          </cell>
          <cell r="ED1591">
            <v>2079.9929999999999</v>
          </cell>
          <cell r="EE1591" t="str">
            <v>WA</v>
          </cell>
          <cell r="EZ1591" t="str">
            <v>WA</v>
          </cell>
          <cell r="FA1591" t="str">
            <v>Other</v>
          </cell>
          <cell r="FB1591">
            <v>571230.66</v>
          </cell>
          <cell r="FC1591">
            <v>186016.13800000001</v>
          </cell>
          <cell r="FI1591" t="str">
            <v>WA</v>
          </cell>
          <cell r="FJ1591" t="str">
            <v>Bathroom</v>
          </cell>
          <cell r="FK1591" t="str">
            <v>EISAx</v>
          </cell>
          <cell r="FL1591">
            <v>457428.6</v>
          </cell>
          <cell r="FS1591" t="str">
            <v>WA</v>
          </cell>
          <cell r="FT1591" t="str">
            <v>EISAx</v>
          </cell>
          <cell r="FV1591">
            <v>1852837.91</v>
          </cell>
          <cell r="GU1591" t="str">
            <v>Heat Pump (Ductless System)</v>
          </cell>
          <cell r="GX1591" t="str">
            <v>Propane/LP</v>
          </cell>
          <cell r="GY1591" t="str">
            <v>WA</v>
          </cell>
          <cell r="GZ1591">
            <v>4360.1875</v>
          </cell>
        </row>
        <row r="1592">
          <cell r="AN1592" t="str">
            <v>MT</v>
          </cell>
          <cell r="AO1592" t="str">
            <v>Electric Other</v>
          </cell>
          <cell r="AP1592" t="str">
            <v>1993-2006</v>
          </cell>
          <cell r="AQ1592" t="str">
            <v>Slab on Grade</v>
          </cell>
          <cell r="AR1592">
            <v>484.805411305147</v>
          </cell>
          <cell r="AU1592" t="str">
            <v>No</v>
          </cell>
          <cell r="AV1592" t="b">
            <v>1</v>
          </cell>
          <cell r="AX1592">
            <v>1483504.5585937498</v>
          </cell>
          <cell r="AY1592" t="b">
            <v>0</v>
          </cell>
          <cell r="AZ1592">
            <v>332290.47696266079</v>
          </cell>
          <cell r="BA1592">
            <v>0.42352941176470582</v>
          </cell>
          <cell r="BB1592">
            <v>484.805411305147</v>
          </cell>
          <cell r="BC1592">
            <v>0.42352957580697032</v>
          </cell>
          <cell r="CF1592" t="str">
            <v>Conditioned</v>
          </cell>
          <cell r="CG1592">
            <v>2079.9929999999999</v>
          </cell>
          <cell r="CH1592" t="str">
            <v>WA</v>
          </cell>
          <cell r="CI1592" t="str">
            <v>Side-by-Side w/ TTD Ice</v>
          </cell>
          <cell r="CJ1592">
            <v>49919.831999999995</v>
          </cell>
          <cell r="CK1592" t="b">
            <v>0</v>
          </cell>
          <cell r="DS1592">
            <v>2079.9929999999999</v>
          </cell>
          <cell r="DT1592" t="str">
            <v>WA</v>
          </cell>
          <cell r="DU1592" t="str">
            <v>lt32</v>
          </cell>
          <cell r="DX1592" t="b">
            <v>1</v>
          </cell>
          <cell r="DY1592">
            <v>1612.692</v>
          </cell>
          <cell r="DZ1592" t="str">
            <v>OR</v>
          </cell>
          <cell r="EC1592" t="str">
            <v>Laptop</v>
          </cell>
          <cell r="ED1592">
            <v>2079.9929999999999</v>
          </cell>
          <cell r="EE1592" t="str">
            <v>WA</v>
          </cell>
          <cell r="EZ1592" t="str">
            <v>WA</v>
          </cell>
          <cell r="FA1592" t="str">
            <v>Bathroom</v>
          </cell>
          <cell r="FB1592">
            <v>424787.79199999996</v>
          </cell>
          <cell r="FC1592">
            <v>230427.34</v>
          </cell>
          <cell r="FI1592" t="str">
            <v>WA</v>
          </cell>
          <cell r="FJ1592" t="str">
            <v>Bedrooms</v>
          </cell>
          <cell r="FK1592" t="str">
            <v>EISAnqnx</v>
          </cell>
          <cell r="FL1592">
            <v>1113076.26</v>
          </cell>
          <cell r="FS1592" t="str">
            <v>WA</v>
          </cell>
          <cell r="FT1592" t="str">
            <v>EISAnqnx</v>
          </cell>
          <cell r="FV1592">
            <v>858310.68400000001</v>
          </cell>
          <cell r="GU1592" t="str">
            <v>Wood</v>
          </cell>
          <cell r="GX1592" t="str">
            <v>Baseboard/Wall/Radiant</v>
          </cell>
          <cell r="GY1592" t="str">
            <v>ID</v>
          </cell>
          <cell r="GZ1592">
            <v>1192.46508789063</v>
          </cell>
        </row>
        <row r="1593">
          <cell r="AN1593" t="str">
            <v>MT</v>
          </cell>
          <cell r="AO1593" t="str">
            <v>Wood</v>
          </cell>
          <cell r="AP1593" t="str">
            <v>1980-1992</v>
          </cell>
          <cell r="AQ1593" t="str">
            <v>Basement</v>
          </cell>
          <cell r="AR1593">
            <v>1144.67944335938</v>
          </cell>
          <cell r="AU1593" t="str">
            <v>No</v>
          </cell>
          <cell r="AV1593" t="b">
            <v>1</v>
          </cell>
          <cell r="AX1593">
            <v>2117656.9702148531</v>
          </cell>
          <cell r="AY1593" t="b">
            <v>0</v>
          </cell>
          <cell r="AZ1593">
            <v>455393.54634887894</v>
          </cell>
          <cell r="BA1593">
            <v>1</v>
          </cell>
          <cell r="BB1593">
            <v>1144.67944335938</v>
          </cell>
          <cell r="BC1593">
            <v>1.0000003873220178</v>
          </cell>
          <cell r="CF1593" t="str">
            <v>Conditioned</v>
          </cell>
          <cell r="CG1593">
            <v>3785.7640000000001</v>
          </cell>
          <cell r="CH1593" t="str">
            <v>ID</v>
          </cell>
          <cell r="CI1593" t="str">
            <v>Bottom-Freezer (Including French Door) w/o TTD Ice</v>
          </cell>
          <cell r="CJ1593">
            <v>113572.92</v>
          </cell>
          <cell r="CK1593" t="b">
            <v>0</v>
          </cell>
          <cell r="DS1593">
            <v>2079.9929999999999</v>
          </cell>
          <cell r="DT1593" t="str">
            <v>WA</v>
          </cell>
          <cell r="DU1593" t="str">
            <v>lt32</v>
          </cell>
          <cell r="DX1593" t="b">
            <v>0</v>
          </cell>
          <cell r="DY1593">
            <v>1612.692</v>
          </cell>
          <cell r="DZ1593" t="str">
            <v>OR</v>
          </cell>
          <cell r="EC1593" t="str">
            <v>Desktop</v>
          </cell>
          <cell r="ED1593">
            <v>2079.9929999999999</v>
          </cell>
          <cell r="EE1593" t="str">
            <v>WA</v>
          </cell>
          <cell r="EZ1593" t="str">
            <v>WA</v>
          </cell>
          <cell r="FA1593" t="str">
            <v>Bedrooms</v>
          </cell>
          <cell r="FB1593">
            <v>661226.27999999991</v>
          </cell>
          <cell r="FC1593">
            <v>1112062.3799999999</v>
          </cell>
          <cell r="FI1593" t="str">
            <v>WA</v>
          </cell>
          <cell r="FJ1593" t="str">
            <v>Exterior</v>
          </cell>
          <cell r="FK1593" t="str">
            <v>EISAnqnx</v>
          </cell>
          <cell r="FL1593">
            <v>457428.6</v>
          </cell>
          <cell r="FS1593" t="str">
            <v>WA</v>
          </cell>
          <cell r="FT1593" t="str">
            <v>EISAq</v>
          </cell>
          <cell r="FV1593">
            <v>366173.5</v>
          </cell>
          <cell r="GU1593" t="str">
            <v>Oil FAF</v>
          </cell>
          <cell r="GX1593" t="str">
            <v>Baseboard/Wall/Radiant</v>
          </cell>
          <cell r="GY1593" t="str">
            <v>ID</v>
          </cell>
          <cell r="GZ1593">
            <v>1192.46508789063</v>
          </cell>
        </row>
        <row r="1594">
          <cell r="AN1594" t="str">
            <v>WA</v>
          </cell>
          <cell r="AO1594" t="str">
            <v>Electric FAF</v>
          </cell>
          <cell r="AP1594" t="str">
            <v>1993-2006</v>
          </cell>
          <cell r="AQ1594" t="str">
            <v>Basement</v>
          </cell>
          <cell r="AR1594">
            <v>2079.99340820313</v>
          </cell>
          <cell r="AU1594" t="str">
            <v>Yes</v>
          </cell>
          <cell r="AV1594" t="b">
            <v>1</v>
          </cell>
          <cell r="AX1594">
            <v>8222213.9426269727</v>
          </cell>
          <cell r="AY1594" t="b">
            <v>0</v>
          </cell>
          <cell r="AZ1594">
            <v>0</v>
          </cell>
          <cell r="BA1594">
            <v>1</v>
          </cell>
          <cell r="BB1594">
            <v>1039.996704101565</v>
          </cell>
          <cell r="BC1594">
            <v>1.0000001962521654</v>
          </cell>
          <cell r="CF1594" t="str">
            <v>Unconditioned</v>
          </cell>
          <cell r="CG1594">
            <v>3785.7640000000001</v>
          </cell>
          <cell r="CH1594" t="str">
            <v>ID</v>
          </cell>
          <cell r="CI1594" t="str">
            <v>Side-by-Side w/ TTD Ice</v>
          </cell>
          <cell r="CJ1594">
            <v>79501.044000000009</v>
          </cell>
          <cell r="CK1594" t="b">
            <v>0</v>
          </cell>
          <cell r="DS1594">
            <v>2079.9929999999999</v>
          </cell>
          <cell r="DT1594" t="str">
            <v>WA</v>
          </cell>
          <cell r="DU1594" t="str">
            <v>lt32</v>
          </cell>
          <cell r="DX1594" t="b">
            <v>0</v>
          </cell>
          <cell r="DY1594">
            <v>2130.886</v>
          </cell>
          <cell r="DZ1594" t="str">
            <v>MT</v>
          </cell>
          <cell r="EC1594" t="str">
            <v>Desktop</v>
          </cell>
          <cell r="ED1594">
            <v>3785.7640000000001</v>
          </cell>
          <cell r="EE1594" t="str">
            <v>ID</v>
          </cell>
          <cell r="EZ1594" t="str">
            <v>WA</v>
          </cell>
          <cell r="FA1594" t="str">
            <v>Exterior</v>
          </cell>
          <cell r="FB1594">
            <v>390724.62</v>
          </cell>
          <cell r="FC1594">
            <v>4468286.68</v>
          </cell>
          <cell r="FI1594" t="str">
            <v>WA</v>
          </cell>
          <cell r="FJ1594" t="str">
            <v>Exterior</v>
          </cell>
          <cell r="FK1594" t="str">
            <v>EISAq</v>
          </cell>
          <cell r="FL1594">
            <v>19821.905999999999</v>
          </cell>
          <cell r="FS1594" t="str">
            <v>WA</v>
          </cell>
          <cell r="FT1594" t="str">
            <v>EISAnqnx</v>
          </cell>
          <cell r="FV1594">
            <v>732347</v>
          </cell>
          <cell r="GU1594" t="str">
            <v>Oil FAF</v>
          </cell>
          <cell r="GX1594" t="str">
            <v>Wood</v>
          </cell>
          <cell r="GY1594" t="str">
            <v>ID</v>
          </cell>
          <cell r="GZ1594">
            <v>1192.46508789063</v>
          </cell>
        </row>
        <row r="1595">
          <cell r="AN1595" t="str">
            <v>WA</v>
          </cell>
          <cell r="AO1595" t="str">
            <v>Heat Pump (Central System)</v>
          </cell>
          <cell r="AP1595" t="str">
            <v>1993-2006</v>
          </cell>
          <cell r="AQ1595" t="str">
            <v>Basement</v>
          </cell>
          <cell r="AR1595">
            <v>2079.99340820313</v>
          </cell>
          <cell r="AU1595" t="str">
            <v>Yes</v>
          </cell>
          <cell r="AV1595" t="b">
            <v>1</v>
          </cell>
          <cell r="AX1595">
            <v>8222213.9426269727</v>
          </cell>
          <cell r="AY1595" t="b">
            <v>0</v>
          </cell>
          <cell r="AZ1595">
            <v>0</v>
          </cell>
          <cell r="BA1595">
            <v>1</v>
          </cell>
          <cell r="BB1595">
            <v>1039.996704101565</v>
          </cell>
          <cell r="BC1595">
            <v>1.0000001962521654</v>
          </cell>
          <cell r="CF1595" t="str">
            <v>Conditioned</v>
          </cell>
          <cell r="CG1595">
            <v>1904.288</v>
          </cell>
          <cell r="CH1595" t="str">
            <v>WA</v>
          </cell>
          <cell r="CI1595" t="str">
            <v>Top-Freezer w/o TTD Ice</v>
          </cell>
          <cell r="CJ1595">
            <v>41894.336000000003</v>
          </cell>
          <cell r="CK1595" t="b">
            <v>0</v>
          </cell>
          <cell r="DS1595">
            <v>2079.9929999999999</v>
          </cell>
          <cell r="DT1595" t="str">
            <v>WA</v>
          </cell>
          <cell r="DU1595" t="str">
            <v>32to46</v>
          </cell>
          <cell r="DX1595" t="b">
            <v>0</v>
          </cell>
          <cell r="DY1595">
            <v>2130.886</v>
          </cell>
          <cell r="DZ1595" t="str">
            <v>MT</v>
          </cell>
          <cell r="EC1595" t="str">
            <v>Laptop</v>
          </cell>
          <cell r="ED1595">
            <v>3785.7640000000001</v>
          </cell>
          <cell r="EE1595" t="str">
            <v>ID</v>
          </cell>
          <cell r="EZ1595" t="str">
            <v>WA</v>
          </cell>
          <cell r="FA1595" t="str">
            <v>Garage</v>
          </cell>
          <cell r="FB1595">
            <v>30055.739999999998</v>
          </cell>
          <cell r="FC1595">
            <v>741374.91999999993</v>
          </cell>
          <cell r="FI1595" t="str">
            <v>WA</v>
          </cell>
          <cell r="FJ1595" t="str">
            <v>Garage</v>
          </cell>
          <cell r="FK1595" t="str">
            <v>EISAq</v>
          </cell>
          <cell r="FL1595">
            <v>76238.099999999991</v>
          </cell>
          <cell r="FS1595" t="str">
            <v>WA</v>
          </cell>
          <cell r="FT1595" t="str">
            <v>EISAq</v>
          </cell>
          <cell r="FV1595">
            <v>4035231.9699999997</v>
          </cell>
          <cell r="GU1595" t="str">
            <v>Wood</v>
          </cell>
          <cell r="GX1595" t="str">
            <v>Heat Pump (Central System)</v>
          </cell>
          <cell r="GY1595" t="str">
            <v>WA</v>
          </cell>
          <cell r="GZ1595">
            <v>1904.28771972656</v>
          </cell>
        </row>
        <row r="1596">
          <cell r="AN1596" t="str">
            <v>OR</v>
          </cell>
          <cell r="AO1596" t="str">
            <v>Baseboard/Wall/Radiant</v>
          </cell>
          <cell r="AP1596" t="str">
            <v>Pre 1980</v>
          </cell>
          <cell r="AQ1596" t="str">
            <v>Crawlspace</v>
          </cell>
          <cell r="AR1596">
            <v>1612.69177246094</v>
          </cell>
          <cell r="AU1596" t="str">
            <v>No</v>
          </cell>
          <cell r="AV1596" t="b">
            <v>0</v>
          </cell>
          <cell r="AX1596">
            <v>1548184.1015625023</v>
          </cell>
          <cell r="AY1596" t="b">
            <v>0</v>
          </cell>
          <cell r="AZ1596">
            <v>731750.82829528919</v>
          </cell>
          <cell r="BA1596" t="str">
            <v/>
          </cell>
          <cell r="BB1596" t="str">
            <v/>
          </cell>
          <cell r="BC1596">
            <v>0.99999985890730525</v>
          </cell>
          <cell r="CF1596" t="str">
            <v>Conditioned</v>
          </cell>
          <cell r="CG1596">
            <v>8559.1039999999994</v>
          </cell>
          <cell r="CH1596" t="str">
            <v>OR</v>
          </cell>
          <cell r="CI1596" t="str">
            <v>Top-Freezer w/o TTD Ice</v>
          </cell>
          <cell r="CJ1596">
            <v>171182.07999999999</v>
          </cell>
          <cell r="CK1596" t="b">
            <v>0</v>
          </cell>
          <cell r="DS1596">
            <v>2130.886</v>
          </cell>
          <cell r="DT1596" t="str">
            <v>MT</v>
          </cell>
          <cell r="DU1596" t="str">
            <v>gt46</v>
          </cell>
          <cell r="DX1596" t="b">
            <v>0</v>
          </cell>
          <cell r="DY1596">
            <v>2130.886</v>
          </cell>
          <cell r="DZ1596" t="str">
            <v>MT</v>
          </cell>
          <cell r="EC1596" t="str">
            <v>Desktop</v>
          </cell>
          <cell r="ED1596">
            <v>1144.6790000000001</v>
          </cell>
          <cell r="EE1596" t="str">
            <v>MT</v>
          </cell>
          <cell r="EZ1596" t="str">
            <v>WA</v>
          </cell>
          <cell r="FA1596" t="str">
            <v>Kitchen</v>
          </cell>
          <cell r="FB1596">
            <v>120222.95999999999</v>
          </cell>
          <cell r="FC1596">
            <v>240445.91999999998</v>
          </cell>
          <cell r="FI1596" t="str">
            <v>WA</v>
          </cell>
          <cell r="FJ1596" t="str">
            <v>Garage</v>
          </cell>
          <cell r="FK1596" t="str">
            <v>EISAx</v>
          </cell>
          <cell r="FL1596">
            <v>114357.15</v>
          </cell>
          <cell r="FS1596" t="str">
            <v>WA</v>
          </cell>
          <cell r="FT1596" t="str">
            <v>EISAx</v>
          </cell>
          <cell r="FV1596">
            <v>1501311.3499999999</v>
          </cell>
          <cell r="GU1596" t="str">
            <v>Natural Gas Other</v>
          </cell>
          <cell r="GX1596" t="str">
            <v>None</v>
          </cell>
          <cell r="GY1596" t="str">
            <v>MT</v>
          </cell>
          <cell r="GZ1596">
            <v>2130.88647460938</v>
          </cell>
        </row>
        <row r="1597">
          <cell r="AN1597" t="str">
            <v>OR</v>
          </cell>
          <cell r="AO1597" t="str">
            <v>Oil FAF</v>
          </cell>
          <cell r="AP1597" t="str">
            <v>Pre 1980</v>
          </cell>
          <cell r="AQ1597" t="str">
            <v>Crawlspace</v>
          </cell>
          <cell r="AR1597">
            <v>1612.69177246094</v>
          </cell>
          <cell r="AU1597" t="str">
            <v>No</v>
          </cell>
          <cell r="AV1597" t="b">
            <v>0</v>
          </cell>
          <cell r="AX1597">
            <v>1548184.1015625023</v>
          </cell>
          <cell r="AY1597" t="b">
            <v>0</v>
          </cell>
          <cell r="AZ1597">
            <v>731750.82829528919</v>
          </cell>
          <cell r="BA1597" t="str">
            <v/>
          </cell>
          <cell r="BB1597" t="str">
            <v/>
          </cell>
          <cell r="BC1597">
            <v>0.99999985890730525</v>
          </cell>
          <cell r="CF1597" t="str">
            <v>Conditioned</v>
          </cell>
          <cell r="CG1597">
            <v>1904.288</v>
          </cell>
          <cell r="CH1597" t="str">
            <v>WA</v>
          </cell>
          <cell r="CI1597" t="str">
            <v>Side-by-Side w/o TTD Ice</v>
          </cell>
          <cell r="CJ1597">
            <v>38085.760000000002</v>
          </cell>
          <cell r="CK1597" t="b">
            <v>0</v>
          </cell>
          <cell r="DS1597">
            <v>2130.886</v>
          </cell>
          <cell r="DT1597" t="str">
            <v>MT</v>
          </cell>
          <cell r="DU1597" t="str">
            <v>32to46</v>
          </cell>
          <cell r="DX1597" t="b">
            <v>0</v>
          </cell>
          <cell r="DY1597">
            <v>3785.7640000000001</v>
          </cell>
          <cell r="DZ1597" t="str">
            <v>ID</v>
          </cell>
          <cell r="EC1597" t="str">
            <v>Desktop</v>
          </cell>
          <cell r="ED1597">
            <v>1904.288</v>
          </cell>
          <cell r="EE1597" t="str">
            <v>WA</v>
          </cell>
          <cell r="EZ1597" t="str">
            <v>WA</v>
          </cell>
          <cell r="FA1597" t="str">
            <v>Living Room/Family Room</v>
          </cell>
          <cell r="FB1597">
            <v>180334.44</v>
          </cell>
          <cell r="FC1597">
            <v>1202229.5999999999</v>
          </cell>
          <cell r="FI1597" t="str">
            <v>WA</v>
          </cell>
          <cell r="FJ1597" t="str">
            <v>Kitchen</v>
          </cell>
          <cell r="FK1597" t="str">
            <v>EISAx</v>
          </cell>
          <cell r="FL1597">
            <v>487923.83999999997</v>
          </cell>
          <cell r="FS1597" t="str">
            <v>WA</v>
          </cell>
          <cell r="FT1597" t="str">
            <v>EISAnqnx</v>
          </cell>
          <cell r="FV1597">
            <v>2140634.94</v>
          </cell>
          <cell r="GU1597" t="str">
            <v>Natural Gas FAF</v>
          </cell>
          <cell r="GX1597" t="str">
            <v>Baseboard/Wall/Radiant</v>
          </cell>
          <cell r="GY1597" t="str">
            <v>WA</v>
          </cell>
          <cell r="GZ1597">
            <v>2079.99340820313</v>
          </cell>
        </row>
        <row r="1598">
          <cell r="AN1598" t="str">
            <v>OR</v>
          </cell>
          <cell r="AO1598" t="str">
            <v>Other</v>
          </cell>
          <cell r="AP1598" t="str">
            <v>Pre 1980</v>
          </cell>
          <cell r="AQ1598" t="str">
            <v>Crawlspace</v>
          </cell>
          <cell r="AR1598">
            <v>1612.69177246094</v>
          </cell>
          <cell r="AU1598" t="str">
            <v>No</v>
          </cell>
          <cell r="AV1598" t="b">
            <v>1</v>
          </cell>
          <cell r="AX1598">
            <v>1548184.1015625023</v>
          </cell>
          <cell r="AY1598" t="b">
            <v>0</v>
          </cell>
          <cell r="AZ1598">
            <v>731750.82829528919</v>
          </cell>
          <cell r="BA1598">
            <v>1</v>
          </cell>
          <cell r="BB1598">
            <v>1612.69177246094</v>
          </cell>
          <cell r="BC1598">
            <v>0.99999985890730525</v>
          </cell>
          <cell r="CF1598" t="str">
            <v>Conditioned</v>
          </cell>
          <cell r="CG1598">
            <v>8264.9449999999997</v>
          </cell>
          <cell r="CH1598" t="str">
            <v>OR</v>
          </cell>
          <cell r="CI1598" t="str">
            <v>Top-Freezer w/o TTD Ice</v>
          </cell>
          <cell r="CJ1598">
            <v>165298.9</v>
          </cell>
          <cell r="CK1598" t="b">
            <v>0</v>
          </cell>
          <cell r="DS1598">
            <v>2079.9929999999999</v>
          </cell>
          <cell r="DT1598" t="str">
            <v>WA</v>
          </cell>
          <cell r="DU1598" t="str">
            <v>lt32</v>
          </cell>
          <cell r="DX1598" t="b">
            <v>0</v>
          </cell>
          <cell r="DY1598">
            <v>3785.7640000000001</v>
          </cell>
          <cell r="DZ1598" t="str">
            <v>ID</v>
          </cell>
          <cell r="EC1598" t="str">
            <v>Desktop</v>
          </cell>
          <cell r="ED1598">
            <v>1192.4649999999999</v>
          </cell>
          <cell r="EE1598" t="str">
            <v>ID</v>
          </cell>
          <cell r="EZ1598" t="str">
            <v>WA</v>
          </cell>
          <cell r="FA1598" t="str">
            <v>Other</v>
          </cell>
          <cell r="FB1598">
            <v>1268352.2279999999</v>
          </cell>
          <cell r="FC1598">
            <v>1212248.18</v>
          </cell>
          <cell r="FI1598" t="str">
            <v>WA</v>
          </cell>
          <cell r="FJ1598" t="str">
            <v>Living Room/Family Room</v>
          </cell>
          <cell r="FK1598" t="str">
            <v>EISAnqnx</v>
          </cell>
          <cell r="FL1598">
            <v>343071.45</v>
          </cell>
          <cell r="FS1598" t="str">
            <v>WA</v>
          </cell>
          <cell r="FT1598" t="str">
            <v>EISAq</v>
          </cell>
          <cell r="FV1598">
            <v>32224.611999999997</v>
          </cell>
          <cell r="GU1598" t="str">
            <v>Wood</v>
          </cell>
          <cell r="GX1598" t="str">
            <v>None</v>
          </cell>
          <cell r="GY1598" t="str">
            <v>OR</v>
          </cell>
          <cell r="GZ1598">
            <v>1925.05932617188</v>
          </cell>
        </row>
        <row r="1599">
          <cell r="AN1599" t="str">
            <v>MT</v>
          </cell>
          <cell r="AO1599" t="str">
            <v>Natural Gas Other</v>
          </cell>
          <cell r="AP1599" t="str">
            <v>Pre 1980</v>
          </cell>
          <cell r="AQ1599" t="str">
            <v>Basement</v>
          </cell>
          <cell r="AR1599">
            <v>2130.88647460938</v>
          </cell>
          <cell r="AU1599" t="str">
            <v>No</v>
          </cell>
          <cell r="AV1599" t="b">
            <v>0</v>
          </cell>
          <cell r="AX1599">
            <v>6499203.7475586087</v>
          </cell>
          <cell r="AY1599" t="b">
            <v>0</v>
          </cell>
          <cell r="AZ1599">
            <v>2791439.9728735415</v>
          </cell>
          <cell r="BA1599" t="str">
            <v/>
          </cell>
          <cell r="BB1599" t="str">
            <v/>
          </cell>
          <cell r="BC1599">
            <v>1.0000002227286584</v>
          </cell>
          <cell r="CF1599" t="str">
            <v>Conditioned</v>
          </cell>
          <cell r="CG1599">
            <v>2079.9929999999999</v>
          </cell>
          <cell r="CH1599" t="str">
            <v>WA</v>
          </cell>
          <cell r="CI1599" t="str">
            <v>Top-Freezer w/o TTD Ice</v>
          </cell>
          <cell r="CJ1599">
            <v>37439.873999999996</v>
          </cell>
          <cell r="CK1599" t="b">
            <v>0</v>
          </cell>
          <cell r="DS1599">
            <v>2079.9929999999999</v>
          </cell>
          <cell r="DT1599" t="str">
            <v>WA</v>
          </cell>
          <cell r="DU1599" t="str">
            <v>lt32</v>
          </cell>
          <cell r="DX1599" t="b">
            <v>0</v>
          </cell>
          <cell r="DY1599">
            <v>1612.692</v>
          </cell>
          <cell r="DZ1599" t="str">
            <v>OR</v>
          </cell>
          <cell r="EC1599" t="str">
            <v>Desktop</v>
          </cell>
          <cell r="ED1599">
            <v>1192.4649999999999</v>
          </cell>
          <cell r="EE1599" t="str">
            <v>ID</v>
          </cell>
          <cell r="EZ1599" t="str">
            <v>WA</v>
          </cell>
          <cell r="FA1599" t="str">
            <v>Bathroom</v>
          </cell>
          <cell r="FB1599">
            <v>2478246.5</v>
          </cell>
          <cell r="FC1599">
            <v>1234166.757</v>
          </cell>
          <cell r="FI1599" t="str">
            <v>WA</v>
          </cell>
          <cell r="FJ1599" t="str">
            <v>Living Room/Family Room</v>
          </cell>
          <cell r="FK1599" t="str">
            <v>EISAq</v>
          </cell>
          <cell r="FL1599">
            <v>30495.239999999998</v>
          </cell>
          <cell r="FS1599" t="str">
            <v>WA</v>
          </cell>
          <cell r="FT1599" t="str">
            <v>EISAx</v>
          </cell>
          <cell r="FV1599">
            <v>6116921.8849999998</v>
          </cell>
          <cell r="GU1599" t="str">
            <v>Oil FAF</v>
          </cell>
          <cell r="GX1599" t="str">
            <v>Baseboard/Wall/Radiant</v>
          </cell>
          <cell r="GY1599" t="str">
            <v>OR</v>
          </cell>
          <cell r="GZ1599">
            <v>806.34588623046898</v>
          </cell>
        </row>
        <row r="1600">
          <cell r="AN1600" t="str">
            <v>MT</v>
          </cell>
          <cell r="AO1600" t="str">
            <v>Natural Gas Other</v>
          </cell>
          <cell r="AP1600" t="str">
            <v>Pre 1980</v>
          </cell>
          <cell r="AQ1600" t="str">
            <v>Basement</v>
          </cell>
          <cell r="AR1600">
            <v>2130.88647460938</v>
          </cell>
          <cell r="AU1600" t="str">
            <v>No</v>
          </cell>
          <cell r="AV1600" t="b">
            <v>1</v>
          </cell>
          <cell r="AX1600">
            <v>6499203.7475586087</v>
          </cell>
          <cell r="AY1600" t="b">
            <v>0</v>
          </cell>
          <cell r="AZ1600">
            <v>2791439.9728735415</v>
          </cell>
          <cell r="BA1600">
            <v>1</v>
          </cell>
          <cell r="BB1600">
            <v>2130.88647460938</v>
          </cell>
          <cell r="BC1600">
            <v>1.0000002227286584</v>
          </cell>
          <cell r="CF1600" t="str">
            <v>Conditioned</v>
          </cell>
          <cell r="CG1600">
            <v>1144.6790000000001</v>
          </cell>
          <cell r="CH1600" t="str">
            <v>MT</v>
          </cell>
          <cell r="CI1600" t="str">
            <v>Side-by-Side w/ TTD Ice</v>
          </cell>
          <cell r="CJ1600">
            <v>25182.938000000002</v>
          </cell>
          <cell r="CK1600" t="b">
            <v>0</v>
          </cell>
          <cell r="DS1600">
            <v>2079.9929999999999</v>
          </cell>
          <cell r="DT1600" t="str">
            <v>WA</v>
          </cell>
          <cell r="DU1600" t="str">
            <v>32to46</v>
          </cell>
          <cell r="DX1600" t="b">
            <v>0</v>
          </cell>
          <cell r="DY1600">
            <v>1612.692</v>
          </cell>
          <cell r="DZ1600" t="str">
            <v>OR</v>
          </cell>
          <cell r="EC1600" t="str">
            <v>Laptop</v>
          </cell>
          <cell r="ED1600">
            <v>2079.9929999999999</v>
          </cell>
          <cell r="EE1600" t="str">
            <v>WA</v>
          </cell>
          <cell r="EZ1600" t="str">
            <v>WA</v>
          </cell>
          <cell r="FA1600" t="str">
            <v>Bedrooms</v>
          </cell>
          <cell r="FB1600">
            <v>2577376.3600000003</v>
          </cell>
          <cell r="FC1600">
            <v>3925542.4560000002</v>
          </cell>
          <cell r="FI1600" t="str">
            <v>WA</v>
          </cell>
          <cell r="FJ1600" t="str">
            <v>Living Room/Family Room</v>
          </cell>
          <cell r="FK1600" t="str">
            <v>EISAx</v>
          </cell>
          <cell r="FL1600">
            <v>304952.39999999997</v>
          </cell>
          <cell r="FS1600" t="str">
            <v>WA</v>
          </cell>
          <cell r="FT1600" t="str">
            <v>EISAnqnx</v>
          </cell>
          <cell r="FV1600">
            <v>12986011.66</v>
          </cell>
          <cell r="GU1600" t="str">
            <v>Wood</v>
          </cell>
          <cell r="GX1600" t="str">
            <v>Baseboard/Wall/Radiant</v>
          </cell>
          <cell r="GY1600" t="str">
            <v>OR</v>
          </cell>
          <cell r="GZ1600">
            <v>806.34588623046898</v>
          </cell>
        </row>
        <row r="1601">
          <cell r="AN1601" t="str">
            <v>ID</v>
          </cell>
          <cell r="AO1601" t="str">
            <v>Natural Gas Other</v>
          </cell>
          <cell r="AP1601" t="str">
            <v>1993-2006</v>
          </cell>
          <cell r="AQ1601" t="str">
            <v>Basement</v>
          </cell>
          <cell r="AR1601">
            <v>1192.46508789063</v>
          </cell>
          <cell r="AU1601" t="str">
            <v>No</v>
          </cell>
          <cell r="AV1601" t="b">
            <v>1</v>
          </cell>
          <cell r="AX1601">
            <v>3239927.6437988416</v>
          </cell>
          <cell r="AY1601" t="b">
            <v>0</v>
          </cell>
          <cell r="AZ1601">
            <v>802779.42181885103</v>
          </cell>
          <cell r="BA1601">
            <v>1</v>
          </cell>
          <cell r="BB1601">
            <v>1192.46508789063</v>
          </cell>
          <cell r="BC1601">
            <v>1.0000000737049977</v>
          </cell>
          <cell r="CF1601" t="str">
            <v>Conditioned</v>
          </cell>
          <cell r="CG1601">
            <v>1192.4649999999999</v>
          </cell>
          <cell r="CH1601" t="str">
            <v>ID</v>
          </cell>
          <cell r="CI1601" t="str">
            <v>Top-Freezer w/o TTD Ice</v>
          </cell>
          <cell r="CJ1601">
            <v>16694.509999999998</v>
          </cell>
          <cell r="CK1601" t="b">
            <v>0</v>
          </cell>
          <cell r="DS1601">
            <v>1144.6790000000001</v>
          </cell>
          <cell r="DT1601" t="str">
            <v>MT</v>
          </cell>
          <cell r="DU1601" t="str">
            <v>32to46</v>
          </cell>
          <cell r="DX1601" t="b">
            <v>0</v>
          </cell>
          <cell r="DY1601">
            <v>1612.692</v>
          </cell>
          <cell r="DZ1601" t="str">
            <v>OR</v>
          </cell>
          <cell r="EC1601" t="str">
            <v>Desktop</v>
          </cell>
          <cell r="ED1601">
            <v>2079.9929999999999</v>
          </cell>
          <cell r="EE1601" t="str">
            <v>WA</v>
          </cell>
          <cell r="EZ1601" t="str">
            <v>WA</v>
          </cell>
          <cell r="FA1601" t="str">
            <v>Exterior</v>
          </cell>
          <cell r="FB1601">
            <v>1586077.7600000002</v>
          </cell>
          <cell r="FC1601">
            <v>15657561.387000002</v>
          </cell>
          <cell r="FI1601" t="str">
            <v>WA</v>
          </cell>
          <cell r="FJ1601" t="str">
            <v>Other</v>
          </cell>
          <cell r="FK1601" t="str">
            <v>EISAnqnx</v>
          </cell>
          <cell r="FL1601">
            <v>365942.88</v>
          </cell>
          <cell r="FS1601" t="str">
            <v>WA</v>
          </cell>
          <cell r="FT1601" t="str">
            <v>EISAq</v>
          </cell>
          <cell r="FV1601">
            <v>2820244.517</v>
          </cell>
          <cell r="GU1601" t="str">
            <v>Oil FAF</v>
          </cell>
          <cell r="GX1601" t="str">
            <v>None</v>
          </cell>
          <cell r="GY1601" t="str">
            <v>ID</v>
          </cell>
          <cell r="GZ1601">
            <v>1192.46508789063</v>
          </cell>
        </row>
        <row r="1602">
          <cell r="AN1602" t="str">
            <v>ID</v>
          </cell>
          <cell r="AO1602" t="str">
            <v>Wood</v>
          </cell>
          <cell r="AP1602" t="str">
            <v>1993-2006</v>
          </cell>
          <cell r="AQ1602" t="str">
            <v>Basement</v>
          </cell>
          <cell r="AR1602">
            <v>1192.46508789063</v>
          </cell>
          <cell r="AU1602" t="str">
            <v>No</v>
          </cell>
          <cell r="AV1602" t="b">
            <v>0</v>
          </cell>
          <cell r="AX1602">
            <v>3239927.6437988416</v>
          </cell>
          <cell r="AY1602" t="b">
            <v>0</v>
          </cell>
          <cell r="AZ1602">
            <v>802779.42181885103</v>
          </cell>
          <cell r="BA1602" t="str">
            <v/>
          </cell>
          <cell r="BB1602" t="str">
            <v/>
          </cell>
          <cell r="BC1602">
            <v>1.0000000737049977</v>
          </cell>
          <cell r="CF1602" t="str">
            <v>Conditioned</v>
          </cell>
          <cell r="CG1602">
            <v>1904.288</v>
          </cell>
          <cell r="CH1602" t="str">
            <v>WA</v>
          </cell>
          <cell r="CI1602" t="str">
            <v>Bottom-Freezer (Including French Door) w/o TTD Ice</v>
          </cell>
          <cell r="CJ1602">
            <v>47607.199999999997</v>
          </cell>
          <cell r="CK1602" t="b">
            <v>0</v>
          </cell>
          <cell r="DS1602">
            <v>1144.6790000000001</v>
          </cell>
          <cell r="DT1602" t="str">
            <v>MT</v>
          </cell>
          <cell r="DU1602" t="str">
            <v>lt32</v>
          </cell>
          <cell r="DX1602" t="b">
            <v>0</v>
          </cell>
          <cell r="DY1602">
            <v>1192.4649999999999</v>
          </cell>
          <cell r="DZ1602" t="str">
            <v>ID</v>
          </cell>
          <cell r="EC1602" t="str">
            <v>Laptop</v>
          </cell>
          <cell r="ED1602">
            <v>2079.9929999999999</v>
          </cell>
          <cell r="EE1602" t="str">
            <v>WA</v>
          </cell>
          <cell r="EZ1602" t="str">
            <v>WA</v>
          </cell>
          <cell r="FA1602" t="str">
            <v>Garage</v>
          </cell>
          <cell r="FB1602">
            <v>1784337.4800000002</v>
          </cell>
          <cell r="FC1602">
            <v>4257627.4870000007</v>
          </cell>
          <cell r="FI1602" t="str">
            <v>WA</v>
          </cell>
          <cell r="FJ1602" t="str">
            <v>Bathroom</v>
          </cell>
          <cell r="FK1602" t="str">
            <v>EISAnqnx</v>
          </cell>
          <cell r="FL1602">
            <v>450836.1</v>
          </cell>
          <cell r="FS1602" t="str">
            <v>WA</v>
          </cell>
          <cell r="FT1602" t="str">
            <v>EISAx</v>
          </cell>
          <cell r="FV1602">
            <v>1769468.0010000002</v>
          </cell>
          <cell r="GU1602" t="str">
            <v>Baseboard/Wall/Radiant</v>
          </cell>
          <cell r="GX1602" t="str">
            <v>None</v>
          </cell>
          <cell r="GY1602" t="str">
            <v>OR</v>
          </cell>
          <cell r="GZ1602">
            <v>1612.69177246094</v>
          </cell>
        </row>
        <row r="1603">
          <cell r="AN1603" t="str">
            <v>OR</v>
          </cell>
          <cell r="AO1603" t="str">
            <v>Heat Pump (Central System)</v>
          </cell>
          <cell r="AP1603" t="str">
            <v>1993-2006</v>
          </cell>
          <cell r="AQ1603" t="str">
            <v>Crawlspace</v>
          </cell>
          <cell r="AR1603">
            <v>1612.69177246094</v>
          </cell>
          <cell r="AU1603" t="str">
            <v>No</v>
          </cell>
          <cell r="AV1603" t="b">
            <v>1</v>
          </cell>
          <cell r="AX1603">
            <v>2062632.7769775423</v>
          </cell>
          <cell r="AY1603" t="b">
            <v>0</v>
          </cell>
          <cell r="AZ1603">
            <v>339824.63633201958</v>
          </cell>
          <cell r="BA1603">
            <v>1</v>
          </cell>
          <cell r="BB1603">
            <v>1612.69177246094</v>
          </cell>
          <cell r="BC1603">
            <v>0.99999985890730525</v>
          </cell>
          <cell r="CF1603" t="str">
            <v>Conditioned</v>
          </cell>
          <cell r="CG1603">
            <v>1904.288</v>
          </cell>
          <cell r="CH1603" t="str">
            <v>WA</v>
          </cell>
          <cell r="CI1603" t="str">
            <v>Top-Freezer w/o TTD Ice</v>
          </cell>
          <cell r="CJ1603">
            <v>47607.199999999997</v>
          </cell>
          <cell r="CK1603" t="b">
            <v>0</v>
          </cell>
          <cell r="DS1603">
            <v>1144.6790000000001</v>
          </cell>
          <cell r="DT1603" t="str">
            <v>MT</v>
          </cell>
          <cell r="DU1603" t="str">
            <v>32to46</v>
          </cell>
          <cell r="DX1603" t="b">
            <v>0</v>
          </cell>
          <cell r="DY1603">
            <v>2130.886</v>
          </cell>
          <cell r="DZ1603" t="str">
            <v>MT</v>
          </cell>
          <cell r="EC1603" t="str">
            <v>Other</v>
          </cell>
          <cell r="ED1603">
            <v>1192.4649999999999</v>
          </cell>
          <cell r="EE1603" t="str">
            <v>ID</v>
          </cell>
          <cell r="EZ1603" t="str">
            <v>WA</v>
          </cell>
          <cell r="FA1603" t="str">
            <v>Kitchen</v>
          </cell>
          <cell r="FB1603">
            <v>1982597.2000000002</v>
          </cell>
          <cell r="FC1603">
            <v>882255.75400000007</v>
          </cell>
          <cell r="FI1603" t="str">
            <v>WA</v>
          </cell>
          <cell r="FJ1603" t="str">
            <v>Bathroom</v>
          </cell>
          <cell r="FK1603" t="str">
            <v>EISAq</v>
          </cell>
          <cell r="FL1603">
            <v>30055.739999999998</v>
          </cell>
          <cell r="FS1603" t="str">
            <v>WA</v>
          </cell>
          <cell r="FT1603" t="str">
            <v>EISAq</v>
          </cell>
          <cell r="FV1603">
            <v>425408.598</v>
          </cell>
          <cell r="GU1603" t="str">
            <v>Wood</v>
          </cell>
          <cell r="GX1603" t="str">
            <v>None</v>
          </cell>
          <cell r="GY1603" t="str">
            <v>MT</v>
          </cell>
          <cell r="GZ1603">
            <v>1144.67944335938</v>
          </cell>
        </row>
        <row r="1604">
          <cell r="AN1604" t="str">
            <v>OR</v>
          </cell>
          <cell r="AO1604" t="str">
            <v>Baseboard/Wall/Radiant</v>
          </cell>
          <cell r="AP1604" t="str">
            <v>Pre 1980</v>
          </cell>
          <cell r="AQ1604" t="str">
            <v>Crawlspace</v>
          </cell>
          <cell r="AR1604">
            <v>1925.05932617188</v>
          </cell>
          <cell r="AU1604" t="str">
            <v>No</v>
          </cell>
          <cell r="AV1604" t="b">
            <v>0</v>
          </cell>
          <cell r="AX1604">
            <v>3118596.1083984454</v>
          </cell>
          <cell r="AY1604" t="b">
            <v>0</v>
          </cell>
          <cell r="AZ1604">
            <v>879252.55916540755</v>
          </cell>
          <cell r="BA1604" t="str">
            <v/>
          </cell>
          <cell r="BB1604" t="str">
            <v/>
          </cell>
          <cell r="BC1604">
            <v>1.0000001694347447</v>
          </cell>
          <cell r="CF1604" t="str">
            <v>Conditioned</v>
          </cell>
          <cell r="CG1604">
            <v>1904.288</v>
          </cell>
          <cell r="CH1604" t="str">
            <v>WA</v>
          </cell>
          <cell r="CI1604" t="str">
            <v>Bottom-Freezer (Including French Door) w/o TTD Ice</v>
          </cell>
          <cell r="CJ1604">
            <v>47607.199999999997</v>
          </cell>
          <cell r="CK1604" t="b">
            <v>0</v>
          </cell>
          <cell r="DS1604">
            <v>2079.9929999999999</v>
          </cell>
          <cell r="DT1604" t="str">
            <v>WA</v>
          </cell>
          <cell r="DU1604" t="str">
            <v>lt32</v>
          </cell>
          <cell r="DX1604" t="b">
            <v>0</v>
          </cell>
          <cell r="DY1604">
            <v>2130.886</v>
          </cell>
          <cell r="DZ1604" t="str">
            <v>MT</v>
          </cell>
          <cell r="EC1604" t="str">
            <v>Laptop</v>
          </cell>
          <cell r="ED1604">
            <v>1192.4649999999999</v>
          </cell>
          <cell r="EE1604" t="str">
            <v>ID</v>
          </cell>
          <cell r="EZ1604" t="str">
            <v>WA</v>
          </cell>
          <cell r="FA1604" t="str">
            <v>Living Room/Family Room</v>
          </cell>
          <cell r="FB1604">
            <v>2696332.1920000003</v>
          </cell>
          <cell r="FC1604">
            <v>3950324.9210000001</v>
          </cell>
          <cell r="FI1604" t="str">
            <v>WA</v>
          </cell>
          <cell r="FJ1604" t="str">
            <v>Bedrooms</v>
          </cell>
          <cell r="FK1604" t="str">
            <v>EISAq</v>
          </cell>
          <cell r="FL1604">
            <v>30055.739999999998</v>
          </cell>
          <cell r="FS1604" t="str">
            <v>WA</v>
          </cell>
          <cell r="FT1604" t="str">
            <v>EISAx</v>
          </cell>
          <cell r="FV1604">
            <v>986521.01399999997</v>
          </cell>
          <cell r="GU1604" t="str">
            <v>Natural Gas FAF</v>
          </cell>
          <cell r="GX1604" t="str">
            <v>None</v>
          </cell>
          <cell r="GY1604" t="str">
            <v>OR</v>
          </cell>
          <cell r="GZ1604">
            <v>8264.9453125</v>
          </cell>
        </row>
        <row r="1605">
          <cell r="AN1605" t="str">
            <v>OR</v>
          </cell>
          <cell r="AO1605" t="str">
            <v>Wood</v>
          </cell>
          <cell r="AP1605" t="str">
            <v>Pre 1980</v>
          </cell>
          <cell r="AQ1605" t="str">
            <v>Crawlspace</v>
          </cell>
          <cell r="AR1605">
            <v>1925.05932617188</v>
          </cell>
          <cell r="AU1605" t="str">
            <v>No</v>
          </cell>
          <cell r="AV1605" t="b">
            <v>0</v>
          </cell>
          <cell r="AX1605">
            <v>3118596.1083984454</v>
          </cell>
          <cell r="AY1605" t="b">
            <v>0</v>
          </cell>
          <cell r="AZ1605">
            <v>879252.55916540755</v>
          </cell>
          <cell r="BA1605" t="str">
            <v/>
          </cell>
          <cell r="BB1605" t="str">
            <v/>
          </cell>
          <cell r="BC1605">
            <v>1.0000001694347447</v>
          </cell>
          <cell r="CF1605" t="str">
            <v>Unconditioned</v>
          </cell>
          <cell r="CG1605">
            <v>1904.288</v>
          </cell>
          <cell r="CH1605" t="str">
            <v>WA</v>
          </cell>
          <cell r="CI1605" t="str">
            <v>Side-by-Side w/ TTD Ice</v>
          </cell>
          <cell r="CJ1605">
            <v>49511.487999999998</v>
          </cell>
          <cell r="CK1605" t="b">
            <v>0</v>
          </cell>
          <cell r="DS1605">
            <v>1144.6790000000001</v>
          </cell>
          <cell r="DT1605" t="str">
            <v>MT</v>
          </cell>
          <cell r="DU1605" t="str">
            <v>32to46</v>
          </cell>
          <cell r="DX1605" t="b">
            <v>1</v>
          </cell>
          <cell r="DY1605">
            <v>1612.692</v>
          </cell>
          <cell r="DZ1605" t="str">
            <v>OR</v>
          </cell>
          <cell r="EC1605" t="str">
            <v>Laptop</v>
          </cell>
          <cell r="ED1605">
            <v>1192.4649999999999</v>
          </cell>
          <cell r="EE1605" t="str">
            <v>ID</v>
          </cell>
          <cell r="EZ1605" t="str">
            <v>WA</v>
          </cell>
          <cell r="FA1605" t="str">
            <v>Other</v>
          </cell>
          <cell r="FB1605">
            <v>6785438.9170000004</v>
          </cell>
          <cell r="FC1605">
            <v>6334398.0540000005</v>
          </cell>
          <cell r="FI1605" t="str">
            <v>WA</v>
          </cell>
          <cell r="FJ1605" t="str">
            <v>Bedrooms</v>
          </cell>
          <cell r="FK1605" t="str">
            <v>EISAx</v>
          </cell>
          <cell r="FL1605">
            <v>50092.899999999994</v>
          </cell>
          <cell r="FS1605" t="str">
            <v>OR</v>
          </cell>
          <cell r="FT1605" t="str">
            <v>EISAnqnx</v>
          </cell>
          <cell r="FV1605">
            <v>861319.57500000007</v>
          </cell>
          <cell r="GU1605" t="str">
            <v>Wood</v>
          </cell>
          <cell r="GX1605" t="str">
            <v>Natural Gas FAF</v>
          </cell>
          <cell r="GY1605" t="str">
            <v>MT</v>
          </cell>
          <cell r="GZ1605">
            <v>2130.88647460938</v>
          </cell>
        </row>
        <row r="1606">
          <cell r="AN1606" t="str">
            <v>OR</v>
          </cell>
          <cell r="AO1606" t="str">
            <v>Wood</v>
          </cell>
          <cell r="AP1606" t="str">
            <v>Pre 1980</v>
          </cell>
          <cell r="AQ1606" t="str">
            <v>Crawlspace</v>
          </cell>
          <cell r="AR1606">
            <v>1925.05932617188</v>
          </cell>
          <cell r="AU1606" t="str">
            <v>No</v>
          </cell>
          <cell r="AV1606" t="b">
            <v>0</v>
          </cell>
          <cell r="AX1606">
            <v>3118596.1083984454</v>
          </cell>
          <cell r="AY1606" t="b">
            <v>0</v>
          </cell>
          <cell r="AZ1606">
            <v>879252.55916540755</v>
          </cell>
          <cell r="BA1606" t="str">
            <v/>
          </cell>
          <cell r="BB1606" t="str">
            <v/>
          </cell>
          <cell r="BC1606">
            <v>1.0000001694347447</v>
          </cell>
          <cell r="CF1606" t="str">
            <v>Conditioned</v>
          </cell>
          <cell r="CG1606">
            <v>1144.6790000000001</v>
          </cell>
          <cell r="CH1606" t="str">
            <v>MT</v>
          </cell>
          <cell r="CI1606" t="str">
            <v>Side-by-Side w/ TTD Ice</v>
          </cell>
          <cell r="CJ1606">
            <v>25182.938000000002</v>
          </cell>
          <cell r="CK1606" t="b">
            <v>0</v>
          </cell>
          <cell r="DS1606">
            <v>1192.4649999999999</v>
          </cell>
          <cell r="DT1606" t="str">
            <v>ID</v>
          </cell>
          <cell r="DU1606" t="str">
            <v>gt46</v>
          </cell>
          <cell r="DX1606" t="b">
            <v>0</v>
          </cell>
          <cell r="DY1606">
            <v>1612.692</v>
          </cell>
          <cell r="DZ1606" t="str">
            <v>OR</v>
          </cell>
          <cell r="EC1606" t="str">
            <v>Desktop</v>
          </cell>
          <cell r="ED1606">
            <v>1192.4649999999999</v>
          </cell>
          <cell r="EE1606" t="str">
            <v>ID</v>
          </cell>
          <cell r="EZ1606" t="str">
            <v>WA</v>
          </cell>
          <cell r="FA1606" t="str">
            <v>Bathroom</v>
          </cell>
          <cell r="FB1606">
            <v>571785.75</v>
          </cell>
          <cell r="FC1606">
            <v>146377.152</v>
          </cell>
          <cell r="FI1606" t="str">
            <v>WA</v>
          </cell>
          <cell r="FJ1606" t="str">
            <v>Exterior</v>
          </cell>
          <cell r="FK1606" t="str">
            <v>EISAnqnx</v>
          </cell>
          <cell r="FL1606">
            <v>200371.59999999998</v>
          </cell>
          <cell r="FS1606" t="str">
            <v>OR</v>
          </cell>
          <cell r="FT1606" t="str">
            <v>EISAq</v>
          </cell>
          <cell r="FV1606">
            <v>1713134.9340000001</v>
          </cell>
          <cell r="GU1606" t="str">
            <v>Wood</v>
          </cell>
          <cell r="GX1606" t="str">
            <v>Baseboard/Wall/Radiant</v>
          </cell>
          <cell r="GY1606" t="str">
            <v>OR</v>
          </cell>
          <cell r="GZ1606">
            <v>1925.05932617188</v>
          </cell>
        </row>
        <row r="1607">
          <cell r="AN1607" t="str">
            <v>OR</v>
          </cell>
          <cell r="AO1607" t="str">
            <v>Heat Pump (Central System)</v>
          </cell>
          <cell r="AP1607" t="str">
            <v>Pre 1980</v>
          </cell>
          <cell r="AQ1607" t="str">
            <v>Crawlspace</v>
          </cell>
          <cell r="AR1607">
            <v>1925.05932617188</v>
          </cell>
          <cell r="AU1607" t="str">
            <v>No</v>
          </cell>
          <cell r="AV1607" t="b">
            <v>1</v>
          </cell>
          <cell r="AX1607">
            <v>3118596.1083984454</v>
          </cell>
          <cell r="AY1607" t="b">
            <v>0</v>
          </cell>
          <cell r="AZ1607">
            <v>879252.55916540755</v>
          </cell>
          <cell r="BA1607">
            <v>1</v>
          </cell>
          <cell r="BB1607">
            <v>1925.05932617188</v>
          </cell>
          <cell r="BC1607">
            <v>1.0000001694347447</v>
          </cell>
          <cell r="CF1607" t="str">
            <v>Conditioned</v>
          </cell>
          <cell r="CG1607">
            <v>1612.692</v>
          </cell>
          <cell r="CH1607" t="str">
            <v>OR</v>
          </cell>
          <cell r="CI1607" t="str">
            <v>Bottom-Freezer (Including French Door) w/o TTD Ice</v>
          </cell>
          <cell r="CJ1607">
            <v>27415.763999999999</v>
          </cell>
          <cell r="CK1607" t="b">
            <v>0</v>
          </cell>
          <cell r="DS1607">
            <v>12271.31</v>
          </cell>
          <cell r="DT1607" t="str">
            <v>WA</v>
          </cell>
          <cell r="DU1607" t="str">
            <v>gt46</v>
          </cell>
          <cell r="DX1607" t="b">
            <v>1</v>
          </cell>
          <cell r="DY1607">
            <v>3785.7640000000001</v>
          </cell>
          <cell r="DZ1607" t="str">
            <v>ID</v>
          </cell>
          <cell r="EC1607" t="str">
            <v>Desktop</v>
          </cell>
          <cell r="ED1607">
            <v>1192.4649999999999</v>
          </cell>
          <cell r="EE1607" t="str">
            <v>ID</v>
          </cell>
          <cell r="EZ1607" t="str">
            <v>WA</v>
          </cell>
          <cell r="FA1607" t="str">
            <v>Bedrooms</v>
          </cell>
          <cell r="FB1607">
            <v>1227433.4099999999</v>
          </cell>
          <cell r="FC1607">
            <v>1326542.94</v>
          </cell>
          <cell r="FI1607" t="str">
            <v>WA</v>
          </cell>
          <cell r="FJ1607" t="str">
            <v>Kitchen</v>
          </cell>
          <cell r="FK1607" t="str">
            <v>EISAq</v>
          </cell>
          <cell r="FL1607">
            <v>577070.20799999998</v>
          </cell>
          <cell r="FS1607" t="str">
            <v>OR</v>
          </cell>
          <cell r="FT1607" t="str">
            <v>EISAx</v>
          </cell>
          <cell r="FV1607">
            <v>475210.80000000005</v>
          </cell>
          <cell r="GU1607" t="str">
            <v>Natural Gas Other</v>
          </cell>
          <cell r="GX1607" t="str">
            <v>None</v>
          </cell>
          <cell r="GY1607" t="str">
            <v>MT</v>
          </cell>
          <cell r="GZ1607">
            <v>2130.88647460938</v>
          </cell>
        </row>
        <row r="1608">
          <cell r="AN1608" t="str">
            <v>OR</v>
          </cell>
          <cell r="AO1608" t="str">
            <v>Baseboard/Wall/Radiant</v>
          </cell>
          <cell r="AP1608" t="str">
            <v>Pre 1980</v>
          </cell>
          <cell r="AQ1608" t="str">
            <v>Crawlspace</v>
          </cell>
          <cell r="AR1608">
            <v>1925.05932617188</v>
          </cell>
          <cell r="AU1608" t="str">
            <v>No</v>
          </cell>
          <cell r="AV1608" t="b">
            <v>0</v>
          </cell>
          <cell r="AX1608">
            <v>3671088.1350097749</v>
          </cell>
          <cell r="AY1608" t="b">
            <v>0</v>
          </cell>
          <cell r="AZ1608">
            <v>1018148.8621495632</v>
          </cell>
          <cell r="BA1608" t="str">
            <v/>
          </cell>
          <cell r="BB1608" t="str">
            <v/>
          </cell>
          <cell r="BC1608">
            <v>1.0000001694347447</v>
          </cell>
          <cell r="CF1608" t="str">
            <v>Unconditioned</v>
          </cell>
          <cell r="CG1608">
            <v>1612.692</v>
          </cell>
          <cell r="CH1608" t="str">
            <v>OR</v>
          </cell>
          <cell r="CI1608" t="str">
            <v>Refrigerator Only</v>
          </cell>
          <cell r="CJ1608">
            <v>29028.455999999998</v>
          </cell>
          <cell r="CK1608" t="b">
            <v>0</v>
          </cell>
          <cell r="DS1608">
            <v>12271.31</v>
          </cell>
          <cell r="DT1608" t="str">
            <v>WA</v>
          </cell>
          <cell r="DU1608" t="str">
            <v>32to46</v>
          </cell>
          <cell r="DX1608" t="b">
            <v>0</v>
          </cell>
          <cell r="DY1608">
            <v>3785.7640000000001</v>
          </cell>
          <cell r="DZ1608" t="str">
            <v>ID</v>
          </cell>
          <cell r="EC1608" t="str">
            <v>Desktop</v>
          </cell>
          <cell r="ED1608">
            <v>1192.4649999999999</v>
          </cell>
          <cell r="EE1608" t="str">
            <v>ID</v>
          </cell>
          <cell r="EZ1608" t="str">
            <v>WA</v>
          </cell>
          <cell r="FA1608" t="str">
            <v>Exterior</v>
          </cell>
          <cell r="FB1608">
            <v>529092.41399999999</v>
          </cell>
          <cell r="FC1608">
            <v>3513051.648</v>
          </cell>
          <cell r="FI1608" t="str">
            <v>WA</v>
          </cell>
          <cell r="FJ1608" t="str">
            <v>Living Room/Family Room</v>
          </cell>
          <cell r="FK1608" t="str">
            <v>EISAnqnx</v>
          </cell>
          <cell r="FL1608">
            <v>360668.88</v>
          </cell>
          <cell r="FS1608" t="str">
            <v>OR</v>
          </cell>
          <cell r="FT1608" t="str">
            <v>EISAnqnx</v>
          </cell>
          <cell r="FV1608">
            <v>14905386.700000001</v>
          </cell>
          <cell r="GU1608" t="str">
            <v>Natural Gas FAF</v>
          </cell>
          <cell r="GX1608" t="str">
            <v>None</v>
          </cell>
          <cell r="GY1608" t="str">
            <v>ID</v>
          </cell>
          <cell r="GZ1608">
            <v>3785.76440429688</v>
          </cell>
        </row>
        <row r="1609">
          <cell r="AN1609" t="str">
            <v>OR</v>
          </cell>
          <cell r="AO1609" t="str">
            <v>Heat Pump (Central System)</v>
          </cell>
          <cell r="AP1609" t="str">
            <v>Pre 1980</v>
          </cell>
          <cell r="AQ1609" t="str">
            <v>Crawlspace</v>
          </cell>
          <cell r="AR1609">
            <v>1925.05932617188</v>
          </cell>
          <cell r="AU1609" t="str">
            <v>No</v>
          </cell>
          <cell r="AV1609" t="b">
            <v>1</v>
          </cell>
          <cell r="AX1609">
            <v>3671088.1350097749</v>
          </cell>
          <cell r="AY1609" t="b">
            <v>0</v>
          </cell>
          <cell r="AZ1609">
            <v>1018148.8621495632</v>
          </cell>
          <cell r="BA1609">
            <v>1</v>
          </cell>
          <cell r="BB1609">
            <v>1925.05932617188</v>
          </cell>
          <cell r="BC1609">
            <v>1.0000001694347447</v>
          </cell>
          <cell r="CF1609" t="str">
            <v>Conditioned</v>
          </cell>
          <cell r="CG1609">
            <v>8264.9449999999997</v>
          </cell>
          <cell r="CH1609" t="str">
            <v>OR</v>
          </cell>
          <cell r="CI1609" t="str">
            <v>Top-Freezer w/o TTD Ice</v>
          </cell>
          <cell r="CJ1609">
            <v>148769.01</v>
          </cell>
          <cell r="CK1609" t="b">
            <v>0</v>
          </cell>
          <cell r="DS1609">
            <v>12271.31</v>
          </cell>
          <cell r="DT1609" t="str">
            <v>WA</v>
          </cell>
          <cell r="DU1609" t="str">
            <v>32to46</v>
          </cell>
          <cell r="DX1609" t="b">
            <v>0</v>
          </cell>
          <cell r="DY1609">
            <v>3785.7640000000001</v>
          </cell>
          <cell r="DZ1609" t="str">
            <v>ID</v>
          </cell>
          <cell r="EC1609" t="str">
            <v>Laptop</v>
          </cell>
          <cell r="ED1609">
            <v>1904.288</v>
          </cell>
          <cell r="EE1609" t="str">
            <v>WA</v>
          </cell>
          <cell r="EZ1609" t="str">
            <v>WA</v>
          </cell>
          <cell r="FA1609" t="str">
            <v>Kitchen</v>
          </cell>
          <cell r="FB1609">
            <v>646499.08799999999</v>
          </cell>
          <cell r="FC1609">
            <v>231763.82399999999</v>
          </cell>
          <cell r="FI1609" t="str">
            <v>WA</v>
          </cell>
          <cell r="FJ1609" t="str">
            <v>Living Room/Family Room</v>
          </cell>
          <cell r="FK1609" t="str">
            <v>EISAq</v>
          </cell>
          <cell r="FL1609">
            <v>60111.479999999996</v>
          </cell>
          <cell r="FS1609" t="str">
            <v>OR</v>
          </cell>
          <cell r="FT1609" t="str">
            <v>EISAq</v>
          </cell>
          <cell r="FV1609">
            <v>6440513.602</v>
          </cell>
          <cell r="GU1609" t="str">
            <v>Natural Gas FAF</v>
          </cell>
          <cell r="GX1609" t="str">
            <v>None</v>
          </cell>
          <cell r="GY1609" t="str">
            <v>WA</v>
          </cell>
          <cell r="GZ1609">
            <v>4360.1875</v>
          </cell>
        </row>
        <row r="1610">
          <cell r="AN1610" t="str">
            <v>ID</v>
          </cell>
          <cell r="AO1610" t="str">
            <v>Wood</v>
          </cell>
          <cell r="AP1610" t="str">
            <v>1980-1992</v>
          </cell>
          <cell r="AQ1610" t="str">
            <v>Crawlspace</v>
          </cell>
          <cell r="AR1610">
            <v>1192.46508789063</v>
          </cell>
          <cell r="AU1610" t="str">
            <v>No</v>
          </cell>
          <cell r="AV1610" t="b">
            <v>1</v>
          </cell>
          <cell r="AX1610">
            <v>1663488.7976074289</v>
          </cell>
          <cell r="AY1610" t="b">
            <v>0</v>
          </cell>
          <cell r="AZ1610">
            <v>444180.00887678406</v>
          </cell>
          <cell r="BA1610">
            <v>1</v>
          </cell>
          <cell r="BB1610">
            <v>1192.46508789063</v>
          </cell>
          <cell r="BC1610">
            <v>1.0000000737049977</v>
          </cell>
          <cell r="CF1610" t="str">
            <v>Conditioned</v>
          </cell>
          <cell r="CG1610">
            <v>8264.9449999999997</v>
          </cell>
          <cell r="CH1610" t="str">
            <v>OR</v>
          </cell>
          <cell r="CI1610" t="str">
            <v>Top-Freezer w/o TTD Ice</v>
          </cell>
          <cell r="CJ1610">
            <v>148769.01</v>
          </cell>
          <cell r="CK1610" t="b">
            <v>0</v>
          </cell>
          <cell r="DS1610">
            <v>12271.31</v>
          </cell>
          <cell r="DT1610" t="str">
            <v>WA</v>
          </cell>
          <cell r="DU1610" t="str">
            <v>32to46</v>
          </cell>
          <cell r="DX1610" t="b">
            <v>0</v>
          </cell>
          <cell r="DY1610">
            <v>1925.059</v>
          </cell>
          <cell r="DZ1610" t="str">
            <v>OR</v>
          </cell>
          <cell r="EC1610" t="str">
            <v>Laptop</v>
          </cell>
          <cell r="ED1610">
            <v>1904.288</v>
          </cell>
          <cell r="EE1610" t="str">
            <v>WA</v>
          </cell>
          <cell r="EZ1610" t="str">
            <v>WA</v>
          </cell>
          <cell r="FA1610" t="str">
            <v>Living Room/Family Room</v>
          </cell>
          <cell r="FB1610">
            <v>358319.07</v>
          </cell>
          <cell r="FC1610">
            <v>234813.348</v>
          </cell>
          <cell r="FI1610" t="str">
            <v>WA</v>
          </cell>
          <cell r="FJ1610" t="str">
            <v>Other</v>
          </cell>
          <cell r="FK1610" t="str">
            <v>EISAnqnx</v>
          </cell>
          <cell r="FL1610">
            <v>1683121.44</v>
          </cell>
          <cell r="FS1610" t="str">
            <v>OR</v>
          </cell>
          <cell r="FT1610" t="str">
            <v>EISAx</v>
          </cell>
          <cell r="FV1610">
            <v>11924309.360000001</v>
          </cell>
          <cell r="GU1610" t="str">
            <v>Heat Pump (Ductless System)</v>
          </cell>
          <cell r="GX1610" t="str">
            <v>Wood</v>
          </cell>
          <cell r="GY1610" t="str">
            <v>OR</v>
          </cell>
          <cell r="GZ1610">
            <v>1612.69177246094</v>
          </cell>
        </row>
        <row r="1611">
          <cell r="AN1611" t="str">
            <v>OR</v>
          </cell>
          <cell r="AO1611" t="str">
            <v>Baseboard/Wall/Radiant</v>
          </cell>
          <cell r="AP1611" t="str">
            <v>Pre 1980</v>
          </cell>
          <cell r="AQ1611" t="str">
            <v>Basement</v>
          </cell>
          <cell r="AR1611">
            <v>1612.69177246094</v>
          </cell>
          <cell r="AU1611" t="str">
            <v>No</v>
          </cell>
          <cell r="AV1611" t="b">
            <v>0</v>
          </cell>
          <cell r="AX1611">
            <v>2631912.9726562542</v>
          </cell>
          <cell r="AY1611" t="b">
            <v>0</v>
          </cell>
          <cell r="AZ1611">
            <v>696150.65741821402</v>
          </cell>
          <cell r="BA1611" t="str">
            <v/>
          </cell>
          <cell r="BB1611" t="str">
            <v/>
          </cell>
          <cell r="BC1611">
            <v>0.99999985890730525</v>
          </cell>
          <cell r="CF1611" t="str">
            <v>Conditioned</v>
          </cell>
          <cell r="CG1611">
            <v>1144.6790000000001</v>
          </cell>
          <cell r="CH1611" t="str">
            <v>MT</v>
          </cell>
          <cell r="CI1611" t="str">
            <v>Bottom-Freezer (Including French Door) w/o TTD Ice</v>
          </cell>
          <cell r="CJ1611">
            <v>24038.259000000002</v>
          </cell>
          <cell r="CK1611" t="b">
            <v>0</v>
          </cell>
          <cell r="DS1611">
            <v>3785.7640000000001</v>
          </cell>
          <cell r="DT1611" t="str">
            <v>ID</v>
          </cell>
          <cell r="DU1611" t="str">
            <v>lt32</v>
          </cell>
          <cell r="DX1611" t="b">
            <v>1</v>
          </cell>
          <cell r="DY1611">
            <v>12271.31</v>
          </cell>
          <cell r="DZ1611" t="str">
            <v>WA</v>
          </cell>
          <cell r="EC1611" t="str">
            <v>Laptop</v>
          </cell>
          <cell r="ED1611">
            <v>1904.288</v>
          </cell>
          <cell r="EE1611" t="str">
            <v>WA</v>
          </cell>
          <cell r="EZ1611" t="str">
            <v>WA</v>
          </cell>
          <cell r="FA1611" t="str">
            <v>Other</v>
          </cell>
          <cell r="FB1611">
            <v>2021834.412</v>
          </cell>
          <cell r="FC1611">
            <v>1142046.7379999999</v>
          </cell>
          <cell r="FI1611" t="str">
            <v>WA</v>
          </cell>
          <cell r="FJ1611" t="str">
            <v>Other</v>
          </cell>
          <cell r="FK1611" t="str">
            <v>EISAq</v>
          </cell>
          <cell r="FL1611">
            <v>1274363.3759999999</v>
          </cell>
          <cell r="FS1611" t="str">
            <v>WA</v>
          </cell>
          <cell r="FT1611" t="str">
            <v>EISAnqnx</v>
          </cell>
          <cell r="FV1611">
            <v>1673102.8599999999</v>
          </cell>
          <cell r="GU1611" t="str">
            <v>Natural Gas FAF</v>
          </cell>
          <cell r="GX1611" t="str">
            <v>None</v>
          </cell>
          <cell r="GY1611" t="str">
            <v>ID</v>
          </cell>
          <cell r="GZ1611">
            <v>1192.46508789063</v>
          </cell>
        </row>
        <row r="1612">
          <cell r="AN1612" t="str">
            <v>OR</v>
          </cell>
          <cell r="AO1612" t="str">
            <v>Natural Gas Other</v>
          </cell>
          <cell r="AP1612" t="str">
            <v>Pre 1980</v>
          </cell>
          <cell r="AQ1612" t="str">
            <v>Basement</v>
          </cell>
          <cell r="AR1612">
            <v>1612.69177246094</v>
          </cell>
          <cell r="AU1612" t="str">
            <v>No</v>
          </cell>
          <cell r="AV1612" t="b">
            <v>1</v>
          </cell>
          <cell r="AX1612">
            <v>2631912.9726562542</v>
          </cell>
          <cell r="AY1612" t="b">
            <v>0</v>
          </cell>
          <cell r="AZ1612">
            <v>696150.65741821402</v>
          </cell>
          <cell r="BA1612">
            <v>1</v>
          </cell>
          <cell r="BB1612">
            <v>1612.69177246094</v>
          </cell>
          <cell r="BC1612">
            <v>0.99999985890730525</v>
          </cell>
          <cell r="CF1612" t="str">
            <v>Conditioned</v>
          </cell>
          <cell r="CG1612">
            <v>1144.6790000000001</v>
          </cell>
          <cell r="CH1612" t="str">
            <v>MT</v>
          </cell>
          <cell r="CI1612" t="str">
            <v>Top-Freezer w/o TTD Ice</v>
          </cell>
          <cell r="CJ1612">
            <v>21748.901000000002</v>
          </cell>
          <cell r="CK1612" t="b">
            <v>0</v>
          </cell>
          <cell r="DS1612">
            <v>3785.7640000000001</v>
          </cell>
          <cell r="DT1612" t="str">
            <v>ID</v>
          </cell>
          <cell r="DU1612" t="str">
            <v>lt32</v>
          </cell>
          <cell r="DX1612" t="b">
            <v>1</v>
          </cell>
          <cell r="DY1612">
            <v>3785.7640000000001</v>
          </cell>
          <cell r="DZ1612" t="str">
            <v>ID</v>
          </cell>
          <cell r="EC1612" t="str">
            <v>Desktop</v>
          </cell>
          <cell r="ED1612">
            <v>2130.886</v>
          </cell>
          <cell r="EE1612" t="str">
            <v>MT</v>
          </cell>
          <cell r="EZ1612" t="str">
            <v>WA</v>
          </cell>
          <cell r="FA1612" t="str">
            <v>Bathroom</v>
          </cell>
          <cell r="FB1612">
            <v>1938080.2359999998</v>
          </cell>
          <cell r="FC1612">
            <v>147312.51199999999</v>
          </cell>
          <cell r="FI1612" t="str">
            <v>WA</v>
          </cell>
          <cell r="FJ1612" t="str">
            <v>Other</v>
          </cell>
          <cell r="FK1612" t="str">
            <v>EISAx</v>
          </cell>
          <cell r="FL1612">
            <v>120222.95999999999</v>
          </cell>
          <cell r="FS1612" t="str">
            <v>WA</v>
          </cell>
          <cell r="FT1612" t="str">
            <v>EISAq</v>
          </cell>
          <cell r="FV1612">
            <v>823527.27599999995</v>
          </cell>
          <cell r="GU1612" t="str">
            <v>Natural Gas FAF</v>
          </cell>
          <cell r="GX1612" t="str">
            <v>None</v>
          </cell>
          <cell r="GY1612" t="str">
            <v>WA</v>
          </cell>
          <cell r="GZ1612">
            <v>2079.99340820313</v>
          </cell>
        </row>
        <row r="1613">
          <cell r="AN1613" t="str">
            <v>MT</v>
          </cell>
          <cell r="AO1613" t="str">
            <v>Baseboard/Wall/Radiant</v>
          </cell>
          <cell r="AP1613" t="str">
            <v>1993-2006</v>
          </cell>
          <cell r="AQ1613" t="str">
            <v>Crawlspace</v>
          </cell>
          <cell r="AR1613">
            <v>692.83229466488501</v>
          </cell>
          <cell r="AU1613" t="str">
            <v>No</v>
          </cell>
          <cell r="AV1613" t="b">
            <v>0</v>
          </cell>
          <cell r="AX1613">
            <v>947794.57910156273</v>
          </cell>
          <cell r="AY1613" t="b">
            <v>0</v>
          </cell>
          <cell r="AZ1613">
            <v>290555.43504341471</v>
          </cell>
          <cell r="BA1613" t="str">
            <v/>
          </cell>
          <cell r="BB1613" t="str">
            <v/>
          </cell>
          <cell r="BC1613">
            <v>0.60526339232648185</v>
          </cell>
          <cell r="CF1613" t="str">
            <v>Conditioned</v>
          </cell>
          <cell r="CG1613">
            <v>2079.9929999999999</v>
          </cell>
          <cell r="CH1613" t="str">
            <v>WA</v>
          </cell>
          <cell r="CI1613" t="str">
            <v>Top-Freezer w/o TTD Ice</v>
          </cell>
          <cell r="CJ1613">
            <v>37439.873999999996</v>
          </cell>
          <cell r="CK1613" t="b">
            <v>0</v>
          </cell>
          <cell r="DS1613">
            <v>3785.7640000000001</v>
          </cell>
          <cell r="DT1613" t="str">
            <v>ID</v>
          </cell>
          <cell r="DU1613" t="str">
            <v>32to46</v>
          </cell>
          <cell r="DX1613" t="b">
            <v>1</v>
          </cell>
          <cell r="DY1613">
            <v>3785.7640000000001</v>
          </cell>
          <cell r="DZ1613" t="str">
            <v>ID</v>
          </cell>
          <cell r="EC1613" t="str">
            <v>Desktop</v>
          </cell>
          <cell r="ED1613">
            <v>3785.7640000000001</v>
          </cell>
          <cell r="EE1613" t="str">
            <v>ID</v>
          </cell>
          <cell r="EZ1613" t="str">
            <v>WA</v>
          </cell>
          <cell r="FA1613" t="str">
            <v>Bedrooms</v>
          </cell>
          <cell r="FB1613">
            <v>105880.86799999999</v>
          </cell>
          <cell r="FC1613">
            <v>360225.12699999998</v>
          </cell>
          <cell r="FI1613" t="str">
            <v>OR</v>
          </cell>
          <cell r="FJ1613" t="str">
            <v>Bathroom</v>
          </cell>
          <cell r="FK1613" t="str">
            <v>EISAnqnx</v>
          </cell>
          <cell r="FL1613">
            <v>1559866.05</v>
          </cell>
          <cell r="FS1613" t="str">
            <v>WA</v>
          </cell>
          <cell r="FT1613" t="str">
            <v>EISAx</v>
          </cell>
          <cell r="FV1613">
            <v>741374.91999999993</v>
          </cell>
          <cell r="GU1613" t="str">
            <v>Natural Gas FAF</v>
          </cell>
          <cell r="GX1613" t="str">
            <v>None</v>
          </cell>
          <cell r="GY1613" t="str">
            <v>MT</v>
          </cell>
          <cell r="GZ1613">
            <v>2130.88647460938</v>
          </cell>
        </row>
        <row r="1614">
          <cell r="AN1614" t="str">
            <v>MT</v>
          </cell>
          <cell r="AO1614" t="str">
            <v>Wood</v>
          </cell>
          <cell r="AP1614" t="str">
            <v>1993-2006</v>
          </cell>
          <cell r="AQ1614" t="str">
            <v>Crawlspace</v>
          </cell>
          <cell r="AR1614">
            <v>451.84714869448999</v>
          </cell>
          <cell r="AU1614" t="str">
            <v>No</v>
          </cell>
          <cell r="AV1614" t="b">
            <v>1</v>
          </cell>
          <cell r="AX1614">
            <v>618126.89941406227</v>
          </cell>
          <cell r="AY1614" t="b">
            <v>0</v>
          </cell>
          <cell r="AZ1614">
            <v>189492.67502831382</v>
          </cell>
          <cell r="BA1614">
            <v>0.39473684210526305</v>
          </cell>
          <cell r="BB1614">
            <v>451.84714869448999</v>
          </cell>
          <cell r="BC1614">
            <v>0.39473699499553144</v>
          </cell>
          <cell r="CF1614" t="str">
            <v>Conditioned</v>
          </cell>
          <cell r="CG1614">
            <v>1144.6790000000001</v>
          </cell>
          <cell r="CH1614" t="str">
            <v>MT</v>
          </cell>
          <cell r="CI1614" t="str">
            <v>Side-by-Side w/ TTD Ice</v>
          </cell>
          <cell r="CJ1614">
            <v>27472.296000000002</v>
          </cell>
          <cell r="CK1614" t="b">
            <v>0</v>
          </cell>
          <cell r="DS1614">
            <v>3785.7640000000001</v>
          </cell>
          <cell r="DT1614" t="str">
            <v>ID</v>
          </cell>
          <cell r="DU1614" t="str">
            <v>lt32</v>
          </cell>
          <cell r="DX1614" t="b">
            <v>0</v>
          </cell>
          <cell r="DY1614">
            <v>1904.288</v>
          </cell>
          <cell r="DZ1614" t="str">
            <v>WA</v>
          </cell>
          <cell r="EC1614" t="str">
            <v>Laptop</v>
          </cell>
          <cell r="ED1614">
            <v>1904.288</v>
          </cell>
          <cell r="EE1614" t="str">
            <v>WA</v>
          </cell>
          <cell r="EZ1614" t="str">
            <v>WA</v>
          </cell>
          <cell r="FA1614" t="str">
            <v>Exterior</v>
          </cell>
          <cell r="FB1614">
            <v>431579.62499999994</v>
          </cell>
          <cell r="FC1614">
            <v>1675679.8239999998</v>
          </cell>
          <cell r="FI1614" t="str">
            <v>OR</v>
          </cell>
          <cell r="FJ1614" t="str">
            <v>Bedrooms</v>
          </cell>
          <cell r="FK1614" t="str">
            <v>EISAnqnx</v>
          </cell>
          <cell r="FL1614">
            <v>3743678.52</v>
          </cell>
          <cell r="FS1614" t="str">
            <v>WA</v>
          </cell>
          <cell r="FT1614" t="str">
            <v>EISAnqnx</v>
          </cell>
          <cell r="FV1614">
            <v>2546352.54</v>
          </cell>
          <cell r="GU1614" t="str">
            <v>Heat Pump (Central System)</v>
          </cell>
          <cell r="GX1614" t="str">
            <v>None</v>
          </cell>
          <cell r="GY1614" t="str">
            <v>OR</v>
          </cell>
          <cell r="GZ1614">
            <v>1612.69177246094</v>
          </cell>
        </row>
        <row r="1615">
          <cell r="AN1615" t="str">
            <v>MT</v>
          </cell>
          <cell r="AO1615" t="str">
            <v>Baseboard/Wall/Radiant</v>
          </cell>
          <cell r="AP1615" t="str">
            <v>1993-2006</v>
          </cell>
          <cell r="AQ1615" t="str">
            <v>Crawlspace</v>
          </cell>
          <cell r="AR1615">
            <v>451.84714869448999</v>
          </cell>
          <cell r="AU1615" t="str">
            <v>No</v>
          </cell>
          <cell r="AV1615" t="b">
            <v>0</v>
          </cell>
          <cell r="AX1615">
            <v>618126.89941406227</v>
          </cell>
          <cell r="AY1615" t="b">
            <v>0</v>
          </cell>
          <cell r="AZ1615">
            <v>189492.67502831382</v>
          </cell>
          <cell r="BA1615" t="str">
            <v/>
          </cell>
          <cell r="BB1615" t="str">
            <v/>
          </cell>
          <cell r="BC1615">
            <v>0.39473699499553144</v>
          </cell>
          <cell r="CF1615" t="str">
            <v>Conditioned</v>
          </cell>
          <cell r="CG1615">
            <v>2130.886</v>
          </cell>
          <cell r="CH1615" t="str">
            <v>MT</v>
          </cell>
          <cell r="CI1615" t="str">
            <v>Top-Freezer w/o TTD Ice</v>
          </cell>
          <cell r="CJ1615">
            <v>46879.491999999998</v>
          </cell>
          <cell r="CK1615" t="b">
            <v>0</v>
          </cell>
          <cell r="DS1615">
            <v>1192.4649999999999</v>
          </cell>
          <cell r="DT1615" t="str">
            <v>ID</v>
          </cell>
          <cell r="DU1615" t="str">
            <v>lt32</v>
          </cell>
          <cell r="DX1615" t="b">
            <v>1</v>
          </cell>
          <cell r="DY1615">
            <v>2130.886</v>
          </cell>
          <cell r="DZ1615" t="str">
            <v>MT</v>
          </cell>
          <cell r="EC1615" t="str">
            <v>Laptop</v>
          </cell>
          <cell r="ED1615">
            <v>1904.288</v>
          </cell>
          <cell r="EE1615" t="str">
            <v>WA</v>
          </cell>
          <cell r="EZ1615" t="str">
            <v>WA</v>
          </cell>
          <cell r="FA1615" t="str">
            <v>Kitchen</v>
          </cell>
          <cell r="FB1615">
            <v>194498.55099999998</v>
          </cell>
          <cell r="FC1615">
            <v>151916.02799999999</v>
          </cell>
          <cell r="FI1615" t="str">
            <v>OR</v>
          </cell>
          <cell r="FJ1615" t="str">
            <v>Exterior</v>
          </cell>
          <cell r="FK1615" t="str">
            <v>EISAnqnx</v>
          </cell>
          <cell r="FL1615">
            <v>1247892.8400000001</v>
          </cell>
          <cell r="FS1615" t="str">
            <v>WA</v>
          </cell>
          <cell r="FT1615" t="str">
            <v>EISAq</v>
          </cell>
          <cell r="FV1615">
            <v>234813.348</v>
          </cell>
          <cell r="GU1615" t="str">
            <v>Natural Gas FAF</v>
          </cell>
          <cell r="GX1615" t="str">
            <v>None</v>
          </cell>
          <cell r="GY1615" t="str">
            <v>WA</v>
          </cell>
          <cell r="GZ1615">
            <v>1904.28771972656</v>
          </cell>
        </row>
        <row r="1616">
          <cell r="AN1616" t="str">
            <v>MT</v>
          </cell>
          <cell r="AO1616" t="str">
            <v>Wood</v>
          </cell>
          <cell r="AP1616" t="str">
            <v>1993-2006</v>
          </cell>
          <cell r="AQ1616" t="str">
            <v>Crawlspace</v>
          </cell>
          <cell r="AR1616">
            <v>692.83229466488501</v>
          </cell>
          <cell r="AU1616" t="str">
            <v>No</v>
          </cell>
          <cell r="AV1616" t="b">
            <v>1</v>
          </cell>
          <cell r="AX1616">
            <v>947794.57910156273</v>
          </cell>
          <cell r="AY1616" t="b">
            <v>0</v>
          </cell>
          <cell r="AZ1616">
            <v>290555.43504341471</v>
          </cell>
          <cell r="BA1616">
            <v>0.60526315789473695</v>
          </cell>
          <cell r="BB1616">
            <v>692.83229466488501</v>
          </cell>
          <cell r="BC1616">
            <v>0.60526339232648185</v>
          </cell>
          <cell r="CF1616" t="str">
            <v>Conditioned</v>
          </cell>
          <cell r="CG1616">
            <v>1925.059</v>
          </cell>
          <cell r="CH1616" t="str">
            <v>OR</v>
          </cell>
          <cell r="CI1616" t="str">
            <v>Bottom-Freezer (Including French Door) w/o TTD Ice</v>
          </cell>
          <cell r="CJ1616">
            <v>50051.534</v>
          </cell>
          <cell r="CK1616" t="b">
            <v>0</v>
          </cell>
          <cell r="DS1616">
            <v>1192.4649999999999</v>
          </cell>
          <cell r="DT1616" t="str">
            <v>ID</v>
          </cell>
          <cell r="DU1616" t="str">
            <v>lt32</v>
          </cell>
          <cell r="DX1616" t="b">
            <v>0</v>
          </cell>
          <cell r="DY1616">
            <v>1904.288</v>
          </cell>
          <cell r="DZ1616" t="str">
            <v>WA</v>
          </cell>
          <cell r="EC1616" t="str">
            <v>Desktop</v>
          </cell>
          <cell r="ED1616">
            <v>2079.9929999999999</v>
          </cell>
          <cell r="EE1616" t="str">
            <v>WA</v>
          </cell>
          <cell r="EZ1616" t="str">
            <v>WA</v>
          </cell>
          <cell r="FA1616" t="str">
            <v>Living Room/Family Room</v>
          </cell>
          <cell r="FB1616">
            <v>79410.650999999998</v>
          </cell>
          <cell r="FC1616">
            <v>391298.86</v>
          </cell>
          <cell r="FI1616" t="str">
            <v>OR</v>
          </cell>
          <cell r="FJ1616" t="str">
            <v>Garage</v>
          </cell>
          <cell r="FK1616" t="str">
            <v>EISAq</v>
          </cell>
          <cell r="FL1616">
            <v>0</v>
          </cell>
          <cell r="FS1616" t="str">
            <v>WA</v>
          </cell>
          <cell r="FT1616" t="str">
            <v>EISAx</v>
          </cell>
          <cell r="FV1616">
            <v>2053854.4139999999</v>
          </cell>
          <cell r="GU1616" t="str">
            <v>Wood</v>
          </cell>
          <cell r="GX1616" t="str">
            <v>Baseboard/Wall/Radiant</v>
          </cell>
          <cell r="GY1616" t="str">
            <v>MT</v>
          </cell>
          <cell r="GZ1616">
            <v>1144.67944335938</v>
          </cell>
        </row>
        <row r="1617">
          <cell r="AN1617" t="str">
            <v>MT</v>
          </cell>
          <cell r="AO1617" t="str">
            <v>Natural Gas FAF</v>
          </cell>
          <cell r="AQ1617" t="str">
            <v>Slab on Grade</v>
          </cell>
          <cell r="AR1617">
            <v>2130.88647460938</v>
          </cell>
          <cell r="AU1617" t="str">
            <v>Yes</v>
          </cell>
          <cell r="AV1617" t="b">
            <v>1</v>
          </cell>
          <cell r="AX1617">
            <v>1551285.3535156287</v>
          </cell>
          <cell r="AY1617" t="b">
            <v>0</v>
          </cell>
          <cell r="AZ1617">
            <v>0</v>
          </cell>
          <cell r="BA1617">
            <v>1</v>
          </cell>
          <cell r="BB1617">
            <v>2130.88647460938</v>
          </cell>
          <cell r="BC1617">
            <v>1.0000002227286584</v>
          </cell>
          <cell r="CF1617" t="str">
            <v>Conditioned</v>
          </cell>
          <cell r="CG1617">
            <v>2130.886</v>
          </cell>
          <cell r="CH1617" t="str">
            <v>MT</v>
          </cell>
          <cell r="CI1617" t="str">
            <v>Top-Freezer w/o TTD Ice</v>
          </cell>
          <cell r="CJ1617">
            <v>55403.036</v>
          </cell>
          <cell r="CK1617" t="b">
            <v>0</v>
          </cell>
          <cell r="DS1617">
            <v>1192.4649999999999</v>
          </cell>
          <cell r="DT1617" t="str">
            <v>ID</v>
          </cell>
          <cell r="DU1617" t="str">
            <v>lt32</v>
          </cell>
          <cell r="DX1617" t="b">
            <v>0</v>
          </cell>
          <cell r="DY1617">
            <v>1904.288</v>
          </cell>
          <cell r="DZ1617" t="str">
            <v>WA</v>
          </cell>
          <cell r="EC1617" t="str">
            <v>Laptop</v>
          </cell>
          <cell r="ED1617">
            <v>2079.9929999999999</v>
          </cell>
          <cell r="EE1617" t="str">
            <v>WA</v>
          </cell>
          <cell r="EZ1617" t="str">
            <v>WA</v>
          </cell>
          <cell r="FA1617" t="str">
            <v>Other</v>
          </cell>
          <cell r="FB1617">
            <v>344112.821</v>
          </cell>
          <cell r="FC1617">
            <v>439635.77799999999</v>
          </cell>
          <cell r="FI1617" t="str">
            <v>OR</v>
          </cell>
          <cell r="FJ1617" t="str">
            <v>Kitchen</v>
          </cell>
          <cell r="FK1617" t="str">
            <v>EISAx</v>
          </cell>
          <cell r="FL1617">
            <v>1663857.12</v>
          </cell>
          <cell r="FS1617" t="str">
            <v>WA</v>
          </cell>
          <cell r="FT1617" t="str">
            <v>EISAnqnx</v>
          </cell>
          <cell r="FV1617">
            <v>1639119.15</v>
          </cell>
          <cell r="GU1617" t="str">
            <v>Electric FAF</v>
          </cell>
          <cell r="GX1617" t="str">
            <v>None</v>
          </cell>
          <cell r="GY1617" t="str">
            <v>WA</v>
          </cell>
          <cell r="GZ1617">
            <v>2079.99340820313</v>
          </cell>
        </row>
        <row r="1618">
          <cell r="AN1618" t="str">
            <v>OR</v>
          </cell>
          <cell r="AO1618" t="str">
            <v>Baseboard/Wall/Radiant</v>
          </cell>
          <cell r="AP1618" t="str">
            <v>Pre 1980</v>
          </cell>
          <cell r="AQ1618" t="str">
            <v>Slab on Grade</v>
          </cell>
          <cell r="AR1618">
            <v>248.56166768205301</v>
          </cell>
          <cell r="AU1618" t="str">
            <v>No</v>
          </cell>
          <cell r="AV1618" t="b">
            <v>0</v>
          </cell>
          <cell r="AX1618">
            <v>270932.21777343779</v>
          </cell>
          <cell r="AY1618" t="b">
            <v>0</v>
          </cell>
          <cell r="AZ1618">
            <v>285625.44363512698</v>
          </cell>
          <cell r="BA1618" t="str">
            <v/>
          </cell>
          <cell r="BB1618" t="str">
            <v/>
          </cell>
          <cell r="BC1618">
            <v>0.15412841862057541</v>
          </cell>
          <cell r="CF1618" t="str">
            <v>Conditioned</v>
          </cell>
          <cell r="CG1618">
            <v>2130.886</v>
          </cell>
          <cell r="CH1618" t="str">
            <v>MT</v>
          </cell>
          <cell r="CI1618" t="str">
            <v>Top-Freezer w/o TTD Ice</v>
          </cell>
          <cell r="CJ1618">
            <v>55403.036</v>
          </cell>
          <cell r="CK1618" t="b">
            <v>0</v>
          </cell>
          <cell r="DS1618">
            <v>1192.4649999999999</v>
          </cell>
          <cell r="DT1618" t="str">
            <v>ID</v>
          </cell>
          <cell r="DU1618" t="str">
            <v>lt32</v>
          </cell>
          <cell r="DX1618" t="b">
            <v>0</v>
          </cell>
          <cell r="DY1618">
            <v>1904.288</v>
          </cell>
          <cell r="DZ1618" t="str">
            <v>WA</v>
          </cell>
          <cell r="EC1618" t="str">
            <v>Desktop</v>
          </cell>
          <cell r="ED1618">
            <v>1904.288</v>
          </cell>
          <cell r="EE1618" t="str">
            <v>WA</v>
          </cell>
          <cell r="EZ1618" t="str">
            <v>WA</v>
          </cell>
          <cell r="FA1618" t="str">
            <v>Bathroom</v>
          </cell>
          <cell r="FB1618">
            <v>1258949.2220000001</v>
          </cell>
          <cell r="FC1618">
            <v>822777.83800000011</v>
          </cell>
          <cell r="FI1618" t="str">
            <v>OR</v>
          </cell>
          <cell r="FJ1618" t="str">
            <v>Living Room/Family Room</v>
          </cell>
          <cell r="FK1618" t="str">
            <v>EISAnqnx</v>
          </cell>
          <cell r="FL1618">
            <v>2079821.4000000001</v>
          </cell>
          <cell r="FS1618" t="str">
            <v>WA</v>
          </cell>
          <cell r="FT1618" t="str">
            <v>EISAq</v>
          </cell>
          <cell r="FV1618">
            <v>1015491.492</v>
          </cell>
          <cell r="GU1618" t="str">
            <v>Electric FAF</v>
          </cell>
          <cell r="GX1618" t="str">
            <v>None</v>
          </cell>
          <cell r="GY1618" t="str">
            <v>OR</v>
          </cell>
          <cell r="GZ1618">
            <v>1925.05932617188</v>
          </cell>
        </row>
        <row r="1619">
          <cell r="AN1619" t="str">
            <v>OR</v>
          </cell>
          <cell r="AO1619" t="str">
            <v>Baseboard/Wall/Radiant</v>
          </cell>
          <cell r="AP1619" t="str">
            <v>Pre 1980</v>
          </cell>
          <cell r="AQ1619" t="str">
            <v>Crawlspace</v>
          </cell>
          <cell r="AR1619">
            <v>1364.13010477888</v>
          </cell>
          <cell r="AU1619" t="str">
            <v>No</v>
          </cell>
          <cell r="AV1619" t="b">
            <v>0</v>
          </cell>
          <cell r="AX1619">
            <v>1486901.8142089793</v>
          </cell>
          <cell r="AY1619" t="b">
            <v>0</v>
          </cell>
          <cell r="AZ1619">
            <v>1567539.6370927731</v>
          </cell>
          <cell r="BA1619" t="str">
            <v/>
          </cell>
          <cell r="BB1619" t="str">
            <v/>
          </cell>
          <cell r="BC1619">
            <v>0.84587144028672556</v>
          </cell>
          <cell r="CF1619" t="str">
            <v>Conditioned</v>
          </cell>
          <cell r="CG1619">
            <v>2079.9929999999999</v>
          </cell>
          <cell r="CH1619" t="str">
            <v>WA</v>
          </cell>
          <cell r="CI1619" t="str">
            <v>Side-by-Side w/ TTD Ice</v>
          </cell>
          <cell r="CJ1619">
            <v>43679.852999999996</v>
          </cell>
          <cell r="CK1619" t="b">
            <v>0</v>
          </cell>
          <cell r="DS1619">
            <v>2079.9929999999999</v>
          </cell>
          <cell r="DT1619" t="str">
            <v>WA</v>
          </cell>
          <cell r="DU1619" t="str">
            <v>lt32</v>
          </cell>
          <cell r="DX1619" t="b">
            <v>1</v>
          </cell>
          <cell r="DY1619">
            <v>1925.059</v>
          </cell>
          <cell r="DZ1619" t="str">
            <v>OR</v>
          </cell>
          <cell r="EC1619" t="str">
            <v>Laptop</v>
          </cell>
          <cell r="ED1619">
            <v>1904.288</v>
          </cell>
          <cell r="EE1619" t="str">
            <v>WA</v>
          </cell>
          <cell r="EZ1619" t="str">
            <v>WA</v>
          </cell>
          <cell r="FA1619" t="str">
            <v>Bedrooms</v>
          </cell>
          <cell r="FB1619">
            <v>5377794.9050000003</v>
          </cell>
          <cell r="FC1619">
            <v>2686419.2060000002</v>
          </cell>
          <cell r="FI1619" t="str">
            <v>OR</v>
          </cell>
          <cell r="FJ1619" t="str">
            <v>Living Room/Family Room</v>
          </cell>
          <cell r="FK1619" t="str">
            <v>EISAx</v>
          </cell>
          <cell r="FL1619">
            <v>1039910.7000000001</v>
          </cell>
          <cell r="FS1619" t="str">
            <v>WA</v>
          </cell>
          <cell r="FT1619" t="str">
            <v>EISAx</v>
          </cell>
          <cell r="FV1619">
            <v>815747.66999999993</v>
          </cell>
          <cell r="GU1619" t="str">
            <v>Natural Gas Other</v>
          </cell>
          <cell r="GX1619" t="str">
            <v>None</v>
          </cell>
          <cell r="GY1619" t="str">
            <v>ID</v>
          </cell>
          <cell r="GZ1619">
            <v>3785.76440429688</v>
          </cell>
        </row>
        <row r="1620">
          <cell r="AN1620" t="str">
            <v>OR</v>
          </cell>
          <cell r="AO1620" t="str">
            <v>Baseboard/Wall/Radiant</v>
          </cell>
          <cell r="AP1620" t="str">
            <v>Pre 1980</v>
          </cell>
          <cell r="AQ1620" t="str">
            <v>Slab on Grade</v>
          </cell>
          <cell r="AR1620">
            <v>248.56166768205301</v>
          </cell>
          <cell r="AU1620" t="str">
            <v>No</v>
          </cell>
          <cell r="AV1620" t="b">
            <v>0</v>
          </cell>
          <cell r="AX1620">
            <v>270932.21777343779</v>
          </cell>
          <cell r="AY1620" t="b">
            <v>0</v>
          </cell>
          <cell r="AZ1620">
            <v>285625.44363512698</v>
          </cell>
          <cell r="BA1620" t="str">
            <v/>
          </cell>
          <cell r="BB1620" t="str">
            <v/>
          </cell>
          <cell r="BC1620">
            <v>0.15412841862057541</v>
          </cell>
          <cell r="CF1620" t="str">
            <v>Conditioned</v>
          </cell>
          <cell r="CG1620">
            <v>1144.6790000000001</v>
          </cell>
          <cell r="CH1620" t="str">
            <v>MT</v>
          </cell>
          <cell r="CI1620" t="str">
            <v>Side-by-Side w/ TTD Ice</v>
          </cell>
          <cell r="CJ1620">
            <v>30906.333000000002</v>
          </cell>
          <cell r="CK1620" t="b">
            <v>0</v>
          </cell>
          <cell r="DS1620">
            <v>2079.9929999999999</v>
          </cell>
          <cell r="DT1620" t="str">
            <v>WA</v>
          </cell>
          <cell r="DU1620" t="str">
            <v>lt32</v>
          </cell>
          <cell r="DX1620" t="b">
            <v>1</v>
          </cell>
          <cell r="DY1620">
            <v>1925.059</v>
          </cell>
          <cell r="DZ1620" t="str">
            <v>OR</v>
          </cell>
          <cell r="EC1620" t="str">
            <v>Desktop</v>
          </cell>
          <cell r="ED1620">
            <v>2130.886</v>
          </cell>
          <cell r="EE1620" t="str">
            <v>MT</v>
          </cell>
          <cell r="EZ1620" t="str">
            <v>WA</v>
          </cell>
          <cell r="FA1620" t="str">
            <v>Exterior</v>
          </cell>
          <cell r="FB1620">
            <v>3246502.915</v>
          </cell>
          <cell r="FC1620">
            <v>10364026.863</v>
          </cell>
          <cell r="FI1620" t="str">
            <v>OR</v>
          </cell>
          <cell r="FJ1620" t="str">
            <v>Other</v>
          </cell>
          <cell r="FK1620" t="str">
            <v>EISAnqnx</v>
          </cell>
          <cell r="FL1620">
            <v>2911749.96</v>
          </cell>
          <cell r="FS1620" t="str">
            <v>WA</v>
          </cell>
          <cell r="FT1620" t="str">
            <v>EISAnqnx</v>
          </cell>
          <cell r="FV1620">
            <v>1974566.79</v>
          </cell>
          <cell r="GU1620" t="str">
            <v>Baseboard/Wall/Radiant</v>
          </cell>
          <cell r="GX1620" t="str">
            <v>Baseboard/Wall/Radiant</v>
          </cell>
          <cell r="GY1620" t="str">
            <v>WA</v>
          </cell>
          <cell r="GZ1620">
            <v>1904.28771972656</v>
          </cell>
        </row>
        <row r="1621">
          <cell r="AN1621" t="str">
            <v>OR</v>
          </cell>
          <cell r="AO1621" t="str">
            <v>Baseboard/Wall/Radiant</v>
          </cell>
          <cell r="AP1621" t="str">
            <v>Pre 1980</v>
          </cell>
          <cell r="AQ1621" t="str">
            <v>Crawlspace</v>
          </cell>
          <cell r="AR1621">
            <v>1364.13010477888</v>
          </cell>
          <cell r="AU1621" t="str">
            <v>No</v>
          </cell>
          <cell r="AV1621" t="b">
            <v>0</v>
          </cell>
          <cell r="AX1621">
            <v>1486901.8142089793</v>
          </cell>
          <cell r="AY1621" t="b">
            <v>0</v>
          </cell>
          <cell r="AZ1621">
            <v>1567539.6370927731</v>
          </cell>
          <cell r="BA1621" t="str">
            <v/>
          </cell>
          <cell r="BB1621" t="str">
            <v/>
          </cell>
          <cell r="BC1621">
            <v>0.84587144028672556</v>
          </cell>
          <cell r="CF1621" t="str">
            <v>Conditioned</v>
          </cell>
          <cell r="CG1621">
            <v>1192.4649999999999</v>
          </cell>
          <cell r="CH1621" t="str">
            <v>ID</v>
          </cell>
          <cell r="CI1621" t="str">
            <v>Side-by-Side w/ TTD Ice</v>
          </cell>
          <cell r="CJ1621">
            <v>29811.624999999996</v>
          </cell>
          <cell r="CK1621" t="b">
            <v>0</v>
          </cell>
          <cell r="DS1621">
            <v>2079.9929999999999</v>
          </cell>
          <cell r="DT1621" t="str">
            <v>WA</v>
          </cell>
          <cell r="DU1621" t="str">
            <v>lt32</v>
          </cell>
          <cell r="DX1621" t="b">
            <v>1</v>
          </cell>
          <cell r="DY1621">
            <v>2079.9929999999999</v>
          </cell>
          <cell r="DZ1621" t="str">
            <v>WA</v>
          </cell>
          <cell r="EC1621" t="str">
            <v>Desktop</v>
          </cell>
          <cell r="ED1621">
            <v>2130.886</v>
          </cell>
          <cell r="EE1621" t="str">
            <v>MT</v>
          </cell>
          <cell r="EZ1621" t="str">
            <v>WA</v>
          </cell>
          <cell r="FA1621" t="str">
            <v>Garage</v>
          </cell>
          <cell r="FB1621">
            <v>2379116.64</v>
          </cell>
          <cell r="FC1621">
            <v>3434849.6490000002</v>
          </cell>
          <cell r="FI1621" t="str">
            <v>OR</v>
          </cell>
          <cell r="FJ1621" t="str">
            <v>Other</v>
          </cell>
          <cell r="FK1621" t="str">
            <v>EISAx</v>
          </cell>
          <cell r="FL1621">
            <v>1386547.6</v>
          </cell>
          <cell r="FS1621" t="str">
            <v>WA</v>
          </cell>
          <cell r="FT1621" t="str">
            <v>EISAq</v>
          </cell>
          <cell r="FV1621">
            <v>925530.53399999999</v>
          </cell>
          <cell r="GU1621" t="str">
            <v>Baseboard/Wall/Radiant</v>
          </cell>
          <cell r="GX1621" t="str">
            <v>Wood</v>
          </cell>
          <cell r="GY1621" t="str">
            <v>WA</v>
          </cell>
          <cell r="GZ1621">
            <v>1904.28771972656</v>
          </cell>
        </row>
        <row r="1622">
          <cell r="AN1622" t="str">
            <v>OR</v>
          </cell>
          <cell r="AO1622" t="str">
            <v>Wood</v>
          </cell>
          <cell r="AP1622" t="str">
            <v>Pre 1980</v>
          </cell>
          <cell r="AQ1622" t="str">
            <v>Slab on Grade</v>
          </cell>
          <cell r="AR1622">
            <v>248.56166768205301</v>
          </cell>
          <cell r="AU1622" t="str">
            <v>No</v>
          </cell>
          <cell r="AV1622" t="b">
            <v>1</v>
          </cell>
          <cell r="AX1622">
            <v>270932.21777343779</v>
          </cell>
          <cell r="AY1622" t="b">
            <v>0</v>
          </cell>
          <cell r="AZ1622">
            <v>285625.44363512698</v>
          </cell>
          <cell r="BA1622">
            <v>0.15412844036697307</v>
          </cell>
          <cell r="BB1622">
            <v>248.56166768205301</v>
          </cell>
          <cell r="BC1622">
            <v>0.15412841862057541</v>
          </cell>
          <cell r="CF1622" t="str">
            <v>Conditioned</v>
          </cell>
          <cell r="CG1622">
            <v>1612.692</v>
          </cell>
          <cell r="CH1622" t="str">
            <v>OR</v>
          </cell>
          <cell r="CI1622" t="str">
            <v>Side-by-Side w/o TTD Ice</v>
          </cell>
          <cell r="CJ1622">
            <v>35479.224000000002</v>
          </cell>
          <cell r="CK1622" t="b">
            <v>0</v>
          </cell>
          <cell r="DS1622">
            <v>2079.9929999999999</v>
          </cell>
          <cell r="DT1622" t="str">
            <v>WA</v>
          </cell>
          <cell r="DU1622" t="str">
            <v>32to46</v>
          </cell>
          <cell r="DX1622" t="b">
            <v>0</v>
          </cell>
          <cell r="DY1622">
            <v>2079.9929999999999</v>
          </cell>
          <cell r="DZ1622" t="str">
            <v>WA</v>
          </cell>
          <cell r="EC1622" t="str">
            <v>Desktop</v>
          </cell>
          <cell r="ED1622">
            <v>3785.7640000000001</v>
          </cell>
          <cell r="EE1622" t="str">
            <v>ID</v>
          </cell>
          <cell r="EZ1622" t="str">
            <v>WA</v>
          </cell>
          <cell r="FA1622" t="str">
            <v>Kitchen</v>
          </cell>
          <cell r="FB1622">
            <v>644344.09000000008</v>
          </cell>
          <cell r="FC1622">
            <v>589822.66700000002</v>
          </cell>
          <cell r="FI1622" t="str">
            <v>WA</v>
          </cell>
          <cell r="FJ1622" t="str">
            <v>Bathroom</v>
          </cell>
          <cell r="FK1622" t="str">
            <v>EISAnqnx</v>
          </cell>
          <cell r="FL1622">
            <v>2180856.9200000004</v>
          </cell>
          <cell r="FS1622" t="str">
            <v>WA</v>
          </cell>
          <cell r="FT1622" t="str">
            <v>EISAx</v>
          </cell>
          <cell r="FV1622">
            <v>1448523.9</v>
          </cell>
          <cell r="GU1622" t="str">
            <v>Wood</v>
          </cell>
          <cell r="GX1622" t="str">
            <v>None</v>
          </cell>
          <cell r="GY1622" t="str">
            <v>MT</v>
          </cell>
          <cell r="GZ1622">
            <v>1144.67944335938</v>
          </cell>
        </row>
        <row r="1623">
          <cell r="AN1623" t="str">
            <v>OR</v>
          </cell>
          <cell r="AO1623" t="str">
            <v>Wood</v>
          </cell>
          <cell r="AP1623" t="str">
            <v>Pre 1980</v>
          </cell>
          <cell r="AQ1623" t="str">
            <v>Crawlspace</v>
          </cell>
          <cell r="AR1623">
            <v>1364.13010477888</v>
          </cell>
          <cell r="AU1623" t="str">
            <v>No</v>
          </cell>
          <cell r="AV1623" t="b">
            <v>1</v>
          </cell>
          <cell r="AX1623">
            <v>1486901.8142089793</v>
          </cell>
          <cell r="AY1623" t="b">
            <v>0</v>
          </cell>
          <cell r="AZ1623">
            <v>1567539.6370927731</v>
          </cell>
          <cell r="BA1623">
            <v>0.84587155963302696</v>
          </cell>
          <cell r="BB1623">
            <v>1364.13010477888</v>
          </cell>
          <cell r="BC1623">
            <v>0.84587144028672556</v>
          </cell>
          <cell r="CF1623" t="str">
            <v>Unconditioned</v>
          </cell>
          <cell r="CG1623">
            <v>1612.692</v>
          </cell>
          <cell r="CH1623" t="str">
            <v>OR</v>
          </cell>
          <cell r="CI1623" t="str">
            <v>Top-Freezer w/o TTD Ice</v>
          </cell>
          <cell r="CJ1623">
            <v>32253.84</v>
          </cell>
          <cell r="CK1623" t="b">
            <v>0</v>
          </cell>
          <cell r="DS1623">
            <v>2079.9929999999999</v>
          </cell>
          <cell r="DT1623" t="str">
            <v>WA</v>
          </cell>
          <cell r="DU1623" t="str">
            <v>lt32</v>
          </cell>
          <cell r="DX1623" t="b">
            <v>1</v>
          </cell>
          <cell r="DY1623">
            <v>3785.7640000000001</v>
          </cell>
          <cell r="DZ1623" t="str">
            <v>ID</v>
          </cell>
          <cell r="EC1623" t="str">
            <v>Desktop</v>
          </cell>
          <cell r="ED1623">
            <v>3785.7640000000001</v>
          </cell>
          <cell r="EE1623" t="str">
            <v>ID</v>
          </cell>
          <cell r="EZ1623" t="str">
            <v>WA</v>
          </cell>
          <cell r="FA1623" t="str">
            <v>Living Room/Family Room</v>
          </cell>
          <cell r="FB1623">
            <v>1625729.7040000001</v>
          </cell>
          <cell r="FC1623">
            <v>2532767.9230000004</v>
          </cell>
          <cell r="FI1623" t="str">
            <v>WA</v>
          </cell>
          <cell r="FJ1623" t="str">
            <v>Bathroom</v>
          </cell>
          <cell r="FK1623" t="str">
            <v>EISAx</v>
          </cell>
          <cell r="FL1623">
            <v>1239123.25</v>
          </cell>
          <cell r="FS1623" t="str">
            <v>WA</v>
          </cell>
          <cell r="FT1623" t="str">
            <v>EISAnqnx</v>
          </cell>
          <cell r="FV1623">
            <v>2204087.6</v>
          </cell>
          <cell r="GU1623" t="str">
            <v>Natural Gas FAF</v>
          </cell>
          <cell r="GX1623" t="str">
            <v>None</v>
          </cell>
          <cell r="GY1623" t="str">
            <v>WA</v>
          </cell>
          <cell r="GZ1623">
            <v>1904.28771972656</v>
          </cell>
        </row>
        <row r="1624">
          <cell r="AN1624" t="str">
            <v>WA</v>
          </cell>
          <cell r="AO1624" t="str">
            <v>Natural Gas FAF</v>
          </cell>
          <cell r="AP1624" t="str">
            <v>Pre 1980</v>
          </cell>
          <cell r="AQ1624" t="str">
            <v>Basement</v>
          </cell>
          <cell r="AR1624">
            <v>1904.28771972656</v>
          </cell>
          <cell r="AU1624" t="str">
            <v>No</v>
          </cell>
          <cell r="AV1624" t="b">
            <v>1</v>
          </cell>
          <cell r="AX1624">
            <v>3839044.0429687449</v>
          </cell>
          <cell r="AY1624" t="b">
            <v>0</v>
          </cell>
          <cell r="AZ1624">
            <v>1758647.7949218727</v>
          </cell>
          <cell r="BA1624">
            <v>1</v>
          </cell>
          <cell r="BB1624">
            <v>1904.28771972656</v>
          </cell>
          <cell r="BC1624">
            <v>0.99999985281982562</v>
          </cell>
          <cell r="CF1624" t="str">
            <v>Conditioned</v>
          </cell>
          <cell r="CG1624">
            <v>2079.9929999999999</v>
          </cell>
          <cell r="CH1624" t="str">
            <v>WA</v>
          </cell>
          <cell r="CI1624" t="str">
            <v>Side-by-Side w/ TTD Ice</v>
          </cell>
          <cell r="CJ1624">
            <v>45759.845999999998</v>
          </cell>
          <cell r="CK1624" t="b">
            <v>0</v>
          </cell>
          <cell r="DS1624">
            <v>2079.9929999999999</v>
          </cell>
          <cell r="DT1624" t="str">
            <v>WA</v>
          </cell>
          <cell r="DU1624" t="str">
            <v>lt32</v>
          </cell>
          <cell r="DX1624" t="b">
            <v>1</v>
          </cell>
          <cell r="DY1624">
            <v>3785.7640000000001</v>
          </cell>
          <cell r="DZ1624" t="str">
            <v>ID</v>
          </cell>
          <cell r="EC1624" t="str">
            <v>Desktop</v>
          </cell>
          <cell r="ED1624">
            <v>1612.692</v>
          </cell>
          <cell r="EE1624" t="str">
            <v>OR</v>
          </cell>
          <cell r="EZ1624" t="str">
            <v>WA</v>
          </cell>
          <cell r="FA1624" t="str">
            <v>Other</v>
          </cell>
          <cell r="FB1624">
            <v>5724749.415</v>
          </cell>
          <cell r="FC1624">
            <v>3266328.8870000001</v>
          </cell>
          <cell r="FI1624" t="str">
            <v>WA</v>
          </cell>
          <cell r="FJ1624" t="str">
            <v>Bedrooms</v>
          </cell>
          <cell r="FK1624" t="str">
            <v>EISAq</v>
          </cell>
          <cell r="FL1624">
            <v>669126.55500000005</v>
          </cell>
          <cell r="FS1624" t="str">
            <v>WA</v>
          </cell>
          <cell r="FT1624" t="str">
            <v>EISAq</v>
          </cell>
          <cell r="FV1624">
            <v>132245.25599999999</v>
          </cell>
          <cell r="GU1624" t="str">
            <v>Oil FAF</v>
          </cell>
          <cell r="GX1624" t="str">
            <v>None</v>
          </cell>
          <cell r="GY1624" t="str">
            <v>WA</v>
          </cell>
          <cell r="GZ1624">
            <v>2079.99340820313</v>
          </cell>
        </row>
        <row r="1625">
          <cell r="AN1625" t="str">
            <v>MT</v>
          </cell>
          <cell r="AO1625" t="str">
            <v>Natural Gas FAF</v>
          </cell>
          <cell r="AP1625" t="str">
            <v>1993-2006</v>
          </cell>
          <cell r="AQ1625" t="str">
            <v>Crawlspace</v>
          </cell>
          <cell r="AR1625">
            <v>1368.3519074055801</v>
          </cell>
          <cell r="AU1625" t="str">
            <v>No</v>
          </cell>
          <cell r="AV1625" t="b">
            <v>1</v>
          </cell>
          <cell r="AX1625">
            <v>2454823.3218856105</v>
          </cell>
          <cell r="AY1625" t="b">
            <v>0</v>
          </cell>
          <cell r="AZ1625">
            <v>675873.34166941594</v>
          </cell>
          <cell r="BA1625">
            <v>0.64215148188803495</v>
          </cell>
          <cell r="BB1625">
            <v>1368.3519074055801</v>
          </cell>
          <cell r="BC1625">
            <v>0.64215162491357125</v>
          </cell>
          <cell r="CF1625" t="str">
            <v>Conditioned</v>
          </cell>
          <cell r="CG1625">
            <v>1192.4649999999999</v>
          </cell>
          <cell r="CH1625" t="str">
            <v>ID</v>
          </cell>
          <cell r="CI1625" t="str">
            <v>Top-Freezer w/o TTD Ice</v>
          </cell>
          <cell r="CJ1625">
            <v>21464.37</v>
          </cell>
          <cell r="CK1625" t="b">
            <v>0</v>
          </cell>
          <cell r="DS1625">
            <v>1192.4649999999999</v>
          </cell>
          <cell r="DT1625" t="str">
            <v>ID</v>
          </cell>
          <cell r="DU1625" t="str">
            <v>lt32</v>
          </cell>
          <cell r="DX1625" t="b">
            <v>0</v>
          </cell>
          <cell r="DY1625">
            <v>2079.9929999999999</v>
          </cell>
          <cell r="DZ1625" t="str">
            <v>WA</v>
          </cell>
          <cell r="EC1625" t="str">
            <v>Desktop</v>
          </cell>
          <cell r="ED1625">
            <v>2130.886</v>
          </cell>
          <cell r="EE1625" t="str">
            <v>MT</v>
          </cell>
          <cell r="EZ1625" t="str">
            <v>WA</v>
          </cell>
          <cell r="FA1625" t="str">
            <v>Bathroom</v>
          </cell>
          <cell r="FB1625">
            <v>468702.07999999996</v>
          </cell>
          <cell r="FC1625">
            <v>87881.64</v>
          </cell>
          <cell r="FI1625" t="str">
            <v>WA</v>
          </cell>
          <cell r="FJ1625" t="str">
            <v>Exterior</v>
          </cell>
          <cell r="FK1625" t="str">
            <v>EISAq</v>
          </cell>
          <cell r="FL1625">
            <v>223042.18500000003</v>
          </cell>
          <cell r="FS1625" t="str">
            <v>WA</v>
          </cell>
          <cell r="FT1625" t="str">
            <v>EISAx</v>
          </cell>
          <cell r="FV1625">
            <v>3426354.36</v>
          </cell>
          <cell r="GU1625" t="str">
            <v>Natural Gas FAF</v>
          </cell>
          <cell r="GX1625" t="str">
            <v>Baseboard/Wall/Radiant</v>
          </cell>
          <cell r="GY1625" t="str">
            <v>MT</v>
          </cell>
          <cell r="GZ1625">
            <v>1144.67944335938</v>
          </cell>
        </row>
        <row r="1626">
          <cell r="AN1626" t="str">
            <v>MT</v>
          </cell>
          <cell r="AO1626" t="str">
            <v>Baseboard/Wall/Radiant</v>
          </cell>
          <cell r="AP1626" t="str">
            <v>1993-2006</v>
          </cell>
          <cell r="AQ1626" t="str">
            <v>Slab on Grade</v>
          </cell>
          <cell r="AR1626">
            <v>762.53456720379404</v>
          </cell>
          <cell r="AU1626" t="str">
            <v>No</v>
          </cell>
          <cell r="AV1626" t="b">
            <v>0</v>
          </cell>
          <cell r="AX1626">
            <v>1367987.0135636064</v>
          </cell>
          <cell r="AY1626" t="b">
            <v>0</v>
          </cell>
          <cell r="AZ1626">
            <v>376640.52886193123</v>
          </cell>
          <cell r="BA1626" t="str">
            <v/>
          </cell>
          <cell r="BB1626" t="str">
            <v/>
          </cell>
          <cell r="BC1626">
            <v>0.35784859781508443</v>
          </cell>
          <cell r="CF1626" t="str">
            <v>Conditioned</v>
          </cell>
          <cell r="CG1626">
            <v>3785.7640000000001</v>
          </cell>
          <cell r="CH1626" t="str">
            <v>ID</v>
          </cell>
          <cell r="CI1626" t="str">
            <v>Side-by-Side w/o TTD Ice</v>
          </cell>
          <cell r="CJ1626">
            <v>121144.448</v>
          </cell>
          <cell r="CK1626" t="b">
            <v>0</v>
          </cell>
          <cell r="DS1626">
            <v>1192.4649999999999</v>
          </cell>
          <cell r="DT1626" t="str">
            <v>ID</v>
          </cell>
          <cell r="DU1626" t="str">
            <v>32to46</v>
          </cell>
          <cell r="DX1626" t="b">
            <v>0</v>
          </cell>
          <cell r="DY1626">
            <v>2079.9929999999999</v>
          </cell>
          <cell r="DZ1626" t="str">
            <v>WA</v>
          </cell>
          <cell r="EC1626" t="str">
            <v>Desktop</v>
          </cell>
          <cell r="ED1626">
            <v>2130.886</v>
          </cell>
          <cell r="EE1626" t="str">
            <v>MT</v>
          </cell>
          <cell r="EZ1626" t="str">
            <v>WA</v>
          </cell>
          <cell r="FA1626" t="str">
            <v>Bedrooms</v>
          </cell>
          <cell r="FB1626">
            <v>1458835.2239999999</v>
          </cell>
          <cell r="FC1626">
            <v>1217160.7139999999</v>
          </cell>
          <cell r="FI1626" t="str">
            <v>WA</v>
          </cell>
          <cell r="FJ1626" t="str">
            <v>Garage</v>
          </cell>
          <cell r="FK1626" t="str">
            <v>EISAnqnx</v>
          </cell>
          <cell r="FL1626">
            <v>892168.74000000011</v>
          </cell>
          <cell r="FS1626" t="str">
            <v>WA</v>
          </cell>
          <cell r="FT1626" t="str">
            <v>EISAnqnx</v>
          </cell>
          <cell r="FV1626">
            <v>16034254.855</v>
          </cell>
          <cell r="GU1626" t="str">
            <v>Baseboard/Wall/Radiant</v>
          </cell>
          <cell r="GX1626" t="str">
            <v>None</v>
          </cell>
          <cell r="GY1626" t="str">
            <v>OR</v>
          </cell>
          <cell r="GZ1626">
            <v>1612.69177246094</v>
          </cell>
        </row>
        <row r="1627">
          <cell r="AN1627" t="str">
            <v>MT</v>
          </cell>
          <cell r="AO1627" t="str">
            <v>Natural Gas FAF</v>
          </cell>
          <cell r="AP1627" t="str">
            <v>1993-2006</v>
          </cell>
          <cell r="AQ1627" t="str">
            <v>Slab on Grade</v>
          </cell>
          <cell r="AR1627">
            <v>762.53456720379404</v>
          </cell>
          <cell r="AU1627" t="str">
            <v>No</v>
          </cell>
          <cell r="AV1627" t="b">
            <v>1</v>
          </cell>
          <cell r="AX1627">
            <v>1367987.0135636064</v>
          </cell>
          <cell r="AY1627" t="b">
            <v>0</v>
          </cell>
          <cell r="AZ1627">
            <v>376640.52886193123</v>
          </cell>
          <cell r="BA1627">
            <v>0.35784851811196511</v>
          </cell>
          <cell r="BB1627">
            <v>762.53456720379404</v>
          </cell>
          <cell r="BC1627">
            <v>0.35784859781508443</v>
          </cell>
          <cell r="CF1627" t="str">
            <v>Conditioned</v>
          </cell>
          <cell r="CG1627">
            <v>3785.7640000000001</v>
          </cell>
          <cell r="CH1627" t="str">
            <v>ID</v>
          </cell>
          <cell r="CI1627" t="str">
            <v>Top-Freezer w/o TTD Ice</v>
          </cell>
          <cell r="CJ1627">
            <v>79501.044000000009</v>
          </cell>
          <cell r="CK1627" t="b">
            <v>0</v>
          </cell>
          <cell r="DS1627">
            <v>1192.4649999999999</v>
          </cell>
          <cell r="DT1627" t="str">
            <v>ID</v>
          </cell>
          <cell r="DU1627" t="str">
            <v>32to46</v>
          </cell>
          <cell r="DX1627" t="b">
            <v>0</v>
          </cell>
          <cell r="DY1627">
            <v>2079.9929999999999</v>
          </cell>
          <cell r="DZ1627" t="str">
            <v>WA</v>
          </cell>
          <cell r="EC1627" t="str">
            <v>Desktop</v>
          </cell>
          <cell r="ED1627">
            <v>3785.7640000000001</v>
          </cell>
          <cell r="EE1627" t="str">
            <v>ID</v>
          </cell>
          <cell r="EZ1627" t="str">
            <v>WA</v>
          </cell>
          <cell r="FA1627" t="str">
            <v>Exterior</v>
          </cell>
          <cell r="FB1627">
            <v>345667.78399999999</v>
          </cell>
          <cell r="FC1627">
            <v>4193418.9219999998</v>
          </cell>
          <cell r="FI1627" t="str">
            <v>WA</v>
          </cell>
          <cell r="FJ1627" t="str">
            <v>Garage</v>
          </cell>
          <cell r="FK1627" t="str">
            <v>EISAq</v>
          </cell>
          <cell r="FL1627">
            <v>793038.88000000012</v>
          </cell>
          <cell r="FS1627" t="str">
            <v>WA</v>
          </cell>
          <cell r="FT1627" t="str">
            <v>EISAq</v>
          </cell>
          <cell r="FV1627">
            <v>2919374.3770000003</v>
          </cell>
          <cell r="GU1627" t="str">
            <v>Wood</v>
          </cell>
          <cell r="GX1627" t="str">
            <v>None</v>
          </cell>
          <cell r="GY1627" t="str">
            <v>OR</v>
          </cell>
          <cell r="GZ1627">
            <v>1925.05932617188</v>
          </cell>
        </row>
        <row r="1628">
          <cell r="AN1628" t="str">
            <v>MT</v>
          </cell>
          <cell r="AO1628" t="str">
            <v>Baseboard/Wall/Radiant</v>
          </cell>
          <cell r="AP1628" t="str">
            <v>1993-2006</v>
          </cell>
          <cell r="AQ1628" t="str">
            <v>Crawlspace</v>
          </cell>
          <cell r="AR1628">
            <v>1368.3519074055801</v>
          </cell>
          <cell r="AU1628" t="str">
            <v>No</v>
          </cell>
          <cell r="AV1628" t="b">
            <v>0</v>
          </cell>
          <cell r="AX1628">
            <v>2454823.3218856105</v>
          </cell>
          <cell r="AY1628" t="b">
            <v>0</v>
          </cell>
          <cell r="AZ1628">
            <v>675873.34166941594</v>
          </cell>
          <cell r="BA1628" t="str">
            <v/>
          </cell>
          <cell r="BB1628" t="str">
            <v/>
          </cell>
          <cell r="BC1628">
            <v>0.64215162491357125</v>
          </cell>
          <cell r="CF1628" t="str">
            <v>Conditioned</v>
          </cell>
          <cell r="CG1628">
            <v>2079.9929999999999</v>
          </cell>
          <cell r="CH1628" t="str">
            <v>WA</v>
          </cell>
          <cell r="CI1628" t="str">
            <v>Side-by-Side w/ TTD Ice</v>
          </cell>
          <cell r="CJ1628">
            <v>45759.845999999998</v>
          </cell>
          <cell r="CK1628" t="b">
            <v>0</v>
          </cell>
          <cell r="DS1628">
            <v>2079.9929999999999</v>
          </cell>
          <cell r="DT1628" t="str">
            <v>WA</v>
          </cell>
          <cell r="DU1628" t="str">
            <v>lt32</v>
          </cell>
          <cell r="DX1628" t="b">
            <v>0</v>
          </cell>
          <cell r="DY1628">
            <v>2130.886</v>
          </cell>
          <cell r="DZ1628" t="str">
            <v>MT</v>
          </cell>
          <cell r="EC1628" t="str">
            <v>Desktop</v>
          </cell>
          <cell r="ED1628">
            <v>3785.7640000000001</v>
          </cell>
          <cell r="EE1628" t="str">
            <v>ID</v>
          </cell>
          <cell r="EZ1628" t="str">
            <v>WA</v>
          </cell>
          <cell r="FA1628" t="str">
            <v>Kitchen</v>
          </cell>
          <cell r="FB1628">
            <v>229956.95799999998</v>
          </cell>
          <cell r="FC1628">
            <v>285615.33</v>
          </cell>
          <cell r="FI1628" t="str">
            <v>WA</v>
          </cell>
          <cell r="FJ1628" t="str">
            <v>Kitchen</v>
          </cell>
          <cell r="FK1628" t="str">
            <v>EISAnqnx</v>
          </cell>
          <cell r="FL1628">
            <v>297389.58</v>
          </cell>
          <cell r="FS1628" t="str">
            <v>WA</v>
          </cell>
          <cell r="FT1628" t="str">
            <v>EISAx</v>
          </cell>
          <cell r="FV1628">
            <v>2939200.3490000004</v>
          </cell>
          <cell r="GU1628" t="str">
            <v>Electric FAF</v>
          </cell>
          <cell r="GX1628" t="str">
            <v>None</v>
          </cell>
          <cell r="GY1628" t="str">
            <v>WA</v>
          </cell>
          <cell r="GZ1628">
            <v>4360.1875</v>
          </cell>
        </row>
        <row r="1629">
          <cell r="AN1629" t="str">
            <v>OR</v>
          </cell>
          <cell r="AO1629" t="str">
            <v>Baseboard/Wall/Radiant</v>
          </cell>
          <cell r="AP1629" t="str">
            <v>Pre 1980</v>
          </cell>
          <cell r="AQ1629" t="str">
            <v>Crawlspace</v>
          </cell>
          <cell r="AR1629">
            <v>1925.05932617188</v>
          </cell>
          <cell r="AU1629" t="str">
            <v>No</v>
          </cell>
          <cell r="AV1629" t="b">
            <v>0</v>
          </cell>
          <cell r="AX1629">
            <v>2558403.8444824284</v>
          </cell>
          <cell r="AY1629" t="b">
            <v>0</v>
          </cell>
          <cell r="AZ1629">
            <v>1806391.7390930711</v>
          </cell>
          <cell r="BA1629" t="str">
            <v/>
          </cell>
          <cell r="BB1629" t="str">
            <v/>
          </cell>
          <cell r="BC1629">
            <v>1.0000001694347447</v>
          </cell>
          <cell r="CF1629" t="str">
            <v>Conditioned</v>
          </cell>
          <cell r="CG1629">
            <v>1144.6790000000001</v>
          </cell>
          <cell r="CH1629" t="str">
            <v>MT</v>
          </cell>
          <cell r="CI1629" t="str">
            <v>Side-by-Side w/ TTD Ice</v>
          </cell>
          <cell r="CJ1629">
            <v>34340.370000000003</v>
          </cell>
          <cell r="CK1629" t="b">
            <v>0</v>
          </cell>
          <cell r="DS1629">
            <v>2079.9929999999999</v>
          </cell>
          <cell r="DT1629" t="str">
            <v>WA</v>
          </cell>
          <cell r="DU1629" t="str">
            <v>32to46</v>
          </cell>
          <cell r="DX1629" t="b">
            <v>0</v>
          </cell>
          <cell r="DY1629">
            <v>1612.692</v>
          </cell>
          <cell r="DZ1629" t="str">
            <v>OR</v>
          </cell>
          <cell r="EC1629" t="str">
            <v>Desktop</v>
          </cell>
          <cell r="ED1629">
            <v>3785.7640000000001</v>
          </cell>
          <cell r="EE1629" t="str">
            <v>ID</v>
          </cell>
          <cell r="EZ1629" t="str">
            <v>WA</v>
          </cell>
          <cell r="FA1629" t="str">
            <v>Living Room/Family Room</v>
          </cell>
          <cell r="FB1629">
            <v>123034.296</v>
          </cell>
          <cell r="FC1629">
            <v>307585.74</v>
          </cell>
          <cell r="FI1629" t="str">
            <v>WA</v>
          </cell>
          <cell r="FJ1629" t="str">
            <v>Kitchen</v>
          </cell>
          <cell r="FK1629" t="str">
            <v>EISAx</v>
          </cell>
          <cell r="FL1629">
            <v>1288688.1800000002</v>
          </cell>
          <cell r="FS1629" t="str">
            <v>WA</v>
          </cell>
          <cell r="FT1629" t="str">
            <v>EISAnqnx</v>
          </cell>
          <cell r="FV1629">
            <v>2872651.608</v>
          </cell>
          <cell r="GU1629" t="str">
            <v>Natural Gas Other</v>
          </cell>
          <cell r="GX1629" t="str">
            <v>Natural Gas Other</v>
          </cell>
          <cell r="GY1629" t="str">
            <v>MT</v>
          </cell>
          <cell r="GZ1629">
            <v>2130.88647460938</v>
          </cell>
        </row>
        <row r="1630">
          <cell r="AN1630" t="str">
            <v>OR</v>
          </cell>
          <cell r="AO1630" t="str">
            <v>Wood</v>
          </cell>
          <cell r="AP1630" t="str">
            <v>Pre 1980</v>
          </cell>
          <cell r="AQ1630" t="str">
            <v>Crawlspace</v>
          </cell>
          <cell r="AR1630">
            <v>1925.05932617188</v>
          </cell>
          <cell r="AU1630" t="str">
            <v>No</v>
          </cell>
          <cell r="AV1630" t="b">
            <v>1</v>
          </cell>
          <cell r="AX1630">
            <v>2558403.8444824284</v>
          </cell>
          <cell r="AY1630" t="b">
            <v>0</v>
          </cell>
          <cell r="AZ1630">
            <v>1806391.7390930711</v>
          </cell>
          <cell r="BA1630">
            <v>1</v>
          </cell>
          <cell r="BB1630">
            <v>1925.05932617188</v>
          </cell>
          <cell r="BC1630">
            <v>1.0000001694347447</v>
          </cell>
          <cell r="CF1630" t="str">
            <v>Conditioned</v>
          </cell>
          <cell r="CG1630">
            <v>3785.7640000000001</v>
          </cell>
          <cell r="CH1630" t="str">
            <v>ID</v>
          </cell>
          <cell r="CI1630" t="str">
            <v>Top-Freezer w/o TTD Ice</v>
          </cell>
          <cell r="CJ1630">
            <v>64357.988000000005</v>
          </cell>
          <cell r="CK1630" t="b">
            <v>0</v>
          </cell>
          <cell r="DS1630">
            <v>2079.9929999999999</v>
          </cell>
          <cell r="DT1630" t="str">
            <v>WA</v>
          </cell>
          <cell r="DU1630" t="str">
            <v>lt32</v>
          </cell>
          <cell r="DX1630" t="b">
            <v>0</v>
          </cell>
          <cell r="DY1630">
            <v>1612.692</v>
          </cell>
          <cell r="DZ1630" t="str">
            <v>OR</v>
          </cell>
          <cell r="EC1630" t="str">
            <v>Laptop</v>
          </cell>
          <cell r="ED1630">
            <v>3785.7640000000001</v>
          </cell>
          <cell r="EE1630" t="str">
            <v>ID</v>
          </cell>
          <cell r="EZ1630" t="str">
            <v>WA</v>
          </cell>
          <cell r="FA1630" t="str">
            <v>Other</v>
          </cell>
          <cell r="FB1630">
            <v>1653639.5260000001</v>
          </cell>
          <cell r="FC1630">
            <v>2032995.2719999999</v>
          </cell>
          <cell r="FI1630" t="str">
            <v>WA</v>
          </cell>
          <cell r="FJ1630" t="str">
            <v>Living Room/Family Room</v>
          </cell>
          <cell r="FK1630" t="str">
            <v>EISAnqnx</v>
          </cell>
          <cell r="FL1630">
            <v>1189558.32</v>
          </cell>
          <cell r="FS1630" t="str">
            <v>WA</v>
          </cell>
          <cell r="FT1630" t="str">
            <v>EISAq</v>
          </cell>
          <cell r="FV1630">
            <v>157050.486</v>
          </cell>
          <cell r="GU1630" t="str">
            <v>Propane/LP</v>
          </cell>
          <cell r="GX1630" t="str">
            <v>Wood</v>
          </cell>
          <cell r="GY1630" t="str">
            <v>MT</v>
          </cell>
          <cell r="GZ1630">
            <v>1144.67944335938</v>
          </cell>
        </row>
        <row r="1631">
          <cell r="AN1631" t="str">
            <v>OR</v>
          </cell>
          <cell r="AO1631" t="str">
            <v>Natural Gas FAF</v>
          </cell>
          <cell r="AP1631" t="str">
            <v>1993-2006</v>
          </cell>
          <cell r="AQ1631" t="str">
            <v>Crawlspace</v>
          </cell>
          <cell r="AR1631">
            <v>8264.9453125</v>
          </cell>
          <cell r="AU1631" t="str">
            <v>No</v>
          </cell>
          <cell r="AV1631" t="b">
            <v>1</v>
          </cell>
          <cell r="AX1631">
            <v>13141263.046875</v>
          </cell>
          <cell r="AY1631" t="b">
            <v>0</v>
          </cell>
          <cell r="AZ1631">
            <v>3295322.1310085934</v>
          </cell>
          <cell r="BA1631">
            <v>1</v>
          </cell>
          <cell r="BB1631">
            <v>8264.9453125</v>
          </cell>
          <cell r="BC1631">
            <v>1.000000037810294</v>
          </cell>
          <cell r="CF1631" t="str">
            <v>Conditioned</v>
          </cell>
          <cell r="CG1631">
            <v>1144.6790000000001</v>
          </cell>
          <cell r="CH1631" t="str">
            <v>MT</v>
          </cell>
          <cell r="CI1631" t="str">
            <v>Side-by-Side w/ TTD Ice</v>
          </cell>
          <cell r="CJ1631">
            <v>29761.654000000002</v>
          </cell>
          <cell r="CK1631" t="b">
            <v>0</v>
          </cell>
          <cell r="DS1631">
            <v>1904.288</v>
          </cell>
          <cell r="DT1631" t="str">
            <v>WA</v>
          </cell>
          <cell r="DU1631" t="str">
            <v>32to46</v>
          </cell>
          <cell r="DX1631" t="b">
            <v>0</v>
          </cell>
          <cell r="DY1631">
            <v>1612.692</v>
          </cell>
          <cell r="DZ1631" t="str">
            <v>OR</v>
          </cell>
          <cell r="EC1631" t="str">
            <v>Desktop</v>
          </cell>
          <cell r="ED1631">
            <v>3785.7640000000001</v>
          </cell>
          <cell r="EE1631" t="str">
            <v>ID</v>
          </cell>
          <cell r="EZ1631" t="str">
            <v>WA</v>
          </cell>
          <cell r="FA1631" t="str">
            <v>Bathroom</v>
          </cell>
          <cell r="FB1631">
            <v>637141.89</v>
          </cell>
          <cell r="FC1631">
            <v>389608.60399999999</v>
          </cell>
          <cell r="FI1631" t="str">
            <v>WA</v>
          </cell>
          <cell r="FJ1631" t="str">
            <v>Other</v>
          </cell>
          <cell r="FK1631" t="str">
            <v>EISAnqnx</v>
          </cell>
          <cell r="FL1631">
            <v>793038.88000000012</v>
          </cell>
          <cell r="FS1631" t="str">
            <v>WA</v>
          </cell>
          <cell r="FT1631" t="str">
            <v>EISAx</v>
          </cell>
          <cell r="FV1631">
            <v>2259697.284</v>
          </cell>
          <cell r="GU1631" t="str">
            <v>Natural Gas FAF</v>
          </cell>
          <cell r="GX1631" t="str">
            <v>None</v>
          </cell>
          <cell r="GY1631" t="str">
            <v>ID</v>
          </cell>
          <cell r="GZ1631">
            <v>3785.76440429688</v>
          </cell>
        </row>
        <row r="1632">
          <cell r="AN1632" t="str">
            <v>ID</v>
          </cell>
          <cell r="AO1632" t="str">
            <v>Natural Gas Other</v>
          </cell>
          <cell r="AP1632" t="str">
            <v>Pre 1980</v>
          </cell>
          <cell r="AQ1632" t="str">
            <v>Basement</v>
          </cell>
          <cell r="AR1632">
            <v>978.54959502474901</v>
          </cell>
          <cell r="AU1632" t="str">
            <v>No</v>
          </cell>
          <cell r="AV1632" t="b">
            <v>0</v>
          </cell>
          <cell r="AX1632">
            <v>2324055.288183779</v>
          </cell>
          <cell r="AY1632" t="b">
            <v>0</v>
          </cell>
          <cell r="AZ1632">
            <v>614637.96039050922</v>
          </cell>
          <cell r="BA1632" t="str">
            <v/>
          </cell>
          <cell r="BB1632" t="str">
            <v/>
          </cell>
          <cell r="BC1632">
            <v>0.82061074750600571</v>
          </cell>
          <cell r="CF1632" t="str">
            <v>Conditioned</v>
          </cell>
          <cell r="CG1632">
            <v>3785.7640000000001</v>
          </cell>
          <cell r="CH1632" t="str">
            <v>ID</v>
          </cell>
          <cell r="CI1632" t="str">
            <v>Side-by-Side w/ TTD Ice</v>
          </cell>
          <cell r="CJ1632">
            <v>68143.752000000008</v>
          </cell>
          <cell r="CK1632" t="b">
            <v>0</v>
          </cell>
          <cell r="DS1632">
            <v>1904.288</v>
          </cell>
          <cell r="DT1632" t="str">
            <v>WA</v>
          </cell>
          <cell r="DU1632" t="str">
            <v>lt32</v>
          </cell>
          <cell r="DX1632" t="b">
            <v>0</v>
          </cell>
          <cell r="DY1632">
            <v>1612.692</v>
          </cell>
          <cell r="DZ1632" t="str">
            <v>OR</v>
          </cell>
          <cell r="EC1632" t="str">
            <v>Desktop</v>
          </cell>
          <cell r="ED1632">
            <v>1612.692</v>
          </cell>
          <cell r="EE1632" t="str">
            <v>OR</v>
          </cell>
          <cell r="EZ1632" t="str">
            <v>WA</v>
          </cell>
          <cell r="FA1632" t="str">
            <v>Bedrooms</v>
          </cell>
          <cell r="FB1632">
            <v>659112.29999999993</v>
          </cell>
          <cell r="FC1632">
            <v>659112.29999999993</v>
          </cell>
          <cell r="FI1632" t="str">
            <v>WA</v>
          </cell>
          <cell r="FJ1632" t="str">
            <v>Other</v>
          </cell>
          <cell r="FK1632" t="str">
            <v>EISAq</v>
          </cell>
          <cell r="FL1632">
            <v>966516.13500000013</v>
          </cell>
          <cell r="FS1632" t="str">
            <v>WA</v>
          </cell>
          <cell r="FT1632" t="str">
            <v>EISAnqnx</v>
          </cell>
          <cell r="FV1632">
            <v>1162155.28</v>
          </cell>
          <cell r="GU1632" t="str">
            <v>Heat Pump (Central System)</v>
          </cell>
          <cell r="GX1632" t="str">
            <v>Wood</v>
          </cell>
          <cell r="GY1632" t="str">
            <v>WA</v>
          </cell>
          <cell r="GZ1632">
            <v>2079.99340820313</v>
          </cell>
        </row>
        <row r="1633">
          <cell r="AN1633" t="str">
            <v>ID</v>
          </cell>
          <cell r="AO1633" t="str">
            <v>Natural Gas Other</v>
          </cell>
          <cell r="AP1633" t="str">
            <v>Pre 1980</v>
          </cell>
          <cell r="AQ1633" t="str">
            <v>Crawlspace</v>
          </cell>
          <cell r="AR1633">
            <v>213.915492865875</v>
          </cell>
          <cell r="AU1633" t="str">
            <v>No</v>
          </cell>
          <cell r="AV1633" t="b">
            <v>0</v>
          </cell>
          <cell r="AX1633">
            <v>508049.29555645311</v>
          </cell>
          <cell r="AY1633" t="b">
            <v>0</v>
          </cell>
          <cell r="AZ1633">
            <v>134362.71692257619</v>
          </cell>
          <cell r="BA1633" t="str">
            <v/>
          </cell>
          <cell r="BB1633" t="str">
            <v/>
          </cell>
          <cell r="BC1633">
            <v>0.17938932619898698</v>
          </cell>
          <cell r="CF1633" t="str">
            <v>Unconditioned</v>
          </cell>
          <cell r="CG1633">
            <v>3785.7640000000001</v>
          </cell>
          <cell r="CH1633" t="str">
            <v>ID</v>
          </cell>
          <cell r="CI1633" t="str">
            <v>Top-Freezer w/o TTD Ice</v>
          </cell>
          <cell r="CJ1633">
            <v>68143.752000000008</v>
          </cell>
          <cell r="CK1633" t="b">
            <v>0</v>
          </cell>
          <cell r="DS1633">
            <v>1904.288</v>
          </cell>
          <cell r="DT1633" t="str">
            <v>WA</v>
          </cell>
          <cell r="DU1633" t="str">
            <v>32to46</v>
          </cell>
          <cell r="DX1633" t="b">
            <v>0</v>
          </cell>
          <cell r="DY1633">
            <v>1612.692</v>
          </cell>
          <cell r="DZ1633" t="str">
            <v>OR</v>
          </cell>
          <cell r="EC1633" t="str">
            <v>Laptop</v>
          </cell>
          <cell r="ED1633">
            <v>1612.692</v>
          </cell>
          <cell r="EE1633" t="str">
            <v>OR</v>
          </cell>
          <cell r="EZ1633" t="str">
            <v>WA</v>
          </cell>
          <cell r="FA1633" t="str">
            <v>Exterior</v>
          </cell>
          <cell r="FB1633">
            <v>1054579.68</v>
          </cell>
          <cell r="FC1633">
            <v>4394082</v>
          </cell>
          <cell r="FI1633" t="str">
            <v>WA</v>
          </cell>
          <cell r="FJ1633" t="str">
            <v>Bathroom</v>
          </cell>
          <cell r="FK1633" t="str">
            <v>EISAnqnx</v>
          </cell>
          <cell r="FL1633">
            <v>274457.15999999997</v>
          </cell>
          <cell r="FS1633" t="str">
            <v>WA</v>
          </cell>
          <cell r="FT1633" t="str">
            <v>EISAq</v>
          </cell>
          <cell r="FV1633">
            <v>1496775.852</v>
          </cell>
          <cell r="GU1633" t="str">
            <v>Baseboard/Wall/Radiant</v>
          </cell>
          <cell r="GX1633" t="str">
            <v>None</v>
          </cell>
          <cell r="GY1633" t="str">
            <v>WA</v>
          </cell>
          <cell r="GZ1633">
            <v>1904.28771972656</v>
          </cell>
        </row>
        <row r="1634">
          <cell r="AN1634" t="str">
            <v>ID</v>
          </cell>
          <cell r="AO1634" t="str">
            <v>Natural Gas FAF</v>
          </cell>
          <cell r="AP1634" t="str">
            <v>Pre 1980</v>
          </cell>
          <cell r="AQ1634" t="str">
            <v>Basement</v>
          </cell>
          <cell r="AR1634">
            <v>978.54959502474901</v>
          </cell>
          <cell r="AU1634" t="str">
            <v>No</v>
          </cell>
          <cell r="AV1634" t="b">
            <v>1</v>
          </cell>
          <cell r="AX1634">
            <v>2324055.288183779</v>
          </cell>
          <cell r="AY1634" t="b">
            <v>0</v>
          </cell>
          <cell r="AZ1634">
            <v>614637.96039050922</v>
          </cell>
          <cell r="BA1634">
            <v>0.82061068702290096</v>
          </cell>
          <cell r="BB1634">
            <v>978.54959502474901</v>
          </cell>
          <cell r="BC1634">
            <v>0.82061074750600571</v>
          </cell>
          <cell r="CF1634" t="str">
            <v>Conditioned</v>
          </cell>
          <cell r="CG1634">
            <v>3785.7640000000001</v>
          </cell>
          <cell r="CH1634" t="str">
            <v>ID</v>
          </cell>
          <cell r="CI1634" t="str">
            <v>Top-Freezer w/o TTD Ice</v>
          </cell>
          <cell r="CJ1634">
            <v>53000.696000000004</v>
          </cell>
          <cell r="CK1634" t="b">
            <v>0</v>
          </cell>
          <cell r="DS1634">
            <v>1904.288</v>
          </cell>
          <cell r="DT1634" t="str">
            <v>WA</v>
          </cell>
          <cell r="DU1634" t="str">
            <v>lt32</v>
          </cell>
          <cell r="DX1634" t="b">
            <v>0</v>
          </cell>
          <cell r="DY1634">
            <v>1612.692</v>
          </cell>
          <cell r="DZ1634" t="str">
            <v>OR</v>
          </cell>
          <cell r="EC1634" t="str">
            <v>Desktop</v>
          </cell>
          <cell r="ED1634">
            <v>1612.692</v>
          </cell>
          <cell r="EE1634" t="str">
            <v>OR</v>
          </cell>
          <cell r="EZ1634" t="str">
            <v>WA</v>
          </cell>
          <cell r="FA1634" t="str">
            <v>Garage</v>
          </cell>
          <cell r="FB1634">
            <v>351526.56</v>
          </cell>
          <cell r="FC1634">
            <v>842199.04999999993</v>
          </cell>
          <cell r="FI1634" t="str">
            <v>WA</v>
          </cell>
          <cell r="FJ1634" t="str">
            <v>Bathroom</v>
          </cell>
          <cell r="FK1634" t="str">
            <v>EISAq</v>
          </cell>
          <cell r="FL1634">
            <v>179921.916</v>
          </cell>
          <cell r="FS1634" t="str">
            <v>WA</v>
          </cell>
          <cell r="FT1634" t="str">
            <v>EISAx</v>
          </cell>
          <cell r="FV1634">
            <v>551021.9</v>
          </cell>
          <cell r="GU1634" t="str">
            <v>Natural Gas FAF</v>
          </cell>
          <cell r="GX1634" t="str">
            <v>Natural Gas Other</v>
          </cell>
          <cell r="GY1634" t="str">
            <v>WA</v>
          </cell>
          <cell r="GZ1634">
            <v>2079.99340820313</v>
          </cell>
        </row>
        <row r="1635">
          <cell r="AN1635" t="str">
            <v>ID</v>
          </cell>
          <cell r="AO1635" t="str">
            <v>Natural Gas FAF</v>
          </cell>
          <cell r="AP1635" t="str">
            <v>Pre 1980</v>
          </cell>
          <cell r="AQ1635" t="str">
            <v>Crawlspace</v>
          </cell>
          <cell r="AR1635">
            <v>213.915492865875</v>
          </cell>
          <cell r="AU1635" t="str">
            <v>No</v>
          </cell>
          <cell r="AV1635" t="b">
            <v>1</v>
          </cell>
          <cell r="AX1635">
            <v>508049.29555645311</v>
          </cell>
          <cell r="AY1635" t="b">
            <v>0</v>
          </cell>
          <cell r="AZ1635">
            <v>134362.71692257619</v>
          </cell>
          <cell r="BA1635">
            <v>0.17938931297709898</v>
          </cell>
          <cell r="BB1635">
            <v>213.915492865875</v>
          </cell>
          <cell r="BC1635">
            <v>0.17938932619898698</v>
          </cell>
          <cell r="CF1635" t="str">
            <v>Conditioned</v>
          </cell>
          <cell r="CG1635">
            <v>3785.7640000000001</v>
          </cell>
          <cell r="CH1635" t="str">
            <v>ID</v>
          </cell>
          <cell r="CI1635" t="str">
            <v>Top-Freezer w/o TTD Ice</v>
          </cell>
          <cell r="CJ1635">
            <v>53000.696000000004</v>
          </cell>
          <cell r="CK1635" t="b">
            <v>0</v>
          </cell>
          <cell r="DS1635">
            <v>1612.692</v>
          </cell>
          <cell r="DT1635" t="str">
            <v>OR</v>
          </cell>
          <cell r="DU1635" t="str">
            <v>32to46</v>
          </cell>
          <cell r="DX1635" t="b">
            <v>1</v>
          </cell>
          <cell r="DY1635">
            <v>2079.9929999999999</v>
          </cell>
          <cell r="DZ1635" t="str">
            <v>WA</v>
          </cell>
          <cell r="EC1635" t="str">
            <v>Desktop</v>
          </cell>
          <cell r="ED1635">
            <v>1904.288</v>
          </cell>
          <cell r="EE1635" t="str">
            <v>WA</v>
          </cell>
          <cell r="EZ1635" t="str">
            <v>WA</v>
          </cell>
          <cell r="FA1635" t="str">
            <v>Kitchen</v>
          </cell>
          <cell r="FB1635">
            <v>351526.56</v>
          </cell>
          <cell r="FC1635">
            <v>329556.14999999997</v>
          </cell>
          <cell r="FI1635" t="str">
            <v>WA</v>
          </cell>
          <cell r="FJ1635" t="str">
            <v>Bathroom</v>
          </cell>
          <cell r="FK1635" t="str">
            <v>EISAx</v>
          </cell>
          <cell r="FL1635">
            <v>182971.44</v>
          </cell>
          <cell r="FS1635" t="str">
            <v>WA</v>
          </cell>
          <cell r="FT1635" t="str">
            <v>EISAnqnx</v>
          </cell>
          <cell r="FV1635">
            <v>3965194.4000000004</v>
          </cell>
          <cell r="GU1635" t="str">
            <v>Natural Gas FAF</v>
          </cell>
          <cell r="GX1635" t="str">
            <v>Wood</v>
          </cell>
          <cell r="GY1635" t="str">
            <v>WA</v>
          </cell>
          <cell r="GZ1635">
            <v>2079.99340820313</v>
          </cell>
        </row>
        <row r="1636">
          <cell r="AN1636" t="str">
            <v>MT</v>
          </cell>
          <cell r="AO1636" t="str">
            <v>Wood</v>
          </cell>
          <cell r="AP1636" t="str">
            <v>Pre 1980</v>
          </cell>
          <cell r="AQ1636" t="str">
            <v>Crawlspace</v>
          </cell>
          <cell r="AR1636">
            <v>2130.88647460938</v>
          </cell>
          <cell r="AU1636" t="str">
            <v>Yes</v>
          </cell>
          <cell r="AV1636" t="b">
            <v>0</v>
          </cell>
          <cell r="AX1636">
            <v>2454781.2187500056</v>
          </cell>
          <cell r="AY1636" t="b">
            <v>0</v>
          </cell>
          <cell r="AZ1636">
            <v>0</v>
          </cell>
          <cell r="BA1636" t="str">
            <v/>
          </cell>
          <cell r="BB1636" t="str">
            <v/>
          </cell>
          <cell r="BC1636">
            <v>1.0000002227286584</v>
          </cell>
          <cell r="CF1636" t="str">
            <v>Conditioned</v>
          </cell>
          <cell r="CG1636">
            <v>3785.7640000000001</v>
          </cell>
          <cell r="CH1636" t="str">
            <v>ID</v>
          </cell>
          <cell r="CI1636" t="str">
            <v>Side-by-Side w/ TTD Ice</v>
          </cell>
          <cell r="CJ1636">
            <v>68143.752000000008</v>
          </cell>
          <cell r="CK1636" t="b">
            <v>0</v>
          </cell>
          <cell r="DS1636">
            <v>1612.692</v>
          </cell>
          <cell r="DT1636" t="str">
            <v>OR</v>
          </cell>
          <cell r="DU1636" t="str">
            <v>lt32</v>
          </cell>
          <cell r="DX1636" t="b">
            <v>0</v>
          </cell>
          <cell r="DY1636">
            <v>1192.4649999999999</v>
          </cell>
          <cell r="DZ1636" t="str">
            <v>ID</v>
          </cell>
          <cell r="EC1636" t="str">
            <v>Laptop</v>
          </cell>
          <cell r="ED1636">
            <v>1904.288</v>
          </cell>
          <cell r="EE1636" t="str">
            <v>WA</v>
          </cell>
          <cell r="EZ1636" t="str">
            <v>WA</v>
          </cell>
          <cell r="FA1636" t="str">
            <v>Living Room/Family Room</v>
          </cell>
          <cell r="FB1636">
            <v>2233658.35</v>
          </cell>
          <cell r="FC1636">
            <v>1050185.598</v>
          </cell>
          <cell r="FI1636" t="str">
            <v>WA</v>
          </cell>
          <cell r="FJ1636" t="str">
            <v>Bedrooms</v>
          </cell>
          <cell r="FK1636" t="str">
            <v>EISAq</v>
          </cell>
          <cell r="FL1636">
            <v>91485.72</v>
          </cell>
          <cell r="FS1636" t="str">
            <v>WA</v>
          </cell>
          <cell r="FT1636" t="str">
            <v>EISAq</v>
          </cell>
          <cell r="FV1636">
            <v>4827624.182</v>
          </cell>
          <cell r="GU1636" t="str">
            <v>Natural Gas FAF</v>
          </cell>
          <cell r="GX1636" t="str">
            <v>None</v>
          </cell>
          <cell r="GY1636" t="str">
            <v>WA</v>
          </cell>
          <cell r="GZ1636">
            <v>2079.99340820313</v>
          </cell>
        </row>
        <row r="1637">
          <cell r="AN1637" t="str">
            <v>MT</v>
          </cell>
          <cell r="AO1637" t="str">
            <v>Natural Gas FAF</v>
          </cell>
          <cell r="AP1637" t="str">
            <v>Pre 1980</v>
          </cell>
          <cell r="AQ1637" t="str">
            <v>Crawlspace</v>
          </cell>
          <cell r="AR1637">
            <v>2130.88647460938</v>
          </cell>
          <cell r="AU1637" t="str">
            <v>Yes</v>
          </cell>
          <cell r="AV1637" t="b">
            <v>1</v>
          </cell>
          <cell r="AX1637">
            <v>2454781.2187500056</v>
          </cell>
          <cell r="AY1637" t="b">
            <v>0</v>
          </cell>
          <cell r="AZ1637">
            <v>0</v>
          </cell>
          <cell r="BA1637">
            <v>1</v>
          </cell>
          <cell r="BB1637">
            <v>2130.88647460938</v>
          </cell>
          <cell r="BC1637">
            <v>1.0000002227286584</v>
          </cell>
          <cell r="CF1637" t="str">
            <v>Conditioned</v>
          </cell>
          <cell r="CG1637">
            <v>2130.886</v>
          </cell>
          <cell r="CH1637" t="str">
            <v>MT</v>
          </cell>
          <cell r="CI1637" t="str">
            <v>Top-Freezer w/o TTD Ice</v>
          </cell>
          <cell r="CJ1637">
            <v>38355.947999999997</v>
          </cell>
          <cell r="CK1637" t="b">
            <v>0</v>
          </cell>
          <cell r="DS1637">
            <v>2079.9929999999999</v>
          </cell>
          <cell r="DT1637" t="str">
            <v>WA</v>
          </cell>
          <cell r="DU1637" t="str">
            <v>lt32</v>
          </cell>
          <cell r="DX1637" t="b">
            <v>1</v>
          </cell>
          <cell r="DY1637">
            <v>1192.4649999999999</v>
          </cell>
          <cell r="DZ1637" t="str">
            <v>ID</v>
          </cell>
          <cell r="EC1637" t="str">
            <v>Laptop</v>
          </cell>
          <cell r="ED1637">
            <v>4360.1880000000001</v>
          </cell>
          <cell r="EE1637" t="str">
            <v>WA</v>
          </cell>
          <cell r="EZ1637" t="str">
            <v>WA</v>
          </cell>
          <cell r="FA1637" t="str">
            <v>Other</v>
          </cell>
          <cell r="FB1637">
            <v>1974407.5119999999</v>
          </cell>
          <cell r="FC1637">
            <v>1348983.1739999999</v>
          </cell>
          <cell r="FI1637" t="str">
            <v>WA</v>
          </cell>
          <cell r="FJ1637" t="str">
            <v>Bedrooms</v>
          </cell>
          <cell r="FK1637" t="str">
            <v>EISAx</v>
          </cell>
          <cell r="FL1637">
            <v>640400.03999999992</v>
          </cell>
          <cell r="FS1637" t="str">
            <v>WA</v>
          </cell>
          <cell r="FT1637" t="str">
            <v>EISAx</v>
          </cell>
          <cell r="FV1637">
            <v>2185813.4130000002</v>
          </cell>
          <cell r="GU1637" t="str">
            <v>Heat Pump (Central System)</v>
          </cell>
          <cell r="GX1637" t="str">
            <v>None</v>
          </cell>
          <cell r="GY1637" t="str">
            <v>WA</v>
          </cell>
          <cell r="GZ1637">
            <v>2079.99340820313</v>
          </cell>
        </row>
        <row r="1638">
          <cell r="AN1638" t="str">
            <v>OR</v>
          </cell>
          <cell r="AO1638" t="str">
            <v>Wood</v>
          </cell>
          <cell r="AP1638" t="str">
            <v>Pre 1980</v>
          </cell>
          <cell r="AQ1638" t="str">
            <v>Crawlspace</v>
          </cell>
          <cell r="AR1638">
            <v>8264.9453125</v>
          </cell>
          <cell r="AU1638" t="str">
            <v>No</v>
          </cell>
          <cell r="AV1638" t="b">
            <v>1</v>
          </cell>
          <cell r="AX1638">
            <v>7025203.515625</v>
          </cell>
          <cell r="AY1638" t="b">
            <v>0</v>
          </cell>
          <cell r="AZ1638">
            <v>7171246.7522859378</v>
          </cell>
          <cell r="BA1638">
            <v>1</v>
          </cell>
          <cell r="BB1638">
            <v>8264.9453125</v>
          </cell>
          <cell r="BC1638">
            <v>1.000000037810294</v>
          </cell>
          <cell r="CF1638" t="str">
            <v>Conditioned</v>
          </cell>
          <cell r="CG1638">
            <v>2079.9929999999999</v>
          </cell>
          <cell r="CH1638" t="str">
            <v>WA</v>
          </cell>
          <cell r="CI1638" t="str">
            <v>Side-by-Side w/ TTD Ice</v>
          </cell>
          <cell r="CJ1638">
            <v>45759.845999999998</v>
          </cell>
          <cell r="CK1638" t="b">
            <v>0</v>
          </cell>
          <cell r="DS1638">
            <v>2079.9929999999999</v>
          </cell>
          <cell r="DT1638" t="str">
            <v>WA</v>
          </cell>
          <cell r="DU1638" t="str">
            <v>32to46</v>
          </cell>
          <cell r="DX1638" t="b">
            <v>0</v>
          </cell>
          <cell r="DY1638">
            <v>2079.9929999999999</v>
          </cell>
          <cell r="DZ1638" t="str">
            <v>WA</v>
          </cell>
          <cell r="EC1638" t="str">
            <v>Laptop</v>
          </cell>
          <cell r="ED1638">
            <v>4360.1880000000001</v>
          </cell>
          <cell r="EE1638" t="str">
            <v>WA</v>
          </cell>
          <cell r="EZ1638" t="str">
            <v>WA</v>
          </cell>
          <cell r="FA1638" t="str">
            <v>Bathroom</v>
          </cell>
          <cell r="FB1638">
            <v>259209.53999999998</v>
          </cell>
          <cell r="FC1638">
            <v>182971.44</v>
          </cell>
          <cell r="FI1638" t="str">
            <v>WA</v>
          </cell>
          <cell r="FJ1638" t="str">
            <v>Kitchen</v>
          </cell>
          <cell r="FK1638" t="str">
            <v>EISAq</v>
          </cell>
          <cell r="FL1638">
            <v>22871.43</v>
          </cell>
          <cell r="FS1638" t="str">
            <v>OR</v>
          </cell>
          <cell r="FT1638" t="str">
            <v>EISAnqnx</v>
          </cell>
          <cell r="FV1638">
            <v>950421.60000000009</v>
          </cell>
          <cell r="GU1638" t="str">
            <v>Natural Gas FAF</v>
          </cell>
          <cell r="GX1638" t="str">
            <v>None</v>
          </cell>
          <cell r="GY1638" t="str">
            <v>ID</v>
          </cell>
          <cell r="GZ1638">
            <v>3785.76440429688</v>
          </cell>
        </row>
        <row r="1639">
          <cell r="AN1639" t="str">
            <v>WA</v>
          </cell>
          <cell r="AO1639" t="str">
            <v>Natural Gas Other</v>
          </cell>
          <cell r="AP1639" t="str">
            <v>Post 2006</v>
          </cell>
          <cell r="AQ1639" t="str">
            <v>Crawlspace</v>
          </cell>
          <cell r="AR1639">
            <v>1904.28771972656</v>
          </cell>
          <cell r="AU1639" t="str">
            <v>No</v>
          </cell>
          <cell r="AV1639" t="b">
            <v>0</v>
          </cell>
          <cell r="AX1639">
            <v>6554558.3312988197</v>
          </cell>
          <cell r="AY1639" t="b">
            <v>0</v>
          </cell>
          <cell r="AZ1639">
            <v>1043751.7153372178</v>
          </cell>
          <cell r="BA1639" t="str">
            <v/>
          </cell>
          <cell r="BB1639" t="str">
            <v/>
          </cell>
          <cell r="BC1639">
            <v>0.99999985281982562</v>
          </cell>
          <cell r="CF1639" t="str">
            <v>Conditioned</v>
          </cell>
          <cell r="CG1639">
            <v>1612.692</v>
          </cell>
          <cell r="CH1639" t="str">
            <v>OR</v>
          </cell>
          <cell r="CI1639" t="str">
            <v>Side-by-Side w/ TTD Ice</v>
          </cell>
          <cell r="CJ1639">
            <v>38704.608</v>
          </cell>
          <cell r="CK1639" t="b">
            <v>0</v>
          </cell>
          <cell r="DS1639">
            <v>2079.9929999999999</v>
          </cell>
          <cell r="DT1639" t="str">
            <v>WA</v>
          </cell>
          <cell r="DU1639" t="str">
            <v>lt32</v>
          </cell>
          <cell r="DX1639" t="b">
            <v>1</v>
          </cell>
          <cell r="DY1639">
            <v>2079.9929999999999</v>
          </cell>
          <cell r="DZ1639" t="str">
            <v>WA</v>
          </cell>
          <cell r="EC1639" t="str">
            <v>Laptop</v>
          </cell>
          <cell r="ED1639">
            <v>4360.1880000000001</v>
          </cell>
          <cell r="EE1639" t="str">
            <v>WA</v>
          </cell>
          <cell r="EZ1639" t="str">
            <v>WA</v>
          </cell>
          <cell r="FA1639" t="str">
            <v>Bedrooms</v>
          </cell>
          <cell r="FB1639">
            <v>655647.66</v>
          </cell>
          <cell r="FC1639">
            <v>1135947.69</v>
          </cell>
          <cell r="FI1639" t="str">
            <v>WA</v>
          </cell>
          <cell r="FJ1639" t="str">
            <v>Kitchen</v>
          </cell>
          <cell r="FK1639" t="str">
            <v>EISAx</v>
          </cell>
          <cell r="FL1639">
            <v>1219809.5999999999</v>
          </cell>
          <cell r="FS1639" t="str">
            <v>OR</v>
          </cell>
          <cell r="FT1639" t="str">
            <v>EISAq</v>
          </cell>
          <cell r="FV1639">
            <v>604705.74300000002</v>
          </cell>
          <cell r="GU1639" t="str">
            <v>Heat Pump (Central System)</v>
          </cell>
          <cell r="GX1639" t="str">
            <v>None</v>
          </cell>
          <cell r="GY1639" t="str">
            <v>WA</v>
          </cell>
          <cell r="GZ1639">
            <v>2079.99340820313</v>
          </cell>
        </row>
        <row r="1640">
          <cell r="AN1640" t="str">
            <v>WA</v>
          </cell>
          <cell r="AO1640" t="str">
            <v>Heat Pump (Central System)</v>
          </cell>
          <cell r="AP1640" t="str">
            <v>Post 2006</v>
          </cell>
          <cell r="AQ1640" t="str">
            <v>Crawlspace</v>
          </cell>
          <cell r="AR1640">
            <v>1904.28771972656</v>
          </cell>
          <cell r="AU1640" t="str">
            <v>No</v>
          </cell>
          <cell r="AV1640" t="b">
            <v>1</v>
          </cell>
          <cell r="AX1640">
            <v>6554558.3312988197</v>
          </cell>
          <cell r="AY1640" t="b">
            <v>0</v>
          </cell>
          <cell r="AZ1640">
            <v>1043751.7153372178</v>
          </cell>
          <cell r="BA1640">
            <v>1</v>
          </cell>
          <cell r="BB1640">
            <v>1904.28771972656</v>
          </cell>
          <cell r="BC1640">
            <v>0.99999985281982562</v>
          </cell>
          <cell r="CF1640" t="str">
            <v>Conditioned</v>
          </cell>
          <cell r="CG1640">
            <v>1612.692</v>
          </cell>
          <cell r="CH1640" t="str">
            <v>OR</v>
          </cell>
          <cell r="CI1640" t="str">
            <v>Bottom-Freezer (Including French Door) w/o TTD Ice</v>
          </cell>
          <cell r="CJ1640">
            <v>33866.531999999999</v>
          </cell>
          <cell r="CK1640" t="b">
            <v>0</v>
          </cell>
          <cell r="DS1640">
            <v>2130.886</v>
          </cell>
          <cell r="DT1640" t="str">
            <v>MT</v>
          </cell>
          <cell r="DU1640" t="str">
            <v>lt32</v>
          </cell>
          <cell r="DX1640" t="b">
            <v>0</v>
          </cell>
          <cell r="DY1640">
            <v>1925.059</v>
          </cell>
          <cell r="DZ1640" t="str">
            <v>OR</v>
          </cell>
          <cell r="EC1640" t="str">
            <v>Desktop</v>
          </cell>
          <cell r="ED1640">
            <v>2079.9929999999999</v>
          </cell>
          <cell r="EE1640" t="str">
            <v>WA</v>
          </cell>
          <cell r="EZ1640" t="str">
            <v>WA</v>
          </cell>
          <cell r="FA1640" t="str">
            <v>Exterior</v>
          </cell>
          <cell r="FB1640">
            <v>176872.39199999999</v>
          </cell>
          <cell r="FC1640">
            <v>4244937.4079999998</v>
          </cell>
          <cell r="FI1640" t="str">
            <v>WA</v>
          </cell>
          <cell r="FJ1640" t="str">
            <v>Living Room/Family Room</v>
          </cell>
          <cell r="FK1640" t="str">
            <v>EISAnqnx</v>
          </cell>
          <cell r="FL1640">
            <v>114357.15</v>
          </cell>
          <cell r="FS1640" t="str">
            <v>OR</v>
          </cell>
          <cell r="FT1640" t="str">
            <v>EISAx</v>
          </cell>
          <cell r="FV1640">
            <v>350467.96500000003</v>
          </cell>
          <cell r="GU1640" t="str">
            <v>Natural Gas FAF</v>
          </cell>
          <cell r="GX1640" t="str">
            <v>Wood</v>
          </cell>
          <cell r="GY1640" t="str">
            <v>MT</v>
          </cell>
          <cell r="GZ1640">
            <v>1144.67944335938</v>
          </cell>
        </row>
        <row r="1641">
          <cell r="AN1641" t="str">
            <v>OR</v>
          </cell>
          <cell r="AO1641" t="str">
            <v>Natural Gas FAF</v>
          </cell>
          <cell r="AP1641" t="str">
            <v>Pre 1980</v>
          </cell>
          <cell r="AQ1641" t="str">
            <v>Crawlspace</v>
          </cell>
          <cell r="AR1641">
            <v>8264.9453125</v>
          </cell>
          <cell r="AU1641" t="str">
            <v>No</v>
          </cell>
          <cell r="AV1641" t="b">
            <v>1</v>
          </cell>
          <cell r="AX1641">
            <v>12240384.0078125</v>
          </cell>
          <cell r="AY1641" t="b">
            <v>0</v>
          </cell>
          <cell r="AZ1641">
            <v>5045666.463828125</v>
          </cell>
          <cell r="BA1641">
            <v>1</v>
          </cell>
          <cell r="BB1641">
            <v>8264.9453125</v>
          </cell>
          <cell r="BC1641">
            <v>1.000000037810294</v>
          </cell>
          <cell r="CF1641" t="str">
            <v>Conditioned</v>
          </cell>
          <cell r="CG1641">
            <v>1612.692</v>
          </cell>
          <cell r="CH1641" t="str">
            <v>OR</v>
          </cell>
          <cell r="CI1641" t="str">
            <v>Side-by-Side w/ TTD Ice</v>
          </cell>
          <cell r="CJ1641">
            <v>29028.455999999998</v>
          </cell>
          <cell r="CK1641" t="b">
            <v>0</v>
          </cell>
          <cell r="DS1641">
            <v>8559.1039999999994</v>
          </cell>
          <cell r="DT1641" t="str">
            <v>OR</v>
          </cell>
          <cell r="DU1641" t="str">
            <v>gt46</v>
          </cell>
          <cell r="DX1641" t="b">
            <v>1</v>
          </cell>
          <cell r="DY1641">
            <v>12271.31</v>
          </cell>
          <cell r="DZ1641" t="str">
            <v>WA</v>
          </cell>
          <cell r="EC1641" t="str">
            <v>Desktop</v>
          </cell>
          <cell r="ED1641">
            <v>2079.9929999999999</v>
          </cell>
          <cell r="EE1641" t="str">
            <v>WA</v>
          </cell>
          <cell r="EZ1641" t="str">
            <v>WA</v>
          </cell>
          <cell r="FA1641" t="str">
            <v>Garage</v>
          </cell>
          <cell r="FB1641">
            <v>60990.479999999996</v>
          </cell>
          <cell r="FC1641">
            <v>182971.44</v>
          </cell>
          <cell r="FI1641" t="str">
            <v>WA</v>
          </cell>
          <cell r="FJ1641" t="str">
            <v>Living Room/Family Room</v>
          </cell>
          <cell r="FK1641" t="str">
            <v>EISAq</v>
          </cell>
          <cell r="FL1641">
            <v>10673.333999999999</v>
          </cell>
          <cell r="FS1641" t="str">
            <v>WA</v>
          </cell>
          <cell r="FT1641" t="str">
            <v>EISAnqnx</v>
          </cell>
          <cell r="FV1641">
            <v>1402781.04</v>
          </cell>
          <cell r="GU1641" t="str">
            <v>Other</v>
          </cell>
          <cell r="GX1641" t="str">
            <v>Baseboard/Wall/Radiant</v>
          </cell>
          <cell r="GY1641" t="str">
            <v>OR</v>
          </cell>
          <cell r="GZ1641">
            <v>1612.69177246094</v>
          </cell>
        </row>
        <row r="1642">
          <cell r="AN1642" t="str">
            <v>WA</v>
          </cell>
          <cell r="AO1642" t="str">
            <v>Wood</v>
          </cell>
          <cell r="AP1642" t="str">
            <v>Pre 1980</v>
          </cell>
          <cell r="AQ1642" t="str">
            <v>Crawlspace</v>
          </cell>
          <cell r="AR1642">
            <v>2079.99340820313</v>
          </cell>
          <cell r="AU1642" t="str">
            <v>No</v>
          </cell>
          <cell r="AV1642" t="b">
            <v>0</v>
          </cell>
          <cell r="AX1642">
            <v>2235992.913818365</v>
          </cell>
          <cell r="AY1642" t="b">
            <v>0</v>
          </cell>
          <cell r="AZ1642">
            <v>651265.69604577799</v>
          </cell>
          <cell r="BA1642" t="str">
            <v/>
          </cell>
          <cell r="BB1642" t="str">
            <v/>
          </cell>
          <cell r="BC1642">
            <v>1.0000001962521654</v>
          </cell>
          <cell r="CF1642" t="str">
            <v>Conditioned</v>
          </cell>
          <cell r="CG1642">
            <v>1192.4649999999999</v>
          </cell>
          <cell r="CH1642" t="str">
            <v>ID</v>
          </cell>
          <cell r="CI1642" t="str">
            <v>Bottom-Freezer (Including French Door) w/o TTD Ice</v>
          </cell>
          <cell r="CJ1642">
            <v>19079.439999999999</v>
          </cell>
          <cell r="CK1642" t="b">
            <v>0</v>
          </cell>
          <cell r="DS1642">
            <v>1904.288</v>
          </cell>
          <cell r="DT1642" t="str">
            <v>WA</v>
          </cell>
          <cell r="DU1642" t="str">
            <v>32to46</v>
          </cell>
          <cell r="DX1642" t="b">
            <v>0</v>
          </cell>
          <cell r="DY1642">
            <v>2130.886</v>
          </cell>
          <cell r="DZ1642" t="str">
            <v>MT</v>
          </cell>
          <cell r="EC1642" t="str">
            <v>Laptop</v>
          </cell>
          <cell r="ED1642">
            <v>3785.7640000000001</v>
          </cell>
          <cell r="EE1642" t="str">
            <v>ID</v>
          </cell>
          <cell r="EZ1642" t="str">
            <v>WA</v>
          </cell>
          <cell r="FA1642" t="str">
            <v>Kitchen</v>
          </cell>
          <cell r="FB1642">
            <v>282080.96999999997</v>
          </cell>
          <cell r="FC1642">
            <v>198219.06</v>
          </cell>
          <cell r="FI1642" t="str">
            <v>WA</v>
          </cell>
          <cell r="FJ1642" t="str">
            <v>Living Room/Family Room</v>
          </cell>
          <cell r="FK1642" t="str">
            <v>EISAx</v>
          </cell>
          <cell r="FL1642">
            <v>243961.91999999998</v>
          </cell>
          <cell r="FS1642" t="str">
            <v>WA</v>
          </cell>
          <cell r="FT1642" t="str">
            <v>EISAq</v>
          </cell>
          <cell r="FV1642">
            <v>1524762</v>
          </cell>
          <cell r="GU1642" t="str">
            <v>Natural Gas FAF</v>
          </cell>
          <cell r="GX1642" t="str">
            <v>None</v>
          </cell>
          <cell r="GY1642" t="str">
            <v>MT</v>
          </cell>
          <cell r="GZ1642">
            <v>1144.67944335938</v>
          </cell>
        </row>
        <row r="1643">
          <cell r="AN1643" t="str">
            <v>WA</v>
          </cell>
          <cell r="AO1643" t="str">
            <v>Baseboard/Wall/Radiant</v>
          </cell>
          <cell r="AP1643" t="str">
            <v>Pre 1980</v>
          </cell>
          <cell r="AQ1643" t="str">
            <v>Crawlspace</v>
          </cell>
          <cell r="AR1643">
            <v>2079.99340820313</v>
          </cell>
          <cell r="AU1643" t="str">
            <v>No</v>
          </cell>
          <cell r="AV1643" t="b">
            <v>1</v>
          </cell>
          <cell r="AX1643">
            <v>2235992.913818365</v>
          </cell>
          <cell r="AY1643" t="b">
            <v>0</v>
          </cell>
          <cell r="AZ1643">
            <v>651265.69604577799</v>
          </cell>
          <cell r="BA1643">
            <v>1</v>
          </cell>
          <cell r="BB1643">
            <v>2079.99340820313</v>
          </cell>
          <cell r="BC1643">
            <v>1.0000001962521654</v>
          </cell>
          <cell r="CF1643" t="str">
            <v>Conditioned</v>
          </cell>
          <cell r="CG1643">
            <v>1904.288</v>
          </cell>
          <cell r="CH1643" t="str">
            <v>WA</v>
          </cell>
          <cell r="CI1643" t="str">
            <v>Bottom-Freezer (Including French Door) w/o TTD Ice</v>
          </cell>
          <cell r="CJ1643">
            <v>38085.760000000002</v>
          </cell>
          <cell r="CK1643" t="b">
            <v>0</v>
          </cell>
          <cell r="DS1643">
            <v>1904.288</v>
          </cell>
          <cell r="DT1643" t="str">
            <v>WA</v>
          </cell>
          <cell r="DU1643" t="str">
            <v>gt46</v>
          </cell>
          <cell r="DX1643" t="b">
            <v>1</v>
          </cell>
          <cell r="DY1643">
            <v>1192.4649999999999</v>
          </cell>
          <cell r="DZ1643" t="str">
            <v>ID</v>
          </cell>
          <cell r="EC1643" t="str">
            <v>Desktop</v>
          </cell>
          <cell r="ED1643">
            <v>3785.7640000000001</v>
          </cell>
          <cell r="EE1643" t="str">
            <v>ID</v>
          </cell>
          <cell r="EZ1643" t="str">
            <v>WA</v>
          </cell>
          <cell r="FA1643" t="str">
            <v>Living Room/Family Room</v>
          </cell>
          <cell r="FB1643">
            <v>434557.17</v>
          </cell>
          <cell r="FC1643">
            <v>1158819.1199999999</v>
          </cell>
          <cell r="FI1643" t="str">
            <v>WA</v>
          </cell>
          <cell r="FJ1643" t="str">
            <v>Other</v>
          </cell>
          <cell r="FK1643" t="str">
            <v>EISAnqnx</v>
          </cell>
          <cell r="FL1643">
            <v>792876.24</v>
          </cell>
          <cell r="FS1643" t="str">
            <v>WA</v>
          </cell>
          <cell r="FT1643" t="str">
            <v>EISAx</v>
          </cell>
          <cell r="FV1643">
            <v>3825627.858</v>
          </cell>
          <cell r="GU1643" t="str">
            <v>Oil FAF</v>
          </cell>
          <cell r="GX1643" t="str">
            <v>Wood</v>
          </cell>
          <cell r="GY1643" t="str">
            <v>WA</v>
          </cell>
          <cell r="GZ1643">
            <v>12271.3056640625</v>
          </cell>
        </row>
        <row r="1644">
          <cell r="AN1644" t="str">
            <v>ID</v>
          </cell>
          <cell r="AO1644" t="str">
            <v>Natural Gas FAF</v>
          </cell>
          <cell r="AP1644" t="str">
            <v>1993-2006</v>
          </cell>
          <cell r="AQ1644" t="str">
            <v>Crawlspace</v>
          </cell>
          <cell r="AR1644">
            <v>3785.76440429688</v>
          </cell>
          <cell r="AU1644" t="str">
            <v>No</v>
          </cell>
          <cell r="AV1644" t="b">
            <v>1</v>
          </cell>
          <cell r="AX1644">
            <v>4293056.8344726618</v>
          </cell>
          <cell r="AY1644" t="b">
            <v>0</v>
          </cell>
          <cell r="AZ1644">
            <v>1403597.5175145771</v>
          </cell>
          <cell r="BA1644">
            <v>1</v>
          </cell>
          <cell r="BB1644">
            <v>3785.76440429688</v>
          </cell>
          <cell r="BC1644">
            <v>1.0000001067939999</v>
          </cell>
          <cell r="CF1644" t="str">
            <v>Conditioned</v>
          </cell>
          <cell r="CG1644">
            <v>3785.7640000000001</v>
          </cell>
          <cell r="CH1644" t="str">
            <v>ID</v>
          </cell>
          <cell r="CI1644" t="str">
            <v>Top-Freezer w/o TTD Ice</v>
          </cell>
          <cell r="CJ1644">
            <v>79501.044000000009</v>
          </cell>
          <cell r="CK1644" t="b">
            <v>0</v>
          </cell>
          <cell r="DS1644">
            <v>2079.9929999999999</v>
          </cell>
          <cell r="DT1644" t="str">
            <v>WA</v>
          </cell>
          <cell r="DU1644" t="str">
            <v>lt32</v>
          </cell>
          <cell r="DX1644" t="b">
            <v>1</v>
          </cell>
          <cell r="DY1644">
            <v>1192.4649999999999</v>
          </cell>
          <cell r="DZ1644" t="str">
            <v>ID</v>
          </cell>
          <cell r="EC1644" t="str">
            <v>Desktop</v>
          </cell>
          <cell r="ED1644">
            <v>3785.7640000000001</v>
          </cell>
          <cell r="EE1644" t="str">
            <v>ID</v>
          </cell>
          <cell r="EZ1644" t="str">
            <v>WA</v>
          </cell>
          <cell r="FA1644" t="str">
            <v>Other</v>
          </cell>
          <cell r="FB1644">
            <v>1033788.6359999999</v>
          </cell>
          <cell r="FC1644">
            <v>1238106.7439999999</v>
          </cell>
          <cell r="FI1644" t="str">
            <v>WA</v>
          </cell>
          <cell r="FJ1644" t="str">
            <v>Other</v>
          </cell>
          <cell r="FK1644" t="str">
            <v>EISAq</v>
          </cell>
          <cell r="FL1644">
            <v>446755.266</v>
          </cell>
          <cell r="FS1644" t="str">
            <v>WA</v>
          </cell>
          <cell r="FT1644" t="str">
            <v>EISAnqnx</v>
          </cell>
          <cell r="FV1644">
            <v>1259636.8399999999</v>
          </cell>
          <cell r="GU1644" t="str">
            <v>Baseboard/Wall/Radiant</v>
          </cell>
          <cell r="GX1644" t="str">
            <v>None</v>
          </cell>
          <cell r="GY1644" t="str">
            <v>ID</v>
          </cell>
          <cell r="GZ1644">
            <v>3785.76440429688</v>
          </cell>
        </row>
        <row r="1645">
          <cell r="AN1645" t="str">
            <v>WA</v>
          </cell>
          <cell r="AO1645" t="str">
            <v>Baseboard/Wall/Radiant</v>
          </cell>
          <cell r="AP1645" t="str">
            <v>Pre 1980</v>
          </cell>
          <cell r="AQ1645" t="str">
            <v>Basement</v>
          </cell>
          <cell r="AR1645">
            <v>1694.91577148438</v>
          </cell>
          <cell r="AU1645" t="str">
            <v>No</v>
          </cell>
          <cell r="AV1645" t="b">
            <v>0</v>
          </cell>
          <cell r="AX1645">
            <v>2447458.374023445</v>
          </cell>
          <cell r="AY1645" t="b">
            <v>0</v>
          </cell>
          <cell r="AZ1645">
            <v>1221576.6439819373</v>
          </cell>
          <cell r="BA1645" t="str">
            <v/>
          </cell>
          <cell r="BB1645" t="str">
            <v/>
          </cell>
          <cell r="BC1645">
            <v>0.89005222502288517</v>
          </cell>
          <cell r="CF1645" t="str">
            <v>Conditioned</v>
          </cell>
          <cell r="CG1645">
            <v>2130.886</v>
          </cell>
          <cell r="CH1645" t="str">
            <v>MT</v>
          </cell>
          <cell r="CI1645" t="str">
            <v>Top-Freezer w/o TTD Ice</v>
          </cell>
          <cell r="CJ1645">
            <v>55403.036</v>
          </cell>
          <cell r="CK1645" t="b">
            <v>0</v>
          </cell>
          <cell r="DS1645">
            <v>2079.9929999999999</v>
          </cell>
          <cell r="DT1645" t="str">
            <v>WA</v>
          </cell>
          <cell r="DU1645" t="str">
            <v>32to46</v>
          </cell>
          <cell r="DX1645" t="b">
            <v>0</v>
          </cell>
          <cell r="DY1645">
            <v>1192.4649999999999</v>
          </cell>
          <cell r="DZ1645" t="str">
            <v>ID</v>
          </cell>
          <cell r="EC1645" t="str">
            <v>Laptop</v>
          </cell>
          <cell r="ED1645">
            <v>1925.059</v>
          </cell>
          <cell r="EE1645" t="str">
            <v>OR</v>
          </cell>
          <cell r="EZ1645" t="str">
            <v>WA</v>
          </cell>
          <cell r="FA1645" t="str">
            <v>Bathroom</v>
          </cell>
          <cell r="FB1645">
            <v>2127042.9899999998</v>
          </cell>
          <cell r="FC1645">
            <v>271407.636</v>
          </cell>
          <cell r="FI1645" t="str">
            <v>WA</v>
          </cell>
          <cell r="FJ1645" t="str">
            <v>Other</v>
          </cell>
          <cell r="FK1645" t="str">
            <v>EISAx</v>
          </cell>
          <cell r="FL1645">
            <v>823371.48</v>
          </cell>
          <cell r="FS1645" t="str">
            <v>WA</v>
          </cell>
          <cell r="FT1645" t="str">
            <v>EISAq</v>
          </cell>
          <cell r="FV1645">
            <v>454055.14</v>
          </cell>
          <cell r="GU1645" t="str">
            <v>Baseboard/Wall/Radiant</v>
          </cell>
          <cell r="GX1645" t="str">
            <v>Wood</v>
          </cell>
          <cell r="GY1645" t="str">
            <v>ID</v>
          </cell>
          <cell r="GZ1645">
            <v>1192.46508789063</v>
          </cell>
        </row>
        <row r="1646">
          <cell r="AN1646" t="str">
            <v>WA</v>
          </cell>
          <cell r="AO1646" t="str">
            <v>Baseboard/Wall/Radiant</v>
          </cell>
          <cell r="AP1646" t="str">
            <v>Pre 1980</v>
          </cell>
          <cell r="AQ1646" t="str">
            <v>Slab on Grade</v>
          </cell>
          <cell r="AR1646">
            <v>209.37194824218801</v>
          </cell>
          <cell r="AU1646" t="str">
            <v>No</v>
          </cell>
          <cell r="AV1646" t="b">
            <v>0</v>
          </cell>
          <cell r="AX1646">
            <v>302333.09326171951</v>
          </cell>
          <cell r="AY1646" t="b">
            <v>0</v>
          </cell>
          <cell r="AZ1646">
            <v>150900.64425659218</v>
          </cell>
          <cell r="BA1646" t="str">
            <v/>
          </cell>
          <cell r="BB1646" t="str">
            <v/>
          </cell>
          <cell r="BC1646">
            <v>0.10994762779694459</v>
          </cell>
          <cell r="CF1646" t="str">
            <v>Conditioned</v>
          </cell>
          <cell r="CG1646">
            <v>2130.886</v>
          </cell>
          <cell r="CH1646" t="str">
            <v>MT</v>
          </cell>
          <cell r="CI1646" t="str">
            <v>Side-by-Side w/o TTD Ice</v>
          </cell>
          <cell r="CJ1646">
            <v>55403.036</v>
          </cell>
          <cell r="CK1646" t="b">
            <v>0</v>
          </cell>
          <cell r="DS1646">
            <v>2079.9929999999999</v>
          </cell>
          <cell r="DT1646" t="str">
            <v>WA</v>
          </cell>
          <cell r="DU1646" t="str">
            <v>lt32</v>
          </cell>
          <cell r="DX1646" t="b">
            <v>1</v>
          </cell>
          <cell r="DY1646">
            <v>1192.4649999999999</v>
          </cell>
          <cell r="DZ1646" t="str">
            <v>ID</v>
          </cell>
          <cell r="EC1646" t="str">
            <v>Desktop</v>
          </cell>
          <cell r="ED1646">
            <v>1925.059</v>
          </cell>
          <cell r="EE1646" t="str">
            <v>OR</v>
          </cell>
          <cell r="EZ1646" t="str">
            <v>WA</v>
          </cell>
          <cell r="FA1646" t="str">
            <v>Bedrooms</v>
          </cell>
          <cell r="FB1646">
            <v>1280800.0799999998</v>
          </cell>
          <cell r="FC1646">
            <v>783727.66799999995</v>
          </cell>
          <cell r="FI1646" t="str">
            <v>WA</v>
          </cell>
          <cell r="FJ1646" t="str">
            <v>Bathroom</v>
          </cell>
          <cell r="FK1646" t="str">
            <v>EISAq</v>
          </cell>
          <cell r="FL1646">
            <v>892168.74000000011</v>
          </cell>
          <cell r="FS1646" t="str">
            <v>WA</v>
          </cell>
          <cell r="FT1646" t="str">
            <v>EISAx</v>
          </cell>
          <cell r="FV1646">
            <v>820228.64</v>
          </cell>
          <cell r="GU1646" t="str">
            <v>Natural Gas FAF</v>
          </cell>
          <cell r="GX1646" t="str">
            <v>Wood</v>
          </cell>
          <cell r="GY1646" t="str">
            <v>ID</v>
          </cell>
          <cell r="GZ1646">
            <v>3785.76440429688</v>
          </cell>
        </row>
        <row r="1647">
          <cell r="AN1647" t="str">
            <v>WA</v>
          </cell>
          <cell r="AO1647" t="str">
            <v>Baseboard/Wall/Radiant</v>
          </cell>
          <cell r="AP1647" t="str">
            <v>Pre 1980</v>
          </cell>
          <cell r="AQ1647" t="str">
            <v>Basement</v>
          </cell>
          <cell r="AR1647">
            <v>1694.91577148438</v>
          </cell>
          <cell r="AU1647" t="str">
            <v>No</v>
          </cell>
          <cell r="AV1647" t="b">
            <v>0</v>
          </cell>
          <cell r="AX1647">
            <v>2447458.374023445</v>
          </cell>
          <cell r="AY1647" t="b">
            <v>0</v>
          </cell>
          <cell r="AZ1647">
            <v>1221576.6439819373</v>
          </cell>
          <cell r="BA1647" t="str">
            <v/>
          </cell>
          <cell r="BB1647" t="str">
            <v/>
          </cell>
          <cell r="BC1647">
            <v>0.89005222502288517</v>
          </cell>
          <cell r="CF1647" t="str">
            <v>Conditioned</v>
          </cell>
          <cell r="CG1647">
            <v>1192.4649999999999</v>
          </cell>
          <cell r="CH1647" t="str">
            <v>ID</v>
          </cell>
          <cell r="CI1647" t="str">
            <v>Top-Freezer w/o TTD Ice</v>
          </cell>
          <cell r="CJ1647">
            <v>19079.439999999999</v>
          </cell>
          <cell r="CK1647" t="b">
            <v>0</v>
          </cell>
          <cell r="DS1647">
            <v>1612.692</v>
          </cell>
          <cell r="DT1647" t="str">
            <v>OR</v>
          </cell>
          <cell r="DU1647" t="str">
            <v>lt32</v>
          </cell>
          <cell r="DX1647" t="b">
            <v>1</v>
          </cell>
          <cell r="DY1647">
            <v>8264.9449999999997</v>
          </cell>
          <cell r="DZ1647" t="str">
            <v>OR</v>
          </cell>
          <cell r="EC1647" t="str">
            <v>Laptop</v>
          </cell>
          <cell r="ED1647">
            <v>3785.7640000000001</v>
          </cell>
          <cell r="EE1647" t="str">
            <v>ID</v>
          </cell>
          <cell r="EZ1647" t="str">
            <v>WA</v>
          </cell>
          <cell r="FA1647" t="str">
            <v>Exterior</v>
          </cell>
          <cell r="FB1647">
            <v>1677238.2</v>
          </cell>
          <cell r="FC1647">
            <v>4284581.22</v>
          </cell>
          <cell r="FI1647" t="str">
            <v>WA</v>
          </cell>
          <cell r="FJ1647" t="str">
            <v>Bathroom</v>
          </cell>
          <cell r="FK1647" t="str">
            <v>EISAx</v>
          </cell>
          <cell r="FL1647">
            <v>322172.04500000004</v>
          </cell>
          <cell r="FS1647" t="str">
            <v>OR</v>
          </cell>
          <cell r="FT1647" t="str">
            <v>EISAnqnx</v>
          </cell>
          <cell r="FV1647">
            <v>1425632.4000000001</v>
          </cell>
          <cell r="GU1647" t="str">
            <v>Natural Gas FAF</v>
          </cell>
          <cell r="GX1647" t="str">
            <v>Natural Gas Other</v>
          </cell>
          <cell r="GY1647" t="str">
            <v>WA</v>
          </cell>
          <cell r="GZ1647">
            <v>4360.1875</v>
          </cell>
        </row>
        <row r="1648">
          <cell r="AN1648" t="str">
            <v>WA</v>
          </cell>
          <cell r="AO1648" t="str">
            <v>Baseboard/Wall/Radiant</v>
          </cell>
          <cell r="AP1648" t="str">
            <v>Pre 1980</v>
          </cell>
          <cell r="AQ1648" t="str">
            <v>Slab on Grade</v>
          </cell>
          <cell r="AR1648">
            <v>209.37194824218801</v>
          </cell>
          <cell r="AU1648" t="str">
            <v>No</v>
          </cell>
          <cell r="AV1648" t="b">
            <v>0</v>
          </cell>
          <cell r="AX1648">
            <v>302333.09326171951</v>
          </cell>
          <cell r="AY1648" t="b">
            <v>0</v>
          </cell>
          <cell r="AZ1648">
            <v>150900.64425659218</v>
          </cell>
          <cell r="BA1648" t="str">
            <v/>
          </cell>
          <cell r="BB1648" t="str">
            <v/>
          </cell>
          <cell r="BC1648">
            <v>0.10994762779694459</v>
          </cell>
          <cell r="CF1648" t="str">
            <v>Unconditioned</v>
          </cell>
          <cell r="CG1648">
            <v>1192.4649999999999</v>
          </cell>
          <cell r="CH1648" t="str">
            <v>ID</v>
          </cell>
          <cell r="CI1648" t="str">
            <v>Top-Freezer w/o TTD Ice</v>
          </cell>
          <cell r="CJ1648">
            <v>14309.579999999998</v>
          </cell>
          <cell r="CK1648" t="b">
            <v>0</v>
          </cell>
          <cell r="DS1648">
            <v>2130.886</v>
          </cell>
          <cell r="DT1648" t="str">
            <v>MT</v>
          </cell>
          <cell r="DU1648" t="str">
            <v>lt32</v>
          </cell>
          <cell r="DX1648" t="b">
            <v>0</v>
          </cell>
          <cell r="DY1648">
            <v>2130.886</v>
          </cell>
          <cell r="DZ1648" t="str">
            <v>MT</v>
          </cell>
          <cell r="EC1648" t="str">
            <v>Desktop</v>
          </cell>
          <cell r="ED1648">
            <v>3785.7640000000001</v>
          </cell>
          <cell r="EE1648" t="str">
            <v>ID</v>
          </cell>
          <cell r="EZ1648" t="str">
            <v>WA</v>
          </cell>
          <cell r="FA1648" t="str">
            <v>Garage</v>
          </cell>
          <cell r="FB1648">
            <v>1006342.9199999999</v>
          </cell>
          <cell r="FC1648">
            <v>762381</v>
          </cell>
          <cell r="FI1648" t="str">
            <v>WA</v>
          </cell>
          <cell r="FJ1648" t="str">
            <v>Bedrooms</v>
          </cell>
          <cell r="FK1648" t="str">
            <v>EISAq</v>
          </cell>
          <cell r="FL1648">
            <v>892168.74000000011</v>
          </cell>
          <cell r="FS1648" t="str">
            <v>OR</v>
          </cell>
          <cell r="FT1648" t="str">
            <v>EISAq</v>
          </cell>
          <cell r="FV1648">
            <v>307698.99300000002</v>
          </cell>
          <cell r="GU1648" t="str">
            <v>Natural Gas FAF</v>
          </cell>
          <cell r="GX1648" t="str">
            <v>Wood</v>
          </cell>
          <cell r="GY1648" t="str">
            <v>WA</v>
          </cell>
          <cell r="GZ1648">
            <v>4360.1875</v>
          </cell>
        </row>
        <row r="1649">
          <cell r="AN1649" t="str">
            <v>WA</v>
          </cell>
          <cell r="AO1649" t="str">
            <v>Baseboard/Wall/Radiant</v>
          </cell>
          <cell r="AP1649" t="str">
            <v>Pre 1980</v>
          </cell>
          <cell r="AQ1649" t="str">
            <v>Basement</v>
          </cell>
          <cell r="AR1649">
            <v>1694.91577148438</v>
          </cell>
          <cell r="AU1649" t="str">
            <v>No</v>
          </cell>
          <cell r="AV1649" t="b">
            <v>1</v>
          </cell>
          <cell r="AX1649">
            <v>2447458.374023445</v>
          </cell>
          <cell r="AY1649" t="b">
            <v>0</v>
          </cell>
          <cell r="AZ1649">
            <v>1221576.6439819373</v>
          </cell>
          <cell r="BA1649">
            <v>0.89005235602094246</v>
          </cell>
          <cell r="BB1649">
            <v>1694.91577148438</v>
          </cell>
          <cell r="BC1649">
            <v>0.89005222502288517</v>
          </cell>
          <cell r="CF1649" t="str">
            <v>Conditioned</v>
          </cell>
          <cell r="CG1649">
            <v>2130.886</v>
          </cell>
          <cell r="CH1649" t="str">
            <v>MT</v>
          </cell>
          <cell r="CI1649" t="str">
            <v>Top-Freezer w/o TTD Ice</v>
          </cell>
          <cell r="CJ1649">
            <v>44748.606</v>
          </cell>
          <cell r="CK1649" t="b">
            <v>0</v>
          </cell>
          <cell r="DS1649">
            <v>2130.886</v>
          </cell>
          <cell r="DT1649" t="str">
            <v>MT</v>
          </cell>
          <cell r="DU1649" t="str">
            <v>32to46</v>
          </cell>
          <cell r="DX1649" t="b">
            <v>1</v>
          </cell>
          <cell r="DY1649">
            <v>2130.886</v>
          </cell>
          <cell r="DZ1649" t="str">
            <v>MT</v>
          </cell>
          <cell r="EC1649" t="str">
            <v>Other</v>
          </cell>
          <cell r="ED1649">
            <v>3785.7640000000001</v>
          </cell>
          <cell r="EE1649" t="str">
            <v>ID</v>
          </cell>
          <cell r="EZ1649" t="str">
            <v>WA</v>
          </cell>
          <cell r="FA1649" t="str">
            <v>Kitchen</v>
          </cell>
          <cell r="FB1649">
            <v>1367711.514</v>
          </cell>
          <cell r="FC1649">
            <v>396438.12</v>
          </cell>
          <cell r="FI1649" t="str">
            <v>WA</v>
          </cell>
          <cell r="FJ1649" t="str">
            <v>Bedrooms</v>
          </cell>
          <cell r="FK1649" t="str">
            <v>EISAx</v>
          </cell>
          <cell r="FL1649">
            <v>1288688.1800000002</v>
          </cell>
          <cell r="FS1649" t="str">
            <v>OR</v>
          </cell>
          <cell r="FT1649" t="str">
            <v>EISAx</v>
          </cell>
          <cell r="FV1649">
            <v>1122685.5150000001</v>
          </cell>
        </row>
        <row r="1650">
          <cell r="AN1650" t="str">
            <v>WA</v>
          </cell>
          <cell r="AO1650" t="str">
            <v>Baseboard/Wall/Radiant</v>
          </cell>
          <cell r="AP1650" t="str">
            <v>Pre 1980</v>
          </cell>
          <cell r="AQ1650" t="str">
            <v>Slab on Grade</v>
          </cell>
          <cell r="AR1650">
            <v>209.37194824218801</v>
          </cell>
          <cell r="AU1650" t="str">
            <v>No</v>
          </cell>
          <cell r="AV1650" t="b">
            <v>1</v>
          </cell>
          <cell r="AX1650">
            <v>302333.09326171951</v>
          </cell>
          <cell r="AY1650" t="b">
            <v>0</v>
          </cell>
          <cell r="AZ1650">
            <v>150900.64425659218</v>
          </cell>
          <cell r="BA1650">
            <v>0.10994764397905754</v>
          </cell>
          <cell r="BB1650">
            <v>209.37194824218801</v>
          </cell>
          <cell r="BC1650">
            <v>0.10994762779694459</v>
          </cell>
          <cell r="CF1650" t="str">
            <v>Conditioned</v>
          </cell>
          <cell r="CG1650">
            <v>2130.886</v>
          </cell>
          <cell r="CH1650" t="str">
            <v>MT</v>
          </cell>
          <cell r="CI1650" t="str">
            <v>Top-Freezer w/o TTD Ice</v>
          </cell>
          <cell r="CJ1650">
            <v>53272.15</v>
          </cell>
          <cell r="CK1650" t="b">
            <v>0</v>
          </cell>
          <cell r="DS1650">
            <v>8264.9449999999997</v>
          </cell>
          <cell r="DT1650" t="str">
            <v>OR</v>
          </cell>
          <cell r="DU1650" t="str">
            <v>32to46</v>
          </cell>
          <cell r="DX1650" t="b">
            <v>0</v>
          </cell>
          <cell r="DY1650">
            <v>1904.288</v>
          </cell>
          <cell r="DZ1650" t="str">
            <v>WA</v>
          </cell>
          <cell r="EC1650" t="str">
            <v>Desktop</v>
          </cell>
          <cell r="ED1650">
            <v>1192.4649999999999</v>
          </cell>
          <cell r="EE1650" t="str">
            <v>ID</v>
          </cell>
          <cell r="EZ1650" t="str">
            <v>WA</v>
          </cell>
          <cell r="FA1650" t="str">
            <v>Living Room/Family Room</v>
          </cell>
          <cell r="FB1650">
            <v>1128323.8799999999</v>
          </cell>
          <cell r="FC1650">
            <v>1270126.746</v>
          </cell>
          <cell r="FI1650" t="str">
            <v>WA</v>
          </cell>
          <cell r="FJ1650" t="str">
            <v>Exterior</v>
          </cell>
          <cell r="FK1650" t="str">
            <v>EISAq</v>
          </cell>
          <cell r="FL1650">
            <v>594779.16</v>
          </cell>
          <cell r="FS1650" t="str">
            <v>OR</v>
          </cell>
          <cell r="FT1650" t="str">
            <v>EISAnqnx</v>
          </cell>
          <cell r="FV1650">
            <v>1401871.86</v>
          </cell>
        </row>
        <row r="1651">
          <cell r="AN1651" t="str">
            <v>WA</v>
          </cell>
          <cell r="AO1651" t="str">
            <v>Natural Gas FAF</v>
          </cell>
          <cell r="AP1651" t="str">
            <v>1993-2006</v>
          </cell>
          <cell r="AQ1651" t="str">
            <v>Crawlspace</v>
          </cell>
          <cell r="AR1651">
            <v>2079.99340820313</v>
          </cell>
          <cell r="AU1651" t="str">
            <v>No</v>
          </cell>
          <cell r="AV1651" t="b">
            <v>1</v>
          </cell>
          <cell r="AX1651">
            <v>2321272.6435546931</v>
          </cell>
          <cell r="AY1651" t="b">
            <v>0</v>
          </cell>
          <cell r="AZ1651">
            <v>591024.5109587172</v>
          </cell>
          <cell r="BA1651">
            <v>1</v>
          </cell>
          <cell r="BB1651">
            <v>2079.99340820313</v>
          </cell>
          <cell r="BC1651">
            <v>1.0000001962521654</v>
          </cell>
          <cell r="CF1651" t="str">
            <v>Conditioned</v>
          </cell>
          <cell r="CG1651">
            <v>3785.7640000000001</v>
          </cell>
          <cell r="CH1651" t="str">
            <v>ID</v>
          </cell>
          <cell r="CI1651" t="str">
            <v>Top-Freezer w/o TTD Ice</v>
          </cell>
          <cell r="CJ1651">
            <v>68143.752000000008</v>
          </cell>
          <cell r="CK1651" t="b">
            <v>0</v>
          </cell>
          <cell r="DS1651">
            <v>2079.9929999999999</v>
          </cell>
          <cell r="DT1651" t="str">
            <v>WA</v>
          </cell>
          <cell r="DU1651" t="str">
            <v>lt32</v>
          </cell>
          <cell r="DX1651" t="b">
            <v>1</v>
          </cell>
          <cell r="DY1651">
            <v>1904.288</v>
          </cell>
          <cell r="DZ1651" t="str">
            <v>WA</v>
          </cell>
          <cell r="EC1651" t="str">
            <v>Laptop</v>
          </cell>
          <cell r="ED1651">
            <v>1192.4649999999999</v>
          </cell>
          <cell r="EE1651" t="str">
            <v>ID</v>
          </cell>
          <cell r="EZ1651" t="str">
            <v>WA</v>
          </cell>
          <cell r="FA1651" t="str">
            <v>Other</v>
          </cell>
          <cell r="FB1651">
            <v>2863503.0359999998</v>
          </cell>
          <cell r="FC1651">
            <v>1268601.9839999999</v>
          </cell>
          <cell r="FI1651" t="str">
            <v>WA</v>
          </cell>
          <cell r="FJ1651" t="str">
            <v>Garage</v>
          </cell>
          <cell r="FK1651" t="str">
            <v>EISAq</v>
          </cell>
          <cell r="FL1651">
            <v>371736.97500000003</v>
          </cell>
          <cell r="FS1651" t="str">
            <v>OR</v>
          </cell>
          <cell r="FT1651" t="str">
            <v>EISAq</v>
          </cell>
          <cell r="FV1651">
            <v>427689.72000000003</v>
          </cell>
        </row>
        <row r="1652">
          <cell r="AN1652" t="str">
            <v>OR</v>
          </cell>
          <cell r="AO1652" t="str">
            <v>Baseboard/Wall/Radiant</v>
          </cell>
          <cell r="AP1652" t="str">
            <v>Pre 1980</v>
          </cell>
          <cell r="AQ1652" t="str">
            <v>Crawlspace</v>
          </cell>
          <cell r="AR1652">
            <v>1612.69177246094</v>
          </cell>
          <cell r="AU1652" t="str">
            <v>No</v>
          </cell>
          <cell r="AV1652" t="b">
            <v>0</v>
          </cell>
          <cell r="AX1652">
            <v>2504510.3226318397</v>
          </cell>
          <cell r="AY1652" t="b">
            <v>0</v>
          </cell>
          <cell r="AZ1652">
            <v>708449.68995171005</v>
          </cell>
          <cell r="BA1652" t="str">
            <v/>
          </cell>
          <cell r="BB1652" t="str">
            <v/>
          </cell>
          <cell r="BC1652">
            <v>0.99999985890730525</v>
          </cell>
          <cell r="CF1652" t="str">
            <v>Conditioned</v>
          </cell>
          <cell r="CG1652">
            <v>3785.7640000000001</v>
          </cell>
          <cell r="CH1652" t="str">
            <v>ID</v>
          </cell>
          <cell r="CI1652" t="str">
            <v>Top-Freezer w/o TTD Ice</v>
          </cell>
          <cell r="CJ1652">
            <v>68143.752000000008</v>
          </cell>
          <cell r="CK1652" t="b">
            <v>0</v>
          </cell>
          <cell r="DS1652">
            <v>2079.9929999999999</v>
          </cell>
          <cell r="DT1652" t="str">
            <v>WA</v>
          </cell>
          <cell r="DU1652" t="str">
            <v>lt32</v>
          </cell>
          <cell r="DX1652" t="b">
            <v>1</v>
          </cell>
          <cell r="DY1652">
            <v>1612.692</v>
          </cell>
          <cell r="DZ1652" t="str">
            <v>OR</v>
          </cell>
          <cell r="EC1652" t="str">
            <v>Desktop</v>
          </cell>
          <cell r="ED1652">
            <v>1904.288</v>
          </cell>
          <cell r="EE1652" t="str">
            <v>WA</v>
          </cell>
          <cell r="EZ1652" t="str">
            <v>WA</v>
          </cell>
          <cell r="FA1652" t="str">
            <v>Bathroom</v>
          </cell>
          <cell r="FB1652">
            <v>60990.479999999996</v>
          </cell>
          <cell r="FC1652">
            <v>45742.86</v>
          </cell>
          <cell r="FI1652" t="str">
            <v>WA</v>
          </cell>
          <cell r="FJ1652" t="str">
            <v>Kitchen</v>
          </cell>
          <cell r="FK1652" t="str">
            <v>EISAq</v>
          </cell>
          <cell r="FL1652">
            <v>386606.45400000003</v>
          </cell>
          <cell r="FS1652" t="str">
            <v>OR</v>
          </cell>
          <cell r="FT1652" t="str">
            <v>EISAx</v>
          </cell>
          <cell r="FV1652">
            <v>1532554.83</v>
          </cell>
        </row>
        <row r="1653">
          <cell r="AN1653" t="str">
            <v>OR</v>
          </cell>
          <cell r="AO1653" t="str">
            <v>Baseboard/Wall/Radiant</v>
          </cell>
          <cell r="AP1653" t="str">
            <v>Pre 1980</v>
          </cell>
          <cell r="AQ1653" t="str">
            <v>Crawlspace</v>
          </cell>
          <cell r="AR1653">
            <v>1612.69177246094</v>
          </cell>
          <cell r="AU1653" t="str">
            <v>No</v>
          </cell>
          <cell r="AV1653" t="b">
            <v>0</v>
          </cell>
          <cell r="AX1653">
            <v>2504510.3226318397</v>
          </cell>
          <cell r="AY1653" t="b">
            <v>0</v>
          </cell>
          <cell r="AZ1653">
            <v>708449.68995171005</v>
          </cell>
          <cell r="BA1653" t="str">
            <v/>
          </cell>
          <cell r="BB1653" t="str">
            <v/>
          </cell>
          <cell r="BC1653">
            <v>0.99999985890730525</v>
          </cell>
          <cell r="CF1653" t="str">
            <v>Conditioned</v>
          </cell>
          <cell r="CG1653">
            <v>2130.886</v>
          </cell>
          <cell r="CH1653" t="str">
            <v>MT</v>
          </cell>
          <cell r="CI1653" t="str">
            <v>Side-by-Side w/ TTD Ice</v>
          </cell>
          <cell r="CJ1653">
            <v>55403.036</v>
          </cell>
          <cell r="CK1653" t="b">
            <v>0</v>
          </cell>
          <cell r="DS1653">
            <v>2079.9929999999999</v>
          </cell>
          <cell r="DT1653" t="str">
            <v>WA</v>
          </cell>
          <cell r="DU1653" t="str">
            <v>lt32</v>
          </cell>
          <cell r="DX1653" t="b">
            <v>1</v>
          </cell>
          <cell r="DY1653">
            <v>1612.692</v>
          </cell>
          <cell r="DZ1653" t="str">
            <v>OR</v>
          </cell>
          <cell r="EC1653" t="str">
            <v>Desktop</v>
          </cell>
          <cell r="ED1653">
            <v>2079.9929999999999</v>
          </cell>
          <cell r="EE1653" t="str">
            <v>WA</v>
          </cell>
          <cell r="EZ1653" t="str">
            <v>WA</v>
          </cell>
          <cell r="FA1653" t="str">
            <v>Bedrooms</v>
          </cell>
          <cell r="FB1653">
            <v>198219.06</v>
          </cell>
          <cell r="FC1653">
            <v>146377.152</v>
          </cell>
          <cell r="FI1653" t="str">
            <v>WA</v>
          </cell>
          <cell r="FJ1653" t="str">
            <v>Kitchen</v>
          </cell>
          <cell r="FK1653" t="str">
            <v>EISAx</v>
          </cell>
          <cell r="FL1653">
            <v>2577376.3600000003</v>
          </cell>
          <cell r="FS1653" t="str">
            <v>WA</v>
          </cell>
          <cell r="FT1653" t="str">
            <v>EISAnqnx</v>
          </cell>
          <cell r="FV1653">
            <v>1843418.72</v>
          </cell>
        </row>
        <row r="1654">
          <cell r="AN1654" t="str">
            <v>OR</v>
          </cell>
          <cell r="AO1654" t="str">
            <v>Electric FAF</v>
          </cell>
          <cell r="AP1654" t="str">
            <v>Pre 1980</v>
          </cell>
          <cell r="AQ1654" t="str">
            <v>Crawlspace</v>
          </cell>
          <cell r="AR1654">
            <v>1612.69177246094</v>
          </cell>
          <cell r="AU1654" t="str">
            <v>No</v>
          </cell>
          <cell r="AV1654" t="b">
            <v>1</v>
          </cell>
          <cell r="AX1654">
            <v>2504510.3226318397</v>
          </cell>
          <cell r="AY1654" t="b">
            <v>0</v>
          </cell>
          <cell r="AZ1654">
            <v>708449.68995171005</v>
          </cell>
          <cell r="BA1654">
            <v>1</v>
          </cell>
          <cell r="BB1654">
            <v>1612.69177246094</v>
          </cell>
          <cell r="BC1654">
            <v>0.99999985890730525</v>
          </cell>
          <cell r="CF1654" t="str">
            <v>Conditioned</v>
          </cell>
          <cell r="CG1654">
            <v>12271.31</v>
          </cell>
          <cell r="CH1654" t="str">
            <v>WA</v>
          </cell>
          <cell r="CI1654" t="str">
            <v>Top-Freezer w/o TTD Ice</v>
          </cell>
          <cell r="CJ1654">
            <v>220883.58</v>
          </cell>
          <cell r="CK1654" t="b">
            <v>0</v>
          </cell>
          <cell r="DS1654">
            <v>1904.288</v>
          </cell>
          <cell r="DT1654" t="str">
            <v>WA</v>
          </cell>
          <cell r="DU1654" t="str">
            <v>lt32</v>
          </cell>
          <cell r="DX1654" t="b">
            <v>1</v>
          </cell>
          <cell r="DY1654">
            <v>1612.692</v>
          </cell>
          <cell r="DZ1654" t="str">
            <v>OR</v>
          </cell>
          <cell r="EC1654" t="str">
            <v>Desktop</v>
          </cell>
          <cell r="ED1654">
            <v>2130.886</v>
          </cell>
          <cell r="EE1654" t="str">
            <v>MT</v>
          </cell>
          <cell r="EZ1654" t="str">
            <v>WA</v>
          </cell>
          <cell r="FA1654" t="str">
            <v>Exterior</v>
          </cell>
          <cell r="FB1654">
            <v>68614.289999999994</v>
          </cell>
          <cell r="FC1654">
            <v>1366186.7519999999</v>
          </cell>
          <cell r="FI1654" t="str">
            <v>WA</v>
          </cell>
          <cell r="FJ1654" t="str">
            <v>Living Room/Family Room</v>
          </cell>
          <cell r="FK1654" t="str">
            <v>EISAq</v>
          </cell>
          <cell r="FL1654">
            <v>743473.95000000007</v>
          </cell>
          <cell r="FS1654" t="str">
            <v>WA</v>
          </cell>
          <cell r="FT1654" t="str">
            <v>EISAq</v>
          </cell>
          <cell r="FV1654">
            <v>2176035.5759999999</v>
          </cell>
        </row>
        <row r="1655">
          <cell r="AN1655" t="str">
            <v>OR</v>
          </cell>
          <cell r="AO1655" t="str">
            <v>Electric FAF</v>
          </cell>
          <cell r="AP1655" t="str">
            <v>Pre 1980</v>
          </cell>
          <cell r="AQ1655" t="str">
            <v>Crawlspace</v>
          </cell>
          <cell r="AR1655">
            <v>1925.05932617188</v>
          </cell>
          <cell r="AU1655" t="str">
            <v>No</v>
          </cell>
          <cell r="AV1655" t="b">
            <v>1</v>
          </cell>
          <cell r="AX1655">
            <v>2795186.14160157</v>
          </cell>
          <cell r="AY1655" t="b">
            <v>0</v>
          </cell>
          <cell r="AZ1655">
            <v>863511.15654936747</v>
          </cell>
          <cell r="BA1655">
            <v>1</v>
          </cell>
          <cell r="BB1655">
            <v>1925.05932617188</v>
          </cell>
          <cell r="BC1655">
            <v>1.0000001694347447</v>
          </cell>
          <cell r="CF1655" t="str">
            <v>Conditioned</v>
          </cell>
          <cell r="CG1655">
            <v>1925.059</v>
          </cell>
          <cell r="CH1655" t="str">
            <v>OR</v>
          </cell>
          <cell r="CI1655" t="str">
            <v>Bottom-Freezer (Including French Door) w/ TTD Ice</v>
          </cell>
          <cell r="CJ1655">
            <v>42351.298000000003</v>
          </cell>
          <cell r="CK1655" t="b">
            <v>0</v>
          </cell>
          <cell r="DS1655">
            <v>1904.288</v>
          </cell>
          <cell r="DT1655" t="str">
            <v>WA</v>
          </cell>
          <cell r="DU1655" t="str">
            <v>lt32</v>
          </cell>
          <cell r="DX1655" t="b">
            <v>1</v>
          </cell>
          <cell r="DY1655">
            <v>2130.886</v>
          </cell>
          <cell r="DZ1655" t="str">
            <v>MT</v>
          </cell>
          <cell r="EC1655" t="str">
            <v>Desktop</v>
          </cell>
          <cell r="ED1655">
            <v>1612.692</v>
          </cell>
          <cell r="EE1655" t="str">
            <v>OR</v>
          </cell>
          <cell r="EZ1655" t="str">
            <v>WA</v>
          </cell>
          <cell r="FA1655" t="str">
            <v>Kitchen</v>
          </cell>
          <cell r="FB1655">
            <v>45742.86</v>
          </cell>
          <cell r="FC1655">
            <v>196694.29799999998</v>
          </cell>
          <cell r="FI1655" t="str">
            <v>WA</v>
          </cell>
          <cell r="FJ1655" t="str">
            <v>Living Room/Family Room</v>
          </cell>
          <cell r="FK1655" t="str">
            <v>EISAx</v>
          </cell>
          <cell r="FL1655">
            <v>247824.65000000002</v>
          </cell>
          <cell r="FS1655" t="str">
            <v>WA</v>
          </cell>
          <cell r="FT1655" t="str">
            <v>EISAx</v>
          </cell>
          <cell r="FV1655">
            <v>4608546.8</v>
          </cell>
        </row>
        <row r="1656">
          <cell r="AN1656" t="str">
            <v>MT</v>
          </cell>
          <cell r="AO1656" t="str">
            <v>Baseboard/Wall/Radiant</v>
          </cell>
          <cell r="AP1656" t="str">
            <v>1980-1992</v>
          </cell>
          <cell r="AQ1656" t="str">
            <v>Crawlspace</v>
          </cell>
          <cell r="AR1656">
            <v>1144.67944335938</v>
          </cell>
          <cell r="AU1656" t="str">
            <v>No</v>
          </cell>
          <cell r="AV1656" t="b">
            <v>0</v>
          </cell>
          <cell r="AX1656">
            <v>1735334.0361328202</v>
          </cell>
          <cell r="AY1656" t="b">
            <v>0</v>
          </cell>
          <cell r="AZ1656">
            <v>683681.88985964656</v>
          </cell>
          <cell r="BA1656" t="str">
            <v/>
          </cell>
          <cell r="BB1656" t="str">
            <v/>
          </cell>
          <cell r="BC1656">
            <v>1.0000003873220178</v>
          </cell>
          <cell r="CF1656" t="str">
            <v>Unconditioned</v>
          </cell>
          <cell r="CG1656">
            <v>1925.059</v>
          </cell>
          <cell r="CH1656" t="str">
            <v>OR</v>
          </cell>
          <cell r="CI1656" t="str">
            <v>Refrigerator Only</v>
          </cell>
          <cell r="CJ1656">
            <v>11550.353999999999</v>
          </cell>
          <cell r="CK1656" t="b">
            <v>0</v>
          </cell>
          <cell r="DS1656">
            <v>1904.288</v>
          </cell>
          <cell r="DT1656" t="str">
            <v>WA</v>
          </cell>
          <cell r="DU1656" t="str">
            <v>lt32</v>
          </cell>
          <cell r="DX1656" t="b">
            <v>1</v>
          </cell>
          <cell r="DY1656">
            <v>2079.9929999999999</v>
          </cell>
          <cell r="DZ1656" t="str">
            <v>WA</v>
          </cell>
          <cell r="EC1656" t="str">
            <v>Desktop</v>
          </cell>
          <cell r="ED1656">
            <v>1612.692</v>
          </cell>
          <cell r="EE1656" t="str">
            <v>OR</v>
          </cell>
          <cell r="EZ1656" t="str">
            <v>WA</v>
          </cell>
          <cell r="FA1656" t="str">
            <v>Living Room/Family Room</v>
          </cell>
          <cell r="FB1656">
            <v>167723.82</v>
          </cell>
          <cell r="FC1656">
            <v>160100.00999999998</v>
          </cell>
          <cell r="FI1656" t="str">
            <v>WA</v>
          </cell>
          <cell r="FJ1656" t="str">
            <v>Other</v>
          </cell>
          <cell r="FK1656" t="str">
            <v>EISAnqnx</v>
          </cell>
          <cell r="FL1656">
            <v>297389.58</v>
          </cell>
          <cell r="FS1656" t="str">
            <v>WA</v>
          </cell>
          <cell r="FT1656" t="str">
            <v>EISAnqnx</v>
          </cell>
          <cell r="FV1656">
            <v>1599721.8099999998</v>
          </cell>
        </row>
        <row r="1657">
          <cell r="AN1657" t="str">
            <v>MT</v>
          </cell>
          <cell r="AO1657" t="str">
            <v>Oil FAF</v>
          </cell>
          <cell r="AP1657" t="str">
            <v>1980-1992</v>
          </cell>
          <cell r="AQ1657" t="str">
            <v>Crawlspace</v>
          </cell>
          <cell r="AR1657">
            <v>1144.67944335938</v>
          </cell>
          <cell r="AU1657" t="str">
            <v>No</v>
          </cell>
          <cell r="AV1657" t="b">
            <v>1</v>
          </cell>
          <cell r="AX1657">
            <v>1735334.0361328202</v>
          </cell>
          <cell r="AY1657" t="b">
            <v>0</v>
          </cell>
          <cell r="AZ1657">
            <v>683681.88985964656</v>
          </cell>
          <cell r="BA1657">
            <v>1</v>
          </cell>
          <cell r="BB1657">
            <v>572.33972167969</v>
          </cell>
          <cell r="BC1657">
            <v>1.0000003873220178</v>
          </cell>
          <cell r="CF1657" t="str">
            <v>Conditioned</v>
          </cell>
          <cell r="CG1657">
            <v>1925.059</v>
          </cell>
          <cell r="CH1657" t="str">
            <v>OR</v>
          </cell>
          <cell r="CI1657" t="str">
            <v>Top-Freezer w/o TTD Ice</v>
          </cell>
          <cell r="CJ1657">
            <v>38501.18</v>
          </cell>
          <cell r="CK1657" t="b">
            <v>0</v>
          </cell>
          <cell r="DS1657">
            <v>1904.288</v>
          </cell>
          <cell r="DT1657" t="str">
            <v>WA</v>
          </cell>
          <cell r="DU1657" t="str">
            <v>lt32</v>
          </cell>
          <cell r="DX1657" t="b">
            <v>1</v>
          </cell>
          <cell r="DY1657">
            <v>2079.9929999999999</v>
          </cell>
          <cell r="DZ1657" t="str">
            <v>WA</v>
          </cell>
          <cell r="EC1657" t="str">
            <v>Desktop</v>
          </cell>
          <cell r="ED1657">
            <v>1612.692</v>
          </cell>
          <cell r="EE1657" t="str">
            <v>OR</v>
          </cell>
          <cell r="EZ1657" t="str">
            <v>WA</v>
          </cell>
          <cell r="FA1657" t="str">
            <v>Other</v>
          </cell>
          <cell r="FB1657">
            <v>994144.82399999991</v>
          </cell>
          <cell r="FC1657">
            <v>722737.18799999997</v>
          </cell>
          <cell r="FI1657" t="str">
            <v>WA</v>
          </cell>
          <cell r="FJ1657" t="str">
            <v>Other</v>
          </cell>
          <cell r="FK1657" t="str">
            <v>EISAq</v>
          </cell>
          <cell r="FL1657">
            <v>1115210.925</v>
          </cell>
          <cell r="FS1657" t="str">
            <v>WA</v>
          </cell>
          <cell r="FT1657" t="str">
            <v>EISAq</v>
          </cell>
          <cell r="FV1657">
            <v>330302.27299999999</v>
          </cell>
        </row>
        <row r="1658">
          <cell r="AN1658" t="str">
            <v>MT</v>
          </cell>
          <cell r="AO1658" t="str">
            <v>Wood</v>
          </cell>
          <cell r="AP1658" t="str">
            <v>1980-1992</v>
          </cell>
          <cell r="AQ1658" t="str">
            <v>Crawlspace</v>
          </cell>
          <cell r="AR1658">
            <v>1144.67944335938</v>
          </cell>
          <cell r="AU1658" t="str">
            <v>No</v>
          </cell>
          <cell r="AV1658" t="b">
            <v>1</v>
          </cell>
          <cell r="AX1658">
            <v>1735334.0361328202</v>
          </cell>
          <cell r="AY1658" t="b">
            <v>0</v>
          </cell>
          <cell r="AZ1658">
            <v>683681.88985964656</v>
          </cell>
          <cell r="BA1658">
            <v>1</v>
          </cell>
          <cell r="BB1658">
            <v>572.33972167969</v>
          </cell>
          <cell r="BC1658">
            <v>1.0000003873220178</v>
          </cell>
          <cell r="CF1658" t="str">
            <v>Conditioned</v>
          </cell>
          <cell r="CG1658">
            <v>2079.9929999999999</v>
          </cell>
          <cell r="CH1658" t="str">
            <v>WA</v>
          </cell>
          <cell r="CI1658" t="str">
            <v>Side-by-Side w/ TTD Ice</v>
          </cell>
          <cell r="CJ1658">
            <v>45759.845999999998</v>
          </cell>
          <cell r="CK1658" t="b">
            <v>0</v>
          </cell>
          <cell r="DS1658">
            <v>1904.288</v>
          </cell>
          <cell r="DT1658" t="str">
            <v>WA</v>
          </cell>
          <cell r="DU1658" t="str">
            <v>32to46</v>
          </cell>
          <cell r="DX1658" t="b">
            <v>1</v>
          </cell>
          <cell r="DY1658">
            <v>2079.9929999999999</v>
          </cell>
          <cell r="DZ1658" t="str">
            <v>WA</v>
          </cell>
          <cell r="EC1658" t="str">
            <v>Desktop</v>
          </cell>
          <cell r="ED1658">
            <v>1612.692</v>
          </cell>
          <cell r="EE1658" t="str">
            <v>OR</v>
          </cell>
          <cell r="EZ1658" t="str">
            <v>OR</v>
          </cell>
          <cell r="FA1658" t="str">
            <v>Bathroom</v>
          </cell>
          <cell r="FB1658">
            <v>3674351.14</v>
          </cell>
          <cell r="FC1658">
            <v>623946.42000000004</v>
          </cell>
          <cell r="FI1658" t="str">
            <v>WA</v>
          </cell>
          <cell r="FJ1658" t="str">
            <v>Other</v>
          </cell>
          <cell r="FK1658" t="str">
            <v>EISAx</v>
          </cell>
          <cell r="FL1658">
            <v>4138671.6550000003</v>
          </cell>
          <cell r="FS1658" t="str">
            <v>WA</v>
          </cell>
          <cell r="FT1658" t="str">
            <v>EISAx</v>
          </cell>
          <cell r="FV1658">
            <v>552421.91999999993</v>
          </cell>
        </row>
        <row r="1659">
          <cell r="AN1659" t="str">
            <v>OR</v>
          </cell>
          <cell r="AO1659" t="str">
            <v>Baseboard/Wall/Radiant</v>
          </cell>
          <cell r="AP1659" t="str">
            <v>Pre 1980</v>
          </cell>
          <cell r="AU1659" t="str">
            <v>Yes</v>
          </cell>
          <cell r="AV1659" t="b">
            <v>0</v>
          </cell>
          <cell r="AX1659">
            <v>0</v>
          </cell>
          <cell r="AY1659" t="b">
            <v>1</v>
          </cell>
          <cell r="AZ1659">
            <v>0</v>
          </cell>
          <cell r="BA1659" t="str">
            <v/>
          </cell>
          <cell r="BB1659" t="str">
            <v/>
          </cell>
          <cell r="BC1659">
            <v>0</v>
          </cell>
          <cell r="CF1659" t="str">
            <v>Unconditioned</v>
          </cell>
          <cell r="CG1659">
            <v>2079.9929999999999</v>
          </cell>
          <cell r="CH1659" t="str">
            <v>WA</v>
          </cell>
          <cell r="CI1659" t="str">
            <v>Bottom-Freezer (Including French Door) w/o TTD Ice</v>
          </cell>
          <cell r="CJ1659">
            <v>41599.86</v>
          </cell>
          <cell r="CK1659" t="b">
            <v>0</v>
          </cell>
          <cell r="DS1659">
            <v>1904.288</v>
          </cell>
          <cell r="DT1659" t="str">
            <v>WA</v>
          </cell>
          <cell r="DU1659" t="str">
            <v>gt46</v>
          </cell>
          <cell r="DX1659" t="b">
            <v>0</v>
          </cell>
          <cell r="DY1659">
            <v>1925.059</v>
          </cell>
          <cell r="DZ1659" t="str">
            <v>OR</v>
          </cell>
          <cell r="EC1659" t="str">
            <v>Desktop</v>
          </cell>
          <cell r="ED1659">
            <v>1612.692</v>
          </cell>
          <cell r="EE1659" t="str">
            <v>OR</v>
          </cell>
          <cell r="EZ1659" t="str">
            <v>OR</v>
          </cell>
          <cell r="FA1659" t="str">
            <v>Bedrooms</v>
          </cell>
          <cell r="FB1659">
            <v>2911749.96</v>
          </cell>
          <cell r="FC1659">
            <v>2045157.7100000002</v>
          </cell>
          <cell r="FI1659" t="str">
            <v>WA</v>
          </cell>
          <cell r="FJ1659" t="str">
            <v>Bathroom</v>
          </cell>
          <cell r="FK1659" t="str">
            <v>EISAnqnx</v>
          </cell>
          <cell r="FL1659">
            <v>681263.44</v>
          </cell>
          <cell r="FS1659" t="str">
            <v>WA</v>
          </cell>
          <cell r="FT1659" t="str">
            <v>EISAnqnx</v>
          </cell>
          <cell r="FV1659">
            <v>8133605.0130000003</v>
          </cell>
        </row>
        <row r="1660">
          <cell r="AN1660" t="str">
            <v>OR</v>
          </cell>
          <cell r="AO1660" t="str">
            <v>Baseboard/Wall/Radiant</v>
          </cell>
          <cell r="AP1660" t="str">
            <v>Pre 1980</v>
          </cell>
          <cell r="AU1660" t="str">
            <v>Yes</v>
          </cell>
          <cell r="AV1660" t="b">
            <v>0</v>
          </cell>
          <cell r="AX1660">
            <v>0</v>
          </cell>
          <cell r="AY1660" t="b">
            <v>1</v>
          </cell>
          <cell r="AZ1660">
            <v>0</v>
          </cell>
          <cell r="BA1660" t="str">
            <v/>
          </cell>
          <cell r="BB1660" t="str">
            <v/>
          </cell>
          <cell r="BC1660">
            <v>0</v>
          </cell>
          <cell r="CF1660" t="str">
            <v>Conditioned</v>
          </cell>
          <cell r="CG1660">
            <v>2079.9929999999999</v>
          </cell>
          <cell r="CH1660" t="str">
            <v>WA</v>
          </cell>
          <cell r="CI1660" t="str">
            <v>Side-by-Side w/ TTD Ice</v>
          </cell>
          <cell r="CJ1660">
            <v>45759.845999999998</v>
          </cell>
          <cell r="CK1660" t="b">
            <v>0</v>
          </cell>
          <cell r="DS1660">
            <v>1904.288</v>
          </cell>
          <cell r="DT1660" t="str">
            <v>WA</v>
          </cell>
          <cell r="DU1660" t="str">
            <v>lt32</v>
          </cell>
          <cell r="DX1660" t="b">
            <v>0</v>
          </cell>
          <cell r="DY1660">
            <v>1925.059</v>
          </cell>
          <cell r="DZ1660" t="str">
            <v>OR</v>
          </cell>
          <cell r="EC1660" t="str">
            <v>Laptop</v>
          </cell>
          <cell r="ED1660">
            <v>1612.692</v>
          </cell>
          <cell r="EE1660" t="str">
            <v>OR</v>
          </cell>
          <cell r="EZ1660" t="str">
            <v>OR</v>
          </cell>
          <cell r="FA1660" t="str">
            <v>Exterior</v>
          </cell>
          <cell r="FB1660">
            <v>970583.32000000007</v>
          </cell>
          <cell r="FC1660">
            <v>11244901.036</v>
          </cell>
          <cell r="FI1660" t="str">
            <v>WA</v>
          </cell>
          <cell r="FJ1660" t="str">
            <v>Bathroom</v>
          </cell>
          <cell r="FK1660" t="str">
            <v>EISAx</v>
          </cell>
          <cell r="FL1660">
            <v>1001858</v>
          </cell>
          <cell r="FS1660" t="str">
            <v>WA</v>
          </cell>
          <cell r="FT1660" t="str">
            <v>EISAq</v>
          </cell>
          <cell r="FV1660">
            <v>1848771.8890000002</v>
          </cell>
        </row>
        <row r="1661">
          <cell r="AN1661" t="str">
            <v>OR</v>
          </cell>
          <cell r="AO1661" t="str">
            <v>Baseboard/Wall/Radiant</v>
          </cell>
          <cell r="AP1661" t="str">
            <v>Pre 1980</v>
          </cell>
          <cell r="AU1661" t="str">
            <v>Yes</v>
          </cell>
          <cell r="AV1661" t="b">
            <v>1</v>
          </cell>
          <cell r="AX1661">
            <v>0</v>
          </cell>
          <cell r="AY1661" t="b">
            <v>1</v>
          </cell>
          <cell r="AZ1661">
            <v>0</v>
          </cell>
          <cell r="BA1661">
            <v>1</v>
          </cell>
          <cell r="BB1661">
            <v>0</v>
          </cell>
          <cell r="BC1661">
            <v>0</v>
          </cell>
          <cell r="CF1661" t="str">
            <v>Conditioned</v>
          </cell>
          <cell r="CG1661">
            <v>3785.7640000000001</v>
          </cell>
          <cell r="CH1661" t="str">
            <v>ID</v>
          </cell>
          <cell r="CI1661" t="str">
            <v>Bottom-Freezer (Including French Door) w/o TTD Ice</v>
          </cell>
          <cell r="CJ1661">
            <v>87072.572</v>
          </cell>
          <cell r="CK1661" t="b">
            <v>0</v>
          </cell>
          <cell r="DS1661">
            <v>1904.288</v>
          </cell>
          <cell r="DT1661" t="str">
            <v>WA</v>
          </cell>
          <cell r="DU1661" t="str">
            <v>gt46</v>
          </cell>
          <cell r="DX1661" t="b">
            <v>0</v>
          </cell>
          <cell r="DY1661">
            <v>1192.4649999999999</v>
          </cell>
          <cell r="DZ1661" t="str">
            <v>ID</v>
          </cell>
          <cell r="EC1661" t="str">
            <v>Desktop</v>
          </cell>
          <cell r="ED1661">
            <v>3785.7640000000001</v>
          </cell>
          <cell r="EE1661" t="str">
            <v>ID</v>
          </cell>
          <cell r="EZ1661" t="str">
            <v>OR</v>
          </cell>
          <cell r="FA1661" t="str">
            <v>Garage</v>
          </cell>
          <cell r="FB1661">
            <v>3293050.5500000003</v>
          </cell>
          <cell r="FC1661">
            <v>2773095.2</v>
          </cell>
          <cell r="FI1661" t="str">
            <v>WA</v>
          </cell>
          <cell r="FJ1661" t="str">
            <v>Bedrooms</v>
          </cell>
          <cell r="FK1661" t="str">
            <v>EISAnqnx</v>
          </cell>
          <cell r="FL1661">
            <v>641189.12</v>
          </cell>
          <cell r="FS1661" t="str">
            <v>WA</v>
          </cell>
          <cell r="FT1661" t="str">
            <v>EISAx</v>
          </cell>
          <cell r="FV1661">
            <v>21159268.617000002</v>
          </cell>
        </row>
        <row r="1662">
          <cell r="AN1662" t="str">
            <v>OR</v>
          </cell>
          <cell r="AO1662" t="str">
            <v>Electric FAF</v>
          </cell>
          <cell r="AP1662" t="str">
            <v>1993-2006</v>
          </cell>
          <cell r="AQ1662" t="str">
            <v>Crawlspace</v>
          </cell>
          <cell r="AR1662">
            <v>1612.69177246094</v>
          </cell>
          <cell r="AU1662" t="str">
            <v>No</v>
          </cell>
          <cell r="AV1662" t="b">
            <v>1</v>
          </cell>
          <cell r="AX1662">
            <v>3097980.8948974656</v>
          </cell>
          <cell r="AY1662" t="b">
            <v>0</v>
          </cell>
          <cell r="AZ1662">
            <v>633257.93606071873</v>
          </cell>
          <cell r="BA1662">
            <v>1</v>
          </cell>
          <cell r="BB1662">
            <v>1612.69177246094</v>
          </cell>
          <cell r="BC1662">
            <v>0.99999985890730525</v>
          </cell>
          <cell r="CF1662" t="str">
            <v>Conditioned</v>
          </cell>
          <cell r="CG1662">
            <v>3785.7640000000001</v>
          </cell>
          <cell r="CH1662" t="str">
            <v>ID</v>
          </cell>
          <cell r="CI1662" t="str">
            <v>Top-Freezer w/o TTD Ice</v>
          </cell>
          <cell r="CJ1662">
            <v>68143.752000000008</v>
          </cell>
          <cell r="CK1662" t="b">
            <v>0</v>
          </cell>
          <cell r="DS1662">
            <v>1904.288</v>
          </cell>
          <cell r="DT1662" t="str">
            <v>WA</v>
          </cell>
          <cell r="DU1662" t="str">
            <v>32to46</v>
          </cell>
          <cell r="DX1662" t="b">
            <v>0</v>
          </cell>
          <cell r="DY1662">
            <v>2079.9929999999999</v>
          </cell>
          <cell r="DZ1662" t="str">
            <v>WA</v>
          </cell>
          <cell r="EC1662" t="str">
            <v>Laptop</v>
          </cell>
          <cell r="ED1662">
            <v>3785.7640000000001</v>
          </cell>
          <cell r="EE1662" t="str">
            <v>ID</v>
          </cell>
          <cell r="EZ1662" t="str">
            <v>OR</v>
          </cell>
          <cell r="FA1662" t="str">
            <v>Kitchen</v>
          </cell>
          <cell r="FB1662">
            <v>2079821.4000000001</v>
          </cell>
          <cell r="FC1662">
            <v>1074574.3900000001</v>
          </cell>
          <cell r="FI1662" t="str">
            <v>WA</v>
          </cell>
          <cell r="FJ1662" t="str">
            <v>Bedrooms</v>
          </cell>
          <cell r="FK1662" t="str">
            <v>EISAq</v>
          </cell>
          <cell r="FL1662">
            <v>86159.788</v>
          </cell>
          <cell r="FS1662" t="str">
            <v>WA</v>
          </cell>
          <cell r="FT1662" t="str">
            <v>EISAnqnx</v>
          </cell>
          <cell r="FV1662">
            <v>408562.04499999998</v>
          </cell>
        </row>
        <row r="1663">
          <cell r="AN1663" t="str">
            <v>OR</v>
          </cell>
          <cell r="AO1663" t="str">
            <v>Wood</v>
          </cell>
          <cell r="AP1663" t="str">
            <v>1993-2006</v>
          </cell>
          <cell r="AQ1663" t="str">
            <v>Crawlspace</v>
          </cell>
          <cell r="AR1663">
            <v>1612.69177246094</v>
          </cell>
          <cell r="AU1663" t="str">
            <v>No</v>
          </cell>
          <cell r="AV1663" t="b">
            <v>0</v>
          </cell>
          <cell r="AX1663">
            <v>3097980.8948974656</v>
          </cell>
          <cell r="AY1663" t="b">
            <v>0</v>
          </cell>
          <cell r="AZ1663">
            <v>633257.93606071873</v>
          </cell>
          <cell r="BA1663" t="str">
            <v/>
          </cell>
          <cell r="BB1663" t="str">
            <v/>
          </cell>
          <cell r="BC1663">
            <v>0.99999985890730525</v>
          </cell>
          <cell r="CF1663" t="str">
            <v>Conditioned</v>
          </cell>
          <cell r="CG1663">
            <v>1904.288</v>
          </cell>
          <cell r="CH1663" t="str">
            <v>WA</v>
          </cell>
          <cell r="CI1663" t="str">
            <v>Top-Freezer w/o TTD Ice</v>
          </cell>
          <cell r="CJ1663">
            <v>38085.760000000002</v>
          </cell>
          <cell r="CK1663" t="b">
            <v>0</v>
          </cell>
          <cell r="DS1663">
            <v>1904.288</v>
          </cell>
          <cell r="DT1663" t="str">
            <v>WA</v>
          </cell>
          <cell r="DU1663" t="str">
            <v>32to46</v>
          </cell>
          <cell r="DX1663" t="b">
            <v>0</v>
          </cell>
          <cell r="DY1663">
            <v>2079.9929999999999</v>
          </cell>
          <cell r="DZ1663" t="str">
            <v>WA</v>
          </cell>
          <cell r="EC1663" t="str">
            <v>Desktop</v>
          </cell>
          <cell r="ED1663">
            <v>2079.9929999999999</v>
          </cell>
          <cell r="EE1663" t="str">
            <v>WA</v>
          </cell>
          <cell r="EZ1663" t="str">
            <v>OR</v>
          </cell>
          <cell r="FA1663" t="str">
            <v>Living Room/Family Room</v>
          </cell>
          <cell r="FB1663">
            <v>9192810.5879999995</v>
          </cell>
          <cell r="FC1663">
            <v>4367624.9400000004</v>
          </cell>
          <cell r="FI1663" t="str">
            <v>WA</v>
          </cell>
          <cell r="FJ1663" t="str">
            <v>Exterior</v>
          </cell>
          <cell r="FK1663" t="str">
            <v>EISAnqnx</v>
          </cell>
          <cell r="FL1663">
            <v>80148.639999999999</v>
          </cell>
          <cell r="FS1663" t="str">
            <v>WA</v>
          </cell>
          <cell r="FT1663" t="str">
            <v>EISAq</v>
          </cell>
          <cell r="FV1663">
            <v>142708.99599999998</v>
          </cell>
        </row>
        <row r="1664">
          <cell r="AN1664" t="str">
            <v>OR</v>
          </cell>
          <cell r="AO1664" t="str">
            <v>Baseboard/Wall/Radiant</v>
          </cell>
          <cell r="AP1664" t="str">
            <v>1993-2006</v>
          </cell>
          <cell r="AQ1664" t="str">
            <v>Crawlspace</v>
          </cell>
          <cell r="AR1664">
            <v>1612.69177246094</v>
          </cell>
          <cell r="AU1664" t="str">
            <v>No</v>
          </cell>
          <cell r="AV1664" t="b">
            <v>0</v>
          </cell>
          <cell r="AX1664">
            <v>3097980.8948974656</v>
          </cell>
          <cell r="AY1664" t="b">
            <v>0</v>
          </cell>
          <cell r="AZ1664">
            <v>633257.93606071873</v>
          </cell>
          <cell r="BA1664" t="str">
            <v/>
          </cell>
          <cell r="BB1664" t="str">
            <v/>
          </cell>
          <cell r="BC1664">
            <v>0.99999985890730525</v>
          </cell>
          <cell r="CF1664" t="str">
            <v>Conditioned</v>
          </cell>
          <cell r="CG1664">
            <v>1192.4649999999999</v>
          </cell>
          <cell r="CH1664" t="str">
            <v>ID</v>
          </cell>
          <cell r="CI1664" t="str">
            <v>Side-by-Side w/ TTD Ice</v>
          </cell>
          <cell r="CJ1664">
            <v>29811.624999999996</v>
          </cell>
          <cell r="CK1664" t="b">
            <v>0</v>
          </cell>
          <cell r="DS1664">
            <v>3785.7640000000001</v>
          </cell>
          <cell r="DT1664" t="str">
            <v>ID</v>
          </cell>
          <cell r="DU1664" t="str">
            <v>lt32</v>
          </cell>
          <cell r="DX1664" t="b">
            <v>0</v>
          </cell>
          <cell r="DY1664">
            <v>12271.31</v>
          </cell>
          <cell r="DZ1664" t="str">
            <v>WA</v>
          </cell>
          <cell r="EC1664" t="str">
            <v>Laptop</v>
          </cell>
          <cell r="ED1664">
            <v>1192.4649999999999</v>
          </cell>
          <cell r="EE1664" t="str">
            <v>ID</v>
          </cell>
          <cell r="EZ1664" t="str">
            <v>OR</v>
          </cell>
          <cell r="FA1664" t="str">
            <v>Other</v>
          </cell>
          <cell r="FB1664">
            <v>5684845.1600000001</v>
          </cell>
          <cell r="FC1664">
            <v>2585911.2740000002</v>
          </cell>
          <cell r="FI1664" t="str">
            <v>WA</v>
          </cell>
          <cell r="FJ1664" t="str">
            <v>Exterior</v>
          </cell>
          <cell r="FK1664" t="str">
            <v>EISAq</v>
          </cell>
          <cell r="FL1664">
            <v>112208.09599999999</v>
          </cell>
          <cell r="FS1664" t="str">
            <v>WA</v>
          </cell>
          <cell r="FT1664" t="str">
            <v>EISAnqnx</v>
          </cell>
          <cell r="FV1664">
            <v>2577861.44</v>
          </cell>
        </row>
        <row r="1665">
          <cell r="AN1665" t="str">
            <v>OR</v>
          </cell>
          <cell r="AO1665" t="str">
            <v>Natural Gas FAF</v>
          </cell>
          <cell r="AP1665" t="str">
            <v>1993-2006</v>
          </cell>
          <cell r="AQ1665" t="str">
            <v>Crawlspace</v>
          </cell>
          <cell r="AR1665">
            <v>1612.69177246094</v>
          </cell>
          <cell r="AU1665" t="str">
            <v>No</v>
          </cell>
          <cell r="AV1665" t="b">
            <v>1</v>
          </cell>
          <cell r="AX1665">
            <v>3560823.4335937556</v>
          </cell>
          <cell r="AY1665" t="b">
            <v>0</v>
          </cell>
          <cell r="AZ1665">
            <v>613026.55650601909</v>
          </cell>
          <cell r="BA1665">
            <v>1</v>
          </cell>
          <cell r="BB1665">
            <v>1612.69177246094</v>
          </cell>
          <cell r="BC1665">
            <v>0.99999985890730525</v>
          </cell>
          <cell r="CF1665" t="str">
            <v>Conditioned</v>
          </cell>
          <cell r="CG1665">
            <v>2079.9929999999999</v>
          </cell>
          <cell r="CH1665" t="str">
            <v>WA</v>
          </cell>
          <cell r="CI1665" t="str">
            <v>Side-by-Side w/ TTD Ice</v>
          </cell>
          <cell r="CJ1665">
            <v>49919.831999999995</v>
          </cell>
          <cell r="CK1665" t="b">
            <v>0</v>
          </cell>
          <cell r="DS1665">
            <v>3785.7640000000001</v>
          </cell>
          <cell r="DT1665" t="str">
            <v>ID</v>
          </cell>
          <cell r="DU1665" t="str">
            <v>32to46</v>
          </cell>
          <cell r="DX1665" t="b">
            <v>0</v>
          </cell>
          <cell r="DY1665">
            <v>2079.9929999999999</v>
          </cell>
          <cell r="DZ1665" t="str">
            <v>WA</v>
          </cell>
          <cell r="EC1665" t="str">
            <v>Laptop</v>
          </cell>
          <cell r="ED1665">
            <v>1192.4649999999999</v>
          </cell>
          <cell r="EE1665" t="str">
            <v>ID</v>
          </cell>
          <cell r="EZ1665" t="str">
            <v>WA</v>
          </cell>
          <cell r="FA1665" t="str">
            <v>Bathroom</v>
          </cell>
          <cell r="FB1665">
            <v>579409.55999999994</v>
          </cell>
          <cell r="FC1665">
            <v>170773.34399999998</v>
          </cell>
          <cell r="FI1665" t="str">
            <v>WA</v>
          </cell>
          <cell r="FJ1665" t="str">
            <v>Exterior</v>
          </cell>
          <cell r="FK1665" t="str">
            <v>EISAx</v>
          </cell>
          <cell r="FL1665">
            <v>300557.39999999997</v>
          </cell>
          <cell r="FS1665" t="str">
            <v>WA</v>
          </cell>
          <cell r="FT1665" t="str">
            <v>EISAq</v>
          </cell>
          <cell r="FV1665">
            <v>666435.77</v>
          </cell>
        </row>
        <row r="1666">
          <cell r="AN1666" t="str">
            <v>OR</v>
          </cell>
          <cell r="AO1666" t="str">
            <v>Natural Gas Other</v>
          </cell>
          <cell r="AP1666" t="str">
            <v>1993-2006</v>
          </cell>
          <cell r="AQ1666" t="str">
            <v>Crawlspace</v>
          </cell>
          <cell r="AR1666">
            <v>1612.69177246094</v>
          </cell>
          <cell r="AU1666" t="str">
            <v>No</v>
          </cell>
          <cell r="AV1666" t="b">
            <v>0</v>
          </cell>
          <cell r="AX1666">
            <v>3560823.4335937556</v>
          </cell>
          <cell r="AY1666" t="b">
            <v>0</v>
          </cell>
          <cell r="AZ1666">
            <v>613026.55650601909</v>
          </cell>
          <cell r="BA1666" t="str">
            <v/>
          </cell>
          <cell r="BB1666" t="str">
            <v/>
          </cell>
          <cell r="BC1666">
            <v>0.99999985890730525</v>
          </cell>
          <cell r="CF1666" t="str">
            <v>Unconditioned</v>
          </cell>
          <cell r="CG1666">
            <v>2079.9929999999999</v>
          </cell>
          <cell r="CH1666" t="str">
            <v>WA</v>
          </cell>
          <cell r="CI1666" t="str">
            <v>Top-Freezer w/o TTD Ice</v>
          </cell>
          <cell r="CJ1666">
            <v>37439.873999999996</v>
          </cell>
          <cell r="CK1666" t="b">
            <v>0</v>
          </cell>
          <cell r="DS1666">
            <v>3785.7640000000001</v>
          </cell>
          <cell r="DT1666" t="str">
            <v>ID</v>
          </cell>
          <cell r="DU1666" t="str">
            <v>32to46</v>
          </cell>
          <cell r="DX1666" t="b">
            <v>0</v>
          </cell>
          <cell r="DY1666">
            <v>2079.9929999999999</v>
          </cell>
          <cell r="DZ1666" t="str">
            <v>WA</v>
          </cell>
          <cell r="EC1666" t="str">
            <v>Laptop</v>
          </cell>
          <cell r="ED1666">
            <v>3785.7640000000001</v>
          </cell>
          <cell r="EE1666" t="str">
            <v>ID</v>
          </cell>
          <cell r="EZ1666" t="str">
            <v>WA</v>
          </cell>
          <cell r="FA1666" t="str">
            <v>Bedrooms</v>
          </cell>
          <cell r="FB1666">
            <v>609904.79999999993</v>
          </cell>
          <cell r="FC1666">
            <v>422359.07399999996</v>
          </cell>
          <cell r="FI1666" t="str">
            <v>WA</v>
          </cell>
          <cell r="FJ1666" t="str">
            <v>Kitchen</v>
          </cell>
          <cell r="FK1666" t="str">
            <v>EISAnqnx</v>
          </cell>
          <cell r="FL1666">
            <v>420780.36</v>
          </cell>
          <cell r="FS1666" t="str">
            <v>WA</v>
          </cell>
          <cell r="FT1666" t="str">
            <v>EISAx</v>
          </cell>
          <cell r="FV1666">
            <v>849522.52</v>
          </cell>
        </row>
        <row r="1667">
          <cell r="AN1667" t="str">
            <v>OR</v>
          </cell>
          <cell r="AO1667" t="str">
            <v>Natural Gas Other</v>
          </cell>
          <cell r="AP1667" t="str">
            <v>1993-2006</v>
          </cell>
          <cell r="AQ1667" t="str">
            <v>Crawlspace</v>
          </cell>
          <cell r="AR1667">
            <v>1612.69177246094</v>
          </cell>
          <cell r="AU1667" t="str">
            <v>No</v>
          </cell>
          <cell r="AV1667" t="b">
            <v>0</v>
          </cell>
          <cell r="AX1667">
            <v>3560823.4335937556</v>
          </cell>
          <cell r="AY1667" t="b">
            <v>0</v>
          </cell>
          <cell r="AZ1667">
            <v>613026.55650601909</v>
          </cell>
          <cell r="BA1667" t="str">
            <v/>
          </cell>
          <cell r="BB1667" t="str">
            <v/>
          </cell>
          <cell r="BC1667">
            <v>0.99999985890730525</v>
          </cell>
          <cell r="CF1667" t="str">
            <v>Conditioned</v>
          </cell>
          <cell r="CG1667">
            <v>2130.886</v>
          </cell>
          <cell r="CH1667" t="str">
            <v>MT</v>
          </cell>
          <cell r="CI1667" t="str">
            <v>Side-by-Side w/ TTD Ice</v>
          </cell>
          <cell r="CJ1667">
            <v>53272.15</v>
          </cell>
          <cell r="CK1667" t="b">
            <v>0</v>
          </cell>
          <cell r="DS1667">
            <v>2130.886</v>
          </cell>
          <cell r="DT1667" t="str">
            <v>MT</v>
          </cell>
          <cell r="DU1667" t="str">
            <v>32to46</v>
          </cell>
          <cell r="DX1667" t="b">
            <v>1</v>
          </cell>
          <cell r="DY1667">
            <v>2079.9929999999999</v>
          </cell>
          <cell r="DZ1667" t="str">
            <v>WA</v>
          </cell>
          <cell r="EC1667" t="str">
            <v>Desktop</v>
          </cell>
          <cell r="ED1667">
            <v>1612.692</v>
          </cell>
          <cell r="EE1667" t="str">
            <v>OR</v>
          </cell>
          <cell r="EZ1667" t="str">
            <v>WA</v>
          </cell>
          <cell r="FA1667" t="str">
            <v>Exterior</v>
          </cell>
          <cell r="FB1667">
            <v>413210.50199999998</v>
          </cell>
          <cell r="FC1667">
            <v>2497560.156</v>
          </cell>
          <cell r="FI1667" t="str">
            <v>WA</v>
          </cell>
          <cell r="FJ1667" t="str">
            <v>Kitchen</v>
          </cell>
          <cell r="FK1667" t="str">
            <v>EISAq</v>
          </cell>
          <cell r="FL1667">
            <v>30055.739999999998</v>
          </cell>
          <cell r="FS1667" t="str">
            <v>OR</v>
          </cell>
          <cell r="FT1667" t="str">
            <v>EISAnqnx</v>
          </cell>
          <cell r="FV1667">
            <v>712816.20000000007</v>
          </cell>
        </row>
        <row r="1668">
          <cell r="AN1668" t="str">
            <v>ID</v>
          </cell>
          <cell r="AO1668" t="str">
            <v>Wood</v>
          </cell>
          <cell r="AP1668" t="str">
            <v>Pre 1980</v>
          </cell>
          <cell r="AQ1668" t="str">
            <v>Crawlspace</v>
          </cell>
          <cell r="AR1668">
            <v>3785.76440429688</v>
          </cell>
          <cell r="AU1668" t="str">
            <v>No</v>
          </cell>
          <cell r="AV1668" t="b">
            <v>0</v>
          </cell>
          <cell r="AX1668">
            <v>5614288.6115722731</v>
          </cell>
          <cell r="AY1668" t="b">
            <v>0</v>
          </cell>
          <cell r="AZ1668">
            <v>3025147.5490075727</v>
          </cell>
          <cell r="BA1668" t="str">
            <v/>
          </cell>
          <cell r="BB1668" t="str">
            <v/>
          </cell>
          <cell r="BC1668">
            <v>1.0000001067939999</v>
          </cell>
          <cell r="CF1668" t="str">
            <v>Conditioned</v>
          </cell>
          <cell r="CG1668">
            <v>1925.059</v>
          </cell>
          <cell r="CH1668" t="str">
            <v>OR</v>
          </cell>
          <cell r="CI1668" t="str">
            <v>Side-by-Side w/o TTD Ice</v>
          </cell>
          <cell r="CJ1668">
            <v>48126.474999999999</v>
          </cell>
          <cell r="CK1668" t="b">
            <v>0</v>
          </cell>
          <cell r="DS1668">
            <v>2130.886</v>
          </cell>
          <cell r="DT1668" t="str">
            <v>MT</v>
          </cell>
          <cell r="DU1668" t="str">
            <v>lt32</v>
          </cell>
          <cell r="DX1668" t="b">
            <v>0</v>
          </cell>
          <cell r="DY1668">
            <v>1612.692</v>
          </cell>
          <cell r="DZ1668" t="str">
            <v>OR</v>
          </cell>
          <cell r="EC1668" t="str">
            <v>Laptop</v>
          </cell>
          <cell r="ED1668">
            <v>1612.692</v>
          </cell>
          <cell r="EE1668" t="str">
            <v>OR</v>
          </cell>
          <cell r="EZ1668" t="str">
            <v>WA</v>
          </cell>
          <cell r="FA1668" t="str">
            <v>Garage</v>
          </cell>
          <cell r="FB1668">
            <v>182971.44</v>
          </cell>
          <cell r="FC1668">
            <v>365942.88</v>
          </cell>
          <cell r="FI1668" t="str">
            <v>WA</v>
          </cell>
          <cell r="FJ1668" t="str">
            <v>Kitchen</v>
          </cell>
          <cell r="FK1668" t="str">
            <v>EISAx</v>
          </cell>
          <cell r="FL1668">
            <v>80148.639999999999</v>
          </cell>
          <cell r="FS1668" t="str">
            <v>OR</v>
          </cell>
          <cell r="FT1668" t="str">
            <v>EISAq</v>
          </cell>
          <cell r="FV1668">
            <v>298194.777</v>
          </cell>
        </row>
        <row r="1669">
          <cell r="AN1669" t="str">
            <v>ID</v>
          </cell>
          <cell r="AO1669" t="str">
            <v>Baseboard/Wall/Radiant</v>
          </cell>
          <cell r="AP1669" t="str">
            <v>Pre 1980</v>
          </cell>
          <cell r="AQ1669" t="str">
            <v>Crawlspace</v>
          </cell>
          <cell r="AR1669">
            <v>3785.76440429688</v>
          </cell>
          <cell r="AU1669" t="str">
            <v>No</v>
          </cell>
          <cell r="AV1669" t="b">
            <v>1</v>
          </cell>
          <cell r="AX1669">
            <v>5614288.6115722731</v>
          </cell>
          <cell r="AY1669" t="b">
            <v>0</v>
          </cell>
          <cell r="AZ1669">
            <v>3025147.5490075727</v>
          </cell>
          <cell r="BA1669">
            <v>1</v>
          </cell>
          <cell r="BB1669">
            <v>3785.76440429688</v>
          </cell>
          <cell r="BC1669">
            <v>1.0000001067939999</v>
          </cell>
          <cell r="CF1669" t="str">
            <v>Conditioned</v>
          </cell>
          <cell r="CG1669">
            <v>1144.6790000000001</v>
          </cell>
          <cell r="CH1669" t="str">
            <v>MT</v>
          </cell>
          <cell r="CI1669" t="str">
            <v>Refrigerator Only</v>
          </cell>
          <cell r="CJ1669">
            <v>21748.901000000002</v>
          </cell>
          <cell r="CK1669" t="b">
            <v>0</v>
          </cell>
          <cell r="DS1669">
            <v>1192.4649999999999</v>
          </cell>
          <cell r="DT1669" t="str">
            <v>ID</v>
          </cell>
          <cell r="DU1669" t="str">
            <v>32to46</v>
          </cell>
          <cell r="DX1669" t="b">
            <v>0</v>
          </cell>
          <cell r="DY1669">
            <v>1925.059</v>
          </cell>
          <cell r="DZ1669" t="str">
            <v>OR</v>
          </cell>
          <cell r="EC1669" t="str">
            <v>Desktop</v>
          </cell>
          <cell r="ED1669">
            <v>8559.1039999999994</v>
          </cell>
          <cell r="EE1669" t="str">
            <v>OR</v>
          </cell>
          <cell r="EZ1669" t="str">
            <v>WA</v>
          </cell>
          <cell r="FA1669" t="str">
            <v>Kitchen</v>
          </cell>
          <cell r="FB1669">
            <v>983471.49</v>
          </cell>
          <cell r="FC1669">
            <v>236338.11</v>
          </cell>
          <cell r="FI1669" t="str">
            <v>WA</v>
          </cell>
          <cell r="FJ1669" t="str">
            <v>Living Room/Family Room</v>
          </cell>
          <cell r="FK1669" t="str">
            <v>EISAnqnx</v>
          </cell>
          <cell r="FL1669">
            <v>641189.12</v>
          </cell>
          <cell r="FS1669" t="str">
            <v>WA</v>
          </cell>
          <cell r="FT1669" t="str">
            <v>EISAnqnx</v>
          </cell>
          <cell r="FV1669">
            <v>4207803.5999999996</v>
          </cell>
        </row>
        <row r="1670">
          <cell r="AN1670" t="str">
            <v>MT</v>
          </cell>
          <cell r="AO1670" t="str">
            <v>Natural Gas FAF</v>
          </cell>
          <cell r="AP1670" t="str">
            <v>Pre 1980</v>
          </cell>
          <cell r="AQ1670" t="str">
            <v>Basement</v>
          </cell>
          <cell r="AR1670">
            <v>1562.6500813802099</v>
          </cell>
          <cell r="AU1670" t="str">
            <v>No</v>
          </cell>
          <cell r="AV1670" t="b">
            <v>0</v>
          </cell>
          <cell r="AX1670">
            <v>4062890.2115885457</v>
          </cell>
          <cell r="AY1670" t="b">
            <v>0</v>
          </cell>
          <cell r="AZ1670">
            <v>887522.74022070412</v>
          </cell>
          <cell r="BA1670" t="str">
            <v/>
          </cell>
          <cell r="BB1670" t="str">
            <v/>
          </cell>
          <cell r="BC1670">
            <v>0.73333349666768188</v>
          </cell>
          <cell r="CF1670" t="str">
            <v>Conditioned</v>
          </cell>
          <cell r="CG1670">
            <v>1144.6790000000001</v>
          </cell>
          <cell r="CH1670" t="str">
            <v>MT</v>
          </cell>
          <cell r="CI1670" t="str">
            <v>Top-Freezer w/o TTD Ice</v>
          </cell>
          <cell r="CJ1670">
            <v>21748.901000000002</v>
          </cell>
          <cell r="CK1670" t="b">
            <v>0</v>
          </cell>
          <cell r="DS1670">
            <v>1192.4649999999999</v>
          </cell>
          <cell r="DT1670" t="str">
            <v>ID</v>
          </cell>
          <cell r="DU1670" t="str">
            <v>lt32</v>
          </cell>
          <cell r="DX1670" t="b">
            <v>1</v>
          </cell>
          <cell r="DY1670">
            <v>1925.059</v>
          </cell>
          <cell r="DZ1670" t="str">
            <v>OR</v>
          </cell>
          <cell r="EC1670" t="str">
            <v>Desktop</v>
          </cell>
          <cell r="ED1670">
            <v>3785.7640000000001</v>
          </cell>
          <cell r="EE1670" t="str">
            <v>ID</v>
          </cell>
          <cell r="EZ1670" t="str">
            <v>WA</v>
          </cell>
          <cell r="FA1670" t="str">
            <v>Living Room/Family Room</v>
          </cell>
          <cell r="FB1670">
            <v>137228.57999999999</v>
          </cell>
          <cell r="FC1670">
            <v>556538.13</v>
          </cell>
          <cell r="FI1670" t="str">
            <v>WA</v>
          </cell>
          <cell r="FJ1670" t="str">
            <v>Living Room/Family Room</v>
          </cell>
          <cell r="FK1670" t="str">
            <v>EISAq</v>
          </cell>
          <cell r="FL1670">
            <v>78144.923999999999</v>
          </cell>
          <cell r="FS1670" t="str">
            <v>WA</v>
          </cell>
          <cell r="FT1670" t="str">
            <v>EISAq</v>
          </cell>
          <cell r="FV1670">
            <v>2091879.504</v>
          </cell>
        </row>
        <row r="1671">
          <cell r="AN1671" t="str">
            <v>MT</v>
          </cell>
          <cell r="AO1671" t="str">
            <v>Natural Gas FAF</v>
          </cell>
          <cell r="AP1671" t="str">
            <v>Pre 1980</v>
          </cell>
          <cell r="AQ1671" t="str">
            <v>Slab on Grade</v>
          </cell>
          <cell r="AR1671">
            <v>568.23639322916699</v>
          </cell>
          <cell r="AU1671" t="str">
            <v>No</v>
          </cell>
          <cell r="AV1671" t="b">
            <v>0</v>
          </cell>
          <cell r="AX1671">
            <v>1477414.6223958342</v>
          </cell>
          <cell r="AY1671" t="b">
            <v>0</v>
          </cell>
          <cell r="AZ1671">
            <v>322735.54189843772</v>
          </cell>
          <cell r="BA1671" t="str">
            <v/>
          </cell>
          <cell r="BB1671" t="str">
            <v/>
          </cell>
          <cell r="BC1671">
            <v>0.26666672606097513</v>
          </cell>
          <cell r="CF1671" t="str">
            <v>Conditioned</v>
          </cell>
          <cell r="CG1671">
            <v>2079.9929999999999</v>
          </cell>
          <cell r="CH1671" t="str">
            <v>WA</v>
          </cell>
          <cell r="CI1671" t="str">
            <v>Bottom-Freezer (Including French Door) w/o TTD Ice</v>
          </cell>
          <cell r="CJ1671">
            <v>45759.845999999998</v>
          </cell>
          <cell r="CK1671" t="b">
            <v>0</v>
          </cell>
          <cell r="DS1671">
            <v>1192.4649999999999</v>
          </cell>
          <cell r="DT1671" t="str">
            <v>ID</v>
          </cell>
          <cell r="DU1671" t="str">
            <v>lt32</v>
          </cell>
          <cell r="DX1671" t="b">
            <v>1</v>
          </cell>
          <cell r="DY1671">
            <v>4360.1880000000001</v>
          </cell>
          <cell r="DZ1671" t="str">
            <v>WA</v>
          </cell>
          <cell r="EC1671" t="str">
            <v>Desktop</v>
          </cell>
          <cell r="ED1671">
            <v>3785.7640000000001</v>
          </cell>
          <cell r="EE1671" t="str">
            <v>ID</v>
          </cell>
          <cell r="EZ1671" t="str">
            <v>WA</v>
          </cell>
          <cell r="FA1671" t="str">
            <v>Other</v>
          </cell>
          <cell r="FB1671">
            <v>2233776.33</v>
          </cell>
          <cell r="FC1671">
            <v>2264271.5699999998</v>
          </cell>
          <cell r="FI1671" t="str">
            <v>WA</v>
          </cell>
          <cell r="FJ1671" t="str">
            <v>Other</v>
          </cell>
          <cell r="FK1671" t="str">
            <v>EISAnqnx</v>
          </cell>
          <cell r="FL1671">
            <v>450836.1</v>
          </cell>
          <cell r="FS1671" t="str">
            <v>WA</v>
          </cell>
          <cell r="FT1671" t="str">
            <v>EISAx</v>
          </cell>
          <cell r="FV1671">
            <v>4556450.1839999994</v>
          </cell>
        </row>
        <row r="1672">
          <cell r="AN1672" t="str">
            <v>MT</v>
          </cell>
          <cell r="AO1672" t="str">
            <v>Baseboard/Wall/Radiant</v>
          </cell>
          <cell r="AP1672" t="str">
            <v>Pre 1980</v>
          </cell>
          <cell r="AQ1672" t="str">
            <v>Basement</v>
          </cell>
          <cell r="AR1672">
            <v>1562.6500813802099</v>
          </cell>
          <cell r="AU1672" t="str">
            <v>No</v>
          </cell>
          <cell r="AV1672" t="b">
            <v>0</v>
          </cell>
          <cell r="AX1672">
            <v>4062890.2115885457</v>
          </cell>
          <cell r="AY1672" t="b">
            <v>0</v>
          </cell>
          <cell r="AZ1672">
            <v>887522.74022070412</v>
          </cell>
          <cell r="BA1672" t="str">
            <v/>
          </cell>
          <cell r="BB1672" t="str">
            <v/>
          </cell>
          <cell r="BC1672">
            <v>0.73333349666768188</v>
          </cell>
          <cell r="CF1672" t="str">
            <v>Conditioned</v>
          </cell>
          <cell r="CG1672">
            <v>2079.9929999999999</v>
          </cell>
          <cell r="CH1672" t="str">
            <v>WA</v>
          </cell>
          <cell r="CI1672" t="str">
            <v>Side-by-Side w/ TTD Ice</v>
          </cell>
          <cell r="CJ1672">
            <v>37439.873999999996</v>
          </cell>
          <cell r="CK1672" t="b">
            <v>0</v>
          </cell>
          <cell r="DS1672">
            <v>1192.4649999999999</v>
          </cell>
          <cell r="DT1672" t="str">
            <v>ID</v>
          </cell>
          <cell r="DU1672" t="str">
            <v>lt32</v>
          </cell>
          <cell r="DX1672" t="b">
            <v>0</v>
          </cell>
          <cell r="DY1672">
            <v>4360.1880000000001</v>
          </cell>
          <cell r="DZ1672" t="str">
            <v>WA</v>
          </cell>
          <cell r="EC1672" t="str">
            <v>Desktop</v>
          </cell>
          <cell r="ED1672">
            <v>3785.7640000000001</v>
          </cell>
          <cell r="EE1672" t="str">
            <v>ID</v>
          </cell>
          <cell r="EZ1672" t="str">
            <v>OR</v>
          </cell>
          <cell r="FA1672" t="str">
            <v>Bathroom</v>
          </cell>
          <cell r="FB1672">
            <v>13283126.008000001</v>
          </cell>
          <cell r="FC1672">
            <v>1705453.5480000002</v>
          </cell>
          <cell r="FI1672" t="str">
            <v>WA</v>
          </cell>
          <cell r="FJ1672" t="str">
            <v>Bathroom</v>
          </cell>
          <cell r="FK1672" t="str">
            <v>EISAnqnx</v>
          </cell>
          <cell r="FL1672">
            <v>641189.12</v>
          </cell>
          <cell r="FS1672" t="str">
            <v>WA</v>
          </cell>
          <cell r="FT1672" t="str">
            <v>EISAnqnx</v>
          </cell>
          <cell r="FV1672">
            <v>87881.64</v>
          </cell>
        </row>
        <row r="1673">
          <cell r="AN1673" t="str">
            <v>MT</v>
          </cell>
          <cell r="AO1673" t="str">
            <v>Baseboard/Wall/Radiant</v>
          </cell>
          <cell r="AP1673" t="str">
            <v>Pre 1980</v>
          </cell>
          <cell r="AQ1673" t="str">
            <v>Slab on Grade</v>
          </cell>
          <cell r="AR1673">
            <v>568.23639322916699</v>
          </cell>
          <cell r="AU1673" t="str">
            <v>No</v>
          </cell>
          <cell r="AV1673" t="b">
            <v>0</v>
          </cell>
          <cell r="AX1673">
            <v>1477414.6223958342</v>
          </cell>
          <cell r="AY1673" t="b">
            <v>0</v>
          </cell>
          <cell r="AZ1673">
            <v>322735.54189843772</v>
          </cell>
          <cell r="BA1673" t="str">
            <v/>
          </cell>
          <cell r="BB1673" t="str">
            <v/>
          </cell>
          <cell r="BC1673">
            <v>0.26666672606097513</v>
          </cell>
          <cell r="CF1673" t="str">
            <v>Conditioned</v>
          </cell>
          <cell r="CG1673">
            <v>4360.1880000000001</v>
          </cell>
          <cell r="CH1673" t="str">
            <v>WA</v>
          </cell>
          <cell r="CI1673" t="str">
            <v>Top-Freezer w/ TTD Ice</v>
          </cell>
          <cell r="CJ1673">
            <v>95924.135999999999</v>
          </cell>
          <cell r="CK1673" t="b">
            <v>0</v>
          </cell>
          <cell r="DS1673">
            <v>3785.7640000000001</v>
          </cell>
          <cell r="DT1673" t="str">
            <v>ID</v>
          </cell>
          <cell r="DU1673" t="str">
            <v>lt32</v>
          </cell>
          <cell r="DX1673" t="b">
            <v>1</v>
          </cell>
          <cell r="DY1673">
            <v>2079.9929999999999</v>
          </cell>
          <cell r="DZ1673" t="str">
            <v>WA</v>
          </cell>
          <cell r="EC1673" t="str">
            <v>Desktop</v>
          </cell>
          <cell r="ED1673">
            <v>3785.7640000000001</v>
          </cell>
          <cell r="EE1673" t="str">
            <v>ID</v>
          </cell>
          <cell r="EZ1673" t="str">
            <v>OR</v>
          </cell>
          <cell r="FA1673" t="str">
            <v>Bedrooms</v>
          </cell>
          <cell r="FB1673">
            <v>6066145.75</v>
          </cell>
          <cell r="FC1673">
            <v>4367624.9400000004</v>
          </cell>
          <cell r="FI1673" t="str">
            <v>WA</v>
          </cell>
          <cell r="FJ1673" t="str">
            <v>Bedrooms</v>
          </cell>
          <cell r="FK1673" t="str">
            <v>EISAnqnx</v>
          </cell>
          <cell r="FL1673">
            <v>360668.88</v>
          </cell>
          <cell r="FS1673" t="str">
            <v>WA</v>
          </cell>
          <cell r="FT1673" t="str">
            <v>EISAq</v>
          </cell>
          <cell r="FV1673">
            <v>607848.01</v>
          </cell>
        </row>
        <row r="1674">
          <cell r="AN1674" t="str">
            <v>MT</v>
          </cell>
          <cell r="AO1674" t="str">
            <v>Wood</v>
          </cell>
          <cell r="AP1674" t="str">
            <v>Pre 1980</v>
          </cell>
          <cell r="AQ1674" t="str">
            <v>Basement</v>
          </cell>
          <cell r="AR1674">
            <v>1562.6500813802099</v>
          </cell>
          <cell r="AU1674" t="str">
            <v>No</v>
          </cell>
          <cell r="AV1674" t="b">
            <v>1</v>
          </cell>
          <cell r="AX1674">
            <v>4062890.2115885457</v>
          </cell>
          <cell r="AY1674" t="b">
            <v>0</v>
          </cell>
          <cell r="AZ1674">
            <v>887522.74022070412</v>
          </cell>
          <cell r="BA1674">
            <v>0.7333333333333335</v>
          </cell>
          <cell r="BB1674">
            <v>1562.6500813802099</v>
          </cell>
          <cell r="BC1674">
            <v>0.73333349666768188</v>
          </cell>
          <cell r="CF1674" t="str">
            <v>Conditioned</v>
          </cell>
          <cell r="CG1674">
            <v>1904.288</v>
          </cell>
          <cell r="CH1674" t="str">
            <v>WA</v>
          </cell>
          <cell r="CI1674" t="str">
            <v>Bottom-Freezer (Including French Door) w/ TTD Ice</v>
          </cell>
          <cell r="CJ1674">
            <v>55224.351999999999</v>
          </cell>
          <cell r="CK1674" t="b">
            <v>0</v>
          </cell>
          <cell r="DS1674">
            <v>3785.7640000000001</v>
          </cell>
          <cell r="DT1674" t="str">
            <v>ID</v>
          </cell>
          <cell r="DU1674" t="str">
            <v>32to46</v>
          </cell>
          <cell r="DX1674" t="b">
            <v>0</v>
          </cell>
          <cell r="DY1674">
            <v>1144.6790000000001</v>
          </cell>
          <cell r="DZ1674" t="str">
            <v>MT</v>
          </cell>
          <cell r="EC1674" t="str">
            <v>Desktop</v>
          </cell>
          <cell r="ED1674">
            <v>3785.7640000000001</v>
          </cell>
          <cell r="EE1674" t="str">
            <v>ID</v>
          </cell>
          <cell r="EZ1674" t="str">
            <v>OR</v>
          </cell>
          <cell r="FA1674" t="str">
            <v>Exterior</v>
          </cell>
          <cell r="FB1674">
            <v>5546190.4000000004</v>
          </cell>
          <cell r="FC1674">
            <v>22309550.884</v>
          </cell>
          <cell r="FI1674" t="str">
            <v>WA</v>
          </cell>
          <cell r="FJ1674" t="str">
            <v>Bedrooms</v>
          </cell>
          <cell r="FK1674" t="str">
            <v>EISAq</v>
          </cell>
          <cell r="FL1674">
            <v>300557.39999999997</v>
          </cell>
          <cell r="FS1674" t="str">
            <v>WA</v>
          </cell>
          <cell r="FT1674" t="str">
            <v>EISAx</v>
          </cell>
          <cell r="FV1674">
            <v>629818.41999999993</v>
          </cell>
        </row>
        <row r="1675">
          <cell r="AN1675" t="str">
            <v>MT</v>
          </cell>
          <cell r="AO1675" t="str">
            <v>Wood</v>
          </cell>
          <cell r="AP1675" t="str">
            <v>Pre 1980</v>
          </cell>
          <cell r="AQ1675" t="str">
            <v>Slab on Grade</v>
          </cell>
          <cell r="AR1675">
            <v>568.23639322916699</v>
          </cell>
          <cell r="AU1675" t="str">
            <v>No</v>
          </cell>
          <cell r="AV1675" t="b">
            <v>1</v>
          </cell>
          <cell r="AX1675">
            <v>1477414.6223958342</v>
          </cell>
          <cell r="AY1675" t="b">
            <v>0</v>
          </cell>
          <cell r="AZ1675">
            <v>322735.54189843772</v>
          </cell>
          <cell r="BA1675">
            <v>0.26666666666666661</v>
          </cell>
          <cell r="BB1675">
            <v>568.23639322916699</v>
          </cell>
          <cell r="BC1675">
            <v>0.26666672606097513</v>
          </cell>
          <cell r="CF1675" t="str">
            <v>Conditioned</v>
          </cell>
          <cell r="CG1675">
            <v>1192.4649999999999</v>
          </cell>
          <cell r="CH1675" t="str">
            <v>ID</v>
          </cell>
          <cell r="CI1675" t="str">
            <v>Bottom-Freezer (Including French Door) w/o TTD Ice</v>
          </cell>
          <cell r="CJ1675">
            <v>25041.764999999999</v>
          </cell>
          <cell r="CK1675" t="b">
            <v>0</v>
          </cell>
          <cell r="DS1675">
            <v>3785.7640000000001</v>
          </cell>
          <cell r="DT1675" t="str">
            <v>ID</v>
          </cell>
          <cell r="DU1675" t="str">
            <v>lt32</v>
          </cell>
          <cell r="DX1675" t="b">
            <v>0</v>
          </cell>
          <cell r="DY1675">
            <v>2130.886</v>
          </cell>
          <cell r="DZ1675" t="str">
            <v>MT</v>
          </cell>
          <cell r="EC1675" t="str">
            <v>Desktop</v>
          </cell>
          <cell r="ED1675">
            <v>3785.7640000000001</v>
          </cell>
          <cell r="EE1675" t="str">
            <v>ID</v>
          </cell>
          <cell r="EZ1675" t="str">
            <v>OR</v>
          </cell>
          <cell r="FA1675" t="str">
            <v>Garage</v>
          </cell>
          <cell r="FB1675">
            <v>0</v>
          </cell>
          <cell r="FC1675">
            <v>0</v>
          </cell>
          <cell r="FI1675" t="str">
            <v>WA</v>
          </cell>
          <cell r="FJ1675" t="str">
            <v>Bedrooms</v>
          </cell>
          <cell r="FK1675" t="str">
            <v>EISAx</v>
          </cell>
          <cell r="FL1675">
            <v>100185.79999999999</v>
          </cell>
          <cell r="FS1675" t="str">
            <v>OR</v>
          </cell>
          <cell r="FT1675" t="str">
            <v>EISAnqnx</v>
          </cell>
          <cell r="FV1675">
            <v>9151214.1600000001</v>
          </cell>
        </row>
        <row r="1676">
          <cell r="AN1676" t="str">
            <v>WA</v>
          </cell>
          <cell r="AO1676" t="str">
            <v>Heat Pump (Central System)</v>
          </cell>
          <cell r="AP1676" t="str">
            <v>1993-2006</v>
          </cell>
          <cell r="AQ1676" t="str">
            <v>Basement</v>
          </cell>
          <cell r="AR1676">
            <v>1904.28771972656</v>
          </cell>
          <cell r="AU1676" t="str">
            <v>No</v>
          </cell>
          <cell r="AV1676" t="b">
            <v>1</v>
          </cell>
          <cell r="AX1676">
            <v>6129902.1697997963</v>
          </cell>
          <cell r="AY1676" t="b">
            <v>0</v>
          </cell>
          <cell r="AZ1676">
            <v>1018927.2301940905</v>
          </cell>
          <cell r="BA1676">
            <v>1</v>
          </cell>
          <cell r="BB1676">
            <v>1904.28771972656</v>
          </cell>
          <cell r="BC1676">
            <v>0.99999985281982562</v>
          </cell>
          <cell r="CF1676" t="str">
            <v>Conditioned</v>
          </cell>
          <cell r="CG1676">
            <v>1904.288</v>
          </cell>
          <cell r="CH1676" t="str">
            <v>WA</v>
          </cell>
          <cell r="CI1676" t="str">
            <v>Side-by-Side w/ TTD Ice</v>
          </cell>
          <cell r="CJ1676">
            <v>47607.199999999997</v>
          </cell>
          <cell r="CK1676" t="b">
            <v>0</v>
          </cell>
          <cell r="DS1676">
            <v>1612.692</v>
          </cell>
          <cell r="DT1676" t="str">
            <v>OR</v>
          </cell>
          <cell r="DU1676" t="str">
            <v>lt32</v>
          </cell>
          <cell r="DX1676" t="b">
            <v>0</v>
          </cell>
          <cell r="DY1676">
            <v>1925.059</v>
          </cell>
          <cell r="DZ1676" t="str">
            <v>OR</v>
          </cell>
          <cell r="EC1676" t="str">
            <v>Desktop</v>
          </cell>
          <cell r="ED1676">
            <v>3785.7640000000001</v>
          </cell>
          <cell r="EE1676" t="str">
            <v>ID</v>
          </cell>
          <cell r="EZ1676" t="str">
            <v>OR</v>
          </cell>
          <cell r="FA1676" t="str">
            <v>Kitchen</v>
          </cell>
          <cell r="FB1676">
            <v>6100809.4400000004</v>
          </cell>
          <cell r="FC1676">
            <v>1996628.544</v>
          </cell>
          <cell r="FI1676" t="str">
            <v>WA</v>
          </cell>
          <cell r="FJ1676" t="str">
            <v>Kitchen</v>
          </cell>
          <cell r="FK1676" t="str">
            <v>EISAnqnx</v>
          </cell>
          <cell r="FL1676">
            <v>120222.95999999999</v>
          </cell>
          <cell r="FS1676" t="str">
            <v>OR</v>
          </cell>
          <cell r="FT1676" t="str">
            <v>EISAq</v>
          </cell>
          <cell r="FV1676">
            <v>1941166.6400000001</v>
          </cell>
        </row>
        <row r="1677">
          <cell r="AN1677" t="str">
            <v>OR</v>
          </cell>
          <cell r="AO1677" t="str">
            <v>Natural Gas Other</v>
          </cell>
          <cell r="AP1677" t="str">
            <v>Pre 1980</v>
          </cell>
          <cell r="AQ1677" t="str">
            <v>Crawlspace</v>
          </cell>
          <cell r="AR1677">
            <v>1612.69177246094</v>
          </cell>
          <cell r="AU1677" t="str">
            <v>No</v>
          </cell>
          <cell r="AV1677" t="b">
            <v>0</v>
          </cell>
          <cell r="AX1677">
            <v>3265700.8392334036</v>
          </cell>
          <cell r="AY1677" t="b">
            <v>0</v>
          </cell>
          <cell r="AZ1677">
            <v>2306708.838664188</v>
          </cell>
          <cell r="BA1677" t="str">
            <v/>
          </cell>
          <cell r="BB1677" t="str">
            <v/>
          </cell>
          <cell r="BC1677">
            <v>0.99999985890730525</v>
          </cell>
          <cell r="CF1677" t="str">
            <v>Conditioned</v>
          </cell>
          <cell r="CG1677">
            <v>1192.4649999999999</v>
          </cell>
          <cell r="CH1677" t="str">
            <v>ID</v>
          </cell>
          <cell r="CI1677" t="str">
            <v>Bottom-Freezer (Including French Door) w/ TTD Ice</v>
          </cell>
          <cell r="CJ1677">
            <v>29811.624999999996</v>
          </cell>
          <cell r="CK1677" t="b">
            <v>0</v>
          </cell>
          <cell r="DS1677">
            <v>1612.692</v>
          </cell>
          <cell r="DT1677" t="str">
            <v>OR</v>
          </cell>
          <cell r="DU1677" t="str">
            <v>32to46</v>
          </cell>
          <cell r="DX1677" t="b">
            <v>1</v>
          </cell>
          <cell r="DY1677">
            <v>1904.288</v>
          </cell>
          <cell r="DZ1677" t="str">
            <v>WA</v>
          </cell>
          <cell r="EC1677" t="str">
            <v>Desktop</v>
          </cell>
          <cell r="ED1677">
            <v>3785.7640000000001</v>
          </cell>
          <cell r="EE1677" t="str">
            <v>ID</v>
          </cell>
          <cell r="EZ1677" t="str">
            <v>OR</v>
          </cell>
          <cell r="FA1677" t="str">
            <v>Living Room/Family Room</v>
          </cell>
          <cell r="FB1677">
            <v>1857973.784</v>
          </cell>
          <cell r="FC1677">
            <v>3327714.24</v>
          </cell>
          <cell r="FI1677" t="str">
            <v>WA</v>
          </cell>
          <cell r="FJ1677" t="str">
            <v>Kitchen</v>
          </cell>
          <cell r="FK1677" t="str">
            <v>EISAq</v>
          </cell>
          <cell r="FL1677">
            <v>90167.22</v>
          </cell>
          <cell r="FS1677" t="str">
            <v>OR</v>
          </cell>
          <cell r="FT1677" t="str">
            <v>EISAx</v>
          </cell>
          <cell r="FV1677">
            <v>7002065.3799999999</v>
          </cell>
        </row>
        <row r="1678">
          <cell r="AN1678" t="str">
            <v>OR</v>
          </cell>
          <cell r="AO1678" t="str">
            <v>Natural Gas FAF</v>
          </cell>
          <cell r="AP1678" t="str">
            <v>Pre 1980</v>
          </cell>
          <cell r="AQ1678" t="str">
            <v>Crawlspace</v>
          </cell>
          <cell r="AR1678">
            <v>1612.69177246094</v>
          </cell>
          <cell r="AU1678" t="str">
            <v>No</v>
          </cell>
          <cell r="AV1678" t="b">
            <v>1</v>
          </cell>
          <cell r="AX1678">
            <v>3265700.8392334036</v>
          </cell>
          <cell r="AY1678" t="b">
            <v>0</v>
          </cell>
          <cell r="AZ1678">
            <v>2306708.838664188</v>
          </cell>
          <cell r="BA1678">
            <v>1</v>
          </cell>
          <cell r="BB1678">
            <v>1612.69177246094</v>
          </cell>
          <cell r="BC1678">
            <v>0.99999985890730525</v>
          </cell>
          <cell r="CF1678" t="str">
            <v>Conditioned</v>
          </cell>
          <cell r="CG1678">
            <v>1925.059</v>
          </cell>
          <cell r="CH1678" t="str">
            <v>OR</v>
          </cell>
          <cell r="CI1678" t="str">
            <v>Top-Freezer w/o TTD Ice</v>
          </cell>
          <cell r="CJ1678">
            <v>38501.18</v>
          </cell>
          <cell r="CK1678" t="b">
            <v>0</v>
          </cell>
          <cell r="DS1678">
            <v>2079.9929999999999</v>
          </cell>
          <cell r="DT1678" t="str">
            <v>WA</v>
          </cell>
          <cell r="DU1678" t="str">
            <v>32to46</v>
          </cell>
          <cell r="DX1678" t="b">
            <v>0</v>
          </cell>
          <cell r="DY1678">
            <v>2079.9929999999999</v>
          </cell>
          <cell r="DZ1678" t="str">
            <v>WA</v>
          </cell>
          <cell r="EC1678" t="str">
            <v>Desktop</v>
          </cell>
          <cell r="ED1678">
            <v>1192.4649999999999</v>
          </cell>
          <cell r="EE1678" t="str">
            <v>ID</v>
          </cell>
          <cell r="EZ1678" t="str">
            <v>OR</v>
          </cell>
          <cell r="FA1678" t="str">
            <v>Other</v>
          </cell>
          <cell r="FB1678">
            <v>17165459.288000003</v>
          </cell>
          <cell r="FC1678">
            <v>10593223.664000001</v>
          </cell>
          <cell r="FI1678" t="str">
            <v>WA</v>
          </cell>
          <cell r="FJ1678" t="str">
            <v>Living Room/Family Room</v>
          </cell>
          <cell r="FK1678" t="str">
            <v>EISAq</v>
          </cell>
          <cell r="FL1678">
            <v>120222.95999999999</v>
          </cell>
          <cell r="FS1678" t="str">
            <v>OR</v>
          </cell>
          <cell r="FT1678" t="str">
            <v>EISAnqnx</v>
          </cell>
          <cell r="FV1678">
            <v>7584415.3720000004</v>
          </cell>
        </row>
        <row r="1679">
          <cell r="AN1679" t="str">
            <v>OR</v>
          </cell>
          <cell r="AO1679" t="str">
            <v>Baseboard/Wall/Radiant</v>
          </cell>
          <cell r="AP1679" t="str">
            <v>Pre 1980</v>
          </cell>
          <cell r="AQ1679" t="str">
            <v>Crawlspace</v>
          </cell>
          <cell r="AR1679">
            <v>1612.69177246094</v>
          </cell>
          <cell r="AU1679" t="str">
            <v>No</v>
          </cell>
          <cell r="AV1679" t="b">
            <v>0</v>
          </cell>
          <cell r="AX1679">
            <v>3265700.8392334036</v>
          </cell>
          <cell r="AY1679" t="b">
            <v>0</v>
          </cell>
          <cell r="AZ1679">
            <v>2306708.838664188</v>
          </cell>
          <cell r="BA1679" t="str">
            <v/>
          </cell>
          <cell r="BB1679" t="str">
            <v/>
          </cell>
          <cell r="BC1679">
            <v>0.99999985890730525</v>
          </cell>
          <cell r="CF1679" t="str">
            <v>Conditioned</v>
          </cell>
          <cell r="CG1679">
            <v>1904.288</v>
          </cell>
          <cell r="CH1679" t="str">
            <v>WA</v>
          </cell>
          <cell r="CI1679" t="str">
            <v>Side-by-Side w/ TTD Ice</v>
          </cell>
          <cell r="CJ1679">
            <v>41894.336000000003</v>
          </cell>
          <cell r="CK1679" t="b">
            <v>0</v>
          </cell>
          <cell r="DS1679">
            <v>3785.7640000000001</v>
          </cell>
          <cell r="DT1679" t="str">
            <v>ID</v>
          </cell>
          <cell r="DU1679" t="str">
            <v>lt32</v>
          </cell>
          <cell r="DX1679" t="b">
            <v>0</v>
          </cell>
          <cell r="DY1679">
            <v>1904.288</v>
          </cell>
          <cell r="DZ1679" t="str">
            <v>WA</v>
          </cell>
          <cell r="EC1679" t="str">
            <v>Laptop</v>
          </cell>
          <cell r="ED1679">
            <v>1925.059</v>
          </cell>
          <cell r="EE1679" t="str">
            <v>OR</v>
          </cell>
          <cell r="EZ1679" t="str">
            <v>WA</v>
          </cell>
          <cell r="FA1679" t="str">
            <v>Bathroom</v>
          </cell>
          <cell r="FB1679">
            <v>3085722.6399999997</v>
          </cell>
          <cell r="FC1679">
            <v>314583.41200000001</v>
          </cell>
          <cell r="FI1679" t="str">
            <v>WA</v>
          </cell>
          <cell r="FJ1679" t="str">
            <v>Other</v>
          </cell>
          <cell r="FK1679" t="str">
            <v>EISAq</v>
          </cell>
          <cell r="FL1679">
            <v>270501.65999999997</v>
          </cell>
          <cell r="FS1679" t="str">
            <v>OR</v>
          </cell>
          <cell r="FT1679" t="str">
            <v>EISAq</v>
          </cell>
          <cell r="FV1679">
            <v>2904817.2220000001</v>
          </cell>
        </row>
        <row r="1680">
          <cell r="AN1680" t="str">
            <v>WA</v>
          </cell>
          <cell r="AO1680" t="str">
            <v>Heat Pump (Central System)</v>
          </cell>
          <cell r="AP1680" t="str">
            <v>1993-2006</v>
          </cell>
          <cell r="AQ1680" t="str">
            <v>Crawlspace</v>
          </cell>
          <cell r="AR1680">
            <v>1904.28771972656</v>
          </cell>
          <cell r="AU1680" t="str">
            <v>No</v>
          </cell>
          <cell r="AV1680" t="b">
            <v>1</v>
          </cell>
          <cell r="AX1680">
            <v>2553649.8321533171</v>
          </cell>
          <cell r="AY1680" t="b">
            <v>0</v>
          </cell>
          <cell r="AZ1680">
            <v>465381.25867309509</v>
          </cell>
          <cell r="BA1680">
            <v>1</v>
          </cell>
          <cell r="BB1680">
            <v>1904.28771972656</v>
          </cell>
          <cell r="BC1680">
            <v>0.99999985281982562</v>
          </cell>
          <cell r="CF1680" t="str">
            <v>Conditioned</v>
          </cell>
          <cell r="CG1680">
            <v>1904.288</v>
          </cell>
          <cell r="CH1680" t="str">
            <v>WA</v>
          </cell>
          <cell r="CI1680" t="str">
            <v>Top-Freezer w/o TTD Ice</v>
          </cell>
          <cell r="CJ1680">
            <v>32372.896000000001</v>
          </cell>
          <cell r="CK1680" t="b">
            <v>0</v>
          </cell>
          <cell r="DS1680">
            <v>3785.7640000000001</v>
          </cell>
          <cell r="DT1680" t="str">
            <v>ID</v>
          </cell>
          <cell r="DU1680" t="str">
            <v>lt32</v>
          </cell>
          <cell r="DX1680" t="b">
            <v>1</v>
          </cell>
          <cell r="DY1680">
            <v>1904.288</v>
          </cell>
          <cell r="DZ1680" t="str">
            <v>WA</v>
          </cell>
          <cell r="EC1680" t="str">
            <v>Other</v>
          </cell>
          <cell r="ED1680">
            <v>1904.288</v>
          </cell>
          <cell r="EE1680" t="str">
            <v>WA</v>
          </cell>
          <cell r="EZ1680" t="str">
            <v>WA</v>
          </cell>
          <cell r="FA1680" t="str">
            <v>Bedrooms</v>
          </cell>
          <cell r="FB1680">
            <v>164304.712</v>
          </cell>
          <cell r="FC1680">
            <v>370687.45999999996</v>
          </cell>
          <cell r="FI1680" t="str">
            <v>WA</v>
          </cell>
          <cell r="FJ1680" t="str">
            <v>Bathroom</v>
          </cell>
          <cell r="FK1680" t="str">
            <v>EISAnqnx</v>
          </cell>
          <cell r="FL1680">
            <v>396438.12</v>
          </cell>
          <cell r="FS1680" t="str">
            <v>OR</v>
          </cell>
          <cell r="FT1680" t="str">
            <v>EISAx</v>
          </cell>
          <cell r="FV1680">
            <v>5788836.2300000004</v>
          </cell>
        </row>
        <row r="1681">
          <cell r="AN1681" t="str">
            <v>ID</v>
          </cell>
          <cell r="AO1681" t="str">
            <v>Baseboard/Wall/Radiant</v>
          </cell>
          <cell r="AP1681" t="str">
            <v>Pre 1980</v>
          </cell>
          <cell r="AQ1681" t="str">
            <v>Crawlspace</v>
          </cell>
          <cell r="AR1681">
            <v>1999.6025636939</v>
          </cell>
          <cell r="AU1681" t="str">
            <v>No</v>
          </cell>
          <cell r="AV1681" t="b">
            <v>0</v>
          </cell>
          <cell r="AX1681">
            <v>7934422.9727373952</v>
          </cell>
          <cell r="AY1681" t="b">
            <v>0</v>
          </cell>
          <cell r="AZ1681">
            <v>2214995.7526498795</v>
          </cell>
          <cell r="BA1681" t="str">
            <v/>
          </cell>
          <cell r="BB1681" t="str">
            <v/>
          </cell>
          <cell r="BC1681">
            <v>0.52818996738674151</v>
          </cell>
          <cell r="CF1681" t="str">
            <v>Conditioned</v>
          </cell>
          <cell r="CG1681">
            <v>1904.288</v>
          </cell>
          <cell r="CH1681" t="str">
            <v>WA</v>
          </cell>
          <cell r="CI1681" t="str">
            <v>Side-by-Side w/ TTD Ice</v>
          </cell>
          <cell r="CJ1681">
            <v>45702.911999999997</v>
          </cell>
          <cell r="CK1681" t="b">
            <v>0</v>
          </cell>
          <cell r="DS1681">
            <v>3785.7640000000001</v>
          </cell>
          <cell r="DT1681" t="str">
            <v>ID</v>
          </cell>
          <cell r="DU1681" t="str">
            <v>lt32</v>
          </cell>
          <cell r="DX1681" t="b">
            <v>0</v>
          </cell>
          <cell r="DY1681">
            <v>1612.692</v>
          </cell>
          <cell r="DZ1681" t="str">
            <v>OR</v>
          </cell>
          <cell r="EC1681" t="str">
            <v>Desktop</v>
          </cell>
          <cell r="ED1681">
            <v>1904.288</v>
          </cell>
          <cell r="EE1681" t="str">
            <v>WA</v>
          </cell>
          <cell r="EZ1681" t="str">
            <v>WA</v>
          </cell>
          <cell r="FA1681" t="str">
            <v>Exterior</v>
          </cell>
          <cell r="FB1681">
            <v>240445.91999999998</v>
          </cell>
          <cell r="FC1681">
            <v>2672957.1439999999</v>
          </cell>
          <cell r="FI1681" t="str">
            <v>WA</v>
          </cell>
          <cell r="FJ1681" t="str">
            <v>Bathroom</v>
          </cell>
          <cell r="FK1681" t="str">
            <v>EISAx</v>
          </cell>
          <cell r="FL1681">
            <v>381190.5</v>
          </cell>
          <cell r="FS1681" t="str">
            <v>WA</v>
          </cell>
          <cell r="FT1681" t="str">
            <v>EISAnqnx</v>
          </cell>
          <cell r="FV1681">
            <v>2079865.48</v>
          </cell>
        </row>
        <row r="1682">
          <cell r="AN1682" t="str">
            <v>ID</v>
          </cell>
          <cell r="AO1682" t="str">
            <v>Baseboard/Wall/Radiant</v>
          </cell>
          <cell r="AP1682" t="str">
            <v>Pre 1980</v>
          </cell>
          <cell r="AQ1682" t="str">
            <v>Basement</v>
          </cell>
          <cell r="AR1682">
            <v>1786.16184060298</v>
          </cell>
          <cell r="AU1682" t="str">
            <v>No</v>
          </cell>
          <cell r="AV1682" t="b">
            <v>0</v>
          </cell>
          <cell r="AX1682">
            <v>7087490.1835126244</v>
          </cell>
          <cell r="AY1682" t="b">
            <v>0</v>
          </cell>
          <cell r="AZ1682">
            <v>1978563.6217490518</v>
          </cell>
          <cell r="BA1682" t="str">
            <v/>
          </cell>
          <cell r="BB1682" t="str">
            <v/>
          </cell>
          <cell r="BC1682">
            <v>0.4718101394072583</v>
          </cell>
          <cell r="CF1682" t="str">
            <v>Conditioned</v>
          </cell>
          <cell r="CG1682">
            <v>1192.4649999999999</v>
          </cell>
          <cell r="CH1682" t="str">
            <v>ID</v>
          </cell>
          <cell r="CI1682" t="str">
            <v>Top-Freezer w/o TTD Ice</v>
          </cell>
          <cell r="CJ1682">
            <v>26234.23</v>
          </cell>
          <cell r="CK1682" t="b">
            <v>0</v>
          </cell>
          <cell r="DS1682">
            <v>3785.7640000000001</v>
          </cell>
          <cell r="DT1682" t="str">
            <v>ID</v>
          </cell>
          <cell r="DU1682" t="str">
            <v>lt32</v>
          </cell>
          <cell r="DX1682" t="b">
            <v>1</v>
          </cell>
          <cell r="DY1682">
            <v>1612.692</v>
          </cell>
          <cell r="DZ1682" t="str">
            <v>OR</v>
          </cell>
          <cell r="EC1682" t="str">
            <v>Laptop</v>
          </cell>
          <cell r="ED1682">
            <v>1904.288</v>
          </cell>
          <cell r="EE1682" t="str">
            <v>WA</v>
          </cell>
          <cell r="EZ1682" t="str">
            <v>WA</v>
          </cell>
          <cell r="FA1682" t="str">
            <v>Garage</v>
          </cell>
          <cell r="FB1682">
            <v>240445.91999999998</v>
          </cell>
          <cell r="FC1682">
            <v>240445.91999999998</v>
          </cell>
          <cell r="FI1682" t="str">
            <v>WA</v>
          </cell>
          <cell r="FJ1682" t="str">
            <v>Bedrooms</v>
          </cell>
          <cell r="FK1682" t="str">
            <v>EISAnqnx</v>
          </cell>
          <cell r="FL1682">
            <v>121980.95999999999</v>
          </cell>
          <cell r="FS1682" t="str">
            <v>WA</v>
          </cell>
          <cell r="FT1682" t="str">
            <v>EISAq</v>
          </cell>
          <cell r="FV1682">
            <v>1056044.3740000001</v>
          </cell>
        </row>
        <row r="1683">
          <cell r="AN1683" t="str">
            <v>ID</v>
          </cell>
          <cell r="AO1683" t="str">
            <v>Wood</v>
          </cell>
          <cell r="AP1683" t="str">
            <v>Pre 1980</v>
          </cell>
          <cell r="AQ1683" t="str">
            <v>Crawlspace</v>
          </cell>
          <cell r="AR1683">
            <v>1999.6025636939</v>
          </cell>
          <cell r="AU1683" t="str">
            <v>No</v>
          </cell>
          <cell r="AV1683" t="b">
            <v>0</v>
          </cell>
          <cell r="AX1683">
            <v>7934422.9727373952</v>
          </cell>
          <cell r="AY1683" t="b">
            <v>0</v>
          </cell>
          <cell r="AZ1683">
            <v>2214995.7526498795</v>
          </cell>
          <cell r="BA1683" t="str">
            <v/>
          </cell>
          <cell r="BB1683" t="str">
            <v/>
          </cell>
          <cell r="BC1683">
            <v>0.52818996738674151</v>
          </cell>
          <cell r="CF1683" t="str">
            <v>Conditioned</v>
          </cell>
          <cell r="CG1683">
            <v>1192.4649999999999</v>
          </cell>
          <cell r="CH1683" t="str">
            <v>ID</v>
          </cell>
          <cell r="CI1683" t="str">
            <v>Top-Freezer w/o TTD Ice</v>
          </cell>
          <cell r="CJ1683">
            <v>21464.37</v>
          </cell>
          <cell r="CK1683" t="b">
            <v>0</v>
          </cell>
          <cell r="DS1683">
            <v>3785.7640000000001</v>
          </cell>
          <cell r="DT1683" t="str">
            <v>ID</v>
          </cell>
          <cell r="DU1683" t="str">
            <v>lt32</v>
          </cell>
          <cell r="DX1683" t="b">
            <v>1</v>
          </cell>
          <cell r="DY1683">
            <v>3785.7640000000001</v>
          </cell>
          <cell r="DZ1683" t="str">
            <v>ID</v>
          </cell>
          <cell r="EC1683" t="str">
            <v>Laptop</v>
          </cell>
          <cell r="ED1683">
            <v>1612.692</v>
          </cell>
          <cell r="EE1683" t="str">
            <v>OR</v>
          </cell>
          <cell r="EZ1683" t="str">
            <v>WA</v>
          </cell>
          <cell r="FA1683" t="str">
            <v>Kitchen</v>
          </cell>
          <cell r="FB1683">
            <v>1382564.04</v>
          </cell>
          <cell r="FC1683">
            <v>240445.91999999998</v>
          </cell>
          <cell r="FI1683" t="str">
            <v>WA</v>
          </cell>
          <cell r="FJ1683" t="str">
            <v>Bedrooms</v>
          </cell>
          <cell r="FK1683" t="str">
            <v>EISAq</v>
          </cell>
          <cell r="FL1683">
            <v>184496.20199999999</v>
          </cell>
          <cell r="FS1683" t="str">
            <v>WA</v>
          </cell>
          <cell r="FT1683" t="str">
            <v>EISAx</v>
          </cell>
          <cell r="FV1683">
            <v>922757.22</v>
          </cell>
        </row>
        <row r="1684">
          <cell r="AN1684" t="str">
            <v>ID</v>
          </cell>
          <cell r="AO1684" t="str">
            <v>Wood</v>
          </cell>
          <cell r="AP1684" t="str">
            <v>Pre 1980</v>
          </cell>
          <cell r="AQ1684" t="str">
            <v>Basement</v>
          </cell>
          <cell r="AR1684">
            <v>1786.16184060298</v>
          </cell>
          <cell r="AU1684" t="str">
            <v>No</v>
          </cell>
          <cell r="AV1684" t="b">
            <v>0</v>
          </cell>
          <cell r="AX1684">
            <v>7087490.1835126244</v>
          </cell>
          <cell r="AY1684" t="b">
            <v>0</v>
          </cell>
          <cell r="AZ1684">
            <v>1978563.6217490518</v>
          </cell>
          <cell r="BA1684" t="str">
            <v/>
          </cell>
          <cell r="BB1684" t="str">
            <v/>
          </cell>
          <cell r="BC1684">
            <v>0.4718101394072583</v>
          </cell>
          <cell r="CF1684" t="str">
            <v>Conditioned</v>
          </cell>
          <cell r="CG1684">
            <v>1904.288</v>
          </cell>
          <cell r="CH1684" t="str">
            <v>WA</v>
          </cell>
          <cell r="CI1684" t="str">
            <v>Top-Freezer w/o TTD Ice</v>
          </cell>
          <cell r="CJ1684">
            <v>41894.336000000003</v>
          </cell>
          <cell r="CK1684" t="b">
            <v>0</v>
          </cell>
          <cell r="DS1684">
            <v>1192.4649999999999</v>
          </cell>
          <cell r="DT1684" t="str">
            <v>ID</v>
          </cell>
          <cell r="DU1684" t="str">
            <v>lt32</v>
          </cell>
          <cell r="DX1684" t="b">
            <v>0</v>
          </cell>
          <cell r="DY1684">
            <v>1144.6790000000001</v>
          </cell>
          <cell r="DZ1684" t="str">
            <v>MT</v>
          </cell>
          <cell r="EC1684" t="str">
            <v>Desktop</v>
          </cell>
          <cell r="ED1684">
            <v>1612.692</v>
          </cell>
          <cell r="EE1684" t="str">
            <v>OR</v>
          </cell>
          <cell r="EZ1684" t="str">
            <v>WA</v>
          </cell>
          <cell r="FA1684" t="str">
            <v>Living Room/Family Room</v>
          </cell>
          <cell r="FB1684">
            <v>530984.74</v>
          </cell>
          <cell r="FC1684">
            <v>823527.27599999995</v>
          </cell>
          <cell r="FI1684" t="str">
            <v>WA</v>
          </cell>
          <cell r="FJ1684" t="str">
            <v>Kitchen</v>
          </cell>
          <cell r="FK1684" t="str">
            <v>EISAnqnx</v>
          </cell>
          <cell r="FL1684">
            <v>182971.44</v>
          </cell>
          <cell r="FS1684" t="str">
            <v>OR</v>
          </cell>
          <cell r="FT1684" t="str">
            <v>EISAnqnx</v>
          </cell>
          <cell r="FV1684">
            <v>14385431.350000001</v>
          </cell>
        </row>
        <row r="1685">
          <cell r="AN1685" t="str">
            <v>ID</v>
          </cell>
          <cell r="AO1685" t="str">
            <v>Natural Gas FAF</v>
          </cell>
          <cell r="AP1685" t="str">
            <v>Pre 1980</v>
          </cell>
          <cell r="AQ1685" t="str">
            <v>Crawlspace</v>
          </cell>
          <cell r="AR1685">
            <v>1999.6025636939</v>
          </cell>
          <cell r="AU1685" t="str">
            <v>No</v>
          </cell>
          <cell r="AV1685" t="b">
            <v>1</v>
          </cell>
          <cell r="AX1685">
            <v>7934422.9727373952</v>
          </cell>
          <cell r="AY1685" t="b">
            <v>0</v>
          </cell>
          <cell r="AZ1685">
            <v>2214995.7526498795</v>
          </cell>
          <cell r="BA1685">
            <v>0.52818991097922818</v>
          </cell>
          <cell r="BB1685">
            <v>1999.6025636939</v>
          </cell>
          <cell r="BC1685">
            <v>0.52818996738674151</v>
          </cell>
          <cell r="CF1685" t="str">
            <v>Conditioned</v>
          </cell>
          <cell r="CG1685">
            <v>2130.886</v>
          </cell>
          <cell r="CH1685" t="str">
            <v>MT</v>
          </cell>
          <cell r="CI1685" t="str">
            <v>Side-by-Side w/o TTD Ice</v>
          </cell>
          <cell r="CJ1685">
            <v>51141.263999999996</v>
          </cell>
          <cell r="CK1685" t="b">
            <v>0</v>
          </cell>
          <cell r="DS1685">
            <v>1192.4649999999999</v>
          </cell>
          <cell r="DT1685" t="str">
            <v>ID</v>
          </cell>
          <cell r="DU1685" t="str">
            <v>32to46</v>
          </cell>
          <cell r="DX1685" t="b">
            <v>0</v>
          </cell>
          <cell r="DY1685">
            <v>1144.6790000000001</v>
          </cell>
          <cell r="DZ1685" t="str">
            <v>MT</v>
          </cell>
          <cell r="EC1685" t="str">
            <v>Desktop</v>
          </cell>
          <cell r="ED1685">
            <v>2130.886</v>
          </cell>
          <cell r="EE1685" t="str">
            <v>MT</v>
          </cell>
          <cell r="EZ1685" t="str">
            <v>WA</v>
          </cell>
          <cell r="FA1685" t="str">
            <v>Other</v>
          </cell>
          <cell r="FB1685">
            <v>1366534.3119999999</v>
          </cell>
          <cell r="FC1685">
            <v>985828.272</v>
          </cell>
          <cell r="FI1685" t="str">
            <v>WA</v>
          </cell>
          <cell r="FJ1685" t="str">
            <v>Kitchen</v>
          </cell>
          <cell r="FK1685" t="str">
            <v>EISAq</v>
          </cell>
          <cell r="FL1685">
            <v>38119.049999999996</v>
          </cell>
          <cell r="FS1685" t="str">
            <v>OR</v>
          </cell>
          <cell r="FT1685" t="str">
            <v>EISAq</v>
          </cell>
          <cell r="FV1685">
            <v>831928.56</v>
          </cell>
        </row>
        <row r="1686">
          <cell r="AN1686" t="str">
            <v>ID</v>
          </cell>
          <cell r="AO1686" t="str">
            <v>Natural Gas FAF</v>
          </cell>
          <cell r="AP1686" t="str">
            <v>Pre 1980</v>
          </cell>
          <cell r="AQ1686" t="str">
            <v>Basement</v>
          </cell>
          <cell r="AR1686">
            <v>1786.16184060298</v>
          </cell>
          <cell r="AU1686" t="str">
            <v>No</v>
          </cell>
          <cell r="AV1686" t="b">
            <v>1</v>
          </cell>
          <cell r="AX1686">
            <v>7087490.1835126244</v>
          </cell>
          <cell r="AY1686" t="b">
            <v>0</v>
          </cell>
          <cell r="AZ1686">
            <v>1978563.6217490518</v>
          </cell>
          <cell r="BA1686">
            <v>0.47181008902077176</v>
          </cell>
          <cell r="BB1686">
            <v>1786.16184060298</v>
          </cell>
          <cell r="BC1686">
            <v>0.4718101394072583</v>
          </cell>
          <cell r="CF1686" t="str">
            <v>Conditioned</v>
          </cell>
          <cell r="CG1686">
            <v>2079.9929999999999</v>
          </cell>
          <cell r="CH1686" t="str">
            <v>WA</v>
          </cell>
          <cell r="CI1686" t="str">
            <v>Top-Freezer w/o TTD Ice</v>
          </cell>
          <cell r="CJ1686">
            <v>31199.895</v>
          </cell>
          <cell r="CK1686" t="b">
            <v>0</v>
          </cell>
          <cell r="DS1686">
            <v>2130.886</v>
          </cell>
          <cell r="DT1686" t="str">
            <v>MT</v>
          </cell>
          <cell r="DU1686" t="str">
            <v>lt32</v>
          </cell>
          <cell r="DX1686" t="b">
            <v>1</v>
          </cell>
          <cell r="DY1686">
            <v>1144.6790000000001</v>
          </cell>
          <cell r="DZ1686" t="str">
            <v>MT</v>
          </cell>
          <cell r="EC1686" t="str">
            <v>Desktop</v>
          </cell>
          <cell r="ED1686">
            <v>3785.7640000000001</v>
          </cell>
          <cell r="EE1686" t="str">
            <v>ID</v>
          </cell>
          <cell r="EZ1686" t="str">
            <v>WA</v>
          </cell>
          <cell r="FA1686" t="str">
            <v>Bathroom</v>
          </cell>
          <cell r="FB1686">
            <v>150278.69999999998</v>
          </cell>
          <cell r="FC1686">
            <v>90167.22</v>
          </cell>
          <cell r="FI1686" t="str">
            <v>WA</v>
          </cell>
          <cell r="FJ1686" t="str">
            <v>Kitchen</v>
          </cell>
          <cell r="FK1686" t="str">
            <v>EISAx</v>
          </cell>
          <cell r="FL1686">
            <v>594657.17999999993</v>
          </cell>
          <cell r="FS1686" t="str">
            <v>OR</v>
          </cell>
          <cell r="FT1686" t="str">
            <v>EISAx</v>
          </cell>
          <cell r="FV1686">
            <v>8076639.7700000005</v>
          </cell>
        </row>
        <row r="1687">
          <cell r="AN1687" t="str">
            <v>ID</v>
          </cell>
          <cell r="AO1687" t="str">
            <v>Baseboard/Wall/Radiant</v>
          </cell>
          <cell r="AP1687" t="str">
            <v>1980-1992</v>
          </cell>
          <cell r="AQ1687" t="str">
            <v>Slab on Grade</v>
          </cell>
          <cell r="AR1687">
            <v>1192.46508789063</v>
          </cell>
          <cell r="AU1687" t="str">
            <v>No</v>
          </cell>
          <cell r="AV1687" t="b">
            <v>0</v>
          </cell>
          <cell r="AX1687">
            <v>2109470.7404785245</v>
          </cell>
          <cell r="AY1687" t="b">
            <v>0</v>
          </cell>
          <cell r="AZ1687">
            <v>480968.86854980665</v>
          </cell>
          <cell r="BA1687" t="str">
            <v/>
          </cell>
          <cell r="BB1687" t="str">
            <v/>
          </cell>
          <cell r="BC1687">
            <v>1.0000000737049977</v>
          </cell>
          <cell r="CF1687" t="str">
            <v>Conditioned</v>
          </cell>
          <cell r="CG1687">
            <v>2130.886</v>
          </cell>
          <cell r="CH1687" t="str">
            <v>MT</v>
          </cell>
          <cell r="CI1687" t="str">
            <v>Top-Freezer w/o TTD Ice</v>
          </cell>
          <cell r="CJ1687">
            <v>53272.15</v>
          </cell>
          <cell r="CK1687" t="b">
            <v>0</v>
          </cell>
          <cell r="DS1687">
            <v>2130.886</v>
          </cell>
          <cell r="DT1687" t="str">
            <v>MT</v>
          </cell>
          <cell r="DU1687" t="str">
            <v>lt32</v>
          </cell>
          <cell r="DX1687" t="b">
            <v>1</v>
          </cell>
          <cell r="DY1687">
            <v>1144.6790000000001</v>
          </cell>
          <cell r="DZ1687" t="str">
            <v>MT</v>
          </cell>
          <cell r="EC1687" t="str">
            <v>Laptop</v>
          </cell>
          <cell r="ED1687">
            <v>1904.288</v>
          </cell>
          <cell r="EE1687" t="str">
            <v>WA</v>
          </cell>
          <cell r="EZ1687" t="str">
            <v>WA</v>
          </cell>
          <cell r="FA1687" t="str">
            <v>Bedrooms</v>
          </cell>
          <cell r="FB1687">
            <v>360668.88</v>
          </cell>
          <cell r="FC1687">
            <v>450836.1</v>
          </cell>
          <cell r="FI1687" t="str">
            <v>WA</v>
          </cell>
          <cell r="FJ1687" t="str">
            <v>Living Room/Family Room</v>
          </cell>
          <cell r="FK1687" t="str">
            <v>EISAnqnx</v>
          </cell>
          <cell r="FL1687">
            <v>1189314.3599999999</v>
          </cell>
          <cell r="FS1687" t="str">
            <v>WA</v>
          </cell>
          <cell r="FT1687" t="str">
            <v>EISAnqnx</v>
          </cell>
          <cell r="FV1687">
            <v>1661990.5799999998</v>
          </cell>
        </row>
        <row r="1688">
          <cell r="AN1688" t="str">
            <v>ID</v>
          </cell>
          <cell r="AO1688" t="str">
            <v>Propane/LP</v>
          </cell>
          <cell r="AP1688" t="str">
            <v>1980-1992</v>
          </cell>
          <cell r="AQ1688" t="str">
            <v>Slab on Grade</v>
          </cell>
          <cell r="AR1688">
            <v>1192.46508789063</v>
          </cell>
          <cell r="AU1688" t="str">
            <v>No</v>
          </cell>
          <cell r="AV1688" t="b">
            <v>1</v>
          </cell>
          <cell r="AX1688">
            <v>2109470.7404785245</v>
          </cell>
          <cell r="AY1688" t="b">
            <v>0</v>
          </cell>
          <cell r="AZ1688">
            <v>480968.86854980665</v>
          </cell>
          <cell r="BA1688">
            <v>1</v>
          </cell>
          <cell r="BB1688">
            <v>1192.46508789063</v>
          </cell>
          <cell r="BC1688">
            <v>1.0000000737049977</v>
          </cell>
          <cell r="CF1688" t="str">
            <v>Conditioned</v>
          </cell>
          <cell r="CG1688">
            <v>1612.692</v>
          </cell>
          <cell r="CH1688" t="str">
            <v>OR</v>
          </cell>
          <cell r="CI1688" t="str">
            <v>Top-Freezer w/o TTD Ice</v>
          </cell>
          <cell r="CJ1688">
            <v>35479.224000000002</v>
          </cell>
          <cell r="CK1688" t="b">
            <v>0</v>
          </cell>
          <cell r="DS1688">
            <v>3785.7640000000001</v>
          </cell>
          <cell r="DT1688" t="str">
            <v>ID</v>
          </cell>
          <cell r="DU1688" t="str">
            <v>lt32</v>
          </cell>
          <cell r="DX1688" t="b">
            <v>0</v>
          </cell>
          <cell r="DY1688">
            <v>3785.7640000000001</v>
          </cell>
          <cell r="DZ1688" t="str">
            <v>ID</v>
          </cell>
          <cell r="EC1688" t="str">
            <v>Desktop</v>
          </cell>
          <cell r="ED1688">
            <v>3785.7640000000001</v>
          </cell>
          <cell r="EE1688" t="str">
            <v>ID</v>
          </cell>
          <cell r="EZ1688" t="str">
            <v>WA</v>
          </cell>
          <cell r="FA1688" t="str">
            <v>Exterior</v>
          </cell>
          <cell r="FB1688">
            <v>601114.79999999993</v>
          </cell>
          <cell r="FC1688">
            <v>1482749.8399999999</v>
          </cell>
          <cell r="FI1688" t="str">
            <v>WA</v>
          </cell>
          <cell r="FJ1688" t="str">
            <v>Other</v>
          </cell>
          <cell r="FK1688" t="str">
            <v>EISAnqnx</v>
          </cell>
          <cell r="FL1688">
            <v>701390.52</v>
          </cell>
          <cell r="FS1688" t="str">
            <v>WA</v>
          </cell>
          <cell r="FT1688" t="str">
            <v>EISAq</v>
          </cell>
          <cell r="FV1688">
            <v>385764.78599999996</v>
          </cell>
        </row>
        <row r="1689">
          <cell r="AN1689" t="str">
            <v>OR</v>
          </cell>
          <cell r="AO1689" t="str">
            <v>Wood</v>
          </cell>
          <cell r="AP1689" t="str">
            <v>1980-1992</v>
          </cell>
          <cell r="AQ1689" t="str">
            <v>Crawlspace</v>
          </cell>
          <cell r="AR1689">
            <v>1612.69177246094</v>
          </cell>
          <cell r="AU1689" t="str">
            <v>No</v>
          </cell>
          <cell r="AV1689" t="b">
            <v>0</v>
          </cell>
          <cell r="AX1689">
            <v>6466894.0075683696</v>
          </cell>
          <cell r="AY1689" t="b">
            <v>0</v>
          </cell>
          <cell r="AZ1689">
            <v>1225683.3227886127</v>
          </cell>
          <cell r="BA1689" t="str">
            <v/>
          </cell>
          <cell r="BB1689" t="str">
            <v/>
          </cell>
          <cell r="BC1689">
            <v>0.99999985890730525</v>
          </cell>
          <cell r="CF1689" t="str">
            <v>Conditioned</v>
          </cell>
          <cell r="CG1689">
            <v>3785.7640000000001</v>
          </cell>
          <cell r="CH1689" t="str">
            <v>ID</v>
          </cell>
          <cell r="CI1689" t="str">
            <v>Side-by-Side w/o TTD Ice</v>
          </cell>
          <cell r="CJ1689">
            <v>90858.33600000001</v>
          </cell>
          <cell r="CK1689" t="b">
            <v>0</v>
          </cell>
          <cell r="DS1689">
            <v>3785.7640000000001</v>
          </cell>
          <cell r="DT1689" t="str">
            <v>ID</v>
          </cell>
          <cell r="DU1689" t="str">
            <v>32to46</v>
          </cell>
          <cell r="DX1689" t="b">
            <v>0</v>
          </cell>
          <cell r="DY1689">
            <v>3785.7640000000001</v>
          </cell>
          <cell r="DZ1689" t="str">
            <v>ID</v>
          </cell>
          <cell r="EC1689" t="str">
            <v>Desktop</v>
          </cell>
          <cell r="ED1689">
            <v>1612.692</v>
          </cell>
          <cell r="EE1689" t="str">
            <v>OR</v>
          </cell>
          <cell r="EZ1689" t="str">
            <v>WA</v>
          </cell>
          <cell r="FA1689" t="str">
            <v>Kitchen</v>
          </cell>
          <cell r="FB1689">
            <v>520966.16</v>
          </cell>
          <cell r="FC1689">
            <v>150278.69999999998</v>
          </cell>
          <cell r="FI1689" t="str">
            <v>WA</v>
          </cell>
          <cell r="FJ1689" t="str">
            <v>Other</v>
          </cell>
          <cell r="FK1689" t="str">
            <v>EISAq</v>
          </cell>
          <cell r="FL1689">
            <v>344596.212</v>
          </cell>
          <cell r="FS1689" t="str">
            <v>WA</v>
          </cell>
          <cell r="FT1689" t="str">
            <v>EISAx</v>
          </cell>
          <cell r="FV1689">
            <v>152476.19999999998</v>
          </cell>
        </row>
        <row r="1690">
          <cell r="AN1690" t="str">
            <v>OR</v>
          </cell>
          <cell r="AO1690" t="str">
            <v>Wood</v>
          </cell>
          <cell r="AP1690" t="str">
            <v>1980-1992</v>
          </cell>
          <cell r="AQ1690" t="str">
            <v>Crawlspace</v>
          </cell>
          <cell r="AR1690">
            <v>1612.69177246094</v>
          </cell>
          <cell r="AU1690" t="str">
            <v>No</v>
          </cell>
          <cell r="AV1690" t="b">
            <v>0</v>
          </cell>
          <cell r="AX1690">
            <v>6466894.0075683696</v>
          </cell>
          <cell r="AY1690" t="b">
            <v>0</v>
          </cell>
          <cell r="AZ1690">
            <v>1225683.3227886127</v>
          </cell>
          <cell r="BA1690" t="str">
            <v/>
          </cell>
          <cell r="BB1690" t="str">
            <v/>
          </cell>
          <cell r="BC1690">
            <v>0.99999985890730525</v>
          </cell>
          <cell r="CF1690" t="str">
            <v>Conditioned</v>
          </cell>
          <cell r="CG1690">
            <v>1612.692</v>
          </cell>
          <cell r="CH1690" t="str">
            <v>OR</v>
          </cell>
          <cell r="CI1690" t="str">
            <v>Refrigerator Only</v>
          </cell>
          <cell r="CJ1690">
            <v>16126.92</v>
          </cell>
          <cell r="CK1690" t="b">
            <v>0</v>
          </cell>
          <cell r="DS1690">
            <v>3785.7640000000001</v>
          </cell>
          <cell r="DT1690" t="str">
            <v>ID</v>
          </cell>
          <cell r="DU1690" t="str">
            <v>32to46</v>
          </cell>
          <cell r="DX1690" t="b">
            <v>0</v>
          </cell>
          <cell r="DY1690">
            <v>3785.7640000000001</v>
          </cell>
          <cell r="DZ1690" t="str">
            <v>ID</v>
          </cell>
          <cell r="EC1690" t="str">
            <v>Desktop</v>
          </cell>
          <cell r="ED1690">
            <v>1904.288</v>
          </cell>
          <cell r="EE1690" t="str">
            <v>WA</v>
          </cell>
          <cell r="EZ1690" t="str">
            <v>WA</v>
          </cell>
          <cell r="FA1690" t="str">
            <v>Living Room/Family Room</v>
          </cell>
          <cell r="FB1690">
            <v>120222.95999999999</v>
          </cell>
          <cell r="FC1690">
            <v>470873.25999999995</v>
          </cell>
          <cell r="FI1690" t="str">
            <v>WA</v>
          </cell>
          <cell r="FJ1690" t="str">
            <v>Other</v>
          </cell>
          <cell r="FK1690" t="str">
            <v>EISAx</v>
          </cell>
          <cell r="FL1690">
            <v>518419.07999999996</v>
          </cell>
          <cell r="FS1690" t="str">
            <v>WA</v>
          </cell>
          <cell r="FT1690" t="str">
            <v>EISAnqnx</v>
          </cell>
          <cell r="FV1690">
            <v>908110.28</v>
          </cell>
        </row>
        <row r="1691">
          <cell r="AN1691" t="str">
            <v>OR</v>
          </cell>
          <cell r="AO1691" t="str">
            <v>Heat Pump (Central System)</v>
          </cell>
          <cell r="AP1691" t="str">
            <v>1980-1992</v>
          </cell>
          <cell r="AQ1691" t="str">
            <v>Crawlspace</v>
          </cell>
          <cell r="AR1691">
            <v>1612.69177246094</v>
          </cell>
          <cell r="AU1691" t="str">
            <v>No</v>
          </cell>
          <cell r="AV1691" t="b">
            <v>1</v>
          </cell>
          <cell r="AX1691">
            <v>6466894.0075683696</v>
          </cell>
          <cell r="AY1691" t="b">
            <v>0</v>
          </cell>
          <cell r="AZ1691">
            <v>1225683.3227886127</v>
          </cell>
          <cell r="BA1691">
            <v>1</v>
          </cell>
          <cell r="BB1691">
            <v>1612.69177246094</v>
          </cell>
          <cell r="BC1691">
            <v>0.99999985890730525</v>
          </cell>
          <cell r="CF1691" t="str">
            <v>Conditioned</v>
          </cell>
          <cell r="CG1691">
            <v>1612.692</v>
          </cell>
          <cell r="CH1691" t="str">
            <v>OR</v>
          </cell>
          <cell r="CI1691" t="str">
            <v>Side-by-Side w/ TTD Ice</v>
          </cell>
          <cell r="CJ1691">
            <v>35479.224000000002</v>
          </cell>
          <cell r="CK1691" t="b">
            <v>0</v>
          </cell>
          <cell r="DS1691">
            <v>3785.7640000000001</v>
          </cell>
          <cell r="DT1691" t="str">
            <v>ID</v>
          </cell>
          <cell r="DU1691" t="str">
            <v>lt32</v>
          </cell>
          <cell r="DX1691" t="b">
            <v>1</v>
          </cell>
          <cell r="DY1691">
            <v>3785.7640000000001</v>
          </cell>
          <cell r="DZ1691" t="str">
            <v>ID</v>
          </cell>
          <cell r="EC1691" t="str">
            <v>Desktop</v>
          </cell>
          <cell r="ED1691">
            <v>1904.288</v>
          </cell>
          <cell r="EE1691" t="str">
            <v>WA</v>
          </cell>
          <cell r="EZ1691" t="str">
            <v>WA</v>
          </cell>
          <cell r="FA1691" t="str">
            <v>Other</v>
          </cell>
          <cell r="FB1691">
            <v>390724.62</v>
          </cell>
          <cell r="FC1691">
            <v>180334.44</v>
          </cell>
          <cell r="FI1691" t="str">
            <v>WA</v>
          </cell>
          <cell r="FJ1691" t="str">
            <v>Bathroom</v>
          </cell>
          <cell r="FK1691" t="str">
            <v>EISAnqnx</v>
          </cell>
          <cell r="FL1691">
            <v>182971.44</v>
          </cell>
          <cell r="FS1691" t="str">
            <v>WA</v>
          </cell>
          <cell r="FT1691" t="str">
            <v>EISAq</v>
          </cell>
          <cell r="FV1691">
            <v>644465.36</v>
          </cell>
        </row>
        <row r="1692">
          <cell r="AN1692" t="str">
            <v>WA</v>
          </cell>
          <cell r="AO1692" t="str">
            <v>Natural Gas FAF</v>
          </cell>
          <cell r="AP1692" t="str">
            <v>1993-2006</v>
          </cell>
          <cell r="AQ1692" t="str">
            <v>Crawlspace</v>
          </cell>
          <cell r="AR1692">
            <v>2079.99340820313</v>
          </cell>
          <cell r="AU1692" t="str">
            <v>No</v>
          </cell>
          <cell r="AV1692" t="b">
            <v>1</v>
          </cell>
          <cell r="AX1692">
            <v>2670711.536132819</v>
          </cell>
          <cell r="AY1692" t="b">
            <v>0</v>
          </cell>
          <cell r="AZ1692">
            <v>595822.2237540785</v>
          </cell>
          <cell r="BA1692">
            <v>1</v>
          </cell>
          <cell r="BB1692">
            <v>2079.99340820313</v>
          </cell>
          <cell r="BC1692">
            <v>1.0000001962521654</v>
          </cell>
          <cell r="CF1692" t="str">
            <v>Conditioned</v>
          </cell>
          <cell r="CG1692">
            <v>1904.288</v>
          </cell>
          <cell r="CH1692" t="str">
            <v>WA</v>
          </cell>
          <cell r="CI1692" t="str">
            <v>Bottom-Freezer (Including French Door) w/o TTD Ice</v>
          </cell>
          <cell r="CJ1692">
            <v>47607.199999999997</v>
          </cell>
          <cell r="CK1692" t="b">
            <v>0</v>
          </cell>
          <cell r="DS1692">
            <v>3785.7640000000001</v>
          </cell>
          <cell r="DT1692" t="str">
            <v>ID</v>
          </cell>
          <cell r="DU1692" t="str">
            <v>lt32</v>
          </cell>
          <cell r="DX1692" t="b">
            <v>1</v>
          </cell>
          <cell r="DY1692">
            <v>1612.692</v>
          </cell>
          <cell r="DZ1692" t="str">
            <v>OR</v>
          </cell>
          <cell r="EC1692" t="str">
            <v>Laptop</v>
          </cell>
          <cell r="ED1692">
            <v>1925.059</v>
          </cell>
          <cell r="EE1692" t="str">
            <v>OR</v>
          </cell>
          <cell r="EZ1692" t="str">
            <v>WA</v>
          </cell>
          <cell r="FA1692" t="str">
            <v>Bathroom</v>
          </cell>
          <cell r="FB1692">
            <v>439408.2</v>
          </cell>
          <cell r="FC1692">
            <v>130357.766</v>
          </cell>
          <cell r="FI1692" t="str">
            <v>WA</v>
          </cell>
          <cell r="FJ1692" t="str">
            <v>Bedrooms</v>
          </cell>
          <cell r="FK1692" t="str">
            <v>EISAq</v>
          </cell>
          <cell r="FL1692">
            <v>45742.86</v>
          </cell>
          <cell r="FS1692" t="str">
            <v>WA</v>
          </cell>
          <cell r="FT1692" t="str">
            <v>EISAx</v>
          </cell>
          <cell r="FV1692">
            <v>556583.72</v>
          </cell>
        </row>
        <row r="1693">
          <cell r="AN1693" t="str">
            <v>WA</v>
          </cell>
          <cell r="AO1693" t="str">
            <v>Baseboard/Wall/Radiant</v>
          </cell>
          <cell r="AP1693" t="str">
            <v>1993-2006</v>
          </cell>
          <cell r="AQ1693" t="str">
            <v>Basement</v>
          </cell>
          <cell r="AR1693">
            <v>1904.28771972656</v>
          </cell>
          <cell r="AU1693" t="str">
            <v>No</v>
          </cell>
          <cell r="AV1693" t="b">
            <v>0</v>
          </cell>
          <cell r="AX1693">
            <v>6383172.4365234291</v>
          </cell>
          <cell r="AY1693" t="b">
            <v>0</v>
          </cell>
          <cell r="AZ1693">
            <v>1345360.4215383893</v>
          </cell>
          <cell r="BA1693" t="str">
            <v/>
          </cell>
          <cell r="BB1693" t="str">
            <v/>
          </cell>
          <cell r="BC1693">
            <v>0.99999985281982562</v>
          </cell>
          <cell r="CF1693" t="str">
            <v>Conditioned</v>
          </cell>
          <cell r="CG1693">
            <v>1144.6790000000001</v>
          </cell>
          <cell r="CH1693" t="str">
            <v>MT</v>
          </cell>
          <cell r="CI1693" t="str">
            <v>Top-Freezer w/o TTD Ice</v>
          </cell>
          <cell r="CJ1693">
            <v>21748.901000000002</v>
          </cell>
          <cell r="CK1693" t="b">
            <v>0</v>
          </cell>
          <cell r="DS1693">
            <v>1144.6790000000001</v>
          </cell>
          <cell r="DT1693" t="str">
            <v>MT</v>
          </cell>
          <cell r="DU1693" t="str">
            <v>lt32</v>
          </cell>
          <cell r="DX1693" t="b">
            <v>0</v>
          </cell>
          <cell r="DY1693">
            <v>1904.288</v>
          </cell>
          <cell r="DZ1693" t="str">
            <v>WA</v>
          </cell>
          <cell r="EC1693" t="str">
            <v>Desktop</v>
          </cell>
          <cell r="ED1693">
            <v>3785.7640000000001</v>
          </cell>
          <cell r="EE1693" t="str">
            <v>ID</v>
          </cell>
          <cell r="EZ1693" t="str">
            <v>WA</v>
          </cell>
          <cell r="FA1693" t="str">
            <v>Bedrooms</v>
          </cell>
          <cell r="FB1693">
            <v>432084.73</v>
          </cell>
          <cell r="FC1693">
            <v>606383.31599999999</v>
          </cell>
          <cell r="FI1693" t="str">
            <v>WA</v>
          </cell>
          <cell r="FJ1693" t="str">
            <v>Exterior</v>
          </cell>
          <cell r="FK1693" t="str">
            <v>EISAnqnx</v>
          </cell>
          <cell r="FL1693">
            <v>297328.58999999997</v>
          </cell>
          <cell r="FS1693" t="str">
            <v>WA</v>
          </cell>
          <cell r="FT1693" t="str">
            <v>EISAnqnx</v>
          </cell>
          <cell r="FV1693">
            <v>2782690.65</v>
          </cell>
        </row>
        <row r="1694">
          <cell r="AN1694" t="str">
            <v>WA</v>
          </cell>
          <cell r="AO1694" t="str">
            <v>Propane/LP</v>
          </cell>
          <cell r="AP1694" t="str">
            <v>1993-2006</v>
          </cell>
          <cell r="AQ1694" t="str">
            <v>Basement</v>
          </cell>
          <cell r="AR1694">
            <v>1904.28771972656</v>
          </cell>
          <cell r="AU1694" t="str">
            <v>No</v>
          </cell>
          <cell r="AV1694" t="b">
            <v>0</v>
          </cell>
          <cell r="AX1694">
            <v>6383172.4365234291</v>
          </cell>
          <cell r="AY1694" t="b">
            <v>0</v>
          </cell>
          <cell r="AZ1694">
            <v>1345360.4215383893</v>
          </cell>
          <cell r="BA1694" t="str">
            <v/>
          </cell>
          <cell r="BB1694" t="str">
            <v/>
          </cell>
          <cell r="BC1694">
            <v>0.99999985281982562</v>
          </cell>
          <cell r="CF1694" t="str">
            <v>Conditioned</v>
          </cell>
          <cell r="CG1694">
            <v>8264.9449999999997</v>
          </cell>
          <cell r="CH1694" t="str">
            <v>OR</v>
          </cell>
          <cell r="CI1694" t="str">
            <v>Top-Freezer w/o TTD Ice</v>
          </cell>
          <cell r="CJ1694">
            <v>148769.01</v>
          </cell>
          <cell r="CK1694" t="b">
            <v>0</v>
          </cell>
          <cell r="DS1694">
            <v>1144.6790000000001</v>
          </cell>
          <cell r="DT1694" t="str">
            <v>MT</v>
          </cell>
          <cell r="DU1694" t="str">
            <v>32to46</v>
          </cell>
          <cell r="DX1694" t="b">
            <v>0</v>
          </cell>
          <cell r="DY1694">
            <v>1904.288</v>
          </cell>
          <cell r="DZ1694" t="str">
            <v>WA</v>
          </cell>
          <cell r="EC1694" t="str">
            <v>Desktop</v>
          </cell>
          <cell r="ED1694">
            <v>3785.7640000000001</v>
          </cell>
          <cell r="EE1694" t="str">
            <v>ID</v>
          </cell>
          <cell r="EZ1694" t="str">
            <v>WA</v>
          </cell>
          <cell r="FA1694" t="str">
            <v>Exterior</v>
          </cell>
          <cell r="FB1694">
            <v>527289.84</v>
          </cell>
          <cell r="FC1694">
            <v>1754703.412</v>
          </cell>
          <cell r="FI1694" t="str">
            <v>WA</v>
          </cell>
          <cell r="FJ1694" t="str">
            <v>Garage</v>
          </cell>
          <cell r="FK1694" t="str">
            <v>EISAnqnx</v>
          </cell>
          <cell r="FL1694">
            <v>91485.72</v>
          </cell>
          <cell r="FS1694" t="str">
            <v>WA</v>
          </cell>
          <cell r="FT1694" t="str">
            <v>EISAq</v>
          </cell>
          <cell r="FV1694">
            <v>756281.95199999993</v>
          </cell>
        </row>
        <row r="1695">
          <cell r="AN1695" t="str">
            <v>WA</v>
          </cell>
          <cell r="AO1695" t="str">
            <v>Heat Pump (Central System)</v>
          </cell>
          <cell r="AP1695" t="str">
            <v>1993-2006</v>
          </cell>
          <cell r="AQ1695" t="str">
            <v>Basement</v>
          </cell>
          <cell r="AR1695">
            <v>1904.28771972656</v>
          </cell>
          <cell r="AU1695" t="str">
            <v>No</v>
          </cell>
          <cell r="AV1695" t="b">
            <v>1</v>
          </cell>
          <cell r="AX1695">
            <v>6383172.4365234291</v>
          </cell>
          <cell r="AY1695" t="b">
            <v>0</v>
          </cell>
          <cell r="AZ1695">
            <v>1345360.4215383893</v>
          </cell>
          <cell r="BA1695">
            <v>1</v>
          </cell>
          <cell r="BB1695">
            <v>1904.28771972656</v>
          </cell>
          <cell r="BC1695">
            <v>0.99999985281982562</v>
          </cell>
          <cell r="CF1695" t="str">
            <v>Conditioned</v>
          </cell>
          <cell r="CG1695">
            <v>2130.886</v>
          </cell>
          <cell r="CH1695" t="str">
            <v>MT</v>
          </cell>
          <cell r="CI1695" t="str">
            <v>Bottom-Freezer (Including French Door) w/o TTD Ice</v>
          </cell>
          <cell r="CJ1695">
            <v>44748.606</v>
          </cell>
          <cell r="CK1695" t="b">
            <v>0</v>
          </cell>
          <cell r="DS1695">
            <v>2079.9929999999999</v>
          </cell>
          <cell r="DT1695" t="str">
            <v>WA</v>
          </cell>
          <cell r="DU1695" t="str">
            <v>32to46</v>
          </cell>
          <cell r="DX1695" t="b">
            <v>0</v>
          </cell>
          <cell r="DY1695">
            <v>1904.288</v>
          </cell>
          <cell r="DZ1695" t="str">
            <v>WA</v>
          </cell>
          <cell r="EC1695" t="str">
            <v>Desktop</v>
          </cell>
          <cell r="ED1695">
            <v>12271.31</v>
          </cell>
          <cell r="EE1695" t="str">
            <v>WA</v>
          </cell>
          <cell r="EZ1695" t="str">
            <v>WA</v>
          </cell>
          <cell r="FA1695" t="str">
            <v>Garage</v>
          </cell>
          <cell r="FB1695">
            <v>417437.79</v>
          </cell>
          <cell r="FC1695">
            <v>711841.28399999999</v>
          </cell>
          <cell r="FI1695" t="str">
            <v>WA</v>
          </cell>
          <cell r="FJ1695" t="str">
            <v>Kitchen</v>
          </cell>
          <cell r="FK1695" t="str">
            <v>EISAq</v>
          </cell>
          <cell r="FL1695">
            <v>68614.289999999994</v>
          </cell>
          <cell r="FS1695" t="str">
            <v>WA</v>
          </cell>
          <cell r="FT1695" t="str">
            <v>EISAx</v>
          </cell>
          <cell r="FV1695">
            <v>1540009.6199999999</v>
          </cell>
        </row>
        <row r="1696">
          <cell r="AN1696" t="str">
            <v>WA</v>
          </cell>
          <cell r="AO1696" t="str">
            <v>Baseboard/Wall/Radiant</v>
          </cell>
          <cell r="AP1696" t="str">
            <v>Pre 1980</v>
          </cell>
          <cell r="AQ1696" t="str">
            <v>Basement</v>
          </cell>
          <cell r="AR1696">
            <v>2079.99340820313</v>
          </cell>
          <cell r="AU1696" t="str">
            <v>No</v>
          </cell>
          <cell r="AV1696" t="b">
            <v>1</v>
          </cell>
          <cell r="AX1696">
            <v>5674222.017578139</v>
          </cell>
          <cell r="AY1696" t="b">
            <v>0</v>
          </cell>
          <cell r="AZ1696">
            <v>1608292.5030908242</v>
          </cell>
          <cell r="BA1696">
            <v>1</v>
          </cell>
          <cell r="BB1696">
            <v>2079.99340820313</v>
          </cell>
          <cell r="BC1696">
            <v>1.0000001962521654</v>
          </cell>
          <cell r="CF1696" t="str">
            <v>Conditioned</v>
          </cell>
          <cell r="CG1696">
            <v>3785.7640000000001</v>
          </cell>
          <cell r="CH1696" t="str">
            <v>ID</v>
          </cell>
          <cell r="CI1696" t="str">
            <v>Side-by-Side w/ TTD Ice</v>
          </cell>
          <cell r="CJ1696">
            <v>79501.044000000009</v>
          </cell>
          <cell r="CK1696" t="b">
            <v>0</v>
          </cell>
          <cell r="DS1696">
            <v>2079.9929999999999</v>
          </cell>
          <cell r="DT1696" t="str">
            <v>WA</v>
          </cell>
          <cell r="DU1696" t="str">
            <v>lt32</v>
          </cell>
          <cell r="DX1696" t="b">
            <v>1</v>
          </cell>
          <cell r="DY1696">
            <v>3785.7640000000001</v>
          </cell>
          <cell r="DZ1696" t="str">
            <v>ID</v>
          </cell>
          <cell r="EC1696" t="str">
            <v>Desktop</v>
          </cell>
          <cell r="ED1696">
            <v>1925.059</v>
          </cell>
          <cell r="EE1696" t="str">
            <v>OR</v>
          </cell>
          <cell r="EZ1696" t="str">
            <v>WA</v>
          </cell>
          <cell r="FA1696" t="str">
            <v>Kitchen</v>
          </cell>
          <cell r="FB1696">
            <v>263644.92</v>
          </cell>
          <cell r="FC1696">
            <v>263644.92</v>
          </cell>
          <cell r="FI1696" t="str">
            <v>WA</v>
          </cell>
          <cell r="FJ1696" t="str">
            <v>Living Room/Family Room</v>
          </cell>
          <cell r="FK1696" t="str">
            <v>EISAnqnx</v>
          </cell>
          <cell r="FL1696">
            <v>91485.72</v>
          </cell>
          <cell r="FS1696" t="str">
            <v>WA</v>
          </cell>
          <cell r="FT1696" t="str">
            <v>EISAnqnx</v>
          </cell>
          <cell r="FV1696">
            <v>1765674.3959999999</v>
          </cell>
        </row>
        <row r="1697">
          <cell r="AN1697" t="str">
            <v>ID</v>
          </cell>
          <cell r="AO1697" t="str">
            <v>Baseboard/Wall/Radiant</v>
          </cell>
          <cell r="AP1697" t="str">
            <v>Pre 1980</v>
          </cell>
          <cell r="AQ1697" t="str">
            <v>Crawlspace</v>
          </cell>
          <cell r="AR1697">
            <v>2358.34503874232</v>
          </cell>
          <cell r="AU1697" t="str">
            <v>No</v>
          </cell>
          <cell r="AV1697" t="b">
            <v>0</v>
          </cell>
          <cell r="AX1697">
            <v>6551482.5176261645</v>
          </cell>
          <cell r="AY1697" t="b">
            <v>0</v>
          </cell>
          <cell r="AZ1697">
            <v>4015938.5077078631</v>
          </cell>
          <cell r="BA1697" t="str">
            <v/>
          </cell>
          <cell r="BB1697" t="str">
            <v/>
          </cell>
          <cell r="BC1697">
            <v>0.6229508861995412</v>
          </cell>
          <cell r="CF1697" t="str">
            <v>Unconditioned</v>
          </cell>
          <cell r="CG1697">
            <v>3785.7640000000001</v>
          </cell>
          <cell r="CH1697" t="str">
            <v>ID</v>
          </cell>
          <cell r="CI1697" t="str">
            <v>Side-by-Side w/o TTD Ice</v>
          </cell>
          <cell r="CJ1697">
            <v>79501.044000000009</v>
          </cell>
          <cell r="CK1697" t="b">
            <v>0</v>
          </cell>
          <cell r="DS1697">
            <v>1192.4649999999999</v>
          </cell>
          <cell r="DT1697" t="str">
            <v>ID</v>
          </cell>
          <cell r="DU1697" t="str">
            <v>32to46</v>
          </cell>
          <cell r="DX1697" t="b">
            <v>1</v>
          </cell>
          <cell r="DY1697">
            <v>3785.7640000000001</v>
          </cell>
          <cell r="DZ1697" t="str">
            <v>ID</v>
          </cell>
          <cell r="EC1697" t="str">
            <v>Desktop</v>
          </cell>
          <cell r="ED1697">
            <v>1904.288</v>
          </cell>
          <cell r="EE1697" t="str">
            <v>WA</v>
          </cell>
          <cell r="EZ1697" t="str">
            <v>WA</v>
          </cell>
          <cell r="FA1697" t="str">
            <v>Other</v>
          </cell>
          <cell r="FB1697">
            <v>410114.32</v>
          </cell>
          <cell r="FC1697">
            <v>628353.72600000002</v>
          </cell>
          <cell r="FI1697" t="str">
            <v>WA</v>
          </cell>
          <cell r="FJ1697" t="str">
            <v>Living Room/Family Room</v>
          </cell>
          <cell r="FK1697" t="str">
            <v>EISAq</v>
          </cell>
          <cell r="FL1697">
            <v>68614.289999999994</v>
          </cell>
          <cell r="FS1697" t="str">
            <v>WA</v>
          </cell>
          <cell r="FT1697" t="str">
            <v>EISAq</v>
          </cell>
          <cell r="FV1697">
            <v>683093.37599999993</v>
          </cell>
        </row>
        <row r="1698">
          <cell r="AN1698" t="str">
            <v>ID</v>
          </cell>
          <cell r="AO1698" t="str">
            <v>Baseboard/Wall/Radiant</v>
          </cell>
          <cell r="AP1698" t="str">
            <v>Pre 1980</v>
          </cell>
          <cell r="AQ1698" t="str">
            <v>Basement</v>
          </cell>
          <cell r="AR1698">
            <v>1427.41936555456</v>
          </cell>
          <cell r="AU1698" t="str">
            <v>No</v>
          </cell>
          <cell r="AV1698" t="b">
            <v>0</v>
          </cell>
          <cell r="AX1698">
            <v>3965370.9975105678</v>
          </cell>
          <cell r="AY1698" t="b">
            <v>0</v>
          </cell>
          <cell r="AZ1698">
            <v>2430699.6230863347</v>
          </cell>
          <cell r="BA1698" t="str">
            <v/>
          </cell>
          <cell r="BB1698" t="str">
            <v/>
          </cell>
          <cell r="BC1698">
            <v>0.37704922059445861</v>
          </cell>
          <cell r="CF1698" t="str">
            <v>Conditioned</v>
          </cell>
          <cell r="CG1698">
            <v>1904.288</v>
          </cell>
          <cell r="CH1698" t="str">
            <v>WA</v>
          </cell>
          <cell r="CI1698" t="str">
            <v>Side-by-Side w/ TTD Ice</v>
          </cell>
          <cell r="CJ1698">
            <v>45702.911999999997</v>
          </cell>
          <cell r="CK1698" t="b">
            <v>0</v>
          </cell>
          <cell r="DS1698">
            <v>1192.4649999999999</v>
          </cell>
          <cell r="DT1698" t="str">
            <v>ID</v>
          </cell>
          <cell r="DU1698" t="str">
            <v>gt46</v>
          </cell>
          <cell r="DX1698" t="b">
            <v>1</v>
          </cell>
          <cell r="DY1698">
            <v>3785.7640000000001</v>
          </cell>
          <cell r="DZ1698" t="str">
            <v>ID</v>
          </cell>
          <cell r="EC1698" t="str">
            <v>Laptop</v>
          </cell>
          <cell r="ED1698">
            <v>1904.288</v>
          </cell>
          <cell r="EE1698" t="str">
            <v>WA</v>
          </cell>
          <cell r="EZ1698" t="str">
            <v>WA</v>
          </cell>
          <cell r="FA1698" t="str">
            <v>Bathroom</v>
          </cell>
          <cell r="FB1698">
            <v>1572917.0599999998</v>
          </cell>
          <cell r="FC1698">
            <v>617144.52799999993</v>
          </cell>
          <cell r="FI1698" t="str">
            <v>WA</v>
          </cell>
          <cell r="FJ1698" t="str">
            <v>Other</v>
          </cell>
          <cell r="FK1698" t="str">
            <v>EISAnqnx</v>
          </cell>
          <cell r="FL1698">
            <v>777628.62</v>
          </cell>
          <cell r="FS1698" t="str">
            <v>WA</v>
          </cell>
          <cell r="FT1698" t="str">
            <v>EISAx</v>
          </cell>
          <cell r="FV1698">
            <v>1372285.8</v>
          </cell>
        </row>
        <row r="1699">
          <cell r="AN1699" t="str">
            <v>ID</v>
          </cell>
          <cell r="AO1699" t="str">
            <v>Natural Gas FAF</v>
          </cell>
          <cell r="AP1699" t="str">
            <v>Pre 1980</v>
          </cell>
          <cell r="AQ1699" t="str">
            <v>Crawlspace</v>
          </cell>
          <cell r="AR1699">
            <v>2358.34503874232</v>
          </cell>
          <cell r="AU1699" t="str">
            <v>No</v>
          </cell>
          <cell r="AV1699" t="b">
            <v>1</v>
          </cell>
          <cell r="AX1699">
            <v>6551482.5176261645</v>
          </cell>
          <cell r="AY1699" t="b">
            <v>0</v>
          </cell>
          <cell r="AZ1699">
            <v>4015938.5077078631</v>
          </cell>
          <cell r="BA1699">
            <v>0.62295081967213151</v>
          </cell>
          <cell r="BB1699">
            <v>2358.34503874232</v>
          </cell>
          <cell r="BC1699">
            <v>0.6229508861995412</v>
          </cell>
          <cell r="CF1699" t="str">
            <v>Conditioned</v>
          </cell>
          <cell r="CG1699">
            <v>8264.9449999999997</v>
          </cell>
          <cell r="CH1699" t="str">
            <v>OR</v>
          </cell>
          <cell r="CI1699" t="str">
            <v>Bottom-Freezer (Including French Door) w/o TTD Ice</v>
          </cell>
          <cell r="CJ1699">
            <v>214888.57</v>
          </cell>
          <cell r="CK1699" t="b">
            <v>0</v>
          </cell>
          <cell r="DS1699">
            <v>1192.4649999999999</v>
          </cell>
          <cell r="DT1699" t="str">
            <v>ID</v>
          </cell>
          <cell r="DU1699" t="str">
            <v>lt32</v>
          </cell>
          <cell r="DX1699" t="b">
            <v>1</v>
          </cell>
          <cell r="DY1699">
            <v>3785.7640000000001</v>
          </cell>
          <cell r="DZ1699" t="str">
            <v>ID</v>
          </cell>
          <cell r="EC1699" t="str">
            <v>Laptop</v>
          </cell>
          <cell r="ED1699">
            <v>1904.288</v>
          </cell>
          <cell r="EE1699" t="str">
            <v>WA</v>
          </cell>
          <cell r="EZ1699" t="str">
            <v>WA</v>
          </cell>
          <cell r="FA1699" t="str">
            <v>Bedrooms</v>
          </cell>
          <cell r="FB1699">
            <v>60111.479999999996</v>
          </cell>
          <cell r="FC1699">
            <v>424787.79199999996</v>
          </cell>
          <cell r="FI1699" t="str">
            <v>WA</v>
          </cell>
          <cell r="FJ1699" t="str">
            <v>Other</v>
          </cell>
          <cell r="FK1699" t="str">
            <v>EISAq</v>
          </cell>
          <cell r="FL1699">
            <v>91485.72</v>
          </cell>
          <cell r="FS1699" t="str">
            <v>WA</v>
          </cell>
          <cell r="FT1699" t="str">
            <v>EISAnqnx</v>
          </cell>
          <cell r="FV1699">
            <v>8673862.75</v>
          </cell>
        </row>
        <row r="1700">
          <cell r="AN1700" t="str">
            <v>ID</v>
          </cell>
          <cell r="AO1700" t="str">
            <v>Natural Gas FAF</v>
          </cell>
          <cell r="AP1700" t="str">
            <v>Pre 1980</v>
          </cell>
          <cell r="AQ1700" t="str">
            <v>Basement</v>
          </cell>
          <cell r="AR1700">
            <v>1427.41936555456</v>
          </cell>
          <cell r="AU1700" t="str">
            <v>No</v>
          </cell>
          <cell r="AV1700" t="b">
            <v>1</v>
          </cell>
          <cell r="AX1700">
            <v>3965370.9975105678</v>
          </cell>
          <cell r="AY1700" t="b">
            <v>0</v>
          </cell>
          <cell r="AZ1700">
            <v>2430699.6230863347</v>
          </cell>
          <cell r="BA1700">
            <v>0.37704918032786849</v>
          </cell>
          <cell r="BB1700">
            <v>1427.41936555456</v>
          </cell>
          <cell r="BC1700">
            <v>0.37704922059445861</v>
          </cell>
          <cell r="CF1700" t="str">
            <v>Conditioned</v>
          </cell>
          <cell r="CG1700">
            <v>2079.9929999999999</v>
          </cell>
          <cell r="CH1700" t="str">
            <v>WA</v>
          </cell>
          <cell r="CI1700" t="str">
            <v>Side-by-Side w/o TTD Ice</v>
          </cell>
          <cell r="CJ1700">
            <v>41599.86</v>
          </cell>
          <cell r="CK1700" t="b">
            <v>0</v>
          </cell>
          <cell r="DS1700">
            <v>1192.4649999999999</v>
          </cell>
          <cell r="DT1700" t="str">
            <v>ID</v>
          </cell>
          <cell r="DU1700" t="str">
            <v>lt32</v>
          </cell>
          <cell r="DX1700" t="b">
            <v>0</v>
          </cell>
          <cell r="DY1700">
            <v>2079.9929999999999</v>
          </cell>
          <cell r="DZ1700" t="str">
            <v>WA</v>
          </cell>
          <cell r="EC1700" t="str">
            <v>Desktop</v>
          </cell>
          <cell r="ED1700">
            <v>1904.288</v>
          </cell>
          <cell r="EE1700" t="str">
            <v>WA</v>
          </cell>
          <cell r="EZ1700" t="str">
            <v>WA</v>
          </cell>
          <cell r="FA1700" t="str">
            <v>Exterior</v>
          </cell>
          <cell r="FB1700">
            <v>360668.88</v>
          </cell>
          <cell r="FC1700">
            <v>3684833.7239999999</v>
          </cell>
          <cell r="FI1700" t="str">
            <v>WA</v>
          </cell>
          <cell r="FJ1700" t="str">
            <v>Bathroom</v>
          </cell>
          <cell r="FK1700" t="str">
            <v>EISAnqnx</v>
          </cell>
          <cell r="FL1700">
            <v>480891.83999999997</v>
          </cell>
          <cell r="FS1700" t="str">
            <v>WA</v>
          </cell>
          <cell r="FT1700" t="str">
            <v>EISAq</v>
          </cell>
          <cell r="FV1700">
            <v>2389029.6260000002</v>
          </cell>
        </row>
        <row r="1701">
          <cell r="AN1701" t="str">
            <v>ID</v>
          </cell>
          <cell r="AO1701" t="str">
            <v>Baseboard/Wall/Radiant</v>
          </cell>
          <cell r="AQ1701" t="str">
            <v>Crawlspace</v>
          </cell>
          <cell r="AR1701">
            <v>1192.46508789063</v>
          </cell>
          <cell r="AU1701" t="str">
            <v>No</v>
          </cell>
          <cell r="AV1701" t="b">
            <v>1</v>
          </cell>
          <cell r="AX1701">
            <v>901503.60644531623</v>
          </cell>
          <cell r="AY1701" t="b">
            <v>0</v>
          </cell>
          <cell r="AZ1701">
            <v>358640.07600156398</v>
          </cell>
          <cell r="BA1701">
            <v>1</v>
          </cell>
          <cell r="BB1701">
            <v>1192.46508789063</v>
          </cell>
          <cell r="BC1701">
            <v>1.0000000737049977</v>
          </cell>
          <cell r="CF1701" t="str">
            <v>Conditioned</v>
          </cell>
          <cell r="CG1701">
            <v>1144.6790000000001</v>
          </cell>
          <cell r="CH1701" t="str">
            <v>MT</v>
          </cell>
          <cell r="CI1701" t="str">
            <v>Side-by-Side w/ TTD Ice</v>
          </cell>
          <cell r="CJ1701">
            <v>28616.975000000002</v>
          </cell>
          <cell r="CK1701" t="b">
            <v>0</v>
          </cell>
          <cell r="DS1701">
            <v>3785.7640000000001</v>
          </cell>
          <cell r="DT1701" t="str">
            <v>ID</v>
          </cell>
          <cell r="DU1701" t="str">
            <v>lt32</v>
          </cell>
          <cell r="DX1701" t="b">
            <v>0</v>
          </cell>
          <cell r="DY1701">
            <v>2130.886</v>
          </cell>
          <cell r="DZ1701" t="str">
            <v>MT</v>
          </cell>
          <cell r="EC1701" t="str">
            <v>Desktop</v>
          </cell>
          <cell r="ED1701">
            <v>1904.288</v>
          </cell>
          <cell r="EE1701" t="str">
            <v>WA</v>
          </cell>
          <cell r="EZ1701" t="str">
            <v>WA</v>
          </cell>
          <cell r="FA1701" t="str">
            <v>Garage</v>
          </cell>
          <cell r="FB1701">
            <v>300557.39999999997</v>
          </cell>
          <cell r="FC1701">
            <v>871616.46</v>
          </cell>
          <cell r="FI1701" t="str">
            <v>WA</v>
          </cell>
          <cell r="FJ1701" t="str">
            <v>Bathroom</v>
          </cell>
          <cell r="FK1701" t="str">
            <v>EISAq</v>
          </cell>
          <cell r="FL1701">
            <v>60111.479999999996</v>
          </cell>
          <cell r="FS1701" t="str">
            <v>WA</v>
          </cell>
          <cell r="FT1701" t="str">
            <v>EISAx</v>
          </cell>
          <cell r="FV1701">
            <v>9689943.8150000013</v>
          </cell>
        </row>
        <row r="1702">
          <cell r="AN1702" t="str">
            <v>ID</v>
          </cell>
          <cell r="AO1702" t="str">
            <v>Natural Gas FAF</v>
          </cell>
          <cell r="AP1702" t="str">
            <v>1993-2006</v>
          </cell>
          <cell r="AQ1702" t="str">
            <v>Crawlspace</v>
          </cell>
          <cell r="AR1702">
            <v>1192.46508789063</v>
          </cell>
          <cell r="AU1702" t="str">
            <v>No</v>
          </cell>
          <cell r="AV1702" t="b">
            <v>1</v>
          </cell>
          <cell r="AX1702">
            <v>3069405.1362304818</v>
          </cell>
          <cell r="AY1702" t="b">
            <v>0</v>
          </cell>
          <cell r="AZ1702">
            <v>473987.46244624228</v>
          </cell>
          <cell r="BA1702">
            <v>1</v>
          </cell>
          <cell r="BB1702">
            <v>1192.46508789063</v>
          </cell>
          <cell r="BC1702">
            <v>1.0000000737049977</v>
          </cell>
          <cell r="CF1702" t="str">
            <v>Conditioned</v>
          </cell>
          <cell r="CG1702">
            <v>1144.6790000000001</v>
          </cell>
          <cell r="CH1702" t="str">
            <v>MT</v>
          </cell>
          <cell r="CI1702" t="str">
            <v>Top-Freezer w/o TTD Ice</v>
          </cell>
          <cell r="CJ1702">
            <v>21748.901000000002</v>
          </cell>
          <cell r="CK1702" t="b">
            <v>0</v>
          </cell>
          <cell r="DS1702">
            <v>3785.7640000000001</v>
          </cell>
          <cell r="DT1702" t="str">
            <v>ID</v>
          </cell>
          <cell r="DU1702" t="str">
            <v>gt46</v>
          </cell>
          <cell r="DX1702" t="b">
            <v>0</v>
          </cell>
          <cell r="DY1702">
            <v>2130.886</v>
          </cell>
          <cell r="DZ1702" t="str">
            <v>MT</v>
          </cell>
          <cell r="EC1702" t="str">
            <v>Desktop</v>
          </cell>
          <cell r="ED1702">
            <v>12271.31</v>
          </cell>
          <cell r="EE1702" t="str">
            <v>WA</v>
          </cell>
          <cell r="EZ1702" t="str">
            <v>WA</v>
          </cell>
          <cell r="FA1702" t="str">
            <v>Kitchen</v>
          </cell>
          <cell r="FB1702">
            <v>320594.56</v>
          </cell>
          <cell r="FC1702">
            <v>270501.65999999997</v>
          </cell>
          <cell r="FI1702" t="str">
            <v>WA</v>
          </cell>
          <cell r="FJ1702" t="str">
            <v>Bathroom</v>
          </cell>
          <cell r="FK1702" t="str">
            <v>EISAx</v>
          </cell>
          <cell r="FL1702">
            <v>80148.639999999999</v>
          </cell>
          <cell r="FS1702" t="str">
            <v>WA</v>
          </cell>
          <cell r="FT1702" t="str">
            <v>EISAnqnx</v>
          </cell>
          <cell r="FV1702">
            <v>892168.74000000011</v>
          </cell>
        </row>
        <row r="1703">
          <cell r="AN1703" t="str">
            <v>WA</v>
          </cell>
          <cell r="AO1703" t="str">
            <v>Baseboard/Wall/Radiant</v>
          </cell>
          <cell r="AP1703" t="str">
            <v>Pre 1980</v>
          </cell>
          <cell r="AQ1703" t="str">
            <v>Crawlspace</v>
          </cell>
          <cell r="AR1703">
            <v>2079.99340820313</v>
          </cell>
          <cell r="AU1703" t="str">
            <v>No</v>
          </cell>
          <cell r="AV1703" t="b">
            <v>1</v>
          </cell>
          <cell r="AX1703">
            <v>2703991.430664069</v>
          </cell>
          <cell r="AY1703" t="b">
            <v>0</v>
          </cell>
          <cell r="AZ1703">
            <v>786234.80430935242</v>
          </cell>
          <cell r="BA1703">
            <v>1</v>
          </cell>
          <cell r="BB1703">
            <v>2079.99340820313</v>
          </cell>
          <cell r="BC1703">
            <v>1.0000001962521654</v>
          </cell>
          <cell r="CF1703" t="str">
            <v>Conditioned</v>
          </cell>
          <cell r="CG1703">
            <v>2130.886</v>
          </cell>
          <cell r="CH1703" t="str">
            <v>MT</v>
          </cell>
          <cell r="CI1703" t="str">
            <v>Top-Freezer w/o TTD Ice</v>
          </cell>
          <cell r="CJ1703">
            <v>55403.036</v>
          </cell>
          <cell r="CK1703" t="b">
            <v>0</v>
          </cell>
          <cell r="DS1703">
            <v>3785.7640000000001</v>
          </cell>
          <cell r="DT1703" t="str">
            <v>ID</v>
          </cell>
          <cell r="DU1703" t="str">
            <v>32to46</v>
          </cell>
          <cell r="DX1703" t="b">
            <v>1</v>
          </cell>
          <cell r="DY1703">
            <v>1904.288</v>
          </cell>
          <cell r="DZ1703" t="str">
            <v>WA</v>
          </cell>
          <cell r="EC1703" t="str">
            <v>Desktop</v>
          </cell>
          <cell r="ED1703">
            <v>12271.31</v>
          </cell>
          <cell r="EE1703" t="str">
            <v>WA</v>
          </cell>
          <cell r="EZ1703" t="str">
            <v>WA</v>
          </cell>
          <cell r="FA1703" t="str">
            <v>Living Room/Family Room</v>
          </cell>
          <cell r="FB1703">
            <v>641189.12</v>
          </cell>
          <cell r="FC1703">
            <v>595103.652</v>
          </cell>
          <cell r="FI1703" t="str">
            <v>WA</v>
          </cell>
          <cell r="FJ1703" t="str">
            <v>Bedrooms</v>
          </cell>
          <cell r="FK1703" t="str">
            <v>EISAq</v>
          </cell>
          <cell r="FL1703">
            <v>240445.91999999998</v>
          </cell>
          <cell r="FS1703" t="str">
            <v>WA</v>
          </cell>
          <cell r="FT1703" t="str">
            <v>EISAq</v>
          </cell>
          <cell r="FV1703">
            <v>2195726.3990000002</v>
          </cell>
        </row>
        <row r="1704">
          <cell r="AN1704" t="str">
            <v>ID</v>
          </cell>
          <cell r="AO1704" t="str">
            <v>Other</v>
          </cell>
          <cell r="AP1704" t="str">
            <v>1993-2006</v>
          </cell>
          <cell r="AQ1704" t="str">
            <v>Slab on Grade</v>
          </cell>
          <cell r="AR1704">
            <v>1192.46508789063</v>
          </cell>
          <cell r="AU1704" t="str">
            <v>No</v>
          </cell>
          <cell r="AV1704" t="b">
            <v>1</v>
          </cell>
          <cell r="AX1704">
            <v>2282378.178222666</v>
          </cell>
          <cell r="AY1704" t="b">
            <v>0</v>
          </cell>
          <cell r="AZ1704">
            <v>480313.01275146689</v>
          </cell>
          <cell r="BA1704">
            <v>1</v>
          </cell>
          <cell r="BB1704">
            <v>1192.46508789063</v>
          </cell>
          <cell r="BC1704">
            <v>1.0000000737049977</v>
          </cell>
          <cell r="CF1704" t="str">
            <v>Conditioned</v>
          </cell>
          <cell r="CG1704">
            <v>1904.288</v>
          </cell>
          <cell r="CH1704" t="str">
            <v>WA</v>
          </cell>
          <cell r="CI1704" t="str">
            <v>Bottom-Freezer (Including French Door) w/o TTD Ice</v>
          </cell>
          <cell r="CJ1704">
            <v>41894.336000000003</v>
          </cell>
          <cell r="CK1704" t="b">
            <v>0</v>
          </cell>
          <cell r="DS1704">
            <v>3785.7640000000001</v>
          </cell>
          <cell r="DT1704" t="str">
            <v>ID</v>
          </cell>
          <cell r="DU1704" t="str">
            <v>lt32</v>
          </cell>
          <cell r="DX1704" t="b">
            <v>0</v>
          </cell>
          <cell r="DY1704">
            <v>1612.692</v>
          </cell>
          <cell r="DZ1704" t="str">
            <v>OR</v>
          </cell>
          <cell r="EC1704" t="str">
            <v>Desktop</v>
          </cell>
          <cell r="ED1704">
            <v>12271.31</v>
          </cell>
          <cell r="EE1704" t="str">
            <v>WA</v>
          </cell>
          <cell r="EZ1704" t="str">
            <v>WA</v>
          </cell>
          <cell r="FA1704" t="str">
            <v>Other</v>
          </cell>
          <cell r="FB1704">
            <v>931727.94</v>
          </cell>
          <cell r="FC1704">
            <v>2005719.7159999998</v>
          </cell>
          <cell r="FI1704" t="str">
            <v>WA</v>
          </cell>
          <cell r="FJ1704" t="str">
            <v>Exterior</v>
          </cell>
          <cell r="FK1704" t="str">
            <v>EISAq</v>
          </cell>
          <cell r="FL1704">
            <v>30055.739999999998</v>
          </cell>
          <cell r="FS1704" t="str">
            <v>WA</v>
          </cell>
          <cell r="FT1704" t="str">
            <v>EISAx</v>
          </cell>
          <cell r="FV1704">
            <v>8103866.0550000006</v>
          </cell>
        </row>
        <row r="1705">
          <cell r="AN1705" t="str">
            <v>ID</v>
          </cell>
          <cell r="AO1705" t="str">
            <v>Propane/LP</v>
          </cell>
          <cell r="AP1705" t="str">
            <v>1993-2006</v>
          </cell>
          <cell r="AQ1705" t="str">
            <v>Slab on Grade</v>
          </cell>
          <cell r="AR1705">
            <v>1192.46508789063</v>
          </cell>
          <cell r="AU1705" t="str">
            <v>No</v>
          </cell>
          <cell r="AV1705" t="b">
            <v>0</v>
          </cell>
          <cell r="AX1705">
            <v>2282378.178222666</v>
          </cell>
          <cell r="AY1705" t="b">
            <v>0</v>
          </cell>
          <cell r="AZ1705">
            <v>480313.01275146689</v>
          </cell>
          <cell r="BA1705" t="str">
            <v/>
          </cell>
          <cell r="BB1705" t="str">
            <v/>
          </cell>
          <cell r="BC1705">
            <v>1.0000000737049977</v>
          </cell>
          <cell r="CF1705" t="str">
            <v>Conditioned</v>
          </cell>
          <cell r="CG1705">
            <v>1904.288</v>
          </cell>
          <cell r="CH1705" t="str">
            <v>WA</v>
          </cell>
          <cell r="CI1705" t="str">
            <v>Refrigerator Only</v>
          </cell>
          <cell r="CJ1705">
            <v>34277.184000000001</v>
          </cell>
          <cell r="CK1705" t="b">
            <v>0</v>
          </cell>
          <cell r="DS1705">
            <v>3785.7640000000001</v>
          </cell>
          <cell r="DT1705" t="str">
            <v>ID</v>
          </cell>
          <cell r="DU1705" t="str">
            <v>gt46</v>
          </cell>
          <cell r="DX1705" t="b">
            <v>0</v>
          </cell>
          <cell r="DY1705">
            <v>1612.692</v>
          </cell>
          <cell r="DZ1705" t="str">
            <v>OR</v>
          </cell>
          <cell r="EC1705" t="str">
            <v>Desktop</v>
          </cell>
          <cell r="ED1705">
            <v>12271.31</v>
          </cell>
          <cell r="EE1705" t="str">
            <v>WA</v>
          </cell>
          <cell r="EZ1705" t="str">
            <v>OR</v>
          </cell>
          <cell r="FA1705" t="str">
            <v>Bathroom</v>
          </cell>
          <cell r="FB1705">
            <v>4159642.8000000003</v>
          </cell>
          <cell r="FC1705">
            <v>623946.42000000004</v>
          </cell>
          <cell r="FI1705" t="str">
            <v>WA</v>
          </cell>
          <cell r="FJ1705" t="str">
            <v>Exterior</v>
          </cell>
          <cell r="FK1705" t="str">
            <v>EISAx</v>
          </cell>
          <cell r="FL1705">
            <v>751393.5</v>
          </cell>
          <cell r="FS1705" t="str">
            <v>WA</v>
          </cell>
          <cell r="FT1705" t="str">
            <v>EISAnqnx</v>
          </cell>
          <cell r="FV1705">
            <v>9045599.7250000015</v>
          </cell>
        </row>
        <row r="1706">
          <cell r="AN1706" t="str">
            <v>MT</v>
          </cell>
          <cell r="AO1706" t="str">
            <v>Natural Gas FAF</v>
          </cell>
          <cell r="AP1706" t="str">
            <v>1993-2006</v>
          </cell>
          <cell r="AQ1706" t="str">
            <v>Crawlspace</v>
          </cell>
          <cell r="AR1706">
            <v>2130.88647460938</v>
          </cell>
          <cell r="AU1706" t="str">
            <v>No</v>
          </cell>
          <cell r="AV1706" t="b">
            <v>1</v>
          </cell>
          <cell r="AX1706">
            <v>5231326.2951660277</v>
          </cell>
          <cell r="AY1706" t="b">
            <v>0</v>
          </cell>
          <cell r="AZ1706">
            <v>1168040.0938409453</v>
          </cell>
          <cell r="BA1706">
            <v>1</v>
          </cell>
          <cell r="BB1706">
            <v>2130.88647460938</v>
          </cell>
          <cell r="BC1706">
            <v>1.0000002227286584</v>
          </cell>
          <cell r="CF1706" t="str">
            <v>Conditioned</v>
          </cell>
          <cell r="CG1706">
            <v>2130.886</v>
          </cell>
          <cell r="CH1706" t="str">
            <v>MT</v>
          </cell>
          <cell r="CI1706" t="str">
            <v>Top-Freezer w/o TTD Ice</v>
          </cell>
          <cell r="CJ1706">
            <v>40486.834000000003</v>
          </cell>
          <cell r="CK1706" t="b">
            <v>0</v>
          </cell>
          <cell r="DS1706">
            <v>3785.7640000000001</v>
          </cell>
          <cell r="DT1706" t="str">
            <v>ID</v>
          </cell>
          <cell r="DU1706" t="str">
            <v>32to46</v>
          </cell>
          <cell r="DX1706" t="b">
            <v>0</v>
          </cell>
          <cell r="DY1706">
            <v>3785.7640000000001</v>
          </cell>
          <cell r="DZ1706" t="str">
            <v>ID</v>
          </cell>
          <cell r="EC1706" t="str">
            <v>Laptop</v>
          </cell>
          <cell r="ED1706">
            <v>1144.6790000000001</v>
          </cell>
          <cell r="EE1706" t="str">
            <v>MT</v>
          </cell>
          <cell r="EZ1706" t="str">
            <v>OR</v>
          </cell>
          <cell r="FA1706" t="str">
            <v>Bedrooms</v>
          </cell>
          <cell r="FB1706">
            <v>4540943.3900000006</v>
          </cell>
          <cell r="FC1706">
            <v>3299983.2880000002</v>
          </cell>
          <cell r="FI1706" t="str">
            <v>WA</v>
          </cell>
          <cell r="FJ1706" t="str">
            <v>Kitchen</v>
          </cell>
          <cell r="FK1706" t="str">
            <v>EISAq</v>
          </cell>
          <cell r="FL1706">
            <v>180334.44</v>
          </cell>
          <cell r="FS1706" t="str">
            <v>WA</v>
          </cell>
          <cell r="FT1706" t="str">
            <v>EISAq</v>
          </cell>
          <cell r="FV1706">
            <v>1749642.0290000001</v>
          </cell>
        </row>
        <row r="1707">
          <cell r="AN1707" t="str">
            <v>ID</v>
          </cell>
          <cell r="AO1707" t="str">
            <v>Baseboard/Wall/Radiant</v>
          </cell>
          <cell r="AP1707" t="str">
            <v>Pre 1980</v>
          </cell>
          <cell r="AQ1707" t="str">
            <v>Basement</v>
          </cell>
          <cell r="AR1707">
            <v>1192.46508789063</v>
          </cell>
          <cell r="AU1707" t="str">
            <v>No</v>
          </cell>
          <cell r="AV1707" t="b">
            <v>0</v>
          </cell>
          <cell r="AX1707">
            <v>2289532.9687500098</v>
          </cell>
          <cell r="AY1707" t="b">
            <v>0</v>
          </cell>
          <cell r="AZ1707">
            <v>906082.67238281632</v>
          </cell>
          <cell r="BA1707" t="str">
            <v/>
          </cell>
          <cell r="BB1707" t="str">
            <v/>
          </cell>
          <cell r="BC1707">
            <v>1.0000000737049977</v>
          </cell>
          <cell r="CF1707" t="str">
            <v>Conditioned</v>
          </cell>
          <cell r="CG1707">
            <v>1904.288</v>
          </cell>
          <cell r="CH1707" t="str">
            <v>WA</v>
          </cell>
          <cell r="CI1707" t="str">
            <v>Side-by-Side w/ TTD Ice</v>
          </cell>
          <cell r="CJ1707">
            <v>43798.624000000003</v>
          </cell>
          <cell r="CK1707" t="b">
            <v>0</v>
          </cell>
          <cell r="DS1707">
            <v>2130.886</v>
          </cell>
          <cell r="DT1707" t="str">
            <v>MT</v>
          </cell>
          <cell r="DU1707" t="str">
            <v>lt32</v>
          </cell>
          <cell r="DX1707" t="b">
            <v>0</v>
          </cell>
          <cell r="DY1707">
            <v>3785.7640000000001</v>
          </cell>
          <cell r="DZ1707" t="str">
            <v>ID</v>
          </cell>
          <cell r="EC1707" t="str">
            <v>Desktop</v>
          </cell>
          <cell r="ED1707">
            <v>1144.6790000000001</v>
          </cell>
          <cell r="EE1707" t="str">
            <v>MT</v>
          </cell>
          <cell r="EZ1707" t="str">
            <v>OR</v>
          </cell>
          <cell r="FA1707" t="str">
            <v>Exterior</v>
          </cell>
          <cell r="FB1707">
            <v>2495785.6800000002</v>
          </cell>
          <cell r="FC1707">
            <v>10399107</v>
          </cell>
          <cell r="FI1707" t="str">
            <v>WA</v>
          </cell>
          <cell r="FJ1707" t="str">
            <v>Living Room/Family Room</v>
          </cell>
          <cell r="FK1707" t="str">
            <v>EISAq</v>
          </cell>
          <cell r="FL1707">
            <v>90167.22</v>
          </cell>
          <cell r="FS1707" t="str">
            <v>WA</v>
          </cell>
          <cell r="FT1707" t="str">
            <v>EISAx</v>
          </cell>
          <cell r="FV1707">
            <v>1630686.1970000002</v>
          </cell>
        </row>
        <row r="1708">
          <cell r="AN1708" t="str">
            <v>ID</v>
          </cell>
          <cell r="AO1708" t="str">
            <v>Wood</v>
          </cell>
          <cell r="AP1708" t="str">
            <v>Pre 1980</v>
          </cell>
          <cell r="AQ1708" t="str">
            <v>Basement</v>
          </cell>
          <cell r="AR1708">
            <v>1192.46508789063</v>
          </cell>
          <cell r="AU1708" t="str">
            <v>No</v>
          </cell>
          <cell r="AV1708" t="b">
            <v>0</v>
          </cell>
          <cell r="AX1708">
            <v>2289532.9687500098</v>
          </cell>
          <cell r="AY1708" t="b">
            <v>0</v>
          </cell>
          <cell r="AZ1708">
            <v>906082.67238281632</v>
          </cell>
          <cell r="BA1708" t="str">
            <v/>
          </cell>
          <cell r="BB1708" t="str">
            <v/>
          </cell>
          <cell r="BC1708">
            <v>1.0000000737049977</v>
          </cell>
          <cell r="CF1708" t="str">
            <v>Unconditioned</v>
          </cell>
          <cell r="CG1708">
            <v>1904.288</v>
          </cell>
          <cell r="CH1708" t="str">
            <v>WA</v>
          </cell>
          <cell r="CI1708" t="str">
            <v>Top-Freezer w/o TTD Ice</v>
          </cell>
          <cell r="CJ1708">
            <v>36181.472000000002</v>
          </cell>
          <cell r="CK1708" t="b">
            <v>0</v>
          </cell>
          <cell r="DS1708">
            <v>8264.9449999999997</v>
          </cell>
          <cell r="DT1708" t="str">
            <v>OR</v>
          </cell>
          <cell r="DU1708" t="str">
            <v>lt32</v>
          </cell>
          <cell r="DX1708" t="b">
            <v>1</v>
          </cell>
          <cell r="DY1708">
            <v>1192.4649999999999</v>
          </cell>
          <cell r="DZ1708" t="str">
            <v>ID</v>
          </cell>
          <cell r="EC1708" t="str">
            <v>Laptop</v>
          </cell>
          <cell r="ED1708">
            <v>2079.9929999999999</v>
          </cell>
          <cell r="EE1708" t="str">
            <v>WA</v>
          </cell>
          <cell r="EZ1708" t="str">
            <v>OR</v>
          </cell>
          <cell r="FA1708" t="str">
            <v>Garage</v>
          </cell>
          <cell r="FB1708">
            <v>194116.66400000002</v>
          </cell>
          <cell r="FC1708">
            <v>3050404.72</v>
          </cell>
          <cell r="FI1708" t="str">
            <v>WA</v>
          </cell>
          <cell r="FJ1708" t="str">
            <v>Living Room/Family Room</v>
          </cell>
          <cell r="FK1708" t="str">
            <v>EISAx</v>
          </cell>
          <cell r="FL1708">
            <v>300557.39999999997</v>
          </cell>
          <cell r="FS1708" t="str">
            <v>WA</v>
          </cell>
          <cell r="FT1708" t="str">
            <v>EISAnqnx</v>
          </cell>
          <cell r="FV1708">
            <v>716638.14</v>
          </cell>
        </row>
        <row r="1709">
          <cell r="AN1709" t="str">
            <v>ID</v>
          </cell>
          <cell r="AO1709" t="str">
            <v>Electric FAF</v>
          </cell>
          <cell r="AP1709" t="str">
            <v>Pre 1980</v>
          </cell>
          <cell r="AQ1709" t="str">
            <v>Basement</v>
          </cell>
          <cell r="AR1709">
            <v>1192.46508789063</v>
          </cell>
          <cell r="AU1709" t="str">
            <v>No</v>
          </cell>
          <cell r="AV1709" t="b">
            <v>1</v>
          </cell>
          <cell r="AX1709">
            <v>2289532.9687500098</v>
          </cell>
          <cell r="AY1709" t="b">
            <v>0</v>
          </cell>
          <cell r="AZ1709">
            <v>906082.67238281632</v>
          </cell>
          <cell r="BA1709">
            <v>1</v>
          </cell>
          <cell r="BB1709">
            <v>1192.46508789063</v>
          </cell>
          <cell r="BC1709">
            <v>1.0000000737049977</v>
          </cell>
          <cell r="CF1709" t="str">
            <v>Conditioned</v>
          </cell>
          <cell r="CG1709">
            <v>8559.1039999999994</v>
          </cell>
          <cell r="CH1709" t="str">
            <v>OR</v>
          </cell>
          <cell r="CI1709" t="str">
            <v>Top-Freezer w/o TTD Ice</v>
          </cell>
          <cell r="CJ1709">
            <v>196859.39199999999</v>
          </cell>
          <cell r="CK1709" t="b">
            <v>0</v>
          </cell>
          <cell r="DS1709">
            <v>8264.9449999999997</v>
          </cell>
          <cell r="DT1709" t="str">
            <v>OR</v>
          </cell>
          <cell r="DU1709" t="str">
            <v>32to46</v>
          </cell>
          <cell r="DX1709" t="b">
            <v>1</v>
          </cell>
          <cell r="DY1709">
            <v>1192.4649999999999</v>
          </cell>
          <cell r="DZ1709" t="str">
            <v>ID</v>
          </cell>
          <cell r="EC1709" t="str">
            <v>Desktop</v>
          </cell>
          <cell r="ED1709">
            <v>2079.9929999999999</v>
          </cell>
          <cell r="EE1709" t="str">
            <v>WA</v>
          </cell>
          <cell r="EZ1709" t="str">
            <v>OR</v>
          </cell>
          <cell r="FA1709" t="str">
            <v>Kitchen</v>
          </cell>
          <cell r="FB1709">
            <v>1802511.8800000001</v>
          </cell>
          <cell r="FC1709">
            <v>901255.94000000006</v>
          </cell>
          <cell r="FI1709" t="str">
            <v>WA</v>
          </cell>
          <cell r="FJ1709" t="str">
            <v>Other</v>
          </cell>
          <cell r="FK1709" t="str">
            <v>EISAq</v>
          </cell>
          <cell r="FL1709">
            <v>278516.52399999998</v>
          </cell>
          <cell r="FS1709" t="str">
            <v>WA</v>
          </cell>
          <cell r="FT1709" t="str">
            <v>EISAq</v>
          </cell>
          <cell r="FV1709">
            <v>1479019.14</v>
          </cell>
        </row>
        <row r="1710">
          <cell r="AN1710" t="str">
            <v>MT</v>
          </cell>
          <cell r="AO1710" t="str">
            <v>Wood</v>
          </cell>
          <cell r="AP1710" t="str">
            <v>Pre 1980</v>
          </cell>
          <cell r="AQ1710" t="str">
            <v>Basement</v>
          </cell>
          <cell r="AR1710">
            <v>2130.88647460938</v>
          </cell>
          <cell r="AU1710" t="str">
            <v>No</v>
          </cell>
          <cell r="AV1710" t="b">
            <v>0</v>
          </cell>
          <cell r="AX1710">
            <v>4449290.9589843852</v>
          </cell>
          <cell r="AY1710" t="b">
            <v>0</v>
          </cell>
          <cell r="AZ1710">
            <v>1197195.948029788</v>
          </cell>
          <cell r="BA1710" t="str">
            <v/>
          </cell>
          <cell r="BB1710" t="str">
            <v/>
          </cell>
          <cell r="BC1710">
            <v>1.0000002227286584</v>
          </cell>
          <cell r="CF1710" t="str">
            <v>Conditioned</v>
          </cell>
          <cell r="CG1710">
            <v>8559.1039999999994</v>
          </cell>
          <cell r="CH1710" t="str">
            <v>OR</v>
          </cell>
          <cell r="CI1710" t="str">
            <v>Top-Freezer w/o TTD Ice</v>
          </cell>
          <cell r="CJ1710">
            <v>196859.39199999999</v>
          </cell>
          <cell r="CK1710" t="b">
            <v>0</v>
          </cell>
          <cell r="DS1710">
            <v>8264.9449999999997</v>
          </cell>
          <cell r="DT1710" t="str">
            <v>OR</v>
          </cell>
          <cell r="DU1710" t="str">
            <v>lt32</v>
          </cell>
          <cell r="DX1710" t="b">
            <v>0</v>
          </cell>
          <cell r="DY1710">
            <v>2079.9929999999999</v>
          </cell>
          <cell r="DZ1710" t="str">
            <v>WA</v>
          </cell>
          <cell r="EC1710" t="str">
            <v>Laptop</v>
          </cell>
          <cell r="ED1710">
            <v>4360.1880000000001</v>
          </cell>
          <cell r="EE1710" t="str">
            <v>WA</v>
          </cell>
          <cell r="EZ1710" t="str">
            <v>OR</v>
          </cell>
          <cell r="FA1710" t="str">
            <v>Living Room/Family Room</v>
          </cell>
          <cell r="FB1710">
            <v>727937.49</v>
          </cell>
          <cell r="FC1710">
            <v>2322467.23</v>
          </cell>
          <cell r="FI1710" t="str">
            <v>WA</v>
          </cell>
          <cell r="FJ1710" t="str">
            <v>Other</v>
          </cell>
          <cell r="FK1710" t="str">
            <v>EISAx</v>
          </cell>
          <cell r="FL1710">
            <v>150278.69999999998</v>
          </cell>
          <cell r="FS1710" t="str">
            <v>WA</v>
          </cell>
          <cell r="FT1710" t="str">
            <v>EISAx</v>
          </cell>
          <cell r="FV1710">
            <v>2323737.2879999997</v>
          </cell>
        </row>
        <row r="1711">
          <cell r="AN1711" t="str">
            <v>MT</v>
          </cell>
          <cell r="AO1711" t="str">
            <v>Natural Gas FAF</v>
          </cell>
          <cell r="AP1711" t="str">
            <v>Pre 1980</v>
          </cell>
          <cell r="AQ1711" t="str">
            <v>Basement</v>
          </cell>
          <cell r="AR1711">
            <v>2130.88647460938</v>
          </cell>
          <cell r="AU1711" t="str">
            <v>No</v>
          </cell>
          <cell r="AV1711" t="b">
            <v>1</v>
          </cell>
          <cell r="AX1711">
            <v>4449290.9589843852</v>
          </cell>
          <cell r="AY1711" t="b">
            <v>0</v>
          </cell>
          <cell r="AZ1711">
            <v>1197195.948029788</v>
          </cell>
          <cell r="BA1711">
            <v>1</v>
          </cell>
          <cell r="BB1711">
            <v>2130.88647460938</v>
          </cell>
          <cell r="BC1711">
            <v>1.0000002227286584</v>
          </cell>
          <cell r="CF1711" t="str">
            <v>Conditioned</v>
          </cell>
          <cell r="CG1711">
            <v>1144.6790000000001</v>
          </cell>
          <cell r="CH1711" t="str">
            <v>MT</v>
          </cell>
          <cell r="CI1711" t="str">
            <v>Bottom-Freezer (Including French Door) w/o TTD Ice</v>
          </cell>
          <cell r="CJ1711">
            <v>21748.901000000002</v>
          </cell>
          <cell r="CK1711" t="b">
            <v>0</v>
          </cell>
          <cell r="DS1711">
            <v>8264.9449999999997</v>
          </cell>
          <cell r="DT1711" t="str">
            <v>OR</v>
          </cell>
          <cell r="DU1711" t="str">
            <v>lt32</v>
          </cell>
          <cell r="DX1711" t="b">
            <v>0</v>
          </cell>
          <cell r="DY1711">
            <v>2079.9929999999999</v>
          </cell>
          <cell r="DZ1711" t="str">
            <v>WA</v>
          </cell>
          <cell r="EC1711" t="str">
            <v>Desktop</v>
          </cell>
          <cell r="ED1711">
            <v>4360.1880000000001</v>
          </cell>
          <cell r="EE1711" t="str">
            <v>WA</v>
          </cell>
          <cell r="EZ1711" t="str">
            <v>OR</v>
          </cell>
          <cell r="FA1711" t="str">
            <v>Other</v>
          </cell>
          <cell r="FB1711">
            <v>3570360.0700000003</v>
          </cell>
          <cell r="FC1711">
            <v>2495785.6800000002</v>
          </cell>
          <cell r="FI1711" t="str">
            <v>WA</v>
          </cell>
          <cell r="FJ1711" t="str">
            <v>Bathroom</v>
          </cell>
          <cell r="FK1711" t="str">
            <v>EISAq</v>
          </cell>
          <cell r="FL1711">
            <v>68614.289999999994</v>
          </cell>
          <cell r="FS1711" t="str">
            <v>WA</v>
          </cell>
          <cell r="FT1711" t="str">
            <v>EISAnqnx</v>
          </cell>
          <cell r="FV1711">
            <v>4383690.75</v>
          </cell>
        </row>
        <row r="1712">
          <cell r="AN1712" t="str">
            <v>ID</v>
          </cell>
          <cell r="AO1712" t="str">
            <v>Natural Gas FAF</v>
          </cell>
          <cell r="AP1712" t="str">
            <v>1993-2006</v>
          </cell>
          <cell r="AQ1712" t="str">
            <v>Basement</v>
          </cell>
          <cell r="AR1712">
            <v>1192.46508789063</v>
          </cell>
          <cell r="AU1712" t="str">
            <v>No</v>
          </cell>
          <cell r="AV1712" t="b">
            <v>1</v>
          </cell>
          <cell r="AX1712">
            <v>3608399.3559570466</v>
          </cell>
          <cell r="AY1712" t="b">
            <v>0</v>
          </cell>
          <cell r="AZ1712">
            <v>718621.1982409698</v>
          </cell>
          <cell r="BA1712">
            <v>1</v>
          </cell>
          <cell r="BB1712">
            <v>1192.46508789063</v>
          </cell>
          <cell r="BC1712">
            <v>1.0000000737049977</v>
          </cell>
          <cell r="CF1712" t="str">
            <v>Conditioned</v>
          </cell>
          <cell r="CG1712">
            <v>1144.6790000000001</v>
          </cell>
          <cell r="CH1712" t="str">
            <v>MT</v>
          </cell>
          <cell r="CI1712" t="str">
            <v>Bottom-Freezer (Including French Door) w/o TTD Ice</v>
          </cell>
          <cell r="CJ1712">
            <v>27472.296000000002</v>
          </cell>
          <cell r="CK1712" t="b">
            <v>0</v>
          </cell>
          <cell r="DS1712">
            <v>1904.288</v>
          </cell>
          <cell r="DT1712" t="str">
            <v>WA</v>
          </cell>
          <cell r="DU1712" t="str">
            <v>32to46</v>
          </cell>
          <cell r="DX1712" t="b">
            <v>0</v>
          </cell>
          <cell r="DY1712">
            <v>2079.9929999999999</v>
          </cell>
          <cell r="DZ1712" t="str">
            <v>WA</v>
          </cell>
          <cell r="EC1712" t="str">
            <v>Desktop</v>
          </cell>
          <cell r="ED1712">
            <v>4360.1880000000001</v>
          </cell>
          <cell r="EE1712" t="str">
            <v>WA</v>
          </cell>
          <cell r="EZ1712" t="str">
            <v>WA</v>
          </cell>
          <cell r="FA1712" t="str">
            <v>Bathroom</v>
          </cell>
          <cell r="FB1712">
            <v>358319.07</v>
          </cell>
          <cell r="FC1712">
            <v>96060.005999999994</v>
          </cell>
          <cell r="FI1712" t="str">
            <v>WA</v>
          </cell>
          <cell r="FJ1712" t="str">
            <v>Bedrooms</v>
          </cell>
          <cell r="FK1712" t="str">
            <v>EISAnqnx</v>
          </cell>
          <cell r="FL1712">
            <v>205842.87</v>
          </cell>
          <cell r="FS1712" t="str">
            <v>WA</v>
          </cell>
          <cell r="FT1712" t="str">
            <v>EISAq</v>
          </cell>
          <cell r="FV1712">
            <v>504696.22200000001</v>
          </cell>
        </row>
        <row r="1713">
          <cell r="AN1713" t="str">
            <v>OR</v>
          </cell>
          <cell r="AO1713" t="str">
            <v>Baseboard/Wall/Radiant</v>
          </cell>
          <cell r="AP1713" t="str">
            <v>Pre 1980</v>
          </cell>
          <cell r="AQ1713" t="str">
            <v>Crawlspace</v>
          </cell>
          <cell r="AR1713">
            <v>1448.4904283558201</v>
          </cell>
          <cell r="AU1713" t="str">
            <v>No</v>
          </cell>
          <cell r="AV1713" t="b">
            <v>0</v>
          </cell>
          <cell r="AX1713">
            <v>2565276.5486181574</v>
          </cell>
          <cell r="AY1713" t="b">
            <v>0</v>
          </cell>
          <cell r="AZ1713">
            <v>949469.97693965666</v>
          </cell>
          <cell r="BA1713" t="str">
            <v/>
          </cell>
          <cell r="BB1713" t="str">
            <v/>
          </cell>
          <cell r="BC1713">
            <v>0.89818169145492144</v>
          </cell>
          <cell r="CF1713" t="str">
            <v>Conditioned</v>
          </cell>
          <cell r="CG1713">
            <v>3785.7640000000001</v>
          </cell>
          <cell r="CH1713" t="str">
            <v>ID</v>
          </cell>
          <cell r="CI1713" t="str">
            <v>Side-by-Side w/ TTD Ice</v>
          </cell>
          <cell r="CJ1713">
            <v>79501.044000000009</v>
          </cell>
          <cell r="CK1713" t="b">
            <v>0</v>
          </cell>
          <cell r="DS1713">
            <v>1904.288</v>
          </cell>
          <cell r="DT1713" t="str">
            <v>WA</v>
          </cell>
          <cell r="DU1713" t="str">
            <v>lt32</v>
          </cell>
          <cell r="DX1713" t="b">
            <v>0</v>
          </cell>
          <cell r="DY1713">
            <v>2130.886</v>
          </cell>
          <cell r="DZ1713" t="str">
            <v>MT</v>
          </cell>
          <cell r="EC1713" t="str">
            <v>Desktop</v>
          </cell>
          <cell r="ED1713">
            <v>4360.1880000000001</v>
          </cell>
          <cell r="EE1713" t="str">
            <v>WA</v>
          </cell>
          <cell r="EZ1713" t="str">
            <v>WA</v>
          </cell>
          <cell r="FA1713" t="str">
            <v>Bedrooms</v>
          </cell>
          <cell r="FB1713">
            <v>644974.326</v>
          </cell>
          <cell r="FC1713">
            <v>969748.63199999998</v>
          </cell>
          <cell r="FI1713" t="str">
            <v>WA</v>
          </cell>
          <cell r="FJ1713" t="str">
            <v>Bedrooms</v>
          </cell>
          <cell r="FK1713" t="str">
            <v>EISAq</v>
          </cell>
          <cell r="FL1713">
            <v>33544.763999999996</v>
          </cell>
          <cell r="FS1713" t="str">
            <v>WA</v>
          </cell>
          <cell r="FT1713" t="str">
            <v>EISAx</v>
          </cell>
          <cell r="FV1713">
            <v>365942.88</v>
          </cell>
        </row>
        <row r="1714">
          <cell r="AN1714" t="str">
            <v>OR</v>
          </cell>
          <cell r="AO1714" t="str">
            <v>Baseboard/Wall/Radiant</v>
          </cell>
          <cell r="AP1714" t="str">
            <v>Pre 1980</v>
          </cell>
          <cell r="AQ1714" t="str">
            <v>Crawlspace</v>
          </cell>
          <cell r="AR1714">
            <v>1448.4904283558201</v>
          </cell>
          <cell r="AU1714" t="str">
            <v>No</v>
          </cell>
          <cell r="AV1714" t="b">
            <v>1</v>
          </cell>
          <cell r="AX1714">
            <v>2565276.5486181574</v>
          </cell>
          <cell r="AY1714" t="b">
            <v>0</v>
          </cell>
          <cell r="AZ1714">
            <v>949469.97693965666</v>
          </cell>
          <cell r="BA1714">
            <v>0.89818181818181775</v>
          </cell>
          <cell r="BB1714">
            <v>1448.4904283558201</v>
          </cell>
          <cell r="BC1714">
            <v>0.89818169145492144</v>
          </cell>
          <cell r="CF1714" t="str">
            <v>Conditioned</v>
          </cell>
          <cell r="CG1714">
            <v>12271.31</v>
          </cell>
          <cell r="CH1714" t="str">
            <v>WA</v>
          </cell>
          <cell r="CI1714" t="str">
            <v>Bottom-Freezer (Including French Door) w/o TTD Ice</v>
          </cell>
          <cell r="CJ1714">
            <v>233154.88999999998</v>
          </cell>
          <cell r="CK1714" t="b">
            <v>0</v>
          </cell>
          <cell r="DS1714">
            <v>2130.886</v>
          </cell>
          <cell r="DT1714" t="str">
            <v>MT</v>
          </cell>
          <cell r="DU1714" t="str">
            <v>lt32</v>
          </cell>
          <cell r="DX1714" t="b">
            <v>0</v>
          </cell>
          <cell r="DY1714">
            <v>1144.6790000000001</v>
          </cell>
          <cell r="DZ1714" t="str">
            <v>MT</v>
          </cell>
          <cell r="EC1714" t="str">
            <v>Desktop</v>
          </cell>
          <cell r="ED1714">
            <v>1192.4649999999999</v>
          </cell>
          <cell r="EE1714" t="str">
            <v>ID</v>
          </cell>
          <cell r="EZ1714" t="str">
            <v>WA</v>
          </cell>
          <cell r="FA1714" t="str">
            <v>Exterior</v>
          </cell>
          <cell r="FB1714">
            <v>411685.74</v>
          </cell>
          <cell r="FC1714">
            <v>4229689.7879999997</v>
          </cell>
          <cell r="FI1714" t="str">
            <v>WA</v>
          </cell>
          <cell r="FJ1714" t="str">
            <v>Bedrooms</v>
          </cell>
          <cell r="FK1714" t="str">
            <v>EISAx</v>
          </cell>
          <cell r="FL1714">
            <v>121980.95999999999</v>
          </cell>
          <cell r="FS1714" t="str">
            <v>WA</v>
          </cell>
          <cell r="FT1714" t="str">
            <v>EISAnqnx</v>
          </cell>
          <cell r="FV1714">
            <v>7087784.9900000002</v>
          </cell>
        </row>
        <row r="1715">
          <cell r="AN1715" t="str">
            <v>OR</v>
          </cell>
          <cell r="AO1715" t="str">
            <v>Baseboard/Wall/Radiant</v>
          </cell>
          <cell r="AP1715" t="str">
            <v>Pre 1980</v>
          </cell>
          <cell r="AQ1715" t="str">
            <v>Crawlspace</v>
          </cell>
          <cell r="AR1715">
            <v>164.201344105114</v>
          </cell>
          <cell r="AU1715" t="str">
            <v>No</v>
          </cell>
          <cell r="AV1715" t="b">
            <v>1</v>
          </cell>
          <cell r="AX1715">
            <v>290800.58041015692</v>
          </cell>
          <cell r="AY1715" t="b">
            <v>0</v>
          </cell>
          <cell r="AZ1715">
            <v>107632.2241065203</v>
          </cell>
          <cell r="BA1715">
            <v>0.10181818181818227</v>
          </cell>
          <cell r="BB1715">
            <v>164.201344105114</v>
          </cell>
          <cell r="BC1715">
            <v>0.10181816745238025</v>
          </cell>
          <cell r="CF1715" t="str">
            <v>Conditioned</v>
          </cell>
          <cell r="CG1715">
            <v>1904.288</v>
          </cell>
          <cell r="CH1715" t="str">
            <v>WA</v>
          </cell>
          <cell r="CI1715" t="str">
            <v>Bottom-Freezer (Including French Door) w/ TTD Ice</v>
          </cell>
          <cell r="CJ1715">
            <v>49511.487999999998</v>
          </cell>
          <cell r="CK1715" t="b">
            <v>0</v>
          </cell>
          <cell r="DS1715">
            <v>2130.886</v>
          </cell>
          <cell r="DT1715" t="str">
            <v>MT</v>
          </cell>
          <cell r="DU1715" t="str">
            <v>lt32</v>
          </cell>
          <cell r="DX1715" t="b">
            <v>0</v>
          </cell>
          <cell r="DY1715">
            <v>1144.6790000000001</v>
          </cell>
          <cell r="DZ1715" t="str">
            <v>MT</v>
          </cell>
          <cell r="EC1715" t="str">
            <v>Desktop</v>
          </cell>
          <cell r="ED1715">
            <v>1925.059</v>
          </cell>
          <cell r="EE1715" t="str">
            <v>OR</v>
          </cell>
          <cell r="EZ1715" t="str">
            <v>WA</v>
          </cell>
          <cell r="FA1715" t="str">
            <v>Garage</v>
          </cell>
          <cell r="FB1715">
            <v>381190.5</v>
          </cell>
          <cell r="FC1715">
            <v>469626.696</v>
          </cell>
          <cell r="FI1715" t="str">
            <v>WA</v>
          </cell>
          <cell r="FJ1715" t="str">
            <v>Kitchen</v>
          </cell>
          <cell r="FK1715" t="str">
            <v>EISAnqnx</v>
          </cell>
          <cell r="FL1715">
            <v>335447.64</v>
          </cell>
          <cell r="FS1715" t="str">
            <v>WA</v>
          </cell>
          <cell r="FT1715" t="str">
            <v>EISAq</v>
          </cell>
          <cell r="FV1715">
            <v>683996.0340000001</v>
          </cell>
        </row>
        <row r="1716">
          <cell r="AN1716" t="str">
            <v>OR</v>
          </cell>
          <cell r="AO1716" t="str">
            <v>Wood</v>
          </cell>
          <cell r="AP1716" t="str">
            <v>Pre 1980</v>
          </cell>
          <cell r="AQ1716" t="str">
            <v>Crawlspace</v>
          </cell>
          <cell r="AR1716">
            <v>164.201344105114</v>
          </cell>
          <cell r="AU1716" t="str">
            <v>No</v>
          </cell>
          <cell r="AV1716" t="b">
            <v>0</v>
          </cell>
          <cell r="AX1716">
            <v>290800.58041015692</v>
          </cell>
          <cell r="AY1716" t="b">
            <v>0</v>
          </cell>
          <cell r="AZ1716">
            <v>107632.2241065203</v>
          </cell>
          <cell r="BA1716" t="str">
            <v/>
          </cell>
          <cell r="BB1716" t="str">
            <v/>
          </cell>
          <cell r="BC1716">
            <v>0.10181816745238025</v>
          </cell>
          <cell r="CF1716" t="str">
            <v>Conditioned</v>
          </cell>
          <cell r="CG1716">
            <v>1612.692</v>
          </cell>
          <cell r="CH1716" t="str">
            <v>OR</v>
          </cell>
          <cell r="CI1716" t="str">
            <v>Top-Freezer w/o TTD Ice</v>
          </cell>
          <cell r="CJ1716">
            <v>32253.84</v>
          </cell>
          <cell r="CK1716" t="b">
            <v>0</v>
          </cell>
          <cell r="DS1716">
            <v>2130.886</v>
          </cell>
          <cell r="DT1716" t="str">
            <v>MT</v>
          </cell>
          <cell r="DU1716" t="str">
            <v>lt32</v>
          </cell>
          <cell r="DX1716" t="b">
            <v>1</v>
          </cell>
          <cell r="DY1716">
            <v>2130.886</v>
          </cell>
          <cell r="DZ1716" t="str">
            <v>MT</v>
          </cell>
          <cell r="EC1716" t="str">
            <v>Desktop</v>
          </cell>
          <cell r="ED1716">
            <v>1925.059</v>
          </cell>
          <cell r="EE1716" t="str">
            <v>OR</v>
          </cell>
          <cell r="EZ1716" t="str">
            <v>WA</v>
          </cell>
          <cell r="FA1716" t="str">
            <v>Kitchen</v>
          </cell>
          <cell r="FB1716">
            <v>693766.71</v>
          </cell>
          <cell r="FC1716">
            <v>231763.82399999999</v>
          </cell>
          <cell r="FI1716" t="str">
            <v>WA</v>
          </cell>
          <cell r="FJ1716" t="str">
            <v>Kitchen</v>
          </cell>
          <cell r="FK1716" t="str">
            <v>EISAq</v>
          </cell>
          <cell r="FL1716">
            <v>45742.86</v>
          </cell>
          <cell r="FS1716" t="str">
            <v>WA</v>
          </cell>
          <cell r="FT1716" t="str">
            <v>EISAx</v>
          </cell>
          <cell r="FV1716">
            <v>2418768.5840000003</v>
          </cell>
        </row>
        <row r="1717">
          <cell r="AN1717" t="str">
            <v>OR</v>
          </cell>
          <cell r="AO1717" t="str">
            <v>Baseboard/Wall/Radiant</v>
          </cell>
          <cell r="AP1717" t="str">
            <v>Pre 1980</v>
          </cell>
          <cell r="AQ1717" t="str">
            <v>Crawlspace</v>
          </cell>
          <cell r="AR1717">
            <v>164.201344105114</v>
          </cell>
          <cell r="AU1717" t="str">
            <v>No</v>
          </cell>
          <cell r="AV1717" t="b">
            <v>0</v>
          </cell>
          <cell r="AX1717">
            <v>290800.58041015692</v>
          </cell>
          <cell r="AY1717" t="b">
            <v>0</v>
          </cell>
          <cell r="AZ1717">
            <v>107632.2241065203</v>
          </cell>
          <cell r="BA1717" t="str">
            <v/>
          </cell>
          <cell r="BB1717" t="str">
            <v/>
          </cell>
          <cell r="BC1717">
            <v>0.10181816745238025</v>
          </cell>
          <cell r="CF1717" t="str">
            <v>Conditioned</v>
          </cell>
          <cell r="CG1717">
            <v>12271.31</v>
          </cell>
          <cell r="CH1717" t="str">
            <v>WA</v>
          </cell>
          <cell r="CI1717" t="str">
            <v>Side-by-Side w/ TTD Ice</v>
          </cell>
          <cell r="CJ1717">
            <v>343596.68</v>
          </cell>
          <cell r="CK1717" t="b">
            <v>0</v>
          </cell>
          <cell r="DS1717">
            <v>2130.886</v>
          </cell>
          <cell r="DT1717" t="str">
            <v>MT</v>
          </cell>
          <cell r="DU1717" t="str">
            <v>lt32</v>
          </cell>
          <cell r="DX1717" t="b">
            <v>1</v>
          </cell>
          <cell r="DY1717">
            <v>2130.886</v>
          </cell>
          <cell r="DZ1717" t="str">
            <v>MT</v>
          </cell>
          <cell r="EC1717" t="str">
            <v>Desktop</v>
          </cell>
          <cell r="ED1717">
            <v>1925.059</v>
          </cell>
          <cell r="EE1717" t="str">
            <v>OR</v>
          </cell>
          <cell r="EZ1717" t="str">
            <v>WA</v>
          </cell>
          <cell r="FA1717" t="str">
            <v>Living Room/Family Room</v>
          </cell>
          <cell r="FB1717">
            <v>626677.18200000003</v>
          </cell>
          <cell r="FC1717">
            <v>1073432.4479999999</v>
          </cell>
          <cell r="FI1717" t="str">
            <v>WA</v>
          </cell>
          <cell r="FJ1717" t="str">
            <v>Living Room/Family Room</v>
          </cell>
          <cell r="FK1717" t="str">
            <v>EISAq</v>
          </cell>
          <cell r="FL1717">
            <v>137228.57999999999</v>
          </cell>
          <cell r="FS1717" t="str">
            <v>OR</v>
          </cell>
          <cell r="FT1717" t="str">
            <v>EISAnqnx</v>
          </cell>
          <cell r="FV1717">
            <v>12471995.662</v>
          </cell>
        </row>
        <row r="1718">
          <cell r="AN1718" t="str">
            <v>OR</v>
          </cell>
          <cell r="AO1718" t="str">
            <v>Wood</v>
          </cell>
          <cell r="AP1718" t="str">
            <v>Pre 1980</v>
          </cell>
          <cell r="AQ1718" t="str">
            <v>Crawlspace</v>
          </cell>
          <cell r="AR1718">
            <v>1448.4904283558201</v>
          </cell>
          <cell r="AU1718" t="str">
            <v>No</v>
          </cell>
          <cell r="AV1718" t="b">
            <v>0</v>
          </cell>
          <cell r="AX1718">
            <v>2565276.5486181574</v>
          </cell>
          <cell r="AY1718" t="b">
            <v>0</v>
          </cell>
          <cell r="AZ1718">
            <v>949469.97693965666</v>
          </cell>
          <cell r="BA1718" t="str">
            <v/>
          </cell>
          <cell r="BB1718" t="str">
            <v/>
          </cell>
          <cell r="BC1718">
            <v>0.89818169145492144</v>
          </cell>
          <cell r="CF1718" t="str">
            <v>Conditioned</v>
          </cell>
          <cell r="CG1718">
            <v>1612.692</v>
          </cell>
          <cell r="CH1718" t="str">
            <v>OR</v>
          </cell>
          <cell r="CI1718" t="str">
            <v>Bottom-Freezer (Including French Door) w/o TTD Ice</v>
          </cell>
          <cell r="CJ1718">
            <v>29028.455999999998</v>
          </cell>
          <cell r="CK1718" t="b">
            <v>0</v>
          </cell>
          <cell r="DS1718">
            <v>2130.886</v>
          </cell>
          <cell r="DT1718" t="str">
            <v>MT</v>
          </cell>
          <cell r="DU1718" t="str">
            <v>lt32</v>
          </cell>
          <cell r="DX1718" t="b">
            <v>0</v>
          </cell>
          <cell r="DY1718">
            <v>1612.692</v>
          </cell>
          <cell r="DZ1718" t="str">
            <v>OR</v>
          </cell>
          <cell r="EC1718" t="str">
            <v>Desktop</v>
          </cell>
          <cell r="ED1718">
            <v>1925.059</v>
          </cell>
          <cell r="EE1718" t="str">
            <v>OR</v>
          </cell>
          <cell r="EZ1718" t="str">
            <v>WA</v>
          </cell>
          <cell r="FA1718" t="str">
            <v>Other</v>
          </cell>
          <cell r="FB1718">
            <v>1274701.0319999999</v>
          </cell>
          <cell r="FC1718">
            <v>1035313.3979999999</v>
          </cell>
          <cell r="FI1718" t="str">
            <v>WA</v>
          </cell>
          <cell r="FJ1718" t="str">
            <v>Other</v>
          </cell>
          <cell r="FK1718" t="str">
            <v>EISAnqnx</v>
          </cell>
          <cell r="FL1718">
            <v>91485.72</v>
          </cell>
          <cell r="FS1718" t="str">
            <v>OR</v>
          </cell>
          <cell r="FT1718" t="str">
            <v>EISAq</v>
          </cell>
          <cell r="FV1718">
            <v>6697024.9079999998</v>
          </cell>
        </row>
        <row r="1719">
          <cell r="AN1719" t="str">
            <v>WA</v>
          </cell>
          <cell r="AO1719" t="str">
            <v>Baseboard/Wall/Radiant</v>
          </cell>
          <cell r="AP1719" t="str">
            <v>Pre 1980</v>
          </cell>
          <cell r="AQ1719" t="str">
            <v>Crawlspace</v>
          </cell>
          <cell r="AR1719">
            <v>1480.1451219423</v>
          </cell>
          <cell r="AU1719" t="str">
            <v>No</v>
          </cell>
          <cell r="AV1719" t="b">
            <v>0</v>
          </cell>
          <cell r="AX1719">
            <v>2371192.4853515644</v>
          </cell>
          <cell r="AY1719" t="b">
            <v>0</v>
          </cell>
          <cell r="AZ1719">
            <v>632347.59899618942</v>
          </cell>
          <cell r="BA1719" t="str">
            <v/>
          </cell>
          <cell r="BB1719" t="str">
            <v/>
          </cell>
          <cell r="BC1719">
            <v>0.71161062654648355</v>
          </cell>
          <cell r="CF1719" t="str">
            <v>Conditioned</v>
          </cell>
          <cell r="CG1719">
            <v>1612.692</v>
          </cell>
          <cell r="CH1719" t="str">
            <v>OR</v>
          </cell>
          <cell r="CI1719" t="str">
            <v>Top-Freezer w/o TTD Ice</v>
          </cell>
          <cell r="CJ1719">
            <v>25803.072</v>
          </cell>
          <cell r="CK1719" t="b">
            <v>0</v>
          </cell>
          <cell r="DS1719">
            <v>2130.886</v>
          </cell>
          <cell r="DT1719" t="str">
            <v>MT</v>
          </cell>
          <cell r="DU1719" t="str">
            <v>gt46</v>
          </cell>
          <cell r="DX1719" t="b">
            <v>0</v>
          </cell>
          <cell r="DY1719">
            <v>1612.692</v>
          </cell>
          <cell r="DZ1719" t="str">
            <v>OR</v>
          </cell>
          <cell r="EC1719" t="str">
            <v>Desktop</v>
          </cell>
          <cell r="ED1719">
            <v>1925.059</v>
          </cell>
          <cell r="EE1719" t="str">
            <v>OR</v>
          </cell>
          <cell r="EZ1719" t="str">
            <v>OR</v>
          </cell>
          <cell r="FA1719" t="str">
            <v>Bathroom</v>
          </cell>
          <cell r="FB1719">
            <v>3369310.6680000001</v>
          </cell>
          <cell r="FC1719">
            <v>873524.98800000001</v>
          </cell>
          <cell r="FI1719" t="str">
            <v>WA</v>
          </cell>
          <cell r="FJ1719" t="str">
            <v>Other</v>
          </cell>
          <cell r="FK1719" t="str">
            <v>EISAq</v>
          </cell>
          <cell r="FL1719">
            <v>79287.623999999996</v>
          </cell>
          <cell r="FS1719" t="str">
            <v>OR</v>
          </cell>
          <cell r="FT1719" t="str">
            <v>EISAx</v>
          </cell>
          <cell r="FV1719">
            <v>3466369</v>
          </cell>
        </row>
        <row r="1720">
          <cell r="AN1720" t="str">
            <v>WA</v>
          </cell>
          <cell r="AO1720" t="str">
            <v>Baseboard/Wall/Radiant</v>
          </cell>
          <cell r="AP1720" t="str">
            <v>Pre 1980</v>
          </cell>
          <cell r="AQ1720" t="str">
            <v>Slab on Grade</v>
          </cell>
          <cell r="AR1720">
            <v>599.84828626082594</v>
          </cell>
          <cell r="AU1720" t="str">
            <v>No</v>
          </cell>
          <cell r="AV1720" t="b">
            <v>0</v>
          </cell>
          <cell r="AX1720">
            <v>960956.95458984317</v>
          </cell>
          <cell r="AY1720" t="b">
            <v>0</v>
          </cell>
          <cell r="AZ1720">
            <v>256267.18485635007</v>
          </cell>
          <cell r="BA1720" t="str">
            <v/>
          </cell>
          <cell r="BB1720" t="str">
            <v/>
          </cell>
          <cell r="BC1720">
            <v>0.28838956970567975</v>
          </cell>
          <cell r="CF1720" t="str">
            <v>Conditioned</v>
          </cell>
          <cell r="CG1720">
            <v>1612.692</v>
          </cell>
          <cell r="CH1720" t="str">
            <v>OR</v>
          </cell>
          <cell r="CI1720" t="str">
            <v>Bottom-Freezer (Including French Door) w/o TTD Ice</v>
          </cell>
          <cell r="CJ1720">
            <v>35479.224000000002</v>
          </cell>
          <cell r="CK1720" t="b">
            <v>0</v>
          </cell>
          <cell r="DS1720">
            <v>1904.288</v>
          </cell>
          <cell r="DT1720" t="str">
            <v>WA</v>
          </cell>
          <cell r="DU1720" t="str">
            <v>lt32</v>
          </cell>
          <cell r="DX1720" t="b">
            <v>0</v>
          </cell>
          <cell r="DY1720">
            <v>2130.886</v>
          </cell>
          <cell r="DZ1720" t="str">
            <v>MT</v>
          </cell>
          <cell r="EC1720" t="str">
            <v>Laptop</v>
          </cell>
          <cell r="ED1720">
            <v>1925.059</v>
          </cell>
          <cell r="EE1720" t="str">
            <v>OR</v>
          </cell>
          <cell r="EZ1720" t="str">
            <v>OR</v>
          </cell>
          <cell r="FA1720" t="str">
            <v>Bedrooms</v>
          </cell>
          <cell r="FB1720">
            <v>1975830.33</v>
          </cell>
          <cell r="FC1720">
            <v>2260072.588</v>
          </cell>
          <cell r="FI1720" t="str">
            <v>OR</v>
          </cell>
          <cell r="FJ1720" t="str">
            <v>Bathroom</v>
          </cell>
          <cell r="FK1720" t="str">
            <v>EISAnqnx</v>
          </cell>
          <cell r="FL1720">
            <v>285126.48</v>
          </cell>
          <cell r="FS1720" t="str">
            <v>OR</v>
          </cell>
          <cell r="FT1720" t="str">
            <v>EISAnqnx</v>
          </cell>
          <cell r="FV1720">
            <v>17713145.59</v>
          </cell>
        </row>
        <row r="1721">
          <cell r="AN1721" t="str">
            <v>WA</v>
          </cell>
          <cell r="AO1721" t="str">
            <v>Wood</v>
          </cell>
          <cell r="AP1721" t="str">
            <v>Pre 1980</v>
          </cell>
          <cell r="AQ1721" t="str">
            <v>Crawlspace</v>
          </cell>
          <cell r="AR1721">
            <v>1480.1451219423</v>
          </cell>
          <cell r="AU1721" t="str">
            <v>No</v>
          </cell>
          <cell r="AV1721" t="b">
            <v>0</v>
          </cell>
          <cell r="AX1721">
            <v>2371192.4853515644</v>
          </cell>
          <cell r="AY1721" t="b">
            <v>0</v>
          </cell>
          <cell r="AZ1721">
            <v>632347.59899618942</v>
          </cell>
          <cell r="BA1721" t="str">
            <v/>
          </cell>
          <cell r="BB1721" t="str">
            <v/>
          </cell>
          <cell r="BC1721">
            <v>0.71161062654648355</v>
          </cell>
          <cell r="CF1721" t="str">
            <v>Unconditioned</v>
          </cell>
          <cell r="CG1721">
            <v>1612.692</v>
          </cell>
          <cell r="CH1721" t="str">
            <v>OR</v>
          </cell>
          <cell r="CI1721" t="str">
            <v>Side-by-Side w/ TTD Ice</v>
          </cell>
          <cell r="CJ1721">
            <v>35479.224000000002</v>
          </cell>
          <cell r="CK1721" t="b">
            <v>0</v>
          </cell>
          <cell r="DS1721">
            <v>1904.288</v>
          </cell>
          <cell r="DT1721" t="str">
            <v>WA</v>
          </cell>
          <cell r="DU1721" t="str">
            <v>32to46</v>
          </cell>
          <cell r="DX1721" t="b">
            <v>0</v>
          </cell>
          <cell r="DY1721">
            <v>2079.9929999999999</v>
          </cell>
          <cell r="DZ1721" t="str">
            <v>WA</v>
          </cell>
          <cell r="EC1721" t="str">
            <v>Desktop</v>
          </cell>
          <cell r="ED1721">
            <v>1925.059</v>
          </cell>
          <cell r="EE1721" t="str">
            <v>OR</v>
          </cell>
          <cell r="EZ1721" t="str">
            <v>OR</v>
          </cell>
          <cell r="FA1721" t="str">
            <v>Exterior</v>
          </cell>
          <cell r="FB1721">
            <v>1871839.26</v>
          </cell>
          <cell r="FC1721">
            <v>8818442.7359999996</v>
          </cell>
          <cell r="FI1721" t="str">
            <v>OR</v>
          </cell>
          <cell r="FJ1721" t="str">
            <v>Bedrooms</v>
          </cell>
          <cell r="FK1721" t="str">
            <v>EISAnqnx</v>
          </cell>
          <cell r="FL1721">
            <v>285126.48</v>
          </cell>
          <cell r="FS1721" t="str">
            <v>OR</v>
          </cell>
          <cell r="FT1721" t="str">
            <v>EISAq</v>
          </cell>
          <cell r="FV1721">
            <v>1878771.9980000001</v>
          </cell>
        </row>
        <row r="1722">
          <cell r="AN1722" t="str">
            <v>WA</v>
          </cell>
          <cell r="AO1722" t="str">
            <v>Wood</v>
          </cell>
          <cell r="AP1722" t="str">
            <v>Pre 1980</v>
          </cell>
          <cell r="AQ1722" t="str">
            <v>Slab on Grade</v>
          </cell>
          <cell r="AR1722">
            <v>599.84828626082594</v>
          </cell>
          <cell r="AU1722" t="str">
            <v>No</v>
          </cell>
          <cell r="AV1722" t="b">
            <v>0</v>
          </cell>
          <cell r="AX1722">
            <v>960956.95458984317</v>
          </cell>
          <cell r="AY1722" t="b">
            <v>0</v>
          </cell>
          <cell r="AZ1722">
            <v>256267.18485635007</v>
          </cell>
          <cell r="BA1722" t="str">
            <v/>
          </cell>
          <cell r="BB1722" t="str">
            <v/>
          </cell>
          <cell r="BC1722">
            <v>0.28838956970567975</v>
          </cell>
          <cell r="CF1722" t="str">
            <v>Conditioned</v>
          </cell>
          <cell r="CG1722">
            <v>1612.692</v>
          </cell>
          <cell r="CH1722" t="str">
            <v>OR</v>
          </cell>
          <cell r="CI1722" t="str">
            <v>Bottom-Freezer (Including French Door) w/o TTD Ice</v>
          </cell>
          <cell r="CJ1722">
            <v>35479.224000000002</v>
          </cell>
          <cell r="CK1722" t="b">
            <v>0</v>
          </cell>
          <cell r="DS1722">
            <v>1904.288</v>
          </cell>
          <cell r="DT1722" t="str">
            <v>WA</v>
          </cell>
          <cell r="DU1722" t="str">
            <v>32to46</v>
          </cell>
          <cell r="DX1722" t="b">
            <v>0</v>
          </cell>
          <cell r="DY1722">
            <v>6932.7380000000003</v>
          </cell>
          <cell r="DZ1722" t="str">
            <v>OR</v>
          </cell>
          <cell r="EC1722" t="str">
            <v>Laptop</v>
          </cell>
          <cell r="ED1722">
            <v>1925.059</v>
          </cell>
          <cell r="EE1722" t="str">
            <v>OR</v>
          </cell>
          <cell r="EZ1722" t="str">
            <v>OR</v>
          </cell>
          <cell r="FA1722" t="str">
            <v>Garage</v>
          </cell>
          <cell r="FB1722">
            <v>305040.47200000001</v>
          </cell>
          <cell r="FC1722">
            <v>3965526.1359999999</v>
          </cell>
          <cell r="FI1722" t="str">
            <v>OR</v>
          </cell>
          <cell r="FJ1722" t="str">
            <v>Bedrooms</v>
          </cell>
          <cell r="FK1722" t="str">
            <v>EISAq</v>
          </cell>
          <cell r="FL1722">
            <v>36828.837</v>
          </cell>
          <cell r="FS1722" t="str">
            <v>OR</v>
          </cell>
          <cell r="FT1722" t="str">
            <v>EISAx</v>
          </cell>
          <cell r="FV1722">
            <v>9185877.8499999996</v>
          </cell>
        </row>
        <row r="1723">
          <cell r="AN1723" t="str">
            <v>WA</v>
          </cell>
          <cell r="AO1723" t="str">
            <v>Wood</v>
          </cell>
          <cell r="AP1723" t="str">
            <v>Pre 1980</v>
          </cell>
          <cell r="AQ1723" t="str">
            <v>Crawlspace</v>
          </cell>
          <cell r="AR1723">
            <v>1480.1451219423</v>
          </cell>
          <cell r="AU1723" t="str">
            <v>No</v>
          </cell>
          <cell r="AV1723" t="b">
            <v>1</v>
          </cell>
          <cell r="AX1723">
            <v>2371192.4853515644</v>
          </cell>
          <cell r="AY1723" t="b">
            <v>0</v>
          </cell>
          <cell r="AZ1723">
            <v>632347.59899618942</v>
          </cell>
          <cell r="BA1723">
            <v>0.71161048689138606</v>
          </cell>
          <cell r="BB1723">
            <v>1480.1451219423</v>
          </cell>
          <cell r="BC1723">
            <v>0.71161062654648355</v>
          </cell>
          <cell r="CF1723" t="str">
            <v>Unconditioned</v>
          </cell>
          <cell r="CG1723">
            <v>1612.692</v>
          </cell>
          <cell r="CH1723" t="str">
            <v>OR</v>
          </cell>
          <cell r="CI1723" t="str">
            <v>Refrigerator Only</v>
          </cell>
          <cell r="CJ1723">
            <v>32253.84</v>
          </cell>
          <cell r="CK1723" t="b">
            <v>0</v>
          </cell>
          <cell r="DS1723">
            <v>3785.7640000000001</v>
          </cell>
          <cell r="DT1723" t="str">
            <v>ID</v>
          </cell>
          <cell r="DU1723" t="str">
            <v>32to46</v>
          </cell>
          <cell r="DX1723" t="b">
            <v>0</v>
          </cell>
          <cell r="DY1723">
            <v>6932.7380000000003</v>
          </cell>
          <cell r="DZ1723" t="str">
            <v>OR</v>
          </cell>
          <cell r="EC1723" t="str">
            <v>Desktop</v>
          </cell>
          <cell r="ED1723">
            <v>1612.692</v>
          </cell>
          <cell r="EE1723" t="str">
            <v>OR</v>
          </cell>
          <cell r="EZ1723" t="str">
            <v>OR</v>
          </cell>
          <cell r="FA1723" t="str">
            <v>Kitchen</v>
          </cell>
          <cell r="FB1723">
            <v>2495785.6800000002</v>
          </cell>
          <cell r="FC1723">
            <v>1053776.176</v>
          </cell>
          <cell r="FI1723" t="str">
            <v>OR</v>
          </cell>
          <cell r="FJ1723" t="str">
            <v>Bedrooms</v>
          </cell>
          <cell r="FK1723" t="str">
            <v>EISAx</v>
          </cell>
          <cell r="FL1723">
            <v>249485.67</v>
          </cell>
          <cell r="FS1723" t="str">
            <v>WA</v>
          </cell>
          <cell r="FT1723" t="str">
            <v>EISAnqnx</v>
          </cell>
          <cell r="FV1723">
            <v>3271285.3800000004</v>
          </cell>
        </row>
        <row r="1724">
          <cell r="AN1724" t="str">
            <v>WA</v>
          </cell>
          <cell r="AO1724" t="str">
            <v>Wood</v>
          </cell>
          <cell r="AP1724" t="str">
            <v>Pre 1980</v>
          </cell>
          <cell r="AQ1724" t="str">
            <v>Slab on Grade</v>
          </cell>
          <cell r="AR1724">
            <v>599.84828626082594</v>
          </cell>
          <cell r="AU1724" t="str">
            <v>No</v>
          </cell>
          <cell r="AV1724" t="b">
            <v>1</v>
          </cell>
          <cell r="AX1724">
            <v>960956.95458984317</v>
          </cell>
          <cell r="AY1724" t="b">
            <v>0</v>
          </cell>
          <cell r="AZ1724">
            <v>256267.18485635007</v>
          </cell>
          <cell r="BA1724">
            <v>0.28838951310861394</v>
          </cell>
          <cell r="BB1724">
            <v>599.84828626082594</v>
          </cell>
          <cell r="BC1724">
            <v>0.28838956970567975</v>
          </cell>
          <cell r="CF1724" t="str">
            <v>Conditioned</v>
          </cell>
          <cell r="CG1724">
            <v>4360.1880000000001</v>
          </cell>
          <cell r="CH1724" t="str">
            <v>WA</v>
          </cell>
          <cell r="CI1724" t="str">
            <v>Top-Freezer w/o TTD Ice</v>
          </cell>
          <cell r="CJ1724">
            <v>91563.948000000004</v>
          </cell>
          <cell r="CK1724" t="b">
            <v>0</v>
          </cell>
          <cell r="DS1724">
            <v>3785.7640000000001</v>
          </cell>
          <cell r="DT1724" t="str">
            <v>ID</v>
          </cell>
          <cell r="DU1724" t="str">
            <v>32to46</v>
          </cell>
          <cell r="DX1724" t="b">
            <v>1</v>
          </cell>
          <cell r="DY1724">
            <v>6932.7380000000003</v>
          </cell>
          <cell r="DZ1724" t="str">
            <v>OR</v>
          </cell>
          <cell r="EC1724" t="str">
            <v>Laptop</v>
          </cell>
          <cell r="ED1724">
            <v>2130.886</v>
          </cell>
          <cell r="EE1724" t="str">
            <v>MT</v>
          </cell>
          <cell r="EZ1724" t="str">
            <v>OR</v>
          </cell>
          <cell r="FA1724" t="str">
            <v>Living Room/Family Room</v>
          </cell>
          <cell r="FB1724">
            <v>2807758.89</v>
          </cell>
          <cell r="FC1724">
            <v>2183812.4700000002</v>
          </cell>
          <cell r="FI1724" t="str">
            <v>OR</v>
          </cell>
          <cell r="FJ1724" t="str">
            <v>Exterior</v>
          </cell>
          <cell r="FK1724" t="str">
            <v>EISAnqnx</v>
          </cell>
          <cell r="FL1724">
            <v>47521.08</v>
          </cell>
          <cell r="FS1724" t="str">
            <v>WA</v>
          </cell>
          <cell r="FT1724" t="str">
            <v>EISAq</v>
          </cell>
          <cell r="FV1724">
            <v>1144949.8830000001</v>
          </cell>
        </row>
        <row r="1725">
          <cell r="AN1725" t="str">
            <v>WA</v>
          </cell>
          <cell r="AO1725" t="str">
            <v>Natural Gas FAF</v>
          </cell>
          <cell r="AP1725" t="str">
            <v>Pre 1980</v>
          </cell>
          <cell r="AQ1725" t="str">
            <v>Basement</v>
          </cell>
          <cell r="AR1725">
            <v>1904.28771972656</v>
          </cell>
          <cell r="AU1725" t="str">
            <v>No</v>
          </cell>
          <cell r="AV1725" t="b">
            <v>1</v>
          </cell>
          <cell r="AX1725">
            <v>6623112.689208976</v>
          </cell>
          <cell r="AY1725" t="b">
            <v>0</v>
          </cell>
          <cell r="AZ1725">
            <v>1496684.4547576886</v>
          </cell>
          <cell r="BA1725">
            <v>1</v>
          </cell>
          <cell r="BB1725">
            <v>1904.28771972656</v>
          </cell>
          <cell r="BC1725">
            <v>0.99999985281982562</v>
          </cell>
          <cell r="CF1725" t="str">
            <v>Conditioned</v>
          </cell>
          <cell r="CG1725">
            <v>1612.692</v>
          </cell>
          <cell r="CH1725" t="str">
            <v>OR</v>
          </cell>
          <cell r="CI1725" t="str">
            <v>Side-by-Side w/ TTD Ice</v>
          </cell>
          <cell r="CJ1725">
            <v>35479.224000000002</v>
          </cell>
          <cell r="CK1725" t="b">
            <v>0</v>
          </cell>
          <cell r="DS1725">
            <v>8559.1039999999994</v>
          </cell>
          <cell r="DT1725" t="str">
            <v>OR</v>
          </cell>
          <cell r="DU1725" t="str">
            <v>32to46</v>
          </cell>
          <cell r="DX1725" t="b">
            <v>0</v>
          </cell>
          <cell r="DY1725">
            <v>8264.9449999999997</v>
          </cell>
          <cell r="DZ1725" t="str">
            <v>OR</v>
          </cell>
          <cell r="EC1725" t="str">
            <v>Desktop</v>
          </cell>
          <cell r="ED1725">
            <v>2130.886</v>
          </cell>
          <cell r="EE1725" t="str">
            <v>MT</v>
          </cell>
          <cell r="EZ1725" t="str">
            <v>OR</v>
          </cell>
          <cell r="FA1725" t="str">
            <v>Other</v>
          </cell>
          <cell r="FB1725">
            <v>2169946.9939999999</v>
          </cell>
          <cell r="FC1725">
            <v>1656924.382</v>
          </cell>
          <cell r="FI1725" t="str">
            <v>OR</v>
          </cell>
          <cell r="FJ1725" t="str">
            <v>Exterior</v>
          </cell>
          <cell r="FK1725" t="str">
            <v>EISAq</v>
          </cell>
          <cell r="FL1725">
            <v>26136.594000000001</v>
          </cell>
          <cell r="FS1725" t="str">
            <v>WA</v>
          </cell>
          <cell r="FT1725" t="str">
            <v>EISAx</v>
          </cell>
          <cell r="FV1725">
            <v>3593457.4250000003</v>
          </cell>
        </row>
        <row r="1726">
          <cell r="AN1726" t="str">
            <v>WA</v>
          </cell>
          <cell r="AO1726" t="str">
            <v>Natural Gas Other</v>
          </cell>
          <cell r="AP1726" t="str">
            <v>Pre 1980</v>
          </cell>
          <cell r="AQ1726" t="str">
            <v>Basement</v>
          </cell>
          <cell r="AR1726">
            <v>1904.28771972656</v>
          </cell>
          <cell r="AU1726" t="str">
            <v>No</v>
          </cell>
          <cell r="AV1726" t="b">
            <v>0</v>
          </cell>
          <cell r="AX1726">
            <v>6623112.689208976</v>
          </cell>
          <cell r="AY1726" t="b">
            <v>0</v>
          </cell>
          <cell r="AZ1726">
            <v>1496684.4547576886</v>
          </cell>
          <cell r="BA1726" t="str">
            <v/>
          </cell>
          <cell r="BB1726" t="str">
            <v/>
          </cell>
          <cell r="BC1726">
            <v>0.99999985281982562</v>
          </cell>
          <cell r="CF1726" t="str">
            <v>Unconditioned</v>
          </cell>
          <cell r="CG1726">
            <v>1612.692</v>
          </cell>
          <cell r="CH1726" t="str">
            <v>OR</v>
          </cell>
          <cell r="CI1726" t="str">
            <v>Top-Freezer w/o TTD Ice</v>
          </cell>
          <cell r="CJ1726">
            <v>32253.84</v>
          </cell>
          <cell r="CK1726" t="b">
            <v>0</v>
          </cell>
          <cell r="DS1726">
            <v>8559.1039999999994</v>
          </cell>
          <cell r="DT1726" t="str">
            <v>OR</v>
          </cell>
          <cell r="DU1726" t="str">
            <v>lt32</v>
          </cell>
          <cell r="DX1726" t="b">
            <v>1</v>
          </cell>
          <cell r="DY1726">
            <v>1612.692</v>
          </cell>
          <cell r="DZ1726" t="str">
            <v>OR</v>
          </cell>
          <cell r="EC1726" t="str">
            <v>Desktop</v>
          </cell>
          <cell r="ED1726">
            <v>3785.7640000000001</v>
          </cell>
          <cell r="EE1726" t="str">
            <v>ID</v>
          </cell>
          <cell r="EZ1726" t="str">
            <v>WA</v>
          </cell>
          <cell r="FA1726" t="str">
            <v>Bathroom</v>
          </cell>
          <cell r="FB1726">
            <v>2379116.64</v>
          </cell>
          <cell r="FC1726">
            <v>594779.16</v>
          </cell>
          <cell r="FI1726" t="str">
            <v>OR</v>
          </cell>
          <cell r="FJ1726" t="str">
            <v>Exterior</v>
          </cell>
          <cell r="FK1726" t="str">
            <v>EISAx</v>
          </cell>
          <cell r="FL1726">
            <v>47521.08</v>
          </cell>
          <cell r="FS1726" t="str">
            <v>WA</v>
          </cell>
          <cell r="FT1726" t="str">
            <v>EISAnqnx</v>
          </cell>
          <cell r="FV1726">
            <v>1363791.615</v>
          </cell>
        </row>
        <row r="1727">
          <cell r="AN1727" t="str">
            <v>WA</v>
          </cell>
          <cell r="AO1727" t="str">
            <v>Natural Gas Other</v>
          </cell>
          <cell r="AP1727" t="str">
            <v>Pre 1980</v>
          </cell>
          <cell r="AQ1727" t="str">
            <v>Basement</v>
          </cell>
          <cell r="AR1727">
            <v>1904.28771972656</v>
          </cell>
          <cell r="AU1727" t="str">
            <v>No</v>
          </cell>
          <cell r="AV1727" t="b">
            <v>0</v>
          </cell>
          <cell r="AX1727">
            <v>6623112.689208976</v>
          </cell>
          <cell r="AY1727" t="b">
            <v>0</v>
          </cell>
          <cell r="AZ1727">
            <v>1496684.4547576886</v>
          </cell>
          <cell r="BA1727" t="str">
            <v/>
          </cell>
          <cell r="BB1727" t="str">
            <v/>
          </cell>
          <cell r="BC1727">
            <v>0.99999985281982562</v>
          </cell>
          <cell r="CF1727" t="str">
            <v>Conditioned</v>
          </cell>
          <cell r="CG1727">
            <v>1144.6790000000001</v>
          </cell>
          <cell r="CH1727" t="str">
            <v>MT</v>
          </cell>
          <cell r="CI1727" t="str">
            <v>Side-by-Side w/ TTD Ice</v>
          </cell>
          <cell r="CJ1727">
            <v>25182.938000000002</v>
          </cell>
          <cell r="CK1727" t="b">
            <v>0</v>
          </cell>
          <cell r="DS1727">
            <v>2079.9929999999999</v>
          </cell>
          <cell r="DT1727" t="str">
            <v>WA</v>
          </cell>
          <cell r="DU1727" t="str">
            <v>32to46</v>
          </cell>
          <cell r="DX1727" t="b">
            <v>0</v>
          </cell>
          <cell r="DY1727">
            <v>2079.9929999999999</v>
          </cell>
          <cell r="DZ1727" t="str">
            <v>WA</v>
          </cell>
          <cell r="EC1727" t="str">
            <v>Other</v>
          </cell>
          <cell r="ED1727">
            <v>3785.7640000000001</v>
          </cell>
          <cell r="EE1727" t="str">
            <v>ID</v>
          </cell>
          <cell r="EZ1727" t="str">
            <v>WA</v>
          </cell>
          <cell r="FA1727" t="str">
            <v>Bedrooms</v>
          </cell>
          <cell r="FB1727">
            <v>1040863.53</v>
          </cell>
          <cell r="FC1727">
            <v>2384073.1330000004</v>
          </cell>
          <cell r="FI1727" t="str">
            <v>OR</v>
          </cell>
          <cell r="FJ1727" t="str">
            <v>Garage</v>
          </cell>
          <cell r="FK1727" t="str">
            <v>EISAq</v>
          </cell>
          <cell r="FL1727">
            <v>427689.72000000003</v>
          </cell>
          <cell r="FS1727" t="str">
            <v>WA</v>
          </cell>
          <cell r="FT1727" t="str">
            <v>EISAq</v>
          </cell>
          <cell r="FV1727">
            <v>333754.90999999997</v>
          </cell>
        </row>
        <row r="1728">
          <cell r="AN1728" t="str">
            <v>OR</v>
          </cell>
          <cell r="AO1728" t="str">
            <v>Propane/LP</v>
          </cell>
          <cell r="AP1728" t="str">
            <v>Pre 1980</v>
          </cell>
          <cell r="AQ1728" t="str">
            <v>Crawlspace</v>
          </cell>
          <cell r="AR1728">
            <v>1612.69177246094</v>
          </cell>
          <cell r="AU1728" t="str">
            <v>No</v>
          </cell>
          <cell r="AV1728" t="b">
            <v>1</v>
          </cell>
          <cell r="AX1728">
            <v>1467549.5129394555</v>
          </cell>
          <cell r="AY1728" t="b">
            <v>0</v>
          </cell>
          <cell r="AZ1728">
            <v>555572.476881971</v>
          </cell>
          <cell r="BA1728">
            <v>1</v>
          </cell>
          <cell r="BB1728">
            <v>1612.69177246094</v>
          </cell>
          <cell r="BC1728">
            <v>0.99999985890730525</v>
          </cell>
          <cell r="CF1728" t="str">
            <v>Conditioned</v>
          </cell>
          <cell r="CG1728">
            <v>1904.288</v>
          </cell>
          <cell r="CH1728" t="str">
            <v>WA</v>
          </cell>
          <cell r="CI1728" t="str">
            <v>Side-by-Side w/ TTD Ice</v>
          </cell>
          <cell r="CJ1728">
            <v>38085.760000000002</v>
          </cell>
          <cell r="CK1728" t="b">
            <v>0</v>
          </cell>
          <cell r="DS1728">
            <v>1144.6790000000001</v>
          </cell>
          <cell r="DT1728" t="str">
            <v>MT</v>
          </cell>
          <cell r="DU1728" t="str">
            <v>lt32</v>
          </cell>
          <cell r="DX1728" t="b">
            <v>0</v>
          </cell>
          <cell r="DY1728">
            <v>2079.9929999999999</v>
          </cell>
          <cell r="DZ1728" t="str">
            <v>WA</v>
          </cell>
          <cell r="EC1728" t="str">
            <v>Desktop</v>
          </cell>
          <cell r="ED1728">
            <v>3785.7640000000001</v>
          </cell>
          <cell r="EE1728" t="str">
            <v>ID</v>
          </cell>
          <cell r="EZ1728" t="str">
            <v>WA</v>
          </cell>
          <cell r="FA1728" t="str">
            <v>Exterior</v>
          </cell>
          <cell r="FB1728">
            <v>2230421.85</v>
          </cell>
          <cell r="FC1728">
            <v>13779050.540000001</v>
          </cell>
          <cell r="FI1728" t="str">
            <v>OR</v>
          </cell>
          <cell r="FJ1728" t="str">
            <v>Kitchen</v>
          </cell>
          <cell r="FK1728" t="str">
            <v>EISAnqnx</v>
          </cell>
          <cell r="FL1728">
            <v>190084.32</v>
          </cell>
          <cell r="FS1728" t="str">
            <v>WA</v>
          </cell>
          <cell r="FT1728" t="str">
            <v>EISAx</v>
          </cell>
          <cell r="FV1728">
            <v>1150879</v>
          </cell>
        </row>
        <row r="1729">
          <cell r="AN1729" t="str">
            <v>OR</v>
          </cell>
          <cell r="AO1729" t="str">
            <v>Baseboard/Wall/Radiant</v>
          </cell>
          <cell r="AP1729" t="str">
            <v>Pre 1980</v>
          </cell>
          <cell r="AQ1729" t="str">
            <v>Crawlspace</v>
          </cell>
          <cell r="AR1729">
            <v>1612.69177246094</v>
          </cell>
          <cell r="AU1729" t="str">
            <v>No</v>
          </cell>
          <cell r="AV1729" t="b">
            <v>0</v>
          </cell>
          <cell r="AX1729">
            <v>1467549.5129394555</v>
          </cell>
          <cell r="AY1729" t="b">
            <v>0</v>
          </cell>
          <cell r="AZ1729">
            <v>555572.476881971</v>
          </cell>
          <cell r="BA1729" t="str">
            <v/>
          </cell>
          <cell r="BB1729" t="str">
            <v/>
          </cell>
          <cell r="BC1729">
            <v>0.99999985890730525</v>
          </cell>
          <cell r="CF1729" t="str">
            <v>Conditioned</v>
          </cell>
          <cell r="CG1729">
            <v>1144.6790000000001</v>
          </cell>
          <cell r="CH1729" t="str">
            <v>MT</v>
          </cell>
          <cell r="CI1729" t="str">
            <v>Bottom-Freezer (Including French Door) w/o TTD Ice</v>
          </cell>
          <cell r="CJ1729">
            <v>29761.654000000002</v>
          </cell>
          <cell r="CK1729" t="b">
            <v>0</v>
          </cell>
          <cell r="DS1729">
            <v>1925.059</v>
          </cell>
          <cell r="DT1729" t="str">
            <v>OR</v>
          </cell>
          <cell r="DU1729" t="str">
            <v>lt32</v>
          </cell>
          <cell r="DX1729" t="b">
            <v>0</v>
          </cell>
          <cell r="DY1729">
            <v>1144.6790000000001</v>
          </cell>
          <cell r="DZ1729" t="str">
            <v>MT</v>
          </cell>
          <cell r="EC1729" t="str">
            <v>Desktop</v>
          </cell>
          <cell r="ED1729">
            <v>3785.7640000000001</v>
          </cell>
          <cell r="EE1729" t="str">
            <v>ID</v>
          </cell>
          <cell r="EZ1729" t="str">
            <v>WA</v>
          </cell>
          <cell r="FA1729" t="str">
            <v>Kitchen</v>
          </cell>
          <cell r="FB1729">
            <v>2230421.85</v>
          </cell>
          <cell r="FC1729">
            <v>619561.625</v>
          </cell>
          <cell r="FI1729" t="str">
            <v>OR</v>
          </cell>
          <cell r="FJ1729" t="str">
            <v>Kitchen</v>
          </cell>
          <cell r="FK1729" t="str">
            <v>EISAq</v>
          </cell>
          <cell r="FL1729">
            <v>98606.241000000009</v>
          </cell>
          <cell r="FS1729" t="str">
            <v>WA</v>
          </cell>
          <cell r="FT1729" t="str">
            <v>EISAnqnx</v>
          </cell>
          <cell r="FV1729">
            <v>9813856.1400000006</v>
          </cell>
        </row>
        <row r="1730">
          <cell r="AN1730" t="str">
            <v>WA</v>
          </cell>
          <cell r="AO1730" t="str">
            <v>Baseboard/Wall/Radiant</v>
          </cell>
          <cell r="AP1730" t="str">
            <v>Pre 1980</v>
          </cell>
          <cell r="AQ1730" t="str">
            <v>Crawlspace</v>
          </cell>
          <cell r="AR1730">
            <v>1074.2071219996401</v>
          </cell>
          <cell r="AU1730" t="str">
            <v>No</v>
          </cell>
          <cell r="AV1730" t="b">
            <v>0</v>
          </cell>
          <cell r="AX1730">
            <v>2416966.02449919</v>
          </cell>
          <cell r="AY1730" t="b">
            <v>0</v>
          </cell>
          <cell r="AZ1730">
            <v>796846.73567862075</v>
          </cell>
          <cell r="BA1730" t="str">
            <v/>
          </cell>
          <cell r="BB1730" t="str">
            <v/>
          </cell>
          <cell r="BC1730">
            <v>0.5164474697749657</v>
          </cell>
          <cell r="CF1730" t="str">
            <v>Conditioned</v>
          </cell>
          <cell r="CG1730">
            <v>1144.6790000000001</v>
          </cell>
          <cell r="CH1730" t="str">
            <v>MT</v>
          </cell>
          <cell r="CI1730" t="str">
            <v>Top-Freezer w/o TTD Ice</v>
          </cell>
          <cell r="CJ1730">
            <v>21748.901000000002</v>
          </cell>
          <cell r="CK1730" t="b">
            <v>0</v>
          </cell>
          <cell r="DS1730">
            <v>1925.059</v>
          </cell>
          <cell r="DT1730" t="str">
            <v>OR</v>
          </cell>
          <cell r="DU1730" t="str">
            <v>32to46</v>
          </cell>
          <cell r="DX1730" t="b">
            <v>0</v>
          </cell>
          <cell r="DY1730">
            <v>1144.6790000000001</v>
          </cell>
          <cell r="DZ1730" t="str">
            <v>MT</v>
          </cell>
          <cell r="EC1730" t="str">
            <v>Desktop</v>
          </cell>
          <cell r="ED1730">
            <v>3785.7640000000001</v>
          </cell>
          <cell r="EE1730" t="str">
            <v>ID</v>
          </cell>
          <cell r="EZ1730" t="str">
            <v>WA</v>
          </cell>
          <cell r="FA1730" t="str">
            <v>Living Room/Family Room</v>
          </cell>
          <cell r="FB1730">
            <v>6567353.2250000006</v>
          </cell>
          <cell r="FC1730">
            <v>6497962.3230000008</v>
          </cell>
          <cell r="FI1730" t="str">
            <v>OR</v>
          </cell>
          <cell r="FJ1730" t="str">
            <v>Kitchen</v>
          </cell>
          <cell r="FK1730" t="str">
            <v>EISAx</v>
          </cell>
          <cell r="FL1730">
            <v>29700.675000000003</v>
          </cell>
          <cell r="FS1730" t="str">
            <v>WA</v>
          </cell>
          <cell r="FT1730" t="str">
            <v>EISAq</v>
          </cell>
          <cell r="FV1730">
            <v>4911884.5630000001</v>
          </cell>
        </row>
        <row r="1731">
          <cell r="AN1731" t="str">
            <v>WA</v>
          </cell>
          <cell r="AO1731" t="str">
            <v>Baseboard/Wall/Radiant</v>
          </cell>
          <cell r="AP1731" t="str">
            <v>Pre 1980</v>
          </cell>
          <cell r="AQ1731" t="str">
            <v>Basement</v>
          </cell>
          <cell r="AR1731">
            <v>1005.78628620348</v>
          </cell>
          <cell r="AU1731" t="str">
            <v>No</v>
          </cell>
          <cell r="AV1731" t="b">
            <v>0</v>
          </cell>
          <cell r="AX1731">
            <v>2263019.14395783</v>
          </cell>
          <cell r="AY1731" t="b">
            <v>0</v>
          </cell>
          <cell r="AZ1731">
            <v>746092.16652711283</v>
          </cell>
          <cell r="BA1731" t="str">
            <v/>
          </cell>
          <cell r="BB1731" t="str">
            <v/>
          </cell>
          <cell r="BC1731">
            <v>0.48355272647719488</v>
          </cell>
          <cell r="CF1731" t="str">
            <v>Conditioned</v>
          </cell>
          <cell r="CG1731">
            <v>1612.692</v>
          </cell>
          <cell r="CH1731" t="str">
            <v>OR</v>
          </cell>
          <cell r="CI1731" t="str">
            <v>Top-Freezer w/o TTD Ice</v>
          </cell>
          <cell r="CJ1731">
            <v>33866.531999999999</v>
          </cell>
          <cell r="CK1731" t="b">
            <v>0</v>
          </cell>
          <cell r="DS1731">
            <v>1612.692</v>
          </cell>
          <cell r="DT1731" t="str">
            <v>OR</v>
          </cell>
          <cell r="DU1731" t="str">
            <v>32to46</v>
          </cell>
          <cell r="DX1731" t="b">
            <v>0</v>
          </cell>
          <cell r="DY1731">
            <v>12271.31</v>
          </cell>
          <cell r="DZ1731" t="str">
            <v>WA</v>
          </cell>
          <cell r="EC1731" t="str">
            <v>Desktop</v>
          </cell>
          <cell r="ED1731">
            <v>3785.7640000000001</v>
          </cell>
          <cell r="EE1731" t="str">
            <v>ID</v>
          </cell>
          <cell r="EZ1731" t="str">
            <v>WA</v>
          </cell>
          <cell r="FA1731" t="str">
            <v>Other</v>
          </cell>
          <cell r="FB1731">
            <v>2621984.7970000003</v>
          </cell>
          <cell r="FC1731">
            <v>2428681.5700000003</v>
          </cell>
          <cell r="FI1731" t="str">
            <v>OR</v>
          </cell>
          <cell r="FJ1731" t="str">
            <v>Living Room/Family Room</v>
          </cell>
          <cell r="FK1731" t="str">
            <v>EISAnqnx</v>
          </cell>
          <cell r="FL1731">
            <v>178204.05000000002</v>
          </cell>
          <cell r="FS1731" t="str">
            <v>WA</v>
          </cell>
          <cell r="FT1731" t="str">
            <v>EISAx</v>
          </cell>
          <cell r="FV1731">
            <v>20906487.474000003</v>
          </cell>
        </row>
        <row r="1732">
          <cell r="AN1732" t="str">
            <v>WA</v>
          </cell>
          <cell r="AO1732" t="str">
            <v>Wood</v>
          </cell>
          <cell r="AP1732" t="str">
            <v>Pre 1980</v>
          </cell>
          <cell r="AQ1732" t="str">
            <v>Crawlspace</v>
          </cell>
          <cell r="AR1732">
            <v>1074.2071219996401</v>
          </cell>
          <cell r="AU1732" t="str">
            <v>No</v>
          </cell>
          <cell r="AV1732" t="b">
            <v>0</v>
          </cell>
          <cell r="AX1732">
            <v>2416966.02449919</v>
          </cell>
          <cell r="AY1732" t="b">
            <v>0</v>
          </cell>
          <cell r="AZ1732">
            <v>796846.73567862075</v>
          </cell>
          <cell r="BA1732" t="str">
            <v/>
          </cell>
          <cell r="BB1732" t="str">
            <v/>
          </cell>
          <cell r="BC1732">
            <v>0.5164474697749657</v>
          </cell>
          <cell r="CF1732" t="str">
            <v>Conditioned</v>
          </cell>
          <cell r="CG1732">
            <v>2079.9929999999999</v>
          </cell>
          <cell r="CH1732" t="str">
            <v>WA</v>
          </cell>
          <cell r="CI1732" t="str">
            <v>Bottom-Freezer (Including French Door) w/o TTD Ice</v>
          </cell>
          <cell r="CJ1732">
            <v>41599.86</v>
          </cell>
          <cell r="CK1732" t="b">
            <v>0</v>
          </cell>
          <cell r="DS1732">
            <v>1904.288</v>
          </cell>
          <cell r="DT1732" t="str">
            <v>WA</v>
          </cell>
          <cell r="DU1732" t="str">
            <v>32to46</v>
          </cell>
          <cell r="DX1732" t="b">
            <v>0</v>
          </cell>
          <cell r="DY1732">
            <v>12271.31</v>
          </cell>
          <cell r="DZ1732" t="str">
            <v>WA</v>
          </cell>
          <cell r="EC1732" t="str">
            <v>Desktop</v>
          </cell>
          <cell r="ED1732">
            <v>1612.692</v>
          </cell>
          <cell r="EE1732" t="str">
            <v>OR</v>
          </cell>
          <cell r="EZ1732" t="str">
            <v>WA</v>
          </cell>
          <cell r="FA1732" t="str">
            <v>Bathroom</v>
          </cell>
          <cell r="FB1732">
            <v>548914.31999999995</v>
          </cell>
          <cell r="FC1732">
            <v>135703.818</v>
          </cell>
          <cell r="FI1732" t="str">
            <v>OR</v>
          </cell>
          <cell r="FJ1732" t="str">
            <v>Living Room/Family Room</v>
          </cell>
          <cell r="FK1732" t="str">
            <v>EISAq</v>
          </cell>
          <cell r="FL1732">
            <v>26136.594000000001</v>
          </cell>
          <cell r="FS1732" t="str">
            <v>OR</v>
          </cell>
          <cell r="FT1732" t="str">
            <v>EISAnqnx</v>
          </cell>
          <cell r="FV1732">
            <v>4668946.1100000003</v>
          </cell>
        </row>
        <row r="1733">
          <cell r="AN1733" t="str">
            <v>WA</v>
          </cell>
          <cell r="AO1733" t="str">
            <v>Wood</v>
          </cell>
          <cell r="AP1733" t="str">
            <v>Pre 1980</v>
          </cell>
          <cell r="AQ1733" t="str">
            <v>Basement</v>
          </cell>
          <cell r="AR1733">
            <v>1005.78628620348</v>
          </cell>
          <cell r="AU1733" t="str">
            <v>No</v>
          </cell>
          <cell r="AV1733" t="b">
            <v>0</v>
          </cell>
          <cell r="AX1733">
            <v>2263019.14395783</v>
          </cell>
          <cell r="AY1733" t="b">
            <v>0</v>
          </cell>
          <cell r="AZ1733">
            <v>746092.16652711283</v>
          </cell>
          <cell r="BA1733" t="str">
            <v/>
          </cell>
          <cell r="BB1733" t="str">
            <v/>
          </cell>
          <cell r="BC1733">
            <v>0.48355272647719488</v>
          </cell>
          <cell r="CF1733" t="str">
            <v>Unconditioned</v>
          </cell>
          <cell r="CG1733">
            <v>2079.9929999999999</v>
          </cell>
          <cell r="CH1733" t="str">
            <v>WA</v>
          </cell>
          <cell r="CI1733" t="str">
            <v>Top-Freezer w/o TTD Ice</v>
          </cell>
          <cell r="CJ1733">
            <v>37439.873999999996</v>
          </cell>
          <cell r="CK1733" t="b">
            <v>0</v>
          </cell>
          <cell r="DS1733">
            <v>1904.288</v>
          </cell>
          <cell r="DT1733" t="str">
            <v>WA</v>
          </cell>
          <cell r="DU1733" t="str">
            <v>lt32</v>
          </cell>
          <cell r="DX1733" t="b">
            <v>0</v>
          </cell>
          <cell r="DY1733">
            <v>12271.31</v>
          </cell>
          <cell r="DZ1733" t="str">
            <v>WA</v>
          </cell>
          <cell r="EC1733" t="str">
            <v>Desktop</v>
          </cell>
          <cell r="ED1733">
            <v>2130.886</v>
          </cell>
          <cell r="EE1733" t="str">
            <v>MT</v>
          </cell>
          <cell r="EZ1733" t="str">
            <v>WA</v>
          </cell>
          <cell r="FA1733" t="str">
            <v>Bedrooms</v>
          </cell>
          <cell r="FB1733">
            <v>742559.09399999992</v>
          </cell>
          <cell r="FC1733">
            <v>913332.43799999997</v>
          </cell>
          <cell r="FI1733" t="str">
            <v>OR</v>
          </cell>
          <cell r="FJ1733" t="str">
            <v>Other</v>
          </cell>
          <cell r="FK1733" t="str">
            <v>EISAq</v>
          </cell>
          <cell r="FL1733">
            <v>26136.594000000001</v>
          </cell>
          <cell r="FS1733" t="str">
            <v>OR</v>
          </cell>
          <cell r="FT1733" t="str">
            <v>EISAq</v>
          </cell>
          <cell r="FV1733">
            <v>377792.58600000001</v>
          </cell>
        </row>
        <row r="1734">
          <cell r="AN1734" t="str">
            <v>WA</v>
          </cell>
          <cell r="AO1734" t="str">
            <v>Wood</v>
          </cell>
          <cell r="AP1734" t="str">
            <v>Pre 1980</v>
          </cell>
          <cell r="AQ1734" t="str">
            <v>Crawlspace</v>
          </cell>
          <cell r="AR1734">
            <v>1074.2071219996401</v>
          </cell>
          <cell r="AU1734" t="str">
            <v>No</v>
          </cell>
          <cell r="AV1734" t="b">
            <v>0</v>
          </cell>
          <cell r="AX1734">
            <v>2416966.02449919</v>
          </cell>
          <cell r="AY1734" t="b">
            <v>0</v>
          </cell>
          <cell r="AZ1734">
            <v>796846.73567862075</v>
          </cell>
          <cell r="BA1734" t="str">
            <v/>
          </cell>
          <cell r="BB1734" t="str">
            <v/>
          </cell>
          <cell r="BC1734">
            <v>0.5164474697749657</v>
          </cell>
          <cell r="CF1734" t="str">
            <v>Conditioned</v>
          </cell>
          <cell r="CG1734">
            <v>1904.288</v>
          </cell>
          <cell r="CH1734" t="str">
            <v>WA</v>
          </cell>
          <cell r="CI1734" t="str">
            <v>Side-by-Side w/ TTD Ice</v>
          </cell>
          <cell r="CJ1734">
            <v>49511.487999999998</v>
          </cell>
          <cell r="CK1734" t="b">
            <v>0</v>
          </cell>
          <cell r="DS1734">
            <v>1904.288</v>
          </cell>
          <cell r="DT1734" t="str">
            <v>WA</v>
          </cell>
          <cell r="DU1734" t="str">
            <v>gt46</v>
          </cell>
          <cell r="DX1734" t="b">
            <v>1</v>
          </cell>
          <cell r="DY1734">
            <v>1612.692</v>
          </cell>
          <cell r="DZ1734" t="str">
            <v>OR</v>
          </cell>
          <cell r="EC1734" t="str">
            <v>Laptop</v>
          </cell>
          <cell r="ED1734">
            <v>2130.886</v>
          </cell>
          <cell r="EE1734" t="str">
            <v>MT</v>
          </cell>
          <cell r="EZ1734" t="str">
            <v>WA</v>
          </cell>
          <cell r="FA1734" t="str">
            <v>Exterior</v>
          </cell>
          <cell r="FB1734">
            <v>365942.88</v>
          </cell>
          <cell r="FC1734">
            <v>3000731.6159999999</v>
          </cell>
          <cell r="FI1734" t="str">
            <v>WA</v>
          </cell>
          <cell r="FJ1734" t="str">
            <v>Bathroom</v>
          </cell>
          <cell r="FK1734" t="str">
            <v>EISAnqnx</v>
          </cell>
          <cell r="FL1734">
            <v>1362526.88</v>
          </cell>
          <cell r="FS1734" t="str">
            <v>OR</v>
          </cell>
          <cell r="FT1734" t="str">
            <v>EISAx</v>
          </cell>
          <cell r="FV1734">
            <v>1782040.5</v>
          </cell>
        </row>
        <row r="1735">
          <cell r="AN1735" t="str">
            <v>WA</v>
          </cell>
          <cell r="AO1735" t="str">
            <v>Wood</v>
          </cell>
          <cell r="AP1735" t="str">
            <v>Pre 1980</v>
          </cell>
          <cell r="AQ1735" t="str">
            <v>Basement</v>
          </cell>
          <cell r="AR1735">
            <v>1005.78628620348</v>
          </cell>
          <cell r="AU1735" t="str">
            <v>No</v>
          </cell>
          <cell r="AV1735" t="b">
            <v>0</v>
          </cell>
          <cell r="AX1735">
            <v>2263019.14395783</v>
          </cell>
          <cell r="AY1735" t="b">
            <v>0</v>
          </cell>
          <cell r="AZ1735">
            <v>746092.16652711283</v>
          </cell>
          <cell r="BA1735" t="str">
            <v/>
          </cell>
          <cell r="BB1735" t="str">
            <v/>
          </cell>
          <cell r="BC1735">
            <v>0.48355272647719488</v>
          </cell>
          <cell r="CF1735" t="str">
            <v>Conditioned</v>
          </cell>
          <cell r="CG1735">
            <v>2079.9929999999999</v>
          </cell>
          <cell r="CH1735" t="str">
            <v>WA</v>
          </cell>
          <cell r="CI1735" t="str">
            <v>Side-by-Side w/ TTD Ice</v>
          </cell>
          <cell r="CJ1735">
            <v>37439.873999999996</v>
          </cell>
          <cell r="CK1735" t="b">
            <v>0</v>
          </cell>
          <cell r="DS1735">
            <v>2079.9929999999999</v>
          </cell>
          <cell r="DT1735" t="str">
            <v>WA</v>
          </cell>
          <cell r="DU1735" t="str">
            <v>gt46</v>
          </cell>
          <cell r="DX1735" t="b">
            <v>1</v>
          </cell>
          <cell r="DY1735">
            <v>1612.692</v>
          </cell>
          <cell r="DZ1735" t="str">
            <v>OR</v>
          </cell>
          <cell r="EC1735" t="str">
            <v>Desktop</v>
          </cell>
          <cell r="ED1735">
            <v>1612.692</v>
          </cell>
          <cell r="EE1735" t="str">
            <v>OR</v>
          </cell>
          <cell r="EZ1735" t="str">
            <v>WA</v>
          </cell>
          <cell r="FA1735" t="str">
            <v>Garage</v>
          </cell>
          <cell r="FB1735">
            <v>45742.86</v>
          </cell>
          <cell r="FC1735">
            <v>397962.88199999998</v>
          </cell>
          <cell r="FI1735" t="str">
            <v>WA</v>
          </cell>
          <cell r="FJ1735" t="str">
            <v>Bathroom</v>
          </cell>
          <cell r="FK1735" t="str">
            <v>EISAq</v>
          </cell>
          <cell r="FL1735">
            <v>180334.44</v>
          </cell>
          <cell r="FS1735" t="str">
            <v>OR</v>
          </cell>
          <cell r="FT1735" t="str">
            <v>EISAnqnx</v>
          </cell>
          <cell r="FV1735">
            <v>1496914.02</v>
          </cell>
        </row>
        <row r="1736">
          <cell r="AN1736" t="str">
            <v>WA</v>
          </cell>
          <cell r="AO1736" t="str">
            <v>Heat Pump (Ductless System)</v>
          </cell>
          <cell r="AP1736" t="str">
            <v>Pre 1980</v>
          </cell>
          <cell r="AQ1736" t="str">
            <v>Crawlspace</v>
          </cell>
          <cell r="AR1736">
            <v>1074.2071219996401</v>
          </cell>
          <cell r="AU1736" t="str">
            <v>No</v>
          </cell>
          <cell r="AV1736" t="b">
            <v>1</v>
          </cell>
          <cell r="AX1736">
            <v>2416966.02449919</v>
          </cell>
          <cell r="AY1736" t="b">
            <v>0</v>
          </cell>
          <cell r="AZ1736">
            <v>796846.73567862075</v>
          </cell>
          <cell r="BA1736">
            <v>0.51644736842105377</v>
          </cell>
          <cell r="BB1736">
            <v>1074.2071219996401</v>
          </cell>
          <cell r="BC1736">
            <v>0.5164474697749657</v>
          </cell>
          <cell r="CF1736" t="str">
            <v>Unconditioned</v>
          </cell>
          <cell r="CG1736">
            <v>2079.9929999999999</v>
          </cell>
          <cell r="CH1736" t="str">
            <v>WA</v>
          </cell>
          <cell r="CI1736" t="str">
            <v>Bottom-Freezer (Including French Door) w/o TTD Ice</v>
          </cell>
          <cell r="CJ1736">
            <v>37439.873999999996</v>
          </cell>
          <cell r="CK1736" t="b">
            <v>0</v>
          </cell>
          <cell r="DS1736">
            <v>2079.9929999999999</v>
          </cell>
          <cell r="DT1736" t="str">
            <v>WA</v>
          </cell>
          <cell r="DU1736" t="str">
            <v>lt32</v>
          </cell>
          <cell r="DX1736" t="b">
            <v>1</v>
          </cell>
          <cell r="DY1736">
            <v>1192.4649999999999</v>
          </cell>
          <cell r="DZ1736" t="str">
            <v>ID</v>
          </cell>
          <cell r="EC1736" t="str">
            <v>Desktop</v>
          </cell>
          <cell r="ED1736">
            <v>1144.6790000000001</v>
          </cell>
          <cell r="EE1736" t="str">
            <v>MT</v>
          </cell>
          <cell r="EZ1736" t="str">
            <v>WA</v>
          </cell>
          <cell r="FA1736" t="str">
            <v>Kitchen</v>
          </cell>
          <cell r="FB1736">
            <v>45742.86</v>
          </cell>
          <cell r="FC1736">
            <v>176872.39199999999</v>
          </cell>
          <cell r="FI1736" t="str">
            <v>WA</v>
          </cell>
          <cell r="FJ1736" t="str">
            <v>Bathroom</v>
          </cell>
          <cell r="FK1736" t="str">
            <v>EISAx</v>
          </cell>
          <cell r="FL1736">
            <v>120222.95999999999</v>
          </cell>
          <cell r="FS1736" t="str">
            <v>OR</v>
          </cell>
          <cell r="FT1736" t="str">
            <v>EISAq</v>
          </cell>
          <cell r="FV1736">
            <v>281562.39900000003</v>
          </cell>
        </row>
        <row r="1737">
          <cell r="AN1737" t="str">
            <v>WA</v>
          </cell>
          <cell r="AO1737" t="str">
            <v>Heat Pump (Ductless System)</v>
          </cell>
          <cell r="AP1737" t="str">
            <v>Pre 1980</v>
          </cell>
          <cell r="AQ1737" t="str">
            <v>Basement</v>
          </cell>
          <cell r="AR1737">
            <v>1005.78628620348</v>
          </cell>
          <cell r="AU1737" t="str">
            <v>No</v>
          </cell>
          <cell r="AV1737" t="b">
            <v>1</v>
          </cell>
          <cell r="AX1737">
            <v>2263019.14395783</v>
          </cell>
          <cell r="AY1737" t="b">
            <v>0</v>
          </cell>
          <cell r="AZ1737">
            <v>746092.16652711283</v>
          </cell>
          <cell r="BA1737">
            <v>0.48355263157894623</v>
          </cell>
          <cell r="BB1737">
            <v>1005.78628620348</v>
          </cell>
          <cell r="BC1737">
            <v>0.48355272647719488</v>
          </cell>
          <cell r="CF1737" t="str">
            <v>Conditioned</v>
          </cell>
          <cell r="CG1737">
            <v>2130.886</v>
          </cell>
          <cell r="CH1737" t="str">
            <v>MT</v>
          </cell>
          <cell r="CI1737" t="str">
            <v>Top-Freezer w/o TTD Ice</v>
          </cell>
          <cell r="CJ1737">
            <v>55403.036</v>
          </cell>
          <cell r="CK1737" t="b">
            <v>0</v>
          </cell>
          <cell r="DS1737">
            <v>2079.9929999999999</v>
          </cell>
          <cell r="DT1737" t="str">
            <v>WA</v>
          </cell>
          <cell r="DU1737" t="str">
            <v>lt32</v>
          </cell>
          <cell r="DX1737" t="b">
            <v>0</v>
          </cell>
          <cell r="DY1737">
            <v>2079.9929999999999</v>
          </cell>
          <cell r="DZ1737" t="str">
            <v>WA</v>
          </cell>
          <cell r="EC1737" t="str">
            <v>Desktop</v>
          </cell>
          <cell r="ED1737">
            <v>2079.9929999999999</v>
          </cell>
          <cell r="EE1737" t="str">
            <v>WA</v>
          </cell>
          <cell r="EZ1737" t="str">
            <v>WA</v>
          </cell>
          <cell r="FA1737" t="str">
            <v>Living Room/Family Room</v>
          </cell>
          <cell r="FB1737">
            <v>388814.31</v>
          </cell>
          <cell r="FC1737">
            <v>692241.94799999997</v>
          </cell>
          <cell r="FI1737" t="str">
            <v>WA</v>
          </cell>
          <cell r="FJ1737" t="str">
            <v>Bedrooms</v>
          </cell>
          <cell r="FK1737" t="str">
            <v>EISAnqnx</v>
          </cell>
          <cell r="FL1737">
            <v>480891.83999999997</v>
          </cell>
          <cell r="FS1737" t="str">
            <v>OR</v>
          </cell>
          <cell r="FT1737" t="str">
            <v>EISAx</v>
          </cell>
          <cell r="FV1737">
            <v>356408.10000000003</v>
          </cell>
        </row>
        <row r="1738">
          <cell r="AN1738" t="str">
            <v>WA</v>
          </cell>
          <cell r="AO1738" t="str">
            <v>Heat Pump (Central System)</v>
          </cell>
          <cell r="AP1738" t="str">
            <v>1993-2006</v>
          </cell>
          <cell r="AQ1738" t="str">
            <v>Basement</v>
          </cell>
          <cell r="AR1738">
            <v>1428.2157897949201</v>
          </cell>
          <cell r="AU1738" t="str">
            <v>No</v>
          </cell>
          <cell r="AV1738" t="b">
            <v>1</v>
          </cell>
          <cell r="AX1738">
            <v>3784771.8429565383</v>
          </cell>
          <cell r="AY1738" t="b">
            <v>0</v>
          </cell>
          <cell r="AZ1738">
            <v>751571.56610114954</v>
          </cell>
          <cell r="BA1738">
            <v>0.74999999999999956</v>
          </cell>
          <cell r="BB1738">
            <v>1428.2157897949201</v>
          </cell>
          <cell r="BC1738">
            <v>0.74999988961486919</v>
          </cell>
          <cell r="CF1738" t="str">
            <v>Conditioned</v>
          </cell>
          <cell r="CG1738">
            <v>3785.7640000000001</v>
          </cell>
          <cell r="CH1738" t="str">
            <v>ID</v>
          </cell>
          <cell r="CI1738" t="str">
            <v>Top-Freezer w/o TTD Ice</v>
          </cell>
          <cell r="CJ1738">
            <v>79501.044000000009</v>
          </cell>
          <cell r="CK1738" t="b">
            <v>0</v>
          </cell>
          <cell r="DS1738">
            <v>2130.886</v>
          </cell>
          <cell r="DT1738" t="str">
            <v>MT</v>
          </cell>
          <cell r="DU1738" t="str">
            <v>lt32</v>
          </cell>
          <cell r="DX1738" t="b">
            <v>0</v>
          </cell>
          <cell r="DY1738">
            <v>2079.9929999999999</v>
          </cell>
          <cell r="DZ1738" t="str">
            <v>WA</v>
          </cell>
          <cell r="EC1738" t="str">
            <v>Desktop</v>
          </cell>
          <cell r="ED1738">
            <v>3785.7640000000001</v>
          </cell>
          <cell r="EE1738" t="str">
            <v>ID</v>
          </cell>
          <cell r="EZ1738" t="str">
            <v>WA</v>
          </cell>
          <cell r="FA1738" t="str">
            <v>Other</v>
          </cell>
          <cell r="FB1738">
            <v>480300.02999999997</v>
          </cell>
          <cell r="FC1738">
            <v>596181.94199999992</v>
          </cell>
          <cell r="FI1738" t="str">
            <v>WA</v>
          </cell>
          <cell r="FJ1738" t="str">
            <v>Bedrooms</v>
          </cell>
          <cell r="FK1738" t="str">
            <v>EISAq</v>
          </cell>
          <cell r="FL1738">
            <v>450836.1</v>
          </cell>
          <cell r="FS1738" t="str">
            <v>OR</v>
          </cell>
          <cell r="FT1738" t="str">
            <v>EISAnqnx</v>
          </cell>
          <cell r="FV1738">
            <v>16222606.92</v>
          </cell>
        </row>
        <row r="1739">
          <cell r="AN1739" t="str">
            <v>WA</v>
          </cell>
          <cell r="AO1739" t="str">
            <v>Heat Pump (Central System)</v>
          </cell>
          <cell r="AP1739" t="str">
            <v>1993-2006</v>
          </cell>
          <cell r="AQ1739" t="str">
            <v>Crawlspace</v>
          </cell>
          <cell r="AR1739">
            <v>476.07192993164102</v>
          </cell>
          <cell r="AU1739" t="str">
            <v>No</v>
          </cell>
          <cell r="AV1739" t="b">
            <v>1</v>
          </cell>
          <cell r="AX1739">
            <v>1261590.6143188488</v>
          </cell>
          <cell r="AY1739" t="b">
            <v>0</v>
          </cell>
          <cell r="AZ1739">
            <v>250523.85536705036</v>
          </cell>
          <cell r="BA1739">
            <v>0.25000000000000039</v>
          </cell>
          <cell r="BB1739">
            <v>476.07192993164102</v>
          </cell>
          <cell r="BC1739">
            <v>0.24999996320495693</v>
          </cell>
          <cell r="CF1739" t="str">
            <v>Conditioned</v>
          </cell>
          <cell r="CG1739">
            <v>1612.692</v>
          </cell>
          <cell r="CH1739" t="str">
            <v>OR</v>
          </cell>
          <cell r="CI1739" t="str">
            <v>Side-by-Side w/ TTD Ice</v>
          </cell>
          <cell r="CJ1739">
            <v>41929.991999999998</v>
          </cell>
          <cell r="CK1739" t="b">
            <v>0</v>
          </cell>
          <cell r="DS1739">
            <v>2130.886</v>
          </cell>
          <cell r="DT1739" t="str">
            <v>MT</v>
          </cell>
          <cell r="DU1739" t="str">
            <v>lt32</v>
          </cell>
          <cell r="DX1739" t="b">
            <v>1</v>
          </cell>
          <cell r="DY1739">
            <v>1192.4649999999999</v>
          </cell>
          <cell r="DZ1739" t="str">
            <v>ID</v>
          </cell>
          <cell r="EC1739" t="str">
            <v>Desktop</v>
          </cell>
          <cell r="ED1739">
            <v>3785.7640000000001</v>
          </cell>
          <cell r="EE1739" t="str">
            <v>ID</v>
          </cell>
          <cell r="EZ1739" t="str">
            <v>WA</v>
          </cell>
          <cell r="FA1739" t="str">
            <v>Bathroom</v>
          </cell>
          <cell r="FB1739">
            <v>1387533.42</v>
          </cell>
          <cell r="FC1739">
            <v>262259.06400000001</v>
          </cell>
          <cell r="FI1739" t="str">
            <v>WA</v>
          </cell>
          <cell r="FJ1739" t="str">
            <v>Exterior</v>
          </cell>
          <cell r="FK1739" t="str">
            <v>EISAnqnx</v>
          </cell>
          <cell r="FL1739">
            <v>80148.639999999999</v>
          </cell>
          <cell r="FS1739" t="str">
            <v>OR</v>
          </cell>
          <cell r="FT1739" t="str">
            <v>EISAq</v>
          </cell>
          <cell r="FV1739">
            <v>3105866.6240000003</v>
          </cell>
        </row>
        <row r="1740">
          <cell r="AN1740" t="str">
            <v>ID</v>
          </cell>
          <cell r="AO1740" t="str">
            <v>Propane/LP</v>
          </cell>
          <cell r="AP1740" t="str">
            <v>1980-1992</v>
          </cell>
          <cell r="AQ1740" t="str">
            <v>Crawlspace</v>
          </cell>
          <cell r="AR1740">
            <v>1192.46508789063</v>
          </cell>
          <cell r="AU1740" t="str">
            <v>No</v>
          </cell>
          <cell r="AV1740" t="b">
            <v>0</v>
          </cell>
          <cell r="AX1740">
            <v>4960654.7656250205</v>
          </cell>
          <cell r="AY1740" t="b">
            <v>0</v>
          </cell>
          <cell r="AZ1740">
            <v>818523.89611379744</v>
          </cell>
          <cell r="BA1740" t="str">
            <v/>
          </cell>
          <cell r="BB1740" t="str">
            <v/>
          </cell>
          <cell r="BC1740">
            <v>1.0000000737049977</v>
          </cell>
          <cell r="CF1740" t="str">
            <v>Conditioned</v>
          </cell>
          <cell r="CG1740">
            <v>8264.9449999999997</v>
          </cell>
          <cell r="CH1740" t="str">
            <v>OR</v>
          </cell>
          <cell r="CI1740" t="str">
            <v>Top-Freezer w/o TTD Ice</v>
          </cell>
          <cell r="CJ1740">
            <v>165298.9</v>
          </cell>
          <cell r="CK1740" t="b">
            <v>0</v>
          </cell>
          <cell r="DS1740">
            <v>2130.886</v>
          </cell>
          <cell r="DT1740" t="str">
            <v>MT</v>
          </cell>
          <cell r="DU1740" t="str">
            <v>lt32</v>
          </cell>
          <cell r="DX1740" t="b">
            <v>1</v>
          </cell>
          <cell r="DY1740">
            <v>1192.4649999999999</v>
          </cell>
          <cell r="DZ1740" t="str">
            <v>ID</v>
          </cell>
          <cell r="EC1740" t="str">
            <v>Desktop</v>
          </cell>
          <cell r="ED1740">
            <v>1925.059</v>
          </cell>
          <cell r="EE1740" t="str">
            <v>OR</v>
          </cell>
          <cell r="EZ1740" t="str">
            <v>WA</v>
          </cell>
          <cell r="FA1740" t="str">
            <v>Bedrooms</v>
          </cell>
          <cell r="FB1740">
            <v>602280.99</v>
          </cell>
          <cell r="FC1740">
            <v>623627.65799999994</v>
          </cell>
          <cell r="FI1740" t="str">
            <v>WA</v>
          </cell>
          <cell r="FJ1740" t="str">
            <v>Exterior</v>
          </cell>
          <cell r="FK1740" t="str">
            <v>EISAq</v>
          </cell>
          <cell r="FL1740">
            <v>180334.44</v>
          </cell>
          <cell r="FS1740" t="str">
            <v>OR</v>
          </cell>
          <cell r="FT1740" t="str">
            <v>EISAx</v>
          </cell>
          <cell r="FV1740">
            <v>3050404.72</v>
          </cell>
        </row>
        <row r="1741">
          <cell r="AN1741" t="str">
            <v>ID</v>
          </cell>
          <cell r="AO1741" t="str">
            <v>Wood</v>
          </cell>
          <cell r="AP1741" t="str">
            <v>1980-1992</v>
          </cell>
          <cell r="AQ1741" t="str">
            <v>Crawlspace</v>
          </cell>
          <cell r="AR1741">
            <v>1192.46508789063</v>
          </cell>
          <cell r="AU1741" t="str">
            <v>No</v>
          </cell>
          <cell r="AV1741" t="b">
            <v>1</v>
          </cell>
          <cell r="AX1741">
            <v>4960654.7656250205</v>
          </cell>
          <cell r="AY1741" t="b">
            <v>0</v>
          </cell>
          <cell r="AZ1741">
            <v>818523.89611379744</v>
          </cell>
          <cell r="BA1741">
            <v>1</v>
          </cell>
          <cell r="BB1741">
            <v>1192.46508789063</v>
          </cell>
          <cell r="BC1741">
            <v>1.0000000737049977</v>
          </cell>
          <cell r="CF1741" t="str">
            <v>Conditioned</v>
          </cell>
          <cell r="CG1741">
            <v>2079.9929999999999</v>
          </cell>
          <cell r="CH1741" t="str">
            <v>WA</v>
          </cell>
          <cell r="CI1741" t="str">
            <v>Side-by-Side w/ TTD Ice</v>
          </cell>
          <cell r="CJ1741">
            <v>37439.873999999996</v>
          </cell>
          <cell r="CK1741" t="b">
            <v>0</v>
          </cell>
          <cell r="DS1741">
            <v>2130.886</v>
          </cell>
          <cell r="DT1741" t="str">
            <v>MT</v>
          </cell>
          <cell r="DU1741" t="str">
            <v>lt32</v>
          </cell>
          <cell r="DX1741" t="b">
            <v>1</v>
          </cell>
          <cell r="DY1741">
            <v>1192.4649999999999</v>
          </cell>
          <cell r="DZ1741" t="str">
            <v>ID</v>
          </cell>
          <cell r="EC1741" t="str">
            <v>Laptop</v>
          </cell>
          <cell r="ED1741">
            <v>1925.059</v>
          </cell>
          <cell r="EE1741" t="str">
            <v>OR</v>
          </cell>
          <cell r="EZ1741" t="str">
            <v>WA</v>
          </cell>
          <cell r="FA1741" t="str">
            <v>Garage</v>
          </cell>
          <cell r="FB1741">
            <v>22871.43</v>
          </cell>
          <cell r="FC1741">
            <v>182971.44</v>
          </cell>
          <cell r="FI1741" t="str">
            <v>WA</v>
          </cell>
          <cell r="FJ1741" t="str">
            <v>Garage</v>
          </cell>
          <cell r="FK1741" t="str">
            <v>EISAnqnx</v>
          </cell>
          <cell r="FL1741">
            <v>240445.91999999998</v>
          </cell>
          <cell r="FS1741" t="str">
            <v>OR</v>
          </cell>
          <cell r="FT1741" t="str">
            <v>EISAnqnx</v>
          </cell>
          <cell r="FV1741">
            <v>4991571.3600000003</v>
          </cell>
        </row>
        <row r="1742">
          <cell r="AN1742" t="str">
            <v>MT</v>
          </cell>
          <cell r="AO1742" t="str">
            <v>Natural Gas FAF</v>
          </cell>
          <cell r="AP1742" t="str">
            <v>Pre 1980</v>
          </cell>
          <cell r="AQ1742" t="str">
            <v>Basement</v>
          </cell>
          <cell r="AR1742">
            <v>2130.88647460938</v>
          </cell>
          <cell r="AU1742" t="str">
            <v>No</v>
          </cell>
          <cell r="AV1742" t="b">
            <v>1</v>
          </cell>
          <cell r="AX1742">
            <v>3912307.5673828218</v>
          </cell>
          <cell r="AY1742" t="b">
            <v>0</v>
          </cell>
          <cell r="AZ1742">
            <v>1122593.6125537136</v>
          </cell>
          <cell r="BA1742">
            <v>1</v>
          </cell>
          <cell r="BB1742">
            <v>2130.88647460938</v>
          </cell>
          <cell r="BC1742">
            <v>1.0000002227286584</v>
          </cell>
          <cell r="CF1742" t="str">
            <v>Conditioned</v>
          </cell>
          <cell r="CG1742">
            <v>4360.1880000000001</v>
          </cell>
          <cell r="CH1742" t="str">
            <v>WA</v>
          </cell>
          <cell r="CI1742" t="str">
            <v>Top-Freezer w/o TTD Ice</v>
          </cell>
          <cell r="CJ1742">
            <v>87203.760000000009</v>
          </cell>
          <cell r="CK1742" t="b">
            <v>0</v>
          </cell>
          <cell r="DS1742">
            <v>1612.692</v>
          </cell>
          <cell r="DT1742" t="str">
            <v>OR</v>
          </cell>
          <cell r="DU1742" t="str">
            <v>32to46</v>
          </cell>
          <cell r="DX1742" t="b">
            <v>1</v>
          </cell>
          <cell r="DY1742">
            <v>1192.4649999999999</v>
          </cell>
          <cell r="DZ1742" t="str">
            <v>ID</v>
          </cell>
          <cell r="EC1742" t="str">
            <v>Desktop</v>
          </cell>
          <cell r="ED1742">
            <v>2079.9929999999999</v>
          </cell>
          <cell r="EE1742" t="str">
            <v>WA</v>
          </cell>
          <cell r="EZ1742" t="str">
            <v>WA</v>
          </cell>
          <cell r="FA1742" t="str">
            <v>Kitchen</v>
          </cell>
          <cell r="FB1742">
            <v>297328.58999999997</v>
          </cell>
          <cell r="FC1742">
            <v>186020.96400000001</v>
          </cell>
          <cell r="FI1742" t="str">
            <v>WA</v>
          </cell>
          <cell r="FJ1742" t="str">
            <v>Garage</v>
          </cell>
          <cell r="FK1742" t="str">
            <v>EISAq</v>
          </cell>
          <cell r="FL1742">
            <v>396735.76799999998</v>
          </cell>
          <cell r="FS1742" t="str">
            <v>OR</v>
          </cell>
          <cell r="FT1742" t="str">
            <v>EISAq</v>
          </cell>
          <cell r="FV1742">
            <v>4069517.2060000002</v>
          </cell>
        </row>
        <row r="1743">
          <cell r="AN1743" t="str">
            <v>WA</v>
          </cell>
          <cell r="AO1743" t="str">
            <v>Natural Gas Other</v>
          </cell>
          <cell r="AP1743" t="str">
            <v>Pre 1980</v>
          </cell>
          <cell r="AQ1743" t="str">
            <v>Basement</v>
          </cell>
          <cell r="AR1743">
            <v>947.19337185706001</v>
          </cell>
          <cell r="AU1743" t="str">
            <v>Yes</v>
          </cell>
          <cell r="AV1743" t="b">
            <v>1</v>
          </cell>
          <cell r="AX1743">
            <v>1686951.3952774238</v>
          </cell>
          <cell r="AY1743" t="b">
            <v>0</v>
          </cell>
          <cell r="AZ1743">
            <v>0</v>
          </cell>
          <cell r="BA1743">
            <v>0.49740034662045068</v>
          </cell>
          <cell r="BB1743">
            <v>947.19337185706001</v>
          </cell>
          <cell r="BC1743">
            <v>0.49740027341298165</v>
          </cell>
          <cell r="CF1743" t="str">
            <v>Unconditioned</v>
          </cell>
          <cell r="CG1743">
            <v>4360.1880000000001</v>
          </cell>
          <cell r="CH1743" t="str">
            <v>WA</v>
          </cell>
          <cell r="CI1743" t="str">
            <v>Top-Freezer w/o TTD Ice</v>
          </cell>
          <cell r="CJ1743">
            <v>78483.384000000005</v>
          </cell>
          <cell r="CK1743" t="b">
            <v>0</v>
          </cell>
          <cell r="DS1743">
            <v>1612.692</v>
          </cell>
          <cell r="DT1743" t="str">
            <v>OR</v>
          </cell>
          <cell r="DU1743" t="str">
            <v>lt32</v>
          </cell>
          <cell r="DX1743" t="b">
            <v>1</v>
          </cell>
          <cell r="DY1743">
            <v>1904.288</v>
          </cell>
          <cell r="DZ1743" t="str">
            <v>WA</v>
          </cell>
          <cell r="EC1743" t="str">
            <v>Desktop</v>
          </cell>
          <cell r="ED1743">
            <v>12271.31</v>
          </cell>
          <cell r="EE1743" t="str">
            <v>WA</v>
          </cell>
          <cell r="EZ1743" t="str">
            <v>WA</v>
          </cell>
          <cell r="FA1743" t="str">
            <v>Living Room/Family Room</v>
          </cell>
          <cell r="FB1743">
            <v>602280.99</v>
          </cell>
          <cell r="FC1743">
            <v>594657.17999999993</v>
          </cell>
          <cell r="FI1743" t="str">
            <v>WA</v>
          </cell>
          <cell r="FJ1743" t="str">
            <v>Kitchen</v>
          </cell>
          <cell r="FK1743" t="str">
            <v>EISAx</v>
          </cell>
          <cell r="FL1743">
            <v>781449.24</v>
          </cell>
          <cell r="FS1743" t="str">
            <v>OR</v>
          </cell>
          <cell r="FT1743" t="str">
            <v>EISAx</v>
          </cell>
          <cell r="FV1743">
            <v>5060898.74</v>
          </cell>
        </row>
        <row r="1744">
          <cell r="AN1744" t="str">
            <v>WA</v>
          </cell>
          <cell r="AO1744" t="str">
            <v>Natural Gas Other</v>
          </cell>
          <cell r="AP1744" t="str">
            <v>Pre 1980</v>
          </cell>
          <cell r="AQ1744" t="str">
            <v>Crawlspace</v>
          </cell>
          <cell r="AR1744">
            <v>957.09434786950305</v>
          </cell>
          <cell r="AU1744" t="str">
            <v>Yes</v>
          </cell>
          <cell r="AV1744" t="b">
            <v>1</v>
          </cell>
          <cell r="AX1744">
            <v>1704585.033555585</v>
          </cell>
          <cell r="AY1744" t="b">
            <v>0</v>
          </cell>
          <cell r="AZ1744">
            <v>0</v>
          </cell>
          <cell r="BA1744">
            <v>0.50259965337954937</v>
          </cell>
          <cell r="BB1744">
            <v>957.09434786950305</v>
          </cell>
          <cell r="BC1744">
            <v>0.50259957940684552</v>
          </cell>
          <cell r="CF1744" t="str">
            <v>Conditioned</v>
          </cell>
          <cell r="CG1744">
            <v>1192.4649999999999</v>
          </cell>
          <cell r="CH1744" t="str">
            <v>ID</v>
          </cell>
          <cell r="CI1744" t="str">
            <v>Bottom-Freezer (Including French Door) w/o TTD Ice</v>
          </cell>
          <cell r="CJ1744">
            <v>22656.834999999999</v>
          </cell>
          <cell r="CK1744" t="b">
            <v>0</v>
          </cell>
          <cell r="DS1744">
            <v>1192.4649999999999</v>
          </cell>
          <cell r="DT1744" t="str">
            <v>ID</v>
          </cell>
          <cell r="DU1744" t="str">
            <v>lt32</v>
          </cell>
          <cell r="DX1744" t="b">
            <v>1</v>
          </cell>
          <cell r="DY1744">
            <v>1904.288</v>
          </cell>
          <cell r="DZ1744" t="str">
            <v>WA</v>
          </cell>
          <cell r="EC1744" t="str">
            <v>Laptop</v>
          </cell>
          <cell r="ED1744">
            <v>3785.7640000000001</v>
          </cell>
          <cell r="EE1744" t="str">
            <v>ID</v>
          </cell>
          <cell r="EZ1744" t="str">
            <v>WA</v>
          </cell>
          <cell r="FA1744" t="str">
            <v>Other</v>
          </cell>
          <cell r="FB1744">
            <v>2203281.09</v>
          </cell>
          <cell r="FC1744">
            <v>1771773.4439999999</v>
          </cell>
          <cell r="FI1744" t="str">
            <v>WA</v>
          </cell>
          <cell r="FJ1744" t="str">
            <v>Living Room/Family Room</v>
          </cell>
          <cell r="FK1744" t="str">
            <v>EISAnqnx</v>
          </cell>
          <cell r="FL1744">
            <v>120222.95999999999</v>
          </cell>
          <cell r="FS1744" t="str">
            <v>OR</v>
          </cell>
          <cell r="FT1744" t="str">
            <v>EISAnqnx</v>
          </cell>
          <cell r="FV1744">
            <v>641534.58000000007</v>
          </cell>
        </row>
        <row r="1745">
          <cell r="AN1745" t="str">
            <v>OR</v>
          </cell>
          <cell r="AO1745" t="str">
            <v>Natural Gas FAF</v>
          </cell>
          <cell r="AP1745" t="str">
            <v>Pre 1980</v>
          </cell>
          <cell r="AQ1745" t="str">
            <v>Crawlspace</v>
          </cell>
          <cell r="AR1745">
            <v>1925.05932617188</v>
          </cell>
          <cell r="AU1745" t="str">
            <v>No</v>
          </cell>
          <cell r="AV1745" t="b">
            <v>1</v>
          </cell>
          <cell r="AX1745">
            <v>1940459.8007812551</v>
          </cell>
          <cell r="AY1745" t="b">
            <v>0</v>
          </cell>
          <cell r="AZ1745">
            <v>556733.12481281883</v>
          </cell>
          <cell r="BA1745">
            <v>1</v>
          </cell>
          <cell r="BB1745">
            <v>1925.05932617188</v>
          </cell>
          <cell r="BC1745">
            <v>1.0000001694347447</v>
          </cell>
          <cell r="CF1745" t="str">
            <v>Conditioned</v>
          </cell>
          <cell r="CG1745">
            <v>1192.4649999999999</v>
          </cell>
          <cell r="CH1745" t="str">
            <v>ID</v>
          </cell>
          <cell r="CI1745" t="str">
            <v>Top-Freezer w/o TTD Ice</v>
          </cell>
          <cell r="CJ1745">
            <v>23849.3</v>
          </cell>
          <cell r="CK1745" t="b">
            <v>0</v>
          </cell>
          <cell r="DS1745">
            <v>1192.4649999999999</v>
          </cell>
          <cell r="DT1745" t="str">
            <v>ID</v>
          </cell>
          <cell r="DU1745" t="str">
            <v>lt32</v>
          </cell>
          <cell r="DX1745" t="b">
            <v>1</v>
          </cell>
          <cell r="DY1745">
            <v>1144.6790000000001</v>
          </cell>
          <cell r="DZ1745" t="str">
            <v>MT</v>
          </cell>
          <cell r="EC1745" t="str">
            <v>Desktop</v>
          </cell>
          <cell r="ED1745">
            <v>3785.7640000000001</v>
          </cell>
          <cell r="EE1745" t="str">
            <v>ID</v>
          </cell>
          <cell r="EZ1745" t="str">
            <v>WA</v>
          </cell>
          <cell r="FA1745" t="str">
            <v>Bathroom</v>
          </cell>
          <cell r="FB1745">
            <v>109852.05</v>
          </cell>
          <cell r="FC1745">
            <v>62981.841999999997</v>
          </cell>
          <cell r="FI1745" t="str">
            <v>WA</v>
          </cell>
          <cell r="FJ1745" t="str">
            <v>Living Room/Family Room</v>
          </cell>
          <cell r="FK1745" t="str">
            <v>EISAq</v>
          </cell>
          <cell r="FL1745">
            <v>148274.984</v>
          </cell>
          <cell r="FS1745" t="str">
            <v>OR</v>
          </cell>
          <cell r="FT1745" t="str">
            <v>EISAq</v>
          </cell>
          <cell r="FV1745">
            <v>453826.31400000001</v>
          </cell>
        </row>
        <row r="1746">
          <cell r="AN1746" t="str">
            <v>OR</v>
          </cell>
          <cell r="AO1746" t="str">
            <v>Baseboard/Wall/Radiant</v>
          </cell>
          <cell r="AP1746" t="str">
            <v>Pre 1980</v>
          </cell>
          <cell r="AQ1746" t="str">
            <v>Crawlspace</v>
          </cell>
          <cell r="AR1746">
            <v>8264.9453125</v>
          </cell>
          <cell r="AU1746" t="str">
            <v>No</v>
          </cell>
          <cell r="AV1746" t="b">
            <v>0</v>
          </cell>
          <cell r="AX1746">
            <v>3173739</v>
          </cell>
          <cell r="AY1746" t="b">
            <v>0</v>
          </cell>
          <cell r="AZ1746">
            <v>1088684.2178929686</v>
          </cell>
          <cell r="BA1746" t="str">
            <v/>
          </cell>
          <cell r="BB1746" t="str">
            <v/>
          </cell>
          <cell r="BC1746">
            <v>1.000000037810294</v>
          </cell>
          <cell r="CF1746" t="str">
            <v>Conditioned</v>
          </cell>
          <cell r="CG1746">
            <v>1904.288</v>
          </cell>
          <cell r="CH1746" t="str">
            <v>WA</v>
          </cell>
          <cell r="CI1746" t="str">
            <v>Side-by-Side w/ TTD Ice</v>
          </cell>
          <cell r="CJ1746">
            <v>47607.199999999997</v>
          </cell>
          <cell r="CK1746" t="b">
            <v>0</v>
          </cell>
          <cell r="DS1746">
            <v>1192.4649999999999</v>
          </cell>
          <cell r="DT1746" t="str">
            <v>ID</v>
          </cell>
          <cell r="DU1746" t="str">
            <v>32to46</v>
          </cell>
          <cell r="DX1746" t="b">
            <v>0</v>
          </cell>
          <cell r="DY1746">
            <v>2079.9929999999999</v>
          </cell>
          <cell r="DZ1746" t="str">
            <v>WA</v>
          </cell>
          <cell r="EC1746" t="str">
            <v>Laptop</v>
          </cell>
          <cell r="ED1746">
            <v>1904.288</v>
          </cell>
          <cell r="EE1746" t="str">
            <v>WA</v>
          </cell>
          <cell r="EZ1746" t="str">
            <v>WA</v>
          </cell>
          <cell r="FA1746" t="str">
            <v>Bedrooms</v>
          </cell>
          <cell r="FB1746">
            <v>87881.64</v>
          </cell>
          <cell r="FC1746">
            <v>364708.80599999998</v>
          </cell>
          <cell r="FI1746" t="str">
            <v>WA</v>
          </cell>
          <cell r="FJ1746" t="str">
            <v>Living Room/Family Room</v>
          </cell>
          <cell r="FK1746" t="str">
            <v>EISAx</v>
          </cell>
          <cell r="FL1746">
            <v>661226.27999999991</v>
          </cell>
          <cell r="FS1746" t="str">
            <v>OR</v>
          </cell>
          <cell r="FT1746" t="str">
            <v>EISAx</v>
          </cell>
          <cell r="FV1746">
            <v>427689.72000000003</v>
          </cell>
        </row>
        <row r="1747">
          <cell r="AN1747" t="str">
            <v>OR</v>
          </cell>
          <cell r="AO1747" t="str">
            <v>Baseboard/Wall/Radiant</v>
          </cell>
          <cell r="AP1747" t="str">
            <v>Pre 1980</v>
          </cell>
          <cell r="AQ1747" t="str">
            <v>Crawlspace</v>
          </cell>
          <cell r="AR1747">
            <v>8264.9453125</v>
          </cell>
          <cell r="AU1747" t="str">
            <v>No</v>
          </cell>
          <cell r="AV1747" t="b">
            <v>1</v>
          </cell>
          <cell r="AX1747">
            <v>3173739</v>
          </cell>
          <cell r="AY1747" t="b">
            <v>0</v>
          </cell>
          <cell r="AZ1747">
            <v>1088684.2178929686</v>
          </cell>
          <cell r="BA1747">
            <v>1</v>
          </cell>
          <cell r="BB1747">
            <v>8264.9453125</v>
          </cell>
          <cell r="BC1747">
            <v>1.000000037810294</v>
          </cell>
          <cell r="CF1747" t="str">
            <v>Conditioned</v>
          </cell>
          <cell r="CG1747">
            <v>1904.288</v>
          </cell>
          <cell r="CH1747" t="str">
            <v>WA</v>
          </cell>
          <cell r="CI1747" t="str">
            <v>Side-by-Side w/ TTD Ice</v>
          </cell>
          <cell r="CJ1747">
            <v>47607.199999999997</v>
          </cell>
          <cell r="CK1747" t="b">
            <v>0</v>
          </cell>
          <cell r="DS1747">
            <v>1192.4649999999999</v>
          </cell>
          <cell r="DT1747" t="str">
            <v>ID</v>
          </cell>
          <cell r="DU1747" t="str">
            <v>gt46</v>
          </cell>
          <cell r="DX1747" t="b">
            <v>1</v>
          </cell>
          <cell r="DY1747">
            <v>1904.288</v>
          </cell>
          <cell r="DZ1747" t="str">
            <v>WA</v>
          </cell>
          <cell r="EC1747" t="str">
            <v>Desktop</v>
          </cell>
          <cell r="ED1747">
            <v>1904.288</v>
          </cell>
          <cell r="EE1747" t="str">
            <v>WA</v>
          </cell>
          <cell r="EZ1747" t="str">
            <v>WA</v>
          </cell>
          <cell r="FA1747" t="str">
            <v>Exterior</v>
          </cell>
          <cell r="FB1747">
            <v>284150.636</v>
          </cell>
          <cell r="FC1747">
            <v>1442723.5899999999</v>
          </cell>
          <cell r="FI1747" t="str">
            <v>WA</v>
          </cell>
          <cell r="FJ1747" t="str">
            <v>Other</v>
          </cell>
          <cell r="FK1747" t="str">
            <v>EISAnqnx</v>
          </cell>
          <cell r="FL1747">
            <v>240445.91999999998</v>
          </cell>
          <cell r="FS1747" t="str">
            <v>OR</v>
          </cell>
          <cell r="FT1747" t="str">
            <v>EISAnqnx</v>
          </cell>
          <cell r="FV1747">
            <v>13685224.812000001</v>
          </cell>
        </row>
        <row r="1748">
          <cell r="AN1748" t="str">
            <v>ID</v>
          </cell>
          <cell r="AO1748" t="str">
            <v>Natural Gas Other</v>
          </cell>
          <cell r="AP1748" t="str">
            <v>1993-2006</v>
          </cell>
          <cell r="AQ1748" t="str">
            <v>Crawlspace</v>
          </cell>
          <cell r="AR1748">
            <v>3785.76440429688</v>
          </cell>
          <cell r="AU1748" t="str">
            <v>No</v>
          </cell>
          <cell r="AV1748" t="b">
            <v>0</v>
          </cell>
          <cell r="AX1748">
            <v>6174581.7434082115</v>
          </cell>
          <cell r="AY1748" t="b">
            <v>0</v>
          </cell>
          <cell r="AZ1748">
            <v>1802098.8145805199</v>
          </cell>
          <cell r="BA1748" t="str">
            <v/>
          </cell>
          <cell r="BB1748" t="str">
            <v/>
          </cell>
          <cell r="BC1748">
            <v>1.0000001067939999</v>
          </cell>
          <cell r="CF1748" t="str">
            <v>Unconditioned</v>
          </cell>
          <cell r="CG1748">
            <v>1904.288</v>
          </cell>
          <cell r="CH1748" t="str">
            <v>WA</v>
          </cell>
          <cell r="CI1748" t="str">
            <v>Top-Freezer w/o TTD Ice</v>
          </cell>
          <cell r="CJ1748">
            <v>47607.199999999997</v>
          </cell>
          <cell r="CK1748" t="b">
            <v>0</v>
          </cell>
          <cell r="DS1748">
            <v>1925.059</v>
          </cell>
          <cell r="DT1748" t="str">
            <v>OR</v>
          </cell>
          <cell r="DU1748" t="str">
            <v>lt32</v>
          </cell>
          <cell r="DX1748" t="b">
            <v>1</v>
          </cell>
          <cell r="DY1748">
            <v>3785.7640000000001</v>
          </cell>
          <cell r="DZ1748" t="str">
            <v>ID</v>
          </cell>
          <cell r="EC1748" t="str">
            <v>Desktop</v>
          </cell>
          <cell r="ED1748">
            <v>2130.886</v>
          </cell>
          <cell r="EE1748" t="str">
            <v>MT</v>
          </cell>
          <cell r="EZ1748" t="str">
            <v>WA</v>
          </cell>
          <cell r="FA1748" t="str">
            <v>Garage</v>
          </cell>
          <cell r="FB1748">
            <v>87881.64</v>
          </cell>
          <cell r="FC1748">
            <v>456984.52799999999</v>
          </cell>
          <cell r="FI1748" t="str">
            <v>WA</v>
          </cell>
          <cell r="FJ1748" t="str">
            <v>Other</v>
          </cell>
          <cell r="FK1748" t="str">
            <v>EISAq</v>
          </cell>
          <cell r="FL1748">
            <v>573062.77599999995</v>
          </cell>
          <cell r="FS1748" t="str">
            <v>OR</v>
          </cell>
          <cell r="FT1748" t="str">
            <v>EISAq</v>
          </cell>
          <cell r="FV1748">
            <v>3071202.9340000004</v>
          </cell>
        </row>
        <row r="1749">
          <cell r="AN1749" t="str">
            <v>ID</v>
          </cell>
          <cell r="AO1749" t="str">
            <v>Natural Gas FAF</v>
          </cell>
          <cell r="AP1749" t="str">
            <v>1993-2006</v>
          </cell>
          <cell r="AQ1749" t="str">
            <v>Crawlspace</v>
          </cell>
          <cell r="AR1749">
            <v>3785.76440429688</v>
          </cell>
          <cell r="AU1749" t="str">
            <v>No</v>
          </cell>
          <cell r="AV1749" t="b">
            <v>1</v>
          </cell>
          <cell r="AX1749">
            <v>6174581.7434082115</v>
          </cell>
          <cell r="AY1749" t="b">
            <v>0</v>
          </cell>
          <cell r="AZ1749">
            <v>1802098.8145805199</v>
          </cell>
          <cell r="BA1749">
            <v>1</v>
          </cell>
          <cell r="BB1749">
            <v>3785.76440429688</v>
          </cell>
          <cell r="BC1749">
            <v>1.0000001067939999</v>
          </cell>
          <cell r="CF1749" t="str">
            <v>Conditioned</v>
          </cell>
          <cell r="CG1749">
            <v>2130.886</v>
          </cell>
          <cell r="CH1749" t="str">
            <v>MT</v>
          </cell>
          <cell r="CI1749" t="str">
            <v>Bottom-Freezer (Including French Door) w/o TTD Ice</v>
          </cell>
          <cell r="CJ1749">
            <v>55403.036</v>
          </cell>
          <cell r="CK1749" t="b">
            <v>0</v>
          </cell>
          <cell r="DS1749">
            <v>1192.4649999999999</v>
          </cell>
          <cell r="DT1749" t="str">
            <v>ID</v>
          </cell>
          <cell r="DU1749" t="str">
            <v>lt32</v>
          </cell>
          <cell r="DX1749" t="b">
            <v>0</v>
          </cell>
          <cell r="DY1749">
            <v>12271.31</v>
          </cell>
          <cell r="DZ1749" t="str">
            <v>WA</v>
          </cell>
          <cell r="EC1749" t="str">
            <v>Laptop</v>
          </cell>
          <cell r="ED1749">
            <v>1904.288</v>
          </cell>
          <cell r="EE1749" t="str">
            <v>WA</v>
          </cell>
          <cell r="EZ1749" t="str">
            <v>WA</v>
          </cell>
          <cell r="FA1749" t="str">
            <v>Kitchen</v>
          </cell>
          <cell r="FB1749">
            <v>117175.51999999999</v>
          </cell>
          <cell r="FC1749">
            <v>134751.848</v>
          </cell>
          <cell r="FI1749" t="str">
            <v>WA</v>
          </cell>
          <cell r="FJ1749" t="str">
            <v>Other</v>
          </cell>
          <cell r="FK1749" t="str">
            <v>EISAx</v>
          </cell>
          <cell r="FL1749">
            <v>1222266.76</v>
          </cell>
          <cell r="FS1749" t="str">
            <v>OR</v>
          </cell>
          <cell r="FT1749" t="str">
            <v>EISAx</v>
          </cell>
          <cell r="FV1749">
            <v>3847669.5900000003</v>
          </cell>
        </row>
        <row r="1750">
          <cell r="AN1750" t="str">
            <v>ID</v>
          </cell>
          <cell r="AO1750" t="str">
            <v>Natural Gas FAF</v>
          </cell>
          <cell r="AP1750" t="str">
            <v>1993-2006</v>
          </cell>
          <cell r="AQ1750" t="str">
            <v>Crawlspace</v>
          </cell>
          <cell r="AR1750">
            <v>3785.76440429688</v>
          </cell>
          <cell r="AU1750" t="str">
            <v>No</v>
          </cell>
          <cell r="AV1750" t="b">
            <v>1</v>
          </cell>
          <cell r="AX1750">
            <v>5148639.5898437565</v>
          </cell>
          <cell r="AY1750" t="b">
            <v>0</v>
          </cell>
          <cell r="AZ1750">
            <v>1730450.1946176779</v>
          </cell>
          <cell r="BA1750">
            <v>1</v>
          </cell>
          <cell r="BB1750">
            <v>3785.76440429688</v>
          </cell>
          <cell r="BC1750">
            <v>1.0000001067939999</v>
          </cell>
          <cell r="CF1750" t="str">
            <v>Conditioned</v>
          </cell>
          <cell r="CG1750">
            <v>2079.9929999999999</v>
          </cell>
          <cell r="CH1750" t="str">
            <v>WA</v>
          </cell>
          <cell r="CI1750" t="str">
            <v>Side-by-Side w/ TTD Ice</v>
          </cell>
          <cell r="CJ1750">
            <v>45759.845999999998</v>
          </cell>
          <cell r="CK1750" t="b">
            <v>0</v>
          </cell>
          <cell r="DS1750">
            <v>1192.4649999999999</v>
          </cell>
          <cell r="DT1750" t="str">
            <v>ID</v>
          </cell>
          <cell r="DU1750" t="str">
            <v>lt32</v>
          </cell>
          <cell r="DX1750" t="b">
            <v>1</v>
          </cell>
          <cell r="DY1750">
            <v>2079.9929999999999</v>
          </cell>
          <cell r="DZ1750" t="str">
            <v>WA</v>
          </cell>
          <cell r="EC1750" t="str">
            <v>Desktop</v>
          </cell>
          <cell r="ED1750">
            <v>1904.288</v>
          </cell>
          <cell r="EE1750" t="str">
            <v>WA</v>
          </cell>
          <cell r="EZ1750" t="str">
            <v>WA</v>
          </cell>
          <cell r="FA1750" t="str">
            <v>Living Room/Family Room</v>
          </cell>
          <cell r="FB1750">
            <v>263644.92</v>
          </cell>
          <cell r="FC1750">
            <v>531683.92200000002</v>
          </cell>
          <cell r="FI1750" t="str">
            <v>WA</v>
          </cell>
          <cell r="FJ1750" t="str">
            <v>Bathroom</v>
          </cell>
          <cell r="FK1750" t="str">
            <v>EISAnqnx</v>
          </cell>
          <cell r="FL1750">
            <v>549260.25</v>
          </cell>
          <cell r="FS1750" t="str">
            <v>WA</v>
          </cell>
          <cell r="FT1750" t="str">
            <v>EISAnqnx</v>
          </cell>
          <cell r="FV1750">
            <v>0</v>
          </cell>
        </row>
        <row r="1751">
          <cell r="AN1751" t="str">
            <v>MT</v>
          </cell>
          <cell r="AO1751" t="str">
            <v>Natural Gas FAF</v>
          </cell>
          <cell r="AP1751" t="str">
            <v>Pre 1980</v>
          </cell>
          <cell r="AQ1751" t="str">
            <v>Basement</v>
          </cell>
          <cell r="AR1751">
            <v>2130.88647460938</v>
          </cell>
          <cell r="AU1751" t="str">
            <v>No</v>
          </cell>
          <cell r="AV1751" t="b">
            <v>1</v>
          </cell>
          <cell r="AX1751">
            <v>5250504.2734375121</v>
          </cell>
          <cell r="AY1751" t="b">
            <v>0</v>
          </cell>
          <cell r="AZ1751">
            <v>1270178.8097851593</v>
          </cell>
          <cell r="BA1751">
            <v>1</v>
          </cell>
          <cell r="BB1751">
            <v>2130.88647460938</v>
          </cell>
          <cell r="BC1751">
            <v>1.0000002227286584</v>
          </cell>
          <cell r="CF1751" t="str">
            <v>Conditioned</v>
          </cell>
          <cell r="CG1751">
            <v>1612.692</v>
          </cell>
          <cell r="CH1751" t="str">
            <v>OR</v>
          </cell>
          <cell r="CI1751" t="str">
            <v>Top-Freezer w/o TTD Ice</v>
          </cell>
          <cell r="CJ1751">
            <v>29028.455999999998</v>
          </cell>
          <cell r="CK1751" t="b">
            <v>0</v>
          </cell>
          <cell r="DS1751">
            <v>1192.4649999999999</v>
          </cell>
          <cell r="DT1751" t="str">
            <v>ID</v>
          </cell>
          <cell r="DU1751" t="str">
            <v>32to46</v>
          </cell>
          <cell r="DX1751" t="b">
            <v>1</v>
          </cell>
          <cell r="DY1751">
            <v>3785.7640000000001</v>
          </cell>
          <cell r="DZ1751" t="str">
            <v>ID</v>
          </cell>
          <cell r="EC1751" t="str">
            <v>Laptop</v>
          </cell>
          <cell r="ED1751">
            <v>1925.059</v>
          </cell>
          <cell r="EE1751" t="str">
            <v>OR</v>
          </cell>
          <cell r="EZ1751" t="str">
            <v>WA</v>
          </cell>
          <cell r="FA1751" t="str">
            <v>Other</v>
          </cell>
          <cell r="FB1751">
            <v>307585.74</v>
          </cell>
          <cell r="FC1751">
            <v>285615.33</v>
          </cell>
          <cell r="FI1751" t="str">
            <v>WA</v>
          </cell>
          <cell r="FJ1751" t="str">
            <v>Bedrooms</v>
          </cell>
          <cell r="FK1751" t="str">
            <v>EISAnqnx</v>
          </cell>
          <cell r="FL1751">
            <v>439408.2</v>
          </cell>
          <cell r="FS1751" t="str">
            <v>WA</v>
          </cell>
          <cell r="FT1751" t="str">
            <v>EISAq</v>
          </cell>
          <cell r="FV1751">
            <v>0</v>
          </cell>
        </row>
        <row r="1752">
          <cell r="AN1752" t="str">
            <v>MT</v>
          </cell>
          <cell r="AO1752" t="str">
            <v>Baseboard/Wall/Radiant</v>
          </cell>
          <cell r="AP1752" t="str">
            <v>Pre 1980</v>
          </cell>
          <cell r="AQ1752" t="str">
            <v>Basement</v>
          </cell>
          <cell r="AR1752">
            <v>2130.88647460938</v>
          </cell>
          <cell r="AU1752" t="str">
            <v>No</v>
          </cell>
          <cell r="AV1752" t="b">
            <v>0</v>
          </cell>
          <cell r="AX1752">
            <v>5250504.2734375121</v>
          </cell>
          <cell r="AY1752" t="b">
            <v>0</v>
          </cell>
          <cell r="AZ1752">
            <v>1270178.8097851593</v>
          </cell>
          <cell r="BA1752" t="str">
            <v/>
          </cell>
          <cell r="BB1752" t="str">
            <v/>
          </cell>
          <cell r="BC1752">
            <v>1.0000002227286584</v>
          </cell>
          <cell r="CF1752" t="str">
            <v>Conditioned</v>
          </cell>
          <cell r="CG1752">
            <v>1192.4649999999999</v>
          </cell>
          <cell r="CH1752" t="str">
            <v>ID</v>
          </cell>
          <cell r="CI1752" t="str">
            <v>Top-Freezer w/o TTD Ice</v>
          </cell>
          <cell r="CJ1752">
            <v>21464.37</v>
          </cell>
          <cell r="CK1752" t="b">
            <v>0</v>
          </cell>
          <cell r="DS1752">
            <v>1192.4649999999999</v>
          </cell>
          <cell r="DT1752" t="str">
            <v>ID</v>
          </cell>
          <cell r="DU1752" t="str">
            <v>lt32</v>
          </cell>
          <cell r="DX1752" t="b">
            <v>1</v>
          </cell>
          <cell r="DY1752">
            <v>3785.7640000000001</v>
          </cell>
          <cell r="DZ1752" t="str">
            <v>ID</v>
          </cell>
          <cell r="EC1752" t="str">
            <v>Laptop</v>
          </cell>
          <cell r="ED1752">
            <v>1925.059</v>
          </cell>
          <cell r="EE1752" t="str">
            <v>OR</v>
          </cell>
          <cell r="EZ1752" t="str">
            <v>WA</v>
          </cell>
          <cell r="FA1752" t="str">
            <v>Bathroom</v>
          </cell>
          <cell r="FB1752">
            <v>330613.13999999996</v>
          </cell>
          <cell r="FC1752">
            <v>96178.367999999988</v>
          </cell>
          <cell r="FI1752" t="str">
            <v>WA</v>
          </cell>
          <cell r="FJ1752" t="str">
            <v>Bedrooms</v>
          </cell>
          <cell r="FK1752" t="str">
            <v>EISAx</v>
          </cell>
          <cell r="FL1752">
            <v>651788.82999999996</v>
          </cell>
          <cell r="FS1752" t="str">
            <v>WA</v>
          </cell>
          <cell r="FT1752" t="str">
            <v>EISAx</v>
          </cell>
          <cell r="FV1752">
            <v>0</v>
          </cell>
        </row>
        <row r="1753">
          <cell r="AN1753" t="str">
            <v>ID</v>
          </cell>
          <cell r="AO1753" t="str">
            <v>Natural Gas FAF</v>
          </cell>
          <cell r="AP1753" t="str">
            <v>Pre 1980</v>
          </cell>
          <cell r="AQ1753" t="str">
            <v>Basement</v>
          </cell>
          <cell r="AR1753">
            <v>3785.76440429688</v>
          </cell>
          <cell r="AU1753" t="str">
            <v>No</v>
          </cell>
          <cell r="AV1753" t="b">
            <v>1</v>
          </cell>
          <cell r="AX1753">
            <v>8268109.4589843862</v>
          </cell>
          <cell r="AY1753" t="b">
            <v>0</v>
          </cell>
          <cell r="AZ1753">
            <v>2438789.4292480503</v>
          </cell>
          <cell r="BA1753">
            <v>1</v>
          </cell>
          <cell r="BB1753">
            <v>3785.76440429688</v>
          </cell>
          <cell r="BC1753">
            <v>1.0000001067939999</v>
          </cell>
          <cell r="CF1753" t="str">
            <v>Conditioned</v>
          </cell>
          <cell r="CG1753">
            <v>1612.692</v>
          </cell>
          <cell r="CH1753" t="str">
            <v>OR</v>
          </cell>
          <cell r="CI1753" t="str">
            <v>Bottom-Freezer (Including French Door) w/o TTD Ice</v>
          </cell>
          <cell r="CJ1753">
            <v>29028.455999999998</v>
          </cell>
          <cell r="CK1753" t="b">
            <v>0</v>
          </cell>
          <cell r="DS1753">
            <v>1192.4649999999999</v>
          </cell>
          <cell r="DT1753" t="str">
            <v>ID</v>
          </cell>
          <cell r="DU1753" t="str">
            <v>lt32</v>
          </cell>
          <cell r="DX1753" t="b">
            <v>1</v>
          </cell>
          <cell r="DY1753">
            <v>3785.7640000000001</v>
          </cell>
          <cell r="DZ1753" t="str">
            <v>ID</v>
          </cell>
          <cell r="EC1753" t="str">
            <v>Desktop</v>
          </cell>
          <cell r="ED1753">
            <v>1925.059</v>
          </cell>
          <cell r="EE1753" t="str">
            <v>OR</v>
          </cell>
          <cell r="EZ1753" t="str">
            <v>WA</v>
          </cell>
          <cell r="FA1753" t="str">
            <v>Bedrooms</v>
          </cell>
          <cell r="FB1753">
            <v>500929</v>
          </cell>
          <cell r="FC1753">
            <v>565047.91200000001</v>
          </cell>
          <cell r="FI1753" t="str">
            <v>WA</v>
          </cell>
          <cell r="FJ1753" t="str">
            <v>Exterior</v>
          </cell>
          <cell r="FK1753" t="str">
            <v>EISAnqnx</v>
          </cell>
          <cell r="FL1753">
            <v>175763.28</v>
          </cell>
          <cell r="FS1753" t="str">
            <v>WA</v>
          </cell>
          <cell r="FT1753" t="str">
            <v>EISAnqnx</v>
          </cell>
          <cell r="FV1753">
            <v>3313253.6999999997</v>
          </cell>
        </row>
        <row r="1754">
          <cell r="AN1754" t="str">
            <v>ID</v>
          </cell>
          <cell r="AO1754" t="str">
            <v>Baseboard/Wall/Radiant</v>
          </cell>
          <cell r="AP1754" t="str">
            <v>Pre 1980</v>
          </cell>
          <cell r="AQ1754" t="str">
            <v>Basement</v>
          </cell>
          <cell r="AR1754">
            <v>3785.76440429688</v>
          </cell>
          <cell r="AU1754" t="str">
            <v>No</v>
          </cell>
          <cell r="AV1754" t="b">
            <v>0</v>
          </cell>
          <cell r="AX1754">
            <v>8268109.4589843862</v>
          </cell>
          <cell r="AY1754" t="b">
            <v>0</v>
          </cell>
          <cell r="AZ1754">
            <v>2438789.4292480503</v>
          </cell>
          <cell r="BA1754" t="str">
            <v/>
          </cell>
          <cell r="BB1754" t="str">
            <v/>
          </cell>
          <cell r="BC1754">
            <v>1.0000001067939999</v>
          </cell>
          <cell r="CF1754" t="str">
            <v>Conditioned</v>
          </cell>
          <cell r="CG1754">
            <v>1144.6790000000001</v>
          </cell>
          <cell r="CH1754" t="str">
            <v>MT</v>
          </cell>
          <cell r="CI1754" t="str">
            <v>Top-Freezer w/o TTD Ice</v>
          </cell>
          <cell r="CJ1754">
            <v>26327.617000000002</v>
          </cell>
          <cell r="CK1754" t="b">
            <v>0</v>
          </cell>
          <cell r="DS1754">
            <v>2079.9929999999999</v>
          </cell>
          <cell r="DT1754" t="str">
            <v>WA</v>
          </cell>
          <cell r="DU1754" t="str">
            <v>lt32</v>
          </cell>
          <cell r="DX1754" t="b">
            <v>0</v>
          </cell>
          <cell r="DY1754">
            <v>2079.9929999999999</v>
          </cell>
          <cell r="DZ1754" t="str">
            <v>WA</v>
          </cell>
          <cell r="EC1754" t="str">
            <v>Desktop</v>
          </cell>
          <cell r="ED1754">
            <v>2079.9929999999999</v>
          </cell>
          <cell r="EE1754" t="str">
            <v>WA</v>
          </cell>
          <cell r="EZ1754" t="str">
            <v>WA</v>
          </cell>
          <cell r="FA1754" t="str">
            <v>Exterior</v>
          </cell>
          <cell r="FB1754">
            <v>681263.44</v>
          </cell>
          <cell r="FC1754">
            <v>2484607.84</v>
          </cell>
          <cell r="FI1754" t="str">
            <v>WA</v>
          </cell>
          <cell r="FJ1754" t="str">
            <v>Exterior</v>
          </cell>
          <cell r="FK1754" t="str">
            <v>EISAx</v>
          </cell>
          <cell r="FL1754">
            <v>87881.64</v>
          </cell>
          <cell r="FS1754" t="str">
            <v>WA</v>
          </cell>
          <cell r="FT1754" t="str">
            <v>EISAq</v>
          </cell>
          <cell r="FV1754">
            <v>3914547.8899999997</v>
          </cell>
        </row>
        <row r="1755">
          <cell r="AN1755" t="str">
            <v>WA</v>
          </cell>
          <cell r="AO1755" t="str">
            <v>Natural Gas FAF</v>
          </cell>
          <cell r="AP1755" t="str">
            <v>1993-2006</v>
          </cell>
          <cell r="AQ1755" t="str">
            <v>Crawlspace</v>
          </cell>
          <cell r="AR1755">
            <v>1648.7204769126299</v>
          </cell>
          <cell r="AU1755" t="str">
            <v>No</v>
          </cell>
          <cell r="AV1755" t="b">
            <v>1</v>
          </cell>
          <cell r="AX1755">
            <v>3013861.0317962873</v>
          </cell>
          <cell r="AY1755" t="b">
            <v>0</v>
          </cell>
          <cell r="AZ1755">
            <v>999467.37799620384</v>
          </cell>
          <cell r="BA1755">
            <v>0.79265658747300227</v>
          </cell>
          <cell r="BB1755">
            <v>1648.7204769126299</v>
          </cell>
          <cell r="BC1755">
            <v>0.7926567430335727</v>
          </cell>
          <cell r="CF1755" t="str">
            <v>Unconditioned</v>
          </cell>
          <cell r="CG1755">
            <v>1144.6790000000001</v>
          </cell>
          <cell r="CH1755" t="str">
            <v>MT</v>
          </cell>
          <cell r="CI1755" t="str">
            <v>Top-Freezer w/o TTD Ice</v>
          </cell>
          <cell r="CJ1755">
            <v>26327.617000000002</v>
          </cell>
          <cell r="CK1755" t="b">
            <v>0</v>
          </cell>
          <cell r="DS1755">
            <v>2079.9929999999999</v>
          </cell>
          <cell r="DT1755" t="str">
            <v>WA</v>
          </cell>
          <cell r="DU1755" t="str">
            <v>32to46</v>
          </cell>
          <cell r="DX1755" t="b">
            <v>0</v>
          </cell>
          <cell r="DY1755">
            <v>2079.9929999999999</v>
          </cell>
          <cell r="DZ1755" t="str">
            <v>WA</v>
          </cell>
          <cell r="EC1755" t="str">
            <v>Desktop</v>
          </cell>
          <cell r="ED1755">
            <v>2079.9929999999999</v>
          </cell>
          <cell r="EE1755" t="str">
            <v>WA</v>
          </cell>
          <cell r="EZ1755" t="str">
            <v>WA</v>
          </cell>
          <cell r="FA1755" t="str">
            <v>Kitchen</v>
          </cell>
          <cell r="FB1755">
            <v>154286.13199999998</v>
          </cell>
          <cell r="FC1755">
            <v>312579.696</v>
          </cell>
          <cell r="FI1755" t="str">
            <v>WA</v>
          </cell>
          <cell r="FJ1755" t="str">
            <v>Garage</v>
          </cell>
          <cell r="FK1755" t="str">
            <v>EISAnqnx</v>
          </cell>
          <cell r="FL1755">
            <v>109852.05</v>
          </cell>
          <cell r="FS1755" t="str">
            <v>WA</v>
          </cell>
          <cell r="FT1755" t="str">
            <v>EISAx</v>
          </cell>
          <cell r="FV1755">
            <v>5031237.0999999996</v>
          </cell>
        </row>
        <row r="1756">
          <cell r="AN1756" t="str">
            <v>WA</v>
          </cell>
          <cell r="AO1756" t="str">
            <v>Natural Gas FAF</v>
          </cell>
          <cell r="AP1756" t="str">
            <v>1993-2006</v>
          </cell>
          <cell r="AQ1756" t="str">
            <v>Slab on Grade</v>
          </cell>
          <cell r="AR1756">
            <v>431.27293129049701</v>
          </cell>
          <cell r="AU1756" t="str">
            <v>No</v>
          </cell>
          <cell r="AV1756" t="b">
            <v>1</v>
          </cell>
          <cell r="AX1756">
            <v>788366.9183990286</v>
          </cell>
          <cell r="AY1756" t="b">
            <v>0</v>
          </cell>
          <cell r="AZ1756">
            <v>261441.05800445648</v>
          </cell>
          <cell r="BA1756">
            <v>0.20734341252699778</v>
          </cell>
          <cell r="BB1756">
            <v>431.27293129049701</v>
          </cell>
          <cell r="BC1756">
            <v>0.20734345321859113</v>
          </cell>
          <cell r="CF1756" t="str">
            <v>Conditioned</v>
          </cell>
          <cell r="CG1756">
            <v>8264.9449999999997</v>
          </cell>
          <cell r="CH1756" t="str">
            <v>OR</v>
          </cell>
          <cell r="CI1756" t="str">
            <v>Side-by-Side w/o TTD Ice</v>
          </cell>
          <cell r="CJ1756">
            <v>165298.9</v>
          </cell>
          <cell r="CK1756" t="b">
            <v>0</v>
          </cell>
          <cell r="DS1756">
            <v>2079.9929999999999</v>
          </cell>
          <cell r="DT1756" t="str">
            <v>WA</v>
          </cell>
          <cell r="DU1756" t="str">
            <v>32to46</v>
          </cell>
          <cell r="DX1756" t="b">
            <v>0</v>
          </cell>
          <cell r="DY1756">
            <v>2079.9929999999999</v>
          </cell>
          <cell r="DZ1756" t="str">
            <v>WA</v>
          </cell>
          <cell r="EC1756" t="str">
            <v>Other</v>
          </cell>
          <cell r="ED1756">
            <v>2079.9929999999999</v>
          </cell>
          <cell r="EE1756" t="str">
            <v>WA</v>
          </cell>
          <cell r="EZ1756" t="str">
            <v>WA</v>
          </cell>
          <cell r="FA1756" t="str">
            <v>Living Room/Family Room</v>
          </cell>
          <cell r="FB1756">
            <v>627163.10800000001</v>
          </cell>
          <cell r="FC1756">
            <v>1254326.216</v>
          </cell>
          <cell r="FI1756" t="str">
            <v>WA</v>
          </cell>
          <cell r="FJ1756" t="str">
            <v>Garage</v>
          </cell>
          <cell r="FK1756" t="str">
            <v>EISAq</v>
          </cell>
          <cell r="FL1756">
            <v>234351.03999999998</v>
          </cell>
          <cell r="FS1756" t="str">
            <v>WA</v>
          </cell>
          <cell r="FT1756" t="str">
            <v>EISAnqnx</v>
          </cell>
          <cell r="FV1756">
            <v>1942373.76</v>
          </cell>
        </row>
        <row r="1757">
          <cell r="AN1757" t="str">
            <v>MT</v>
          </cell>
          <cell r="AO1757" t="str">
            <v>Wood</v>
          </cell>
          <cell r="AP1757" t="str">
            <v>1980-1992</v>
          </cell>
          <cell r="AQ1757" t="str">
            <v>Slab on Grade</v>
          </cell>
          <cell r="AR1757">
            <v>1144.67944335938</v>
          </cell>
          <cell r="AU1757" t="str">
            <v>No</v>
          </cell>
          <cell r="AV1757" t="b">
            <v>1</v>
          </cell>
          <cell r="AX1757">
            <v>2440456.5732421982</v>
          </cell>
          <cell r="AY1757" t="b">
            <v>0</v>
          </cell>
          <cell r="AZ1757">
            <v>576575.03562011966</v>
          </cell>
          <cell r="BA1757">
            <v>1</v>
          </cell>
          <cell r="BB1757">
            <v>1144.67944335938</v>
          </cell>
          <cell r="BC1757">
            <v>1.0000003873220178</v>
          </cell>
          <cell r="CF1757" t="str">
            <v>Conditioned</v>
          </cell>
          <cell r="CG1757">
            <v>2130.886</v>
          </cell>
          <cell r="CH1757" t="str">
            <v>MT</v>
          </cell>
          <cell r="CI1757" t="str">
            <v>Side-by-Side w/ TTD Ice</v>
          </cell>
          <cell r="CJ1757">
            <v>55403.036</v>
          </cell>
          <cell r="CK1757" t="b">
            <v>0</v>
          </cell>
          <cell r="DS1757">
            <v>4360.1880000000001</v>
          </cell>
          <cell r="DT1757" t="str">
            <v>WA</v>
          </cell>
          <cell r="DU1757" t="str">
            <v>32to46</v>
          </cell>
          <cell r="DX1757" t="b">
            <v>1</v>
          </cell>
          <cell r="DY1757">
            <v>1904.288</v>
          </cell>
          <cell r="DZ1757" t="str">
            <v>WA</v>
          </cell>
          <cell r="EC1757" t="str">
            <v>Laptop</v>
          </cell>
          <cell r="ED1757">
            <v>2079.9929999999999</v>
          </cell>
          <cell r="EE1757" t="str">
            <v>WA</v>
          </cell>
          <cell r="EZ1757" t="str">
            <v>WA</v>
          </cell>
          <cell r="FA1757" t="str">
            <v>Other</v>
          </cell>
          <cell r="FB1757">
            <v>240445.91999999998</v>
          </cell>
          <cell r="FC1757">
            <v>2470581.8279999997</v>
          </cell>
          <cell r="FI1757" t="str">
            <v>WA</v>
          </cell>
          <cell r="FJ1757" t="str">
            <v>Kitchen</v>
          </cell>
          <cell r="FK1757" t="str">
            <v>EISAnqnx</v>
          </cell>
          <cell r="FL1757">
            <v>402790.85</v>
          </cell>
          <cell r="FS1757" t="str">
            <v>WA</v>
          </cell>
          <cell r="FT1757" t="str">
            <v>EISAq</v>
          </cell>
          <cell r="FV1757">
            <v>592233.56799999997</v>
          </cell>
        </row>
        <row r="1758">
          <cell r="AN1758" t="str">
            <v>MT</v>
          </cell>
          <cell r="AO1758" t="str">
            <v>Natural Gas Other</v>
          </cell>
          <cell r="AP1758" t="str">
            <v>Pre 1980</v>
          </cell>
          <cell r="AQ1758" t="str">
            <v>Slab on Grade</v>
          </cell>
          <cell r="AR1758">
            <v>2130.88647460938</v>
          </cell>
          <cell r="AU1758" t="str">
            <v>No</v>
          </cell>
          <cell r="AV1758" t="b">
            <v>1</v>
          </cell>
          <cell r="AX1758">
            <v>5114127.5390625121</v>
          </cell>
          <cell r="AY1758" t="b">
            <v>0</v>
          </cell>
          <cell r="AZ1758">
            <v>1402847.8016943394</v>
          </cell>
          <cell r="BA1758">
            <v>1</v>
          </cell>
          <cell r="BB1758">
            <v>2130.88647460938</v>
          </cell>
          <cell r="BC1758">
            <v>1.0000002227286584</v>
          </cell>
          <cell r="CF1758" t="str">
            <v>Conditioned</v>
          </cell>
          <cell r="CG1758">
            <v>1925.059</v>
          </cell>
          <cell r="CH1758" t="str">
            <v>OR</v>
          </cell>
          <cell r="CI1758" t="str">
            <v>Top-Freezer w/o TTD Ice</v>
          </cell>
          <cell r="CJ1758">
            <v>44276.356999999996</v>
          </cell>
          <cell r="CK1758" t="b">
            <v>0</v>
          </cell>
          <cell r="DS1758">
            <v>4360.1880000000001</v>
          </cell>
          <cell r="DT1758" t="str">
            <v>WA</v>
          </cell>
          <cell r="DU1758" t="str">
            <v>lt32</v>
          </cell>
          <cell r="DX1758" t="b">
            <v>0</v>
          </cell>
          <cell r="DY1758">
            <v>1904.288</v>
          </cell>
          <cell r="DZ1758" t="str">
            <v>WA</v>
          </cell>
          <cell r="EC1758" t="str">
            <v>Desktop</v>
          </cell>
          <cell r="ED1758">
            <v>3785.7640000000001</v>
          </cell>
          <cell r="EE1758" t="str">
            <v>ID</v>
          </cell>
          <cell r="EZ1758" t="str">
            <v>WA</v>
          </cell>
          <cell r="FA1758" t="str">
            <v>Bathroom</v>
          </cell>
          <cell r="FB1758">
            <v>1552879.9</v>
          </cell>
          <cell r="FC1758">
            <v>1001858</v>
          </cell>
          <cell r="FI1758" t="str">
            <v>WA</v>
          </cell>
          <cell r="FJ1758" t="str">
            <v>Living Room/Family Room</v>
          </cell>
          <cell r="FK1758" t="str">
            <v>EISAnqnx</v>
          </cell>
          <cell r="FL1758">
            <v>468702.07999999996</v>
          </cell>
          <cell r="FS1758" t="str">
            <v>WA</v>
          </cell>
          <cell r="FT1758" t="str">
            <v>EISAx</v>
          </cell>
          <cell r="FV1758">
            <v>2723131.84</v>
          </cell>
        </row>
        <row r="1759">
          <cell r="AN1759" t="str">
            <v>ID</v>
          </cell>
          <cell r="AO1759" t="str">
            <v>Baseboard/Wall/Radiant</v>
          </cell>
          <cell r="AP1759" t="str">
            <v>1993-2006</v>
          </cell>
          <cell r="AQ1759" t="str">
            <v>Basement</v>
          </cell>
          <cell r="AR1759">
            <v>1192.46508789063</v>
          </cell>
          <cell r="AU1759" t="str">
            <v>No</v>
          </cell>
          <cell r="AV1759" t="b">
            <v>0</v>
          </cell>
          <cell r="AX1759">
            <v>4042456.6479492355</v>
          </cell>
          <cell r="AY1759" t="b">
            <v>0</v>
          </cell>
          <cell r="AZ1759">
            <v>687879.44827514933</v>
          </cell>
          <cell r="BA1759" t="str">
            <v/>
          </cell>
          <cell r="BB1759" t="str">
            <v/>
          </cell>
          <cell r="BC1759">
            <v>1.0000000737049977</v>
          </cell>
          <cell r="CF1759" t="str">
            <v>Conditioned</v>
          </cell>
          <cell r="CG1759">
            <v>2130.886</v>
          </cell>
          <cell r="CH1759" t="str">
            <v>MT</v>
          </cell>
          <cell r="CI1759" t="str">
            <v>Side-by-Side w/ TTD Ice</v>
          </cell>
          <cell r="CJ1759">
            <v>51141.263999999996</v>
          </cell>
          <cell r="CK1759" t="b">
            <v>0</v>
          </cell>
          <cell r="DS1759">
            <v>4360.1880000000001</v>
          </cell>
          <cell r="DT1759" t="str">
            <v>WA</v>
          </cell>
          <cell r="DU1759" t="str">
            <v>32to46</v>
          </cell>
          <cell r="DX1759" t="b">
            <v>0</v>
          </cell>
          <cell r="DY1759">
            <v>2079.9929999999999</v>
          </cell>
          <cell r="DZ1759" t="str">
            <v>WA</v>
          </cell>
          <cell r="EC1759" t="str">
            <v>Laptop</v>
          </cell>
          <cell r="ED1759">
            <v>3785.7640000000001</v>
          </cell>
          <cell r="EE1759" t="str">
            <v>ID</v>
          </cell>
          <cell r="EZ1759" t="str">
            <v>WA</v>
          </cell>
          <cell r="FA1759" t="str">
            <v>Bedrooms</v>
          </cell>
          <cell r="FB1759">
            <v>1432656.94</v>
          </cell>
          <cell r="FC1759">
            <v>1282378.24</v>
          </cell>
          <cell r="FI1759" t="str">
            <v>WA</v>
          </cell>
          <cell r="FJ1759" t="str">
            <v>Living Room/Family Room</v>
          </cell>
          <cell r="FK1759" t="str">
            <v>EISAq</v>
          </cell>
          <cell r="FL1759">
            <v>38082.044000000002</v>
          </cell>
          <cell r="FS1759" t="str">
            <v>OR</v>
          </cell>
          <cell r="FT1759" t="str">
            <v>EISAnqnx</v>
          </cell>
          <cell r="FV1759">
            <v>16915880.720000003</v>
          </cell>
        </row>
        <row r="1760">
          <cell r="AN1760" t="str">
            <v>ID</v>
          </cell>
          <cell r="AO1760" t="str">
            <v>Baseboard/Wall/Radiant</v>
          </cell>
          <cell r="AP1760" t="str">
            <v>1993-2006</v>
          </cell>
          <cell r="AQ1760" t="str">
            <v>Basement</v>
          </cell>
          <cell r="AR1760">
            <v>1192.46508789063</v>
          </cell>
          <cell r="AU1760" t="str">
            <v>No</v>
          </cell>
          <cell r="AV1760" t="b">
            <v>0</v>
          </cell>
          <cell r="AX1760">
            <v>4042456.6479492355</v>
          </cell>
          <cell r="AY1760" t="b">
            <v>0</v>
          </cell>
          <cell r="AZ1760">
            <v>687879.44827514933</v>
          </cell>
          <cell r="BA1760" t="str">
            <v/>
          </cell>
          <cell r="BB1760" t="str">
            <v/>
          </cell>
          <cell r="BC1760">
            <v>1.0000000737049977</v>
          </cell>
          <cell r="CF1760" t="str">
            <v>Conditioned</v>
          </cell>
          <cell r="CG1760">
            <v>2130.886</v>
          </cell>
          <cell r="CH1760" t="str">
            <v>MT</v>
          </cell>
          <cell r="CI1760" t="str">
            <v>Top-Freezer w/o TTD Ice</v>
          </cell>
          <cell r="CJ1760">
            <v>42617.72</v>
          </cell>
          <cell r="CK1760" t="b">
            <v>0</v>
          </cell>
          <cell r="DS1760">
            <v>2079.9929999999999</v>
          </cell>
          <cell r="DT1760" t="str">
            <v>WA</v>
          </cell>
          <cell r="DU1760" t="str">
            <v>lt32</v>
          </cell>
          <cell r="DX1760" t="b">
            <v>0</v>
          </cell>
          <cell r="DY1760">
            <v>2079.9929999999999</v>
          </cell>
          <cell r="DZ1760" t="str">
            <v>WA</v>
          </cell>
          <cell r="EC1760" t="str">
            <v>Laptop</v>
          </cell>
          <cell r="ED1760">
            <v>3785.7640000000001</v>
          </cell>
          <cell r="EE1760" t="str">
            <v>ID</v>
          </cell>
          <cell r="EZ1760" t="str">
            <v>WA</v>
          </cell>
          <cell r="FA1760" t="str">
            <v>Exterior</v>
          </cell>
          <cell r="FB1760">
            <v>1562898.48</v>
          </cell>
          <cell r="FC1760">
            <v>11020438</v>
          </cell>
          <cell r="FI1760" t="str">
            <v>WA</v>
          </cell>
          <cell r="FJ1760" t="str">
            <v>Living Room/Family Room</v>
          </cell>
          <cell r="FK1760" t="str">
            <v>EISAx</v>
          </cell>
          <cell r="FL1760">
            <v>703053.12</v>
          </cell>
          <cell r="FS1760" t="str">
            <v>OR</v>
          </cell>
          <cell r="FT1760" t="str">
            <v>EISAq</v>
          </cell>
          <cell r="FV1760">
            <v>1123103.5560000001</v>
          </cell>
        </row>
        <row r="1761">
          <cell r="AN1761" t="str">
            <v>ID</v>
          </cell>
          <cell r="AO1761" t="str">
            <v>Natural Gas Other</v>
          </cell>
          <cell r="AP1761" t="str">
            <v>1993-2006</v>
          </cell>
          <cell r="AQ1761" t="str">
            <v>Basement</v>
          </cell>
          <cell r="AR1761">
            <v>1192.46508789063</v>
          </cell>
          <cell r="AU1761" t="str">
            <v>No</v>
          </cell>
          <cell r="AV1761" t="b">
            <v>1</v>
          </cell>
          <cell r="AX1761">
            <v>4042456.6479492355</v>
          </cell>
          <cell r="AY1761" t="b">
            <v>0</v>
          </cell>
          <cell r="AZ1761">
            <v>687879.44827514933</v>
          </cell>
          <cell r="BA1761">
            <v>1</v>
          </cell>
          <cell r="BB1761">
            <v>1192.46508789063</v>
          </cell>
          <cell r="BC1761">
            <v>1.0000000737049977</v>
          </cell>
          <cell r="CF1761" t="str">
            <v>Conditioned</v>
          </cell>
          <cell r="CG1761">
            <v>3785.7640000000001</v>
          </cell>
          <cell r="CH1761" t="str">
            <v>ID</v>
          </cell>
          <cell r="CI1761" t="str">
            <v>Side-by-Side w/ TTD Ice</v>
          </cell>
          <cell r="CJ1761">
            <v>68143.752000000008</v>
          </cell>
          <cell r="CK1761" t="b">
            <v>0</v>
          </cell>
          <cell r="DS1761">
            <v>2079.9929999999999</v>
          </cell>
          <cell r="DT1761" t="str">
            <v>WA</v>
          </cell>
          <cell r="DU1761" t="str">
            <v>lt32</v>
          </cell>
          <cell r="DX1761" t="b">
            <v>0</v>
          </cell>
          <cell r="DY1761">
            <v>2079.9929999999999</v>
          </cell>
          <cell r="DZ1761" t="str">
            <v>WA</v>
          </cell>
          <cell r="EC1761" t="str">
            <v>Other</v>
          </cell>
          <cell r="ED1761">
            <v>3785.7640000000001</v>
          </cell>
          <cell r="EE1761" t="str">
            <v>ID</v>
          </cell>
          <cell r="EZ1761" t="str">
            <v>WA</v>
          </cell>
          <cell r="FA1761" t="str">
            <v>Kitchen</v>
          </cell>
          <cell r="FB1761">
            <v>1172173.8599999999</v>
          </cell>
          <cell r="FC1761">
            <v>440817.51999999996</v>
          </cell>
          <cell r="FI1761" t="str">
            <v>WA</v>
          </cell>
          <cell r="FJ1761" t="str">
            <v>Other</v>
          </cell>
          <cell r="FK1761" t="str">
            <v>EISAnqnx</v>
          </cell>
          <cell r="FL1761">
            <v>644465.36</v>
          </cell>
          <cell r="FS1761" t="str">
            <v>OR</v>
          </cell>
          <cell r="FT1761" t="str">
            <v>EISAx</v>
          </cell>
          <cell r="FV1761">
            <v>277309.52</v>
          </cell>
        </row>
        <row r="1762">
          <cell r="AN1762" t="str">
            <v>ID</v>
          </cell>
          <cell r="AO1762" t="str">
            <v>Wood</v>
          </cell>
          <cell r="AP1762" t="str">
            <v>Pre 1980</v>
          </cell>
          <cell r="AQ1762" t="str">
            <v>Basement</v>
          </cell>
          <cell r="AR1762">
            <v>3785.76440429688</v>
          </cell>
          <cell r="AU1762" t="str">
            <v>No</v>
          </cell>
          <cell r="AV1762" t="b">
            <v>0</v>
          </cell>
          <cell r="AX1762">
            <v>6413084.9008789146</v>
          </cell>
          <cell r="AY1762" t="b">
            <v>0</v>
          </cell>
          <cell r="AZ1762">
            <v>3842172.2939209035</v>
          </cell>
          <cell r="BA1762" t="str">
            <v/>
          </cell>
          <cell r="BB1762" t="str">
            <v/>
          </cell>
          <cell r="BC1762">
            <v>1.0000001067939999</v>
          </cell>
          <cell r="CF1762" t="str">
            <v>Unconditioned</v>
          </cell>
          <cell r="CG1762">
            <v>3785.7640000000001</v>
          </cell>
          <cell r="CH1762" t="str">
            <v>ID</v>
          </cell>
          <cell r="CI1762" t="str">
            <v>Top-Freezer w/o TTD Ice</v>
          </cell>
          <cell r="CJ1762">
            <v>64357.988000000005</v>
          </cell>
          <cell r="CK1762" t="b">
            <v>0</v>
          </cell>
          <cell r="DS1762">
            <v>2079.9929999999999</v>
          </cell>
          <cell r="DT1762" t="str">
            <v>WA</v>
          </cell>
          <cell r="DU1762" t="str">
            <v>32to46</v>
          </cell>
          <cell r="DX1762" t="b">
            <v>0</v>
          </cell>
          <cell r="DY1762">
            <v>2130.886</v>
          </cell>
          <cell r="DZ1762" t="str">
            <v>MT</v>
          </cell>
          <cell r="EC1762" t="str">
            <v>Desktop</v>
          </cell>
          <cell r="ED1762">
            <v>2079.9929999999999</v>
          </cell>
          <cell r="EE1762" t="str">
            <v>WA</v>
          </cell>
          <cell r="EZ1762" t="str">
            <v>WA</v>
          </cell>
          <cell r="FA1762" t="str">
            <v>Living Room/Family Room</v>
          </cell>
          <cell r="FB1762">
            <v>2464570.6799999997</v>
          </cell>
          <cell r="FC1762">
            <v>2464570.6799999997</v>
          </cell>
          <cell r="FI1762" t="str">
            <v>WA</v>
          </cell>
          <cell r="FJ1762" t="str">
            <v>Other</v>
          </cell>
          <cell r="FK1762" t="str">
            <v>EISAq</v>
          </cell>
          <cell r="FL1762">
            <v>80558.17</v>
          </cell>
          <cell r="FS1762" t="str">
            <v>ID</v>
          </cell>
          <cell r="FT1762" t="str">
            <v>EISAnqnx</v>
          </cell>
          <cell r="FV1762">
            <v>2460746.6</v>
          </cell>
        </row>
        <row r="1763">
          <cell r="AN1763" t="str">
            <v>ID</v>
          </cell>
          <cell r="AO1763" t="str">
            <v>Natural Gas FAF</v>
          </cell>
          <cell r="AP1763" t="str">
            <v>Pre 1980</v>
          </cell>
          <cell r="AQ1763" t="str">
            <v>Basement</v>
          </cell>
          <cell r="AR1763">
            <v>3785.76440429688</v>
          </cell>
          <cell r="AU1763" t="str">
            <v>No</v>
          </cell>
          <cell r="AV1763" t="b">
            <v>1</v>
          </cell>
          <cell r="AX1763">
            <v>6413084.9008789146</v>
          </cell>
          <cell r="AY1763" t="b">
            <v>0</v>
          </cell>
          <cell r="AZ1763">
            <v>3842172.2939209035</v>
          </cell>
          <cell r="BA1763">
            <v>1</v>
          </cell>
          <cell r="BB1763">
            <v>3785.76440429688</v>
          </cell>
          <cell r="BC1763">
            <v>1.0000001067939999</v>
          </cell>
          <cell r="CF1763" t="str">
            <v>Conditioned</v>
          </cell>
          <cell r="CG1763">
            <v>4360.1880000000001</v>
          </cell>
          <cell r="CH1763" t="str">
            <v>WA</v>
          </cell>
          <cell r="CI1763" t="str">
            <v>Top-Freezer w/o TTD Ice</v>
          </cell>
          <cell r="CJ1763">
            <v>78483.384000000005</v>
          </cell>
          <cell r="CK1763" t="b">
            <v>0</v>
          </cell>
          <cell r="DS1763">
            <v>1144.6790000000001</v>
          </cell>
          <cell r="DT1763" t="str">
            <v>MT</v>
          </cell>
          <cell r="DU1763" t="str">
            <v>32to46</v>
          </cell>
          <cell r="DX1763" t="b">
            <v>1</v>
          </cell>
          <cell r="DY1763">
            <v>2130.886</v>
          </cell>
          <cell r="DZ1763" t="str">
            <v>MT</v>
          </cell>
          <cell r="EC1763" t="str">
            <v>Desktop</v>
          </cell>
          <cell r="ED1763">
            <v>2079.9929999999999</v>
          </cell>
          <cell r="EE1763" t="str">
            <v>WA</v>
          </cell>
          <cell r="EZ1763" t="str">
            <v>WA</v>
          </cell>
          <cell r="FA1763" t="str">
            <v>Other</v>
          </cell>
          <cell r="FB1763">
            <v>5660497.6999999993</v>
          </cell>
          <cell r="FC1763">
            <v>5109475.8</v>
          </cell>
          <cell r="FI1763" t="str">
            <v>WA</v>
          </cell>
          <cell r="FJ1763" t="str">
            <v>Other</v>
          </cell>
          <cell r="FK1763" t="str">
            <v>EISAx</v>
          </cell>
          <cell r="FL1763">
            <v>73234.7</v>
          </cell>
          <cell r="FS1763" t="str">
            <v>ID</v>
          </cell>
          <cell r="FT1763" t="str">
            <v>EISAq</v>
          </cell>
          <cell r="FV1763">
            <v>3036182.7280000001</v>
          </cell>
        </row>
        <row r="1764">
          <cell r="AN1764" t="str">
            <v>WA</v>
          </cell>
          <cell r="AO1764" t="str">
            <v>Baseboard/Wall/Radiant</v>
          </cell>
          <cell r="AP1764" t="str">
            <v>Pre 1980</v>
          </cell>
          <cell r="AQ1764" t="str">
            <v>Crawlspace</v>
          </cell>
          <cell r="AR1764">
            <v>1904.28771972656</v>
          </cell>
          <cell r="AU1764" t="str">
            <v>No</v>
          </cell>
          <cell r="AV1764" t="b">
            <v>0</v>
          </cell>
          <cell r="AX1764">
            <v>3029721.7620849567</v>
          </cell>
          <cell r="AY1764" t="b">
            <v>0</v>
          </cell>
          <cell r="AZ1764">
            <v>947935.38400268438</v>
          </cell>
          <cell r="BA1764" t="str">
            <v/>
          </cell>
          <cell r="BB1764" t="str">
            <v/>
          </cell>
          <cell r="BC1764">
            <v>0.99999985281982562</v>
          </cell>
          <cell r="CF1764" t="str">
            <v>Conditioned</v>
          </cell>
          <cell r="CG1764">
            <v>1612.692</v>
          </cell>
          <cell r="CH1764" t="str">
            <v>OR</v>
          </cell>
          <cell r="CI1764" t="str">
            <v>Bottom-Freezer (Including French Door) w/o TTD Ice</v>
          </cell>
          <cell r="CJ1764">
            <v>38704.608</v>
          </cell>
          <cell r="CK1764" t="b">
            <v>0</v>
          </cell>
          <cell r="DS1764">
            <v>1144.6790000000001</v>
          </cell>
          <cell r="DT1764" t="str">
            <v>MT</v>
          </cell>
          <cell r="DU1764" t="str">
            <v>32to46</v>
          </cell>
          <cell r="DX1764" t="b">
            <v>0</v>
          </cell>
          <cell r="DY1764">
            <v>2130.886</v>
          </cell>
          <cell r="DZ1764" t="str">
            <v>MT</v>
          </cell>
          <cell r="EC1764" t="str">
            <v>Laptop</v>
          </cell>
          <cell r="ED1764">
            <v>1612.692</v>
          </cell>
          <cell r="EE1764" t="str">
            <v>OR</v>
          </cell>
          <cell r="EZ1764" t="str">
            <v>WA</v>
          </cell>
          <cell r="FA1764" t="str">
            <v>Bathroom</v>
          </cell>
          <cell r="FB1764">
            <v>199198.38399999999</v>
          </cell>
          <cell r="FC1764">
            <v>171369.198</v>
          </cell>
          <cell r="FI1764" t="str">
            <v>WA</v>
          </cell>
          <cell r="FJ1764" t="str">
            <v>Bathroom</v>
          </cell>
          <cell r="FK1764" t="str">
            <v>EISAnqnx</v>
          </cell>
          <cell r="FL1764">
            <v>91485.72</v>
          </cell>
          <cell r="FS1764" t="str">
            <v>MT</v>
          </cell>
          <cell r="FT1764" t="str">
            <v>EISAnqnx</v>
          </cell>
          <cell r="FV1764">
            <v>5528799.5700000003</v>
          </cell>
        </row>
        <row r="1765">
          <cell r="AN1765" t="str">
            <v>WA</v>
          </cell>
          <cell r="AO1765" t="str">
            <v>Baseboard/Wall/Radiant</v>
          </cell>
          <cell r="AP1765" t="str">
            <v>Pre 1980</v>
          </cell>
          <cell r="AQ1765" t="str">
            <v>Crawlspace</v>
          </cell>
          <cell r="AR1765">
            <v>1904.28771972656</v>
          </cell>
          <cell r="AU1765" t="str">
            <v>No</v>
          </cell>
          <cell r="AV1765" t="b">
            <v>0</v>
          </cell>
          <cell r="AX1765">
            <v>3029721.7620849567</v>
          </cell>
          <cell r="AY1765" t="b">
            <v>0</v>
          </cell>
          <cell r="AZ1765">
            <v>947935.38400268438</v>
          </cell>
          <cell r="BA1765" t="str">
            <v/>
          </cell>
          <cell r="BB1765" t="str">
            <v/>
          </cell>
          <cell r="BC1765">
            <v>0.99999985281982562</v>
          </cell>
          <cell r="CF1765" t="str">
            <v>Conditioned</v>
          </cell>
          <cell r="CG1765">
            <v>1192.4649999999999</v>
          </cell>
          <cell r="CH1765" t="str">
            <v>ID</v>
          </cell>
          <cell r="CI1765" t="str">
            <v>Top-Freezer w/o TTD Ice</v>
          </cell>
          <cell r="CJ1765">
            <v>20271.904999999999</v>
          </cell>
          <cell r="CK1765" t="b">
            <v>0</v>
          </cell>
          <cell r="DS1765">
            <v>1144.6790000000001</v>
          </cell>
          <cell r="DT1765" t="str">
            <v>MT</v>
          </cell>
          <cell r="DU1765" t="str">
            <v>32to46</v>
          </cell>
          <cell r="DX1765" t="b">
            <v>0</v>
          </cell>
          <cell r="DY1765">
            <v>2130.886</v>
          </cell>
          <cell r="DZ1765" t="str">
            <v>MT</v>
          </cell>
          <cell r="EC1765" t="str">
            <v>Laptop</v>
          </cell>
          <cell r="ED1765">
            <v>1144.6790000000001</v>
          </cell>
          <cell r="EE1765" t="str">
            <v>MT</v>
          </cell>
          <cell r="EZ1765" t="str">
            <v>WA</v>
          </cell>
          <cell r="FA1765" t="str">
            <v>Bedrooms</v>
          </cell>
          <cell r="FB1765">
            <v>263644.92</v>
          </cell>
          <cell r="FC1765">
            <v>497995.95999999996</v>
          </cell>
          <cell r="FI1765" t="str">
            <v>WA</v>
          </cell>
          <cell r="FJ1765" t="str">
            <v>Bathroom</v>
          </cell>
          <cell r="FK1765" t="str">
            <v>EISAq</v>
          </cell>
          <cell r="FL1765">
            <v>632776.23</v>
          </cell>
          <cell r="FS1765" t="str">
            <v>MT</v>
          </cell>
          <cell r="FT1765" t="str">
            <v>EISAq</v>
          </cell>
          <cell r="FV1765">
            <v>761211.53500000003</v>
          </cell>
        </row>
        <row r="1766">
          <cell r="AN1766" t="str">
            <v>WA</v>
          </cell>
          <cell r="AO1766" t="str">
            <v>Baseboard/Wall/Radiant</v>
          </cell>
          <cell r="AP1766" t="str">
            <v>Pre 1980</v>
          </cell>
          <cell r="AQ1766" t="str">
            <v>Crawlspace</v>
          </cell>
          <cell r="AR1766">
            <v>1904.28771972656</v>
          </cell>
          <cell r="AU1766" t="str">
            <v>No</v>
          </cell>
          <cell r="AV1766" t="b">
            <v>1</v>
          </cell>
          <cell r="AX1766">
            <v>3029721.7620849567</v>
          </cell>
          <cell r="AY1766" t="b">
            <v>0</v>
          </cell>
          <cell r="AZ1766">
            <v>947935.38400268438</v>
          </cell>
          <cell r="BA1766">
            <v>1</v>
          </cell>
          <cell r="BB1766">
            <v>1904.28771972656</v>
          </cell>
          <cell r="BC1766">
            <v>0.99999985281982562</v>
          </cell>
          <cell r="CF1766" t="str">
            <v>Conditioned</v>
          </cell>
          <cell r="CG1766">
            <v>2079.9929999999999</v>
          </cell>
          <cell r="CH1766" t="str">
            <v>WA</v>
          </cell>
          <cell r="CI1766" t="str">
            <v>Top-Freezer w/o TTD Ice</v>
          </cell>
          <cell r="CJ1766">
            <v>41599.86</v>
          </cell>
          <cell r="CK1766" t="b">
            <v>0</v>
          </cell>
          <cell r="DS1766">
            <v>1192.4649999999999</v>
          </cell>
          <cell r="DT1766" t="str">
            <v>ID</v>
          </cell>
          <cell r="DU1766" t="str">
            <v>32to46</v>
          </cell>
          <cell r="DX1766" t="b">
            <v>0</v>
          </cell>
          <cell r="DY1766">
            <v>2130.886</v>
          </cell>
          <cell r="DZ1766" t="str">
            <v>MT</v>
          </cell>
          <cell r="EC1766" t="str">
            <v>Desktop</v>
          </cell>
          <cell r="ED1766">
            <v>2079.9929999999999</v>
          </cell>
          <cell r="EE1766" t="str">
            <v>WA</v>
          </cell>
          <cell r="EZ1766" t="str">
            <v>WA</v>
          </cell>
          <cell r="FA1766" t="str">
            <v>Exterior</v>
          </cell>
          <cell r="FB1766">
            <v>54193.678</v>
          </cell>
          <cell r="FC1766">
            <v>2366945.5039999997</v>
          </cell>
          <cell r="FI1766" t="str">
            <v>WA</v>
          </cell>
          <cell r="FJ1766" t="str">
            <v>Bathroom</v>
          </cell>
          <cell r="FK1766" t="str">
            <v>EISAx</v>
          </cell>
          <cell r="FL1766">
            <v>381190.5</v>
          </cell>
          <cell r="FS1766" t="str">
            <v>MT</v>
          </cell>
          <cell r="FT1766" t="str">
            <v>EISAx</v>
          </cell>
          <cell r="FV1766">
            <v>1201912.9500000002</v>
          </cell>
        </row>
        <row r="1767">
          <cell r="AN1767" t="str">
            <v>WA</v>
          </cell>
          <cell r="AO1767" t="str">
            <v>Baseboard/Wall/Radiant</v>
          </cell>
          <cell r="AP1767" t="str">
            <v>1993-2006</v>
          </cell>
          <cell r="AQ1767" t="str">
            <v>Crawlspace</v>
          </cell>
          <cell r="AR1767">
            <v>2079.99340820313</v>
          </cell>
          <cell r="AU1767" t="str">
            <v>No</v>
          </cell>
          <cell r="AV1767" t="b">
            <v>1</v>
          </cell>
          <cell r="AX1767">
            <v>4035187.2119140723</v>
          </cell>
          <cell r="AY1767" t="b">
            <v>0</v>
          </cell>
          <cell r="AZ1767">
            <v>713425.46705256519</v>
          </cell>
          <cell r="BA1767">
            <v>1</v>
          </cell>
          <cell r="BB1767">
            <v>2079.99340820313</v>
          </cell>
          <cell r="BC1767">
            <v>1.0000001962521654</v>
          </cell>
          <cell r="CF1767" t="str">
            <v>Conditioned</v>
          </cell>
          <cell r="CG1767">
            <v>2130.886</v>
          </cell>
          <cell r="CH1767" t="str">
            <v>MT</v>
          </cell>
          <cell r="CI1767" t="str">
            <v>Top-Freezer w/o TTD Ice</v>
          </cell>
          <cell r="CJ1767">
            <v>53272.15</v>
          </cell>
          <cell r="CK1767" t="b">
            <v>0</v>
          </cell>
          <cell r="DS1767">
            <v>1192.4649999999999</v>
          </cell>
          <cell r="DT1767" t="str">
            <v>ID</v>
          </cell>
          <cell r="DU1767" t="str">
            <v>32to46</v>
          </cell>
          <cell r="DX1767" t="b">
            <v>1</v>
          </cell>
          <cell r="DY1767">
            <v>1904.288</v>
          </cell>
          <cell r="DZ1767" t="str">
            <v>WA</v>
          </cell>
          <cell r="EC1767" t="str">
            <v>Desktop</v>
          </cell>
          <cell r="ED1767">
            <v>2079.9929999999999</v>
          </cell>
          <cell r="EE1767" t="str">
            <v>WA</v>
          </cell>
          <cell r="EZ1767" t="str">
            <v>WA</v>
          </cell>
          <cell r="FA1767" t="str">
            <v>Garage</v>
          </cell>
          <cell r="FB1767">
            <v>937404.15999999992</v>
          </cell>
          <cell r="FC1767">
            <v>1025285.7999999999</v>
          </cell>
          <cell r="FI1767" t="str">
            <v>WA</v>
          </cell>
          <cell r="FJ1767" t="str">
            <v>Bedrooms</v>
          </cell>
          <cell r="FK1767" t="str">
            <v>EISAq</v>
          </cell>
          <cell r="FL1767">
            <v>266833.34999999998</v>
          </cell>
          <cell r="FS1767" t="str">
            <v>MT</v>
          </cell>
          <cell r="FT1767" t="str">
            <v>EISAnqnx</v>
          </cell>
          <cell r="FV1767">
            <v>4645331.4799999995</v>
          </cell>
        </row>
        <row r="1768">
          <cell r="AN1768" t="str">
            <v>MT</v>
          </cell>
          <cell r="AO1768" t="str">
            <v>Natural Gas Other</v>
          </cell>
          <cell r="AP1768" t="str">
            <v>1993-2006</v>
          </cell>
          <cell r="AQ1768" t="str">
            <v>Basement</v>
          </cell>
          <cell r="AR1768">
            <v>2130.88647460938</v>
          </cell>
          <cell r="AU1768" t="str">
            <v>No</v>
          </cell>
          <cell r="AV1768" t="b">
            <v>0</v>
          </cell>
          <cell r="AX1768">
            <v>8374383.8452148633</v>
          </cell>
          <cell r="AY1768" t="b">
            <v>0</v>
          </cell>
          <cell r="AZ1768">
            <v>1705486.9532507365</v>
          </cell>
          <cell r="BA1768" t="str">
            <v/>
          </cell>
          <cell r="BB1768" t="str">
            <v/>
          </cell>
          <cell r="BC1768">
            <v>1.0000002227286584</v>
          </cell>
          <cell r="CF1768" t="str">
            <v>Conditioned</v>
          </cell>
          <cell r="CG1768">
            <v>1612.692</v>
          </cell>
          <cell r="CH1768" t="str">
            <v>OR</v>
          </cell>
          <cell r="CI1768" t="str">
            <v>Top-Freezer w/o TTD Ice</v>
          </cell>
          <cell r="CJ1768">
            <v>19352.304</v>
          </cell>
          <cell r="CK1768" t="b">
            <v>0</v>
          </cell>
          <cell r="DS1768">
            <v>1192.4649999999999</v>
          </cell>
          <cell r="DT1768" t="str">
            <v>ID</v>
          </cell>
          <cell r="DU1768" t="str">
            <v>32to46</v>
          </cell>
          <cell r="DX1768" t="b">
            <v>0</v>
          </cell>
          <cell r="DY1768">
            <v>1612.692</v>
          </cell>
          <cell r="DZ1768" t="str">
            <v>OR</v>
          </cell>
          <cell r="EC1768" t="str">
            <v>Laptop</v>
          </cell>
          <cell r="ED1768">
            <v>1192.4649999999999</v>
          </cell>
          <cell r="EE1768" t="str">
            <v>ID</v>
          </cell>
          <cell r="EZ1768" t="str">
            <v>WA</v>
          </cell>
          <cell r="FA1768" t="str">
            <v>Kitchen</v>
          </cell>
          <cell r="FB1768">
            <v>65911.23</v>
          </cell>
          <cell r="FC1768">
            <v>190410.22</v>
          </cell>
          <cell r="FI1768" t="str">
            <v>WA</v>
          </cell>
          <cell r="FJ1768" t="str">
            <v>Exterior</v>
          </cell>
          <cell r="FK1768" t="str">
            <v>EISAq</v>
          </cell>
          <cell r="FL1768">
            <v>167723.82</v>
          </cell>
          <cell r="FS1768" t="str">
            <v>MT</v>
          </cell>
          <cell r="FT1768" t="str">
            <v>EISAq</v>
          </cell>
          <cell r="FV1768">
            <v>1734541.2039999999</v>
          </cell>
        </row>
        <row r="1769">
          <cell r="AN1769" t="str">
            <v>MT</v>
          </cell>
          <cell r="AO1769" t="str">
            <v>Natural Gas Other</v>
          </cell>
          <cell r="AP1769" t="str">
            <v>1993-2006</v>
          </cell>
          <cell r="AQ1769" t="str">
            <v>Basement</v>
          </cell>
          <cell r="AR1769">
            <v>2130.88647460938</v>
          </cell>
          <cell r="AU1769" t="str">
            <v>No</v>
          </cell>
          <cell r="AV1769" t="b">
            <v>0</v>
          </cell>
          <cell r="AX1769">
            <v>8374383.8452148633</v>
          </cell>
          <cell r="AY1769" t="b">
            <v>0</v>
          </cell>
          <cell r="AZ1769">
            <v>1705486.9532507365</v>
          </cell>
          <cell r="BA1769" t="str">
            <v/>
          </cell>
          <cell r="BB1769" t="str">
            <v/>
          </cell>
          <cell r="BC1769">
            <v>1.0000002227286584</v>
          </cell>
          <cell r="CF1769" t="str">
            <v>Conditioned</v>
          </cell>
          <cell r="CG1769">
            <v>1612.692</v>
          </cell>
          <cell r="CH1769" t="str">
            <v>OR</v>
          </cell>
          <cell r="CI1769" t="str">
            <v>Side-by-Side w/ TTD Ice</v>
          </cell>
          <cell r="CJ1769">
            <v>40317.300000000003</v>
          </cell>
          <cell r="CK1769" t="b">
            <v>0</v>
          </cell>
          <cell r="DS1769">
            <v>8559.1039999999994</v>
          </cell>
          <cell r="DT1769" t="str">
            <v>OR</v>
          </cell>
          <cell r="DU1769" t="str">
            <v>lt32</v>
          </cell>
          <cell r="DX1769" t="b">
            <v>0</v>
          </cell>
          <cell r="DY1769">
            <v>2079.9929999999999</v>
          </cell>
          <cell r="DZ1769" t="str">
            <v>WA</v>
          </cell>
          <cell r="EC1769" t="str">
            <v>Desktop</v>
          </cell>
          <cell r="ED1769">
            <v>1192.4649999999999</v>
          </cell>
          <cell r="EE1769" t="str">
            <v>ID</v>
          </cell>
          <cell r="EZ1769" t="str">
            <v>WA</v>
          </cell>
          <cell r="FA1769" t="str">
            <v>Living Room/Family Room</v>
          </cell>
          <cell r="FB1769">
            <v>20505.716</v>
          </cell>
          <cell r="FC1769">
            <v>316373.90399999998</v>
          </cell>
          <cell r="FI1769" t="str">
            <v>WA</v>
          </cell>
          <cell r="FJ1769" t="str">
            <v>Garage</v>
          </cell>
          <cell r="FK1769" t="str">
            <v>EISAnqnx</v>
          </cell>
          <cell r="FL1769">
            <v>0</v>
          </cell>
          <cell r="FS1769" t="str">
            <v>MT</v>
          </cell>
          <cell r="FT1769" t="str">
            <v>EISAx</v>
          </cell>
          <cell r="FV1769">
            <v>1449002.48</v>
          </cell>
        </row>
        <row r="1770">
          <cell r="AN1770" t="str">
            <v>MT</v>
          </cell>
          <cell r="AO1770" t="str">
            <v>Natural Gas FAF</v>
          </cell>
          <cell r="AP1770" t="str">
            <v>1993-2006</v>
          </cell>
          <cell r="AQ1770" t="str">
            <v>Basement</v>
          </cell>
          <cell r="AR1770">
            <v>2130.88647460938</v>
          </cell>
          <cell r="AU1770" t="str">
            <v>No</v>
          </cell>
          <cell r="AV1770" t="b">
            <v>1</v>
          </cell>
          <cell r="AX1770">
            <v>8374383.8452148633</v>
          </cell>
          <cell r="AY1770" t="b">
            <v>0</v>
          </cell>
          <cell r="AZ1770">
            <v>1705486.9532507365</v>
          </cell>
          <cell r="BA1770">
            <v>1</v>
          </cell>
          <cell r="BB1770">
            <v>2130.88647460938</v>
          </cell>
          <cell r="BC1770">
            <v>1.0000002227286584</v>
          </cell>
          <cell r="CF1770" t="str">
            <v>Conditioned</v>
          </cell>
          <cell r="CG1770">
            <v>1904.288</v>
          </cell>
          <cell r="CH1770" t="str">
            <v>WA</v>
          </cell>
          <cell r="CI1770" t="str">
            <v>Top-Freezer w/o TTD Ice</v>
          </cell>
          <cell r="CJ1770">
            <v>30468.608</v>
          </cell>
          <cell r="CK1770" t="b">
            <v>0</v>
          </cell>
          <cell r="DS1770">
            <v>8559.1039999999994</v>
          </cell>
          <cell r="DT1770" t="str">
            <v>OR</v>
          </cell>
          <cell r="DU1770" t="str">
            <v>32to46</v>
          </cell>
          <cell r="DX1770" t="b">
            <v>0</v>
          </cell>
          <cell r="DY1770">
            <v>2079.9929999999999</v>
          </cell>
          <cell r="DZ1770" t="str">
            <v>WA</v>
          </cell>
          <cell r="EC1770" t="str">
            <v>Laptop</v>
          </cell>
          <cell r="ED1770">
            <v>1144.6790000000001</v>
          </cell>
          <cell r="EE1770" t="str">
            <v>MT</v>
          </cell>
          <cell r="EZ1770" t="str">
            <v>WA</v>
          </cell>
          <cell r="FA1770" t="str">
            <v>Other</v>
          </cell>
          <cell r="FB1770">
            <v>613706.78599999996</v>
          </cell>
          <cell r="FC1770">
            <v>946192.32400000002</v>
          </cell>
          <cell r="FI1770" t="str">
            <v>WA</v>
          </cell>
          <cell r="FJ1770" t="str">
            <v>Kitchen</v>
          </cell>
          <cell r="FK1770" t="str">
            <v>EISAq</v>
          </cell>
          <cell r="FL1770">
            <v>243961.91999999998</v>
          </cell>
          <cell r="FS1770" t="str">
            <v>WA</v>
          </cell>
          <cell r="FT1770" t="str">
            <v>EISAnqnx</v>
          </cell>
          <cell r="FV1770">
            <v>1599601.92</v>
          </cell>
        </row>
        <row r="1771">
          <cell r="AN1771" t="str">
            <v>WA</v>
          </cell>
          <cell r="AO1771" t="str">
            <v>Heat Pump (Central System)</v>
          </cell>
          <cell r="AP1771" t="str">
            <v>Pre 1980</v>
          </cell>
          <cell r="AQ1771" t="str">
            <v>Basement</v>
          </cell>
          <cell r="AR1771">
            <v>2079.99340820313</v>
          </cell>
          <cell r="AU1771" t="str">
            <v>No</v>
          </cell>
          <cell r="AV1771" t="b">
            <v>1</v>
          </cell>
          <cell r="AX1771">
            <v>4991984.1796875121</v>
          </cell>
          <cell r="AY1771" t="b">
            <v>0</v>
          </cell>
          <cell r="AZ1771">
            <v>875677.22485351772</v>
          </cell>
          <cell r="BA1771">
            <v>1</v>
          </cell>
          <cell r="BB1771">
            <v>2079.99340820313</v>
          </cell>
          <cell r="BC1771">
            <v>1.0000001962521654</v>
          </cell>
          <cell r="CF1771" t="str">
            <v>Conditioned</v>
          </cell>
          <cell r="CG1771">
            <v>1144.6790000000001</v>
          </cell>
          <cell r="CH1771" t="str">
            <v>MT</v>
          </cell>
          <cell r="CI1771" t="str">
            <v>Top-Freezer w/o TTD Ice</v>
          </cell>
          <cell r="CJ1771">
            <v>21748.901000000002</v>
          </cell>
          <cell r="CK1771" t="b">
            <v>0</v>
          </cell>
          <cell r="DS1771">
            <v>3785.7640000000001</v>
          </cell>
          <cell r="DT1771" t="str">
            <v>ID</v>
          </cell>
          <cell r="DU1771" t="str">
            <v>lt32</v>
          </cell>
          <cell r="DX1771" t="b">
            <v>0</v>
          </cell>
          <cell r="DY1771">
            <v>2079.9929999999999</v>
          </cell>
          <cell r="DZ1771" t="str">
            <v>WA</v>
          </cell>
          <cell r="EC1771" t="str">
            <v>Desktop</v>
          </cell>
          <cell r="ED1771">
            <v>3785.7640000000001</v>
          </cell>
          <cell r="EE1771" t="str">
            <v>ID</v>
          </cell>
          <cell r="EZ1771" t="str">
            <v>WA</v>
          </cell>
          <cell r="FA1771" t="str">
            <v>Bathroom</v>
          </cell>
          <cell r="FB1771">
            <v>1353122.5890000002</v>
          </cell>
          <cell r="FC1771">
            <v>802951.86600000004</v>
          </cell>
          <cell r="FI1771" t="str">
            <v>WA</v>
          </cell>
          <cell r="FJ1771" t="str">
            <v>Living Room/Family Room</v>
          </cell>
          <cell r="FK1771" t="str">
            <v>EISAnqnx</v>
          </cell>
          <cell r="FL1771">
            <v>243961.91999999998</v>
          </cell>
          <cell r="FS1771" t="str">
            <v>WA</v>
          </cell>
          <cell r="FT1771" t="str">
            <v>EISAq</v>
          </cell>
          <cell r="FV1771">
            <v>333250.40000000002</v>
          </cell>
        </row>
        <row r="1772">
          <cell r="AN1772" t="str">
            <v>MT</v>
          </cell>
          <cell r="AO1772" t="str">
            <v>Baseboard/Wall/Radiant</v>
          </cell>
          <cell r="AP1772" t="str">
            <v>Pre 1980</v>
          </cell>
          <cell r="AQ1772" t="str">
            <v>Crawlspace</v>
          </cell>
          <cell r="AR1772">
            <v>1144.67944335938</v>
          </cell>
          <cell r="AU1772" t="str">
            <v>No</v>
          </cell>
          <cell r="AV1772" t="b">
            <v>1</v>
          </cell>
          <cell r="AX1772">
            <v>2821634.8278808715</v>
          </cell>
          <cell r="AY1772" t="b">
            <v>0</v>
          </cell>
          <cell r="AZ1772">
            <v>747491.12968616048</v>
          </cell>
          <cell r="BA1772">
            <v>1</v>
          </cell>
          <cell r="BB1772">
            <v>572.33972167969</v>
          </cell>
          <cell r="BC1772">
            <v>1.0000003873220178</v>
          </cell>
          <cell r="CF1772" t="str">
            <v>Conditioned</v>
          </cell>
          <cell r="CG1772">
            <v>1144.6790000000001</v>
          </cell>
          <cell r="CH1772" t="str">
            <v>MT</v>
          </cell>
          <cell r="CI1772" t="str">
            <v>Top-Freezer w/o TTD Ice</v>
          </cell>
          <cell r="CJ1772">
            <v>21748.901000000002</v>
          </cell>
          <cell r="CK1772" t="b">
            <v>0</v>
          </cell>
          <cell r="DS1772">
            <v>3785.7640000000001</v>
          </cell>
          <cell r="DT1772" t="str">
            <v>ID</v>
          </cell>
          <cell r="DU1772" t="str">
            <v>lt32</v>
          </cell>
          <cell r="DX1772" t="b">
            <v>0</v>
          </cell>
          <cell r="DY1772">
            <v>2079.9929999999999</v>
          </cell>
          <cell r="DZ1772" t="str">
            <v>WA</v>
          </cell>
          <cell r="EC1772" t="str">
            <v>Desktop</v>
          </cell>
          <cell r="ED1772">
            <v>2079.9929999999999</v>
          </cell>
          <cell r="EE1772" t="str">
            <v>WA</v>
          </cell>
          <cell r="EZ1772" t="str">
            <v>WA</v>
          </cell>
          <cell r="FA1772" t="str">
            <v>Bedrooms</v>
          </cell>
          <cell r="FB1772">
            <v>1065645.9950000001</v>
          </cell>
          <cell r="FC1772">
            <v>1011124.572</v>
          </cell>
          <cell r="FI1772" t="str">
            <v>WA</v>
          </cell>
          <cell r="FJ1772" t="str">
            <v>Living Room/Family Room</v>
          </cell>
          <cell r="FK1772" t="str">
            <v>EISAq</v>
          </cell>
          <cell r="FL1772">
            <v>250060.96799999999</v>
          </cell>
          <cell r="FS1772" t="str">
            <v>MT</v>
          </cell>
          <cell r="FT1772" t="str">
            <v>EISAnqnx</v>
          </cell>
          <cell r="FV1772">
            <v>692530.79500000004</v>
          </cell>
        </row>
        <row r="1773">
          <cell r="AN1773" t="str">
            <v>MT</v>
          </cell>
          <cell r="AO1773" t="str">
            <v>Wood</v>
          </cell>
          <cell r="AP1773" t="str">
            <v>Pre 1980</v>
          </cell>
          <cell r="AQ1773" t="str">
            <v>Crawlspace</v>
          </cell>
          <cell r="AR1773">
            <v>1144.67944335938</v>
          </cell>
          <cell r="AU1773" t="str">
            <v>No</v>
          </cell>
          <cell r="AV1773" t="b">
            <v>1</v>
          </cell>
          <cell r="AX1773">
            <v>2821634.8278808715</v>
          </cell>
          <cell r="AY1773" t="b">
            <v>0</v>
          </cell>
          <cell r="AZ1773">
            <v>747491.12968616048</v>
          </cell>
          <cell r="BA1773">
            <v>1</v>
          </cell>
          <cell r="BB1773">
            <v>572.33972167969</v>
          </cell>
          <cell r="BC1773">
            <v>1.0000003873220178</v>
          </cell>
          <cell r="CF1773" t="str">
            <v>Conditioned</v>
          </cell>
          <cell r="CG1773">
            <v>2079.9929999999999</v>
          </cell>
          <cell r="CH1773" t="str">
            <v>WA</v>
          </cell>
          <cell r="CI1773" t="str">
            <v>Side-by-Side w/ TTD Ice</v>
          </cell>
          <cell r="CJ1773">
            <v>41599.86</v>
          </cell>
          <cell r="CK1773" t="b">
            <v>0</v>
          </cell>
          <cell r="DS1773">
            <v>3785.7640000000001</v>
          </cell>
          <cell r="DT1773" t="str">
            <v>ID</v>
          </cell>
          <cell r="DU1773" t="str">
            <v>32to46</v>
          </cell>
          <cell r="DX1773" t="b">
            <v>0</v>
          </cell>
          <cell r="DY1773">
            <v>1904.288</v>
          </cell>
          <cell r="DZ1773" t="str">
            <v>WA</v>
          </cell>
          <cell r="EC1773" t="str">
            <v>Desktop</v>
          </cell>
          <cell r="ED1773">
            <v>2079.9929999999999</v>
          </cell>
          <cell r="EE1773" t="str">
            <v>WA</v>
          </cell>
          <cell r="EZ1773" t="str">
            <v>WA</v>
          </cell>
          <cell r="FA1773" t="str">
            <v>Exterior</v>
          </cell>
          <cell r="FB1773">
            <v>713734.99200000009</v>
          </cell>
          <cell r="FC1773">
            <v>10448287.244000001</v>
          </cell>
          <cell r="FI1773" t="str">
            <v>WA</v>
          </cell>
          <cell r="FJ1773" t="str">
            <v>Living Room/Family Room</v>
          </cell>
          <cell r="FK1773" t="str">
            <v>EISAx</v>
          </cell>
          <cell r="FL1773">
            <v>282080.96999999997</v>
          </cell>
          <cell r="FS1773" t="str">
            <v>MT</v>
          </cell>
          <cell r="FT1773" t="str">
            <v>EISAq</v>
          </cell>
          <cell r="FV1773">
            <v>566616.1050000001</v>
          </cell>
        </row>
        <row r="1774">
          <cell r="AN1774" t="str">
            <v>WA</v>
          </cell>
          <cell r="AO1774" t="str">
            <v>Heat Pump (Central System)</v>
          </cell>
          <cell r="AP1774" t="str">
            <v>Pre 1980</v>
          </cell>
          <cell r="AQ1774" t="str">
            <v>Crawlspace</v>
          </cell>
          <cell r="AR1774">
            <v>2079.99340820313</v>
          </cell>
          <cell r="AU1774" t="str">
            <v>No</v>
          </cell>
          <cell r="AV1774" t="b">
            <v>0</v>
          </cell>
          <cell r="AX1774">
            <v>4318066.3154296977</v>
          </cell>
          <cell r="AY1774" t="b">
            <v>0</v>
          </cell>
          <cell r="AZ1774">
            <v>1469576.2867023717</v>
          </cell>
          <cell r="BA1774" t="str">
            <v/>
          </cell>
          <cell r="BB1774" t="str">
            <v/>
          </cell>
          <cell r="BC1774">
            <v>1.0000001962521654</v>
          </cell>
          <cell r="CF1774" t="str">
            <v>Conditioned</v>
          </cell>
          <cell r="CG1774">
            <v>1925.059</v>
          </cell>
          <cell r="CH1774" t="str">
            <v>OR</v>
          </cell>
          <cell r="CI1774" t="str">
            <v>Side-by-Side w/ TTD Ice</v>
          </cell>
          <cell r="CJ1774">
            <v>46201.415999999997</v>
          </cell>
          <cell r="CK1774" t="b">
            <v>0</v>
          </cell>
          <cell r="DS1774">
            <v>3785.7640000000001</v>
          </cell>
          <cell r="DT1774" t="str">
            <v>ID</v>
          </cell>
          <cell r="DU1774" t="str">
            <v>32to46</v>
          </cell>
          <cell r="DX1774" t="b">
            <v>0</v>
          </cell>
          <cell r="DY1774">
            <v>1144.6790000000001</v>
          </cell>
          <cell r="DZ1774" t="str">
            <v>MT</v>
          </cell>
          <cell r="EC1774" t="str">
            <v>Laptop</v>
          </cell>
          <cell r="ED1774">
            <v>2079.9929999999999</v>
          </cell>
          <cell r="EE1774" t="str">
            <v>WA</v>
          </cell>
          <cell r="EZ1774" t="str">
            <v>WA</v>
          </cell>
          <cell r="FA1774" t="str">
            <v>Garage</v>
          </cell>
          <cell r="FB1774">
            <v>1997466.6790000002</v>
          </cell>
          <cell r="FC1774">
            <v>2220508.8640000001</v>
          </cell>
          <cell r="FI1774" t="str">
            <v>WA</v>
          </cell>
          <cell r="FJ1774" t="str">
            <v>Other</v>
          </cell>
          <cell r="FK1774" t="str">
            <v>EISAnqnx</v>
          </cell>
          <cell r="FL1774">
            <v>91485.72</v>
          </cell>
          <cell r="FS1774" t="str">
            <v>ID</v>
          </cell>
          <cell r="FT1774" t="str">
            <v>EISAnqnx</v>
          </cell>
          <cell r="FV1774">
            <v>5735432.46</v>
          </cell>
        </row>
        <row r="1775">
          <cell r="AN1775" t="str">
            <v>WA</v>
          </cell>
          <cell r="AO1775" t="str">
            <v>Wood</v>
          </cell>
          <cell r="AP1775" t="str">
            <v>Pre 1980</v>
          </cell>
          <cell r="AQ1775" t="str">
            <v>Crawlspace</v>
          </cell>
          <cell r="AR1775">
            <v>2079.99340820313</v>
          </cell>
          <cell r="AU1775" t="str">
            <v>No</v>
          </cell>
          <cell r="AV1775" t="b">
            <v>1</v>
          </cell>
          <cell r="AX1775">
            <v>4318066.3154296977</v>
          </cell>
          <cell r="AY1775" t="b">
            <v>0</v>
          </cell>
          <cell r="AZ1775">
            <v>1469576.2867023717</v>
          </cell>
          <cell r="BA1775">
            <v>1</v>
          </cell>
          <cell r="BB1775">
            <v>2079.99340820313</v>
          </cell>
          <cell r="BC1775">
            <v>1.0000001962521654</v>
          </cell>
          <cell r="CF1775" t="str">
            <v>Conditioned</v>
          </cell>
          <cell r="CG1775">
            <v>3785.7640000000001</v>
          </cell>
          <cell r="CH1775" t="str">
            <v>ID</v>
          </cell>
          <cell r="CI1775" t="str">
            <v>Top-Freezer w/o TTD Ice</v>
          </cell>
          <cell r="CJ1775">
            <v>79501.044000000009</v>
          </cell>
          <cell r="CK1775" t="b">
            <v>0</v>
          </cell>
          <cell r="DS1775">
            <v>1612.692</v>
          </cell>
          <cell r="DT1775" t="str">
            <v>OR</v>
          </cell>
          <cell r="DU1775" t="str">
            <v>lt32</v>
          </cell>
          <cell r="DX1775" t="b">
            <v>0</v>
          </cell>
          <cell r="DY1775">
            <v>1612.692</v>
          </cell>
          <cell r="DZ1775" t="str">
            <v>OR</v>
          </cell>
          <cell r="EC1775" t="str">
            <v>Laptop</v>
          </cell>
          <cell r="ED1775">
            <v>1925.059</v>
          </cell>
          <cell r="EE1775" t="str">
            <v>OR</v>
          </cell>
          <cell r="EZ1775" t="str">
            <v>WA</v>
          </cell>
          <cell r="FA1775" t="str">
            <v>Kitchen</v>
          </cell>
          <cell r="FB1775">
            <v>1437382.9700000002</v>
          </cell>
          <cell r="FC1775">
            <v>515475.27200000006</v>
          </cell>
          <cell r="FI1775" t="str">
            <v>WA</v>
          </cell>
          <cell r="FJ1775" t="str">
            <v>Other</v>
          </cell>
          <cell r="FK1775" t="str">
            <v>EISAq</v>
          </cell>
          <cell r="FL1775">
            <v>114357.15</v>
          </cell>
          <cell r="FS1775" t="str">
            <v>ID</v>
          </cell>
          <cell r="FT1775" t="str">
            <v>EISAq</v>
          </cell>
          <cell r="FV1775">
            <v>662508.70000000007</v>
          </cell>
        </row>
        <row r="1776">
          <cell r="AN1776" t="str">
            <v>MT</v>
          </cell>
          <cell r="AO1776" t="str">
            <v>Electric FAF</v>
          </cell>
          <cell r="AP1776" t="str">
            <v>Pre 1980</v>
          </cell>
          <cell r="AQ1776" t="str">
            <v>Crawlspace</v>
          </cell>
          <cell r="AR1776">
            <v>1144.67944335938</v>
          </cell>
          <cell r="AU1776" t="str">
            <v>No</v>
          </cell>
          <cell r="AV1776" t="b">
            <v>1</v>
          </cell>
          <cell r="AX1776">
            <v>1579657.6318359445</v>
          </cell>
          <cell r="AY1776" t="b">
            <v>0</v>
          </cell>
          <cell r="AZ1776">
            <v>1088554.6655720263</v>
          </cell>
          <cell r="BA1776">
            <v>1</v>
          </cell>
          <cell r="BB1776">
            <v>1144.67944335938</v>
          </cell>
          <cell r="BC1776">
            <v>1.0000003873220178</v>
          </cell>
          <cell r="CF1776" t="str">
            <v>Conditioned</v>
          </cell>
          <cell r="CG1776">
            <v>1904.288</v>
          </cell>
          <cell r="CH1776" t="str">
            <v>WA</v>
          </cell>
          <cell r="CI1776" t="str">
            <v>Side-by-Side w/ TTD Ice</v>
          </cell>
          <cell r="CJ1776">
            <v>47607.199999999997</v>
          </cell>
          <cell r="CK1776" t="b">
            <v>0</v>
          </cell>
          <cell r="DS1776">
            <v>1612.692</v>
          </cell>
          <cell r="DT1776" t="str">
            <v>OR</v>
          </cell>
          <cell r="DU1776" t="str">
            <v>lt32</v>
          </cell>
          <cell r="DX1776" t="b">
            <v>0</v>
          </cell>
          <cell r="DY1776">
            <v>3785.7640000000001</v>
          </cell>
          <cell r="DZ1776" t="str">
            <v>ID</v>
          </cell>
          <cell r="EC1776" t="str">
            <v>Other</v>
          </cell>
          <cell r="ED1776">
            <v>12271.31</v>
          </cell>
          <cell r="EE1776" t="str">
            <v>WA</v>
          </cell>
          <cell r="EZ1776" t="str">
            <v>WA</v>
          </cell>
          <cell r="FA1776" t="str">
            <v>Living Room/Family Room</v>
          </cell>
          <cell r="FB1776">
            <v>2716158.1640000003</v>
          </cell>
          <cell r="FC1776">
            <v>2721114.6570000001</v>
          </cell>
          <cell r="FI1776" t="str">
            <v>WA</v>
          </cell>
          <cell r="FJ1776" t="str">
            <v>Bathroom</v>
          </cell>
          <cell r="FK1776" t="str">
            <v>EISAq</v>
          </cell>
          <cell r="FL1776">
            <v>41011.432000000001</v>
          </cell>
          <cell r="FS1776" t="str">
            <v>ID</v>
          </cell>
          <cell r="FT1776" t="str">
            <v>EISAnqnx</v>
          </cell>
          <cell r="FV1776">
            <v>984298.64</v>
          </cell>
        </row>
        <row r="1777">
          <cell r="AN1777" t="str">
            <v>ID</v>
          </cell>
          <cell r="AO1777" t="str">
            <v>Wood</v>
          </cell>
          <cell r="AP1777" t="str">
            <v>Pre 1980</v>
          </cell>
          <cell r="AQ1777" t="str">
            <v>Crawlspace</v>
          </cell>
          <cell r="AR1777">
            <v>1192.46508789063</v>
          </cell>
          <cell r="AU1777" t="str">
            <v>No</v>
          </cell>
          <cell r="AV1777" t="b">
            <v>0</v>
          </cell>
          <cell r="AX1777">
            <v>1457192.3374023498</v>
          </cell>
          <cell r="AY1777" t="b">
            <v>0</v>
          </cell>
          <cell r="AZ1777">
            <v>524815.80983154522</v>
          </cell>
          <cell r="BA1777" t="str">
            <v/>
          </cell>
          <cell r="BB1777" t="str">
            <v/>
          </cell>
          <cell r="BC1777">
            <v>1.0000000737049977</v>
          </cell>
          <cell r="CF1777" t="str">
            <v>Conditioned</v>
          </cell>
          <cell r="CG1777">
            <v>1144.6790000000001</v>
          </cell>
          <cell r="CH1777" t="str">
            <v>MT</v>
          </cell>
          <cell r="CI1777" t="str">
            <v>Top-Freezer w/o TTD Ice</v>
          </cell>
          <cell r="CJ1777">
            <v>24038.259000000002</v>
          </cell>
          <cell r="CK1777" t="b">
            <v>0</v>
          </cell>
          <cell r="DS1777">
            <v>2130.886</v>
          </cell>
          <cell r="DT1777" t="str">
            <v>MT</v>
          </cell>
          <cell r="DU1777" t="str">
            <v>32to46</v>
          </cell>
          <cell r="DX1777" t="b">
            <v>0</v>
          </cell>
          <cell r="DY1777">
            <v>3785.7640000000001</v>
          </cell>
          <cell r="DZ1777" t="str">
            <v>ID</v>
          </cell>
          <cell r="EC1777" t="str">
            <v>Desktop</v>
          </cell>
          <cell r="ED1777">
            <v>12271.31</v>
          </cell>
          <cell r="EE1777" t="str">
            <v>WA</v>
          </cell>
          <cell r="EZ1777" t="str">
            <v>WA</v>
          </cell>
          <cell r="FA1777" t="str">
            <v>Other</v>
          </cell>
          <cell r="FB1777">
            <v>6849873.3260000004</v>
          </cell>
          <cell r="FC1777">
            <v>4108932.6970000002</v>
          </cell>
          <cell r="FI1777" t="str">
            <v>WA</v>
          </cell>
          <cell r="FJ1777" t="str">
            <v>Bedrooms</v>
          </cell>
          <cell r="FK1777" t="str">
            <v>EISAnqnx</v>
          </cell>
          <cell r="FL1777">
            <v>87881.64</v>
          </cell>
          <cell r="FS1777" t="str">
            <v>ID</v>
          </cell>
          <cell r="FT1777" t="str">
            <v>EISAq</v>
          </cell>
          <cell r="FV1777">
            <v>1518091.3640000001</v>
          </cell>
        </row>
        <row r="1778">
          <cell r="AN1778" t="str">
            <v>ID</v>
          </cell>
          <cell r="AO1778" t="str">
            <v>Baseboard/Wall/Radiant</v>
          </cell>
          <cell r="AP1778" t="str">
            <v>Pre 1980</v>
          </cell>
          <cell r="AQ1778" t="str">
            <v>Crawlspace</v>
          </cell>
          <cell r="AR1778">
            <v>1192.46508789063</v>
          </cell>
          <cell r="AU1778" t="str">
            <v>No</v>
          </cell>
          <cell r="AV1778" t="b">
            <v>1</v>
          </cell>
          <cell r="AX1778">
            <v>1457192.3374023498</v>
          </cell>
          <cell r="AY1778" t="b">
            <v>0</v>
          </cell>
          <cell r="AZ1778">
            <v>524815.80983154522</v>
          </cell>
          <cell r="BA1778">
            <v>1</v>
          </cell>
          <cell r="BB1778">
            <v>1192.46508789063</v>
          </cell>
          <cell r="BC1778">
            <v>1.0000000737049977</v>
          </cell>
          <cell r="CF1778" t="str">
            <v>Conditioned</v>
          </cell>
          <cell r="CG1778">
            <v>1904.288</v>
          </cell>
          <cell r="CH1778" t="str">
            <v>WA</v>
          </cell>
          <cell r="CI1778" t="str">
            <v>Side-by-Side w/o TTD Ice</v>
          </cell>
          <cell r="CJ1778">
            <v>47607.199999999997</v>
          </cell>
          <cell r="CK1778" t="b">
            <v>0</v>
          </cell>
          <cell r="DS1778">
            <v>2130.886</v>
          </cell>
          <cell r="DT1778" t="str">
            <v>MT</v>
          </cell>
          <cell r="DU1778" t="str">
            <v>32to46</v>
          </cell>
          <cell r="DX1778" t="b">
            <v>0</v>
          </cell>
          <cell r="DY1778">
            <v>3785.7640000000001</v>
          </cell>
          <cell r="DZ1778" t="str">
            <v>ID</v>
          </cell>
          <cell r="EC1778" t="str">
            <v>Laptop</v>
          </cell>
          <cell r="ED1778">
            <v>12271.31</v>
          </cell>
          <cell r="EE1778" t="str">
            <v>WA</v>
          </cell>
          <cell r="EZ1778" t="str">
            <v>WA</v>
          </cell>
          <cell r="FA1778" t="str">
            <v>Bathroom</v>
          </cell>
          <cell r="FB1778">
            <v>1933032.2700000003</v>
          </cell>
          <cell r="FC1778">
            <v>530344.75100000005</v>
          </cell>
          <cell r="FI1778" t="str">
            <v>WA</v>
          </cell>
          <cell r="FJ1778" t="str">
            <v>Bedrooms</v>
          </cell>
          <cell r="FK1778" t="str">
            <v>EISAq</v>
          </cell>
          <cell r="FL1778">
            <v>87881.64</v>
          </cell>
          <cell r="FS1778" t="str">
            <v>WA</v>
          </cell>
          <cell r="FT1778" t="str">
            <v>EISAnqnx</v>
          </cell>
          <cell r="FV1778">
            <v>2787190.62</v>
          </cell>
        </row>
        <row r="1779">
          <cell r="AN1779" t="str">
            <v>ID</v>
          </cell>
          <cell r="AO1779" t="str">
            <v>Wood</v>
          </cell>
          <cell r="AP1779" t="str">
            <v>Pre 1980</v>
          </cell>
          <cell r="AQ1779" t="str">
            <v>Crawlspace</v>
          </cell>
          <cell r="AR1779">
            <v>1192.46508789063</v>
          </cell>
          <cell r="AU1779" t="str">
            <v>No</v>
          </cell>
          <cell r="AV1779" t="b">
            <v>0</v>
          </cell>
          <cell r="AX1779">
            <v>1457192.3374023498</v>
          </cell>
          <cell r="AY1779" t="b">
            <v>0</v>
          </cell>
          <cell r="AZ1779">
            <v>524815.80983154522</v>
          </cell>
          <cell r="BA1779" t="str">
            <v/>
          </cell>
          <cell r="BB1779" t="str">
            <v/>
          </cell>
          <cell r="BC1779">
            <v>1.0000000737049977</v>
          </cell>
          <cell r="CF1779" t="str">
            <v>Unconditioned</v>
          </cell>
          <cell r="CG1779">
            <v>1904.288</v>
          </cell>
          <cell r="CH1779" t="str">
            <v>WA</v>
          </cell>
          <cell r="CI1779" t="str">
            <v>Side-by-Side w/ TTD Ice</v>
          </cell>
          <cell r="CJ1779">
            <v>47607.199999999997</v>
          </cell>
          <cell r="CK1779" t="b">
            <v>0</v>
          </cell>
          <cell r="DS1779">
            <v>2130.886</v>
          </cell>
          <cell r="DT1779" t="str">
            <v>MT</v>
          </cell>
          <cell r="DU1779" t="str">
            <v>lt32</v>
          </cell>
          <cell r="DX1779" t="b">
            <v>0</v>
          </cell>
          <cell r="DY1779">
            <v>1925.059</v>
          </cell>
          <cell r="DZ1779" t="str">
            <v>OR</v>
          </cell>
          <cell r="EC1779" t="str">
            <v>Desktop</v>
          </cell>
          <cell r="ED1779">
            <v>2130.886</v>
          </cell>
          <cell r="EE1779" t="str">
            <v>MT</v>
          </cell>
          <cell r="EZ1779" t="str">
            <v>WA</v>
          </cell>
          <cell r="FA1779" t="str">
            <v>Bedrooms</v>
          </cell>
          <cell r="FB1779">
            <v>1313470.645</v>
          </cell>
          <cell r="FC1779">
            <v>2463377.0210000002</v>
          </cell>
          <cell r="FI1779" t="str">
            <v>WA</v>
          </cell>
          <cell r="FJ1779" t="str">
            <v>Exterior</v>
          </cell>
          <cell r="FK1779" t="str">
            <v>EISAnqnx</v>
          </cell>
          <cell r="FL1779">
            <v>87881.64</v>
          </cell>
          <cell r="FS1779" t="str">
            <v>WA</v>
          </cell>
          <cell r="FT1779" t="str">
            <v>EISAq</v>
          </cell>
          <cell r="FV1779">
            <v>1535034.834</v>
          </cell>
        </row>
        <row r="1780">
          <cell r="AN1780" t="str">
            <v>WA</v>
          </cell>
          <cell r="AO1780" t="str">
            <v>Baseboard/Wall/Radiant</v>
          </cell>
          <cell r="AP1780" t="str">
            <v>Pre 1980</v>
          </cell>
          <cell r="AQ1780" t="str">
            <v>Crawlspace</v>
          </cell>
          <cell r="AR1780">
            <v>7226.4355577256902</v>
          </cell>
          <cell r="AU1780" t="str">
            <v>No</v>
          </cell>
          <cell r="AV1780" t="b">
            <v>0</v>
          </cell>
          <cell r="AX1780">
            <v>26614962.159103718</v>
          </cell>
          <cell r="AY1780" t="b">
            <v>0</v>
          </cell>
          <cell r="AZ1780">
            <v>4998364.3257659227</v>
          </cell>
          <cell r="BA1780" t="str">
            <v/>
          </cell>
          <cell r="BB1780" t="str">
            <v/>
          </cell>
          <cell r="BC1780">
            <v>0.58888868081123291</v>
          </cell>
          <cell r="CF1780" t="str">
            <v>Conditioned</v>
          </cell>
          <cell r="CG1780">
            <v>2079.9929999999999</v>
          </cell>
          <cell r="CH1780" t="str">
            <v>WA</v>
          </cell>
          <cell r="CI1780" t="str">
            <v>Top-Freezer w/o TTD Ice</v>
          </cell>
          <cell r="CJ1780">
            <v>43679.852999999996</v>
          </cell>
          <cell r="CK1780" t="b">
            <v>0</v>
          </cell>
          <cell r="DS1780">
            <v>1925.059</v>
          </cell>
          <cell r="DT1780" t="str">
            <v>OR</v>
          </cell>
          <cell r="DU1780" t="str">
            <v>32to46</v>
          </cell>
          <cell r="DX1780" t="b">
            <v>0</v>
          </cell>
          <cell r="DY1780">
            <v>1925.059</v>
          </cell>
          <cell r="DZ1780" t="str">
            <v>OR</v>
          </cell>
          <cell r="EC1780" t="str">
            <v>Desktop</v>
          </cell>
          <cell r="ED1780">
            <v>1192.4649999999999</v>
          </cell>
          <cell r="EE1780" t="str">
            <v>ID</v>
          </cell>
          <cell r="EZ1780" t="str">
            <v>WA</v>
          </cell>
          <cell r="FA1780" t="str">
            <v>Exterior</v>
          </cell>
          <cell r="FB1780">
            <v>1853728.3820000002</v>
          </cell>
          <cell r="FC1780">
            <v>11647758.550000001</v>
          </cell>
          <cell r="FI1780" t="str">
            <v>WA</v>
          </cell>
          <cell r="FJ1780" t="str">
            <v>Exterior</v>
          </cell>
          <cell r="FK1780" t="str">
            <v>EISAq</v>
          </cell>
          <cell r="FL1780">
            <v>32223.268</v>
          </cell>
          <cell r="FS1780" t="str">
            <v>WA</v>
          </cell>
          <cell r="FT1780" t="str">
            <v>EISAx</v>
          </cell>
          <cell r="FV1780">
            <v>1632794.5049999999</v>
          </cell>
        </row>
        <row r="1781">
          <cell r="AN1781" t="str">
            <v>WA</v>
          </cell>
          <cell r="AO1781" t="str">
            <v>Baseboard/Wall/Radiant</v>
          </cell>
          <cell r="AP1781" t="str">
            <v>Pre 1980</v>
          </cell>
          <cell r="AQ1781" t="str">
            <v>Basement</v>
          </cell>
          <cell r="AR1781">
            <v>5044.8701063368098</v>
          </cell>
          <cell r="AU1781" t="str">
            <v>No</v>
          </cell>
          <cell r="AV1781" t="b">
            <v>0</v>
          </cell>
          <cell r="AX1781">
            <v>18580256.60163847</v>
          </cell>
          <cell r="AY1781" t="b">
            <v>0</v>
          </cell>
          <cell r="AZ1781">
            <v>3489424.1519497996</v>
          </cell>
          <cell r="BA1781" t="str">
            <v/>
          </cell>
          <cell r="BB1781" t="str">
            <v/>
          </cell>
          <cell r="BC1781">
            <v>0.41111096584935186</v>
          </cell>
          <cell r="CF1781" t="str">
            <v>Conditioned</v>
          </cell>
          <cell r="CG1781">
            <v>1144.6790000000001</v>
          </cell>
          <cell r="CH1781" t="str">
            <v>MT</v>
          </cell>
          <cell r="CI1781" t="str">
            <v>Top-Freezer w/o TTD Ice</v>
          </cell>
          <cell r="CJ1781">
            <v>20604.222000000002</v>
          </cell>
          <cell r="CK1781" t="b">
            <v>0</v>
          </cell>
          <cell r="DS1781">
            <v>1925.059</v>
          </cell>
          <cell r="DT1781" t="str">
            <v>OR</v>
          </cell>
          <cell r="DU1781" t="str">
            <v>lt32</v>
          </cell>
          <cell r="DX1781" t="b">
            <v>0</v>
          </cell>
          <cell r="DY1781">
            <v>1925.059</v>
          </cell>
          <cell r="DZ1781" t="str">
            <v>OR</v>
          </cell>
          <cell r="EC1781" t="str">
            <v>Desktop</v>
          </cell>
          <cell r="ED1781">
            <v>8264.9449999999997</v>
          </cell>
          <cell r="EE1781" t="str">
            <v>OR</v>
          </cell>
          <cell r="EZ1781" t="str">
            <v>WA</v>
          </cell>
          <cell r="FA1781" t="str">
            <v>Garage</v>
          </cell>
          <cell r="FB1781">
            <v>1586077.7600000002</v>
          </cell>
          <cell r="FC1781">
            <v>2379116.64</v>
          </cell>
          <cell r="FI1781" t="str">
            <v>WA</v>
          </cell>
          <cell r="FJ1781" t="str">
            <v>Kitchen</v>
          </cell>
          <cell r="FK1781" t="str">
            <v>EISAq</v>
          </cell>
          <cell r="FL1781">
            <v>43940.82</v>
          </cell>
          <cell r="FS1781" t="str">
            <v>ID</v>
          </cell>
          <cell r="FT1781" t="str">
            <v>EISAq</v>
          </cell>
          <cell r="FV1781">
            <v>4664061.2480000006</v>
          </cell>
        </row>
        <row r="1782">
          <cell r="AN1782" t="str">
            <v>WA</v>
          </cell>
          <cell r="AO1782" t="str">
            <v>Natural Gas Other</v>
          </cell>
          <cell r="AP1782" t="str">
            <v>Pre 1980</v>
          </cell>
          <cell r="AQ1782" t="str">
            <v>Crawlspace</v>
          </cell>
          <cell r="AR1782">
            <v>7226.4355577256902</v>
          </cell>
          <cell r="AU1782" t="str">
            <v>No</v>
          </cell>
          <cell r="AV1782" t="b">
            <v>0</v>
          </cell>
          <cell r="AX1782">
            <v>26614962.159103718</v>
          </cell>
          <cell r="AY1782" t="b">
            <v>0</v>
          </cell>
          <cell r="AZ1782">
            <v>4998364.3257659227</v>
          </cell>
          <cell r="BA1782" t="str">
            <v/>
          </cell>
          <cell r="BB1782" t="str">
            <v/>
          </cell>
          <cell r="BC1782">
            <v>0.58888868081123291</v>
          </cell>
          <cell r="CF1782" t="str">
            <v>Conditioned</v>
          </cell>
          <cell r="CG1782">
            <v>1612.692</v>
          </cell>
          <cell r="CH1782" t="str">
            <v>OR</v>
          </cell>
          <cell r="CI1782" t="str">
            <v>Top-Freezer w/o TTD Ice</v>
          </cell>
          <cell r="CJ1782">
            <v>25803.072</v>
          </cell>
          <cell r="CK1782" t="b">
            <v>0</v>
          </cell>
          <cell r="DS1782">
            <v>1925.059</v>
          </cell>
          <cell r="DT1782" t="str">
            <v>OR</v>
          </cell>
          <cell r="DU1782" t="str">
            <v>lt32</v>
          </cell>
          <cell r="DX1782" t="b">
            <v>0</v>
          </cell>
          <cell r="DY1782">
            <v>3785.7640000000001</v>
          </cell>
          <cell r="DZ1782" t="str">
            <v>ID</v>
          </cell>
          <cell r="EC1782" t="str">
            <v>Desktop</v>
          </cell>
          <cell r="ED1782">
            <v>2130.886</v>
          </cell>
          <cell r="EE1782" t="str">
            <v>MT</v>
          </cell>
          <cell r="EZ1782" t="str">
            <v>WA</v>
          </cell>
          <cell r="FA1782" t="str">
            <v>Kitchen</v>
          </cell>
          <cell r="FB1782">
            <v>2825201.0100000002</v>
          </cell>
          <cell r="FC1782">
            <v>842603.81</v>
          </cell>
          <cell r="FI1782" t="str">
            <v>WA</v>
          </cell>
          <cell r="FJ1782" t="str">
            <v>Living Room/Family Room</v>
          </cell>
          <cell r="FK1782" t="str">
            <v>EISAq</v>
          </cell>
          <cell r="FL1782">
            <v>87881.64</v>
          </cell>
          <cell r="FS1782" t="str">
            <v>ID</v>
          </cell>
          <cell r="FT1782" t="str">
            <v>EISAx</v>
          </cell>
          <cell r="FV1782">
            <v>454291.68</v>
          </cell>
        </row>
        <row r="1783">
          <cell r="AN1783" t="str">
            <v>WA</v>
          </cell>
          <cell r="AO1783" t="str">
            <v>Natural Gas Other</v>
          </cell>
          <cell r="AP1783" t="str">
            <v>Pre 1980</v>
          </cell>
          <cell r="AQ1783" t="str">
            <v>Basement</v>
          </cell>
          <cell r="AR1783">
            <v>5044.8701063368098</v>
          </cell>
          <cell r="AU1783" t="str">
            <v>No</v>
          </cell>
          <cell r="AV1783" t="b">
            <v>0</v>
          </cell>
          <cell r="AX1783">
            <v>18580256.60163847</v>
          </cell>
          <cell r="AY1783" t="b">
            <v>0</v>
          </cell>
          <cell r="AZ1783">
            <v>3489424.1519497996</v>
          </cell>
          <cell r="BA1783" t="str">
            <v/>
          </cell>
          <cell r="BB1783" t="str">
            <v/>
          </cell>
          <cell r="BC1783">
            <v>0.41111096584935186</v>
          </cell>
          <cell r="CF1783" t="str">
            <v>Conditioned</v>
          </cell>
          <cell r="CG1783">
            <v>1925.059</v>
          </cell>
          <cell r="CH1783" t="str">
            <v>OR</v>
          </cell>
          <cell r="CI1783" t="str">
            <v>Bottom-Freezer (Including French Door) w/o TTD Ice</v>
          </cell>
          <cell r="CJ1783">
            <v>34651.061999999998</v>
          </cell>
          <cell r="CK1783" t="b">
            <v>0</v>
          </cell>
          <cell r="DS1783">
            <v>1612.692</v>
          </cell>
          <cell r="DT1783" t="str">
            <v>OR</v>
          </cell>
          <cell r="DU1783" t="str">
            <v>32to46</v>
          </cell>
          <cell r="DX1783" t="b">
            <v>0</v>
          </cell>
          <cell r="DY1783">
            <v>1612.692</v>
          </cell>
          <cell r="DZ1783" t="str">
            <v>OR</v>
          </cell>
          <cell r="EC1783" t="str">
            <v>Desktop</v>
          </cell>
          <cell r="ED1783">
            <v>2130.886</v>
          </cell>
          <cell r="EE1783" t="str">
            <v>MT</v>
          </cell>
          <cell r="EZ1783" t="str">
            <v>WA</v>
          </cell>
          <cell r="FA1783" t="str">
            <v>Living Room/Family Room</v>
          </cell>
          <cell r="FB1783">
            <v>2726071.1500000004</v>
          </cell>
          <cell r="FC1783">
            <v>2899548.4050000003</v>
          </cell>
          <cell r="FI1783" t="str">
            <v>WA</v>
          </cell>
          <cell r="FJ1783" t="str">
            <v>Other</v>
          </cell>
          <cell r="FK1783" t="str">
            <v>EISAnqnx</v>
          </cell>
          <cell r="FL1783">
            <v>87881.64</v>
          </cell>
          <cell r="FS1783" t="str">
            <v>MT</v>
          </cell>
          <cell r="FT1783" t="str">
            <v>EISAnqnx</v>
          </cell>
          <cell r="FV1783">
            <v>1968847.8800000001</v>
          </cell>
        </row>
        <row r="1784">
          <cell r="AN1784" t="str">
            <v>WA</v>
          </cell>
          <cell r="AO1784" t="str">
            <v>Natural Gas FAF</v>
          </cell>
          <cell r="AP1784" t="str">
            <v>Pre 1980</v>
          </cell>
          <cell r="AQ1784" t="str">
            <v>Crawlspace</v>
          </cell>
          <cell r="AR1784">
            <v>7226.4355577256902</v>
          </cell>
          <cell r="AU1784" t="str">
            <v>No</v>
          </cell>
          <cell r="AV1784" t="b">
            <v>1</v>
          </cell>
          <cell r="AX1784">
            <v>26614962.159103718</v>
          </cell>
          <cell r="AY1784" t="b">
            <v>0</v>
          </cell>
          <cell r="AZ1784">
            <v>4998364.3257659227</v>
          </cell>
          <cell r="BA1784">
            <v>0.58888888888888857</v>
          </cell>
          <cell r="BB1784">
            <v>7226.4355577256902</v>
          </cell>
          <cell r="BC1784">
            <v>0.58888868081123291</v>
          </cell>
          <cell r="CF1784" t="str">
            <v>Conditioned</v>
          </cell>
          <cell r="CG1784">
            <v>1925.059</v>
          </cell>
          <cell r="CH1784" t="str">
            <v>OR</v>
          </cell>
          <cell r="CI1784" t="str">
            <v>Top-Freezer w/o TTD Ice</v>
          </cell>
          <cell r="CJ1784">
            <v>32726.003000000001</v>
          </cell>
          <cell r="CK1784" t="b">
            <v>0</v>
          </cell>
          <cell r="DS1784">
            <v>1612.692</v>
          </cell>
          <cell r="DT1784" t="str">
            <v>OR</v>
          </cell>
          <cell r="DU1784" t="str">
            <v>32to46</v>
          </cell>
          <cell r="DX1784" t="b">
            <v>0</v>
          </cell>
          <cell r="DY1784">
            <v>1904.288</v>
          </cell>
          <cell r="DZ1784" t="str">
            <v>WA</v>
          </cell>
          <cell r="EC1784" t="str">
            <v>Laptop</v>
          </cell>
          <cell r="ED1784">
            <v>1904.288</v>
          </cell>
          <cell r="EE1784" t="str">
            <v>WA</v>
          </cell>
          <cell r="EZ1784" t="str">
            <v>WA</v>
          </cell>
          <cell r="FA1784" t="str">
            <v>Other</v>
          </cell>
          <cell r="FB1784">
            <v>4609538.49</v>
          </cell>
          <cell r="FC1784">
            <v>3831369.0890000002</v>
          </cell>
          <cell r="FI1784" t="str">
            <v>WA</v>
          </cell>
          <cell r="FJ1784" t="str">
            <v>Other</v>
          </cell>
          <cell r="FK1784" t="str">
            <v>EISAq</v>
          </cell>
          <cell r="FL1784">
            <v>65911.23</v>
          </cell>
          <cell r="FS1784" t="str">
            <v>MT</v>
          </cell>
          <cell r="FT1784" t="str">
            <v>EISAq</v>
          </cell>
          <cell r="FV1784">
            <v>389190.86000000004</v>
          </cell>
        </row>
        <row r="1785">
          <cell r="AN1785" t="str">
            <v>WA</v>
          </cell>
          <cell r="AO1785" t="str">
            <v>Natural Gas FAF</v>
          </cell>
          <cell r="AP1785" t="str">
            <v>Pre 1980</v>
          </cell>
          <cell r="AQ1785" t="str">
            <v>Basement</v>
          </cell>
          <cell r="AR1785">
            <v>5044.8701063368098</v>
          </cell>
          <cell r="AU1785" t="str">
            <v>No</v>
          </cell>
          <cell r="AV1785" t="b">
            <v>1</v>
          </cell>
          <cell r="AX1785">
            <v>18580256.60163847</v>
          </cell>
          <cell r="AY1785" t="b">
            <v>0</v>
          </cell>
          <cell r="AZ1785">
            <v>3489424.1519497996</v>
          </cell>
          <cell r="BA1785">
            <v>0.41111111111111148</v>
          </cell>
          <cell r="BB1785">
            <v>5044.8701063368098</v>
          </cell>
          <cell r="BC1785">
            <v>0.41111096584935186</v>
          </cell>
          <cell r="CF1785" t="str">
            <v>Conditioned</v>
          </cell>
          <cell r="CG1785">
            <v>4360.1880000000001</v>
          </cell>
          <cell r="CH1785" t="str">
            <v>WA</v>
          </cell>
          <cell r="CI1785" t="str">
            <v>Top-Freezer w/o TTD Ice</v>
          </cell>
          <cell r="CJ1785">
            <v>78483.384000000005</v>
          </cell>
          <cell r="CK1785" t="b">
            <v>0</v>
          </cell>
          <cell r="DS1785">
            <v>1612.692</v>
          </cell>
          <cell r="DT1785" t="str">
            <v>OR</v>
          </cell>
          <cell r="DU1785" t="str">
            <v>32to46</v>
          </cell>
          <cell r="DX1785" t="b">
            <v>1</v>
          </cell>
          <cell r="DY1785">
            <v>1904.288</v>
          </cell>
          <cell r="DZ1785" t="str">
            <v>WA</v>
          </cell>
          <cell r="EC1785" t="str">
            <v>Desktop</v>
          </cell>
          <cell r="ED1785">
            <v>1904.288</v>
          </cell>
          <cell r="EE1785" t="str">
            <v>WA</v>
          </cell>
          <cell r="EZ1785" t="str">
            <v>WA</v>
          </cell>
          <cell r="FA1785" t="str">
            <v>Bathroom</v>
          </cell>
          <cell r="FB1785">
            <v>364708.80599999998</v>
          </cell>
          <cell r="FC1785">
            <v>115710.826</v>
          </cell>
          <cell r="FI1785" t="str">
            <v>WA</v>
          </cell>
          <cell r="FJ1785" t="str">
            <v>Bathroom</v>
          </cell>
          <cell r="FK1785" t="str">
            <v>EISAq</v>
          </cell>
          <cell r="FL1785">
            <v>29293.879999999997</v>
          </cell>
          <cell r="FS1785" t="str">
            <v>WA</v>
          </cell>
          <cell r="FT1785" t="str">
            <v>EISAnqnx</v>
          </cell>
          <cell r="FV1785">
            <v>1275872.96</v>
          </cell>
        </row>
        <row r="1786">
          <cell r="AN1786" t="str">
            <v>ID</v>
          </cell>
          <cell r="AO1786" t="str">
            <v>Wood</v>
          </cell>
          <cell r="AP1786" t="str">
            <v>Pre 1980</v>
          </cell>
          <cell r="AQ1786" t="str">
            <v>Basement</v>
          </cell>
          <cell r="AR1786">
            <v>3785.76440429688</v>
          </cell>
          <cell r="AU1786" t="str">
            <v>No</v>
          </cell>
          <cell r="AV1786" t="b">
            <v>0</v>
          </cell>
          <cell r="AX1786">
            <v>6220010.916259774</v>
          </cell>
          <cell r="AY1786" t="b">
            <v>0</v>
          </cell>
          <cell r="AZ1786">
            <v>1453430.6700976582</v>
          </cell>
          <cell r="BA1786" t="str">
            <v/>
          </cell>
          <cell r="BB1786" t="str">
            <v/>
          </cell>
          <cell r="BC1786">
            <v>1.0000001067939999</v>
          </cell>
          <cell r="CF1786" t="str">
            <v>Conditioned</v>
          </cell>
          <cell r="CG1786">
            <v>2130.886</v>
          </cell>
          <cell r="CH1786" t="str">
            <v>MT</v>
          </cell>
          <cell r="CI1786" t="str">
            <v>Bottom-Freezer (Including French Door) w/o TTD Ice</v>
          </cell>
          <cell r="CJ1786">
            <v>55403.036</v>
          </cell>
          <cell r="CK1786" t="b">
            <v>0</v>
          </cell>
          <cell r="DS1786">
            <v>1612.692</v>
          </cell>
          <cell r="DT1786" t="str">
            <v>OR</v>
          </cell>
          <cell r="DU1786" t="str">
            <v>32to46</v>
          </cell>
          <cell r="DX1786" t="b">
            <v>0</v>
          </cell>
          <cell r="DY1786">
            <v>1904.288</v>
          </cell>
          <cell r="DZ1786" t="str">
            <v>WA</v>
          </cell>
          <cell r="EC1786" t="str">
            <v>Desktop</v>
          </cell>
          <cell r="ED1786">
            <v>1904.288</v>
          </cell>
          <cell r="EE1786" t="str">
            <v>WA</v>
          </cell>
          <cell r="EZ1786" t="str">
            <v>WA</v>
          </cell>
          <cell r="FA1786" t="str">
            <v>Bedrooms</v>
          </cell>
          <cell r="FB1786">
            <v>205057.16</v>
          </cell>
          <cell r="FC1786">
            <v>618100.86800000002</v>
          </cell>
          <cell r="FI1786" t="str">
            <v>WA</v>
          </cell>
          <cell r="FJ1786" t="str">
            <v>Bedrooms</v>
          </cell>
          <cell r="FK1786" t="str">
            <v>EISAq</v>
          </cell>
          <cell r="FL1786">
            <v>86416.945999999996</v>
          </cell>
          <cell r="FS1786" t="str">
            <v>WA</v>
          </cell>
          <cell r="FT1786" t="str">
            <v>EISAq</v>
          </cell>
          <cell r="FV1786">
            <v>1854776.5120000001</v>
          </cell>
        </row>
        <row r="1787">
          <cell r="AN1787" t="str">
            <v>ID</v>
          </cell>
          <cell r="AO1787" t="str">
            <v>Natural Gas FAF</v>
          </cell>
          <cell r="AP1787" t="str">
            <v>Pre 1980</v>
          </cell>
          <cell r="AQ1787" t="str">
            <v>Basement</v>
          </cell>
          <cell r="AR1787">
            <v>3785.76440429688</v>
          </cell>
          <cell r="AU1787" t="str">
            <v>No</v>
          </cell>
          <cell r="AV1787" t="b">
            <v>1</v>
          </cell>
          <cell r="AX1787">
            <v>6220010.916259774</v>
          </cell>
          <cell r="AY1787" t="b">
            <v>0</v>
          </cell>
          <cell r="AZ1787">
            <v>1453430.6700976582</v>
          </cell>
          <cell r="BA1787">
            <v>1</v>
          </cell>
          <cell r="BB1787">
            <v>3785.76440429688</v>
          </cell>
          <cell r="BC1787">
            <v>1.0000001067939999</v>
          </cell>
          <cell r="CF1787" t="str">
            <v>Unconditioned</v>
          </cell>
          <cell r="CG1787">
            <v>2130.886</v>
          </cell>
          <cell r="CH1787" t="str">
            <v>MT</v>
          </cell>
          <cell r="CI1787" t="str">
            <v>Top-Freezer w/o TTD Ice</v>
          </cell>
          <cell r="CJ1787">
            <v>55403.036</v>
          </cell>
          <cell r="CK1787" t="b">
            <v>0</v>
          </cell>
          <cell r="DS1787">
            <v>1612.692</v>
          </cell>
          <cell r="DT1787" t="str">
            <v>OR</v>
          </cell>
          <cell r="DU1787" t="str">
            <v>lt32</v>
          </cell>
          <cell r="DX1787" t="b">
            <v>0</v>
          </cell>
          <cell r="DY1787">
            <v>1904.288</v>
          </cell>
          <cell r="DZ1787" t="str">
            <v>WA</v>
          </cell>
          <cell r="EC1787" t="str">
            <v>Laptop</v>
          </cell>
          <cell r="ED1787">
            <v>1612.692</v>
          </cell>
          <cell r="EE1787" t="str">
            <v>OR</v>
          </cell>
          <cell r="EZ1787" t="str">
            <v>WA</v>
          </cell>
          <cell r="FA1787" t="str">
            <v>Exterior</v>
          </cell>
          <cell r="FB1787">
            <v>341273.70199999999</v>
          </cell>
          <cell r="FC1787">
            <v>2495838.5759999999</v>
          </cell>
          <cell r="FI1787" t="str">
            <v>WA</v>
          </cell>
          <cell r="FJ1787" t="str">
            <v>Exterior</v>
          </cell>
          <cell r="FK1787" t="str">
            <v>EISAnqnx</v>
          </cell>
          <cell r="FL1787">
            <v>87881.64</v>
          </cell>
          <cell r="FS1787" t="str">
            <v>WA</v>
          </cell>
          <cell r="FT1787" t="str">
            <v>EISAx</v>
          </cell>
          <cell r="FV1787">
            <v>3189682.4</v>
          </cell>
        </row>
        <row r="1788">
          <cell r="AN1788" t="str">
            <v>ID</v>
          </cell>
          <cell r="AO1788" t="str">
            <v>Baseboard/Wall/Radiant</v>
          </cell>
          <cell r="AP1788" t="str">
            <v>Pre 1980</v>
          </cell>
          <cell r="AQ1788" t="str">
            <v>Crawlspace</v>
          </cell>
          <cell r="AR1788">
            <v>1192.46508789063</v>
          </cell>
          <cell r="AU1788" t="str">
            <v>No</v>
          </cell>
          <cell r="AV1788" t="b">
            <v>1</v>
          </cell>
          <cell r="AX1788">
            <v>1430958.1054687561</v>
          </cell>
          <cell r="AY1788" t="b">
            <v>0</v>
          </cell>
          <cell r="AZ1788">
            <v>1159649.4026439502</v>
          </cell>
          <cell r="BA1788">
            <v>1</v>
          </cell>
          <cell r="BB1788">
            <v>1192.46508789063</v>
          </cell>
          <cell r="BC1788">
            <v>1.0000000737049977</v>
          </cell>
          <cell r="CF1788" t="str">
            <v>Conditioned</v>
          </cell>
          <cell r="CG1788">
            <v>1144.6790000000001</v>
          </cell>
          <cell r="CH1788" t="str">
            <v>MT</v>
          </cell>
          <cell r="CI1788" t="str">
            <v>Side-by-Side w/ TTD Ice</v>
          </cell>
          <cell r="CJ1788">
            <v>27472.296000000002</v>
          </cell>
          <cell r="CK1788" t="b">
            <v>0</v>
          </cell>
          <cell r="DS1788">
            <v>3785.7640000000001</v>
          </cell>
          <cell r="DT1788" t="str">
            <v>ID</v>
          </cell>
          <cell r="DU1788" t="str">
            <v>gt46</v>
          </cell>
          <cell r="DX1788" t="b">
            <v>0</v>
          </cell>
          <cell r="DY1788">
            <v>1925.059</v>
          </cell>
          <cell r="DZ1788" t="str">
            <v>OR</v>
          </cell>
          <cell r="EC1788" t="str">
            <v>Laptop</v>
          </cell>
          <cell r="ED1788">
            <v>3785.7640000000001</v>
          </cell>
          <cell r="EE1788" t="str">
            <v>ID</v>
          </cell>
          <cell r="EZ1788" t="str">
            <v>WA</v>
          </cell>
          <cell r="FA1788" t="str">
            <v>Kitchen</v>
          </cell>
          <cell r="FB1788">
            <v>265109.614</v>
          </cell>
          <cell r="FC1788">
            <v>256321.44999999998</v>
          </cell>
          <cell r="FI1788" t="str">
            <v>WA</v>
          </cell>
          <cell r="FJ1788" t="str">
            <v>Exterior</v>
          </cell>
          <cell r="FK1788" t="str">
            <v>EISAq</v>
          </cell>
          <cell r="FL1788">
            <v>38082.044000000002</v>
          </cell>
          <cell r="FS1788" t="str">
            <v>MT</v>
          </cell>
          <cell r="FT1788" t="str">
            <v>EISAnqnx</v>
          </cell>
          <cell r="FV1788">
            <v>6403312.4299999997</v>
          </cell>
        </row>
        <row r="1789">
          <cell r="AN1789" t="str">
            <v>WA</v>
          </cell>
          <cell r="AO1789" t="str">
            <v>Wood</v>
          </cell>
          <cell r="AP1789" t="str">
            <v>Pre 1980</v>
          </cell>
          <cell r="AQ1789" t="str">
            <v>Crawlspace</v>
          </cell>
          <cell r="AR1789">
            <v>2079.99340820313</v>
          </cell>
          <cell r="AU1789" t="str">
            <v>No</v>
          </cell>
          <cell r="AV1789" t="b">
            <v>0</v>
          </cell>
          <cell r="AX1789">
            <v>2183993.0786132864</v>
          </cell>
          <cell r="AY1789" t="b">
            <v>0</v>
          </cell>
          <cell r="AZ1789">
            <v>908927.58347837126</v>
          </cell>
          <cell r="BA1789" t="str">
            <v/>
          </cell>
          <cell r="BB1789" t="str">
            <v/>
          </cell>
          <cell r="BC1789">
            <v>1.0000001962521654</v>
          </cell>
          <cell r="CF1789" t="str">
            <v>Conditioned</v>
          </cell>
          <cell r="CG1789">
            <v>3785.7640000000001</v>
          </cell>
          <cell r="CH1789" t="str">
            <v>ID</v>
          </cell>
          <cell r="CI1789" t="str">
            <v>Side-by-Side w/ TTD Ice</v>
          </cell>
          <cell r="CJ1789">
            <v>98429.864000000001</v>
          </cell>
          <cell r="CK1789" t="b">
            <v>0</v>
          </cell>
          <cell r="DS1789">
            <v>3785.7640000000001</v>
          </cell>
          <cell r="DT1789" t="str">
            <v>ID</v>
          </cell>
          <cell r="DU1789" t="str">
            <v>lt32</v>
          </cell>
          <cell r="DX1789" t="b">
            <v>0</v>
          </cell>
          <cell r="DY1789">
            <v>1925.059</v>
          </cell>
          <cell r="DZ1789" t="str">
            <v>OR</v>
          </cell>
          <cell r="EC1789" t="str">
            <v>Laptop</v>
          </cell>
          <cell r="ED1789">
            <v>3785.7640000000001</v>
          </cell>
          <cell r="EE1789" t="str">
            <v>ID</v>
          </cell>
          <cell r="EZ1789" t="str">
            <v>WA</v>
          </cell>
          <cell r="FA1789" t="str">
            <v>Living Room/Family Room</v>
          </cell>
          <cell r="FB1789">
            <v>76164.088000000003</v>
          </cell>
          <cell r="FC1789">
            <v>420367.17800000001</v>
          </cell>
          <cell r="FI1789" t="str">
            <v>WA</v>
          </cell>
          <cell r="FJ1789" t="str">
            <v>Exterior</v>
          </cell>
          <cell r="FK1789" t="str">
            <v>EISAx</v>
          </cell>
          <cell r="FL1789">
            <v>292938.8</v>
          </cell>
          <cell r="FS1789" t="str">
            <v>MT</v>
          </cell>
          <cell r="FT1789" t="str">
            <v>EISAq</v>
          </cell>
          <cell r="FV1789">
            <v>106544.3</v>
          </cell>
        </row>
        <row r="1790">
          <cell r="AN1790" t="str">
            <v>WA</v>
          </cell>
          <cell r="AO1790" t="str">
            <v>Baseboard/Wall/Radiant</v>
          </cell>
          <cell r="AP1790" t="str">
            <v>Pre 1980</v>
          </cell>
          <cell r="AQ1790" t="str">
            <v>Crawlspace</v>
          </cell>
          <cell r="AR1790">
            <v>2079.99340820313</v>
          </cell>
          <cell r="AU1790" t="str">
            <v>No</v>
          </cell>
          <cell r="AV1790" t="b">
            <v>1</v>
          </cell>
          <cell r="AX1790">
            <v>2183993.0786132864</v>
          </cell>
          <cell r="AY1790" t="b">
            <v>0</v>
          </cell>
          <cell r="AZ1790">
            <v>908927.58347837126</v>
          </cell>
          <cell r="BA1790">
            <v>1</v>
          </cell>
          <cell r="BB1790">
            <v>2079.99340820313</v>
          </cell>
          <cell r="BC1790">
            <v>1.0000001962521654</v>
          </cell>
          <cell r="CF1790" t="str">
            <v>Conditioned</v>
          </cell>
          <cell r="CG1790">
            <v>2079.9929999999999</v>
          </cell>
          <cell r="CH1790" t="str">
            <v>WA</v>
          </cell>
          <cell r="CI1790" t="str">
            <v>Top-Freezer w/o TTD Ice</v>
          </cell>
          <cell r="CJ1790">
            <v>51999.824999999997</v>
          </cell>
          <cell r="CK1790" t="b">
            <v>0</v>
          </cell>
          <cell r="DS1790">
            <v>1904.288</v>
          </cell>
          <cell r="DT1790" t="str">
            <v>WA</v>
          </cell>
          <cell r="DU1790" t="str">
            <v>lt32</v>
          </cell>
          <cell r="DX1790" t="b">
            <v>0</v>
          </cell>
          <cell r="DY1790">
            <v>1925.059</v>
          </cell>
          <cell r="DZ1790" t="str">
            <v>OR</v>
          </cell>
          <cell r="EC1790" t="str">
            <v>Desktop</v>
          </cell>
          <cell r="ED1790">
            <v>3785.7640000000001</v>
          </cell>
          <cell r="EE1790" t="str">
            <v>ID</v>
          </cell>
          <cell r="EZ1790" t="str">
            <v>WA</v>
          </cell>
          <cell r="FA1790" t="str">
            <v>Other</v>
          </cell>
          <cell r="FB1790">
            <v>1186402.1399999999</v>
          </cell>
          <cell r="FC1790">
            <v>880281.09399999992</v>
          </cell>
          <cell r="FI1790" t="str">
            <v>WA</v>
          </cell>
          <cell r="FJ1790" t="str">
            <v>Kitchen</v>
          </cell>
          <cell r="FK1790" t="str">
            <v>EISAq</v>
          </cell>
          <cell r="FL1790">
            <v>77628.781999999992</v>
          </cell>
          <cell r="FS1790" t="str">
            <v>MT</v>
          </cell>
          <cell r="FT1790" t="str">
            <v>EISAx</v>
          </cell>
          <cell r="FV1790">
            <v>8406345.2699999996</v>
          </cell>
        </row>
        <row r="1791">
          <cell r="AN1791" t="str">
            <v>WA</v>
          </cell>
          <cell r="AO1791" t="str">
            <v>Baseboard/Wall/Radiant</v>
          </cell>
          <cell r="AP1791" t="str">
            <v>1980-1992</v>
          </cell>
          <cell r="AQ1791" t="str">
            <v>Basement</v>
          </cell>
          <cell r="AR1791">
            <v>1199.0550235523899</v>
          </cell>
          <cell r="AU1791" t="str">
            <v>No</v>
          </cell>
          <cell r="AV1791" t="b">
            <v>0</v>
          </cell>
          <cell r="AX1791">
            <v>2211057.4634306072</v>
          </cell>
          <cell r="AY1791" t="b">
            <v>0</v>
          </cell>
          <cell r="AZ1791">
            <v>314030.59218033322</v>
          </cell>
          <cell r="BA1791" t="str">
            <v/>
          </cell>
          <cell r="BB1791" t="str">
            <v/>
          </cell>
          <cell r="BC1791">
            <v>0.576470701368894</v>
          </cell>
          <cell r="CF1791" t="str">
            <v>Conditioned</v>
          </cell>
          <cell r="CG1791">
            <v>1904.288</v>
          </cell>
          <cell r="CH1791" t="str">
            <v>WA</v>
          </cell>
          <cell r="CI1791" t="str">
            <v>Top-Freezer w/o TTD Ice</v>
          </cell>
          <cell r="CJ1791">
            <v>39990.048000000003</v>
          </cell>
          <cell r="CK1791" t="b">
            <v>0</v>
          </cell>
          <cell r="DS1791">
            <v>1904.288</v>
          </cell>
          <cell r="DT1791" t="str">
            <v>WA</v>
          </cell>
          <cell r="DU1791" t="str">
            <v>lt32</v>
          </cell>
          <cell r="DX1791" t="b">
            <v>0</v>
          </cell>
          <cell r="DY1791">
            <v>1925.059</v>
          </cell>
          <cell r="DZ1791" t="str">
            <v>OR</v>
          </cell>
          <cell r="EC1791" t="str">
            <v>Desktop</v>
          </cell>
          <cell r="ED1791">
            <v>3785.7640000000001</v>
          </cell>
          <cell r="EE1791" t="str">
            <v>ID</v>
          </cell>
          <cell r="EZ1791" t="str">
            <v>OR</v>
          </cell>
          <cell r="FA1791" t="str">
            <v>Bathroom</v>
          </cell>
          <cell r="FB1791">
            <v>6475177.2920000004</v>
          </cell>
          <cell r="FC1791">
            <v>1324152.9580000001</v>
          </cell>
          <cell r="FI1791" t="str">
            <v>WA</v>
          </cell>
          <cell r="FJ1791" t="str">
            <v>Living Room/Family Room</v>
          </cell>
          <cell r="FK1791" t="str">
            <v>EISAq</v>
          </cell>
          <cell r="FL1791">
            <v>19041.022000000001</v>
          </cell>
          <cell r="FS1791" t="str">
            <v>WA</v>
          </cell>
          <cell r="FT1791" t="str">
            <v>EISAq</v>
          </cell>
          <cell r="FV1791">
            <v>4172699.9160000002</v>
          </cell>
        </row>
        <row r="1792">
          <cell r="AN1792" t="str">
            <v>WA</v>
          </cell>
          <cell r="AO1792" t="str">
            <v>Wood</v>
          </cell>
          <cell r="AP1792" t="str">
            <v>1980-1992</v>
          </cell>
          <cell r="AQ1792" t="str">
            <v>Crawlspace</v>
          </cell>
          <cell r="AR1792">
            <v>880.93838465073497</v>
          </cell>
          <cell r="AU1792" t="str">
            <v>No</v>
          </cell>
          <cell r="AV1792" t="b">
            <v>1</v>
          </cell>
          <cell r="AX1792">
            <v>1624450.3812959553</v>
          </cell>
          <cell r="AY1792" t="b">
            <v>0</v>
          </cell>
          <cell r="AZ1792">
            <v>230716.35343861204</v>
          </cell>
          <cell r="BA1792">
            <v>0.42352941176470571</v>
          </cell>
          <cell r="BB1792">
            <v>880.93838465073509</v>
          </cell>
          <cell r="BC1792">
            <v>0.42352949488326885</v>
          </cell>
          <cell r="CF1792" t="str">
            <v>Conditioned</v>
          </cell>
          <cell r="CG1792">
            <v>2079.9929999999999</v>
          </cell>
          <cell r="CH1792" t="str">
            <v>WA</v>
          </cell>
          <cell r="CI1792" t="str">
            <v>Bottom-Freezer (Including French Door) w/ TTD Ice</v>
          </cell>
          <cell r="CJ1792">
            <v>58239.803999999996</v>
          </cell>
          <cell r="CK1792" t="b">
            <v>0</v>
          </cell>
          <cell r="DS1792">
            <v>1904.288</v>
          </cell>
          <cell r="DT1792" t="str">
            <v>WA</v>
          </cell>
          <cell r="DU1792" t="str">
            <v>gt46</v>
          </cell>
          <cell r="DX1792" t="b">
            <v>1</v>
          </cell>
          <cell r="DY1792">
            <v>2130.886</v>
          </cell>
          <cell r="DZ1792" t="str">
            <v>MT</v>
          </cell>
          <cell r="EC1792" t="str">
            <v>Desktop</v>
          </cell>
          <cell r="ED1792">
            <v>2130.886</v>
          </cell>
          <cell r="EE1792" t="str">
            <v>MT</v>
          </cell>
          <cell r="EZ1792" t="str">
            <v>OR</v>
          </cell>
          <cell r="FA1792" t="str">
            <v>Bedrooms</v>
          </cell>
          <cell r="FB1792">
            <v>2149148.7800000003</v>
          </cell>
          <cell r="FC1792">
            <v>2287803.54</v>
          </cell>
          <cell r="FI1792" t="str">
            <v>WA</v>
          </cell>
          <cell r="FJ1792" t="str">
            <v>Other</v>
          </cell>
          <cell r="FK1792" t="str">
            <v>EISAq</v>
          </cell>
          <cell r="FL1792">
            <v>106922.662</v>
          </cell>
          <cell r="FS1792" t="str">
            <v>ID</v>
          </cell>
          <cell r="FT1792" t="str">
            <v>EISAnqnx</v>
          </cell>
          <cell r="FV1792">
            <v>12000871.880000001</v>
          </cell>
        </row>
        <row r="1793">
          <cell r="AN1793" t="str">
            <v>WA</v>
          </cell>
          <cell r="AO1793" t="str">
            <v>Wood</v>
          </cell>
          <cell r="AP1793" t="str">
            <v>1980-1992</v>
          </cell>
          <cell r="AQ1793" t="str">
            <v>Basement</v>
          </cell>
          <cell r="AR1793">
            <v>1199.0550235523899</v>
          </cell>
          <cell r="AU1793" t="str">
            <v>No</v>
          </cell>
          <cell r="AV1793" t="b">
            <v>1</v>
          </cell>
          <cell r="AX1793">
            <v>2211057.4634306072</v>
          </cell>
          <cell r="AY1793" t="b">
            <v>0</v>
          </cell>
          <cell r="AZ1793">
            <v>314030.59218033322</v>
          </cell>
          <cell r="BA1793">
            <v>0.57647058823529418</v>
          </cell>
          <cell r="BB1793">
            <v>1199.0550235523901</v>
          </cell>
          <cell r="BC1793">
            <v>0.576470701368894</v>
          </cell>
          <cell r="CF1793" t="str">
            <v>Unconditioned</v>
          </cell>
          <cell r="CG1793">
            <v>2079.9929999999999</v>
          </cell>
          <cell r="CH1793" t="str">
            <v>WA</v>
          </cell>
          <cell r="CI1793" t="str">
            <v>Top-Freezer w/ TTD Ice</v>
          </cell>
          <cell r="CJ1793">
            <v>45759.845999999998</v>
          </cell>
          <cell r="CK1793" t="b">
            <v>0</v>
          </cell>
          <cell r="DS1793">
            <v>1904.288</v>
          </cell>
          <cell r="DT1793" t="str">
            <v>WA</v>
          </cell>
          <cell r="DU1793" t="str">
            <v>32to46</v>
          </cell>
          <cell r="DX1793" t="b">
            <v>1</v>
          </cell>
          <cell r="DY1793">
            <v>2130.886</v>
          </cell>
          <cell r="DZ1793" t="str">
            <v>MT</v>
          </cell>
          <cell r="EC1793" t="str">
            <v>Desktop</v>
          </cell>
          <cell r="ED1793">
            <v>2130.886</v>
          </cell>
          <cell r="EE1793" t="str">
            <v>MT</v>
          </cell>
          <cell r="EZ1793" t="str">
            <v>OR</v>
          </cell>
          <cell r="FA1793" t="str">
            <v>Exterior</v>
          </cell>
          <cell r="FB1793">
            <v>3209857.6940000001</v>
          </cell>
          <cell r="FC1793">
            <v>14558749.800000001</v>
          </cell>
          <cell r="FI1793" t="str">
            <v>WA</v>
          </cell>
          <cell r="FJ1793" t="str">
            <v>Bathroom</v>
          </cell>
          <cell r="FK1793" t="str">
            <v>EISAq</v>
          </cell>
          <cell r="FL1793">
            <v>22871.43</v>
          </cell>
          <cell r="FS1793" t="str">
            <v>ID</v>
          </cell>
          <cell r="FT1793" t="str">
            <v>EISAq</v>
          </cell>
          <cell r="FV1793">
            <v>1582449.352</v>
          </cell>
        </row>
        <row r="1794">
          <cell r="AN1794" t="str">
            <v>WA</v>
          </cell>
          <cell r="AO1794" t="str">
            <v>Baseboard/Wall/Radiant</v>
          </cell>
          <cell r="AP1794" t="str">
            <v>1980-1992</v>
          </cell>
          <cell r="AQ1794" t="str">
            <v>Crawlspace</v>
          </cell>
          <cell r="AR1794">
            <v>880.93838465073497</v>
          </cell>
          <cell r="AU1794" t="str">
            <v>No</v>
          </cell>
          <cell r="AV1794" t="b">
            <v>0</v>
          </cell>
          <cell r="AX1794">
            <v>1624450.3812959553</v>
          </cell>
          <cell r="AY1794" t="b">
            <v>0</v>
          </cell>
          <cell r="AZ1794">
            <v>230716.35343861204</v>
          </cell>
          <cell r="BA1794" t="str">
            <v/>
          </cell>
          <cell r="BB1794" t="str">
            <v/>
          </cell>
          <cell r="BC1794">
            <v>0.42352949488326885</v>
          </cell>
          <cell r="CF1794" t="str">
            <v>Conditioned</v>
          </cell>
          <cell r="CG1794">
            <v>2079.9929999999999</v>
          </cell>
          <cell r="CH1794" t="str">
            <v>WA</v>
          </cell>
          <cell r="CI1794" t="str">
            <v>Refrigerator Only</v>
          </cell>
          <cell r="CJ1794">
            <v>62399.79</v>
          </cell>
          <cell r="CK1794" t="b">
            <v>0</v>
          </cell>
          <cell r="DS1794">
            <v>1904.288</v>
          </cell>
          <cell r="DT1794" t="str">
            <v>WA</v>
          </cell>
          <cell r="DU1794" t="str">
            <v>lt32</v>
          </cell>
          <cell r="DX1794" t="b">
            <v>0</v>
          </cell>
          <cell r="DY1794">
            <v>1144.6790000000001</v>
          </cell>
          <cell r="DZ1794" t="str">
            <v>MT</v>
          </cell>
          <cell r="EC1794" t="str">
            <v>Desktop</v>
          </cell>
          <cell r="ED1794">
            <v>2130.886</v>
          </cell>
          <cell r="EE1794" t="str">
            <v>MT</v>
          </cell>
          <cell r="EZ1794" t="str">
            <v>OR</v>
          </cell>
          <cell r="FA1794" t="str">
            <v>Garage</v>
          </cell>
          <cell r="FB1794">
            <v>3119732.1</v>
          </cell>
          <cell r="FC1794">
            <v>2773095.2</v>
          </cell>
          <cell r="FI1794" t="str">
            <v>WA</v>
          </cell>
          <cell r="FJ1794" t="str">
            <v>Bathroom</v>
          </cell>
          <cell r="FK1794" t="str">
            <v>EISAx</v>
          </cell>
          <cell r="FL1794">
            <v>228714.3</v>
          </cell>
          <cell r="FS1794" t="str">
            <v>ID</v>
          </cell>
          <cell r="FT1794" t="str">
            <v>EISAx</v>
          </cell>
          <cell r="FV1794">
            <v>2536461.88</v>
          </cell>
        </row>
        <row r="1795">
          <cell r="AN1795" t="str">
            <v>ID</v>
          </cell>
          <cell r="AO1795" t="str">
            <v>Baseboard/Wall/Radiant</v>
          </cell>
          <cell r="AP1795" t="str">
            <v>1993-2006</v>
          </cell>
          <cell r="AQ1795" t="str">
            <v>Basement</v>
          </cell>
          <cell r="AR1795">
            <v>1192.46508789063</v>
          </cell>
          <cell r="AU1795" t="str">
            <v>No</v>
          </cell>
          <cell r="AV1795" t="b">
            <v>0</v>
          </cell>
          <cell r="AX1795">
            <v>2148822.0883789151</v>
          </cell>
          <cell r="AY1795" t="b">
            <v>0</v>
          </cell>
          <cell r="AZ1795">
            <v>417529.7258740252</v>
          </cell>
          <cell r="BA1795" t="str">
            <v/>
          </cell>
          <cell r="BB1795" t="str">
            <v/>
          </cell>
          <cell r="BC1795">
            <v>1.0000000737049977</v>
          </cell>
          <cell r="CF1795" t="str">
            <v>Conditioned</v>
          </cell>
          <cell r="CG1795">
            <v>2079.9929999999999</v>
          </cell>
          <cell r="CH1795" t="str">
            <v>WA</v>
          </cell>
          <cell r="CI1795" t="str">
            <v>Refrigerator Only</v>
          </cell>
          <cell r="CJ1795">
            <v>24959.915999999997</v>
          </cell>
          <cell r="CK1795" t="b">
            <v>0</v>
          </cell>
          <cell r="DS1795">
            <v>1904.288</v>
          </cell>
          <cell r="DT1795" t="str">
            <v>WA</v>
          </cell>
          <cell r="DU1795" t="str">
            <v>32to46</v>
          </cell>
          <cell r="DX1795" t="b">
            <v>0</v>
          </cell>
          <cell r="DY1795">
            <v>1192.4649999999999</v>
          </cell>
          <cell r="DZ1795" t="str">
            <v>ID</v>
          </cell>
          <cell r="EC1795" t="str">
            <v>Laptop</v>
          </cell>
          <cell r="ED1795">
            <v>2079.9929999999999</v>
          </cell>
          <cell r="EE1795" t="str">
            <v>WA</v>
          </cell>
          <cell r="EZ1795" t="str">
            <v>OR</v>
          </cell>
          <cell r="FA1795" t="str">
            <v>Kitchen</v>
          </cell>
          <cell r="FB1795">
            <v>4194306.49</v>
          </cell>
          <cell r="FC1795">
            <v>1178565.46</v>
          </cell>
          <cell r="FI1795" t="str">
            <v>WA</v>
          </cell>
          <cell r="FJ1795" t="str">
            <v>Bedrooms</v>
          </cell>
          <cell r="FK1795" t="str">
            <v>EISAnqnx</v>
          </cell>
          <cell r="FL1795">
            <v>365942.88</v>
          </cell>
          <cell r="FS1795" t="str">
            <v>MT</v>
          </cell>
          <cell r="FT1795" t="str">
            <v>EISAnqnx</v>
          </cell>
          <cell r="FV1795">
            <v>1728465.29</v>
          </cell>
        </row>
        <row r="1796">
          <cell r="AN1796" t="str">
            <v>ID</v>
          </cell>
          <cell r="AO1796" t="str">
            <v>Natural Gas FAF</v>
          </cell>
          <cell r="AP1796" t="str">
            <v>1993-2006</v>
          </cell>
          <cell r="AQ1796" t="str">
            <v>Basement</v>
          </cell>
          <cell r="AR1796">
            <v>1192.46508789063</v>
          </cell>
          <cell r="AU1796" t="str">
            <v>No</v>
          </cell>
          <cell r="AV1796" t="b">
            <v>1</v>
          </cell>
          <cell r="AX1796">
            <v>2148822.0883789151</v>
          </cell>
          <cell r="AY1796" t="b">
            <v>0</v>
          </cell>
          <cell r="AZ1796">
            <v>417529.7258740252</v>
          </cell>
          <cell r="BA1796">
            <v>1</v>
          </cell>
          <cell r="BB1796">
            <v>1192.46508789063</v>
          </cell>
          <cell r="BC1796">
            <v>1.0000000737049977</v>
          </cell>
          <cell r="CF1796" t="str">
            <v>Conditioned</v>
          </cell>
          <cell r="CG1796">
            <v>2079.9929999999999</v>
          </cell>
          <cell r="CH1796" t="str">
            <v>WA</v>
          </cell>
          <cell r="CI1796" t="str">
            <v>Top-Freezer w/o TTD Ice</v>
          </cell>
          <cell r="CJ1796">
            <v>58239.803999999996</v>
          </cell>
          <cell r="CK1796" t="b">
            <v>0</v>
          </cell>
          <cell r="DS1796">
            <v>1904.288</v>
          </cell>
          <cell r="DT1796" t="str">
            <v>WA</v>
          </cell>
          <cell r="DU1796" t="str">
            <v>32to46</v>
          </cell>
          <cell r="DX1796" t="b">
            <v>0</v>
          </cell>
          <cell r="DY1796">
            <v>1192.4649999999999</v>
          </cell>
          <cell r="DZ1796" t="str">
            <v>ID</v>
          </cell>
          <cell r="EC1796" t="str">
            <v>Laptop</v>
          </cell>
          <cell r="ED1796">
            <v>2079.9929999999999</v>
          </cell>
          <cell r="EE1796" t="str">
            <v>WA</v>
          </cell>
          <cell r="EZ1796" t="str">
            <v>OR</v>
          </cell>
          <cell r="FA1796" t="str">
            <v>Living Room/Family Room</v>
          </cell>
          <cell r="FB1796">
            <v>1767848.1900000002</v>
          </cell>
          <cell r="FC1796">
            <v>2218476.16</v>
          </cell>
          <cell r="FI1796" t="str">
            <v>WA</v>
          </cell>
          <cell r="FJ1796" t="str">
            <v>Bedrooms</v>
          </cell>
          <cell r="FK1796" t="str">
            <v>EISAq</v>
          </cell>
          <cell r="FL1796">
            <v>22871.43</v>
          </cell>
          <cell r="FS1796" t="str">
            <v>MT</v>
          </cell>
          <cell r="FT1796" t="str">
            <v>EISAq</v>
          </cell>
          <cell r="FV1796">
            <v>595233.08000000007</v>
          </cell>
        </row>
        <row r="1797">
          <cell r="AN1797" t="str">
            <v>WA</v>
          </cell>
          <cell r="AO1797" t="str">
            <v>Natural Gas Other</v>
          </cell>
          <cell r="AP1797" t="str">
            <v>1993-2006</v>
          </cell>
          <cell r="AQ1797" t="str">
            <v>Crawlspace</v>
          </cell>
          <cell r="AR1797">
            <v>2079.99340820313</v>
          </cell>
          <cell r="AU1797" t="str">
            <v>No</v>
          </cell>
          <cell r="AV1797" t="b">
            <v>0</v>
          </cell>
          <cell r="AX1797">
            <v>2951510.6462402414</v>
          </cell>
          <cell r="AY1797" t="b">
            <v>0</v>
          </cell>
          <cell r="AZ1797">
            <v>585089.24976840953</v>
          </cell>
          <cell r="BA1797" t="str">
            <v/>
          </cell>
          <cell r="BB1797" t="str">
            <v/>
          </cell>
          <cell r="BC1797">
            <v>1.0000001962521654</v>
          </cell>
          <cell r="CF1797" t="str">
            <v>Conditioned</v>
          </cell>
          <cell r="CG1797">
            <v>3785.7640000000001</v>
          </cell>
          <cell r="CH1797" t="str">
            <v>ID</v>
          </cell>
          <cell r="CI1797" t="str">
            <v>Side-by-Side w/ TTD Ice</v>
          </cell>
          <cell r="CJ1797">
            <v>79501.044000000009</v>
          </cell>
          <cell r="CK1797" t="b">
            <v>0</v>
          </cell>
          <cell r="DS1797">
            <v>1904.288</v>
          </cell>
          <cell r="DT1797" t="str">
            <v>WA</v>
          </cell>
          <cell r="DU1797" t="str">
            <v>32to46</v>
          </cell>
          <cell r="DX1797" t="b">
            <v>0</v>
          </cell>
          <cell r="DY1797">
            <v>1192.4649999999999</v>
          </cell>
          <cell r="DZ1797" t="str">
            <v>ID</v>
          </cell>
          <cell r="EC1797" t="str">
            <v>Laptop</v>
          </cell>
          <cell r="ED1797">
            <v>2130.886</v>
          </cell>
          <cell r="EE1797" t="str">
            <v>MT</v>
          </cell>
          <cell r="EZ1797" t="str">
            <v>OR</v>
          </cell>
          <cell r="FA1797" t="str">
            <v>Other</v>
          </cell>
          <cell r="FB1797">
            <v>11508345.08</v>
          </cell>
          <cell r="FC1797">
            <v>5899760.0380000006</v>
          </cell>
          <cell r="FI1797" t="str">
            <v>WA</v>
          </cell>
          <cell r="FJ1797" t="str">
            <v>Exterior</v>
          </cell>
          <cell r="FK1797" t="str">
            <v>EISAq</v>
          </cell>
          <cell r="FL1797">
            <v>45742.86</v>
          </cell>
          <cell r="FS1797" t="str">
            <v>MT</v>
          </cell>
          <cell r="FT1797" t="str">
            <v>EISAx</v>
          </cell>
          <cell r="FV1797">
            <v>457871.60000000003</v>
          </cell>
        </row>
        <row r="1798">
          <cell r="AN1798" t="str">
            <v>WA</v>
          </cell>
          <cell r="AO1798" t="str">
            <v>Natural Gas FAF</v>
          </cell>
          <cell r="AP1798" t="str">
            <v>1993-2006</v>
          </cell>
          <cell r="AQ1798" t="str">
            <v>Crawlspace</v>
          </cell>
          <cell r="AR1798">
            <v>2079.99340820313</v>
          </cell>
          <cell r="AU1798" t="str">
            <v>No</v>
          </cell>
          <cell r="AV1798" t="b">
            <v>1</v>
          </cell>
          <cell r="AX1798">
            <v>2951510.6462402414</v>
          </cell>
          <cell r="AY1798" t="b">
            <v>0</v>
          </cell>
          <cell r="AZ1798">
            <v>585089.24976840953</v>
          </cell>
          <cell r="BA1798">
            <v>1</v>
          </cell>
          <cell r="BB1798">
            <v>2079.99340820313</v>
          </cell>
          <cell r="BC1798">
            <v>1.0000001962521654</v>
          </cell>
          <cell r="CF1798" t="str">
            <v>Conditioned</v>
          </cell>
          <cell r="CG1798">
            <v>2079.9929999999999</v>
          </cell>
          <cell r="CH1798" t="str">
            <v>WA</v>
          </cell>
          <cell r="CI1798" t="str">
            <v>Bottom-Freezer (Including French Door) w/o TTD Ice</v>
          </cell>
          <cell r="CJ1798">
            <v>47839.839</v>
          </cell>
          <cell r="CK1798" t="b">
            <v>0</v>
          </cell>
          <cell r="DS1798">
            <v>1904.288</v>
          </cell>
          <cell r="DT1798" t="str">
            <v>WA</v>
          </cell>
          <cell r="DU1798" t="str">
            <v>lt32</v>
          </cell>
          <cell r="DX1798" t="b">
            <v>0</v>
          </cell>
          <cell r="DY1798">
            <v>1192.4649999999999</v>
          </cell>
          <cell r="DZ1798" t="str">
            <v>ID</v>
          </cell>
          <cell r="EC1798" t="str">
            <v>Desktop</v>
          </cell>
          <cell r="ED1798">
            <v>2130.886</v>
          </cell>
          <cell r="EE1798" t="str">
            <v>MT</v>
          </cell>
          <cell r="EZ1798" t="str">
            <v>WA</v>
          </cell>
          <cell r="FA1798" t="str">
            <v>Bathroom</v>
          </cell>
          <cell r="FB1798">
            <v>1363035.5750000002</v>
          </cell>
          <cell r="FC1798">
            <v>485736.31400000001</v>
          </cell>
          <cell r="FI1798" t="str">
            <v>WA</v>
          </cell>
          <cell r="FJ1798" t="str">
            <v>Garage</v>
          </cell>
          <cell r="FK1798" t="str">
            <v>EISAq</v>
          </cell>
          <cell r="FL1798">
            <v>22871.43</v>
          </cell>
          <cell r="FS1798" t="str">
            <v>WA</v>
          </cell>
          <cell r="FT1798" t="str">
            <v>EISAnqnx</v>
          </cell>
          <cell r="FV1798">
            <v>4198955.04</v>
          </cell>
        </row>
        <row r="1799">
          <cell r="AN1799" t="str">
            <v>WA</v>
          </cell>
          <cell r="AO1799" t="str">
            <v>Natural Gas FAF</v>
          </cell>
          <cell r="AP1799" t="str">
            <v>Pre 1980</v>
          </cell>
          <cell r="AQ1799" t="str">
            <v>Basement</v>
          </cell>
          <cell r="AR1799">
            <v>1904.28771972656</v>
          </cell>
          <cell r="AU1799" t="str">
            <v>No</v>
          </cell>
          <cell r="AV1799" t="b">
            <v>1</v>
          </cell>
          <cell r="AX1799">
            <v>2871665.8813476525</v>
          </cell>
          <cell r="AY1799" t="b">
            <v>0</v>
          </cell>
          <cell r="AZ1799">
            <v>936642.95782470587</v>
          </cell>
          <cell r="BA1799">
            <v>1</v>
          </cell>
          <cell r="BB1799">
            <v>1904.28771972656</v>
          </cell>
          <cell r="BC1799">
            <v>0.99999985281982562</v>
          </cell>
          <cell r="CF1799" t="str">
            <v>Conditioned</v>
          </cell>
          <cell r="CG1799">
            <v>1144.6790000000001</v>
          </cell>
          <cell r="CH1799" t="str">
            <v>MT</v>
          </cell>
          <cell r="CI1799" t="str">
            <v>Top-Freezer w/o TTD Ice</v>
          </cell>
          <cell r="CJ1799">
            <v>21748.901000000002</v>
          </cell>
          <cell r="CK1799" t="b">
            <v>0</v>
          </cell>
          <cell r="DS1799">
            <v>1612.692</v>
          </cell>
          <cell r="DT1799" t="str">
            <v>OR</v>
          </cell>
          <cell r="DU1799" t="str">
            <v>32to46</v>
          </cell>
          <cell r="DX1799" t="b">
            <v>0</v>
          </cell>
          <cell r="DY1799">
            <v>1192.4649999999999</v>
          </cell>
          <cell r="DZ1799" t="str">
            <v>ID</v>
          </cell>
          <cell r="EC1799" t="str">
            <v>Laptop</v>
          </cell>
          <cell r="ED1799">
            <v>1144.6790000000001</v>
          </cell>
          <cell r="EE1799" t="str">
            <v>MT</v>
          </cell>
          <cell r="EZ1799" t="str">
            <v>WA</v>
          </cell>
          <cell r="FA1799" t="str">
            <v>Bedrooms</v>
          </cell>
          <cell r="FB1799">
            <v>2973895.8000000003</v>
          </cell>
          <cell r="FC1799">
            <v>1878510.8470000001</v>
          </cell>
          <cell r="FI1799" t="str">
            <v>WA</v>
          </cell>
          <cell r="FJ1799" t="str">
            <v>Living Room/Family Room</v>
          </cell>
          <cell r="FK1799" t="str">
            <v>EISAq</v>
          </cell>
          <cell r="FL1799">
            <v>45742.86</v>
          </cell>
          <cell r="FS1799" t="str">
            <v>WA</v>
          </cell>
          <cell r="FT1799" t="str">
            <v>EISAq</v>
          </cell>
          <cell r="FV1799">
            <v>971186.88</v>
          </cell>
        </row>
        <row r="1800">
          <cell r="AN1800" t="str">
            <v>OR</v>
          </cell>
          <cell r="AO1800" t="str">
            <v>Wood</v>
          </cell>
          <cell r="AP1800" t="str">
            <v>Pre 1980</v>
          </cell>
          <cell r="AQ1800" t="str">
            <v>Crawlspace</v>
          </cell>
          <cell r="AR1800">
            <v>1612.69177246094</v>
          </cell>
          <cell r="AU1800" t="str">
            <v>No</v>
          </cell>
          <cell r="AV1800" t="b">
            <v>0</v>
          </cell>
          <cell r="AX1800">
            <v>3891425.2469482482</v>
          </cell>
          <cell r="AY1800" t="b">
            <v>0</v>
          </cell>
          <cell r="AZ1800">
            <v>1579455.4851839379</v>
          </cell>
          <cell r="BA1800" t="str">
            <v/>
          </cell>
          <cell r="BB1800" t="str">
            <v/>
          </cell>
          <cell r="BC1800">
            <v>0.99999985890730525</v>
          </cell>
          <cell r="CF1800" t="str">
            <v>Unconditioned</v>
          </cell>
          <cell r="CG1800">
            <v>1612.692</v>
          </cell>
          <cell r="CH1800" t="str">
            <v>OR</v>
          </cell>
          <cell r="CI1800" t="str">
            <v>Bottom-Freezer (Including French Door) w/o TTD Ice</v>
          </cell>
          <cell r="CJ1800">
            <v>35479.224000000002</v>
          </cell>
          <cell r="CK1800" t="b">
            <v>0</v>
          </cell>
          <cell r="DS1800">
            <v>2079.9929999999999</v>
          </cell>
          <cell r="DT1800" t="str">
            <v>WA</v>
          </cell>
          <cell r="DU1800" t="str">
            <v>32to46</v>
          </cell>
          <cell r="DX1800" t="b">
            <v>0</v>
          </cell>
          <cell r="DY1800">
            <v>1192.4649999999999</v>
          </cell>
          <cell r="DZ1800" t="str">
            <v>ID</v>
          </cell>
          <cell r="EC1800" t="str">
            <v>Desktop</v>
          </cell>
          <cell r="ED1800">
            <v>1144.6790000000001</v>
          </cell>
          <cell r="EE1800" t="str">
            <v>MT</v>
          </cell>
          <cell r="EZ1800" t="str">
            <v>WA</v>
          </cell>
          <cell r="FA1800" t="str">
            <v>Exterior</v>
          </cell>
          <cell r="FB1800">
            <v>817821.34500000009</v>
          </cell>
          <cell r="FC1800">
            <v>6532657.7740000002</v>
          </cell>
          <cell r="FI1800" t="str">
            <v>WA</v>
          </cell>
          <cell r="FJ1800" t="str">
            <v>Living Room/Family Room</v>
          </cell>
          <cell r="FK1800" t="str">
            <v>EISAx</v>
          </cell>
          <cell r="FL1800">
            <v>182971.44</v>
          </cell>
          <cell r="FS1800" t="str">
            <v>WA</v>
          </cell>
          <cell r="FT1800" t="str">
            <v>EISAx</v>
          </cell>
          <cell r="FV1800">
            <v>1142572.8</v>
          </cell>
        </row>
        <row r="1801">
          <cell r="AN1801" t="str">
            <v>OR</v>
          </cell>
          <cell r="AO1801" t="str">
            <v>Heat Pump (Central System)</v>
          </cell>
          <cell r="AP1801" t="str">
            <v>Pre 1980</v>
          </cell>
          <cell r="AQ1801" t="str">
            <v>Crawlspace</v>
          </cell>
          <cell r="AR1801">
            <v>1612.69177246094</v>
          </cell>
          <cell r="AU1801" t="str">
            <v>No</v>
          </cell>
          <cell r="AV1801" t="b">
            <v>1</v>
          </cell>
          <cell r="AX1801">
            <v>3891425.2469482482</v>
          </cell>
          <cell r="AY1801" t="b">
            <v>0</v>
          </cell>
          <cell r="AZ1801">
            <v>1579455.4851839379</v>
          </cell>
          <cell r="BA1801">
            <v>1</v>
          </cell>
          <cell r="BB1801">
            <v>1612.69177246094</v>
          </cell>
          <cell r="BC1801">
            <v>0.99999985890730525</v>
          </cell>
          <cell r="CF1801" t="str">
            <v>Conditioned</v>
          </cell>
          <cell r="CG1801">
            <v>1612.692</v>
          </cell>
          <cell r="CH1801" t="str">
            <v>OR</v>
          </cell>
          <cell r="CI1801" t="str">
            <v>Bottom-Freezer (Including French Door) w/ TTD Ice</v>
          </cell>
          <cell r="CJ1801">
            <v>43542.684000000001</v>
          </cell>
          <cell r="CK1801" t="b">
            <v>0</v>
          </cell>
          <cell r="DS1801">
            <v>2079.9929999999999</v>
          </cell>
          <cell r="DT1801" t="str">
            <v>WA</v>
          </cell>
          <cell r="DU1801" t="str">
            <v>lt32</v>
          </cell>
          <cell r="DX1801" t="b">
            <v>1</v>
          </cell>
          <cell r="DY1801">
            <v>12271.31</v>
          </cell>
          <cell r="DZ1801" t="str">
            <v>WA</v>
          </cell>
          <cell r="EC1801" t="str">
            <v>Desktop</v>
          </cell>
          <cell r="ED1801">
            <v>1925.059</v>
          </cell>
          <cell r="EE1801" t="str">
            <v>OR</v>
          </cell>
          <cell r="EZ1801" t="str">
            <v>WA</v>
          </cell>
          <cell r="FA1801" t="str">
            <v>Garage</v>
          </cell>
          <cell r="FB1801">
            <v>1090428.4600000002</v>
          </cell>
          <cell r="FC1801">
            <v>2354334.1750000003</v>
          </cell>
          <cell r="FI1801" t="str">
            <v>WA</v>
          </cell>
          <cell r="FJ1801" t="str">
            <v>Other</v>
          </cell>
          <cell r="FK1801" t="str">
            <v>EISAnqnx</v>
          </cell>
          <cell r="FL1801">
            <v>114357.15</v>
          </cell>
          <cell r="FS1801" t="str">
            <v>MT</v>
          </cell>
          <cell r="FT1801" t="str">
            <v>EISAnqnx</v>
          </cell>
          <cell r="FV1801">
            <v>511412.64</v>
          </cell>
        </row>
        <row r="1802">
          <cell r="AN1802" t="str">
            <v>OR</v>
          </cell>
          <cell r="AO1802" t="str">
            <v>Baseboard/Wall/Radiant</v>
          </cell>
          <cell r="AP1802" t="str">
            <v>Pre 1980</v>
          </cell>
          <cell r="AQ1802" t="str">
            <v>Crawlspace</v>
          </cell>
          <cell r="AR1802">
            <v>1612.69177246094</v>
          </cell>
          <cell r="AU1802" t="str">
            <v>No</v>
          </cell>
          <cell r="AV1802" t="b">
            <v>0</v>
          </cell>
          <cell r="AX1802">
            <v>3891425.2469482482</v>
          </cell>
          <cell r="AY1802" t="b">
            <v>0</v>
          </cell>
          <cell r="AZ1802">
            <v>1579455.4851839379</v>
          </cell>
          <cell r="BA1802" t="str">
            <v/>
          </cell>
          <cell r="BB1802" t="str">
            <v/>
          </cell>
          <cell r="BC1802">
            <v>0.99999985890730525</v>
          </cell>
          <cell r="CF1802" t="str">
            <v>Unconditioned</v>
          </cell>
          <cell r="CG1802">
            <v>1612.692</v>
          </cell>
          <cell r="CH1802" t="str">
            <v>OR</v>
          </cell>
          <cell r="CI1802" t="str">
            <v>Refrigerator Only</v>
          </cell>
          <cell r="CJ1802">
            <v>8063.46</v>
          </cell>
          <cell r="CK1802" t="b">
            <v>0</v>
          </cell>
          <cell r="DS1802">
            <v>2079.9929999999999</v>
          </cell>
          <cell r="DT1802" t="str">
            <v>WA</v>
          </cell>
          <cell r="DU1802" t="str">
            <v>32to46</v>
          </cell>
          <cell r="DX1802" t="b">
            <v>0</v>
          </cell>
          <cell r="DY1802">
            <v>3785.7640000000001</v>
          </cell>
          <cell r="DZ1802" t="str">
            <v>ID</v>
          </cell>
          <cell r="EC1802" t="str">
            <v>Laptop</v>
          </cell>
          <cell r="ED1802">
            <v>2079.9929999999999</v>
          </cell>
          <cell r="EE1802" t="str">
            <v>WA</v>
          </cell>
          <cell r="EZ1802" t="str">
            <v>WA</v>
          </cell>
          <cell r="FA1802" t="str">
            <v>Kitchen</v>
          </cell>
          <cell r="FB1802">
            <v>1511730.3650000002</v>
          </cell>
          <cell r="FC1802">
            <v>411388.91900000005</v>
          </cell>
          <cell r="FI1802" t="str">
            <v>WA</v>
          </cell>
          <cell r="FJ1802" t="str">
            <v>Other</v>
          </cell>
          <cell r="FK1802" t="str">
            <v>EISAq</v>
          </cell>
          <cell r="FL1802">
            <v>224140.014</v>
          </cell>
          <cell r="FS1802" t="str">
            <v>MT</v>
          </cell>
          <cell r="FT1802" t="str">
            <v>EISAq</v>
          </cell>
          <cell r="FV1802">
            <v>607302.51</v>
          </cell>
        </row>
        <row r="1803">
          <cell r="AN1803" t="str">
            <v>OR</v>
          </cell>
          <cell r="AO1803" t="str">
            <v>Wood</v>
          </cell>
          <cell r="AP1803" t="str">
            <v>Pre 1980</v>
          </cell>
          <cell r="AQ1803" t="str">
            <v>Crawlspace</v>
          </cell>
          <cell r="AR1803">
            <v>1612.69177246094</v>
          </cell>
          <cell r="AU1803" t="str">
            <v>No</v>
          </cell>
          <cell r="AV1803" t="b">
            <v>0</v>
          </cell>
          <cell r="AX1803">
            <v>3891425.2469482482</v>
          </cell>
          <cell r="AY1803" t="b">
            <v>0</v>
          </cell>
          <cell r="AZ1803">
            <v>1579455.4851839379</v>
          </cell>
          <cell r="BA1803" t="str">
            <v/>
          </cell>
          <cell r="BB1803" t="str">
            <v/>
          </cell>
          <cell r="BC1803">
            <v>0.99999985890730525</v>
          </cell>
          <cell r="CF1803" t="str">
            <v>Conditioned</v>
          </cell>
          <cell r="CG1803">
            <v>1144.6790000000001</v>
          </cell>
          <cell r="CH1803" t="str">
            <v>MT</v>
          </cell>
          <cell r="CI1803" t="str">
            <v>Side-by-Side w/ TTD Ice</v>
          </cell>
          <cell r="CJ1803">
            <v>26327.617000000002</v>
          </cell>
          <cell r="CK1803" t="b">
            <v>0</v>
          </cell>
          <cell r="DS1803">
            <v>3785.7640000000001</v>
          </cell>
          <cell r="DT1803" t="str">
            <v>ID</v>
          </cell>
          <cell r="DU1803" t="str">
            <v>lt32</v>
          </cell>
          <cell r="DX1803" t="b">
            <v>0</v>
          </cell>
          <cell r="DY1803">
            <v>3785.7640000000001</v>
          </cell>
          <cell r="DZ1803" t="str">
            <v>ID</v>
          </cell>
          <cell r="EC1803" t="str">
            <v>Desktop</v>
          </cell>
          <cell r="ED1803">
            <v>2079.9929999999999</v>
          </cell>
          <cell r="EE1803" t="str">
            <v>WA</v>
          </cell>
          <cell r="EZ1803" t="str">
            <v>WA</v>
          </cell>
          <cell r="FA1803" t="str">
            <v>Living Room/Family Room</v>
          </cell>
          <cell r="FB1803">
            <v>1516686.858</v>
          </cell>
          <cell r="FC1803">
            <v>2235378.3430000003</v>
          </cell>
          <cell r="FI1803" t="str">
            <v>WA</v>
          </cell>
          <cell r="FJ1803" t="str">
            <v>Bathroom</v>
          </cell>
          <cell r="FK1803" t="str">
            <v>EISAnqnx</v>
          </cell>
          <cell r="FL1803">
            <v>1486947.9000000001</v>
          </cell>
          <cell r="FS1803" t="str">
            <v>MT</v>
          </cell>
          <cell r="FT1803" t="str">
            <v>EISAx</v>
          </cell>
          <cell r="FV1803">
            <v>340941.76</v>
          </cell>
        </row>
        <row r="1804">
          <cell r="AN1804" t="str">
            <v>WA</v>
          </cell>
          <cell r="AO1804" t="str">
            <v>Baseboard/Wall/Radiant</v>
          </cell>
          <cell r="AP1804" t="str">
            <v>Pre 1980</v>
          </cell>
          <cell r="AQ1804" t="str">
            <v>Crawlspace</v>
          </cell>
          <cell r="AR1804">
            <v>2079.99340820313</v>
          </cell>
          <cell r="AU1804" t="str">
            <v>No</v>
          </cell>
          <cell r="AV1804" t="b">
            <v>1</v>
          </cell>
          <cell r="AX1804">
            <v>2391992.4194335993</v>
          </cell>
          <cell r="AY1804" t="b">
            <v>0</v>
          </cell>
          <cell r="AZ1804">
            <v>459730.54304809682</v>
          </cell>
          <cell r="BA1804">
            <v>1</v>
          </cell>
          <cell r="BB1804">
            <v>2079.99340820313</v>
          </cell>
          <cell r="BC1804">
            <v>1.0000001962521654</v>
          </cell>
          <cell r="CF1804" t="str">
            <v>Conditioned</v>
          </cell>
          <cell r="CG1804">
            <v>1144.6790000000001</v>
          </cell>
          <cell r="CH1804" t="str">
            <v>MT</v>
          </cell>
          <cell r="CI1804" t="str">
            <v>Top-Freezer w/o TTD Ice</v>
          </cell>
          <cell r="CJ1804">
            <v>29761.654000000002</v>
          </cell>
          <cell r="CK1804" t="b">
            <v>0</v>
          </cell>
          <cell r="DS1804">
            <v>2079.9929999999999</v>
          </cell>
          <cell r="DT1804" t="str">
            <v>WA</v>
          </cell>
          <cell r="DU1804" t="str">
            <v>lt32</v>
          </cell>
          <cell r="DX1804" t="b">
            <v>0</v>
          </cell>
          <cell r="DY1804">
            <v>2079.9929999999999</v>
          </cell>
          <cell r="DZ1804" t="str">
            <v>WA</v>
          </cell>
          <cell r="EC1804" t="str">
            <v>Laptop</v>
          </cell>
          <cell r="ED1804">
            <v>2079.9929999999999</v>
          </cell>
          <cell r="EE1804" t="str">
            <v>WA</v>
          </cell>
          <cell r="EZ1804" t="str">
            <v>WA</v>
          </cell>
          <cell r="FA1804" t="str">
            <v>Other</v>
          </cell>
          <cell r="FB1804">
            <v>3479458.0860000001</v>
          </cell>
          <cell r="FC1804">
            <v>1700077.0990000002</v>
          </cell>
          <cell r="FI1804" t="str">
            <v>WA</v>
          </cell>
          <cell r="FJ1804" t="str">
            <v>Bathroom</v>
          </cell>
          <cell r="FK1804" t="str">
            <v>EISAx</v>
          </cell>
          <cell r="FL1804">
            <v>3692587.2850000001</v>
          </cell>
          <cell r="FS1804" t="str">
            <v>ID</v>
          </cell>
          <cell r="FT1804" t="str">
            <v>EISAnqnx</v>
          </cell>
          <cell r="FV1804">
            <v>2044312.56</v>
          </cell>
        </row>
        <row r="1805">
          <cell r="AN1805" t="str">
            <v>MT</v>
          </cell>
          <cell r="AO1805" t="str">
            <v>Natural Gas Other</v>
          </cell>
          <cell r="AP1805" t="str">
            <v>Pre 1980</v>
          </cell>
          <cell r="AQ1805" t="str">
            <v>Crawlspace</v>
          </cell>
          <cell r="AR1805">
            <v>1095.0388827853701</v>
          </cell>
          <cell r="AU1805" t="str">
            <v>Yes</v>
          </cell>
          <cell r="AV1805" t="b">
            <v>0</v>
          </cell>
          <cell r="AX1805">
            <v>1999540.9999660859</v>
          </cell>
          <cell r="AY1805" t="b">
            <v>0</v>
          </cell>
          <cell r="AZ1805">
            <v>0</v>
          </cell>
          <cell r="BA1805" t="str">
            <v/>
          </cell>
          <cell r="BB1805" t="str">
            <v/>
          </cell>
          <cell r="BC1805">
            <v>0.51388900334666898</v>
          </cell>
          <cell r="CF1805" t="str">
            <v>Conditioned</v>
          </cell>
          <cell r="CG1805">
            <v>12271.31</v>
          </cell>
          <cell r="CH1805" t="str">
            <v>WA</v>
          </cell>
          <cell r="CI1805" t="str">
            <v>Top-Freezer w/o TTD Ice</v>
          </cell>
          <cell r="CJ1805">
            <v>269968.82</v>
          </cell>
          <cell r="CK1805" t="b">
            <v>0</v>
          </cell>
          <cell r="DS1805">
            <v>2079.9929999999999</v>
          </cell>
          <cell r="DT1805" t="str">
            <v>WA</v>
          </cell>
          <cell r="DU1805" t="str">
            <v>32to46</v>
          </cell>
          <cell r="DX1805" t="b">
            <v>1</v>
          </cell>
          <cell r="DY1805">
            <v>8264.9449999999997</v>
          </cell>
          <cell r="DZ1805" t="str">
            <v>OR</v>
          </cell>
          <cell r="EC1805" t="str">
            <v>Desktop</v>
          </cell>
          <cell r="ED1805">
            <v>1612.692</v>
          </cell>
          <cell r="EE1805" t="str">
            <v>OR</v>
          </cell>
          <cell r="EZ1805" t="str">
            <v>WA</v>
          </cell>
          <cell r="FA1805" t="str">
            <v>Bathroom</v>
          </cell>
          <cell r="FB1805">
            <v>144852.38999999998</v>
          </cell>
          <cell r="FC1805">
            <v>76238.099999999991</v>
          </cell>
          <cell r="FI1805" t="str">
            <v>WA</v>
          </cell>
          <cell r="FJ1805" t="str">
            <v>Bedrooms</v>
          </cell>
          <cell r="FK1805" t="str">
            <v>EISAnqnx</v>
          </cell>
          <cell r="FL1805">
            <v>594779.16</v>
          </cell>
          <cell r="FS1805" t="str">
            <v>ID</v>
          </cell>
          <cell r="FT1805" t="str">
            <v>EISAq</v>
          </cell>
          <cell r="FV1805">
            <v>446720.152</v>
          </cell>
        </row>
        <row r="1806">
          <cell r="AN1806" t="str">
            <v>MT</v>
          </cell>
          <cell r="AO1806" t="str">
            <v>Natural Gas Other</v>
          </cell>
          <cell r="AP1806" t="str">
            <v>Pre 1980</v>
          </cell>
          <cell r="AQ1806" t="str">
            <v>Slab on Grade</v>
          </cell>
          <cell r="AR1806">
            <v>710.29549153645803</v>
          </cell>
          <cell r="AU1806" t="str">
            <v>Yes</v>
          </cell>
          <cell r="AV1806" t="b">
            <v>0</v>
          </cell>
          <cell r="AX1806">
            <v>1296999.5675455723</v>
          </cell>
          <cell r="AY1806" t="b">
            <v>0</v>
          </cell>
          <cell r="AZ1806">
            <v>0</v>
          </cell>
          <cell r="BA1806" t="str">
            <v/>
          </cell>
          <cell r="BB1806" t="str">
            <v/>
          </cell>
          <cell r="BC1806">
            <v>0.33333340757621854</v>
          </cell>
          <cell r="CF1806" t="str">
            <v>Conditioned</v>
          </cell>
          <cell r="CG1806">
            <v>3785.7640000000001</v>
          </cell>
          <cell r="CH1806" t="str">
            <v>ID</v>
          </cell>
          <cell r="CI1806" t="str">
            <v>Top-Freezer w/o TTD Ice</v>
          </cell>
          <cell r="CJ1806">
            <v>60572.224000000002</v>
          </cell>
          <cell r="CK1806" t="b">
            <v>0</v>
          </cell>
          <cell r="DS1806">
            <v>1612.692</v>
          </cell>
          <cell r="DT1806" t="str">
            <v>OR</v>
          </cell>
          <cell r="DU1806" t="str">
            <v>lt32</v>
          </cell>
          <cell r="DX1806" t="b">
            <v>0</v>
          </cell>
          <cell r="DY1806">
            <v>1144.6790000000001</v>
          </cell>
          <cell r="DZ1806" t="str">
            <v>MT</v>
          </cell>
          <cell r="EC1806" t="str">
            <v>Desktop</v>
          </cell>
          <cell r="ED1806">
            <v>1144.6790000000001</v>
          </cell>
          <cell r="EE1806" t="str">
            <v>MT</v>
          </cell>
          <cell r="EZ1806" t="str">
            <v>WA</v>
          </cell>
          <cell r="FA1806" t="str">
            <v>Bedrooms</v>
          </cell>
          <cell r="FB1806">
            <v>56416.193999999996</v>
          </cell>
          <cell r="FC1806">
            <v>442180.98</v>
          </cell>
          <cell r="FI1806" t="str">
            <v>WA</v>
          </cell>
          <cell r="FJ1806" t="str">
            <v>Bedrooms</v>
          </cell>
          <cell r="FK1806" t="str">
            <v>EISAx</v>
          </cell>
          <cell r="FL1806">
            <v>5625619.5550000006</v>
          </cell>
          <cell r="FS1806" t="str">
            <v>ID</v>
          </cell>
          <cell r="FT1806" t="str">
            <v>EISAx</v>
          </cell>
          <cell r="FV1806">
            <v>3293614.68</v>
          </cell>
        </row>
        <row r="1807">
          <cell r="AN1807" t="str">
            <v>MT</v>
          </cell>
          <cell r="AO1807" t="str">
            <v>Natural Gas Other</v>
          </cell>
          <cell r="AP1807" t="str">
            <v>Pre 1980</v>
          </cell>
          <cell r="AQ1807" t="str">
            <v>Basement</v>
          </cell>
          <cell r="AR1807">
            <v>325.552100287543</v>
          </cell>
          <cell r="AU1807" t="str">
            <v>Yes</v>
          </cell>
          <cell r="AV1807" t="b">
            <v>0</v>
          </cell>
          <cell r="AX1807">
            <v>594458.13512505346</v>
          </cell>
          <cell r="AY1807" t="b">
            <v>0</v>
          </cell>
          <cell r="AZ1807">
            <v>0</v>
          </cell>
          <cell r="BA1807" t="str">
            <v/>
          </cell>
          <cell r="BB1807" t="str">
            <v/>
          </cell>
          <cell r="BC1807">
            <v>0.15277781180576672</v>
          </cell>
          <cell r="CF1807" t="str">
            <v>Conditioned</v>
          </cell>
          <cell r="CG1807">
            <v>1192.4649999999999</v>
          </cell>
          <cell r="CH1807" t="str">
            <v>ID</v>
          </cell>
          <cell r="CI1807" t="str">
            <v>Top-Freezer w/o TTD Ice</v>
          </cell>
          <cell r="CJ1807">
            <v>20271.904999999999</v>
          </cell>
          <cell r="CK1807" t="b">
            <v>0</v>
          </cell>
          <cell r="DS1807">
            <v>1925.059</v>
          </cell>
          <cell r="DT1807" t="str">
            <v>OR</v>
          </cell>
          <cell r="DU1807" t="str">
            <v>lt32</v>
          </cell>
          <cell r="DX1807" t="b">
            <v>0</v>
          </cell>
          <cell r="DY1807">
            <v>1144.6790000000001</v>
          </cell>
          <cell r="DZ1807" t="str">
            <v>MT</v>
          </cell>
          <cell r="EC1807" t="str">
            <v>Desktop</v>
          </cell>
          <cell r="ED1807">
            <v>1144.6790000000001</v>
          </cell>
          <cell r="EE1807" t="str">
            <v>MT</v>
          </cell>
          <cell r="EZ1807" t="str">
            <v>WA</v>
          </cell>
          <cell r="FA1807" t="str">
            <v>Exterior</v>
          </cell>
          <cell r="FB1807">
            <v>490973.364</v>
          </cell>
          <cell r="FC1807">
            <v>1601000.0999999999</v>
          </cell>
          <cell r="FI1807" t="str">
            <v>WA</v>
          </cell>
          <cell r="FJ1807" t="str">
            <v>Exterior</v>
          </cell>
          <cell r="FK1807" t="str">
            <v>EISAnqnx</v>
          </cell>
          <cell r="FL1807">
            <v>594779.16</v>
          </cell>
          <cell r="FS1807" t="str">
            <v>ID</v>
          </cell>
          <cell r="FT1807" t="str">
            <v>EISAnqnx</v>
          </cell>
          <cell r="FV1807">
            <v>5451500.1600000001</v>
          </cell>
        </row>
        <row r="1808">
          <cell r="AN1808" t="str">
            <v>MT</v>
          </cell>
          <cell r="AO1808" t="str">
            <v>Natural Gas Other</v>
          </cell>
          <cell r="AP1808" t="str">
            <v>Pre 1980</v>
          </cell>
          <cell r="AQ1808" t="str">
            <v>Crawlspace</v>
          </cell>
          <cell r="AR1808">
            <v>1095.0388827853701</v>
          </cell>
          <cell r="AU1808" t="str">
            <v>Yes</v>
          </cell>
          <cell r="AV1808" t="b">
            <v>1</v>
          </cell>
          <cell r="AX1808">
            <v>1999540.9999660859</v>
          </cell>
          <cell r="AY1808" t="b">
            <v>0</v>
          </cell>
          <cell r="AZ1808">
            <v>0</v>
          </cell>
          <cell r="BA1808">
            <v>0.51388888888888828</v>
          </cell>
          <cell r="BB1808">
            <v>1095.0388827853701</v>
          </cell>
          <cell r="BC1808">
            <v>0.51388900334666898</v>
          </cell>
          <cell r="CF1808" t="str">
            <v>Conditioned</v>
          </cell>
          <cell r="CG1808">
            <v>3785.7640000000001</v>
          </cell>
          <cell r="CH1808" t="str">
            <v>ID</v>
          </cell>
          <cell r="CI1808" t="str">
            <v>Top-Freezer w/o TTD Ice</v>
          </cell>
          <cell r="CJ1808">
            <v>53000.696000000004</v>
          </cell>
          <cell r="CK1808" t="b">
            <v>0</v>
          </cell>
          <cell r="DS1808">
            <v>3785.7640000000001</v>
          </cell>
          <cell r="DT1808" t="str">
            <v>ID</v>
          </cell>
          <cell r="DU1808" t="str">
            <v>lt32</v>
          </cell>
          <cell r="DX1808" t="b">
            <v>0</v>
          </cell>
          <cell r="DY1808">
            <v>2130.886</v>
          </cell>
          <cell r="DZ1808" t="str">
            <v>MT</v>
          </cell>
          <cell r="EC1808" t="str">
            <v>Laptop</v>
          </cell>
          <cell r="ED1808">
            <v>1144.6790000000001</v>
          </cell>
          <cell r="EE1808" t="str">
            <v>MT</v>
          </cell>
          <cell r="EZ1808" t="str">
            <v>WA</v>
          </cell>
          <cell r="FA1808" t="str">
            <v>Kitchen</v>
          </cell>
          <cell r="FB1808">
            <v>243961.91999999998</v>
          </cell>
          <cell r="FC1808">
            <v>213466.68</v>
          </cell>
          <cell r="FI1808" t="str">
            <v>WA</v>
          </cell>
          <cell r="FJ1808" t="str">
            <v>Exterior</v>
          </cell>
          <cell r="FK1808" t="str">
            <v>EISAx</v>
          </cell>
          <cell r="FL1808">
            <v>619561.625</v>
          </cell>
          <cell r="FS1808" t="str">
            <v>ID</v>
          </cell>
          <cell r="FT1808" t="str">
            <v>EISAq</v>
          </cell>
          <cell r="FV1808">
            <v>1665736.1600000001</v>
          </cell>
        </row>
        <row r="1809">
          <cell r="AN1809" t="str">
            <v>MT</v>
          </cell>
          <cell r="AO1809" t="str">
            <v>Natural Gas Other</v>
          </cell>
          <cell r="AP1809" t="str">
            <v>Pre 1980</v>
          </cell>
          <cell r="AQ1809" t="str">
            <v>Slab on Grade</v>
          </cell>
          <cell r="AR1809">
            <v>710.29549153645803</v>
          </cell>
          <cell r="AU1809" t="str">
            <v>Yes</v>
          </cell>
          <cell r="AV1809" t="b">
            <v>1</v>
          </cell>
          <cell r="AX1809">
            <v>1296999.5675455723</v>
          </cell>
          <cell r="AY1809" t="b">
            <v>0</v>
          </cell>
          <cell r="AZ1809">
            <v>0</v>
          </cell>
          <cell r="BA1809">
            <v>0.33333333333333376</v>
          </cell>
          <cell r="BB1809">
            <v>710.29549153645803</v>
          </cell>
          <cell r="BC1809">
            <v>0.33333340757621854</v>
          </cell>
          <cell r="CF1809" t="str">
            <v>Conditioned</v>
          </cell>
          <cell r="CG1809">
            <v>3785.7640000000001</v>
          </cell>
          <cell r="CH1809" t="str">
            <v>ID</v>
          </cell>
          <cell r="CI1809" t="str">
            <v>Top-Freezer w/o TTD Ice</v>
          </cell>
          <cell r="CJ1809">
            <v>68143.752000000008</v>
          </cell>
          <cell r="CK1809" t="b">
            <v>0</v>
          </cell>
          <cell r="DS1809">
            <v>3785.7640000000001</v>
          </cell>
          <cell r="DT1809" t="str">
            <v>ID</v>
          </cell>
          <cell r="DU1809" t="str">
            <v>lt32</v>
          </cell>
          <cell r="DX1809" t="b">
            <v>0</v>
          </cell>
          <cell r="DY1809">
            <v>2130.886</v>
          </cell>
          <cell r="DZ1809" t="str">
            <v>MT</v>
          </cell>
          <cell r="EC1809" t="str">
            <v>Desktop</v>
          </cell>
          <cell r="ED1809">
            <v>2130.886</v>
          </cell>
          <cell r="EE1809" t="str">
            <v>MT</v>
          </cell>
          <cell r="EZ1809" t="str">
            <v>WA</v>
          </cell>
          <cell r="FA1809" t="str">
            <v>Living Room/Family Room</v>
          </cell>
          <cell r="FB1809">
            <v>45742.86</v>
          </cell>
          <cell r="FC1809">
            <v>228714.3</v>
          </cell>
          <cell r="FI1809" t="str">
            <v>WA</v>
          </cell>
          <cell r="FJ1809" t="str">
            <v>Garage</v>
          </cell>
          <cell r="FK1809" t="str">
            <v>EISAnqnx</v>
          </cell>
          <cell r="FL1809">
            <v>2081727.06</v>
          </cell>
          <cell r="FS1809" t="str">
            <v>ID</v>
          </cell>
          <cell r="FT1809" t="str">
            <v>EISAx</v>
          </cell>
          <cell r="FV1809">
            <v>4978279.66</v>
          </cell>
        </row>
        <row r="1810">
          <cell r="AN1810" t="str">
            <v>MT</v>
          </cell>
          <cell r="AO1810" t="str">
            <v>Natural Gas Other</v>
          </cell>
          <cell r="AP1810" t="str">
            <v>Pre 1980</v>
          </cell>
          <cell r="AQ1810" t="str">
            <v>Basement</v>
          </cell>
          <cell r="AR1810">
            <v>325.552100287543</v>
          </cell>
          <cell r="AU1810" t="str">
            <v>Yes</v>
          </cell>
          <cell r="AV1810" t="b">
            <v>1</v>
          </cell>
          <cell r="AX1810">
            <v>594458.13512505346</v>
          </cell>
          <cell r="AY1810" t="b">
            <v>0</v>
          </cell>
          <cell r="AZ1810">
            <v>0</v>
          </cell>
          <cell r="BA1810">
            <v>0.15277777777777785</v>
          </cell>
          <cell r="BB1810">
            <v>325.552100287543</v>
          </cell>
          <cell r="BC1810">
            <v>0.15277781180576672</v>
          </cell>
          <cell r="CF1810" t="str">
            <v>Conditioned</v>
          </cell>
          <cell r="CG1810">
            <v>4360.1880000000001</v>
          </cell>
          <cell r="CH1810" t="str">
            <v>WA</v>
          </cell>
          <cell r="CI1810" t="str">
            <v>Side-by-Side w/ TTD Ice</v>
          </cell>
          <cell r="CJ1810">
            <v>113364.88800000001</v>
          </cell>
          <cell r="CK1810" t="b">
            <v>0</v>
          </cell>
          <cell r="DS1810">
            <v>3785.7640000000001</v>
          </cell>
          <cell r="DT1810" t="str">
            <v>ID</v>
          </cell>
          <cell r="DU1810" t="str">
            <v>lt32</v>
          </cell>
          <cell r="DX1810" t="b">
            <v>0</v>
          </cell>
          <cell r="DY1810">
            <v>1612.692</v>
          </cell>
          <cell r="DZ1810" t="str">
            <v>OR</v>
          </cell>
          <cell r="EC1810" t="str">
            <v>Laptop</v>
          </cell>
          <cell r="ED1810">
            <v>2130.886</v>
          </cell>
          <cell r="EE1810" t="str">
            <v>MT</v>
          </cell>
          <cell r="EZ1810" t="str">
            <v>WA</v>
          </cell>
          <cell r="FA1810" t="str">
            <v>Other</v>
          </cell>
          <cell r="FB1810">
            <v>193644.774</v>
          </cell>
          <cell r="FC1810">
            <v>625152.41999999993</v>
          </cell>
          <cell r="FI1810" t="str">
            <v>WA</v>
          </cell>
          <cell r="FJ1810" t="str">
            <v>Kitchen</v>
          </cell>
          <cell r="FK1810" t="str">
            <v>EISAx</v>
          </cell>
          <cell r="FL1810">
            <v>9293424.375</v>
          </cell>
          <cell r="FS1810" t="str">
            <v>OR</v>
          </cell>
          <cell r="FT1810" t="str">
            <v>EISAnqnx</v>
          </cell>
          <cell r="FV1810">
            <v>516061.44</v>
          </cell>
        </row>
        <row r="1811">
          <cell r="AN1811" t="str">
            <v>OR</v>
          </cell>
          <cell r="AO1811" t="str">
            <v>Baseboard/Wall/Radiant</v>
          </cell>
          <cell r="AP1811" t="str">
            <v>Pre 1980</v>
          </cell>
          <cell r="AQ1811" t="str">
            <v>Slab on Grade</v>
          </cell>
          <cell r="AR1811">
            <v>8559.103515625</v>
          </cell>
          <cell r="AU1811" t="str">
            <v>No</v>
          </cell>
          <cell r="AV1811" t="b">
            <v>0</v>
          </cell>
          <cell r="AX1811">
            <v>12410700.09765625</v>
          </cell>
          <cell r="AY1811" t="b">
            <v>0</v>
          </cell>
          <cell r="AZ1811">
            <v>3318022.0688671875</v>
          </cell>
          <cell r="BA1811" t="str">
            <v/>
          </cell>
          <cell r="BB1811" t="str">
            <v/>
          </cell>
          <cell r="BC1811">
            <v>0.99999994340821197</v>
          </cell>
          <cell r="DS1811">
            <v>3785.7640000000001</v>
          </cell>
          <cell r="DT1811" t="str">
            <v>ID</v>
          </cell>
          <cell r="DU1811" t="str">
            <v>32to46</v>
          </cell>
          <cell r="DX1811" t="b">
            <v>0</v>
          </cell>
          <cell r="DY1811">
            <v>1612.692</v>
          </cell>
          <cell r="DZ1811" t="str">
            <v>OR</v>
          </cell>
          <cell r="EC1811" t="str">
            <v>Laptop</v>
          </cell>
          <cell r="ED1811">
            <v>1192.4649999999999</v>
          </cell>
          <cell r="EE1811" t="str">
            <v>ID</v>
          </cell>
          <cell r="EZ1811" t="str">
            <v>WA</v>
          </cell>
          <cell r="FA1811" t="str">
            <v>Bathroom</v>
          </cell>
          <cell r="FB1811">
            <v>368281.27999999997</v>
          </cell>
          <cell r="FC1811">
            <v>241684.58999999997</v>
          </cell>
          <cell r="FI1811" t="str">
            <v>WA</v>
          </cell>
          <cell r="FJ1811" t="str">
            <v>Living Room/Family Room</v>
          </cell>
          <cell r="FK1811" t="str">
            <v>EISAnqnx</v>
          </cell>
          <cell r="FL1811">
            <v>1858684.8750000002</v>
          </cell>
          <cell r="FS1811" t="str">
            <v>OR</v>
          </cell>
          <cell r="FT1811" t="str">
            <v>EISAq</v>
          </cell>
          <cell r="FV1811">
            <v>188684.96400000001</v>
          </cell>
        </row>
        <row r="1812">
          <cell r="AN1812" t="str">
            <v>OR</v>
          </cell>
          <cell r="AO1812" t="str">
            <v>Natural Gas FAF</v>
          </cell>
          <cell r="AP1812" t="str">
            <v>Pre 1980</v>
          </cell>
          <cell r="AQ1812" t="str">
            <v>Slab on Grade</v>
          </cell>
          <cell r="AR1812">
            <v>8559.103515625</v>
          </cell>
          <cell r="AU1812" t="str">
            <v>No</v>
          </cell>
          <cell r="AV1812" t="b">
            <v>1</v>
          </cell>
          <cell r="AX1812">
            <v>12410700.09765625</v>
          </cell>
          <cell r="AY1812" t="b">
            <v>0</v>
          </cell>
          <cell r="AZ1812">
            <v>3318022.0688671875</v>
          </cell>
          <cell r="BA1812">
            <v>1</v>
          </cell>
          <cell r="BB1812">
            <v>8559.103515625</v>
          </cell>
          <cell r="BC1812">
            <v>0.99999994340821197</v>
          </cell>
          <cell r="DS1812">
            <v>3785.7640000000001</v>
          </cell>
          <cell r="DT1812" t="str">
            <v>ID</v>
          </cell>
          <cell r="DU1812" t="str">
            <v>lt32</v>
          </cell>
          <cell r="DX1812" t="b">
            <v>0</v>
          </cell>
          <cell r="DY1812">
            <v>1612.692</v>
          </cell>
          <cell r="DZ1812" t="str">
            <v>OR</v>
          </cell>
          <cell r="EC1812" t="str">
            <v>Laptop</v>
          </cell>
          <cell r="ED1812">
            <v>2079.9929999999999</v>
          </cell>
          <cell r="EE1812" t="str">
            <v>WA</v>
          </cell>
          <cell r="EZ1812" t="str">
            <v>WA</v>
          </cell>
          <cell r="FA1812" t="str">
            <v>Bedrooms</v>
          </cell>
          <cell r="FB1812">
            <v>692829.15799999994</v>
          </cell>
          <cell r="FC1812">
            <v>744618.71299999999</v>
          </cell>
          <cell r="FI1812" t="str">
            <v>WA</v>
          </cell>
          <cell r="FJ1812" t="str">
            <v>Living Room/Family Room</v>
          </cell>
          <cell r="FK1812" t="str">
            <v>EISAq</v>
          </cell>
          <cell r="FL1812">
            <v>99129.860000000015</v>
          </cell>
          <cell r="FS1812" t="str">
            <v>OR</v>
          </cell>
          <cell r="FT1812" t="str">
            <v>EISAx</v>
          </cell>
          <cell r="FV1812">
            <v>120951.9</v>
          </cell>
        </row>
        <row r="1813">
          <cell r="AN1813" t="str">
            <v>WA</v>
          </cell>
          <cell r="AO1813" t="str">
            <v>Electric FAF</v>
          </cell>
          <cell r="AP1813" t="str">
            <v>Pre 1980</v>
          </cell>
          <cell r="AQ1813" t="str">
            <v>Crawlspace</v>
          </cell>
          <cell r="AR1813">
            <v>1904.28771972656</v>
          </cell>
          <cell r="AU1813" t="str">
            <v>No</v>
          </cell>
          <cell r="AV1813" t="b">
            <v>1</v>
          </cell>
          <cell r="AX1813">
            <v>3107797.5585937458</v>
          </cell>
          <cell r="AY1813" t="b">
            <v>0</v>
          </cell>
          <cell r="AZ1813">
            <v>1265826.5119226056</v>
          </cell>
          <cell r="BA1813">
            <v>1</v>
          </cell>
          <cell r="BB1813">
            <v>1904.28771972656</v>
          </cell>
          <cell r="BC1813">
            <v>0.99999985281982562</v>
          </cell>
          <cell r="DS1813">
            <v>2130.886</v>
          </cell>
          <cell r="DT1813" t="str">
            <v>MT</v>
          </cell>
          <cell r="DU1813" t="str">
            <v>lt32</v>
          </cell>
          <cell r="DX1813" t="b">
            <v>0</v>
          </cell>
          <cell r="DY1813">
            <v>1925.059</v>
          </cell>
          <cell r="DZ1813" t="str">
            <v>OR</v>
          </cell>
          <cell r="EC1813" t="str">
            <v>Desktop</v>
          </cell>
          <cell r="ED1813">
            <v>1925.059</v>
          </cell>
          <cell r="EE1813" t="str">
            <v>OR</v>
          </cell>
          <cell r="EZ1813" t="str">
            <v>WA</v>
          </cell>
          <cell r="FA1813" t="str">
            <v>Exterior</v>
          </cell>
          <cell r="FB1813">
            <v>490274.45399999997</v>
          </cell>
          <cell r="FC1813">
            <v>2691905.9809999997</v>
          </cell>
          <cell r="FI1813" t="str">
            <v>WA</v>
          </cell>
          <cell r="FJ1813" t="str">
            <v>Living Room/Family Room</v>
          </cell>
          <cell r="FK1813" t="str">
            <v>EISAx</v>
          </cell>
          <cell r="FL1813">
            <v>11350368.970000001</v>
          </cell>
          <cell r="FS1813" t="str">
            <v>WA</v>
          </cell>
          <cell r="FT1813" t="str">
            <v>EISAnqnx</v>
          </cell>
          <cell r="FV1813">
            <v>603197.97</v>
          </cell>
        </row>
        <row r="1814">
          <cell r="AN1814" t="str">
            <v>WA</v>
          </cell>
          <cell r="AO1814" t="str">
            <v>Baseboard/Wall/Radiant</v>
          </cell>
          <cell r="AP1814" t="str">
            <v>Pre 1980</v>
          </cell>
          <cell r="AQ1814" t="str">
            <v>Crawlspace</v>
          </cell>
          <cell r="AR1814">
            <v>1910.19802794165</v>
          </cell>
          <cell r="AU1814" t="str">
            <v>No</v>
          </cell>
          <cell r="AV1814" t="b">
            <v>1</v>
          </cell>
          <cell r="AX1814">
            <v>1403995.5505371129</v>
          </cell>
          <cell r="AY1814" t="b">
            <v>0</v>
          </cell>
          <cell r="AZ1814">
            <v>1115536.3553178415</v>
          </cell>
          <cell r="BA1814">
            <v>0.91836734693877553</v>
          </cell>
          <cell r="BB1814">
            <v>1910.19802794165</v>
          </cell>
          <cell r="BC1814">
            <v>0.91836752717035586</v>
          </cell>
          <cell r="DS1814">
            <v>2130.886</v>
          </cell>
          <cell r="DT1814" t="str">
            <v>MT</v>
          </cell>
          <cell r="DU1814" t="str">
            <v>32to46</v>
          </cell>
          <cell r="DX1814" t="b">
            <v>0</v>
          </cell>
          <cell r="DY1814">
            <v>1925.059</v>
          </cell>
          <cell r="DZ1814" t="str">
            <v>OR</v>
          </cell>
          <cell r="EC1814" t="str">
            <v>Laptop</v>
          </cell>
          <cell r="ED1814">
            <v>1925.059</v>
          </cell>
          <cell r="EE1814" t="str">
            <v>OR</v>
          </cell>
          <cell r="EZ1814" t="str">
            <v>WA</v>
          </cell>
          <cell r="FA1814" t="str">
            <v>Garage</v>
          </cell>
          <cell r="FB1814">
            <v>414316.43999999994</v>
          </cell>
          <cell r="FC1814">
            <v>598457.07999999996</v>
          </cell>
          <cell r="FI1814" t="str">
            <v>WA</v>
          </cell>
          <cell r="FJ1814" t="str">
            <v>Other</v>
          </cell>
          <cell r="FK1814" t="str">
            <v>EISAnqnx</v>
          </cell>
          <cell r="FL1814">
            <v>1189558.32</v>
          </cell>
          <cell r="FS1814" t="str">
            <v>WA</v>
          </cell>
          <cell r="FT1814" t="str">
            <v>EISAq</v>
          </cell>
          <cell r="FV1814">
            <v>355678.80300000001</v>
          </cell>
        </row>
        <row r="1815">
          <cell r="AN1815" t="str">
            <v>WA</v>
          </cell>
          <cell r="AO1815" t="str">
            <v>Baseboard/Wall/Radiant</v>
          </cell>
          <cell r="AP1815" t="str">
            <v>Pre 1980</v>
          </cell>
          <cell r="AQ1815" t="str">
            <v>Slab on Grade</v>
          </cell>
          <cell r="AR1815">
            <v>169.79538026148001</v>
          </cell>
          <cell r="AU1815" t="str">
            <v>No</v>
          </cell>
          <cell r="AV1815" t="b">
            <v>1</v>
          </cell>
          <cell r="AX1815">
            <v>124799.60449218781</v>
          </cell>
          <cell r="AY1815" t="b">
            <v>0</v>
          </cell>
          <cell r="AZ1815">
            <v>99158.787139363689</v>
          </cell>
          <cell r="BA1815">
            <v>8.1632653061224497E-2</v>
          </cell>
          <cell r="BB1815">
            <v>169.79538026148001</v>
          </cell>
          <cell r="BC1815">
            <v>8.1632669081809411E-2</v>
          </cell>
          <cell r="DS1815">
            <v>2079.9929999999999</v>
          </cell>
          <cell r="DT1815" t="str">
            <v>WA</v>
          </cell>
          <cell r="DU1815" t="str">
            <v>lt32</v>
          </cell>
          <cell r="DX1815" t="b">
            <v>1</v>
          </cell>
          <cell r="DY1815">
            <v>1925.059</v>
          </cell>
          <cell r="DZ1815" t="str">
            <v>OR</v>
          </cell>
          <cell r="EC1815" t="str">
            <v>Desktop</v>
          </cell>
          <cell r="ED1815">
            <v>1925.059</v>
          </cell>
          <cell r="EE1815" t="str">
            <v>OR</v>
          </cell>
          <cell r="EZ1815" t="str">
            <v>WA</v>
          </cell>
          <cell r="FA1815" t="str">
            <v>Kitchen</v>
          </cell>
          <cell r="FB1815">
            <v>782597.72</v>
          </cell>
          <cell r="FC1815">
            <v>657151.90899999999</v>
          </cell>
          <cell r="FI1815" t="str">
            <v>WA</v>
          </cell>
          <cell r="FJ1815" t="str">
            <v>Other</v>
          </cell>
          <cell r="FK1815" t="str">
            <v>EISAq</v>
          </cell>
          <cell r="FL1815">
            <v>396519.44000000006</v>
          </cell>
          <cell r="FS1815" t="str">
            <v>WA</v>
          </cell>
          <cell r="FT1815" t="str">
            <v>EISAx</v>
          </cell>
          <cell r="FV1815">
            <v>280799.05499999999</v>
          </cell>
        </row>
        <row r="1816">
          <cell r="AN1816" t="str">
            <v>OR</v>
          </cell>
          <cell r="AO1816" t="str">
            <v>Baseboard/Wall/Radiant</v>
          </cell>
          <cell r="AP1816" t="str">
            <v>Pre 1980</v>
          </cell>
          <cell r="AQ1816" t="str">
            <v>Crawlspace</v>
          </cell>
          <cell r="AR1816">
            <v>1612.69177246094</v>
          </cell>
          <cell r="AU1816" t="str">
            <v>No</v>
          </cell>
          <cell r="AV1816" t="b">
            <v>1</v>
          </cell>
          <cell r="AX1816">
            <v>1922328.5927734405</v>
          </cell>
          <cell r="AY1816" t="b">
            <v>0</v>
          </cell>
          <cell r="AZ1816">
            <v>445273.55198874581</v>
          </cell>
          <cell r="BA1816">
            <v>1</v>
          </cell>
          <cell r="BB1816">
            <v>1612.69177246094</v>
          </cell>
          <cell r="BC1816">
            <v>0.99999985890730525</v>
          </cell>
          <cell r="DS1816">
            <v>2079.9929999999999</v>
          </cell>
          <cell r="DT1816" t="str">
            <v>WA</v>
          </cell>
          <cell r="DU1816" t="str">
            <v>gt46</v>
          </cell>
          <cell r="DX1816" t="b">
            <v>0</v>
          </cell>
          <cell r="DY1816">
            <v>1925.059</v>
          </cell>
          <cell r="DZ1816" t="str">
            <v>OR</v>
          </cell>
          <cell r="EC1816" t="str">
            <v>Desktop</v>
          </cell>
          <cell r="ED1816">
            <v>12271.31</v>
          </cell>
          <cell r="EE1816" t="str">
            <v>WA</v>
          </cell>
          <cell r="EZ1816" t="str">
            <v>WA</v>
          </cell>
          <cell r="FA1816" t="str">
            <v>Living Room/Family Room</v>
          </cell>
          <cell r="FB1816">
            <v>471860.38999999996</v>
          </cell>
          <cell r="FC1816">
            <v>361376.00599999999</v>
          </cell>
          <cell r="FI1816" t="str">
            <v>WA</v>
          </cell>
          <cell r="FJ1816" t="str">
            <v>Other</v>
          </cell>
          <cell r="FK1816" t="str">
            <v>EISAx</v>
          </cell>
          <cell r="FL1816">
            <v>8252560.8450000007</v>
          </cell>
          <cell r="FS1816" t="str">
            <v>MT</v>
          </cell>
          <cell r="FT1816" t="str">
            <v>EISAnqnx</v>
          </cell>
          <cell r="FV1816">
            <v>1150678.44</v>
          </cell>
        </row>
        <row r="1817">
          <cell r="AN1817" t="str">
            <v>MT</v>
          </cell>
          <cell r="AO1817" t="str">
            <v>Natural Gas Other</v>
          </cell>
          <cell r="AP1817" t="str">
            <v>Pre 1980</v>
          </cell>
          <cell r="AQ1817" t="str">
            <v>Crawlspace</v>
          </cell>
          <cell r="AR1817">
            <v>2130.88647460938</v>
          </cell>
          <cell r="AU1817" t="str">
            <v>No</v>
          </cell>
          <cell r="AV1817" t="b">
            <v>1</v>
          </cell>
          <cell r="AX1817">
            <v>6243497.3706054837</v>
          </cell>
          <cell r="AY1817" t="b">
            <v>0</v>
          </cell>
          <cell r="AZ1817">
            <v>1501597.1296120398</v>
          </cell>
          <cell r="BA1817">
            <v>1</v>
          </cell>
          <cell r="BB1817">
            <v>2130.88647460938</v>
          </cell>
          <cell r="BC1817">
            <v>1.0000002227286584</v>
          </cell>
          <cell r="DS1817">
            <v>2079.9929999999999</v>
          </cell>
          <cell r="DT1817" t="str">
            <v>WA</v>
          </cell>
          <cell r="DU1817" t="str">
            <v>32to46</v>
          </cell>
          <cell r="DX1817" t="b">
            <v>1</v>
          </cell>
          <cell r="DY1817">
            <v>3785.7640000000001</v>
          </cell>
          <cell r="DZ1817" t="str">
            <v>ID</v>
          </cell>
          <cell r="EC1817" t="str">
            <v>Desktop</v>
          </cell>
          <cell r="ED1817">
            <v>2079.9929999999999</v>
          </cell>
          <cell r="EE1817" t="str">
            <v>WA</v>
          </cell>
          <cell r="EZ1817" t="str">
            <v>WA</v>
          </cell>
          <cell r="FA1817" t="str">
            <v>Other</v>
          </cell>
          <cell r="FB1817">
            <v>1248703.7149999999</v>
          </cell>
          <cell r="FC1817">
            <v>349867.21599999996</v>
          </cell>
          <cell r="FI1817" t="str">
            <v>WA</v>
          </cell>
          <cell r="FJ1817" t="str">
            <v>Bathroom</v>
          </cell>
          <cell r="FK1817" t="str">
            <v>EISAnqnx</v>
          </cell>
          <cell r="FL1817">
            <v>120222.95999999999</v>
          </cell>
          <cell r="FS1817" t="str">
            <v>MT</v>
          </cell>
          <cell r="FT1817" t="str">
            <v>EISAq</v>
          </cell>
          <cell r="FV1817">
            <v>505019.98200000002</v>
          </cell>
        </row>
        <row r="1818">
          <cell r="AN1818" t="str">
            <v>OR</v>
          </cell>
          <cell r="AO1818" t="str">
            <v>Baseboard/Wall/Radiant</v>
          </cell>
          <cell r="AP1818" t="str">
            <v>Pre 1980</v>
          </cell>
          <cell r="AQ1818" t="str">
            <v>Crawlspace</v>
          </cell>
          <cell r="AR1818">
            <v>8264.9453125</v>
          </cell>
          <cell r="AU1818" t="str">
            <v>No</v>
          </cell>
          <cell r="AV1818" t="b">
            <v>0</v>
          </cell>
          <cell r="AX1818">
            <v>7107852.96875</v>
          </cell>
          <cell r="AY1818" t="b">
            <v>0</v>
          </cell>
          <cell r="AZ1818">
            <v>6044319.8059375007</v>
          </cell>
          <cell r="BA1818" t="str">
            <v/>
          </cell>
          <cell r="BB1818" t="str">
            <v/>
          </cell>
          <cell r="BC1818">
            <v>1.000000037810294</v>
          </cell>
          <cell r="DS1818">
            <v>1925.059</v>
          </cell>
          <cell r="DT1818" t="str">
            <v>OR</v>
          </cell>
          <cell r="DU1818" t="str">
            <v>32to46</v>
          </cell>
          <cell r="DX1818" t="b">
            <v>0</v>
          </cell>
          <cell r="DY1818">
            <v>3785.7640000000001</v>
          </cell>
          <cell r="DZ1818" t="str">
            <v>ID</v>
          </cell>
          <cell r="EC1818" t="str">
            <v>Desktop</v>
          </cell>
          <cell r="ED1818">
            <v>1612.692</v>
          </cell>
          <cell r="EE1818" t="str">
            <v>OR</v>
          </cell>
          <cell r="EZ1818" t="str">
            <v>WA</v>
          </cell>
          <cell r="FA1818" t="str">
            <v>Bathroom</v>
          </cell>
          <cell r="FB1818">
            <v>5179535.1850000005</v>
          </cell>
          <cell r="FC1818">
            <v>1159819.3620000002</v>
          </cell>
          <cell r="FI1818" t="str">
            <v>WA</v>
          </cell>
          <cell r="FJ1818" t="str">
            <v>Bathroom</v>
          </cell>
          <cell r="FK1818" t="str">
            <v>EISAq</v>
          </cell>
          <cell r="FL1818">
            <v>26048.307999999997</v>
          </cell>
          <cell r="FS1818" t="str">
            <v>ID</v>
          </cell>
          <cell r="FT1818" t="str">
            <v>EISAnqnx</v>
          </cell>
          <cell r="FV1818">
            <v>2877180.64</v>
          </cell>
        </row>
        <row r="1819">
          <cell r="AN1819" t="str">
            <v>OR</v>
          </cell>
          <cell r="AO1819" t="str">
            <v>Baseboard/Wall/Radiant</v>
          </cell>
          <cell r="AP1819" t="str">
            <v>Pre 1980</v>
          </cell>
          <cell r="AQ1819" t="str">
            <v>Crawlspace</v>
          </cell>
          <cell r="AR1819">
            <v>8264.9453125</v>
          </cell>
          <cell r="AU1819" t="str">
            <v>No</v>
          </cell>
          <cell r="AV1819" t="b">
            <v>0</v>
          </cell>
          <cell r="AX1819">
            <v>7107852.96875</v>
          </cell>
          <cell r="AY1819" t="b">
            <v>0</v>
          </cell>
          <cell r="AZ1819">
            <v>6044319.8059375007</v>
          </cell>
          <cell r="BA1819" t="str">
            <v/>
          </cell>
          <cell r="BB1819" t="str">
            <v/>
          </cell>
          <cell r="BC1819">
            <v>1.000000037810294</v>
          </cell>
          <cell r="DS1819">
            <v>12271.31</v>
          </cell>
          <cell r="DT1819" t="str">
            <v>WA</v>
          </cell>
          <cell r="DU1819" t="str">
            <v>gt46</v>
          </cell>
          <cell r="DX1819" t="b">
            <v>0</v>
          </cell>
          <cell r="DY1819">
            <v>3785.7640000000001</v>
          </cell>
          <cell r="DZ1819" t="str">
            <v>ID</v>
          </cell>
          <cell r="EC1819" t="str">
            <v>Laptop</v>
          </cell>
          <cell r="ED1819">
            <v>1925.059</v>
          </cell>
          <cell r="EE1819" t="str">
            <v>OR</v>
          </cell>
          <cell r="EZ1819" t="str">
            <v>WA</v>
          </cell>
          <cell r="FA1819" t="str">
            <v>Bedrooms</v>
          </cell>
          <cell r="FB1819">
            <v>3989976.8650000002</v>
          </cell>
          <cell r="FC1819">
            <v>3662848.3270000005</v>
          </cell>
          <cell r="FI1819" t="str">
            <v>WA</v>
          </cell>
          <cell r="FJ1819" t="str">
            <v>Bedrooms</v>
          </cell>
          <cell r="FK1819" t="str">
            <v>EISAq</v>
          </cell>
          <cell r="FL1819">
            <v>60111.479999999996</v>
          </cell>
          <cell r="FS1819" t="str">
            <v>ID</v>
          </cell>
          <cell r="FT1819" t="str">
            <v>EISAq</v>
          </cell>
          <cell r="FV1819">
            <v>2297958.7480000001</v>
          </cell>
        </row>
        <row r="1820">
          <cell r="AN1820" t="str">
            <v>OR</v>
          </cell>
          <cell r="AO1820" t="str">
            <v>Natural Gas Other</v>
          </cell>
          <cell r="AP1820" t="str">
            <v>Pre 1980</v>
          </cell>
          <cell r="AQ1820" t="str">
            <v>Crawlspace</v>
          </cell>
          <cell r="AR1820">
            <v>8264.9453125</v>
          </cell>
          <cell r="AU1820" t="str">
            <v>No</v>
          </cell>
          <cell r="AV1820" t="b">
            <v>1</v>
          </cell>
          <cell r="AX1820">
            <v>7107852.96875</v>
          </cell>
          <cell r="AY1820" t="b">
            <v>0</v>
          </cell>
          <cell r="AZ1820">
            <v>6044319.8059375007</v>
          </cell>
          <cell r="BA1820">
            <v>1</v>
          </cell>
          <cell r="BB1820">
            <v>8264.9453125</v>
          </cell>
          <cell r="BC1820">
            <v>1.000000037810294</v>
          </cell>
          <cell r="DS1820">
            <v>12271.31</v>
          </cell>
          <cell r="DT1820" t="str">
            <v>WA</v>
          </cell>
          <cell r="DU1820" t="str">
            <v>lt32</v>
          </cell>
          <cell r="DX1820" t="b">
            <v>0</v>
          </cell>
          <cell r="DY1820">
            <v>3785.7640000000001</v>
          </cell>
          <cell r="DZ1820" t="str">
            <v>ID</v>
          </cell>
          <cell r="EC1820" t="str">
            <v>Laptop</v>
          </cell>
          <cell r="ED1820">
            <v>1925.059</v>
          </cell>
          <cell r="EE1820" t="str">
            <v>OR</v>
          </cell>
          <cell r="EZ1820" t="str">
            <v>WA</v>
          </cell>
          <cell r="FA1820" t="str">
            <v>Exterior</v>
          </cell>
          <cell r="FB1820">
            <v>2131291.9900000002</v>
          </cell>
          <cell r="FC1820">
            <v>13580790.82</v>
          </cell>
          <cell r="FI1820" t="str">
            <v>WA</v>
          </cell>
          <cell r="FJ1820" t="str">
            <v>Bedrooms</v>
          </cell>
          <cell r="FK1820" t="str">
            <v>EISAx</v>
          </cell>
          <cell r="FL1820">
            <v>160297.28</v>
          </cell>
          <cell r="FS1820" t="str">
            <v>ID</v>
          </cell>
          <cell r="FT1820" t="str">
            <v>EISAx</v>
          </cell>
          <cell r="FV1820">
            <v>1949668.46</v>
          </cell>
        </row>
        <row r="1821">
          <cell r="AN1821" t="str">
            <v>WA</v>
          </cell>
          <cell r="AO1821" t="str">
            <v>Baseboard/Wall/Radiant</v>
          </cell>
          <cell r="AP1821" t="str">
            <v>Pre 1980</v>
          </cell>
          <cell r="AQ1821" t="str">
            <v>Crawlspace</v>
          </cell>
          <cell r="AR1821">
            <v>2079.99340820313</v>
          </cell>
          <cell r="AU1821" t="str">
            <v>No</v>
          </cell>
          <cell r="AV1821" t="b">
            <v>1</v>
          </cell>
          <cell r="AX1821">
            <v>2932790.7055664132</v>
          </cell>
          <cell r="AY1821" t="b">
            <v>0</v>
          </cell>
          <cell r="AZ1821">
            <v>794806.24914521677</v>
          </cell>
          <cell r="BA1821">
            <v>1</v>
          </cell>
          <cell r="BB1821">
            <v>2079.99340820313</v>
          </cell>
          <cell r="BC1821">
            <v>1.0000001962521654</v>
          </cell>
          <cell r="DS1821">
            <v>12271.31</v>
          </cell>
          <cell r="DT1821" t="str">
            <v>WA</v>
          </cell>
          <cell r="DU1821" t="str">
            <v>lt32</v>
          </cell>
          <cell r="DX1821" t="b">
            <v>1</v>
          </cell>
          <cell r="DY1821">
            <v>2130.886</v>
          </cell>
          <cell r="DZ1821" t="str">
            <v>MT</v>
          </cell>
          <cell r="EC1821" t="str">
            <v>Desktop</v>
          </cell>
          <cell r="ED1821">
            <v>1925.059</v>
          </cell>
          <cell r="EE1821" t="str">
            <v>OR</v>
          </cell>
          <cell r="EZ1821" t="str">
            <v>WA</v>
          </cell>
          <cell r="FA1821" t="str">
            <v>Garage</v>
          </cell>
          <cell r="FB1821">
            <v>3925542.4560000002</v>
          </cell>
          <cell r="FC1821">
            <v>4460843.7</v>
          </cell>
          <cell r="FI1821" t="str">
            <v>WA</v>
          </cell>
          <cell r="FJ1821" t="str">
            <v>Exterior</v>
          </cell>
          <cell r="FK1821" t="str">
            <v>EISAnqnx</v>
          </cell>
          <cell r="FL1821">
            <v>120222.95999999999</v>
          </cell>
          <cell r="FS1821" t="str">
            <v>ID</v>
          </cell>
          <cell r="FT1821" t="str">
            <v>EISAnqnx</v>
          </cell>
          <cell r="FV1821">
            <v>11092288.52</v>
          </cell>
        </row>
        <row r="1822">
          <cell r="AN1822" t="str">
            <v>WA</v>
          </cell>
          <cell r="AO1822" t="str">
            <v>Other</v>
          </cell>
          <cell r="AP1822" t="str">
            <v>Pre 1980</v>
          </cell>
          <cell r="AQ1822" t="str">
            <v>Slab on Grade</v>
          </cell>
          <cell r="AR1822">
            <v>874.18483879191297</v>
          </cell>
          <cell r="AU1822" t="str">
            <v>No</v>
          </cell>
          <cell r="AV1822" t="b">
            <v>0</v>
          </cell>
          <cell r="AX1822">
            <v>3610383.3842106005</v>
          </cell>
          <cell r="AY1822" t="b">
            <v>0</v>
          </cell>
          <cell r="AZ1822">
            <v>1370778.6492402412</v>
          </cell>
          <cell r="BA1822" t="str">
            <v/>
          </cell>
          <cell r="BB1822" t="str">
            <v/>
          </cell>
          <cell r="BC1822">
            <v>0.45906125480595</v>
          </cell>
          <cell r="DS1822">
            <v>12271.31</v>
          </cell>
          <cell r="DT1822" t="str">
            <v>WA</v>
          </cell>
          <cell r="DU1822" t="str">
            <v>32to46</v>
          </cell>
          <cell r="DX1822" t="b">
            <v>1</v>
          </cell>
          <cell r="DY1822">
            <v>2130.886</v>
          </cell>
          <cell r="DZ1822" t="str">
            <v>MT</v>
          </cell>
          <cell r="EC1822" t="str">
            <v>Laptop</v>
          </cell>
          <cell r="ED1822">
            <v>4360.1880000000001</v>
          </cell>
          <cell r="EE1822" t="str">
            <v>WA</v>
          </cell>
          <cell r="EZ1822" t="str">
            <v>WA</v>
          </cell>
          <cell r="FA1822" t="str">
            <v>Kitchen</v>
          </cell>
          <cell r="FB1822">
            <v>3077982.1530000004</v>
          </cell>
          <cell r="FC1822">
            <v>1586077.7600000002</v>
          </cell>
          <cell r="FI1822" t="str">
            <v>WA</v>
          </cell>
          <cell r="FJ1822" t="str">
            <v>Exterior</v>
          </cell>
          <cell r="FK1822" t="str">
            <v>EISAq</v>
          </cell>
          <cell r="FL1822">
            <v>40074.32</v>
          </cell>
          <cell r="FS1822" t="str">
            <v>ID</v>
          </cell>
          <cell r="FT1822" t="str">
            <v>EISAq</v>
          </cell>
          <cell r="FV1822">
            <v>4130268.5240000002</v>
          </cell>
        </row>
        <row r="1823">
          <cell r="AN1823" t="str">
            <v>WA</v>
          </cell>
          <cell r="AO1823" t="str">
            <v>Heat Pump (Central System)</v>
          </cell>
          <cell r="AP1823" t="str">
            <v>Pre 1980</v>
          </cell>
          <cell r="AQ1823" t="str">
            <v>Slab on Grade</v>
          </cell>
          <cell r="AR1823">
            <v>874.18483879191297</v>
          </cell>
          <cell r="AU1823" t="str">
            <v>No</v>
          </cell>
          <cell r="AV1823" t="b">
            <v>1</v>
          </cell>
          <cell r="AX1823">
            <v>3610383.3842106005</v>
          </cell>
          <cell r="AY1823" t="b">
            <v>0</v>
          </cell>
          <cell r="AZ1823">
            <v>1370778.6492402412</v>
          </cell>
          <cell r="BA1823">
            <v>0.4590613223706751</v>
          </cell>
          <cell r="BB1823">
            <v>874.18483879191297</v>
          </cell>
          <cell r="BC1823">
            <v>0.45906125480595</v>
          </cell>
          <cell r="DS1823">
            <v>8264.9449999999997</v>
          </cell>
          <cell r="DT1823" t="str">
            <v>OR</v>
          </cell>
          <cell r="DU1823" t="str">
            <v>lt32</v>
          </cell>
          <cell r="DX1823" t="b">
            <v>1</v>
          </cell>
          <cell r="DY1823">
            <v>2130.886</v>
          </cell>
          <cell r="DZ1823" t="str">
            <v>MT</v>
          </cell>
          <cell r="EC1823" t="str">
            <v>Laptop</v>
          </cell>
          <cell r="ED1823">
            <v>2079.9929999999999</v>
          </cell>
          <cell r="EE1823" t="str">
            <v>WA</v>
          </cell>
          <cell r="EZ1823" t="str">
            <v>WA</v>
          </cell>
          <cell r="FA1823" t="str">
            <v>Living Room/Family Room</v>
          </cell>
          <cell r="FB1823">
            <v>3766934.68</v>
          </cell>
          <cell r="FC1823">
            <v>2270073.7940000002</v>
          </cell>
          <cell r="FI1823" t="str">
            <v>WA</v>
          </cell>
          <cell r="FJ1823" t="str">
            <v>Exterior</v>
          </cell>
          <cell r="FK1823" t="str">
            <v>EISAx</v>
          </cell>
          <cell r="FL1823">
            <v>180334.44</v>
          </cell>
          <cell r="FS1823" t="str">
            <v>ID</v>
          </cell>
          <cell r="FT1823" t="str">
            <v>EISAx</v>
          </cell>
          <cell r="FV1823">
            <v>1552163.24</v>
          </cell>
        </row>
        <row r="1824">
          <cell r="AN1824" t="str">
            <v>WA</v>
          </cell>
          <cell r="AO1824" t="str">
            <v>Heat Pump (Central System)</v>
          </cell>
          <cell r="AP1824" t="str">
            <v>Pre 1980</v>
          </cell>
          <cell r="AQ1824" t="str">
            <v>Crawlspace</v>
          </cell>
          <cell r="AR1824">
            <v>160.48467936030599</v>
          </cell>
          <cell r="AU1824" t="str">
            <v>No</v>
          </cell>
          <cell r="AV1824" t="b">
            <v>1</v>
          </cell>
          <cell r="AX1824">
            <v>662801.72575806372</v>
          </cell>
          <cell r="AY1824" t="b">
            <v>0</v>
          </cell>
          <cell r="AZ1824">
            <v>251650.40874111821</v>
          </cell>
          <cell r="BA1824">
            <v>8.4275436793422226E-2</v>
          </cell>
          <cell r="BB1824">
            <v>160.48467936030599</v>
          </cell>
          <cell r="BC1824">
            <v>8.4275424389748818E-2</v>
          </cell>
          <cell r="DS1824">
            <v>8264.9449999999997</v>
          </cell>
          <cell r="DT1824" t="str">
            <v>OR</v>
          </cell>
          <cell r="DU1824" t="str">
            <v>lt32</v>
          </cell>
          <cell r="DX1824" t="b">
            <v>1</v>
          </cell>
          <cell r="DY1824">
            <v>2130.886</v>
          </cell>
          <cell r="DZ1824" t="str">
            <v>MT</v>
          </cell>
          <cell r="EC1824" t="str">
            <v>Laptop</v>
          </cell>
          <cell r="ED1824">
            <v>1144.6790000000001</v>
          </cell>
          <cell r="EE1824" t="str">
            <v>MT</v>
          </cell>
          <cell r="EZ1824" t="str">
            <v>WA</v>
          </cell>
          <cell r="FA1824" t="str">
            <v>Other</v>
          </cell>
          <cell r="FB1824">
            <v>8455777.0580000002</v>
          </cell>
          <cell r="FC1824">
            <v>4901971.5770000005</v>
          </cell>
          <cell r="FI1824" t="str">
            <v>WA</v>
          </cell>
          <cell r="FJ1824" t="str">
            <v>Kitchen</v>
          </cell>
          <cell r="FK1824" t="str">
            <v>EISAq</v>
          </cell>
          <cell r="FL1824">
            <v>60111.479999999996</v>
          </cell>
          <cell r="FS1824" t="str">
            <v>ID</v>
          </cell>
          <cell r="FT1824" t="str">
            <v>EISAnqnx</v>
          </cell>
          <cell r="FV1824">
            <v>8101534.96</v>
          </cell>
        </row>
        <row r="1825">
          <cell r="AN1825" t="str">
            <v>WA</v>
          </cell>
          <cell r="AO1825" t="str">
            <v>Heat Pump (Central System)</v>
          </cell>
          <cell r="AP1825" t="str">
            <v>Pre 1980</v>
          </cell>
          <cell r="AQ1825" t="str">
            <v>Basement</v>
          </cell>
          <cell r="AR1825">
            <v>869.61820157434295</v>
          </cell>
          <cell r="AU1825" t="str">
            <v>No</v>
          </cell>
          <cell r="AV1825" t="b">
            <v>1</v>
          </cell>
          <cell r="AX1825">
            <v>3591523.1725020362</v>
          </cell>
          <cell r="AY1825" t="b">
            <v>0</v>
          </cell>
          <cell r="AZ1825">
            <v>1363617.8652516722</v>
          </cell>
          <cell r="BA1825">
            <v>0.45666324083590276</v>
          </cell>
          <cell r="BB1825">
            <v>869.61820157434295</v>
          </cell>
          <cell r="BC1825">
            <v>0.45666317362412773</v>
          </cell>
          <cell r="DS1825">
            <v>8264.9449999999997</v>
          </cell>
          <cell r="DT1825" t="str">
            <v>OR</v>
          </cell>
          <cell r="DU1825" t="str">
            <v>32to46</v>
          </cell>
          <cell r="DX1825" t="b">
            <v>1</v>
          </cell>
          <cell r="DY1825">
            <v>12271.31</v>
          </cell>
          <cell r="DZ1825" t="str">
            <v>WA</v>
          </cell>
          <cell r="EC1825" t="str">
            <v>Laptop</v>
          </cell>
          <cell r="ED1825">
            <v>2130.886</v>
          </cell>
          <cell r="EE1825" t="str">
            <v>MT</v>
          </cell>
          <cell r="EZ1825" t="str">
            <v>WA</v>
          </cell>
          <cell r="FA1825" t="str">
            <v>Bathroom</v>
          </cell>
          <cell r="FB1825">
            <v>207986.54799999998</v>
          </cell>
          <cell r="FC1825">
            <v>62981.841999999997</v>
          </cell>
          <cell r="FI1825" t="str">
            <v>WA</v>
          </cell>
          <cell r="FJ1825" t="str">
            <v>Other</v>
          </cell>
          <cell r="FK1825" t="str">
            <v>EISAnqnx</v>
          </cell>
          <cell r="FL1825">
            <v>751393.5</v>
          </cell>
          <cell r="FS1825" t="str">
            <v>ID</v>
          </cell>
          <cell r="FT1825" t="str">
            <v>EISAq</v>
          </cell>
          <cell r="FV1825">
            <v>1794452.1360000002</v>
          </cell>
        </row>
        <row r="1826">
          <cell r="AN1826" t="str">
            <v>WA</v>
          </cell>
          <cell r="AO1826" t="str">
            <v>Baseboard/Wall/Radiant</v>
          </cell>
          <cell r="AP1826" t="str">
            <v>Pre 1980</v>
          </cell>
          <cell r="AQ1826" t="str">
            <v>Slab on Grade</v>
          </cell>
          <cell r="AR1826">
            <v>874.18483879191297</v>
          </cell>
          <cell r="AU1826" t="str">
            <v>No</v>
          </cell>
          <cell r="AV1826" t="b">
            <v>0</v>
          </cell>
          <cell r="AX1826">
            <v>3610383.3842106005</v>
          </cell>
          <cell r="AY1826" t="b">
            <v>0</v>
          </cell>
          <cell r="AZ1826">
            <v>1370778.6492402412</v>
          </cell>
          <cell r="BA1826" t="str">
            <v/>
          </cell>
          <cell r="BB1826" t="str">
            <v/>
          </cell>
          <cell r="BC1826">
            <v>0.45906125480595</v>
          </cell>
          <cell r="DS1826">
            <v>8264.9449999999997</v>
          </cell>
          <cell r="DT1826" t="str">
            <v>OR</v>
          </cell>
          <cell r="DU1826" t="str">
            <v>lt32</v>
          </cell>
          <cell r="DX1826" t="b">
            <v>0</v>
          </cell>
          <cell r="DY1826">
            <v>12271.31</v>
          </cell>
          <cell r="DZ1826" t="str">
            <v>WA</v>
          </cell>
          <cell r="EC1826" t="str">
            <v>Laptop</v>
          </cell>
          <cell r="ED1826">
            <v>2130.886</v>
          </cell>
          <cell r="EE1826" t="str">
            <v>MT</v>
          </cell>
          <cell r="EZ1826" t="str">
            <v>WA</v>
          </cell>
          <cell r="FA1826" t="str">
            <v>Bedrooms</v>
          </cell>
          <cell r="FB1826">
            <v>142075.318</v>
          </cell>
          <cell r="FC1826">
            <v>209451.242</v>
          </cell>
          <cell r="FI1826" t="str">
            <v>WA</v>
          </cell>
          <cell r="FJ1826" t="str">
            <v>Other</v>
          </cell>
          <cell r="FK1826" t="str">
            <v>EISAq</v>
          </cell>
          <cell r="FL1826">
            <v>659222.56400000001</v>
          </cell>
          <cell r="FS1826" t="str">
            <v>ID</v>
          </cell>
          <cell r="FT1826" t="str">
            <v>EISAx</v>
          </cell>
          <cell r="FV1826">
            <v>5546144.2599999998</v>
          </cell>
        </row>
        <row r="1827">
          <cell r="AN1827" t="str">
            <v>WA</v>
          </cell>
          <cell r="AO1827" t="str">
            <v>Baseboard/Wall/Radiant</v>
          </cell>
          <cell r="AP1827" t="str">
            <v>Pre 1980</v>
          </cell>
          <cell r="AQ1827" t="str">
            <v>Crawlspace</v>
          </cell>
          <cell r="AR1827">
            <v>160.48467936030599</v>
          </cell>
          <cell r="AU1827" t="str">
            <v>No</v>
          </cell>
          <cell r="AV1827" t="b">
            <v>0</v>
          </cell>
          <cell r="AX1827">
            <v>662801.72575806372</v>
          </cell>
          <cell r="AY1827" t="b">
            <v>0</v>
          </cell>
          <cell r="AZ1827">
            <v>251650.40874111821</v>
          </cell>
          <cell r="BA1827" t="str">
            <v/>
          </cell>
          <cell r="BB1827" t="str">
            <v/>
          </cell>
          <cell r="BC1827">
            <v>8.4275424389748818E-2</v>
          </cell>
          <cell r="DS1827">
            <v>1612.692</v>
          </cell>
          <cell r="DT1827" t="str">
            <v>OR</v>
          </cell>
          <cell r="DU1827" t="str">
            <v>lt32</v>
          </cell>
          <cell r="DX1827" t="b">
            <v>1</v>
          </cell>
          <cell r="DY1827">
            <v>1925.059</v>
          </cell>
          <cell r="DZ1827" t="str">
            <v>OR</v>
          </cell>
          <cell r="EC1827" t="str">
            <v>Desktop</v>
          </cell>
          <cell r="ED1827">
            <v>1144.6790000000001</v>
          </cell>
          <cell r="EE1827" t="str">
            <v>MT</v>
          </cell>
          <cell r="EZ1827" t="str">
            <v>WA</v>
          </cell>
          <cell r="FA1827" t="str">
            <v>Exterior</v>
          </cell>
          <cell r="FB1827">
            <v>190410.22</v>
          </cell>
          <cell r="FC1827">
            <v>1025285.7999999999</v>
          </cell>
          <cell r="FI1827" t="str">
            <v>WA</v>
          </cell>
          <cell r="FJ1827" t="str">
            <v>Other</v>
          </cell>
          <cell r="FK1827" t="str">
            <v>EISAx</v>
          </cell>
          <cell r="FL1827">
            <v>200371.59999999998</v>
          </cell>
          <cell r="FS1827" t="str">
            <v>OR</v>
          </cell>
          <cell r="FT1827" t="str">
            <v>EISAnqnx</v>
          </cell>
          <cell r="FV1827">
            <v>3523732.02</v>
          </cell>
        </row>
        <row r="1828">
          <cell r="AN1828" t="str">
            <v>WA</v>
          </cell>
          <cell r="AO1828" t="str">
            <v>Other</v>
          </cell>
          <cell r="AP1828" t="str">
            <v>Pre 1980</v>
          </cell>
          <cell r="AQ1828" t="str">
            <v>Crawlspace</v>
          </cell>
          <cell r="AR1828">
            <v>160.48467936030599</v>
          </cell>
          <cell r="AU1828" t="str">
            <v>No</v>
          </cell>
          <cell r="AV1828" t="b">
            <v>0</v>
          </cell>
          <cell r="AX1828">
            <v>662801.72575806372</v>
          </cell>
          <cell r="AY1828" t="b">
            <v>0</v>
          </cell>
          <cell r="AZ1828">
            <v>251650.40874111821</v>
          </cell>
          <cell r="BA1828" t="str">
            <v/>
          </cell>
          <cell r="BB1828" t="str">
            <v/>
          </cell>
          <cell r="BC1828">
            <v>8.4275424389748818E-2</v>
          </cell>
          <cell r="DS1828">
            <v>8264.9449999999997</v>
          </cell>
          <cell r="DT1828" t="str">
            <v>OR</v>
          </cell>
          <cell r="DU1828" t="str">
            <v>lt32</v>
          </cell>
          <cell r="DX1828" t="b">
            <v>0</v>
          </cell>
          <cell r="DY1828">
            <v>2079.9929999999999</v>
          </cell>
          <cell r="DZ1828" t="str">
            <v>WA</v>
          </cell>
          <cell r="EC1828" t="str">
            <v>Desktop</v>
          </cell>
          <cell r="ED1828">
            <v>1192.4649999999999</v>
          </cell>
          <cell r="EE1828" t="str">
            <v>ID</v>
          </cell>
          <cell r="EZ1828" t="str">
            <v>WA</v>
          </cell>
          <cell r="FA1828" t="str">
            <v>Garage</v>
          </cell>
          <cell r="FB1828">
            <v>1054579.68</v>
          </cell>
          <cell r="FC1828">
            <v>805581.7</v>
          </cell>
          <cell r="FI1828" t="str">
            <v>WA</v>
          </cell>
          <cell r="FJ1828" t="str">
            <v>Bathroom</v>
          </cell>
          <cell r="FK1828" t="str">
            <v>EISAnqnx</v>
          </cell>
          <cell r="FL1828">
            <v>2081727.06</v>
          </cell>
          <cell r="FS1828" t="str">
            <v>OR</v>
          </cell>
          <cell r="FT1828" t="str">
            <v>EISAq</v>
          </cell>
          <cell r="FV1828">
            <v>2251318.0320000001</v>
          </cell>
        </row>
        <row r="1829">
          <cell r="AN1829" t="str">
            <v>WA</v>
          </cell>
          <cell r="AO1829" t="str">
            <v>Other</v>
          </cell>
          <cell r="AP1829" t="str">
            <v>Pre 1980</v>
          </cell>
          <cell r="AQ1829" t="str">
            <v>Basement</v>
          </cell>
          <cell r="AR1829">
            <v>869.61820157434295</v>
          </cell>
          <cell r="AU1829" t="str">
            <v>No</v>
          </cell>
          <cell r="AV1829" t="b">
            <v>0</v>
          </cell>
          <cell r="AX1829">
            <v>3591523.1725020362</v>
          </cell>
          <cell r="AY1829" t="b">
            <v>0</v>
          </cell>
          <cell r="AZ1829">
            <v>1363617.8652516722</v>
          </cell>
          <cell r="BA1829" t="str">
            <v/>
          </cell>
          <cell r="BB1829" t="str">
            <v/>
          </cell>
          <cell r="BC1829">
            <v>0.45666317362412773</v>
          </cell>
          <cell r="DS1829">
            <v>8264.9449999999997</v>
          </cell>
          <cell r="DT1829" t="str">
            <v>OR</v>
          </cell>
          <cell r="DU1829" t="str">
            <v>lt32</v>
          </cell>
          <cell r="DX1829" t="b">
            <v>0</v>
          </cell>
          <cell r="DY1829">
            <v>2079.9929999999999</v>
          </cell>
          <cell r="DZ1829" t="str">
            <v>WA</v>
          </cell>
          <cell r="EC1829" t="str">
            <v>Laptop</v>
          </cell>
          <cell r="ED1829">
            <v>3785.7640000000001</v>
          </cell>
          <cell r="EE1829" t="str">
            <v>ID</v>
          </cell>
          <cell r="EZ1829" t="str">
            <v>WA</v>
          </cell>
          <cell r="FA1829" t="str">
            <v>Kitchen</v>
          </cell>
          <cell r="FB1829">
            <v>128893.072</v>
          </cell>
          <cell r="FC1829">
            <v>172833.89199999999</v>
          </cell>
          <cell r="FI1829" t="str">
            <v>WA</v>
          </cell>
          <cell r="FJ1829" t="str">
            <v>Bathroom</v>
          </cell>
          <cell r="FK1829" t="str">
            <v>EISAq</v>
          </cell>
          <cell r="FL1829">
            <v>138781.804</v>
          </cell>
          <cell r="FS1829" t="str">
            <v>OR</v>
          </cell>
          <cell r="FT1829" t="str">
            <v>EISAx</v>
          </cell>
          <cell r="FV1829">
            <v>3306018.6</v>
          </cell>
        </row>
        <row r="1830">
          <cell r="AN1830" t="str">
            <v>WA</v>
          </cell>
          <cell r="AO1830" t="str">
            <v>Other</v>
          </cell>
          <cell r="AP1830" t="str">
            <v>Pre 1980</v>
          </cell>
          <cell r="AQ1830" t="str">
            <v>Slab on Grade</v>
          </cell>
          <cell r="AR1830">
            <v>874.18483879191297</v>
          </cell>
          <cell r="AU1830" t="str">
            <v>No</v>
          </cell>
          <cell r="AV1830" t="b">
            <v>0</v>
          </cell>
          <cell r="AX1830">
            <v>3610383.3842106005</v>
          </cell>
          <cell r="AY1830" t="b">
            <v>0</v>
          </cell>
          <cell r="AZ1830">
            <v>1370778.6492402412</v>
          </cell>
          <cell r="BA1830" t="str">
            <v/>
          </cell>
          <cell r="BB1830" t="str">
            <v/>
          </cell>
          <cell r="BC1830">
            <v>0.45906125480595</v>
          </cell>
          <cell r="DS1830">
            <v>1192.4649999999999</v>
          </cell>
          <cell r="DT1830" t="str">
            <v>ID</v>
          </cell>
          <cell r="DU1830" t="str">
            <v>lt32</v>
          </cell>
          <cell r="DX1830" t="b">
            <v>0</v>
          </cell>
          <cell r="DY1830">
            <v>2079.9929999999999</v>
          </cell>
          <cell r="DZ1830" t="str">
            <v>WA</v>
          </cell>
          <cell r="EC1830" t="str">
            <v>Laptop</v>
          </cell>
          <cell r="ED1830">
            <v>3785.7640000000001</v>
          </cell>
          <cell r="EE1830" t="str">
            <v>ID</v>
          </cell>
          <cell r="EZ1830" t="str">
            <v>WA</v>
          </cell>
          <cell r="FA1830" t="str">
            <v>Living Room/Family Room</v>
          </cell>
          <cell r="FB1830">
            <v>369102.88799999998</v>
          </cell>
          <cell r="FC1830">
            <v>219704.1</v>
          </cell>
          <cell r="FI1830" t="str">
            <v>WA</v>
          </cell>
          <cell r="FJ1830" t="str">
            <v>Bathroom</v>
          </cell>
          <cell r="FK1830" t="str">
            <v>EISAx</v>
          </cell>
          <cell r="FL1830">
            <v>1486947.9000000001</v>
          </cell>
          <cell r="FS1830" t="str">
            <v>OR</v>
          </cell>
          <cell r="FT1830" t="str">
            <v>EISAnqnx</v>
          </cell>
          <cell r="FV1830">
            <v>3572112.78</v>
          </cell>
        </row>
        <row r="1831">
          <cell r="AN1831" t="str">
            <v>WA</v>
          </cell>
          <cell r="AO1831" t="str">
            <v>Other</v>
          </cell>
          <cell r="AP1831" t="str">
            <v>Pre 1980</v>
          </cell>
          <cell r="AQ1831" t="str">
            <v>Crawlspace</v>
          </cell>
          <cell r="AR1831">
            <v>160.48467936030599</v>
          </cell>
          <cell r="AU1831" t="str">
            <v>No</v>
          </cell>
          <cell r="AV1831" t="b">
            <v>0</v>
          </cell>
          <cell r="AX1831">
            <v>662801.72575806372</v>
          </cell>
          <cell r="AY1831" t="b">
            <v>0</v>
          </cell>
          <cell r="AZ1831">
            <v>251650.40874111821</v>
          </cell>
          <cell r="BA1831" t="str">
            <v/>
          </cell>
          <cell r="BB1831" t="str">
            <v/>
          </cell>
          <cell r="BC1831">
            <v>8.4275424389748818E-2</v>
          </cell>
          <cell r="DS1831">
            <v>1192.4649999999999</v>
          </cell>
          <cell r="DT1831" t="str">
            <v>ID</v>
          </cell>
          <cell r="DU1831" t="str">
            <v>32to46</v>
          </cell>
          <cell r="DX1831" t="b">
            <v>0</v>
          </cell>
          <cell r="DY1831">
            <v>2079.9929999999999</v>
          </cell>
          <cell r="DZ1831" t="str">
            <v>WA</v>
          </cell>
          <cell r="EC1831" t="str">
            <v>Desktop</v>
          </cell>
          <cell r="ED1831">
            <v>3785.7640000000001</v>
          </cell>
          <cell r="EE1831" t="str">
            <v>ID</v>
          </cell>
          <cell r="EZ1831" t="str">
            <v>WA</v>
          </cell>
          <cell r="FA1831" t="str">
            <v>Other</v>
          </cell>
          <cell r="FB1831">
            <v>351526.56</v>
          </cell>
          <cell r="FC1831">
            <v>282685.94199999998</v>
          </cell>
          <cell r="FI1831" t="str">
            <v>WA</v>
          </cell>
          <cell r="FJ1831" t="str">
            <v>Bedrooms</v>
          </cell>
          <cell r="FK1831" t="str">
            <v>EISAnqnx</v>
          </cell>
          <cell r="FL1831">
            <v>1586077.7600000002</v>
          </cell>
          <cell r="FS1831" t="str">
            <v>OR</v>
          </cell>
          <cell r="FT1831" t="str">
            <v>EISAq</v>
          </cell>
          <cell r="FV1831">
            <v>35479.224000000002</v>
          </cell>
        </row>
        <row r="1832">
          <cell r="AN1832" t="str">
            <v>WA</v>
          </cell>
          <cell r="AO1832" t="str">
            <v>Other</v>
          </cell>
          <cell r="AP1832" t="str">
            <v>Pre 1980</v>
          </cell>
          <cell r="AQ1832" t="str">
            <v>Basement</v>
          </cell>
          <cell r="AR1832">
            <v>869.61820157434295</v>
          </cell>
          <cell r="AU1832" t="str">
            <v>No</v>
          </cell>
          <cell r="AV1832" t="b">
            <v>0</v>
          </cell>
          <cell r="AX1832">
            <v>3591523.1725020362</v>
          </cell>
          <cell r="AY1832" t="b">
            <v>0</v>
          </cell>
          <cell r="AZ1832">
            <v>1363617.8652516722</v>
          </cell>
          <cell r="BA1832" t="str">
            <v/>
          </cell>
          <cell r="BB1832" t="str">
            <v/>
          </cell>
          <cell r="BC1832">
            <v>0.45666317362412773</v>
          </cell>
          <cell r="DS1832">
            <v>1192.4649999999999</v>
          </cell>
          <cell r="DT1832" t="str">
            <v>ID</v>
          </cell>
          <cell r="DU1832" t="str">
            <v>lt32</v>
          </cell>
          <cell r="DX1832" t="b">
            <v>0</v>
          </cell>
          <cell r="DY1832">
            <v>1925.059</v>
          </cell>
          <cell r="DZ1832" t="str">
            <v>OR</v>
          </cell>
          <cell r="EC1832" t="str">
            <v>Desktop</v>
          </cell>
          <cell r="ED1832">
            <v>1904.288</v>
          </cell>
          <cell r="EE1832" t="str">
            <v>WA</v>
          </cell>
          <cell r="EZ1832" t="str">
            <v>OR</v>
          </cell>
          <cell r="FA1832" t="str">
            <v>Bathroom</v>
          </cell>
          <cell r="FB1832">
            <v>190084.32</v>
          </cell>
          <cell r="FC1832">
            <v>71281.62</v>
          </cell>
          <cell r="FI1832" t="str">
            <v>WA</v>
          </cell>
          <cell r="FJ1832" t="str">
            <v>Bedrooms</v>
          </cell>
          <cell r="FK1832" t="str">
            <v>EISAq</v>
          </cell>
          <cell r="FL1832">
            <v>287476.59400000004</v>
          </cell>
          <cell r="FS1832" t="str">
            <v>OR</v>
          </cell>
          <cell r="FT1832" t="str">
            <v>EISAx</v>
          </cell>
          <cell r="FV1832">
            <v>507997.98</v>
          </cell>
        </row>
        <row r="1833">
          <cell r="AN1833" t="str">
            <v>WA</v>
          </cell>
          <cell r="AO1833" t="str">
            <v>Baseboard/Wall/Radiant</v>
          </cell>
          <cell r="AP1833" t="str">
            <v>Pre 1980</v>
          </cell>
          <cell r="AQ1833" t="str">
            <v>Slab on Grade</v>
          </cell>
          <cell r="AR1833">
            <v>874.18483879191297</v>
          </cell>
          <cell r="AU1833" t="str">
            <v>No</v>
          </cell>
          <cell r="AV1833" t="b">
            <v>0</v>
          </cell>
          <cell r="AX1833">
            <v>3610383.3842106005</v>
          </cell>
          <cell r="AY1833" t="b">
            <v>0</v>
          </cell>
          <cell r="AZ1833">
            <v>1370778.6492402412</v>
          </cell>
          <cell r="BA1833" t="str">
            <v/>
          </cell>
          <cell r="BB1833" t="str">
            <v/>
          </cell>
          <cell r="BC1833">
            <v>0.45906125480595</v>
          </cell>
          <cell r="DS1833">
            <v>1192.4649999999999</v>
          </cell>
          <cell r="DT1833" t="str">
            <v>ID</v>
          </cell>
          <cell r="DU1833" t="str">
            <v>lt32</v>
          </cell>
          <cell r="DX1833" t="b">
            <v>0</v>
          </cell>
          <cell r="DY1833">
            <v>1925.059</v>
          </cell>
          <cell r="DZ1833" t="str">
            <v>OR</v>
          </cell>
          <cell r="EC1833" t="str">
            <v>Laptop</v>
          </cell>
          <cell r="ED1833">
            <v>1904.288</v>
          </cell>
          <cell r="EE1833" t="str">
            <v>WA</v>
          </cell>
          <cell r="EZ1833" t="str">
            <v>OR</v>
          </cell>
          <cell r="FA1833" t="str">
            <v>Bedrooms</v>
          </cell>
          <cell r="FB1833">
            <v>186520.239</v>
          </cell>
          <cell r="FC1833">
            <v>558372.69000000006</v>
          </cell>
          <cell r="FI1833" t="str">
            <v>WA</v>
          </cell>
          <cell r="FJ1833" t="str">
            <v>Bedrooms</v>
          </cell>
          <cell r="FK1833" t="str">
            <v>EISAx</v>
          </cell>
          <cell r="FL1833">
            <v>123912.32500000001</v>
          </cell>
          <cell r="FS1833" t="str">
            <v>WA</v>
          </cell>
          <cell r="FT1833" t="str">
            <v>EISAnqnx</v>
          </cell>
          <cell r="FV1833">
            <v>3702387.54</v>
          </cell>
        </row>
        <row r="1834">
          <cell r="AN1834" t="str">
            <v>WA</v>
          </cell>
          <cell r="AO1834" t="str">
            <v>Baseboard/Wall/Radiant</v>
          </cell>
          <cell r="AP1834" t="str">
            <v>Pre 1980</v>
          </cell>
          <cell r="AQ1834" t="str">
            <v>Crawlspace</v>
          </cell>
          <cell r="AR1834">
            <v>160.48467936030599</v>
          </cell>
          <cell r="AU1834" t="str">
            <v>No</v>
          </cell>
          <cell r="AV1834" t="b">
            <v>0</v>
          </cell>
          <cell r="AX1834">
            <v>662801.72575806372</v>
          </cell>
          <cell r="AY1834" t="b">
            <v>0</v>
          </cell>
          <cell r="AZ1834">
            <v>251650.40874111821</v>
          </cell>
          <cell r="BA1834" t="str">
            <v/>
          </cell>
          <cell r="BB1834" t="str">
            <v/>
          </cell>
          <cell r="BC1834">
            <v>8.4275424389748818E-2</v>
          </cell>
          <cell r="DS1834">
            <v>1192.4649999999999</v>
          </cell>
          <cell r="DT1834" t="str">
            <v>ID</v>
          </cell>
          <cell r="DU1834" t="str">
            <v>32to46</v>
          </cell>
          <cell r="DX1834" t="b">
            <v>0</v>
          </cell>
          <cell r="DY1834">
            <v>1612.692</v>
          </cell>
          <cell r="DZ1834" t="str">
            <v>OR</v>
          </cell>
          <cell r="EC1834" t="str">
            <v>Desktop</v>
          </cell>
          <cell r="ED1834">
            <v>2079.9929999999999</v>
          </cell>
          <cell r="EE1834" t="str">
            <v>WA</v>
          </cell>
          <cell r="EZ1834" t="str">
            <v>OR</v>
          </cell>
          <cell r="FA1834" t="str">
            <v>Garage</v>
          </cell>
          <cell r="FB1834">
            <v>17820.404999999999</v>
          </cell>
          <cell r="FC1834">
            <v>225725.13</v>
          </cell>
          <cell r="FI1834" t="str">
            <v>WA</v>
          </cell>
          <cell r="FJ1834" t="str">
            <v>Exterior</v>
          </cell>
          <cell r="FK1834" t="str">
            <v>EISAq</v>
          </cell>
          <cell r="FL1834">
            <v>218085.69200000001</v>
          </cell>
          <cell r="FS1834" t="str">
            <v>WA</v>
          </cell>
          <cell r="FT1834" t="str">
            <v>EISAq</v>
          </cell>
          <cell r="FV1834">
            <v>767517.41700000002</v>
          </cell>
        </row>
        <row r="1835">
          <cell r="AN1835" t="str">
            <v>WA</v>
          </cell>
          <cell r="AO1835" t="str">
            <v>Baseboard/Wall/Radiant</v>
          </cell>
          <cell r="AP1835" t="str">
            <v>Pre 1980</v>
          </cell>
          <cell r="AQ1835" t="str">
            <v>Basement</v>
          </cell>
          <cell r="AR1835">
            <v>869.61820157434295</v>
          </cell>
          <cell r="AU1835" t="str">
            <v>No</v>
          </cell>
          <cell r="AV1835" t="b">
            <v>0</v>
          </cell>
          <cell r="AX1835">
            <v>3591523.1725020362</v>
          </cell>
          <cell r="AY1835" t="b">
            <v>0</v>
          </cell>
          <cell r="AZ1835">
            <v>1363617.8652516722</v>
          </cell>
          <cell r="BA1835" t="str">
            <v/>
          </cell>
          <cell r="BB1835" t="str">
            <v/>
          </cell>
          <cell r="BC1835">
            <v>0.45666317362412773</v>
          </cell>
          <cell r="DS1835">
            <v>1192.4649999999999</v>
          </cell>
          <cell r="DT1835" t="str">
            <v>ID</v>
          </cell>
          <cell r="DU1835" t="str">
            <v>lt32</v>
          </cell>
          <cell r="DX1835" t="b">
            <v>0</v>
          </cell>
          <cell r="DY1835">
            <v>2079.9929999999999</v>
          </cell>
          <cell r="DZ1835" t="str">
            <v>WA</v>
          </cell>
          <cell r="EC1835" t="str">
            <v>Laptop</v>
          </cell>
          <cell r="ED1835">
            <v>2079.9929999999999</v>
          </cell>
          <cell r="EE1835" t="str">
            <v>WA</v>
          </cell>
          <cell r="EZ1835" t="str">
            <v>OR</v>
          </cell>
          <cell r="FA1835" t="str">
            <v>Kitchen</v>
          </cell>
          <cell r="FB1835">
            <v>45145.025999999998</v>
          </cell>
          <cell r="FC1835">
            <v>154443.51</v>
          </cell>
          <cell r="FI1835" t="str">
            <v>WA</v>
          </cell>
          <cell r="FJ1835" t="str">
            <v>Exterior</v>
          </cell>
          <cell r="FK1835" t="str">
            <v>EISAx</v>
          </cell>
          <cell r="FL1835">
            <v>1784337.4800000002</v>
          </cell>
          <cell r="FS1835" t="str">
            <v>WA</v>
          </cell>
          <cell r="FT1835" t="str">
            <v>EISAx</v>
          </cell>
          <cell r="FV1835">
            <v>2391991.9499999997</v>
          </cell>
        </row>
        <row r="1836">
          <cell r="AN1836" t="str">
            <v>WA</v>
          </cell>
          <cell r="AO1836" t="str">
            <v>Baseboard/Wall/Radiant</v>
          </cell>
          <cell r="AP1836" t="str">
            <v>Pre 1980</v>
          </cell>
          <cell r="AQ1836" t="str">
            <v>Basement</v>
          </cell>
          <cell r="AR1836">
            <v>869.61820157434295</v>
          </cell>
          <cell r="AU1836" t="str">
            <v>No</v>
          </cell>
          <cell r="AV1836" t="b">
            <v>0</v>
          </cell>
          <cell r="AX1836">
            <v>3591523.1725020362</v>
          </cell>
          <cell r="AY1836" t="b">
            <v>0</v>
          </cell>
          <cell r="AZ1836">
            <v>1363617.8652516722</v>
          </cell>
          <cell r="BA1836" t="str">
            <v/>
          </cell>
          <cell r="BB1836" t="str">
            <v/>
          </cell>
          <cell r="BC1836">
            <v>0.45666317362412773</v>
          </cell>
          <cell r="DS1836">
            <v>1192.4649999999999</v>
          </cell>
          <cell r="DT1836" t="str">
            <v>ID</v>
          </cell>
          <cell r="DU1836" t="str">
            <v>lt32</v>
          </cell>
          <cell r="DX1836" t="b">
            <v>0</v>
          </cell>
          <cell r="DY1836">
            <v>1612.692</v>
          </cell>
          <cell r="DZ1836" t="str">
            <v>OR</v>
          </cell>
          <cell r="EC1836" t="str">
            <v>Desktop</v>
          </cell>
          <cell r="ED1836">
            <v>3785.7640000000001</v>
          </cell>
          <cell r="EE1836" t="str">
            <v>ID</v>
          </cell>
          <cell r="EZ1836" t="str">
            <v>OR</v>
          </cell>
          <cell r="FA1836" t="str">
            <v>Living Room/Family Room</v>
          </cell>
          <cell r="FB1836">
            <v>96230.187000000005</v>
          </cell>
          <cell r="FC1836">
            <v>178204.05000000002</v>
          </cell>
          <cell r="FI1836" t="str">
            <v>WA</v>
          </cell>
          <cell r="FJ1836" t="str">
            <v>Garage</v>
          </cell>
          <cell r="FK1836" t="str">
            <v>EISAq</v>
          </cell>
          <cell r="FL1836">
            <v>1625729.7040000001</v>
          </cell>
          <cell r="FS1836" t="str">
            <v>WA</v>
          </cell>
          <cell r="FT1836" t="str">
            <v>EISAnqnx</v>
          </cell>
          <cell r="FV1836">
            <v>3015989.85</v>
          </cell>
        </row>
        <row r="1837">
          <cell r="AN1837" t="str">
            <v>WA</v>
          </cell>
          <cell r="AO1837" t="str">
            <v>Heat Pump (Central System)</v>
          </cell>
          <cell r="AP1837" t="str">
            <v>Pre 1980</v>
          </cell>
          <cell r="AQ1837" t="str">
            <v>Basement</v>
          </cell>
          <cell r="AR1837">
            <v>1904.28771972656</v>
          </cell>
          <cell r="AU1837" t="str">
            <v>No</v>
          </cell>
          <cell r="AV1837" t="b">
            <v>0</v>
          </cell>
          <cell r="AX1837">
            <v>5779513.2293701097</v>
          </cell>
          <cell r="AY1837" t="b">
            <v>0</v>
          </cell>
          <cell r="AZ1837">
            <v>1497731.8130035382</v>
          </cell>
          <cell r="BA1837" t="str">
            <v/>
          </cell>
          <cell r="BB1837" t="str">
            <v/>
          </cell>
          <cell r="BC1837">
            <v>0.99999985281982562</v>
          </cell>
          <cell r="DS1837">
            <v>8264.9449999999997</v>
          </cell>
          <cell r="DT1837" t="str">
            <v>OR</v>
          </cell>
          <cell r="DU1837" t="str">
            <v>32to46</v>
          </cell>
          <cell r="DX1837" t="b">
            <v>1</v>
          </cell>
          <cell r="DY1837">
            <v>3785.7640000000001</v>
          </cell>
          <cell r="DZ1837" t="str">
            <v>ID</v>
          </cell>
          <cell r="EC1837" t="str">
            <v>Desktop</v>
          </cell>
          <cell r="ED1837">
            <v>1904.288</v>
          </cell>
          <cell r="EE1837" t="str">
            <v>WA</v>
          </cell>
          <cell r="EZ1837" t="str">
            <v>OR</v>
          </cell>
          <cell r="FA1837" t="str">
            <v>Other</v>
          </cell>
          <cell r="FB1837">
            <v>343339.80300000001</v>
          </cell>
          <cell r="FC1837">
            <v>597577.58100000001</v>
          </cell>
          <cell r="FI1837" t="str">
            <v>WA</v>
          </cell>
          <cell r="FJ1837" t="str">
            <v>Kitchen</v>
          </cell>
          <cell r="FK1837" t="str">
            <v>EISAx</v>
          </cell>
          <cell r="FL1837">
            <v>3221720.45</v>
          </cell>
          <cell r="FS1837" t="str">
            <v>WA</v>
          </cell>
          <cell r="FT1837" t="str">
            <v>EISAq</v>
          </cell>
          <cell r="FV1837">
            <v>363998.77499999997</v>
          </cell>
        </row>
        <row r="1838">
          <cell r="AN1838" t="str">
            <v>WA</v>
          </cell>
          <cell r="AO1838" t="str">
            <v>Wood</v>
          </cell>
          <cell r="AP1838" t="str">
            <v>Pre 1980</v>
          </cell>
          <cell r="AQ1838" t="str">
            <v>Basement</v>
          </cell>
          <cell r="AR1838">
            <v>1904.28771972656</v>
          </cell>
          <cell r="AU1838" t="str">
            <v>No</v>
          </cell>
          <cell r="AV1838" t="b">
            <v>1</v>
          </cell>
          <cell r="AX1838">
            <v>5779513.2293701097</v>
          </cell>
          <cell r="AY1838" t="b">
            <v>0</v>
          </cell>
          <cell r="AZ1838">
            <v>1497731.8130035382</v>
          </cell>
          <cell r="BA1838">
            <v>0.5</v>
          </cell>
          <cell r="BB1838">
            <v>1904.28771972656</v>
          </cell>
          <cell r="BC1838">
            <v>0.99999985281982562</v>
          </cell>
          <cell r="DS1838">
            <v>8264.9449999999997</v>
          </cell>
          <cell r="DT1838" t="str">
            <v>OR</v>
          </cell>
          <cell r="DU1838" t="str">
            <v>32to46</v>
          </cell>
          <cell r="DX1838" t="b">
            <v>1</v>
          </cell>
          <cell r="DY1838">
            <v>2079.9929999999999</v>
          </cell>
          <cell r="DZ1838" t="str">
            <v>WA</v>
          </cell>
          <cell r="EC1838" t="str">
            <v>Desktop</v>
          </cell>
          <cell r="ED1838">
            <v>1612.692</v>
          </cell>
          <cell r="EE1838" t="str">
            <v>OR</v>
          </cell>
          <cell r="EZ1838" t="str">
            <v>WA</v>
          </cell>
          <cell r="FA1838" t="str">
            <v>Bathroom</v>
          </cell>
          <cell r="FB1838">
            <v>1194514.8130000001</v>
          </cell>
          <cell r="FC1838">
            <v>852516.79600000009</v>
          </cell>
          <cell r="FI1838" t="str">
            <v>WA</v>
          </cell>
          <cell r="FJ1838" t="str">
            <v>Living Room/Family Room</v>
          </cell>
          <cell r="FK1838" t="str">
            <v>EISAnqnx</v>
          </cell>
          <cell r="FL1838">
            <v>892168.74000000011</v>
          </cell>
          <cell r="FS1838" t="str">
            <v>WA</v>
          </cell>
          <cell r="FT1838" t="str">
            <v>EISAx</v>
          </cell>
          <cell r="FV1838">
            <v>6302378.79</v>
          </cell>
        </row>
        <row r="1839">
          <cell r="AN1839" t="str">
            <v>WA</v>
          </cell>
          <cell r="AO1839" t="str">
            <v>Wood</v>
          </cell>
          <cell r="AP1839" t="str">
            <v>Pre 1980</v>
          </cell>
          <cell r="AQ1839" t="str">
            <v>Basement</v>
          </cell>
          <cell r="AR1839">
            <v>1904.28771972656</v>
          </cell>
          <cell r="AU1839" t="str">
            <v>No</v>
          </cell>
          <cell r="AV1839" t="b">
            <v>1</v>
          </cell>
          <cell r="AX1839">
            <v>5779513.2293701097</v>
          </cell>
          <cell r="AY1839" t="b">
            <v>0</v>
          </cell>
          <cell r="AZ1839">
            <v>1497731.8130035382</v>
          </cell>
          <cell r="BA1839">
            <v>0.5</v>
          </cell>
          <cell r="BB1839">
            <v>1904.28771972656</v>
          </cell>
          <cell r="BC1839">
            <v>0.99999985281982562</v>
          </cell>
          <cell r="DS1839">
            <v>8264.9449999999997</v>
          </cell>
          <cell r="DT1839" t="str">
            <v>OR</v>
          </cell>
          <cell r="DU1839" t="str">
            <v>lt32</v>
          </cell>
          <cell r="DX1839" t="b">
            <v>0</v>
          </cell>
          <cell r="DY1839">
            <v>1144.6790000000001</v>
          </cell>
          <cell r="DZ1839" t="str">
            <v>MT</v>
          </cell>
          <cell r="EC1839" t="str">
            <v>Desktop</v>
          </cell>
          <cell r="ED1839">
            <v>3785.7640000000001</v>
          </cell>
          <cell r="EE1839" t="str">
            <v>ID</v>
          </cell>
          <cell r="EZ1839" t="str">
            <v>WA</v>
          </cell>
          <cell r="FA1839" t="str">
            <v>Bedrooms</v>
          </cell>
          <cell r="FB1839">
            <v>941733.67</v>
          </cell>
          <cell r="FC1839">
            <v>941733.67</v>
          </cell>
          <cell r="FI1839" t="str">
            <v>WA</v>
          </cell>
          <cell r="FJ1839" t="str">
            <v>Living Room/Family Room</v>
          </cell>
          <cell r="FK1839" t="str">
            <v>EISAq</v>
          </cell>
          <cell r="FL1839">
            <v>113999.33900000001</v>
          </cell>
          <cell r="FS1839" t="str">
            <v>OR</v>
          </cell>
          <cell r="FT1839" t="str">
            <v>EISAnqnx</v>
          </cell>
          <cell r="FV1839">
            <v>580569.12</v>
          </cell>
        </row>
        <row r="1840">
          <cell r="AN1840" t="str">
            <v>ID</v>
          </cell>
          <cell r="AO1840" t="str">
            <v>Natural Gas FAF</v>
          </cell>
          <cell r="AP1840" t="str">
            <v>Pre 1980</v>
          </cell>
          <cell r="AQ1840" t="str">
            <v>Basement</v>
          </cell>
          <cell r="AR1840">
            <v>3785.76440429688</v>
          </cell>
          <cell r="AU1840" t="str">
            <v>Yes</v>
          </cell>
          <cell r="AV1840" t="b">
            <v>1</v>
          </cell>
          <cell r="AX1840">
            <v>7382240.5883789156</v>
          </cell>
          <cell r="AY1840" t="b">
            <v>0</v>
          </cell>
          <cell r="AZ1840">
            <v>0</v>
          </cell>
          <cell r="BA1840">
            <v>1</v>
          </cell>
          <cell r="BB1840">
            <v>3785.76440429688</v>
          </cell>
          <cell r="BC1840">
            <v>1.0000001067939999</v>
          </cell>
          <cell r="DS1840">
            <v>2130.886</v>
          </cell>
          <cell r="DT1840" t="str">
            <v>MT</v>
          </cell>
          <cell r="DU1840" t="str">
            <v>lt32</v>
          </cell>
          <cell r="DX1840" t="b">
            <v>0</v>
          </cell>
          <cell r="DY1840">
            <v>1144.6790000000001</v>
          </cell>
          <cell r="DZ1840" t="str">
            <v>MT</v>
          </cell>
          <cell r="EC1840" t="str">
            <v>Laptop</v>
          </cell>
          <cell r="ED1840">
            <v>1144.6790000000001</v>
          </cell>
          <cell r="EE1840" t="str">
            <v>MT</v>
          </cell>
          <cell r="EZ1840" t="str">
            <v>WA</v>
          </cell>
          <cell r="FA1840" t="str">
            <v>Exterior</v>
          </cell>
          <cell r="FB1840">
            <v>4242758.0080000004</v>
          </cell>
          <cell r="FC1840">
            <v>10051767.804000001</v>
          </cell>
          <cell r="FI1840" t="str">
            <v>WA</v>
          </cell>
          <cell r="FJ1840" t="str">
            <v>Living Room/Family Room</v>
          </cell>
          <cell r="FK1840" t="str">
            <v>EISAx</v>
          </cell>
          <cell r="FL1840">
            <v>594779.16</v>
          </cell>
          <cell r="FS1840" t="str">
            <v>OR</v>
          </cell>
          <cell r="FT1840" t="str">
            <v>EISAq</v>
          </cell>
          <cell r="FV1840">
            <v>1225645.92</v>
          </cell>
        </row>
        <row r="1841">
          <cell r="AN1841" t="str">
            <v>MT</v>
          </cell>
          <cell r="AO1841" t="str">
            <v>Wood</v>
          </cell>
          <cell r="AP1841" t="str">
            <v>1993-2006</v>
          </cell>
          <cell r="AQ1841" t="str">
            <v>Basement</v>
          </cell>
          <cell r="AR1841">
            <v>2130.88647460938</v>
          </cell>
          <cell r="AU1841" t="str">
            <v>No</v>
          </cell>
          <cell r="AV1841" t="b">
            <v>1</v>
          </cell>
          <cell r="AX1841">
            <v>5966482.128906264</v>
          </cell>
          <cell r="AY1841" t="b">
            <v>0</v>
          </cell>
          <cell r="AZ1841">
            <v>1108721.5416040064</v>
          </cell>
          <cell r="BA1841">
            <v>1</v>
          </cell>
          <cell r="BB1841">
            <v>2130.88647460938</v>
          </cell>
          <cell r="BC1841">
            <v>1.0000002227286584</v>
          </cell>
          <cell r="DS1841">
            <v>2130.886</v>
          </cell>
          <cell r="DT1841" t="str">
            <v>MT</v>
          </cell>
          <cell r="DU1841" t="str">
            <v>32to46</v>
          </cell>
          <cell r="DX1841" t="b">
            <v>0</v>
          </cell>
          <cell r="DY1841">
            <v>3785.7640000000001</v>
          </cell>
          <cell r="DZ1841" t="str">
            <v>ID</v>
          </cell>
          <cell r="EC1841" t="str">
            <v>Desktop</v>
          </cell>
          <cell r="ED1841">
            <v>1144.6790000000001</v>
          </cell>
          <cell r="EE1841" t="str">
            <v>MT</v>
          </cell>
          <cell r="EZ1841" t="str">
            <v>WA</v>
          </cell>
          <cell r="FA1841" t="str">
            <v>Kitchen</v>
          </cell>
          <cell r="FB1841">
            <v>743473.95000000007</v>
          </cell>
          <cell r="FC1841">
            <v>723647.978</v>
          </cell>
          <cell r="FI1841" t="str">
            <v>WA</v>
          </cell>
          <cell r="FJ1841" t="str">
            <v>Other</v>
          </cell>
          <cell r="FK1841" t="str">
            <v>EISAq</v>
          </cell>
          <cell r="FL1841">
            <v>208172.70600000001</v>
          </cell>
          <cell r="FS1841" t="str">
            <v>OR</v>
          </cell>
          <cell r="FT1841" t="str">
            <v>EISAx</v>
          </cell>
          <cell r="FV1841">
            <v>1951357.32</v>
          </cell>
        </row>
        <row r="1842">
          <cell r="AN1842" t="str">
            <v>MT</v>
          </cell>
          <cell r="AO1842" t="str">
            <v>Natural Gas Other</v>
          </cell>
          <cell r="AP1842" t="str">
            <v>1993-2006</v>
          </cell>
          <cell r="AQ1842" t="str">
            <v>Basement</v>
          </cell>
          <cell r="AR1842">
            <v>2130.88647460938</v>
          </cell>
          <cell r="AU1842" t="str">
            <v>No</v>
          </cell>
          <cell r="AV1842" t="b">
            <v>0</v>
          </cell>
          <cell r="AX1842">
            <v>5966482.128906264</v>
          </cell>
          <cell r="AY1842" t="b">
            <v>0</v>
          </cell>
          <cell r="AZ1842">
            <v>1108721.5416040064</v>
          </cell>
          <cell r="BA1842" t="str">
            <v/>
          </cell>
          <cell r="BB1842" t="str">
            <v/>
          </cell>
          <cell r="BC1842">
            <v>1.0000002227286584</v>
          </cell>
          <cell r="DS1842">
            <v>2130.886</v>
          </cell>
          <cell r="DT1842" t="str">
            <v>MT</v>
          </cell>
          <cell r="DU1842" t="str">
            <v>lt32</v>
          </cell>
          <cell r="DX1842" t="b">
            <v>1</v>
          </cell>
          <cell r="DY1842">
            <v>3785.7640000000001</v>
          </cell>
          <cell r="DZ1842" t="str">
            <v>ID</v>
          </cell>
          <cell r="EC1842" t="str">
            <v>Laptop</v>
          </cell>
          <cell r="ED1842">
            <v>2079.9929999999999</v>
          </cell>
          <cell r="EE1842" t="str">
            <v>WA</v>
          </cell>
          <cell r="EZ1842" t="str">
            <v>WA</v>
          </cell>
          <cell r="FA1842" t="str">
            <v>Living Room/Family Room</v>
          </cell>
          <cell r="FB1842">
            <v>5506663.7230000002</v>
          </cell>
          <cell r="FC1842">
            <v>3350589.2680000002</v>
          </cell>
          <cell r="FI1842" t="str">
            <v>WA</v>
          </cell>
          <cell r="FJ1842" t="str">
            <v>Other</v>
          </cell>
          <cell r="FK1842" t="str">
            <v>EISAx</v>
          </cell>
          <cell r="FL1842">
            <v>3097808.1250000005</v>
          </cell>
          <cell r="FS1842" t="str">
            <v>OR</v>
          </cell>
          <cell r="FT1842" t="str">
            <v>EISAnqnx</v>
          </cell>
          <cell r="FV1842">
            <v>387046.08</v>
          </cell>
        </row>
        <row r="1843">
          <cell r="AN1843" t="str">
            <v>MT</v>
          </cell>
          <cell r="AO1843" t="str">
            <v>Wood</v>
          </cell>
          <cell r="AP1843" t="str">
            <v>1993-2006</v>
          </cell>
          <cell r="AQ1843" t="str">
            <v>Basement</v>
          </cell>
          <cell r="AR1843">
            <v>2130.88647460938</v>
          </cell>
          <cell r="AU1843" t="str">
            <v>No</v>
          </cell>
          <cell r="AV1843" t="b">
            <v>0</v>
          </cell>
          <cell r="AX1843">
            <v>5966482.128906264</v>
          </cell>
          <cell r="AY1843" t="b">
            <v>0</v>
          </cell>
          <cell r="AZ1843">
            <v>1108721.5416040064</v>
          </cell>
          <cell r="BA1843" t="str">
            <v/>
          </cell>
          <cell r="BB1843" t="str">
            <v/>
          </cell>
          <cell r="BC1843">
            <v>1.0000002227286584</v>
          </cell>
          <cell r="DS1843">
            <v>2130.886</v>
          </cell>
          <cell r="DT1843" t="str">
            <v>MT</v>
          </cell>
          <cell r="DU1843" t="str">
            <v>lt32</v>
          </cell>
          <cell r="DX1843" t="b">
            <v>0</v>
          </cell>
          <cell r="DY1843">
            <v>4360.1880000000001</v>
          </cell>
          <cell r="DZ1843" t="str">
            <v>WA</v>
          </cell>
          <cell r="EC1843" t="str">
            <v>Desktop</v>
          </cell>
          <cell r="ED1843">
            <v>2079.9929999999999</v>
          </cell>
          <cell r="EE1843" t="str">
            <v>WA</v>
          </cell>
          <cell r="EZ1843" t="str">
            <v>WA</v>
          </cell>
          <cell r="FA1843" t="str">
            <v>Other</v>
          </cell>
          <cell r="FB1843">
            <v>3191981.4920000001</v>
          </cell>
          <cell r="FC1843">
            <v>3945368.4280000003</v>
          </cell>
          <cell r="FI1843" t="str">
            <v>WA</v>
          </cell>
          <cell r="FJ1843" t="str">
            <v>Bathroom</v>
          </cell>
          <cell r="FK1843" t="str">
            <v>EISAnqnx</v>
          </cell>
          <cell r="FL1843">
            <v>594779.16</v>
          </cell>
          <cell r="FS1843" t="str">
            <v>OR</v>
          </cell>
          <cell r="FT1843" t="str">
            <v>EISAq</v>
          </cell>
          <cell r="FV1843">
            <v>3117333.6359999999</v>
          </cell>
        </row>
        <row r="1844">
          <cell r="AN1844" t="str">
            <v>ID</v>
          </cell>
          <cell r="AO1844" t="str">
            <v>Heat Pump (Central System)</v>
          </cell>
          <cell r="AP1844" t="str">
            <v>1993-2006</v>
          </cell>
          <cell r="AQ1844" t="str">
            <v>Crawlspace</v>
          </cell>
          <cell r="AR1844">
            <v>1192.46508789063</v>
          </cell>
          <cell r="AU1844" t="str">
            <v>No</v>
          </cell>
          <cell r="AV1844" t="b">
            <v>1</v>
          </cell>
          <cell r="AX1844">
            <v>2861916.2109375121</v>
          </cell>
          <cell r="AY1844" t="b">
            <v>0</v>
          </cell>
          <cell r="AZ1844">
            <v>769578.92808830889</v>
          </cell>
          <cell r="BA1844">
            <v>1</v>
          </cell>
          <cell r="BB1844">
            <v>1192.46508789063</v>
          </cell>
          <cell r="BC1844">
            <v>1.0000000737049977</v>
          </cell>
          <cell r="DS1844">
            <v>2130.886</v>
          </cell>
          <cell r="DT1844" t="str">
            <v>MT</v>
          </cell>
          <cell r="DU1844" t="str">
            <v>lt32</v>
          </cell>
          <cell r="DX1844" t="b">
            <v>0</v>
          </cell>
          <cell r="DY1844">
            <v>4360.1880000000001</v>
          </cell>
          <cell r="DZ1844" t="str">
            <v>WA</v>
          </cell>
          <cell r="EC1844" t="str">
            <v>Laptop</v>
          </cell>
          <cell r="ED1844">
            <v>3785.7640000000001</v>
          </cell>
          <cell r="EE1844" t="str">
            <v>ID</v>
          </cell>
          <cell r="EZ1844" t="str">
            <v>OR</v>
          </cell>
          <cell r="FA1844" t="str">
            <v>Bathroom</v>
          </cell>
          <cell r="FB1844">
            <v>1629193.4300000002</v>
          </cell>
          <cell r="FC1844">
            <v>824995.82200000004</v>
          </cell>
          <cell r="FI1844" t="str">
            <v>WA</v>
          </cell>
          <cell r="FJ1844" t="str">
            <v>Bathroom</v>
          </cell>
          <cell r="FK1844" t="str">
            <v>EISAx</v>
          </cell>
          <cell r="FL1844">
            <v>1239123.25</v>
          </cell>
          <cell r="FS1844" t="str">
            <v>OR</v>
          </cell>
          <cell r="FT1844" t="str">
            <v>EISAx</v>
          </cell>
          <cell r="FV1844">
            <v>548315.28</v>
          </cell>
        </row>
        <row r="1845">
          <cell r="AN1845" t="str">
            <v>ID</v>
          </cell>
          <cell r="AO1845" t="str">
            <v>Natural Gas FAF</v>
          </cell>
          <cell r="AP1845" t="str">
            <v>Pre 1980</v>
          </cell>
          <cell r="AQ1845" t="str">
            <v>Crawlspace</v>
          </cell>
          <cell r="AR1845">
            <v>3785.76440429688</v>
          </cell>
          <cell r="AU1845" t="str">
            <v>No</v>
          </cell>
          <cell r="AV1845" t="b">
            <v>1</v>
          </cell>
          <cell r="AX1845">
            <v>5300070.1660156325</v>
          </cell>
          <cell r="AY1845" t="b">
            <v>0</v>
          </cell>
          <cell r="AZ1845">
            <v>1819568.224424148</v>
          </cell>
          <cell r="BA1845">
            <v>1</v>
          </cell>
          <cell r="BB1845">
            <v>3785.76440429688</v>
          </cell>
          <cell r="BC1845">
            <v>1.0000001067939999</v>
          </cell>
          <cell r="DS1845">
            <v>1612.692</v>
          </cell>
          <cell r="DT1845" t="str">
            <v>OR</v>
          </cell>
          <cell r="DU1845" t="str">
            <v>lt32</v>
          </cell>
          <cell r="DX1845" t="b">
            <v>0</v>
          </cell>
          <cell r="DY1845">
            <v>1192.4649999999999</v>
          </cell>
          <cell r="DZ1845" t="str">
            <v>ID</v>
          </cell>
          <cell r="EC1845" t="str">
            <v>Laptop</v>
          </cell>
          <cell r="ED1845">
            <v>3785.7640000000001</v>
          </cell>
          <cell r="EE1845" t="str">
            <v>ID</v>
          </cell>
          <cell r="EZ1845" t="str">
            <v>OR</v>
          </cell>
          <cell r="FA1845" t="str">
            <v>Bedrooms</v>
          </cell>
          <cell r="FB1845">
            <v>2079821.4000000001</v>
          </cell>
          <cell r="FC1845">
            <v>3161328.5279999999</v>
          </cell>
          <cell r="FI1845" t="str">
            <v>WA</v>
          </cell>
          <cell r="FJ1845" t="str">
            <v>Bedrooms</v>
          </cell>
          <cell r="FK1845" t="str">
            <v>EISAnqnx</v>
          </cell>
          <cell r="FL1845">
            <v>892168.74000000011</v>
          </cell>
          <cell r="FS1845" t="str">
            <v>OR</v>
          </cell>
          <cell r="FT1845" t="str">
            <v>EISAnqnx</v>
          </cell>
          <cell r="FV1845">
            <v>13908543.999999998</v>
          </cell>
        </row>
        <row r="1846">
          <cell r="AN1846" t="str">
            <v>OR</v>
          </cell>
          <cell r="AO1846" t="str">
            <v>Wood</v>
          </cell>
          <cell r="AP1846" t="str">
            <v>1993-2006</v>
          </cell>
          <cell r="AQ1846" t="str">
            <v>Crawlspace</v>
          </cell>
          <cell r="AR1846">
            <v>1612.69177246094</v>
          </cell>
          <cell r="AU1846" t="str">
            <v>No</v>
          </cell>
          <cell r="AV1846" t="b">
            <v>0</v>
          </cell>
          <cell r="AX1846">
            <v>3064114.3676757859</v>
          </cell>
          <cell r="AY1846" t="b">
            <v>0</v>
          </cell>
          <cell r="AZ1846">
            <v>855760.37483044562</v>
          </cell>
          <cell r="BA1846" t="str">
            <v/>
          </cell>
          <cell r="BB1846" t="str">
            <v/>
          </cell>
          <cell r="BC1846">
            <v>0.99999985890730525</v>
          </cell>
          <cell r="DS1846">
            <v>1612.692</v>
          </cell>
          <cell r="DT1846" t="str">
            <v>OR</v>
          </cell>
          <cell r="DU1846" t="str">
            <v>lt32</v>
          </cell>
          <cell r="DX1846" t="b">
            <v>0</v>
          </cell>
          <cell r="DY1846">
            <v>1192.4649999999999</v>
          </cell>
          <cell r="DZ1846" t="str">
            <v>ID</v>
          </cell>
          <cell r="EC1846" t="str">
            <v>Desktop</v>
          </cell>
          <cell r="ED1846">
            <v>3785.7640000000001</v>
          </cell>
          <cell r="EE1846" t="str">
            <v>ID</v>
          </cell>
          <cell r="EZ1846" t="str">
            <v>OR</v>
          </cell>
          <cell r="FA1846" t="str">
            <v>Exterior</v>
          </cell>
          <cell r="FB1846">
            <v>2079821.4000000001</v>
          </cell>
          <cell r="FC1846">
            <v>10676416.52</v>
          </cell>
          <cell r="FI1846" t="str">
            <v>WA</v>
          </cell>
          <cell r="FJ1846" t="str">
            <v>Bedrooms</v>
          </cell>
          <cell r="FK1846" t="str">
            <v>EISAq</v>
          </cell>
          <cell r="FL1846">
            <v>148694.79</v>
          </cell>
          <cell r="FS1846" t="str">
            <v>OR</v>
          </cell>
          <cell r="FT1846" t="str">
            <v>EISAq</v>
          </cell>
          <cell r="FV1846">
            <v>9500605.4399999995</v>
          </cell>
        </row>
        <row r="1847">
          <cell r="AN1847" t="str">
            <v>OR</v>
          </cell>
          <cell r="AO1847" t="str">
            <v>Oil FAF</v>
          </cell>
          <cell r="AP1847" t="str">
            <v>1993-2006</v>
          </cell>
          <cell r="AQ1847" t="str">
            <v>Crawlspace</v>
          </cell>
          <cell r="AR1847">
            <v>1612.69177246094</v>
          </cell>
          <cell r="AU1847" t="str">
            <v>No</v>
          </cell>
          <cell r="AV1847" t="b">
            <v>1</v>
          </cell>
          <cell r="AX1847">
            <v>3064114.3676757859</v>
          </cell>
          <cell r="AY1847" t="b">
            <v>0</v>
          </cell>
          <cell r="AZ1847">
            <v>855760.37483044562</v>
          </cell>
          <cell r="BA1847">
            <v>1</v>
          </cell>
          <cell r="BB1847">
            <v>1612.69177246094</v>
          </cell>
          <cell r="BC1847">
            <v>0.99999985890730525</v>
          </cell>
          <cell r="DS1847">
            <v>1612.692</v>
          </cell>
          <cell r="DT1847" t="str">
            <v>OR</v>
          </cell>
          <cell r="DU1847" t="str">
            <v>32to46</v>
          </cell>
          <cell r="DX1847" t="b">
            <v>0</v>
          </cell>
          <cell r="DY1847">
            <v>1192.4649999999999</v>
          </cell>
          <cell r="DZ1847" t="str">
            <v>ID</v>
          </cell>
          <cell r="EC1847" t="str">
            <v>Desktop</v>
          </cell>
          <cell r="ED1847">
            <v>3785.7640000000001</v>
          </cell>
          <cell r="EE1847" t="str">
            <v>ID</v>
          </cell>
          <cell r="EZ1847" t="str">
            <v>OR</v>
          </cell>
          <cell r="FA1847" t="str">
            <v>Kitchen</v>
          </cell>
          <cell r="FB1847">
            <v>360502.37599999999</v>
          </cell>
          <cell r="FC1847">
            <v>1261758.3160000001</v>
          </cell>
          <cell r="FI1847" t="str">
            <v>WA</v>
          </cell>
          <cell r="FJ1847" t="str">
            <v>Kitchen</v>
          </cell>
          <cell r="FK1847" t="str">
            <v>EISAnqnx</v>
          </cell>
          <cell r="FL1847">
            <v>892168.74000000011</v>
          </cell>
          <cell r="FS1847" t="str">
            <v>OR</v>
          </cell>
          <cell r="FT1847" t="str">
            <v>EISAx</v>
          </cell>
          <cell r="FV1847">
            <v>8345126.3999999994</v>
          </cell>
        </row>
        <row r="1848">
          <cell r="AN1848" t="str">
            <v>WA</v>
          </cell>
          <cell r="AO1848" t="str">
            <v>Natural Gas Other</v>
          </cell>
          <cell r="AP1848" t="str">
            <v>1993-2006</v>
          </cell>
          <cell r="AQ1848" t="str">
            <v>Crawlspace</v>
          </cell>
          <cell r="AR1848">
            <v>2079.99340820313</v>
          </cell>
          <cell r="AU1848" t="str">
            <v>No</v>
          </cell>
          <cell r="AV1848" t="b">
            <v>0</v>
          </cell>
          <cell r="AX1848">
            <v>2760151.2526855534</v>
          </cell>
          <cell r="AY1848" t="b">
            <v>0</v>
          </cell>
          <cell r="AZ1848">
            <v>710816.94731933763</v>
          </cell>
          <cell r="BA1848" t="str">
            <v/>
          </cell>
          <cell r="BB1848" t="str">
            <v/>
          </cell>
          <cell r="BC1848">
            <v>1.0000001962521654</v>
          </cell>
          <cell r="DS1848">
            <v>1612.692</v>
          </cell>
          <cell r="DT1848" t="str">
            <v>OR</v>
          </cell>
          <cell r="DU1848" t="str">
            <v>lt32</v>
          </cell>
          <cell r="DX1848" t="b">
            <v>0</v>
          </cell>
          <cell r="DY1848">
            <v>1192.4649999999999</v>
          </cell>
          <cell r="DZ1848" t="str">
            <v>ID</v>
          </cell>
          <cell r="EC1848" t="str">
            <v>Desktop</v>
          </cell>
          <cell r="ED1848">
            <v>3785.7640000000001</v>
          </cell>
          <cell r="EE1848" t="str">
            <v>ID</v>
          </cell>
          <cell r="EZ1848" t="str">
            <v>OR</v>
          </cell>
          <cell r="FA1848" t="str">
            <v>Living Room/Family Room</v>
          </cell>
          <cell r="FB1848">
            <v>935919.63</v>
          </cell>
          <cell r="FC1848">
            <v>2045157.7100000002</v>
          </cell>
          <cell r="FI1848" t="str">
            <v>WA</v>
          </cell>
          <cell r="FJ1848" t="str">
            <v>Living Room/Family Room</v>
          </cell>
          <cell r="FK1848" t="str">
            <v>EISAx</v>
          </cell>
          <cell r="FL1848">
            <v>297389.58</v>
          </cell>
          <cell r="FS1848" t="str">
            <v>OR</v>
          </cell>
          <cell r="FT1848" t="str">
            <v>EISAnqnx</v>
          </cell>
          <cell r="FV1848">
            <v>1257899.76</v>
          </cell>
        </row>
        <row r="1849">
          <cell r="AN1849" t="str">
            <v>WA</v>
          </cell>
          <cell r="AO1849" t="str">
            <v>Natural Gas FAF</v>
          </cell>
          <cell r="AP1849" t="str">
            <v>1993-2006</v>
          </cell>
          <cell r="AQ1849" t="str">
            <v>Crawlspace</v>
          </cell>
          <cell r="AR1849">
            <v>2079.99340820313</v>
          </cell>
          <cell r="AU1849" t="str">
            <v>No</v>
          </cell>
          <cell r="AV1849" t="b">
            <v>1</v>
          </cell>
          <cell r="AX1849">
            <v>2760151.2526855534</v>
          </cell>
          <cell r="AY1849" t="b">
            <v>0</v>
          </cell>
          <cell r="AZ1849">
            <v>710816.94731933763</v>
          </cell>
          <cell r="BA1849">
            <v>1</v>
          </cell>
          <cell r="BB1849">
            <v>2079.99340820313</v>
          </cell>
          <cell r="BC1849">
            <v>1.0000001962521654</v>
          </cell>
          <cell r="DS1849">
            <v>1612.692</v>
          </cell>
          <cell r="DT1849" t="str">
            <v>OR</v>
          </cell>
          <cell r="DU1849" t="str">
            <v>lt32</v>
          </cell>
          <cell r="DX1849" t="b">
            <v>0</v>
          </cell>
          <cell r="DY1849">
            <v>1192.4649999999999</v>
          </cell>
          <cell r="DZ1849" t="str">
            <v>ID</v>
          </cell>
          <cell r="EC1849" t="str">
            <v>Laptop</v>
          </cell>
          <cell r="ED1849">
            <v>3785.7640000000001</v>
          </cell>
          <cell r="EE1849" t="str">
            <v>ID</v>
          </cell>
          <cell r="EZ1849" t="str">
            <v>OR</v>
          </cell>
          <cell r="FA1849" t="str">
            <v>Other</v>
          </cell>
          <cell r="FB1849">
            <v>4298297.5600000005</v>
          </cell>
          <cell r="FC1849">
            <v>3258386.8600000003</v>
          </cell>
          <cell r="FI1849" t="str">
            <v>WA</v>
          </cell>
          <cell r="FJ1849" t="str">
            <v>Other</v>
          </cell>
          <cell r="FK1849" t="str">
            <v>EISAnqnx</v>
          </cell>
          <cell r="FL1849">
            <v>892168.74000000011</v>
          </cell>
          <cell r="FS1849" t="str">
            <v>OR</v>
          </cell>
          <cell r="FT1849" t="str">
            <v>EISAq</v>
          </cell>
          <cell r="FV1849">
            <v>345116.08799999999</v>
          </cell>
        </row>
        <row r="1850">
          <cell r="AN1850" t="str">
            <v>ID</v>
          </cell>
          <cell r="AO1850" t="str">
            <v>Electric FAF</v>
          </cell>
          <cell r="AP1850" t="str">
            <v>Post 2006</v>
          </cell>
          <cell r="AQ1850" t="str">
            <v>Slab on Grade</v>
          </cell>
          <cell r="AR1850">
            <v>3785.76440429688</v>
          </cell>
          <cell r="AU1850" t="str">
            <v>No</v>
          </cell>
          <cell r="AV1850" t="b">
            <v>1</v>
          </cell>
          <cell r="AX1850">
            <v>7851675.374511729</v>
          </cell>
          <cell r="AY1850" t="b">
            <v>0</v>
          </cell>
          <cell r="AZ1850">
            <v>1389602.6822412128</v>
          </cell>
          <cell r="BA1850">
            <v>1</v>
          </cell>
          <cell r="BB1850">
            <v>3785.76440429688</v>
          </cell>
          <cell r="BC1850">
            <v>1.0000001067939999</v>
          </cell>
          <cell r="DS1850">
            <v>1612.692</v>
          </cell>
          <cell r="DT1850" t="str">
            <v>OR</v>
          </cell>
          <cell r="DU1850" t="str">
            <v>lt32</v>
          </cell>
          <cell r="DX1850" t="b">
            <v>0</v>
          </cell>
          <cell r="DY1850">
            <v>1192.4649999999999</v>
          </cell>
          <cell r="DZ1850" t="str">
            <v>ID</v>
          </cell>
          <cell r="EC1850" t="str">
            <v>Laptop</v>
          </cell>
          <cell r="ED1850">
            <v>1612.692</v>
          </cell>
          <cell r="EE1850" t="str">
            <v>OR</v>
          </cell>
          <cell r="EZ1850" t="str">
            <v>WA</v>
          </cell>
          <cell r="FA1850" t="str">
            <v>Bathroom</v>
          </cell>
          <cell r="FB1850">
            <v>285615.33</v>
          </cell>
          <cell r="FC1850">
            <v>139145.93</v>
          </cell>
          <cell r="FI1850" t="str">
            <v>WA</v>
          </cell>
          <cell r="FJ1850" t="str">
            <v>Bathroom</v>
          </cell>
          <cell r="FK1850" t="str">
            <v>EISAnqnx</v>
          </cell>
          <cell r="FL1850">
            <v>152476.19999999998</v>
          </cell>
          <cell r="FS1850" t="str">
            <v>OR</v>
          </cell>
          <cell r="FT1850" t="str">
            <v>EISAx</v>
          </cell>
          <cell r="FV1850">
            <v>983742.12</v>
          </cell>
        </row>
        <row r="1851">
          <cell r="AN1851" t="str">
            <v>ID</v>
          </cell>
          <cell r="AO1851" t="str">
            <v>Baseboard/Wall/Radiant</v>
          </cell>
          <cell r="AP1851" t="str">
            <v>Pre 1980</v>
          </cell>
          <cell r="AQ1851" t="str">
            <v>Crawlspace</v>
          </cell>
          <cell r="AR1851">
            <v>1192.46508789063</v>
          </cell>
          <cell r="AU1851" t="str">
            <v>No</v>
          </cell>
          <cell r="AV1851" t="b">
            <v>1</v>
          </cell>
          <cell r="AX1851">
            <v>1252088.3422851616</v>
          </cell>
          <cell r="AY1851" t="b">
            <v>0</v>
          </cell>
          <cell r="AZ1851">
            <v>337400.84182812646</v>
          </cell>
          <cell r="BA1851">
            <v>1</v>
          </cell>
          <cell r="BB1851">
            <v>1192.46508789063</v>
          </cell>
          <cell r="BC1851">
            <v>1.0000000737049977</v>
          </cell>
          <cell r="DS1851">
            <v>1612.692</v>
          </cell>
          <cell r="DT1851" t="str">
            <v>OR</v>
          </cell>
          <cell r="DU1851" t="str">
            <v>lt32</v>
          </cell>
          <cell r="DX1851" t="b">
            <v>0</v>
          </cell>
          <cell r="DY1851">
            <v>1612.692</v>
          </cell>
          <cell r="DZ1851" t="str">
            <v>OR</v>
          </cell>
          <cell r="EC1851" t="str">
            <v>Desktop</v>
          </cell>
          <cell r="ED1851">
            <v>1612.692</v>
          </cell>
          <cell r="EE1851" t="str">
            <v>OR</v>
          </cell>
          <cell r="EZ1851" t="str">
            <v>WA</v>
          </cell>
          <cell r="FA1851" t="str">
            <v>Bedrooms</v>
          </cell>
          <cell r="FB1851">
            <v>84952.251999999993</v>
          </cell>
          <cell r="FC1851">
            <v>720629.44799999997</v>
          </cell>
          <cell r="FI1851" t="str">
            <v>WA</v>
          </cell>
          <cell r="FJ1851" t="str">
            <v>Bathroom</v>
          </cell>
          <cell r="FK1851" t="str">
            <v>EISAq</v>
          </cell>
          <cell r="FL1851">
            <v>45742.86</v>
          </cell>
          <cell r="FS1851" t="str">
            <v>WA</v>
          </cell>
          <cell r="FT1851" t="str">
            <v>EISAnqnx</v>
          </cell>
          <cell r="FV1851">
            <v>1028315.52</v>
          </cell>
        </row>
        <row r="1852">
          <cell r="AN1852" t="str">
            <v>MT</v>
          </cell>
          <cell r="AO1852" t="str">
            <v>Baseboard/Wall/Radiant</v>
          </cell>
          <cell r="AP1852" t="str">
            <v>Pre 1980</v>
          </cell>
          <cell r="AQ1852" t="str">
            <v>Crawlspace</v>
          </cell>
          <cell r="AR1852">
            <v>2130.88647460938</v>
          </cell>
          <cell r="AU1852" t="str">
            <v>No</v>
          </cell>
          <cell r="AV1852" t="b">
            <v>1</v>
          </cell>
          <cell r="AX1852">
            <v>1670614.996093754</v>
          </cell>
          <cell r="AY1852" t="b">
            <v>0</v>
          </cell>
          <cell r="AZ1852">
            <v>548984.75731521123</v>
          </cell>
          <cell r="BA1852">
            <v>1</v>
          </cell>
          <cell r="BB1852">
            <v>2130.88647460938</v>
          </cell>
          <cell r="BC1852">
            <v>1.0000002227286584</v>
          </cell>
          <cell r="DS1852">
            <v>1612.692</v>
          </cell>
          <cell r="DT1852" t="str">
            <v>OR</v>
          </cell>
          <cell r="DU1852" t="str">
            <v>lt32</v>
          </cell>
          <cell r="DX1852" t="b">
            <v>0</v>
          </cell>
          <cell r="DY1852">
            <v>2079.9929999999999</v>
          </cell>
          <cell r="DZ1852" t="str">
            <v>WA</v>
          </cell>
          <cell r="EC1852" t="str">
            <v>Laptop</v>
          </cell>
          <cell r="ED1852">
            <v>1904.288</v>
          </cell>
          <cell r="EE1852" t="str">
            <v>WA</v>
          </cell>
          <cell r="EZ1852" t="str">
            <v>WA</v>
          </cell>
          <cell r="FA1852" t="str">
            <v>Exterior</v>
          </cell>
          <cell r="FB1852">
            <v>543401.47399999993</v>
          </cell>
          <cell r="FC1852">
            <v>2115018.1359999999</v>
          </cell>
          <cell r="FI1852" t="str">
            <v>WA</v>
          </cell>
          <cell r="FJ1852" t="str">
            <v>Bathroom</v>
          </cell>
          <cell r="FK1852" t="str">
            <v>EISAx</v>
          </cell>
          <cell r="FL1852">
            <v>381190.5</v>
          </cell>
          <cell r="FS1852" t="str">
            <v>WA</v>
          </cell>
          <cell r="FT1852" t="str">
            <v>EISAq</v>
          </cell>
          <cell r="FV1852">
            <v>1169232.8319999999</v>
          </cell>
        </row>
        <row r="1853">
          <cell r="AN1853" t="str">
            <v>ID</v>
          </cell>
          <cell r="AO1853" t="str">
            <v>Heat Pump (Central System)</v>
          </cell>
          <cell r="AP1853" t="str">
            <v>Pre 1980</v>
          </cell>
          <cell r="AQ1853" t="str">
            <v>Basement</v>
          </cell>
          <cell r="AR1853">
            <v>1353.30869306144</v>
          </cell>
          <cell r="AU1853" t="str">
            <v>No</v>
          </cell>
          <cell r="AV1853" t="b">
            <v>1</v>
          </cell>
          <cell r="AX1853">
            <v>3576794.875761386</v>
          </cell>
          <cell r="AY1853" t="b">
            <v>0</v>
          </cell>
          <cell r="AZ1853">
            <v>731497.45197877346</v>
          </cell>
          <cell r="BA1853">
            <v>0.35747303543913644</v>
          </cell>
          <cell r="BB1853">
            <v>1353.30869306144</v>
          </cell>
          <cell r="BC1853">
            <v>0.35747307361511177</v>
          </cell>
          <cell r="DS1853">
            <v>1612.692</v>
          </cell>
          <cell r="DT1853" t="str">
            <v>OR</v>
          </cell>
          <cell r="DU1853" t="str">
            <v>32to46</v>
          </cell>
          <cell r="DX1853" t="b">
            <v>0</v>
          </cell>
          <cell r="DY1853">
            <v>2130.886</v>
          </cell>
          <cell r="DZ1853" t="str">
            <v>MT</v>
          </cell>
          <cell r="EC1853" t="str">
            <v>Laptop</v>
          </cell>
          <cell r="ED1853">
            <v>3785.7640000000001</v>
          </cell>
          <cell r="EE1853" t="str">
            <v>ID</v>
          </cell>
          <cell r="EZ1853" t="str">
            <v>WA</v>
          </cell>
          <cell r="FA1853" t="str">
            <v>Garage</v>
          </cell>
          <cell r="FB1853">
            <v>251927.36799999999</v>
          </cell>
          <cell r="FC1853">
            <v>815834.55799999996</v>
          </cell>
          <cell r="FI1853" t="str">
            <v>WA</v>
          </cell>
          <cell r="FJ1853" t="str">
            <v>Bedrooms</v>
          </cell>
          <cell r="FK1853" t="str">
            <v>EISAq</v>
          </cell>
          <cell r="FL1853">
            <v>91485.72</v>
          </cell>
          <cell r="FS1853" t="str">
            <v>WA</v>
          </cell>
          <cell r="FT1853" t="str">
            <v>EISAx</v>
          </cell>
          <cell r="FV1853">
            <v>228514.56</v>
          </cell>
        </row>
        <row r="1854">
          <cell r="AN1854" t="str">
            <v>ID</v>
          </cell>
          <cell r="AO1854" t="str">
            <v>Heat Pump (Central System)</v>
          </cell>
          <cell r="AP1854" t="str">
            <v>Pre 1980</v>
          </cell>
          <cell r="AQ1854" t="str">
            <v>Slab on Grade</v>
          </cell>
          <cell r="AR1854">
            <v>1119.9796080508499</v>
          </cell>
          <cell r="AU1854" t="str">
            <v>No</v>
          </cell>
          <cell r="AV1854" t="b">
            <v>1</v>
          </cell>
          <cell r="AX1854">
            <v>2960106.1040783962</v>
          </cell>
          <cell r="AY1854" t="b">
            <v>0</v>
          </cell>
          <cell r="AZ1854">
            <v>605377.2016376073</v>
          </cell>
          <cell r="BA1854">
            <v>0.29583975346687236</v>
          </cell>
          <cell r="BB1854">
            <v>1119.9796080508499</v>
          </cell>
          <cell r="BC1854">
            <v>0.29583978506078296</v>
          </cell>
          <cell r="DS1854">
            <v>3785.7640000000001</v>
          </cell>
          <cell r="DT1854" t="str">
            <v>ID</v>
          </cell>
          <cell r="DU1854" t="str">
            <v>32to46</v>
          </cell>
          <cell r="DX1854" t="b">
            <v>0</v>
          </cell>
          <cell r="DY1854">
            <v>2130.886</v>
          </cell>
          <cell r="DZ1854" t="str">
            <v>MT</v>
          </cell>
          <cell r="EC1854" t="str">
            <v>Desktop</v>
          </cell>
          <cell r="ED1854">
            <v>2079.9929999999999</v>
          </cell>
          <cell r="EE1854" t="str">
            <v>WA</v>
          </cell>
          <cell r="EZ1854" t="str">
            <v>WA</v>
          </cell>
          <cell r="FA1854" t="str">
            <v>Kitchen</v>
          </cell>
          <cell r="FB1854">
            <v>87881.64</v>
          </cell>
          <cell r="FC1854">
            <v>229956.95799999998</v>
          </cell>
          <cell r="FI1854" t="str">
            <v>WA</v>
          </cell>
          <cell r="FJ1854" t="str">
            <v>Exterior</v>
          </cell>
          <cell r="FK1854" t="str">
            <v>EISAnqnx</v>
          </cell>
          <cell r="FL1854">
            <v>304952.39999999997</v>
          </cell>
          <cell r="FS1854" t="str">
            <v>OR</v>
          </cell>
          <cell r="FT1854" t="str">
            <v>EISAnqnx</v>
          </cell>
          <cell r="FV1854">
            <v>1282090.1399999999</v>
          </cell>
        </row>
        <row r="1855">
          <cell r="AN1855" t="str">
            <v>ID</v>
          </cell>
          <cell r="AO1855" t="str">
            <v>Heat Pump (Central System)</v>
          </cell>
          <cell r="AP1855" t="str">
            <v>Pre 1980</v>
          </cell>
          <cell r="AQ1855" t="str">
            <v>Crawlspace</v>
          </cell>
          <cell r="AR1855">
            <v>1312.4761031845901</v>
          </cell>
          <cell r="AU1855" t="str">
            <v>No</v>
          </cell>
          <cell r="AV1855" t="b">
            <v>1</v>
          </cell>
          <cell r="AX1855">
            <v>3468874.3407168714</v>
          </cell>
          <cell r="AY1855" t="b">
            <v>0</v>
          </cell>
          <cell r="AZ1855">
            <v>709426.40816907131</v>
          </cell>
          <cell r="BA1855">
            <v>0.34668721109399114</v>
          </cell>
          <cell r="BB1855">
            <v>1312.4761031845901</v>
          </cell>
          <cell r="BC1855">
            <v>0.34668724811810508</v>
          </cell>
          <cell r="DS1855">
            <v>1904.288</v>
          </cell>
          <cell r="DT1855" t="str">
            <v>WA</v>
          </cell>
          <cell r="DU1855" t="str">
            <v>lt32</v>
          </cell>
          <cell r="DX1855" t="b">
            <v>1</v>
          </cell>
          <cell r="DY1855">
            <v>1192.4649999999999</v>
          </cell>
          <cell r="DZ1855" t="str">
            <v>ID</v>
          </cell>
          <cell r="EC1855" t="str">
            <v>Desktop</v>
          </cell>
          <cell r="ED1855">
            <v>2130.886</v>
          </cell>
          <cell r="EE1855" t="str">
            <v>MT</v>
          </cell>
          <cell r="EZ1855" t="str">
            <v>WA</v>
          </cell>
          <cell r="FA1855" t="str">
            <v>Living Room/Family Room</v>
          </cell>
          <cell r="FB1855">
            <v>21970.41</v>
          </cell>
          <cell r="FC1855">
            <v>376426.35800000001</v>
          </cell>
          <cell r="FI1855" t="str">
            <v>WA</v>
          </cell>
          <cell r="FJ1855" t="str">
            <v>Exterior</v>
          </cell>
          <cell r="FK1855" t="str">
            <v>EISAq</v>
          </cell>
          <cell r="FL1855">
            <v>22871.43</v>
          </cell>
          <cell r="FS1855" t="str">
            <v>OR</v>
          </cell>
          <cell r="FT1855" t="str">
            <v>EISAq</v>
          </cell>
          <cell r="FV1855">
            <v>670879.87199999997</v>
          </cell>
        </row>
        <row r="1856">
          <cell r="AN1856" t="str">
            <v>MT</v>
          </cell>
          <cell r="AO1856" t="str">
            <v>Natural Gas Other</v>
          </cell>
          <cell r="AP1856" t="str">
            <v>Pre 1980</v>
          </cell>
          <cell r="AQ1856" t="str">
            <v>Basement</v>
          </cell>
          <cell r="AR1856">
            <v>1144.67944335938</v>
          </cell>
          <cell r="AU1856" t="str">
            <v>No</v>
          </cell>
          <cell r="AV1856" t="b">
            <v>1</v>
          </cell>
          <cell r="AX1856">
            <v>1556764.0429687568</v>
          </cell>
          <cell r="AY1856" t="b">
            <v>0</v>
          </cell>
          <cell r="AZ1856">
            <v>496104.07075195527</v>
          </cell>
          <cell r="BA1856">
            <v>1</v>
          </cell>
          <cell r="BB1856">
            <v>1144.67944335938</v>
          </cell>
          <cell r="BC1856">
            <v>1.0000003873220178</v>
          </cell>
          <cell r="DS1856">
            <v>2130.886</v>
          </cell>
          <cell r="DT1856" t="str">
            <v>MT</v>
          </cell>
          <cell r="DU1856" t="str">
            <v>lt32</v>
          </cell>
          <cell r="DX1856" t="b">
            <v>0</v>
          </cell>
          <cell r="DY1856">
            <v>1192.4649999999999</v>
          </cell>
          <cell r="DZ1856" t="str">
            <v>ID</v>
          </cell>
          <cell r="EC1856" t="str">
            <v>Desktop</v>
          </cell>
          <cell r="ED1856">
            <v>1904.288</v>
          </cell>
          <cell r="EE1856" t="str">
            <v>WA</v>
          </cell>
          <cell r="EZ1856" t="str">
            <v>WA</v>
          </cell>
          <cell r="FA1856" t="str">
            <v>Other</v>
          </cell>
          <cell r="FB1856">
            <v>128893.072</v>
          </cell>
          <cell r="FC1856">
            <v>490672.49</v>
          </cell>
          <cell r="FI1856" t="str">
            <v>WA</v>
          </cell>
          <cell r="FJ1856" t="str">
            <v>Exterior</v>
          </cell>
          <cell r="FK1856" t="str">
            <v>EISAx</v>
          </cell>
          <cell r="FL1856">
            <v>91485.72</v>
          </cell>
          <cell r="FS1856" t="str">
            <v>OR</v>
          </cell>
          <cell r="FT1856" t="str">
            <v>EISAnqnx</v>
          </cell>
          <cell r="FV1856">
            <v>654520.05999999994</v>
          </cell>
        </row>
        <row r="1857">
          <cell r="AN1857" t="str">
            <v>WA</v>
          </cell>
          <cell r="AO1857" t="str">
            <v>Natural Gas Other</v>
          </cell>
          <cell r="AP1857" t="str">
            <v>1993-2006</v>
          </cell>
          <cell r="AQ1857" t="str">
            <v>Crawlspace</v>
          </cell>
          <cell r="AR1857">
            <v>2079.99340820313</v>
          </cell>
          <cell r="AU1857" t="str">
            <v>No</v>
          </cell>
          <cell r="AV1857" t="b">
            <v>0</v>
          </cell>
          <cell r="AX1857">
            <v>7246697.0341797052</v>
          </cell>
          <cell r="AY1857" t="b">
            <v>0</v>
          </cell>
          <cell r="AZ1857">
            <v>1479802.1582951208</v>
          </cell>
          <cell r="BA1857" t="str">
            <v/>
          </cell>
          <cell r="BB1857" t="str">
            <v/>
          </cell>
          <cell r="BC1857">
            <v>1.0000001962521654</v>
          </cell>
          <cell r="DS1857">
            <v>2130.886</v>
          </cell>
          <cell r="DT1857" t="str">
            <v>MT</v>
          </cell>
          <cell r="DU1857" t="str">
            <v>lt32</v>
          </cell>
          <cell r="DX1857" t="b">
            <v>1</v>
          </cell>
          <cell r="DY1857">
            <v>1192.4649999999999</v>
          </cell>
          <cell r="DZ1857" t="str">
            <v>ID</v>
          </cell>
          <cell r="EC1857" t="str">
            <v>Desktop</v>
          </cell>
          <cell r="ED1857">
            <v>1612.692</v>
          </cell>
          <cell r="EE1857" t="str">
            <v>OR</v>
          </cell>
          <cell r="EZ1857" t="str">
            <v>WA</v>
          </cell>
          <cell r="FA1857" t="str">
            <v>Bathroom</v>
          </cell>
          <cell r="FB1857">
            <v>6096486.3900000006</v>
          </cell>
          <cell r="FC1857">
            <v>1923119.2840000002</v>
          </cell>
          <cell r="FI1857" t="str">
            <v>WA</v>
          </cell>
          <cell r="FJ1857" t="str">
            <v>Garage</v>
          </cell>
          <cell r="FK1857" t="str">
            <v>EISAnqnx</v>
          </cell>
          <cell r="FL1857">
            <v>304952.39999999997</v>
          </cell>
          <cell r="FS1857" t="str">
            <v>OR</v>
          </cell>
          <cell r="FT1857" t="str">
            <v>EISAq</v>
          </cell>
          <cell r="FV1857">
            <v>598693.34900000005</v>
          </cell>
        </row>
        <row r="1858">
          <cell r="AN1858" t="str">
            <v>WA</v>
          </cell>
          <cell r="AO1858" t="str">
            <v>Natural Gas FAF</v>
          </cell>
          <cell r="AP1858" t="str">
            <v>1993-2006</v>
          </cell>
          <cell r="AQ1858" t="str">
            <v>Crawlspace</v>
          </cell>
          <cell r="AR1858">
            <v>2079.99340820313</v>
          </cell>
          <cell r="AU1858" t="str">
            <v>No</v>
          </cell>
          <cell r="AV1858" t="b">
            <v>1</v>
          </cell>
          <cell r="AX1858">
            <v>7246697.0341797052</v>
          </cell>
          <cell r="AY1858" t="b">
            <v>0</v>
          </cell>
          <cell r="AZ1858">
            <v>1479802.1582951208</v>
          </cell>
          <cell r="BA1858">
            <v>1</v>
          </cell>
          <cell r="BB1858">
            <v>2079.99340820313</v>
          </cell>
          <cell r="BC1858">
            <v>1.0000001962521654</v>
          </cell>
          <cell r="DS1858">
            <v>2130.886</v>
          </cell>
          <cell r="DT1858" t="str">
            <v>MT</v>
          </cell>
          <cell r="DU1858" t="str">
            <v>gt46</v>
          </cell>
          <cell r="DX1858" t="b">
            <v>0</v>
          </cell>
          <cell r="DY1858">
            <v>1192.4649999999999</v>
          </cell>
          <cell r="DZ1858" t="str">
            <v>ID</v>
          </cell>
          <cell r="EC1858" t="str">
            <v>Laptop</v>
          </cell>
          <cell r="ED1858">
            <v>3785.7640000000001</v>
          </cell>
          <cell r="EE1858" t="str">
            <v>ID</v>
          </cell>
          <cell r="EZ1858" t="str">
            <v>WA</v>
          </cell>
          <cell r="FA1858" t="str">
            <v>Bedrooms</v>
          </cell>
          <cell r="FB1858">
            <v>5521533.2020000005</v>
          </cell>
          <cell r="FC1858">
            <v>1992510.1860000002</v>
          </cell>
          <cell r="FI1858" t="str">
            <v>WA</v>
          </cell>
          <cell r="FJ1858" t="str">
            <v>Garage</v>
          </cell>
          <cell r="FK1858" t="str">
            <v>EISAq</v>
          </cell>
          <cell r="FL1858">
            <v>167723.82</v>
          </cell>
          <cell r="FS1858" t="str">
            <v>OR</v>
          </cell>
          <cell r="FT1858" t="str">
            <v>EISAx</v>
          </cell>
          <cell r="FV1858">
            <v>721897.125</v>
          </cell>
        </row>
        <row r="1859">
          <cell r="AN1859" t="str">
            <v>ID</v>
          </cell>
          <cell r="AO1859" t="str">
            <v>Baseboard/Wall/Radiant</v>
          </cell>
          <cell r="AP1859" t="str">
            <v>1980-1992</v>
          </cell>
          <cell r="AQ1859" t="str">
            <v>Basement</v>
          </cell>
          <cell r="AR1859">
            <v>1192.46508789063</v>
          </cell>
          <cell r="AU1859" t="str">
            <v>No</v>
          </cell>
          <cell r="AV1859" t="b">
            <v>0</v>
          </cell>
          <cell r="AX1859">
            <v>2456478.0810546977</v>
          </cell>
          <cell r="AY1859" t="b">
            <v>0</v>
          </cell>
          <cell r="AZ1859">
            <v>517780.26581299043</v>
          </cell>
          <cell r="BA1859" t="str">
            <v/>
          </cell>
          <cell r="BB1859" t="str">
            <v/>
          </cell>
          <cell r="BC1859">
            <v>1.0000000737049977</v>
          </cell>
          <cell r="DS1859">
            <v>3785.7640000000001</v>
          </cell>
          <cell r="DT1859" t="str">
            <v>ID</v>
          </cell>
          <cell r="DU1859" t="str">
            <v>lt32</v>
          </cell>
          <cell r="DX1859" t="b">
            <v>0</v>
          </cell>
          <cell r="DY1859">
            <v>8264.9449999999997</v>
          </cell>
          <cell r="DZ1859" t="str">
            <v>OR</v>
          </cell>
          <cell r="EC1859" t="str">
            <v>Desktop</v>
          </cell>
          <cell r="ED1859">
            <v>2079.9929999999999</v>
          </cell>
          <cell r="EE1859" t="str">
            <v>WA</v>
          </cell>
          <cell r="EZ1859" t="str">
            <v>WA</v>
          </cell>
          <cell r="FA1859" t="str">
            <v>Exterior</v>
          </cell>
          <cell r="FB1859">
            <v>1784337.4800000002</v>
          </cell>
          <cell r="FC1859">
            <v>24891507.846000001</v>
          </cell>
          <cell r="FI1859" t="str">
            <v>WA</v>
          </cell>
          <cell r="FJ1859" t="str">
            <v>Kitchen</v>
          </cell>
          <cell r="FK1859" t="str">
            <v>EISAq</v>
          </cell>
          <cell r="FL1859">
            <v>70139.051999999996</v>
          </cell>
          <cell r="FS1859" t="str">
            <v>OR</v>
          </cell>
          <cell r="FT1859" t="str">
            <v>EISAnqnx</v>
          </cell>
          <cell r="FV1859">
            <v>2023928.46</v>
          </cell>
        </row>
        <row r="1860">
          <cell r="AN1860" t="str">
            <v>ID</v>
          </cell>
          <cell r="AO1860" t="str">
            <v>Natural Gas FAF</v>
          </cell>
          <cell r="AP1860" t="str">
            <v>1980-1992</v>
          </cell>
          <cell r="AQ1860" t="str">
            <v>Basement</v>
          </cell>
          <cell r="AR1860">
            <v>1192.46508789063</v>
          </cell>
          <cell r="AU1860" t="str">
            <v>No</v>
          </cell>
          <cell r="AV1860" t="b">
            <v>1</v>
          </cell>
          <cell r="AX1860">
            <v>2456478.0810546977</v>
          </cell>
          <cell r="AY1860" t="b">
            <v>0</v>
          </cell>
          <cell r="AZ1860">
            <v>517780.26581299043</v>
          </cell>
          <cell r="BA1860">
            <v>1</v>
          </cell>
          <cell r="BB1860">
            <v>1192.46508789063</v>
          </cell>
          <cell r="BC1860">
            <v>1.0000000737049977</v>
          </cell>
          <cell r="DS1860">
            <v>3785.7640000000001</v>
          </cell>
          <cell r="DT1860" t="str">
            <v>ID</v>
          </cell>
          <cell r="DU1860" t="str">
            <v>32to46</v>
          </cell>
          <cell r="DX1860" t="b">
            <v>1</v>
          </cell>
          <cell r="DY1860">
            <v>2130.886</v>
          </cell>
          <cell r="DZ1860" t="str">
            <v>MT</v>
          </cell>
          <cell r="EC1860" t="str">
            <v>Desktop</v>
          </cell>
          <cell r="ED1860">
            <v>2079.9929999999999</v>
          </cell>
          <cell r="EE1860" t="str">
            <v>WA</v>
          </cell>
          <cell r="EZ1860" t="str">
            <v>WA</v>
          </cell>
          <cell r="FA1860" t="str">
            <v>Garage</v>
          </cell>
          <cell r="FB1860">
            <v>2458420.5280000004</v>
          </cell>
          <cell r="FC1860">
            <v>2393986.1190000004</v>
          </cell>
          <cell r="FI1860" t="str">
            <v>WA</v>
          </cell>
          <cell r="FJ1860" t="str">
            <v>Living Room/Family Room</v>
          </cell>
          <cell r="FK1860" t="str">
            <v>EISAq</v>
          </cell>
          <cell r="FL1860">
            <v>79287.623999999996</v>
          </cell>
          <cell r="FS1860" t="str">
            <v>OR</v>
          </cell>
          <cell r="FT1860" t="str">
            <v>EISAq</v>
          </cell>
          <cell r="FV1860">
            <v>48380.76</v>
          </cell>
        </row>
        <row r="1861">
          <cell r="AN1861" t="str">
            <v>ID</v>
          </cell>
          <cell r="AO1861" t="str">
            <v>Natural Gas FAF</v>
          </cell>
          <cell r="AP1861" t="str">
            <v>Pre 1980</v>
          </cell>
          <cell r="AQ1861" t="str">
            <v>Basement</v>
          </cell>
          <cell r="AR1861">
            <v>3785.76440429688</v>
          </cell>
          <cell r="AU1861" t="str">
            <v>No</v>
          </cell>
          <cell r="AV1861" t="b">
            <v>1</v>
          </cell>
          <cell r="AX1861">
            <v>0</v>
          </cell>
          <cell r="AY1861" t="b">
            <v>1</v>
          </cell>
          <cell r="AZ1861">
            <v>1251838.7155688494</v>
          </cell>
          <cell r="BA1861">
            <v>1</v>
          </cell>
          <cell r="BB1861">
            <v>3785.76440429688</v>
          </cell>
          <cell r="BC1861">
            <v>1.0000001067939999</v>
          </cell>
          <cell r="DS1861">
            <v>3785.7640000000001</v>
          </cell>
          <cell r="DT1861" t="str">
            <v>ID</v>
          </cell>
          <cell r="DU1861" t="str">
            <v>lt32</v>
          </cell>
          <cell r="DX1861" t="b">
            <v>0</v>
          </cell>
          <cell r="DY1861">
            <v>1144.6790000000001</v>
          </cell>
          <cell r="DZ1861" t="str">
            <v>MT</v>
          </cell>
          <cell r="EC1861" t="str">
            <v>Desktop</v>
          </cell>
          <cell r="ED1861">
            <v>1192.4649999999999</v>
          </cell>
          <cell r="EE1861" t="str">
            <v>ID</v>
          </cell>
          <cell r="EZ1861" t="str">
            <v>WA</v>
          </cell>
          <cell r="FA1861" t="str">
            <v>Kitchen</v>
          </cell>
          <cell r="FB1861">
            <v>7043176.5530000003</v>
          </cell>
          <cell r="FC1861">
            <v>1576164.7740000002</v>
          </cell>
          <cell r="FI1861" t="str">
            <v>WA</v>
          </cell>
          <cell r="FJ1861" t="str">
            <v>Living Room/Family Room</v>
          </cell>
          <cell r="FK1861" t="str">
            <v>EISAx</v>
          </cell>
          <cell r="FL1861">
            <v>228714.3</v>
          </cell>
          <cell r="FS1861" t="str">
            <v>OR</v>
          </cell>
          <cell r="FT1861" t="str">
            <v>EISAx</v>
          </cell>
          <cell r="FV1861">
            <v>653140.26</v>
          </cell>
        </row>
        <row r="1862">
          <cell r="AN1862" t="str">
            <v>ID</v>
          </cell>
          <cell r="AO1862" t="str">
            <v>Natural Gas FAF</v>
          </cell>
          <cell r="AP1862" t="str">
            <v>1993-2006</v>
          </cell>
          <cell r="AQ1862" t="str">
            <v>Basement</v>
          </cell>
          <cell r="AR1862">
            <v>3785.76440429688</v>
          </cell>
          <cell r="AU1862" t="str">
            <v>No</v>
          </cell>
          <cell r="AV1862" t="b">
            <v>1</v>
          </cell>
          <cell r="AX1862">
            <v>9320551.9633789193</v>
          </cell>
          <cell r="AY1862" t="b">
            <v>0</v>
          </cell>
          <cell r="AZ1862">
            <v>1676639.3393750023</v>
          </cell>
          <cell r="BA1862">
            <v>1</v>
          </cell>
          <cell r="BB1862">
            <v>3785.76440429688</v>
          </cell>
          <cell r="BC1862">
            <v>1.0000001067939999</v>
          </cell>
          <cell r="DS1862">
            <v>3785.7640000000001</v>
          </cell>
          <cell r="DT1862" t="str">
            <v>ID</v>
          </cell>
          <cell r="DU1862" t="str">
            <v>32to46</v>
          </cell>
          <cell r="DX1862" t="b">
            <v>0</v>
          </cell>
          <cell r="DY1862">
            <v>1612.692</v>
          </cell>
          <cell r="DZ1862" t="str">
            <v>OR</v>
          </cell>
          <cell r="EC1862" t="str">
            <v>Desktop</v>
          </cell>
          <cell r="ED1862">
            <v>1192.4649999999999</v>
          </cell>
          <cell r="EE1862" t="str">
            <v>ID</v>
          </cell>
          <cell r="EZ1862" t="str">
            <v>WA</v>
          </cell>
          <cell r="FA1862" t="str">
            <v>Living Room/Family Room</v>
          </cell>
          <cell r="FB1862">
            <v>6716048.0150000006</v>
          </cell>
          <cell r="FC1862">
            <v>4128758.6690000002</v>
          </cell>
          <cell r="FI1862" t="str">
            <v>WA</v>
          </cell>
          <cell r="FJ1862" t="str">
            <v>Other</v>
          </cell>
          <cell r="FK1862" t="str">
            <v>EISAq</v>
          </cell>
          <cell r="FL1862">
            <v>350695.26</v>
          </cell>
          <cell r="FS1862" t="str">
            <v>OR</v>
          </cell>
          <cell r="FT1862" t="str">
            <v>EISAnqnx</v>
          </cell>
          <cell r="FV1862">
            <v>8265046.5</v>
          </cell>
        </row>
        <row r="1863">
          <cell r="AN1863" t="str">
            <v>MT</v>
          </cell>
          <cell r="AO1863" t="str">
            <v>Natural Gas FAF</v>
          </cell>
          <cell r="AP1863" t="str">
            <v>1980-1992</v>
          </cell>
          <cell r="AQ1863" t="str">
            <v>Crawlspace</v>
          </cell>
          <cell r="AR1863">
            <v>2130.88647460938</v>
          </cell>
          <cell r="AU1863" t="str">
            <v>No</v>
          </cell>
          <cell r="AV1863" t="b">
            <v>1</v>
          </cell>
          <cell r="AX1863">
            <v>3989019.4804687593</v>
          </cell>
          <cell r="AY1863" t="b">
            <v>0</v>
          </cell>
          <cell r="AZ1863">
            <v>781217.07577539247</v>
          </cell>
          <cell r="BA1863">
            <v>1</v>
          </cell>
          <cell r="BB1863">
            <v>2130.88647460938</v>
          </cell>
          <cell r="BC1863">
            <v>1.0000002227286584</v>
          </cell>
          <cell r="DS1863">
            <v>3785.7640000000001</v>
          </cell>
          <cell r="DT1863" t="str">
            <v>ID</v>
          </cell>
          <cell r="DU1863" t="str">
            <v>lt32</v>
          </cell>
          <cell r="DX1863" t="b">
            <v>0</v>
          </cell>
          <cell r="DY1863">
            <v>1612.692</v>
          </cell>
          <cell r="DZ1863" t="str">
            <v>OR</v>
          </cell>
          <cell r="EC1863" t="str">
            <v>Laptop</v>
          </cell>
          <cell r="ED1863">
            <v>1192.4649999999999</v>
          </cell>
          <cell r="EE1863" t="str">
            <v>ID</v>
          </cell>
          <cell r="EZ1863" t="str">
            <v>WA</v>
          </cell>
          <cell r="FA1863" t="str">
            <v>Other</v>
          </cell>
          <cell r="FB1863">
            <v>20787531.642000001</v>
          </cell>
          <cell r="FC1863">
            <v>10180636.622000001</v>
          </cell>
          <cell r="FI1863" t="str">
            <v>WA</v>
          </cell>
          <cell r="FJ1863" t="str">
            <v>Bathroom</v>
          </cell>
          <cell r="FK1863" t="str">
            <v>EISAnqnx</v>
          </cell>
          <cell r="FL1863">
            <v>320594.56</v>
          </cell>
          <cell r="FS1863" t="str">
            <v>OR</v>
          </cell>
          <cell r="FT1863" t="str">
            <v>EISAq</v>
          </cell>
          <cell r="FV1863">
            <v>306411.48</v>
          </cell>
        </row>
        <row r="1864">
          <cell r="AN1864" t="str">
            <v>OR</v>
          </cell>
          <cell r="AO1864" t="str">
            <v>Wood</v>
          </cell>
          <cell r="AP1864" t="str">
            <v>Pre 1980</v>
          </cell>
          <cell r="AQ1864" t="str">
            <v>Crawlspace</v>
          </cell>
          <cell r="AR1864">
            <v>8264.9453125</v>
          </cell>
          <cell r="AU1864" t="str">
            <v>No</v>
          </cell>
          <cell r="AV1864" t="b">
            <v>1</v>
          </cell>
          <cell r="AX1864">
            <v>10513010.4375</v>
          </cell>
          <cell r="AY1864" t="b">
            <v>0</v>
          </cell>
          <cell r="AZ1864">
            <v>3426970.31241875</v>
          </cell>
          <cell r="BA1864">
            <v>1</v>
          </cell>
          <cell r="BB1864">
            <v>8264.9453125</v>
          </cell>
          <cell r="BC1864">
            <v>1.000000037810294</v>
          </cell>
          <cell r="DS1864">
            <v>12271.31</v>
          </cell>
          <cell r="DT1864" t="str">
            <v>WA</v>
          </cell>
          <cell r="DU1864" t="str">
            <v>lt32</v>
          </cell>
          <cell r="DX1864" t="b">
            <v>1</v>
          </cell>
          <cell r="DY1864">
            <v>1612.692</v>
          </cell>
          <cell r="DZ1864" t="str">
            <v>OR</v>
          </cell>
          <cell r="EC1864" t="str">
            <v>Desktop</v>
          </cell>
          <cell r="ED1864">
            <v>12271.31</v>
          </cell>
          <cell r="EE1864" t="str">
            <v>WA</v>
          </cell>
          <cell r="EZ1864" t="str">
            <v>WA</v>
          </cell>
          <cell r="FA1864" t="str">
            <v>Bathroom</v>
          </cell>
          <cell r="FB1864">
            <v>146469.4</v>
          </cell>
          <cell r="FC1864">
            <v>171369.198</v>
          </cell>
          <cell r="FI1864" t="str">
            <v>WA</v>
          </cell>
          <cell r="FJ1864" t="str">
            <v>Bathroom</v>
          </cell>
          <cell r="FK1864" t="str">
            <v>EISAq</v>
          </cell>
          <cell r="FL1864">
            <v>380706.04</v>
          </cell>
          <cell r="FS1864" t="str">
            <v>OR</v>
          </cell>
          <cell r="FT1864" t="str">
            <v>EISAx</v>
          </cell>
          <cell r="FV1864">
            <v>1443359.34</v>
          </cell>
        </row>
        <row r="1865">
          <cell r="AN1865" t="str">
            <v>OR</v>
          </cell>
          <cell r="AO1865" t="str">
            <v>Natural Gas FAF</v>
          </cell>
          <cell r="AP1865" t="str">
            <v>Pre 1980</v>
          </cell>
          <cell r="AQ1865" t="str">
            <v>Crawlspace</v>
          </cell>
          <cell r="AR1865">
            <v>8264.9453125</v>
          </cell>
          <cell r="AU1865" t="str">
            <v>No</v>
          </cell>
          <cell r="AV1865" t="b">
            <v>0</v>
          </cell>
          <cell r="AX1865">
            <v>10513010.4375</v>
          </cell>
          <cell r="AY1865" t="b">
            <v>0</v>
          </cell>
          <cell r="AZ1865">
            <v>3426970.31241875</v>
          </cell>
          <cell r="BA1865" t="str">
            <v/>
          </cell>
          <cell r="BB1865" t="str">
            <v/>
          </cell>
          <cell r="BC1865">
            <v>1.000000037810294</v>
          </cell>
          <cell r="DS1865">
            <v>12271.31</v>
          </cell>
          <cell r="DT1865" t="str">
            <v>WA</v>
          </cell>
          <cell r="DU1865" t="str">
            <v>32to46</v>
          </cell>
          <cell r="DX1865" t="b">
            <v>1</v>
          </cell>
          <cell r="DY1865">
            <v>1192.4649999999999</v>
          </cell>
          <cell r="DZ1865" t="str">
            <v>ID</v>
          </cell>
          <cell r="EC1865" t="str">
            <v>Desktop</v>
          </cell>
          <cell r="ED1865">
            <v>12271.31</v>
          </cell>
          <cell r="EE1865" t="str">
            <v>WA</v>
          </cell>
          <cell r="EZ1865" t="str">
            <v>WA</v>
          </cell>
          <cell r="FA1865" t="str">
            <v>Bedrooms</v>
          </cell>
          <cell r="FB1865">
            <v>159651.64600000001</v>
          </cell>
          <cell r="FC1865">
            <v>478954.93799999997</v>
          </cell>
          <cell r="FI1865" t="str">
            <v>WA</v>
          </cell>
          <cell r="FJ1865" t="str">
            <v>Bedrooms</v>
          </cell>
          <cell r="FK1865" t="str">
            <v>EISAnqnx</v>
          </cell>
          <cell r="FL1865">
            <v>841560.72</v>
          </cell>
          <cell r="FS1865" t="str">
            <v>MT</v>
          </cell>
          <cell r="FT1865" t="str">
            <v>EISAnqnx</v>
          </cell>
          <cell r="FV1865">
            <v>1121785.4200000002</v>
          </cell>
        </row>
        <row r="1866">
          <cell r="AN1866" t="str">
            <v>OR</v>
          </cell>
          <cell r="AO1866" t="str">
            <v>Baseboard/Wall/Radiant</v>
          </cell>
          <cell r="AP1866" t="str">
            <v>Pre 1980</v>
          </cell>
          <cell r="AQ1866" t="str">
            <v>Slab on Grade</v>
          </cell>
          <cell r="AR1866">
            <v>8264.9453125</v>
          </cell>
          <cell r="AU1866" t="str">
            <v>Yes</v>
          </cell>
          <cell r="AV1866" t="b">
            <v>1</v>
          </cell>
          <cell r="AX1866">
            <v>5950760.625</v>
          </cell>
          <cell r="AY1866" t="b">
            <v>0</v>
          </cell>
          <cell r="AZ1866">
            <v>0</v>
          </cell>
          <cell r="BA1866">
            <v>1</v>
          </cell>
          <cell r="BB1866">
            <v>8264.9453125</v>
          </cell>
          <cell r="BC1866">
            <v>1.000000037810294</v>
          </cell>
          <cell r="DS1866">
            <v>12271.31</v>
          </cell>
          <cell r="DT1866" t="str">
            <v>WA</v>
          </cell>
          <cell r="DU1866" t="str">
            <v>lt32</v>
          </cell>
          <cell r="DX1866" t="b">
            <v>0</v>
          </cell>
          <cell r="DY1866">
            <v>1144.6790000000001</v>
          </cell>
          <cell r="DZ1866" t="str">
            <v>MT</v>
          </cell>
          <cell r="EC1866" t="str">
            <v>Laptop</v>
          </cell>
          <cell r="ED1866">
            <v>12271.31</v>
          </cell>
          <cell r="EE1866" t="str">
            <v>WA</v>
          </cell>
          <cell r="EZ1866" t="str">
            <v>WA</v>
          </cell>
          <cell r="FA1866" t="str">
            <v>Exterior</v>
          </cell>
          <cell r="FB1866">
            <v>43940.82</v>
          </cell>
          <cell r="FC1866">
            <v>2264416.9240000001</v>
          </cell>
          <cell r="FI1866" t="str">
            <v>WA</v>
          </cell>
          <cell r="FJ1866" t="str">
            <v>Bedrooms</v>
          </cell>
          <cell r="FK1866" t="str">
            <v>EISAq</v>
          </cell>
          <cell r="FL1866">
            <v>134248.97199999998</v>
          </cell>
          <cell r="FS1866" t="str">
            <v>MT</v>
          </cell>
          <cell r="FT1866" t="str">
            <v>EISAq</v>
          </cell>
          <cell r="FV1866">
            <v>1448018.9350000001</v>
          </cell>
        </row>
        <row r="1867">
          <cell r="AN1867" t="str">
            <v>WA</v>
          </cell>
          <cell r="AO1867" t="str">
            <v>Oil FAF</v>
          </cell>
          <cell r="AP1867" t="str">
            <v>Pre 1980</v>
          </cell>
          <cell r="AQ1867" t="str">
            <v>Basement</v>
          </cell>
          <cell r="AR1867">
            <v>1904.28771972656</v>
          </cell>
          <cell r="AU1867" t="str">
            <v>No</v>
          </cell>
          <cell r="AV1867" t="b">
            <v>1</v>
          </cell>
          <cell r="AX1867">
            <v>3199203.3691406208</v>
          </cell>
          <cell r="AY1867" t="b">
            <v>0</v>
          </cell>
          <cell r="AZ1867">
            <v>843923.18875121966</v>
          </cell>
          <cell r="BA1867">
            <v>1</v>
          </cell>
          <cell r="BB1867">
            <v>1904.28771972656</v>
          </cell>
          <cell r="BC1867">
            <v>0.99999985281982562</v>
          </cell>
          <cell r="DS1867">
            <v>12271.31</v>
          </cell>
          <cell r="DT1867" t="str">
            <v>WA</v>
          </cell>
          <cell r="DU1867" t="str">
            <v>32to46</v>
          </cell>
          <cell r="DX1867" t="b">
            <v>0</v>
          </cell>
          <cell r="DY1867">
            <v>3785.7640000000001</v>
          </cell>
          <cell r="DZ1867" t="str">
            <v>ID</v>
          </cell>
          <cell r="EC1867" t="str">
            <v>Laptop</v>
          </cell>
          <cell r="ED1867">
            <v>2079.9929999999999</v>
          </cell>
          <cell r="EE1867" t="str">
            <v>WA</v>
          </cell>
          <cell r="EZ1867" t="str">
            <v>WA</v>
          </cell>
          <cell r="FA1867" t="str">
            <v>Kitchen</v>
          </cell>
          <cell r="FB1867">
            <v>43940.82</v>
          </cell>
          <cell r="FC1867">
            <v>180157.36199999999</v>
          </cell>
          <cell r="FI1867" t="str">
            <v>WA</v>
          </cell>
          <cell r="FJ1867" t="str">
            <v>Bedrooms</v>
          </cell>
          <cell r="FK1867" t="str">
            <v>EISAx</v>
          </cell>
          <cell r="FL1867">
            <v>200371.59999999998</v>
          </cell>
          <cell r="FS1867" t="str">
            <v>MT</v>
          </cell>
          <cell r="FT1867" t="str">
            <v>EISAx</v>
          </cell>
          <cell r="FV1867">
            <v>228935.80000000002</v>
          </cell>
        </row>
        <row r="1868">
          <cell r="AN1868" t="str">
            <v>MT</v>
          </cell>
          <cell r="AO1868" t="str">
            <v>Natural Gas FAF</v>
          </cell>
          <cell r="AP1868" t="str">
            <v>1993-2006</v>
          </cell>
          <cell r="AQ1868" t="str">
            <v>Crawlspace</v>
          </cell>
          <cell r="AR1868">
            <v>2130.88647460938</v>
          </cell>
          <cell r="AU1868" t="str">
            <v>No</v>
          </cell>
          <cell r="AV1868" t="b">
            <v>1</v>
          </cell>
          <cell r="AX1868">
            <v>1789944.6386718792</v>
          </cell>
          <cell r="AY1868" t="b">
            <v>0</v>
          </cell>
          <cell r="AZ1868">
            <v>469143.63744130969</v>
          </cell>
          <cell r="BA1868">
            <v>1</v>
          </cell>
          <cell r="BB1868">
            <v>2130.88647460938</v>
          </cell>
          <cell r="BC1868">
            <v>1.0000002227286584</v>
          </cell>
          <cell r="DS1868">
            <v>3785.7640000000001</v>
          </cell>
          <cell r="DT1868" t="str">
            <v>ID</v>
          </cell>
          <cell r="DU1868" t="str">
            <v>32to46</v>
          </cell>
          <cell r="DX1868" t="b">
            <v>1</v>
          </cell>
          <cell r="DY1868">
            <v>3785.7640000000001</v>
          </cell>
          <cell r="DZ1868" t="str">
            <v>ID</v>
          </cell>
          <cell r="EC1868" t="str">
            <v>Desktop</v>
          </cell>
          <cell r="ED1868">
            <v>2079.9929999999999</v>
          </cell>
          <cell r="EE1868" t="str">
            <v>WA</v>
          </cell>
          <cell r="EZ1868" t="str">
            <v>WA</v>
          </cell>
          <cell r="FA1868" t="str">
            <v>Living Room/Family Room</v>
          </cell>
          <cell r="FB1868">
            <v>43940.82</v>
          </cell>
          <cell r="FC1868">
            <v>336879.62</v>
          </cell>
          <cell r="FI1868" t="str">
            <v>WA</v>
          </cell>
          <cell r="FJ1868" t="str">
            <v>Exterior</v>
          </cell>
          <cell r="FK1868" t="str">
            <v>EISAx</v>
          </cell>
          <cell r="FL1868">
            <v>641189.12</v>
          </cell>
          <cell r="FS1868" t="str">
            <v>WA</v>
          </cell>
          <cell r="FT1868" t="str">
            <v>EISAnqnx</v>
          </cell>
          <cell r="FV1868">
            <v>4575984.5999999996</v>
          </cell>
        </row>
        <row r="1869">
          <cell r="AN1869" t="str">
            <v>MT</v>
          </cell>
          <cell r="AO1869" t="str">
            <v>Wood</v>
          </cell>
          <cell r="AP1869" t="str">
            <v>Pre 1980</v>
          </cell>
          <cell r="AQ1869" t="str">
            <v>Basement</v>
          </cell>
          <cell r="AR1869">
            <v>2130.88647460938</v>
          </cell>
          <cell r="AU1869" t="str">
            <v>No</v>
          </cell>
          <cell r="AV1869" t="b">
            <v>0</v>
          </cell>
          <cell r="AX1869">
            <v>6188094.3222656399</v>
          </cell>
          <cell r="AY1869" t="b">
            <v>0</v>
          </cell>
          <cell r="AZ1869">
            <v>1163527.9417309598</v>
          </cell>
          <cell r="BA1869" t="str">
            <v/>
          </cell>
          <cell r="BB1869" t="str">
            <v/>
          </cell>
          <cell r="BC1869">
            <v>1.0000002227286584</v>
          </cell>
          <cell r="DS1869">
            <v>3785.7640000000001</v>
          </cell>
          <cell r="DT1869" t="str">
            <v>ID</v>
          </cell>
          <cell r="DU1869" t="str">
            <v>lt32</v>
          </cell>
          <cell r="DX1869" t="b">
            <v>0</v>
          </cell>
          <cell r="DY1869">
            <v>3785.7640000000001</v>
          </cell>
          <cell r="DZ1869" t="str">
            <v>ID</v>
          </cell>
          <cell r="EC1869" t="str">
            <v>Desktop</v>
          </cell>
          <cell r="ED1869">
            <v>2079.9929999999999</v>
          </cell>
          <cell r="EE1869" t="str">
            <v>WA</v>
          </cell>
          <cell r="EZ1869" t="str">
            <v>WA</v>
          </cell>
          <cell r="FA1869" t="str">
            <v>Other</v>
          </cell>
          <cell r="FB1869">
            <v>417437.79</v>
          </cell>
          <cell r="FC1869">
            <v>924221.91399999999</v>
          </cell>
          <cell r="FI1869" t="str">
            <v>WA</v>
          </cell>
          <cell r="FJ1869" t="str">
            <v>Garage</v>
          </cell>
          <cell r="FK1869" t="str">
            <v>EISAq</v>
          </cell>
          <cell r="FL1869">
            <v>1923567.3599999999</v>
          </cell>
          <cell r="FS1869" t="str">
            <v>WA</v>
          </cell>
          <cell r="FT1869" t="str">
            <v>EISAq</v>
          </cell>
          <cell r="FV1869">
            <v>228799.22999999998</v>
          </cell>
        </row>
        <row r="1870">
          <cell r="AN1870" t="str">
            <v>MT</v>
          </cell>
          <cell r="AO1870" t="str">
            <v>Wood</v>
          </cell>
          <cell r="AP1870" t="str">
            <v>Pre 1980</v>
          </cell>
          <cell r="AQ1870" t="str">
            <v>Basement</v>
          </cell>
          <cell r="AR1870">
            <v>2130.88647460938</v>
          </cell>
          <cell r="AU1870" t="str">
            <v>No</v>
          </cell>
          <cell r="AV1870" t="b">
            <v>0</v>
          </cell>
          <cell r="AX1870">
            <v>6188094.3222656399</v>
          </cell>
          <cell r="AY1870" t="b">
            <v>0</v>
          </cell>
          <cell r="AZ1870">
            <v>1163527.9417309598</v>
          </cell>
          <cell r="BA1870" t="str">
            <v/>
          </cell>
          <cell r="BB1870" t="str">
            <v/>
          </cell>
          <cell r="BC1870">
            <v>1.0000002227286584</v>
          </cell>
          <cell r="DS1870">
            <v>2130.886</v>
          </cell>
          <cell r="DT1870" t="str">
            <v>MT</v>
          </cell>
          <cell r="DU1870" t="str">
            <v>32to46</v>
          </cell>
          <cell r="DX1870" t="b">
            <v>1</v>
          </cell>
          <cell r="DY1870">
            <v>3785.7640000000001</v>
          </cell>
          <cell r="DZ1870" t="str">
            <v>ID</v>
          </cell>
          <cell r="EC1870" t="str">
            <v>Desktop</v>
          </cell>
          <cell r="ED1870">
            <v>2079.9929999999999</v>
          </cell>
          <cell r="EE1870" t="str">
            <v>WA</v>
          </cell>
          <cell r="EZ1870" t="str">
            <v>WA</v>
          </cell>
          <cell r="FA1870" t="str">
            <v>Bathroom</v>
          </cell>
          <cell r="FB1870">
            <v>42078.036</v>
          </cell>
          <cell r="FC1870">
            <v>162300.99599999998</v>
          </cell>
          <cell r="FI1870" t="str">
            <v>WA</v>
          </cell>
          <cell r="FJ1870" t="str">
            <v>Kitchen</v>
          </cell>
          <cell r="FK1870" t="str">
            <v>EISAq</v>
          </cell>
          <cell r="FL1870">
            <v>240445.91999999998</v>
          </cell>
          <cell r="FS1870" t="str">
            <v>WA</v>
          </cell>
          <cell r="FT1870" t="str">
            <v>EISAx</v>
          </cell>
          <cell r="FV1870">
            <v>1466395.0649999999</v>
          </cell>
        </row>
        <row r="1871">
          <cell r="AN1871" t="str">
            <v>MT</v>
          </cell>
          <cell r="AO1871" t="str">
            <v>Natural Gas Other</v>
          </cell>
          <cell r="AP1871" t="str">
            <v>Pre 1980</v>
          </cell>
          <cell r="AQ1871" t="str">
            <v>Basement</v>
          </cell>
          <cell r="AR1871">
            <v>2130.88647460938</v>
          </cell>
          <cell r="AU1871" t="str">
            <v>No</v>
          </cell>
          <cell r="AV1871" t="b">
            <v>1</v>
          </cell>
          <cell r="AX1871">
            <v>6188094.3222656399</v>
          </cell>
          <cell r="AY1871" t="b">
            <v>0</v>
          </cell>
          <cell r="AZ1871">
            <v>1163527.9417309598</v>
          </cell>
          <cell r="BA1871">
            <v>1</v>
          </cell>
          <cell r="BB1871">
            <v>2130.88647460938</v>
          </cell>
          <cell r="BC1871">
            <v>1.0000002227286584</v>
          </cell>
          <cell r="DS1871">
            <v>2130.886</v>
          </cell>
          <cell r="DT1871" t="str">
            <v>MT</v>
          </cell>
          <cell r="DU1871" t="str">
            <v>32to46</v>
          </cell>
          <cell r="DX1871" t="b">
            <v>0</v>
          </cell>
          <cell r="DY1871">
            <v>1192.4649999999999</v>
          </cell>
          <cell r="DZ1871" t="str">
            <v>ID</v>
          </cell>
          <cell r="EC1871" t="str">
            <v>Desktop</v>
          </cell>
          <cell r="ED1871">
            <v>1144.6790000000001</v>
          </cell>
          <cell r="EE1871" t="str">
            <v>MT</v>
          </cell>
          <cell r="EZ1871" t="str">
            <v>WA</v>
          </cell>
          <cell r="FA1871" t="str">
            <v>Bedrooms</v>
          </cell>
          <cell r="FB1871">
            <v>697293.16799999995</v>
          </cell>
          <cell r="FC1871">
            <v>534992.17200000002</v>
          </cell>
          <cell r="FI1871" t="str">
            <v>WA</v>
          </cell>
          <cell r="FJ1871" t="str">
            <v>Living Room/Family Room</v>
          </cell>
          <cell r="FK1871" t="str">
            <v>EISAnqnx</v>
          </cell>
          <cell r="FL1871">
            <v>781449.24</v>
          </cell>
          <cell r="FS1871" t="str">
            <v>WA</v>
          </cell>
          <cell r="FT1871" t="str">
            <v>EISAq</v>
          </cell>
          <cell r="FV1871">
            <v>305758.97100000002</v>
          </cell>
        </row>
        <row r="1872">
          <cell r="AN1872" t="str">
            <v>WA</v>
          </cell>
          <cell r="AO1872" t="str">
            <v>Propane/LP</v>
          </cell>
          <cell r="AP1872" t="str">
            <v>1993-2006</v>
          </cell>
          <cell r="AQ1872" t="str">
            <v>Crawlspace</v>
          </cell>
          <cell r="AR1872">
            <v>1904.28771972656</v>
          </cell>
          <cell r="AU1872" t="str">
            <v>No</v>
          </cell>
          <cell r="AV1872" t="b">
            <v>0</v>
          </cell>
          <cell r="AX1872">
            <v>4494119.0185546819</v>
          </cell>
          <cell r="AY1872" t="b">
            <v>0</v>
          </cell>
          <cell r="AZ1872">
            <v>883099.71915161016</v>
          </cell>
          <cell r="BA1872" t="str">
            <v/>
          </cell>
          <cell r="BB1872" t="str">
            <v/>
          </cell>
          <cell r="BC1872">
            <v>0.99999985281982562</v>
          </cell>
          <cell r="DS1872">
            <v>2130.886</v>
          </cell>
          <cell r="DT1872" t="str">
            <v>MT</v>
          </cell>
          <cell r="DU1872" t="str">
            <v>gt46</v>
          </cell>
          <cell r="DX1872" t="b">
            <v>1</v>
          </cell>
          <cell r="DY1872">
            <v>1192.4649999999999</v>
          </cell>
          <cell r="DZ1872" t="str">
            <v>ID</v>
          </cell>
          <cell r="EC1872" t="str">
            <v>Laptop</v>
          </cell>
          <cell r="ED1872">
            <v>3785.7640000000001</v>
          </cell>
          <cell r="EE1872" t="str">
            <v>ID</v>
          </cell>
          <cell r="EZ1872" t="str">
            <v>WA</v>
          </cell>
          <cell r="FA1872" t="str">
            <v>Exterior</v>
          </cell>
          <cell r="FB1872">
            <v>30055.739999999998</v>
          </cell>
          <cell r="FC1872">
            <v>2484607.84</v>
          </cell>
          <cell r="FI1872" t="str">
            <v>WA</v>
          </cell>
          <cell r="FJ1872" t="str">
            <v>Living Room/Family Room</v>
          </cell>
          <cell r="FK1872" t="str">
            <v>EISAq</v>
          </cell>
          <cell r="FL1872">
            <v>276512.80799999996</v>
          </cell>
          <cell r="FS1872" t="str">
            <v>WA</v>
          </cell>
          <cell r="FT1872" t="str">
            <v>EISAnqnx</v>
          </cell>
          <cell r="FV1872">
            <v>20615800.800000001</v>
          </cell>
        </row>
        <row r="1873">
          <cell r="AN1873" t="str">
            <v>WA</v>
          </cell>
          <cell r="AO1873" t="str">
            <v>Heat Pump (Central System)</v>
          </cell>
          <cell r="AP1873" t="str">
            <v>1993-2006</v>
          </cell>
          <cell r="AQ1873" t="str">
            <v>Crawlspace</v>
          </cell>
          <cell r="AR1873">
            <v>1904.28771972656</v>
          </cell>
          <cell r="AU1873" t="str">
            <v>No</v>
          </cell>
          <cell r="AV1873" t="b">
            <v>1</v>
          </cell>
          <cell r="AX1873">
            <v>4494119.0185546819</v>
          </cell>
          <cell r="AY1873" t="b">
            <v>0</v>
          </cell>
          <cell r="AZ1873">
            <v>883099.71915161016</v>
          </cell>
          <cell r="BA1873">
            <v>1</v>
          </cell>
          <cell r="BB1873">
            <v>1904.28771972656</v>
          </cell>
          <cell r="BC1873">
            <v>0.99999985281982562</v>
          </cell>
          <cell r="DS1873">
            <v>12271.31</v>
          </cell>
          <cell r="DT1873" t="str">
            <v>WA</v>
          </cell>
          <cell r="DU1873" t="str">
            <v>32to46</v>
          </cell>
          <cell r="DX1873" t="b">
            <v>0</v>
          </cell>
          <cell r="DY1873">
            <v>1925.059</v>
          </cell>
          <cell r="DZ1873" t="str">
            <v>OR</v>
          </cell>
          <cell r="EC1873" t="str">
            <v>Desktop</v>
          </cell>
          <cell r="ED1873">
            <v>3785.7640000000001</v>
          </cell>
          <cell r="EE1873" t="str">
            <v>ID</v>
          </cell>
          <cell r="EZ1873" t="str">
            <v>WA</v>
          </cell>
          <cell r="FA1873" t="str">
            <v>Kitchen</v>
          </cell>
          <cell r="FB1873">
            <v>541003.31999999995</v>
          </cell>
          <cell r="FC1873">
            <v>356661.44799999997</v>
          </cell>
          <cell r="FI1873" t="str">
            <v>WA</v>
          </cell>
          <cell r="FJ1873" t="str">
            <v>Living Room/Family Room</v>
          </cell>
          <cell r="FK1873" t="str">
            <v>EISAx</v>
          </cell>
          <cell r="FL1873">
            <v>641189.12</v>
          </cell>
          <cell r="FS1873" t="str">
            <v>WA</v>
          </cell>
          <cell r="FT1873" t="str">
            <v>EISAq</v>
          </cell>
          <cell r="FV1873">
            <v>9878404.5499999989</v>
          </cell>
        </row>
        <row r="1874">
          <cell r="AN1874" t="str">
            <v>ID</v>
          </cell>
          <cell r="AO1874" t="str">
            <v>Baseboard/Wall/Radiant</v>
          </cell>
          <cell r="AP1874" t="str">
            <v>1993-2006</v>
          </cell>
          <cell r="AQ1874" t="str">
            <v>Slab on Grade</v>
          </cell>
          <cell r="AR1874">
            <v>3785.76440429688</v>
          </cell>
          <cell r="AU1874" t="str">
            <v>No</v>
          </cell>
          <cell r="AV1874" t="b">
            <v>0</v>
          </cell>
          <cell r="AX1874">
            <v>6360084.1992187584</v>
          </cell>
          <cell r="AY1874" t="b">
            <v>0</v>
          </cell>
          <cell r="AZ1874">
            <v>1482808.2018750019</v>
          </cell>
          <cell r="BA1874" t="str">
            <v/>
          </cell>
          <cell r="BB1874" t="str">
            <v/>
          </cell>
          <cell r="BC1874">
            <v>1.0000001067939999</v>
          </cell>
          <cell r="DS1874">
            <v>12271.31</v>
          </cell>
          <cell r="DT1874" t="str">
            <v>WA</v>
          </cell>
          <cell r="DU1874" t="str">
            <v>lt32</v>
          </cell>
          <cell r="DX1874" t="b">
            <v>1</v>
          </cell>
          <cell r="DY1874">
            <v>2130.886</v>
          </cell>
          <cell r="DZ1874" t="str">
            <v>MT</v>
          </cell>
          <cell r="EC1874" t="str">
            <v>Desktop</v>
          </cell>
          <cell r="ED1874">
            <v>3785.7640000000001</v>
          </cell>
          <cell r="EE1874" t="str">
            <v>ID</v>
          </cell>
          <cell r="EZ1874" t="str">
            <v>WA</v>
          </cell>
          <cell r="FA1874" t="str">
            <v>Living Room/Family Room</v>
          </cell>
          <cell r="FB1874">
            <v>821523.55999999994</v>
          </cell>
          <cell r="FC1874">
            <v>645196.55199999991</v>
          </cell>
          <cell r="FI1874" t="str">
            <v>WA</v>
          </cell>
          <cell r="FJ1874" t="str">
            <v>Other</v>
          </cell>
          <cell r="FK1874" t="str">
            <v>EISAnqnx</v>
          </cell>
          <cell r="FL1874">
            <v>160297.28</v>
          </cell>
          <cell r="FS1874" t="str">
            <v>WA</v>
          </cell>
          <cell r="FT1874" t="str">
            <v>EISAx</v>
          </cell>
          <cell r="FV1874">
            <v>13437084.449999999</v>
          </cell>
        </row>
        <row r="1875">
          <cell r="AN1875" t="str">
            <v>ID</v>
          </cell>
          <cell r="AO1875" t="str">
            <v>Baseboard/Wall/Radiant</v>
          </cell>
          <cell r="AP1875" t="str">
            <v>1993-2006</v>
          </cell>
          <cell r="AQ1875" t="str">
            <v>Slab on Grade</v>
          </cell>
          <cell r="AR1875">
            <v>3785.76440429688</v>
          </cell>
          <cell r="AU1875" t="str">
            <v>No</v>
          </cell>
          <cell r="AV1875" t="b">
            <v>1</v>
          </cell>
          <cell r="AX1875">
            <v>6360084.1992187584</v>
          </cell>
          <cell r="AY1875" t="b">
            <v>0</v>
          </cell>
          <cell r="AZ1875">
            <v>1482808.2018750019</v>
          </cell>
          <cell r="BA1875">
            <v>1</v>
          </cell>
          <cell r="BB1875">
            <v>3785.76440429688</v>
          </cell>
          <cell r="BC1875">
            <v>1.0000001067939999</v>
          </cell>
          <cell r="DS1875">
            <v>12271.31</v>
          </cell>
          <cell r="DT1875" t="str">
            <v>WA</v>
          </cell>
          <cell r="DU1875" t="str">
            <v>lt32</v>
          </cell>
          <cell r="DX1875" t="b">
            <v>0</v>
          </cell>
          <cell r="DY1875">
            <v>1612.692</v>
          </cell>
          <cell r="DZ1875" t="str">
            <v>OR</v>
          </cell>
          <cell r="EC1875" t="str">
            <v>Desktop</v>
          </cell>
          <cell r="ED1875">
            <v>2130.886</v>
          </cell>
          <cell r="EE1875" t="str">
            <v>MT</v>
          </cell>
          <cell r="EZ1875" t="str">
            <v>WA</v>
          </cell>
          <cell r="FA1875" t="str">
            <v>Other</v>
          </cell>
          <cell r="FB1875">
            <v>941746.5199999999</v>
          </cell>
          <cell r="FC1875">
            <v>1234289.0559999999</v>
          </cell>
          <cell r="FI1875" t="str">
            <v>WA</v>
          </cell>
          <cell r="FJ1875" t="str">
            <v>Other</v>
          </cell>
          <cell r="FK1875" t="str">
            <v>EISAq</v>
          </cell>
          <cell r="FL1875">
            <v>150278.69999999998</v>
          </cell>
          <cell r="FS1875" t="str">
            <v>ID</v>
          </cell>
          <cell r="FT1875" t="str">
            <v>EISAnqnx</v>
          </cell>
          <cell r="FV1875">
            <v>500835.3</v>
          </cell>
        </row>
        <row r="1876">
          <cell r="AN1876" t="str">
            <v>ID</v>
          </cell>
          <cell r="AO1876" t="str">
            <v>Natural Gas FAF</v>
          </cell>
          <cell r="AP1876" t="str">
            <v>1980-1992</v>
          </cell>
          <cell r="AQ1876" t="str">
            <v>Crawlspace</v>
          </cell>
          <cell r="AR1876">
            <v>3785.76440429688</v>
          </cell>
          <cell r="AU1876" t="str">
            <v>No</v>
          </cell>
          <cell r="AV1876" t="b">
            <v>1</v>
          </cell>
          <cell r="AX1876">
            <v>4535345.7563476618</v>
          </cell>
          <cell r="AY1876" t="b">
            <v>0</v>
          </cell>
          <cell r="AZ1876">
            <v>898592.44619187131</v>
          </cell>
          <cell r="BA1876">
            <v>1</v>
          </cell>
          <cell r="BB1876">
            <v>3785.76440429688</v>
          </cell>
          <cell r="BC1876">
            <v>1.0000001067939999</v>
          </cell>
          <cell r="DS1876">
            <v>12271.31</v>
          </cell>
          <cell r="DT1876" t="str">
            <v>WA</v>
          </cell>
          <cell r="DU1876" t="str">
            <v>lt32</v>
          </cell>
          <cell r="DX1876" t="b">
            <v>0</v>
          </cell>
          <cell r="DY1876">
            <v>1612.692</v>
          </cell>
          <cell r="DZ1876" t="str">
            <v>OR</v>
          </cell>
          <cell r="EC1876" t="str">
            <v>Desktop</v>
          </cell>
          <cell r="ED1876">
            <v>1612.692</v>
          </cell>
          <cell r="EE1876" t="str">
            <v>OR</v>
          </cell>
          <cell r="EZ1876" t="str">
            <v>WA</v>
          </cell>
          <cell r="FA1876" t="str">
            <v>Bathroom</v>
          </cell>
          <cell r="FB1876">
            <v>1082006.6399999999</v>
          </cell>
          <cell r="FC1876">
            <v>300557.39999999997</v>
          </cell>
          <cell r="FI1876" t="str">
            <v>WA</v>
          </cell>
          <cell r="FJ1876" t="str">
            <v>Bathroom</v>
          </cell>
          <cell r="FK1876" t="str">
            <v>EISAnqnx</v>
          </cell>
          <cell r="FL1876">
            <v>951765.1</v>
          </cell>
          <cell r="FS1876" t="str">
            <v>ID</v>
          </cell>
          <cell r="FT1876" t="str">
            <v>EISAq</v>
          </cell>
          <cell r="FV1876">
            <v>2398047.1149999998</v>
          </cell>
        </row>
        <row r="1877">
          <cell r="AN1877" t="str">
            <v>OR</v>
          </cell>
          <cell r="AO1877" t="str">
            <v>Natural Gas Other</v>
          </cell>
          <cell r="AP1877" t="str">
            <v>Pre 1980</v>
          </cell>
          <cell r="AQ1877" t="str">
            <v>Crawlspace</v>
          </cell>
          <cell r="AR1877">
            <v>8559.103515625</v>
          </cell>
          <cell r="AU1877" t="str">
            <v>No</v>
          </cell>
          <cell r="AV1877" t="b">
            <v>1</v>
          </cell>
          <cell r="AX1877">
            <v>13899984.109375</v>
          </cell>
          <cell r="AY1877" t="b">
            <v>0</v>
          </cell>
          <cell r="AZ1877">
            <v>6111496.9110482428</v>
          </cell>
          <cell r="BA1877">
            <v>1</v>
          </cell>
          <cell r="BB1877">
            <v>8559.103515625</v>
          </cell>
          <cell r="BC1877">
            <v>0.99999994340821197</v>
          </cell>
          <cell r="DS1877">
            <v>1192.4649999999999</v>
          </cell>
          <cell r="DT1877" t="str">
            <v>ID</v>
          </cell>
          <cell r="DU1877" t="str">
            <v>32to46</v>
          </cell>
          <cell r="DX1877" t="b">
            <v>0</v>
          </cell>
          <cell r="DY1877">
            <v>1612.692</v>
          </cell>
          <cell r="DZ1877" t="str">
            <v>OR</v>
          </cell>
          <cell r="EC1877" t="str">
            <v>Laptop</v>
          </cell>
          <cell r="ED1877">
            <v>1612.692</v>
          </cell>
          <cell r="EE1877" t="str">
            <v>OR</v>
          </cell>
          <cell r="EZ1877" t="str">
            <v>WA</v>
          </cell>
          <cell r="FA1877" t="str">
            <v>Bedrooms</v>
          </cell>
          <cell r="FB1877">
            <v>549018.18400000001</v>
          </cell>
          <cell r="FC1877">
            <v>721337.76</v>
          </cell>
          <cell r="FI1877" t="str">
            <v>WA</v>
          </cell>
          <cell r="FJ1877" t="str">
            <v>Bathroom</v>
          </cell>
          <cell r="FK1877" t="str">
            <v>EISAx</v>
          </cell>
          <cell r="FL1877">
            <v>370687.45999999996</v>
          </cell>
          <cell r="FS1877" t="str">
            <v>ID</v>
          </cell>
          <cell r="FT1877" t="str">
            <v>EISAx</v>
          </cell>
          <cell r="FV1877">
            <v>1007632.9249999999</v>
          </cell>
        </row>
        <row r="1878">
          <cell r="AN1878" t="str">
            <v>OR</v>
          </cell>
          <cell r="AO1878" t="str">
            <v>Baseboard/Wall/Radiant</v>
          </cell>
          <cell r="AP1878" t="str">
            <v>Pre 1980</v>
          </cell>
          <cell r="AQ1878" t="str">
            <v>Crawlspace</v>
          </cell>
          <cell r="AR1878">
            <v>8559.103515625</v>
          </cell>
          <cell r="AU1878" t="str">
            <v>No</v>
          </cell>
          <cell r="AV1878" t="b">
            <v>0</v>
          </cell>
          <cell r="AX1878">
            <v>13899984.109375</v>
          </cell>
          <cell r="AY1878" t="b">
            <v>0</v>
          </cell>
          <cell r="AZ1878">
            <v>6111496.9110482428</v>
          </cell>
          <cell r="BA1878" t="str">
            <v/>
          </cell>
          <cell r="BB1878" t="str">
            <v/>
          </cell>
          <cell r="BC1878">
            <v>0.99999994340821197</v>
          </cell>
          <cell r="DS1878">
            <v>1612.692</v>
          </cell>
          <cell r="DT1878" t="str">
            <v>OR</v>
          </cell>
          <cell r="DU1878" t="str">
            <v>lt32</v>
          </cell>
          <cell r="DX1878" t="b">
            <v>1</v>
          </cell>
          <cell r="DY1878">
            <v>1904.288</v>
          </cell>
          <cell r="DZ1878" t="str">
            <v>WA</v>
          </cell>
          <cell r="EC1878" t="str">
            <v>Laptop</v>
          </cell>
          <cell r="ED1878">
            <v>2079.9929999999999</v>
          </cell>
          <cell r="EE1878" t="str">
            <v>WA</v>
          </cell>
          <cell r="EZ1878" t="str">
            <v>WA</v>
          </cell>
          <cell r="FA1878" t="str">
            <v>Exterior</v>
          </cell>
          <cell r="FB1878">
            <v>977813.40799999994</v>
          </cell>
          <cell r="FC1878">
            <v>4007432</v>
          </cell>
          <cell r="FI1878" t="str">
            <v>WA</v>
          </cell>
          <cell r="FJ1878" t="str">
            <v>Bedrooms</v>
          </cell>
          <cell r="FK1878" t="str">
            <v>EISAnqnx</v>
          </cell>
          <cell r="FL1878">
            <v>651207.69999999995</v>
          </cell>
          <cell r="FS1878" t="str">
            <v>OR</v>
          </cell>
          <cell r="FT1878" t="str">
            <v>EISAnqnx</v>
          </cell>
          <cell r="FV1878">
            <v>0</v>
          </cell>
        </row>
        <row r="1879">
          <cell r="AN1879" t="str">
            <v>OR</v>
          </cell>
          <cell r="AO1879" t="str">
            <v>Natural Gas Other</v>
          </cell>
          <cell r="AP1879" t="str">
            <v>Pre 1980</v>
          </cell>
          <cell r="AQ1879" t="str">
            <v>Crawlspace</v>
          </cell>
          <cell r="AR1879">
            <v>8559.103515625</v>
          </cell>
          <cell r="AU1879" t="str">
            <v>No</v>
          </cell>
          <cell r="AV1879" t="b">
            <v>0</v>
          </cell>
          <cell r="AX1879">
            <v>13899984.109375</v>
          </cell>
          <cell r="AY1879" t="b">
            <v>0</v>
          </cell>
          <cell r="AZ1879">
            <v>6111496.9110482428</v>
          </cell>
          <cell r="BA1879" t="str">
            <v/>
          </cell>
          <cell r="BB1879" t="str">
            <v/>
          </cell>
          <cell r="BC1879">
            <v>0.99999994340821197</v>
          </cell>
          <cell r="DS1879">
            <v>1144.6790000000001</v>
          </cell>
          <cell r="DT1879" t="str">
            <v>MT</v>
          </cell>
          <cell r="DU1879" t="str">
            <v>lt32</v>
          </cell>
          <cell r="DX1879" t="b">
            <v>1</v>
          </cell>
          <cell r="DY1879">
            <v>8264.9449999999997</v>
          </cell>
          <cell r="DZ1879" t="str">
            <v>OR</v>
          </cell>
          <cell r="EC1879" t="str">
            <v>Laptop</v>
          </cell>
          <cell r="ED1879">
            <v>2079.9929999999999</v>
          </cell>
          <cell r="EE1879" t="str">
            <v>WA</v>
          </cell>
          <cell r="EZ1879" t="str">
            <v>WA</v>
          </cell>
          <cell r="FA1879" t="str">
            <v>Kitchen</v>
          </cell>
          <cell r="FB1879">
            <v>256475.64799999999</v>
          </cell>
          <cell r="FC1879">
            <v>360668.88</v>
          </cell>
          <cell r="FI1879" t="str">
            <v>WA</v>
          </cell>
          <cell r="FJ1879" t="str">
            <v>Bedrooms</v>
          </cell>
          <cell r="FK1879" t="str">
            <v>EISAq</v>
          </cell>
          <cell r="FL1879">
            <v>194360.45199999999</v>
          </cell>
          <cell r="FS1879" t="str">
            <v>OR</v>
          </cell>
          <cell r="FT1879" t="str">
            <v>EISAq</v>
          </cell>
          <cell r="FV1879">
            <v>0</v>
          </cell>
        </row>
        <row r="1880">
          <cell r="AN1880" t="str">
            <v>WA</v>
          </cell>
          <cell r="AO1880" t="str">
            <v>Baseboard/Wall/Radiant</v>
          </cell>
          <cell r="AP1880" t="str">
            <v>Pre 1980</v>
          </cell>
          <cell r="AQ1880" t="str">
            <v>Crawlspace</v>
          </cell>
          <cell r="AR1880">
            <v>2079.99340820313</v>
          </cell>
          <cell r="AU1880" t="str">
            <v>No</v>
          </cell>
          <cell r="AV1880" t="b">
            <v>1</v>
          </cell>
          <cell r="AX1880">
            <v>3086710.217773445</v>
          </cell>
          <cell r="AY1880" t="b">
            <v>0</v>
          </cell>
          <cell r="AZ1880">
            <v>796336.9162943135</v>
          </cell>
          <cell r="BA1880">
            <v>1</v>
          </cell>
          <cell r="BB1880">
            <v>2079.99340820313</v>
          </cell>
          <cell r="BC1880">
            <v>1.0000001962521654</v>
          </cell>
          <cell r="DS1880">
            <v>1144.6790000000001</v>
          </cell>
          <cell r="DT1880" t="str">
            <v>MT</v>
          </cell>
          <cell r="DU1880" t="str">
            <v>gt46</v>
          </cell>
          <cell r="DX1880" t="b">
            <v>0</v>
          </cell>
          <cell r="DY1880">
            <v>1144.6790000000001</v>
          </cell>
          <cell r="DZ1880" t="str">
            <v>MT</v>
          </cell>
          <cell r="EC1880" t="str">
            <v>Desktop</v>
          </cell>
          <cell r="ED1880">
            <v>2079.9929999999999</v>
          </cell>
          <cell r="EE1880" t="str">
            <v>WA</v>
          </cell>
          <cell r="EZ1880" t="str">
            <v>WA</v>
          </cell>
          <cell r="FA1880" t="str">
            <v>Living Room/Family Room</v>
          </cell>
          <cell r="FB1880">
            <v>1647054.5519999999</v>
          </cell>
          <cell r="FC1880">
            <v>1031913.74</v>
          </cell>
          <cell r="FI1880" t="str">
            <v>WA</v>
          </cell>
          <cell r="FJ1880" t="str">
            <v>Bedrooms</v>
          </cell>
          <cell r="FK1880" t="str">
            <v>EISAx</v>
          </cell>
          <cell r="FL1880">
            <v>400743.19999999995</v>
          </cell>
          <cell r="FS1880" t="str">
            <v>OR</v>
          </cell>
          <cell r="FT1880" t="str">
            <v>EISAx</v>
          </cell>
          <cell r="FV1880">
            <v>0</v>
          </cell>
        </row>
        <row r="1881">
          <cell r="AN1881" t="str">
            <v>MT</v>
          </cell>
          <cell r="AO1881" t="str">
            <v>Wood</v>
          </cell>
          <cell r="AP1881" t="str">
            <v>Pre 1980</v>
          </cell>
          <cell r="AQ1881" t="str">
            <v>Crawlspace</v>
          </cell>
          <cell r="AR1881">
            <v>1144.67944335938</v>
          </cell>
          <cell r="AU1881" t="str">
            <v>No</v>
          </cell>
          <cell r="AV1881" t="b">
            <v>1</v>
          </cell>
          <cell r="AX1881">
            <v>1613998.0151367257</v>
          </cell>
          <cell r="AY1881" t="b">
            <v>0</v>
          </cell>
          <cell r="AZ1881">
            <v>570956.03316855722</v>
          </cell>
          <cell r="BA1881">
            <v>1</v>
          </cell>
          <cell r="BB1881">
            <v>1144.67944335938</v>
          </cell>
          <cell r="BC1881">
            <v>1.0000003873220178</v>
          </cell>
          <cell r="DS1881">
            <v>1144.6790000000001</v>
          </cell>
          <cell r="DT1881" t="str">
            <v>MT</v>
          </cell>
          <cell r="DU1881" t="str">
            <v>gt46</v>
          </cell>
          <cell r="DX1881" t="b">
            <v>1</v>
          </cell>
          <cell r="DY1881">
            <v>2079.9929999999999</v>
          </cell>
          <cell r="DZ1881" t="str">
            <v>WA</v>
          </cell>
          <cell r="EC1881" t="str">
            <v>Desktop</v>
          </cell>
          <cell r="ED1881">
            <v>2079.9929999999999</v>
          </cell>
          <cell r="EE1881" t="str">
            <v>WA</v>
          </cell>
          <cell r="EZ1881" t="str">
            <v>WA</v>
          </cell>
          <cell r="FA1881" t="str">
            <v>Other</v>
          </cell>
          <cell r="FB1881">
            <v>809501.26399999997</v>
          </cell>
          <cell r="FC1881">
            <v>1192211.02</v>
          </cell>
          <cell r="FI1881" t="str">
            <v>WA</v>
          </cell>
          <cell r="FJ1881" t="str">
            <v>Exterior</v>
          </cell>
          <cell r="FK1881" t="str">
            <v>EISAnqnx</v>
          </cell>
          <cell r="FL1881">
            <v>160297.28</v>
          </cell>
          <cell r="FS1881" t="str">
            <v>OR</v>
          </cell>
          <cell r="FT1881" t="str">
            <v>EISAnqnx</v>
          </cell>
          <cell r="FV1881">
            <v>6391195.8799999999</v>
          </cell>
        </row>
        <row r="1882">
          <cell r="AN1882" t="str">
            <v>OR</v>
          </cell>
          <cell r="AO1882" t="str">
            <v>Natural Gas Other</v>
          </cell>
          <cell r="AP1882" t="str">
            <v>Pre 1980</v>
          </cell>
          <cell r="AQ1882" t="str">
            <v>Crawlspace</v>
          </cell>
          <cell r="AR1882">
            <v>1370.87558075876</v>
          </cell>
          <cell r="AU1882" t="str">
            <v>No</v>
          </cell>
          <cell r="AV1882" t="b">
            <v>0</v>
          </cell>
          <cell r="AX1882">
            <v>2352422.4965820322</v>
          </cell>
          <cell r="AY1882" t="b">
            <v>0</v>
          </cell>
          <cell r="AZ1882">
            <v>560877.29336047755</v>
          </cell>
          <cell r="BA1882" t="str">
            <v/>
          </cell>
          <cell r="BB1882" t="str">
            <v/>
          </cell>
          <cell r="BC1882">
            <v>0.71212133277928624</v>
          </cell>
          <cell r="DS1882">
            <v>1144.6790000000001</v>
          </cell>
          <cell r="DT1882" t="str">
            <v>MT</v>
          </cell>
          <cell r="DU1882" t="str">
            <v>32to46</v>
          </cell>
          <cell r="DX1882" t="b">
            <v>1</v>
          </cell>
          <cell r="DY1882">
            <v>2079.9929999999999</v>
          </cell>
          <cell r="DZ1882" t="str">
            <v>WA</v>
          </cell>
          <cell r="EC1882" t="str">
            <v>Desktop</v>
          </cell>
          <cell r="ED1882">
            <v>1925.059</v>
          </cell>
          <cell r="EE1882" t="str">
            <v>OR</v>
          </cell>
          <cell r="EZ1882" t="str">
            <v>WA</v>
          </cell>
          <cell r="FA1882" t="str">
            <v>Bathroom</v>
          </cell>
          <cell r="FB1882">
            <v>1189558.32</v>
          </cell>
          <cell r="FC1882">
            <v>198259.72000000003</v>
          </cell>
          <cell r="FI1882" t="str">
            <v>WA</v>
          </cell>
          <cell r="FJ1882" t="str">
            <v>Kitchen</v>
          </cell>
          <cell r="FK1882" t="str">
            <v>EISAnqnx</v>
          </cell>
          <cell r="FL1882">
            <v>300557.39999999997</v>
          </cell>
          <cell r="FS1882" t="str">
            <v>OR</v>
          </cell>
          <cell r="FT1882" t="str">
            <v>EISAq</v>
          </cell>
          <cell r="FV1882">
            <v>5211134.7129999995</v>
          </cell>
        </row>
        <row r="1883">
          <cell r="AN1883" t="str">
            <v>OR</v>
          </cell>
          <cell r="AO1883" t="str">
            <v>Natural Gas Other</v>
          </cell>
          <cell r="AP1883" t="str">
            <v>Pre 1980</v>
          </cell>
          <cell r="AQ1883" t="str">
            <v>Slab on Grade</v>
          </cell>
          <cell r="AR1883">
            <v>554.18374541311596</v>
          </cell>
          <cell r="AU1883" t="str">
            <v>No</v>
          </cell>
          <cell r="AV1883" t="b">
            <v>0</v>
          </cell>
          <cell r="AX1883">
            <v>950979.30712890695</v>
          </cell>
          <cell r="AY1883" t="b">
            <v>0</v>
          </cell>
          <cell r="AZ1883">
            <v>226737.62923083143</v>
          </cell>
          <cell r="BA1883" t="str">
            <v/>
          </cell>
          <cell r="BB1883" t="str">
            <v/>
          </cell>
          <cell r="BC1883">
            <v>0.28787883665545627</v>
          </cell>
          <cell r="DS1883">
            <v>3785.7640000000001</v>
          </cell>
          <cell r="DT1883" t="str">
            <v>ID</v>
          </cell>
          <cell r="DU1883" t="str">
            <v>32to46</v>
          </cell>
          <cell r="DX1883" t="b">
            <v>0</v>
          </cell>
          <cell r="DY1883">
            <v>2079.9929999999999</v>
          </cell>
          <cell r="DZ1883" t="str">
            <v>WA</v>
          </cell>
          <cell r="EC1883" t="str">
            <v>Desktop</v>
          </cell>
          <cell r="ED1883">
            <v>1925.059</v>
          </cell>
          <cell r="EE1883" t="str">
            <v>OR</v>
          </cell>
          <cell r="EZ1883" t="str">
            <v>WA</v>
          </cell>
          <cell r="FA1883" t="str">
            <v>Bedrooms</v>
          </cell>
          <cell r="FB1883">
            <v>223042.18500000003</v>
          </cell>
          <cell r="FC1883">
            <v>1204427.7990000001</v>
          </cell>
          <cell r="FI1883" t="str">
            <v>WA</v>
          </cell>
          <cell r="FJ1883" t="str">
            <v>Living Room/Family Room</v>
          </cell>
          <cell r="FK1883" t="str">
            <v>EISAq</v>
          </cell>
          <cell r="FL1883">
            <v>104193.23199999999</v>
          </cell>
          <cell r="FS1883" t="str">
            <v>OR</v>
          </cell>
          <cell r="FT1883" t="str">
            <v>EISAx</v>
          </cell>
          <cell r="FV1883">
            <v>1222412.4650000001</v>
          </cell>
        </row>
        <row r="1884">
          <cell r="AN1884" t="str">
            <v>OR</v>
          </cell>
          <cell r="AO1884" t="str">
            <v>Heat Pump (Central System)</v>
          </cell>
          <cell r="AP1884" t="str">
            <v>Pre 1980</v>
          </cell>
          <cell r="AQ1884" t="str">
            <v>Crawlspace</v>
          </cell>
          <cell r="AR1884">
            <v>1370.87558075876</v>
          </cell>
          <cell r="AU1884" t="str">
            <v>No</v>
          </cell>
          <cell r="AV1884" t="b">
            <v>1</v>
          </cell>
          <cell r="AX1884">
            <v>2352422.4965820322</v>
          </cell>
          <cell r="AY1884" t="b">
            <v>0</v>
          </cell>
          <cell r="AZ1884">
            <v>560877.29336047755</v>
          </cell>
          <cell r="BA1884">
            <v>0.71212121212121204</v>
          </cell>
          <cell r="BB1884">
            <v>1370.87558075876</v>
          </cell>
          <cell r="BC1884">
            <v>0.71212133277928624</v>
          </cell>
          <cell r="DS1884">
            <v>2079.9929999999999</v>
          </cell>
          <cell r="DT1884" t="str">
            <v>WA</v>
          </cell>
          <cell r="DU1884" t="str">
            <v>lt32</v>
          </cell>
          <cell r="DX1884" t="b">
            <v>0</v>
          </cell>
          <cell r="DY1884">
            <v>3785.7640000000001</v>
          </cell>
          <cell r="DZ1884" t="str">
            <v>ID</v>
          </cell>
          <cell r="EC1884" t="str">
            <v>Laptop</v>
          </cell>
          <cell r="ED1884">
            <v>2079.9929999999999</v>
          </cell>
          <cell r="EE1884" t="str">
            <v>WA</v>
          </cell>
          <cell r="EZ1884" t="str">
            <v>WA</v>
          </cell>
          <cell r="FA1884" t="str">
            <v>Exterior</v>
          </cell>
          <cell r="FB1884">
            <v>74347.395000000004</v>
          </cell>
          <cell r="FC1884">
            <v>8108822.5480000004</v>
          </cell>
          <cell r="FI1884" t="str">
            <v>WA</v>
          </cell>
          <cell r="FJ1884" t="str">
            <v>Living Room/Family Room</v>
          </cell>
          <cell r="FK1884" t="str">
            <v>EISAx</v>
          </cell>
          <cell r="FL1884">
            <v>250464.5</v>
          </cell>
          <cell r="FS1884" t="str">
            <v>OR</v>
          </cell>
          <cell r="FT1884" t="str">
            <v>EISAnqnx</v>
          </cell>
          <cell r="FV1884">
            <v>161269.20000000001</v>
          </cell>
        </row>
        <row r="1885">
          <cell r="AN1885" t="str">
            <v>OR</v>
          </cell>
          <cell r="AO1885" t="str">
            <v>Heat Pump (Central System)</v>
          </cell>
          <cell r="AP1885" t="str">
            <v>Pre 1980</v>
          </cell>
          <cell r="AQ1885" t="str">
            <v>Slab on Grade</v>
          </cell>
          <cell r="AR1885">
            <v>554.18374541311596</v>
          </cell>
          <cell r="AU1885" t="str">
            <v>No</v>
          </cell>
          <cell r="AV1885" t="b">
            <v>1</v>
          </cell>
          <cell r="AX1885">
            <v>950979.30712890695</v>
          </cell>
          <cell r="AY1885" t="b">
            <v>0</v>
          </cell>
          <cell r="AZ1885">
            <v>226737.62923083143</v>
          </cell>
          <cell r="BA1885">
            <v>0.28787878787878796</v>
          </cell>
          <cell r="BB1885">
            <v>554.18374541311596</v>
          </cell>
          <cell r="BC1885">
            <v>0.28787883665545627</v>
          </cell>
          <cell r="DS1885">
            <v>2079.9929999999999</v>
          </cell>
          <cell r="DT1885" t="str">
            <v>WA</v>
          </cell>
          <cell r="DU1885" t="str">
            <v>gt46</v>
          </cell>
          <cell r="DX1885" t="b">
            <v>0</v>
          </cell>
          <cell r="DY1885">
            <v>3785.7640000000001</v>
          </cell>
          <cell r="DZ1885" t="str">
            <v>ID</v>
          </cell>
          <cell r="EC1885" t="str">
            <v>Laptop</v>
          </cell>
          <cell r="ED1885">
            <v>2079.9929999999999</v>
          </cell>
          <cell r="EE1885" t="str">
            <v>WA</v>
          </cell>
          <cell r="EZ1885" t="str">
            <v>WA</v>
          </cell>
          <cell r="FA1885" t="str">
            <v>Kitchen</v>
          </cell>
          <cell r="FB1885">
            <v>148694.79</v>
          </cell>
          <cell r="FC1885">
            <v>842603.81</v>
          </cell>
          <cell r="FI1885" t="str">
            <v>WA</v>
          </cell>
          <cell r="FJ1885" t="str">
            <v>Other</v>
          </cell>
          <cell r="FK1885" t="str">
            <v>EISAnqnx</v>
          </cell>
          <cell r="FL1885">
            <v>200371.59999999998</v>
          </cell>
          <cell r="FS1885" t="str">
            <v>OR</v>
          </cell>
          <cell r="FT1885" t="str">
            <v>EISAq</v>
          </cell>
          <cell r="FV1885">
            <v>1899751.176</v>
          </cell>
        </row>
        <row r="1886">
          <cell r="AN1886" t="str">
            <v>OR</v>
          </cell>
          <cell r="AO1886" t="str">
            <v>Heat Pump (Central System)</v>
          </cell>
          <cell r="AP1886" t="str">
            <v>Pre 1980</v>
          </cell>
          <cell r="AQ1886" t="str">
            <v>Crawlspace</v>
          </cell>
          <cell r="AR1886">
            <v>1612.69177246094</v>
          </cell>
          <cell r="AU1886" t="str">
            <v>Yes</v>
          </cell>
          <cell r="AV1886" t="b">
            <v>1</v>
          </cell>
          <cell r="AX1886">
            <v>2604497.2125244183</v>
          </cell>
          <cell r="AY1886" t="b">
            <v>0</v>
          </cell>
          <cell r="AZ1886">
            <v>0</v>
          </cell>
          <cell r="BA1886">
            <v>1</v>
          </cell>
          <cell r="BB1886">
            <v>1612.69177246094</v>
          </cell>
          <cell r="BC1886">
            <v>0.99999985890730525</v>
          </cell>
          <cell r="DS1886">
            <v>2079.9929999999999</v>
          </cell>
          <cell r="DT1886" t="str">
            <v>WA</v>
          </cell>
          <cell r="DU1886" t="str">
            <v>lt32</v>
          </cell>
          <cell r="DX1886" t="b">
            <v>0</v>
          </cell>
          <cell r="DY1886">
            <v>3785.7640000000001</v>
          </cell>
          <cell r="DZ1886" t="str">
            <v>ID</v>
          </cell>
          <cell r="EC1886" t="str">
            <v>Desktop</v>
          </cell>
          <cell r="ED1886">
            <v>2079.9929999999999</v>
          </cell>
          <cell r="EE1886" t="str">
            <v>WA</v>
          </cell>
          <cell r="EZ1886" t="str">
            <v>WA</v>
          </cell>
          <cell r="FA1886" t="str">
            <v>Living Room/Family Room</v>
          </cell>
          <cell r="FB1886">
            <v>446084.37000000005</v>
          </cell>
          <cell r="FC1886">
            <v>1486947.9000000001</v>
          </cell>
          <cell r="FI1886" t="str">
            <v>WA</v>
          </cell>
          <cell r="FJ1886" t="str">
            <v>Other</v>
          </cell>
          <cell r="FK1886" t="str">
            <v>EISAq</v>
          </cell>
          <cell r="FL1886">
            <v>60111.479999999996</v>
          </cell>
          <cell r="FS1886" t="str">
            <v>WA</v>
          </cell>
          <cell r="FT1886" t="str">
            <v>EISAnqnx</v>
          </cell>
          <cell r="FV1886">
            <v>1310395.5899999999</v>
          </cell>
        </row>
        <row r="1887">
          <cell r="AN1887" t="str">
            <v>WA</v>
          </cell>
          <cell r="AO1887" t="str">
            <v>Electric FAF</v>
          </cell>
          <cell r="AP1887" t="str">
            <v>1993-2006</v>
          </cell>
          <cell r="AQ1887" t="str">
            <v>Crawlspace</v>
          </cell>
          <cell r="AR1887">
            <v>1904.28771972656</v>
          </cell>
          <cell r="AU1887" t="str">
            <v>No</v>
          </cell>
          <cell r="AV1887" t="b">
            <v>1</v>
          </cell>
          <cell r="AX1887">
            <v>2178505.1513671847</v>
          </cell>
          <cell r="AY1887" t="b">
            <v>0</v>
          </cell>
          <cell r="AZ1887">
            <v>372034.21722473099</v>
          </cell>
          <cell r="BA1887">
            <v>1</v>
          </cell>
          <cell r="BB1887">
            <v>1904.28771972656</v>
          </cell>
          <cell r="BC1887">
            <v>0.99999985281982562</v>
          </cell>
          <cell r="DS1887">
            <v>2079.9929999999999</v>
          </cell>
          <cell r="DT1887" t="str">
            <v>WA</v>
          </cell>
          <cell r="DU1887" t="str">
            <v>32to46</v>
          </cell>
          <cell r="DX1887" t="b">
            <v>0</v>
          </cell>
          <cell r="DY1887">
            <v>1612.692</v>
          </cell>
          <cell r="DZ1887" t="str">
            <v>OR</v>
          </cell>
          <cell r="EC1887" t="str">
            <v>Desktop</v>
          </cell>
          <cell r="ED1887">
            <v>6932.7380000000003</v>
          </cell>
          <cell r="EE1887" t="str">
            <v>OR</v>
          </cell>
          <cell r="EZ1887" t="str">
            <v>WA</v>
          </cell>
          <cell r="FA1887" t="str">
            <v>Other</v>
          </cell>
          <cell r="FB1887">
            <v>1090428.4600000002</v>
          </cell>
          <cell r="FC1887">
            <v>4054411.2740000002</v>
          </cell>
          <cell r="FI1887" t="str">
            <v>WA</v>
          </cell>
          <cell r="FJ1887" t="str">
            <v>Other</v>
          </cell>
          <cell r="FK1887" t="str">
            <v>EISAx</v>
          </cell>
          <cell r="FL1887">
            <v>1015884.012</v>
          </cell>
          <cell r="FS1887" t="str">
            <v>WA</v>
          </cell>
          <cell r="FT1887" t="str">
            <v>EISAq</v>
          </cell>
          <cell r="FV1887">
            <v>2086232.9790000001</v>
          </cell>
        </row>
        <row r="1888">
          <cell r="AN1888" t="str">
            <v>WA</v>
          </cell>
          <cell r="AO1888" t="str">
            <v>Propane/LP</v>
          </cell>
          <cell r="AP1888" t="str">
            <v>1993-2006</v>
          </cell>
          <cell r="AQ1888" t="str">
            <v>Crawlspace</v>
          </cell>
          <cell r="AR1888">
            <v>2079.99340820313</v>
          </cell>
          <cell r="AU1888" t="str">
            <v>No</v>
          </cell>
          <cell r="AV1888" t="b">
            <v>0</v>
          </cell>
          <cell r="AX1888">
            <v>2406552.3732910212</v>
          </cell>
          <cell r="AY1888" t="b">
            <v>0</v>
          </cell>
          <cell r="AZ1888">
            <v>609950.37097995752</v>
          </cell>
          <cell r="BA1888" t="str">
            <v/>
          </cell>
          <cell r="BB1888" t="str">
            <v/>
          </cell>
          <cell r="BC1888">
            <v>1.0000001962521654</v>
          </cell>
          <cell r="DS1888">
            <v>2079.9929999999999</v>
          </cell>
          <cell r="DT1888" t="str">
            <v>WA</v>
          </cell>
          <cell r="DU1888" t="str">
            <v>lt32</v>
          </cell>
          <cell r="DX1888" t="b">
            <v>0</v>
          </cell>
          <cell r="DY1888">
            <v>1612.692</v>
          </cell>
          <cell r="DZ1888" t="str">
            <v>OR</v>
          </cell>
          <cell r="EC1888" t="str">
            <v>Desktop</v>
          </cell>
          <cell r="ED1888">
            <v>8264.9449999999997</v>
          </cell>
          <cell r="EE1888" t="str">
            <v>OR</v>
          </cell>
          <cell r="EZ1888" t="str">
            <v>WA</v>
          </cell>
          <cell r="FA1888" t="str">
            <v>Bathroom</v>
          </cell>
          <cell r="FB1888">
            <v>793038.88000000012</v>
          </cell>
          <cell r="FC1888">
            <v>183390.24100000001</v>
          </cell>
          <cell r="FI1888" t="str">
            <v>WA</v>
          </cell>
          <cell r="FJ1888" t="str">
            <v>Bathroom</v>
          </cell>
          <cell r="FK1888" t="str">
            <v>EISAq</v>
          </cell>
          <cell r="FL1888">
            <v>669126.55500000005</v>
          </cell>
          <cell r="FS1888" t="str">
            <v>WA</v>
          </cell>
          <cell r="FT1888" t="str">
            <v>EISAx</v>
          </cell>
          <cell r="FV1888">
            <v>967196.745</v>
          </cell>
        </row>
        <row r="1889">
          <cell r="AN1889" t="str">
            <v>WA</v>
          </cell>
          <cell r="AO1889" t="str">
            <v>Natural Gas FAF</v>
          </cell>
          <cell r="AP1889" t="str">
            <v>1993-2006</v>
          </cell>
          <cell r="AQ1889" t="str">
            <v>Crawlspace</v>
          </cell>
          <cell r="AR1889">
            <v>2079.99340820313</v>
          </cell>
          <cell r="AU1889" t="str">
            <v>No</v>
          </cell>
          <cell r="AV1889" t="b">
            <v>1</v>
          </cell>
          <cell r="AX1889">
            <v>2406552.3732910212</v>
          </cell>
          <cell r="AY1889" t="b">
            <v>0</v>
          </cell>
          <cell r="AZ1889">
            <v>609950.37097995752</v>
          </cell>
          <cell r="BA1889">
            <v>1</v>
          </cell>
          <cell r="BB1889">
            <v>2079.99340820313</v>
          </cell>
          <cell r="BC1889">
            <v>1.0000001962521654</v>
          </cell>
          <cell r="DS1889">
            <v>1612.692</v>
          </cell>
          <cell r="DT1889" t="str">
            <v>OR</v>
          </cell>
          <cell r="DU1889" t="str">
            <v>lt32</v>
          </cell>
          <cell r="DX1889" t="b">
            <v>0</v>
          </cell>
          <cell r="DY1889">
            <v>1612.692</v>
          </cell>
          <cell r="DZ1889" t="str">
            <v>OR</v>
          </cell>
          <cell r="EC1889" t="str">
            <v>Desktop</v>
          </cell>
          <cell r="ED1889">
            <v>8264.9449999999997</v>
          </cell>
          <cell r="EE1889" t="str">
            <v>OR</v>
          </cell>
          <cell r="EZ1889" t="str">
            <v>WA</v>
          </cell>
          <cell r="FA1889" t="str">
            <v>Bedrooms</v>
          </cell>
          <cell r="FB1889">
            <v>5278665.0450000009</v>
          </cell>
          <cell r="FC1889">
            <v>1452252.449</v>
          </cell>
          <cell r="FI1889" t="str">
            <v>WA</v>
          </cell>
          <cell r="FJ1889" t="str">
            <v>Bathroom</v>
          </cell>
          <cell r="FK1889" t="str">
            <v>EISAx</v>
          </cell>
          <cell r="FL1889">
            <v>743473.95000000007</v>
          </cell>
          <cell r="FS1889" t="str">
            <v>MT</v>
          </cell>
          <cell r="FT1889" t="str">
            <v>EISAnqnx</v>
          </cell>
          <cell r="FV1889">
            <v>1259146.9000000001</v>
          </cell>
        </row>
        <row r="1890">
          <cell r="AN1890" t="str">
            <v>MT</v>
          </cell>
          <cell r="AO1890" t="str">
            <v>Baseboard/Wall/Radiant</v>
          </cell>
          <cell r="AP1890" t="str">
            <v>Pre 1980</v>
          </cell>
          <cell r="AQ1890" t="str">
            <v>Basement</v>
          </cell>
          <cell r="AR1890">
            <v>2130.88647460938</v>
          </cell>
          <cell r="AU1890" t="str">
            <v>No</v>
          </cell>
          <cell r="AV1890" t="b">
            <v>1</v>
          </cell>
          <cell r="AX1890">
            <v>4534526.4179687602</v>
          </cell>
          <cell r="AY1890" t="b">
            <v>0</v>
          </cell>
          <cell r="AZ1890">
            <v>872022.67200439656</v>
          </cell>
          <cell r="BA1890">
            <v>1</v>
          </cell>
          <cell r="BB1890">
            <v>2130.88647460938</v>
          </cell>
          <cell r="BC1890">
            <v>1.0000002227286584</v>
          </cell>
          <cell r="DS1890">
            <v>1612.692</v>
          </cell>
          <cell r="DT1890" t="str">
            <v>OR</v>
          </cell>
          <cell r="DU1890" t="str">
            <v>lt32</v>
          </cell>
          <cell r="DX1890" t="b">
            <v>1</v>
          </cell>
          <cell r="DY1890">
            <v>2079.9929999999999</v>
          </cell>
          <cell r="DZ1890" t="str">
            <v>WA</v>
          </cell>
          <cell r="EC1890" t="str">
            <v>Desktop</v>
          </cell>
          <cell r="ED1890">
            <v>1612.692</v>
          </cell>
          <cell r="EE1890" t="str">
            <v>OR</v>
          </cell>
          <cell r="EZ1890" t="str">
            <v>WA</v>
          </cell>
          <cell r="FA1890" t="str">
            <v>Exterior</v>
          </cell>
          <cell r="FB1890">
            <v>649300.5830000001</v>
          </cell>
          <cell r="FC1890">
            <v>3727282.7360000005</v>
          </cell>
          <cell r="FI1890" t="str">
            <v>WA</v>
          </cell>
          <cell r="FJ1890" t="str">
            <v>Bedrooms</v>
          </cell>
          <cell r="FK1890" t="str">
            <v>EISAnqnx</v>
          </cell>
          <cell r="FL1890">
            <v>594779.16</v>
          </cell>
          <cell r="FS1890" t="str">
            <v>MT</v>
          </cell>
          <cell r="FT1890" t="str">
            <v>EISAq</v>
          </cell>
          <cell r="FV1890">
            <v>910019.80500000005</v>
          </cell>
        </row>
        <row r="1891">
          <cell r="AN1891" t="str">
            <v>OR</v>
          </cell>
          <cell r="AO1891" t="str">
            <v>Baseboard/Wall/Radiant</v>
          </cell>
          <cell r="AP1891" t="str">
            <v>1980-1992</v>
          </cell>
          <cell r="AQ1891" t="str">
            <v>Crawlspace</v>
          </cell>
          <cell r="AR1891">
            <v>1612.69177246094</v>
          </cell>
          <cell r="AU1891" t="str">
            <v>No</v>
          </cell>
          <cell r="AV1891" t="b">
            <v>0</v>
          </cell>
          <cell r="AX1891">
            <v>2202936.9611816439</v>
          </cell>
          <cell r="AY1891" t="b">
            <v>0</v>
          </cell>
          <cell r="AZ1891">
            <v>485623.74521242746</v>
          </cell>
          <cell r="BA1891" t="str">
            <v/>
          </cell>
          <cell r="BB1891" t="str">
            <v/>
          </cell>
          <cell r="BC1891">
            <v>0.99999985890730525</v>
          </cell>
          <cell r="DS1891">
            <v>1904.288</v>
          </cell>
          <cell r="DT1891" t="str">
            <v>WA</v>
          </cell>
          <cell r="DU1891" t="str">
            <v>lt32</v>
          </cell>
          <cell r="DX1891" t="b">
            <v>1</v>
          </cell>
          <cell r="DY1891">
            <v>8264.9449999999997</v>
          </cell>
          <cell r="DZ1891" t="str">
            <v>OR</v>
          </cell>
          <cell r="EC1891" t="str">
            <v>Laptop</v>
          </cell>
          <cell r="ED1891">
            <v>2079.9929999999999</v>
          </cell>
          <cell r="EE1891" t="str">
            <v>WA</v>
          </cell>
          <cell r="EZ1891" t="str">
            <v>WA</v>
          </cell>
          <cell r="FA1891" t="str">
            <v>Kitchen</v>
          </cell>
          <cell r="FB1891">
            <v>297389.58</v>
          </cell>
          <cell r="FC1891">
            <v>312259.05900000001</v>
          </cell>
          <cell r="FI1891" t="str">
            <v>WA</v>
          </cell>
          <cell r="FJ1891" t="str">
            <v>Bedrooms</v>
          </cell>
          <cell r="FK1891" t="str">
            <v>EISAq</v>
          </cell>
          <cell r="FL1891">
            <v>297389.58</v>
          </cell>
          <cell r="FS1891" t="str">
            <v>MT</v>
          </cell>
          <cell r="FT1891" t="str">
            <v>EISAnqnx</v>
          </cell>
          <cell r="FV1891">
            <v>1785699.2400000002</v>
          </cell>
        </row>
        <row r="1892">
          <cell r="AN1892" t="str">
            <v>OR</v>
          </cell>
          <cell r="AO1892" t="str">
            <v>Heat Pump (Ductless System)</v>
          </cell>
          <cell r="AP1892" t="str">
            <v>1980-1992</v>
          </cell>
          <cell r="AQ1892" t="str">
            <v>Crawlspace</v>
          </cell>
          <cell r="AR1892">
            <v>1612.69177246094</v>
          </cell>
          <cell r="AU1892" t="str">
            <v>No</v>
          </cell>
          <cell r="AV1892" t="b">
            <v>1</v>
          </cell>
          <cell r="AX1892">
            <v>2202936.9611816439</v>
          </cell>
          <cell r="AY1892" t="b">
            <v>0</v>
          </cell>
          <cell r="AZ1892">
            <v>485623.74521242746</v>
          </cell>
          <cell r="BA1892">
            <v>1</v>
          </cell>
          <cell r="BB1892">
            <v>1612.69177246094</v>
          </cell>
          <cell r="BC1892">
            <v>0.99999985890730525</v>
          </cell>
          <cell r="DS1892">
            <v>1904.288</v>
          </cell>
          <cell r="DT1892" t="str">
            <v>WA</v>
          </cell>
          <cell r="DU1892" t="str">
            <v>lt32</v>
          </cell>
          <cell r="DX1892" t="b">
            <v>0</v>
          </cell>
          <cell r="DY1892">
            <v>1144.6790000000001</v>
          </cell>
          <cell r="DZ1892" t="str">
            <v>MT</v>
          </cell>
          <cell r="EC1892" t="str">
            <v>Desktop</v>
          </cell>
          <cell r="ED1892">
            <v>3785.7640000000001</v>
          </cell>
          <cell r="EE1892" t="str">
            <v>ID</v>
          </cell>
          <cell r="EZ1892" t="str">
            <v>WA</v>
          </cell>
          <cell r="FA1892" t="str">
            <v>Living Room/Family Room</v>
          </cell>
          <cell r="FB1892">
            <v>262694.12900000002</v>
          </cell>
          <cell r="FC1892">
            <v>926864.19100000011</v>
          </cell>
          <cell r="FI1892" t="str">
            <v>WA</v>
          </cell>
          <cell r="FJ1892" t="str">
            <v>Bedrooms</v>
          </cell>
          <cell r="FK1892" t="str">
            <v>EISAx</v>
          </cell>
          <cell r="FL1892">
            <v>198259.72000000003</v>
          </cell>
          <cell r="FS1892" t="str">
            <v>MT</v>
          </cell>
          <cell r="FT1892" t="str">
            <v>EISAq</v>
          </cell>
          <cell r="FV1892">
            <v>206042.22000000003</v>
          </cell>
        </row>
        <row r="1893">
          <cell r="AN1893" t="str">
            <v>ID</v>
          </cell>
          <cell r="AO1893" t="str">
            <v>Natural Gas Other</v>
          </cell>
          <cell r="AP1893" t="str">
            <v>1980-1992</v>
          </cell>
          <cell r="AQ1893" t="str">
            <v>Crawlspace</v>
          </cell>
          <cell r="AR1893">
            <v>1064.04577073317</v>
          </cell>
          <cell r="AU1893" t="str">
            <v>No</v>
          </cell>
          <cell r="AV1893" t="b">
            <v>0</v>
          </cell>
          <cell r="AX1893">
            <v>3606051.1170147131</v>
          </cell>
          <cell r="AY1893" t="b">
            <v>0</v>
          </cell>
          <cell r="AZ1893">
            <v>1036894.8340151029</v>
          </cell>
          <cell r="BA1893" t="str">
            <v/>
          </cell>
          <cell r="BB1893" t="str">
            <v/>
          </cell>
          <cell r="BC1893">
            <v>0.89230775807522245</v>
          </cell>
          <cell r="DS1893">
            <v>1904.288</v>
          </cell>
          <cell r="DT1893" t="str">
            <v>WA</v>
          </cell>
          <cell r="DU1893" t="str">
            <v>32to46</v>
          </cell>
          <cell r="DX1893" t="b">
            <v>1</v>
          </cell>
          <cell r="DY1893">
            <v>1612.692</v>
          </cell>
          <cell r="DZ1893" t="str">
            <v>OR</v>
          </cell>
          <cell r="EC1893" t="str">
            <v>Desktop</v>
          </cell>
          <cell r="ED1893">
            <v>1144.6790000000001</v>
          </cell>
          <cell r="EE1893" t="str">
            <v>MT</v>
          </cell>
          <cell r="EZ1893" t="str">
            <v>WA</v>
          </cell>
          <cell r="FA1893" t="str">
            <v>Other</v>
          </cell>
          <cell r="FB1893">
            <v>1561295.2950000002</v>
          </cell>
          <cell r="FC1893">
            <v>416345.41200000001</v>
          </cell>
          <cell r="FI1893" t="str">
            <v>WA</v>
          </cell>
          <cell r="FJ1893" t="str">
            <v>Exterior</v>
          </cell>
          <cell r="FK1893" t="str">
            <v>EISAq</v>
          </cell>
          <cell r="FL1893">
            <v>148694.79</v>
          </cell>
          <cell r="FS1893" t="str">
            <v>MT</v>
          </cell>
          <cell r="FT1893" t="str">
            <v>EISAx</v>
          </cell>
          <cell r="FV1893">
            <v>228935.80000000002</v>
          </cell>
        </row>
        <row r="1894">
          <cell r="AN1894" t="str">
            <v>ID</v>
          </cell>
          <cell r="AO1894" t="str">
            <v>Natural Gas Other</v>
          </cell>
          <cell r="AP1894" t="str">
            <v>1980-1992</v>
          </cell>
          <cell r="AQ1894" t="str">
            <v>Crawlspace</v>
          </cell>
          <cell r="AR1894">
            <v>128.41931715745201</v>
          </cell>
          <cell r="AU1894" t="str">
            <v>No</v>
          </cell>
          <cell r="AV1894" t="b">
            <v>0</v>
          </cell>
          <cell r="AX1894">
            <v>435213.06584660488</v>
          </cell>
          <cell r="AY1894" t="b">
            <v>0</v>
          </cell>
          <cell r="AZ1894">
            <v>125142.47996734046</v>
          </cell>
          <cell r="BA1894" t="str">
            <v/>
          </cell>
          <cell r="BB1894" t="str">
            <v/>
          </cell>
          <cell r="BC1894">
            <v>0.10769231562976861</v>
          </cell>
          <cell r="DS1894">
            <v>1612.692</v>
          </cell>
          <cell r="DT1894" t="str">
            <v>OR</v>
          </cell>
          <cell r="DU1894" t="str">
            <v>lt32</v>
          </cell>
          <cell r="DX1894" t="b">
            <v>1</v>
          </cell>
          <cell r="DY1894">
            <v>2079.9929999999999</v>
          </cell>
          <cell r="DZ1894" t="str">
            <v>WA</v>
          </cell>
          <cell r="EC1894" t="str">
            <v>Laptop</v>
          </cell>
          <cell r="ED1894">
            <v>12271.31</v>
          </cell>
          <cell r="EE1894" t="str">
            <v>WA</v>
          </cell>
          <cell r="EZ1894" t="str">
            <v>WA</v>
          </cell>
          <cell r="FA1894" t="str">
            <v>Bathroom</v>
          </cell>
          <cell r="FB1894">
            <v>1803344.4</v>
          </cell>
          <cell r="FC1894">
            <v>224416.19199999998</v>
          </cell>
          <cell r="FI1894" t="str">
            <v>WA</v>
          </cell>
          <cell r="FJ1894" t="str">
            <v>Garage</v>
          </cell>
          <cell r="FK1894" t="str">
            <v>EISAq</v>
          </cell>
          <cell r="FL1894">
            <v>297389.58</v>
          </cell>
          <cell r="FS1894" t="str">
            <v>WA</v>
          </cell>
          <cell r="FT1894" t="str">
            <v>EISAnqnx</v>
          </cell>
          <cell r="FV1894">
            <v>6458378.2649999997</v>
          </cell>
        </row>
        <row r="1895">
          <cell r="AN1895" t="str">
            <v>ID</v>
          </cell>
          <cell r="AO1895" t="str">
            <v>Natural Gas FAF</v>
          </cell>
          <cell r="AP1895" t="str">
            <v>1980-1992</v>
          </cell>
          <cell r="AQ1895" t="str">
            <v>Crawlspace</v>
          </cell>
          <cell r="AR1895">
            <v>1064.04577073317</v>
          </cell>
          <cell r="AU1895" t="str">
            <v>No</v>
          </cell>
          <cell r="AV1895" t="b">
            <v>1</v>
          </cell>
          <cell r="AX1895">
            <v>3606051.1170147131</v>
          </cell>
          <cell r="AY1895" t="b">
            <v>0</v>
          </cell>
          <cell r="AZ1895">
            <v>1036894.8340151029</v>
          </cell>
          <cell r="BA1895">
            <v>0.89230769230769191</v>
          </cell>
          <cell r="BB1895">
            <v>1064.04577073317</v>
          </cell>
          <cell r="BC1895">
            <v>0.89230775807522245</v>
          </cell>
          <cell r="DS1895">
            <v>1144.6790000000001</v>
          </cell>
          <cell r="DT1895" t="str">
            <v>MT</v>
          </cell>
          <cell r="DU1895" t="str">
            <v>32to46</v>
          </cell>
          <cell r="DX1895" t="b">
            <v>1</v>
          </cell>
          <cell r="DY1895">
            <v>3785.7640000000001</v>
          </cell>
          <cell r="DZ1895" t="str">
            <v>ID</v>
          </cell>
          <cell r="EC1895" t="str">
            <v>Desktop</v>
          </cell>
          <cell r="ED1895">
            <v>12271.31</v>
          </cell>
          <cell r="EE1895" t="str">
            <v>WA</v>
          </cell>
          <cell r="EZ1895" t="str">
            <v>WA</v>
          </cell>
          <cell r="FA1895" t="str">
            <v>Bedrooms</v>
          </cell>
          <cell r="FB1895">
            <v>2170024.4279999998</v>
          </cell>
          <cell r="FC1895">
            <v>1250318.784</v>
          </cell>
          <cell r="FI1895" t="str">
            <v>WA</v>
          </cell>
          <cell r="FJ1895" t="str">
            <v>Kitchen</v>
          </cell>
          <cell r="FK1895" t="str">
            <v>EISAq</v>
          </cell>
          <cell r="FL1895">
            <v>396519.44000000006</v>
          </cell>
          <cell r="FS1895" t="str">
            <v>WA</v>
          </cell>
          <cell r="FT1895" t="str">
            <v>EISAq</v>
          </cell>
          <cell r="FV1895">
            <v>2346232.1039999998</v>
          </cell>
        </row>
        <row r="1896">
          <cell r="AN1896" t="str">
            <v>ID</v>
          </cell>
          <cell r="AO1896" t="str">
            <v>Natural Gas FAF</v>
          </cell>
          <cell r="AP1896" t="str">
            <v>1980-1992</v>
          </cell>
          <cell r="AQ1896" t="str">
            <v>Crawlspace</v>
          </cell>
          <cell r="AR1896">
            <v>128.41931715745201</v>
          </cell>
          <cell r="AU1896" t="str">
            <v>No</v>
          </cell>
          <cell r="AV1896" t="b">
            <v>1</v>
          </cell>
          <cell r="AX1896">
            <v>435213.06584660488</v>
          </cell>
          <cell r="AY1896" t="b">
            <v>0</v>
          </cell>
          <cell r="AZ1896">
            <v>125142.47996734046</v>
          </cell>
          <cell r="BA1896">
            <v>0.10769230769230803</v>
          </cell>
          <cell r="BB1896">
            <v>128.41931715745201</v>
          </cell>
          <cell r="BC1896">
            <v>0.10769231562976861</v>
          </cell>
          <cell r="DS1896">
            <v>1144.6790000000001</v>
          </cell>
          <cell r="DT1896" t="str">
            <v>MT</v>
          </cell>
          <cell r="DU1896" t="str">
            <v>32to46</v>
          </cell>
          <cell r="DX1896" t="b">
            <v>0</v>
          </cell>
          <cell r="DY1896">
            <v>3785.7640000000001</v>
          </cell>
          <cell r="DZ1896" t="str">
            <v>ID</v>
          </cell>
          <cell r="EC1896" t="str">
            <v>Laptop</v>
          </cell>
          <cell r="ED1896">
            <v>12271.31</v>
          </cell>
          <cell r="EE1896" t="str">
            <v>WA</v>
          </cell>
          <cell r="EZ1896" t="str">
            <v>WA</v>
          </cell>
          <cell r="FA1896" t="str">
            <v>Exterior</v>
          </cell>
          <cell r="FB1896">
            <v>5229698.76</v>
          </cell>
          <cell r="FC1896">
            <v>6714452.3159999996</v>
          </cell>
          <cell r="FI1896" t="str">
            <v>WA</v>
          </cell>
          <cell r="FJ1896" t="str">
            <v>Living Room/Family Room</v>
          </cell>
          <cell r="FK1896" t="str">
            <v>EISAx</v>
          </cell>
          <cell r="FL1896">
            <v>247824.65000000002</v>
          </cell>
          <cell r="FS1896" t="str">
            <v>WA</v>
          </cell>
          <cell r="FT1896" t="str">
            <v>EISAx</v>
          </cell>
          <cell r="FV1896">
            <v>5210382.4649999999</v>
          </cell>
        </row>
        <row r="1897">
          <cell r="AN1897" t="str">
            <v>OR</v>
          </cell>
          <cell r="AO1897" t="str">
            <v>Oil FAF</v>
          </cell>
          <cell r="AP1897" t="str">
            <v>Pre 1980</v>
          </cell>
          <cell r="AQ1897" t="str">
            <v>Basement</v>
          </cell>
          <cell r="AR1897">
            <v>1925.05932617188</v>
          </cell>
          <cell r="AU1897" t="str">
            <v>Yes</v>
          </cell>
          <cell r="AV1897" t="b">
            <v>1</v>
          </cell>
          <cell r="AX1897">
            <v>5136058.2822265755</v>
          </cell>
          <cell r="AY1897" t="b">
            <v>0</v>
          </cell>
          <cell r="AZ1897">
            <v>0</v>
          </cell>
          <cell r="BA1897">
            <v>1</v>
          </cell>
          <cell r="BB1897">
            <v>1925.05932617188</v>
          </cell>
          <cell r="BC1897">
            <v>1.0000001694347447</v>
          </cell>
          <cell r="DS1897">
            <v>3785.7640000000001</v>
          </cell>
          <cell r="DT1897" t="str">
            <v>ID</v>
          </cell>
          <cell r="DU1897" t="str">
            <v>32to46</v>
          </cell>
          <cell r="DX1897" t="b">
            <v>0</v>
          </cell>
          <cell r="DY1897">
            <v>3785.7640000000001</v>
          </cell>
          <cell r="DZ1897" t="str">
            <v>ID</v>
          </cell>
          <cell r="EC1897" t="str">
            <v>Desktop</v>
          </cell>
          <cell r="ED1897">
            <v>12271.31</v>
          </cell>
          <cell r="EE1897" t="str">
            <v>WA</v>
          </cell>
          <cell r="EZ1897" t="str">
            <v>WA</v>
          </cell>
          <cell r="FA1897" t="str">
            <v>Garage</v>
          </cell>
          <cell r="FB1897">
            <v>2869321.3119999999</v>
          </cell>
          <cell r="FC1897">
            <v>1931582.2239999999</v>
          </cell>
          <cell r="FI1897" t="str">
            <v>WA</v>
          </cell>
          <cell r="FJ1897" t="str">
            <v>Other</v>
          </cell>
          <cell r="FK1897" t="str">
            <v>EISAq</v>
          </cell>
          <cell r="FL1897">
            <v>743473.95000000007</v>
          </cell>
          <cell r="FS1897" t="str">
            <v>OR</v>
          </cell>
          <cell r="FT1897" t="str">
            <v>EISAnqnx</v>
          </cell>
          <cell r="FV1897">
            <v>1128884.3999999999</v>
          </cell>
        </row>
        <row r="1898">
          <cell r="AN1898" t="str">
            <v>ID</v>
          </cell>
          <cell r="AO1898" t="str">
            <v>Natural Gas Other</v>
          </cell>
          <cell r="AP1898" t="str">
            <v>1980-1992</v>
          </cell>
          <cell r="AQ1898" t="str">
            <v>Basement</v>
          </cell>
          <cell r="AR1898">
            <v>1192.46508789063</v>
          </cell>
          <cell r="AU1898" t="str">
            <v>No</v>
          </cell>
          <cell r="AV1898" t="b">
            <v>0</v>
          </cell>
          <cell r="AX1898">
            <v>3730030.7949218908</v>
          </cell>
          <cell r="AY1898" t="b">
            <v>0</v>
          </cell>
          <cell r="AZ1898">
            <v>563875.00378540275</v>
          </cell>
          <cell r="BA1898" t="str">
            <v/>
          </cell>
          <cell r="BB1898" t="str">
            <v/>
          </cell>
          <cell r="BC1898">
            <v>1.0000000737049977</v>
          </cell>
          <cell r="DS1898">
            <v>2079.9929999999999</v>
          </cell>
          <cell r="DT1898" t="str">
            <v>WA</v>
          </cell>
          <cell r="DU1898" t="str">
            <v>32to46</v>
          </cell>
          <cell r="DX1898" t="b">
            <v>1</v>
          </cell>
          <cell r="DY1898">
            <v>1904.288</v>
          </cell>
          <cell r="DZ1898" t="str">
            <v>WA</v>
          </cell>
          <cell r="EC1898" t="str">
            <v>Laptop</v>
          </cell>
          <cell r="ED1898">
            <v>12271.31</v>
          </cell>
          <cell r="EE1898" t="str">
            <v>WA</v>
          </cell>
          <cell r="EZ1898" t="str">
            <v>WA</v>
          </cell>
          <cell r="FA1898" t="str">
            <v>Kitchen</v>
          </cell>
          <cell r="FB1898">
            <v>2003716</v>
          </cell>
          <cell r="FC1898">
            <v>591096.22</v>
          </cell>
          <cell r="FI1898" t="str">
            <v>WA</v>
          </cell>
          <cell r="FJ1898" t="str">
            <v>Bathroom</v>
          </cell>
          <cell r="FK1898" t="str">
            <v>EISAnqnx</v>
          </cell>
          <cell r="FL1898">
            <v>80148.639999999999</v>
          </cell>
          <cell r="FS1898" t="str">
            <v>OR</v>
          </cell>
          <cell r="FT1898" t="str">
            <v>EISAq</v>
          </cell>
          <cell r="FV1898">
            <v>287059.17599999998</v>
          </cell>
        </row>
        <row r="1899">
          <cell r="AN1899" t="str">
            <v>ID</v>
          </cell>
          <cell r="AO1899" t="str">
            <v>Natural Gas FAF</v>
          </cell>
          <cell r="AP1899" t="str">
            <v>1980-1992</v>
          </cell>
          <cell r="AQ1899" t="str">
            <v>Basement</v>
          </cell>
          <cell r="AR1899">
            <v>1192.46508789063</v>
          </cell>
          <cell r="AU1899" t="str">
            <v>No</v>
          </cell>
          <cell r="AV1899" t="b">
            <v>1</v>
          </cell>
          <cell r="AX1899">
            <v>3730030.7949218908</v>
          </cell>
          <cell r="AY1899" t="b">
            <v>0</v>
          </cell>
          <cell r="AZ1899">
            <v>563875.00378540275</v>
          </cell>
          <cell r="BA1899">
            <v>1</v>
          </cell>
          <cell r="BB1899">
            <v>1192.46508789063</v>
          </cell>
          <cell r="BC1899">
            <v>1.0000000737049977</v>
          </cell>
          <cell r="DS1899">
            <v>1192.4649999999999</v>
          </cell>
          <cell r="DT1899" t="str">
            <v>ID</v>
          </cell>
          <cell r="DU1899" t="str">
            <v>lt32</v>
          </cell>
          <cell r="DX1899" t="b">
            <v>1</v>
          </cell>
          <cell r="DY1899">
            <v>8559.1039999999994</v>
          </cell>
          <cell r="DZ1899" t="str">
            <v>OR</v>
          </cell>
          <cell r="EC1899" t="str">
            <v>Desktop</v>
          </cell>
          <cell r="ED1899">
            <v>12271.31</v>
          </cell>
          <cell r="EE1899" t="str">
            <v>WA</v>
          </cell>
          <cell r="EZ1899" t="str">
            <v>WA</v>
          </cell>
          <cell r="FA1899" t="str">
            <v>Living Room/Family Room</v>
          </cell>
          <cell r="FB1899">
            <v>1923567.3599999999</v>
          </cell>
          <cell r="FC1899">
            <v>801486.39999999991</v>
          </cell>
          <cell r="FI1899" t="str">
            <v>WA</v>
          </cell>
          <cell r="FJ1899" t="str">
            <v>Bedrooms</v>
          </cell>
          <cell r="FK1899" t="str">
            <v>EISAnqnx</v>
          </cell>
          <cell r="FL1899">
            <v>360668.88</v>
          </cell>
          <cell r="FS1899" t="str">
            <v>OR</v>
          </cell>
          <cell r="FT1899" t="str">
            <v>EISAx</v>
          </cell>
          <cell r="FV1899">
            <v>862790.22</v>
          </cell>
        </row>
        <row r="1900">
          <cell r="AN1900" t="str">
            <v>WA</v>
          </cell>
          <cell r="AO1900" t="str">
            <v>Natural Gas FAF</v>
          </cell>
          <cell r="AP1900" t="str">
            <v>Post 2006</v>
          </cell>
          <cell r="AQ1900" t="str">
            <v>Crawlspace</v>
          </cell>
          <cell r="AR1900">
            <v>2079.99340820313</v>
          </cell>
          <cell r="AU1900" t="str">
            <v>No</v>
          </cell>
          <cell r="AV1900" t="b">
            <v>1</v>
          </cell>
          <cell r="AX1900">
            <v>7463016.3486328302</v>
          </cell>
          <cell r="AY1900" t="b">
            <v>0</v>
          </cell>
          <cell r="AZ1900">
            <v>1023158.3254647974</v>
          </cell>
          <cell r="BA1900">
            <v>1</v>
          </cell>
          <cell r="BB1900">
            <v>2079.99340820313</v>
          </cell>
          <cell r="BC1900">
            <v>1.0000001962521654</v>
          </cell>
          <cell r="DS1900">
            <v>1192.4649999999999</v>
          </cell>
          <cell r="DT1900" t="str">
            <v>ID</v>
          </cell>
          <cell r="DU1900" t="str">
            <v>32to46</v>
          </cell>
          <cell r="DX1900" t="b">
            <v>1</v>
          </cell>
          <cell r="DY1900">
            <v>1904.288</v>
          </cell>
          <cell r="DZ1900" t="str">
            <v>WA</v>
          </cell>
          <cell r="EC1900" t="str">
            <v>Laptop</v>
          </cell>
          <cell r="ED1900">
            <v>1612.692</v>
          </cell>
          <cell r="EE1900" t="str">
            <v>OR</v>
          </cell>
          <cell r="EZ1900" t="str">
            <v>WA</v>
          </cell>
          <cell r="FA1900" t="str">
            <v>Other</v>
          </cell>
          <cell r="FB1900">
            <v>4842981.5719999997</v>
          </cell>
          <cell r="FC1900">
            <v>1416627.2119999998</v>
          </cell>
          <cell r="FI1900" t="str">
            <v>WA</v>
          </cell>
          <cell r="FJ1900" t="str">
            <v>Exterior</v>
          </cell>
          <cell r="FK1900" t="str">
            <v>EISAnqnx</v>
          </cell>
          <cell r="FL1900">
            <v>961783.67999999993</v>
          </cell>
          <cell r="FS1900" t="str">
            <v>MT</v>
          </cell>
          <cell r="FT1900" t="str">
            <v>EISAnqnx</v>
          </cell>
          <cell r="FV1900">
            <v>3633160.63</v>
          </cell>
        </row>
        <row r="1901">
          <cell r="AN1901" t="str">
            <v>WA</v>
          </cell>
          <cell r="AO1901" t="str">
            <v>Natural Gas FAF</v>
          </cell>
          <cell r="AP1901" t="str">
            <v>Pre 1980</v>
          </cell>
          <cell r="AQ1901" t="str">
            <v>Basement</v>
          </cell>
          <cell r="AR1901">
            <v>2180.09375</v>
          </cell>
          <cell r="AU1901" t="str">
            <v>No</v>
          </cell>
          <cell r="AV1901" t="b">
            <v>1</v>
          </cell>
          <cell r="AX1901">
            <v>5716205.8125</v>
          </cell>
          <cell r="AY1901" t="b">
            <v>0</v>
          </cell>
          <cell r="AZ1901">
            <v>1615939.9898437501</v>
          </cell>
          <cell r="BA1901">
            <v>0.5</v>
          </cell>
          <cell r="BB1901">
            <v>2180.09375</v>
          </cell>
          <cell r="BC1901">
            <v>0.49999994266302278</v>
          </cell>
          <cell r="DS1901">
            <v>1904.288</v>
          </cell>
          <cell r="DT1901" t="str">
            <v>WA</v>
          </cell>
          <cell r="DU1901" t="str">
            <v>32to46</v>
          </cell>
          <cell r="DX1901" t="b">
            <v>0</v>
          </cell>
          <cell r="DY1901">
            <v>8264.9449999999997</v>
          </cell>
          <cell r="DZ1901" t="str">
            <v>OR</v>
          </cell>
          <cell r="EC1901" t="str">
            <v>Desktop</v>
          </cell>
          <cell r="ED1901">
            <v>1612.692</v>
          </cell>
          <cell r="EE1901" t="str">
            <v>OR</v>
          </cell>
          <cell r="EZ1901" t="str">
            <v>WA</v>
          </cell>
          <cell r="FA1901" t="str">
            <v>Bathroom</v>
          </cell>
          <cell r="FB1901">
            <v>827734.33100000012</v>
          </cell>
          <cell r="FC1901">
            <v>569996.69500000007</v>
          </cell>
          <cell r="FI1901" t="str">
            <v>WA</v>
          </cell>
          <cell r="FJ1901" t="str">
            <v>Exterior</v>
          </cell>
          <cell r="FK1901" t="str">
            <v>EISAq</v>
          </cell>
          <cell r="FL1901">
            <v>80148.639999999999</v>
          </cell>
          <cell r="FS1901" t="str">
            <v>MT</v>
          </cell>
          <cell r="FT1901" t="str">
            <v>EISAq</v>
          </cell>
          <cell r="FV1901">
            <v>1745195.6340000001</v>
          </cell>
        </row>
        <row r="1902">
          <cell r="AN1902" t="str">
            <v>WA</v>
          </cell>
          <cell r="AO1902" t="str">
            <v>Natural Gas FAF</v>
          </cell>
          <cell r="AP1902" t="str">
            <v>Pre 1980</v>
          </cell>
          <cell r="AQ1902" t="str">
            <v>Slab on Grade</v>
          </cell>
          <cell r="AR1902">
            <v>2180.09375</v>
          </cell>
          <cell r="AU1902" t="str">
            <v>No</v>
          </cell>
          <cell r="AV1902" t="b">
            <v>1</v>
          </cell>
          <cell r="AX1902">
            <v>5716205.8125</v>
          </cell>
          <cell r="AY1902" t="b">
            <v>0</v>
          </cell>
          <cell r="AZ1902">
            <v>1615939.9898437501</v>
          </cell>
          <cell r="BA1902">
            <v>0.5</v>
          </cell>
          <cell r="BB1902">
            <v>2180.09375</v>
          </cell>
          <cell r="BC1902">
            <v>0.49999994266302278</v>
          </cell>
          <cell r="DS1902">
            <v>1904.288</v>
          </cell>
          <cell r="DT1902" t="str">
            <v>WA</v>
          </cell>
          <cell r="DU1902" t="str">
            <v>gt46</v>
          </cell>
          <cell r="DX1902" t="b">
            <v>1</v>
          </cell>
          <cell r="DY1902">
            <v>2079.9929999999999</v>
          </cell>
          <cell r="DZ1902" t="str">
            <v>WA</v>
          </cell>
          <cell r="EC1902" t="str">
            <v>Desktop</v>
          </cell>
          <cell r="ED1902">
            <v>1192.4649999999999</v>
          </cell>
          <cell r="EE1902" t="str">
            <v>ID</v>
          </cell>
          <cell r="EZ1902" t="str">
            <v>WA</v>
          </cell>
          <cell r="FA1902" t="str">
            <v>Bedrooms</v>
          </cell>
          <cell r="FB1902">
            <v>763299.92200000002</v>
          </cell>
          <cell r="FC1902">
            <v>1814076.4380000001</v>
          </cell>
          <cell r="FI1902" t="str">
            <v>WA</v>
          </cell>
          <cell r="FJ1902" t="str">
            <v>Exterior</v>
          </cell>
          <cell r="FK1902" t="str">
            <v>EISAx</v>
          </cell>
          <cell r="FL1902">
            <v>520966.16</v>
          </cell>
          <cell r="FS1902" t="str">
            <v>ID</v>
          </cell>
          <cell r="FT1902" t="str">
            <v>EISAnqnx</v>
          </cell>
          <cell r="FV1902">
            <v>3529696.4</v>
          </cell>
        </row>
        <row r="1903">
          <cell r="AN1903" t="str">
            <v>WA</v>
          </cell>
          <cell r="AO1903" t="str">
            <v>Natural Gas Other</v>
          </cell>
          <cell r="AP1903" t="str">
            <v>Pre 1980</v>
          </cell>
          <cell r="AQ1903" t="str">
            <v>Basement</v>
          </cell>
          <cell r="AR1903">
            <v>2180.09375</v>
          </cell>
          <cell r="AU1903" t="str">
            <v>No</v>
          </cell>
          <cell r="AV1903" t="b">
            <v>0</v>
          </cell>
          <cell r="AX1903">
            <v>5716205.8125</v>
          </cell>
          <cell r="AY1903" t="b">
            <v>0</v>
          </cell>
          <cell r="AZ1903">
            <v>1615939.9898437501</v>
          </cell>
          <cell r="BA1903" t="str">
            <v/>
          </cell>
          <cell r="BB1903" t="str">
            <v/>
          </cell>
          <cell r="BC1903">
            <v>0.49999994266302278</v>
          </cell>
          <cell r="DS1903">
            <v>1904.288</v>
          </cell>
          <cell r="DT1903" t="str">
            <v>WA</v>
          </cell>
          <cell r="DU1903" t="str">
            <v>lt32</v>
          </cell>
          <cell r="DX1903" t="b">
            <v>1</v>
          </cell>
          <cell r="DY1903">
            <v>2079.9929999999999</v>
          </cell>
          <cell r="DZ1903" t="str">
            <v>WA</v>
          </cell>
          <cell r="EC1903" t="str">
            <v>Desktop</v>
          </cell>
          <cell r="ED1903">
            <v>3785.7640000000001</v>
          </cell>
          <cell r="EE1903" t="str">
            <v>ID</v>
          </cell>
          <cell r="EZ1903" t="str">
            <v>WA</v>
          </cell>
          <cell r="FA1903" t="str">
            <v>Kitchen</v>
          </cell>
          <cell r="FB1903">
            <v>128868.81800000001</v>
          </cell>
          <cell r="FC1903">
            <v>599735.65300000005</v>
          </cell>
          <cell r="FI1903" t="str">
            <v>WA</v>
          </cell>
          <cell r="FJ1903" t="str">
            <v>Kitchen</v>
          </cell>
          <cell r="FK1903" t="str">
            <v>EISAq</v>
          </cell>
          <cell r="FL1903">
            <v>60111.479999999996</v>
          </cell>
          <cell r="FS1903" t="str">
            <v>ID</v>
          </cell>
          <cell r="FT1903" t="str">
            <v>EISAq</v>
          </cell>
          <cell r="FV1903">
            <v>541379.11</v>
          </cell>
        </row>
        <row r="1904">
          <cell r="AN1904" t="str">
            <v>WA</v>
          </cell>
          <cell r="AO1904" t="str">
            <v>Natural Gas Other</v>
          </cell>
          <cell r="AP1904" t="str">
            <v>Pre 1980</v>
          </cell>
          <cell r="AQ1904" t="str">
            <v>Slab on Grade</v>
          </cell>
          <cell r="AR1904">
            <v>2180.09375</v>
          </cell>
          <cell r="AU1904" t="str">
            <v>No</v>
          </cell>
          <cell r="AV1904" t="b">
            <v>0</v>
          </cell>
          <cell r="AX1904">
            <v>5716205.8125</v>
          </cell>
          <cell r="AY1904" t="b">
            <v>0</v>
          </cell>
          <cell r="AZ1904">
            <v>1615939.9898437501</v>
          </cell>
          <cell r="BA1904" t="str">
            <v/>
          </cell>
          <cell r="BB1904" t="str">
            <v/>
          </cell>
          <cell r="BC1904">
            <v>0.49999994266302278</v>
          </cell>
          <cell r="DS1904">
            <v>2079.9929999999999</v>
          </cell>
          <cell r="DT1904" t="str">
            <v>WA</v>
          </cell>
          <cell r="DU1904" t="str">
            <v>gt46</v>
          </cell>
          <cell r="DX1904" t="b">
            <v>0</v>
          </cell>
          <cell r="DY1904">
            <v>1192.4649999999999</v>
          </cell>
          <cell r="DZ1904" t="str">
            <v>ID</v>
          </cell>
          <cell r="EC1904" t="str">
            <v>Desktop</v>
          </cell>
          <cell r="ED1904">
            <v>3785.7640000000001</v>
          </cell>
          <cell r="EE1904" t="str">
            <v>ID</v>
          </cell>
          <cell r="EZ1904" t="str">
            <v>WA</v>
          </cell>
          <cell r="FA1904" t="str">
            <v>Living Room/Family Room</v>
          </cell>
          <cell r="FB1904">
            <v>540257.73700000008</v>
          </cell>
          <cell r="FC1904">
            <v>1729816.057</v>
          </cell>
          <cell r="FI1904" t="str">
            <v>WA</v>
          </cell>
          <cell r="FJ1904" t="str">
            <v>Living Room/Family Room</v>
          </cell>
          <cell r="FK1904" t="str">
            <v>EISAnqnx</v>
          </cell>
          <cell r="FL1904">
            <v>480891.83999999997</v>
          </cell>
          <cell r="FS1904" t="str">
            <v>ID</v>
          </cell>
          <cell r="FT1904" t="str">
            <v>EISAx</v>
          </cell>
          <cell r="FV1904">
            <v>1353447.7749999999</v>
          </cell>
        </row>
        <row r="1905">
          <cell r="AN1905" t="str">
            <v>WA</v>
          </cell>
          <cell r="AO1905" t="str">
            <v>Baseboard/Wall/Radiant</v>
          </cell>
          <cell r="AP1905" t="str">
            <v>1980-1992</v>
          </cell>
          <cell r="AQ1905" t="str">
            <v>Basement</v>
          </cell>
          <cell r="AR1905">
            <v>2079.99340820313</v>
          </cell>
          <cell r="AU1905" t="str">
            <v>No</v>
          </cell>
          <cell r="AV1905" t="b">
            <v>1</v>
          </cell>
          <cell r="AX1905">
            <v>4367986.1572265727</v>
          </cell>
          <cell r="AY1905" t="b">
            <v>0</v>
          </cell>
          <cell r="AZ1905">
            <v>1181124.2568481474</v>
          </cell>
          <cell r="BA1905">
            <v>1</v>
          </cell>
          <cell r="BB1905">
            <v>2079.99340820313</v>
          </cell>
          <cell r="BC1905">
            <v>1.0000001962521654</v>
          </cell>
          <cell r="DS1905">
            <v>2079.9929999999999</v>
          </cell>
          <cell r="DT1905" t="str">
            <v>WA</v>
          </cell>
          <cell r="DU1905" t="str">
            <v>lt32</v>
          </cell>
          <cell r="DX1905" t="b">
            <v>0</v>
          </cell>
          <cell r="DY1905">
            <v>1904.288</v>
          </cell>
          <cell r="DZ1905" t="str">
            <v>WA</v>
          </cell>
          <cell r="EC1905" t="str">
            <v>Desktop</v>
          </cell>
          <cell r="ED1905">
            <v>2079.9929999999999</v>
          </cell>
          <cell r="EE1905" t="str">
            <v>WA</v>
          </cell>
          <cell r="EZ1905" t="str">
            <v>WA</v>
          </cell>
          <cell r="FA1905" t="str">
            <v>Other</v>
          </cell>
          <cell r="FB1905">
            <v>485736.31400000001</v>
          </cell>
          <cell r="FC1905">
            <v>1333296.6170000001</v>
          </cell>
          <cell r="FI1905" t="str">
            <v>WA</v>
          </cell>
          <cell r="FJ1905" t="str">
            <v>Living Room/Family Room</v>
          </cell>
          <cell r="FK1905" t="str">
            <v>EISAq</v>
          </cell>
          <cell r="FL1905">
            <v>60111.479999999996</v>
          </cell>
          <cell r="FS1905" t="str">
            <v>OR</v>
          </cell>
          <cell r="FT1905" t="str">
            <v>EISAnqnx</v>
          </cell>
          <cell r="FV1905">
            <v>774092.16</v>
          </cell>
        </row>
        <row r="1906">
          <cell r="AN1906" t="str">
            <v>WA</v>
          </cell>
          <cell r="AO1906" t="str">
            <v>Wood</v>
          </cell>
          <cell r="AP1906" t="str">
            <v>1980-1992</v>
          </cell>
          <cell r="AQ1906" t="str">
            <v>Basement</v>
          </cell>
          <cell r="AR1906">
            <v>2079.99340820313</v>
          </cell>
          <cell r="AU1906" t="str">
            <v>No</v>
          </cell>
          <cell r="AV1906" t="b">
            <v>0</v>
          </cell>
          <cell r="AX1906">
            <v>4367986.1572265727</v>
          </cell>
          <cell r="AY1906" t="b">
            <v>0</v>
          </cell>
          <cell r="AZ1906">
            <v>1181124.2568481474</v>
          </cell>
          <cell r="BA1906" t="str">
            <v/>
          </cell>
          <cell r="BB1906" t="str">
            <v/>
          </cell>
          <cell r="BC1906">
            <v>1.0000001962521654</v>
          </cell>
          <cell r="DS1906">
            <v>2079.9929999999999</v>
          </cell>
          <cell r="DT1906" t="str">
            <v>WA</v>
          </cell>
          <cell r="DU1906" t="str">
            <v>lt32</v>
          </cell>
          <cell r="DX1906" t="b">
            <v>1</v>
          </cell>
          <cell r="DY1906">
            <v>1904.288</v>
          </cell>
          <cell r="DZ1906" t="str">
            <v>WA</v>
          </cell>
          <cell r="EC1906" t="str">
            <v>Desktop</v>
          </cell>
          <cell r="ED1906">
            <v>2079.9929999999999</v>
          </cell>
          <cell r="EE1906" t="str">
            <v>WA</v>
          </cell>
          <cell r="EZ1906" t="str">
            <v>WA</v>
          </cell>
          <cell r="FA1906" t="str">
            <v>Bathroom</v>
          </cell>
          <cell r="FB1906">
            <v>243961.91999999998</v>
          </cell>
          <cell r="FC1906">
            <v>76238.099999999991</v>
          </cell>
          <cell r="FI1906" t="str">
            <v>WA</v>
          </cell>
          <cell r="FJ1906" t="str">
            <v>Other</v>
          </cell>
          <cell r="FK1906" t="str">
            <v>EISAnqnx</v>
          </cell>
          <cell r="FL1906">
            <v>721337.76</v>
          </cell>
          <cell r="FS1906" t="str">
            <v>OR</v>
          </cell>
          <cell r="FT1906" t="str">
            <v>EISAq</v>
          </cell>
          <cell r="FV1906">
            <v>975678.66</v>
          </cell>
        </row>
        <row r="1907">
          <cell r="AN1907" t="str">
            <v>WA</v>
          </cell>
          <cell r="AO1907" t="str">
            <v>Baseboard/Wall/Radiant</v>
          </cell>
          <cell r="AP1907" t="str">
            <v>Pre 1980</v>
          </cell>
          <cell r="AQ1907" t="str">
            <v>Crawlspace</v>
          </cell>
          <cell r="AR1907">
            <v>2079.99340820313</v>
          </cell>
          <cell r="AU1907" t="str">
            <v>No</v>
          </cell>
          <cell r="AV1907" t="b">
            <v>0</v>
          </cell>
          <cell r="AX1907">
            <v>3868787.7392578218</v>
          </cell>
          <cell r="AY1907" t="b">
            <v>0</v>
          </cell>
          <cell r="AZ1907">
            <v>1711720.3833130656</v>
          </cell>
          <cell r="BA1907" t="str">
            <v/>
          </cell>
          <cell r="BB1907" t="str">
            <v/>
          </cell>
          <cell r="BC1907">
            <v>1.0000001962521654</v>
          </cell>
          <cell r="DS1907">
            <v>1904.288</v>
          </cell>
          <cell r="DT1907" t="str">
            <v>WA</v>
          </cell>
          <cell r="DU1907" t="str">
            <v>lt32</v>
          </cell>
          <cell r="DX1907" t="b">
            <v>1</v>
          </cell>
          <cell r="DY1907">
            <v>1904.288</v>
          </cell>
          <cell r="DZ1907" t="str">
            <v>WA</v>
          </cell>
          <cell r="EC1907" t="str">
            <v>Laptop</v>
          </cell>
          <cell r="ED1907">
            <v>3785.7640000000001</v>
          </cell>
          <cell r="EE1907" t="str">
            <v>ID</v>
          </cell>
          <cell r="EZ1907" t="str">
            <v>WA</v>
          </cell>
          <cell r="FA1907" t="str">
            <v>Bedrooms</v>
          </cell>
          <cell r="FB1907">
            <v>304952.39999999997</v>
          </cell>
          <cell r="FC1907">
            <v>587033.37</v>
          </cell>
          <cell r="FI1907" t="str">
            <v>WA</v>
          </cell>
          <cell r="FJ1907" t="str">
            <v>Other</v>
          </cell>
          <cell r="FK1907" t="str">
            <v>EISAq</v>
          </cell>
          <cell r="FL1907">
            <v>128237.82399999999</v>
          </cell>
          <cell r="FS1907" t="str">
            <v>OR</v>
          </cell>
          <cell r="FT1907" t="str">
            <v>EISAx</v>
          </cell>
          <cell r="FV1907">
            <v>1628818.92</v>
          </cell>
        </row>
        <row r="1908">
          <cell r="AN1908" t="str">
            <v>WA</v>
          </cell>
          <cell r="AO1908" t="str">
            <v>Baseboard/Wall/Radiant</v>
          </cell>
          <cell r="AP1908" t="str">
            <v>Pre 1980</v>
          </cell>
          <cell r="AQ1908" t="str">
            <v>Crawlspace</v>
          </cell>
          <cell r="AR1908">
            <v>2079.99340820313</v>
          </cell>
          <cell r="AU1908" t="str">
            <v>No</v>
          </cell>
          <cell r="AV1908" t="b">
            <v>0</v>
          </cell>
          <cell r="AX1908">
            <v>3868787.7392578218</v>
          </cell>
          <cell r="AY1908" t="b">
            <v>0</v>
          </cell>
          <cell r="AZ1908">
            <v>1711720.3833130656</v>
          </cell>
          <cell r="BA1908" t="str">
            <v/>
          </cell>
          <cell r="BB1908" t="str">
            <v/>
          </cell>
          <cell r="BC1908">
            <v>1.0000001962521654</v>
          </cell>
          <cell r="DS1908">
            <v>1904.288</v>
          </cell>
          <cell r="DT1908" t="str">
            <v>WA</v>
          </cell>
          <cell r="DU1908" t="str">
            <v>gt46</v>
          </cell>
          <cell r="DX1908" t="b">
            <v>1</v>
          </cell>
          <cell r="DY1908">
            <v>1144.6790000000001</v>
          </cell>
          <cell r="DZ1908" t="str">
            <v>MT</v>
          </cell>
          <cell r="EC1908" t="str">
            <v>Desktop</v>
          </cell>
          <cell r="ED1908">
            <v>3785.7640000000001</v>
          </cell>
          <cell r="EE1908" t="str">
            <v>ID</v>
          </cell>
          <cell r="EZ1908" t="str">
            <v>WA</v>
          </cell>
          <cell r="FA1908" t="str">
            <v>Exterior</v>
          </cell>
          <cell r="FB1908">
            <v>199743.82199999999</v>
          </cell>
          <cell r="FC1908">
            <v>2772017.3160000001</v>
          </cell>
          <cell r="FI1908" t="str">
            <v>WA</v>
          </cell>
          <cell r="FJ1908" t="str">
            <v>Other</v>
          </cell>
          <cell r="FK1908" t="str">
            <v>EISAx</v>
          </cell>
          <cell r="FL1908">
            <v>30055.739999999998</v>
          </cell>
          <cell r="FS1908" t="str">
            <v>OR</v>
          </cell>
          <cell r="FT1908" t="str">
            <v>EISAnqnx</v>
          </cell>
          <cell r="FV1908">
            <v>4620141.5999999996</v>
          </cell>
        </row>
        <row r="1909">
          <cell r="AN1909" t="str">
            <v>WA</v>
          </cell>
          <cell r="AO1909" t="str">
            <v>Wood</v>
          </cell>
          <cell r="AP1909" t="str">
            <v>Pre 1980</v>
          </cell>
          <cell r="AQ1909" t="str">
            <v>Crawlspace</v>
          </cell>
          <cell r="AR1909">
            <v>2079.99340820313</v>
          </cell>
          <cell r="AU1909" t="str">
            <v>No</v>
          </cell>
          <cell r="AV1909" t="b">
            <v>0</v>
          </cell>
          <cell r="AX1909">
            <v>3868787.7392578218</v>
          </cell>
          <cell r="AY1909" t="b">
            <v>0</v>
          </cell>
          <cell r="AZ1909">
            <v>1711720.3833130656</v>
          </cell>
          <cell r="BA1909" t="str">
            <v/>
          </cell>
          <cell r="BB1909" t="str">
            <v/>
          </cell>
          <cell r="BC1909">
            <v>1.0000001962521654</v>
          </cell>
          <cell r="DS1909">
            <v>1904.288</v>
          </cell>
          <cell r="DT1909" t="str">
            <v>WA</v>
          </cell>
          <cell r="DU1909" t="str">
            <v>32to46</v>
          </cell>
          <cell r="DX1909" t="b">
            <v>1</v>
          </cell>
          <cell r="DY1909">
            <v>1144.6790000000001</v>
          </cell>
          <cell r="DZ1909" t="str">
            <v>MT</v>
          </cell>
          <cell r="EC1909" t="str">
            <v>Desktop</v>
          </cell>
          <cell r="ED1909">
            <v>1192.4649999999999</v>
          </cell>
          <cell r="EE1909" t="str">
            <v>ID</v>
          </cell>
          <cell r="EZ1909" t="str">
            <v>WA</v>
          </cell>
          <cell r="FA1909" t="str">
            <v>Garage</v>
          </cell>
          <cell r="FB1909">
            <v>655647.66</v>
          </cell>
          <cell r="FC1909">
            <v>504696.22200000001</v>
          </cell>
          <cell r="FI1909" t="str">
            <v>WA</v>
          </cell>
          <cell r="FJ1909" t="str">
            <v>Bathroom</v>
          </cell>
          <cell r="FK1909" t="str">
            <v>EISAnqnx</v>
          </cell>
          <cell r="FL1909">
            <v>243961.91999999998</v>
          </cell>
          <cell r="FS1909" t="str">
            <v>OR</v>
          </cell>
          <cell r="FT1909" t="str">
            <v>EISAq</v>
          </cell>
          <cell r="FV1909">
            <v>1035681.742</v>
          </cell>
        </row>
        <row r="1910">
          <cell r="AN1910" t="str">
            <v>WA</v>
          </cell>
          <cell r="AO1910" t="str">
            <v>Heat Pump (Ductless System)</v>
          </cell>
          <cell r="AP1910" t="str">
            <v>Pre 1980</v>
          </cell>
          <cell r="AQ1910" t="str">
            <v>Crawlspace</v>
          </cell>
          <cell r="AR1910">
            <v>2079.99340820313</v>
          </cell>
          <cell r="AU1910" t="str">
            <v>No</v>
          </cell>
          <cell r="AV1910" t="b">
            <v>1</v>
          </cell>
          <cell r="AX1910">
            <v>3868787.7392578218</v>
          </cell>
          <cell r="AY1910" t="b">
            <v>0</v>
          </cell>
          <cell r="AZ1910">
            <v>1711720.3833130656</v>
          </cell>
          <cell r="BA1910">
            <v>1</v>
          </cell>
          <cell r="BB1910">
            <v>2079.99340820313</v>
          </cell>
          <cell r="BC1910">
            <v>1.0000001962521654</v>
          </cell>
          <cell r="DS1910">
            <v>3785.7640000000001</v>
          </cell>
          <cell r="DT1910" t="str">
            <v>ID</v>
          </cell>
          <cell r="DU1910" t="str">
            <v>lt32</v>
          </cell>
          <cell r="DX1910" t="b">
            <v>0</v>
          </cell>
          <cell r="DY1910">
            <v>8264.9449999999997</v>
          </cell>
          <cell r="DZ1910" t="str">
            <v>OR</v>
          </cell>
          <cell r="EC1910" t="str">
            <v>Desktop</v>
          </cell>
          <cell r="ED1910">
            <v>1192.4649999999999</v>
          </cell>
          <cell r="EE1910" t="str">
            <v>ID</v>
          </cell>
          <cell r="EZ1910" t="str">
            <v>WA</v>
          </cell>
          <cell r="FA1910" t="str">
            <v>Kitchen</v>
          </cell>
          <cell r="FB1910">
            <v>68614.289999999994</v>
          </cell>
          <cell r="FC1910">
            <v>152476.19999999998</v>
          </cell>
          <cell r="FI1910" t="str">
            <v>WA</v>
          </cell>
          <cell r="FJ1910" t="str">
            <v>Bedrooms</v>
          </cell>
          <cell r="FK1910" t="str">
            <v>EISAnqnx</v>
          </cell>
          <cell r="FL1910">
            <v>1006342.9199999999</v>
          </cell>
          <cell r="FS1910" t="str">
            <v>OR</v>
          </cell>
          <cell r="FT1910" t="str">
            <v>EISAx</v>
          </cell>
          <cell r="FV1910">
            <v>3070469.105</v>
          </cell>
        </row>
        <row r="1911">
          <cell r="AN1911" t="str">
            <v>MT</v>
          </cell>
          <cell r="AO1911" t="str">
            <v>Wood</v>
          </cell>
          <cell r="AP1911" t="str">
            <v>Pre 1980</v>
          </cell>
          <cell r="AQ1911" t="str">
            <v>Basement</v>
          </cell>
          <cell r="AR1911">
            <v>1144.67944335938</v>
          </cell>
          <cell r="AU1911" t="str">
            <v>No</v>
          </cell>
          <cell r="AV1911" t="b">
            <v>0</v>
          </cell>
          <cell r="AX1911">
            <v>4615347.5156250205</v>
          </cell>
          <cell r="AY1911" t="b">
            <v>0</v>
          </cell>
          <cell r="AZ1911">
            <v>615929.11488281528</v>
          </cell>
          <cell r="BA1911" t="str">
            <v/>
          </cell>
          <cell r="BB1911" t="str">
            <v/>
          </cell>
          <cell r="BC1911">
            <v>1.0000003873220178</v>
          </cell>
          <cell r="DS1911">
            <v>1612.692</v>
          </cell>
          <cell r="DT1911" t="str">
            <v>OR</v>
          </cell>
          <cell r="DU1911" t="str">
            <v>lt32</v>
          </cell>
          <cell r="DX1911" t="b">
            <v>0</v>
          </cell>
          <cell r="DY1911">
            <v>1144.6790000000001</v>
          </cell>
          <cell r="DZ1911" t="str">
            <v>MT</v>
          </cell>
          <cell r="EC1911" t="str">
            <v>Desktop</v>
          </cell>
          <cell r="ED1911">
            <v>1904.288</v>
          </cell>
          <cell r="EE1911" t="str">
            <v>WA</v>
          </cell>
          <cell r="EZ1911" t="str">
            <v>WA</v>
          </cell>
          <cell r="FA1911" t="str">
            <v>Living Room/Family Room</v>
          </cell>
          <cell r="FB1911">
            <v>701390.52</v>
          </cell>
          <cell r="FC1911">
            <v>872163.86399999994</v>
          </cell>
          <cell r="FI1911" t="str">
            <v>WA</v>
          </cell>
          <cell r="FJ1911" t="str">
            <v>Exterior</v>
          </cell>
          <cell r="FK1911" t="str">
            <v>EISAx</v>
          </cell>
          <cell r="FL1911">
            <v>381190.5</v>
          </cell>
          <cell r="FS1911" t="str">
            <v>OR</v>
          </cell>
          <cell r="FT1911" t="str">
            <v>EISAnqnx</v>
          </cell>
          <cell r="FV1911">
            <v>6593327.0750000002</v>
          </cell>
        </row>
        <row r="1912">
          <cell r="AN1912" t="str">
            <v>MT</v>
          </cell>
          <cell r="AO1912" t="str">
            <v>Natural Gas FAF</v>
          </cell>
          <cell r="AP1912" t="str">
            <v>Pre 1980</v>
          </cell>
          <cell r="AQ1912" t="str">
            <v>Basement</v>
          </cell>
          <cell r="AR1912">
            <v>1144.67944335938</v>
          </cell>
          <cell r="AU1912" t="str">
            <v>No</v>
          </cell>
          <cell r="AV1912" t="b">
            <v>1</v>
          </cell>
          <cell r="AX1912">
            <v>4615347.5156250205</v>
          </cell>
          <cell r="AY1912" t="b">
            <v>0</v>
          </cell>
          <cell r="AZ1912">
            <v>615929.11488281528</v>
          </cell>
          <cell r="BA1912">
            <v>1</v>
          </cell>
          <cell r="BB1912">
            <v>1144.67944335938</v>
          </cell>
          <cell r="BC1912">
            <v>1.0000003873220178</v>
          </cell>
          <cell r="DS1912">
            <v>1612.692</v>
          </cell>
          <cell r="DT1912" t="str">
            <v>OR</v>
          </cell>
          <cell r="DU1912" t="str">
            <v>lt32</v>
          </cell>
          <cell r="DX1912" t="b">
            <v>1</v>
          </cell>
          <cell r="DY1912">
            <v>1144.6790000000001</v>
          </cell>
          <cell r="DZ1912" t="str">
            <v>MT</v>
          </cell>
          <cell r="EC1912" t="str">
            <v>Laptop</v>
          </cell>
          <cell r="ED1912">
            <v>1144.6790000000001</v>
          </cell>
          <cell r="EE1912" t="str">
            <v>MT</v>
          </cell>
          <cell r="EZ1912" t="str">
            <v>WA</v>
          </cell>
          <cell r="FA1912" t="str">
            <v>Other</v>
          </cell>
          <cell r="FB1912">
            <v>448280.02799999999</v>
          </cell>
          <cell r="FC1912">
            <v>861490.52999999991</v>
          </cell>
          <cell r="FI1912" t="str">
            <v>WA</v>
          </cell>
          <cell r="FJ1912" t="str">
            <v>Kitchen</v>
          </cell>
          <cell r="FK1912" t="str">
            <v>EISAnqnx</v>
          </cell>
          <cell r="FL1912">
            <v>457428.6</v>
          </cell>
          <cell r="FS1912" t="str">
            <v>OR</v>
          </cell>
          <cell r="FT1912" t="str">
            <v>EISAq</v>
          </cell>
          <cell r="FV1912">
            <v>837400.66500000004</v>
          </cell>
        </row>
        <row r="1913">
          <cell r="AN1913" t="str">
            <v>ID</v>
          </cell>
          <cell r="AO1913" t="str">
            <v>Propane/LP</v>
          </cell>
          <cell r="AP1913" t="str">
            <v>1993-2006</v>
          </cell>
          <cell r="AQ1913" t="str">
            <v>Basement</v>
          </cell>
          <cell r="AR1913">
            <v>1192.46508789063</v>
          </cell>
          <cell r="AU1913" t="str">
            <v>No</v>
          </cell>
          <cell r="AV1913" t="b">
            <v>0</v>
          </cell>
          <cell r="AX1913">
            <v>5944438.4631347908</v>
          </cell>
          <cell r="AY1913" t="b">
            <v>0</v>
          </cell>
          <cell r="AZ1913">
            <v>1882956.0347082599</v>
          </cell>
          <cell r="BA1913" t="str">
            <v/>
          </cell>
          <cell r="BB1913" t="str">
            <v/>
          </cell>
          <cell r="BC1913">
            <v>1.0000000737049977</v>
          </cell>
          <cell r="DS1913">
            <v>8264.9449999999997</v>
          </cell>
          <cell r="DT1913" t="str">
            <v>OR</v>
          </cell>
          <cell r="DU1913" t="str">
            <v>32to46</v>
          </cell>
          <cell r="DX1913" t="b">
            <v>1</v>
          </cell>
          <cell r="DY1913">
            <v>1144.6790000000001</v>
          </cell>
          <cell r="DZ1913" t="str">
            <v>MT</v>
          </cell>
          <cell r="EC1913" t="str">
            <v>Desktop</v>
          </cell>
          <cell r="ED1913">
            <v>1612.692</v>
          </cell>
          <cell r="EE1913" t="str">
            <v>OR</v>
          </cell>
          <cell r="EZ1913" t="str">
            <v>WA</v>
          </cell>
          <cell r="FA1913" t="str">
            <v>Bathroom</v>
          </cell>
          <cell r="FB1913">
            <v>137228.57999999999</v>
          </cell>
          <cell r="FC1913">
            <v>121980.95999999999</v>
          </cell>
          <cell r="FI1913" t="str">
            <v>WA</v>
          </cell>
          <cell r="FJ1913" t="str">
            <v>Kitchen</v>
          </cell>
          <cell r="FK1913" t="str">
            <v>EISAx</v>
          </cell>
          <cell r="FL1913">
            <v>182971.44</v>
          </cell>
          <cell r="FS1913" t="str">
            <v>OR</v>
          </cell>
          <cell r="FT1913" t="str">
            <v>EISAx</v>
          </cell>
          <cell r="FV1913">
            <v>4158127.44</v>
          </cell>
        </row>
        <row r="1914">
          <cell r="AN1914" t="str">
            <v>ID</v>
          </cell>
          <cell r="AO1914" t="str">
            <v>Heat Pump (Central System)</v>
          </cell>
          <cell r="AP1914" t="str">
            <v>1993-2006</v>
          </cell>
          <cell r="AQ1914" t="str">
            <v>Basement</v>
          </cell>
          <cell r="AR1914">
            <v>1192.46508789063</v>
          </cell>
          <cell r="AU1914" t="str">
            <v>No</v>
          </cell>
          <cell r="AV1914" t="b">
            <v>1</v>
          </cell>
          <cell r="AX1914">
            <v>5944438.4631347908</v>
          </cell>
          <cell r="AY1914" t="b">
            <v>0</v>
          </cell>
          <cell r="AZ1914">
            <v>1882956.0347082599</v>
          </cell>
          <cell r="BA1914">
            <v>1</v>
          </cell>
          <cell r="BB1914">
            <v>1192.46508789063</v>
          </cell>
          <cell r="BC1914">
            <v>1.0000000737049977</v>
          </cell>
          <cell r="DS1914">
            <v>8264.9449999999997</v>
          </cell>
          <cell r="DT1914" t="str">
            <v>OR</v>
          </cell>
          <cell r="DU1914" t="str">
            <v>gt46</v>
          </cell>
          <cell r="DX1914" t="b">
            <v>0</v>
          </cell>
          <cell r="DY1914">
            <v>1144.6790000000001</v>
          </cell>
          <cell r="DZ1914" t="str">
            <v>MT</v>
          </cell>
          <cell r="EC1914" t="str">
            <v>Laptop</v>
          </cell>
          <cell r="ED1914">
            <v>1612.692</v>
          </cell>
          <cell r="EE1914" t="str">
            <v>OR</v>
          </cell>
          <cell r="EZ1914" t="str">
            <v>WA</v>
          </cell>
          <cell r="FA1914" t="str">
            <v>Bedrooms</v>
          </cell>
          <cell r="FB1914">
            <v>388814.31</v>
          </cell>
          <cell r="FC1914">
            <v>440656.21799999999</v>
          </cell>
          <cell r="FI1914" t="str">
            <v>WA</v>
          </cell>
          <cell r="FJ1914" t="str">
            <v>Living Room/Family Room</v>
          </cell>
          <cell r="FK1914" t="str">
            <v>EISAnqnx</v>
          </cell>
          <cell r="FL1914">
            <v>609904.79999999993</v>
          </cell>
          <cell r="FS1914" t="str">
            <v>ID</v>
          </cell>
          <cell r="FT1914" t="str">
            <v>EISAnqnx</v>
          </cell>
          <cell r="FV1914">
            <v>608157.14999999991</v>
          </cell>
        </row>
        <row r="1915">
          <cell r="AN1915" t="str">
            <v>ID</v>
          </cell>
          <cell r="AO1915" t="str">
            <v>Baseboard/Wall/Radiant</v>
          </cell>
          <cell r="AP1915" t="str">
            <v>1993-2006</v>
          </cell>
          <cell r="AQ1915" t="str">
            <v>Basement</v>
          </cell>
          <cell r="AR1915">
            <v>1192.46508789063</v>
          </cell>
          <cell r="AU1915" t="str">
            <v>No</v>
          </cell>
          <cell r="AV1915" t="b">
            <v>0</v>
          </cell>
          <cell r="AX1915">
            <v>5944438.4631347908</v>
          </cell>
          <cell r="AY1915" t="b">
            <v>0</v>
          </cell>
          <cell r="AZ1915">
            <v>1882956.0347082599</v>
          </cell>
          <cell r="BA1915" t="str">
            <v/>
          </cell>
          <cell r="BB1915" t="str">
            <v/>
          </cell>
          <cell r="BC1915">
            <v>1.0000000737049977</v>
          </cell>
          <cell r="DS1915">
            <v>8264.9449999999997</v>
          </cell>
          <cell r="DT1915" t="str">
            <v>OR</v>
          </cell>
          <cell r="DU1915" t="str">
            <v>32to46</v>
          </cell>
          <cell r="DX1915" t="b">
            <v>0</v>
          </cell>
          <cell r="DY1915">
            <v>2079.9929999999999</v>
          </cell>
          <cell r="DZ1915" t="str">
            <v>WA</v>
          </cell>
          <cell r="EC1915" t="str">
            <v>Desktop</v>
          </cell>
          <cell r="ED1915">
            <v>1612.692</v>
          </cell>
          <cell r="EE1915" t="str">
            <v>OR</v>
          </cell>
          <cell r="EZ1915" t="str">
            <v>WA</v>
          </cell>
          <cell r="FA1915" t="str">
            <v>Exterior</v>
          </cell>
          <cell r="FB1915">
            <v>45742.86</v>
          </cell>
          <cell r="FC1915">
            <v>2439619.1999999997</v>
          </cell>
          <cell r="FI1915" t="str">
            <v>WA</v>
          </cell>
          <cell r="FJ1915" t="str">
            <v>Other</v>
          </cell>
          <cell r="FK1915" t="str">
            <v>EISAnqnx</v>
          </cell>
          <cell r="FL1915">
            <v>1982190.5999999999</v>
          </cell>
          <cell r="FS1915" t="str">
            <v>ID</v>
          </cell>
          <cell r="FT1915" t="str">
            <v>EISAq</v>
          </cell>
          <cell r="FV1915">
            <v>550918.82999999996</v>
          </cell>
        </row>
        <row r="1916">
          <cell r="AN1916" t="str">
            <v>ID</v>
          </cell>
          <cell r="AO1916" t="str">
            <v>Wood</v>
          </cell>
          <cell r="AP1916" t="str">
            <v>1993-2006</v>
          </cell>
          <cell r="AQ1916" t="str">
            <v>Basement</v>
          </cell>
          <cell r="AR1916">
            <v>1192.46508789063</v>
          </cell>
          <cell r="AU1916" t="str">
            <v>No</v>
          </cell>
          <cell r="AV1916" t="b">
            <v>0</v>
          </cell>
          <cell r="AX1916">
            <v>5944438.4631347908</v>
          </cell>
          <cell r="AY1916" t="b">
            <v>0</v>
          </cell>
          <cell r="AZ1916">
            <v>1882956.0347082599</v>
          </cell>
          <cell r="BA1916" t="str">
            <v/>
          </cell>
          <cell r="BB1916" t="str">
            <v/>
          </cell>
          <cell r="BC1916">
            <v>1.0000000737049977</v>
          </cell>
          <cell r="DS1916">
            <v>8264.9449999999997</v>
          </cell>
          <cell r="DT1916" t="str">
            <v>OR</v>
          </cell>
          <cell r="DU1916" t="str">
            <v>32to46</v>
          </cell>
          <cell r="DX1916" t="b">
            <v>1</v>
          </cell>
          <cell r="DY1916">
            <v>1144.6790000000001</v>
          </cell>
          <cell r="DZ1916" t="str">
            <v>MT</v>
          </cell>
          <cell r="EC1916" t="str">
            <v>Laptop</v>
          </cell>
          <cell r="ED1916">
            <v>1612.692</v>
          </cell>
          <cell r="EE1916" t="str">
            <v>OR</v>
          </cell>
          <cell r="EZ1916" t="str">
            <v>WA</v>
          </cell>
          <cell r="FA1916" t="str">
            <v>Kitchen</v>
          </cell>
          <cell r="FB1916">
            <v>541290.51</v>
          </cell>
          <cell r="FC1916">
            <v>170773.34399999998</v>
          </cell>
          <cell r="FI1916" t="str">
            <v>WA</v>
          </cell>
          <cell r="FJ1916" t="str">
            <v>Other</v>
          </cell>
          <cell r="FK1916" t="str">
            <v>EISAq</v>
          </cell>
          <cell r="FL1916">
            <v>89960.957999999999</v>
          </cell>
          <cell r="FS1916" t="str">
            <v>ID</v>
          </cell>
          <cell r="FT1916" t="str">
            <v>EISAx</v>
          </cell>
          <cell r="FV1916">
            <v>238492.99999999997</v>
          </cell>
        </row>
        <row r="1917">
          <cell r="AN1917" t="str">
            <v>ID</v>
          </cell>
          <cell r="AO1917" t="str">
            <v>Heat Pump (Central System)</v>
          </cell>
          <cell r="AP1917" t="str">
            <v>1993-2006</v>
          </cell>
          <cell r="AQ1917" t="str">
            <v>Basement</v>
          </cell>
          <cell r="AR1917">
            <v>1192.46508789063</v>
          </cell>
          <cell r="AU1917" t="str">
            <v>No</v>
          </cell>
          <cell r="AV1917" t="b">
            <v>0</v>
          </cell>
          <cell r="AX1917">
            <v>5944438.4631347908</v>
          </cell>
          <cell r="AY1917" t="b">
            <v>0</v>
          </cell>
          <cell r="AZ1917">
            <v>1882956.0347082599</v>
          </cell>
          <cell r="BA1917" t="str">
            <v/>
          </cell>
          <cell r="BB1917" t="str">
            <v/>
          </cell>
          <cell r="BC1917">
            <v>1.0000000737049977</v>
          </cell>
          <cell r="DS1917">
            <v>2130.886</v>
          </cell>
          <cell r="DT1917" t="str">
            <v>MT</v>
          </cell>
          <cell r="DU1917" t="str">
            <v>lt32</v>
          </cell>
          <cell r="DX1917" t="b">
            <v>1</v>
          </cell>
          <cell r="DY1917">
            <v>1144.6790000000001</v>
          </cell>
          <cell r="DZ1917" t="str">
            <v>MT</v>
          </cell>
          <cell r="EC1917" t="str">
            <v>Desktop</v>
          </cell>
          <cell r="ED1917">
            <v>2079.9929999999999</v>
          </cell>
          <cell r="EE1917" t="str">
            <v>WA</v>
          </cell>
          <cell r="EZ1917" t="str">
            <v>WA</v>
          </cell>
          <cell r="FA1917" t="str">
            <v>Living Room/Family Room</v>
          </cell>
          <cell r="FB1917">
            <v>118931.436</v>
          </cell>
          <cell r="FC1917">
            <v>359843.83199999999</v>
          </cell>
          <cell r="FI1917" t="str">
            <v>OR</v>
          </cell>
          <cell r="FJ1917" t="str">
            <v>Bathroom</v>
          </cell>
          <cell r="FK1917" t="str">
            <v>EISAnqnx</v>
          </cell>
          <cell r="FL1917">
            <v>380168.64</v>
          </cell>
          <cell r="FS1917" t="str">
            <v>OR</v>
          </cell>
          <cell r="FT1917" t="str">
            <v>EISAnqnx</v>
          </cell>
          <cell r="FV1917">
            <v>1483676.64</v>
          </cell>
        </row>
        <row r="1918">
          <cell r="AN1918" t="str">
            <v>ID</v>
          </cell>
          <cell r="AO1918" t="str">
            <v>Natural Gas Other</v>
          </cell>
          <cell r="AP1918" t="str">
            <v>1993-2006</v>
          </cell>
          <cell r="AQ1918" t="str">
            <v>Basement</v>
          </cell>
          <cell r="AR1918">
            <v>1192.46508789063</v>
          </cell>
          <cell r="AU1918" t="str">
            <v>No</v>
          </cell>
          <cell r="AV1918" t="b">
            <v>0</v>
          </cell>
          <cell r="AX1918">
            <v>5944438.4631347908</v>
          </cell>
          <cell r="AY1918" t="b">
            <v>0</v>
          </cell>
          <cell r="AZ1918">
            <v>1882956.0347082599</v>
          </cell>
          <cell r="BA1918" t="str">
            <v/>
          </cell>
          <cell r="BB1918" t="str">
            <v/>
          </cell>
          <cell r="BC1918">
            <v>1.0000000737049977</v>
          </cell>
          <cell r="DS1918">
            <v>2130.886</v>
          </cell>
          <cell r="DT1918" t="str">
            <v>MT</v>
          </cell>
          <cell r="DU1918" t="str">
            <v>lt32</v>
          </cell>
          <cell r="DX1918" t="b">
            <v>1</v>
          </cell>
          <cell r="DY1918">
            <v>1144.6790000000001</v>
          </cell>
          <cell r="DZ1918" t="str">
            <v>MT</v>
          </cell>
          <cell r="EC1918" t="str">
            <v>Desktop</v>
          </cell>
          <cell r="ED1918">
            <v>2079.9929999999999</v>
          </cell>
          <cell r="EE1918" t="str">
            <v>WA</v>
          </cell>
          <cell r="EZ1918" t="str">
            <v>WA</v>
          </cell>
          <cell r="FA1918" t="str">
            <v>Other</v>
          </cell>
          <cell r="FB1918">
            <v>1212185.79</v>
          </cell>
          <cell r="FC1918">
            <v>1544583.906</v>
          </cell>
          <cell r="FI1918" t="str">
            <v>OR</v>
          </cell>
          <cell r="FJ1918" t="str">
            <v>Bathroom</v>
          </cell>
          <cell r="FK1918" t="str">
            <v>EISAx</v>
          </cell>
          <cell r="FL1918">
            <v>1378111.32</v>
          </cell>
          <cell r="FS1918" t="str">
            <v>OR</v>
          </cell>
          <cell r="FT1918" t="str">
            <v>EISAq</v>
          </cell>
          <cell r="FV1918">
            <v>1620755.46</v>
          </cell>
        </row>
        <row r="1919">
          <cell r="AN1919" t="str">
            <v>ID</v>
          </cell>
          <cell r="AO1919" t="str">
            <v>Wood</v>
          </cell>
          <cell r="AP1919" t="str">
            <v>1993-2006</v>
          </cell>
          <cell r="AQ1919" t="str">
            <v>Basement</v>
          </cell>
          <cell r="AR1919">
            <v>1192.46508789063</v>
          </cell>
          <cell r="AU1919" t="str">
            <v>No</v>
          </cell>
          <cell r="AV1919" t="b">
            <v>0</v>
          </cell>
          <cell r="AX1919">
            <v>5944438.4631347908</v>
          </cell>
          <cell r="AY1919" t="b">
            <v>0</v>
          </cell>
          <cell r="AZ1919">
            <v>1882956.0347082599</v>
          </cell>
          <cell r="BA1919" t="str">
            <v/>
          </cell>
          <cell r="BB1919" t="str">
            <v/>
          </cell>
          <cell r="BC1919">
            <v>1.0000000737049977</v>
          </cell>
          <cell r="DS1919">
            <v>1904.288</v>
          </cell>
          <cell r="DT1919" t="str">
            <v>WA</v>
          </cell>
          <cell r="DU1919" t="str">
            <v>32to46</v>
          </cell>
          <cell r="DX1919" t="b">
            <v>1</v>
          </cell>
          <cell r="DY1919">
            <v>1144.6790000000001</v>
          </cell>
          <cell r="DZ1919" t="str">
            <v>MT</v>
          </cell>
          <cell r="EC1919" t="str">
            <v>Laptop</v>
          </cell>
          <cell r="ED1919">
            <v>1904.288</v>
          </cell>
          <cell r="EE1919" t="str">
            <v>WA</v>
          </cell>
          <cell r="EZ1919" t="str">
            <v>WA</v>
          </cell>
          <cell r="FA1919" t="str">
            <v>Bedrooms</v>
          </cell>
          <cell r="FB1919">
            <v>272505.37599999999</v>
          </cell>
          <cell r="FC1919">
            <v>541003.31999999995</v>
          </cell>
          <cell r="FI1919" t="str">
            <v>OR</v>
          </cell>
          <cell r="FJ1919" t="str">
            <v>Bedrooms</v>
          </cell>
          <cell r="FK1919" t="str">
            <v>EISAnqnx</v>
          </cell>
          <cell r="FL1919">
            <v>570252.96</v>
          </cell>
          <cell r="FS1919" t="str">
            <v>OR</v>
          </cell>
          <cell r="FT1919" t="str">
            <v>EISAx</v>
          </cell>
          <cell r="FV1919">
            <v>967615.2</v>
          </cell>
        </row>
        <row r="1920">
          <cell r="AN1920" t="str">
            <v>OR</v>
          </cell>
          <cell r="AO1920" t="str">
            <v>Heat Pump (Central System)</v>
          </cell>
          <cell r="AP1920" t="str">
            <v>1993-2006</v>
          </cell>
          <cell r="AQ1920" t="str">
            <v>Crawlspace</v>
          </cell>
          <cell r="AR1920">
            <v>8559.103515625</v>
          </cell>
          <cell r="AU1920" t="str">
            <v>No</v>
          </cell>
          <cell r="AV1920" t="b">
            <v>1</v>
          </cell>
          <cell r="AX1920">
            <v>13035514.654296875</v>
          </cell>
          <cell r="AY1920" t="b">
            <v>0</v>
          </cell>
          <cell r="AZ1920">
            <v>2430085.2637699218</v>
          </cell>
          <cell r="BA1920">
            <v>1</v>
          </cell>
          <cell r="BB1920">
            <v>8559.103515625</v>
          </cell>
          <cell r="BC1920">
            <v>0.99999994340821197</v>
          </cell>
          <cell r="DS1920">
            <v>3785.7640000000001</v>
          </cell>
          <cell r="DT1920" t="str">
            <v>ID</v>
          </cell>
          <cell r="DU1920" t="str">
            <v>lt32</v>
          </cell>
          <cell r="DX1920" t="b">
            <v>0</v>
          </cell>
          <cell r="DY1920">
            <v>1925.059</v>
          </cell>
          <cell r="DZ1920" t="str">
            <v>OR</v>
          </cell>
          <cell r="EC1920" t="str">
            <v>Desktop</v>
          </cell>
          <cell r="ED1920">
            <v>1904.288</v>
          </cell>
          <cell r="EE1920" t="str">
            <v>WA</v>
          </cell>
          <cell r="EZ1920" t="str">
            <v>WA</v>
          </cell>
          <cell r="FA1920" t="str">
            <v>Exterior</v>
          </cell>
          <cell r="FB1920">
            <v>1001858</v>
          </cell>
          <cell r="FC1920">
            <v>1881489.3239999998</v>
          </cell>
          <cell r="FI1920" t="str">
            <v>OR</v>
          </cell>
          <cell r="FJ1920" t="str">
            <v>Bedrooms</v>
          </cell>
          <cell r="FK1920" t="str">
            <v>EISAq</v>
          </cell>
          <cell r="FL1920">
            <v>141375.21300000002</v>
          </cell>
          <cell r="FS1920" t="str">
            <v>MT</v>
          </cell>
          <cell r="FT1920" t="str">
            <v>EISAnqnx</v>
          </cell>
          <cell r="FV1920">
            <v>3250888.3600000003</v>
          </cell>
        </row>
        <row r="1921">
          <cell r="AN1921" t="str">
            <v>MT</v>
          </cell>
          <cell r="AO1921" t="str">
            <v>Natural Gas Other</v>
          </cell>
          <cell r="AP1921" t="str">
            <v>Pre 1980</v>
          </cell>
          <cell r="AQ1921" t="str">
            <v>Crawlspace</v>
          </cell>
          <cell r="AR1921">
            <v>1639.1434420072101</v>
          </cell>
          <cell r="AU1921" t="str">
            <v>No</v>
          </cell>
          <cell r="AV1921" t="b">
            <v>1</v>
          </cell>
          <cell r="AX1921">
            <v>3097981.1053936272</v>
          </cell>
          <cell r="AY1921" t="b">
            <v>0</v>
          </cell>
          <cell r="AZ1921">
            <v>994147.54589417344</v>
          </cell>
          <cell r="BA1921">
            <v>0.76923076923076883</v>
          </cell>
          <cell r="BB1921">
            <v>1639.1434420072101</v>
          </cell>
          <cell r="BC1921">
            <v>0.76923094056050401</v>
          </cell>
          <cell r="DS1921">
            <v>2079.9929999999999</v>
          </cell>
          <cell r="DT1921" t="str">
            <v>WA</v>
          </cell>
          <cell r="DU1921" t="str">
            <v>lt32</v>
          </cell>
          <cell r="DX1921" t="b">
            <v>0</v>
          </cell>
          <cell r="DY1921">
            <v>1925.059</v>
          </cell>
          <cell r="DZ1921" t="str">
            <v>OR</v>
          </cell>
          <cell r="EC1921" t="str">
            <v>Desktop</v>
          </cell>
          <cell r="ED1921">
            <v>1904.288</v>
          </cell>
          <cell r="EE1921" t="str">
            <v>WA</v>
          </cell>
          <cell r="EZ1921" t="str">
            <v>WA</v>
          </cell>
          <cell r="FA1921" t="str">
            <v>Kitchen</v>
          </cell>
          <cell r="FB1921">
            <v>320594.56</v>
          </cell>
          <cell r="FC1921">
            <v>314583.41200000001</v>
          </cell>
          <cell r="FI1921" t="str">
            <v>OR</v>
          </cell>
          <cell r="FJ1921" t="str">
            <v>Bedrooms</v>
          </cell>
          <cell r="FK1921" t="str">
            <v>EISAx</v>
          </cell>
          <cell r="FL1921">
            <v>510851.61000000004</v>
          </cell>
          <cell r="FS1921" t="str">
            <v>MT</v>
          </cell>
          <cell r="FT1921" t="str">
            <v>EISAq</v>
          </cell>
          <cell r="FV1921">
            <v>394914.255</v>
          </cell>
        </row>
        <row r="1922">
          <cell r="AN1922" t="str">
            <v>MT</v>
          </cell>
          <cell r="AO1922" t="str">
            <v>Natural Gas Other</v>
          </cell>
          <cell r="AP1922" t="str">
            <v>Pre 1980</v>
          </cell>
          <cell r="AQ1922" t="str">
            <v>Slab on Grade</v>
          </cell>
          <cell r="AR1922">
            <v>491.74303260216402</v>
          </cell>
          <cell r="AU1922" t="str">
            <v>No</v>
          </cell>
          <cell r="AV1922" t="b">
            <v>1</v>
          </cell>
          <cell r="AX1922">
            <v>929394.33161809004</v>
          </cell>
          <cell r="AY1922" t="b">
            <v>0</v>
          </cell>
          <cell r="AZ1922">
            <v>298244.26376825263</v>
          </cell>
          <cell r="BA1922">
            <v>0.23076923076923114</v>
          </cell>
          <cell r="BB1922">
            <v>491.74303260216402</v>
          </cell>
          <cell r="BC1922">
            <v>0.23076928216815165</v>
          </cell>
          <cell r="DS1922">
            <v>1144.6790000000001</v>
          </cell>
          <cell r="DT1922" t="str">
            <v>MT</v>
          </cell>
          <cell r="DU1922" t="str">
            <v>32to46</v>
          </cell>
          <cell r="DX1922" t="b">
            <v>0</v>
          </cell>
          <cell r="DY1922">
            <v>2130.886</v>
          </cell>
          <cell r="DZ1922" t="str">
            <v>MT</v>
          </cell>
          <cell r="EC1922" t="str">
            <v>Laptop</v>
          </cell>
          <cell r="ED1922">
            <v>1904.288</v>
          </cell>
          <cell r="EE1922" t="str">
            <v>WA</v>
          </cell>
          <cell r="EZ1922" t="str">
            <v>WA</v>
          </cell>
          <cell r="FA1922" t="str">
            <v>Living Room/Family Room</v>
          </cell>
          <cell r="FB1922">
            <v>346642.86799999996</v>
          </cell>
          <cell r="FC1922">
            <v>398739.484</v>
          </cell>
          <cell r="FI1922" t="str">
            <v>OR</v>
          </cell>
          <cell r="FJ1922" t="str">
            <v>Exterior</v>
          </cell>
          <cell r="FK1922" t="str">
            <v>EISAnqnx</v>
          </cell>
          <cell r="FL1922">
            <v>160383.64500000002</v>
          </cell>
          <cell r="FS1922" t="str">
            <v>MT</v>
          </cell>
          <cell r="FT1922" t="str">
            <v>EISAnqnx</v>
          </cell>
          <cell r="FV1922">
            <v>1278531.6000000001</v>
          </cell>
        </row>
        <row r="1923">
          <cell r="AN1923" t="str">
            <v>ID</v>
          </cell>
          <cell r="AO1923" t="str">
            <v>Natural Gas FAF</v>
          </cell>
          <cell r="AP1923" t="str">
            <v>1993-2006</v>
          </cell>
          <cell r="AQ1923" t="str">
            <v>Basement</v>
          </cell>
          <cell r="AR1923">
            <v>1831.8214859500999</v>
          </cell>
          <cell r="AU1923" t="str">
            <v>No</v>
          </cell>
          <cell r="AV1923" t="b">
            <v>1</v>
          </cell>
          <cell r="AX1923">
            <v>2612177.4389648424</v>
          </cell>
          <cell r="AY1923" t="b">
            <v>0</v>
          </cell>
          <cell r="AZ1923">
            <v>553295.63482032402</v>
          </cell>
          <cell r="BA1923">
            <v>0.48387096774193589</v>
          </cell>
          <cell r="BB1923">
            <v>1831.8214859500999</v>
          </cell>
          <cell r="BC1923">
            <v>0.48387101941645067</v>
          </cell>
          <cell r="DS1923">
            <v>1904.288</v>
          </cell>
          <cell r="DT1923" t="str">
            <v>WA</v>
          </cell>
          <cell r="DU1923" t="str">
            <v>lt32</v>
          </cell>
          <cell r="DX1923" t="b">
            <v>0</v>
          </cell>
          <cell r="DY1923">
            <v>2130.886</v>
          </cell>
          <cell r="DZ1923" t="str">
            <v>MT</v>
          </cell>
          <cell r="EC1923" t="str">
            <v>Laptop</v>
          </cell>
          <cell r="ED1923">
            <v>12271.31</v>
          </cell>
          <cell r="EE1923" t="str">
            <v>WA</v>
          </cell>
          <cell r="EZ1923" t="str">
            <v>WA</v>
          </cell>
          <cell r="FA1923" t="str">
            <v>Other</v>
          </cell>
          <cell r="FB1923">
            <v>466865.82799999998</v>
          </cell>
          <cell r="FC1923">
            <v>613137.09600000002</v>
          </cell>
          <cell r="FI1923" t="str">
            <v>OR</v>
          </cell>
          <cell r="FJ1923" t="str">
            <v>Exterior</v>
          </cell>
          <cell r="FK1923" t="str">
            <v>EISAx</v>
          </cell>
          <cell r="FL1923">
            <v>326707.42499999999</v>
          </cell>
          <cell r="FS1923" t="str">
            <v>MT</v>
          </cell>
          <cell r="FT1923" t="str">
            <v>EISAq</v>
          </cell>
          <cell r="FV1923">
            <v>262098.978</v>
          </cell>
        </row>
        <row r="1924">
          <cell r="AN1924" t="str">
            <v>ID</v>
          </cell>
          <cell r="AO1924" t="str">
            <v>Natural Gas FAF</v>
          </cell>
          <cell r="AP1924" t="str">
            <v>1993-2006</v>
          </cell>
          <cell r="AQ1924" t="str">
            <v>Crawlspace</v>
          </cell>
          <cell r="AR1924">
            <v>1953.9429183467701</v>
          </cell>
          <cell r="AU1924" t="str">
            <v>No</v>
          </cell>
          <cell r="AV1924" t="b">
            <v>1</v>
          </cell>
          <cell r="AX1924">
            <v>2786322.6015624939</v>
          </cell>
          <cell r="AY1924" t="b">
            <v>0</v>
          </cell>
          <cell r="AZ1924">
            <v>590182.01047501131</v>
          </cell>
          <cell r="BA1924">
            <v>0.51612903225806406</v>
          </cell>
          <cell r="BB1924">
            <v>1953.9429183467701</v>
          </cell>
          <cell r="BC1924">
            <v>0.51612908737754648</v>
          </cell>
          <cell r="DS1924">
            <v>1904.288</v>
          </cell>
          <cell r="DT1924" t="str">
            <v>WA</v>
          </cell>
          <cell r="DU1924" t="str">
            <v>lt32</v>
          </cell>
          <cell r="DX1924" t="b">
            <v>1</v>
          </cell>
          <cell r="DY1924">
            <v>2079.9929999999999</v>
          </cell>
          <cell r="DZ1924" t="str">
            <v>WA</v>
          </cell>
          <cell r="EC1924" t="str">
            <v>Laptop</v>
          </cell>
          <cell r="ED1924">
            <v>12271.31</v>
          </cell>
          <cell r="EE1924" t="str">
            <v>WA</v>
          </cell>
          <cell r="EZ1924" t="str">
            <v>WA</v>
          </cell>
          <cell r="FA1924" t="str">
            <v>Bathroom</v>
          </cell>
          <cell r="FB1924">
            <v>2007379.6650000003</v>
          </cell>
          <cell r="FC1924">
            <v>926864.19100000011</v>
          </cell>
          <cell r="FI1924" t="str">
            <v>OR</v>
          </cell>
          <cell r="FJ1924" t="str">
            <v>Garage</v>
          </cell>
          <cell r="FK1924" t="str">
            <v>EISAnqnx</v>
          </cell>
          <cell r="FL1924">
            <v>142563.24</v>
          </cell>
          <cell r="FS1924" t="str">
            <v>OR</v>
          </cell>
          <cell r="FT1924" t="str">
            <v>EISAnqnx</v>
          </cell>
          <cell r="FV1924">
            <v>1548184.32</v>
          </cell>
        </row>
        <row r="1925">
          <cell r="AN1925" t="str">
            <v>OR</v>
          </cell>
          <cell r="AO1925" t="str">
            <v>Baseboard/Wall/Radiant</v>
          </cell>
          <cell r="AP1925" t="str">
            <v>Pre 1980</v>
          </cell>
          <cell r="AQ1925" t="str">
            <v>Slab on Grade</v>
          </cell>
          <cell r="AR1925">
            <v>1612.69177246094</v>
          </cell>
          <cell r="AU1925" t="str">
            <v>No</v>
          </cell>
          <cell r="AV1925" t="b">
            <v>0</v>
          </cell>
          <cell r="AX1925">
            <v>4160744.7729492253</v>
          </cell>
          <cell r="AY1925" t="b">
            <v>0</v>
          </cell>
          <cell r="AZ1925">
            <v>1707856.7139538601</v>
          </cell>
          <cell r="BA1925" t="str">
            <v/>
          </cell>
          <cell r="BB1925" t="str">
            <v/>
          </cell>
          <cell r="BC1925">
            <v>0.99999985890730525</v>
          </cell>
          <cell r="DS1925">
            <v>1904.288</v>
          </cell>
          <cell r="DT1925" t="str">
            <v>WA</v>
          </cell>
          <cell r="DU1925" t="str">
            <v>32to46</v>
          </cell>
          <cell r="DX1925" t="b">
            <v>0</v>
          </cell>
          <cell r="DY1925">
            <v>2079.9929999999999</v>
          </cell>
          <cell r="DZ1925" t="str">
            <v>WA</v>
          </cell>
          <cell r="EC1925" t="str">
            <v>Laptop</v>
          </cell>
          <cell r="ED1925">
            <v>12271.31</v>
          </cell>
          <cell r="EE1925" t="str">
            <v>WA</v>
          </cell>
          <cell r="EZ1925" t="str">
            <v>WA</v>
          </cell>
          <cell r="FA1925" t="str">
            <v>Bedrooms</v>
          </cell>
          <cell r="FB1925">
            <v>1784337.4800000002</v>
          </cell>
          <cell r="FC1925">
            <v>2800418.5450000004</v>
          </cell>
          <cell r="FI1925" t="str">
            <v>OR</v>
          </cell>
          <cell r="FJ1925" t="str">
            <v>Garage</v>
          </cell>
          <cell r="FK1925" t="str">
            <v>EISAq</v>
          </cell>
          <cell r="FL1925">
            <v>285126.48</v>
          </cell>
          <cell r="FS1925" t="str">
            <v>OR</v>
          </cell>
          <cell r="FT1925" t="str">
            <v>EISAq</v>
          </cell>
          <cell r="FV1925">
            <v>464455.29599999997</v>
          </cell>
        </row>
        <row r="1926">
          <cell r="AN1926" t="str">
            <v>OR</v>
          </cell>
          <cell r="AO1926" t="str">
            <v>Wood</v>
          </cell>
          <cell r="AP1926" t="str">
            <v>Pre 1980</v>
          </cell>
          <cell r="AQ1926" t="str">
            <v>Slab on Grade</v>
          </cell>
          <cell r="AR1926">
            <v>1612.69177246094</v>
          </cell>
          <cell r="AU1926" t="str">
            <v>No</v>
          </cell>
          <cell r="AV1926" t="b">
            <v>0</v>
          </cell>
          <cell r="AX1926">
            <v>4160744.7729492253</v>
          </cell>
          <cell r="AY1926" t="b">
            <v>0</v>
          </cell>
          <cell r="AZ1926">
            <v>1707856.7139538601</v>
          </cell>
          <cell r="BA1926" t="str">
            <v/>
          </cell>
          <cell r="BB1926" t="str">
            <v/>
          </cell>
          <cell r="BC1926">
            <v>0.99999985890730525</v>
          </cell>
          <cell r="DS1926">
            <v>1904.288</v>
          </cell>
          <cell r="DT1926" t="str">
            <v>WA</v>
          </cell>
          <cell r="DU1926" t="str">
            <v>32to46</v>
          </cell>
          <cell r="DX1926" t="b">
            <v>0</v>
          </cell>
          <cell r="DY1926">
            <v>1144.6790000000001</v>
          </cell>
          <cell r="DZ1926" t="str">
            <v>MT</v>
          </cell>
          <cell r="EC1926" t="str">
            <v>Laptop</v>
          </cell>
          <cell r="ED1926">
            <v>12271.31</v>
          </cell>
          <cell r="EE1926" t="str">
            <v>WA</v>
          </cell>
          <cell r="EZ1926" t="str">
            <v>WA</v>
          </cell>
          <cell r="FA1926" t="str">
            <v>Exterior</v>
          </cell>
          <cell r="FB1926">
            <v>223042.18500000003</v>
          </cell>
          <cell r="FC1926">
            <v>10012115.860000001</v>
          </cell>
          <cell r="FI1926" t="str">
            <v>OR</v>
          </cell>
          <cell r="FJ1926" t="str">
            <v>Kitchen</v>
          </cell>
          <cell r="FK1926" t="str">
            <v>EISAnqnx</v>
          </cell>
          <cell r="FL1926">
            <v>95042.16</v>
          </cell>
          <cell r="FS1926" t="str">
            <v>OR</v>
          </cell>
          <cell r="FT1926" t="str">
            <v>EISAx</v>
          </cell>
          <cell r="FV1926">
            <v>548315.28</v>
          </cell>
        </row>
        <row r="1927">
          <cell r="AN1927" t="str">
            <v>OR</v>
          </cell>
          <cell r="AO1927" t="str">
            <v>Heat Pump (Ductless System)</v>
          </cell>
          <cell r="AP1927" t="str">
            <v>Pre 1980</v>
          </cell>
          <cell r="AQ1927" t="str">
            <v>Slab on Grade</v>
          </cell>
          <cell r="AR1927">
            <v>1612.69177246094</v>
          </cell>
          <cell r="AU1927" t="str">
            <v>No</v>
          </cell>
          <cell r="AV1927" t="b">
            <v>1</v>
          </cell>
          <cell r="AX1927">
            <v>4160744.7729492253</v>
          </cell>
          <cell r="AY1927" t="b">
            <v>0</v>
          </cell>
          <cell r="AZ1927">
            <v>1707856.7139538601</v>
          </cell>
          <cell r="BA1927">
            <v>1</v>
          </cell>
          <cell r="BB1927">
            <v>1612.69177246094</v>
          </cell>
          <cell r="BC1927">
            <v>0.99999985890730525</v>
          </cell>
          <cell r="DS1927">
            <v>4360.1880000000001</v>
          </cell>
          <cell r="DT1927" t="str">
            <v>WA</v>
          </cell>
          <cell r="DU1927" t="str">
            <v>lt32</v>
          </cell>
          <cell r="DX1927" t="b">
            <v>0</v>
          </cell>
          <cell r="DY1927">
            <v>1144.6790000000001</v>
          </cell>
          <cell r="DZ1927" t="str">
            <v>MT</v>
          </cell>
          <cell r="EC1927" t="str">
            <v>Laptop</v>
          </cell>
          <cell r="ED1927">
            <v>12271.31</v>
          </cell>
          <cell r="EE1927" t="str">
            <v>WA</v>
          </cell>
          <cell r="EZ1927" t="str">
            <v>WA</v>
          </cell>
          <cell r="FA1927" t="str">
            <v>Garage</v>
          </cell>
          <cell r="FB1927">
            <v>297389.58</v>
          </cell>
          <cell r="FC1927">
            <v>2081727.06</v>
          </cell>
          <cell r="FI1927" t="str">
            <v>OR</v>
          </cell>
          <cell r="FJ1927" t="str">
            <v>Kitchen</v>
          </cell>
          <cell r="FK1927" t="str">
            <v>EISAx</v>
          </cell>
          <cell r="FL1927">
            <v>308887.02</v>
          </cell>
          <cell r="FS1927" t="str">
            <v>WA</v>
          </cell>
          <cell r="FT1927" t="str">
            <v>EISAnqnx</v>
          </cell>
          <cell r="FV1927">
            <v>5665256.7999999998</v>
          </cell>
        </row>
        <row r="1928">
          <cell r="AN1928" t="str">
            <v>MT</v>
          </cell>
          <cell r="AO1928" t="str">
            <v>Natural Gas FAF</v>
          </cell>
          <cell r="AP1928" t="str">
            <v>1993-2006</v>
          </cell>
          <cell r="AQ1928" t="str">
            <v>Crawlspace</v>
          </cell>
          <cell r="AR1928">
            <v>2003.00247071019</v>
          </cell>
          <cell r="AU1928" t="str">
            <v>No</v>
          </cell>
          <cell r="AV1928" t="b">
            <v>1</v>
          </cell>
          <cell r="AX1928">
            <v>2545816.1402726513</v>
          </cell>
          <cell r="AY1928" t="b">
            <v>0</v>
          </cell>
          <cell r="AZ1928">
            <v>989638.05262181966</v>
          </cell>
          <cell r="BA1928">
            <v>0.93998553868402024</v>
          </cell>
          <cell r="BB1928">
            <v>2003.00247071019</v>
          </cell>
          <cell r="BC1928">
            <v>0.93998574804573776</v>
          </cell>
          <cell r="DS1928">
            <v>4360.1880000000001</v>
          </cell>
          <cell r="DT1928" t="str">
            <v>WA</v>
          </cell>
          <cell r="DU1928" t="str">
            <v>lt32</v>
          </cell>
          <cell r="DX1928" t="b">
            <v>0</v>
          </cell>
          <cell r="DY1928">
            <v>1144.6790000000001</v>
          </cell>
          <cell r="DZ1928" t="str">
            <v>MT</v>
          </cell>
          <cell r="EC1928" t="str">
            <v>Desktop</v>
          </cell>
          <cell r="ED1928">
            <v>2079.9929999999999</v>
          </cell>
          <cell r="EE1928" t="str">
            <v>WA</v>
          </cell>
          <cell r="EZ1928" t="str">
            <v>WA</v>
          </cell>
          <cell r="FA1928" t="str">
            <v>Kitchen</v>
          </cell>
          <cell r="FB1928">
            <v>545214.2300000001</v>
          </cell>
          <cell r="FC1928">
            <v>664170.06200000003</v>
          </cell>
          <cell r="FI1928" t="str">
            <v>OR</v>
          </cell>
          <cell r="FJ1928" t="str">
            <v>Living Room/Family Room</v>
          </cell>
          <cell r="FK1928" t="str">
            <v>EISAq</v>
          </cell>
          <cell r="FL1928">
            <v>123554.808</v>
          </cell>
          <cell r="FS1928" t="str">
            <v>WA</v>
          </cell>
          <cell r="FT1928" t="str">
            <v>EISAq</v>
          </cell>
          <cell r="FV1928">
            <v>571286.4</v>
          </cell>
        </row>
        <row r="1929">
          <cell r="AN1929" t="str">
            <v>MT</v>
          </cell>
          <cell r="AO1929" t="str">
            <v>Natural Gas FAF</v>
          </cell>
          <cell r="AP1929" t="str">
            <v>1993-2006</v>
          </cell>
          <cell r="AQ1929" t="str">
            <v>Slab on Grade</v>
          </cell>
          <cell r="AR1929">
            <v>127.884003899189</v>
          </cell>
          <cell r="AU1929" t="str">
            <v>No</v>
          </cell>
          <cell r="AV1929" t="b">
            <v>1</v>
          </cell>
          <cell r="AX1929">
            <v>162540.56895586921</v>
          </cell>
          <cell r="AY1929" t="b">
            <v>0</v>
          </cell>
          <cell r="AZ1929">
            <v>63184.583359700766</v>
          </cell>
          <cell r="BA1929">
            <v>6.0014461315979727E-2</v>
          </cell>
          <cell r="BB1929">
            <v>127.884003899189</v>
          </cell>
          <cell r="BC1929">
            <v>6.0014474682920156E-2</v>
          </cell>
          <cell r="DS1929">
            <v>4360.1880000000001</v>
          </cell>
          <cell r="DT1929" t="str">
            <v>WA</v>
          </cell>
          <cell r="DU1929" t="str">
            <v>32to46</v>
          </cell>
          <cell r="DX1929" t="b">
            <v>0</v>
          </cell>
          <cell r="DY1929">
            <v>1612.692</v>
          </cell>
          <cell r="DZ1929" t="str">
            <v>OR</v>
          </cell>
          <cell r="EC1929" t="str">
            <v>Desktop</v>
          </cell>
          <cell r="ED1929">
            <v>3785.7640000000001</v>
          </cell>
          <cell r="EE1929" t="str">
            <v>ID</v>
          </cell>
          <cell r="EZ1929" t="str">
            <v>WA</v>
          </cell>
          <cell r="FA1929" t="str">
            <v>Living Room/Family Room</v>
          </cell>
          <cell r="FB1929">
            <v>148694.79</v>
          </cell>
          <cell r="FC1929">
            <v>867386.27500000002</v>
          </cell>
          <cell r="FI1929" t="str">
            <v>OR</v>
          </cell>
          <cell r="FJ1929" t="str">
            <v>Living Room/Family Room</v>
          </cell>
          <cell r="FK1929" t="str">
            <v>EISAx</v>
          </cell>
          <cell r="FL1929">
            <v>154443.51</v>
          </cell>
          <cell r="FS1929" t="str">
            <v>WA</v>
          </cell>
          <cell r="FT1929" t="str">
            <v>EISAx</v>
          </cell>
          <cell r="FV1929">
            <v>799800.96</v>
          </cell>
        </row>
        <row r="1930">
          <cell r="AN1930" t="str">
            <v>MT</v>
          </cell>
          <cell r="AO1930" t="str">
            <v>Heat Pump (Central System)</v>
          </cell>
          <cell r="AP1930" t="str">
            <v>Pre 1980</v>
          </cell>
          <cell r="AQ1930" t="str">
            <v>Basement</v>
          </cell>
          <cell r="AR1930">
            <v>2130.88647460938</v>
          </cell>
          <cell r="AU1930" t="str">
            <v>No</v>
          </cell>
          <cell r="AV1930" t="b">
            <v>1</v>
          </cell>
          <cell r="AX1930">
            <v>3886736.9296875093</v>
          </cell>
          <cell r="AY1930" t="b">
            <v>0</v>
          </cell>
          <cell r="AZ1930">
            <v>1185838.32312012</v>
          </cell>
          <cell r="BA1930">
            <v>1</v>
          </cell>
          <cell r="BB1930">
            <v>2130.88647460938</v>
          </cell>
          <cell r="BC1930">
            <v>1.0000002227286584</v>
          </cell>
          <cell r="DS1930">
            <v>4360.1880000000001</v>
          </cell>
          <cell r="DT1930" t="str">
            <v>WA</v>
          </cell>
          <cell r="DU1930" t="str">
            <v>gt46</v>
          </cell>
          <cell r="DX1930" t="b">
            <v>1</v>
          </cell>
          <cell r="DY1930">
            <v>2079.9929999999999</v>
          </cell>
          <cell r="DZ1930" t="str">
            <v>WA</v>
          </cell>
          <cell r="EC1930" t="str">
            <v>Desktop</v>
          </cell>
          <cell r="ED1930">
            <v>3785.7640000000001</v>
          </cell>
          <cell r="EE1930" t="str">
            <v>ID</v>
          </cell>
          <cell r="EZ1930" t="str">
            <v>WA</v>
          </cell>
          <cell r="FA1930" t="str">
            <v>Other</v>
          </cell>
          <cell r="FB1930">
            <v>5947791.6000000006</v>
          </cell>
          <cell r="FC1930">
            <v>3875977.5260000005</v>
          </cell>
          <cell r="FI1930" t="str">
            <v>OR</v>
          </cell>
          <cell r="FJ1930" t="str">
            <v>Other</v>
          </cell>
          <cell r="FK1930" t="str">
            <v>EISAnqnx</v>
          </cell>
          <cell r="FL1930">
            <v>142563.24</v>
          </cell>
          <cell r="FS1930" t="str">
            <v>MT</v>
          </cell>
          <cell r="FT1930" t="str">
            <v>EISAnqnx</v>
          </cell>
          <cell r="FV1930">
            <v>4315044.1500000004</v>
          </cell>
        </row>
        <row r="1931">
          <cell r="AN1931" t="str">
            <v>OR</v>
          </cell>
          <cell r="AO1931" t="str">
            <v>Natural Gas Other</v>
          </cell>
          <cell r="AP1931" t="str">
            <v>Pre 1980</v>
          </cell>
          <cell r="AQ1931" t="str">
            <v>Crawlspace</v>
          </cell>
          <cell r="AR1931">
            <v>885.52729003906302</v>
          </cell>
          <cell r="AU1931" t="str">
            <v>No</v>
          </cell>
          <cell r="AV1931" t="b">
            <v>0</v>
          </cell>
          <cell r="AX1931">
            <v>1693128.1785546886</v>
          </cell>
          <cell r="AY1931" t="b">
            <v>0</v>
          </cell>
          <cell r="AZ1931">
            <v>595220.98222548084</v>
          </cell>
          <cell r="BA1931" t="str">
            <v/>
          </cell>
          <cell r="BB1931" t="str">
            <v/>
          </cell>
          <cell r="BC1931">
            <v>0.4600000779399816</v>
          </cell>
          <cell r="DS1931">
            <v>1925.059</v>
          </cell>
          <cell r="DT1931" t="str">
            <v>OR</v>
          </cell>
          <cell r="DU1931" t="str">
            <v>lt32</v>
          </cell>
          <cell r="DX1931" t="b">
            <v>0</v>
          </cell>
          <cell r="DY1931">
            <v>3785.7640000000001</v>
          </cell>
          <cell r="DZ1931" t="str">
            <v>ID</v>
          </cell>
          <cell r="EC1931" t="str">
            <v>Desktop</v>
          </cell>
          <cell r="ED1931">
            <v>1144.6790000000001</v>
          </cell>
          <cell r="EE1931" t="str">
            <v>MT</v>
          </cell>
          <cell r="EZ1931" t="str">
            <v>WA</v>
          </cell>
          <cell r="FA1931" t="str">
            <v>Bathroom</v>
          </cell>
          <cell r="FB1931">
            <v>1202229.5999999999</v>
          </cell>
          <cell r="FC1931">
            <v>446828.66800000001</v>
          </cell>
          <cell r="FI1931" t="str">
            <v>OR</v>
          </cell>
          <cell r="FJ1931" t="str">
            <v>Other</v>
          </cell>
          <cell r="FK1931" t="str">
            <v>EISAq</v>
          </cell>
          <cell r="FL1931">
            <v>17820.404999999999</v>
          </cell>
          <cell r="FS1931" t="str">
            <v>MT</v>
          </cell>
          <cell r="FT1931" t="str">
            <v>EISAq</v>
          </cell>
          <cell r="FV1931">
            <v>445355.174</v>
          </cell>
        </row>
        <row r="1932">
          <cell r="AN1932" t="str">
            <v>OR</v>
          </cell>
          <cell r="AO1932" t="str">
            <v>Natural Gas Other</v>
          </cell>
          <cell r="AP1932" t="str">
            <v>Pre 1980</v>
          </cell>
          <cell r="AQ1932" t="str">
            <v>Basement</v>
          </cell>
          <cell r="AR1932">
            <v>1039.5320361328099</v>
          </cell>
          <cell r="AU1932" t="str">
            <v>No</v>
          </cell>
          <cell r="AV1932" t="b">
            <v>0</v>
          </cell>
          <cell r="AX1932">
            <v>1987585.2530859327</v>
          </cell>
          <cell r="AY1932" t="b">
            <v>0</v>
          </cell>
          <cell r="AZ1932">
            <v>698737.67478643195</v>
          </cell>
          <cell r="BA1932" t="str">
            <v/>
          </cell>
          <cell r="BB1932" t="str">
            <v/>
          </cell>
          <cell r="BC1932">
            <v>0.54000009149475936</v>
          </cell>
          <cell r="DS1932">
            <v>1925.059</v>
          </cell>
          <cell r="DT1932" t="str">
            <v>OR</v>
          </cell>
          <cell r="DU1932" t="str">
            <v>32to46</v>
          </cell>
          <cell r="DX1932" t="b">
            <v>1</v>
          </cell>
          <cell r="DY1932">
            <v>1144.6790000000001</v>
          </cell>
          <cell r="DZ1932" t="str">
            <v>MT</v>
          </cell>
          <cell r="EC1932" t="str">
            <v>Desktop</v>
          </cell>
          <cell r="ED1932">
            <v>1144.6790000000001</v>
          </cell>
          <cell r="EE1932" t="str">
            <v>MT</v>
          </cell>
          <cell r="EZ1932" t="str">
            <v>WA</v>
          </cell>
          <cell r="FA1932" t="str">
            <v>Bedrooms</v>
          </cell>
          <cell r="FB1932">
            <v>366680.02799999999</v>
          </cell>
          <cell r="FC1932">
            <v>905679.63199999998</v>
          </cell>
          <cell r="FI1932" t="str">
            <v>WA</v>
          </cell>
          <cell r="FJ1932" t="str">
            <v>Bathroom</v>
          </cell>
          <cell r="FK1932" t="str">
            <v>EISAq</v>
          </cell>
          <cell r="FL1932">
            <v>57123.065999999999</v>
          </cell>
          <cell r="FS1932" t="str">
            <v>OR</v>
          </cell>
          <cell r="FT1932" t="str">
            <v>EISAnqnx</v>
          </cell>
          <cell r="FV1932">
            <v>1771054.28</v>
          </cell>
        </row>
        <row r="1933">
          <cell r="AN1933" t="str">
            <v>OR</v>
          </cell>
          <cell r="AO1933" t="str">
            <v>Natural Gas FAF</v>
          </cell>
          <cell r="AP1933" t="str">
            <v>Pre 1980</v>
          </cell>
          <cell r="AQ1933" t="str">
            <v>Crawlspace</v>
          </cell>
          <cell r="AR1933">
            <v>885.52729003906302</v>
          </cell>
          <cell r="AU1933" t="str">
            <v>No</v>
          </cell>
          <cell r="AV1933" t="b">
            <v>1</v>
          </cell>
          <cell r="AX1933">
            <v>1693128.1785546886</v>
          </cell>
          <cell r="AY1933" t="b">
            <v>0</v>
          </cell>
          <cell r="AZ1933">
            <v>595220.98222548084</v>
          </cell>
          <cell r="BA1933">
            <v>0.46000000000000074</v>
          </cell>
          <cell r="BB1933">
            <v>885.52729003906302</v>
          </cell>
          <cell r="BC1933">
            <v>0.4600000779399816</v>
          </cell>
          <cell r="DS1933">
            <v>1925.059</v>
          </cell>
          <cell r="DT1933" t="str">
            <v>OR</v>
          </cell>
          <cell r="DU1933" t="str">
            <v>lt32</v>
          </cell>
          <cell r="DX1933" t="b">
            <v>1</v>
          </cell>
          <cell r="DY1933">
            <v>1144.6790000000001</v>
          </cell>
          <cell r="DZ1933" t="str">
            <v>MT</v>
          </cell>
          <cell r="EC1933" t="str">
            <v>Laptop</v>
          </cell>
          <cell r="ED1933">
            <v>1144.6790000000001</v>
          </cell>
          <cell r="EE1933" t="str">
            <v>MT</v>
          </cell>
          <cell r="EZ1933" t="str">
            <v>WA</v>
          </cell>
          <cell r="FA1933" t="str">
            <v>Exterior</v>
          </cell>
          <cell r="FB1933">
            <v>60111.479999999996</v>
          </cell>
          <cell r="FC1933">
            <v>3264053.3640000001</v>
          </cell>
          <cell r="FI1933" t="str">
            <v>WA</v>
          </cell>
          <cell r="FJ1933" t="str">
            <v>Bedrooms</v>
          </cell>
          <cell r="FK1933" t="str">
            <v>EISAq</v>
          </cell>
          <cell r="FL1933">
            <v>145004.70600000001</v>
          </cell>
          <cell r="FS1933" t="str">
            <v>OR</v>
          </cell>
          <cell r="FT1933" t="str">
            <v>EISAq</v>
          </cell>
          <cell r="FV1933">
            <v>358060.97399999999</v>
          </cell>
        </row>
        <row r="1934">
          <cell r="AN1934" t="str">
            <v>OR</v>
          </cell>
          <cell r="AO1934" t="str">
            <v>Natural Gas FAF</v>
          </cell>
          <cell r="AP1934" t="str">
            <v>Pre 1980</v>
          </cell>
          <cell r="AQ1934" t="str">
            <v>Basement</v>
          </cell>
          <cell r="AR1934">
            <v>1039.5320361328099</v>
          </cell>
          <cell r="AU1934" t="str">
            <v>No</v>
          </cell>
          <cell r="AV1934" t="b">
            <v>1</v>
          </cell>
          <cell r="AX1934">
            <v>1987585.2530859327</v>
          </cell>
          <cell r="AY1934" t="b">
            <v>0</v>
          </cell>
          <cell r="AZ1934">
            <v>698737.67478643195</v>
          </cell>
          <cell r="BA1934">
            <v>0.53999999999999926</v>
          </cell>
          <cell r="BB1934">
            <v>1039.5320361328099</v>
          </cell>
          <cell r="BC1934">
            <v>0.54000009149475936</v>
          </cell>
          <cell r="DS1934">
            <v>1925.059</v>
          </cell>
          <cell r="DT1934" t="str">
            <v>OR</v>
          </cell>
          <cell r="DU1934" t="str">
            <v>32to46</v>
          </cell>
          <cell r="DX1934" t="b">
            <v>0</v>
          </cell>
          <cell r="DY1934">
            <v>3785.7640000000001</v>
          </cell>
          <cell r="DZ1934" t="str">
            <v>ID</v>
          </cell>
          <cell r="EC1934" t="str">
            <v>Desktop</v>
          </cell>
          <cell r="ED1934">
            <v>2079.9929999999999</v>
          </cell>
          <cell r="EE1934" t="str">
            <v>WA</v>
          </cell>
          <cell r="EZ1934" t="str">
            <v>WA</v>
          </cell>
          <cell r="FA1934" t="str">
            <v>Garage</v>
          </cell>
          <cell r="FB1934">
            <v>170315.86</v>
          </cell>
          <cell r="FC1934">
            <v>1304419.1159999999</v>
          </cell>
          <cell r="FI1934" t="str">
            <v>WA</v>
          </cell>
          <cell r="FJ1934" t="str">
            <v>Exterior</v>
          </cell>
          <cell r="FK1934" t="str">
            <v>EISAq</v>
          </cell>
          <cell r="FL1934">
            <v>41011.432000000001</v>
          </cell>
          <cell r="FS1934" t="str">
            <v>OR</v>
          </cell>
          <cell r="FT1934" t="str">
            <v>EISAx</v>
          </cell>
          <cell r="FV1934">
            <v>789274.19</v>
          </cell>
        </row>
        <row r="1935">
          <cell r="AN1935" t="str">
            <v>OR</v>
          </cell>
          <cell r="AO1935" t="str">
            <v>Wood</v>
          </cell>
          <cell r="AP1935" t="str">
            <v>1993-2006</v>
          </cell>
          <cell r="AQ1935" t="str">
            <v>Crawlspace</v>
          </cell>
          <cell r="AR1935">
            <v>1612.69177246094</v>
          </cell>
          <cell r="AU1935" t="str">
            <v>No</v>
          </cell>
          <cell r="AV1935" t="b">
            <v>0</v>
          </cell>
          <cell r="AX1935">
            <v>5644421.2036132896</v>
          </cell>
          <cell r="AY1935" t="b">
            <v>0</v>
          </cell>
          <cell r="AZ1935">
            <v>1194394.844634389</v>
          </cell>
          <cell r="BA1935" t="str">
            <v/>
          </cell>
          <cell r="BB1935" t="str">
            <v/>
          </cell>
          <cell r="BC1935">
            <v>0.99999985890730525</v>
          </cell>
          <cell r="DS1935">
            <v>1925.059</v>
          </cell>
          <cell r="DT1935" t="str">
            <v>OR</v>
          </cell>
          <cell r="DU1935" t="str">
            <v>lt32</v>
          </cell>
          <cell r="DX1935" t="b">
            <v>0</v>
          </cell>
          <cell r="DY1935">
            <v>3785.7640000000001</v>
          </cell>
          <cell r="DZ1935" t="str">
            <v>ID</v>
          </cell>
          <cell r="EC1935" t="str">
            <v>Desktop</v>
          </cell>
          <cell r="ED1935">
            <v>2079.9929999999999</v>
          </cell>
          <cell r="EE1935" t="str">
            <v>WA</v>
          </cell>
          <cell r="EZ1935" t="str">
            <v>WA</v>
          </cell>
          <cell r="FA1935" t="str">
            <v>Kitchen</v>
          </cell>
          <cell r="FB1935">
            <v>180334.44</v>
          </cell>
          <cell r="FC1935">
            <v>262486.79599999997</v>
          </cell>
          <cell r="FI1935" t="str">
            <v>WA</v>
          </cell>
          <cell r="FJ1935" t="str">
            <v>Kitchen</v>
          </cell>
          <cell r="FK1935" t="str">
            <v>EISAq</v>
          </cell>
          <cell r="FL1935">
            <v>80558.17</v>
          </cell>
          <cell r="FS1935" t="str">
            <v>OR</v>
          </cell>
          <cell r="FT1935" t="str">
            <v>EISAnqnx</v>
          </cell>
          <cell r="FV1935">
            <v>14298354.85</v>
          </cell>
        </row>
        <row r="1936">
          <cell r="AN1936" t="str">
            <v>OR</v>
          </cell>
          <cell r="AO1936" t="str">
            <v>Heat Pump (Central System)</v>
          </cell>
          <cell r="AP1936" t="str">
            <v>1993-2006</v>
          </cell>
          <cell r="AQ1936" t="str">
            <v>Crawlspace</v>
          </cell>
          <cell r="AR1936">
            <v>1612.69177246094</v>
          </cell>
          <cell r="AU1936" t="str">
            <v>No</v>
          </cell>
          <cell r="AV1936" t="b">
            <v>1</v>
          </cell>
          <cell r="AX1936">
            <v>5644421.2036132896</v>
          </cell>
          <cell r="AY1936" t="b">
            <v>0</v>
          </cell>
          <cell r="AZ1936">
            <v>1194394.844634389</v>
          </cell>
          <cell r="BA1936">
            <v>1</v>
          </cell>
          <cell r="BB1936">
            <v>1612.69177246094</v>
          </cell>
          <cell r="BC1936">
            <v>0.99999985890730525</v>
          </cell>
          <cell r="DS1936">
            <v>1612.692</v>
          </cell>
          <cell r="DT1936" t="str">
            <v>OR</v>
          </cell>
          <cell r="DU1936" t="str">
            <v>lt32</v>
          </cell>
          <cell r="DX1936" t="b">
            <v>0</v>
          </cell>
          <cell r="DY1936">
            <v>3785.7640000000001</v>
          </cell>
          <cell r="DZ1936" t="str">
            <v>ID</v>
          </cell>
          <cell r="EC1936" t="str">
            <v>Desktop</v>
          </cell>
          <cell r="ED1936">
            <v>1904.288</v>
          </cell>
          <cell r="EE1936" t="str">
            <v>WA</v>
          </cell>
          <cell r="EZ1936" t="str">
            <v>WA</v>
          </cell>
          <cell r="FA1936" t="str">
            <v>Living Room/Family Room</v>
          </cell>
          <cell r="FB1936">
            <v>144267.552</v>
          </cell>
          <cell r="FC1936">
            <v>541003.31999999995</v>
          </cell>
          <cell r="FI1936" t="str">
            <v>WA</v>
          </cell>
          <cell r="FJ1936" t="str">
            <v>Living Room/Family Room</v>
          </cell>
          <cell r="FK1936" t="str">
            <v>EISAq</v>
          </cell>
          <cell r="FL1936">
            <v>58587.759999999995</v>
          </cell>
          <cell r="FS1936" t="str">
            <v>OR</v>
          </cell>
          <cell r="FT1936" t="str">
            <v>EISAq</v>
          </cell>
          <cell r="FV1936">
            <v>2991910.09</v>
          </cell>
        </row>
        <row r="1937">
          <cell r="AN1937" t="str">
            <v>OR</v>
          </cell>
          <cell r="AO1937" t="str">
            <v>Wood</v>
          </cell>
          <cell r="AP1937" t="str">
            <v>Pre 1980</v>
          </cell>
          <cell r="AQ1937" t="str">
            <v>Crawlspace</v>
          </cell>
          <cell r="AR1937">
            <v>1001.38261683495</v>
          </cell>
          <cell r="AU1937" t="str">
            <v>No</v>
          </cell>
          <cell r="AV1937" t="b">
            <v>0</v>
          </cell>
          <cell r="AX1937">
            <v>1377902.4807648913</v>
          </cell>
          <cell r="AY1937" t="b">
            <v>0</v>
          </cell>
          <cell r="AZ1937">
            <v>605226.24061844544</v>
          </cell>
          <cell r="BA1937" t="str">
            <v/>
          </cell>
          <cell r="BB1937" t="str">
            <v/>
          </cell>
          <cell r="BC1937">
            <v>0.62093854054893927</v>
          </cell>
          <cell r="DS1937">
            <v>1612.692</v>
          </cell>
          <cell r="DT1937" t="str">
            <v>OR</v>
          </cell>
          <cell r="DU1937" t="str">
            <v>lt32</v>
          </cell>
          <cell r="DX1937" t="b">
            <v>0</v>
          </cell>
          <cell r="DY1937">
            <v>3785.7640000000001</v>
          </cell>
          <cell r="DZ1937" t="str">
            <v>ID</v>
          </cell>
          <cell r="EC1937" t="str">
            <v>Desktop</v>
          </cell>
          <cell r="ED1937">
            <v>1904.288</v>
          </cell>
          <cell r="EE1937" t="str">
            <v>WA</v>
          </cell>
          <cell r="EZ1937" t="str">
            <v>WA</v>
          </cell>
          <cell r="FA1937" t="str">
            <v>Other</v>
          </cell>
          <cell r="FB1937">
            <v>378702.32399999996</v>
          </cell>
          <cell r="FC1937">
            <v>775438.09199999995</v>
          </cell>
          <cell r="FI1937" t="str">
            <v>WA</v>
          </cell>
          <cell r="FJ1937" t="str">
            <v>Other</v>
          </cell>
          <cell r="FK1937" t="str">
            <v>EISAq</v>
          </cell>
          <cell r="FL1937">
            <v>29293.879999999997</v>
          </cell>
          <cell r="FS1937" t="str">
            <v>OR</v>
          </cell>
          <cell r="FT1937" t="str">
            <v>EISAx</v>
          </cell>
          <cell r="FV1937">
            <v>13017288.375</v>
          </cell>
        </row>
        <row r="1938">
          <cell r="AN1938" t="str">
            <v>OR</v>
          </cell>
          <cell r="AO1938" t="str">
            <v>Baseboard/Wall/Radiant</v>
          </cell>
          <cell r="AP1938" t="str">
            <v>Pre 1980</v>
          </cell>
          <cell r="AQ1938" t="str">
            <v>Slab on Grade</v>
          </cell>
          <cell r="AR1938">
            <v>611.30915562598705</v>
          </cell>
          <cell r="AU1938" t="str">
            <v>No</v>
          </cell>
          <cell r="AV1938" t="b">
            <v>1</v>
          </cell>
          <cell r="AX1938">
            <v>841161.39814135816</v>
          </cell>
          <cell r="AY1938" t="b">
            <v>0</v>
          </cell>
          <cell r="AZ1938">
            <v>369469.50735428365</v>
          </cell>
          <cell r="BA1938">
            <v>0.37906137184115529</v>
          </cell>
          <cell r="BB1938">
            <v>611.30915562598705</v>
          </cell>
          <cell r="BC1938">
            <v>0.37906131835836415</v>
          </cell>
          <cell r="DS1938">
            <v>1612.692</v>
          </cell>
          <cell r="DT1938" t="str">
            <v>OR</v>
          </cell>
          <cell r="DU1938" t="str">
            <v>32to46</v>
          </cell>
          <cell r="DX1938" t="b">
            <v>0</v>
          </cell>
          <cell r="DY1938">
            <v>3785.7640000000001</v>
          </cell>
          <cell r="DZ1938" t="str">
            <v>ID</v>
          </cell>
          <cell r="EC1938" t="str">
            <v>Desktop</v>
          </cell>
          <cell r="ED1938">
            <v>2079.9929999999999</v>
          </cell>
          <cell r="EE1938" t="str">
            <v>WA</v>
          </cell>
          <cell r="EZ1938" t="str">
            <v>WA</v>
          </cell>
          <cell r="FA1938" t="str">
            <v>Bathroom</v>
          </cell>
          <cell r="FB1938">
            <v>68614.289999999994</v>
          </cell>
          <cell r="FC1938">
            <v>53366.67</v>
          </cell>
          <cell r="FI1938" t="str">
            <v>WA</v>
          </cell>
          <cell r="FJ1938" t="str">
            <v>Other</v>
          </cell>
          <cell r="FK1938" t="str">
            <v>EISAx</v>
          </cell>
          <cell r="FL1938">
            <v>234351.03999999998</v>
          </cell>
          <cell r="FS1938" t="str">
            <v>ID</v>
          </cell>
          <cell r="FT1938" t="str">
            <v>EISAnqnx</v>
          </cell>
          <cell r="FV1938">
            <v>5918203.7949999999</v>
          </cell>
        </row>
        <row r="1939">
          <cell r="AN1939" t="str">
            <v>OR</v>
          </cell>
          <cell r="AO1939" t="str">
            <v>Wood</v>
          </cell>
          <cell r="AP1939" t="str">
            <v>Pre 1980</v>
          </cell>
          <cell r="AQ1939" t="str">
            <v>Slab on Grade</v>
          </cell>
          <cell r="AR1939">
            <v>611.30915562598705</v>
          </cell>
          <cell r="AU1939" t="str">
            <v>No</v>
          </cell>
          <cell r="AV1939" t="b">
            <v>0</v>
          </cell>
          <cell r="AX1939">
            <v>841161.39814135816</v>
          </cell>
          <cell r="AY1939" t="b">
            <v>0</v>
          </cell>
          <cell r="AZ1939">
            <v>369469.50735428365</v>
          </cell>
          <cell r="BA1939" t="str">
            <v/>
          </cell>
          <cell r="BB1939" t="str">
            <v/>
          </cell>
          <cell r="BC1939">
            <v>0.37906131835836415</v>
          </cell>
          <cell r="DS1939">
            <v>1612.692</v>
          </cell>
          <cell r="DT1939" t="str">
            <v>OR</v>
          </cell>
          <cell r="DU1939" t="str">
            <v>gt46</v>
          </cell>
          <cell r="DX1939" t="b">
            <v>0</v>
          </cell>
          <cell r="DY1939">
            <v>3785.7640000000001</v>
          </cell>
          <cell r="DZ1939" t="str">
            <v>ID</v>
          </cell>
          <cell r="EC1939" t="str">
            <v>Desktop</v>
          </cell>
          <cell r="ED1939">
            <v>2130.886</v>
          </cell>
          <cell r="EE1939" t="str">
            <v>MT</v>
          </cell>
          <cell r="EZ1939" t="str">
            <v>WA</v>
          </cell>
          <cell r="FA1939" t="str">
            <v>Bedrooms</v>
          </cell>
          <cell r="FB1939">
            <v>545864.79599999997</v>
          </cell>
          <cell r="FC1939">
            <v>533666.69999999995</v>
          </cell>
          <cell r="FI1939" t="str">
            <v>WA</v>
          </cell>
          <cell r="FJ1939" t="str">
            <v>Bathroom</v>
          </cell>
          <cell r="FK1939" t="str">
            <v>EISAq</v>
          </cell>
          <cell r="FL1939">
            <v>46870.207999999999</v>
          </cell>
          <cell r="FS1939" t="str">
            <v>ID</v>
          </cell>
          <cell r="FT1939" t="str">
            <v>EISAx</v>
          </cell>
          <cell r="FV1939">
            <v>101359.52499999999</v>
          </cell>
        </row>
        <row r="1940">
          <cell r="AN1940" t="str">
            <v>OR</v>
          </cell>
          <cell r="AO1940" t="str">
            <v>Wood</v>
          </cell>
          <cell r="AP1940" t="str">
            <v>Pre 1980</v>
          </cell>
          <cell r="AQ1940" t="str">
            <v>Slab on Grade</v>
          </cell>
          <cell r="AR1940">
            <v>611.30915562598705</v>
          </cell>
          <cell r="AU1940" t="str">
            <v>No</v>
          </cell>
          <cell r="AV1940" t="b">
            <v>0</v>
          </cell>
          <cell r="AX1940">
            <v>841161.39814135816</v>
          </cell>
          <cell r="AY1940" t="b">
            <v>0</v>
          </cell>
          <cell r="AZ1940">
            <v>369469.50735428365</v>
          </cell>
          <cell r="BA1940" t="str">
            <v/>
          </cell>
          <cell r="BB1940" t="str">
            <v/>
          </cell>
          <cell r="BC1940">
            <v>0.37906131835836415</v>
          </cell>
          <cell r="DS1940">
            <v>2130.886</v>
          </cell>
          <cell r="DT1940" t="str">
            <v>MT</v>
          </cell>
          <cell r="DU1940" t="str">
            <v>32to46</v>
          </cell>
          <cell r="DX1940" t="b">
            <v>0</v>
          </cell>
          <cell r="DY1940">
            <v>3785.7640000000001</v>
          </cell>
          <cell r="DZ1940" t="str">
            <v>ID</v>
          </cell>
          <cell r="EC1940" t="str">
            <v>Desktop</v>
          </cell>
          <cell r="ED1940">
            <v>2130.886</v>
          </cell>
          <cell r="EE1940" t="str">
            <v>MT</v>
          </cell>
          <cell r="EZ1940" t="str">
            <v>WA</v>
          </cell>
          <cell r="FA1940" t="str">
            <v>Exterior</v>
          </cell>
          <cell r="FB1940">
            <v>182971.44</v>
          </cell>
          <cell r="FC1940">
            <v>2232251.568</v>
          </cell>
          <cell r="FI1940" t="str">
            <v>WA</v>
          </cell>
          <cell r="FJ1940" t="str">
            <v>Bedrooms</v>
          </cell>
          <cell r="FK1940" t="str">
            <v>EISAnqnx</v>
          </cell>
          <cell r="FL1940">
            <v>175763.28</v>
          </cell>
          <cell r="FS1940" t="str">
            <v>MT</v>
          </cell>
          <cell r="FT1940" t="str">
            <v>EISAnqnx</v>
          </cell>
          <cell r="FV1940">
            <v>1939106.26</v>
          </cell>
        </row>
        <row r="1941">
          <cell r="AN1941" t="str">
            <v>OR</v>
          </cell>
          <cell r="AO1941" t="str">
            <v>Wood</v>
          </cell>
          <cell r="AP1941" t="str">
            <v>Pre 1980</v>
          </cell>
          <cell r="AQ1941" t="str">
            <v>Crawlspace</v>
          </cell>
          <cell r="AR1941">
            <v>1001.38261683495</v>
          </cell>
          <cell r="AU1941" t="str">
            <v>No</v>
          </cell>
          <cell r="AV1941" t="b">
            <v>0</v>
          </cell>
          <cell r="AX1941">
            <v>1377902.4807648913</v>
          </cell>
          <cell r="AY1941" t="b">
            <v>0</v>
          </cell>
          <cell r="AZ1941">
            <v>605226.24061844544</v>
          </cell>
          <cell r="BA1941" t="str">
            <v/>
          </cell>
          <cell r="BB1941" t="str">
            <v/>
          </cell>
          <cell r="BC1941">
            <v>0.62093854054893927</v>
          </cell>
          <cell r="DS1941">
            <v>2079.9929999999999</v>
          </cell>
          <cell r="DT1941" t="str">
            <v>WA</v>
          </cell>
          <cell r="DU1941" t="str">
            <v>32to46</v>
          </cell>
          <cell r="DX1941" t="b">
            <v>1</v>
          </cell>
          <cell r="DY1941">
            <v>3785.7640000000001</v>
          </cell>
          <cell r="DZ1941" t="str">
            <v>ID</v>
          </cell>
          <cell r="EC1941" t="str">
            <v>Desktop</v>
          </cell>
          <cell r="ED1941">
            <v>2130.886</v>
          </cell>
          <cell r="EE1941" t="str">
            <v>MT</v>
          </cell>
          <cell r="EZ1941" t="str">
            <v>WA</v>
          </cell>
          <cell r="FA1941" t="str">
            <v>Kitchen</v>
          </cell>
          <cell r="FB1941">
            <v>625152.41999999993</v>
          </cell>
          <cell r="FC1941">
            <v>114357.15</v>
          </cell>
          <cell r="FI1941" t="str">
            <v>WA</v>
          </cell>
          <cell r="FJ1941" t="str">
            <v>Exterior</v>
          </cell>
          <cell r="FK1941" t="str">
            <v>EISAnqnx</v>
          </cell>
          <cell r="FL1941">
            <v>87881.64</v>
          </cell>
          <cell r="FS1941" t="str">
            <v>MT</v>
          </cell>
          <cell r="FT1941" t="str">
            <v>EISAq</v>
          </cell>
          <cell r="FV1941">
            <v>161947.33600000001</v>
          </cell>
        </row>
        <row r="1942">
          <cell r="AN1942" t="str">
            <v>OR</v>
          </cell>
          <cell r="AO1942" t="str">
            <v>Baseboard/Wall/Radiant</v>
          </cell>
          <cell r="AP1942" t="str">
            <v>Pre 1980</v>
          </cell>
          <cell r="AQ1942" t="str">
            <v>Slab on Grade</v>
          </cell>
          <cell r="AR1942">
            <v>611.30915562598705</v>
          </cell>
          <cell r="AU1942" t="str">
            <v>No</v>
          </cell>
          <cell r="AV1942" t="b">
            <v>0</v>
          </cell>
          <cell r="AX1942">
            <v>841161.39814135816</v>
          </cell>
          <cell r="AY1942" t="b">
            <v>0</v>
          </cell>
          <cell r="AZ1942">
            <v>369469.50735428365</v>
          </cell>
          <cell r="BA1942" t="str">
            <v/>
          </cell>
          <cell r="BB1942" t="str">
            <v/>
          </cell>
          <cell r="BC1942">
            <v>0.37906131835836415</v>
          </cell>
          <cell r="DS1942">
            <v>2079.9929999999999</v>
          </cell>
          <cell r="DT1942" t="str">
            <v>WA</v>
          </cell>
          <cell r="DU1942" t="str">
            <v>lt32</v>
          </cell>
          <cell r="DX1942" t="b">
            <v>0</v>
          </cell>
          <cell r="DY1942">
            <v>2130.886</v>
          </cell>
          <cell r="DZ1942" t="str">
            <v>MT</v>
          </cell>
          <cell r="EC1942" t="str">
            <v>Laptop</v>
          </cell>
          <cell r="ED1942">
            <v>2130.886</v>
          </cell>
          <cell r="EE1942" t="str">
            <v>MT</v>
          </cell>
          <cell r="EZ1942" t="str">
            <v>WA</v>
          </cell>
          <cell r="FA1942" t="str">
            <v>Living Room/Family Room</v>
          </cell>
          <cell r="FB1942">
            <v>515369.55599999998</v>
          </cell>
          <cell r="FC1942">
            <v>535191.46199999994</v>
          </cell>
          <cell r="FI1942" t="str">
            <v>WA</v>
          </cell>
          <cell r="FJ1942" t="str">
            <v>Kitchen</v>
          </cell>
          <cell r="FK1942" t="str">
            <v>EISAq</v>
          </cell>
          <cell r="FL1942">
            <v>117175.51999999999</v>
          </cell>
          <cell r="FS1942" t="str">
            <v>MT</v>
          </cell>
          <cell r="FT1942" t="str">
            <v>EISAx</v>
          </cell>
          <cell r="FV1942">
            <v>767118.96</v>
          </cell>
        </row>
        <row r="1943">
          <cell r="AN1943" t="str">
            <v>OR</v>
          </cell>
          <cell r="AO1943" t="str">
            <v>Baseboard/Wall/Radiant</v>
          </cell>
          <cell r="AP1943" t="str">
            <v>Pre 1980</v>
          </cell>
          <cell r="AQ1943" t="str">
            <v>Crawlspace</v>
          </cell>
          <cell r="AR1943">
            <v>1001.38261683495</v>
          </cell>
          <cell r="AU1943" t="str">
            <v>No</v>
          </cell>
          <cell r="AV1943" t="b">
            <v>0</v>
          </cell>
          <cell r="AX1943">
            <v>1377902.4807648913</v>
          </cell>
          <cell r="AY1943" t="b">
            <v>0</v>
          </cell>
          <cell r="AZ1943">
            <v>605226.24061844544</v>
          </cell>
          <cell r="BA1943" t="str">
            <v/>
          </cell>
          <cell r="BB1943" t="str">
            <v/>
          </cell>
          <cell r="BC1943">
            <v>0.62093854054893927</v>
          </cell>
          <cell r="DS1943">
            <v>3785.7640000000001</v>
          </cell>
          <cell r="DT1943" t="str">
            <v>ID</v>
          </cell>
          <cell r="DU1943" t="str">
            <v>32to46</v>
          </cell>
          <cell r="DX1943" t="b">
            <v>0</v>
          </cell>
          <cell r="DY1943">
            <v>2130.886</v>
          </cell>
          <cell r="DZ1943" t="str">
            <v>MT</v>
          </cell>
          <cell r="EC1943" t="str">
            <v>Laptop</v>
          </cell>
          <cell r="ED1943">
            <v>2130.886</v>
          </cell>
          <cell r="EE1943" t="str">
            <v>MT</v>
          </cell>
          <cell r="EZ1943" t="str">
            <v>WA</v>
          </cell>
          <cell r="FA1943" t="str">
            <v>Other</v>
          </cell>
          <cell r="FB1943">
            <v>949926.72599999991</v>
          </cell>
          <cell r="FC1943">
            <v>811173.38399999996</v>
          </cell>
          <cell r="FI1943" t="str">
            <v>WA</v>
          </cell>
          <cell r="FJ1943" t="str">
            <v>Living Room/Family Room</v>
          </cell>
          <cell r="FK1943" t="str">
            <v>EISAnqnx</v>
          </cell>
          <cell r="FL1943">
            <v>87881.64</v>
          </cell>
          <cell r="FS1943" t="str">
            <v>OR</v>
          </cell>
          <cell r="FT1943" t="str">
            <v>EISAq</v>
          </cell>
          <cell r="FV1943">
            <v>3000175.0349999997</v>
          </cell>
        </row>
        <row r="1944">
          <cell r="AN1944" t="str">
            <v>OR</v>
          </cell>
          <cell r="AO1944" t="str">
            <v>Baseboard/Wall/Radiant</v>
          </cell>
          <cell r="AP1944" t="str">
            <v>Pre 1980</v>
          </cell>
          <cell r="AQ1944" t="str">
            <v>Crawlspace</v>
          </cell>
          <cell r="AR1944">
            <v>1001.38261683495</v>
          </cell>
          <cell r="AU1944" t="str">
            <v>No</v>
          </cell>
          <cell r="AV1944" t="b">
            <v>1</v>
          </cell>
          <cell r="AX1944">
            <v>1377902.4807648913</v>
          </cell>
          <cell r="AY1944" t="b">
            <v>0</v>
          </cell>
          <cell r="AZ1944">
            <v>605226.24061844544</v>
          </cell>
          <cell r="BA1944">
            <v>0.62093862815884471</v>
          </cell>
          <cell r="BB1944">
            <v>1001.38261683495</v>
          </cell>
          <cell r="BC1944">
            <v>0.62093854054893927</v>
          </cell>
          <cell r="DS1944">
            <v>3785.7640000000001</v>
          </cell>
          <cell r="DT1944" t="str">
            <v>ID</v>
          </cell>
          <cell r="DU1944" t="str">
            <v>lt32</v>
          </cell>
          <cell r="DX1944" t="b">
            <v>0</v>
          </cell>
          <cell r="DY1944">
            <v>2130.886</v>
          </cell>
          <cell r="DZ1944" t="str">
            <v>MT</v>
          </cell>
          <cell r="EC1944" t="str">
            <v>Desktop</v>
          </cell>
          <cell r="ED1944">
            <v>2130.886</v>
          </cell>
          <cell r="EE1944" t="str">
            <v>MT</v>
          </cell>
          <cell r="EZ1944" t="str">
            <v>WA</v>
          </cell>
          <cell r="FA1944" t="str">
            <v>Bathroom</v>
          </cell>
          <cell r="FB1944">
            <v>1105843.97</v>
          </cell>
          <cell r="FC1944">
            <v>209451.242</v>
          </cell>
          <cell r="FI1944" t="str">
            <v>WA</v>
          </cell>
          <cell r="FJ1944" t="str">
            <v>Other</v>
          </cell>
          <cell r="FK1944" t="str">
            <v>EISAnqnx</v>
          </cell>
          <cell r="FL1944">
            <v>322232.68</v>
          </cell>
          <cell r="FS1944" t="str">
            <v>WA</v>
          </cell>
          <cell r="FT1944" t="str">
            <v>EISAnqnx</v>
          </cell>
          <cell r="FV1944">
            <v>9220562.4959999993</v>
          </cell>
        </row>
        <row r="1945">
          <cell r="AN1945" t="str">
            <v>ID</v>
          </cell>
          <cell r="AO1945" t="str">
            <v>Natural Gas FAF</v>
          </cell>
          <cell r="AP1945" t="str">
            <v>1980-1992</v>
          </cell>
          <cell r="AQ1945" t="str">
            <v>Basement</v>
          </cell>
          <cell r="AR1945">
            <v>3785.76440429688</v>
          </cell>
          <cell r="AU1945" t="str">
            <v>No</v>
          </cell>
          <cell r="AV1945" t="b">
            <v>1</v>
          </cell>
          <cell r="AX1945">
            <v>11470866.145019546</v>
          </cell>
          <cell r="AY1945" t="b">
            <v>0</v>
          </cell>
          <cell r="AZ1945">
            <v>2258852.047111819</v>
          </cell>
          <cell r="BA1945">
            <v>1</v>
          </cell>
          <cell r="BB1945">
            <v>3785.76440429688</v>
          </cell>
          <cell r="BC1945">
            <v>1.0000001067939999</v>
          </cell>
          <cell r="DS1945">
            <v>8559.1039999999994</v>
          </cell>
          <cell r="DT1945" t="str">
            <v>OR</v>
          </cell>
          <cell r="DU1945" t="str">
            <v>lt32</v>
          </cell>
          <cell r="DX1945" t="b">
            <v>1</v>
          </cell>
          <cell r="DY1945">
            <v>2079.9929999999999</v>
          </cell>
          <cell r="DZ1945" t="str">
            <v>WA</v>
          </cell>
          <cell r="EC1945" t="str">
            <v>Desktop</v>
          </cell>
          <cell r="ED1945">
            <v>1904.288</v>
          </cell>
          <cell r="EE1945" t="str">
            <v>WA</v>
          </cell>
          <cell r="EZ1945" t="str">
            <v>WA</v>
          </cell>
          <cell r="FA1945" t="str">
            <v>Bedrooms</v>
          </cell>
          <cell r="FB1945">
            <v>644465.36</v>
          </cell>
          <cell r="FC1945">
            <v>833410.88599999994</v>
          </cell>
          <cell r="FI1945" t="str">
            <v>OR</v>
          </cell>
          <cell r="FJ1945" t="str">
            <v>Bathroom</v>
          </cell>
          <cell r="FK1945" t="str">
            <v>EISAq</v>
          </cell>
          <cell r="FL1945">
            <v>41580.945</v>
          </cell>
          <cell r="FS1945" t="str">
            <v>WA</v>
          </cell>
          <cell r="FT1945" t="str">
            <v>EISAq</v>
          </cell>
          <cell r="FV1945">
            <v>498923.45600000001</v>
          </cell>
        </row>
        <row r="1946">
          <cell r="AN1946" t="str">
            <v>WA</v>
          </cell>
          <cell r="AO1946" t="str">
            <v>Propane/LP</v>
          </cell>
          <cell r="AP1946" t="str">
            <v>Pre 1980</v>
          </cell>
          <cell r="AQ1946" t="str">
            <v>Basement</v>
          </cell>
          <cell r="AR1946">
            <v>1009.28733391587</v>
          </cell>
          <cell r="AU1946" t="str">
            <v>No</v>
          </cell>
          <cell r="AV1946" t="b">
            <v>0</v>
          </cell>
          <cell r="AX1946">
            <v>1981231.0364768528</v>
          </cell>
          <cell r="AY1946" t="b">
            <v>0</v>
          </cell>
          <cell r="AZ1946">
            <v>592975.68699238473</v>
          </cell>
          <cell r="BA1946" t="str">
            <v/>
          </cell>
          <cell r="BB1946" t="str">
            <v/>
          </cell>
          <cell r="BC1946">
            <v>0.5300077162256287</v>
          </cell>
          <cell r="DS1946">
            <v>2079.9929999999999</v>
          </cell>
          <cell r="DT1946" t="str">
            <v>WA</v>
          </cell>
          <cell r="DU1946" t="str">
            <v>lt32</v>
          </cell>
          <cell r="DX1946" t="b">
            <v>1</v>
          </cell>
          <cell r="DY1946">
            <v>2079.9929999999999</v>
          </cell>
          <cell r="DZ1946" t="str">
            <v>WA</v>
          </cell>
          <cell r="EC1946" t="str">
            <v>Laptop</v>
          </cell>
          <cell r="ED1946">
            <v>1904.288</v>
          </cell>
          <cell r="EE1946" t="str">
            <v>WA</v>
          </cell>
          <cell r="EZ1946" t="str">
            <v>WA</v>
          </cell>
          <cell r="FA1946" t="str">
            <v>Exterior</v>
          </cell>
          <cell r="FB1946">
            <v>1142461.32</v>
          </cell>
          <cell r="FC1946">
            <v>2727260.2280000001</v>
          </cell>
          <cell r="FI1946" t="str">
            <v>OR</v>
          </cell>
          <cell r="FJ1946" t="str">
            <v>Bedrooms</v>
          </cell>
          <cell r="FK1946" t="str">
            <v>EISAq</v>
          </cell>
          <cell r="FL1946">
            <v>68905.566000000006</v>
          </cell>
          <cell r="FS1946" t="str">
            <v>WA</v>
          </cell>
          <cell r="FT1946" t="str">
            <v>EISAx</v>
          </cell>
          <cell r="FV1946">
            <v>3322982.56</v>
          </cell>
        </row>
        <row r="1947">
          <cell r="AN1947" t="str">
            <v>WA</v>
          </cell>
          <cell r="AO1947" t="str">
            <v>Propane/LP</v>
          </cell>
          <cell r="AP1947" t="str">
            <v>Pre 1980</v>
          </cell>
          <cell r="AQ1947" t="str">
            <v>Crawlspace</v>
          </cell>
          <cell r="AR1947">
            <v>895.000385810691</v>
          </cell>
          <cell r="AU1947" t="str">
            <v>No</v>
          </cell>
          <cell r="AV1947" t="b">
            <v>0</v>
          </cell>
          <cell r="AX1947">
            <v>1756885.7573463863</v>
          </cell>
          <cell r="AY1947" t="b">
            <v>0</v>
          </cell>
          <cell r="AZ1947">
            <v>525829.9106711885</v>
          </cell>
          <cell r="BA1947" t="str">
            <v/>
          </cell>
          <cell r="BB1947" t="str">
            <v/>
          </cell>
          <cell r="BC1947">
            <v>0.46999213659419742</v>
          </cell>
          <cell r="DS1947">
            <v>2079.9929999999999</v>
          </cell>
          <cell r="DT1947" t="str">
            <v>WA</v>
          </cell>
          <cell r="DU1947" t="str">
            <v>lt32</v>
          </cell>
          <cell r="DX1947" t="b">
            <v>1</v>
          </cell>
          <cell r="DY1947">
            <v>2079.9929999999999</v>
          </cell>
          <cell r="DZ1947" t="str">
            <v>WA</v>
          </cell>
          <cell r="EC1947" t="str">
            <v>Desktop</v>
          </cell>
          <cell r="ED1947">
            <v>1612.692</v>
          </cell>
          <cell r="EE1947" t="str">
            <v>OR</v>
          </cell>
          <cell r="EZ1947" t="str">
            <v>WA</v>
          </cell>
          <cell r="FA1947" t="str">
            <v>Garage</v>
          </cell>
          <cell r="FB1947">
            <v>292938.8</v>
          </cell>
          <cell r="FC1947">
            <v>798258.23</v>
          </cell>
          <cell r="FI1947" t="str">
            <v>OR</v>
          </cell>
          <cell r="FJ1947" t="str">
            <v>Exterior</v>
          </cell>
          <cell r="FK1947" t="str">
            <v>EISAq</v>
          </cell>
          <cell r="FL1947">
            <v>91478.078999999998</v>
          </cell>
          <cell r="FS1947" t="str">
            <v>OR</v>
          </cell>
          <cell r="FT1947" t="str">
            <v>EISAnqnx</v>
          </cell>
          <cell r="FV1947">
            <v>2438158.7749999999</v>
          </cell>
        </row>
        <row r="1948">
          <cell r="AN1948" t="str">
            <v>WA</v>
          </cell>
          <cell r="AO1948" t="str">
            <v>Natural Gas Other</v>
          </cell>
          <cell r="AP1948" t="str">
            <v>Pre 1980</v>
          </cell>
          <cell r="AQ1948" t="str">
            <v>Basement</v>
          </cell>
          <cell r="AR1948">
            <v>1009.28733391587</v>
          </cell>
          <cell r="AU1948" t="str">
            <v>No</v>
          </cell>
          <cell r="AV1948" t="b">
            <v>0</v>
          </cell>
          <cell r="AX1948">
            <v>1981231.0364768528</v>
          </cell>
          <cell r="AY1948" t="b">
            <v>0</v>
          </cell>
          <cell r="AZ1948">
            <v>592975.68699238473</v>
          </cell>
          <cell r="BA1948" t="str">
            <v/>
          </cell>
          <cell r="BB1948" t="str">
            <v/>
          </cell>
          <cell r="BC1948">
            <v>0.5300077162256287</v>
          </cell>
          <cell r="DS1948">
            <v>2130.886</v>
          </cell>
          <cell r="DT1948" t="str">
            <v>MT</v>
          </cell>
          <cell r="DU1948" t="str">
            <v>lt32</v>
          </cell>
          <cell r="DX1948" t="b">
            <v>1</v>
          </cell>
          <cell r="DY1948">
            <v>2079.9929999999999</v>
          </cell>
          <cell r="DZ1948" t="str">
            <v>WA</v>
          </cell>
          <cell r="EC1948" t="str">
            <v>Desktop</v>
          </cell>
          <cell r="ED1948">
            <v>1612.692</v>
          </cell>
          <cell r="EE1948" t="str">
            <v>OR</v>
          </cell>
          <cell r="EZ1948" t="str">
            <v>WA</v>
          </cell>
          <cell r="FA1948" t="str">
            <v>Kitchen</v>
          </cell>
          <cell r="FB1948">
            <v>666435.77</v>
          </cell>
          <cell r="FC1948">
            <v>140610.62400000001</v>
          </cell>
          <cell r="FI1948" t="str">
            <v>OR</v>
          </cell>
          <cell r="FJ1948" t="str">
            <v>Kitchen</v>
          </cell>
          <cell r="FK1948" t="str">
            <v>EISAq</v>
          </cell>
          <cell r="FL1948">
            <v>41580.945</v>
          </cell>
          <cell r="FS1948" t="str">
            <v>OR</v>
          </cell>
          <cell r="FT1948" t="str">
            <v>EISAq</v>
          </cell>
          <cell r="FV1948">
            <v>1603399.3299999998</v>
          </cell>
        </row>
        <row r="1949">
          <cell r="AN1949" t="str">
            <v>WA</v>
          </cell>
          <cell r="AO1949" t="str">
            <v>Natural Gas Other</v>
          </cell>
          <cell r="AP1949" t="str">
            <v>Pre 1980</v>
          </cell>
          <cell r="AQ1949" t="str">
            <v>Crawlspace</v>
          </cell>
          <cell r="AR1949">
            <v>895.000385810691</v>
          </cell>
          <cell r="AU1949" t="str">
            <v>No</v>
          </cell>
          <cell r="AV1949" t="b">
            <v>0</v>
          </cell>
          <cell r="AX1949">
            <v>1756885.7573463863</v>
          </cell>
          <cell r="AY1949" t="b">
            <v>0</v>
          </cell>
          <cell r="AZ1949">
            <v>525829.9106711885</v>
          </cell>
          <cell r="BA1949" t="str">
            <v/>
          </cell>
          <cell r="BB1949" t="str">
            <v/>
          </cell>
          <cell r="BC1949">
            <v>0.46999213659419742</v>
          </cell>
          <cell r="DS1949">
            <v>2130.886</v>
          </cell>
          <cell r="DT1949" t="str">
            <v>MT</v>
          </cell>
          <cell r="DU1949" t="str">
            <v>lt32</v>
          </cell>
          <cell r="DX1949" t="b">
            <v>1</v>
          </cell>
          <cell r="DY1949">
            <v>2079.9929999999999</v>
          </cell>
          <cell r="DZ1949" t="str">
            <v>WA</v>
          </cell>
          <cell r="EC1949" t="str">
            <v>Desktop</v>
          </cell>
          <cell r="ED1949">
            <v>1612.692</v>
          </cell>
          <cell r="EE1949" t="str">
            <v>OR</v>
          </cell>
          <cell r="EZ1949" t="str">
            <v>WA</v>
          </cell>
          <cell r="FA1949" t="str">
            <v>Living Room/Family Room</v>
          </cell>
          <cell r="FB1949">
            <v>228492.264</v>
          </cell>
          <cell r="FC1949">
            <v>738205.77599999995</v>
          </cell>
          <cell r="FI1949" t="str">
            <v>WA</v>
          </cell>
          <cell r="FJ1949" t="str">
            <v>Bathroom</v>
          </cell>
          <cell r="FK1949" t="str">
            <v>EISAnqnx</v>
          </cell>
          <cell r="FL1949">
            <v>454597.20499999996</v>
          </cell>
          <cell r="FS1949" t="str">
            <v>OR</v>
          </cell>
          <cell r="FT1949" t="str">
            <v>EISAx</v>
          </cell>
          <cell r="FV1949">
            <v>4628369.2</v>
          </cell>
        </row>
        <row r="1950">
          <cell r="AN1950" t="str">
            <v>WA</v>
          </cell>
          <cell r="AO1950" t="str">
            <v>Heat Pump (Central System)</v>
          </cell>
          <cell r="AP1950" t="str">
            <v>Pre 1980</v>
          </cell>
          <cell r="AQ1950" t="str">
            <v>Basement</v>
          </cell>
          <cell r="AR1950">
            <v>1009.28733391587</v>
          </cell>
          <cell r="AU1950" t="str">
            <v>No</v>
          </cell>
          <cell r="AV1950" t="b">
            <v>1</v>
          </cell>
          <cell r="AX1950">
            <v>1981231.0364768528</v>
          </cell>
          <cell r="AY1950" t="b">
            <v>0</v>
          </cell>
          <cell r="AZ1950">
            <v>592975.68699238473</v>
          </cell>
          <cell r="BA1950">
            <v>0.53000779423226796</v>
          </cell>
          <cell r="BB1950">
            <v>1009.2873339158701</v>
          </cell>
          <cell r="BC1950">
            <v>0.5300077162256287</v>
          </cell>
          <cell r="DS1950">
            <v>2130.886</v>
          </cell>
          <cell r="DT1950" t="str">
            <v>MT</v>
          </cell>
          <cell r="DU1950" t="str">
            <v>lt32</v>
          </cell>
          <cell r="DX1950" t="b">
            <v>0</v>
          </cell>
          <cell r="DY1950">
            <v>1612.692</v>
          </cell>
          <cell r="DZ1950" t="str">
            <v>OR</v>
          </cell>
          <cell r="EC1950" t="str">
            <v>Desktop</v>
          </cell>
          <cell r="ED1950">
            <v>2079.9929999999999</v>
          </cell>
          <cell r="EE1950" t="str">
            <v>WA</v>
          </cell>
          <cell r="EZ1950" t="str">
            <v>WA</v>
          </cell>
          <cell r="FA1950" t="str">
            <v>Other</v>
          </cell>
          <cell r="FB1950">
            <v>1473482.1639999999</v>
          </cell>
          <cell r="FC1950">
            <v>1255242.7579999999</v>
          </cell>
          <cell r="FI1950" t="str">
            <v>WA</v>
          </cell>
          <cell r="FJ1950" t="str">
            <v>Bathroom</v>
          </cell>
          <cell r="FK1950" t="str">
            <v>EISAq</v>
          </cell>
          <cell r="FL1950">
            <v>287719.75</v>
          </cell>
          <cell r="FS1950" t="str">
            <v>WA</v>
          </cell>
          <cell r="FT1950" t="str">
            <v>EISAnqnx</v>
          </cell>
          <cell r="FV1950">
            <v>3629587.7849999997</v>
          </cell>
        </row>
        <row r="1951">
          <cell r="AN1951" t="str">
            <v>WA</v>
          </cell>
          <cell r="AO1951" t="str">
            <v>Heat Pump (Central System)</v>
          </cell>
          <cell r="AP1951" t="str">
            <v>Pre 1980</v>
          </cell>
          <cell r="AQ1951" t="str">
            <v>Crawlspace</v>
          </cell>
          <cell r="AR1951">
            <v>895.000385810691</v>
          </cell>
          <cell r="AU1951" t="str">
            <v>No</v>
          </cell>
          <cell r="AV1951" t="b">
            <v>1</v>
          </cell>
          <cell r="AX1951">
            <v>1756885.7573463863</v>
          </cell>
          <cell r="AY1951" t="b">
            <v>0</v>
          </cell>
          <cell r="AZ1951">
            <v>525829.9106711885</v>
          </cell>
          <cell r="BA1951">
            <v>0.46999220576773193</v>
          </cell>
          <cell r="BB1951">
            <v>895.00038581069111</v>
          </cell>
          <cell r="BC1951">
            <v>0.46999213659419742</v>
          </cell>
          <cell r="DS1951">
            <v>2130.886</v>
          </cell>
          <cell r="DT1951" t="str">
            <v>MT</v>
          </cell>
          <cell r="DU1951" t="str">
            <v>gt46</v>
          </cell>
          <cell r="DX1951" t="b">
            <v>0</v>
          </cell>
          <cell r="DY1951">
            <v>1612.692</v>
          </cell>
          <cell r="DZ1951" t="str">
            <v>OR</v>
          </cell>
          <cell r="EC1951" t="str">
            <v>Laptop</v>
          </cell>
          <cell r="ED1951">
            <v>1612.692</v>
          </cell>
          <cell r="EE1951" t="str">
            <v>OR</v>
          </cell>
          <cell r="EZ1951" t="str">
            <v>WA</v>
          </cell>
          <cell r="FA1951" t="str">
            <v>Bathroom</v>
          </cell>
          <cell r="FB1951">
            <v>881635.03999999992</v>
          </cell>
          <cell r="FC1951">
            <v>250464.5</v>
          </cell>
          <cell r="FI1951" t="str">
            <v>WA</v>
          </cell>
          <cell r="FJ1951" t="str">
            <v>Bathroom</v>
          </cell>
          <cell r="FK1951" t="str">
            <v>EISAx</v>
          </cell>
          <cell r="FL1951">
            <v>86315.924999999988</v>
          </cell>
          <cell r="FS1951" t="str">
            <v>WA</v>
          </cell>
          <cell r="FT1951" t="str">
            <v>EISAq</v>
          </cell>
          <cell r="FV1951">
            <v>632317.87199999997</v>
          </cell>
        </row>
        <row r="1952">
          <cell r="AN1952" t="str">
            <v>OR</v>
          </cell>
          <cell r="AO1952" t="str">
            <v>Wood</v>
          </cell>
          <cell r="AP1952" t="str">
            <v>Pre 1980</v>
          </cell>
          <cell r="AQ1952" t="str">
            <v>Crawlspace</v>
          </cell>
          <cell r="AR1952">
            <v>1612.69177246094</v>
          </cell>
          <cell r="AU1952" t="str">
            <v>No</v>
          </cell>
          <cell r="AV1952" t="b">
            <v>0</v>
          </cell>
          <cell r="AX1952">
            <v>3983348.6779785217</v>
          </cell>
          <cell r="AY1952" t="b">
            <v>0</v>
          </cell>
          <cell r="AZ1952">
            <v>2303957.5865003699</v>
          </cell>
          <cell r="BA1952" t="str">
            <v/>
          </cell>
          <cell r="BB1952" t="str">
            <v/>
          </cell>
          <cell r="BC1952">
            <v>0.99999985890730525</v>
          </cell>
          <cell r="DS1952">
            <v>12271.31</v>
          </cell>
          <cell r="DT1952" t="str">
            <v>WA</v>
          </cell>
          <cell r="DU1952" t="str">
            <v>lt32</v>
          </cell>
          <cell r="DX1952" t="b">
            <v>1</v>
          </cell>
          <cell r="DY1952">
            <v>1612.692</v>
          </cell>
          <cell r="DZ1952" t="str">
            <v>OR</v>
          </cell>
          <cell r="EC1952" t="str">
            <v>Desktop</v>
          </cell>
          <cell r="ED1952">
            <v>1612.692</v>
          </cell>
          <cell r="EE1952" t="str">
            <v>OR</v>
          </cell>
          <cell r="EZ1952" t="str">
            <v>WA</v>
          </cell>
          <cell r="FA1952" t="str">
            <v>Bedrooms</v>
          </cell>
          <cell r="FB1952">
            <v>320594.56</v>
          </cell>
          <cell r="FC1952">
            <v>651207.69999999995</v>
          </cell>
          <cell r="FI1952" t="str">
            <v>WA</v>
          </cell>
          <cell r="FJ1952" t="str">
            <v>Bedrooms</v>
          </cell>
          <cell r="FK1952" t="str">
            <v>EISAnqnx</v>
          </cell>
          <cell r="FL1952">
            <v>276210.95999999996</v>
          </cell>
          <cell r="FS1952" t="str">
            <v>WA</v>
          </cell>
          <cell r="FT1952" t="str">
            <v>EISAx</v>
          </cell>
          <cell r="FV1952">
            <v>1268795.73</v>
          </cell>
        </row>
        <row r="1953">
          <cell r="AN1953" t="str">
            <v>OR</v>
          </cell>
          <cell r="AO1953" t="str">
            <v>Oil FAF</v>
          </cell>
          <cell r="AP1953" t="str">
            <v>Pre 1980</v>
          </cell>
          <cell r="AQ1953" t="str">
            <v>Crawlspace</v>
          </cell>
          <cell r="AR1953">
            <v>1612.69177246094</v>
          </cell>
          <cell r="AU1953" t="str">
            <v>No</v>
          </cell>
          <cell r="AV1953" t="b">
            <v>1</v>
          </cell>
          <cell r="AX1953">
            <v>3983348.6779785217</v>
          </cell>
          <cell r="AY1953" t="b">
            <v>0</v>
          </cell>
          <cell r="AZ1953">
            <v>2303957.5865003699</v>
          </cell>
          <cell r="BA1953">
            <v>1</v>
          </cell>
          <cell r="BB1953">
            <v>1612.69177246094</v>
          </cell>
          <cell r="BC1953">
            <v>0.99999985890730525</v>
          </cell>
          <cell r="DS1953">
            <v>2079.9929999999999</v>
          </cell>
          <cell r="DT1953" t="str">
            <v>WA</v>
          </cell>
          <cell r="DU1953" t="str">
            <v>lt32</v>
          </cell>
          <cell r="DX1953" t="b">
            <v>0</v>
          </cell>
          <cell r="DY1953">
            <v>2130.886</v>
          </cell>
          <cell r="DZ1953" t="str">
            <v>MT</v>
          </cell>
          <cell r="EC1953" t="str">
            <v>Desktop</v>
          </cell>
          <cell r="ED1953">
            <v>8264.9449999999997</v>
          </cell>
          <cell r="EE1953" t="str">
            <v>OR</v>
          </cell>
          <cell r="EZ1953" t="str">
            <v>WA</v>
          </cell>
          <cell r="FA1953" t="str">
            <v>Kitchen</v>
          </cell>
          <cell r="FB1953">
            <v>781449.24</v>
          </cell>
          <cell r="FC1953">
            <v>380706.04</v>
          </cell>
          <cell r="FI1953" t="str">
            <v>WA</v>
          </cell>
          <cell r="FJ1953" t="str">
            <v>Bedrooms</v>
          </cell>
          <cell r="FK1953" t="str">
            <v>EISAx</v>
          </cell>
          <cell r="FL1953">
            <v>805615.29999999993</v>
          </cell>
          <cell r="FS1953" t="str">
            <v>ID</v>
          </cell>
          <cell r="FT1953" t="str">
            <v>EISAnqnx</v>
          </cell>
          <cell r="FV1953">
            <v>3255757.04</v>
          </cell>
        </row>
        <row r="1954">
          <cell r="AN1954" t="str">
            <v>WA</v>
          </cell>
          <cell r="AO1954" t="str">
            <v>Heat Pump (Central System)</v>
          </cell>
          <cell r="AP1954" t="str">
            <v>Pre 1980</v>
          </cell>
          <cell r="AQ1954" t="str">
            <v>Basement</v>
          </cell>
          <cell r="AR1954">
            <v>2079.99340820313</v>
          </cell>
          <cell r="AU1954" t="str">
            <v>No</v>
          </cell>
          <cell r="AV1954" t="b">
            <v>1</v>
          </cell>
          <cell r="AX1954">
            <v>7525416.1508789239</v>
          </cell>
          <cell r="AY1954" t="b">
            <v>0</v>
          </cell>
          <cell r="AZ1954">
            <v>2447424.2437622133</v>
          </cell>
          <cell r="BA1954">
            <v>1</v>
          </cell>
          <cell r="BB1954">
            <v>2079.99340820313</v>
          </cell>
          <cell r="BC1954">
            <v>1.0000001962521654</v>
          </cell>
          <cell r="DS1954">
            <v>2079.9929999999999</v>
          </cell>
          <cell r="DT1954" t="str">
            <v>WA</v>
          </cell>
          <cell r="DU1954" t="str">
            <v>32to46</v>
          </cell>
          <cell r="DX1954" t="b">
            <v>0</v>
          </cell>
          <cell r="DY1954">
            <v>1192.4649999999999</v>
          </cell>
          <cell r="DZ1954" t="str">
            <v>ID</v>
          </cell>
          <cell r="EC1954" t="str">
            <v>Desktop</v>
          </cell>
          <cell r="ED1954">
            <v>1144.6790000000001</v>
          </cell>
          <cell r="EE1954" t="str">
            <v>MT</v>
          </cell>
          <cell r="EZ1954" t="str">
            <v>WA</v>
          </cell>
          <cell r="FA1954" t="str">
            <v>Living Room/Family Room</v>
          </cell>
          <cell r="FB1954">
            <v>260483.08</v>
          </cell>
          <cell r="FC1954">
            <v>420780.36</v>
          </cell>
          <cell r="FI1954" t="str">
            <v>WA</v>
          </cell>
          <cell r="FJ1954" t="str">
            <v>Kitchen</v>
          </cell>
          <cell r="FK1954" t="str">
            <v>EISAq</v>
          </cell>
          <cell r="FL1954">
            <v>1415581.17</v>
          </cell>
          <cell r="FS1954" t="str">
            <v>ID</v>
          </cell>
          <cell r="FT1954" t="str">
            <v>EISAq</v>
          </cell>
          <cell r="FV1954">
            <v>1362875.04</v>
          </cell>
        </row>
        <row r="1955">
          <cell r="AN1955" t="str">
            <v>ID</v>
          </cell>
          <cell r="AO1955" t="str">
            <v>Natural Gas FAF</v>
          </cell>
          <cell r="AP1955" t="str">
            <v>Pre 1980</v>
          </cell>
          <cell r="AQ1955" t="str">
            <v>Basement</v>
          </cell>
          <cell r="AR1955">
            <v>3785.76440429688</v>
          </cell>
          <cell r="AU1955" t="str">
            <v>No</v>
          </cell>
          <cell r="AV1955" t="b">
            <v>1</v>
          </cell>
          <cell r="AX1955">
            <v>14764481.176757831</v>
          </cell>
          <cell r="AY1955" t="b">
            <v>0</v>
          </cell>
          <cell r="AZ1955">
            <v>2474602.7605126984</v>
          </cell>
          <cell r="BA1955">
            <v>1</v>
          </cell>
          <cell r="BB1955">
            <v>3785.76440429688</v>
          </cell>
          <cell r="BC1955">
            <v>1.0000001067939999</v>
          </cell>
          <cell r="DS1955">
            <v>2079.9929999999999</v>
          </cell>
          <cell r="DT1955" t="str">
            <v>WA</v>
          </cell>
          <cell r="DU1955" t="str">
            <v>lt32</v>
          </cell>
          <cell r="DX1955" t="b">
            <v>0</v>
          </cell>
          <cell r="DY1955">
            <v>2130.886</v>
          </cell>
          <cell r="DZ1955" t="str">
            <v>MT</v>
          </cell>
          <cell r="EC1955" t="str">
            <v>Laptop</v>
          </cell>
          <cell r="ED1955">
            <v>1612.692</v>
          </cell>
          <cell r="EE1955" t="str">
            <v>OR</v>
          </cell>
          <cell r="EZ1955" t="str">
            <v>WA</v>
          </cell>
          <cell r="FA1955" t="str">
            <v>Other</v>
          </cell>
          <cell r="FB1955">
            <v>2214106.1799999997</v>
          </cell>
          <cell r="FC1955">
            <v>661226.27999999991</v>
          </cell>
          <cell r="FI1955" t="str">
            <v>WA</v>
          </cell>
          <cell r="FJ1955" t="str">
            <v>Kitchen</v>
          </cell>
          <cell r="FK1955" t="str">
            <v>EISAx</v>
          </cell>
          <cell r="FL1955">
            <v>345263.69999999995</v>
          </cell>
          <cell r="FS1955" t="str">
            <v>ID</v>
          </cell>
          <cell r="FT1955" t="str">
            <v>EISAx</v>
          </cell>
          <cell r="FV1955">
            <v>454291.68</v>
          </cell>
        </row>
        <row r="1956">
          <cell r="AN1956" t="str">
            <v>WA</v>
          </cell>
          <cell r="AO1956" t="str">
            <v>Wood</v>
          </cell>
          <cell r="AP1956" t="str">
            <v>1993-2006</v>
          </cell>
          <cell r="AQ1956" t="str">
            <v>Crawlspace</v>
          </cell>
          <cell r="AR1956">
            <v>2079.99340820313</v>
          </cell>
          <cell r="AU1956" t="str">
            <v>No</v>
          </cell>
          <cell r="AV1956" t="b">
            <v>0</v>
          </cell>
          <cell r="AX1956">
            <v>4596785.4321289174</v>
          </cell>
          <cell r="AY1956" t="b">
            <v>0</v>
          </cell>
          <cell r="AZ1956">
            <v>1049154.7070785426</v>
          </cell>
          <cell r="BA1956" t="str">
            <v/>
          </cell>
          <cell r="BB1956" t="str">
            <v/>
          </cell>
          <cell r="BC1956">
            <v>1.0000001962521654</v>
          </cell>
          <cell r="DS1956">
            <v>2079.9929999999999</v>
          </cell>
          <cell r="DT1956" t="str">
            <v>WA</v>
          </cell>
          <cell r="DU1956" t="str">
            <v>gt46</v>
          </cell>
          <cell r="DX1956" t="b">
            <v>0</v>
          </cell>
          <cell r="DY1956">
            <v>2130.886</v>
          </cell>
          <cell r="DZ1956" t="str">
            <v>MT</v>
          </cell>
          <cell r="EC1956" t="str">
            <v>Laptop</v>
          </cell>
          <cell r="ED1956">
            <v>1925.059</v>
          </cell>
          <cell r="EE1956" t="str">
            <v>OR</v>
          </cell>
          <cell r="EZ1956" t="str">
            <v>WA</v>
          </cell>
          <cell r="FA1956" t="str">
            <v>Bathroom</v>
          </cell>
          <cell r="FB1956">
            <v>270501.65999999997</v>
          </cell>
          <cell r="FC1956">
            <v>270501.65999999997</v>
          </cell>
          <cell r="FI1956" t="str">
            <v>WA</v>
          </cell>
          <cell r="FJ1956" t="str">
            <v>Living Room/Family Room</v>
          </cell>
          <cell r="FK1956" t="str">
            <v>EISAnqnx</v>
          </cell>
          <cell r="FL1956">
            <v>379790.06999999995</v>
          </cell>
          <cell r="FS1956" t="str">
            <v>WA</v>
          </cell>
          <cell r="FT1956" t="str">
            <v>EISAnqnx</v>
          </cell>
          <cell r="FV1956">
            <v>0</v>
          </cell>
        </row>
        <row r="1957">
          <cell r="AN1957" t="str">
            <v>WA</v>
          </cell>
          <cell r="AO1957" t="str">
            <v>Wood</v>
          </cell>
          <cell r="AP1957" t="str">
            <v>1993-2006</v>
          </cell>
          <cell r="AQ1957" t="str">
            <v>Crawlspace</v>
          </cell>
          <cell r="AR1957">
            <v>2079.99340820313</v>
          </cell>
          <cell r="AU1957" t="str">
            <v>No</v>
          </cell>
          <cell r="AV1957" t="b">
            <v>0</v>
          </cell>
          <cell r="AX1957">
            <v>4596785.4321289174</v>
          </cell>
          <cell r="AY1957" t="b">
            <v>0</v>
          </cell>
          <cell r="AZ1957">
            <v>1049154.7070785426</v>
          </cell>
          <cell r="BA1957" t="str">
            <v/>
          </cell>
          <cell r="BB1957" t="str">
            <v/>
          </cell>
          <cell r="BC1957">
            <v>1.0000001962521654</v>
          </cell>
          <cell r="DS1957">
            <v>2079.9929999999999</v>
          </cell>
          <cell r="DT1957" t="str">
            <v>WA</v>
          </cell>
          <cell r="DU1957" t="str">
            <v>32to46</v>
          </cell>
          <cell r="DX1957" t="b">
            <v>0</v>
          </cell>
          <cell r="DY1957">
            <v>2130.886</v>
          </cell>
          <cell r="DZ1957" t="str">
            <v>MT</v>
          </cell>
          <cell r="EC1957" t="str">
            <v>Desktop</v>
          </cell>
          <cell r="ED1957">
            <v>3785.7640000000001</v>
          </cell>
          <cell r="EE1957" t="str">
            <v>ID</v>
          </cell>
          <cell r="EZ1957" t="str">
            <v>WA</v>
          </cell>
          <cell r="FA1957" t="str">
            <v>Bedrooms</v>
          </cell>
          <cell r="FB1957">
            <v>1184196.156</v>
          </cell>
          <cell r="FC1957">
            <v>1204233.3159999999</v>
          </cell>
          <cell r="FI1957" t="str">
            <v>WA</v>
          </cell>
          <cell r="FJ1957" t="str">
            <v>Living Room/Family Room</v>
          </cell>
          <cell r="FK1957" t="str">
            <v>EISAq</v>
          </cell>
          <cell r="FL1957">
            <v>441937.53599999996</v>
          </cell>
          <cell r="FS1957" t="str">
            <v>WA</v>
          </cell>
          <cell r="FT1957" t="str">
            <v>EISAq</v>
          </cell>
          <cell r="FV1957">
            <v>0</v>
          </cell>
        </row>
        <row r="1958">
          <cell r="AN1958" t="str">
            <v>WA</v>
          </cell>
          <cell r="AO1958" t="str">
            <v>Baseboard/Wall/Radiant</v>
          </cell>
          <cell r="AP1958" t="str">
            <v>1993-2006</v>
          </cell>
          <cell r="AQ1958" t="str">
            <v>Crawlspace</v>
          </cell>
          <cell r="AR1958">
            <v>2079.99340820313</v>
          </cell>
          <cell r="AU1958" t="str">
            <v>No</v>
          </cell>
          <cell r="AV1958" t="b">
            <v>1</v>
          </cell>
          <cell r="AX1958">
            <v>4596785.4321289174</v>
          </cell>
          <cell r="AY1958" t="b">
            <v>0</v>
          </cell>
          <cell r="AZ1958">
            <v>1049154.7070785426</v>
          </cell>
          <cell r="BA1958">
            <v>1</v>
          </cell>
          <cell r="BB1958">
            <v>2079.99340820313</v>
          </cell>
          <cell r="BC1958">
            <v>1.0000001962521654</v>
          </cell>
          <cell r="DS1958">
            <v>2079.9929999999999</v>
          </cell>
          <cell r="DT1958" t="str">
            <v>WA</v>
          </cell>
          <cell r="DU1958" t="str">
            <v>lt32</v>
          </cell>
          <cell r="DX1958" t="b">
            <v>0</v>
          </cell>
          <cell r="DY1958">
            <v>12271.31</v>
          </cell>
          <cell r="DZ1958" t="str">
            <v>WA</v>
          </cell>
          <cell r="EC1958" t="str">
            <v>Laptop</v>
          </cell>
          <cell r="ED1958">
            <v>1612.692</v>
          </cell>
          <cell r="EE1958" t="str">
            <v>OR</v>
          </cell>
          <cell r="EZ1958" t="str">
            <v>WA</v>
          </cell>
          <cell r="FA1958" t="str">
            <v>Exterior</v>
          </cell>
          <cell r="FB1958">
            <v>1462712.68</v>
          </cell>
          <cell r="FC1958">
            <v>5257750.784</v>
          </cell>
          <cell r="FI1958" t="str">
            <v>WA</v>
          </cell>
          <cell r="FJ1958" t="str">
            <v>Living Room/Family Room</v>
          </cell>
          <cell r="FK1958" t="str">
            <v>EISAx</v>
          </cell>
          <cell r="FL1958">
            <v>874668.03999999992</v>
          </cell>
          <cell r="FS1958" t="str">
            <v>WA</v>
          </cell>
          <cell r="FT1958" t="str">
            <v>EISAx</v>
          </cell>
          <cell r="FV1958">
            <v>0</v>
          </cell>
        </row>
        <row r="1959">
          <cell r="AN1959" t="str">
            <v>OR</v>
          </cell>
          <cell r="AO1959" t="str">
            <v>Wood</v>
          </cell>
          <cell r="AP1959" t="str">
            <v>1993-2006</v>
          </cell>
          <cell r="AQ1959" t="str">
            <v>Crawlspace</v>
          </cell>
          <cell r="AR1959">
            <v>1612.69177246094</v>
          </cell>
          <cell r="AU1959" t="str">
            <v>No</v>
          </cell>
          <cell r="AV1959" t="b">
            <v>0</v>
          </cell>
          <cell r="AX1959">
            <v>993418.13183593901</v>
          </cell>
          <cell r="AY1959" t="b">
            <v>0</v>
          </cell>
          <cell r="AZ1959">
            <v>466160.00694141915</v>
          </cell>
          <cell r="BA1959" t="str">
            <v/>
          </cell>
          <cell r="BB1959" t="str">
            <v/>
          </cell>
          <cell r="BC1959">
            <v>0.99999985890730525</v>
          </cell>
          <cell r="DS1959">
            <v>2079.9929999999999</v>
          </cell>
          <cell r="DT1959" t="str">
            <v>WA</v>
          </cell>
          <cell r="DU1959" t="str">
            <v>32to46</v>
          </cell>
          <cell r="DX1959" t="b">
            <v>1</v>
          </cell>
          <cell r="DY1959">
            <v>1925.059</v>
          </cell>
          <cell r="DZ1959" t="str">
            <v>OR</v>
          </cell>
          <cell r="EC1959" t="str">
            <v>Desktop</v>
          </cell>
          <cell r="ED1959">
            <v>1904.288</v>
          </cell>
          <cell r="EE1959" t="str">
            <v>WA</v>
          </cell>
          <cell r="EZ1959" t="str">
            <v>WA</v>
          </cell>
          <cell r="FA1959" t="str">
            <v>Kitchen</v>
          </cell>
          <cell r="FB1959">
            <v>216401.32799999998</v>
          </cell>
          <cell r="FC1959">
            <v>380706.04</v>
          </cell>
          <cell r="FI1959" t="str">
            <v>WA</v>
          </cell>
          <cell r="FJ1959" t="str">
            <v>Other</v>
          </cell>
          <cell r="FK1959" t="str">
            <v>EISAnqnx</v>
          </cell>
          <cell r="FL1959">
            <v>414316.43999999994</v>
          </cell>
          <cell r="FS1959" t="str">
            <v>WA</v>
          </cell>
          <cell r="FT1959" t="str">
            <v>EISAnqnx</v>
          </cell>
          <cell r="FV1959">
            <v>218993.12</v>
          </cell>
        </row>
        <row r="1960">
          <cell r="AN1960" t="str">
            <v>OR</v>
          </cell>
          <cell r="AO1960" t="str">
            <v>Wood</v>
          </cell>
          <cell r="AP1960" t="str">
            <v>1993-2006</v>
          </cell>
          <cell r="AQ1960" t="str">
            <v>Crawlspace</v>
          </cell>
          <cell r="AR1960">
            <v>1612.69177246094</v>
          </cell>
          <cell r="AU1960" t="str">
            <v>No</v>
          </cell>
          <cell r="AV1960" t="b">
            <v>0</v>
          </cell>
          <cell r="AX1960">
            <v>993418.13183593901</v>
          </cell>
          <cell r="AY1960" t="b">
            <v>0</v>
          </cell>
          <cell r="AZ1960">
            <v>466160.00694141915</v>
          </cell>
          <cell r="BA1960" t="str">
            <v/>
          </cell>
          <cell r="BB1960" t="str">
            <v/>
          </cell>
          <cell r="BC1960">
            <v>0.99999985890730525</v>
          </cell>
          <cell r="DS1960">
            <v>2130.886</v>
          </cell>
          <cell r="DT1960" t="str">
            <v>MT</v>
          </cell>
          <cell r="DU1960" t="str">
            <v>32to46</v>
          </cell>
          <cell r="DX1960" t="b">
            <v>1</v>
          </cell>
          <cell r="DY1960">
            <v>1925.059</v>
          </cell>
          <cell r="DZ1960" t="str">
            <v>OR</v>
          </cell>
          <cell r="EC1960" t="str">
            <v>Desktop</v>
          </cell>
          <cell r="ED1960">
            <v>1904.288</v>
          </cell>
          <cell r="EE1960" t="str">
            <v>WA</v>
          </cell>
          <cell r="EZ1960" t="str">
            <v>WA</v>
          </cell>
          <cell r="FA1960" t="str">
            <v>Living Room/Family Room</v>
          </cell>
          <cell r="FB1960">
            <v>809501.26399999997</v>
          </cell>
          <cell r="FC1960">
            <v>1035921.1719999999</v>
          </cell>
          <cell r="FI1960" t="str">
            <v>WA</v>
          </cell>
          <cell r="FJ1960" t="str">
            <v>Other</v>
          </cell>
          <cell r="FK1960" t="str">
            <v>EISAq</v>
          </cell>
          <cell r="FL1960">
            <v>243986.34799999997</v>
          </cell>
          <cell r="FS1960" t="str">
            <v>WA</v>
          </cell>
          <cell r="FT1960" t="str">
            <v>EISAq</v>
          </cell>
          <cell r="FV1960">
            <v>628415.04</v>
          </cell>
        </row>
        <row r="1961">
          <cell r="AN1961" t="str">
            <v>OR</v>
          </cell>
          <cell r="AO1961" t="str">
            <v>Wood</v>
          </cell>
          <cell r="AP1961" t="str">
            <v>1993-2006</v>
          </cell>
          <cell r="AQ1961" t="str">
            <v>Crawlspace</v>
          </cell>
          <cell r="AR1961">
            <v>1612.69177246094</v>
          </cell>
          <cell r="AU1961" t="str">
            <v>No</v>
          </cell>
          <cell r="AV1961" t="b">
            <v>1</v>
          </cell>
          <cell r="AX1961">
            <v>993418.13183593901</v>
          </cell>
          <cell r="AY1961" t="b">
            <v>0</v>
          </cell>
          <cell r="AZ1961">
            <v>466160.00694141915</v>
          </cell>
          <cell r="BA1961">
            <v>1</v>
          </cell>
          <cell r="BB1961">
            <v>1612.69177246094</v>
          </cell>
          <cell r="BC1961">
            <v>0.99999985890730525</v>
          </cell>
          <cell r="DS1961">
            <v>1612.692</v>
          </cell>
          <cell r="DT1961" t="str">
            <v>OR</v>
          </cell>
          <cell r="DU1961" t="str">
            <v>32to46</v>
          </cell>
          <cell r="DX1961" t="b">
            <v>0</v>
          </cell>
          <cell r="DY1961">
            <v>2079.9929999999999</v>
          </cell>
          <cell r="DZ1961" t="str">
            <v>WA</v>
          </cell>
          <cell r="EC1961" t="str">
            <v>Desktop</v>
          </cell>
          <cell r="ED1961">
            <v>1925.059</v>
          </cell>
          <cell r="EE1961" t="str">
            <v>OR</v>
          </cell>
          <cell r="EZ1961" t="str">
            <v>WA</v>
          </cell>
          <cell r="FA1961" t="str">
            <v>Other</v>
          </cell>
          <cell r="FB1961">
            <v>1713177.18</v>
          </cell>
          <cell r="FC1961">
            <v>1945608.2359999998</v>
          </cell>
          <cell r="FI1961" t="str">
            <v>WA</v>
          </cell>
          <cell r="FJ1961" t="str">
            <v>Other</v>
          </cell>
          <cell r="FK1961" t="str">
            <v>EISAx</v>
          </cell>
          <cell r="FL1961">
            <v>374035.67499999999</v>
          </cell>
          <cell r="FS1961" t="str">
            <v>WA</v>
          </cell>
          <cell r="FT1961" t="str">
            <v>EISAx</v>
          </cell>
          <cell r="FV1961">
            <v>47607.199999999997</v>
          </cell>
        </row>
        <row r="1962">
          <cell r="AN1962" t="str">
            <v>OR</v>
          </cell>
          <cell r="AO1962" t="str">
            <v>Natural Gas Other</v>
          </cell>
          <cell r="AP1962" t="str">
            <v>Pre 1980</v>
          </cell>
          <cell r="AQ1962" t="str">
            <v>Slab on Grade</v>
          </cell>
          <cell r="AR1962">
            <v>405.27564761513202</v>
          </cell>
          <cell r="AU1962" t="str">
            <v>No</v>
          </cell>
          <cell r="AV1962" t="b">
            <v>1</v>
          </cell>
          <cell r="AX1962">
            <v>246407.59375000026</v>
          </cell>
          <cell r="AY1962" t="b">
            <v>0</v>
          </cell>
          <cell r="AZ1962">
            <v>214930.07736512154</v>
          </cell>
          <cell r="BA1962">
            <v>0.21052631578947426</v>
          </cell>
          <cell r="BB1962">
            <v>405.27564761513202</v>
          </cell>
          <cell r="BC1962">
            <v>0.21052635145994592</v>
          </cell>
          <cell r="DS1962">
            <v>1612.692</v>
          </cell>
          <cell r="DT1962" t="str">
            <v>OR</v>
          </cell>
          <cell r="DU1962" t="str">
            <v>32to46</v>
          </cell>
          <cell r="DX1962" t="b">
            <v>0</v>
          </cell>
          <cell r="DY1962">
            <v>2079.9929999999999</v>
          </cell>
          <cell r="DZ1962" t="str">
            <v>WA</v>
          </cell>
          <cell r="EC1962" t="str">
            <v>Laptop</v>
          </cell>
          <cell r="ED1962">
            <v>2130.886</v>
          </cell>
          <cell r="EE1962" t="str">
            <v>MT</v>
          </cell>
          <cell r="EZ1962" t="str">
            <v>OR</v>
          </cell>
          <cell r="FA1962" t="str">
            <v>Bathroom</v>
          </cell>
          <cell r="FB1962">
            <v>5476863.0200000005</v>
          </cell>
          <cell r="FC1962">
            <v>1525202.36</v>
          </cell>
          <cell r="FI1962" t="str">
            <v>WA</v>
          </cell>
          <cell r="FJ1962" t="str">
            <v>Bathroom</v>
          </cell>
          <cell r="FK1962" t="str">
            <v>EISAq</v>
          </cell>
          <cell r="FL1962">
            <v>39643.811999999998</v>
          </cell>
          <cell r="FS1962" t="str">
            <v>WA</v>
          </cell>
          <cell r="FT1962" t="str">
            <v>EISAnqnx</v>
          </cell>
          <cell r="FV1962">
            <v>249599.16</v>
          </cell>
        </row>
        <row r="1963">
          <cell r="AN1963" t="str">
            <v>OR</v>
          </cell>
          <cell r="AO1963" t="str">
            <v>Natural Gas Other</v>
          </cell>
          <cell r="AP1963" t="str">
            <v>Pre 1980</v>
          </cell>
          <cell r="AQ1963" t="str">
            <v>Crawlspace</v>
          </cell>
          <cell r="AR1963">
            <v>1519.7836785567399</v>
          </cell>
          <cell r="AU1963" t="str">
            <v>No</v>
          </cell>
          <cell r="AV1963" t="b">
            <v>1</v>
          </cell>
          <cell r="AX1963">
            <v>924028.4765624979</v>
          </cell>
          <cell r="AY1963" t="b">
            <v>0</v>
          </cell>
          <cell r="AZ1963">
            <v>805987.79011920304</v>
          </cell>
          <cell r="BA1963">
            <v>0.78947368421052577</v>
          </cell>
          <cell r="BB1963">
            <v>1519.7836785567399</v>
          </cell>
          <cell r="BC1963">
            <v>0.78947381797479455</v>
          </cell>
          <cell r="DS1963">
            <v>1144.6790000000001</v>
          </cell>
          <cell r="DT1963" t="str">
            <v>MT</v>
          </cell>
          <cell r="DU1963" t="str">
            <v>32to46</v>
          </cell>
          <cell r="DX1963" t="b">
            <v>0</v>
          </cell>
          <cell r="DY1963">
            <v>2079.9929999999999</v>
          </cell>
          <cell r="DZ1963" t="str">
            <v>WA</v>
          </cell>
          <cell r="EC1963" t="str">
            <v>Laptop</v>
          </cell>
          <cell r="ED1963">
            <v>2130.886</v>
          </cell>
          <cell r="EE1963" t="str">
            <v>MT</v>
          </cell>
          <cell r="EZ1963" t="str">
            <v>OR</v>
          </cell>
          <cell r="FA1963" t="str">
            <v>Bedrooms</v>
          </cell>
          <cell r="FB1963">
            <v>5095562.4300000006</v>
          </cell>
          <cell r="FC1963">
            <v>4991571.3600000003</v>
          </cell>
          <cell r="FI1963" t="str">
            <v>WA</v>
          </cell>
          <cell r="FJ1963" t="str">
            <v>Bathroom</v>
          </cell>
          <cell r="FK1963" t="str">
            <v>EISAx</v>
          </cell>
          <cell r="FL1963">
            <v>182971.44</v>
          </cell>
          <cell r="FS1963" t="str">
            <v>WA</v>
          </cell>
          <cell r="FT1963" t="str">
            <v>EISAq</v>
          </cell>
          <cell r="FV1963">
            <v>900636.96899999992</v>
          </cell>
        </row>
        <row r="1964">
          <cell r="AN1964" t="str">
            <v>ID</v>
          </cell>
          <cell r="AO1964" t="str">
            <v>Wood</v>
          </cell>
          <cell r="AP1964" t="str">
            <v>Pre 1980</v>
          </cell>
          <cell r="AQ1964" t="str">
            <v>Basement</v>
          </cell>
          <cell r="AR1964">
            <v>3785.76440429688</v>
          </cell>
          <cell r="AU1964" t="str">
            <v>No</v>
          </cell>
          <cell r="AV1964" t="b">
            <v>0</v>
          </cell>
          <cell r="AX1964">
            <v>12099303.036132829</v>
          </cell>
          <cell r="AY1964" t="b">
            <v>0</v>
          </cell>
          <cell r="AZ1964">
            <v>3014433.8357434124</v>
          </cell>
          <cell r="BA1964" t="str">
            <v/>
          </cell>
          <cell r="BB1964" t="str">
            <v/>
          </cell>
          <cell r="BC1964">
            <v>1.0000001067939999</v>
          </cell>
          <cell r="DS1964">
            <v>3785.7640000000001</v>
          </cell>
          <cell r="DT1964" t="str">
            <v>ID</v>
          </cell>
          <cell r="DU1964" t="str">
            <v>lt32</v>
          </cell>
          <cell r="DX1964" t="b">
            <v>1</v>
          </cell>
          <cell r="DY1964">
            <v>3785.7640000000001</v>
          </cell>
          <cell r="DZ1964" t="str">
            <v>ID</v>
          </cell>
          <cell r="EC1964" t="str">
            <v>Desktop</v>
          </cell>
          <cell r="ED1964">
            <v>1144.6790000000001</v>
          </cell>
          <cell r="EE1964" t="str">
            <v>MT</v>
          </cell>
          <cell r="EZ1964" t="str">
            <v>OR</v>
          </cell>
          <cell r="FA1964" t="str">
            <v>Exterior</v>
          </cell>
          <cell r="FB1964">
            <v>8977895.7100000009</v>
          </cell>
          <cell r="FC1964">
            <v>19411666.400000002</v>
          </cell>
          <cell r="FI1964" t="str">
            <v>WA</v>
          </cell>
          <cell r="FJ1964" t="str">
            <v>Bedrooms</v>
          </cell>
          <cell r="FK1964" t="str">
            <v>EISAq</v>
          </cell>
          <cell r="FL1964">
            <v>201268.584</v>
          </cell>
          <cell r="FS1964" t="str">
            <v>WA</v>
          </cell>
          <cell r="FT1964" t="str">
            <v>EISAx</v>
          </cell>
          <cell r="FV1964">
            <v>499198.32</v>
          </cell>
        </row>
        <row r="1965">
          <cell r="AN1965" t="str">
            <v>ID</v>
          </cell>
          <cell r="AO1965" t="str">
            <v>Baseboard/Wall/Radiant</v>
          </cell>
          <cell r="AP1965" t="str">
            <v>Pre 1980</v>
          </cell>
          <cell r="AQ1965" t="str">
            <v>Basement</v>
          </cell>
          <cell r="AR1965">
            <v>3785.76440429688</v>
          </cell>
          <cell r="AU1965" t="str">
            <v>No</v>
          </cell>
          <cell r="AV1965" t="b">
            <v>0</v>
          </cell>
          <cell r="AX1965">
            <v>12099303.036132829</v>
          </cell>
          <cell r="AY1965" t="b">
            <v>0</v>
          </cell>
          <cell r="AZ1965">
            <v>3014433.8357434124</v>
          </cell>
          <cell r="BA1965" t="str">
            <v/>
          </cell>
          <cell r="BB1965" t="str">
            <v/>
          </cell>
          <cell r="BC1965">
            <v>1.0000001067939999</v>
          </cell>
          <cell r="DS1965">
            <v>3785.7640000000001</v>
          </cell>
          <cell r="DT1965" t="str">
            <v>ID</v>
          </cell>
          <cell r="DU1965" t="str">
            <v>lt32</v>
          </cell>
          <cell r="DX1965" t="b">
            <v>1</v>
          </cell>
          <cell r="DY1965">
            <v>3785.7640000000001</v>
          </cell>
          <cell r="DZ1965" t="str">
            <v>ID</v>
          </cell>
          <cell r="EC1965" t="str">
            <v>Desktop</v>
          </cell>
          <cell r="ED1965">
            <v>1144.6790000000001</v>
          </cell>
          <cell r="EE1965" t="str">
            <v>MT</v>
          </cell>
          <cell r="EZ1965" t="str">
            <v>OR</v>
          </cell>
          <cell r="FA1965" t="str">
            <v>Garage</v>
          </cell>
          <cell r="FB1965">
            <v>4575607.08</v>
          </cell>
          <cell r="FC1965">
            <v>4367624.9400000004</v>
          </cell>
          <cell r="FI1965" t="str">
            <v>WA</v>
          </cell>
          <cell r="FJ1965" t="str">
            <v>Exterior</v>
          </cell>
          <cell r="FK1965" t="str">
            <v>EISAq</v>
          </cell>
          <cell r="FL1965">
            <v>70139.051999999996</v>
          </cell>
          <cell r="FS1965" t="str">
            <v>OR</v>
          </cell>
          <cell r="FT1965" t="str">
            <v>EISAnqnx</v>
          </cell>
          <cell r="FV1965">
            <v>3354399.36</v>
          </cell>
        </row>
        <row r="1966">
          <cell r="AN1966" t="str">
            <v>ID</v>
          </cell>
          <cell r="AO1966" t="str">
            <v>Natural Gas FAF</v>
          </cell>
          <cell r="AP1966" t="str">
            <v>Pre 1980</v>
          </cell>
          <cell r="AQ1966" t="str">
            <v>Basement</v>
          </cell>
          <cell r="AR1966">
            <v>3785.76440429688</v>
          </cell>
          <cell r="AU1966" t="str">
            <v>No</v>
          </cell>
          <cell r="AV1966" t="b">
            <v>1</v>
          </cell>
          <cell r="AX1966">
            <v>12099303.036132829</v>
          </cell>
          <cell r="AY1966" t="b">
            <v>0</v>
          </cell>
          <cell r="AZ1966">
            <v>3014433.8357434124</v>
          </cell>
          <cell r="BA1966">
            <v>1</v>
          </cell>
          <cell r="BB1966">
            <v>3785.76440429688</v>
          </cell>
          <cell r="BC1966">
            <v>1.0000001067939999</v>
          </cell>
          <cell r="DS1966">
            <v>3785.7640000000001</v>
          </cell>
          <cell r="DT1966" t="str">
            <v>ID</v>
          </cell>
          <cell r="DU1966" t="str">
            <v>lt32</v>
          </cell>
          <cell r="DX1966" t="b">
            <v>1</v>
          </cell>
          <cell r="DY1966">
            <v>3785.7640000000001</v>
          </cell>
          <cell r="DZ1966" t="str">
            <v>ID</v>
          </cell>
          <cell r="EC1966" t="str">
            <v>Laptop</v>
          </cell>
          <cell r="ED1966">
            <v>1192.4649999999999</v>
          </cell>
          <cell r="EE1966" t="str">
            <v>ID</v>
          </cell>
          <cell r="EZ1966" t="str">
            <v>OR</v>
          </cell>
          <cell r="FA1966" t="str">
            <v>Kitchen</v>
          </cell>
          <cell r="FB1966">
            <v>2183812.4700000002</v>
          </cell>
          <cell r="FC1966">
            <v>2426458.3000000003</v>
          </cell>
          <cell r="FI1966" t="str">
            <v>WA</v>
          </cell>
          <cell r="FJ1966" t="str">
            <v>Exterior</v>
          </cell>
          <cell r="FK1966" t="str">
            <v>EISAx</v>
          </cell>
          <cell r="FL1966">
            <v>243961.91999999998</v>
          </cell>
          <cell r="FS1966" t="str">
            <v>OR</v>
          </cell>
          <cell r="FT1966" t="str">
            <v>EISAq</v>
          </cell>
          <cell r="FV1966">
            <v>637013.34</v>
          </cell>
        </row>
        <row r="1967">
          <cell r="AN1967" t="str">
            <v>OR</v>
          </cell>
          <cell r="AO1967" t="str">
            <v>Wood</v>
          </cell>
          <cell r="AP1967" t="str">
            <v>Pre 1980</v>
          </cell>
          <cell r="AQ1967" t="str">
            <v>Crawlspace</v>
          </cell>
          <cell r="AR1967">
            <v>1612.69177246094</v>
          </cell>
          <cell r="AU1967" t="str">
            <v>No</v>
          </cell>
          <cell r="AV1967" t="b">
            <v>1</v>
          </cell>
          <cell r="AX1967">
            <v>1128884.2407226581</v>
          </cell>
          <cell r="AY1967" t="b">
            <v>0</v>
          </cell>
          <cell r="AZ1967">
            <v>882113.04854587547</v>
          </cell>
          <cell r="BA1967">
            <v>1</v>
          </cell>
          <cell r="BB1967">
            <v>1612.69177246094</v>
          </cell>
          <cell r="BC1967">
            <v>0.99999985890730525</v>
          </cell>
          <cell r="DS1967">
            <v>1144.6790000000001</v>
          </cell>
          <cell r="DT1967" t="str">
            <v>MT</v>
          </cell>
          <cell r="DU1967" t="str">
            <v>32to46</v>
          </cell>
          <cell r="DX1967" t="b">
            <v>1</v>
          </cell>
          <cell r="DY1967">
            <v>1904.288</v>
          </cell>
          <cell r="DZ1967" t="str">
            <v>WA</v>
          </cell>
          <cell r="EC1967" t="str">
            <v>Laptop</v>
          </cell>
          <cell r="ED1967">
            <v>2079.9929999999999</v>
          </cell>
          <cell r="EE1967" t="str">
            <v>WA</v>
          </cell>
          <cell r="EZ1967" t="str">
            <v>OR</v>
          </cell>
          <cell r="FA1967" t="str">
            <v>Living Room/Family Room</v>
          </cell>
          <cell r="FB1967">
            <v>4610270.7700000005</v>
          </cell>
          <cell r="FC1967">
            <v>3293050.5500000003</v>
          </cell>
          <cell r="FI1967" t="str">
            <v>WA</v>
          </cell>
          <cell r="FJ1967" t="str">
            <v>Kitchen</v>
          </cell>
          <cell r="FK1967" t="str">
            <v>EISAx</v>
          </cell>
          <cell r="FL1967">
            <v>518419.07999999996</v>
          </cell>
          <cell r="FS1967" t="str">
            <v>OR</v>
          </cell>
          <cell r="FT1967" t="str">
            <v>EISAnqnx</v>
          </cell>
          <cell r="FV1967">
            <v>5900305.835</v>
          </cell>
        </row>
        <row r="1968">
          <cell r="AN1968" t="str">
            <v>ID</v>
          </cell>
          <cell r="AO1968" t="str">
            <v>Wood</v>
          </cell>
          <cell r="AP1968" t="str">
            <v>Pre 1980</v>
          </cell>
          <cell r="AQ1968" t="str">
            <v>Crawlspace</v>
          </cell>
          <cell r="AR1968">
            <v>3785.76440429688</v>
          </cell>
          <cell r="AU1968" t="str">
            <v>No</v>
          </cell>
          <cell r="AV1968" t="b">
            <v>0</v>
          </cell>
          <cell r="AX1968">
            <v>3732763.7026367239</v>
          </cell>
          <cell r="AY1968" t="b">
            <v>0</v>
          </cell>
          <cell r="AZ1968">
            <v>3401770.5350046428</v>
          </cell>
          <cell r="BA1968" t="str">
            <v/>
          </cell>
          <cell r="BB1968" t="str">
            <v/>
          </cell>
          <cell r="BC1968">
            <v>1.0000001067939999</v>
          </cell>
          <cell r="DS1968">
            <v>1144.6790000000001</v>
          </cell>
          <cell r="DT1968" t="str">
            <v>MT</v>
          </cell>
          <cell r="DU1968" t="str">
            <v>lt32</v>
          </cell>
          <cell r="DX1968" t="b">
            <v>0</v>
          </cell>
          <cell r="DY1968">
            <v>1904.288</v>
          </cell>
          <cell r="DZ1968" t="str">
            <v>WA</v>
          </cell>
          <cell r="EC1968" t="str">
            <v>Other</v>
          </cell>
          <cell r="ED1968">
            <v>2079.9929999999999</v>
          </cell>
          <cell r="EE1968" t="str">
            <v>WA</v>
          </cell>
          <cell r="EZ1968" t="str">
            <v>OR</v>
          </cell>
          <cell r="FA1968" t="str">
            <v>Other</v>
          </cell>
          <cell r="FB1968">
            <v>6482110.0300000003</v>
          </cell>
          <cell r="FC1968">
            <v>5504593.9720000001</v>
          </cell>
          <cell r="FI1968" t="str">
            <v>WA</v>
          </cell>
          <cell r="FJ1968" t="str">
            <v>Living Room/Family Room</v>
          </cell>
          <cell r="FK1968" t="str">
            <v>EISAq</v>
          </cell>
          <cell r="FL1968">
            <v>160100.00999999998</v>
          </cell>
          <cell r="FS1968" t="str">
            <v>OR</v>
          </cell>
          <cell r="FT1968" t="str">
            <v>EISAq</v>
          </cell>
          <cell r="FV1968">
            <v>57751.77</v>
          </cell>
        </row>
        <row r="1969">
          <cell r="AN1969" t="str">
            <v>ID</v>
          </cell>
          <cell r="AO1969" t="str">
            <v>Natural Gas FAF</v>
          </cell>
          <cell r="AP1969" t="str">
            <v>Pre 1980</v>
          </cell>
          <cell r="AQ1969" t="str">
            <v>Crawlspace</v>
          </cell>
          <cell r="AR1969">
            <v>3785.76440429688</v>
          </cell>
          <cell r="AU1969" t="str">
            <v>No</v>
          </cell>
          <cell r="AV1969" t="b">
            <v>1</v>
          </cell>
          <cell r="AX1969">
            <v>3732763.7026367239</v>
          </cell>
          <cell r="AY1969" t="b">
            <v>0</v>
          </cell>
          <cell r="AZ1969">
            <v>3401770.5350046428</v>
          </cell>
          <cell r="BA1969">
            <v>1</v>
          </cell>
          <cell r="BB1969">
            <v>3785.76440429688</v>
          </cell>
          <cell r="BC1969">
            <v>1.0000001067939999</v>
          </cell>
          <cell r="DS1969">
            <v>3785.7640000000001</v>
          </cell>
          <cell r="DT1969" t="str">
            <v>ID</v>
          </cell>
          <cell r="DU1969" t="str">
            <v>lt32</v>
          </cell>
          <cell r="DX1969" t="b">
            <v>0</v>
          </cell>
          <cell r="DY1969">
            <v>1904.288</v>
          </cell>
          <cell r="DZ1969" t="str">
            <v>WA</v>
          </cell>
          <cell r="EC1969" t="str">
            <v>Desktop</v>
          </cell>
          <cell r="ED1969">
            <v>1192.4649999999999</v>
          </cell>
          <cell r="EE1969" t="str">
            <v>ID</v>
          </cell>
          <cell r="EZ1969" t="str">
            <v>WA</v>
          </cell>
          <cell r="FA1969" t="str">
            <v>Bathroom</v>
          </cell>
          <cell r="FB1969">
            <v>768256.41500000004</v>
          </cell>
          <cell r="FC1969">
            <v>981385.61400000006</v>
          </cell>
          <cell r="FI1969" t="str">
            <v>WA</v>
          </cell>
          <cell r="FJ1969" t="str">
            <v>Other</v>
          </cell>
          <cell r="FK1969" t="str">
            <v>EISAq</v>
          </cell>
          <cell r="FL1969">
            <v>372041.92800000001</v>
          </cell>
          <cell r="FS1969" t="str">
            <v>OR</v>
          </cell>
          <cell r="FT1969" t="str">
            <v>EISAx</v>
          </cell>
          <cell r="FV1969">
            <v>933653.61499999999</v>
          </cell>
        </row>
        <row r="1970">
          <cell r="AN1970" t="str">
            <v>MT</v>
          </cell>
          <cell r="AO1970" t="str">
            <v>Natural Gas FAF</v>
          </cell>
          <cell r="AP1970" t="str">
            <v>Pre 1980</v>
          </cell>
          <cell r="AQ1970" t="str">
            <v>Basement</v>
          </cell>
          <cell r="AR1970">
            <v>462.72899722356902</v>
          </cell>
          <cell r="AU1970" t="str">
            <v>No</v>
          </cell>
          <cell r="AV1970" t="b">
            <v>1</v>
          </cell>
          <cell r="AX1970">
            <v>806073.91316345718</v>
          </cell>
          <cell r="AY1970" t="b">
            <v>0</v>
          </cell>
          <cell r="AZ1970">
            <v>225777.55497220688</v>
          </cell>
          <cell r="BA1970">
            <v>0.21715328467153261</v>
          </cell>
          <cell r="BB1970">
            <v>462.72899722356908</v>
          </cell>
          <cell r="BC1970">
            <v>0.21715333303779227</v>
          </cell>
          <cell r="DS1970">
            <v>3785.7640000000001</v>
          </cell>
          <cell r="DT1970" t="str">
            <v>ID</v>
          </cell>
          <cell r="DU1970" t="str">
            <v>32to46</v>
          </cell>
          <cell r="DX1970" t="b">
            <v>0</v>
          </cell>
          <cell r="DY1970">
            <v>1904.288</v>
          </cell>
          <cell r="DZ1970" t="str">
            <v>WA</v>
          </cell>
          <cell r="EC1970" t="str">
            <v>Desktop</v>
          </cell>
          <cell r="ED1970">
            <v>1925.059</v>
          </cell>
          <cell r="EE1970" t="str">
            <v>OR</v>
          </cell>
          <cell r="EZ1970" t="str">
            <v>WA</v>
          </cell>
          <cell r="FA1970" t="str">
            <v>Bedrooms</v>
          </cell>
          <cell r="FB1970">
            <v>1516686.858</v>
          </cell>
          <cell r="FC1970">
            <v>1744685.5360000001</v>
          </cell>
          <cell r="FI1970" t="str">
            <v>WA</v>
          </cell>
          <cell r="FJ1970" t="str">
            <v>Other</v>
          </cell>
          <cell r="FK1970" t="str">
            <v>EISAx</v>
          </cell>
          <cell r="FL1970">
            <v>99109.53</v>
          </cell>
          <cell r="FS1970" t="str">
            <v>MT</v>
          </cell>
          <cell r="FT1970" t="str">
            <v>EISAnqnx</v>
          </cell>
          <cell r="FV1970">
            <v>2203507.0750000002</v>
          </cell>
        </row>
        <row r="1971">
          <cell r="AN1971" t="str">
            <v>MT</v>
          </cell>
          <cell r="AO1971" t="str">
            <v>Natural Gas FAF</v>
          </cell>
          <cell r="AP1971" t="str">
            <v>Pre 1980</v>
          </cell>
          <cell r="AQ1971" t="str">
            <v>Crawlspace</v>
          </cell>
          <cell r="AR1971">
            <v>1668.1574773858099</v>
          </cell>
          <cell r="AU1971" t="str">
            <v>No</v>
          </cell>
          <cell r="AV1971" t="b">
            <v>1</v>
          </cell>
          <cell r="AX1971">
            <v>2905930.3256060807</v>
          </cell>
          <cell r="AY1971" t="b">
            <v>0</v>
          </cell>
          <cell r="AZ1971">
            <v>813937.57212669647</v>
          </cell>
          <cell r="BA1971">
            <v>0.78284671532846728</v>
          </cell>
          <cell r="BB1971">
            <v>1668.1574773858101</v>
          </cell>
          <cell r="BC1971">
            <v>0.78284688969086569</v>
          </cell>
          <cell r="DS1971">
            <v>1144.6790000000001</v>
          </cell>
          <cell r="DT1971" t="str">
            <v>MT</v>
          </cell>
          <cell r="DU1971" t="str">
            <v>32to46</v>
          </cell>
          <cell r="DX1971" t="b">
            <v>1</v>
          </cell>
          <cell r="DY1971">
            <v>1192.4649999999999</v>
          </cell>
          <cell r="DZ1971" t="str">
            <v>ID</v>
          </cell>
          <cell r="EC1971" t="str">
            <v>Desktop</v>
          </cell>
          <cell r="ED1971">
            <v>1612.692</v>
          </cell>
          <cell r="EE1971" t="str">
            <v>OR</v>
          </cell>
          <cell r="EZ1971" t="str">
            <v>WA</v>
          </cell>
          <cell r="FA1971" t="str">
            <v>Exterior</v>
          </cell>
          <cell r="FB1971">
            <v>3816499.6100000003</v>
          </cell>
          <cell r="FC1971">
            <v>9883247.0420000013</v>
          </cell>
          <cell r="FI1971" t="str">
            <v>WA</v>
          </cell>
          <cell r="FJ1971" t="str">
            <v>Bathroom</v>
          </cell>
          <cell r="FK1971" t="str">
            <v>EISAx</v>
          </cell>
          <cell r="FL1971">
            <v>243961.91999999998</v>
          </cell>
          <cell r="FS1971" t="str">
            <v>MT</v>
          </cell>
          <cell r="FT1971" t="str">
            <v>EISAq</v>
          </cell>
          <cell r="FV1971">
            <v>293037.82400000002</v>
          </cell>
        </row>
        <row r="1972">
          <cell r="AN1972" t="str">
            <v>WA</v>
          </cell>
          <cell r="AO1972" t="str">
            <v>Baseboard/Wall/Radiant</v>
          </cell>
          <cell r="AP1972" t="str">
            <v>Pre 1980</v>
          </cell>
          <cell r="AQ1972" t="str">
            <v>Crawlspace</v>
          </cell>
          <cell r="AR1972">
            <v>2079.99340820313</v>
          </cell>
          <cell r="AU1972" t="str">
            <v>No</v>
          </cell>
          <cell r="AV1972" t="b">
            <v>0</v>
          </cell>
          <cell r="AX1972">
            <v>3013910.4484863356</v>
          </cell>
          <cell r="AY1972" t="b">
            <v>0</v>
          </cell>
          <cell r="AZ1972">
            <v>947782.27634228743</v>
          </cell>
          <cell r="BA1972" t="str">
            <v/>
          </cell>
          <cell r="BB1972" t="str">
            <v/>
          </cell>
          <cell r="BC1972">
            <v>1.0000001962521654</v>
          </cell>
          <cell r="DS1972">
            <v>1144.6790000000001</v>
          </cell>
          <cell r="DT1972" t="str">
            <v>MT</v>
          </cell>
          <cell r="DU1972" t="str">
            <v>32to46</v>
          </cell>
          <cell r="DX1972" t="b">
            <v>0</v>
          </cell>
          <cell r="DY1972">
            <v>1192.4649999999999</v>
          </cell>
          <cell r="DZ1972" t="str">
            <v>ID</v>
          </cell>
          <cell r="EC1972" t="str">
            <v>Laptop</v>
          </cell>
          <cell r="ED1972">
            <v>1612.692</v>
          </cell>
          <cell r="EE1972" t="str">
            <v>OR</v>
          </cell>
          <cell r="EZ1972" t="str">
            <v>WA</v>
          </cell>
          <cell r="FA1972" t="str">
            <v>Garage</v>
          </cell>
          <cell r="FB1972">
            <v>594779.16</v>
          </cell>
          <cell r="FC1972">
            <v>4213019.0500000007</v>
          </cell>
          <cell r="FI1972" t="str">
            <v>WA</v>
          </cell>
          <cell r="FJ1972" t="str">
            <v>Bedrooms</v>
          </cell>
          <cell r="FK1972" t="str">
            <v>EISAq</v>
          </cell>
          <cell r="FL1972">
            <v>68614.289999999994</v>
          </cell>
          <cell r="FS1972" t="str">
            <v>OR</v>
          </cell>
          <cell r="FT1972" t="str">
            <v>EISAnqnx</v>
          </cell>
          <cell r="FV1972">
            <v>999869.04</v>
          </cell>
        </row>
        <row r="1973">
          <cell r="AN1973" t="str">
            <v>WA</v>
          </cell>
          <cell r="AO1973" t="str">
            <v>Propane/LP</v>
          </cell>
          <cell r="AP1973" t="str">
            <v>Pre 1980</v>
          </cell>
          <cell r="AQ1973" t="str">
            <v>Crawlspace</v>
          </cell>
          <cell r="AR1973">
            <v>2079.99340820313</v>
          </cell>
          <cell r="AU1973" t="str">
            <v>No</v>
          </cell>
          <cell r="AV1973" t="b">
            <v>1</v>
          </cell>
          <cell r="AX1973">
            <v>3013910.4484863356</v>
          </cell>
          <cell r="AY1973" t="b">
            <v>0</v>
          </cell>
          <cell r="AZ1973">
            <v>947782.27634228743</v>
          </cell>
          <cell r="BA1973">
            <v>1</v>
          </cell>
          <cell r="BB1973">
            <v>2079.99340820313</v>
          </cell>
          <cell r="BC1973">
            <v>1.0000001962521654</v>
          </cell>
          <cell r="DS1973">
            <v>8264.9449999999997</v>
          </cell>
          <cell r="DT1973" t="str">
            <v>OR</v>
          </cell>
          <cell r="DU1973" t="str">
            <v>32to46</v>
          </cell>
          <cell r="DX1973" t="b">
            <v>0</v>
          </cell>
          <cell r="DY1973">
            <v>1192.4649999999999</v>
          </cell>
          <cell r="DZ1973" t="str">
            <v>ID</v>
          </cell>
          <cell r="EC1973" t="str">
            <v>Laptop</v>
          </cell>
          <cell r="ED1973">
            <v>12271.31</v>
          </cell>
          <cell r="EE1973" t="str">
            <v>WA</v>
          </cell>
          <cell r="EZ1973" t="str">
            <v>WA</v>
          </cell>
          <cell r="FA1973" t="str">
            <v>Kitchen</v>
          </cell>
          <cell r="FB1973">
            <v>981385.61400000006</v>
          </cell>
          <cell r="FC1973">
            <v>1363035.5750000002</v>
          </cell>
          <cell r="FI1973" t="str">
            <v>WA</v>
          </cell>
          <cell r="FJ1973" t="str">
            <v>Exterior</v>
          </cell>
          <cell r="FK1973" t="str">
            <v>EISAq</v>
          </cell>
          <cell r="FL1973">
            <v>45742.86</v>
          </cell>
          <cell r="FS1973" t="str">
            <v>OR</v>
          </cell>
          <cell r="FT1973" t="str">
            <v>EISAq</v>
          </cell>
          <cell r="FV1973">
            <v>48380.76</v>
          </cell>
        </row>
        <row r="1974">
          <cell r="AN1974" t="str">
            <v>OR</v>
          </cell>
          <cell r="AO1974" t="str">
            <v>Propane/LP</v>
          </cell>
          <cell r="AP1974" t="str">
            <v>1980-1992</v>
          </cell>
          <cell r="AQ1974" t="str">
            <v>Crawlspace</v>
          </cell>
          <cell r="AR1974">
            <v>1925.05932617188</v>
          </cell>
          <cell r="AU1974" t="str">
            <v>No</v>
          </cell>
          <cell r="AV1974" t="b">
            <v>0</v>
          </cell>
          <cell r="AX1974">
            <v>2764385.1923828195</v>
          </cell>
          <cell r="AY1974" t="b">
            <v>0</v>
          </cell>
          <cell r="AZ1974">
            <v>829750.23611069552</v>
          </cell>
          <cell r="BA1974" t="str">
            <v/>
          </cell>
          <cell r="BB1974" t="str">
            <v/>
          </cell>
          <cell r="BC1974">
            <v>1.0000001694347447</v>
          </cell>
          <cell r="DS1974">
            <v>3785.7640000000001</v>
          </cell>
          <cell r="DT1974" t="str">
            <v>ID</v>
          </cell>
          <cell r="DU1974" t="str">
            <v>lt32</v>
          </cell>
          <cell r="DX1974" t="b">
            <v>1</v>
          </cell>
          <cell r="DY1974">
            <v>1192.4649999999999</v>
          </cell>
          <cell r="DZ1974" t="str">
            <v>ID</v>
          </cell>
          <cell r="EC1974" t="str">
            <v>Desktop</v>
          </cell>
          <cell r="ED1974">
            <v>12271.31</v>
          </cell>
          <cell r="EE1974" t="str">
            <v>WA</v>
          </cell>
          <cell r="EZ1974" t="str">
            <v>WA</v>
          </cell>
          <cell r="FA1974" t="str">
            <v>Living Room/Family Room</v>
          </cell>
          <cell r="FB1974">
            <v>733560.96400000004</v>
          </cell>
          <cell r="FC1974">
            <v>2304769.2450000001</v>
          </cell>
          <cell r="FI1974" t="str">
            <v>WA</v>
          </cell>
          <cell r="FJ1974" t="str">
            <v>Kitchen</v>
          </cell>
          <cell r="FK1974" t="str">
            <v>EISAnqnx</v>
          </cell>
          <cell r="FL1974">
            <v>91485.72</v>
          </cell>
          <cell r="FS1974" t="str">
            <v>OR</v>
          </cell>
          <cell r="FT1974" t="str">
            <v>EISAx</v>
          </cell>
          <cell r="FV1974">
            <v>290284.56</v>
          </cell>
        </row>
        <row r="1975">
          <cell r="AN1975" t="str">
            <v>OR</v>
          </cell>
          <cell r="AO1975" t="str">
            <v>Electric FAF</v>
          </cell>
          <cell r="AP1975" t="str">
            <v>1980-1992</v>
          </cell>
          <cell r="AQ1975" t="str">
            <v>Crawlspace</v>
          </cell>
          <cell r="AR1975">
            <v>1925.05932617188</v>
          </cell>
          <cell r="AU1975" t="str">
            <v>No</v>
          </cell>
          <cell r="AV1975" t="b">
            <v>1</v>
          </cell>
          <cell r="AX1975">
            <v>2764385.1923828195</v>
          </cell>
          <cell r="AY1975" t="b">
            <v>0</v>
          </cell>
          <cell r="AZ1975">
            <v>829750.23611069552</v>
          </cell>
          <cell r="BA1975">
            <v>1</v>
          </cell>
          <cell r="BB1975">
            <v>1925.05932617188</v>
          </cell>
          <cell r="BC1975">
            <v>1.0000001694347447</v>
          </cell>
          <cell r="DS1975">
            <v>8559.1039999999994</v>
          </cell>
          <cell r="DT1975" t="str">
            <v>OR</v>
          </cell>
          <cell r="DU1975" t="str">
            <v>32to46</v>
          </cell>
          <cell r="DX1975" t="b">
            <v>1</v>
          </cell>
          <cell r="DY1975">
            <v>1192.4649999999999</v>
          </cell>
          <cell r="DZ1975" t="str">
            <v>ID</v>
          </cell>
          <cell r="EC1975" t="str">
            <v>Laptop</v>
          </cell>
          <cell r="ED1975">
            <v>2079.9929999999999</v>
          </cell>
          <cell r="EE1975" t="str">
            <v>WA</v>
          </cell>
          <cell r="EZ1975" t="str">
            <v>WA</v>
          </cell>
          <cell r="FA1975" t="str">
            <v>Other</v>
          </cell>
          <cell r="FB1975">
            <v>2676506.2200000002</v>
          </cell>
          <cell r="FC1975">
            <v>2552593.895</v>
          </cell>
          <cell r="FI1975" t="str">
            <v>WA</v>
          </cell>
          <cell r="FJ1975" t="str">
            <v>Living Room/Family Room</v>
          </cell>
          <cell r="FK1975" t="str">
            <v>EISAq</v>
          </cell>
          <cell r="FL1975">
            <v>68614.289999999994</v>
          </cell>
          <cell r="FS1975" t="str">
            <v>OR</v>
          </cell>
          <cell r="FT1975" t="str">
            <v>EISAnqnx</v>
          </cell>
          <cell r="FV1975">
            <v>2257768.7999999998</v>
          </cell>
        </row>
        <row r="1976">
          <cell r="AN1976" t="str">
            <v>WA</v>
          </cell>
          <cell r="AO1976" t="str">
            <v>Baseboard/Wall/Radiant</v>
          </cell>
          <cell r="AP1976" t="str">
            <v>Pre 1980</v>
          </cell>
          <cell r="AQ1976" t="str">
            <v>Crawlspace</v>
          </cell>
          <cell r="AR1976">
            <v>12271.3056640625</v>
          </cell>
          <cell r="AU1976" t="str">
            <v>No</v>
          </cell>
          <cell r="AV1976" t="b">
            <v>0</v>
          </cell>
          <cell r="AX1976">
            <v>14725566.796875</v>
          </cell>
          <cell r="AY1976" t="b">
            <v>0</v>
          </cell>
          <cell r="AZ1976">
            <v>6405401.9002692373</v>
          </cell>
          <cell r="BA1976" t="str">
            <v/>
          </cell>
          <cell r="BB1976" t="str">
            <v/>
          </cell>
          <cell r="BC1976">
            <v>0.99999964666058472</v>
          </cell>
          <cell r="DS1976">
            <v>8264.9449999999997</v>
          </cell>
          <cell r="DT1976" t="str">
            <v>OR</v>
          </cell>
          <cell r="DU1976" t="str">
            <v>32to46</v>
          </cell>
          <cell r="DX1976" t="b">
            <v>0</v>
          </cell>
          <cell r="DY1976">
            <v>2079.9929999999999</v>
          </cell>
          <cell r="DZ1976" t="str">
            <v>WA</v>
          </cell>
          <cell r="EC1976" t="str">
            <v>Laptop</v>
          </cell>
          <cell r="ED1976">
            <v>2079.9929999999999</v>
          </cell>
          <cell r="EE1976" t="str">
            <v>WA</v>
          </cell>
          <cell r="EZ1976" t="str">
            <v>WA</v>
          </cell>
          <cell r="FA1976" t="str">
            <v>Bathroom</v>
          </cell>
          <cell r="FB1976">
            <v>360668.88</v>
          </cell>
          <cell r="FC1976">
            <v>200371.59999999998</v>
          </cell>
          <cell r="FI1976" t="str">
            <v>WA</v>
          </cell>
          <cell r="FJ1976" t="str">
            <v>Other</v>
          </cell>
          <cell r="FK1976" t="str">
            <v>EISAnqnx</v>
          </cell>
          <cell r="FL1976">
            <v>121980.95999999999</v>
          </cell>
          <cell r="FS1976" t="str">
            <v>OR</v>
          </cell>
          <cell r="FT1976" t="str">
            <v>EISAq</v>
          </cell>
          <cell r="FV1976">
            <v>129015.36</v>
          </cell>
        </row>
        <row r="1977">
          <cell r="AN1977" t="str">
            <v>WA</v>
          </cell>
          <cell r="AO1977" t="str">
            <v>Natural Gas FAF</v>
          </cell>
          <cell r="AP1977" t="str">
            <v>Pre 1980</v>
          </cell>
          <cell r="AQ1977" t="str">
            <v>Crawlspace</v>
          </cell>
          <cell r="AR1977">
            <v>12271.3056640625</v>
          </cell>
          <cell r="AU1977" t="str">
            <v>No</v>
          </cell>
          <cell r="AV1977" t="b">
            <v>1</v>
          </cell>
          <cell r="AX1977">
            <v>14725566.796875</v>
          </cell>
          <cell r="AY1977" t="b">
            <v>0</v>
          </cell>
          <cell r="AZ1977">
            <v>6405401.9002692373</v>
          </cell>
          <cell r="BA1977">
            <v>1</v>
          </cell>
          <cell r="BB1977">
            <v>12271.3056640625</v>
          </cell>
          <cell r="BC1977">
            <v>0.99999964666058472</v>
          </cell>
          <cell r="DS1977">
            <v>8264.9449999999997</v>
          </cell>
          <cell r="DT1977" t="str">
            <v>OR</v>
          </cell>
          <cell r="DU1977" t="str">
            <v>lt32</v>
          </cell>
          <cell r="DX1977" t="b">
            <v>1</v>
          </cell>
          <cell r="DY1977">
            <v>2130.886</v>
          </cell>
          <cell r="DZ1977" t="str">
            <v>MT</v>
          </cell>
          <cell r="EC1977" t="str">
            <v>Desktop</v>
          </cell>
          <cell r="ED1977">
            <v>2079.9929999999999</v>
          </cell>
          <cell r="EE1977" t="str">
            <v>WA</v>
          </cell>
          <cell r="EZ1977" t="str">
            <v>WA</v>
          </cell>
          <cell r="FA1977" t="str">
            <v>Bedrooms</v>
          </cell>
          <cell r="FB1977">
            <v>360668.88</v>
          </cell>
          <cell r="FC1977">
            <v>524973.59199999995</v>
          </cell>
          <cell r="FI1977" t="str">
            <v>WA</v>
          </cell>
          <cell r="FJ1977" t="str">
            <v>Other</v>
          </cell>
          <cell r="FK1977" t="str">
            <v>EISAq</v>
          </cell>
          <cell r="FL1977">
            <v>22871.43</v>
          </cell>
          <cell r="FS1977" t="str">
            <v>OR</v>
          </cell>
          <cell r="FT1977" t="str">
            <v>EISAx</v>
          </cell>
          <cell r="FV1977">
            <v>2959289.82</v>
          </cell>
        </row>
        <row r="1978">
          <cell r="AN1978" t="str">
            <v>OR</v>
          </cell>
          <cell r="AO1978" t="str">
            <v>Wood</v>
          </cell>
          <cell r="AP1978" t="str">
            <v>Pre 1980</v>
          </cell>
          <cell r="AQ1978" t="str">
            <v>Slab on Grade</v>
          </cell>
          <cell r="AR1978">
            <v>2066.236328125</v>
          </cell>
          <cell r="AU1978" t="str">
            <v>No</v>
          </cell>
          <cell r="AV1978" t="b">
            <v>0</v>
          </cell>
          <cell r="AX1978">
            <v>4339096.2890625</v>
          </cell>
          <cell r="AY1978" t="b">
            <v>0</v>
          </cell>
          <cell r="AZ1978">
            <v>856481.61245644535</v>
          </cell>
          <cell r="BA1978" t="str">
            <v/>
          </cell>
          <cell r="BB1978" t="str">
            <v/>
          </cell>
          <cell r="BC1978">
            <v>0.2500000094525735</v>
          </cell>
          <cell r="DS1978">
            <v>1144.6790000000001</v>
          </cell>
          <cell r="DT1978" t="str">
            <v>MT</v>
          </cell>
          <cell r="DU1978" t="str">
            <v>lt32</v>
          </cell>
          <cell r="DX1978" t="b">
            <v>1</v>
          </cell>
          <cell r="DY1978">
            <v>2130.886</v>
          </cell>
          <cell r="DZ1978" t="str">
            <v>MT</v>
          </cell>
          <cell r="EC1978" t="str">
            <v>Laptop</v>
          </cell>
          <cell r="ED1978">
            <v>1144.6790000000001</v>
          </cell>
          <cell r="EE1978" t="str">
            <v>MT</v>
          </cell>
          <cell r="EZ1978" t="str">
            <v>WA</v>
          </cell>
          <cell r="FA1978" t="str">
            <v>Exterior</v>
          </cell>
          <cell r="FB1978">
            <v>691282.02</v>
          </cell>
          <cell r="FC1978">
            <v>3516521.5799999996</v>
          </cell>
          <cell r="FI1978" t="str">
            <v>WA</v>
          </cell>
          <cell r="FJ1978" t="str">
            <v>Bathroom</v>
          </cell>
          <cell r="FK1978" t="str">
            <v>EISAnqnx</v>
          </cell>
          <cell r="FL1978">
            <v>483349.01999999996</v>
          </cell>
          <cell r="FS1978" t="str">
            <v>OR</v>
          </cell>
          <cell r="FT1978" t="str">
            <v>EISAnqnx</v>
          </cell>
          <cell r="FV1978">
            <v>1644945.84</v>
          </cell>
        </row>
        <row r="1979">
          <cell r="AN1979" t="str">
            <v>OR</v>
          </cell>
          <cell r="AO1979" t="str">
            <v>Natural Gas FAF</v>
          </cell>
          <cell r="AP1979" t="str">
            <v>Pre 1980</v>
          </cell>
          <cell r="AQ1979" t="str">
            <v>Crawlspace</v>
          </cell>
          <cell r="AR1979">
            <v>6198.708984375</v>
          </cell>
          <cell r="AU1979" t="str">
            <v>No</v>
          </cell>
          <cell r="AV1979" t="b">
            <v>1</v>
          </cell>
          <cell r="AX1979">
            <v>13017288.8671875</v>
          </cell>
          <cell r="AY1979" t="b">
            <v>0</v>
          </cell>
          <cell r="AZ1979">
            <v>2569444.8373693358</v>
          </cell>
          <cell r="BA1979">
            <v>0.75</v>
          </cell>
          <cell r="BB1979">
            <v>6198.708984375</v>
          </cell>
          <cell r="BC1979">
            <v>0.75000002835772051</v>
          </cell>
          <cell r="DS1979">
            <v>1904.288</v>
          </cell>
          <cell r="DT1979" t="str">
            <v>WA</v>
          </cell>
          <cell r="DU1979" t="str">
            <v>lt32</v>
          </cell>
          <cell r="DX1979" t="b">
            <v>0</v>
          </cell>
          <cell r="DY1979">
            <v>2130.886</v>
          </cell>
          <cell r="DZ1979" t="str">
            <v>MT</v>
          </cell>
          <cell r="EC1979" t="str">
            <v>Desktop</v>
          </cell>
          <cell r="ED1979">
            <v>2130.886</v>
          </cell>
          <cell r="EE1979" t="str">
            <v>MT</v>
          </cell>
          <cell r="EZ1979" t="str">
            <v>WA</v>
          </cell>
          <cell r="FA1979" t="str">
            <v>Kitchen</v>
          </cell>
          <cell r="FB1979">
            <v>158293.56399999998</v>
          </cell>
          <cell r="FC1979">
            <v>270501.65999999997</v>
          </cell>
          <cell r="FI1979" t="str">
            <v>WA</v>
          </cell>
          <cell r="FJ1979" t="str">
            <v>Bedrooms</v>
          </cell>
          <cell r="FK1979" t="str">
            <v>EISAnqnx</v>
          </cell>
          <cell r="FL1979">
            <v>615171.48</v>
          </cell>
          <cell r="FS1979" t="str">
            <v>OR</v>
          </cell>
          <cell r="FT1979" t="str">
            <v>EISAq</v>
          </cell>
          <cell r="FV1979">
            <v>1783637.352</v>
          </cell>
        </row>
        <row r="1980">
          <cell r="AN1980" t="str">
            <v>OR</v>
          </cell>
          <cell r="AO1980" t="str">
            <v>Wood</v>
          </cell>
          <cell r="AP1980" t="str">
            <v>Pre 1980</v>
          </cell>
          <cell r="AQ1980" t="str">
            <v>Crawlspace</v>
          </cell>
          <cell r="AR1980">
            <v>6198.708984375</v>
          </cell>
          <cell r="AU1980" t="str">
            <v>No</v>
          </cell>
          <cell r="AV1980" t="b">
            <v>0</v>
          </cell>
          <cell r="AX1980">
            <v>13017288.8671875</v>
          </cell>
          <cell r="AY1980" t="b">
            <v>0</v>
          </cell>
          <cell r="AZ1980">
            <v>2569444.8373693358</v>
          </cell>
          <cell r="BA1980" t="str">
            <v/>
          </cell>
          <cell r="BB1980" t="str">
            <v/>
          </cell>
          <cell r="BC1980">
            <v>0.75000002835772051</v>
          </cell>
          <cell r="DS1980">
            <v>1904.288</v>
          </cell>
          <cell r="DT1980" t="str">
            <v>WA</v>
          </cell>
          <cell r="DU1980" t="str">
            <v>lt32</v>
          </cell>
          <cell r="DX1980" t="b">
            <v>0</v>
          </cell>
          <cell r="DY1980">
            <v>1925.059</v>
          </cell>
          <cell r="DZ1980" t="str">
            <v>OR</v>
          </cell>
          <cell r="EC1980" t="str">
            <v>Desktop</v>
          </cell>
          <cell r="ED1980">
            <v>1612.692</v>
          </cell>
          <cell r="EE1980" t="str">
            <v>OR</v>
          </cell>
          <cell r="EZ1980" t="str">
            <v>WA</v>
          </cell>
          <cell r="FA1980" t="str">
            <v>Living Room/Family Room</v>
          </cell>
          <cell r="FB1980">
            <v>390724.62</v>
          </cell>
          <cell r="FC1980">
            <v>500929</v>
          </cell>
          <cell r="FI1980" t="str">
            <v>WA</v>
          </cell>
          <cell r="FJ1980" t="str">
            <v>Exterior</v>
          </cell>
          <cell r="FK1980" t="str">
            <v>EISAx</v>
          </cell>
          <cell r="FL1980">
            <v>878816.4</v>
          </cell>
          <cell r="FS1980" t="str">
            <v>OR</v>
          </cell>
          <cell r="FT1980" t="str">
            <v>EISAx</v>
          </cell>
          <cell r="FV1980">
            <v>7531271.6399999997</v>
          </cell>
        </row>
        <row r="1981">
          <cell r="AN1981" t="str">
            <v>OR</v>
          </cell>
          <cell r="AO1981" t="str">
            <v>Baseboard/Wall/Radiant</v>
          </cell>
          <cell r="AP1981" t="str">
            <v>Pre 1980</v>
          </cell>
          <cell r="AQ1981" t="str">
            <v>Slab on Grade</v>
          </cell>
          <cell r="AR1981">
            <v>2066.236328125</v>
          </cell>
          <cell r="AU1981" t="str">
            <v>No</v>
          </cell>
          <cell r="AV1981" t="b">
            <v>0</v>
          </cell>
          <cell r="AX1981">
            <v>4339096.2890625</v>
          </cell>
          <cell r="AY1981" t="b">
            <v>0</v>
          </cell>
          <cell r="AZ1981">
            <v>856481.61245644535</v>
          </cell>
          <cell r="BA1981" t="str">
            <v/>
          </cell>
          <cell r="BB1981" t="str">
            <v/>
          </cell>
          <cell r="BC1981">
            <v>0.2500000094525735</v>
          </cell>
          <cell r="DS1981">
            <v>1904.288</v>
          </cell>
          <cell r="DT1981" t="str">
            <v>WA</v>
          </cell>
          <cell r="DU1981" t="str">
            <v>lt32</v>
          </cell>
          <cell r="DX1981" t="b">
            <v>0</v>
          </cell>
          <cell r="DY1981">
            <v>1925.059</v>
          </cell>
          <cell r="DZ1981" t="str">
            <v>OR</v>
          </cell>
          <cell r="EC1981" t="str">
            <v>Desktop</v>
          </cell>
          <cell r="ED1981">
            <v>1612.692</v>
          </cell>
          <cell r="EE1981" t="str">
            <v>OR</v>
          </cell>
          <cell r="EZ1981" t="str">
            <v>WA</v>
          </cell>
          <cell r="FA1981" t="str">
            <v>Other</v>
          </cell>
          <cell r="FB1981">
            <v>1532842.74</v>
          </cell>
          <cell r="FC1981">
            <v>1713177.18</v>
          </cell>
          <cell r="FI1981" t="str">
            <v>WA</v>
          </cell>
          <cell r="FJ1981" t="str">
            <v>Garage</v>
          </cell>
          <cell r="FK1981" t="str">
            <v>EISAnqnx</v>
          </cell>
          <cell r="FL1981">
            <v>263644.92</v>
          </cell>
          <cell r="FS1981" t="str">
            <v>ID</v>
          </cell>
          <cell r="FT1981" t="str">
            <v>EISAnqnx</v>
          </cell>
          <cell r="FV1981">
            <v>378576.4</v>
          </cell>
        </row>
        <row r="1982">
          <cell r="AN1982" t="str">
            <v>OR</v>
          </cell>
          <cell r="AO1982" t="str">
            <v>Natural Gas FAF</v>
          </cell>
          <cell r="AP1982" t="str">
            <v>Pre 1980</v>
          </cell>
          <cell r="AQ1982" t="str">
            <v>Slab on Grade</v>
          </cell>
          <cell r="AR1982">
            <v>2066.236328125</v>
          </cell>
          <cell r="AU1982" t="str">
            <v>No</v>
          </cell>
          <cell r="AV1982" t="b">
            <v>1</v>
          </cell>
          <cell r="AX1982">
            <v>4339096.2890625</v>
          </cell>
          <cell r="AY1982" t="b">
            <v>0</v>
          </cell>
          <cell r="AZ1982">
            <v>856481.61245644535</v>
          </cell>
          <cell r="BA1982">
            <v>0.25</v>
          </cell>
          <cell r="BB1982">
            <v>2066.236328125</v>
          </cell>
          <cell r="BC1982">
            <v>0.2500000094525735</v>
          </cell>
          <cell r="DS1982">
            <v>1904.288</v>
          </cell>
          <cell r="DT1982" t="str">
            <v>WA</v>
          </cell>
          <cell r="DU1982" t="str">
            <v>gt46</v>
          </cell>
          <cell r="DX1982" t="b">
            <v>0</v>
          </cell>
          <cell r="DY1982">
            <v>1144.6790000000001</v>
          </cell>
          <cell r="DZ1982" t="str">
            <v>MT</v>
          </cell>
          <cell r="EC1982" t="str">
            <v>Desktop</v>
          </cell>
          <cell r="ED1982">
            <v>1925.059</v>
          </cell>
          <cell r="EE1982" t="str">
            <v>OR</v>
          </cell>
          <cell r="EZ1982" t="str">
            <v>WA</v>
          </cell>
          <cell r="FA1982" t="str">
            <v>Bathroom</v>
          </cell>
          <cell r="FB1982">
            <v>2775636.08</v>
          </cell>
          <cell r="FC1982">
            <v>703822.00600000005</v>
          </cell>
          <cell r="FI1982" t="str">
            <v>WA</v>
          </cell>
          <cell r="FJ1982" t="str">
            <v>Kitchen</v>
          </cell>
          <cell r="FK1982" t="str">
            <v>EISAnqnx</v>
          </cell>
          <cell r="FL1982">
            <v>263644.92</v>
          </cell>
          <cell r="FS1982" t="str">
            <v>ID</v>
          </cell>
          <cell r="FT1982" t="str">
            <v>EISAq</v>
          </cell>
          <cell r="FV1982">
            <v>3320115.0279999999</v>
          </cell>
        </row>
        <row r="1983">
          <cell r="AN1983" t="str">
            <v>OR</v>
          </cell>
          <cell r="AO1983" t="str">
            <v>Baseboard/Wall/Radiant</v>
          </cell>
          <cell r="AP1983" t="str">
            <v>Pre 1980</v>
          </cell>
          <cell r="AQ1983" t="str">
            <v>Crawlspace</v>
          </cell>
          <cell r="AR1983">
            <v>6198.708984375</v>
          </cell>
          <cell r="AU1983" t="str">
            <v>No</v>
          </cell>
          <cell r="AV1983" t="b">
            <v>0</v>
          </cell>
          <cell r="AX1983">
            <v>13017288.8671875</v>
          </cell>
          <cell r="AY1983" t="b">
            <v>0</v>
          </cell>
          <cell r="AZ1983">
            <v>2569444.8373693358</v>
          </cell>
          <cell r="BA1983" t="str">
            <v/>
          </cell>
          <cell r="BB1983" t="str">
            <v/>
          </cell>
          <cell r="BC1983">
            <v>0.75000002835772051</v>
          </cell>
          <cell r="DS1983">
            <v>1904.288</v>
          </cell>
          <cell r="DT1983" t="str">
            <v>WA</v>
          </cell>
          <cell r="DU1983" t="str">
            <v>lt32</v>
          </cell>
          <cell r="DX1983" t="b">
            <v>0</v>
          </cell>
          <cell r="DY1983">
            <v>2079.9929999999999</v>
          </cell>
          <cell r="DZ1983" t="str">
            <v>WA</v>
          </cell>
          <cell r="EC1983" t="str">
            <v>Laptop</v>
          </cell>
          <cell r="ED1983">
            <v>1925.059</v>
          </cell>
          <cell r="EE1983" t="str">
            <v>OR</v>
          </cell>
          <cell r="EZ1983" t="str">
            <v>WA</v>
          </cell>
          <cell r="FA1983" t="str">
            <v>Bedrooms</v>
          </cell>
          <cell r="FB1983">
            <v>3667804.8200000003</v>
          </cell>
          <cell r="FC1983">
            <v>2651723.7550000004</v>
          </cell>
          <cell r="FI1983" t="str">
            <v>WA</v>
          </cell>
          <cell r="FJ1983" t="str">
            <v>Living Room/Family Room</v>
          </cell>
          <cell r="FK1983" t="str">
            <v>EISAnqnx</v>
          </cell>
          <cell r="FL1983">
            <v>527289.84</v>
          </cell>
          <cell r="FS1983" t="str">
            <v>MT</v>
          </cell>
          <cell r="FT1983" t="str">
            <v>EISAnqnx</v>
          </cell>
          <cell r="FV1983">
            <v>4687949.2</v>
          </cell>
        </row>
        <row r="1984">
          <cell r="AN1984" t="str">
            <v>OR</v>
          </cell>
          <cell r="AO1984" t="str">
            <v>Baseboard/Wall/Radiant</v>
          </cell>
          <cell r="AU1984" t="str">
            <v>Yes</v>
          </cell>
          <cell r="AV1984" t="b">
            <v>1</v>
          </cell>
          <cell r="AX1984">
            <v>0</v>
          </cell>
          <cell r="AY1984" t="b">
            <v>1</v>
          </cell>
          <cell r="AZ1984">
            <v>0</v>
          </cell>
          <cell r="BA1984">
            <v>1</v>
          </cell>
          <cell r="BB1984">
            <v>0</v>
          </cell>
          <cell r="BC1984">
            <v>0</v>
          </cell>
          <cell r="DS1984">
            <v>1904.288</v>
          </cell>
          <cell r="DT1984" t="str">
            <v>WA</v>
          </cell>
          <cell r="DU1984" t="str">
            <v>lt32</v>
          </cell>
          <cell r="DX1984" t="b">
            <v>0</v>
          </cell>
          <cell r="DY1984">
            <v>2079.9929999999999</v>
          </cell>
          <cell r="DZ1984" t="str">
            <v>WA</v>
          </cell>
          <cell r="EC1984" t="str">
            <v>Laptop</v>
          </cell>
          <cell r="ED1984">
            <v>3785.7640000000001</v>
          </cell>
          <cell r="EE1984" t="str">
            <v>ID</v>
          </cell>
          <cell r="EZ1984" t="str">
            <v>WA</v>
          </cell>
          <cell r="FA1984" t="str">
            <v>Exterior</v>
          </cell>
          <cell r="FB1984">
            <v>2309725.7380000004</v>
          </cell>
          <cell r="FC1984">
            <v>9456988.6440000013</v>
          </cell>
          <cell r="FI1984" t="str">
            <v>WA</v>
          </cell>
          <cell r="FJ1984" t="str">
            <v>Living Room/Family Room</v>
          </cell>
          <cell r="FK1984" t="str">
            <v>EISAq</v>
          </cell>
          <cell r="FL1984">
            <v>64446.536</v>
          </cell>
          <cell r="FS1984" t="str">
            <v>MT</v>
          </cell>
          <cell r="FT1984" t="str">
            <v>EISAq</v>
          </cell>
          <cell r="FV1984">
            <v>287669.61</v>
          </cell>
        </row>
        <row r="1985">
          <cell r="AN1985" t="str">
            <v>OR</v>
          </cell>
          <cell r="AO1985" t="str">
            <v>Natural Gas Other</v>
          </cell>
          <cell r="AP1985" t="str">
            <v>1993-2006</v>
          </cell>
          <cell r="AQ1985" t="str">
            <v>Crawlspace</v>
          </cell>
          <cell r="AR1985">
            <v>8264.9453125</v>
          </cell>
          <cell r="AU1985" t="str">
            <v>No</v>
          </cell>
          <cell r="AV1985" t="b">
            <v>1</v>
          </cell>
          <cell r="AX1985">
            <v>17356385.15625</v>
          </cell>
          <cell r="AY1985" t="b">
            <v>0</v>
          </cell>
          <cell r="AZ1985">
            <v>2856752.7259351565</v>
          </cell>
          <cell r="BA1985">
            <v>1</v>
          </cell>
          <cell r="BB1985">
            <v>8264.9453125</v>
          </cell>
          <cell r="BC1985">
            <v>1.000000037810294</v>
          </cell>
          <cell r="DS1985">
            <v>1904.288</v>
          </cell>
          <cell r="DT1985" t="str">
            <v>WA</v>
          </cell>
          <cell r="DU1985" t="str">
            <v>lt32</v>
          </cell>
          <cell r="DX1985" t="b">
            <v>0</v>
          </cell>
          <cell r="DY1985">
            <v>2079.9929999999999</v>
          </cell>
          <cell r="DZ1985" t="str">
            <v>WA</v>
          </cell>
          <cell r="EC1985" t="str">
            <v>Laptop</v>
          </cell>
          <cell r="ED1985">
            <v>3785.7640000000001</v>
          </cell>
          <cell r="EE1985" t="str">
            <v>ID</v>
          </cell>
          <cell r="EZ1985" t="str">
            <v>WA</v>
          </cell>
          <cell r="FA1985" t="str">
            <v>Garage</v>
          </cell>
          <cell r="FB1985">
            <v>1189558.32</v>
          </cell>
          <cell r="FC1985">
            <v>2289899.7660000003</v>
          </cell>
          <cell r="FI1985" t="str">
            <v>WA</v>
          </cell>
          <cell r="FJ1985" t="str">
            <v>Other</v>
          </cell>
          <cell r="FK1985" t="str">
            <v>EISAnqnx</v>
          </cell>
          <cell r="FL1985">
            <v>263644.92</v>
          </cell>
          <cell r="FS1985" t="str">
            <v>MT</v>
          </cell>
          <cell r="FT1985" t="str">
            <v>EISAx</v>
          </cell>
          <cell r="FV1985">
            <v>3057821.41</v>
          </cell>
        </row>
        <row r="1986">
          <cell r="AN1986" t="str">
            <v>ID</v>
          </cell>
          <cell r="AO1986" t="str">
            <v>Wood</v>
          </cell>
          <cell r="AP1986" t="str">
            <v>Pre 1980</v>
          </cell>
          <cell r="AQ1986" t="str">
            <v>Basement</v>
          </cell>
          <cell r="AR1986">
            <v>1192.46508789063</v>
          </cell>
          <cell r="AU1986" t="str">
            <v>No</v>
          </cell>
          <cell r="AV1986" t="b">
            <v>0</v>
          </cell>
          <cell r="AX1986">
            <v>3071790.066406263</v>
          </cell>
          <cell r="AY1986" t="b">
            <v>0</v>
          </cell>
          <cell r="AZ1986">
            <v>642774.4563256863</v>
          </cell>
          <cell r="BA1986" t="str">
            <v/>
          </cell>
          <cell r="BB1986" t="str">
            <v/>
          </cell>
          <cell r="BC1986">
            <v>1.0000000737049977</v>
          </cell>
          <cell r="DS1986">
            <v>1904.288</v>
          </cell>
          <cell r="DT1986" t="str">
            <v>WA</v>
          </cell>
          <cell r="DU1986" t="str">
            <v>lt32</v>
          </cell>
          <cell r="DX1986" t="b">
            <v>0</v>
          </cell>
          <cell r="DY1986">
            <v>2079.9929999999999</v>
          </cell>
          <cell r="DZ1986" t="str">
            <v>WA</v>
          </cell>
          <cell r="EC1986" t="str">
            <v>Laptop</v>
          </cell>
          <cell r="ED1986">
            <v>3785.7640000000001</v>
          </cell>
          <cell r="EE1986" t="str">
            <v>ID</v>
          </cell>
          <cell r="EZ1986" t="str">
            <v>WA</v>
          </cell>
          <cell r="FA1986" t="str">
            <v>Kitchen</v>
          </cell>
          <cell r="FB1986">
            <v>148694.79</v>
          </cell>
          <cell r="FC1986">
            <v>545214.2300000001</v>
          </cell>
          <cell r="FI1986" t="str">
            <v>WA</v>
          </cell>
          <cell r="FJ1986" t="str">
            <v>Other</v>
          </cell>
          <cell r="FK1986" t="str">
            <v>EISAx</v>
          </cell>
          <cell r="FL1986">
            <v>556583.72</v>
          </cell>
          <cell r="FS1986" t="str">
            <v>WA</v>
          </cell>
          <cell r="FT1986" t="str">
            <v>EISAnqnx</v>
          </cell>
          <cell r="FV1986">
            <v>7921838.0800000001</v>
          </cell>
        </row>
        <row r="1987">
          <cell r="AN1987" t="str">
            <v>ID</v>
          </cell>
          <cell r="AO1987" t="str">
            <v>Natural Gas Other</v>
          </cell>
          <cell r="AP1987" t="str">
            <v>Pre 1980</v>
          </cell>
          <cell r="AQ1987" t="str">
            <v>Basement</v>
          </cell>
          <cell r="AR1987">
            <v>1192.46508789063</v>
          </cell>
          <cell r="AU1987" t="str">
            <v>No</v>
          </cell>
          <cell r="AV1987" t="b">
            <v>0</v>
          </cell>
          <cell r="AX1987">
            <v>3071790.066406263</v>
          </cell>
          <cell r="AY1987" t="b">
            <v>0</v>
          </cell>
          <cell r="AZ1987">
            <v>642774.4563256863</v>
          </cell>
          <cell r="BA1987" t="str">
            <v/>
          </cell>
          <cell r="BB1987" t="str">
            <v/>
          </cell>
          <cell r="BC1987">
            <v>1.0000000737049977</v>
          </cell>
          <cell r="DS1987">
            <v>3785.7640000000001</v>
          </cell>
          <cell r="DT1987" t="str">
            <v>ID</v>
          </cell>
          <cell r="DU1987" t="str">
            <v>lt32</v>
          </cell>
          <cell r="DX1987" t="b">
            <v>1</v>
          </cell>
          <cell r="DY1987">
            <v>1192.4649999999999</v>
          </cell>
          <cell r="DZ1987" t="str">
            <v>ID</v>
          </cell>
          <cell r="EC1987" t="str">
            <v>Desktop</v>
          </cell>
          <cell r="ED1987">
            <v>3785.7640000000001</v>
          </cell>
          <cell r="EE1987" t="str">
            <v>ID</v>
          </cell>
          <cell r="EZ1987" t="str">
            <v>WA</v>
          </cell>
          <cell r="FA1987" t="str">
            <v>Living Room/Family Room</v>
          </cell>
          <cell r="FB1987">
            <v>272607.11500000005</v>
          </cell>
          <cell r="FC1987">
            <v>2924330.87</v>
          </cell>
          <cell r="FI1987" t="str">
            <v>OR</v>
          </cell>
          <cell r="FJ1987" t="str">
            <v>Bathroom</v>
          </cell>
          <cell r="FK1987" t="str">
            <v>EISAq</v>
          </cell>
          <cell r="FL1987">
            <v>554619.04</v>
          </cell>
          <cell r="FS1987" t="str">
            <v>WA</v>
          </cell>
          <cell r="FT1987" t="str">
            <v>EISAq</v>
          </cell>
          <cell r="FV1987">
            <v>818843.84</v>
          </cell>
        </row>
        <row r="1988">
          <cell r="AN1988" t="str">
            <v>ID</v>
          </cell>
          <cell r="AO1988" t="str">
            <v>Natural Gas FAF</v>
          </cell>
          <cell r="AP1988" t="str">
            <v>Pre 1980</v>
          </cell>
          <cell r="AQ1988" t="str">
            <v>Basement</v>
          </cell>
          <cell r="AR1988">
            <v>1192.46508789063</v>
          </cell>
          <cell r="AU1988" t="str">
            <v>No</v>
          </cell>
          <cell r="AV1988" t="b">
            <v>1</v>
          </cell>
          <cell r="AX1988">
            <v>3071790.066406263</v>
          </cell>
          <cell r="AY1988" t="b">
            <v>0</v>
          </cell>
          <cell r="AZ1988">
            <v>642774.4563256863</v>
          </cell>
          <cell r="BA1988">
            <v>1</v>
          </cell>
          <cell r="BB1988">
            <v>1192.46508789063</v>
          </cell>
          <cell r="BC1988">
            <v>1.0000000737049977</v>
          </cell>
          <cell r="DS1988">
            <v>3785.7640000000001</v>
          </cell>
          <cell r="DT1988" t="str">
            <v>ID</v>
          </cell>
          <cell r="DU1988" t="str">
            <v>lt32</v>
          </cell>
          <cell r="DX1988" t="b">
            <v>0</v>
          </cell>
          <cell r="DY1988">
            <v>1904.288</v>
          </cell>
          <cell r="DZ1988" t="str">
            <v>WA</v>
          </cell>
          <cell r="EC1988" t="str">
            <v>Desktop</v>
          </cell>
          <cell r="ED1988">
            <v>3785.7640000000001</v>
          </cell>
          <cell r="EE1988" t="str">
            <v>ID</v>
          </cell>
          <cell r="EZ1988" t="str">
            <v>WA</v>
          </cell>
          <cell r="FA1988" t="str">
            <v>Other</v>
          </cell>
          <cell r="FB1988">
            <v>669126.55500000005</v>
          </cell>
          <cell r="FC1988">
            <v>1581121.2670000002</v>
          </cell>
          <cell r="FI1988" t="str">
            <v>OR</v>
          </cell>
          <cell r="FJ1988" t="str">
            <v>Bedrooms</v>
          </cell>
          <cell r="FK1988" t="str">
            <v>EISAnqnx</v>
          </cell>
          <cell r="FL1988">
            <v>1663857.12</v>
          </cell>
          <cell r="FS1988" t="str">
            <v>WA</v>
          </cell>
          <cell r="FT1988" t="str">
            <v>EISAx</v>
          </cell>
          <cell r="FV1988">
            <v>4132304.96</v>
          </cell>
        </row>
        <row r="1989">
          <cell r="AN1989" t="str">
            <v>OR</v>
          </cell>
          <cell r="AO1989" t="str">
            <v>Electric FAF</v>
          </cell>
          <cell r="AP1989" t="str">
            <v>Pre 1980</v>
          </cell>
          <cell r="AQ1989" t="str">
            <v>Crawlspace</v>
          </cell>
          <cell r="AR1989">
            <v>8264.9453125</v>
          </cell>
          <cell r="AU1989" t="str">
            <v>Yes</v>
          </cell>
          <cell r="AV1989" t="b">
            <v>1</v>
          </cell>
          <cell r="AX1989">
            <v>8595543.125</v>
          </cell>
          <cell r="AY1989" t="b">
            <v>0</v>
          </cell>
          <cell r="AZ1989">
            <v>0</v>
          </cell>
          <cell r="BA1989">
            <v>1</v>
          </cell>
          <cell r="BB1989">
            <v>8264.9453125</v>
          </cell>
          <cell r="BC1989">
            <v>1.000000037810294</v>
          </cell>
          <cell r="DS1989">
            <v>3785.7640000000001</v>
          </cell>
          <cell r="DT1989" t="str">
            <v>ID</v>
          </cell>
          <cell r="DU1989" t="str">
            <v>lt32</v>
          </cell>
          <cell r="DX1989" t="b">
            <v>0</v>
          </cell>
          <cell r="DY1989">
            <v>1904.288</v>
          </cell>
          <cell r="DZ1989" t="str">
            <v>WA</v>
          </cell>
          <cell r="EC1989" t="str">
            <v>Desktop</v>
          </cell>
          <cell r="ED1989">
            <v>2079.9929999999999</v>
          </cell>
          <cell r="EE1989" t="str">
            <v>WA</v>
          </cell>
          <cell r="EZ1989" t="str">
            <v>WA</v>
          </cell>
          <cell r="FA1989" t="str">
            <v>Bathroom</v>
          </cell>
          <cell r="FB1989">
            <v>228423.62399999998</v>
          </cell>
          <cell r="FC1989">
            <v>150278.69999999998</v>
          </cell>
          <cell r="FI1989" t="str">
            <v>OR</v>
          </cell>
          <cell r="FJ1989" t="str">
            <v>Bedrooms</v>
          </cell>
          <cell r="FK1989" t="str">
            <v>EISAq</v>
          </cell>
          <cell r="FL1989">
            <v>207982.14</v>
          </cell>
          <cell r="FS1989" t="str">
            <v>OR</v>
          </cell>
          <cell r="FT1989" t="str">
            <v>EISAnqnx</v>
          </cell>
          <cell r="FV1989">
            <v>4128491.52</v>
          </cell>
        </row>
        <row r="1990">
          <cell r="AN1990" t="str">
            <v>MT</v>
          </cell>
          <cell r="AO1990" t="str">
            <v>Natural Gas Other</v>
          </cell>
          <cell r="AP1990" t="str">
            <v>1993-2006</v>
          </cell>
          <cell r="AQ1990" t="str">
            <v>Crawlspace</v>
          </cell>
          <cell r="AR1990">
            <v>2130.88647460938</v>
          </cell>
          <cell r="AU1990" t="str">
            <v>No</v>
          </cell>
          <cell r="AV1990" t="b">
            <v>1</v>
          </cell>
          <cell r="AX1990">
            <v>5670288.9089355599</v>
          </cell>
          <cell r="AY1990" t="b">
            <v>0</v>
          </cell>
          <cell r="AZ1990">
            <v>1656491.2674513955</v>
          </cell>
          <cell r="BA1990">
            <v>1</v>
          </cell>
          <cell r="BB1990">
            <v>2130.88647460938</v>
          </cell>
          <cell r="BC1990">
            <v>1.0000002227286584</v>
          </cell>
          <cell r="DS1990">
            <v>3785.7640000000001</v>
          </cell>
          <cell r="DT1990" t="str">
            <v>ID</v>
          </cell>
          <cell r="DU1990" t="str">
            <v>32to46</v>
          </cell>
          <cell r="DX1990" t="b">
            <v>1</v>
          </cell>
          <cell r="DY1990">
            <v>1904.288</v>
          </cell>
          <cell r="DZ1990" t="str">
            <v>WA</v>
          </cell>
          <cell r="EC1990" t="str">
            <v>Desktop</v>
          </cell>
          <cell r="ED1990">
            <v>2130.886</v>
          </cell>
          <cell r="EE1990" t="str">
            <v>MT</v>
          </cell>
          <cell r="EZ1990" t="str">
            <v>WA</v>
          </cell>
          <cell r="FA1990" t="str">
            <v>Bedrooms</v>
          </cell>
          <cell r="FB1990">
            <v>480891.83999999997</v>
          </cell>
          <cell r="FC1990">
            <v>508943.864</v>
          </cell>
          <cell r="FI1990" t="str">
            <v>OR</v>
          </cell>
          <cell r="FJ1990" t="str">
            <v>Bedrooms</v>
          </cell>
          <cell r="FK1990" t="str">
            <v>EISAx</v>
          </cell>
          <cell r="FL1990">
            <v>415964.28</v>
          </cell>
          <cell r="FS1990" t="str">
            <v>OR</v>
          </cell>
          <cell r="FT1990" t="str">
            <v>EISAx</v>
          </cell>
          <cell r="FV1990">
            <v>1854595.8</v>
          </cell>
        </row>
        <row r="1991">
          <cell r="AN1991" t="str">
            <v>MT</v>
          </cell>
          <cell r="AO1991" t="str">
            <v>Natural Gas FAF</v>
          </cell>
          <cell r="AP1991" t="str">
            <v>Pre 1980</v>
          </cell>
          <cell r="AQ1991" t="str">
            <v>Basement</v>
          </cell>
          <cell r="AR1991">
            <v>756.839070753947</v>
          </cell>
          <cell r="AU1991" t="str">
            <v>No</v>
          </cell>
          <cell r="AV1991" t="b">
            <v>1</v>
          </cell>
          <cell r="AX1991">
            <v>1284355.903069448</v>
          </cell>
          <cell r="AY1991" t="b">
            <v>0</v>
          </cell>
          <cell r="AZ1991">
            <v>270511.08571483137</v>
          </cell>
          <cell r="BA1991">
            <v>0.35517568850902154</v>
          </cell>
          <cell r="BB1991">
            <v>756.83907075394688</v>
          </cell>
          <cell r="BC1991">
            <v>0.35517576761682557</v>
          </cell>
          <cell r="DS1991">
            <v>3785.7640000000001</v>
          </cell>
          <cell r="DT1991" t="str">
            <v>ID</v>
          </cell>
          <cell r="DU1991" t="str">
            <v>lt32</v>
          </cell>
          <cell r="DX1991" t="b">
            <v>1</v>
          </cell>
          <cell r="DY1991">
            <v>1192.4649999999999</v>
          </cell>
          <cell r="DZ1991" t="str">
            <v>ID</v>
          </cell>
          <cell r="EC1991" t="str">
            <v>Laptop</v>
          </cell>
          <cell r="ED1991">
            <v>12271.31</v>
          </cell>
          <cell r="EE1991" t="str">
            <v>WA</v>
          </cell>
          <cell r="EZ1991" t="str">
            <v>WA</v>
          </cell>
          <cell r="FA1991" t="str">
            <v>Exterior</v>
          </cell>
          <cell r="FB1991">
            <v>671244.86</v>
          </cell>
          <cell r="FC1991">
            <v>2208095.0319999997</v>
          </cell>
          <cell r="FI1991" t="str">
            <v>OR</v>
          </cell>
          <cell r="FJ1991" t="str">
            <v>Exterior</v>
          </cell>
          <cell r="FK1991" t="str">
            <v>EISAnqnx</v>
          </cell>
          <cell r="FL1991">
            <v>415964.28</v>
          </cell>
          <cell r="FS1991" t="str">
            <v>WA</v>
          </cell>
          <cell r="FT1991" t="str">
            <v>EISAnqnx</v>
          </cell>
          <cell r="FV1991">
            <v>3260141.0559999999</v>
          </cell>
        </row>
        <row r="1992">
          <cell r="AN1992" t="str">
            <v>MT</v>
          </cell>
          <cell r="AO1992" t="str">
            <v>Natural Gas FAF</v>
          </cell>
          <cell r="AP1992" t="str">
            <v>Pre 1980</v>
          </cell>
          <cell r="AQ1992" t="str">
            <v>Crawlspace</v>
          </cell>
          <cell r="AR1992">
            <v>1374.04740385543</v>
          </cell>
          <cell r="AU1992" t="str">
            <v>No</v>
          </cell>
          <cell r="AV1992" t="b">
            <v>1</v>
          </cell>
          <cell r="AX1992">
            <v>2331758.4443426649</v>
          </cell>
          <cell r="AY1992" t="b">
            <v>0</v>
          </cell>
          <cell r="AZ1992">
            <v>491115.04599029623</v>
          </cell>
          <cell r="BA1992">
            <v>0.64482431149097863</v>
          </cell>
          <cell r="BB1992">
            <v>1374.0474038554298</v>
          </cell>
          <cell r="BC1992">
            <v>0.6448244551118314</v>
          </cell>
          <cell r="DS1992">
            <v>2079.9929999999999</v>
          </cell>
          <cell r="DT1992" t="str">
            <v>WA</v>
          </cell>
          <cell r="DU1992" t="str">
            <v>32to46</v>
          </cell>
          <cell r="DX1992" t="b">
            <v>1</v>
          </cell>
          <cell r="DY1992">
            <v>1192.4649999999999</v>
          </cell>
          <cell r="DZ1992" t="str">
            <v>ID</v>
          </cell>
          <cell r="EC1992" t="str">
            <v>Laptop</v>
          </cell>
          <cell r="ED1992">
            <v>1925.059</v>
          </cell>
          <cell r="EE1992" t="str">
            <v>OR</v>
          </cell>
          <cell r="EZ1992" t="str">
            <v>WA</v>
          </cell>
          <cell r="FA1992" t="str">
            <v>Garage</v>
          </cell>
          <cell r="FB1992">
            <v>961783.67999999993</v>
          </cell>
          <cell r="FC1992">
            <v>591096.22</v>
          </cell>
          <cell r="FI1992" t="str">
            <v>OR</v>
          </cell>
          <cell r="FJ1992" t="str">
            <v>Garage</v>
          </cell>
          <cell r="FK1992" t="str">
            <v>EISAnqnx</v>
          </cell>
          <cell r="FL1992">
            <v>415964.28</v>
          </cell>
          <cell r="FS1992" t="str">
            <v>WA</v>
          </cell>
          <cell r="FT1992" t="str">
            <v>EISAq</v>
          </cell>
          <cell r="FV1992">
            <v>342771.84</v>
          </cell>
        </row>
        <row r="1993">
          <cell r="AN1993" t="str">
            <v>OR</v>
          </cell>
          <cell r="AO1993" t="str">
            <v>Natural Gas FAF</v>
          </cell>
          <cell r="AP1993" t="str">
            <v>1993-2006</v>
          </cell>
          <cell r="AQ1993" t="str">
            <v>Crawlspace</v>
          </cell>
          <cell r="AR1993">
            <v>1612.69177246094</v>
          </cell>
          <cell r="AU1993" t="str">
            <v>No</v>
          </cell>
          <cell r="AV1993" t="b">
            <v>1</v>
          </cell>
          <cell r="AX1993">
            <v>4699383.8249511793</v>
          </cell>
          <cell r="AY1993" t="b">
            <v>0</v>
          </cell>
          <cell r="AZ1993">
            <v>1083786.766728383</v>
          </cell>
          <cell r="BA1993">
            <v>1</v>
          </cell>
          <cell r="BB1993">
            <v>1612.69177246094</v>
          </cell>
          <cell r="BC1993">
            <v>0.99999985890730525</v>
          </cell>
          <cell r="DS1993">
            <v>2079.9929999999999</v>
          </cell>
          <cell r="DT1993" t="str">
            <v>WA</v>
          </cell>
          <cell r="DU1993" t="str">
            <v>32to46</v>
          </cell>
          <cell r="DX1993" t="b">
            <v>1</v>
          </cell>
          <cell r="DY1993">
            <v>1904.288</v>
          </cell>
          <cell r="DZ1993" t="str">
            <v>WA</v>
          </cell>
          <cell r="EC1993" t="str">
            <v>Desktop</v>
          </cell>
          <cell r="ED1993">
            <v>1925.059</v>
          </cell>
          <cell r="EE1993" t="str">
            <v>OR</v>
          </cell>
          <cell r="EZ1993" t="str">
            <v>WA</v>
          </cell>
          <cell r="FA1993" t="str">
            <v>Kitchen</v>
          </cell>
          <cell r="FB1993">
            <v>400743.19999999995</v>
          </cell>
          <cell r="FC1993">
            <v>242449.636</v>
          </cell>
          <cell r="FI1993" t="str">
            <v>OR</v>
          </cell>
          <cell r="FJ1993" t="str">
            <v>Garage</v>
          </cell>
          <cell r="FK1993" t="str">
            <v>EISAx</v>
          </cell>
          <cell r="FL1993">
            <v>554619.04</v>
          </cell>
          <cell r="FS1993" t="str">
            <v>WA</v>
          </cell>
          <cell r="FT1993" t="str">
            <v>EISAx</v>
          </cell>
          <cell r="FV1993">
            <v>952144</v>
          </cell>
        </row>
        <row r="1994">
          <cell r="AN1994" t="str">
            <v>OR</v>
          </cell>
          <cell r="AO1994" t="str">
            <v>Other</v>
          </cell>
          <cell r="AP1994" t="str">
            <v>Pre 1980</v>
          </cell>
          <cell r="AQ1994" t="str">
            <v>Crawlspace</v>
          </cell>
          <cell r="AR1994">
            <v>1612.69177246094</v>
          </cell>
          <cell r="AU1994" t="str">
            <v>No</v>
          </cell>
          <cell r="AV1994" t="b">
            <v>1</v>
          </cell>
          <cell r="AX1994">
            <v>2894781.7315673875</v>
          </cell>
          <cell r="AY1994" t="b">
            <v>0</v>
          </cell>
          <cell r="AZ1994">
            <v>723487.07311484485</v>
          </cell>
          <cell r="BA1994">
            <v>1</v>
          </cell>
          <cell r="BB1994">
            <v>1612.69177246094</v>
          </cell>
          <cell r="BC1994">
            <v>0.99999985890730525</v>
          </cell>
          <cell r="DS1994">
            <v>2079.9929999999999</v>
          </cell>
          <cell r="DT1994" t="str">
            <v>WA</v>
          </cell>
          <cell r="DU1994" t="str">
            <v>32to46</v>
          </cell>
          <cell r="DX1994" t="b">
            <v>0</v>
          </cell>
          <cell r="DY1994">
            <v>1192.4649999999999</v>
          </cell>
          <cell r="DZ1994" t="str">
            <v>ID</v>
          </cell>
          <cell r="EC1994" t="str">
            <v>Desktop</v>
          </cell>
          <cell r="ED1994">
            <v>1904.288</v>
          </cell>
          <cell r="EE1994" t="str">
            <v>WA</v>
          </cell>
          <cell r="EZ1994" t="str">
            <v>WA</v>
          </cell>
          <cell r="FA1994" t="str">
            <v>Living Room/Family Room</v>
          </cell>
          <cell r="FB1994">
            <v>120222.95999999999</v>
          </cell>
          <cell r="FC1994">
            <v>476884.408</v>
          </cell>
          <cell r="FI1994" t="str">
            <v>OR</v>
          </cell>
          <cell r="FJ1994" t="str">
            <v>Kitchen</v>
          </cell>
          <cell r="FK1994" t="str">
            <v>EISAq</v>
          </cell>
          <cell r="FL1994">
            <v>1109238.08</v>
          </cell>
          <cell r="FS1994" t="str">
            <v>ID</v>
          </cell>
          <cell r="FT1994" t="str">
            <v>EISAnqnx</v>
          </cell>
          <cell r="FV1994">
            <v>13685536.860000001</v>
          </cell>
        </row>
        <row r="1995">
          <cell r="AN1995" t="str">
            <v>OR</v>
          </cell>
          <cell r="AO1995" t="str">
            <v>Wood</v>
          </cell>
          <cell r="AP1995" t="str">
            <v>Pre 1980</v>
          </cell>
          <cell r="AQ1995" t="str">
            <v>Crawlspace</v>
          </cell>
          <cell r="AR1995">
            <v>1612.69177246094</v>
          </cell>
          <cell r="AU1995" t="str">
            <v>No</v>
          </cell>
          <cell r="AV1995" t="b">
            <v>0</v>
          </cell>
          <cell r="AX1995">
            <v>2894781.7315673875</v>
          </cell>
          <cell r="AY1995" t="b">
            <v>0</v>
          </cell>
          <cell r="AZ1995">
            <v>723487.07311484485</v>
          </cell>
          <cell r="BA1995" t="str">
            <v/>
          </cell>
          <cell r="BB1995" t="str">
            <v/>
          </cell>
          <cell r="BC1995">
            <v>0.99999985890730525</v>
          </cell>
          <cell r="DS1995">
            <v>2079.9929999999999</v>
          </cell>
          <cell r="DT1995" t="str">
            <v>WA</v>
          </cell>
          <cell r="DU1995" t="str">
            <v>32to46</v>
          </cell>
          <cell r="DX1995" t="b">
            <v>0</v>
          </cell>
          <cell r="DY1995">
            <v>1904.288</v>
          </cell>
          <cell r="DZ1995" t="str">
            <v>WA</v>
          </cell>
          <cell r="EC1995" t="str">
            <v>Laptop</v>
          </cell>
          <cell r="ED1995">
            <v>1904.288</v>
          </cell>
          <cell r="EE1995" t="str">
            <v>WA</v>
          </cell>
          <cell r="EZ1995" t="str">
            <v>WA</v>
          </cell>
          <cell r="FA1995" t="str">
            <v>Other</v>
          </cell>
          <cell r="FB1995">
            <v>671244.86</v>
          </cell>
          <cell r="FC1995">
            <v>577070.20799999998</v>
          </cell>
          <cell r="FI1995" t="str">
            <v>OR</v>
          </cell>
          <cell r="FJ1995" t="str">
            <v>Living Room/Family Room</v>
          </cell>
          <cell r="FK1995" t="str">
            <v>EISAnqnx</v>
          </cell>
          <cell r="FL1995">
            <v>1213229.1500000001</v>
          </cell>
          <cell r="FS1995" t="str">
            <v>ID</v>
          </cell>
          <cell r="FT1995" t="str">
            <v>EISAq</v>
          </cell>
          <cell r="FV1995">
            <v>832868.08000000007</v>
          </cell>
        </row>
        <row r="1996">
          <cell r="AN1996" t="str">
            <v>ID</v>
          </cell>
          <cell r="AO1996" t="str">
            <v>Baseboard/Wall/Radiant</v>
          </cell>
          <cell r="AP1996" t="str">
            <v>Pre 1980</v>
          </cell>
          <cell r="AQ1996" t="str">
            <v>Basement</v>
          </cell>
          <cell r="AR1996">
            <v>2340.8161583820402</v>
          </cell>
          <cell r="AU1996" t="str">
            <v>No</v>
          </cell>
          <cell r="AV1996" t="b">
            <v>0</v>
          </cell>
          <cell r="AX1996">
            <v>4850171.0801675869</v>
          </cell>
          <cell r="AY1996" t="b">
            <v>0</v>
          </cell>
          <cell r="AZ1996">
            <v>3451804.9602086907</v>
          </cell>
          <cell r="BA1996" t="str">
            <v/>
          </cell>
          <cell r="BB1996" t="str">
            <v/>
          </cell>
          <cell r="BC1996">
            <v>0.61832067671995405</v>
          </cell>
          <cell r="DS1996">
            <v>2130.886</v>
          </cell>
          <cell r="DT1996" t="str">
            <v>MT</v>
          </cell>
          <cell r="DU1996" t="str">
            <v>lt32</v>
          </cell>
          <cell r="DX1996" t="b">
            <v>0</v>
          </cell>
          <cell r="DY1996">
            <v>2130.886</v>
          </cell>
          <cell r="DZ1996" t="str">
            <v>MT</v>
          </cell>
          <cell r="EC1996" t="str">
            <v>Desktop</v>
          </cell>
          <cell r="ED1996">
            <v>2079.9929999999999</v>
          </cell>
          <cell r="EE1996" t="str">
            <v>WA</v>
          </cell>
          <cell r="EZ1996" t="str">
            <v>WA</v>
          </cell>
          <cell r="FA1996" t="str">
            <v>Bathroom</v>
          </cell>
          <cell r="FB1996">
            <v>343071.45</v>
          </cell>
          <cell r="FC1996">
            <v>108258.102</v>
          </cell>
          <cell r="FI1996" t="str">
            <v>OR</v>
          </cell>
          <cell r="FJ1996" t="str">
            <v>Living Room/Family Room</v>
          </cell>
          <cell r="FK1996" t="str">
            <v>EISAq</v>
          </cell>
          <cell r="FL1996">
            <v>194116.66400000002</v>
          </cell>
          <cell r="FS1996" t="str">
            <v>ID</v>
          </cell>
          <cell r="FT1996" t="str">
            <v>EISAx</v>
          </cell>
          <cell r="FV1996">
            <v>11963014.24</v>
          </cell>
        </row>
        <row r="1997">
          <cell r="AN1997" t="str">
            <v>ID</v>
          </cell>
          <cell r="AO1997" t="str">
            <v>Baseboard/Wall/Radiant</v>
          </cell>
          <cell r="AP1997" t="str">
            <v>Pre 1980</v>
          </cell>
          <cell r="AQ1997" t="str">
            <v>Crawlspace</v>
          </cell>
          <cell r="AR1997">
            <v>1444.9482459148401</v>
          </cell>
          <cell r="AU1997" t="str">
            <v>No</v>
          </cell>
          <cell r="AV1997" t="b">
            <v>0</v>
          </cell>
          <cell r="AX1997">
            <v>2993932.7655355488</v>
          </cell>
          <cell r="AY1997" t="b">
            <v>0</v>
          </cell>
          <cell r="AZ1997">
            <v>2130743.8025979577</v>
          </cell>
          <cell r="BA1997" t="str">
            <v/>
          </cell>
          <cell r="BB1997" t="str">
            <v/>
          </cell>
          <cell r="BC1997">
            <v>0.38167943007404581</v>
          </cell>
          <cell r="DS1997">
            <v>2130.886</v>
          </cell>
          <cell r="DT1997" t="str">
            <v>MT</v>
          </cell>
          <cell r="DU1997" t="str">
            <v>lt32</v>
          </cell>
          <cell r="DX1997" t="b">
            <v>1</v>
          </cell>
          <cell r="DY1997">
            <v>2079.9929999999999</v>
          </cell>
          <cell r="DZ1997" t="str">
            <v>WA</v>
          </cell>
          <cell r="EC1997" t="str">
            <v>Other</v>
          </cell>
          <cell r="ED1997">
            <v>2079.9929999999999</v>
          </cell>
          <cell r="EE1997" t="str">
            <v>WA</v>
          </cell>
          <cell r="EZ1997" t="str">
            <v>WA</v>
          </cell>
          <cell r="FA1997" t="str">
            <v>Bedrooms</v>
          </cell>
          <cell r="FB1997">
            <v>304952.39999999997</v>
          </cell>
          <cell r="FC1997">
            <v>413210.50199999998</v>
          </cell>
          <cell r="FI1997" t="str">
            <v>OR</v>
          </cell>
          <cell r="FJ1997" t="str">
            <v>Living Room/Family Room</v>
          </cell>
          <cell r="FK1997" t="str">
            <v>EISAx</v>
          </cell>
          <cell r="FL1997">
            <v>173318.45</v>
          </cell>
          <cell r="FS1997" t="str">
            <v>ID</v>
          </cell>
          <cell r="FT1997" t="str">
            <v>EISAnqnx</v>
          </cell>
          <cell r="FV1997">
            <v>900311.07499999995</v>
          </cell>
        </row>
        <row r="1998">
          <cell r="AN1998" t="str">
            <v>ID</v>
          </cell>
          <cell r="AO1998" t="str">
            <v>Baseboard/Wall/Radiant</v>
          </cell>
          <cell r="AP1998" t="str">
            <v>Pre 1980</v>
          </cell>
          <cell r="AQ1998" t="str">
            <v>Basement</v>
          </cell>
          <cell r="AR1998">
            <v>2340.8161583820402</v>
          </cell>
          <cell r="AU1998" t="str">
            <v>No</v>
          </cell>
          <cell r="AV1998" t="b">
            <v>0</v>
          </cell>
          <cell r="AX1998">
            <v>4850171.0801675869</v>
          </cell>
          <cell r="AY1998" t="b">
            <v>0</v>
          </cell>
          <cell r="AZ1998">
            <v>3451804.9602086907</v>
          </cell>
          <cell r="BA1998" t="str">
            <v/>
          </cell>
          <cell r="BB1998" t="str">
            <v/>
          </cell>
          <cell r="BC1998">
            <v>0.61832067671995405</v>
          </cell>
          <cell r="DS1998">
            <v>3785.7640000000001</v>
          </cell>
          <cell r="DT1998" t="str">
            <v>ID</v>
          </cell>
          <cell r="DU1998" t="str">
            <v>32to46</v>
          </cell>
          <cell r="DX1998" t="b">
            <v>0</v>
          </cell>
          <cell r="DY1998">
            <v>2130.886</v>
          </cell>
          <cell r="DZ1998" t="str">
            <v>MT</v>
          </cell>
          <cell r="EC1998" t="str">
            <v>Laptop</v>
          </cell>
          <cell r="ED1998">
            <v>8264.9449999999997</v>
          </cell>
          <cell r="EE1998" t="str">
            <v>OR</v>
          </cell>
          <cell r="EZ1998" t="str">
            <v>WA</v>
          </cell>
          <cell r="FA1998" t="str">
            <v>Kitchen</v>
          </cell>
          <cell r="FB1998">
            <v>1029214.35</v>
          </cell>
          <cell r="FC1998">
            <v>228714.3</v>
          </cell>
          <cell r="FI1998" t="str">
            <v>OR</v>
          </cell>
          <cell r="FJ1998" t="str">
            <v>Other</v>
          </cell>
          <cell r="FK1998" t="str">
            <v>EISAnqnx</v>
          </cell>
          <cell r="FL1998">
            <v>1109238.08</v>
          </cell>
          <cell r="FS1998" t="str">
            <v>ID</v>
          </cell>
          <cell r="FT1998" t="str">
            <v>EISAq</v>
          </cell>
          <cell r="FV1998">
            <v>488910.64999999997</v>
          </cell>
        </row>
        <row r="1999">
          <cell r="AN1999" t="str">
            <v>ID</v>
          </cell>
          <cell r="AO1999" t="str">
            <v>Baseboard/Wall/Radiant</v>
          </cell>
          <cell r="AP1999" t="str">
            <v>Pre 1980</v>
          </cell>
          <cell r="AQ1999" t="str">
            <v>Crawlspace</v>
          </cell>
          <cell r="AR1999">
            <v>1444.9482459148401</v>
          </cell>
          <cell r="AU1999" t="str">
            <v>No</v>
          </cell>
          <cell r="AV1999" t="b">
            <v>0</v>
          </cell>
          <cell r="AX1999">
            <v>2993932.7655355488</v>
          </cell>
          <cell r="AY1999" t="b">
            <v>0</v>
          </cell>
          <cell r="AZ1999">
            <v>2130743.8025979577</v>
          </cell>
          <cell r="BA1999" t="str">
            <v/>
          </cell>
          <cell r="BB1999" t="str">
            <v/>
          </cell>
          <cell r="BC1999">
            <v>0.38167943007404581</v>
          </cell>
          <cell r="DS1999">
            <v>3785.7640000000001</v>
          </cell>
          <cell r="DT1999" t="str">
            <v>ID</v>
          </cell>
          <cell r="DU1999" t="str">
            <v>gt46</v>
          </cell>
          <cell r="DX1999" t="b">
            <v>0</v>
          </cell>
          <cell r="DY1999">
            <v>2130.886</v>
          </cell>
          <cell r="DZ1999" t="str">
            <v>MT</v>
          </cell>
          <cell r="EC1999" t="str">
            <v>Desktop</v>
          </cell>
          <cell r="ED1999">
            <v>8264.9449999999997</v>
          </cell>
          <cell r="EE1999" t="str">
            <v>OR</v>
          </cell>
          <cell r="EZ1999" t="str">
            <v>WA</v>
          </cell>
          <cell r="FA1999" t="str">
            <v>Living Room/Family Room</v>
          </cell>
          <cell r="FB1999">
            <v>457428.6</v>
          </cell>
          <cell r="FC1999">
            <v>247011.44399999999</v>
          </cell>
          <cell r="FI1999" t="str">
            <v>WA</v>
          </cell>
          <cell r="FJ1999" t="str">
            <v>Bathroom</v>
          </cell>
          <cell r="FK1999" t="str">
            <v>EISAnqnx</v>
          </cell>
          <cell r="FL1999">
            <v>841560.72</v>
          </cell>
          <cell r="FS1999" t="str">
            <v>ID</v>
          </cell>
          <cell r="FT1999" t="str">
            <v>EISAx</v>
          </cell>
          <cell r="FV1999">
            <v>1788697.4999999998</v>
          </cell>
        </row>
        <row r="2000">
          <cell r="AN2000" t="str">
            <v>ID</v>
          </cell>
          <cell r="AO2000" t="str">
            <v>Wood</v>
          </cell>
          <cell r="AP2000" t="str">
            <v>Pre 1980</v>
          </cell>
          <cell r="AQ2000" t="str">
            <v>Basement</v>
          </cell>
          <cell r="AR2000">
            <v>2340.8161583820402</v>
          </cell>
          <cell r="AU2000" t="str">
            <v>No</v>
          </cell>
          <cell r="AV2000" t="b">
            <v>0</v>
          </cell>
          <cell r="AX2000">
            <v>4850171.0801675869</v>
          </cell>
          <cell r="AY2000" t="b">
            <v>0</v>
          </cell>
          <cell r="AZ2000">
            <v>3451804.9602086907</v>
          </cell>
          <cell r="BA2000" t="str">
            <v/>
          </cell>
          <cell r="BB2000" t="str">
            <v/>
          </cell>
          <cell r="BC2000">
            <v>0.61832067671995405</v>
          </cell>
          <cell r="DS2000">
            <v>3785.7640000000001</v>
          </cell>
          <cell r="DT2000" t="str">
            <v>ID</v>
          </cell>
          <cell r="DU2000" t="str">
            <v>lt32</v>
          </cell>
          <cell r="DX2000" t="b">
            <v>0</v>
          </cell>
          <cell r="DY2000">
            <v>2130.886</v>
          </cell>
          <cell r="DZ2000" t="str">
            <v>MT</v>
          </cell>
          <cell r="EC2000" t="str">
            <v>Laptop</v>
          </cell>
          <cell r="ED2000">
            <v>1925.059</v>
          </cell>
          <cell r="EE2000" t="str">
            <v>OR</v>
          </cell>
          <cell r="EZ2000" t="str">
            <v>WA</v>
          </cell>
          <cell r="FA2000" t="str">
            <v>Other</v>
          </cell>
          <cell r="FB2000">
            <v>1113076.26</v>
          </cell>
          <cell r="FC2000">
            <v>1666564.8659999999</v>
          </cell>
          <cell r="FI2000" t="str">
            <v>WA</v>
          </cell>
          <cell r="FJ2000" t="str">
            <v>Bathroom</v>
          </cell>
          <cell r="FK2000" t="str">
            <v>EISAx</v>
          </cell>
          <cell r="FL2000">
            <v>210390.18</v>
          </cell>
          <cell r="FS2000" t="str">
            <v>OR</v>
          </cell>
          <cell r="FT2000" t="str">
            <v>EISAnqnx</v>
          </cell>
          <cell r="FV2000">
            <v>612822.96</v>
          </cell>
        </row>
        <row r="2001">
          <cell r="AN2001" t="str">
            <v>ID</v>
          </cell>
          <cell r="AO2001" t="str">
            <v>Wood</v>
          </cell>
          <cell r="AP2001" t="str">
            <v>Pre 1980</v>
          </cell>
          <cell r="AQ2001" t="str">
            <v>Crawlspace</v>
          </cell>
          <cell r="AR2001">
            <v>1444.9482459148401</v>
          </cell>
          <cell r="AU2001" t="str">
            <v>No</v>
          </cell>
          <cell r="AV2001" t="b">
            <v>0</v>
          </cell>
          <cell r="AX2001">
            <v>2993932.7655355488</v>
          </cell>
          <cell r="AY2001" t="b">
            <v>0</v>
          </cell>
          <cell r="AZ2001">
            <v>2130743.8025979577</v>
          </cell>
          <cell r="BA2001" t="str">
            <v/>
          </cell>
          <cell r="BB2001" t="str">
            <v/>
          </cell>
          <cell r="BC2001">
            <v>0.38167943007404581</v>
          </cell>
          <cell r="DS2001">
            <v>2130.886</v>
          </cell>
          <cell r="DT2001" t="str">
            <v>MT</v>
          </cell>
          <cell r="DU2001" t="str">
            <v>gt46</v>
          </cell>
          <cell r="DX2001" t="b">
            <v>0</v>
          </cell>
          <cell r="DY2001">
            <v>2130.886</v>
          </cell>
          <cell r="DZ2001" t="str">
            <v>MT</v>
          </cell>
          <cell r="EC2001" t="str">
            <v>Desktop</v>
          </cell>
          <cell r="ED2001">
            <v>1612.692</v>
          </cell>
          <cell r="EE2001" t="str">
            <v>OR</v>
          </cell>
          <cell r="EZ2001" t="str">
            <v>OR</v>
          </cell>
          <cell r="FA2001" t="str">
            <v>Bathroom</v>
          </cell>
          <cell r="FB2001">
            <v>270376.78200000001</v>
          </cell>
          <cell r="FC2001">
            <v>332771.424</v>
          </cell>
          <cell r="FI2001" t="str">
            <v>WA</v>
          </cell>
          <cell r="FJ2001" t="str">
            <v>Bedrooms</v>
          </cell>
          <cell r="FK2001" t="str">
            <v>EISAnqnx</v>
          </cell>
          <cell r="FL2001">
            <v>200371.59999999998</v>
          </cell>
          <cell r="FS2001" t="str">
            <v>OR</v>
          </cell>
          <cell r="FT2001" t="str">
            <v>EISAq</v>
          </cell>
          <cell r="FV2001">
            <v>3230222.0759999999</v>
          </cell>
        </row>
        <row r="2002">
          <cell r="AN2002" t="str">
            <v>ID</v>
          </cell>
          <cell r="AO2002" t="str">
            <v>Heat Pump (Central System)</v>
          </cell>
          <cell r="AP2002" t="str">
            <v>Pre 1980</v>
          </cell>
          <cell r="AQ2002" t="str">
            <v>Basement</v>
          </cell>
          <cell r="AR2002">
            <v>2340.8161583820402</v>
          </cell>
          <cell r="AU2002" t="str">
            <v>No</v>
          </cell>
          <cell r="AV2002" t="b">
            <v>1</v>
          </cell>
          <cell r="AX2002">
            <v>4850171.0801675869</v>
          </cell>
          <cell r="AY2002" t="b">
            <v>0</v>
          </cell>
          <cell r="AZ2002">
            <v>3451804.9602086907</v>
          </cell>
          <cell r="BA2002">
            <v>0.61832061068702282</v>
          </cell>
          <cell r="BB2002">
            <v>2340.8161583820402</v>
          </cell>
          <cell r="BC2002">
            <v>0.61832067671995405</v>
          </cell>
          <cell r="DS2002">
            <v>2130.886</v>
          </cell>
          <cell r="DT2002" t="str">
            <v>MT</v>
          </cell>
          <cell r="DU2002" t="str">
            <v>32to46</v>
          </cell>
          <cell r="DX2002" t="b">
            <v>1</v>
          </cell>
          <cell r="DY2002">
            <v>1612.692</v>
          </cell>
          <cell r="DZ2002" t="str">
            <v>OR</v>
          </cell>
          <cell r="EC2002" t="str">
            <v>Desktop</v>
          </cell>
          <cell r="ED2002">
            <v>1612.692</v>
          </cell>
          <cell r="EE2002" t="str">
            <v>OR</v>
          </cell>
          <cell r="EZ2002" t="str">
            <v>OR</v>
          </cell>
          <cell r="FA2002" t="str">
            <v>Bedrooms</v>
          </cell>
          <cell r="FB2002">
            <v>3293050.5500000003</v>
          </cell>
          <cell r="FC2002">
            <v>2814691.628</v>
          </cell>
          <cell r="FI2002" t="str">
            <v>WA</v>
          </cell>
          <cell r="FJ2002" t="str">
            <v>Bedrooms</v>
          </cell>
          <cell r="FK2002" t="str">
            <v>EISAx</v>
          </cell>
          <cell r="FL2002">
            <v>981820.84</v>
          </cell>
          <cell r="FS2002" t="str">
            <v>OR</v>
          </cell>
          <cell r="FT2002" t="str">
            <v>EISAx</v>
          </cell>
          <cell r="FV2002">
            <v>1491740.1</v>
          </cell>
        </row>
        <row r="2003">
          <cell r="AN2003" t="str">
            <v>ID</v>
          </cell>
          <cell r="AO2003" t="str">
            <v>Heat Pump (Central System)</v>
          </cell>
          <cell r="AP2003" t="str">
            <v>Pre 1980</v>
          </cell>
          <cell r="AQ2003" t="str">
            <v>Crawlspace</v>
          </cell>
          <cell r="AR2003">
            <v>1444.9482459148401</v>
          </cell>
          <cell r="AU2003" t="str">
            <v>No</v>
          </cell>
          <cell r="AV2003" t="b">
            <v>1</v>
          </cell>
          <cell r="AX2003">
            <v>2993932.7655355488</v>
          </cell>
          <cell r="AY2003" t="b">
            <v>0</v>
          </cell>
          <cell r="AZ2003">
            <v>2130743.8025979577</v>
          </cell>
          <cell r="BA2003">
            <v>0.38167938931297718</v>
          </cell>
          <cell r="BB2003">
            <v>1444.9482459148401</v>
          </cell>
          <cell r="BC2003">
            <v>0.38167943007404581</v>
          </cell>
          <cell r="DS2003">
            <v>2130.886</v>
          </cell>
          <cell r="DT2003" t="str">
            <v>MT</v>
          </cell>
          <cell r="DU2003" t="str">
            <v>lt32</v>
          </cell>
          <cell r="DX2003" t="b">
            <v>0</v>
          </cell>
          <cell r="DY2003">
            <v>1612.692</v>
          </cell>
          <cell r="DZ2003" t="str">
            <v>OR</v>
          </cell>
          <cell r="EC2003" t="str">
            <v>Desktop</v>
          </cell>
          <cell r="ED2003">
            <v>1612.692</v>
          </cell>
          <cell r="EE2003" t="str">
            <v>OR</v>
          </cell>
          <cell r="EZ2003" t="str">
            <v>OR</v>
          </cell>
          <cell r="FA2003" t="str">
            <v>Exterior</v>
          </cell>
          <cell r="FB2003">
            <v>1247892.8400000001</v>
          </cell>
          <cell r="FC2003">
            <v>9636505.8200000003</v>
          </cell>
          <cell r="FI2003" t="str">
            <v>WA</v>
          </cell>
          <cell r="FJ2003" t="str">
            <v>Exterior</v>
          </cell>
          <cell r="FK2003" t="str">
            <v>EISAnqnx</v>
          </cell>
          <cell r="FL2003">
            <v>601114.79999999993</v>
          </cell>
          <cell r="FS2003" t="str">
            <v>WA</v>
          </cell>
          <cell r="FT2003" t="str">
            <v>EISAnqnx</v>
          </cell>
          <cell r="FV2003">
            <v>1705594.26</v>
          </cell>
        </row>
        <row r="2004">
          <cell r="AN2004" t="str">
            <v>WA</v>
          </cell>
          <cell r="AO2004" t="str">
            <v>Electric FAF</v>
          </cell>
          <cell r="AP2004" t="str">
            <v>Pre 1980</v>
          </cell>
          <cell r="AQ2004" t="str">
            <v>Crawlspace</v>
          </cell>
          <cell r="AR2004">
            <v>994.761652717424</v>
          </cell>
          <cell r="AU2004" t="str">
            <v>No</v>
          </cell>
          <cell r="AV2004" t="b">
            <v>1</v>
          </cell>
          <cell r="AX2004">
            <v>2692819.7939060666</v>
          </cell>
          <cell r="AY2004" t="b">
            <v>0</v>
          </cell>
          <cell r="AZ2004">
            <v>622138.75955810247</v>
          </cell>
          <cell r="BA2004">
            <v>0.5223799126637555</v>
          </cell>
          <cell r="BB2004">
            <v>994.761652717424</v>
          </cell>
          <cell r="BC2004">
            <v>0.52237983577978964</v>
          </cell>
          <cell r="DS2004">
            <v>1192.4649999999999</v>
          </cell>
          <cell r="DT2004" t="str">
            <v>ID</v>
          </cell>
          <cell r="DU2004" t="str">
            <v>lt32</v>
          </cell>
          <cell r="DX2004" t="b">
            <v>1</v>
          </cell>
          <cell r="DY2004">
            <v>1612.692</v>
          </cell>
          <cell r="DZ2004" t="str">
            <v>OR</v>
          </cell>
          <cell r="EC2004" t="str">
            <v>Desktop</v>
          </cell>
          <cell r="ED2004">
            <v>1612.692</v>
          </cell>
          <cell r="EE2004" t="str">
            <v>OR</v>
          </cell>
          <cell r="EZ2004" t="str">
            <v>OR</v>
          </cell>
          <cell r="FA2004" t="str">
            <v>Kitchen</v>
          </cell>
          <cell r="FB2004">
            <v>485291.66000000003</v>
          </cell>
          <cell r="FC2004">
            <v>561551.77800000005</v>
          </cell>
          <cell r="FI2004" t="str">
            <v>WA</v>
          </cell>
          <cell r="FJ2004" t="str">
            <v>Garage</v>
          </cell>
          <cell r="FK2004" t="str">
            <v>EISAnqnx</v>
          </cell>
          <cell r="FL2004">
            <v>120222.95999999999</v>
          </cell>
          <cell r="FS2004" t="str">
            <v>WA</v>
          </cell>
          <cell r="FT2004" t="str">
            <v>EISAq</v>
          </cell>
          <cell r="FV2004">
            <v>673917.73199999996</v>
          </cell>
        </row>
        <row r="2005">
          <cell r="AN2005" t="str">
            <v>WA</v>
          </cell>
          <cell r="AO2005" t="str">
            <v>Electric FAF</v>
          </cell>
          <cell r="AP2005" t="str">
            <v>Pre 1980</v>
          </cell>
          <cell r="AQ2005" t="str">
            <v>Basement</v>
          </cell>
          <cell r="AR2005">
            <v>909.52606700913896</v>
          </cell>
          <cell r="AU2005" t="str">
            <v>No</v>
          </cell>
          <cell r="AV2005" t="b">
            <v>1</v>
          </cell>
          <cell r="AX2005">
            <v>2462087.0633937391</v>
          </cell>
          <cell r="AY2005" t="b">
            <v>0</v>
          </cell>
          <cell r="AZ2005">
            <v>568831.15424591396</v>
          </cell>
          <cell r="BA2005">
            <v>0.47762008733624456</v>
          </cell>
          <cell r="BB2005">
            <v>909.52606700913896</v>
          </cell>
          <cell r="BC2005">
            <v>0.47762001704003754</v>
          </cell>
          <cell r="DS2005">
            <v>1192.4649999999999</v>
          </cell>
          <cell r="DT2005" t="str">
            <v>ID</v>
          </cell>
          <cell r="DU2005" t="str">
            <v>gt46</v>
          </cell>
          <cell r="DX2005" t="b">
            <v>0</v>
          </cell>
          <cell r="DY2005">
            <v>1144.6790000000001</v>
          </cell>
          <cell r="DZ2005" t="str">
            <v>MT</v>
          </cell>
          <cell r="EC2005" t="str">
            <v>Desktop</v>
          </cell>
          <cell r="ED2005">
            <v>1612.692</v>
          </cell>
          <cell r="EE2005" t="str">
            <v>OR</v>
          </cell>
          <cell r="EZ2005" t="str">
            <v>OR</v>
          </cell>
          <cell r="FA2005" t="str">
            <v>Living Room/Family Room</v>
          </cell>
          <cell r="FB2005">
            <v>1476673.1940000001</v>
          </cell>
          <cell r="FC2005">
            <v>1906502.9500000002</v>
          </cell>
          <cell r="FI2005" t="str">
            <v>WA</v>
          </cell>
          <cell r="FJ2005" t="str">
            <v>Garage</v>
          </cell>
          <cell r="FK2005" t="str">
            <v>EISAq</v>
          </cell>
          <cell r="FL2005">
            <v>358665.16399999999</v>
          </cell>
          <cell r="FS2005" t="str">
            <v>WA</v>
          </cell>
          <cell r="FT2005" t="str">
            <v>EISAx</v>
          </cell>
          <cell r="FV2005">
            <v>1695194.2949999999</v>
          </cell>
        </row>
        <row r="2006">
          <cell r="AN2006" t="str">
            <v>MT</v>
          </cell>
          <cell r="AO2006" t="str">
            <v>Natural Gas FAF</v>
          </cell>
          <cell r="AP2006" t="str">
            <v>Pre 1980</v>
          </cell>
          <cell r="AQ2006" t="str">
            <v>Slab on Grade</v>
          </cell>
          <cell r="AR2006">
            <v>647.87558470446697</v>
          </cell>
          <cell r="AU2006" t="str">
            <v>No</v>
          </cell>
          <cell r="AV2006" t="b">
            <v>1</v>
          </cell>
          <cell r="AX2006">
            <v>1282793.6577148447</v>
          </cell>
          <cell r="AY2006" t="b">
            <v>0</v>
          </cell>
          <cell r="AZ2006">
            <v>449939.55150568939</v>
          </cell>
          <cell r="BA2006">
            <v>0.304040404040404</v>
          </cell>
          <cell r="BB2006">
            <v>647.87558470446697</v>
          </cell>
          <cell r="BC2006">
            <v>0.30404047175891485</v>
          </cell>
          <cell r="DS2006">
            <v>1192.4649999999999</v>
          </cell>
          <cell r="DT2006" t="str">
            <v>ID</v>
          </cell>
          <cell r="DU2006" t="str">
            <v>lt32</v>
          </cell>
          <cell r="DX2006" t="b">
            <v>1</v>
          </cell>
          <cell r="DY2006">
            <v>3785.7640000000001</v>
          </cell>
          <cell r="DZ2006" t="str">
            <v>ID</v>
          </cell>
          <cell r="EC2006" t="str">
            <v>Laptop</v>
          </cell>
          <cell r="ED2006">
            <v>3785.7640000000001</v>
          </cell>
          <cell r="EE2006" t="str">
            <v>ID</v>
          </cell>
          <cell r="EZ2006" t="str">
            <v>OR</v>
          </cell>
          <cell r="FA2006" t="str">
            <v>Other</v>
          </cell>
          <cell r="FB2006">
            <v>1559866.05</v>
          </cell>
          <cell r="FC2006">
            <v>3452503.5240000002</v>
          </cell>
          <cell r="FI2006" t="str">
            <v>WA</v>
          </cell>
          <cell r="FJ2006" t="str">
            <v>Kitchen</v>
          </cell>
          <cell r="FK2006" t="str">
            <v>EISAq</v>
          </cell>
          <cell r="FL2006">
            <v>480891.83999999997</v>
          </cell>
          <cell r="FS2006" t="str">
            <v>WA</v>
          </cell>
          <cell r="FT2006" t="str">
            <v>EISAnqnx</v>
          </cell>
          <cell r="FV2006">
            <v>5189184.8</v>
          </cell>
        </row>
        <row r="2007">
          <cell r="AN2007" t="str">
            <v>MT</v>
          </cell>
          <cell r="AO2007" t="str">
            <v>Natural Gas FAF</v>
          </cell>
          <cell r="AP2007" t="str">
            <v>Pre 1980</v>
          </cell>
          <cell r="AQ2007" t="str">
            <v>Crawlspace</v>
          </cell>
          <cell r="AR2007">
            <v>1483.0108899049101</v>
          </cell>
          <cell r="AU2007" t="str">
            <v>No</v>
          </cell>
          <cell r="AV2007" t="b">
            <v>1</v>
          </cell>
          <cell r="AX2007">
            <v>2936361.562011722</v>
          </cell>
          <cell r="AY2007" t="b">
            <v>0</v>
          </cell>
          <cell r="AZ2007">
            <v>1029928.0763701666</v>
          </cell>
          <cell r="BA2007">
            <v>0.69595959595959611</v>
          </cell>
          <cell r="BB2007">
            <v>1483.0108899049101</v>
          </cell>
          <cell r="BC2007">
            <v>0.69595975096974216</v>
          </cell>
          <cell r="DS2007">
            <v>4360.1880000000001</v>
          </cell>
          <cell r="DT2007" t="str">
            <v>WA</v>
          </cell>
          <cell r="DU2007" t="str">
            <v>gt46</v>
          </cell>
          <cell r="DX2007" t="b">
            <v>1</v>
          </cell>
          <cell r="DY2007">
            <v>1904.288</v>
          </cell>
          <cell r="DZ2007" t="str">
            <v>WA</v>
          </cell>
          <cell r="EC2007" t="str">
            <v>Laptop</v>
          </cell>
          <cell r="ED2007">
            <v>3785.7640000000001</v>
          </cell>
          <cell r="EE2007" t="str">
            <v>ID</v>
          </cell>
          <cell r="EZ2007" t="str">
            <v>OR</v>
          </cell>
          <cell r="FA2007" t="str">
            <v>Bathroom</v>
          </cell>
          <cell r="FB2007">
            <v>3556494.594</v>
          </cell>
          <cell r="FC2007">
            <v>727937.49</v>
          </cell>
          <cell r="FI2007" t="str">
            <v>WA</v>
          </cell>
          <cell r="FJ2007" t="str">
            <v>Living Room/Family Room</v>
          </cell>
          <cell r="FK2007" t="str">
            <v>EISAnqnx</v>
          </cell>
          <cell r="FL2007">
            <v>200371.59999999998</v>
          </cell>
          <cell r="FS2007" t="str">
            <v>WA</v>
          </cell>
          <cell r="FT2007" t="str">
            <v>EISAq</v>
          </cell>
          <cell r="FV2007">
            <v>2572693.088</v>
          </cell>
        </row>
        <row r="2008">
          <cell r="AN2008" t="str">
            <v>ID</v>
          </cell>
          <cell r="AO2008" t="str">
            <v>Natural Gas FAF</v>
          </cell>
          <cell r="AP2008" t="str">
            <v>1993-2006</v>
          </cell>
          <cell r="AQ2008" t="str">
            <v>Crawlspace</v>
          </cell>
          <cell r="AR2008">
            <v>3785.76440429688</v>
          </cell>
          <cell r="AU2008" t="str">
            <v>No</v>
          </cell>
          <cell r="AV2008" t="b">
            <v>1</v>
          </cell>
          <cell r="AX2008">
            <v>5368213.9252929762</v>
          </cell>
          <cell r="AY2008" t="b">
            <v>0</v>
          </cell>
          <cell r="AZ2008">
            <v>1911138.6724117214</v>
          </cell>
          <cell r="BA2008">
            <v>1</v>
          </cell>
          <cell r="BB2008">
            <v>3785.76440429688</v>
          </cell>
          <cell r="BC2008">
            <v>1.0000001067939999</v>
          </cell>
          <cell r="DS2008">
            <v>4360.1880000000001</v>
          </cell>
          <cell r="DT2008" t="str">
            <v>WA</v>
          </cell>
          <cell r="DU2008" t="str">
            <v>lt32</v>
          </cell>
          <cell r="DX2008" t="b">
            <v>0</v>
          </cell>
          <cell r="DY2008">
            <v>1904.288</v>
          </cell>
          <cell r="DZ2008" t="str">
            <v>WA</v>
          </cell>
          <cell r="EC2008" t="str">
            <v>Desktop</v>
          </cell>
          <cell r="ED2008">
            <v>2079.9929999999999</v>
          </cell>
          <cell r="EE2008" t="str">
            <v>WA</v>
          </cell>
          <cell r="EZ2008" t="str">
            <v>OR</v>
          </cell>
          <cell r="FA2008" t="str">
            <v>Bedrooms</v>
          </cell>
          <cell r="FB2008">
            <v>2780027.9380000001</v>
          </cell>
          <cell r="FC2008">
            <v>2287803.54</v>
          </cell>
          <cell r="FI2008" t="str">
            <v>WA</v>
          </cell>
          <cell r="FJ2008" t="str">
            <v>Living Room/Family Room</v>
          </cell>
          <cell r="FK2008" t="str">
            <v>EISAx</v>
          </cell>
          <cell r="FL2008">
            <v>601114.79999999993</v>
          </cell>
          <cell r="FS2008" t="str">
            <v>WA</v>
          </cell>
          <cell r="FT2008" t="str">
            <v>EISAx</v>
          </cell>
          <cell r="FV2008">
            <v>1951895.2</v>
          </cell>
        </row>
        <row r="2009">
          <cell r="AN2009" t="str">
            <v>WA</v>
          </cell>
          <cell r="AO2009" t="str">
            <v>Wood</v>
          </cell>
          <cell r="AP2009" t="str">
            <v>Pre 1980</v>
          </cell>
          <cell r="AQ2009" t="str">
            <v>Crawlspace</v>
          </cell>
          <cell r="AR2009">
            <v>2079.99340820313</v>
          </cell>
          <cell r="AU2009" t="str">
            <v>No</v>
          </cell>
          <cell r="AV2009" t="b">
            <v>1</v>
          </cell>
          <cell r="AX2009">
            <v>2123673.2697753957</v>
          </cell>
          <cell r="AY2009" t="b">
            <v>0</v>
          </cell>
          <cell r="AZ2009">
            <v>808579.13349697459</v>
          </cell>
          <cell r="BA2009">
            <v>1</v>
          </cell>
          <cell r="BB2009">
            <v>2079.99340820313</v>
          </cell>
          <cell r="BC2009">
            <v>1.0000001962521654</v>
          </cell>
          <cell r="DS2009">
            <v>4360.1880000000001</v>
          </cell>
          <cell r="DT2009" t="str">
            <v>WA</v>
          </cell>
          <cell r="DU2009" t="str">
            <v>lt32</v>
          </cell>
          <cell r="DX2009" t="b">
            <v>1</v>
          </cell>
          <cell r="DY2009">
            <v>1904.288</v>
          </cell>
          <cell r="DZ2009" t="str">
            <v>WA</v>
          </cell>
          <cell r="EC2009" t="str">
            <v>Laptop</v>
          </cell>
          <cell r="ED2009">
            <v>1144.6790000000001</v>
          </cell>
          <cell r="EE2009" t="str">
            <v>MT</v>
          </cell>
          <cell r="EZ2009" t="str">
            <v>OR</v>
          </cell>
          <cell r="FA2009" t="str">
            <v>Exterior</v>
          </cell>
          <cell r="FB2009">
            <v>2079821.4000000001</v>
          </cell>
          <cell r="FC2009">
            <v>11258766.512</v>
          </cell>
          <cell r="FI2009" t="str">
            <v>WA</v>
          </cell>
          <cell r="FJ2009" t="str">
            <v>Other</v>
          </cell>
          <cell r="FK2009" t="str">
            <v>EISAnqnx</v>
          </cell>
          <cell r="FL2009">
            <v>2043790.3199999998</v>
          </cell>
          <cell r="FS2009" t="str">
            <v>WA</v>
          </cell>
          <cell r="FT2009" t="str">
            <v>EISAnqnx</v>
          </cell>
          <cell r="FV2009">
            <v>779997.375</v>
          </cell>
        </row>
        <row r="2010">
          <cell r="AN2010" t="str">
            <v>MT</v>
          </cell>
          <cell r="AO2010" t="str">
            <v>Natural Gas Other</v>
          </cell>
          <cell r="AP2010" t="str">
            <v>1993-2006</v>
          </cell>
          <cell r="AQ2010" t="str">
            <v>Slab on Grade</v>
          </cell>
          <cell r="AR2010">
            <v>2130.88647460938</v>
          </cell>
          <cell r="AU2010" t="str">
            <v>No</v>
          </cell>
          <cell r="AV2010" t="b">
            <v>1</v>
          </cell>
          <cell r="AX2010">
            <v>5329347.072998059</v>
          </cell>
          <cell r="AY2010" t="b">
            <v>0</v>
          </cell>
          <cell r="AZ2010">
            <v>998512.0931372093</v>
          </cell>
          <cell r="BA2010">
            <v>1</v>
          </cell>
          <cell r="BB2010">
            <v>2130.88647460938</v>
          </cell>
          <cell r="BC2010">
            <v>1.0000002227286584</v>
          </cell>
          <cell r="DS2010">
            <v>8264.9449999999997</v>
          </cell>
          <cell r="DT2010" t="str">
            <v>OR</v>
          </cell>
          <cell r="DU2010" t="str">
            <v>lt32</v>
          </cell>
          <cell r="DX2010" t="b">
            <v>1</v>
          </cell>
          <cell r="DY2010">
            <v>8264.9449999999997</v>
          </cell>
          <cell r="DZ2010" t="str">
            <v>OR</v>
          </cell>
          <cell r="EC2010" t="str">
            <v>Laptop</v>
          </cell>
          <cell r="ED2010">
            <v>3785.7640000000001</v>
          </cell>
          <cell r="EE2010" t="str">
            <v>ID</v>
          </cell>
          <cell r="EZ2010" t="str">
            <v>OR</v>
          </cell>
          <cell r="FA2010" t="str">
            <v>Garage</v>
          </cell>
          <cell r="FB2010">
            <v>2079821.4000000001</v>
          </cell>
          <cell r="FC2010">
            <v>2773095.2</v>
          </cell>
          <cell r="FI2010" t="str">
            <v>WA</v>
          </cell>
          <cell r="FJ2010" t="str">
            <v>Other</v>
          </cell>
          <cell r="FK2010" t="str">
            <v>EISAq</v>
          </cell>
          <cell r="FL2010">
            <v>114211.81199999999</v>
          </cell>
          <cell r="FS2010" t="str">
            <v>WA</v>
          </cell>
          <cell r="FT2010" t="str">
            <v>EISAq</v>
          </cell>
          <cell r="FV2010">
            <v>761277.43799999997</v>
          </cell>
        </row>
        <row r="2011">
          <cell r="AN2011" t="str">
            <v>WA</v>
          </cell>
          <cell r="AO2011" t="str">
            <v>Natural Gas FAF</v>
          </cell>
          <cell r="AP2011" t="str">
            <v>Pre 1980</v>
          </cell>
          <cell r="AQ2011" t="str">
            <v>Basement</v>
          </cell>
          <cell r="AR2011">
            <v>12271.3056640625</v>
          </cell>
          <cell r="AU2011" t="str">
            <v>No</v>
          </cell>
          <cell r="AV2011" t="b">
            <v>1</v>
          </cell>
          <cell r="AX2011">
            <v>31070945.94140625</v>
          </cell>
          <cell r="AY2011" t="b">
            <v>0</v>
          </cell>
          <cell r="AZ2011">
            <v>6917089.5767187495</v>
          </cell>
          <cell r="BA2011">
            <v>1</v>
          </cell>
          <cell r="BB2011">
            <v>12271.3056640625</v>
          </cell>
          <cell r="BC2011">
            <v>0.99999964666058472</v>
          </cell>
          <cell r="DS2011">
            <v>8264.9449999999997</v>
          </cell>
          <cell r="DT2011" t="str">
            <v>OR</v>
          </cell>
          <cell r="DU2011" t="str">
            <v>lt32</v>
          </cell>
          <cell r="DX2011" t="b">
            <v>0</v>
          </cell>
          <cell r="DY2011">
            <v>2079.9929999999999</v>
          </cell>
          <cell r="DZ2011" t="str">
            <v>WA</v>
          </cell>
          <cell r="EC2011" t="str">
            <v>Desktop</v>
          </cell>
          <cell r="ED2011">
            <v>1925.059</v>
          </cell>
          <cell r="EE2011" t="str">
            <v>OR</v>
          </cell>
          <cell r="EZ2011" t="str">
            <v>OR</v>
          </cell>
          <cell r="FA2011" t="str">
            <v>Kitchen</v>
          </cell>
          <cell r="FB2011">
            <v>1941166.6400000001</v>
          </cell>
          <cell r="FC2011">
            <v>1386547.6</v>
          </cell>
          <cell r="FI2011" t="str">
            <v>WA</v>
          </cell>
          <cell r="FJ2011" t="str">
            <v>Other</v>
          </cell>
          <cell r="FK2011" t="str">
            <v>EISAx</v>
          </cell>
          <cell r="FL2011">
            <v>781449.24</v>
          </cell>
          <cell r="FS2011" t="str">
            <v>WA</v>
          </cell>
          <cell r="FT2011" t="str">
            <v>EISAx</v>
          </cell>
          <cell r="FV2011">
            <v>3036789.78</v>
          </cell>
        </row>
        <row r="2012">
          <cell r="AN2012" t="str">
            <v>WA</v>
          </cell>
          <cell r="AO2012" t="str">
            <v>Heat Pump (Central System)</v>
          </cell>
          <cell r="AP2012" t="str">
            <v>1980-1992</v>
          </cell>
          <cell r="AQ2012" t="str">
            <v>Basement</v>
          </cell>
          <cell r="AR2012">
            <v>4403.7451532025698</v>
          </cell>
          <cell r="AU2012" t="str">
            <v>No</v>
          </cell>
          <cell r="AV2012" t="b">
            <v>1</v>
          </cell>
          <cell r="AX2012">
            <v>12801687.160359871</v>
          </cell>
          <cell r="AY2012" t="b">
            <v>0</v>
          </cell>
          <cell r="AZ2012">
            <v>2787467.1939661265</v>
          </cell>
          <cell r="BA2012">
            <v>0.35886524822695026</v>
          </cell>
          <cell r="BB2012">
            <v>4403.7451532025698</v>
          </cell>
          <cell r="BC2012">
            <v>0.35886512142571331</v>
          </cell>
          <cell r="DS2012">
            <v>8264.9449999999997</v>
          </cell>
          <cell r="DT2012" t="str">
            <v>OR</v>
          </cell>
          <cell r="DU2012" t="str">
            <v>lt32</v>
          </cell>
          <cell r="DX2012" t="b">
            <v>0</v>
          </cell>
          <cell r="DY2012">
            <v>1144.6790000000001</v>
          </cell>
          <cell r="DZ2012" t="str">
            <v>MT</v>
          </cell>
          <cell r="EC2012" t="str">
            <v>Laptop</v>
          </cell>
          <cell r="ED2012">
            <v>1925.059</v>
          </cell>
          <cell r="EE2012" t="str">
            <v>OR</v>
          </cell>
          <cell r="EZ2012" t="str">
            <v>OR</v>
          </cell>
          <cell r="FA2012" t="str">
            <v>Living Room/Family Room</v>
          </cell>
          <cell r="FB2012">
            <v>1192430.936</v>
          </cell>
          <cell r="FC2012">
            <v>1386547.6</v>
          </cell>
          <cell r="FI2012" t="str">
            <v>WA</v>
          </cell>
          <cell r="FJ2012" t="str">
            <v>Bathroom</v>
          </cell>
          <cell r="FK2012" t="str">
            <v>EISAnqnx</v>
          </cell>
          <cell r="FL2012">
            <v>3068533.9299999997</v>
          </cell>
          <cell r="FS2012" t="str">
            <v>ID</v>
          </cell>
          <cell r="FT2012" t="str">
            <v>EISAnqnx</v>
          </cell>
          <cell r="FV2012">
            <v>5659717.1800000006</v>
          </cell>
        </row>
        <row r="2013">
          <cell r="AN2013" t="str">
            <v>WA</v>
          </cell>
          <cell r="AO2013" t="str">
            <v>Heat Pump (Central System)</v>
          </cell>
          <cell r="AP2013" t="str">
            <v>1980-1992</v>
          </cell>
          <cell r="AQ2013" t="str">
            <v>Crawlspace</v>
          </cell>
          <cell r="AR2013">
            <v>7867.5605108599302</v>
          </cell>
          <cell r="AU2013" t="str">
            <v>No</v>
          </cell>
          <cell r="AV2013" t="b">
            <v>1</v>
          </cell>
          <cell r="AX2013">
            <v>22870998.405069817</v>
          </cell>
          <cell r="AY2013" t="b">
            <v>0</v>
          </cell>
          <cell r="AZ2013">
            <v>4979980.9157023309</v>
          </cell>
          <cell r="BA2013">
            <v>0.64113475177304979</v>
          </cell>
          <cell r="BB2013">
            <v>7867.5605108599302</v>
          </cell>
          <cell r="BC2013">
            <v>0.64113452523487147</v>
          </cell>
          <cell r="DS2013">
            <v>8264.9449999999997</v>
          </cell>
          <cell r="DT2013" t="str">
            <v>OR</v>
          </cell>
          <cell r="DU2013" t="str">
            <v>lt32</v>
          </cell>
          <cell r="DX2013" t="b">
            <v>0</v>
          </cell>
          <cell r="DY2013">
            <v>1144.6790000000001</v>
          </cell>
          <cell r="DZ2013" t="str">
            <v>MT</v>
          </cell>
          <cell r="EC2013" t="str">
            <v>Laptop</v>
          </cell>
          <cell r="ED2013">
            <v>2079.9929999999999</v>
          </cell>
          <cell r="EE2013" t="str">
            <v>WA</v>
          </cell>
          <cell r="EZ2013" t="str">
            <v>OR</v>
          </cell>
          <cell r="FA2013" t="str">
            <v>Other</v>
          </cell>
          <cell r="FB2013">
            <v>8284621.9100000001</v>
          </cell>
          <cell r="FC2013">
            <v>5636315.9939999999</v>
          </cell>
          <cell r="FI2013" t="str">
            <v>WA</v>
          </cell>
          <cell r="FJ2013" t="str">
            <v>Bathroom</v>
          </cell>
          <cell r="FK2013" t="str">
            <v>EISAx</v>
          </cell>
          <cell r="FL2013">
            <v>629818.41999999993</v>
          </cell>
          <cell r="FS2013" t="str">
            <v>ID</v>
          </cell>
          <cell r="FT2013" t="str">
            <v>EISAq</v>
          </cell>
          <cell r="FV2013">
            <v>1555949.004</v>
          </cell>
        </row>
        <row r="2014">
          <cell r="AN2014" t="str">
            <v>ID</v>
          </cell>
          <cell r="AO2014" t="str">
            <v>Baseboard/Wall/Radiant</v>
          </cell>
          <cell r="AP2014" t="str">
            <v>Pre 1980</v>
          </cell>
          <cell r="AQ2014" t="str">
            <v>Crawlspace</v>
          </cell>
          <cell r="AR2014">
            <v>3785.76440429688</v>
          </cell>
          <cell r="AU2014" t="str">
            <v>No</v>
          </cell>
          <cell r="AV2014" t="b">
            <v>0</v>
          </cell>
          <cell r="AX2014">
            <v>5814934.1250000075</v>
          </cell>
          <cell r="AY2014" t="b">
            <v>0</v>
          </cell>
          <cell r="AZ2014">
            <v>2496866.4623979279</v>
          </cell>
          <cell r="BA2014" t="str">
            <v/>
          </cell>
          <cell r="BB2014" t="str">
            <v/>
          </cell>
          <cell r="BC2014">
            <v>1.0000001067939999</v>
          </cell>
          <cell r="DS2014">
            <v>1192.4649999999999</v>
          </cell>
          <cell r="DT2014" t="str">
            <v>ID</v>
          </cell>
          <cell r="DU2014" t="str">
            <v>lt32</v>
          </cell>
          <cell r="DX2014" t="b">
            <v>0</v>
          </cell>
          <cell r="DY2014">
            <v>1144.6790000000001</v>
          </cell>
          <cell r="DZ2014" t="str">
            <v>MT</v>
          </cell>
          <cell r="EC2014" t="str">
            <v>Desktop</v>
          </cell>
          <cell r="ED2014">
            <v>1192.4649999999999</v>
          </cell>
          <cell r="EE2014" t="str">
            <v>ID</v>
          </cell>
          <cell r="EZ2014" t="str">
            <v>WA</v>
          </cell>
          <cell r="FA2014" t="str">
            <v>Bathroom</v>
          </cell>
          <cell r="FB2014">
            <v>739509.57</v>
          </cell>
          <cell r="FC2014">
            <v>144852.38999999998</v>
          </cell>
          <cell r="FI2014" t="str">
            <v>WA</v>
          </cell>
          <cell r="FJ2014" t="str">
            <v>Bedrooms</v>
          </cell>
          <cell r="FK2014" t="str">
            <v>EISAnqnx</v>
          </cell>
          <cell r="FL2014">
            <v>761640.88</v>
          </cell>
          <cell r="FS2014" t="str">
            <v>ID</v>
          </cell>
          <cell r="FT2014" t="str">
            <v>EISAx</v>
          </cell>
          <cell r="FV2014">
            <v>1552163.24</v>
          </cell>
        </row>
        <row r="2015">
          <cell r="AN2015" t="str">
            <v>ID</v>
          </cell>
          <cell r="AO2015" t="str">
            <v>Natural Gas FAF</v>
          </cell>
          <cell r="AP2015" t="str">
            <v>Pre 1980</v>
          </cell>
          <cell r="AQ2015" t="str">
            <v>Crawlspace</v>
          </cell>
          <cell r="AR2015">
            <v>3785.76440429688</v>
          </cell>
          <cell r="AU2015" t="str">
            <v>No</v>
          </cell>
          <cell r="AV2015" t="b">
            <v>1</v>
          </cell>
          <cell r="AX2015">
            <v>5814934.1250000075</v>
          </cell>
          <cell r="AY2015" t="b">
            <v>0</v>
          </cell>
          <cell r="AZ2015">
            <v>2496866.4623979279</v>
          </cell>
          <cell r="BA2015">
            <v>1</v>
          </cell>
          <cell r="BB2015">
            <v>3785.76440429688</v>
          </cell>
          <cell r="BC2015">
            <v>1.0000001067939999</v>
          </cell>
          <cell r="DS2015">
            <v>1192.4649999999999</v>
          </cell>
          <cell r="DT2015" t="str">
            <v>ID</v>
          </cell>
          <cell r="DU2015" t="str">
            <v>lt32</v>
          </cell>
          <cell r="DX2015" t="b">
            <v>0</v>
          </cell>
          <cell r="DY2015">
            <v>2130.886</v>
          </cell>
          <cell r="DZ2015" t="str">
            <v>MT</v>
          </cell>
          <cell r="EC2015" t="str">
            <v>Desktop</v>
          </cell>
          <cell r="ED2015">
            <v>1192.4649999999999</v>
          </cell>
          <cell r="EE2015" t="str">
            <v>ID</v>
          </cell>
          <cell r="EZ2015" t="str">
            <v>WA</v>
          </cell>
          <cell r="FA2015" t="str">
            <v>Bedrooms</v>
          </cell>
          <cell r="FB2015">
            <v>632776.23</v>
          </cell>
          <cell r="FC2015">
            <v>670895.28</v>
          </cell>
          <cell r="FI2015" t="str">
            <v>WA</v>
          </cell>
          <cell r="FJ2015" t="str">
            <v>Bedrooms</v>
          </cell>
          <cell r="FK2015" t="str">
            <v>EISAx</v>
          </cell>
          <cell r="FL2015">
            <v>534613.30999999994</v>
          </cell>
          <cell r="FS2015" t="str">
            <v>ID</v>
          </cell>
          <cell r="FT2015" t="str">
            <v>EISAnqnx</v>
          </cell>
          <cell r="FV2015">
            <v>262342.3</v>
          </cell>
        </row>
        <row r="2016">
          <cell r="AN2016" t="str">
            <v>MT</v>
          </cell>
          <cell r="AO2016" t="str">
            <v>Natural Gas Other</v>
          </cell>
          <cell r="AP2016" t="str">
            <v>Pre 1980</v>
          </cell>
          <cell r="AQ2016" t="str">
            <v>Basement</v>
          </cell>
          <cell r="AR2016">
            <v>2130.88647460938</v>
          </cell>
          <cell r="AU2016" t="str">
            <v>No</v>
          </cell>
          <cell r="AV2016" t="b">
            <v>1</v>
          </cell>
          <cell r="AX2016">
            <v>6571653.8876953283</v>
          </cell>
          <cell r="AY2016" t="b">
            <v>0</v>
          </cell>
          <cell r="AZ2016">
            <v>1607498.1387158241</v>
          </cell>
          <cell r="BA2016">
            <v>1</v>
          </cell>
          <cell r="BB2016">
            <v>2130.88647460938</v>
          </cell>
          <cell r="BC2016">
            <v>1.0000002227286584</v>
          </cell>
          <cell r="DS2016">
            <v>1192.4649999999999</v>
          </cell>
          <cell r="DT2016" t="str">
            <v>ID</v>
          </cell>
          <cell r="DU2016" t="str">
            <v>lt32</v>
          </cell>
          <cell r="DX2016" t="b">
            <v>1</v>
          </cell>
          <cell r="DY2016">
            <v>1904.288</v>
          </cell>
          <cell r="DZ2016" t="str">
            <v>WA</v>
          </cell>
          <cell r="EC2016" t="str">
            <v>Desktop</v>
          </cell>
          <cell r="ED2016">
            <v>1192.4649999999999</v>
          </cell>
          <cell r="EE2016" t="str">
            <v>ID</v>
          </cell>
          <cell r="EZ2016" t="str">
            <v>WA</v>
          </cell>
          <cell r="FA2016" t="str">
            <v>Exterior</v>
          </cell>
          <cell r="FB2016">
            <v>792876.24</v>
          </cell>
          <cell r="FC2016">
            <v>2999206.8539999998</v>
          </cell>
          <cell r="FI2016" t="str">
            <v>WA</v>
          </cell>
          <cell r="FJ2016" t="str">
            <v>Exterior</v>
          </cell>
          <cell r="FK2016" t="str">
            <v>EISAnqnx</v>
          </cell>
          <cell r="FL2016">
            <v>285615.33</v>
          </cell>
          <cell r="FS2016" t="str">
            <v>ID</v>
          </cell>
          <cell r="FT2016" t="str">
            <v>EISAq</v>
          </cell>
          <cell r="FV2016">
            <v>52468.46</v>
          </cell>
        </row>
        <row r="2017">
          <cell r="AN2017" t="str">
            <v>WA</v>
          </cell>
          <cell r="AO2017" t="str">
            <v>Heat Pump (Central System)</v>
          </cell>
          <cell r="AP2017" t="str">
            <v>1980-1992</v>
          </cell>
          <cell r="AQ2017" t="str">
            <v>Crawlspace</v>
          </cell>
          <cell r="AR2017">
            <v>12271.3056640625</v>
          </cell>
          <cell r="AU2017" t="str">
            <v>No</v>
          </cell>
          <cell r="AV2017" t="b">
            <v>1</v>
          </cell>
          <cell r="AX2017">
            <v>16799417.454101562</v>
          </cell>
          <cell r="AY2017" t="b">
            <v>0</v>
          </cell>
          <cell r="AZ2017">
            <v>4418997.7943353513</v>
          </cell>
          <cell r="BA2017">
            <v>1</v>
          </cell>
          <cell r="BB2017">
            <v>12271.3056640625</v>
          </cell>
          <cell r="BC2017">
            <v>0.99999964666058472</v>
          </cell>
          <cell r="DS2017">
            <v>1192.4649999999999</v>
          </cell>
          <cell r="DT2017" t="str">
            <v>ID</v>
          </cell>
          <cell r="DU2017" t="str">
            <v>32to46</v>
          </cell>
          <cell r="DX2017" t="b">
            <v>1</v>
          </cell>
          <cell r="DY2017">
            <v>1904.288</v>
          </cell>
          <cell r="DZ2017" t="str">
            <v>WA</v>
          </cell>
          <cell r="EC2017" t="str">
            <v>Desktop</v>
          </cell>
          <cell r="ED2017">
            <v>1612.692</v>
          </cell>
          <cell r="EE2017" t="str">
            <v>OR</v>
          </cell>
          <cell r="EZ2017" t="str">
            <v>WA</v>
          </cell>
          <cell r="FA2017" t="str">
            <v>Garage</v>
          </cell>
          <cell r="FB2017">
            <v>375091.45199999999</v>
          </cell>
          <cell r="FC2017">
            <v>936203.86800000002</v>
          </cell>
          <cell r="FI2017" t="str">
            <v>WA</v>
          </cell>
          <cell r="FJ2017" t="str">
            <v>Exterior</v>
          </cell>
          <cell r="FK2017" t="str">
            <v>EISAx</v>
          </cell>
          <cell r="FL2017">
            <v>761640.88</v>
          </cell>
          <cell r="FS2017" t="str">
            <v>ID</v>
          </cell>
          <cell r="FT2017" t="str">
            <v>EISAx</v>
          </cell>
          <cell r="FV2017">
            <v>0</v>
          </cell>
        </row>
        <row r="2018">
          <cell r="AN2018" t="str">
            <v>ID</v>
          </cell>
          <cell r="AO2018" t="str">
            <v>Baseboard/Wall/Radiant</v>
          </cell>
          <cell r="AP2018" t="str">
            <v>1993-2006</v>
          </cell>
          <cell r="AQ2018" t="str">
            <v>Crawlspace</v>
          </cell>
          <cell r="AR2018">
            <v>1192.46508789063</v>
          </cell>
          <cell r="AU2018" t="str">
            <v>No</v>
          </cell>
          <cell r="AV2018" t="b">
            <v>0</v>
          </cell>
          <cell r="AX2018">
            <v>2209637.8078613374</v>
          </cell>
          <cell r="AY2018" t="b">
            <v>0</v>
          </cell>
          <cell r="AZ2018">
            <v>416170.31567382987</v>
          </cell>
          <cell r="BA2018" t="str">
            <v/>
          </cell>
          <cell r="BB2018" t="str">
            <v/>
          </cell>
          <cell r="BC2018">
            <v>1.0000000737049977</v>
          </cell>
          <cell r="DS2018">
            <v>1192.4649999999999</v>
          </cell>
          <cell r="DT2018" t="str">
            <v>ID</v>
          </cell>
          <cell r="DU2018" t="str">
            <v>lt32</v>
          </cell>
          <cell r="DX2018" t="b">
            <v>1</v>
          </cell>
          <cell r="DY2018">
            <v>1904.288</v>
          </cell>
          <cell r="DZ2018" t="str">
            <v>WA</v>
          </cell>
          <cell r="EC2018" t="str">
            <v>Desktop</v>
          </cell>
          <cell r="ED2018">
            <v>2079.9929999999999</v>
          </cell>
          <cell r="EE2018" t="str">
            <v>WA</v>
          </cell>
          <cell r="EZ2018" t="str">
            <v>WA</v>
          </cell>
          <cell r="FA2018" t="str">
            <v>Kitchen</v>
          </cell>
          <cell r="FB2018">
            <v>343071.45</v>
          </cell>
          <cell r="FC2018">
            <v>152476.19999999998</v>
          </cell>
          <cell r="FI2018" t="str">
            <v>WA</v>
          </cell>
          <cell r="FJ2018" t="str">
            <v>Garage</v>
          </cell>
          <cell r="FK2018" t="str">
            <v>EISAnqnx</v>
          </cell>
          <cell r="FL2018">
            <v>878816.4</v>
          </cell>
          <cell r="FS2018" t="str">
            <v>ID</v>
          </cell>
          <cell r="FT2018" t="str">
            <v>EISAnqnx</v>
          </cell>
          <cell r="FV2018">
            <v>1752923.5499999998</v>
          </cell>
        </row>
        <row r="2019">
          <cell r="AN2019" t="str">
            <v>ID</v>
          </cell>
          <cell r="AO2019" t="str">
            <v>Wood</v>
          </cell>
          <cell r="AP2019" t="str">
            <v>1993-2006</v>
          </cell>
          <cell r="AQ2019" t="str">
            <v>Crawlspace</v>
          </cell>
          <cell r="AR2019">
            <v>1192.46508789063</v>
          </cell>
          <cell r="AU2019" t="str">
            <v>No</v>
          </cell>
          <cell r="AV2019" t="b">
            <v>1</v>
          </cell>
          <cell r="AX2019">
            <v>2209637.8078613374</v>
          </cell>
          <cell r="AY2019" t="b">
            <v>0</v>
          </cell>
          <cell r="AZ2019">
            <v>416170.31567382987</v>
          </cell>
          <cell r="BA2019">
            <v>1</v>
          </cell>
          <cell r="BB2019">
            <v>1192.46508789063</v>
          </cell>
          <cell r="BC2019">
            <v>1.0000000737049977</v>
          </cell>
          <cell r="DS2019">
            <v>1612.692</v>
          </cell>
          <cell r="DT2019" t="str">
            <v>OR</v>
          </cell>
          <cell r="DU2019" t="str">
            <v>32to46</v>
          </cell>
          <cell r="DX2019" t="b">
            <v>0</v>
          </cell>
          <cell r="DY2019">
            <v>1904.288</v>
          </cell>
          <cell r="DZ2019" t="str">
            <v>WA</v>
          </cell>
          <cell r="EC2019" t="str">
            <v>Desktop</v>
          </cell>
          <cell r="ED2019">
            <v>2130.886</v>
          </cell>
          <cell r="EE2019" t="str">
            <v>MT</v>
          </cell>
          <cell r="EZ2019" t="str">
            <v>WA</v>
          </cell>
          <cell r="FA2019" t="str">
            <v>Living Room/Family Room</v>
          </cell>
          <cell r="FB2019">
            <v>625152.41999999993</v>
          </cell>
          <cell r="FC2019">
            <v>1146621.024</v>
          </cell>
          <cell r="FI2019" t="str">
            <v>WA</v>
          </cell>
          <cell r="FJ2019" t="str">
            <v>Garage</v>
          </cell>
          <cell r="FK2019" t="str">
            <v>EISAq</v>
          </cell>
          <cell r="FL2019">
            <v>193339.60800000001</v>
          </cell>
          <cell r="FS2019" t="str">
            <v>ID</v>
          </cell>
          <cell r="FT2019" t="str">
            <v>EISAq</v>
          </cell>
          <cell r="FV2019">
            <v>593847.56999999995</v>
          </cell>
        </row>
        <row r="2020">
          <cell r="AN2020" t="str">
            <v>ID</v>
          </cell>
          <cell r="AO2020" t="str">
            <v>Baseboard/Wall/Radiant</v>
          </cell>
          <cell r="AP2020" t="str">
            <v>1993-2006</v>
          </cell>
          <cell r="AQ2020" t="str">
            <v>Crawlspace</v>
          </cell>
          <cell r="AR2020">
            <v>1192.46508789063</v>
          </cell>
          <cell r="AU2020" t="str">
            <v>No</v>
          </cell>
          <cell r="AV2020" t="b">
            <v>0</v>
          </cell>
          <cell r="AX2020">
            <v>2209637.8078613374</v>
          </cell>
          <cell r="AY2020" t="b">
            <v>0</v>
          </cell>
          <cell r="AZ2020">
            <v>416170.31567382987</v>
          </cell>
          <cell r="BA2020" t="str">
            <v/>
          </cell>
          <cell r="BB2020" t="str">
            <v/>
          </cell>
          <cell r="BC2020">
            <v>1.0000000737049977</v>
          </cell>
          <cell r="DS2020">
            <v>1612.692</v>
          </cell>
          <cell r="DT2020" t="str">
            <v>OR</v>
          </cell>
          <cell r="DU2020" t="str">
            <v>lt32</v>
          </cell>
          <cell r="DX2020" t="b">
            <v>0</v>
          </cell>
          <cell r="DY2020">
            <v>1904.288</v>
          </cell>
          <cell r="DZ2020" t="str">
            <v>WA</v>
          </cell>
          <cell r="EC2020" t="str">
            <v>Desktop</v>
          </cell>
          <cell r="ED2020">
            <v>1192.4649999999999</v>
          </cell>
          <cell r="EE2020" t="str">
            <v>ID</v>
          </cell>
          <cell r="EZ2020" t="str">
            <v>WA</v>
          </cell>
          <cell r="FA2020" t="str">
            <v>Other</v>
          </cell>
          <cell r="FB2020">
            <v>2249023.9499999997</v>
          </cell>
          <cell r="FC2020">
            <v>884361.96</v>
          </cell>
          <cell r="FI2020" t="str">
            <v>WA</v>
          </cell>
          <cell r="FJ2020" t="str">
            <v>Kitchen</v>
          </cell>
          <cell r="FK2020" t="str">
            <v>EISAnqnx</v>
          </cell>
          <cell r="FL2020">
            <v>175763.28</v>
          </cell>
          <cell r="FS2020" t="str">
            <v>ID</v>
          </cell>
          <cell r="FT2020" t="str">
            <v>EISAx</v>
          </cell>
          <cell r="FV2020">
            <v>989745.95</v>
          </cell>
        </row>
        <row r="2021">
          <cell r="AN2021" t="str">
            <v>ID</v>
          </cell>
          <cell r="AO2021" t="str">
            <v>Baseboard/Wall/Radiant</v>
          </cell>
          <cell r="AP2021" t="str">
            <v>1993-2006</v>
          </cell>
          <cell r="AQ2021" t="str">
            <v>Crawlspace</v>
          </cell>
          <cell r="AR2021">
            <v>1192.46508789063</v>
          </cell>
          <cell r="AU2021" t="str">
            <v>No</v>
          </cell>
          <cell r="AV2021" t="b">
            <v>0</v>
          </cell>
          <cell r="AX2021">
            <v>2209637.8078613374</v>
          </cell>
          <cell r="AY2021" t="b">
            <v>0</v>
          </cell>
          <cell r="AZ2021">
            <v>416170.31567382987</v>
          </cell>
          <cell r="BA2021" t="str">
            <v/>
          </cell>
          <cell r="BB2021" t="str">
            <v/>
          </cell>
          <cell r="BC2021">
            <v>1.0000000737049977</v>
          </cell>
          <cell r="DS2021">
            <v>1925.059</v>
          </cell>
          <cell r="DT2021" t="str">
            <v>OR</v>
          </cell>
          <cell r="DU2021" t="str">
            <v>lt32</v>
          </cell>
          <cell r="DX2021" t="b">
            <v>0</v>
          </cell>
          <cell r="DY2021">
            <v>2130.886</v>
          </cell>
          <cell r="DZ2021" t="str">
            <v>MT</v>
          </cell>
          <cell r="EC2021" t="str">
            <v>Desktop</v>
          </cell>
          <cell r="ED2021">
            <v>1192.4649999999999</v>
          </cell>
          <cell r="EE2021" t="str">
            <v>ID</v>
          </cell>
          <cell r="EZ2021" t="str">
            <v>OR</v>
          </cell>
          <cell r="FA2021" t="str">
            <v>Bathroom</v>
          </cell>
          <cell r="FB2021">
            <v>641534.58000000007</v>
          </cell>
          <cell r="FC2021">
            <v>249485.67</v>
          </cell>
          <cell r="FI2021" t="str">
            <v>WA</v>
          </cell>
          <cell r="FJ2021" t="str">
            <v>Kitchen</v>
          </cell>
          <cell r="FK2021" t="str">
            <v>EISAx</v>
          </cell>
          <cell r="FL2021">
            <v>981344.98</v>
          </cell>
          <cell r="FS2021" t="str">
            <v>WA</v>
          </cell>
          <cell r="FT2021" t="str">
            <v>EISAnqnx</v>
          </cell>
          <cell r="FV2021">
            <v>1851193.77</v>
          </cell>
        </row>
        <row r="2022">
          <cell r="AN2022" t="str">
            <v>MT</v>
          </cell>
          <cell r="AO2022" t="str">
            <v>Natural Gas Other</v>
          </cell>
          <cell r="AP2022" t="str">
            <v>Pre 1980</v>
          </cell>
          <cell r="AQ2022" t="str">
            <v>Crawlspace</v>
          </cell>
          <cell r="AR2022">
            <v>2130.88647460938</v>
          </cell>
          <cell r="AU2022" t="str">
            <v>No</v>
          </cell>
          <cell r="AV2022" t="b">
            <v>1</v>
          </cell>
          <cell r="AX2022">
            <v>2147933.5664062551</v>
          </cell>
          <cell r="AY2022" t="b">
            <v>0</v>
          </cell>
          <cell r="AZ2022">
            <v>673058.81862905435</v>
          </cell>
          <cell r="BA2022">
            <v>1</v>
          </cell>
          <cell r="BB2022">
            <v>2130.88647460938</v>
          </cell>
          <cell r="BC2022">
            <v>1.0000002227286584</v>
          </cell>
          <cell r="DS2022">
            <v>1925.059</v>
          </cell>
          <cell r="DT2022" t="str">
            <v>OR</v>
          </cell>
          <cell r="DU2022" t="str">
            <v>lt32</v>
          </cell>
          <cell r="DX2022" t="b">
            <v>0</v>
          </cell>
          <cell r="DY2022">
            <v>2130.886</v>
          </cell>
          <cell r="DZ2022" t="str">
            <v>MT</v>
          </cell>
          <cell r="EC2022" t="str">
            <v>Laptop</v>
          </cell>
          <cell r="ED2022">
            <v>1192.4649999999999</v>
          </cell>
          <cell r="EE2022" t="str">
            <v>ID</v>
          </cell>
          <cell r="EZ2022" t="str">
            <v>OR</v>
          </cell>
          <cell r="FA2022" t="str">
            <v>Bedrooms</v>
          </cell>
          <cell r="FB2022">
            <v>1234360.0530000001</v>
          </cell>
          <cell r="FC2022">
            <v>950421.60000000009</v>
          </cell>
          <cell r="FI2022" t="str">
            <v>WA</v>
          </cell>
          <cell r="FJ2022" t="str">
            <v>Living Room/Family Room</v>
          </cell>
          <cell r="FK2022" t="str">
            <v>EISAnqnx</v>
          </cell>
          <cell r="FL2022">
            <v>527289.84</v>
          </cell>
          <cell r="FS2022" t="str">
            <v>WA</v>
          </cell>
          <cell r="FT2022" t="str">
            <v>EISAq</v>
          </cell>
          <cell r="FV2022">
            <v>759197.44499999995</v>
          </cell>
        </row>
        <row r="2023">
          <cell r="AN2023" t="str">
            <v>OR</v>
          </cell>
          <cell r="AO2023" t="str">
            <v>Baseboard/Wall/Radiant</v>
          </cell>
          <cell r="AP2023" t="str">
            <v>1980-1992</v>
          </cell>
          <cell r="AQ2023" t="str">
            <v>Crawlspace</v>
          </cell>
          <cell r="AR2023">
            <v>1612.69177246094</v>
          </cell>
          <cell r="AU2023" t="str">
            <v>No</v>
          </cell>
          <cell r="AV2023" t="b">
            <v>1</v>
          </cell>
          <cell r="AX2023">
            <v>1354661.0888671896</v>
          </cell>
          <cell r="AY2023" t="b">
            <v>0</v>
          </cell>
          <cell r="AZ2023">
            <v>455250.63090825261</v>
          </cell>
          <cell r="BA2023">
            <v>1</v>
          </cell>
          <cell r="BB2023">
            <v>1612.69177246094</v>
          </cell>
          <cell r="BC2023">
            <v>0.99999985890730525</v>
          </cell>
          <cell r="DS2023">
            <v>1925.059</v>
          </cell>
          <cell r="DT2023" t="str">
            <v>OR</v>
          </cell>
          <cell r="DU2023" t="str">
            <v>lt32</v>
          </cell>
          <cell r="DX2023" t="b">
            <v>0</v>
          </cell>
          <cell r="DY2023">
            <v>1904.288</v>
          </cell>
          <cell r="DZ2023" t="str">
            <v>WA</v>
          </cell>
          <cell r="EC2023" t="str">
            <v>Desktop</v>
          </cell>
          <cell r="ED2023">
            <v>8264.9449999999997</v>
          </cell>
          <cell r="EE2023" t="str">
            <v>OR</v>
          </cell>
          <cell r="EZ2023" t="str">
            <v>OR</v>
          </cell>
          <cell r="FA2023" t="str">
            <v>Exterior</v>
          </cell>
          <cell r="FB2023">
            <v>570252.96</v>
          </cell>
          <cell r="FC2023">
            <v>2604155.1839999999</v>
          </cell>
          <cell r="FI2023" t="str">
            <v>WA</v>
          </cell>
          <cell r="FJ2023" t="str">
            <v>Living Room/Family Room</v>
          </cell>
          <cell r="FK2023" t="str">
            <v>EISAx</v>
          </cell>
          <cell r="FL2023">
            <v>2219011.41</v>
          </cell>
          <cell r="FS2023" t="str">
            <v>WA</v>
          </cell>
          <cell r="FT2023" t="str">
            <v>EISAx</v>
          </cell>
          <cell r="FV2023">
            <v>956796.78</v>
          </cell>
        </row>
        <row r="2024">
          <cell r="AN2024" t="str">
            <v>MT</v>
          </cell>
          <cell r="AO2024" t="str">
            <v>Baseboard/Wall/Radiant</v>
          </cell>
          <cell r="AP2024" t="str">
            <v>Pre 1980</v>
          </cell>
          <cell r="AQ2024" t="str">
            <v>Basement</v>
          </cell>
          <cell r="AR2024">
            <v>1144.67944335938</v>
          </cell>
          <cell r="AU2024" t="str">
            <v>Yes</v>
          </cell>
          <cell r="AV2024" t="b">
            <v>0</v>
          </cell>
          <cell r="AX2024">
            <v>3159315.263671889</v>
          </cell>
          <cell r="AY2024" t="b">
            <v>0</v>
          </cell>
          <cell r="AZ2024">
            <v>0</v>
          </cell>
          <cell r="BA2024" t="str">
            <v/>
          </cell>
          <cell r="BB2024" t="str">
            <v/>
          </cell>
          <cell r="BC2024">
            <v>1.0000003873220178</v>
          </cell>
          <cell r="DS2024">
            <v>2130.886</v>
          </cell>
          <cell r="DT2024" t="str">
            <v>MT</v>
          </cell>
          <cell r="DU2024" t="str">
            <v>32to46</v>
          </cell>
          <cell r="DX2024" t="b">
            <v>0</v>
          </cell>
          <cell r="DY2024">
            <v>8559.1039999999994</v>
          </cell>
          <cell r="DZ2024" t="str">
            <v>OR</v>
          </cell>
          <cell r="EC2024" t="str">
            <v>Desktop</v>
          </cell>
          <cell r="ED2024">
            <v>8264.9449999999997</v>
          </cell>
          <cell r="EE2024" t="str">
            <v>OR</v>
          </cell>
          <cell r="EZ2024" t="str">
            <v>OR</v>
          </cell>
          <cell r="FA2024" t="str">
            <v>Garage</v>
          </cell>
          <cell r="FB2024">
            <v>475210.80000000005</v>
          </cell>
          <cell r="FC2024">
            <v>570252.96</v>
          </cell>
          <cell r="FI2024" t="str">
            <v>WA</v>
          </cell>
          <cell r="FJ2024" t="str">
            <v>Other</v>
          </cell>
          <cell r="FK2024" t="str">
            <v>EISAnqnx</v>
          </cell>
          <cell r="FL2024">
            <v>4071849.32</v>
          </cell>
          <cell r="FS2024" t="str">
            <v>ID</v>
          </cell>
          <cell r="FT2024" t="str">
            <v>EISAnqnx</v>
          </cell>
          <cell r="FV2024">
            <v>1943717.95</v>
          </cell>
        </row>
        <row r="2025">
          <cell r="AN2025" t="str">
            <v>MT</v>
          </cell>
          <cell r="AO2025" t="str">
            <v>Natural Gas FAF</v>
          </cell>
          <cell r="AP2025" t="str">
            <v>Pre 1980</v>
          </cell>
          <cell r="AQ2025" t="str">
            <v>Basement</v>
          </cell>
          <cell r="AR2025">
            <v>1144.67944335938</v>
          </cell>
          <cell r="AU2025" t="str">
            <v>Yes</v>
          </cell>
          <cell r="AV2025" t="b">
            <v>1</v>
          </cell>
          <cell r="AX2025">
            <v>3159315.263671889</v>
          </cell>
          <cell r="AY2025" t="b">
            <v>0</v>
          </cell>
          <cell r="AZ2025">
            <v>0</v>
          </cell>
          <cell r="BA2025">
            <v>1</v>
          </cell>
          <cell r="BB2025">
            <v>1144.67944335938</v>
          </cell>
          <cell r="BC2025">
            <v>1.0000003873220178</v>
          </cell>
          <cell r="DS2025">
            <v>2130.886</v>
          </cell>
          <cell r="DT2025" t="str">
            <v>MT</v>
          </cell>
          <cell r="DU2025" t="str">
            <v>gt46</v>
          </cell>
          <cell r="DX2025" t="b">
            <v>1</v>
          </cell>
          <cell r="DY2025">
            <v>8559.1039999999994</v>
          </cell>
          <cell r="DZ2025" t="str">
            <v>OR</v>
          </cell>
          <cell r="EC2025" t="str">
            <v>Desktop</v>
          </cell>
          <cell r="ED2025">
            <v>2130.886</v>
          </cell>
          <cell r="EE2025" t="str">
            <v>MT</v>
          </cell>
          <cell r="EZ2025" t="str">
            <v>OR</v>
          </cell>
          <cell r="FA2025" t="str">
            <v>Kitchen</v>
          </cell>
          <cell r="FB2025">
            <v>153255.48300000001</v>
          </cell>
          <cell r="FC2025">
            <v>142563.24</v>
          </cell>
          <cell r="FI2025" t="str">
            <v>WA</v>
          </cell>
          <cell r="FJ2025" t="str">
            <v>Other</v>
          </cell>
          <cell r="FK2025" t="str">
            <v>EISAx</v>
          </cell>
          <cell r="FL2025">
            <v>2878123.71</v>
          </cell>
          <cell r="FS2025" t="str">
            <v>ID</v>
          </cell>
          <cell r="FT2025" t="str">
            <v>EISAq</v>
          </cell>
          <cell r="FV2025">
            <v>1922253.5799999998</v>
          </cell>
        </row>
        <row r="2026">
          <cell r="AN2026" t="str">
            <v>ID</v>
          </cell>
          <cell r="AO2026" t="str">
            <v>Natural Gas FAF</v>
          </cell>
          <cell r="AP2026" t="str">
            <v>Pre 1980</v>
          </cell>
          <cell r="AQ2026" t="str">
            <v>Basement</v>
          </cell>
          <cell r="AR2026">
            <v>3785.76440429688</v>
          </cell>
          <cell r="AU2026" t="str">
            <v>No</v>
          </cell>
          <cell r="AV2026" t="b">
            <v>1</v>
          </cell>
          <cell r="AX2026">
            <v>7389812.1171875093</v>
          </cell>
          <cell r="AY2026" t="b">
            <v>0</v>
          </cell>
          <cell r="AZ2026">
            <v>1631096.5935913108</v>
          </cell>
          <cell r="BA2026">
            <v>1</v>
          </cell>
          <cell r="BB2026">
            <v>3785.76440429688</v>
          </cell>
          <cell r="BC2026">
            <v>1.0000001067939999</v>
          </cell>
          <cell r="DS2026">
            <v>1612.692</v>
          </cell>
          <cell r="DT2026" t="str">
            <v>OR</v>
          </cell>
          <cell r="DU2026" t="str">
            <v>32to46</v>
          </cell>
          <cell r="DX2026" t="b">
            <v>0</v>
          </cell>
          <cell r="DY2026">
            <v>8559.1039999999994</v>
          </cell>
          <cell r="DZ2026" t="str">
            <v>OR</v>
          </cell>
          <cell r="EC2026" t="str">
            <v>Desktop</v>
          </cell>
          <cell r="ED2026">
            <v>1144.6790000000001</v>
          </cell>
          <cell r="EE2026" t="str">
            <v>MT</v>
          </cell>
          <cell r="EZ2026" t="str">
            <v>OR</v>
          </cell>
          <cell r="FA2026" t="str">
            <v>Living Room/Family Room</v>
          </cell>
          <cell r="FB2026">
            <v>944481.46500000008</v>
          </cell>
          <cell r="FC2026">
            <v>677175.39</v>
          </cell>
          <cell r="FI2026" t="str">
            <v>OR</v>
          </cell>
          <cell r="FJ2026" t="str">
            <v>Bathroom</v>
          </cell>
          <cell r="FK2026" t="str">
            <v>EISAnqnx</v>
          </cell>
          <cell r="FL2026">
            <v>1247892.8400000001</v>
          </cell>
          <cell r="FS2026" t="str">
            <v>ID</v>
          </cell>
          <cell r="FT2026" t="str">
            <v>EISAx</v>
          </cell>
          <cell r="FV2026">
            <v>584307.85</v>
          </cell>
        </row>
        <row r="2027">
          <cell r="AN2027" t="str">
            <v>WA</v>
          </cell>
          <cell r="AO2027" t="str">
            <v>Natural Gas FAF</v>
          </cell>
          <cell r="AP2027" t="str">
            <v>1993-2006</v>
          </cell>
          <cell r="AQ2027" t="str">
            <v>Crawlspace</v>
          </cell>
          <cell r="AR2027">
            <v>1386.6622721354199</v>
          </cell>
          <cell r="AU2027" t="str">
            <v>No</v>
          </cell>
          <cell r="AV2027" t="b">
            <v>1</v>
          </cell>
          <cell r="AX2027">
            <v>4229319.9300130308</v>
          </cell>
          <cell r="AY2027" t="b">
            <v>0</v>
          </cell>
          <cell r="AZ2027">
            <v>649287.13698278146</v>
          </cell>
          <cell r="BA2027">
            <v>0.66666666666666741</v>
          </cell>
          <cell r="BB2027">
            <v>1386.6622721354197</v>
          </cell>
          <cell r="BC2027">
            <v>0.66666679750144353</v>
          </cell>
          <cell r="DS2027">
            <v>8264.9449999999997</v>
          </cell>
          <cell r="DT2027" t="str">
            <v>OR</v>
          </cell>
          <cell r="DU2027" t="str">
            <v>32to46</v>
          </cell>
          <cell r="DX2027" t="b">
            <v>0</v>
          </cell>
          <cell r="DY2027">
            <v>8559.1039999999994</v>
          </cell>
          <cell r="DZ2027" t="str">
            <v>OR</v>
          </cell>
          <cell r="EC2027" t="str">
            <v>Desktop</v>
          </cell>
          <cell r="ED2027">
            <v>1612.692</v>
          </cell>
          <cell r="EE2027" t="str">
            <v>OR</v>
          </cell>
          <cell r="EZ2027" t="str">
            <v>OR</v>
          </cell>
          <cell r="FA2027" t="str">
            <v>Other</v>
          </cell>
          <cell r="FB2027">
            <v>938541.33000000007</v>
          </cell>
          <cell r="FC2027">
            <v>302946.88500000001</v>
          </cell>
          <cell r="FI2027" t="str">
            <v>OR</v>
          </cell>
          <cell r="FJ2027" t="str">
            <v>Bathroom</v>
          </cell>
          <cell r="FK2027" t="str">
            <v>EISAq</v>
          </cell>
          <cell r="FL2027">
            <v>540753.56400000001</v>
          </cell>
          <cell r="FS2027" t="str">
            <v>MT</v>
          </cell>
          <cell r="FT2027" t="str">
            <v>EISAnqnx</v>
          </cell>
          <cell r="FV2027">
            <v>7820351.6200000001</v>
          </cell>
        </row>
        <row r="2028">
          <cell r="AN2028" t="str">
            <v>WA</v>
          </cell>
          <cell r="AO2028" t="str">
            <v>Natural Gas FAF</v>
          </cell>
          <cell r="AP2028" t="str">
            <v>1993-2006</v>
          </cell>
          <cell r="AQ2028" t="str">
            <v>Slab on Grade</v>
          </cell>
          <cell r="AR2028">
            <v>693.33113606770803</v>
          </cell>
          <cell r="AU2028" t="str">
            <v>No</v>
          </cell>
          <cell r="AV2028" t="b">
            <v>1</v>
          </cell>
          <cell r="AX2028">
            <v>2114659.9650065093</v>
          </cell>
          <cell r="AY2028" t="b">
            <v>0</v>
          </cell>
          <cell r="AZ2028">
            <v>324643.5684913898</v>
          </cell>
          <cell r="BA2028">
            <v>0.33333333333333276</v>
          </cell>
          <cell r="BB2028">
            <v>693.33113606770792</v>
          </cell>
          <cell r="BC2028">
            <v>0.33333339875072082</v>
          </cell>
          <cell r="DS2028">
            <v>8264.9449999999997</v>
          </cell>
          <cell r="DT2028" t="str">
            <v>OR</v>
          </cell>
          <cell r="DU2028" t="str">
            <v>gt46</v>
          </cell>
          <cell r="DX2028" t="b">
            <v>0</v>
          </cell>
          <cell r="DY2028">
            <v>3785.7640000000001</v>
          </cell>
          <cell r="DZ2028" t="str">
            <v>ID</v>
          </cell>
          <cell r="EC2028" t="str">
            <v>Desktop</v>
          </cell>
          <cell r="ED2028">
            <v>1612.692</v>
          </cell>
          <cell r="EE2028" t="str">
            <v>OR</v>
          </cell>
          <cell r="EZ2028" t="str">
            <v>WA</v>
          </cell>
          <cell r="FA2028" t="str">
            <v>Bathroom</v>
          </cell>
          <cell r="FB2028">
            <v>45742.86</v>
          </cell>
          <cell r="FC2028">
            <v>85386.671999999991</v>
          </cell>
          <cell r="FI2028" t="str">
            <v>OR</v>
          </cell>
          <cell r="FJ2028" t="str">
            <v>Bathroom</v>
          </cell>
          <cell r="FK2028" t="str">
            <v>EISAx</v>
          </cell>
          <cell r="FL2028">
            <v>3709014.83</v>
          </cell>
          <cell r="FS2028" t="str">
            <v>MT</v>
          </cell>
          <cell r="FT2028" t="str">
            <v>EISAq</v>
          </cell>
          <cell r="FV2028">
            <v>1186903.5020000001</v>
          </cell>
        </row>
        <row r="2029">
          <cell r="AN2029" t="str">
            <v>OR</v>
          </cell>
          <cell r="AO2029" t="str">
            <v>Propane/LP</v>
          </cell>
          <cell r="AP2029" t="str">
            <v>1980-1992</v>
          </cell>
          <cell r="AQ2029" t="str">
            <v>Crawlspace</v>
          </cell>
          <cell r="AR2029">
            <v>1612.69177246094</v>
          </cell>
          <cell r="AU2029" t="str">
            <v>No</v>
          </cell>
          <cell r="AV2029" t="b">
            <v>0</v>
          </cell>
          <cell r="AX2029">
            <v>2636751.047973637</v>
          </cell>
          <cell r="AY2029" t="b">
            <v>0</v>
          </cell>
          <cell r="AZ2029">
            <v>776949.90187122929</v>
          </cell>
          <cell r="BA2029" t="str">
            <v/>
          </cell>
          <cell r="BB2029" t="str">
            <v/>
          </cell>
          <cell r="BC2029">
            <v>0.99999985890730525</v>
          </cell>
          <cell r="DS2029">
            <v>4360.1880000000001</v>
          </cell>
          <cell r="DT2029" t="str">
            <v>WA</v>
          </cell>
          <cell r="DU2029" t="str">
            <v>32to46</v>
          </cell>
          <cell r="DX2029" t="b">
            <v>0</v>
          </cell>
          <cell r="DY2029">
            <v>1904.288</v>
          </cell>
          <cell r="DZ2029" t="str">
            <v>WA</v>
          </cell>
          <cell r="EC2029" t="str">
            <v>Laptop</v>
          </cell>
          <cell r="ED2029">
            <v>1192.4649999999999</v>
          </cell>
          <cell r="EE2029" t="str">
            <v>ID</v>
          </cell>
          <cell r="EZ2029" t="str">
            <v>WA</v>
          </cell>
          <cell r="FA2029" t="str">
            <v>Bedrooms</v>
          </cell>
          <cell r="FB2029">
            <v>518419.07999999996</v>
          </cell>
          <cell r="FC2029">
            <v>744083.85600000003</v>
          </cell>
          <cell r="FI2029" t="str">
            <v>OR</v>
          </cell>
          <cell r="FJ2029" t="str">
            <v>Bedrooms</v>
          </cell>
          <cell r="FK2029" t="str">
            <v>EISAnqnx</v>
          </cell>
          <cell r="FL2029">
            <v>1109238.08</v>
          </cell>
          <cell r="FS2029" t="str">
            <v>MT</v>
          </cell>
          <cell r="FT2029" t="str">
            <v>EISAx</v>
          </cell>
          <cell r="FV2029">
            <v>490103.77999999997</v>
          </cell>
        </row>
        <row r="2030">
          <cell r="AN2030" t="str">
            <v>OR</v>
          </cell>
          <cell r="AO2030" t="str">
            <v>Heat Pump (Central System)</v>
          </cell>
          <cell r="AP2030" t="str">
            <v>1980-1992</v>
          </cell>
          <cell r="AQ2030" t="str">
            <v>Crawlspace</v>
          </cell>
          <cell r="AR2030">
            <v>1612.69177246094</v>
          </cell>
          <cell r="AU2030" t="str">
            <v>No</v>
          </cell>
          <cell r="AV2030" t="b">
            <v>1</v>
          </cell>
          <cell r="AX2030">
            <v>2636751.047973637</v>
          </cell>
          <cell r="AY2030" t="b">
            <v>0</v>
          </cell>
          <cell r="AZ2030">
            <v>776949.90187122929</v>
          </cell>
          <cell r="BA2030">
            <v>1</v>
          </cell>
          <cell r="BB2030">
            <v>1612.69177246094</v>
          </cell>
          <cell r="BC2030">
            <v>0.99999985890730525</v>
          </cell>
          <cell r="DS2030">
            <v>4360.1880000000001</v>
          </cell>
          <cell r="DT2030" t="str">
            <v>WA</v>
          </cell>
          <cell r="DU2030" t="str">
            <v>32to46</v>
          </cell>
          <cell r="DX2030" t="b">
            <v>0</v>
          </cell>
          <cell r="DY2030">
            <v>1904.288</v>
          </cell>
          <cell r="DZ2030" t="str">
            <v>WA</v>
          </cell>
          <cell r="EC2030" t="str">
            <v>Desktop</v>
          </cell>
          <cell r="ED2030">
            <v>1192.4649999999999</v>
          </cell>
          <cell r="EE2030" t="str">
            <v>ID</v>
          </cell>
          <cell r="EZ2030" t="str">
            <v>WA</v>
          </cell>
          <cell r="FA2030" t="str">
            <v>Exterior</v>
          </cell>
          <cell r="FB2030">
            <v>579409.55999999994</v>
          </cell>
          <cell r="FC2030">
            <v>3696023.088</v>
          </cell>
          <cell r="FI2030" t="str">
            <v>OR</v>
          </cell>
          <cell r="FJ2030" t="str">
            <v>Bedrooms</v>
          </cell>
          <cell r="FK2030" t="str">
            <v>EISAq</v>
          </cell>
          <cell r="FL2030">
            <v>90125.593999999997</v>
          </cell>
          <cell r="FS2030" t="str">
            <v>ID</v>
          </cell>
          <cell r="FT2030" t="str">
            <v>EISAnqnx</v>
          </cell>
          <cell r="FV2030">
            <v>2337231.4</v>
          </cell>
        </row>
        <row r="2031">
          <cell r="AN2031" t="str">
            <v>WA</v>
          </cell>
          <cell r="AO2031" t="str">
            <v>Baseboard/Wall/Radiant</v>
          </cell>
          <cell r="AP2031" t="str">
            <v>1993-2006</v>
          </cell>
          <cell r="AQ2031" t="str">
            <v>Crawlspace</v>
          </cell>
          <cell r="AR2031">
            <v>1904.28771972656</v>
          </cell>
          <cell r="AU2031" t="str">
            <v>No</v>
          </cell>
          <cell r="AV2031" t="b">
            <v>0</v>
          </cell>
          <cell r="AX2031">
            <v>2342273.8952636686</v>
          </cell>
          <cell r="AY2031" t="b">
            <v>0</v>
          </cell>
          <cell r="AZ2031">
            <v>696024.58828216454</v>
          </cell>
          <cell r="BA2031" t="str">
            <v/>
          </cell>
          <cell r="BB2031" t="str">
            <v/>
          </cell>
          <cell r="BC2031">
            <v>0.99999985281982562</v>
          </cell>
          <cell r="DS2031">
            <v>1612.692</v>
          </cell>
          <cell r="DT2031" t="str">
            <v>OR</v>
          </cell>
          <cell r="DU2031" t="str">
            <v>lt32</v>
          </cell>
          <cell r="DX2031" t="b">
            <v>0</v>
          </cell>
          <cell r="DY2031">
            <v>1904.288</v>
          </cell>
          <cell r="DZ2031" t="str">
            <v>WA</v>
          </cell>
          <cell r="EC2031" t="str">
            <v>Laptop</v>
          </cell>
          <cell r="ED2031">
            <v>2079.9929999999999</v>
          </cell>
          <cell r="EE2031" t="str">
            <v>WA</v>
          </cell>
          <cell r="EZ2031" t="str">
            <v>WA</v>
          </cell>
          <cell r="FA2031" t="str">
            <v>Kitchen</v>
          </cell>
          <cell r="FB2031">
            <v>45742.86</v>
          </cell>
          <cell r="FC2031">
            <v>207367.63199999998</v>
          </cell>
          <cell r="FI2031" t="str">
            <v>OR</v>
          </cell>
          <cell r="FJ2031" t="str">
            <v>Bedrooms</v>
          </cell>
          <cell r="FK2031" t="str">
            <v>EISAx</v>
          </cell>
          <cell r="FL2031">
            <v>2461121.9900000002</v>
          </cell>
          <cell r="FS2031" t="str">
            <v>ID</v>
          </cell>
          <cell r="FT2031" t="str">
            <v>EISAq</v>
          </cell>
          <cell r="FV2031">
            <v>113284.17499999999</v>
          </cell>
        </row>
        <row r="2032">
          <cell r="AN2032" t="str">
            <v>WA</v>
          </cell>
          <cell r="AO2032" t="str">
            <v>Heat Pump (Central System)</v>
          </cell>
          <cell r="AP2032" t="str">
            <v>1993-2006</v>
          </cell>
          <cell r="AQ2032" t="str">
            <v>Crawlspace</v>
          </cell>
          <cell r="AR2032">
            <v>1904.28771972656</v>
          </cell>
          <cell r="AU2032" t="str">
            <v>No</v>
          </cell>
          <cell r="AV2032" t="b">
            <v>1</v>
          </cell>
          <cell r="AX2032">
            <v>2342273.8952636686</v>
          </cell>
          <cell r="AY2032" t="b">
            <v>0</v>
          </cell>
          <cell r="AZ2032">
            <v>696024.58828216454</v>
          </cell>
          <cell r="BA2032">
            <v>1</v>
          </cell>
          <cell r="BB2032">
            <v>1904.28771972656</v>
          </cell>
          <cell r="BC2032">
            <v>0.99999985281982562</v>
          </cell>
          <cell r="DS2032">
            <v>1612.692</v>
          </cell>
          <cell r="DT2032" t="str">
            <v>OR</v>
          </cell>
          <cell r="DU2032" t="str">
            <v>lt32</v>
          </cell>
          <cell r="DX2032" t="b">
            <v>1</v>
          </cell>
          <cell r="DY2032">
            <v>1904.288</v>
          </cell>
          <cell r="DZ2032" t="str">
            <v>WA</v>
          </cell>
          <cell r="EC2032" t="str">
            <v>Desktop</v>
          </cell>
          <cell r="ED2032">
            <v>2079.9929999999999</v>
          </cell>
          <cell r="EE2032" t="str">
            <v>WA</v>
          </cell>
          <cell r="EZ2032" t="str">
            <v>WA</v>
          </cell>
          <cell r="FA2032" t="str">
            <v>Living Room/Family Room</v>
          </cell>
          <cell r="FB2032">
            <v>228714.3</v>
          </cell>
          <cell r="FC2032">
            <v>558062.89199999999</v>
          </cell>
          <cell r="FI2032" t="str">
            <v>OR</v>
          </cell>
          <cell r="FJ2032" t="str">
            <v>Exterior</v>
          </cell>
          <cell r="FK2032" t="str">
            <v>EISAnqnx</v>
          </cell>
          <cell r="FL2032">
            <v>4679598.1500000004</v>
          </cell>
          <cell r="FS2032" t="str">
            <v>ID</v>
          </cell>
          <cell r="FT2032" t="str">
            <v>EISAx</v>
          </cell>
          <cell r="FV2032">
            <v>143095.79999999999</v>
          </cell>
        </row>
        <row r="2033">
          <cell r="AN2033" t="str">
            <v>OR</v>
          </cell>
          <cell r="AO2033" t="str">
            <v>Baseboard/Wall/Radiant</v>
          </cell>
          <cell r="AQ2033" t="str">
            <v>Crawlspace</v>
          </cell>
          <cell r="AR2033">
            <v>1612.69177246094</v>
          </cell>
          <cell r="AU2033" t="str">
            <v>No</v>
          </cell>
          <cell r="AV2033" t="b">
            <v>1</v>
          </cell>
          <cell r="AX2033">
            <v>1083728.8710937516</v>
          </cell>
          <cell r="AY2033" t="b">
            <v>0</v>
          </cell>
          <cell r="AZ2033">
            <v>619124.78917440283</v>
          </cell>
          <cell r="BA2033">
            <v>1</v>
          </cell>
          <cell r="BB2033">
            <v>1612.69177246094</v>
          </cell>
          <cell r="BC2033">
            <v>0.99999985890730525</v>
          </cell>
          <cell r="DS2033">
            <v>1612.692</v>
          </cell>
          <cell r="DT2033" t="str">
            <v>OR</v>
          </cell>
          <cell r="DU2033" t="str">
            <v>lt32</v>
          </cell>
          <cell r="DX2033" t="b">
            <v>0</v>
          </cell>
          <cell r="DY2033">
            <v>1904.288</v>
          </cell>
          <cell r="DZ2033" t="str">
            <v>WA</v>
          </cell>
          <cell r="EC2033" t="str">
            <v>Desktop</v>
          </cell>
          <cell r="ED2033">
            <v>2079.9929999999999</v>
          </cell>
          <cell r="EE2033" t="str">
            <v>WA</v>
          </cell>
          <cell r="EZ2033" t="str">
            <v>WA</v>
          </cell>
          <cell r="FA2033" t="str">
            <v>Other</v>
          </cell>
          <cell r="FB2033">
            <v>701390.52</v>
          </cell>
          <cell r="FC2033">
            <v>1838862.9719999998</v>
          </cell>
          <cell r="FI2033" t="str">
            <v>OR</v>
          </cell>
          <cell r="FJ2033" t="str">
            <v>Kitchen</v>
          </cell>
          <cell r="FK2033" t="str">
            <v>EISAx</v>
          </cell>
          <cell r="FL2033">
            <v>2079821.4000000001</v>
          </cell>
          <cell r="FS2033" t="str">
            <v>MT</v>
          </cell>
          <cell r="FT2033" t="str">
            <v>EISAnqnx</v>
          </cell>
          <cell r="FV2033">
            <v>1161332.8699999999</v>
          </cell>
        </row>
        <row r="2034">
          <cell r="AN2034" t="str">
            <v>MT</v>
          </cell>
          <cell r="AO2034" t="str">
            <v>Baseboard/Wall/Radiant</v>
          </cell>
          <cell r="AP2034" t="str">
            <v>1993-2006</v>
          </cell>
          <cell r="AQ2034" t="str">
            <v>Basement</v>
          </cell>
          <cell r="AR2034">
            <v>1144.67944335938</v>
          </cell>
          <cell r="AU2034" t="str">
            <v>No</v>
          </cell>
          <cell r="AV2034" t="b">
            <v>1</v>
          </cell>
          <cell r="AX2034">
            <v>3491272.3022461091</v>
          </cell>
          <cell r="AY2034" t="b">
            <v>0</v>
          </cell>
          <cell r="AZ2034">
            <v>500219.19335083227</v>
          </cell>
          <cell r="BA2034">
            <v>1</v>
          </cell>
          <cell r="BB2034">
            <v>1144.67944335938</v>
          </cell>
          <cell r="BC2034">
            <v>1.0000003873220178</v>
          </cell>
          <cell r="DS2034">
            <v>1192.4649999999999</v>
          </cell>
          <cell r="DT2034" t="str">
            <v>ID</v>
          </cell>
          <cell r="DU2034" t="str">
            <v>32to46</v>
          </cell>
          <cell r="DX2034" t="b">
            <v>0</v>
          </cell>
          <cell r="DY2034">
            <v>1612.692</v>
          </cell>
          <cell r="DZ2034" t="str">
            <v>OR</v>
          </cell>
          <cell r="EC2034" t="str">
            <v>Laptop</v>
          </cell>
          <cell r="ED2034">
            <v>2079.9929999999999</v>
          </cell>
          <cell r="EE2034" t="str">
            <v>WA</v>
          </cell>
          <cell r="EZ2034" t="str">
            <v>OR</v>
          </cell>
          <cell r="FA2034" t="str">
            <v>Bathroom</v>
          </cell>
          <cell r="FB2034">
            <v>190084.32</v>
          </cell>
          <cell r="FC2034">
            <v>118802.70000000001</v>
          </cell>
          <cell r="FI2034" t="str">
            <v>OR</v>
          </cell>
          <cell r="FJ2034" t="str">
            <v>Living Room/Family Room</v>
          </cell>
          <cell r="FK2034" t="str">
            <v>EISAq</v>
          </cell>
          <cell r="FL2034">
            <v>415964.28</v>
          </cell>
          <cell r="FS2034" t="str">
            <v>MT</v>
          </cell>
          <cell r="FT2034" t="str">
            <v>EISAq</v>
          </cell>
          <cell r="FV2034">
            <v>990861.99</v>
          </cell>
        </row>
        <row r="2035">
          <cell r="AN2035" t="str">
            <v>ID</v>
          </cell>
          <cell r="AO2035" t="str">
            <v>Wood</v>
          </cell>
          <cell r="AP2035" t="str">
            <v>Pre 1980</v>
          </cell>
          <cell r="AQ2035" t="str">
            <v>Basement</v>
          </cell>
          <cell r="AR2035">
            <v>3785.76440429688</v>
          </cell>
          <cell r="AU2035" t="str">
            <v>No</v>
          </cell>
          <cell r="AV2035" t="b">
            <v>0</v>
          </cell>
          <cell r="AX2035">
            <v>7692673.2695312602</v>
          </cell>
          <cell r="AY2035" t="b">
            <v>0</v>
          </cell>
          <cell r="AZ2035">
            <v>1904088.0647851587</v>
          </cell>
          <cell r="BA2035" t="str">
            <v/>
          </cell>
          <cell r="BB2035" t="str">
            <v/>
          </cell>
          <cell r="BC2035">
            <v>1.0000001067939999</v>
          </cell>
          <cell r="DS2035">
            <v>1904.288</v>
          </cell>
          <cell r="DT2035" t="str">
            <v>WA</v>
          </cell>
          <cell r="DU2035" t="str">
            <v>lt32</v>
          </cell>
          <cell r="DX2035" t="b">
            <v>0</v>
          </cell>
          <cell r="DY2035">
            <v>12271.31</v>
          </cell>
          <cell r="DZ2035" t="str">
            <v>WA</v>
          </cell>
          <cell r="EC2035" t="str">
            <v>Desktop</v>
          </cell>
          <cell r="ED2035">
            <v>1144.6790000000001</v>
          </cell>
          <cell r="EE2035" t="str">
            <v>MT</v>
          </cell>
          <cell r="EZ2035" t="str">
            <v>OR</v>
          </cell>
          <cell r="FA2035" t="str">
            <v>Bedrooms</v>
          </cell>
          <cell r="FB2035">
            <v>231665.26500000001</v>
          </cell>
          <cell r="FC2035">
            <v>285126.48</v>
          </cell>
          <cell r="FI2035" t="str">
            <v>OR</v>
          </cell>
          <cell r="FJ2035" t="str">
            <v>Living Room/Family Room</v>
          </cell>
          <cell r="FK2035" t="str">
            <v>EISAx</v>
          </cell>
          <cell r="FL2035">
            <v>1802511.8800000001</v>
          </cell>
          <cell r="FS2035" t="str">
            <v>MT</v>
          </cell>
          <cell r="FT2035" t="str">
            <v>EISAx</v>
          </cell>
          <cell r="FV2035">
            <v>85235.44</v>
          </cell>
        </row>
        <row r="2036">
          <cell r="AN2036" t="str">
            <v>ID</v>
          </cell>
          <cell r="AO2036" t="str">
            <v>Natural Gas FAF</v>
          </cell>
          <cell r="AP2036" t="str">
            <v>Pre 1980</v>
          </cell>
          <cell r="AQ2036" t="str">
            <v>Basement</v>
          </cell>
          <cell r="AR2036">
            <v>3785.76440429688</v>
          </cell>
          <cell r="AU2036" t="str">
            <v>No</v>
          </cell>
          <cell r="AV2036" t="b">
            <v>1</v>
          </cell>
          <cell r="AX2036">
            <v>7692673.2695312602</v>
          </cell>
          <cell r="AY2036" t="b">
            <v>0</v>
          </cell>
          <cell r="AZ2036">
            <v>1904088.0647851587</v>
          </cell>
          <cell r="BA2036">
            <v>1</v>
          </cell>
          <cell r="BB2036">
            <v>3785.76440429688</v>
          </cell>
          <cell r="BC2036">
            <v>1.0000001067939999</v>
          </cell>
          <cell r="DS2036">
            <v>1904.288</v>
          </cell>
          <cell r="DT2036" t="str">
            <v>WA</v>
          </cell>
          <cell r="DU2036" t="str">
            <v>lt32</v>
          </cell>
          <cell r="DX2036" t="b">
            <v>0</v>
          </cell>
          <cell r="DY2036">
            <v>12271.31</v>
          </cell>
          <cell r="DZ2036" t="str">
            <v>WA</v>
          </cell>
          <cell r="EC2036" t="str">
            <v>Desktop</v>
          </cell>
          <cell r="ED2036">
            <v>3785.7640000000001</v>
          </cell>
          <cell r="EE2036" t="str">
            <v>ID</v>
          </cell>
          <cell r="EZ2036" t="str">
            <v>OR</v>
          </cell>
          <cell r="FA2036" t="str">
            <v>Exterior</v>
          </cell>
          <cell r="FB2036">
            <v>131870.997</v>
          </cell>
          <cell r="FC2036">
            <v>1218915.702</v>
          </cell>
          <cell r="FI2036" t="str">
            <v>OR</v>
          </cell>
          <cell r="FJ2036" t="str">
            <v>Other</v>
          </cell>
          <cell r="FK2036" t="str">
            <v>EISAnqnx</v>
          </cell>
          <cell r="FL2036">
            <v>0</v>
          </cell>
          <cell r="FS2036" t="str">
            <v>ID</v>
          </cell>
          <cell r="FT2036" t="str">
            <v>EISAnqnx</v>
          </cell>
          <cell r="FV2036">
            <v>1430958</v>
          </cell>
        </row>
        <row r="2037">
          <cell r="AN2037" t="str">
            <v>WA</v>
          </cell>
          <cell r="AO2037" t="str">
            <v>Natural Gas FAF</v>
          </cell>
          <cell r="AP2037" t="str">
            <v>Pre 1980</v>
          </cell>
          <cell r="AQ2037" t="str">
            <v>Crawlspace</v>
          </cell>
          <cell r="AR2037">
            <v>2079.99340820313</v>
          </cell>
          <cell r="AU2037" t="str">
            <v>No</v>
          </cell>
          <cell r="AV2037" t="b">
            <v>1</v>
          </cell>
          <cell r="AX2037">
            <v>3927027.5546875093</v>
          </cell>
          <cell r="AY2037" t="b">
            <v>0</v>
          </cell>
          <cell r="AZ2037">
            <v>2072060.3133442434</v>
          </cell>
          <cell r="BA2037">
            <v>1</v>
          </cell>
          <cell r="BB2037">
            <v>2079.99340820313</v>
          </cell>
          <cell r="BC2037">
            <v>1.0000001962521654</v>
          </cell>
          <cell r="DS2037">
            <v>1904.288</v>
          </cell>
          <cell r="DT2037" t="str">
            <v>WA</v>
          </cell>
          <cell r="DU2037" t="str">
            <v>lt32</v>
          </cell>
          <cell r="DX2037" t="b">
            <v>0</v>
          </cell>
          <cell r="DY2037">
            <v>12271.31</v>
          </cell>
          <cell r="DZ2037" t="str">
            <v>WA</v>
          </cell>
          <cell r="EC2037" t="str">
            <v>Desktop</v>
          </cell>
          <cell r="ED2037">
            <v>2079.9929999999999</v>
          </cell>
          <cell r="EE2037" t="str">
            <v>WA</v>
          </cell>
          <cell r="EZ2037" t="str">
            <v>OR</v>
          </cell>
          <cell r="FA2037" t="str">
            <v>Garage</v>
          </cell>
          <cell r="FB2037">
            <v>470458.69200000004</v>
          </cell>
          <cell r="FC2037">
            <v>384920.74800000002</v>
          </cell>
          <cell r="FI2037" t="str">
            <v>OR</v>
          </cell>
          <cell r="FJ2037" t="str">
            <v>Other</v>
          </cell>
          <cell r="FK2037" t="str">
            <v>EISAq</v>
          </cell>
          <cell r="FL2037">
            <v>450627.97000000003</v>
          </cell>
          <cell r="FS2037" t="str">
            <v>ID</v>
          </cell>
          <cell r="FT2037" t="str">
            <v>EISAq</v>
          </cell>
          <cell r="FV2037">
            <v>664203.005</v>
          </cell>
        </row>
        <row r="2038">
          <cell r="AN2038" t="str">
            <v>ID</v>
          </cell>
          <cell r="AO2038" t="str">
            <v>Wood</v>
          </cell>
          <cell r="AP2038" t="str">
            <v>Pre 1980</v>
          </cell>
          <cell r="AQ2038" t="str">
            <v>Crawlspace</v>
          </cell>
          <cell r="AR2038">
            <v>750.15788437201104</v>
          </cell>
          <cell r="AU2038" t="str">
            <v>No</v>
          </cell>
          <cell r="AV2038" t="b">
            <v>0</v>
          </cell>
          <cell r="AX2038">
            <v>1470309.4533691416</v>
          </cell>
          <cell r="AY2038" t="b">
            <v>0</v>
          </cell>
          <cell r="AZ2038">
            <v>457208.55285649485</v>
          </cell>
          <cell r="BA2038" t="str">
            <v/>
          </cell>
          <cell r="BB2038" t="str">
            <v/>
          </cell>
          <cell r="BC2038">
            <v>0.62908167901951928</v>
          </cell>
          <cell r="DS2038">
            <v>1904.288</v>
          </cell>
          <cell r="DT2038" t="str">
            <v>WA</v>
          </cell>
          <cell r="DU2038" t="str">
            <v>32to46</v>
          </cell>
          <cell r="DX2038" t="b">
            <v>0</v>
          </cell>
          <cell r="DY2038">
            <v>12271.31</v>
          </cell>
          <cell r="DZ2038" t="str">
            <v>WA</v>
          </cell>
          <cell r="EC2038" t="str">
            <v>Desktop</v>
          </cell>
          <cell r="ED2038">
            <v>2130.886</v>
          </cell>
          <cell r="EE2038" t="str">
            <v>MT</v>
          </cell>
          <cell r="EZ2038" t="str">
            <v>OR</v>
          </cell>
          <cell r="FA2038" t="str">
            <v>Kitchen</v>
          </cell>
          <cell r="FB2038">
            <v>97418.214000000007</v>
          </cell>
          <cell r="FC2038">
            <v>130682.97</v>
          </cell>
          <cell r="FI2038" t="str">
            <v>OR</v>
          </cell>
          <cell r="FJ2038" t="str">
            <v>Other</v>
          </cell>
          <cell r="FK2038" t="str">
            <v>EISAx</v>
          </cell>
          <cell r="FL2038">
            <v>3085068.41</v>
          </cell>
          <cell r="FS2038" t="str">
            <v>ID</v>
          </cell>
          <cell r="FT2038" t="str">
            <v>EISAx</v>
          </cell>
          <cell r="FV2038">
            <v>3893398.2249999996</v>
          </cell>
        </row>
        <row r="2039">
          <cell r="AN2039" t="str">
            <v>ID</v>
          </cell>
          <cell r="AO2039" t="str">
            <v>Wood</v>
          </cell>
          <cell r="AP2039" t="str">
            <v>Pre 1980</v>
          </cell>
          <cell r="AQ2039" t="str">
            <v>Slab on Grade</v>
          </cell>
          <cell r="AR2039">
            <v>442.30720351861402</v>
          </cell>
          <cell r="AU2039" t="str">
            <v>No</v>
          </cell>
          <cell r="AV2039" t="b">
            <v>0</v>
          </cell>
          <cell r="AX2039">
            <v>866922.11889648344</v>
          </cell>
          <cell r="AY2039" t="b">
            <v>0</v>
          </cell>
          <cell r="AZ2039">
            <v>269578.7655528558</v>
          </cell>
          <cell r="BA2039" t="str">
            <v/>
          </cell>
          <cell r="BB2039" t="str">
            <v/>
          </cell>
          <cell r="BC2039">
            <v>0.37091839468547427</v>
          </cell>
          <cell r="DS2039">
            <v>1904.288</v>
          </cell>
          <cell r="DT2039" t="str">
            <v>WA</v>
          </cell>
          <cell r="DU2039" t="str">
            <v>32to46</v>
          </cell>
          <cell r="DX2039" t="b">
            <v>0</v>
          </cell>
          <cell r="DY2039">
            <v>12271.31</v>
          </cell>
          <cell r="DZ2039" t="str">
            <v>WA</v>
          </cell>
          <cell r="EC2039" t="str">
            <v>Laptop</v>
          </cell>
          <cell r="ED2039">
            <v>2130.886</v>
          </cell>
          <cell r="EE2039" t="str">
            <v>MT</v>
          </cell>
          <cell r="EZ2039" t="str">
            <v>OR</v>
          </cell>
          <cell r="FA2039" t="str">
            <v>Living Room/Family Room</v>
          </cell>
          <cell r="FB2039">
            <v>136623.10500000001</v>
          </cell>
          <cell r="FC2039">
            <v>267306.07500000001</v>
          </cell>
          <cell r="FI2039" t="str">
            <v>WA</v>
          </cell>
          <cell r="FJ2039" t="str">
            <v>Bathroom</v>
          </cell>
          <cell r="FK2039" t="str">
            <v>EISAnqnx</v>
          </cell>
          <cell r="FL2039">
            <v>601114.79999999993</v>
          </cell>
          <cell r="FS2039" t="str">
            <v>OR</v>
          </cell>
          <cell r="FT2039" t="str">
            <v>EISAnqnx</v>
          </cell>
          <cell r="FV2039">
            <v>3112495.56</v>
          </cell>
        </row>
        <row r="2040">
          <cell r="AN2040" t="str">
            <v>ID</v>
          </cell>
          <cell r="AO2040" t="str">
            <v>Baseboard/Wall/Radiant</v>
          </cell>
          <cell r="AP2040" t="str">
            <v>Pre 1980</v>
          </cell>
          <cell r="AQ2040" t="str">
            <v>Crawlspace</v>
          </cell>
          <cell r="AR2040">
            <v>750.15788437201104</v>
          </cell>
          <cell r="AU2040" t="str">
            <v>No</v>
          </cell>
          <cell r="AV2040" t="b">
            <v>1</v>
          </cell>
          <cell r="AX2040">
            <v>1470309.4533691416</v>
          </cell>
          <cell r="AY2040" t="b">
            <v>0</v>
          </cell>
          <cell r="AZ2040">
            <v>457208.55285649485</v>
          </cell>
          <cell r="BA2040">
            <v>0.62908163265306161</v>
          </cell>
          <cell r="BB2040">
            <v>750.15788437201104</v>
          </cell>
          <cell r="BC2040">
            <v>0.62908167901951928</v>
          </cell>
          <cell r="DS2040">
            <v>1904.288</v>
          </cell>
          <cell r="DT2040" t="str">
            <v>WA</v>
          </cell>
          <cell r="DU2040" t="str">
            <v>gt46</v>
          </cell>
          <cell r="DX2040" t="b">
            <v>1</v>
          </cell>
          <cell r="DY2040">
            <v>1612.692</v>
          </cell>
          <cell r="DZ2040" t="str">
            <v>OR</v>
          </cell>
          <cell r="EC2040" t="str">
            <v>Desktop</v>
          </cell>
          <cell r="ED2040">
            <v>2130.886</v>
          </cell>
          <cell r="EE2040" t="str">
            <v>MT</v>
          </cell>
          <cell r="EZ2040" t="str">
            <v>OR</v>
          </cell>
          <cell r="FA2040" t="str">
            <v>Other</v>
          </cell>
          <cell r="FB2040">
            <v>439569.99</v>
          </cell>
          <cell r="FC2040">
            <v>427689.72000000003</v>
          </cell>
          <cell r="FI2040" t="str">
            <v>WA</v>
          </cell>
          <cell r="FJ2040" t="str">
            <v>Bedrooms</v>
          </cell>
          <cell r="FK2040" t="str">
            <v>EISAnqnx</v>
          </cell>
          <cell r="FL2040">
            <v>1442675.52</v>
          </cell>
          <cell r="FS2040" t="str">
            <v>OR</v>
          </cell>
          <cell r="FT2040" t="str">
            <v>EISAq</v>
          </cell>
          <cell r="FV2040">
            <v>251579.95199999999</v>
          </cell>
        </row>
        <row r="2041">
          <cell r="AN2041" t="str">
            <v>ID</v>
          </cell>
          <cell r="AO2041" t="str">
            <v>Baseboard/Wall/Radiant</v>
          </cell>
          <cell r="AP2041" t="str">
            <v>Pre 1980</v>
          </cell>
          <cell r="AQ2041" t="str">
            <v>Slab on Grade</v>
          </cell>
          <cell r="AR2041">
            <v>442.30720351861402</v>
          </cell>
          <cell r="AU2041" t="str">
            <v>No</v>
          </cell>
          <cell r="AV2041" t="b">
            <v>1</v>
          </cell>
          <cell r="AX2041">
            <v>866922.11889648344</v>
          </cell>
          <cell r="AY2041" t="b">
            <v>0</v>
          </cell>
          <cell r="AZ2041">
            <v>269578.7655528558</v>
          </cell>
          <cell r="BA2041">
            <v>0.37091836734693839</v>
          </cell>
          <cell r="BB2041">
            <v>442.30720351861402</v>
          </cell>
          <cell r="BC2041">
            <v>0.37091839468547427</v>
          </cell>
          <cell r="DS2041">
            <v>1192.4649999999999</v>
          </cell>
          <cell r="DT2041" t="str">
            <v>ID</v>
          </cell>
          <cell r="DU2041" t="str">
            <v>32to46</v>
          </cell>
          <cell r="DX2041" t="b">
            <v>1</v>
          </cell>
          <cell r="DY2041">
            <v>1612.692</v>
          </cell>
          <cell r="DZ2041" t="str">
            <v>OR</v>
          </cell>
          <cell r="EC2041" t="str">
            <v>Laptop</v>
          </cell>
          <cell r="ED2041">
            <v>3785.7640000000001</v>
          </cell>
          <cell r="EE2041" t="str">
            <v>ID</v>
          </cell>
          <cell r="EZ2041" t="str">
            <v>WA</v>
          </cell>
          <cell r="FA2041" t="str">
            <v>Bathroom</v>
          </cell>
          <cell r="FB2041">
            <v>678519.09</v>
          </cell>
          <cell r="FC2041">
            <v>205842.87</v>
          </cell>
          <cell r="FI2041" t="str">
            <v>WA</v>
          </cell>
          <cell r="FJ2041" t="str">
            <v>Bedrooms</v>
          </cell>
          <cell r="FK2041" t="str">
            <v>EISAq</v>
          </cell>
          <cell r="FL2041">
            <v>60111.479999999996</v>
          </cell>
          <cell r="FS2041" t="str">
            <v>OR</v>
          </cell>
          <cell r="FT2041" t="str">
            <v>EISAx</v>
          </cell>
          <cell r="FV2041">
            <v>1604628.54</v>
          </cell>
        </row>
        <row r="2042">
          <cell r="AN2042" t="str">
            <v>WA</v>
          </cell>
          <cell r="AO2042" t="str">
            <v>Baseboard/Wall/Radiant</v>
          </cell>
          <cell r="AP2042" t="str">
            <v>Pre 1980</v>
          </cell>
          <cell r="AQ2042" t="str">
            <v>Basement</v>
          </cell>
          <cell r="AR2042">
            <v>1904.28771972656</v>
          </cell>
          <cell r="AU2042" t="str">
            <v>No</v>
          </cell>
          <cell r="AV2042" t="b">
            <v>0</v>
          </cell>
          <cell r="AX2042">
            <v>4189432.9833984319</v>
          </cell>
          <cell r="AY2042" t="b">
            <v>0</v>
          </cell>
          <cell r="AZ2042">
            <v>1325127.3645162946</v>
          </cell>
          <cell r="BA2042" t="str">
            <v/>
          </cell>
          <cell r="BB2042" t="str">
            <v/>
          </cell>
          <cell r="BC2042">
            <v>0.99999985281982562</v>
          </cell>
          <cell r="DS2042">
            <v>1192.4649999999999</v>
          </cell>
          <cell r="DT2042" t="str">
            <v>ID</v>
          </cell>
          <cell r="DU2042" t="str">
            <v>lt32</v>
          </cell>
          <cell r="DX2042" t="b">
            <v>1</v>
          </cell>
          <cell r="DY2042">
            <v>1612.692</v>
          </cell>
          <cell r="DZ2042" t="str">
            <v>OR</v>
          </cell>
          <cell r="EC2042" t="str">
            <v>Desktop</v>
          </cell>
          <cell r="ED2042">
            <v>1192.4649999999999</v>
          </cell>
          <cell r="EE2042" t="str">
            <v>ID</v>
          </cell>
          <cell r="EZ2042" t="str">
            <v>WA</v>
          </cell>
          <cell r="FA2042" t="str">
            <v>Bedrooms</v>
          </cell>
          <cell r="FB2042">
            <v>468101.93400000001</v>
          </cell>
          <cell r="FC2042">
            <v>533666.69999999995</v>
          </cell>
          <cell r="FI2042" t="str">
            <v>WA</v>
          </cell>
          <cell r="FJ2042" t="str">
            <v>Exterior</v>
          </cell>
          <cell r="FK2042" t="str">
            <v>EISAnqnx</v>
          </cell>
          <cell r="FL2042">
            <v>240445.91999999998</v>
          </cell>
          <cell r="FS2042" t="str">
            <v>WA</v>
          </cell>
          <cell r="FT2042" t="str">
            <v>EISAnqnx</v>
          </cell>
          <cell r="FV2042">
            <v>1289595.6599999999</v>
          </cell>
        </row>
        <row r="2043">
          <cell r="AN2043" t="str">
            <v>WA</v>
          </cell>
          <cell r="AO2043" t="str">
            <v>Electric FAF</v>
          </cell>
          <cell r="AP2043" t="str">
            <v>Pre 1980</v>
          </cell>
          <cell r="AQ2043" t="str">
            <v>Basement</v>
          </cell>
          <cell r="AR2043">
            <v>1904.28771972656</v>
          </cell>
          <cell r="AU2043" t="str">
            <v>No</v>
          </cell>
          <cell r="AV2043" t="b">
            <v>1</v>
          </cell>
          <cell r="AX2043">
            <v>4189432.9833984319</v>
          </cell>
          <cell r="AY2043" t="b">
            <v>0</v>
          </cell>
          <cell r="AZ2043">
            <v>1325127.3645162946</v>
          </cell>
          <cell r="BA2043">
            <v>1</v>
          </cell>
          <cell r="BB2043">
            <v>1904.28771972656</v>
          </cell>
          <cell r="BC2043">
            <v>0.99999985281982562</v>
          </cell>
          <cell r="DS2043">
            <v>1192.4649999999999</v>
          </cell>
          <cell r="DT2043" t="str">
            <v>ID</v>
          </cell>
          <cell r="DU2043" t="str">
            <v>lt32</v>
          </cell>
          <cell r="DX2043" t="b">
            <v>1</v>
          </cell>
          <cell r="DY2043">
            <v>1612.692</v>
          </cell>
          <cell r="DZ2043" t="str">
            <v>OR</v>
          </cell>
          <cell r="EC2043" t="str">
            <v>Desktop</v>
          </cell>
          <cell r="ED2043">
            <v>1192.4649999999999</v>
          </cell>
          <cell r="EE2043" t="str">
            <v>ID</v>
          </cell>
          <cell r="EZ2043" t="str">
            <v>WA</v>
          </cell>
          <cell r="FA2043" t="str">
            <v>Exterior</v>
          </cell>
          <cell r="FB2043">
            <v>259209.53999999998</v>
          </cell>
          <cell r="FC2043">
            <v>4421809.8</v>
          </cell>
          <cell r="FI2043" t="str">
            <v>WA</v>
          </cell>
          <cell r="FJ2043" t="str">
            <v>Garage</v>
          </cell>
          <cell r="FK2043" t="str">
            <v>EISAq</v>
          </cell>
          <cell r="FL2043">
            <v>424787.79199999996</v>
          </cell>
          <cell r="FS2043" t="str">
            <v>WA</v>
          </cell>
          <cell r="FT2043" t="str">
            <v>EISAq</v>
          </cell>
          <cell r="FV2043">
            <v>811197.27</v>
          </cell>
        </row>
        <row r="2044">
          <cell r="AN2044" t="str">
            <v>WA</v>
          </cell>
          <cell r="AO2044" t="str">
            <v>Wood</v>
          </cell>
          <cell r="AP2044" t="str">
            <v>Pre 1980</v>
          </cell>
          <cell r="AQ2044" t="str">
            <v>Basement</v>
          </cell>
          <cell r="AR2044">
            <v>1904.28771972656</v>
          </cell>
          <cell r="AU2044" t="str">
            <v>No</v>
          </cell>
          <cell r="AV2044" t="b">
            <v>0</v>
          </cell>
          <cell r="AX2044">
            <v>4189432.9833984319</v>
          </cell>
          <cell r="AY2044" t="b">
            <v>0</v>
          </cell>
          <cell r="AZ2044">
            <v>1325127.3645162946</v>
          </cell>
          <cell r="BA2044" t="str">
            <v/>
          </cell>
          <cell r="BB2044" t="str">
            <v/>
          </cell>
          <cell r="BC2044">
            <v>0.99999985281982562</v>
          </cell>
          <cell r="DS2044">
            <v>1192.4649999999999</v>
          </cell>
          <cell r="DT2044" t="str">
            <v>ID</v>
          </cell>
          <cell r="DU2044" t="str">
            <v>lt32</v>
          </cell>
          <cell r="DX2044" t="b">
            <v>0</v>
          </cell>
          <cell r="DY2044">
            <v>1612.692</v>
          </cell>
          <cell r="DZ2044" t="str">
            <v>OR</v>
          </cell>
          <cell r="EC2044" t="str">
            <v>Desktop</v>
          </cell>
          <cell r="ED2044">
            <v>1925.059</v>
          </cell>
          <cell r="EE2044" t="str">
            <v>OR</v>
          </cell>
          <cell r="EZ2044" t="str">
            <v>WA</v>
          </cell>
          <cell r="FA2044" t="str">
            <v>Garage</v>
          </cell>
          <cell r="FB2044">
            <v>1378384.848</v>
          </cell>
          <cell r="FC2044">
            <v>570260.98800000001</v>
          </cell>
          <cell r="FI2044" t="str">
            <v>WA</v>
          </cell>
          <cell r="FJ2044" t="str">
            <v>Kitchen</v>
          </cell>
          <cell r="FK2044" t="str">
            <v>EISAnqnx</v>
          </cell>
          <cell r="FL2044">
            <v>961783.67999999993</v>
          </cell>
          <cell r="FS2044" t="str">
            <v>WA</v>
          </cell>
          <cell r="FT2044" t="str">
            <v>EISAx</v>
          </cell>
          <cell r="FV2044">
            <v>1601594.6099999999</v>
          </cell>
        </row>
        <row r="2045">
          <cell r="AN2045" t="str">
            <v>WA</v>
          </cell>
          <cell r="AO2045" t="str">
            <v>Heat Pump (Central System)</v>
          </cell>
          <cell r="AP2045" t="str">
            <v>Pre 1980</v>
          </cell>
          <cell r="AQ2045" t="str">
            <v>Crawlspace</v>
          </cell>
          <cell r="AR2045">
            <v>2079.99340820313</v>
          </cell>
          <cell r="AU2045" t="str">
            <v>No</v>
          </cell>
          <cell r="AV2045" t="b">
            <v>1</v>
          </cell>
          <cell r="AX2045">
            <v>5243663.3820800912</v>
          </cell>
          <cell r="AY2045" t="b">
            <v>0</v>
          </cell>
          <cell r="AZ2045">
            <v>1971136.3291867969</v>
          </cell>
          <cell r="BA2045">
            <v>1</v>
          </cell>
          <cell r="BB2045">
            <v>2079.99340820313</v>
          </cell>
          <cell r="BC2045">
            <v>1.0000001962521654</v>
          </cell>
          <cell r="DS2045">
            <v>2130.886</v>
          </cell>
          <cell r="DT2045" t="str">
            <v>MT</v>
          </cell>
          <cell r="DU2045" t="str">
            <v>lt32</v>
          </cell>
          <cell r="DX2045" t="b">
            <v>1</v>
          </cell>
          <cell r="DY2045">
            <v>1612.692</v>
          </cell>
          <cell r="DZ2045" t="str">
            <v>OR</v>
          </cell>
          <cell r="EC2045" t="str">
            <v>Desktop</v>
          </cell>
          <cell r="ED2045">
            <v>1925.059</v>
          </cell>
          <cell r="EE2045" t="str">
            <v>OR</v>
          </cell>
          <cell r="EZ2045" t="str">
            <v>WA</v>
          </cell>
          <cell r="FA2045" t="str">
            <v>Kitchen</v>
          </cell>
          <cell r="FB2045">
            <v>625152.41999999993</v>
          </cell>
          <cell r="FC2045">
            <v>262259.06400000001</v>
          </cell>
          <cell r="FI2045" t="str">
            <v>WA</v>
          </cell>
          <cell r="FJ2045" t="str">
            <v>Kitchen</v>
          </cell>
          <cell r="FK2045" t="str">
            <v>EISAx</v>
          </cell>
          <cell r="FL2045">
            <v>50092.899999999994</v>
          </cell>
          <cell r="FS2045" t="str">
            <v>WA</v>
          </cell>
          <cell r="FT2045" t="str">
            <v>EISAnqnx</v>
          </cell>
          <cell r="FV2045">
            <v>3446761.28</v>
          </cell>
        </row>
        <row r="2046">
          <cell r="AN2046" t="str">
            <v>WA</v>
          </cell>
          <cell r="AO2046" t="str">
            <v>Heat Pump (Central System)</v>
          </cell>
          <cell r="AP2046" t="str">
            <v>1993-2006</v>
          </cell>
          <cell r="AQ2046" t="str">
            <v>Crawlspace</v>
          </cell>
          <cell r="AR2046">
            <v>1904.28771972656</v>
          </cell>
          <cell r="AU2046" t="str">
            <v>No</v>
          </cell>
          <cell r="AV2046" t="b">
            <v>1</v>
          </cell>
          <cell r="AX2046">
            <v>3534358.0078124953</v>
          </cell>
          <cell r="AY2046" t="b">
            <v>0</v>
          </cell>
          <cell r="AZ2046">
            <v>819053.57198913465</v>
          </cell>
          <cell r="BA2046">
            <v>1</v>
          </cell>
          <cell r="BB2046">
            <v>1904.28771972656</v>
          </cell>
          <cell r="BC2046">
            <v>0.99999985281982562</v>
          </cell>
          <cell r="DS2046">
            <v>2130.886</v>
          </cell>
          <cell r="DT2046" t="str">
            <v>MT</v>
          </cell>
          <cell r="DU2046" t="str">
            <v>32to46</v>
          </cell>
          <cell r="DX2046" t="b">
            <v>0</v>
          </cell>
          <cell r="DY2046">
            <v>1612.692</v>
          </cell>
          <cell r="DZ2046" t="str">
            <v>OR</v>
          </cell>
          <cell r="EC2046" t="str">
            <v>Desktop</v>
          </cell>
          <cell r="ED2046">
            <v>2130.886</v>
          </cell>
          <cell r="EE2046" t="str">
            <v>MT</v>
          </cell>
          <cell r="EZ2046" t="str">
            <v>WA</v>
          </cell>
          <cell r="FA2046" t="str">
            <v>Living Room/Family Room</v>
          </cell>
          <cell r="FB2046">
            <v>1189314.3599999999</v>
          </cell>
          <cell r="FC2046">
            <v>673944.804</v>
          </cell>
          <cell r="FI2046" t="str">
            <v>WA</v>
          </cell>
          <cell r="FJ2046" t="str">
            <v>Living Room/Family Room</v>
          </cell>
          <cell r="FK2046" t="str">
            <v>EISAnqnx</v>
          </cell>
          <cell r="FL2046">
            <v>761412.08</v>
          </cell>
          <cell r="FS2046" t="str">
            <v>WA</v>
          </cell>
          <cell r="FT2046" t="str">
            <v>EISAq</v>
          </cell>
          <cell r="FV2046">
            <v>1529143.264</v>
          </cell>
        </row>
        <row r="2047">
          <cell r="AN2047" t="str">
            <v>ID</v>
          </cell>
          <cell r="AO2047" t="str">
            <v>Natural Gas Other</v>
          </cell>
          <cell r="AP2047" t="str">
            <v>Pre 1980</v>
          </cell>
          <cell r="AQ2047" t="str">
            <v>Basement</v>
          </cell>
          <cell r="AR2047">
            <v>3785.76440429688</v>
          </cell>
          <cell r="AU2047" t="str">
            <v>No</v>
          </cell>
          <cell r="AV2047" t="b">
            <v>0</v>
          </cell>
          <cell r="AX2047">
            <v>7382240.5883789156</v>
          </cell>
          <cell r="AY2047" t="b">
            <v>0</v>
          </cell>
          <cell r="AZ2047">
            <v>3428028.5969128464</v>
          </cell>
          <cell r="BA2047" t="str">
            <v/>
          </cell>
          <cell r="BB2047" t="str">
            <v/>
          </cell>
          <cell r="BC2047">
            <v>1.0000001067939999</v>
          </cell>
          <cell r="DS2047">
            <v>1904.288</v>
          </cell>
          <cell r="DT2047" t="str">
            <v>WA</v>
          </cell>
          <cell r="DU2047" t="str">
            <v>lt32</v>
          </cell>
          <cell r="DX2047" t="b">
            <v>0</v>
          </cell>
          <cell r="DY2047">
            <v>4360.1880000000001</v>
          </cell>
          <cell r="DZ2047" t="str">
            <v>WA</v>
          </cell>
          <cell r="EC2047" t="str">
            <v>Desktop</v>
          </cell>
          <cell r="ED2047">
            <v>1612.692</v>
          </cell>
          <cell r="EE2047" t="str">
            <v>OR</v>
          </cell>
          <cell r="EZ2047" t="str">
            <v>WA</v>
          </cell>
          <cell r="FA2047" t="str">
            <v>Other</v>
          </cell>
          <cell r="FB2047">
            <v>2346608.7179999999</v>
          </cell>
          <cell r="FC2047">
            <v>2201756.3279999997</v>
          </cell>
          <cell r="FI2047" t="str">
            <v>WA</v>
          </cell>
          <cell r="FJ2047" t="str">
            <v>Living Room/Family Room</v>
          </cell>
          <cell r="FK2047" t="str">
            <v>EISAx</v>
          </cell>
          <cell r="FL2047">
            <v>80148.639999999999</v>
          </cell>
          <cell r="FS2047" t="str">
            <v>WA</v>
          </cell>
          <cell r="FT2047" t="str">
            <v>EISAx</v>
          </cell>
          <cell r="FV2047">
            <v>1618644.8</v>
          </cell>
        </row>
        <row r="2048">
          <cell r="AN2048" t="str">
            <v>ID</v>
          </cell>
          <cell r="AO2048" t="str">
            <v>Natural Gas FAF</v>
          </cell>
          <cell r="AP2048" t="str">
            <v>Pre 1980</v>
          </cell>
          <cell r="AQ2048" t="str">
            <v>Basement</v>
          </cell>
          <cell r="AR2048">
            <v>3785.76440429688</v>
          </cell>
          <cell r="AU2048" t="str">
            <v>No</v>
          </cell>
          <cell r="AV2048" t="b">
            <v>1</v>
          </cell>
          <cell r="AX2048">
            <v>7382240.5883789156</v>
          </cell>
          <cell r="AY2048" t="b">
            <v>0</v>
          </cell>
          <cell r="AZ2048">
            <v>3428028.5969128464</v>
          </cell>
          <cell r="BA2048">
            <v>1</v>
          </cell>
          <cell r="BB2048">
            <v>3785.76440429688</v>
          </cell>
          <cell r="BC2048">
            <v>1.0000001067939999</v>
          </cell>
          <cell r="DS2048">
            <v>1904.288</v>
          </cell>
          <cell r="DT2048" t="str">
            <v>WA</v>
          </cell>
          <cell r="DU2048" t="str">
            <v>32to46</v>
          </cell>
          <cell r="DX2048" t="b">
            <v>0</v>
          </cell>
          <cell r="DY2048">
            <v>4360.1880000000001</v>
          </cell>
          <cell r="DZ2048" t="str">
            <v>WA</v>
          </cell>
          <cell r="EC2048" t="str">
            <v>Laptop</v>
          </cell>
          <cell r="ED2048">
            <v>1904.288</v>
          </cell>
          <cell r="EE2048" t="str">
            <v>WA</v>
          </cell>
          <cell r="EZ2048" t="str">
            <v>WA</v>
          </cell>
          <cell r="FA2048" t="str">
            <v>Bathroom</v>
          </cell>
          <cell r="FB2048">
            <v>480891.83999999997</v>
          </cell>
          <cell r="FC2048">
            <v>100185.79999999999</v>
          </cell>
          <cell r="FI2048" t="str">
            <v>WA</v>
          </cell>
          <cell r="FJ2048" t="str">
            <v>Other</v>
          </cell>
          <cell r="FK2048" t="str">
            <v>EISAnqnx</v>
          </cell>
          <cell r="FL2048">
            <v>2354366.2999999998</v>
          </cell>
          <cell r="FS2048" t="str">
            <v>OR</v>
          </cell>
          <cell r="FT2048" t="str">
            <v>EISAnqnx</v>
          </cell>
          <cell r="FV2048">
            <v>548315.28</v>
          </cell>
        </row>
        <row r="2049">
          <cell r="AN2049" t="str">
            <v>OR</v>
          </cell>
          <cell r="AO2049" t="str">
            <v>Wood</v>
          </cell>
          <cell r="AP2049" t="str">
            <v>Pre 1980</v>
          </cell>
          <cell r="AQ2049" t="str">
            <v>Crawlspace</v>
          </cell>
          <cell r="AR2049">
            <v>1612.69177246094</v>
          </cell>
          <cell r="AU2049" t="str">
            <v>No</v>
          </cell>
          <cell r="AV2049" t="b">
            <v>0</v>
          </cell>
          <cell r="AX2049">
            <v>1975547.4212646515</v>
          </cell>
          <cell r="AY2049" t="b">
            <v>0</v>
          </cell>
          <cell r="AZ2049">
            <v>495867.88588945393</v>
          </cell>
          <cell r="BA2049" t="str">
            <v/>
          </cell>
          <cell r="BB2049" t="str">
            <v/>
          </cell>
          <cell r="BC2049">
            <v>0.99999985890730525</v>
          </cell>
          <cell r="DS2049">
            <v>1904.288</v>
          </cell>
          <cell r="DT2049" t="str">
            <v>WA</v>
          </cell>
          <cell r="DU2049" t="str">
            <v>32to46</v>
          </cell>
          <cell r="DX2049" t="b">
            <v>0</v>
          </cell>
          <cell r="DY2049">
            <v>1612.692</v>
          </cell>
          <cell r="DZ2049" t="str">
            <v>OR</v>
          </cell>
          <cell r="EC2049" t="str">
            <v>Laptop</v>
          </cell>
          <cell r="ED2049">
            <v>1904.288</v>
          </cell>
          <cell r="EE2049" t="str">
            <v>WA</v>
          </cell>
          <cell r="EZ2049" t="str">
            <v>WA</v>
          </cell>
          <cell r="FA2049" t="str">
            <v>Bedrooms</v>
          </cell>
          <cell r="FB2049">
            <v>781449.24</v>
          </cell>
          <cell r="FC2049">
            <v>663229.99599999993</v>
          </cell>
          <cell r="FI2049" t="str">
            <v>WA</v>
          </cell>
          <cell r="FJ2049" t="str">
            <v>Other</v>
          </cell>
          <cell r="FK2049" t="str">
            <v>EISAq</v>
          </cell>
          <cell r="FL2049">
            <v>280520.24</v>
          </cell>
          <cell r="FS2049" t="str">
            <v>OR</v>
          </cell>
          <cell r="FT2049" t="str">
            <v>EISAq</v>
          </cell>
          <cell r="FV2049">
            <v>646689.49199999997</v>
          </cell>
        </row>
        <row r="2050">
          <cell r="AN2050" t="str">
            <v>OR</v>
          </cell>
          <cell r="AO2050" t="str">
            <v>Heat Pump (Central System)</v>
          </cell>
          <cell r="AP2050" t="str">
            <v>Pre 1980</v>
          </cell>
          <cell r="AQ2050" t="str">
            <v>Crawlspace</v>
          </cell>
          <cell r="AR2050">
            <v>1612.69177246094</v>
          </cell>
          <cell r="AU2050" t="str">
            <v>No</v>
          </cell>
          <cell r="AV2050" t="b">
            <v>1</v>
          </cell>
          <cell r="AX2050">
            <v>1975547.4212646515</v>
          </cell>
          <cell r="AY2050" t="b">
            <v>0</v>
          </cell>
          <cell r="AZ2050">
            <v>495867.88588945393</v>
          </cell>
          <cell r="BA2050">
            <v>1</v>
          </cell>
          <cell r="BB2050">
            <v>1612.69177246094</v>
          </cell>
          <cell r="BC2050">
            <v>0.99999985890730525</v>
          </cell>
          <cell r="DS2050">
            <v>1144.6790000000001</v>
          </cell>
          <cell r="DT2050" t="str">
            <v>MT</v>
          </cell>
          <cell r="DU2050" t="str">
            <v>32to46</v>
          </cell>
          <cell r="DX2050" t="b">
            <v>0</v>
          </cell>
          <cell r="DY2050">
            <v>1612.692</v>
          </cell>
          <cell r="DZ2050" t="str">
            <v>OR</v>
          </cell>
          <cell r="EC2050" t="str">
            <v>Laptop</v>
          </cell>
          <cell r="ED2050">
            <v>8264.9449999999997</v>
          </cell>
          <cell r="EE2050" t="str">
            <v>OR</v>
          </cell>
          <cell r="EZ2050" t="str">
            <v>WA</v>
          </cell>
          <cell r="FA2050" t="str">
            <v>Exterior</v>
          </cell>
          <cell r="FB2050">
            <v>120222.95999999999</v>
          </cell>
          <cell r="FC2050">
            <v>1923567.3599999999</v>
          </cell>
          <cell r="FI2050" t="str">
            <v>WA</v>
          </cell>
          <cell r="FJ2050" t="str">
            <v>Bathroom</v>
          </cell>
          <cell r="FK2050" t="str">
            <v>EISAnqnx</v>
          </cell>
          <cell r="FL2050">
            <v>1486947.9000000001</v>
          </cell>
          <cell r="FS2050" t="str">
            <v>OR</v>
          </cell>
          <cell r="FT2050" t="str">
            <v>EISAx</v>
          </cell>
          <cell r="FV2050">
            <v>290284.56</v>
          </cell>
        </row>
        <row r="2051">
          <cell r="AN2051" t="str">
            <v>OR</v>
          </cell>
          <cell r="AO2051" t="str">
            <v>Baseboard/Wall/Radiant</v>
          </cell>
          <cell r="AP2051" t="str">
            <v>Pre 1980</v>
          </cell>
          <cell r="AQ2051" t="str">
            <v>Basement</v>
          </cell>
          <cell r="AR2051">
            <v>8264.9453125</v>
          </cell>
          <cell r="AU2051" t="str">
            <v>Yes</v>
          </cell>
          <cell r="AV2051" t="b">
            <v>1</v>
          </cell>
          <cell r="AX2051">
            <v>18472152.7734375</v>
          </cell>
          <cell r="AY2051" t="b">
            <v>0</v>
          </cell>
          <cell r="AZ2051">
            <v>0</v>
          </cell>
          <cell r="BA2051">
            <v>1</v>
          </cell>
          <cell r="BB2051">
            <v>8264.9453125</v>
          </cell>
          <cell r="BC2051">
            <v>1.000000037810294</v>
          </cell>
          <cell r="DS2051">
            <v>2130.886</v>
          </cell>
          <cell r="DT2051" t="str">
            <v>MT</v>
          </cell>
          <cell r="DU2051" t="str">
            <v>lt32</v>
          </cell>
          <cell r="DX2051" t="b">
            <v>0</v>
          </cell>
          <cell r="DY2051">
            <v>1144.6790000000001</v>
          </cell>
          <cell r="DZ2051" t="str">
            <v>MT</v>
          </cell>
          <cell r="EC2051" t="str">
            <v>Desktop</v>
          </cell>
          <cell r="ED2051">
            <v>8264.9449999999997</v>
          </cell>
          <cell r="EE2051" t="str">
            <v>OR</v>
          </cell>
          <cell r="EZ2051" t="str">
            <v>WA</v>
          </cell>
          <cell r="FA2051" t="str">
            <v>Kitchen</v>
          </cell>
          <cell r="FB2051">
            <v>470873.25999999995</v>
          </cell>
          <cell r="FC2051">
            <v>208386.46399999998</v>
          </cell>
          <cell r="FI2051" t="str">
            <v>WA</v>
          </cell>
          <cell r="FJ2051" t="str">
            <v>Bathroom</v>
          </cell>
          <cell r="FK2051" t="str">
            <v>EISAq</v>
          </cell>
          <cell r="FL2051">
            <v>198259.72000000003</v>
          </cell>
          <cell r="FS2051" t="str">
            <v>WA</v>
          </cell>
          <cell r="FT2051" t="str">
            <v>EISAnqnx</v>
          </cell>
          <cell r="FV2051">
            <v>1372795.38</v>
          </cell>
        </row>
        <row r="2052">
          <cell r="AN2052" t="str">
            <v>MT</v>
          </cell>
          <cell r="AO2052" t="str">
            <v>Baseboard/Wall/Radiant</v>
          </cell>
          <cell r="AP2052" t="str">
            <v>Pre 1980</v>
          </cell>
          <cell r="AU2052" t="str">
            <v>No</v>
          </cell>
          <cell r="AV2052" t="b">
            <v>0</v>
          </cell>
          <cell r="AX2052">
            <v>0</v>
          </cell>
          <cell r="AY2052" t="b">
            <v>1</v>
          </cell>
          <cell r="AZ2052">
            <v>0</v>
          </cell>
          <cell r="BA2052" t="str">
            <v/>
          </cell>
          <cell r="BB2052" t="str">
            <v/>
          </cell>
          <cell r="BC2052">
            <v>0</v>
          </cell>
          <cell r="DS2052">
            <v>1192.4649999999999</v>
          </cell>
          <cell r="DT2052" t="str">
            <v>ID</v>
          </cell>
          <cell r="DU2052" t="str">
            <v>lt32</v>
          </cell>
          <cell r="DX2052" t="b">
            <v>0</v>
          </cell>
          <cell r="DY2052">
            <v>1144.6790000000001</v>
          </cell>
          <cell r="DZ2052" t="str">
            <v>MT</v>
          </cell>
          <cell r="EC2052" t="str">
            <v>Desktop</v>
          </cell>
          <cell r="ED2052">
            <v>1144.6790000000001</v>
          </cell>
          <cell r="EE2052" t="str">
            <v>MT</v>
          </cell>
          <cell r="EZ2052" t="str">
            <v>WA</v>
          </cell>
          <cell r="FA2052" t="str">
            <v>Living Room/Family Room</v>
          </cell>
          <cell r="FB2052">
            <v>150278.69999999998</v>
          </cell>
          <cell r="FC2052">
            <v>448832.38399999996</v>
          </cell>
          <cell r="FI2052" t="str">
            <v>WA</v>
          </cell>
          <cell r="FJ2052" t="str">
            <v>Bathroom</v>
          </cell>
          <cell r="FK2052" t="str">
            <v>EISAx</v>
          </cell>
          <cell r="FL2052">
            <v>1610860.2250000001</v>
          </cell>
          <cell r="FS2052" t="str">
            <v>WA</v>
          </cell>
          <cell r="FT2052" t="str">
            <v>EISAq</v>
          </cell>
          <cell r="FV2052">
            <v>1073276.388</v>
          </cell>
        </row>
        <row r="2053">
          <cell r="AN2053" t="str">
            <v>MT</v>
          </cell>
          <cell r="AO2053" t="str">
            <v>Natural Gas Other</v>
          </cell>
          <cell r="AP2053" t="str">
            <v>Pre 1980</v>
          </cell>
          <cell r="AU2053" t="str">
            <v>No</v>
          </cell>
          <cell r="AV2053" t="b">
            <v>1</v>
          </cell>
          <cell r="AX2053">
            <v>0</v>
          </cell>
          <cell r="AY2053" t="b">
            <v>1</v>
          </cell>
          <cell r="AZ2053">
            <v>0</v>
          </cell>
          <cell r="BA2053">
            <v>1</v>
          </cell>
          <cell r="BB2053">
            <v>0</v>
          </cell>
          <cell r="BC2053">
            <v>0</v>
          </cell>
          <cell r="DS2053">
            <v>1192.4649999999999</v>
          </cell>
          <cell r="DT2053" t="str">
            <v>ID</v>
          </cell>
          <cell r="DU2053" t="str">
            <v>lt32</v>
          </cell>
          <cell r="DX2053" t="b">
            <v>1</v>
          </cell>
          <cell r="DY2053">
            <v>1144.6790000000001</v>
          </cell>
          <cell r="DZ2053" t="str">
            <v>MT</v>
          </cell>
          <cell r="EC2053" t="str">
            <v>Desktop</v>
          </cell>
          <cell r="ED2053">
            <v>2079.9929999999999</v>
          </cell>
          <cell r="EE2053" t="str">
            <v>WA</v>
          </cell>
          <cell r="EZ2053" t="str">
            <v>WA</v>
          </cell>
          <cell r="FA2053" t="str">
            <v>Other</v>
          </cell>
          <cell r="FB2053">
            <v>747386.06799999997</v>
          </cell>
          <cell r="FC2053">
            <v>557033.04799999995</v>
          </cell>
          <cell r="FI2053" t="str">
            <v>WA</v>
          </cell>
          <cell r="FJ2053" t="str">
            <v>Bedrooms</v>
          </cell>
          <cell r="FK2053" t="str">
            <v>EISAnqnx</v>
          </cell>
          <cell r="FL2053">
            <v>2304769.2450000001</v>
          </cell>
          <cell r="FS2053" t="str">
            <v>WA</v>
          </cell>
          <cell r="FT2053" t="str">
            <v>EISAx</v>
          </cell>
          <cell r="FV2053">
            <v>551198.14500000002</v>
          </cell>
        </row>
        <row r="2054">
          <cell r="AN2054" t="str">
            <v>WA</v>
          </cell>
          <cell r="AO2054" t="str">
            <v>Baseboard/Wall/Radiant</v>
          </cell>
          <cell r="AP2054" t="str">
            <v>Pre 1980</v>
          </cell>
          <cell r="AQ2054" t="str">
            <v>Basement</v>
          </cell>
          <cell r="AR2054">
            <v>1904.28771972656</v>
          </cell>
          <cell r="AU2054" t="str">
            <v>No</v>
          </cell>
          <cell r="AV2054" t="b">
            <v>1</v>
          </cell>
          <cell r="AX2054">
            <v>2407019.6777343717</v>
          </cell>
          <cell r="AY2054" t="b">
            <v>0</v>
          </cell>
          <cell r="AZ2054">
            <v>1415895.0482482892</v>
          </cell>
          <cell r="BA2054">
            <v>0.5</v>
          </cell>
          <cell r="BB2054">
            <v>1904.28771972656</v>
          </cell>
          <cell r="BC2054">
            <v>0.99999985281982562</v>
          </cell>
          <cell r="DS2054">
            <v>1192.4649999999999</v>
          </cell>
          <cell r="DT2054" t="str">
            <v>ID</v>
          </cell>
          <cell r="DU2054" t="str">
            <v>lt32</v>
          </cell>
          <cell r="DX2054" t="b">
            <v>1</v>
          </cell>
          <cell r="DY2054">
            <v>1612.692</v>
          </cell>
          <cell r="DZ2054" t="str">
            <v>OR</v>
          </cell>
          <cell r="EC2054" t="str">
            <v>Desktop</v>
          </cell>
          <cell r="ED2054">
            <v>3785.7640000000001</v>
          </cell>
          <cell r="EE2054" t="str">
            <v>ID</v>
          </cell>
          <cell r="EZ2054" t="str">
            <v>WA</v>
          </cell>
          <cell r="FA2054" t="str">
            <v>Bathroom</v>
          </cell>
          <cell r="FB2054">
            <v>213466.68</v>
          </cell>
          <cell r="FC2054">
            <v>80812.385999999999</v>
          </cell>
          <cell r="FI2054" t="str">
            <v>WA</v>
          </cell>
          <cell r="FJ2054" t="str">
            <v>Exterior</v>
          </cell>
          <cell r="FK2054" t="str">
            <v>EISAnqnx</v>
          </cell>
          <cell r="FL2054">
            <v>594779.16</v>
          </cell>
          <cell r="FS2054" t="str">
            <v>WA</v>
          </cell>
          <cell r="FT2054" t="str">
            <v>EISAnqnx</v>
          </cell>
          <cell r="FV2054">
            <v>3199203.84</v>
          </cell>
        </row>
        <row r="2055">
          <cell r="AN2055" t="str">
            <v>WA</v>
          </cell>
          <cell r="AO2055" t="str">
            <v>Wood</v>
          </cell>
          <cell r="AP2055" t="str">
            <v>Pre 1980</v>
          </cell>
          <cell r="AQ2055" t="str">
            <v>Basement</v>
          </cell>
          <cell r="AR2055">
            <v>1904.28771972656</v>
          </cell>
          <cell r="AU2055" t="str">
            <v>No</v>
          </cell>
          <cell r="AV2055" t="b">
            <v>0</v>
          </cell>
          <cell r="AX2055">
            <v>2407019.6777343717</v>
          </cell>
          <cell r="AY2055" t="b">
            <v>0</v>
          </cell>
          <cell r="AZ2055">
            <v>1415895.0482482892</v>
          </cell>
          <cell r="BA2055" t="str">
            <v/>
          </cell>
          <cell r="BB2055" t="str">
            <v/>
          </cell>
          <cell r="BC2055">
            <v>0.99999985281982562</v>
          </cell>
          <cell r="DS2055">
            <v>1192.4649999999999</v>
          </cell>
          <cell r="DT2055" t="str">
            <v>ID</v>
          </cell>
          <cell r="DU2055" t="str">
            <v>gt46</v>
          </cell>
          <cell r="DX2055" t="b">
            <v>0</v>
          </cell>
          <cell r="DY2055">
            <v>2079.9929999999999</v>
          </cell>
          <cell r="DZ2055" t="str">
            <v>WA</v>
          </cell>
          <cell r="EC2055" t="str">
            <v>Desktop</v>
          </cell>
          <cell r="ED2055">
            <v>1612.692</v>
          </cell>
          <cell r="EE2055" t="str">
            <v>OR</v>
          </cell>
          <cell r="EZ2055" t="str">
            <v>WA</v>
          </cell>
          <cell r="FA2055" t="str">
            <v>Bedrooms</v>
          </cell>
          <cell r="FB2055">
            <v>201268.584</v>
          </cell>
          <cell r="FC2055">
            <v>802024.81199999992</v>
          </cell>
          <cell r="FI2055" t="str">
            <v>WA</v>
          </cell>
          <cell r="FJ2055" t="str">
            <v>Exterior</v>
          </cell>
          <cell r="FK2055" t="str">
            <v>EISAx</v>
          </cell>
          <cell r="FL2055">
            <v>7137349.9200000009</v>
          </cell>
          <cell r="FS2055" t="str">
            <v>WA</v>
          </cell>
          <cell r="FT2055" t="str">
            <v>EISAq</v>
          </cell>
          <cell r="FV2055">
            <v>485593.44</v>
          </cell>
        </row>
        <row r="2056">
          <cell r="AN2056" t="str">
            <v>WA</v>
          </cell>
          <cell r="AO2056" t="str">
            <v>Baseboard/Wall/Radiant</v>
          </cell>
          <cell r="AP2056" t="str">
            <v>Pre 1980</v>
          </cell>
          <cell r="AQ2056" t="str">
            <v>Basement</v>
          </cell>
          <cell r="AR2056">
            <v>1904.28771972656</v>
          </cell>
          <cell r="AU2056" t="str">
            <v>No</v>
          </cell>
          <cell r="AV2056" t="b">
            <v>1</v>
          </cell>
          <cell r="AX2056">
            <v>2407019.6777343717</v>
          </cell>
          <cell r="AY2056" t="b">
            <v>0</v>
          </cell>
          <cell r="AZ2056">
            <v>1415895.0482482892</v>
          </cell>
          <cell r="BA2056">
            <v>0.5</v>
          </cell>
          <cell r="BB2056">
            <v>1904.28771972656</v>
          </cell>
          <cell r="BC2056">
            <v>0.99999985281982562</v>
          </cell>
          <cell r="DS2056">
            <v>1904.288</v>
          </cell>
          <cell r="DT2056" t="str">
            <v>WA</v>
          </cell>
          <cell r="DU2056" t="str">
            <v>32to46</v>
          </cell>
          <cell r="DX2056" t="b">
            <v>0</v>
          </cell>
          <cell r="DY2056">
            <v>2079.9929999999999</v>
          </cell>
          <cell r="DZ2056" t="str">
            <v>WA</v>
          </cell>
          <cell r="EC2056" t="str">
            <v>Desktop</v>
          </cell>
          <cell r="ED2056">
            <v>2079.9929999999999</v>
          </cell>
          <cell r="EE2056" t="str">
            <v>WA</v>
          </cell>
          <cell r="EZ2056" t="str">
            <v>WA</v>
          </cell>
          <cell r="FA2056" t="str">
            <v>Exterior</v>
          </cell>
          <cell r="FB2056">
            <v>67089.527999999991</v>
          </cell>
          <cell r="FC2056">
            <v>3491704.98</v>
          </cell>
          <cell r="FI2056" t="str">
            <v>WA</v>
          </cell>
          <cell r="FJ2056" t="str">
            <v>Garage</v>
          </cell>
          <cell r="FK2056" t="str">
            <v>EISAnqnx</v>
          </cell>
          <cell r="FL2056">
            <v>892168.74000000011</v>
          </cell>
          <cell r="FS2056" t="str">
            <v>WA</v>
          </cell>
          <cell r="FT2056" t="str">
            <v>EISAx</v>
          </cell>
          <cell r="FV2056">
            <v>2256581.2799999998</v>
          </cell>
        </row>
        <row r="2057">
          <cell r="AN2057" t="str">
            <v>ID</v>
          </cell>
          <cell r="AO2057" t="str">
            <v>Natural Gas FAF</v>
          </cell>
          <cell r="AP2057" t="str">
            <v>1993-2006</v>
          </cell>
          <cell r="AQ2057" t="str">
            <v>Crawlspace</v>
          </cell>
          <cell r="AR2057">
            <v>3785.76440429688</v>
          </cell>
          <cell r="AU2057" t="str">
            <v>No</v>
          </cell>
          <cell r="AV2057" t="b">
            <v>1</v>
          </cell>
          <cell r="AX2057">
            <v>6299511.9687500084</v>
          </cell>
          <cell r="AY2057" t="b">
            <v>0</v>
          </cell>
          <cell r="AZ2057">
            <v>1691702.1387868186</v>
          </cell>
          <cell r="BA2057">
            <v>1</v>
          </cell>
          <cell r="BB2057">
            <v>3785.76440429688</v>
          </cell>
          <cell r="BC2057">
            <v>1.0000001067939999</v>
          </cell>
          <cell r="DS2057">
            <v>1904.288</v>
          </cell>
          <cell r="DT2057" t="str">
            <v>WA</v>
          </cell>
          <cell r="DU2057" t="str">
            <v>32to46</v>
          </cell>
          <cell r="DX2057" t="b">
            <v>1</v>
          </cell>
          <cell r="DY2057">
            <v>1904.288</v>
          </cell>
          <cell r="DZ2057" t="str">
            <v>WA</v>
          </cell>
          <cell r="EC2057" t="str">
            <v>Laptop</v>
          </cell>
          <cell r="ED2057">
            <v>8264.9449999999997</v>
          </cell>
          <cell r="EE2057" t="str">
            <v>OR</v>
          </cell>
          <cell r="EZ2057" t="str">
            <v>WA</v>
          </cell>
          <cell r="FA2057" t="str">
            <v>Garage</v>
          </cell>
          <cell r="FB2057">
            <v>91485.72</v>
          </cell>
          <cell r="FC2057">
            <v>440656.21799999999</v>
          </cell>
          <cell r="FI2057" t="str">
            <v>WA</v>
          </cell>
          <cell r="FJ2057" t="str">
            <v>Garage</v>
          </cell>
          <cell r="FK2057" t="str">
            <v>EISAq</v>
          </cell>
          <cell r="FL2057">
            <v>7137349.9200000009</v>
          </cell>
          <cell r="FS2057" t="str">
            <v>ID</v>
          </cell>
          <cell r="FT2057" t="str">
            <v>EISAnqnx</v>
          </cell>
          <cell r="FV2057">
            <v>2665159.2749999999</v>
          </cell>
        </row>
        <row r="2058">
          <cell r="AN2058" t="str">
            <v>WA</v>
          </cell>
          <cell r="AO2058" t="str">
            <v>Wood</v>
          </cell>
          <cell r="AP2058" t="str">
            <v>Pre 1980</v>
          </cell>
          <cell r="AQ2058" t="str">
            <v>Crawlspace</v>
          </cell>
          <cell r="AR2058">
            <v>1689.99464416504</v>
          </cell>
          <cell r="AU2058" t="str">
            <v>No</v>
          </cell>
          <cell r="AV2058" t="b">
            <v>1</v>
          </cell>
          <cell r="AX2058">
            <v>2653291.5913391127</v>
          </cell>
          <cell r="AY2058" t="b">
            <v>0</v>
          </cell>
          <cell r="AZ2058">
            <v>1207835.1161976079</v>
          </cell>
          <cell r="BA2058">
            <v>0.81250000000000011</v>
          </cell>
          <cell r="BB2058">
            <v>1689.99464416504</v>
          </cell>
          <cell r="BC2058">
            <v>0.81250015945488274</v>
          </cell>
          <cell r="DS2058">
            <v>8559.1039999999994</v>
          </cell>
          <cell r="DT2058" t="str">
            <v>OR</v>
          </cell>
          <cell r="DU2058" t="str">
            <v>lt32</v>
          </cell>
          <cell r="DX2058" t="b">
            <v>1</v>
          </cell>
          <cell r="DY2058">
            <v>1904.288</v>
          </cell>
          <cell r="DZ2058" t="str">
            <v>WA</v>
          </cell>
          <cell r="EC2058" t="str">
            <v>Laptop</v>
          </cell>
          <cell r="ED2058">
            <v>8264.9449999999997</v>
          </cell>
          <cell r="EE2058" t="str">
            <v>OR</v>
          </cell>
          <cell r="EZ2058" t="str">
            <v>WA</v>
          </cell>
          <cell r="FA2058" t="str">
            <v>Kitchen</v>
          </cell>
          <cell r="FB2058">
            <v>199743.82199999999</v>
          </cell>
          <cell r="FC2058">
            <v>163149.53399999999</v>
          </cell>
          <cell r="FI2058" t="str">
            <v>WA</v>
          </cell>
          <cell r="FJ2058" t="str">
            <v>Kitchen</v>
          </cell>
          <cell r="FK2058" t="str">
            <v>EISAx</v>
          </cell>
          <cell r="FL2058">
            <v>1933032.2700000003</v>
          </cell>
          <cell r="FS2058" t="str">
            <v>ID</v>
          </cell>
          <cell r="FT2058" t="str">
            <v>EISAq</v>
          </cell>
          <cell r="FV2058">
            <v>1788697.4999999998</v>
          </cell>
        </row>
        <row r="2059">
          <cell r="AN2059" t="str">
            <v>WA</v>
          </cell>
          <cell r="AO2059" t="str">
            <v>Wood</v>
          </cell>
          <cell r="AP2059" t="str">
            <v>Pre 1980</v>
          </cell>
          <cell r="AQ2059" t="str">
            <v>Crawlspace</v>
          </cell>
          <cell r="AR2059">
            <v>389.99876403808599</v>
          </cell>
          <cell r="AU2059" t="str">
            <v>No</v>
          </cell>
          <cell r="AV2059" t="b">
            <v>1</v>
          </cell>
          <cell r="AX2059">
            <v>612298.05953979504</v>
          </cell>
          <cell r="AY2059" t="b">
            <v>0</v>
          </cell>
          <cell r="AZ2059">
            <v>278731.18066098634</v>
          </cell>
          <cell r="BA2059">
            <v>0.18749999999999994</v>
          </cell>
          <cell r="BB2059">
            <v>389.99876403808599</v>
          </cell>
          <cell r="BC2059">
            <v>0.18750003679728058</v>
          </cell>
          <cell r="DS2059">
            <v>8559.1039999999994</v>
          </cell>
          <cell r="DT2059" t="str">
            <v>OR</v>
          </cell>
          <cell r="DU2059" t="str">
            <v>lt32</v>
          </cell>
          <cell r="DX2059" t="b">
            <v>1</v>
          </cell>
          <cell r="DY2059">
            <v>2130.886</v>
          </cell>
          <cell r="DZ2059" t="str">
            <v>MT</v>
          </cell>
          <cell r="EC2059" t="str">
            <v>Desktop</v>
          </cell>
          <cell r="ED2059">
            <v>1904.288</v>
          </cell>
          <cell r="EE2059" t="str">
            <v>WA</v>
          </cell>
          <cell r="EZ2059" t="str">
            <v>WA</v>
          </cell>
          <cell r="FA2059" t="str">
            <v>Living Room/Family Room</v>
          </cell>
          <cell r="FB2059">
            <v>250060.96799999999</v>
          </cell>
          <cell r="FC2059">
            <v>481824.79199999996</v>
          </cell>
          <cell r="FI2059" t="str">
            <v>WA</v>
          </cell>
          <cell r="FJ2059" t="str">
            <v>Living Room/Family Room</v>
          </cell>
          <cell r="FK2059" t="str">
            <v>EISAnqnx</v>
          </cell>
          <cell r="FL2059">
            <v>1189558.32</v>
          </cell>
          <cell r="FS2059" t="str">
            <v>ID</v>
          </cell>
          <cell r="FT2059" t="str">
            <v>EISAx</v>
          </cell>
          <cell r="FV2059">
            <v>4215363.7749999994</v>
          </cell>
        </row>
        <row r="2060">
          <cell r="AN2060" t="str">
            <v>MT</v>
          </cell>
          <cell r="AO2060" t="str">
            <v>Electric FAF</v>
          </cell>
          <cell r="AP2060" t="str">
            <v>Pre 1980</v>
          </cell>
          <cell r="AQ2060" t="str">
            <v>Basement</v>
          </cell>
          <cell r="AR2060">
            <v>1144.67944335938</v>
          </cell>
          <cell r="AU2060" t="str">
            <v>Yes</v>
          </cell>
          <cell r="AV2060" t="b">
            <v>1</v>
          </cell>
          <cell r="AX2060">
            <v>1884142.3637695394</v>
          </cell>
          <cell r="AY2060" t="b">
            <v>0</v>
          </cell>
          <cell r="AZ2060">
            <v>0</v>
          </cell>
          <cell r="BA2060">
            <v>1</v>
          </cell>
          <cell r="BB2060">
            <v>1144.67944335938</v>
          </cell>
          <cell r="BC2060">
            <v>1.0000003873220178</v>
          </cell>
          <cell r="DS2060">
            <v>1925.059</v>
          </cell>
          <cell r="DT2060" t="str">
            <v>OR</v>
          </cell>
          <cell r="DU2060" t="str">
            <v>gt46</v>
          </cell>
          <cell r="DX2060" t="b">
            <v>1</v>
          </cell>
          <cell r="DY2060">
            <v>3785.7640000000001</v>
          </cell>
          <cell r="DZ2060" t="str">
            <v>ID</v>
          </cell>
          <cell r="EC2060" t="str">
            <v>Laptop</v>
          </cell>
          <cell r="ED2060">
            <v>1904.288</v>
          </cell>
          <cell r="EE2060" t="str">
            <v>WA</v>
          </cell>
          <cell r="EZ2060" t="str">
            <v>WA</v>
          </cell>
          <cell r="FA2060" t="str">
            <v>Other</v>
          </cell>
          <cell r="FB2060">
            <v>416260.02600000001</v>
          </cell>
          <cell r="FC2060">
            <v>1256403.888</v>
          </cell>
          <cell r="FI2060" t="str">
            <v>WA</v>
          </cell>
          <cell r="FJ2060" t="str">
            <v>Living Room/Family Room</v>
          </cell>
          <cell r="FK2060" t="str">
            <v>EISAx</v>
          </cell>
          <cell r="FL2060">
            <v>3543892.4950000001</v>
          </cell>
          <cell r="FS2060" t="str">
            <v>MT</v>
          </cell>
          <cell r="FT2060" t="str">
            <v>EISAnqnx</v>
          </cell>
          <cell r="FV2060">
            <v>1342458.18</v>
          </cell>
        </row>
        <row r="2061">
          <cell r="AN2061" t="str">
            <v>WA</v>
          </cell>
          <cell r="AO2061" t="str">
            <v>Other</v>
          </cell>
          <cell r="AP2061" t="str">
            <v>1980-1992</v>
          </cell>
          <cell r="AQ2061" t="str">
            <v>Crawlspace</v>
          </cell>
          <cell r="AR2061">
            <v>1904.28771972656</v>
          </cell>
          <cell r="AU2061" t="str">
            <v>No</v>
          </cell>
          <cell r="AV2061" t="b">
            <v>0</v>
          </cell>
          <cell r="AX2061">
            <v>4840699.3835449154</v>
          </cell>
          <cell r="AY2061" t="b">
            <v>0</v>
          </cell>
          <cell r="AZ2061">
            <v>949528.89196655154</v>
          </cell>
          <cell r="BA2061" t="str">
            <v/>
          </cell>
          <cell r="BB2061" t="str">
            <v/>
          </cell>
          <cell r="BC2061">
            <v>0.99999985281982562</v>
          </cell>
          <cell r="DS2061">
            <v>1925.059</v>
          </cell>
          <cell r="DT2061" t="str">
            <v>OR</v>
          </cell>
          <cell r="DU2061" t="str">
            <v>lt32</v>
          </cell>
          <cell r="DX2061" t="b">
            <v>1</v>
          </cell>
          <cell r="DY2061">
            <v>3785.7640000000001</v>
          </cell>
          <cell r="DZ2061" t="str">
            <v>ID</v>
          </cell>
          <cell r="EC2061" t="str">
            <v>Desktop</v>
          </cell>
          <cell r="ED2061">
            <v>1904.288</v>
          </cell>
          <cell r="EE2061" t="str">
            <v>WA</v>
          </cell>
          <cell r="EZ2061" t="str">
            <v>OR</v>
          </cell>
          <cell r="FA2061" t="str">
            <v>Bathroom</v>
          </cell>
          <cell r="FB2061">
            <v>3743678.52</v>
          </cell>
          <cell r="FC2061">
            <v>1109238.08</v>
          </cell>
          <cell r="FI2061" t="str">
            <v>WA</v>
          </cell>
          <cell r="FJ2061" t="str">
            <v>Other</v>
          </cell>
          <cell r="FK2061" t="str">
            <v>EISAnqnx</v>
          </cell>
          <cell r="FL2061">
            <v>2775636.08</v>
          </cell>
          <cell r="FS2061" t="str">
            <v>MT</v>
          </cell>
          <cell r="FT2061" t="str">
            <v>EISAq</v>
          </cell>
          <cell r="FV2061">
            <v>1480965.77</v>
          </cell>
        </row>
        <row r="2062">
          <cell r="AN2062" t="str">
            <v>WA</v>
          </cell>
          <cell r="AO2062" t="str">
            <v>Heat Pump (Central System)</v>
          </cell>
          <cell r="AP2062" t="str">
            <v>1980-1992</v>
          </cell>
          <cell r="AQ2062" t="str">
            <v>Crawlspace</v>
          </cell>
          <cell r="AR2062">
            <v>1904.28771972656</v>
          </cell>
          <cell r="AU2062" t="str">
            <v>No</v>
          </cell>
          <cell r="AV2062" t="b">
            <v>1</v>
          </cell>
          <cell r="AX2062">
            <v>4840699.3835449154</v>
          </cell>
          <cell r="AY2062" t="b">
            <v>0</v>
          </cell>
          <cell r="AZ2062">
            <v>949528.89196655154</v>
          </cell>
          <cell r="BA2062">
            <v>1</v>
          </cell>
          <cell r="BB2062">
            <v>1904.28771972656</v>
          </cell>
          <cell r="BC2062">
            <v>0.99999985281982562</v>
          </cell>
          <cell r="DS2062">
            <v>1925.059</v>
          </cell>
          <cell r="DT2062" t="str">
            <v>OR</v>
          </cell>
          <cell r="DU2062" t="str">
            <v>32to46</v>
          </cell>
          <cell r="DX2062" t="b">
            <v>0</v>
          </cell>
          <cell r="DY2062">
            <v>2079.9929999999999</v>
          </cell>
          <cell r="DZ2062" t="str">
            <v>WA</v>
          </cell>
          <cell r="EC2062" t="str">
            <v>Desktop</v>
          </cell>
          <cell r="ED2062">
            <v>1612.692</v>
          </cell>
          <cell r="EE2062" t="str">
            <v>OR</v>
          </cell>
          <cell r="EZ2062" t="str">
            <v>OR</v>
          </cell>
          <cell r="FA2062" t="str">
            <v>Bedrooms</v>
          </cell>
          <cell r="FB2062">
            <v>2509651.156</v>
          </cell>
          <cell r="FC2062">
            <v>2565113.06</v>
          </cell>
          <cell r="FI2062" t="str">
            <v>WA</v>
          </cell>
          <cell r="FJ2062" t="str">
            <v>Other</v>
          </cell>
          <cell r="FK2062" t="str">
            <v>EISAq</v>
          </cell>
          <cell r="FL2062">
            <v>1586077.7600000002</v>
          </cell>
          <cell r="FS2062" t="str">
            <v>MT</v>
          </cell>
          <cell r="FT2062" t="str">
            <v>EISAx</v>
          </cell>
          <cell r="FV2062">
            <v>234397.46</v>
          </cell>
        </row>
        <row r="2063">
          <cell r="AN2063" t="str">
            <v>WA</v>
          </cell>
          <cell r="AO2063" t="str">
            <v>Heat Pump (Central System)</v>
          </cell>
          <cell r="AP2063" t="str">
            <v>1980-1992</v>
          </cell>
          <cell r="AQ2063" t="str">
            <v>Crawlspace</v>
          </cell>
          <cell r="AR2063">
            <v>4360.1875</v>
          </cell>
          <cell r="AU2063" t="str">
            <v>No</v>
          </cell>
          <cell r="AV2063" t="b">
            <v>1</v>
          </cell>
          <cell r="AX2063">
            <v>9806061.6875</v>
          </cell>
          <cell r="AY2063" t="b">
            <v>0</v>
          </cell>
          <cell r="AZ2063">
            <v>2500045.6168062501</v>
          </cell>
          <cell r="BA2063">
            <v>1</v>
          </cell>
          <cell r="BB2063">
            <v>4360.1875</v>
          </cell>
          <cell r="BC2063">
            <v>0.99999988532604556</v>
          </cell>
          <cell r="DS2063">
            <v>1144.6790000000001</v>
          </cell>
          <cell r="DT2063" t="str">
            <v>MT</v>
          </cell>
          <cell r="DU2063" t="str">
            <v>32to46</v>
          </cell>
          <cell r="DX2063" t="b">
            <v>0</v>
          </cell>
          <cell r="DY2063">
            <v>2079.9929999999999</v>
          </cell>
          <cell r="DZ2063" t="str">
            <v>WA</v>
          </cell>
          <cell r="EC2063" t="str">
            <v>Desktop</v>
          </cell>
          <cell r="ED2063">
            <v>2079.9929999999999</v>
          </cell>
          <cell r="EE2063" t="str">
            <v>WA</v>
          </cell>
          <cell r="EZ2063" t="str">
            <v>OR</v>
          </cell>
          <cell r="FA2063" t="str">
            <v>Exterior</v>
          </cell>
          <cell r="FB2063">
            <v>1559866.05</v>
          </cell>
          <cell r="FC2063">
            <v>13692157.550000001</v>
          </cell>
          <cell r="FI2063" t="str">
            <v>WA</v>
          </cell>
          <cell r="FJ2063" t="str">
            <v>Other</v>
          </cell>
          <cell r="FK2063" t="str">
            <v>EISAx</v>
          </cell>
          <cell r="FL2063">
            <v>4634320.9550000001</v>
          </cell>
          <cell r="FS2063" t="str">
            <v>WA</v>
          </cell>
          <cell r="FT2063" t="str">
            <v>EISAnqnx</v>
          </cell>
          <cell r="FV2063">
            <v>1104487.04</v>
          </cell>
        </row>
        <row r="2064">
          <cell r="AN2064" t="str">
            <v>OR</v>
          </cell>
          <cell r="AO2064" t="str">
            <v>Wood</v>
          </cell>
          <cell r="AP2064" t="str">
            <v>1993-2006</v>
          </cell>
          <cell r="AQ2064" t="str">
            <v>Crawlspace</v>
          </cell>
          <cell r="AR2064">
            <v>1925.05932617188</v>
          </cell>
          <cell r="AU2064" t="str">
            <v>No</v>
          </cell>
          <cell r="AV2064" t="b">
            <v>0</v>
          </cell>
          <cell r="AX2064">
            <v>5428667.2998047015</v>
          </cell>
          <cell r="AY2064" t="b">
            <v>0</v>
          </cell>
          <cell r="AZ2064">
            <v>924605.99436035403</v>
          </cell>
          <cell r="BA2064" t="str">
            <v/>
          </cell>
          <cell r="BB2064" t="str">
            <v/>
          </cell>
          <cell r="BC2064">
            <v>1.0000001694347447</v>
          </cell>
          <cell r="DS2064">
            <v>3785.7640000000001</v>
          </cell>
          <cell r="DT2064" t="str">
            <v>ID</v>
          </cell>
          <cell r="DU2064" t="str">
            <v>lt32</v>
          </cell>
          <cell r="DX2064" t="b">
            <v>0</v>
          </cell>
          <cell r="DY2064">
            <v>2079.9929999999999</v>
          </cell>
          <cell r="DZ2064" t="str">
            <v>WA</v>
          </cell>
          <cell r="EC2064" t="str">
            <v>Desktop</v>
          </cell>
          <cell r="ED2064">
            <v>2079.9929999999999</v>
          </cell>
          <cell r="EE2064" t="str">
            <v>WA</v>
          </cell>
          <cell r="EZ2064" t="str">
            <v>OR</v>
          </cell>
          <cell r="FA2064" t="str">
            <v>Garage</v>
          </cell>
          <cell r="FB2064">
            <v>415964.28</v>
          </cell>
          <cell r="FC2064">
            <v>3189059.48</v>
          </cell>
          <cell r="FI2064" t="str">
            <v>WA</v>
          </cell>
          <cell r="FJ2064" t="str">
            <v>Bathroom</v>
          </cell>
          <cell r="FK2064" t="str">
            <v>EISAnqnx</v>
          </cell>
          <cell r="FL2064">
            <v>1041932.32</v>
          </cell>
          <cell r="FS2064" t="str">
            <v>WA</v>
          </cell>
          <cell r="FT2064" t="str">
            <v>EISAq</v>
          </cell>
          <cell r="FV2064">
            <v>378953.31199999998</v>
          </cell>
        </row>
        <row r="2065">
          <cell r="AN2065" t="str">
            <v>OR</v>
          </cell>
          <cell r="AO2065" t="str">
            <v>Baseboard/Wall/Radiant</v>
          </cell>
          <cell r="AP2065" t="str">
            <v>1993-2006</v>
          </cell>
          <cell r="AQ2065" t="str">
            <v>Crawlspace</v>
          </cell>
          <cell r="AR2065">
            <v>1925.05932617188</v>
          </cell>
          <cell r="AU2065" t="str">
            <v>No</v>
          </cell>
          <cell r="AV2065" t="b">
            <v>0</v>
          </cell>
          <cell r="AX2065">
            <v>5428667.2998047015</v>
          </cell>
          <cell r="AY2065" t="b">
            <v>0</v>
          </cell>
          <cell r="AZ2065">
            <v>924605.99436035403</v>
          </cell>
          <cell r="BA2065" t="str">
            <v/>
          </cell>
          <cell r="BB2065" t="str">
            <v/>
          </cell>
          <cell r="BC2065">
            <v>1.0000001694347447</v>
          </cell>
          <cell r="DS2065">
            <v>3785.7640000000001</v>
          </cell>
          <cell r="DT2065" t="str">
            <v>ID</v>
          </cell>
          <cell r="DU2065" t="str">
            <v>32to46</v>
          </cell>
          <cell r="DX2065" t="b">
            <v>0</v>
          </cell>
          <cell r="DY2065">
            <v>2079.9929999999999</v>
          </cell>
          <cell r="DZ2065" t="str">
            <v>WA</v>
          </cell>
          <cell r="EC2065" t="str">
            <v>Desktop</v>
          </cell>
          <cell r="ED2065">
            <v>2079.9929999999999</v>
          </cell>
          <cell r="EE2065" t="str">
            <v>WA</v>
          </cell>
          <cell r="EZ2065" t="str">
            <v>OR</v>
          </cell>
          <cell r="FA2065" t="str">
            <v>Kitchen</v>
          </cell>
          <cell r="FB2065">
            <v>1774780.9280000001</v>
          </cell>
          <cell r="FC2065">
            <v>1594529.74</v>
          </cell>
          <cell r="FI2065" t="str">
            <v>WA</v>
          </cell>
          <cell r="FJ2065" t="str">
            <v>Bathroom</v>
          </cell>
          <cell r="FK2065" t="str">
            <v>EISAx</v>
          </cell>
          <cell r="FL2065">
            <v>1633028.5399999998</v>
          </cell>
          <cell r="FS2065" t="str">
            <v>WA</v>
          </cell>
          <cell r="FT2065" t="str">
            <v>EISAx</v>
          </cell>
          <cell r="FV2065">
            <v>47607.199999999997</v>
          </cell>
        </row>
        <row r="2066">
          <cell r="AN2066" t="str">
            <v>OR</v>
          </cell>
          <cell r="AO2066" t="str">
            <v>Heat Pump (Central System)</v>
          </cell>
          <cell r="AP2066" t="str">
            <v>1993-2006</v>
          </cell>
          <cell r="AQ2066" t="str">
            <v>Crawlspace</v>
          </cell>
          <cell r="AR2066">
            <v>1925.05932617188</v>
          </cell>
          <cell r="AU2066" t="str">
            <v>No</v>
          </cell>
          <cell r="AV2066" t="b">
            <v>1</v>
          </cell>
          <cell r="AX2066">
            <v>5428667.2998047015</v>
          </cell>
          <cell r="AY2066" t="b">
            <v>0</v>
          </cell>
          <cell r="AZ2066">
            <v>924605.99436035403</v>
          </cell>
          <cell r="BA2066">
            <v>1</v>
          </cell>
          <cell r="BB2066">
            <v>1925.05932617188</v>
          </cell>
          <cell r="BC2066">
            <v>1.0000001694347447</v>
          </cell>
          <cell r="DS2066">
            <v>3785.7640000000001</v>
          </cell>
          <cell r="DT2066" t="str">
            <v>ID</v>
          </cell>
          <cell r="DU2066" t="str">
            <v>lt32</v>
          </cell>
          <cell r="DX2066" t="b">
            <v>0</v>
          </cell>
          <cell r="DY2066">
            <v>4360.1880000000001</v>
          </cell>
          <cell r="DZ2066" t="str">
            <v>WA</v>
          </cell>
          <cell r="EC2066" t="str">
            <v>Desktop</v>
          </cell>
          <cell r="ED2066">
            <v>3785.7640000000001</v>
          </cell>
          <cell r="EE2066" t="str">
            <v>ID</v>
          </cell>
          <cell r="EZ2066" t="str">
            <v>OR</v>
          </cell>
          <cell r="FA2066" t="str">
            <v>Living Room/Family Room</v>
          </cell>
          <cell r="FB2066">
            <v>2440323.7760000001</v>
          </cell>
          <cell r="FC2066">
            <v>3674351.14</v>
          </cell>
          <cell r="FI2066" t="str">
            <v>WA</v>
          </cell>
          <cell r="FJ2066" t="str">
            <v>Bedrooms</v>
          </cell>
          <cell r="FK2066" t="str">
            <v>EISAnqnx</v>
          </cell>
          <cell r="FL2066">
            <v>1643047.1199999999</v>
          </cell>
          <cell r="FS2066" t="str">
            <v>OR</v>
          </cell>
          <cell r="FT2066" t="str">
            <v>EISAnqnx</v>
          </cell>
          <cell r="FV2066">
            <v>3734614.46</v>
          </cell>
        </row>
        <row r="2067">
          <cell r="AN2067" t="str">
            <v>OR</v>
          </cell>
          <cell r="AO2067" t="str">
            <v>Baseboard/Wall/Radiant</v>
          </cell>
          <cell r="AP2067" t="str">
            <v>Pre 1980</v>
          </cell>
          <cell r="AQ2067" t="str">
            <v>Slab on Grade</v>
          </cell>
          <cell r="AR2067">
            <v>1612.69177246094</v>
          </cell>
          <cell r="AU2067" t="str">
            <v>No</v>
          </cell>
          <cell r="AV2067" t="b">
            <v>0</v>
          </cell>
          <cell r="AX2067">
            <v>2538376.8498535194</v>
          </cell>
          <cell r="AY2067" t="b">
            <v>0</v>
          </cell>
          <cell r="AZ2067">
            <v>791122.07589843869</v>
          </cell>
          <cell r="BA2067" t="str">
            <v/>
          </cell>
          <cell r="BB2067" t="str">
            <v/>
          </cell>
          <cell r="BC2067">
            <v>0.99999985890730525</v>
          </cell>
          <cell r="DS2067">
            <v>8264.9449999999997</v>
          </cell>
          <cell r="DT2067" t="str">
            <v>OR</v>
          </cell>
          <cell r="DU2067" t="str">
            <v>32to46</v>
          </cell>
          <cell r="DX2067" t="b">
            <v>0</v>
          </cell>
          <cell r="DY2067">
            <v>4360.1880000000001</v>
          </cell>
          <cell r="DZ2067" t="str">
            <v>WA</v>
          </cell>
          <cell r="EC2067" t="str">
            <v>Desktop</v>
          </cell>
          <cell r="ED2067">
            <v>3785.7640000000001</v>
          </cell>
          <cell r="EE2067" t="str">
            <v>ID</v>
          </cell>
          <cell r="EZ2067" t="str">
            <v>OR</v>
          </cell>
          <cell r="FA2067" t="str">
            <v>Other</v>
          </cell>
          <cell r="FB2067">
            <v>5816567.182</v>
          </cell>
          <cell r="FC2067">
            <v>4173508.2760000001</v>
          </cell>
          <cell r="FI2067" t="str">
            <v>WA</v>
          </cell>
          <cell r="FJ2067" t="str">
            <v>Bedrooms</v>
          </cell>
          <cell r="FK2067" t="str">
            <v>EISAq</v>
          </cell>
          <cell r="FL2067">
            <v>88163.504000000001</v>
          </cell>
          <cell r="FS2067" t="str">
            <v>OR</v>
          </cell>
          <cell r="FT2067" t="str">
            <v>EISAq</v>
          </cell>
          <cell r="FV2067">
            <v>419662.86199999996</v>
          </cell>
        </row>
        <row r="2068">
          <cell r="AN2068" t="str">
            <v>OR</v>
          </cell>
          <cell r="AO2068" t="str">
            <v>Baseboard/Wall/Radiant</v>
          </cell>
          <cell r="AP2068" t="str">
            <v>Pre 1980</v>
          </cell>
          <cell r="AQ2068" t="str">
            <v>Slab on Grade</v>
          </cell>
          <cell r="AR2068">
            <v>1612.69177246094</v>
          </cell>
          <cell r="AU2068" t="str">
            <v>No</v>
          </cell>
          <cell r="AV2068" t="b">
            <v>1</v>
          </cell>
          <cell r="AX2068">
            <v>2538376.8498535194</v>
          </cell>
          <cell r="AY2068" t="b">
            <v>0</v>
          </cell>
          <cell r="AZ2068">
            <v>791122.07589843869</v>
          </cell>
          <cell r="BA2068">
            <v>1</v>
          </cell>
          <cell r="BB2068">
            <v>1612.69177246094</v>
          </cell>
          <cell r="BC2068">
            <v>0.99999985890730525</v>
          </cell>
          <cell r="DS2068">
            <v>8264.9449999999997</v>
          </cell>
          <cell r="DT2068" t="str">
            <v>OR</v>
          </cell>
          <cell r="DU2068" t="str">
            <v>32to46</v>
          </cell>
          <cell r="DX2068" t="b">
            <v>0</v>
          </cell>
          <cell r="DY2068">
            <v>4360.1880000000001</v>
          </cell>
          <cell r="DZ2068" t="str">
            <v>WA</v>
          </cell>
          <cell r="EC2068" t="str">
            <v>Laptop</v>
          </cell>
          <cell r="ED2068">
            <v>1904.288</v>
          </cell>
          <cell r="EE2068" t="str">
            <v>WA</v>
          </cell>
          <cell r="EZ2068" t="str">
            <v>WA</v>
          </cell>
          <cell r="FA2068" t="str">
            <v>Bathroom</v>
          </cell>
          <cell r="FB2068">
            <v>365942.88</v>
          </cell>
          <cell r="FC2068">
            <v>15247.619999999999</v>
          </cell>
          <cell r="FI2068" t="str">
            <v>WA</v>
          </cell>
          <cell r="FJ2068" t="str">
            <v>Bedrooms</v>
          </cell>
          <cell r="FK2068" t="str">
            <v>EISAx</v>
          </cell>
          <cell r="FL2068">
            <v>2334329.1399999997</v>
          </cell>
          <cell r="FS2068" t="str">
            <v>OR</v>
          </cell>
          <cell r="FT2068" t="str">
            <v>EISAx</v>
          </cell>
          <cell r="FV2068">
            <v>510140.63500000001</v>
          </cell>
        </row>
        <row r="2069">
          <cell r="AN2069" t="str">
            <v>OR</v>
          </cell>
          <cell r="AO2069" t="str">
            <v>Wood</v>
          </cell>
          <cell r="AP2069" t="str">
            <v>Pre 1980</v>
          </cell>
          <cell r="AQ2069" t="str">
            <v>Slab on Grade</v>
          </cell>
          <cell r="AR2069">
            <v>1612.69177246094</v>
          </cell>
          <cell r="AU2069" t="str">
            <v>No</v>
          </cell>
          <cell r="AV2069" t="b">
            <v>0</v>
          </cell>
          <cell r="AX2069">
            <v>2538376.8498535194</v>
          </cell>
          <cell r="AY2069" t="b">
            <v>0</v>
          </cell>
          <cell r="AZ2069">
            <v>791122.07589843869</v>
          </cell>
          <cell r="BA2069" t="str">
            <v/>
          </cell>
          <cell r="BB2069" t="str">
            <v/>
          </cell>
          <cell r="BC2069">
            <v>0.99999985890730525</v>
          </cell>
          <cell r="DS2069">
            <v>12271.31</v>
          </cell>
          <cell r="DT2069" t="str">
            <v>WA</v>
          </cell>
          <cell r="DU2069" t="str">
            <v>lt32</v>
          </cell>
          <cell r="DX2069" t="b">
            <v>0</v>
          </cell>
          <cell r="DY2069">
            <v>4360.1880000000001</v>
          </cell>
          <cell r="DZ2069" t="str">
            <v>WA</v>
          </cell>
          <cell r="EC2069" t="str">
            <v>Desktop</v>
          </cell>
          <cell r="ED2069">
            <v>8559.1039999999994</v>
          </cell>
          <cell r="EE2069" t="str">
            <v>OR</v>
          </cell>
          <cell r="EZ2069" t="str">
            <v>WA</v>
          </cell>
          <cell r="FA2069" t="str">
            <v>Bedrooms</v>
          </cell>
          <cell r="FB2069">
            <v>718162.902</v>
          </cell>
          <cell r="FC2069">
            <v>716638.14</v>
          </cell>
          <cell r="FI2069" t="str">
            <v>WA</v>
          </cell>
          <cell r="FJ2069" t="str">
            <v>Exterior</v>
          </cell>
          <cell r="FK2069" t="str">
            <v>EISAq</v>
          </cell>
          <cell r="FL2069">
            <v>300557.39999999997</v>
          </cell>
          <cell r="FS2069" t="str">
            <v>OR</v>
          </cell>
          <cell r="FT2069" t="str">
            <v>EISAnqnx</v>
          </cell>
          <cell r="FV2069">
            <v>3967173.5999999996</v>
          </cell>
        </row>
        <row r="2070">
          <cell r="AN2070" t="str">
            <v>OR</v>
          </cell>
          <cell r="AO2070" t="str">
            <v>Natural Gas Other</v>
          </cell>
          <cell r="AP2070" t="str">
            <v>1993-2006</v>
          </cell>
          <cell r="AQ2070" t="str">
            <v>Crawlspace</v>
          </cell>
          <cell r="AR2070">
            <v>1612.69177246094</v>
          </cell>
          <cell r="AU2070" t="str">
            <v>No</v>
          </cell>
          <cell r="AV2070" t="b">
            <v>0</v>
          </cell>
          <cell r="AX2070">
            <v>5765373.0865478609</v>
          </cell>
          <cell r="AY2070" t="b">
            <v>0</v>
          </cell>
          <cell r="AZ2070">
            <v>1805714.8507067901</v>
          </cell>
          <cell r="BA2070" t="str">
            <v/>
          </cell>
          <cell r="BB2070" t="str">
            <v/>
          </cell>
          <cell r="BC2070">
            <v>0.99999985890730525</v>
          </cell>
          <cell r="DS2070">
            <v>12271.31</v>
          </cell>
          <cell r="DT2070" t="str">
            <v>WA</v>
          </cell>
          <cell r="DU2070" t="str">
            <v>lt32</v>
          </cell>
          <cell r="DX2070" t="b">
            <v>1</v>
          </cell>
          <cell r="DY2070">
            <v>1192.4649999999999</v>
          </cell>
          <cell r="DZ2070" t="str">
            <v>ID</v>
          </cell>
          <cell r="EC2070" t="str">
            <v>Laptop</v>
          </cell>
          <cell r="ED2070">
            <v>8559.1039999999994</v>
          </cell>
          <cell r="EE2070" t="str">
            <v>OR</v>
          </cell>
          <cell r="EZ2070" t="str">
            <v>WA</v>
          </cell>
          <cell r="FA2070" t="str">
            <v>Exterior</v>
          </cell>
          <cell r="FB2070">
            <v>243961.91999999998</v>
          </cell>
          <cell r="FC2070">
            <v>3235544.9639999997</v>
          </cell>
          <cell r="FI2070" t="str">
            <v>WA</v>
          </cell>
          <cell r="FJ2070" t="str">
            <v>Exterior</v>
          </cell>
          <cell r="FK2070" t="str">
            <v>EISAx</v>
          </cell>
          <cell r="FL2070">
            <v>601114.79999999993</v>
          </cell>
          <cell r="FS2070" t="str">
            <v>ID</v>
          </cell>
          <cell r="FT2070" t="str">
            <v>EISAnqnx</v>
          </cell>
          <cell r="FV2070">
            <v>10656925.66</v>
          </cell>
        </row>
        <row r="2071">
          <cell r="AN2071" t="str">
            <v>OR</v>
          </cell>
          <cell r="AO2071" t="str">
            <v>Natural Gas FAF</v>
          </cell>
          <cell r="AP2071" t="str">
            <v>1993-2006</v>
          </cell>
          <cell r="AQ2071" t="str">
            <v>Crawlspace</v>
          </cell>
          <cell r="AR2071">
            <v>1612.69177246094</v>
          </cell>
          <cell r="AU2071" t="str">
            <v>No</v>
          </cell>
          <cell r="AV2071" t="b">
            <v>1</v>
          </cell>
          <cell r="AX2071">
            <v>5765373.0865478609</v>
          </cell>
          <cell r="AY2071" t="b">
            <v>0</v>
          </cell>
          <cell r="AZ2071">
            <v>1805714.8507067901</v>
          </cell>
          <cell r="BA2071">
            <v>1</v>
          </cell>
          <cell r="BB2071">
            <v>1612.69177246094</v>
          </cell>
          <cell r="BC2071">
            <v>0.99999985890730525</v>
          </cell>
          <cell r="DS2071">
            <v>12271.31</v>
          </cell>
          <cell r="DT2071" t="str">
            <v>WA</v>
          </cell>
          <cell r="DU2071" t="str">
            <v>lt32</v>
          </cell>
          <cell r="DX2071" t="b">
            <v>1</v>
          </cell>
          <cell r="DY2071">
            <v>1192.4649999999999</v>
          </cell>
          <cell r="DZ2071" t="str">
            <v>ID</v>
          </cell>
          <cell r="EC2071" t="str">
            <v>Laptop</v>
          </cell>
          <cell r="ED2071">
            <v>1904.288</v>
          </cell>
          <cell r="EE2071" t="str">
            <v>WA</v>
          </cell>
          <cell r="EZ2071" t="str">
            <v>WA</v>
          </cell>
          <cell r="FA2071" t="str">
            <v>Kitchen</v>
          </cell>
          <cell r="FB2071">
            <v>144852.38999999998</v>
          </cell>
          <cell r="FC2071">
            <v>221090.49</v>
          </cell>
          <cell r="FI2071" t="str">
            <v>WA</v>
          </cell>
          <cell r="FJ2071" t="str">
            <v>Kitchen</v>
          </cell>
          <cell r="FK2071" t="str">
            <v>EISAq</v>
          </cell>
          <cell r="FL2071">
            <v>192356.73599999998</v>
          </cell>
          <cell r="FS2071" t="str">
            <v>ID</v>
          </cell>
          <cell r="FT2071" t="str">
            <v>EISAq</v>
          </cell>
          <cell r="FV2071">
            <v>1272016.7040000001</v>
          </cell>
        </row>
        <row r="2072">
          <cell r="AN2072" t="str">
            <v>OR</v>
          </cell>
          <cell r="AO2072" t="str">
            <v>Natural Gas Other</v>
          </cell>
          <cell r="AP2072" t="str">
            <v>1993-2006</v>
          </cell>
          <cell r="AQ2072" t="str">
            <v>Crawlspace</v>
          </cell>
          <cell r="AR2072">
            <v>1612.69177246094</v>
          </cell>
          <cell r="AU2072" t="str">
            <v>No</v>
          </cell>
          <cell r="AV2072" t="b">
            <v>0</v>
          </cell>
          <cell r="AX2072">
            <v>5765373.0865478609</v>
          </cell>
          <cell r="AY2072" t="b">
            <v>0</v>
          </cell>
          <cell r="AZ2072">
            <v>1805714.8507067901</v>
          </cell>
          <cell r="BA2072" t="str">
            <v/>
          </cell>
          <cell r="BB2072" t="str">
            <v/>
          </cell>
          <cell r="BC2072">
            <v>0.99999985890730525</v>
          </cell>
          <cell r="DS2072">
            <v>2130.886</v>
          </cell>
          <cell r="DT2072" t="str">
            <v>MT</v>
          </cell>
          <cell r="DU2072" t="str">
            <v>32to46</v>
          </cell>
          <cell r="DX2072" t="b">
            <v>0</v>
          </cell>
          <cell r="DY2072">
            <v>2130.886</v>
          </cell>
          <cell r="DZ2072" t="str">
            <v>MT</v>
          </cell>
          <cell r="EC2072" t="str">
            <v>Desktop</v>
          </cell>
          <cell r="ED2072">
            <v>8264.9449999999997</v>
          </cell>
          <cell r="EE2072" t="str">
            <v>OR</v>
          </cell>
          <cell r="EZ2072" t="str">
            <v>WA</v>
          </cell>
          <cell r="FA2072" t="str">
            <v>Living Room/Family Room</v>
          </cell>
          <cell r="FB2072">
            <v>492498.12599999999</v>
          </cell>
          <cell r="FC2072">
            <v>591607.65599999996</v>
          </cell>
          <cell r="FI2072" t="str">
            <v>WA</v>
          </cell>
          <cell r="FJ2072" t="str">
            <v>Living Room/Family Room</v>
          </cell>
          <cell r="FK2072" t="str">
            <v>EISAnqnx</v>
          </cell>
          <cell r="FL2072">
            <v>80148.639999999999</v>
          </cell>
          <cell r="FS2072" t="str">
            <v>ID</v>
          </cell>
          <cell r="FT2072" t="str">
            <v>EISAx</v>
          </cell>
          <cell r="FV2072">
            <v>3180041.7600000002</v>
          </cell>
        </row>
        <row r="2073">
          <cell r="AN2073" t="str">
            <v>MT</v>
          </cell>
          <cell r="AO2073" t="str">
            <v>Natural Gas Other</v>
          </cell>
          <cell r="AP2073" t="str">
            <v>Pre 1980</v>
          </cell>
          <cell r="AQ2073" t="str">
            <v>Basement</v>
          </cell>
          <cell r="AR2073">
            <v>2130.88647460938</v>
          </cell>
          <cell r="AU2073" t="str">
            <v>No</v>
          </cell>
          <cell r="AV2073" t="b">
            <v>1</v>
          </cell>
          <cell r="AX2073">
            <v>4210631.6738281352</v>
          </cell>
          <cell r="AY2073" t="b">
            <v>0</v>
          </cell>
          <cell r="AZ2073">
            <v>1897852.7297460982</v>
          </cell>
          <cell r="BA2073">
            <v>1</v>
          </cell>
          <cell r="BB2073">
            <v>2130.88647460938</v>
          </cell>
          <cell r="BC2073">
            <v>1.0000002227286584</v>
          </cell>
          <cell r="DS2073">
            <v>1612.692</v>
          </cell>
          <cell r="DT2073" t="str">
            <v>OR</v>
          </cell>
          <cell r="DU2073" t="str">
            <v>lt32</v>
          </cell>
          <cell r="DX2073" t="b">
            <v>0</v>
          </cell>
          <cell r="DY2073">
            <v>2079.9929999999999</v>
          </cell>
          <cell r="DZ2073" t="str">
            <v>WA</v>
          </cell>
          <cell r="EC2073" t="str">
            <v>Laptop</v>
          </cell>
          <cell r="ED2073">
            <v>2079.9929999999999</v>
          </cell>
          <cell r="EE2073" t="str">
            <v>WA</v>
          </cell>
          <cell r="EZ2073" t="str">
            <v>WA</v>
          </cell>
          <cell r="FA2073" t="str">
            <v>Other</v>
          </cell>
          <cell r="FB2073">
            <v>1001768.634</v>
          </cell>
          <cell r="FC2073">
            <v>1247255.3159999999</v>
          </cell>
          <cell r="FI2073" t="str">
            <v>WA</v>
          </cell>
          <cell r="FJ2073" t="str">
            <v>Living Room/Family Room</v>
          </cell>
          <cell r="FK2073" t="str">
            <v>EISAq</v>
          </cell>
          <cell r="FL2073">
            <v>60111.479999999996</v>
          </cell>
          <cell r="FS2073" t="str">
            <v>ID</v>
          </cell>
          <cell r="FT2073" t="str">
            <v>EISAnqnx</v>
          </cell>
          <cell r="FV2073">
            <v>9312979.4399999995</v>
          </cell>
        </row>
        <row r="2074">
          <cell r="AN2074" t="str">
            <v>WA</v>
          </cell>
          <cell r="AO2074" t="str">
            <v>Electric FAF</v>
          </cell>
          <cell r="AP2074" t="str">
            <v>1993-2006</v>
          </cell>
          <cell r="AQ2074" t="str">
            <v>Crawlspace</v>
          </cell>
          <cell r="AR2074">
            <v>2079.99340820313</v>
          </cell>
          <cell r="AU2074" t="str">
            <v>No</v>
          </cell>
          <cell r="AV2074" t="b">
            <v>1</v>
          </cell>
          <cell r="AX2074">
            <v>6655978.9062500158</v>
          </cell>
          <cell r="AY2074" t="b">
            <v>0</v>
          </cell>
          <cell r="AZ2074">
            <v>971761.06435007555</v>
          </cell>
          <cell r="BA2074">
            <v>1</v>
          </cell>
          <cell r="BB2074">
            <v>2079.99340820313</v>
          </cell>
          <cell r="BC2074">
            <v>1.0000001962521654</v>
          </cell>
          <cell r="DS2074">
            <v>1612.692</v>
          </cell>
          <cell r="DT2074" t="str">
            <v>OR</v>
          </cell>
          <cell r="DU2074" t="str">
            <v>lt32</v>
          </cell>
          <cell r="DX2074" t="b">
            <v>0</v>
          </cell>
          <cell r="DY2074">
            <v>1612.692</v>
          </cell>
          <cell r="DZ2074" t="str">
            <v>OR</v>
          </cell>
          <cell r="EC2074" t="str">
            <v>Desktop</v>
          </cell>
          <cell r="ED2074">
            <v>1144.6790000000001</v>
          </cell>
          <cell r="EE2074" t="str">
            <v>MT</v>
          </cell>
          <cell r="EZ2074" t="str">
            <v>WA</v>
          </cell>
          <cell r="FA2074" t="str">
            <v>Bathroom</v>
          </cell>
          <cell r="FB2074">
            <v>351526.56</v>
          </cell>
          <cell r="FC2074">
            <v>345667.78399999999</v>
          </cell>
          <cell r="FI2074" t="str">
            <v>WA</v>
          </cell>
          <cell r="FJ2074" t="str">
            <v>Other</v>
          </cell>
          <cell r="FK2074" t="str">
            <v>EISAnqnx</v>
          </cell>
          <cell r="FL2074">
            <v>1913548.7799999998</v>
          </cell>
          <cell r="FS2074" t="str">
            <v>ID</v>
          </cell>
          <cell r="FT2074" t="str">
            <v>EISAq</v>
          </cell>
          <cell r="FV2074">
            <v>832868.08000000007</v>
          </cell>
        </row>
        <row r="2075">
          <cell r="AN2075" t="str">
            <v>ID</v>
          </cell>
          <cell r="AO2075" t="str">
            <v>Baseboard/Wall/Radiant</v>
          </cell>
          <cell r="AP2075" t="str">
            <v>Pre 1980</v>
          </cell>
          <cell r="AQ2075" t="str">
            <v>Slab on Grade</v>
          </cell>
          <cell r="AR2075">
            <v>3785.76440429688</v>
          </cell>
          <cell r="AU2075" t="str">
            <v>No</v>
          </cell>
          <cell r="AV2075" t="b">
            <v>1</v>
          </cell>
          <cell r="AX2075">
            <v>3596476.1840820359</v>
          </cell>
          <cell r="AY2075" t="b">
            <v>0</v>
          </cell>
          <cell r="AZ2075">
            <v>859141.37391113397</v>
          </cell>
          <cell r="BA2075">
            <v>1</v>
          </cell>
          <cell r="BB2075">
            <v>3785.76440429688</v>
          </cell>
          <cell r="BC2075">
            <v>1.0000001067939999</v>
          </cell>
          <cell r="DS2075">
            <v>1904.288</v>
          </cell>
          <cell r="DT2075" t="str">
            <v>WA</v>
          </cell>
          <cell r="DU2075" t="str">
            <v>32to46</v>
          </cell>
          <cell r="DX2075" t="b">
            <v>0</v>
          </cell>
          <cell r="DY2075">
            <v>1612.692</v>
          </cell>
          <cell r="DZ2075" t="str">
            <v>OR</v>
          </cell>
          <cell r="EC2075" t="str">
            <v>Desktop</v>
          </cell>
          <cell r="ED2075">
            <v>1904.288</v>
          </cell>
          <cell r="EE2075" t="str">
            <v>WA</v>
          </cell>
          <cell r="EZ2075" t="str">
            <v>WA</v>
          </cell>
          <cell r="FA2075" t="str">
            <v>Bedrooms</v>
          </cell>
          <cell r="FB2075">
            <v>351526.56</v>
          </cell>
          <cell r="FC2075">
            <v>502390.04199999996</v>
          </cell>
          <cell r="FI2075" t="str">
            <v>WA</v>
          </cell>
          <cell r="FJ2075" t="str">
            <v>Other</v>
          </cell>
          <cell r="FK2075" t="str">
            <v>EISAq</v>
          </cell>
          <cell r="FL2075">
            <v>649203.98399999994</v>
          </cell>
          <cell r="FS2075" t="str">
            <v>ID</v>
          </cell>
          <cell r="FT2075" t="str">
            <v>EISAx</v>
          </cell>
          <cell r="FV2075">
            <v>3320115.0279999999</v>
          </cell>
        </row>
        <row r="2076">
          <cell r="AN2076" t="str">
            <v>OR</v>
          </cell>
          <cell r="AO2076" t="str">
            <v>Baseboard/Wall/Radiant</v>
          </cell>
          <cell r="AP2076" t="str">
            <v>Pre 1980</v>
          </cell>
          <cell r="AQ2076" t="str">
            <v>Crawlspace</v>
          </cell>
          <cell r="AR2076">
            <v>8559.103515625</v>
          </cell>
          <cell r="AU2076" t="str">
            <v>No</v>
          </cell>
          <cell r="AV2076" t="b">
            <v>0</v>
          </cell>
          <cell r="AX2076">
            <v>19882797.466796875</v>
          </cell>
          <cell r="AY2076" t="b">
            <v>0</v>
          </cell>
          <cell r="AZ2076">
            <v>11147650.3100625</v>
          </cell>
          <cell r="BA2076" t="str">
            <v/>
          </cell>
          <cell r="BB2076" t="str">
            <v/>
          </cell>
          <cell r="BC2076">
            <v>0.99999994340821197</v>
          </cell>
          <cell r="DS2076">
            <v>3785.7640000000001</v>
          </cell>
          <cell r="DT2076" t="str">
            <v>ID</v>
          </cell>
          <cell r="DU2076" t="str">
            <v>lt32</v>
          </cell>
          <cell r="DX2076" t="b">
            <v>1</v>
          </cell>
          <cell r="DY2076">
            <v>1192.4649999999999</v>
          </cell>
          <cell r="DZ2076" t="str">
            <v>ID</v>
          </cell>
          <cell r="EC2076" t="str">
            <v>Laptop</v>
          </cell>
          <cell r="ED2076">
            <v>1904.288</v>
          </cell>
          <cell r="EE2076" t="str">
            <v>WA</v>
          </cell>
          <cell r="EZ2076" t="str">
            <v>WA</v>
          </cell>
          <cell r="FA2076" t="str">
            <v>Exterior</v>
          </cell>
          <cell r="FB2076">
            <v>1037003.352</v>
          </cell>
          <cell r="FC2076">
            <v>4013261.56</v>
          </cell>
          <cell r="FI2076" t="str">
            <v>WA</v>
          </cell>
          <cell r="FJ2076" t="str">
            <v>Other</v>
          </cell>
          <cell r="FK2076" t="str">
            <v>EISAx</v>
          </cell>
          <cell r="FL2076">
            <v>1312433.98</v>
          </cell>
          <cell r="FS2076" t="str">
            <v>MT</v>
          </cell>
          <cell r="FT2076" t="str">
            <v>EISAnqnx</v>
          </cell>
          <cell r="FV2076">
            <v>2290702.4500000002</v>
          </cell>
        </row>
        <row r="2077">
          <cell r="AN2077" t="str">
            <v>OR</v>
          </cell>
          <cell r="AO2077" t="str">
            <v>Oil FAF</v>
          </cell>
          <cell r="AP2077" t="str">
            <v>Pre 1980</v>
          </cell>
          <cell r="AQ2077" t="str">
            <v>Crawlspace</v>
          </cell>
          <cell r="AR2077">
            <v>8559.103515625</v>
          </cell>
          <cell r="AU2077" t="str">
            <v>No</v>
          </cell>
          <cell r="AV2077" t="b">
            <v>1</v>
          </cell>
          <cell r="AX2077">
            <v>19882797.466796875</v>
          </cell>
          <cell r="AY2077" t="b">
            <v>0</v>
          </cell>
          <cell r="AZ2077">
            <v>11147650.3100625</v>
          </cell>
          <cell r="BA2077">
            <v>1</v>
          </cell>
          <cell r="BB2077">
            <v>4279.5517578125</v>
          </cell>
          <cell r="BC2077">
            <v>0.99999994340821197</v>
          </cell>
          <cell r="DS2077">
            <v>3785.7640000000001</v>
          </cell>
          <cell r="DT2077" t="str">
            <v>ID</v>
          </cell>
          <cell r="DU2077" t="str">
            <v>lt32</v>
          </cell>
          <cell r="DX2077" t="b">
            <v>1</v>
          </cell>
          <cell r="DY2077">
            <v>1192.4649999999999</v>
          </cell>
          <cell r="DZ2077" t="str">
            <v>ID</v>
          </cell>
          <cell r="EC2077" t="str">
            <v>Desktop</v>
          </cell>
          <cell r="ED2077">
            <v>1904.288</v>
          </cell>
          <cell r="EE2077" t="str">
            <v>WA</v>
          </cell>
          <cell r="EZ2077" t="str">
            <v>WA</v>
          </cell>
          <cell r="FA2077" t="str">
            <v>Living Room/Family Room</v>
          </cell>
          <cell r="FB2077">
            <v>536078.00399999996</v>
          </cell>
          <cell r="FC2077">
            <v>442337.58799999999</v>
          </cell>
          <cell r="FI2077" t="str">
            <v>WA</v>
          </cell>
          <cell r="FJ2077" t="str">
            <v>Bathroom</v>
          </cell>
          <cell r="FK2077" t="str">
            <v>EISAnqnx</v>
          </cell>
          <cell r="FL2077">
            <v>304952.39999999997</v>
          </cell>
          <cell r="FS2077" t="str">
            <v>MT</v>
          </cell>
          <cell r="FT2077" t="str">
            <v>EISAq</v>
          </cell>
          <cell r="FV2077">
            <v>833176.42599999998</v>
          </cell>
        </row>
        <row r="2078">
          <cell r="AN2078" t="str">
            <v>OR</v>
          </cell>
          <cell r="AO2078" t="str">
            <v>Wood</v>
          </cell>
          <cell r="AP2078" t="str">
            <v>Pre 1980</v>
          </cell>
          <cell r="AQ2078" t="str">
            <v>Crawlspace</v>
          </cell>
          <cell r="AR2078">
            <v>8559.103515625</v>
          </cell>
          <cell r="AU2078" t="str">
            <v>No</v>
          </cell>
          <cell r="AV2078" t="b">
            <v>1</v>
          </cell>
          <cell r="AX2078">
            <v>19882797.466796875</v>
          </cell>
          <cell r="AY2078" t="b">
            <v>0</v>
          </cell>
          <cell r="AZ2078">
            <v>11147650.3100625</v>
          </cell>
          <cell r="BA2078">
            <v>1</v>
          </cell>
          <cell r="BB2078">
            <v>4279.5517578125</v>
          </cell>
          <cell r="BC2078">
            <v>0.99999994340821197</v>
          </cell>
          <cell r="DS2078">
            <v>3785.7640000000001</v>
          </cell>
          <cell r="DT2078" t="str">
            <v>ID</v>
          </cell>
          <cell r="DU2078" t="str">
            <v>32to46</v>
          </cell>
          <cell r="DX2078" t="b">
            <v>1</v>
          </cell>
          <cell r="DY2078">
            <v>1144.6790000000001</v>
          </cell>
          <cell r="DZ2078" t="str">
            <v>MT</v>
          </cell>
          <cell r="EC2078" t="str">
            <v>Desktop</v>
          </cell>
          <cell r="ED2078">
            <v>1904.288</v>
          </cell>
          <cell r="EE2078" t="str">
            <v>WA</v>
          </cell>
          <cell r="EZ2078" t="str">
            <v>WA</v>
          </cell>
          <cell r="FA2078" t="str">
            <v>Other</v>
          </cell>
          <cell r="FB2078">
            <v>867098.848</v>
          </cell>
          <cell r="FC2078">
            <v>2232193.656</v>
          </cell>
          <cell r="FI2078" t="str">
            <v>WA</v>
          </cell>
          <cell r="FJ2078" t="str">
            <v>Bathroom</v>
          </cell>
          <cell r="FK2078" t="str">
            <v>EISAq</v>
          </cell>
          <cell r="FL2078">
            <v>91485.72</v>
          </cell>
          <cell r="FS2078" t="str">
            <v>MT</v>
          </cell>
          <cell r="FT2078" t="str">
            <v>EISAx</v>
          </cell>
          <cell r="FV2078">
            <v>980207.55999999994</v>
          </cell>
        </row>
        <row r="2079">
          <cell r="AN2079" t="str">
            <v>WA</v>
          </cell>
          <cell r="AO2079" t="str">
            <v>Baseboard/Wall/Radiant</v>
          </cell>
          <cell r="AP2079" t="str">
            <v>Pre 1980</v>
          </cell>
          <cell r="AQ2079" t="str">
            <v>Crawlspace</v>
          </cell>
          <cell r="AR2079">
            <v>2079.99340820313</v>
          </cell>
          <cell r="AU2079" t="str">
            <v>No</v>
          </cell>
          <cell r="AV2079" t="b">
            <v>0</v>
          </cell>
          <cell r="AX2079">
            <v>2096633.3554687551</v>
          </cell>
          <cell r="AY2079" t="b">
            <v>0</v>
          </cell>
          <cell r="AZ2079">
            <v>2243175.1310568899</v>
          </cell>
          <cell r="BA2079" t="str">
            <v/>
          </cell>
          <cell r="BB2079" t="str">
            <v/>
          </cell>
          <cell r="BC2079">
            <v>1.0000001962521654</v>
          </cell>
          <cell r="DS2079">
            <v>2130.886</v>
          </cell>
          <cell r="DT2079" t="str">
            <v>MT</v>
          </cell>
          <cell r="DU2079" t="str">
            <v>lt32</v>
          </cell>
          <cell r="DX2079" t="b">
            <v>1</v>
          </cell>
          <cell r="DY2079">
            <v>1144.6790000000001</v>
          </cell>
          <cell r="DZ2079" t="str">
            <v>MT</v>
          </cell>
          <cell r="EC2079" t="str">
            <v>Desktop</v>
          </cell>
          <cell r="ED2079">
            <v>1144.6790000000001</v>
          </cell>
          <cell r="EE2079" t="str">
            <v>MT</v>
          </cell>
          <cell r="EZ2079" t="str">
            <v>OR</v>
          </cell>
          <cell r="FA2079" t="str">
            <v>Bathroom</v>
          </cell>
          <cell r="FB2079">
            <v>57025.296000000002</v>
          </cell>
          <cell r="FC2079">
            <v>48709.107000000004</v>
          </cell>
          <cell r="FI2079" t="str">
            <v>WA</v>
          </cell>
          <cell r="FJ2079" t="str">
            <v>Bathroom</v>
          </cell>
          <cell r="FK2079" t="str">
            <v>EISAx</v>
          </cell>
          <cell r="FL2079">
            <v>152476.19999999998</v>
          </cell>
          <cell r="FS2079" t="str">
            <v>ID</v>
          </cell>
          <cell r="FT2079" t="str">
            <v>EISAnqnx</v>
          </cell>
          <cell r="FV2079">
            <v>6738659.9199999999</v>
          </cell>
        </row>
        <row r="2080">
          <cell r="AN2080" t="str">
            <v>WA</v>
          </cell>
          <cell r="AO2080" t="str">
            <v>Baseboard/Wall/Radiant</v>
          </cell>
          <cell r="AP2080" t="str">
            <v>Pre 1980</v>
          </cell>
          <cell r="AQ2080" t="str">
            <v>Crawlspace</v>
          </cell>
          <cell r="AR2080">
            <v>2079.99340820313</v>
          </cell>
          <cell r="AU2080" t="str">
            <v>No</v>
          </cell>
          <cell r="AV2080" t="b">
            <v>1</v>
          </cell>
          <cell r="AX2080">
            <v>2096633.3554687551</v>
          </cell>
          <cell r="AY2080" t="b">
            <v>0</v>
          </cell>
          <cell r="AZ2080">
            <v>2243175.1310568899</v>
          </cell>
          <cell r="BA2080">
            <v>1</v>
          </cell>
          <cell r="BB2080">
            <v>2079.99340820313</v>
          </cell>
          <cell r="BC2080">
            <v>1.0000001962521654</v>
          </cell>
          <cell r="DS2080">
            <v>2130.886</v>
          </cell>
          <cell r="DT2080" t="str">
            <v>MT</v>
          </cell>
          <cell r="DU2080" t="str">
            <v>gt46</v>
          </cell>
          <cell r="DX2080" t="b">
            <v>0</v>
          </cell>
          <cell r="DY2080">
            <v>8264.9449999999997</v>
          </cell>
          <cell r="DZ2080" t="str">
            <v>OR</v>
          </cell>
          <cell r="EC2080" t="str">
            <v>Desktop</v>
          </cell>
          <cell r="ED2080">
            <v>1612.692</v>
          </cell>
          <cell r="EE2080" t="str">
            <v>OR</v>
          </cell>
          <cell r="EZ2080" t="str">
            <v>OR</v>
          </cell>
          <cell r="FA2080" t="str">
            <v>Bedrooms</v>
          </cell>
          <cell r="FB2080">
            <v>123554.808</v>
          </cell>
          <cell r="FC2080">
            <v>333835.587</v>
          </cell>
          <cell r="FI2080" t="str">
            <v>WA</v>
          </cell>
          <cell r="FJ2080" t="str">
            <v>Bedrooms</v>
          </cell>
          <cell r="FK2080" t="str">
            <v>EISAnqnx</v>
          </cell>
          <cell r="FL2080">
            <v>579409.55999999994</v>
          </cell>
          <cell r="FS2080" t="str">
            <v>ID</v>
          </cell>
          <cell r="FT2080" t="str">
            <v>EISAq</v>
          </cell>
          <cell r="FV2080">
            <v>1188729.8959999999</v>
          </cell>
        </row>
        <row r="2081">
          <cell r="AN2081" t="str">
            <v>MT</v>
          </cell>
          <cell r="AO2081" t="str">
            <v>Wood</v>
          </cell>
          <cell r="AP2081" t="str">
            <v>Pre 1980</v>
          </cell>
          <cell r="AQ2081" t="str">
            <v>Crawlspace</v>
          </cell>
          <cell r="AR2081">
            <v>2130.88647460938</v>
          </cell>
          <cell r="AU2081" t="str">
            <v>No</v>
          </cell>
          <cell r="AV2081" t="b">
            <v>1</v>
          </cell>
          <cell r="AX2081">
            <v>2335451.5761718806</v>
          </cell>
          <cell r="AY2081" t="b">
            <v>0</v>
          </cell>
          <cell r="AZ2081">
            <v>714785.83757485519</v>
          </cell>
          <cell r="BA2081">
            <v>1</v>
          </cell>
          <cell r="BB2081">
            <v>2130.88647460938</v>
          </cell>
          <cell r="BC2081">
            <v>1.0000002227286584</v>
          </cell>
          <cell r="DS2081">
            <v>2130.886</v>
          </cell>
          <cell r="DT2081" t="str">
            <v>MT</v>
          </cell>
          <cell r="DU2081" t="str">
            <v>lt32</v>
          </cell>
          <cell r="DX2081" t="b">
            <v>0</v>
          </cell>
          <cell r="DY2081">
            <v>8264.9449999999997</v>
          </cell>
          <cell r="DZ2081" t="str">
            <v>OR</v>
          </cell>
          <cell r="EC2081" t="str">
            <v>Other</v>
          </cell>
          <cell r="ED2081">
            <v>8264.9449999999997</v>
          </cell>
          <cell r="EE2081" t="str">
            <v>OR</v>
          </cell>
          <cell r="EZ2081" t="str">
            <v>OR</v>
          </cell>
          <cell r="FA2081" t="str">
            <v>Exterior</v>
          </cell>
          <cell r="FB2081">
            <v>142563.24</v>
          </cell>
          <cell r="FC2081">
            <v>1163078.433</v>
          </cell>
          <cell r="FI2081" t="str">
            <v>WA</v>
          </cell>
          <cell r="FJ2081" t="str">
            <v>Bedrooms</v>
          </cell>
          <cell r="FK2081" t="str">
            <v>EISAx</v>
          </cell>
          <cell r="FL2081">
            <v>83861.91</v>
          </cell>
          <cell r="FS2081" t="str">
            <v>WA</v>
          </cell>
          <cell r="FT2081" t="str">
            <v>EISAnqnx</v>
          </cell>
          <cell r="FV2081">
            <v>1747194.1199999999</v>
          </cell>
        </row>
        <row r="2082">
          <cell r="AN2082" t="str">
            <v>MT</v>
          </cell>
          <cell r="AO2082" t="str">
            <v>Natural Gas FAF</v>
          </cell>
          <cell r="AP2082" t="str">
            <v>Pre 1980</v>
          </cell>
          <cell r="AQ2082" t="str">
            <v>Crawlspace</v>
          </cell>
          <cell r="AR2082">
            <v>1021.04976908366</v>
          </cell>
          <cell r="AU2082" t="str">
            <v>No</v>
          </cell>
          <cell r="AV2082" t="b">
            <v>1</v>
          </cell>
          <cell r="AX2082">
            <v>1799089.6931254088</v>
          </cell>
          <cell r="AY2082" t="b">
            <v>0</v>
          </cell>
          <cell r="AZ2082">
            <v>514041.1757366003</v>
          </cell>
          <cell r="BA2082">
            <v>0.47916666666666607</v>
          </cell>
          <cell r="BB2082">
            <v>1021.04976908366</v>
          </cell>
          <cell r="BC2082">
            <v>0.47916677339081487</v>
          </cell>
          <cell r="DS2082">
            <v>2130.886</v>
          </cell>
          <cell r="DT2082" t="str">
            <v>MT</v>
          </cell>
          <cell r="DU2082" t="str">
            <v>lt32</v>
          </cell>
          <cell r="DX2082" t="b">
            <v>0</v>
          </cell>
          <cell r="DY2082">
            <v>2130.886</v>
          </cell>
          <cell r="DZ2082" t="str">
            <v>MT</v>
          </cell>
          <cell r="EC2082" t="str">
            <v>Desktop</v>
          </cell>
          <cell r="ED2082">
            <v>1144.6790000000001</v>
          </cell>
          <cell r="EE2082" t="str">
            <v>MT</v>
          </cell>
          <cell r="EZ2082" t="str">
            <v>OR</v>
          </cell>
          <cell r="FA2082" t="str">
            <v>Garage</v>
          </cell>
          <cell r="FB2082">
            <v>99794.268000000011</v>
          </cell>
          <cell r="FC2082">
            <v>266118.04800000001</v>
          </cell>
          <cell r="FI2082" t="str">
            <v>WA</v>
          </cell>
          <cell r="FJ2082" t="str">
            <v>Exterior</v>
          </cell>
          <cell r="FK2082" t="str">
            <v>EISAx</v>
          </cell>
          <cell r="FL2082">
            <v>609904.79999999993</v>
          </cell>
          <cell r="FS2082" t="str">
            <v>WA</v>
          </cell>
          <cell r="FT2082" t="str">
            <v>EISAq</v>
          </cell>
          <cell r="FV2082">
            <v>592798.005</v>
          </cell>
        </row>
        <row r="2083">
          <cell r="AN2083" t="str">
            <v>MT</v>
          </cell>
          <cell r="AO2083" t="str">
            <v>Natural Gas FAF</v>
          </cell>
          <cell r="AP2083" t="str">
            <v>Pre 1980</v>
          </cell>
          <cell r="AQ2083" t="str">
            <v>Basement</v>
          </cell>
          <cell r="AR2083">
            <v>1109.8367055257199</v>
          </cell>
          <cell r="AU2083" t="str">
            <v>No</v>
          </cell>
          <cell r="AV2083" t="b">
            <v>1</v>
          </cell>
          <cell r="AX2083">
            <v>1955532.2751363185</v>
          </cell>
          <cell r="AY2083" t="b">
            <v>0</v>
          </cell>
          <cell r="AZ2083">
            <v>558740.4084093495</v>
          </cell>
          <cell r="BA2083">
            <v>0.52083333333333393</v>
          </cell>
          <cell r="BB2083">
            <v>1109.8367055257199</v>
          </cell>
          <cell r="BC2083">
            <v>0.52083344933784348</v>
          </cell>
          <cell r="DS2083">
            <v>1192.4649999999999</v>
          </cell>
          <cell r="DT2083" t="str">
            <v>ID</v>
          </cell>
          <cell r="DU2083" t="str">
            <v>32to46</v>
          </cell>
          <cell r="DX2083" t="b">
            <v>0</v>
          </cell>
          <cell r="DY2083">
            <v>2130.886</v>
          </cell>
          <cell r="DZ2083" t="str">
            <v>MT</v>
          </cell>
          <cell r="EC2083" t="str">
            <v>Desktop</v>
          </cell>
          <cell r="ED2083">
            <v>1144.6790000000001</v>
          </cell>
          <cell r="EE2083" t="str">
            <v>MT</v>
          </cell>
          <cell r="EZ2083" t="str">
            <v>OR</v>
          </cell>
          <cell r="FA2083" t="str">
            <v>Kitchen</v>
          </cell>
          <cell r="FB2083">
            <v>218596.96799999999</v>
          </cell>
          <cell r="FC2083">
            <v>98606.241000000009</v>
          </cell>
          <cell r="FI2083" t="str">
            <v>WA</v>
          </cell>
          <cell r="FJ2083" t="str">
            <v>Garage</v>
          </cell>
          <cell r="FK2083" t="str">
            <v>EISAnqnx</v>
          </cell>
          <cell r="FL2083">
            <v>548914.31999999995</v>
          </cell>
          <cell r="FS2083" t="str">
            <v>WA</v>
          </cell>
          <cell r="FT2083" t="str">
            <v>EISAx</v>
          </cell>
          <cell r="FV2083">
            <v>3577587.96</v>
          </cell>
        </row>
        <row r="2084">
          <cell r="AN2084" t="str">
            <v>WA</v>
          </cell>
          <cell r="AO2084" t="str">
            <v>Natural Gas FAF</v>
          </cell>
          <cell r="AP2084" t="str">
            <v>1993-2006</v>
          </cell>
          <cell r="AQ2084" t="str">
            <v>Crawlspace</v>
          </cell>
          <cell r="AR2084">
            <v>12271.3056640625</v>
          </cell>
          <cell r="AU2084" t="str">
            <v>No</v>
          </cell>
          <cell r="AV2084" t="b">
            <v>1</v>
          </cell>
          <cell r="AX2084">
            <v>19695445.590820312</v>
          </cell>
          <cell r="AY2084" t="b">
            <v>0</v>
          </cell>
          <cell r="AZ2084">
            <v>3311140.6375920898</v>
          </cell>
          <cell r="BA2084">
            <v>1</v>
          </cell>
          <cell r="BB2084">
            <v>12271.3056640625</v>
          </cell>
          <cell r="BC2084">
            <v>0.99999964666058472</v>
          </cell>
          <cell r="DS2084">
            <v>1192.4649999999999</v>
          </cell>
          <cell r="DT2084" t="str">
            <v>ID</v>
          </cell>
          <cell r="DU2084" t="str">
            <v>lt32</v>
          </cell>
          <cell r="DX2084" t="b">
            <v>0</v>
          </cell>
          <cell r="DY2084">
            <v>2130.886</v>
          </cell>
          <cell r="DZ2084" t="str">
            <v>MT</v>
          </cell>
          <cell r="EC2084" t="str">
            <v>Laptop</v>
          </cell>
          <cell r="ED2084">
            <v>2079.9929999999999</v>
          </cell>
          <cell r="EE2084" t="str">
            <v>WA</v>
          </cell>
          <cell r="EZ2084" t="str">
            <v>OR</v>
          </cell>
          <cell r="FA2084" t="str">
            <v>Living Room/Family Room</v>
          </cell>
          <cell r="FB2084">
            <v>291066.61499999999</v>
          </cell>
          <cell r="FC2084">
            <v>185332.212</v>
          </cell>
          <cell r="FI2084" t="str">
            <v>WA</v>
          </cell>
          <cell r="FJ2084" t="str">
            <v>Kitchen</v>
          </cell>
          <cell r="FK2084" t="str">
            <v>EISAq</v>
          </cell>
          <cell r="FL2084">
            <v>243961.91999999998</v>
          </cell>
          <cell r="FS2084" t="str">
            <v>MT</v>
          </cell>
          <cell r="FT2084" t="str">
            <v>EISAnqnx</v>
          </cell>
          <cell r="FV2084">
            <v>3227994.7800000003</v>
          </cell>
        </row>
        <row r="2085">
          <cell r="AN2085" t="str">
            <v>WA</v>
          </cell>
          <cell r="AO2085" t="str">
            <v>Heat Pump (Central System)</v>
          </cell>
          <cell r="AP2085" t="str">
            <v>1980-1992</v>
          </cell>
          <cell r="AQ2085" t="str">
            <v>Basement</v>
          </cell>
          <cell r="AR2085">
            <v>2079.99340820313</v>
          </cell>
          <cell r="AU2085" t="str">
            <v>No</v>
          </cell>
          <cell r="AV2085" t="b">
            <v>1</v>
          </cell>
          <cell r="AX2085">
            <v>8132774.2260742383</v>
          </cell>
          <cell r="AY2085" t="b">
            <v>0</v>
          </cell>
          <cell r="AZ2085">
            <v>1824715.8172143598</v>
          </cell>
          <cell r="BA2085">
            <v>1</v>
          </cell>
          <cell r="BB2085">
            <v>2079.99340820313</v>
          </cell>
          <cell r="BC2085">
            <v>1.0000001962521654</v>
          </cell>
          <cell r="DS2085">
            <v>2079.9929999999999</v>
          </cell>
          <cell r="DT2085" t="str">
            <v>WA</v>
          </cell>
          <cell r="DU2085" t="str">
            <v>lt32</v>
          </cell>
          <cell r="DX2085" t="b">
            <v>0</v>
          </cell>
          <cell r="DY2085">
            <v>1925.059</v>
          </cell>
          <cell r="DZ2085" t="str">
            <v>OR</v>
          </cell>
          <cell r="EC2085" t="str">
            <v>Desktop</v>
          </cell>
          <cell r="ED2085">
            <v>1144.6790000000001</v>
          </cell>
          <cell r="EE2085" t="str">
            <v>MT</v>
          </cell>
          <cell r="EZ2085" t="str">
            <v>OR</v>
          </cell>
          <cell r="FA2085" t="str">
            <v>Other</v>
          </cell>
          <cell r="FB2085">
            <v>272058.18300000002</v>
          </cell>
          <cell r="FC2085">
            <v>405117.20699999999</v>
          </cell>
          <cell r="FI2085" t="str">
            <v>WA</v>
          </cell>
          <cell r="FJ2085" t="str">
            <v>Living Room/Family Room</v>
          </cell>
          <cell r="FK2085" t="str">
            <v>EISAnqnx</v>
          </cell>
          <cell r="FL2085">
            <v>114357.15</v>
          </cell>
          <cell r="FS2085" t="str">
            <v>MT</v>
          </cell>
          <cell r="FT2085" t="str">
            <v>EISAq</v>
          </cell>
          <cell r="FV2085">
            <v>887126.22500000009</v>
          </cell>
        </row>
        <row r="2086">
          <cell r="AN2086" t="str">
            <v>MT</v>
          </cell>
          <cell r="AO2086" t="str">
            <v>Natural Gas FAF</v>
          </cell>
          <cell r="AP2086" t="str">
            <v>1980-1992</v>
          </cell>
          <cell r="AQ2086" t="str">
            <v>Crawlspace</v>
          </cell>
          <cell r="AR2086">
            <v>2130.88647460938</v>
          </cell>
          <cell r="AU2086" t="str">
            <v>No</v>
          </cell>
          <cell r="AV2086" t="b">
            <v>1</v>
          </cell>
          <cell r="AX2086">
            <v>3982626.8210449312</v>
          </cell>
          <cell r="AY2086" t="b">
            <v>0</v>
          </cell>
          <cell r="AZ2086">
            <v>504247.22195808229</v>
          </cell>
          <cell r="BA2086">
            <v>1</v>
          </cell>
          <cell r="BB2086">
            <v>2130.88647460938</v>
          </cell>
          <cell r="BC2086">
            <v>1.0000002227286584</v>
          </cell>
          <cell r="DS2086">
            <v>2079.9929999999999</v>
          </cell>
          <cell r="DT2086" t="str">
            <v>WA</v>
          </cell>
          <cell r="DU2086" t="str">
            <v>lt32</v>
          </cell>
          <cell r="DX2086" t="b">
            <v>1</v>
          </cell>
          <cell r="DY2086">
            <v>2130.886</v>
          </cell>
          <cell r="DZ2086" t="str">
            <v>MT</v>
          </cell>
          <cell r="EC2086" t="str">
            <v>Desktop</v>
          </cell>
          <cell r="ED2086">
            <v>2130.886</v>
          </cell>
          <cell r="EE2086" t="str">
            <v>MT</v>
          </cell>
          <cell r="EZ2086" t="str">
            <v>WA</v>
          </cell>
          <cell r="FA2086" t="str">
            <v>Bathroom</v>
          </cell>
          <cell r="FB2086">
            <v>1001858</v>
          </cell>
          <cell r="FC2086">
            <v>220408.75999999998</v>
          </cell>
          <cell r="FI2086" t="str">
            <v>WA</v>
          </cell>
          <cell r="FJ2086" t="str">
            <v>Living Room/Family Room</v>
          </cell>
          <cell r="FK2086" t="str">
            <v>EISAq</v>
          </cell>
          <cell r="FL2086">
            <v>45742.86</v>
          </cell>
          <cell r="FS2086" t="str">
            <v>MT</v>
          </cell>
          <cell r="FT2086" t="str">
            <v>EISAx</v>
          </cell>
          <cell r="FV2086">
            <v>755488.14</v>
          </cell>
        </row>
        <row r="2087">
          <cell r="AN2087" t="str">
            <v>OR</v>
          </cell>
          <cell r="AO2087" t="str">
            <v>Baseboard/Wall/Radiant</v>
          </cell>
          <cell r="AP2087" t="str">
            <v>Pre 1980</v>
          </cell>
          <cell r="AQ2087" t="str">
            <v>Crawlspace</v>
          </cell>
          <cell r="AR2087">
            <v>896.74340710832405</v>
          </cell>
          <cell r="AU2087" t="str">
            <v>No</v>
          </cell>
          <cell r="AV2087" t="b">
            <v>0</v>
          </cell>
          <cell r="AX2087">
            <v>1199842.6787109375</v>
          </cell>
          <cell r="AY2087" t="b">
            <v>0</v>
          </cell>
          <cell r="AZ2087">
            <v>521079.65900250495</v>
          </cell>
          <cell r="BA2087" t="str">
            <v/>
          </cell>
          <cell r="BB2087" t="str">
            <v/>
          </cell>
          <cell r="BC2087">
            <v>0.55605373320406126</v>
          </cell>
          <cell r="DS2087">
            <v>1904.288</v>
          </cell>
          <cell r="DT2087" t="str">
            <v>WA</v>
          </cell>
          <cell r="DU2087" t="str">
            <v>32to46</v>
          </cell>
          <cell r="DX2087" t="b">
            <v>0</v>
          </cell>
          <cell r="DY2087">
            <v>3785.7640000000001</v>
          </cell>
          <cell r="DZ2087" t="str">
            <v>ID</v>
          </cell>
          <cell r="EC2087" t="str">
            <v>Laptop</v>
          </cell>
          <cell r="ED2087">
            <v>2130.886</v>
          </cell>
          <cell r="EE2087" t="str">
            <v>MT</v>
          </cell>
          <cell r="EZ2087" t="str">
            <v>WA</v>
          </cell>
          <cell r="FA2087" t="str">
            <v>Bedrooms</v>
          </cell>
          <cell r="FB2087">
            <v>1102043.8</v>
          </cell>
          <cell r="FC2087">
            <v>763415.79599999997</v>
          </cell>
          <cell r="FI2087" t="str">
            <v>WA</v>
          </cell>
          <cell r="FJ2087" t="str">
            <v>Living Room/Family Room</v>
          </cell>
          <cell r="FK2087" t="str">
            <v>EISAx</v>
          </cell>
          <cell r="FL2087">
            <v>60990.479999999996</v>
          </cell>
          <cell r="FS2087" t="str">
            <v>MT</v>
          </cell>
          <cell r="FT2087" t="str">
            <v>EISAnqnx</v>
          </cell>
          <cell r="FV2087">
            <v>3324182.16</v>
          </cell>
        </row>
        <row r="2088">
          <cell r="AN2088" t="str">
            <v>OR</v>
          </cell>
          <cell r="AO2088" t="str">
            <v>Baseboard/Wall/Radiant</v>
          </cell>
          <cell r="AP2088" t="str">
            <v>Pre 1980</v>
          </cell>
          <cell r="AQ2088" t="str">
            <v>Crawlspace</v>
          </cell>
          <cell r="AR2088">
            <v>715.94836535261402</v>
          </cell>
          <cell r="AU2088" t="str">
            <v>No</v>
          </cell>
          <cell r="AV2088" t="b">
            <v>0</v>
          </cell>
          <cell r="AX2088">
            <v>957938.91284179757</v>
          </cell>
          <cell r="AY2088" t="b">
            <v>0</v>
          </cell>
          <cell r="AZ2088">
            <v>416023.276139097</v>
          </cell>
          <cell r="BA2088" t="str">
            <v/>
          </cell>
          <cell r="BB2088" t="str">
            <v/>
          </cell>
          <cell r="BC2088">
            <v>0.44394612570324277</v>
          </cell>
          <cell r="DS2088">
            <v>1904.288</v>
          </cell>
          <cell r="DT2088" t="str">
            <v>WA</v>
          </cell>
          <cell r="DU2088" t="str">
            <v>lt32</v>
          </cell>
          <cell r="DX2088" t="b">
            <v>0</v>
          </cell>
          <cell r="DY2088">
            <v>4360.1880000000001</v>
          </cell>
          <cell r="DZ2088" t="str">
            <v>WA</v>
          </cell>
          <cell r="EC2088" t="str">
            <v>Desktop</v>
          </cell>
          <cell r="ED2088">
            <v>1925.059</v>
          </cell>
          <cell r="EE2088" t="str">
            <v>OR</v>
          </cell>
          <cell r="EZ2088" t="str">
            <v>WA</v>
          </cell>
          <cell r="FA2088" t="str">
            <v>Exterior</v>
          </cell>
          <cell r="FB2088">
            <v>1502787</v>
          </cell>
          <cell r="FC2088">
            <v>3907246.1999999997</v>
          </cell>
          <cell r="FI2088" t="str">
            <v>WA</v>
          </cell>
          <cell r="FJ2088" t="str">
            <v>Other</v>
          </cell>
          <cell r="FK2088" t="str">
            <v>EISAnqnx</v>
          </cell>
          <cell r="FL2088">
            <v>891985.77</v>
          </cell>
          <cell r="FS2088" t="str">
            <v>MT</v>
          </cell>
          <cell r="FT2088" t="str">
            <v>EISAq</v>
          </cell>
          <cell r="FV2088">
            <v>2501660.1639999999</v>
          </cell>
        </row>
        <row r="2089">
          <cell r="AN2089" t="str">
            <v>OR</v>
          </cell>
          <cell r="AO2089" t="str">
            <v>Baseboard/Wall/Radiant</v>
          </cell>
          <cell r="AP2089" t="str">
            <v>Pre 1980</v>
          </cell>
          <cell r="AQ2089" t="str">
            <v>Crawlspace</v>
          </cell>
          <cell r="AR2089">
            <v>896.74340710832405</v>
          </cell>
          <cell r="AU2089" t="str">
            <v>No</v>
          </cell>
          <cell r="AV2089" t="b">
            <v>0</v>
          </cell>
          <cell r="AX2089">
            <v>1199842.6787109375</v>
          </cell>
          <cell r="AY2089" t="b">
            <v>0</v>
          </cell>
          <cell r="AZ2089">
            <v>521079.65900250495</v>
          </cell>
          <cell r="BA2089" t="str">
            <v/>
          </cell>
          <cell r="BB2089" t="str">
            <v/>
          </cell>
          <cell r="BC2089">
            <v>0.55605373320406126</v>
          </cell>
          <cell r="DS2089">
            <v>3785.7640000000001</v>
          </cell>
          <cell r="DT2089" t="str">
            <v>ID</v>
          </cell>
          <cell r="DU2089" t="str">
            <v>32to46</v>
          </cell>
          <cell r="DX2089" t="b">
            <v>0</v>
          </cell>
          <cell r="DY2089">
            <v>4360.1880000000001</v>
          </cell>
          <cell r="DZ2089" t="str">
            <v>WA</v>
          </cell>
          <cell r="EC2089" t="str">
            <v>Laptop</v>
          </cell>
          <cell r="ED2089">
            <v>2079.9929999999999</v>
          </cell>
          <cell r="EE2089" t="str">
            <v>WA</v>
          </cell>
          <cell r="EZ2089" t="str">
            <v>WA</v>
          </cell>
          <cell r="FA2089" t="str">
            <v>Garage</v>
          </cell>
          <cell r="FB2089">
            <v>769426.9439999999</v>
          </cell>
          <cell r="FC2089">
            <v>1202229.5999999999</v>
          </cell>
          <cell r="FI2089" t="str">
            <v>WA</v>
          </cell>
          <cell r="FJ2089" t="str">
            <v>Other</v>
          </cell>
          <cell r="FK2089" t="str">
            <v>EISAq</v>
          </cell>
          <cell r="FL2089">
            <v>33544.763999999996</v>
          </cell>
          <cell r="FS2089" t="str">
            <v>MT</v>
          </cell>
          <cell r="FT2089" t="str">
            <v>EISAx</v>
          </cell>
          <cell r="FV2089">
            <v>1672745.51</v>
          </cell>
        </row>
        <row r="2090">
          <cell r="AN2090" t="str">
            <v>OR</v>
          </cell>
          <cell r="AO2090" t="str">
            <v>Baseboard/Wall/Radiant</v>
          </cell>
          <cell r="AP2090" t="str">
            <v>Pre 1980</v>
          </cell>
          <cell r="AQ2090" t="str">
            <v>Crawlspace</v>
          </cell>
          <cell r="AR2090">
            <v>715.94836535261402</v>
          </cell>
          <cell r="AU2090" t="str">
            <v>No</v>
          </cell>
          <cell r="AV2090" t="b">
            <v>0</v>
          </cell>
          <cell r="AX2090">
            <v>957938.91284179757</v>
          </cell>
          <cell r="AY2090" t="b">
            <v>0</v>
          </cell>
          <cell r="AZ2090">
            <v>416023.276139097</v>
          </cell>
          <cell r="BA2090" t="str">
            <v/>
          </cell>
          <cell r="BB2090" t="str">
            <v/>
          </cell>
          <cell r="BC2090">
            <v>0.44394612570324277</v>
          </cell>
          <cell r="DS2090">
            <v>3785.7640000000001</v>
          </cell>
          <cell r="DT2090" t="str">
            <v>ID</v>
          </cell>
          <cell r="DU2090" t="str">
            <v>32to46</v>
          </cell>
          <cell r="DX2090" t="b">
            <v>0</v>
          </cell>
          <cell r="DY2090">
            <v>1192.4649999999999</v>
          </cell>
          <cell r="DZ2090" t="str">
            <v>ID</v>
          </cell>
          <cell r="EC2090" t="str">
            <v>Desktop</v>
          </cell>
          <cell r="ED2090">
            <v>2079.9929999999999</v>
          </cell>
          <cell r="EE2090" t="str">
            <v>WA</v>
          </cell>
          <cell r="EZ2090" t="str">
            <v>WA</v>
          </cell>
          <cell r="FA2090" t="str">
            <v>Kitchen</v>
          </cell>
          <cell r="FB2090">
            <v>1302415.3999999999</v>
          </cell>
          <cell r="FC2090">
            <v>320594.56</v>
          </cell>
          <cell r="FI2090" t="str">
            <v>OR</v>
          </cell>
          <cell r="FJ2090" t="str">
            <v>Bathroom</v>
          </cell>
          <cell r="FK2090" t="str">
            <v>EISAnqnx</v>
          </cell>
          <cell r="FL2090">
            <v>801918.22499999998</v>
          </cell>
          <cell r="FS2090" t="str">
            <v>ID</v>
          </cell>
          <cell r="FT2090" t="str">
            <v>EISAnqnx</v>
          </cell>
          <cell r="FV2090">
            <v>1812546.7999999998</v>
          </cell>
        </row>
        <row r="2091">
          <cell r="AN2091" t="str">
            <v>OR</v>
          </cell>
          <cell r="AO2091" t="str">
            <v>Wood</v>
          </cell>
          <cell r="AP2091" t="str">
            <v>Pre 1980</v>
          </cell>
          <cell r="AQ2091" t="str">
            <v>Crawlspace</v>
          </cell>
          <cell r="AR2091">
            <v>896.74340710832405</v>
          </cell>
          <cell r="AU2091" t="str">
            <v>No</v>
          </cell>
          <cell r="AV2091" t="b">
            <v>1</v>
          </cell>
          <cell r="AX2091">
            <v>1199842.6787109375</v>
          </cell>
          <cell r="AY2091" t="b">
            <v>0</v>
          </cell>
          <cell r="AZ2091">
            <v>521079.65900250495</v>
          </cell>
          <cell r="BA2091">
            <v>0.55605381165919265</v>
          </cell>
          <cell r="BB2091">
            <v>896.74340710832405</v>
          </cell>
          <cell r="BC2091">
            <v>0.55605373320406126</v>
          </cell>
          <cell r="DS2091">
            <v>8559.1039999999994</v>
          </cell>
          <cell r="DT2091" t="str">
            <v>OR</v>
          </cell>
          <cell r="DU2091" t="str">
            <v>32to46</v>
          </cell>
          <cell r="DX2091" t="b">
            <v>1</v>
          </cell>
          <cell r="DY2091">
            <v>2079.9929999999999</v>
          </cell>
          <cell r="DZ2091" t="str">
            <v>WA</v>
          </cell>
          <cell r="EC2091" t="str">
            <v>Laptop</v>
          </cell>
          <cell r="ED2091">
            <v>2079.9929999999999</v>
          </cell>
          <cell r="EE2091" t="str">
            <v>WA</v>
          </cell>
          <cell r="EZ2091" t="str">
            <v>WA</v>
          </cell>
          <cell r="FA2091" t="str">
            <v>Living Room/Family Room</v>
          </cell>
          <cell r="FB2091">
            <v>3907246.1999999997</v>
          </cell>
          <cell r="FC2091">
            <v>1468723.828</v>
          </cell>
          <cell r="FI2091" t="str">
            <v>OR</v>
          </cell>
          <cell r="FJ2091" t="str">
            <v>Bedrooms</v>
          </cell>
          <cell r="FK2091" t="str">
            <v>EISAnqnx</v>
          </cell>
          <cell r="FL2091">
            <v>778157.68500000006</v>
          </cell>
          <cell r="FS2091" t="str">
            <v>ID</v>
          </cell>
          <cell r="FT2091" t="str">
            <v>EISAq</v>
          </cell>
          <cell r="FV2091">
            <v>794181.69</v>
          </cell>
        </row>
        <row r="2092">
          <cell r="AN2092" t="str">
            <v>OR</v>
          </cell>
          <cell r="AO2092" t="str">
            <v>Wood</v>
          </cell>
          <cell r="AP2092" t="str">
            <v>Pre 1980</v>
          </cell>
          <cell r="AQ2092" t="str">
            <v>Crawlspace</v>
          </cell>
          <cell r="AR2092">
            <v>715.94836535261402</v>
          </cell>
          <cell r="AU2092" t="str">
            <v>No</v>
          </cell>
          <cell r="AV2092" t="b">
            <v>1</v>
          </cell>
          <cell r="AX2092">
            <v>957938.91284179757</v>
          </cell>
          <cell r="AY2092" t="b">
            <v>0</v>
          </cell>
          <cell r="AZ2092">
            <v>416023.276139097</v>
          </cell>
          <cell r="BA2092">
            <v>0.44394618834080735</v>
          </cell>
          <cell r="BB2092">
            <v>715.94836535261402</v>
          </cell>
          <cell r="BC2092">
            <v>0.44394612570324277</v>
          </cell>
          <cell r="DS2092">
            <v>1904.288</v>
          </cell>
          <cell r="DT2092" t="str">
            <v>WA</v>
          </cell>
          <cell r="DU2092" t="str">
            <v>lt32</v>
          </cell>
          <cell r="DX2092" t="b">
            <v>0</v>
          </cell>
          <cell r="DY2092">
            <v>2079.9929999999999</v>
          </cell>
          <cell r="DZ2092" t="str">
            <v>WA</v>
          </cell>
          <cell r="EC2092" t="str">
            <v>Laptop</v>
          </cell>
          <cell r="ED2092">
            <v>1144.6790000000001</v>
          </cell>
          <cell r="EE2092" t="str">
            <v>MT</v>
          </cell>
          <cell r="EZ2092" t="str">
            <v>WA</v>
          </cell>
          <cell r="FA2092" t="str">
            <v>Other</v>
          </cell>
          <cell r="FB2092">
            <v>2332325.4239999996</v>
          </cell>
          <cell r="FC2092">
            <v>811504.98</v>
          </cell>
          <cell r="FI2092" t="str">
            <v>OR</v>
          </cell>
          <cell r="FJ2092" t="str">
            <v>Exterior</v>
          </cell>
          <cell r="FK2092" t="str">
            <v>EISAnqnx</v>
          </cell>
          <cell r="FL2092">
            <v>439569.99</v>
          </cell>
          <cell r="FS2092" t="str">
            <v>ID</v>
          </cell>
          <cell r="FT2092" t="str">
            <v>EISAx</v>
          </cell>
          <cell r="FV2092">
            <v>1740998.9</v>
          </cell>
        </row>
        <row r="2093">
          <cell r="AN2093" t="str">
            <v>MT</v>
          </cell>
          <cell r="AO2093" t="str">
            <v>Natural Gas FAF</v>
          </cell>
          <cell r="AP2093" t="str">
            <v>1993-2006</v>
          </cell>
          <cell r="AQ2093" t="str">
            <v>Slab on Grade</v>
          </cell>
          <cell r="AR2093">
            <v>388.21265224359001</v>
          </cell>
          <cell r="AU2093" t="str">
            <v>No</v>
          </cell>
          <cell r="AV2093" t="b">
            <v>1</v>
          </cell>
          <cell r="AX2093">
            <v>1135522.0078125007</v>
          </cell>
          <cell r="AY2093" t="b">
            <v>0</v>
          </cell>
          <cell r="AZ2093">
            <v>237978.89791335195</v>
          </cell>
          <cell r="BA2093">
            <v>0.33914529914529939</v>
          </cell>
          <cell r="BB2093">
            <v>388.21265224359001</v>
          </cell>
          <cell r="BC2093">
            <v>0.33914543050373946</v>
          </cell>
          <cell r="DS2093">
            <v>1904.288</v>
          </cell>
          <cell r="DT2093" t="str">
            <v>WA</v>
          </cell>
          <cell r="DU2093" t="str">
            <v>gt46</v>
          </cell>
          <cell r="DX2093" t="b">
            <v>1</v>
          </cell>
          <cell r="DY2093">
            <v>1612.692</v>
          </cell>
          <cell r="DZ2093" t="str">
            <v>OR</v>
          </cell>
          <cell r="EC2093" t="str">
            <v>Desktop</v>
          </cell>
          <cell r="ED2093">
            <v>1144.6790000000001</v>
          </cell>
          <cell r="EE2093" t="str">
            <v>MT</v>
          </cell>
          <cell r="EZ2093" t="str">
            <v>WA</v>
          </cell>
          <cell r="FA2093" t="str">
            <v>Bathroom</v>
          </cell>
          <cell r="FB2093">
            <v>4262583.9800000004</v>
          </cell>
          <cell r="FC2093">
            <v>783125.89400000009</v>
          </cell>
          <cell r="FI2093" t="str">
            <v>OR</v>
          </cell>
          <cell r="FJ2093" t="str">
            <v>Garage</v>
          </cell>
          <cell r="FK2093" t="str">
            <v>EISAnqnx</v>
          </cell>
          <cell r="FL2093">
            <v>320767.29000000004</v>
          </cell>
          <cell r="FS2093" t="str">
            <v>ID</v>
          </cell>
          <cell r="FT2093" t="str">
            <v>EISAnqnx</v>
          </cell>
          <cell r="FV2093">
            <v>3747906.3600000003</v>
          </cell>
        </row>
        <row r="2094">
          <cell r="AN2094" t="str">
            <v>MT</v>
          </cell>
          <cell r="AO2094" t="str">
            <v>Natural Gas FAF</v>
          </cell>
          <cell r="AP2094" t="str">
            <v>1993-2006</v>
          </cell>
          <cell r="AQ2094" t="str">
            <v>Crawlspace</v>
          </cell>
          <cell r="AR2094">
            <v>756.46679111578499</v>
          </cell>
          <cell r="AU2094" t="str">
            <v>No</v>
          </cell>
          <cell r="AV2094" t="b">
            <v>1</v>
          </cell>
          <cell r="AX2094">
            <v>2212665.3640136709</v>
          </cell>
          <cell r="AY2094" t="b">
            <v>0</v>
          </cell>
          <cell r="AZ2094">
            <v>463722.99361543229</v>
          </cell>
          <cell r="BA2094">
            <v>0.66085470085470066</v>
          </cell>
          <cell r="BB2094">
            <v>756.46679111578499</v>
          </cell>
          <cell r="BC2094">
            <v>0.66085495681827389</v>
          </cell>
          <cell r="DS2094">
            <v>1904.288</v>
          </cell>
          <cell r="DT2094" t="str">
            <v>WA</v>
          </cell>
          <cell r="DU2094" t="str">
            <v>lt32</v>
          </cell>
          <cell r="DX2094" t="b">
            <v>0</v>
          </cell>
          <cell r="DY2094">
            <v>1612.692</v>
          </cell>
          <cell r="DZ2094" t="str">
            <v>OR</v>
          </cell>
          <cell r="EC2094" t="str">
            <v>Laptop</v>
          </cell>
          <cell r="ED2094">
            <v>1144.6790000000001</v>
          </cell>
          <cell r="EE2094" t="str">
            <v>MT</v>
          </cell>
          <cell r="EZ2094" t="str">
            <v>WA</v>
          </cell>
          <cell r="FA2094" t="str">
            <v>Bedrooms</v>
          </cell>
          <cell r="FB2094">
            <v>1586077.7600000002</v>
          </cell>
          <cell r="FC2094">
            <v>2032162.1300000001</v>
          </cell>
          <cell r="FI2094" t="str">
            <v>OR</v>
          </cell>
          <cell r="FJ2094" t="str">
            <v>Kitchen</v>
          </cell>
          <cell r="FK2094" t="str">
            <v>EISAnqnx</v>
          </cell>
          <cell r="FL2094">
            <v>368288.37</v>
          </cell>
          <cell r="FS2094" t="str">
            <v>ID</v>
          </cell>
          <cell r="FT2094" t="str">
            <v>EISAq</v>
          </cell>
          <cell r="FV2094">
            <v>1696022.2720000001</v>
          </cell>
        </row>
        <row r="2095">
          <cell r="AN2095" t="str">
            <v>ID</v>
          </cell>
          <cell r="AO2095" t="str">
            <v>Natural Gas FAF</v>
          </cell>
          <cell r="AP2095" t="str">
            <v>1993-2006</v>
          </cell>
          <cell r="AQ2095" t="str">
            <v>Crawlspace</v>
          </cell>
          <cell r="AR2095">
            <v>3785.76440429688</v>
          </cell>
          <cell r="AU2095" t="str">
            <v>No</v>
          </cell>
          <cell r="AV2095" t="b">
            <v>1</v>
          </cell>
          <cell r="AX2095">
            <v>4576989.1647949275</v>
          </cell>
          <cell r="AY2095" t="b">
            <v>0</v>
          </cell>
          <cell r="AZ2095">
            <v>1179150.9032770279</v>
          </cell>
          <cell r="BA2095">
            <v>1</v>
          </cell>
          <cell r="BB2095">
            <v>3785.76440429688</v>
          </cell>
          <cell r="BC2095">
            <v>1.0000001067939999</v>
          </cell>
          <cell r="DS2095">
            <v>1904.288</v>
          </cell>
          <cell r="DT2095" t="str">
            <v>WA</v>
          </cell>
          <cell r="DU2095" t="str">
            <v>lt32</v>
          </cell>
          <cell r="DX2095" t="b">
            <v>0</v>
          </cell>
          <cell r="DY2095">
            <v>1612.692</v>
          </cell>
          <cell r="DZ2095" t="str">
            <v>OR</v>
          </cell>
          <cell r="EC2095" t="str">
            <v>Desktop</v>
          </cell>
          <cell r="ED2095">
            <v>1192.4649999999999</v>
          </cell>
          <cell r="EE2095" t="str">
            <v>ID</v>
          </cell>
          <cell r="EZ2095" t="str">
            <v>WA</v>
          </cell>
          <cell r="FA2095" t="str">
            <v>Exterior</v>
          </cell>
          <cell r="FB2095">
            <v>2775636.08</v>
          </cell>
          <cell r="FC2095">
            <v>9020817.2600000016</v>
          </cell>
          <cell r="FI2095" t="str">
            <v>OR</v>
          </cell>
          <cell r="FJ2095" t="str">
            <v>Kitchen</v>
          </cell>
          <cell r="FK2095" t="str">
            <v>EISAx</v>
          </cell>
          <cell r="FL2095">
            <v>475210.80000000005</v>
          </cell>
          <cell r="FS2095" t="str">
            <v>ID</v>
          </cell>
          <cell r="FT2095" t="str">
            <v>EISAx</v>
          </cell>
          <cell r="FV2095">
            <v>1362875.04</v>
          </cell>
        </row>
        <row r="2096">
          <cell r="AN2096" t="str">
            <v>MT</v>
          </cell>
          <cell r="AO2096" t="str">
            <v>Baseboard/Wall/Radiant</v>
          </cell>
          <cell r="AP2096" t="str">
            <v>Pre 1980</v>
          </cell>
          <cell r="AQ2096" t="str">
            <v>Slab on Grade</v>
          </cell>
          <cell r="AR2096">
            <v>294.48772321428601</v>
          </cell>
          <cell r="AU2096" t="str">
            <v>No</v>
          </cell>
          <cell r="AV2096" t="b">
            <v>0</v>
          </cell>
          <cell r="AX2096">
            <v>980938.60602678673</v>
          </cell>
          <cell r="AY2096" t="b">
            <v>0</v>
          </cell>
          <cell r="AZ2096">
            <v>300259.68258928601</v>
          </cell>
          <cell r="BA2096" t="str">
            <v/>
          </cell>
          <cell r="BB2096" t="str">
            <v/>
          </cell>
          <cell r="BC2096">
            <v>0.25726664262582433</v>
          </cell>
          <cell r="DS2096">
            <v>1904.288</v>
          </cell>
          <cell r="DT2096" t="str">
            <v>WA</v>
          </cell>
          <cell r="DU2096" t="str">
            <v>gt46</v>
          </cell>
          <cell r="DX2096" t="b">
            <v>1</v>
          </cell>
          <cell r="DY2096">
            <v>1612.692</v>
          </cell>
          <cell r="DZ2096" t="str">
            <v>OR</v>
          </cell>
          <cell r="EC2096" t="str">
            <v>Desktop</v>
          </cell>
          <cell r="ED2096">
            <v>1612.692</v>
          </cell>
          <cell r="EE2096" t="str">
            <v>OR</v>
          </cell>
          <cell r="EZ2096" t="str">
            <v>WA</v>
          </cell>
          <cell r="FA2096" t="str">
            <v>Garage</v>
          </cell>
          <cell r="FB2096">
            <v>2032162.1300000001</v>
          </cell>
          <cell r="FC2096">
            <v>3965194.4000000004</v>
          </cell>
          <cell r="FI2096" t="str">
            <v>OR</v>
          </cell>
          <cell r="FJ2096" t="str">
            <v>Living Room/Family Room</v>
          </cell>
          <cell r="FK2096" t="str">
            <v>EISAnqnx</v>
          </cell>
          <cell r="FL2096">
            <v>855379.44000000006</v>
          </cell>
          <cell r="FS2096" t="str">
            <v>WA</v>
          </cell>
          <cell r="FT2096" t="str">
            <v>EISAnqnx</v>
          </cell>
          <cell r="FV2096">
            <v>2247059.84</v>
          </cell>
        </row>
        <row r="2097">
          <cell r="AN2097" t="str">
            <v>MT</v>
          </cell>
          <cell r="AO2097" t="str">
            <v>Baseboard/Wall/Radiant</v>
          </cell>
          <cell r="AP2097" t="str">
            <v>Pre 1980</v>
          </cell>
          <cell r="AQ2097" t="str">
            <v>Basement</v>
          </cell>
          <cell r="AR2097">
            <v>850.19172014508899</v>
          </cell>
          <cell r="AU2097" t="str">
            <v>No</v>
          </cell>
          <cell r="AV2097" t="b">
            <v>0</v>
          </cell>
          <cell r="AX2097">
            <v>2831988.6198032913</v>
          </cell>
          <cell r="AY2097" t="b">
            <v>0</v>
          </cell>
          <cell r="AZ2097">
            <v>866855.47785993281</v>
          </cell>
          <cell r="BA2097" t="str">
            <v/>
          </cell>
          <cell r="BB2097" t="str">
            <v/>
          </cell>
          <cell r="BC2097">
            <v>0.74273374469618902</v>
          </cell>
          <cell r="DS2097">
            <v>1612.692</v>
          </cell>
          <cell r="DT2097" t="str">
            <v>OR</v>
          </cell>
          <cell r="DU2097" t="str">
            <v>32to46</v>
          </cell>
          <cell r="DX2097" t="b">
            <v>0</v>
          </cell>
          <cell r="DY2097">
            <v>1612.692</v>
          </cell>
          <cell r="DZ2097" t="str">
            <v>OR</v>
          </cell>
          <cell r="EC2097" t="str">
            <v>Desktop</v>
          </cell>
          <cell r="ED2097">
            <v>1612.692</v>
          </cell>
          <cell r="EE2097" t="str">
            <v>OR</v>
          </cell>
          <cell r="EZ2097" t="str">
            <v>WA</v>
          </cell>
          <cell r="FA2097" t="str">
            <v>Kitchen</v>
          </cell>
          <cell r="FB2097">
            <v>396519.44000000006</v>
          </cell>
          <cell r="FC2097">
            <v>743473.95000000007</v>
          </cell>
          <cell r="FI2097" t="str">
            <v>OR</v>
          </cell>
          <cell r="FJ2097" t="str">
            <v>Other</v>
          </cell>
          <cell r="FK2097" t="str">
            <v>EISAnqnx</v>
          </cell>
          <cell r="FL2097">
            <v>677175.39</v>
          </cell>
          <cell r="FS2097" t="str">
            <v>WA</v>
          </cell>
          <cell r="FT2097" t="str">
            <v>EISAq</v>
          </cell>
          <cell r="FV2097">
            <v>576999.26399999997</v>
          </cell>
        </row>
        <row r="2098">
          <cell r="AN2098" t="str">
            <v>MT</v>
          </cell>
          <cell r="AO2098" t="str">
            <v>Electric FAF</v>
          </cell>
          <cell r="AP2098" t="str">
            <v>Pre 1980</v>
          </cell>
          <cell r="AQ2098" t="str">
            <v>Slab on Grade</v>
          </cell>
          <cell r="AR2098">
            <v>294.48772321428601</v>
          </cell>
          <cell r="AU2098" t="str">
            <v>No</v>
          </cell>
          <cell r="AV2098" t="b">
            <v>1</v>
          </cell>
          <cell r="AX2098">
            <v>980938.60602678673</v>
          </cell>
          <cell r="AY2098" t="b">
            <v>0</v>
          </cell>
          <cell r="AZ2098">
            <v>300259.68258928601</v>
          </cell>
          <cell r="BA2098">
            <v>0.25726654298082896</v>
          </cell>
          <cell r="BB2098">
            <v>294.48772321428601</v>
          </cell>
          <cell r="BC2098">
            <v>0.25726664262582433</v>
          </cell>
          <cell r="DS2098">
            <v>1612.692</v>
          </cell>
          <cell r="DT2098" t="str">
            <v>OR</v>
          </cell>
          <cell r="DU2098" t="str">
            <v>lt32</v>
          </cell>
          <cell r="DX2098" t="b">
            <v>0</v>
          </cell>
          <cell r="DY2098">
            <v>1612.692</v>
          </cell>
          <cell r="DZ2098" t="str">
            <v>OR</v>
          </cell>
          <cell r="EC2098" t="str">
            <v>Desktop</v>
          </cell>
          <cell r="ED2098">
            <v>2079.9929999999999</v>
          </cell>
          <cell r="EE2098" t="str">
            <v>WA</v>
          </cell>
          <cell r="EZ2098" t="str">
            <v>WA</v>
          </cell>
          <cell r="FA2098" t="str">
            <v>Living Room/Family Room</v>
          </cell>
          <cell r="FB2098">
            <v>2354334.1750000003</v>
          </cell>
          <cell r="FC2098">
            <v>2726071.1500000004</v>
          </cell>
          <cell r="FI2098" t="str">
            <v>OR</v>
          </cell>
          <cell r="FJ2098" t="str">
            <v>Other</v>
          </cell>
          <cell r="FK2098" t="str">
            <v>EISAq</v>
          </cell>
          <cell r="FL2098">
            <v>76033.728000000003</v>
          </cell>
          <cell r="FS2098" t="str">
            <v>WA</v>
          </cell>
          <cell r="FT2098" t="str">
            <v>EISAx</v>
          </cell>
          <cell r="FV2098">
            <v>561764.96</v>
          </cell>
        </row>
        <row r="2099">
          <cell r="AN2099" t="str">
            <v>MT</v>
          </cell>
          <cell r="AO2099" t="str">
            <v>Electric FAF</v>
          </cell>
          <cell r="AP2099" t="str">
            <v>Pre 1980</v>
          </cell>
          <cell r="AQ2099" t="str">
            <v>Basement</v>
          </cell>
          <cell r="AR2099">
            <v>850.19172014508899</v>
          </cell>
          <cell r="AU2099" t="str">
            <v>No</v>
          </cell>
          <cell r="AV2099" t="b">
            <v>1</v>
          </cell>
          <cell r="AX2099">
            <v>2831988.6198032913</v>
          </cell>
          <cell r="AY2099" t="b">
            <v>0</v>
          </cell>
          <cell r="AZ2099">
            <v>866855.47785993281</v>
          </cell>
          <cell r="BA2099">
            <v>0.74273345701917104</v>
          </cell>
          <cell r="BB2099">
            <v>850.19172014508899</v>
          </cell>
          <cell r="BC2099">
            <v>0.74273374469618902</v>
          </cell>
          <cell r="DS2099">
            <v>1612.692</v>
          </cell>
          <cell r="DT2099" t="str">
            <v>OR</v>
          </cell>
          <cell r="DU2099" t="str">
            <v>gt46</v>
          </cell>
          <cell r="DX2099" t="b">
            <v>1</v>
          </cell>
          <cell r="DY2099">
            <v>1904.288</v>
          </cell>
          <cell r="DZ2099" t="str">
            <v>WA</v>
          </cell>
          <cell r="EC2099" t="str">
            <v>Desktop</v>
          </cell>
          <cell r="ED2099">
            <v>3785.7640000000001</v>
          </cell>
          <cell r="EE2099" t="str">
            <v>ID</v>
          </cell>
          <cell r="EZ2099" t="str">
            <v>WA</v>
          </cell>
          <cell r="FA2099" t="str">
            <v>Other</v>
          </cell>
          <cell r="FB2099">
            <v>1809119.9450000001</v>
          </cell>
          <cell r="FC2099">
            <v>2225465.3570000003</v>
          </cell>
          <cell r="FI2099" t="str">
            <v>WA</v>
          </cell>
          <cell r="FJ2099" t="str">
            <v>Bathroom</v>
          </cell>
          <cell r="FK2099" t="str">
            <v>EISAnqnx</v>
          </cell>
          <cell r="FL2099">
            <v>690527.39999999991</v>
          </cell>
          <cell r="FS2099" t="str">
            <v>WA</v>
          </cell>
          <cell r="FT2099" t="str">
            <v>EISAnqnx</v>
          </cell>
          <cell r="FV2099">
            <v>2069593.0349999999</v>
          </cell>
        </row>
        <row r="2100">
          <cell r="AN2100" t="str">
            <v>ID</v>
          </cell>
          <cell r="AO2100" t="str">
            <v>Natural Gas FAF</v>
          </cell>
          <cell r="AP2100" t="str">
            <v>1993-2006</v>
          </cell>
          <cell r="AQ2100" t="str">
            <v>Slab on Grade</v>
          </cell>
          <cell r="AR2100">
            <v>3785.76440429688</v>
          </cell>
          <cell r="AU2100" t="str">
            <v>No</v>
          </cell>
          <cell r="AV2100" t="b">
            <v>1</v>
          </cell>
          <cell r="AX2100">
            <v>6042079.9892578209</v>
          </cell>
          <cell r="AY2100" t="b">
            <v>0</v>
          </cell>
          <cell r="AZ2100">
            <v>1025563.5771240247</v>
          </cell>
          <cell r="BA2100">
            <v>1</v>
          </cell>
          <cell r="BB2100">
            <v>3785.76440429688</v>
          </cell>
          <cell r="BC2100">
            <v>1.0000001067939999</v>
          </cell>
          <cell r="DS2100">
            <v>1612.692</v>
          </cell>
          <cell r="DT2100" t="str">
            <v>OR</v>
          </cell>
          <cell r="DU2100" t="str">
            <v>lt32</v>
          </cell>
          <cell r="DX2100" t="b">
            <v>0</v>
          </cell>
          <cell r="DY2100">
            <v>1904.288</v>
          </cell>
          <cell r="DZ2100" t="str">
            <v>WA</v>
          </cell>
          <cell r="EC2100" t="str">
            <v>Desktop</v>
          </cell>
          <cell r="ED2100">
            <v>3785.7640000000001</v>
          </cell>
          <cell r="EE2100" t="str">
            <v>ID</v>
          </cell>
          <cell r="EZ2100" t="str">
            <v>WA</v>
          </cell>
          <cell r="FA2100" t="str">
            <v>Bathroom</v>
          </cell>
          <cell r="FB2100">
            <v>615171.48</v>
          </cell>
          <cell r="FC2100">
            <v>149398.788</v>
          </cell>
          <cell r="FI2100" t="str">
            <v>WA</v>
          </cell>
          <cell r="FJ2100" t="str">
            <v>Bathroom</v>
          </cell>
          <cell r="FK2100" t="str">
            <v>EISAq</v>
          </cell>
          <cell r="FL2100">
            <v>14961.427</v>
          </cell>
          <cell r="FS2100" t="str">
            <v>WA</v>
          </cell>
          <cell r="FT2100" t="str">
            <v>EISAq</v>
          </cell>
          <cell r="FV2100">
            <v>673917.73199999996</v>
          </cell>
        </row>
        <row r="2101">
          <cell r="AN2101" t="str">
            <v>MT</v>
          </cell>
          <cell r="AO2101" t="str">
            <v>Natural Gas Other</v>
          </cell>
          <cell r="AP2101" t="str">
            <v>1993-2006</v>
          </cell>
          <cell r="AU2101" t="str">
            <v>No</v>
          </cell>
          <cell r="AV2101" t="b">
            <v>0</v>
          </cell>
          <cell r="AX2101">
            <v>0</v>
          </cell>
          <cell r="AY2101" t="b">
            <v>1</v>
          </cell>
          <cell r="AZ2101">
            <v>0</v>
          </cell>
          <cell r="BA2101" t="str">
            <v/>
          </cell>
          <cell r="BB2101" t="str">
            <v/>
          </cell>
          <cell r="BC2101">
            <v>0</v>
          </cell>
          <cell r="DS2101">
            <v>1612.692</v>
          </cell>
          <cell r="DT2101" t="str">
            <v>OR</v>
          </cell>
          <cell r="DU2101" t="str">
            <v>32to46</v>
          </cell>
          <cell r="DX2101" t="b">
            <v>0</v>
          </cell>
          <cell r="DY2101">
            <v>2079.9929999999999</v>
          </cell>
          <cell r="DZ2101" t="str">
            <v>WA</v>
          </cell>
          <cell r="EC2101" t="str">
            <v>Desktop</v>
          </cell>
          <cell r="ED2101">
            <v>3785.7640000000001</v>
          </cell>
          <cell r="EE2101" t="str">
            <v>ID</v>
          </cell>
          <cell r="EZ2101" t="str">
            <v>WA</v>
          </cell>
          <cell r="FA2101" t="str">
            <v>Bedrooms</v>
          </cell>
          <cell r="FB2101">
            <v>272433.08399999997</v>
          </cell>
          <cell r="FC2101">
            <v>694264.95600000001</v>
          </cell>
          <cell r="FI2101" t="str">
            <v>WA</v>
          </cell>
          <cell r="FJ2101" t="str">
            <v>Bedrooms</v>
          </cell>
          <cell r="FK2101" t="str">
            <v>EISAnqnx</v>
          </cell>
          <cell r="FL2101">
            <v>69052.739999999991</v>
          </cell>
          <cell r="FS2101" t="str">
            <v>WA</v>
          </cell>
          <cell r="FT2101" t="str">
            <v>EISAx</v>
          </cell>
          <cell r="FV2101">
            <v>1559994.75</v>
          </cell>
        </row>
        <row r="2102">
          <cell r="AN2102" t="str">
            <v>MT</v>
          </cell>
          <cell r="AO2102" t="str">
            <v>Natural Gas FAF</v>
          </cell>
          <cell r="AP2102" t="str">
            <v>1993-2006</v>
          </cell>
          <cell r="AU2102" t="str">
            <v>No</v>
          </cell>
          <cell r="AV2102" t="b">
            <v>1</v>
          </cell>
          <cell r="AX2102">
            <v>0</v>
          </cell>
          <cell r="AY2102" t="b">
            <v>1</v>
          </cell>
          <cell r="AZ2102">
            <v>0</v>
          </cell>
          <cell r="BA2102">
            <v>1</v>
          </cell>
          <cell r="BB2102">
            <v>0</v>
          </cell>
          <cell r="BC2102">
            <v>0</v>
          </cell>
          <cell r="DS2102">
            <v>2079.9929999999999</v>
          </cell>
          <cell r="DT2102" t="str">
            <v>WA</v>
          </cell>
          <cell r="DU2102" t="str">
            <v>32to46</v>
          </cell>
          <cell r="DX2102" t="b">
            <v>1</v>
          </cell>
          <cell r="DY2102">
            <v>2079.9929999999999</v>
          </cell>
          <cell r="DZ2102" t="str">
            <v>WA</v>
          </cell>
          <cell r="EC2102" t="str">
            <v>Other</v>
          </cell>
          <cell r="ED2102">
            <v>2079.9929999999999</v>
          </cell>
          <cell r="EE2102" t="str">
            <v>WA</v>
          </cell>
          <cell r="EZ2102" t="str">
            <v>WA</v>
          </cell>
          <cell r="FA2102" t="str">
            <v>Exterior</v>
          </cell>
          <cell r="FB2102">
            <v>263644.92</v>
          </cell>
          <cell r="FC2102">
            <v>4243218.5180000002</v>
          </cell>
          <cell r="FI2102" t="str">
            <v>WA</v>
          </cell>
          <cell r="FJ2102" t="str">
            <v>Bedrooms</v>
          </cell>
          <cell r="FK2102" t="str">
            <v>EISAq</v>
          </cell>
          <cell r="FL2102">
            <v>169179.21299999999</v>
          </cell>
          <cell r="FS2102" t="str">
            <v>MT</v>
          </cell>
          <cell r="FT2102" t="str">
            <v>EISAnqnx</v>
          </cell>
          <cell r="FV2102">
            <v>7202394.6799999997</v>
          </cell>
        </row>
        <row r="2103">
          <cell r="AN2103" t="str">
            <v>OR</v>
          </cell>
          <cell r="AO2103" t="str">
            <v>Wood</v>
          </cell>
          <cell r="AP2103" t="str">
            <v>Pre 1980</v>
          </cell>
          <cell r="AQ2103" t="str">
            <v>Crawlspace</v>
          </cell>
          <cell r="AR2103">
            <v>8264.9453125</v>
          </cell>
          <cell r="AU2103" t="str">
            <v>No</v>
          </cell>
          <cell r="AV2103" t="b">
            <v>0</v>
          </cell>
          <cell r="AX2103">
            <v>18273794.0859375</v>
          </cell>
          <cell r="AY2103" t="b">
            <v>0</v>
          </cell>
          <cell r="AZ2103">
            <v>9873675.5928515624</v>
          </cell>
          <cell r="BA2103" t="str">
            <v/>
          </cell>
          <cell r="BB2103" t="str">
            <v/>
          </cell>
          <cell r="BC2103">
            <v>1.000000037810294</v>
          </cell>
          <cell r="DS2103">
            <v>2079.9929999999999</v>
          </cell>
          <cell r="DT2103" t="str">
            <v>WA</v>
          </cell>
          <cell r="DU2103" t="str">
            <v>32to46</v>
          </cell>
          <cell r="DX2103" t="b">
            <v>0</v>
          </cell>
          <cell r="DY2103">
            <v>1904.288</v>
          </cell>
          <cell r="DZ2103" t="str">
            <v>WA</v>
          </cell>
          <cell r="EC2103" t="str">
            <v>Laptop</v>
          </cell>
          <cell r="ED2103">
            <v>2079.9929999999999</v>
          </cell>
          <cell r="EE2103" t="str">
            <v>WA</v>
          </cell>
          <cell r="EZ2103" t="str">
            <v>WA</v>
          </cell>
          <cell r="FA2103" t="str">
            <v>Kitchen</v>
          </cell>
          <cell r="FB2103">
            <v>219704.1</v>
          </cell>
          <cell r="FC2103">
            <v>139145.93</v>
          </cell>
          <cell r="FI2103" t="str">
            <v>WA</v>
          </cell>
          <cell r="FJ2103" t="str">
            <v>Exterior</v>
          </cell>
          <cell r="FK2103" t="str">
            <v>EISAq</v>
          </cell>
          <cell r="FL2103">
            <v>105880.86799999999</v>
          </cell>
          <cell r="FS2103" t="str">
            <v>MT</v>
          </cell>
          <cell r="FT2103" t="str">
            <v>EISAq</v>
          </cell>
          <cell r="FV2103">
            <v>2461173.33</v>
          </cell>
        </row>
        <row r="2104">
          <cell r="AN2104" t="str">
            <v>OR</v>
          </cell>
          <cell r="AO2104" t="str">
            <v>Heat Pump (Central System)</v>
          </cell>
          <cell r="AP2104" t="str">
            <v>Pre 1980</v>
          </cell>
          <cell r="AQ2104" t="str">
            <v>Crawlspace</v>
          </cell>
          <cell r="AR2104">
            <v>8264.9453125</v>
          </cell>
          <cell r="AU2104" t="str">
            <v>No</v>
          </cell>
          <cell r="AV2104" t="b">
            <v>1</v>
          </cell>
          <cell r="AX2104">
            <v>18273794.0859375</v>
          </cell>
          <cell r="AY2104" t="b">
            <v>0</v>
          </cell>
          <cell r="AZ2104">
            <v>9873675.5928515624</v>
          </cell>
          <cell r="BA2104">
            <v>1</v>
          </cell>
          <cell r="BB2104">
            <v>8264.9453125</v>
          </cell>
          <cell r="BC2104">
            <v>1.000000037810294</v>
          </cell>
          <cell r="DS2104">
            <v>2079.9929999999999</v>
          </cell>
          <cell r="DT2104" t="str">
            <v>WA</v>
          </cell>
          <cell r="DU2104" t="str">
            <v>32to46</v>
          </cell>
          <cell r="DX2104" t="b">
            <v>0</v>
          </cell>
          <cell r="DY2104">
            <v>1904.288</v>
          </cell>
          <cell r="DZ2104" t="str">
            <v>WA</v>
          </cell>
          <cell r="EC2104" t="str">
            <v>Laptop</v>
          </cell>
          <cell r="ED2104">
            <v>2079.9929999999999</v>
          </cell>
          <cell r="EE2104" t="str">
            <v>WA</v>
          </cell>
          <cell r="EZ2104" t="str">
            <v>WA</v>
          </cell>
          <cell r="FA2104" t="str">
            <v>Living Room/Family Room</v>
          </cell>
          <cell r="FB2104">
            <v>322232.68</v>
          </cell>
          <cell r="FC2104">
            <v>389608.60399999999</v>
          </cell>
          <cell r="FI2104" t="str">
            <v>WA</v>
          </cell>
          <cell r="FJ2104" t="str">
            <v>Garage</v>
          </cell>
          <cell r="FK2104" t="str">
            <v>EISAq</v>
          </cell>
          <cell r="FL2104">
            <v>248589.86399999997</v>
          </cell>
          <cell r="FS2104" t="str">
            <v>MT</v>
          </cell>
          <cell r="FT2104" t="str">
            <v>EISAx</v>
          </cell>
          <cell r="FV2104">
            <v>1992378.41</v>
          </cell>
        </row>
        <row r="2105">
          <cell r="AN2105" t="str">
            <v>ID</v>
          </cell>
          <cell r="AO2105" t="str">
            <v>Baseboard/Wall/Radiant</v>
          </cell>
          <cell r="AP2105" t="str">
            <v>Pre 1980</v>
          </cell>
          <cell r="AQ2105" t="str">
            <v>Crawlspace</v>
          </cell>
          <cell r="AR2105">
            <v>3466.7393140471399</v>
          </cell>
          <cell r="AU2105" t="str">
            <v>No</v>
          </cell>
          <cell r="AV2105" t="b">
            <v>0</v>
          </cell>
          <cell r="AX2105">
            <v>6323332.5088219829</v>
          </cell>
          <cell r="AY2105" t="b">
            <v>0</v>
          </cell>
          <cell r="AZ2105">
            <v>3348778.3087777146</v>
          </cell>
          <cell r="BA2105" t="str">
            <v/>
          </cell>
          <cell r="BB2105" t="str">
            <v/>
          </cell>
          <cell r="BC2105">
            <v>0.91573043487315631</v>
          </cell>
          <cell r="DS2105">
            <v>2079.9929999999999</v>
          </cell>
          <cell r="DT2105" t="str">
            <v>WA</v>
          </cell>
          <cell r="DU2105" t="str">
            <v>lt32</v>
          </cell>
          <cell r="DX2105" t="b">
            <v>1</v>
          </cell>
          <cell r="DY2105">
            <v>1904.288</v>
          </cell>
          <cell r="DZ2105" t="str">
            <v>WA</v>
          </cell>
          <cell r="EC2105" t="str">
            <v>Laptop</v>
          </cell>
          <cell r="ED2105">
            <v>1144.6790000000001</v>
          </cell>
          <cell r="EE2105" t="str">
            <v>MT</v>
          </cell>
          <cell r="EZ2105" t="str">
            <v>WA</v>
          </cell>
          <cell r="FA2105" t="str">
            <v>Other</v>
          </cell>
          <cell r="FB2105">
            <v>1244989.8999999999</v>
          </cell>
          <cell r="FC2105">
            <v>2470938.7779999999</v>
          </cell>
          <cell r="FI2105" t="str">
            <v>WA</v>
          </cell>
          <cell r="FJ2105" t="str">
            <v>Kitchen</v>
          </cell>
          <cell r="FK2105" t="str">
            <v>EISAnqnx</v>
          </cell>
          <cell r="FL2105">
            <v>46035.159999999996</v>
          </cell>
          <cell r="FS2105" t="str">
            <v>WA</v>
          </cell>
          <cell r="FT2105" t="str">
            <v>EISAnqnx</v>
          </cell>
          <cell r="FV2105">
            <v>3244789.08</v>
          </cell>
        </row>
        <row r="2106">
          <cell r="AN2106" t="str">
            <v>ID</v>
          </cell>
          <cell r="AO2106" t="str">
            <v>Wood</v>
          </cell>
          <cell r="AP2106" t="str">
            <v>Pre 1980</v>
          </cell>
          <cell r="AQ2106" t="str">
            <v>Slab on Grade</v>
          </cell>
          <cell r="AR2106">
            <v>319.02509024973699</v>
          </cell>
          <cell r="AU2106" t="str">
            <v>No</v>
          </cell>
          <cell r="AV2106" t="b">
            <v>1</v>
          </cell>
          <cell r="AX2106">
            <v>581901.76461552025</v>
          </cell>
          <cell r="AY2106" t="b">
            <v>0</v>
          </cell>
          <cell r="AZ2106">
            <v>308169.78301635431</v>
          </cell>
          <cell r="BA2106">
            <v>8.4269662921348368E-2</v>
          </cell>
          <cell r="BB2106">
            <v>319.02509024973699</v>
          </cell>
          <cell r="BC2106">
            <v>8.4269671920842656E-2</v>
          </cell>
          <cell r="DS2106">
            <v>2079.9929999999999</v>
          </cell>
          <cell r="DT2106" t="str">
            <v>WA</v>
          </cell>
          <cell r="DU2106" t="str">
            <v>32to46</v>
          </cell>
          <cell r="DX2106" t="b">
            <v>1</v>
          </cell>
          <cell r="DY2106">
            <v>1904.288</v>
          </cell>
          <cell r="DZ2106" t="str">
            <v>WA</v>
          </cell>
          <cell r="EC2106" t="str">
            <v>Desktop</v>
          </cell>
          <cell r="ED2106">
            <v>3785.7640000000001</v>
          </cell>
          <cell r="EE2106" t="str">
            <v>ID</v>
          </cell>
          <cell r="EZ2106" t="str">
            <v>WA</v>
          </cell>
          <cell r="FA2106" t="str">
            <v>Bathroom</v>
          </cell>
          <cell r="FB2106">
            <v>1620822.0060000001</v>
          </cell>
          <cell r="FC2106">
            <v>265308.58799999999</v>
          </cell>
          <cell r="FI2106" t="str">
            <v>WA</v>
          </cell>
          <cell r="FJ2106" t="str">
            <v>Kitchen</v>
          </cell>
          <cell r="FK2106" t="str">
            <v>EISAq</v>
          </cell>
          <cell r="FL2106">
            <v>44884.280999999995</v>
          </cell>
          <cell r="FS2106" t="str">
            <v>WA</v>
          </cell>
          <cell r="FT2106" t="str">
            <v>EISAq</v>
          </cell>
          <cell r="FV2106">
            <v>515838.26399999997</v>
          </cell>
        </row>
        <row r="2107">
          <cell r="AN2107" t="str">
            <v>ID</v>
          </cell>
          <cell r="AO2107" t="str">
            <v>Wood</v>
          </cell>
          <cell r="AP2107" t="str">
            <v>Pre 1980</v>
          </cell>
          <cell r="AQ2107" t="str">
            <v>Crawlspace</v>
          </cell>
          <cell r="AR2107">
            <v>3466.7393140471399</v>
          </cell>
          <cell r="AU2107" t="str">
            <v>No</v>
          </cell>
          <cell r="AV2107" t="b">
            <v>1</v>
          </cell>
          <cell r="AX2107">
            <v>6323332.5088219829</v>
          </cell>
          <cell r="AY2107" t="b">
            <v>0</v>
          </cell>
          <cell r="AZ2107">
            <v>3348778.3087777146</v>
          </cell>
          <cell r="BA2107">
            <v>0.9157303370786517</v>
          </cell>
          <cell r="BB2107">
            <v>3466.7393140471399</v>
          </cell>
          <cell r="BC2107">
            <v>0.91573043487315631</v>
          </cell>
          <cell r="DS2107">
            <v>3785.7640000000001</v>
          </cell>
          <cell r="DT2107" t="str">
            <v>ID</v>
          </cell>
          <cell r="DU2107" t="str">
            <v>32to46</v>
          </cell>
          <cell r="DX2107" t="b">
            <v>1</v>
          </cell>
          <cell r="DY2107">
            <v>1612.692</v>
          </cell>
          <cell r="DZ2107" t="str">
            <v>OR</v>
          </cell>
          <cell r="EC2107" t="str">
            <v>Desktop</v>
          </cell>
          <cell r="ED2107">
            <v>1144.6790000000001</v>
          </cell>
          <cell r="EE2107" t="str">
            <v>MT</v>
          </cell>
          <cell r="EZ2107" t="str">
            <v>WA</v>
          </cell>
          <cell r="FA2107" t="str">
            <v>Bedrooms</v>
          </cell>
          <cell r="FB2107">
            <v>2555501.1119999997</v>
          </cell>
          <cell r="FC2107">
            <v>1062759.1140000001</v>
          </cell>
          <cell r="FI2107" t="str">
            <v>WA</v>
          </cell>
          <cell r="FJ2107" t="str">
            <v>Living Room/Family Room</v>
          </cell>
          <cell r="FK2107" t="str">
            <v>EISAq</v>
          </cell>
          <cell r="FL2107">
            <v>26470.216999999997</v>
          </cell>
          <cell r="FS2107" t="str">
            <v>WA</v>
          </cell>
          <cell r="FT2107" t="str">
            <v>EISAx</v>
          </cell>
          <cell r="FV2107">
            <v>571998.07499999995</v>
          </cell>
        </row>
        <row r="2108">
          <cell r="AN2108" t="str">
            <v>ID</v>
          </cell>
          <cell r="AO2108" t="str">
            <v>Baseboard/Wall/Radiant</v>
          </cell>
          <cell r="AP2108" t="str">
            <v>Pre 1980</v>
          </cell>
          <cell r="AQ2108" t="str">
            <v>Slab on Grade</v>
          </cell>
          <cell r="AR2108">
            <v>319.02509024973699</v>
          </cell>
          <cell r="AU2108" t="str">
            <v>No</v>
          </cell>
          <cell r="AV2108" t="b">
            <v>0</v>
          </cell>
          <cell r="AX2108">
            <v>581901.76461552025</v>
          </cell>
          <cell r="AY2108" t="b">
            <v>0</v>
          </cell>
          <cell r="AZ2108">
            <v>308169.78301635431</v>
          </cell>
          <cell r="BA2108" t="str">
            <v/>
          </cell>
          <cell r="BB2108" t="str">
            <v/>
          </cell>
          <cell r="BC2108">
            <v>8.4269671920842656E-2</v>
          </cell>
          <cell r="DS2108">
            <v>3785.7640000000001</v>
          </cell>
          <cell r="DT2108" t="str">
            <v>ID</v>
          </cell>
          <cell r="DU2108" t="str">
            <v>lt32</v>
          </cell>
          <cell r="DX2108" t="b">
            <v>0</v>
          </cell>
          <cell r="DY2108">
            <v>1612.692</v>
          </cell>
          <cell r="DZ2108" t="str">
            <v>OR</v>
          </cell>
          <cell r="EC2108" t="str">
            <v>Desktop</v>
          </cell>
          <cell r="ED2108">
            <v>1144.6790000000001</v>
          </cell>
          <cell r="EE2108" t="str">
            <v>MT</v>
          </cell>
          <cell r="EZ2108" t="str">
            <v>WA</v>
          </cell>
          <cell r="FA2108" t="str">
            <v>Kitchen</v>
          </cell>
          <cell r="FB2108">
            <v>884361.96</v>
          </cell>
          <cell r="FC2108">
            <v>605330.51399999997</v>
          </cell>
          <cell r="FI2108" t="str">
            <v>WA</v>
          </cell>
          <cell r="FJ2108" t="str">
            <v>Living Room/Family Room</v>
          </cell>
          <cell r="FK2108" t="str">
            <v>EISAx</v>
          </cell>
          <cell r="FL2108">
            <v>184140.63999999998</v>
          </cell>
          <cell r="FS2108" t="str">
            <v>MT</v>
          </cell>
          <cell r="FT2108" t="str">
            <v>EISAnqnx</v>
          </cell>
          <cell r="FV2108">
            <v>858509.25000000012</v>
          </cell>
        </row>
        <row r="2109">
          <cell r="AN2109" t="str">
            <v>OR</v>
          </cell>
          <cell r="AO2109" t="str">
            <v>Baseboard/Wall/Radiant</v>
          </cell>
          <cell r="AP2109" t="str">
            <v>Pre 1980</v>
          </cell>
          <cell r="AQ2109" t="str">
            <v>Crawlspace</v>
          </cell>
          <cell r="AR2109">
            <v>8559.103515625</v>
          </cell>
          <cell r="AU2109" t="str">
            <v>No</v>
          </cell>
          <cell r="AV2109" t="b">
            <v>0</v>
          </cell>
          <cell r="AX2109">
            <v>15611804.8125</v>
          </cell>
          <cell r="AY2109" t="b">
            <v>0</v>
          </cell>
          <cell r="AZ2109">
            <v>4611329.1432990236</v>
          </cell>
          <cell r="BA2109" t="str">
            <v/>
          </cell>
          <cell r="BB2109" t="str">
            <v/>
          </cell>
          <cell r="BC2109">
            <v>0.99999994340821197</v>
          </cell>
          <cell r="DS2109">
            <v>3785.7640000000001</v>
          </cell>
          <cell r="DT2109" t="str">
            <v>ID</v>
          </cell>
          <cell r="DU2109" t="str">
            <v>lt32</v>
          </cell>
          <cell r="DX2109" t="b">
            <v>0</v>
          </cell>
          <cell r="DY2109">
            <v>1612.692</v>
          </cell>
          <cell r="DZ2109" t="str">
            <v>OR</v>
          </cell>
          <cell r="EC2109" t="str">
            <v>Laptop</v>
          </cell>
          <cell r="ED2109">
            <v>3785.7640000000001</v>
          </cell>
          <cell r="EE2109" t="str">
            <v>ID</v>
          </cell>
          <cell r="EZ2109" t="str">
            <v>WA</v>
          </cell>
          <cell r="FA2109" t="str">
            <v>Living Room/Family Room</v>
          </cell>
          <cell r="FB2109">
            <v>3537447.84</v>
          </cell>
          <cell r="FC2109">
            <v>1106977.2120000001</v>
          </cell>
          <cell r="FI2109" t="str">
            <v>WA</v>
          </cell>
          <cell r="FJ2109" t="str">
            <v>Other</v>
          </cell>
          <cell r="FK2109" t="str">
            <v>EISAnqnx</v>
          </cell>
          <cell r="FL2109">
            <v>414316.43999999994</v>
          </cell>
          <cell r="FS2109" t="str">
            <v>MT</v>
          </cell>
          <cell r="FT2109" t="str">
            <v>EISAq</v>
          </cell>
          <cell r="FV2109">
            <v>260986.81200000003</v>
          </cell>
        </row>
        <row r="2110">
          <cell r="AN2110" t="str">
            <v>OR</v>
          </cell>
          <cell r="AO2110" t="str">
            <v>Oil FAF</v>
          </cell>
          <cell r="AP2110" t="str">
            <v>Pre 1980</v>
          </cell>
          <cell r="AQ2110" t="str">
            <v>Crawlspace</v>
          </cell>
          <cell r="AR2110">
            <v>8559.103515625</v>
          </cell>
          <cell r="AU2110" t="str">
            <v>No</v>
          </cell>
          <cell r="AV2110" t="b">
            <v>1</v>
          </cell>
          <cell r="AX2110">
            <v>15611804.8125</v>
          </cell>
          <cell r="AY2110" t="b">
            <v>0</v>
          </cell>
          <cell r="AZ2110">
            <v>4611329.1432990236</v>
          </cell>
          <cell r="BA2110">
            <v>1</v>
          </cell>
          <cell r="BB2110">
            <v>8559.103515625</v>
          </cell>
          <cell r="BC2110">
            <v>0.99999994340821197</v>
          </cell>
          <cell r="DS2110">
            <v>1144.6790000000001</v>
          </cell>
          <cell r="DT2110" t="str">
            <v>MT</v>
          </cell>
          <cell r="DU2110" t="str">
            <v>lt32</v>
          </cell>
          <cell r="DX2110" t="b">
            <v>0</v>
          </cell>
          <cell r="DY2110">
            <v>1612.692</v>
          </cell>
          <cell r="DZ2110" t="str">
            <v>OR</v>
          </cell>
          <cell r="EC2110" t="str">
            <v>Laptop</v>
          </cell>
          <cell r="ED2110">
            <v>3785.7640000000001</v>
          </cell>
          <cell r="EE2110" t="str">
            <v>ID</v>
          </cell>
          <cell r="EZ2110" t="str">
            <v>WA</v>
          </cell>
          <cell r="FA2110" t="str">
            <v>Other</v>
          </cell>
          <cell r="FB2110">
            <v>3606062.13</v>
          </cell>
          <cell r="FC2110">
            <v>1976091.5519999999</v>
          </cell>
          <cell r="FI2110" t="str">
            <v>WA</v>
          </cell>
          <cell r="FJ2110" t="str">
            <v>Other</v>
          </cell>
          <cell r="FK2110" t="str">
            <v>EISAq</v>
          </cell>
          <cell r="FL2110">
            <v>109333.50499999999</v>
          </cell>
          <cell r="FS2110" t="str">
            <v>MT</v>
          </cell>
          <cell r="FT2110" t="str">
            <v>EISAx</v>
          </cell>
          <cell r="FV2110">
            <v>927189.99000000011</v>
          </cell>
        </row>
        <row r="2111">
          <cell r="AN2111" t="str">
            <v>OR</v>
          </cell>
          <cell r="AO2111" t="str">
            <v>Baseboard/Wall/Radiant</v>
          </cell>
          <cell r="AP2111" t="str">
            <v>Pre 1980</v>
          </cell>
          <cell r="AQ2111" t="str">
            <v>Crawlspace</v>
          </cell>
          <cell r="AR2111">
            <v>8264.9453125</v>
          </cell>
          <cell r="AU2111" t="str">
            <v>No</v>
          </cell>
          <cell r="AV2111" t="b">
            <v>0</v>
          </cell>
          <cell r="AX2111">
            <v>12066820.15625</v>
          </cell>
          <cell r="AY2111" t="b">
            <v>0</v>
          </cell>
          <cell r="AZ2111">
            <v>4151807.6693140627</v>
          </cell>
          <cell r="BA2111" t="str">
            <v/>
          </cell>
          <cell r="BB2111" t="str">
            <v/>
          </cell>
          <cell r="BC2111">
            <v>1.000000037810294</v>
          </cell>
          <cell r="DS2111">
            <v>2130.886</v>
          </cell>
          <cell r="DT2111" t="str">
            <v>MT</v>
          </cell>
          <cell r="DU2111" t="str">
            <v>lt32</v>
          </cell>
          <cell r="DX2111" t="b">
            <v>1</v>
          </cell>
          <cell r="DY2111">
            <v>1925.059</v>
          </cell>
          <cell r="DZ2111" t="str">
            <v>OR</v>
          </cell>
          <cell r="EC2111" t="str">
            <v>Laptop</v>
          </cell>
          <cell r="ED2111">
            <v>3785.7640000000001</v>
          </cell>
          <cell r="EE2111" t="str">
            <v>ID</v>
          </cell>
          <cell r="EZ2111" t="str">
            <v>WA</v>
          </cell>
          <cell r="FA2111" t="str">
            <v>Bathroom</v>
          </cell>
          <cell r="FB2111">
            <v>180157.36199999999</v>
          </cell>
          <cell r="FC2111">
            <v>247533.28599999999</v>
          </cell>
          <cell r="FI2111" t="str">
            <v>WA</v>
          </cell>
          <cell r="FJ2111" t="str">
            <v>Other</v>
          </cell>
          <cell r="FK2111" t="str">
            <v>EISAx</v>
          </cell>
          <cell r="FL2111">
            <v>230175.8</v>
          </cell>
          <cell r="FS2111" t="str">
            <v>WA</v>
          </cell>
          <cell r="FT2111" t="str">
            <v>EISAnqnx</v>
          </cell>
          <cell r="FV2111">
            <v>3182389.29</v>
          </cell>
        </row>
        <row r="2112">
          <cell r="AN2112" t="str">
            <v>OR</v>
          </cell>
          <cell r="AO2112" t="str">
            <v>Wood</v>
          </cell>
          <cell r="AP2112" t="str">
            <v>Pre 1980</v>
          </cell>
          <cell r="AQ2112" t="str">
            <v>Crawlspace</v>
          </cell>
          <cell r="AR2112">
            <v>8264.9453125</v>
          </cell>
          <cell r="AU2112" t="str">
            <v>No</v>
          </cell>
          <cell r="AV2112" t="b">
            <v>1</v>
          </cell>
          <cell r="AX2112">
            <v>12066820.15625</v>
          </cell>
          <cell r="AY2112" t="b">
            <v>0</v>
          </cell>
          <cell r="AZ2112">
            <v>4151807.6693140627</v>
          </cell>
          <cell r="BA2112">
            <v>1</v>
          </cell>
          <cell r="BB2112">
            <v>8264.9453125</v>
          </cell>
          <cell r="BC2112">
            <v>1.000000037810294</v>
          </cell>
          <cell r="DS2112">
            <v>1904.288</v>
          </cell>
          <cell r="DT2112" t="str">
            <v>WA</v>
          </cell>
          <cell r="DU2112" t="str">
            <v>32to46</v>
          </cell>
          <cell r="DX2112" t="b">
            <v>0</v>
          </cell>
          <cell r="DY2112">
            <v>4360.1880000000001</v>
          </cell>
          <cell r="DZ2112" t="str">
            <v>WA</v>
          </cell>
          <cell r="EC2112" t="str">
            <v>Desktop</v>
          </cell>
          <cell r="ED2112">
            <v>3785.7640000000001</v>
          </cell>
          <cell r="EE2112" t="str">
            <v>ID</v>
          </cell>
          <cell r="EZ2112" t="str">
            <v>WA</v>
          </cell>
          <cell r="FA2112" t="str">
            <v>Bedrooms</v>
          </cell>
          <cell r="FB2112">
            <v>322232.68</v>
          </cell>
          <cell r="FC2112">
            <v>717700.05999999994</v>
          </cell>
          <cell r="FI2112" t="str">
            <v>WA</v>
          </cell>
          <cell r="FJ2112" t="str">
            <v>Bathroom</v>
          </cell>
          <cell r="FK2112" t="str">
            <v>EISAnqnx</v>
          </cell>
          <cell r="FL2112">
            <v>480891.83999999997</v>
          </cell>
          <cell r="FS2112" t="str">
            <v>WA</v>
          </cell>
          <cell r="FT2112" t="str">
            <v>EISAq</v>
          </cell>
          <cell r="FV2112">
            <v>1354075.443</v>
          </cell>
        </row>
        <row r="2113">
          <cell r="AN2113" t="str">
            <v>MT</v>
          </cell>
          <cell r="AO2113" t="str">
            <v>Baseboard/Wall/Radiant</v>
          </cell>
          <cell r="AP2113" t="str">
            <v>Pre 1980</v>
          </cell>
          <cell r="AQ2113" t="str">
            <v>Crawlspace</v>
          </cell>
          <cell r="AR2113">
            <v>213.41481147378201</v>
          </cell>
          <cell r="AU2113" t="str">
            <v>No</v>
          </cell>
          <cell r="AV2113" t="b">
            <v>0</v>
          </cell>
          <cell r="AX2113">
            <v>299207.56568624236</v>
          </cell>
          <cell r="AY2113" t="b">
            <v>0</v>
          </cell>
          <cell r="AZ2113">
            <v>53815.617886399355</v>
          </cell>
          <cell r="BA2113" t="str">
            <v/>
          </cell>
          <cell r="BB2113" t="str">
            <v/>
          </cell>
          <cell r="BC2113">
            <v>0.18644075017868064</v>
          </cell>
          <cell r="DS2113">
            <v>1904.288</v>
          </cell>
          <cell r="DT2113" t="str">
            <v>WA</v>
          </cell>
          <cell r="DU2113" t="str">
            <v>lt32</v>
          </cell>
          <cell r="DX2113" t="b">
            <v>1</v>
          </cell>
          <cell r="DY2113">
            <v>2130.886</v>
          </cell>
          <cell r="DZ2113" t="str">
            <v>MT</v>
          </cell>
          <cell r="EC2113" t="str">
            <v>Laptop</v>
          </cell>
          <cell r="ED2113">
            <v>3785.7640000000001</v>
          </cell>
          <cell r="EE2113" t="str">
            <v>ID</v>
          </cell>
          <cell r="EZ2113" t="str">
            <v>WA</v>
          </cell>
          <cell r="FA2113" t="str">
            <v>Exterior</v>
          </cell>
          <cell r="FB2113">
            <v>572695.35399999993</v>
          </cell>
          <cell r="FC2113">
            <v>4593280.3839999996</v>
          </cell>
          <cell r="FI2113" t="str">
            <v>WA</v>
          </cell>
          <cell r="FJ2113" t="str">
            <v>Bathroom</v>
          </cell>
          <cell r="FK2113" t="str">
            <v>EISAq</v>
          </cell>
          <cell r="FL2113">
            <v>150278.69999999998</v>
          </cell>
          <cell r="FS2113" t="str">
            <v>WA</v>
          </cell>
          <cell r="FT2113" t="str">
            <v>EISAx</v>
          </cell>
          <cell r="FV2113">
            <v>4409585.16</v>
          </cell>
        </row>
        <row r="2114">
          <cell r="AN2114" t="str">
            <v>MT</v>
          </cell>
          <cell r="AO2114" t="str">
            <v>Wood</v>
          </cell>
          <cell r="AP2114" t="str">
            <v>Pre 1980</v>
          </cell>
          <cell r="AQ2114" t="str">
            <v>Slab on Grade</v>
          </cell>
          <cell r="AR2114">
            <v>931.26463188559296</v>
          </cell>
          <cell r="AU2114" t="str">
            <v>No</v>
          </cell>
          <cell r="AV2114" t="b">
            <v>1</v>
          </cell>
          <cell r="AX2114">
            <v>1305633.0139036013</v>
          </cell>
          <cell r="AY2114" t="b">
            <v>0</v>
          </cell>
          <cell r="AZ2114">
            <v>234831.78714065143</v>
          </cell>
          <cell r="BA2114">
            <v>0.81355932203389802</v>
          </cell>
          <cell r="BB2114">
            <v>931.26463188559308</v>
          </cell>
          <cell r="BC2114">
            <v>0.81355963714333268</v>
          </cell>
          <cell r="DS2114">
            <v>1904.288</v>
          </cell>
          <cell r="DT2114" t="str">
            <v>WA</v>
          </cell>
          <cell r="DU2114" t="str">
            <v>lt32</v>
          </cell>
          <cell r="DX2114" t="b">
            <v>1</v>
          </cell>
          <cell r="DY2114">
            <v>1144.6790000000001</v>
          </cell>
          <cell r="DZ2114" t="str">
            <v>MT</v>
          </cell>
          <cell r="EC2114" t="str">
            <v>Desktop</v>
          </cell>
          <cell r="ED2114">
            <v>2130.886</v>
          </cell>
          <cell r="EE2114" t="str">
            <v>MT</v>
          </cell>
          <cell r="EZ2114" t="str">
            <v>WA</v>
          </cell>
          <cell r="FA2114" t="str">
            <v>Garage</v>
          </cell>
          <cell r="FB2114">
            <v>234351.03999999998</v>
          </cell>
          <cell r="FC2114">
            <v>610777.39799999993</v>
          </cell>
          <cell r="FI2114" t="str">
            <v>WA</v>
          </cell>
          <cell r="FJ2114" t="str">
            <v>Bathroom</v>
          </cell>
          <cell r="FK2114" t="str">
            <v>EISAx</v>
          </cell>
          <cell r="FL2114">
            <v>260483.08</v>
          </cell>
          <cell r="FS2114" t="str">
            <v>MT</v>
          </cell>
          <cell r="FT2114" t="str">
            <v>EISAnqnx</v>
          </cell>
          <cell r="FV2114">
            <v>1396508.3800000001</v>
          </cell>
        </row>
        <row r="2115">
          <cell r="AN2115" t="str">
            <v>MT</v>
          </cell>
          <cell r="AO2115" t="str">
            <v>Baseboard/Wall/Radiant</v>
          </cell>
          <cell r="AP2115" t="str">
            <v>Pre 1980</v>
          </cell>
          <cell r="AQ2115" t="str">
            <v>Slab on Grade</v>
          </cell>
          <cell r="AR2115">
            <v>931.26463188559296</v>
          </cell>
          <cell r="AU2115" t="str">
            <v>No</v>
          </cell>
          <cell r="AV2115" t="b">
            <v>0</v>
          </cell>
          <cell r="AX2115">
            <v>1305633.0139036013</v>
          </cell>
          <cell r="AY2115" t="b">
            <v>0</v>
          </cell>
          <cell r="AZ2115">
            <v>234831.78714065143</v>
          </cell>
          <cell r="BA2115" t="str">
            <v/>
          </cell>
          <cell r="BB2115" t="str">
            <v/>
          </cell>
          <cell r="BC2115">
            <v>0.81355963714333268</v>
          </cell>
          <cell r="DS2115">
            <v>1192.4649999999999</v>
          </cell>
          <cell r="DT2115" t="str">
            <v>ID</v>
          </cell>
          <cell r="DU2115" t="str">
            <v>lt32</v>
          </cell>
          <cell r="DX2115" t="b">
            <v>1</v>
          </cell>
          <cell r="DY2115">
            <v>3785.7640000000001</v>
          </cell>
          <cell r="DZ2115" t="str">
            <v>ID</v>
          </cell>
          <cell r="EC2115" t="str">
            <v>Desktop</v>
          </cell>
          <cell r="ED2115">
            <v>2079.9929999999999</v>
          </cell>
          <cell r="EE2115" t="str">
            <v>WA</v>
          </cell>
          <cell r="EZ2115" t="str">
            <v>WA</v>
          </cell>
          <cell r="FA2115" t="str">
            <v>Kitchen</v>
          </cell>
          <cell r="FB2115">
            <v>136216.54199999999</v>
          </cell>
          <cell r="FC2115">
            <v>190410.22</v>
          </cell>
          <cell r="FI2115" t="str">
            <v>WA</v>
          </cell>
          <cell r="FJ2115" t="str">
            <v>Bedrooms</v>
          </cell>
          <cell r="FK2115" t="str">
            <v>EISAnqnx</v>
          </cell>
          <cell r="FL2115">
            <v>240445.91999999998</v>
          </cell>
          <cell r="FS2115" t="str">
            <v>MT</v>
          </cell>
          <cell r="FT2115" t="str">
            <v>EISAq</v>
          </cell>
          <cell r="FV2115">
            <v>294182.50300000003</v>
          </cell>
        </row>
        <row r="2116">
          <cell r="AN2116" t="str">
            <v>MT</v>
          </cell>
          <cell r="AO2116" t="str">
            <v>Wood</v>
          </cell>
          <cell r="AP2116" t="str">
            <v>Pre 1980</v>
          </cell>
          <cell r="AQ2116" t="str">
            <v>Crawlspace</v>
          </cell>
          <cell r="AR2116">
            <v>213.41481147378201</v>
          </cell>
          <cell r="AU2116" t="str">
            <v>No</v>
          </cell>
          <cell r="AV2116" t="b">
            <v>1</v>
          </cell>
          <cell r="AX2116">
            <v>299207.56568624236</v>
          </cell>
          <cell r="AY2116" t="b">
            <v>0</v>
          </cell>
          <cell r="AZ2116">
            <v>53815.617886399355</v>
          </cell>
          <cell r="BA2116">
            <v>0.18644067796610189</v>
          </cell>
          <cell r="BB2116">
            <v>213.41481147378204</v>
          </cell>
          <cell r="BC2116">
            <v>0.18644075017868064</v>
          </cell>
          <cell r="DS2116">
            <v>1192.4649999999999</v>
          </cell>
          <cell r="DT2116" t="str">
            <v>ID</v>
          </cell>
          <cell r="DU2116" t="str">
            <v>lt32</v>
          </cell>
          <cell r="DX2116" t="b">
            <v>1</v>
          </cell>
          <cell r="DY2116">
            <v>3785.7640000000001</v>
          </cell>
          <cell r="DZ2116" t="str">
            <v>ID</v>
          </cell>
          <cell r="EC2116" t="str">
            <v>Desktop</v>
          </cell>
          <cell r="ED2116">
            <v>1612.692</v>
          </cell>
          <cell r="EE2116" t="str">
            <v>OR</v>
          </cell>
          <cell r="EZ2116" t="str">
            <v>WA</v>
          </cell>
          <cell r="FA2116" t="str">
            <v>Living Room/Family Room</v>
          </cell>
          <cell r="FB2116">
            <v>385214.522</v>
          </cell>
          <cell r="FC2116">
            <v>995991.91999999993</v>
          </cell>
          <cell r="FI2116" t="str">
            <v>WA</v>
          </cell>
          <cell r="FJ2116" t="str">
            <v>Bedrooms</v>
          </cell>
          <cell r="FK2116" t="str">
            <v>EISAq</v>
          </cell>
          <cell r="FL2116">
            <v>44081.752</v>
          </cell>
          <cell r="FS2116" t="str">
            <v>MT</v>
          </cell>
          <cell r="FT2116" t="str">
            <v>EISAx</v>
          </cell>
          <cell r="FV2116">
            <v>297616.54000000004</v>
          </cell>
        </row>
        <row r="2117">
          <cell r="AN2117" t="str">
            <v>WA</v>
          </cell>
          <cell r="AO2117" t="str">
            <v>Electric FAF</v>
          </cell>
          <cell r="AP2117" t="str">
            <v>Pre 1980</v>
          </cell>
          <cell r="AQ2117" t="str">
            <v>Crawlspace</v>
          </cell>
          <cell r="AR2117">
            <v>1904.28771972656</v>
          </cell>
          <cell r="AU2117" t="str">
            <v>No</v>
          </cell>
          <cell r="AV2117" t="b">
            <v>1</v>
          </cell>
          <cell r="AX2117">
            <v>2490808.3374023405</v>
          </cell>
          <cell r="AY2117" t="b">
            <v>0</v>
          </cell>
          <cell r="AZ2117">
            <v>1597562.1924224831</v>
          </cell>
          <cell r="BA2117">
            <v>1</v>
          </cell>
          <cell r="BB2117">
            <v>1904.28771972656</v>
          </cell>
          <cell r="BC2117">
            <v>0.99999985281982562</v>
          </cell>
          <cell r="DS2117">
            <v>1192.4649999999999</v>
          </cell>
          <cell r="DT2117" t="str">
            <v>ID</v>
          </cell>
          <cell r="DU2117" t="str">
            <v>lt32</v>
          </cell>
          <cell r="DX2117" t="b">
            <v>1</v>
          </cell>
          <cell r="DY2117">
            <v>2079.9929999999999</v>
          </cell>
          <cell r="DZ2117" t="str">
            <v>WA</v>
          </cell>
          <cell r="EC2117" t="str">
            <v>Desktop</v>
          </cell>
          <cell r="ED2117">
            <v>1612.692</v>
          </cell>
          <cell r="EE2117" t="str">
            <v>OR</v>
          </cell>
          <cell r="EZ2117" t="str">
            <v>WA</v>
          </cell>
          <cell r="FA2117" t="str">
            <v>Other</v>
          </cell>
          <cell r="FB2117">
            <v>805581.7</v>
          </cell>
          <cell r="FC2117">
            <v>2132594.4640000002</v>
          </cell>
          <cell r="FI2117" t="str">
            <v>WA</v>
          </cell>
          <cell r="FJ2117" t="str">
            <v>Bedrooms</v>
          </cell>
          <cell r="FK2117" t="str">
            <v>EISAx</v>
          </cell>
          <cell r="FL2117">
            <v>1172173.8599999999</v>
          </cell>
          <cell r="FS2117" t="str">
            <v>ID</v>
          </cell>
          <cell r="FT2117" t="str">
            <v>EISAnqnx</v>
          </cell>
          <cell r="FV2117">
            <v>1907943.9999999998</v>
          </cell>
        </row>
        <row r="2118">
          <cell r="AN2118" t="str">
            <v>WA</v>
          </cell>
          <cell r="AO2118" t="str">
            <v>Baseboard/Wall/Radiant</v>
          </cell>
          <cell r="AP2118" t="str">
            <v>Pre 1980</v>
          </cell>
          <cell r="AQ2118" t="str">
            <v>Crawlspace</v>
          </cell>
          <cell r="AR2118">
            <v>134.46139790824901</v>
          </cell>
          <cell r="AU2118" t="str">
            <v>No</v>
          </cell>
          <cell r="AV2118" t="b">
            <v>0</v>
          </cell>
          <cell r="AX2118">
            <v>565813.5623979118</v>
          </cell>
          <cell r="AY2118" t="b">
            <v>0</v>
          </cell>
          <cell r="AZ2118">
            <v>195227.59623513863</v>
          </cell>
          <cell r="BA2118" t="str">
            <v/>
          </cell>
          <cell r="BB2118" t="str">
            <v/>
          </cell>
          <cell r="BC2118">
            <v>7.0609801620473908E-2</v>
          </cell>
          <cell r="DS2118">
            <v>1192.4649999999999</v>
          </cell>
          <cell r="DT2118" t="str">
            <v>ID</v>
          </cell>
          <cell r="DU2118" t="str">
            <v>lt32</v>
          </cell>
          <cell r="DX2118" t="b">
            <v>1</v>
          </cell>
          <cell r="DY2118">
            <v>2079.9929999999999</v>
          </cell>
          <cell r="DZ2118" t="str">
            <v>WA</v>
          </cell>
          <cell r="EC2118" t="str">
            <v>Desktop</v>
          </cell>
          <cell r="ED2118">
            <v>1612.692</v>
          </cell>
          <cell r="EE2118" t="str">
            <v>OR</v>
          </cell>
          <cell r="EZ2118" t="str">
            <v>OR</v>
          </cell>
          <cell r="FA2118" t="str">
            <v>Bathroom</v>
          </cell>
          <cell r="FB2118">
            <v>2703767.8200000003</v>
          </cell>
          <cell r="FC2118">
            <v>644744.63400000008</v>
          </cell>
          <cell r="FI2118" t="str">
            <v>WA</v>
          </cell>
          <cell r="FJ2118" t="str">
            <v>Kitchen</v>
          </cell>
          <cell r="FK2118" t="str">
            <v>EISAnqnx</v>
          </cell>
          <cell r="FL2118">
            <v>480891.83999999997</v>
          </cell>
          <cell r="FS2118" t="str">
            <v>ID</v>
          </cell>
          <cell r="FT2118" t="str">
            <v>EISAq</v>
          </cell>
          <cell r="FV2118">
            <v>670165.32999999996</v>
          </cell>
        </row>
        <row r="2119">
          <cell r="AN2119" t="str">
            <v>WA</v>
          </cell>
          <cell r="AO2119" t="str">
            <v>Wood</v>
          </cell>
          <cell r="AP2119" t="str">
            <v>Pre 1980</v>
          </cell>
          <cell r="AQ2119" t="str">
            <v>Crawlspace</v>
          </cell>
          <cell r="AR2119">
            <v>134.46139790824901</v>
          </cell>
          <cell r="AU2119" t="str">
            <v>No</v>
          </cell>
          <cell r="AV2119" t="b">
            <v>0</v>
          </cell>
          <cell r="AX2119">
            <v>565813.5623979118</v>
          </cell>
          <cell r="AY2119" t="b">
            <v>0</v>
          </cell>
          <cell r="AZ2119">
            <v>195227.59623513863</v>
          </cell>
          <cell r="BA2119" t="str">
            <v/>
          </cell>
          <cell r="BB2119" t="str">
            <v/>
          </cell>
          <cell r="BC2119">
            <v>7.0609801620473908E-2</v>
          </cell>
          <cell r="DS2119">
            <v>1192.4649999999999</v>
          </cell>
          <cell r="DT2119" t="str">
            <v>ID</v>
          </cell>
          <cell r="DU2119" t="str">
            <v>lt32</v>
          </cell>
          <cell r="DX2119" t="b">
            <v>1</v>
          </cell>
          <cell r="DY2119">
            <v>2079.9929999999999</v>
          </cell>
          <cell r="DZ2119" t="str">
            <v>WA</v>
          </cell>
          <cell r="EC2119" t="str">
            <v>Laptop</v>
          </cell>
          <cell r="ED2119">
            <v>1612.692</v>
          </cell>
          <cell r="EE2119" t="str">
            <v>OR</v>
          </cell>
          <cell r="EZ2119" t="str">
            <v>OR</v>
          </cell>
          <cell r="FA2119" t="str">
            <v>Bedrooms</v>
          </cell>
          <cell r="FB2119">
            <v>2079821.4000000001</v>
          </cell>
          <cell r="FC2119">
            <v>1955032.1160000002</v>
          </cell>
          <cell r="FI2119" t="str">
            <v>WA</v>
          </cell>
          <cell r="FJ2119" t="str">
            <v>Kitchen</v>
          </cell>
          <cell r="FK2119" t="str">
            <v>EISAx</v>
          </cell>
          <cell r="FL2119">
            <v>1302415.3999999999</v>
          </cell>
          <cell r="FS2119" t="str">
            <v>ID</v>
          </cell>
          <cell r="FT2119" t="str">
            <v>EISAx</v>
          </cell>
          <cell r="FV2119">
            <v>989745.95</v>
          </cell>
        </row>
        <row r="2120">
          <cell r="AN2120" t="str">
            <v>WA</v>
          </cell>
          <cell r="AO2120" t="str">
            <v>Wood</v>
          </cell>
          <cell r="AP2120" t="str">
            <v>Pre 1980</v>
          </cell>
          <cell r="AQ2120" t="str">
            <v>Basement</v>
          </cell>
          <cell r="AR2120">
            <v>1769.8263218183099</v>
          </cell>
          <cell r="AU2120" t="str">
            <v>No</v>
          </cell>
          <cell r="AV2120" t="b">
            <v>1</v>
          </cell>
          <cell r="AX2120">
            <v>7447429.162211448</v>
          </cell>
          <cell r="AY2120" t="b">
            <v>0</v>
          </cell>
          <cell r="AZ2120">
            <v>2569651.542653406</v>
          </cell>
          <cell r="BA2120">
            <v>0.92939018798716166</v>
          </cell>
          <cell r="BB2120">
            <v>1769.8263218183099</v>
          </cell>
          <cell r="BC2120">
            <v>0.92939005119935114</v>
          </cell>
          <cell r="DS2120">
            <v>2079.9929999999999</v>
          </cell>
          <cell r="DT2120" t="str">
            <v>WA</v>
          </cell>
          <cell r="DU2120" t="str">
            <v>lt32</v>
          </cell>
          <cell r="DX2120" t="b">
            <v>1</v>
          </cell>
          <cell r="DY2120">
            <v>2079.9929999999999</v>
          </cell>
          <cell r="DZ2120" t="str">
            <v>WA</v>
          </cell>
          <cell r="EC2120" t="str">
            <v>Desktop</v>
          </cell>
          <cell r="ED2120">
            <v>1904.288</v>
          </cell>
          <cell r="EE2120" t="str">
            <v>WA</v>
          </cell>
          <cell r="EZ2120" t="str">
            <v>OR</v>
          </cell>
          <cell r="FA2120" t="str">
            <v>Exterior</v>
          </cell>
          <cell r="FB2120">
            <v>4991571.3600000003</v>
          </cell>
          <cell r="FC2120">
            <v>9823689.7460000012</v>
          </cell>
          <cell r="FI2120" t="str">
            <v>WA</v>
          </cell>
          <cell r="FJ2120" t="str">
            <v>Living Room/Family Room</v>
          </cell>
          <cell r="FK2120" t="str">
            <v>EISAq</v>
          </cell>
          <cell r="FL2120">
            <v>120222.95999999999</v>
          </cell>
          <cell r="FS2120" t="str">
            <v>WA</v>
          </cell>
          <cell r="FT2120" t="str">
            <v>EISAnqnx</v>
          </cell>
          <cell r="FV2120">
            <v>36813930</v>
          </cell>
        </row>
        <row r="2121">
          <cell r="AN2121" t="str">
            <v>WA</v>
          </cell>
          <cell r="AO2121" t="str">
            <v>Baseboard/Wall/Radiant</v>
          </cell>
          <cell r="AP2121" t="str">
            <v>Pre 1980</v>
          </cell>
          <cell r="AQ2121" t="str">
            <v>Crawlspace</v>
          </cell>
          <cell r="AR2121">
            <v>134.46139790824901</v>
          </cell>
          <cell r="AU2121" t="str">
            <v>No</v>
          </cell>
          <cell r="AV2121" t="b">
            <v>0</v>
          </cell>
          <cell r="AX2121">
            <v>565813.5623979118</v>
          </cell>
          <cell r="AY2121" t="b">
            <v>0</v>
          </cell>
          <cell r="AZ2121">
            <v>195227.59623513863</v>
          </cell>
          <cell r="BA2121" t="str">
            <v/>
          </cell>
          <cell r="BB2121" t="str">
            <v/>
          </cell>
          <cell r="BC2121">
            <v>7.0609801620473908E-2</v>
          </cell>
          <cell r="DS2121">
            <v>1192.4649999999999</v>
          </cell>
          <cell r="DT2121" t="str">
            <v>ID</v>
          </cell>
          <cell r="DU2121" t="str">
            <v>lt32</v>
          </cell>
          <cell r="DX2121" t="b">
            <v>1</v>
          </cell>
          <cell r="DY2121">
            <v>2079.9929999999999</v>
          </cell>
          <cell r="DZ2121" t="str">
            <v>WA</v>
          </cell>
          <cell r="EC2121" t="str">
            <v>Laptop</v>
          </cell>
          <cell r="ED2121">
            <v>1904.288</v>
          </cell>
          <cell r="EE2121" t="str">
            <v>WA</v>
          </cell>
          <cell r="EZ2121" t="str">
            <v>OR</v>
          </cell>
          <cell r="FA2121" t="str">
            <v>Garage</v>
          </cell>
          <cell r="FB2121">
            <v>554619.04</v>
          </cell>
          <cell r="FC2121">
            <v>5241149.9280000003</v>
          </cell>
          <cell r="FI2121" t="str">
            <v>WA</v>
          </cell>
          <cell r="FJ2121" t="str">
            <v>Living Room/Family Room</v>
          </cell>
          <cell r="FK2121" t="str">
            <v>EISAx</v>
          </cell>
          <cell r="FL2121">
            <v>1733214.3399999999</v>
          </cell>
          <cell r="FS2121" t="str">
            <v>WA</v>
          </cell>
          <cell r="FT2121" t="str">
            <v>EISAq</v>
          </cell>
          <cell r="FV2121">
            <v>14664215.449999999</v>
          </cell>
        </row>
        <row r="2122">
          <cell r="AN2122" t="str">
            <v>WA</v>
          </cell>
          <cell r="AO2122" t="str">
            <v>Wood</v>
          </cell>
          <cell r="AP2122" t="str">
            <v>Pre 1980</v>
          </cell>
          <cell r="AQ2122" t="str">
            <v>Crawlspace</v>
          </cell>
          <cell r="AR2122">
            <v>134.46139790824901</v>
          </cell>
          <cell r="AU2122" t="str">
            <v>No</v>
          </cell>
          <cell r="AV2122" t="b">
            <v>1</v>
          </cell>
          <cell r="AX2122">
            <v>565813.5623979118</v>
          </cell>
          <cell r="AY2122" t="b">
            <v>0</v>
          </cell>
          <cell r="AZ2122">
            <v>195227.59623513863</v>
          </cell>
          <cell r="BA2122">
            <v>7.0609812012838391E-2</v>
          </cell>
          <cell r="BB2122">
            <v>134.46139790824901</v>
          </cell>
          <cell r="BC2122">
            <v>7.0609801620473908E-2</v>
          </cell>
          <cell r="DS2122">
            <v>1904.288</v>
          </cell>
          <cell r="DT2122" t="str">
            <v>WA</v>
          </cell>
          <cell r="DU2122" t="str">
            <v>gt46</v>
          </cell>
          <cell r="DX2122" t="b">
            <v>0</v>
          </cell>
          <cell r="DY2122">
            <v>2079.9929999999999</v>
          </cell>
          <cell r="DZ2122" t="str">
            <v>WA</v>
          </cell>
          <cell r="EC2122" t="str">
            <v>Desktop</v>
          </cell>
          <cell r="ED2122">
            <v>3785.7640000000001</v>
          </cell>
          <cell r="EE2122" t="str">
            <v>ID</v>
          </cell>
          <cell r="EZ2122" t="str">
            <v>OR</v>
          </cell>
          <cell r="FA2122" t="str">
            <v>Kitchen</v>
          </cell>
          <cell r="FB2122">
            <v>1663857.12</v>
          </cell>
          <cell r="FC2122">
            <v>1247892.8400000001</v>
          </cell>
          <cell r="FI2122" t="str">
            <v>WA</v>
          </cell>
          <cell r="FJ2122" t="str">
            <v>Other</v>
          </cell>
          <cell r="FK2122" t="str">
            <v>EISAq</v>
          </cell>
          <cell r="FL2122">
            <v>94174.652000000002</v>
          </cell>
          <cell r="FS2122" t="str">
            <v>WA</v>
          </cell>
          <cell r="FT2122" t="str">
            <v>EISAx</v>
          </cell>
          <cell r="FV2122">
            <v>25708394.449999999</v>
          </cell>
        </row>
        <row r="2123">
          <cell r="AN2123" t="str">
            <v>WA</v>
          </cell>
          <cell r="AO2123" t="str">
            <v>Baseboard/Wall/Radiant</v>
          </cell>
          <cell r="AP2123" t="str">
            <v>Pre 1980</v>
          </cell>
          <cell r="AQ2123" t="str">
            <v>Basement</v>
          </cell>
          <cell r="AR2123">
            <v>1769.8263218183099</v>
          </cell>
          <cell r="AU2123" t="str">
            <v>No</v>
          </cell>
          <cell r="AV2123" t="b">
            <v>0</v>
          </cell>
          <cell r="AX2123">
            <v>7447429.162211448</v>
          </cell>
          <cell r="AY2123" t="b">
            <v>0</v>
          </cell>
          <cell r="AZ2123">
            <v>2569651.542653406</v>
          </cell>
          <cell r="BA2123" t="str">
            <v/>
          </cell>
          <cell r="BB2123" t="str">
            <v/>
          </cell>
          <cell r="BC2123">
            <v>0.92939005119935114</v>
          </cell>
          <cell r="DS2123">
            <v>1904.288</v>
          </cell>
          <cell r="DT2123" t="str">
            <v>WA</v>
          </cell>
          <cell r="DU2123" t="str">
            <v>32to46</v>
          </cell>
          <cell r="DX2123" t="b">
            <v>0</v>
          </cell>
          <cell r="DY2123">
            <v>2079.9929999999999</v>
          </cell>
          <cell r="DZ2123" t="str">
            <v>WA</v>
          </cell>
          <cell r="EC2123" t="str">
            <v>Desktop</v>
          </cell>
          <cell r="ED2123">
            <v>2130.886</v>
          </cell>
          <cell r="EE2123" t="str">
            <v>MT</v>
          </cell>
          <cell r="EZ2123" t="str">
            <v>OR</v>
          </cell>
          <cell r="FA2123" t="str">
            <v>Living Room/Family Room</v>
          </cell>
          <cell r="FB2123">
            <v>1733184.5</v>
          </cell>
          <cell r="FC2123">
            <v>1532135.098</v>
          </cell>
          <cell r="FI2123" t="str">
            <v>WA</v>
          </cell>
          <cell r="FJ2123" t="str">
            <v>Other</v>
          </cell>
          <cell r="FK2123" t="str">
            <v>EISAx</v>
          </cell>
          <cell r="FL2123">
            <v>1502787</v>
          </cell>
          <cell r="FS2123" t="str">
            <v>ID</v>
          </cell>
          <cell r="FT2123" t="str">
            <v>EISAnqnx</v>
          </cell>
          <cell r="FV2123">
            <v>8309751.9800000004</v>
          </cell>
        </row>
        <row r="2124">
          <cell r="AN2124" t="str">
            <v>WA</v>
          </cell>
          <cell r="AO2124" t="str">
            <v>Wood</v>
          </cell>
          <cell r="AP2124" t="str">
            <v>Pre 1980</v>
          </cell>
          <cell r="AQ2124" t="str">
            <v>Basement</v>
          </cell>
          <cell r="AR2124">
            <v>1769.8263218183099</v>
          </cell>
          <cell r="AU2124" t="str">
            <v>No</v>
          </cell>
          <cell r="AV2124" t="b">
            <v>0</v>
          </cell>
          <cell r="AX2124">
            <v>7447429.162211448</v>
          </cell>
          <cell r="AY2124" t="b">
            <v>0</v>
          </cell>
          <cell r="AZ2124">
            <v>2569651.542653406</v>
          </cell>
          <cell r="BA2124" t="str">
            <v/>
          </cell>
          <cell r="BB2124" t="str">
            <v/>
          </cell>
          <cell r="BC2124">
            <v>0.92939005119935114</v>
          </cell>
          <cell r="DS2124">
            <v>2130.886</v>
          </cell>
          <cell r="DT2124" t="str">
            <v>MT</v>
          </cell>
          <cell r="DU2124" t="str">
            <v>32to46</v>
          </cell>
          <cell r="DX2124" t="b">
            <v>1</v>
          </cell>
          <cell r="DY2124">
            <v>2079.9929999999999</v>
          </cell>
          <cell r="DZ2124" t="str">
            <v>WA</v>
          </cell>
          <cell r="EC2124" t="str">
            <v>Desktop</v>
          </cell>
          <cell r="ED2124">
            <v>2130.886</v>
          </cell>
          <cell r="EE2124" t="str">
            <v>MT</v>
          </cell>
          <cell r="EZ2124" t="str">
            <v>OR</v>
          </cell>
          <cell r="FA2124" t="str">
            <v>Other</v>
          </cell>
          <cell r="FB2124">
            <v>4159642.8000000003</v>
          </cell>
          <cell r="FC2124">
            <v>3237588.6460000002</v>
          </cell>
          <cell r="FI2124" t="str">
            <v>WA</v>
          </cell>
          <cell r="FJ2124" t="str">
            <v>Bathroom</v>
          </cell>
          <cell r="FK2124" t="str">
            <v>EISAnqnx</v>
          </cell>
          <cell r="FL2124">
            <v>152476.19999999998</v>
          </cell>
          <cell r="FS2124" t="str">
            <v>ID</v>
          </cell>
          <cell r="FT2124" t="str">
            <v>EISAq</v>
          </cell>
          <cell r="FV2124">
            <v>151430.56</v>
          </cell>
        </row>
        <row r="2125">
          <cell r="AN2125" t="str">
            <v>WA</v>
          </cell>
          <cell r="AO2125" t="str">
            <v>Wood</v>
          </cell>
          <cell r="AP2125" t="str">
            <v>Pre 1980</v>
          </cell>
          <cell r="AQ2125" t="str">
            <v>Crawlspace</v>
          </cell>
          <cell r="AR2125">
            <v>134.46139790824901</v>
          </cell>
          <cell r="AU2125" t="str">
            <v>No</v>
          </cell>
          <cell r="AV2125" t="b">
            <v>0</v>
          </cell>
          <cell r="AX2125">
            <v>565813.5623979118</v>
          </cell>
          <cell r="AY2125" t="b">
            <v>0</v>
          </cell>
          <cell r="AZ2125">
            <v>195227.59623513863</v>
          </cell>
          <cell r="BA2125" t="str">
            <v/>
          </cell>
          <cell r="BB2125" t="str">
            <v/>
          </cell>
          <cell r="BC2125">
            <v>7.0609801620473908E-2</v>
          </cell>
          <cell r="DS2125">
            <v>3785.7640000000001</v>
          </cell>
          <cell r="DT2125" t="str">
            <v>ID</v>
          </cell>
          <cell r="DU2125" t="str">
            <v>32to46</v>
          </cell>
          <cell r="DX2125" t="b">
            <v>0</v>
          </cell>
          <cell r="DY2125">
            <v>2079.9929999999999</v>
          </cell>
          <cell r="DZ2125" t="str">
            <v>WA</v>
          </cell>
          <cell r="EC2125" t="str">
            <v>Desktop</v>
          </cell>
          <cell r="ED2125">
            <v>3785.7640000000001</v>
          </cell>
          <cell r="EE2125" t="str">
            <v>ID</v>
          </cell>
          <cell r="EZ2125" t="str">
            <v>WA</v>
          </cell>
          <cell r="FA2125" t="str">
            <v>Bathroom</v>
          </cell>
          <cell r="FB2125">
            <v>235815.734</v>
          </cell>
          <cell r="FC2125">
            <v>177227.97399999999</v>
          </cell>
          <cell r="FI2125" t="str">
            <v>WA</v>
          </cell>
          <cell r="FJ2125" t="str">
            <v>Bathroom</v>
          </cell>
          <cell r="FK2125" t="str">
            <v>EISAx</v>
          </cell>
          <cell r="FL2125">
            <v>38119.049999999996</v>
          </cell>
          <cell r="FS2125" t="str">
            <v>ID</v>
          </cell>
          <cell r="FT2125" t="str">
            <v>EISAx</v>
          </cell>
          <cell r="FV2125">
            <v>2403960.14</v>
          </cell>
        </row>
        <row r="2126">
          <cell r="AN2126" t="str">
            <v>WA</v>
          </cell>
          <cell r="AO2126" t="str">
            <v>Wood</v>
          </cell>
          <cell r="AP2126" t="str">
            <v>Pre 1980</v>
          </cell>
          <cell r="AQ2126" t="str">
            <v>Basement</v>
          </cell>
          <cell r="AR2126">
            <v>1769.8263218183099</v>
          </cell>
          <cell r="AU2126" t="str">
            <v>No</v>
          </cell>
          <cell r="AV2126" t="b">
            <v>0</v>
          </cell>
          <cell r="AX2126">
            <v>7447429.162211448</v>
          </cell>
          <cell r="AY2126" t="b">
            <v>0</v>
          </cell>
          <cell r="AZ2126">
            <v>2569651.542653406</v>
          </cell>
          <cell r="BA2126" t="str">
            <v/>
          </cell>
          <cell r="BB2126" t="str">
            <v/>
          </cell>
          <cell r="BC2126">
            <v>0.92939005119935114</v>
          </cell>
          <cell r="DS2126">
            <v>3785.7640000000001</v>
          </cell>
          <cell r="DT2126" t="str">
            <v>ID</v>
          </cell>
          <cell r="DU2126" t="str">
            <v>lt32</v>
          </cell>
          <cell r="DX2126" t="b">
            <v>0</v>
          </cell>
          <cell r="DY2126">
            <v>2079.9929999999999</v>
          </cell>
          <cell r="DZ2126" t="str">
            <v>WA</v>
          </cell>
          <cell r="EC2126" t="str">
            <v>Desktop</v>
          </cell>
          <cell r="ED2126">
            <v>2130.886</v>
          </cell>
          <cell r="EE2126" t="str">
            <v>MT</v>
          </cell>
          <cell r="EZ2126" t="str">
            <v>WA</v>
          </cell>
          <cell r="FA2126" t="str">
            <v>Bedrooms</v>
          </cell>
          <cell r="FB2126">
            <v>139145.93</v>
          </cell>
          <cell r="FC2126">
            <v>212380.63</v>
          </cell>
          <cell r="FI2126" t="str">
            <v>WA</v>
          </cell>
          <cell r="FJ2126" t="str">
            <v>Bedrooms</v>
          </cell>
          <cell r="FK2126" t="str">
            <v>EISAnqnx</v>
          </cell>
          <cell r="FL2126">
            <v>243961.91999999998</v>
          </cell>
          <cell r="FS2126" t="str">
            <v>ID</v>
          </cell>
          <cell r="FT2126" t="str">
            <v>EISAnqnx</v>
          </cell>
          <cell r="FV2126">
            <v>953971.99999999988</v>
          </cell>
        </row>
        <row r="2127">
          <cell r="AN2127" t="str">
            <v>WA</v>
          </cell>
          <cell r="AO2127" t="str">
            <v>Baseboard/Wall/Radiant</v>
          </cell>
          <cell r="AP2127" t="str">
            <v>Pre 1980</v>
          </cell>
          <cell r="AQ2127" t="str">
            <v>Basement</v>
          </cell>
          <cell r="AR2127">
            <v>1769.8263218183099</v>
          </cell>
          <cell r="AU2127" t="str">
            <v>No</v>
          </cell>
          <cell r="AV2127" t="b">
            <v>0</v>
          </cell>
          <cell r="AX2127">
            <v>7447429.162211448</v>
          </cell>
          <cell r="AY2127" t="b">
            <v>0</v>
          </cell>
          <cell r="AZ2127">
            <v>2569651.542653406</v>
          </cell>
          <cell r="BA2127" t="str">
            <v/>
          </cell>
          <cell r="BB2127" t="str">
            <v/>
          </cell>
          <cell r="BC2127">
            <v>0.92939005119935114</v>
          </cell>
          <cell r="DS2127">
            <v>1904.288</v>
          </cell>
          <cell r="DT2127" t="str">
            <v>WA</v>
          </cell>
          <cell r="DU2127" t="str">
            <v>lt32</v>
          </cell>
          <cell r="DX2127" t="b">
            <v>1</v>
          </cell>
          <cell r="DY2127">
            <v>2079.9929999999999</v>
          </cell>
          <cell r="DZ2127" t="str">
            <v>WA</v>
          </cell>
          <cell r="EC2127" t="str">
            <v>Laptop</v>
          </cell>
          <cell r="ED2127">
            <v>12271.31</v>
          </cell>
          <cell r="EE2127" t="str">
            <v>WA</v>
          </cell>
          <cell r="EZ2127" t="str">
            <v>WA</v>
          </cell>
          <cell r="FA2127" t="str">
            <v>Exterior</v>
          </cell>
          <cell r="FB2127">
            <v>326626.76199999999</v>
          </cell>
          <cell r="FC2127">
            <v>2043248.13</v>
          </cell>
          <cell r="FI2127" t="str">
            <v>WA</v>
          </cell>
          <cell r="FJ2127" t="str">
            <v>Bedrooms</v>
          </cell>
          <cell r="FK2127" t="str">
            <v>EISAq</v>
          </cell>
          <cell r="FL2127">
            <v>123505.72199999999</v>
          </cell>
          <cell r="FS2127" t="str">
            <v>ID</v>
          </cell>
          <cell r="FT2127" t="str">
            <v>EISAq</v>
          </cell>
          <cell r="FV2127">
            <v>281421.74</v>
          </cell>
        </row>
        <row r="2128">
          <cell r="AN2128" t="str">
            <v>WA</v>
          </cell>
          <cell r="AO2128" t="str">
            <v>Baseboard/Wall/Radiant</v>
          </cell>
          <cell r="AP2128" t="str">
            <v>Pre 1980</v>
          </cell>
          <cell r="AQ2128" t="str">
            <v>Basement</v>
          </cell>
          <cell r="AR2128">
            <v>1769.8263218183099</v>
          </cell>
          <cell r="AU2128" t="str">
            <v>No</v>
          </cell>
          <cell r="AV2128" t="b">
            <v>0</v>
          </cell>
          <cell r="AX2128">
            <v>7447429.162211448</v>
          </cell>
          <cell r="AY2128" t="b">
            <v>0</v>
          </cell>
          <cell r="AZ2128">
            <v>2569651.542653406</v>
          </cell>
          <cell r="BA2128" t="str">
            <v/>
          </cell>
          <cell r="BB2128" t="str">
            <v/>
          </cell>
          <cell r="BC2128">
            <v>0.92939005119935114</v>
          </cell>
          <cell r="DS2128">
            <v>1904.288</v>
          </cell>
          <cell r="DT2128" t="str">
            <v>WA</v>
          </cell>
          <cell r="DU2128" t="str">
            <v>32to46</v>
          </cell>
          <cell r="DX2128" t="b">
            <v>1</v>
          </cell>
          <cell r="DY2128">
            <v>2079.9929999999999</v>
          </cell>
          <cell r="DZ2128" t="str">
            <v>WA</v>
          </cell>
          <cell r="EC2128" t="str">
            <v>Desktop</v>
          </cell>
          <cell r="ED2128">
            <v>1925.059</v>
          </cell>
          <cell r="EE2128" t="str">
            <v>OR</v>
          </cell>
          <cell r="EZ2128" t="str">
            <v>WA</v>
          </cell>
          <cell r="FA2128" t="str">
            <v>Garage</v>
          </cell>
          <cell r="FB2128">
            <v>515572.288</v>
          </cell>
          <cell r="FC2128">
            <v>640071.27799999993</v>
          </cell>
          <cell r="FI2128" t="str">
            <v>WA</v>
          </cell>
          <cell r="FJ2128" t="str">
            <v>Bedrooms</v>
          </cell>
          <cell r="FK2128" t="str">
            <v>EISAx</v>
          </cell>
          <cell r="FL2128">
            <v>648023.85</v>
          </cell>
          <cell r="FS2128" t="str">
            <v>WA</v>
          </cell>
          <cell r="FT2128" t="str">
            <v>EISAq</v>
          </cell>
          <cell r="FV2128">
            <v>1206395.94</v>
          </cell>
        </row>
        <row r="2129">
          <cell r="AN2129" t="str">
            <v>WA</v>
          </cell>
          <cell r="AO2129" t="str">
            <v>Baseboard/Wall/Radiant</v>
          </cell>
          <cell r="AP2129" t="str">
            <v>Pre 1980</v>
          </cell>
          <cell r="AQ2129" t="str">
            <v>Crawlspace</v>
          </cell>
          <cell r="AR2129">
            <v>134.46139790824901</v>
          </cell>
          <cell r="AU2129" t="str">
            <v>No</v>
          </cell>
          <cell r="AV2129" t="b">
            <v>0</v>
          </cell>
          <cell r="AX2129">
            <v>565813.5623979118</v>
          </cell>
          <cell r="AY2129" t="b">
            <v>0</v>
          </cell>
          <cell r="AZ2129">
            <v>195227.59623513863</v>
          </cell>
          <cell r="BA2129" t="str">
            <v/>
          </cell>
          <cell r="BB2129" t="str">
            <v/>
          </cell>
          <cell r="BC2129">
            <v>7.0609801620473908E-2</v>
          </cell>
          <cell r="DS2129">
            <v>1904.288</v>
          </cell>
          <cell r="DT2129" t="str">
            <v>WA</v>
          </cell>
          <cell r="DU2129" t="str">
            <v>32to46</v>
          </cell>
          <cell r="DX2129" t="b">
            <v>0</v>
          </cell>
          <cell r="DY2129">
            <v>2079.9929999999999</v>
          </cell>
          <cell r="DZ2129" t="str">
            <v>WA</v>
          </cell>
          <cell r="EC2129" t="str">
            <v>Desktop</v>
          </cell>
          <cell r="ED2129">
            <v>2079.9929999999999</v>
          </cell>
          <cell r="EE2129" t="str">
            <v>WA</v>
          </cell>
          <cell r="EZ2129" t="str">
            <v>WA</v>
          </cell>
          <cell r="FA2129" t="str">
            <v>Kitchen</v>
          </cell>
          <cell r="FB2129">
            <v>67375.923999999999</v>
          </cell>
          <cell r="FC2129">
            <v>114246.132</v>
          </cell>
          <cell r="FI2129" t="str">
            <v>WA</v>
          </cell>
          <cell r="FJ2129" t="str">
            <v>Exterior</v>
          </cell>
          <cell r="FK2129" t="str">
            <v>EISAnqnx</v>
          </cell>
          <cell r="FL2129">
            <v>609904.79999999993</v>
          </cell>
          <cell r="FS2129" t="str">
            <v>WA</v>
          </cell>
          <cell r="FT2129" t="str">
            <v>EISAnqnx</v>
          </cell>
          <cell r="FV2129">
            <v>2745590.76</v>
          </cell>
        </row>
        <row r="2130">
          <cell r="AN2130" t="str">
            <v>ID</v>
          </cell>
          <cell r="AO2130" t="str">
            <v>Natural Gas FAF</v>
          </cell>
          <cell r="AP2130" t="str">
            <v>1980-1992</v>
          </cell>
          <cell r="AQ2130" t="str">
            <v>Crawlspace</v>
          </cell>
          <cell r="AR2130">
            <v>3785.76440429688</v>
          </cell>
          <cell r="AU2130" t="str">
            <v>No</v>
          </cell>
          <cell r="AV2130" t="b">
            <v>1</v>
          </cell>
          <cell r="AX2130">
            <v>5269784.0507812565</v>
          </cell>
          <cell r="AY2130" t="b">
            <v>0</v>
          </cell>
          <cell r="AZ2130">
            <v>1366572.3630641133</v>
          </cell>
          <cell r="BA2130">
            <v>1</v>
          </cell>
          <cell r="BB2130">
            <v>3785.76440429688</v>
          </cell>
          <cell r="BC2130">
            <v>1.0000001067939999</v>
          </cell>
          <cell r="DS2130">
            <v>2079.9929999999999</v>
          </cell>
          <cell r="DT2130" t="str">
            <v>WA</v>
          </cell>
          <cell r="DU2130" t="str">
            <v>lt32</v>
          </cell>
          <cell r="DX2130" t="b">
            <v>1</v>
          </cell>
          <cell r="DY2130">
            <v>3785.7640000000001</v>
          </cell>
          <cell r="DZ2130" t="str">
            <v>ID</v>
          </cell>
          <cell r="EC2130" t="str">
            <v>Desktop</v>
          </cell>
          <cell r="ED2130">
            <v>2079.9929999999999</v>
          </cell>
          <cell r="EE2130" t="str">
            <v>WA</v>
          </cell>
          <cell r="EZ2130" t="str">
            <v>WA</v>
          </cell>
          <cell r="FA2130" t="str">
            <v>Living Room/Family Room</v>
          </cell>
          <cell r="FB2130">
            <v>109852.05</v>
          </cell>
          <cell r="FC2130">
            <v>295868.18799999997</v>
          </cell>
          <cell r="FI2130" t="str">
            <v>WA</v>
          </cell>
          <cell r="FJ2130" t="str">
            <v>Exterior</v>
          </cell>
          <cell r="FK2130" t="str">
            <v>EISAq</v>
          </cell>
          <cell r="FL2130">
            <v>68614.289999999994</v>
          </cell>
          <cell r="FS2130" t="str">
            <v>WA</v>
          </cell>
          <cell r="FT2130" t="str">
            <v>EISAq</v>
          </cell>
          <cell r="FV2130">
            <v>1119036.2339999999</v>
          </cell>
        </row>
        <row r="2131">
          <cell r="AN2131" t="str">
            <v>WA</v>
          </cell>
          <cell r="AO2131" t="str">
            <v>Natural Gas Other</v>
          </cell>
          <cell r="AP2131" t="str">
            <v>1993-2006</v>
          </cell>
          <cell r="AQ2131" t="str">
            <v>Crawlspace</v>
          </cell>
          <cell r="AR2131">
            <v>2079.99340820313</v>
          </cell>
          <cell r="AU2131" t="str">
            <v>Yes</v>
          </cell>
          <cell r="AV2131" t="b">
            <v>1</v>
          </cell>
          <cell r="AX2131">
            <v>3040950.3627929762</v>
          </cell>
          <cell r="AY2131" t="b">
            <v>0</v>
          </cell>
          <cell r="AZ2131">
            <v>0</v>
          </cell>
          <cell r="BA2131">
            <v>1</v>
          </cell>
          <cell r="BB2131">
            <v>2079.99340820313</v>
          </cell>
          <cell r="BC2131">
            <v>1.0000001962521654</v>
          </cell>
          <cell r="DS2131">
            <v>2079.9929999999999</v>
          </cell>
          <cell r="DT2131" t="str">
            <v>WA</v>
          </cell>
          <cell r="DU2131" t="str">
            <v>lt32</v>
          </cell>
          <cell r="DX2131" t="b">
            <v>0</v>
          </cell>
          <cell r="DY2131">
            <v>1144.6790000000001</v>
          </cell>
          <cell r="DZ2131" t="str">
            <v>MT</v>
          </cell>
          <cell r="EC2131" t="str">
            <v>Desktop</v>
          </cell>
          <cell r="ED2131">
            <v>2079.9929999999999</v>
          </cell>
          <cell r="EE2131" t="str">
            <v>WA</v>
          </cell>
          <cell r="EZ2131" t="str">
            <v>WA</v>
          </cell>
          <cell r="FA2131" t="str">
            <v>Other</v>
          </cell>
          <cell r="FB2131">
            <v>849522.52</v>
          </cell>
          <cell r="FC2131">
            <v>991597.83799999999</v>
          </cell>
          <cell r="FI2131" t="str">
            <v>WA</v>
          </cell>
          <cell r="FJ2131" t="str">
            <v>Garage</v>
          </cell>
          <cell r="FK2131" t="str">
            <v>EISAx</v>
          </cell>
          <cell r="FL2131">
            <v>38119.049999999996</v>
          </cell>
          <cell r="FS2131" t="str">
            <v>WA</v>
          </cell>
          <cell r="FT2131" t="str">
            <v>EISAx</v>
          </cell>
          <cell r="FV2131">
            <v>623997.9</v>
          </cell>
        </row>
        <row r="2132">
          <cell r="AN2132" t="str">
            <v>WA</v>
          </cell>
          <cell r="AO2132" t="str">
            <v>Baseboard/Wall/Radiant</v>
          </cell>
          <cell r="AP2132" t="str">
            <v>1993-2006</v>
          </cell>
          <cell r="AQ2132" t="str">
            <v>Crawlspace</v>
          </cell>
          <cell r="AR2132">
            <v>2079.99340820313</v>
          </cell>
          <cell r="AU2132" t="str">
            <v>Yes</v>
          </cell>
          <cell r="AV2132" t="b">
            <v>0</v>
          </cell>
          <cell r="AX2132">
            <v>3040950.3627929762</v>
          </cell>
          <cell r="AY2132" t="b">
            <v>0</v>
          </cell>
          <cell r="AZ2132">
            <v>0</v>
          </cell>
          <cell r="BA2132" t="str">
            <v/>
          </cell>
          <cell r="BB2132" t="str">
            <v/>
          </cell>
          <cell r="BC2132">
            <v>1.0000001962521654</v>
          </cell>
          <cell r="DS2132">
            <v>1904.288</v>
          </cell>
          <cell r="DT2132" t="str">
            <v>WA</v>
          </cell>
          <cell r="DU2132" t="str">
            <v>lt32</v>
          </cell>
          <cell r="DX2132" t="b">
            <v>0</v>
          </cell>
          <cell r="DY2132">
            <v>1144.6790000000001</v>
          </cell>
          <cell r="DZ2132" t="str">
            <v>MT</v>
          </cell>
          <cell r="EC2132" t="str">
            <v>Desktop</v>
          </cell>
          <cell r="ED2132">
            <v>2079.9929999999999</v>
          </cell>
          <cell r="EE2132" t="str">
            <v>WA</v>
          </cell>
          <cell r="EZ2132" t="str">
            <v>WA</v>
          </cell>
          <cell r="FA2132" t="str">
            <v>Bathroom</v>
          </cell>
          <cell r="FB2132">
            <v>45742.86</v>
          </cell>
          <cell r="FC2132">
            <v>76238.099999999991</v>
          </cell>
          <cell r="FI2132" t="str">
            <v>WA</v>
          </cell>
          <cell r="FJ2132" t="str">
            <v>Kitchen</v>
          </cell>
          <cell r="FK2132" t="str">
            <v>EISAnqnx</v>
          </cell>
          <cell r="FL2132">
            <v>182971.44</v>
          </cell>
          <cell r="FS2132" t="str">
            <v>ID</v>
          </cell>
          <cell r="FT2132" t="str">
            <v>EISAnqnx</v>
          </cell>
          <cell r="FV2132">
            <v>3356788.9749999996</v>
          </cell>
        </row>
        <row r="2133">
          <cell r="AN2133" t="str">
            <v>MT</v>
          </cell>
          <cell r="AO2133" t="str">
            <v>Natural Gas FAF</v>
          </cell>
          <cell r="AP2133" t="str">
            <v>Pre 1980</v>
          </cell>
          <cell r="AQ2133" t="str">
            <v>Basement</v>
          </cell>
          <cell r="AR2133">
            <v>2130.88647460938</v>
          </cell>
          <cell r="AU2133" t="str">
            <v>No</v>
          </cell>
          <cell r="AV2133" t="b">
            <v>1</v>
          </cell>
          <cell r="AX2133">
            <v>3963448.8427734468</v>
          </cell>
          <cell r="AY2133" t="b">
            <v>0</v>
          </cell>
          <cell r="AZ2133">
            <v>1217759.0025097686</v>
          </cell>
          <cell r="BA2133">
            <v>1</v>
          </cell>
          <cell r="BB2133">
            <v>2130.88647460938</v>
          </cell>
          <cell r="BC2133">
            <v>1.0000002227286584</v>
          </cell>
          <cell r="DS2133">
            <v>1904.288</v>
          </cell>
          <cell r="DT2133" t="str">
            <v>WA</v>
          </cell>
          <cell r="DU2133" t="str">
            <v>32to46</v>
          </cell>
          <cell r="DX2133" t="b">
            <v>1</v>
          </cell>
          <cell r="DY2133">
            <v>1612.692</v>
          </cell>
          <cell r="DZ2133" t="str">
            <v>OR</v>
          </cell>
          <cell r="EC2133" t="str">
            <v>Desktop</v>
          </cell>
          <cell r="ED2133">
            <v>2079.9929999999999</v>
          </cell>
          <cell r="EE2133" t="str">
            <v>WA</v>
          </cell>
          <cell r="EZ2133" t="str">
            <v>WA</v>
          </cell>
          <cell r="FA2133" t="str">
            <v>Bedrooms</v>
          </cell>
          <cell r="FB2133">
            <v>68614.289999999994</v>
          </cell>
          <cell r="FC2133">
            <v>343071.45</v>
          </cell>
          <cell r="FI2133" t="str">
            <v>WA</v>
          </cell>
          <cell r="FJ2133" t="str">
            <v>Kitchen</v>
          </cell>
          <cell r="FK2133" t="str">
            <v>EISAq</v>
          </cell>
          <cell r="FL2133">
            <v>179921.916</v>
          </cell>
          <cell r="FS2133" t="str">
            <v>ID</v>
          </cell>
          <cell r="FT2133" t="str">
            <v>EISAq</v>
          </cell>
          <cell r="FV2133">
            <v>96589.664999999994</v>
          </cell>
        </row>
        <row r="2134">
          <cell r="AN2134" t="str">
            <v>ID</v>
          </cell>
          <cell r="AO2134" t="str">
            <v>Propane/LP</v>
          </cell>
          <cell r="AP2134" t="str">
            <v>Pre 1980</v>
          </cell>
          <cell r="AQ2134" t="str">
            <v>Crawlspace</v>
          </cell>
          <cell r="AR2134">
            <v>3785.76440429688</v>
          </cell>
          <cell r="AU2134" t="str">
            <v>No</v>
          </cell>
          <cell r="AV2134" t="b">
            <v>0</v>
          </cell>
          <cell r="AX2134">
            <v>5489358.3862304762</v>
          </cell>
          <cell r="AY2134" t="b">
            <v>0</v>
          </cell>
          <cell r="AZ2134">
            <v>2030767.313281741</v>
          </cell>
          <cell r="BA2134" t="str">
            <v/>
          </cell>
          <cell r="BB2134" t="str">
            <v/>
          </cell>
          <cell r="BC2134">
            <v>1.0000001067939999</v>
          </cell>
          <cell r="DS2134">
            <v>1904.288</v>
          </cell>
          <cell r="DT2134" t="str">
            <v>WA</v>
          </cell>
          <cell r="DU2134" t="str">
            <v>lt32</v>
          </cell>
          <cell r="DX2134" t="b">
            <v>1</v>
          </cell>
          <cell r="DY2134">
            <v>1612.692</v>
          </cell>
          <cell r="DZ2134" t="str">
            <v>OR</v>
          </cell>
          <cell r="EC2134" t="str">
            <v>Laptop</v>
          </cell>
          <cell r="ED2134">
            <v>2079.9929999999999</v>
          </cell>
          <cell r="EE2134" t="str">
            <v>WA</v>
          </cell>
          <cell r="EZ2134" t="str">
            <v>WA</v>
          </cell>
          <cell r="FA2134" t="str">
            <v>Exterior</v>
          </cell>
          <cell r="FB2134">
            <v>111307.62599999999</v>
          </cell>
          <cell r="FC2134">
            <v>2079775.368</v>
          </cell>
          <cell r="FI2134" t="str">
            <v>WA</v>
          </cell>
          <cell r="FJ2134" t="str">
            <v>Living Room/Family Room</v>
          </cell>
          <cell r="FK2134" t="str">
            <v>EISAnqnx</v>
          </cell>
          <cell r="FL2134">
            <v>1067333.3999999999</v>
          </cell>
          <cell r="FS2134" t="str">
            <v>ID</v>
          </cell>
          <cell r="FT2134" t="str">
            <v>EISAx</v>
          </cell>
          <cell r="FV2134">
            <v>1114954.7749999999</v>
          </cell>
        </row>
        <row r="2135">
          <cell r="AN2135" t="str">
            <v>ID</v>
          </cell>
          <cell r="AO2135" t="str">
            <v>Baseboard/Wall/Radiant</v>
          </cell>
          <cell r="AP2135" t="str">
            <v>Pre 1980</v>
          </cell>
          <cell r="AQ2135" t="str">
            <v>Crawlspace</v>
          </cell>
          <cell r="AR2135">
            <v>3785.76440429688</v>
          </cell>
          <cell r="AU2135" t="str">
            <v>No</v>
          </cell>
          <cell r="AV2135" t="b">
            <v>1</v>
          </cell>
          <cell r="AX2135">
            <v>5489358.3862304762</v>
          </cell>
          <cell r="AY2135" t="b">
            <v>0</v>
          </cell>
          <cell r="AZ2135">
            <v>2030767.313281741</v>
          </cell>
          <cell r="BA2135">
            <v>1</v>
          </cell>
          <cell r="BB2135">
            <v>3785.76440429688</v>
          </cell>
          <cell r="BC2135">
            <v>1.0000001067939999</v>
          </cell>
          <cell r="DS2135">
            <v>1904.288</v>
          </cell>
          <cell r="DT2135" t="str">
            <v>WA</v>
          </cell>
          <cell r="DU2135" t="str">
            <v>32to46</v>
          </cell>
          <cell r="DX2135" t="b">
            <v>1</v>
          </cell>
          <cell r="DY2135">
            <v>1612.692</v>
          </cell>
          <cell r="DZ2135" t="str">
            <v>OR</v>
          </cell>
          <cell r="EC2135" t="str">
            <v>Laptop</v>
          </cell>
          <cell r="ED2135">
            <v>2079.9929999999999</v>
          </cell>
          <cell r="EE2135" t="str">
            <v>WA</v>
          </cell>
          <cell r="EZ2135" t="str">
            <v>WA</v>
          </cell>
          <cell r="FA2135" t="str">
            <v>Kitchen</v>
          </cell>
          <cell r="FB2135">
            <v>45742.86</v>
          </cell>
          <cell r="FC2135">
            <v>121980.95999999999</v>
          </cell>
          <cell r="FI2135" t="str">
            <v>WA</v>
          </cell>
          <cell r="FJ2135" t="str">
            <v>Living Room/Family Room</v>
          </cell>
          <cell r="FK2135" t="str">
            <v>EISAq</v>
          </cell>
          <cell r="FL2135">
            <v>114357.15</v>
          </cell>
          <cell r="FS2135" t="str">
            <v>WA</v>
          </cell>
          <cell r="FT2135" t="str">
            <v>EISAnqnx</v>
          </cell>
          <cell r="FV2135">
            <v>3411188.52</v>
          </cell>
        </row>
        <row r="2136">
          <cell r="AN2136" t="str">
            <v>MT</v>
          </cell>
          <cell r="AO2136" t="str">
            <v>Natural Gas Other</v>
          </cell>
          <cell r="AP2136" t="str">
            <v>Pre 1980</v>
          </cell>
          <cell r="AQ2136" t="str">
            <v>Basement</v>
          </cell>
          <cell r="AR2136">
            <v>2130.88647460938</v>
          </cell>
          <cell r="AU2136" t="str">
            <v>No</v>
          </cell>
          <cell r="AV2136" t="b">
            <v>0</v>
          </cell>
          <cell r="AX2136">
            <v>3409418.3593750079</v>
          </cell>
          <cell r="AY2136" t="b">
            <v>0</v>
          </cell>
          <cell r="AZ2136">
            <v>979035.79075927963</v>
          </cell>
          <cell r="BA2136" t="str">
            <v/>
          </cell>
          <cell r="BB2136" t="str">
            <v/>
          </cell>
          <cell r="BC2136">
            <v>1.0000002227286584</v>
          </cell>
          <cell r="DS2136">
            <v>3785.7640000000001</v>
          </cell>
          <cell r="DT2136" t="str">
            <v>ID</v>
          </cell>
          <cell r="DU2136" t="str">
            <v>lt32</v>
          </cell>
          <cell r="DX2136" t="b">
            <v>0</v>
          </cell>
          <cell r="DY2136">
            <v>1612.692</v>
          </cell>
          <cell r="DZ2136" t="str">
            <v>OR</v>
          </cell>
          <cell r="EC2136" t="str">
            <v>Desktop</v>
          </cell>
          <cell r="ED2136">
            <v>2079.9929999999999</v>
          </cell>
          <cell r="EE2136" t="str">
            <v>WA</v>
          </cell>
          <cell r="EZ2136" t="str">
            <v>WA</v>
          </cell>
          <cell r="FA2136" t="str">
            <v>Living Room/Family Room</v>
          </cell>
          <cell r="FB2136">
            <v>45742.86</v>
          </cell>
          <cell r="FC2136">
            <v>304952.39999999997</v>
          </cell>
          <cell r="FI2136" t="str">
            <v>WA</v>
          </cell>
          <cell r="FJ2136" t="str">
            <v>Other</v>
          </cell>
          <cell r="FK2136" t="str">
            <v>EISAnqnx</v>
          </cell>
          <cell r="FL2136">
            <v>1524762</v>
          </cell>
          <cell r="FS2136" t="str">
            <v>WA</v>
          </cell>
          <cell r="FT2136" t="str">
            <v>EISAq</v>
          </cell>
          <cell r="FV2136">
            <v>1154396.115</v>
          </cell>
        </row>
        <row r="2137">
          <cell r="AN2137" t="str">
            <v>MT</v>
          </cell>
          <cell r="AO2137" t="str">
            <v>Natural Gas FAF</v>
          </cell>
          <cell r="AP2137" t="str">
            <v>Pre 1980</v>
          </cell>
          <cell r="AQ2137" t="str">
            <v>Basement</v>
          </cell>
          <cell r="AR2137">
            <v>2130.88647460938</v>
          </cell>
          <cell r="AU2137" t="str">
            <v>No</v>
          </cell>
          <cell r="AV2137" t="b">
            <v>1</v>
          </cell>
          <cell r="AX2137">
            <v>3409418.3593750079</v>
          </cell>
          <cell r="AY2137" t="b">
            <v>0</v>
          </cell>
          <cell r="AZ2137">
            <v>979035.79075927963</v>
          </cell>
          <cell r="BA2137">
            <v>1</v>
          </cell>
          <cell r="BB2137">
            <v>2130.88647460938</v>
          </cell>
          <cell r="BC2137">
            <v>1.0000002227286584</v>
          </cell>
          <cell r="DS2137">
            <v>2130.886</v>
          </cell>
          <cell r="DT2137" t="str">
            <v>MT</v>
          </cell>
          <cell r="DU2137" t="str">
            <v>32to46</v>
          </cell>
          <cell r="DX2137" t="b">
            <v>0</v>
          </cell>
          <cell r="DY2137">
            <v>1144.6790000000001</v>
          </cell>
          <cell r="DZ2137" t="str">
            <v>MT</v>
          </cell>
          <cell r="EC2137" t="str">
            <v>Laptop</v>
          </cell>
          <cell r="ED2137">
            <v>3785.7640000000001</v>
          </cell>
          <cell r="EE2137" t="str">
            <v>ID</v>
          </cell>
          <cell r="EZ2137" t="str">
            <v>WA</v>
          </cell>
          <cell r="FA2137" t="str">
            <v>Other</v>
          </cell>
          <cell r="FB2137">
            <v>446755.266</v>
          </cell>
          <cell r="FC2137">
            <v>1123749.594</v>
          </cell>
          <cell r="FI2137" t="str">
            <v>WA</v>
          </cell>
          <cell r="FJ2137" t="str">
            <v>Other</v>
          </cell>
          <cell r="FK2137" t="str">
            <v>EISAq</v>
          </cell>
          <cell r="FL2137">
            <v>536716.22399999993</v>
          </cell>
          <cell r="FS2137" t="str">
            <v>WA</v>
          </cell>
          <cell r="FT2137" t="str">
            <v>EISAx</v>
          </cell>
          <cell r="FV2137">
            <v>1008796.605</v>
          </cell>
        </row>
        <row r="2138">
          <cell r="AN2138" t="str">
            <v>ID</v>
          </cell>
          <cell r="AO2138" t="str">
            <v>Natural Gas FAF</v>
          </cell>
          <cell r="AP2138" t="str">
            <v>1993-2006</v>
          </cell>
          <cell r="AQ2138" t="str">
            <v>Basement</v>
          </cell>
          <cell r="AR2138">
            <v>1192.46508789063</v>
          </cell>
          <cell r="AU2138" t="str">
            <v>No</v>
          </cell>
          <cell r="AV2138" t="b">
            <v>1</v>
          </cell>
          <cell r="AX2138">
            <v>3362751.5478515765</v>
          </cell>
          <cell r="AY2138" t="b">
            <v>0</v>
          </cell>
          <cell r="AZ2138">
            <v>560351.26945068594</v>
          </cell>
          <cell r="BA2138">
            <v>1</v>
          </cell>
          <cell r="BB2138">
            <v>1192.46508789063</v>
          </cell>
          <cell r="BC2138">
            <v>1.0000000737049977</v>
          </cell>
          <cell r="DS2138">
            <v>2130.886</v>
          </cell>
          <cell r="DT2138" t="str">
            <v>MT</v>
          </cell>
          <cell r="DU2138" t="str">
            <v>32to46</v>
          </cell>
          <cell r="DX2138" t="b">
            <v>0</v>
          </cell>
          <cell r="DY2138">
            <v>1144.6790000000001</v>
          </cell>
          <cell r="DZ2138" t="str">
            <v>MT</v>
          </cell>
          <cell r="EC2138" t="str">
            <v>Desktop</v>
          </cell>
          <cell r="ED2138">
            <v>3785.7640000000001</v>
          </cell>
          <cell r="EE2138" t="str">
            <v>ID</v>
          </cell>
          <cell r="EZ2138" t="str">
            <v>WA</v>
          </cell>
          <cell r="FA2138" t="str">
            <v>Bathroom</v>
          </cell>
          <cell r="FB2138">
            <v>153792.87</v>
          </cell>
          <cell r="FC2138">
            <v>180157.36199999999</v>
          </cell>
          <cell r="FI2138" t="str">
            <v>WA</v>
          </cell>
          <cell r="FJ2138" t="str">
            <v>Other</v>
          </cell>
          <cell r="FK2138" t="str">
            <v>EISAx</v>
          </cell>
          <cell r="FL2138">
            <v>0</v>
          </cell>
          <cell r="FS2138" t="str">
            <v>WA</v>
          </cell>
          <cell r="FT2138" t="str">
            <v>EISAnqnx</v>
          </cell>
          <cell r="FV2138">
            <v>1866202.24</v>
          </cell>
        </row>
        <row r="2139">
          <cell r="AN2139" t="str">
            <v>WA</v>
          </cell>
          <cell r="AO2139" t="str">
            <v>Wood</v>
          </cell>
          <cell r="AP2139" t="str">
            <v>1980-1992</v>
          </cell>
          <cell r="AQ2139" t="str">
            <v>Crawlspace</v>
          </cell>
          <cell r="AR2139">
            <v>4360.1875</v>
          </cell>
          <cell r="AU2139" t="str">
            <v>No</v>
          </cell>
          <cell r="AV2139" t="b">
            <v>0</v>
          </cell>
          <cell r="AX2139">
            <v>12221605.5625</v>
          </cell>
          <cell r="AY2139" t="b">
            <v>0</v>
          </cell>
          <cell r="AZ2139">
            <v>3396771.3704687501</v>
          </cell>
          <cell r="BA2139" t="str">
            <v/>
          </cell>
          <cell r="BB2139" t="str">
            <v/>
          </cell>
          <cell r="BC2139">
            <v>0.99999988532604556</v>
          </cell>
          <cell r="DS2139">
            <v>3785.7640000000001</v>
          </cell>
          <cell r="DT2139" t="str">
            <v>ID</v>
          </cell>
          <cell r="DU2139" t="str">
            <v>lt32</v>
          </cell>
          <cell r="DX2139" t="b">
            <v>0</v>
          </cell>
          <cell r="DY2139">
            <v>12271.31</v>
          </cell>
          <cell r="DZ2139" t="str">
            <v>WA</v>
          </cell>
          <cell r="EC2139" t="str">
            <v>Laptop</v>
          </cell>
          <cell r="ED2139">
            <v>3785.7640000000001</v>
          </cell>
          <cell r="EE2139" t="str">
            <v>ID</v>
          </cell>
          <cell r="EZ2139" t="str">
            <v>WA</v>
          </cell>
          <cell r="FA2139" t="str">
            <v>Bedrooms</v>
          </cell>
          <cell r="FB2139">
            <v>87881.64</v>
          </cell>
          <cell r="FC2139">
            <v>572695.35399999993</v>
          </cell>
          <cell r="FI2139" t="str">
            <v>WA</v>
          </cell>
          <cell r="FJ2139" t="str">
            <v>Bathroom</v>
          </cell>
          <cell r="FK2139" t="str">
            <v>EISAnqnx</v>
          </cell>
          <cell r="FL2139">
            <v>2676506.2200000002</v>
          </cell>
          <cell r="FS2139" t="str">
            <v>WA</v>
          </cell>
          <cell r="FT2139" t="str">
            <v>EISAq</v>
          </cell>
          <cell r="FV2139">
            <v>1121625.632</v>
          </cell>
        </row>
        <row r="2140">
          <cell r="AN2140" t="str">
            <v>WA</v>
          </cell>
          <cell r="AO2140" t="str">
            <v>Wood</v>
          </cell>
          <cell r="AP2140" t="str">
            <v>1980-1992</v>
          </cell>
          <cell r="AQ2140" t="str">
            <v>Crawlspace</v>
          </cell>
          <cell r="AR2140">
            <v>4360.1875</v>
          </cell>
          <cell r="AU2140" t="str">
            <v>No</v>
          </cell>
          <cell r="AV2140" t="b">
            <v>0</v>
          </cell>
          <cell r="AX2140">
            <v>12221605.5625</v>
          </cell>
          <cell r="AY2140" t="b">
            <v>0</v>
          </cell>
          <cell r="AZ2140">
            <v>3396771.3704687501</v>
          </cell>
          <cell r="BA2140" t="str">
            <v/>
          </cell>
          <cell r="BB2140" t="str">
            <v/>
          </cell>
          <cell r="BC2140">
            <v>0.99999988532604556</v>
          </cell>
          <cell r="DS2140">
            <v>3785.7640000000001</v>
          </cell>
          <cell r="DT2140" t="str">
            <v>ID</v>
          </cell>
          <cell r="DU2140" t="str">
            <v>lt32</v>
          </cell>
          <cell r="DX2140" t="b">
            <v>0</v>
          </cell>
          <cell r="DY2140">
            <v>3785.7640000000001</v>
          </cell>
          <cell r="DZ2140" t="str">
            <v>ID</v>
          </cell>
          <cell r="EC2140" t="str">
            <v>Desktop</v>
          </cell>
          <cell r="ED2140">
            <v>1192.4649999999999</v>
          </cell>
          <cell r="EE2140" t="str">
            <v>ID</v>
          </cell>
          <cell r="EZ2140" t="str">
            <v>WA</v>
          </cell>
          <cell r="FA2140" t="str">
            <v>Exterior</v>
          </cell>
          <cell r="FB2140">
            <v>32223.268</v>
          </cell>
          <cell r="FC2140">
            <v>1830867.5</v>
          </cell>
          <cell r="FI2140" t="str">
            <v>WA</v>
          </cell>
          <cell r="FJ2140" t="str">
            <v>Bedrooms</v>
          </cell>
          <cell r="FK2140" t="str">
            <v>EISAnqnx</v>
          </cell>
          <cell r="FL2140">
            <v>1784337.4800000002</v>
          </cell>
          <cell r="FS2140" t="str">
            <v>WA</v>
          </cell>
          <cell r="FT2140" t="str">
            <v>EISAx</v>
          </cell>
          <cell r="FV2140">
            <v>2618396</v>
          </cell>
        </row>
        <row r="2141">
          <cell r="AN2141" t="str">
            <v>WA</v>
          </cell>
          <cell r="AO2141" t="str">
            <v>Natural Gas FAF</v>
          </cell>
          <cell r="AP2141" t="str">
            <v>1980-1992</v>
          </cell>
          <cell r="AQ2141" t="str">
            <v>Crawlspace</v>
          </cell>
          <cell r="AR2141">
            <v>4360.1875</v>
          </cell>
          <cell r="AU2141" t="str">
            <v>No</v>
          </cell>
          <cell r="AV2141" t="b">
            <v>1</v>
          </cell>
          <cell r="AX2141">
            <v>12221605.5625</v>
          </cell>
          <cell r="AY2141" t="b">
            <v>0</v>
          </cell>
          <cell r="AZ2141">
            <v>3396771.3704687501</v>
          </cell>
          <cell r="BA2141">
            <v>1</v>
          </cell>
          <cell r="BB2141">
            <v>4360.1875</v>
          </cell>
          <cell r="BC2141">
            <v>0.99999988532604556</v>
          </cell>
          <cell r="DS2141">
            <v>3785.7640000000001</v>
          </cell>
          <cell r="DT2141" t="str">
            <v>ID</v>
          </cell>
          <cell r="DU2141" t="str">
            <v>32to46</v>
          </cell>
          <cell r="DX2141" t="b">
            <v>0</v>
          </cell>
          <cell r="DY2141">
            <v>3785.7640000000001</v>
          </cell>
          <cell r="DZ2141" t="str">
            <v>ID</v>
          </cell>
          <cell r="EC2141" t="str">
            <v>Laptop</v>
          </cell>
          <cell r="ED2141">
            <v>1192.4649999999999</v>
          </cell>
          <cell r="EE2141" t="str">
            <v>ID</v>
          </cell>
          <cell r="EZ2141" t="str">
            <v>WA</v>
          </cell>
          <cell r="FA2141" t="str">
            <v>Garage</v>
          </cell>
          <cell r="FB2141">
            <v>87881.64</v>
          </cell>
          <cell r="FC2141">
            <v>351526.56</v>
          </cell>
          <cell r="FI2141" t="str">
            <v>WA</v>
          </cell>
          <cell r="FJ2141" t="str">
            <v>Exterior</v>
          </cell>
          <cell r="FK2141" t="str">
            <v>EISAnqnx</v>
          </cell>
          <cell r="FL2141">
            <v>594779.16</v>
          </cell>
          <cell r="FS2141" t="str">
            <v>OR</v>
          </cell>
          <cell r="FT2141" t="str">
            <v>EISAnqnx</v>
          </cell>
          <cell r="FV2141">
            <v>4402649.16</v>
          </cell>
        </row>
        <row r="2142">
          <cell r="AN2142" t="str">
            <v>OR</v>
          </cell>
          <cell r="AO2142" t="str">
            <v>Natural Gas Other</v>
          </cell>
          <cell r="AP2142" t="str">
            <v>1993-2006</v>
          </cell>
          <cell r="AQ2142" t="str">
            <v>Crawlspace</v>
          </cell>
          <cell r="AR2142">
            <v>8264.9453125</v>
          </cell>
          <cell r="AU2142" t="str">
            <v>No</v>
          </cell>
          <cell r="AV2142" t="b">
            <v>0</v>
          </cell>
          <cell r="AX2142">
            <v>14876901.5625</v>
          </cell>
          <cell r="AY2142" t="b">
            <v>0</v>
          </cell>
          <cell r="AZ2142">
            <v>2631406.5125062498</v>
          </cell>
          <cell r="BA2142" t="str">
            <v/>
          </cell>
          <cell r="BB2142" t="str">
            <v/>
          </cell>
          <cell r="BC2142">
            <v>1.000000037810294</v>
          </cell>
          <cell r="DS2142">
            <v>3785.7640000000001</v>
          </cell>
          <cell r="DT2142" t="str">
            <v>ID</v>
          </cell>
          <cell r="DU2142" t="str">
            <v>lt32</v>
          </cell>
          <cell r="DX2142" t="b">
            <v>0</v>
          </cell>
          <cell r="DY2142">
            <v>1192.4649999999999</v>
          </cell>
          <cell r="DZ2142" t="str">
            <v>ID</v>
          </cell>
          <cell r="EC2142" t="str">
            <v>Laptop</v>
          </cell>
          <cell r="ED2142">
            <v>2079.9929999999999</v>
          </cell>
          <cell r="EE2142" t="str">
            <v>WA</v>
          </cell>
          <cell r="EZ2142" t="str">
            <v>WA</v>
          </cell>
          <cell r="FA2142" t="str">
            <v>Kitchen</v>
          </cell>
          <cell r="FB2142">
            <v>193339.60800000001</v>
          </cell>
          <cell r="FC2142">
            <v>317838.598</v>
          </cell>
          <cell r="FI2142" t="str">
            <v>WA</v>
          </cell>
          <cell r="FJ2142" t="str">
            <v>Exterior</v>
          </cell>
          <cell r="FK2142" t="str">
            <v>EISAq</v>
          </cell>
          <cell r="FL2142">
            <v>218085.69200000001</v>
          </cell>
          <cell r="FS2142" t="str">
            <v>OR</v>
          </cell>
          <cell r="FT2142" t="str">
            <v>EISAx</v>
          </cell>
          <cell r="FV2142">
            <v>1386915.12</v>
          </cell>
        </row>
        <row r="2143">
          <cell r="AN2143" t="str">
            <v>OR</v>
          </cell>
          <cell r="AO2143" t="str">
            <v>Natural Gas FAF</v>
          </cell>
          <cell r="AP2143" t="str">
            <v>1993-2006</v>
          </cell>
          <cell r="AQ2143" t="str">
            <v>Crawlspace</v>
          </cell>
          <cell r="AR2143">
            <v>8264.9453125</v>
          </cell>
          <cell r="AU2143" t="str">
            <v>No</v>
          </cell>
          <cell r="AV2143" t="b">
            <v>1</v>
          </cell>
          <cell r="AX2143">
            <v>14876901.5625</v>
          </cell>
          <cell r="AY2143" t="b">
            <v>0</v>
          </cell>
          <cell r="AZ2143">
            <v>2631406.5125062498</v>
          </cell>
          <cell r="BA2143">
            <v>1</v>
          </cell>
          <cell r="BB2143">
            <v>8264.9453125</v>
          </cell>
          <cell r="BC2143">
            <v>1.000000037810294</v>
          </cell>
          <cell r="DS2143">
            <v>1612.692</v>
          </cell>
          <cell r="DT2143" t="str">
            <v>OR</v>
          </cell>
          <cell r="DU2143" t="str">
            <v>32to46</v>
          </cell>
          <cell r="DX2143" t="b">
            <v>0</v>
          </cell>
          <cell r="DY2143">
            <v>4360.1880000000001</v>
          </cell>
          <cell r="DZ2143" t="str">
            <v>WA</v>
          </cell>
          <cell r="EC2143" t="str">
            <v>Desktop</v>
          </cell>
          <cell r="ED2143">
            <v>2130.886</v>
          </cell>
          <cell r="EE2143" t="str">
            <v>MT</v>
          </cell>
          <cell r="EZ2143" t="str">
            <v>WA</v>
          </cell>
          <cell r="FA2143" t="str">
            <v>Living Room/Family Room</v>
          </cell>
          <cell r="FB2143">
            <v>43940.82</v>
          </cell>
          <cell r="FC2143">
            <v>292938.8</v>
          </cell>
          <cell r="FI2143" t="str">
            <v>WA</v>
          </cell>
          <cell r="FJ2143" t="str">
            <v>Exterior</v>
          </cell>
          <cell r="FK2143" t="str">
            <v>EISAx</v>
          </cell>
          <cell r="FL2143">
            <v>743473.95000000007</v>
          </cell>
          <cell r="FS2143" t="str">
            <v>WA</v>
          </cell>
          <cell r="FT2143" t="str">
            <v>EISAnqnx</v>
          </cell>
          <cell r="FV2143">
            <v>894396.99</v>
          </cell>
        </row>
        <row r="2144">
          <cell r="AN2144" t="str">
            <v>ID</v>
          </cell>
          <cell r="AO2144" t="str">
            <v>Baseboard/Wall/Radiant</v>
          </cell>
          <cell r="AP2144" t="str">
            <v>Pre 1980</v>
          </cell>
          <cell r="AQ2144" t="str">
            <v>Crawlspace</v>
          </cell>
          <cell r="AR2144">
            <v>546.54649861653604</v>
          </cell>
          <cell r="AU2144" t="str">
            <v>No</v>
          </cell>
          <cell r="AV2144" t="b">
            <v>0</v>
          </cell>
          <cell r="AX2144">
            <v>970666.58154296805</v>
          </cell>
          <cell r="AY2144" t="b">
            <v>0</v>
          </cell>
          <cell r="AZ2144">
            <v>414234.36847805552</v>
          </cell>
          <cell r="BA2144" t="str">
            <v/>
          </cell>
          <cell r="BB2144" t="str">
            <v/>
          </cell>
          <cell r="BC2144">
            <v>0.45833336711478834</v>
          </cell>
          <cell r="DS2144">
            <v>1612.692</v>
          </cell>
          <cell r="DT2144" t="str">
            <v>OR</v>
          </cell>
          <cell r="DU2144" t="str">
            <v>lt32</v>
          </cell>
          <cell r="DX2144" t="b">
            <v>0</v>
          </cell>
          <cell r="DY2144">
            <v>4360.1880000000001</v>
          </cell>
          <cell r="DZ2144" t="str">
            <v>WA</v>
          </cell>
          <cell r="EC2144" t="str">
            <v>Desktop</v>
          </cell>
          <cell r="ED2144">
            <v>1144.6790000000001</v>
          </cell>
          <cell r="EE2144" t="str">
            <v>MT</v>
          </cell>
          <cell r="EZ2144" t="str">
            <v>WA</v>
          </cell>
          <cell r="FA2144" t="str">
            <v>Other</v>
          </cell>
          <cell r="FB2144">
            <v>219704.1</v>
          </cell>
          <cell r="FC2144">
            <v>311979.82199999999</v>
          </cell>
          <cell r="FI2144" t="str">
            <v>WA</v>
          </cell>
          <cell r="FJ2144" t="str">
            <v>Garage</v>
          </cell>
          <cell r="FK2144" t="str">
            <v>EISAq</v>
          </cell>
          <cell r="FL2144">
            <v>1189558.32</v>
          </cell>
          <cell r="FS2144" t="str">
            <v>WA</v>
          </cell>
          <cell r="FT2144" t="str">
            <v>EISAq</v>
          </cell>
          <cell r="FV2144">
            <v>1077436.3740000001</v>
          </cell>
        </row>
        <row r="2145">
          <cell r="AN2145" t="str">
            <v>ID</v>
          </cell>
          <cell r="AO2145" t="str">
            <v>Other</v>
          </cell>
          <cell r="AP2145" t="str">
            <v>Pre 1980</v>
          </cell>
          <cell r="AQ2145" t="str">
            <v>Basement</v>
          </cell>
          <cell r="AR2145">
            <v>645.91858927408896</v>
          </cell>
          <cell r="AU2145" t="str">
            <v>No</v>
          </cell>
          <cell r="AV2145" t="b">
            <v>1</v>
          </cell>
          <cell r="AX2145">
            <v>1147151.4145507819</v>
          </cell>
          <cell r="AY2145" t="b">
            <v>0</v>
          </cell>
          <cell r="AZ2145">
            <v>489549.70820133906</v>
          </cell>
          <cell r="BA2145">
            <v>0.54166666666666696</v>
          </cell>
          <cell r="BB2145">
            <v>645.91858927408896</v>
          </cell>
          <cell r="BC2145">
            <v>0.54166670659020522</v>
          </cell>
          <cell r="DS2145">
            <v>1612.692</v>
          </cell>
          <cell r="DT2145" t="str">
            <v>OR</v>
          </cell>
          <cell r="DU2145" t="str">
            <v>lt32</v>
          </cell>
          <cell r="DX2145" t="b">
            <v>1</v>
          </cell>
          <cell r="DY2145">
            <v>4360.1880000000001</v>
          </cell>
          <cell r="DZ2145" t="str">
            <v>WA</v>
          </cell>
          <cell r="EC2145" t="str">
            <v>Desktop</v>
          </cell>
          <cell r="ED2145">
            <v>2079.9929999999999</v>
          </cell>
          <cell r="EE2145" t="str">
            <v>WA</v>
          </cell>
          <cell r="EZ2145" t="str">
            <v>WA</v>
          </cell>
          <cell r="FA2145" t="str">
            <v>Bathroom</v>
          </cell>
          <cell r="FB2145">
            <v>128868.81800000001</v>
          </cell>
          <cell r="FC2145">
            <v>475823.32800000004</v>
          </cell>
          <cell r="FI2145" t="str">
            <v>WA</v>
          </cell>
          <cell r="FJ2145" t="str">
            <v>Kitchen</v>
          </cell>
          <cell r="FK2145" t="str">
            <v>EISAnqnx</v>
          </cell>
          <cell r="FL2145">
            <v>892168.74000000011</v>
          </cell>
          <cell r="FS2145" t="str">
            <v>WA</v>
          </cell>
          <cell r="FT2145" t="str">
            <v>EISAx</v>
          </cell>
          <cell r="FV2145">
            <v>613597.93499999994</v>
          </cell>
        </row>
        <row r="2146">
          <cell r="AN2146" t="str">
            <v>ID</v>
          </cell>
          <cell r="AO2146" t="str">
            <v>Baseboard/Wall/Radiant</v>
          </cell>
          <cell r="AP2146" t="str">
            <v>Pre 1980</v>
          </cell>
          <cell r="AQ2146" t="str">
            <v>Basement</v>
          </cell>
          <cell r="AR2146">
            <v>645.91858927408896</v>
          </cell>
          <cell r="AU2146" t="str">
            <v>No</v>
          </cell>
          <cell r="AV2146" t="b">
            <v>0</v>
          </cell>
          <cell r="AX2146">
            <v>1147151.4145507819</v>
          </cell>
          <cell r="AY2146" t="b">
            <v>0</v>
          </cell>
          <cell r="AZ2146">
            <v>489549.70820133906</v>
          </cell>
          <cell r="BA2146" t="str">
            <v/>
          </cell>
          <cell r="BB2146" t="str">
            <v/>
          </cell>
          <cell r="BC2146">
            <v>0.54166670659020522</v>
          </cell>
          <cell r="DS2146">
            <v>1612.692</v>
          </cell>
          <cell r="DT2146" t="str">
            <v>OR</v>
          </cell>
          <cell r="DU2146" t="str">
            <v>lt32</v>
          </cell>
          <cell r="DX2146" t="b">
            <v>0</v>
          </cell>
          <cell r="DY2146">
            <v>4360.1880000000001</v>
          </cell>
          <cell r="DZ2146" t="str">
            <v>WA</v>
          </cell>
          <cell r="EC2146" t="str">
            <v>Laptop</v>
          </cell>
          <cell r="ED2146">
            <v>2079.9929999999999</v>
          </cell>
          <cell r="EE2146" t="str">
            <v>WA</v>
          </cell>
          <cell r="EZ2146" t="str">
            <v>WA</v>
          </cell>
          <cell r="FA2146" t="str">
            <v>Bedrooms</v>
          </cell>
          <cell r="FB2146">
            <v>2319638.7240000004</v>
          </cell>
          <cell r="FC2146">
            <v>7533869.3600000003</v>
          </cell>
          <cell r="FI2146" t="str">
            <v>WA</v>
          </cell>
          <cell r="FJ2146" t="str">
            <v>Living Room/Family Room</v>
          </cell>
          <cell r="FK2146" t="str">
            <v>EISAx</v>
          </cell>
          <cell r="FL2146">
            <v>1288688.1800000002</v>
          </cell>
          <cell r="FS2146" t="str">
            <v>MT</v>
          </cell>
          <cell r="FT2146" t="str">
            <v>EISAnqnx</v>
          </cell>
          <cell r="FV2146">
            <v>2450518.9</v>
          </cell>
        </row>
        <row r="2147">
          <cell r="AN2147" t="str">
            <v>ID</v>
          </cell>
          <cell r="AO2147" t="str">
            <v>Other</v>
          </cell>
          <cell r="AP2147" t="str">
            <v>Pre 1980</v>
          </cell>
          <cell r="AQ2147" t="str">
            <v>Crawlspace</v>
          </cell>
          <cell r="AR2147">
            <v>546.54649861653604</v>
          </cell>
          <cell r="AU2147" t="str">
            <v>No</v>
          </cell>
          <cell r="AV2147" t="b">
            <v>1</v>
          </cell>
          <cell r="AX2147">
            <v>970666.58154296805</v>
          </cell>
          <cell r="AY2147" t="b">
            <v>0</v>
          </cell>
          <cell r="AZ2147">
            <v>414234.36847805552</v>
          </cell>
          <cell r="BA2147">
            <v>0.45833333333333298</v>
          </cell>
          <cell r="BB2147">
            <v>546.54649861653604</v>
          </cell>
          <cell r="BC2147">
            <v>0.45833336711478834</v>
          </cell>
          <cell r="DS2147">
            <v>2130.886</v>
          </cell>
          <cell r="DT2147" t="str">
            <v>MT</v>
          </cell>
          <cell r="DU2147" t="str">
            <v>lt32</v>
          </cell>
          <cell r="EC2147" t="str">
            <v>Desktop</v>
          </cell>
          <cell r="ED2147">
            <v>2079.9929999999999</v>
          </cell>
          <cell r="EE2147" t="str">
            <v>WA</v>
          </cell>
          <cell r="EZ2147" t="str">
            <v>WA</v>
          </cell>
          <cell r="FA2147" t="str">
            <v>Exterior</v>
          </cell>
          <cell r="FB2147">
            <v>560083.70900000003</v>
          </cell>
          <cell r="FC2147">
            <v>11836105.284000002</v>
          </cell>
          <cell r="FI2147" t="str">
            <v>WA</v>
          </cell>
          <cell r="FJ2147" t="str">
            <v>Other</v>
          </cell>
          <cell r="FK2147" t="str">
            <v>EISAnqnx</v>
          </cell>
          <cell r="FL2147">
            <v>892168.74000000011</v>
          </cell>
          <cell r="FS2147" t="str">
            <v>MT</v>
          </cell>
          <cell r="FT2147" t="str">
            <v>EISAq</v>
          </cell>
          <cell r="FV2147">
            <v>590255.42200000002</v>
          </cell>
        </row>
        <row r="2148">
          <cell r="AN2148" t="str">
            <v>OR</v>
          </cell>
          <cell r="AO2148" t="str">
            <v>Other</v>
          </cell>
          <cell r="AP2148" t="str">
            <v>Pre 1980</v>
          </cell>
          <cell r="AQ2148" t="str">
            <v>Crawlspace</v>
          </cell>
          <cell r="AR2148">
            <v>1612.69177246094</v>
          </cell>
          <cell r="AU2148" t="str">
            <v>No</v>
          </cell>
          <cell r="AV2148" t="b">
            <v>1</v>
          </cell>
          <cell r="AX2148">
            <v>2194873.5023193392</v>
          </cell>
          <cell r="AY2148" t="b">
            <v>0</v>
          </cell>
          <cell r="AZ2148">
            <v>492113.21690481028</v>
          </cell>
          <cell r="BA2148">
            <v>1</v>
          </cell>
          <cell r="BB2148">
            <v>1612.69177246094</v>
          </cell>
          <cell r="BC2148">
            <v>0.99999985890730525</v>
          </cell>
          <cell r="DS2148">
            <v>2130.886</v>
          </cell>
          <cell r="DT2148" t="str">
            <v>MT</v>
          </cell>
          <cell r="DU2148" t="str">
            <v>32to46</v>
          </cell>
          <cell r="EC2148" t="str">
            <v>Desktop</v>
          </cell>
          <cell r="ED2148">
            <v>2079.9929999999999</v>
          </cell>
          <cell r="EE2148" t="str">
            <v>WA</v>
          </cell>
          <cell r="EZ2148" t="str">
            <v>WA</v>
          </cell>
          <cell r="FA2148" t="str">
            <v>Kitchen</v>
          </cell>
          <cell r="FB2148">
            <v>128868.81800000001</v>
          </cell>
          <cell r="FC2148">
            <v>545214.2300000001</v>
          </cell>
          <cell r="FI2148" t="str">
            <v>WA</v>
          </cell>
          <cell r="FJ2148" t="str">
            <v>Other</v>
          </cell>
          <cell r="FK2148" t="str">
            <v>EISAq</v>
          </cell>
          <cell r="FL2148">
            <v>148694.79</v>
          </cell>
          <cell r="FS2148" t="str">
            <v>MT</v>
          </cell>
          <cell r="FT2148" t="str">
            <v>EISAx</v>
          </cell>
          <cell r="FV2148">
            <v>852354.4</v>
          </cell>
        </row>
        <row r="2149">
          <cell r="AN2149" t="str">
            <v>OR</v>
          </cell>
          <cell r="AO2149" t="str">
            <v>Natural Gas FAF</v>
          </cell>
          <cell r="AP2149" t="str">
            <v>1980-1992</v>
          </cell>
          <cell r="AQ2149" t="str">
            <v>Crawlspace</v>
          </cell>
          <cell r="AR2149">
            <v>1925.05932617188</v>
          </cell>
          <cell r="AU2149" t="str">
            <v>No</v>
          </cell>
          <cell r="AV2149" t="b">
            <v>1</v>
          </cell>
          <cell r="AX2149">
            <v>2248469.2929687561</v>
          </cell>
          <cell r="AY2149" t="b">
            <v>0</v>
          </cell>
          <cell r="AZ2149">
            <v>614487.2146691666</v>
          </cell>
          <cell r="BA2149">
            <v>1</v>
          </cell>
          <cell r="BB2149">
            <v>1925.05932617188</v>
          </cell>
          <cell r="BC2149">
            <v>1.0000001694347447</v>
          </cell>
          <cell r="DS2149">
            <v>2130.886</v>
          </cell>
          <cell r="DT2149" t="str">
            <v>MT</v>
          </cell>
          <cell r="DU2149" t="str">
            <v>32to46</v>
          </cell>
          <cell r="EC2149" t="str">
            <v>Desktop</v>
          </cell>
          <cell r="ED2149">
            <v>4360.1880000000001</v>
          </cell>
          <cell r="EE2149" t="str">
            <v>WA</v>
          </cell>
          <cell r="EZ2149" t="str">
            <v>WA</v>
          </cell>
          <cell r="FA2149" t="str">
            <v>Living Room/Family Room</v>
          </cell>
          <cell r="FB2149">
            <v>322172.04500000004</v>
          </cell>
          <cell r="FC2149">
            <v>3320850.31</v>
          </cell>
          <cell r="FI2149" t="str">
            <v>WA</v>
          </cell>
          <cell r="FJ2149" t="str">
            <v>Other</v>
          </cell>
          <cell r="FK2149" t="str">
            <v>EISAx</v>
          </cell>
          <cell r="FL2149">
            <v>619561.625</v>
          </cell>
          <cell r="FS2149" t="str">
            <v>OR</v>
          </cell>
          <cell r="FT2149" t="str">
            <v>EISAnqnx</v>
          </cell>
          <cell r="FV2149">
            <v>17845731.84</v>
          </cell>
        </row>
        <row r="2150">
          <cell r="AN2150" t="str">
            <v>MT</v>
          </cell>
          <cell r="AO2150" t="str">
            <v>Baseboard/Wall/Radiant</v>
          </cell>
          <cell r="AP2150" t="str">
            <v>Pre 1980</v>
          </cell>
          <cell r="AQ2150" t="str">
            <v>Basement</v>
          </cell>
          <cell r="AR2150">
            <v>2130.88647460938</v>
          </cell>
          <cell r="AU2150" t="str">
            <v>No</v>
          </cell>
          <cell r="AV2150" t="b">
            <v>1</v>
          </cell>
          <cell r="AX2150">
            <v>5612754.9741211068</v>
          </cell>
          <cell r="AY2150" t="b">
            <v>0</v>
          </cell>
          <cell r="AZ2150">
            <v>856232.80322754104</v>
          </cell>
          <cell r="BA2150">
            <v>1</v>
          </cell>
          <cell r="BB2150">
            <v>2130.88647460938</v>
          </cell>
          <cell r="BC2150">
            <v>1.0000002227286584</v>
          </cell>
          <cell r="DS2150">
            <v>2130.886</v>
          </cell>
          <cell r="DT2150" t="str">
            <v>MT</v>
          </cell>
          <cell r="DU2150" t="str">
            <v>lt32</v>
          </cell>
          <cell r="EC2150" t="str">
            <v>Desktop</v>
          </cell>
          <cell r="ED2150">
            <v>1904.288</v>
          </cell>
          <cell r="EE2150" t="str">
            <v>WA</v>
          </cell>
          <cell r="EZ2150" t="str">
            <v>WA</v>
          </cell>
          <cell r="FA2150" t="str">
            <v>Other</v>
          </cell>
          <cell r="FB2150">
            <v>609648.63900000008</v>
          </cell>
          <cell r="FC2150">
            <v>7063002.5250000004</v>
          </cell>
          <cell r="FI2150" t="str">
            <v>OR</v>
          </cell>
          <cell r="FJ2150" t="str">
            <v>Bathroom</v>
          </cell>
          <cell r="FK2150" t="str">
            <v>EISAnqnx</v>
          </cell>
          <cell r="FL2150">
            <v>2218476.16</v>
          </cell>
          <cell r="FS2150" t="str">
            <v>OR</v>
          </cell>
          <cell r="FT2150" t="str">
            <v>EISAq</v>
          </cell>
          <cell r="FV2150">
            <v>3320932.352</v>
          </cell>
        </row>
        <row r="2151">
          <cell r="AN2151" t="str">
            <v>OR</v>
          </cell>
          <cell r="AO2151" t="str">
            <v>Wood</v>
          </cell>
          <cell r="AP2151" t="str">
            <v>Pre 1980</v>
          </cell>
          <cell r="AQ2151" t="str">
            <v>Basement</v>
          </cell>
          <cell r="AR2151">
            <v>1612.69177246094</v>
          </cell>
          <cell r="AU2151" t="str">
            <v>Yes</v>
          </cell>
          <cell r="AV2151" t="b">
            <v>0</v>
          </cell>
          <cell r="AX2151">
            <v>4444578.5249023503</v>
          </cell>
          <cell r="AY2151" t="b">
            <v>0</v>
          </cell>
          <cell r="AZ2151">
            <v>0</v>
          </cell>
          <cell r="BA2151" t="str">
            <v/>
          </cell>
          <cell r="BB2151" t="str">
            <v/>
          </cell>
          <cell r="BC2151">
            <v>0.99999985890730525</v>
          </cell>
          <cell r="DS2151">
            <v>3785.7640000000001</v>
          </cell>
          <cell r="DT2151" t="str">
            <v>ID</v>
          </cell>
          <cell r="DU2151" t="str">
            <v>lt32</v>
          </cell>
          <cell r="EC2151" t="str">
            <v>Desktop</v>
          </cell>
          <cell r="ED2151">
            <v>1192.4649999999999</v>
          </cell>
          <cell r="EE2151" t="str">
            <v>ID</v>
          </cell>
          <cell r="EZ2151" t="str">
            <v>WA</v>
          </cell>
          <cell r="FA2151" t="str">
            <v>Bathroom</v>
          </cell>
          <cell r="FB2151">
            <v>1908249.8050000002</v>
          </cell>
          <cell r="FC2151">
            <v>604692.14600000007</v>
          </cell>
          <cell r="FI2151" t="str">
            <v>OR</v>
          </cell>
          <cell r="FJ2151" t="str">
            <v>Bathroom</v>
          </cell>
          <cell r="FK2151" t="str">
            <v>EISAx</v>
          </cell>
          <cell r="FL2151">
            <v>1386547.6</v>
          </cell>
          <cell r="FS2151" t="str">
            <v>OR</v>
          </cell>
          <cell r="FT2151" t="str">
            <v>EISAx</v>
          </cell>
          <cell r="FV2151">
            <v>2139776</v>
          </cell>
        </row>
        <row r="2152">
          <cell r="AN2152" t="str">
            <v>OR</v>
          </cell>
          <cell r="AO2152" t="str">
            <v>Heat Pump (Central System)</v>
          </cell>
          <cell r="AP2152" t="str">
            <v>Pre 1980</v>
          </cell>
          <cell r="AQ2152" t="str">
            <v>Basement</v>
          </cell>
          <cell r="AR2152">
            <v>1612.69177246094</v>
          </cell>
          <cell r="AU2152" t="str">
            <v>Yes</v>
          </cell>
          <cell r="AV2152" t="b">
            <v>1</v>
          </cell>
          <cell r="AX2152">
            <v>4444578.5249023503</v>
          </cell>
          <cell r="AY2152" t="b">
            <v>0</v>
          </cell>
          <cell r="AZ2152">
            <v>0</v>
          </cell>
          <cell r="BA2152">
            <v>1</v>
          </cell>
          <cell r="BB2152">
            <v>1612.69177246094</v>
          </cell>
          <cell r="BC2152">
            <v>0.99999985890730525</v>
          </cell>
          <cell r="DS2152">
            <v>3785.7640000000001</v>
          </cell>
          <cell r="DT2152" t="str">
            <v>ID</v>
          </cell>
          <cell r="DU2152" t="str">
            <v>32to46</v>
          </cell>
          <cell r="EC2152" t="str">
            <v>Other</v>
          </cell>
          <cell r="ED2152">
            <v>1904.288</v>
          </cell>
          <cell r="EE2152" t="str">
            <v>WA</v>
          </cell>
          <cell r="EZ2152" t="str">
            <v>WA</v>
          </cell>
          <cell r="FA2152" t="str">
            <v>Bedrooms</v>
          </cell>
          <cell r="FB2152">
            <v>3419980.1700000004</v>
          </cell>
          <cell r="FC2152">
            <v>3231633.4360000002</v>
          </cell>
          <cell r="FI2152" t="str">
            <v>OR</v>
          </cell>
          <cell r="FJ2152" t="str">
            <v>Bedrooms</v>
          </cell>
          <cell r="FK2152" t="str">
            <v>EISAnqnx</v>
          </cell>
          <cell r="FL2152">
            <v>1247892.8400000001</v>
          </cell>
          <cell r="FS2152" t="str">
            <v>WA</v>
          </cell>
          <cell r="FT2152" t="str">
            <v>EISAnqnx</v>
          </cell>
          <cell r="FV2152">
            <v>1894766.56</v>
          </cell>
        </row>
        <row r="2153">
          <cell r="AN2153" t="str">
            <v>OR</v>
          </cell>
          <cell r="AO2153" t="str">
            <v>Baseboard/Wall/Radiant</v>
          </cell>
          <cell r="AP2153" t="str">
            <v>Post 2006</v>
          </cell>
          <cell r="AQ2153" t="str">
            <v>Slab on Grade</v>
          </cell>
          <cell r="AR2153">
            <v>8264.9453125</v>
          </cell>
          <cell r="AU2153" t="str">
            <v>No</v>
          </cell>
          <cell r="AV2153" t="b">
            <v>0</v>
          </cell>
          <cell r="AX2153">
            <v>12628836.4375</v>
          </cell>
          <cell r="AY2153" t="b">
            <v>0</v>
          </cell>
          <cell r="AZ2153">
            <v>3126711.4611718752</v>
          </cell>
          <cell r="BA2153" t="str">
            <v/>
          </cell>
          <cell r="BB2153" t="str">
            <v/>
          </cell>
          <cell r="BC2153">
            <v>1.000000037810294</v>
          </cell>
          <cell r="DS2153">
            <v>3785.7640000000001</v>
          </cell>
          <cell r="DT2153" t="str">
            <v>ID</v>
          </cell>
          <cell r="DU2153" t="str">
            <v>lt32</v>
          </cell>
          <cell r="EC2153" t="str">
            <v>Desktop</v>
          </cell>
          <cell r="ED2153">
            <v>1904.288</v>
          </cell>
          <cell r="EE2153" t="str">
            <v>WA</v>
          </cell>
          <cell r="EZ2153" t="str">
            <v>WA</v>
          </cell>
          <cell r="FA2153" t="str">
            <v>Exterior</v>
          </cell>
          <cell r="FB2153">
            <v>1784337.4800000002</v>
          </cell>
          <cell r="FC2153">
            <v>11791496.847000001</v>
          </cell>
          <cell r="FI2153" t="str">
            <v>OR</v>
          </cell>
          <cell r="FJ2153" t="str">
            <v>Bedrooms</v>
          </cell>
          <cell r="FK2153" t="str">
            <v>EISAq</v>
          </cell>
          <cell r="FL2153">
            <v>311973.21000000002</v>
          </cell>
          <cell r="FS2153" t="str">
            <v>WA</v>
          </cell>
          <cell r="FT2153" t="str">
            <v>EISAq</v>
          </cell>
          <cell r="FV2153">
            <v>1346331.6159999999</v>
          </cell>
        </row>
        <row r="2154">
          <cell r="AN2154" t="str">
            <v>OR</v>
          </cell>
          <cell r="AO2154" t="str">
            <v>Wood</v>
          </cell>
          <cell r="AP2154" t="str">
            <v>Post 2006</v>
          </cell>
          <cell r="AQ2154" t="str">
            <v>Slab on Grade</v>
          </cell>
          <cell r="AR2154">
            <v>8264.9453125</v>
          </cell>
          <cell r="AU2154" t="str">
            <v>No</v>
          </cell>
          <cell r="AV2154" t="b">
            <v>1</v>
          </cell>
          <cell r="AX2154">
            <v>12628836.4375</v>
          </cell>
          <cell r="AY2154" t="b">
            <v>0</v>
          </cell>
          <cell r="AZ2154">
            <v>3126711.4611718752</v>
          </cell>
          <cell r="BA2154">
            <v>1</v>
          </cell>
          <cell r="BB2154">
            <v>8264.9453125</v>
          </cell>
          <cell r="BC2154">
            <v>1.000000037810294</v>
          </cell>
          <cell r="DS2154">
            <v>3785.7640000000001</v>
          </cell>
          <cell r="DT2154" t="str">
            <v>ID</v>
          </cell>
          <cell r="DU2154" t="str">
            <v>gt46</v>
          </cell>
          <cell r="EC2154" t="str">
            <v>Desktop</v>
          </cell>
          <cell r="ED2154">
            <v>1192.4649999999999</v>
          </cell>
          <cell r="EE2154" t="str">
            <v>ID</v>
          </cell>
          <cell r="EZ2154" t="str">
            <v>WA</v>
          </cell>
          <cell r="FA2154" t="str">
            <v>Garage</v>
          </cell>
          <cell r="FB2154">
            <v>1090428.4600000002</v>
          </cell>
          <cell r="FC2154">
            <v>2270073.7940000002</v>
          </cell>
          <cell r="FI2154" t="str">
            <v>OR</v>
          </cell>
          <cell r="FJ2154" t="str">
            <v>Exterior</v>
          </cell>
          <cell r="FK2154" t="str">
            <v>EISAx</v>
          </cell>
          <cell r="FL2154">
            <v>4852916.6000000006</v>
          </cell>
          <cell r="FS2154" t="str">
            <v>WA</v>
          </cell>
          <cell r="FT2154" t="str">
            <v>EISAx</v>
          </cell>
          <cell r="FV2154">
            <v>742672.32</v>
          </cell>
        </row>
        <row r="2155">
          <cell r="AN2155" t="str">
            <v>WA</v>
          </cell>
          <cell r="AO2155" t="str">
            <v>Baseboard/Wall/Radiant</v>
          </cell>
          <cell r="AP2155" t="str">
            <v>Pre 1980</v>
          </cell>
          <cell r="AQ2155" t="str">
            <v>Crawlspace</v>
          </cell>
          <cell r="AR2155">
            <v>4360.1875</v>
          </cell>
          <cell r="AU2155" t="str">
            <v>No</v>
          </cell>
          <cell r="AV2155" t="b">
            <v>0</v>
          </cell>
          <cell r="AX2155">
            <v>8511086</v>
          </cell>
          <cell r="AY2155" t="b">
            <v>0</v>
          </cell>
          <cell r="AZ2155">
            <v>2716717.7223</v>
          </cell>
          <cell r="BA2155" t="str">
            <v/>
          </cell>
          <cell r="BB2155" t="str">
            <v/>
          </cell>
          <cell r="BC2155">
            <v>0.99999988532604556</v>
          </cell>
          <cell r="DS2155">
            <v>1612.692</v>
          </cell>
          <cell r="DT2155" t="str">
            <v>OR</v>
          </cell>
          <cell r="DU2155" t="str">
            <v>32to46</v>
          </cell>
          <cell r="EC2155" t="str">
            <v>Laptop</v>
          </cell>
          <cell r="ED2155">
            <v>1192.4649999999999</v>
          </cell>
          <cell r="EE2155" t="str">
            <v>ID</v>
          </cell>
          <cell r="EZ2155" t="str">
            <v>WA</v>
          </cell>
          <cell r="FA2155" t="str">
            <v>Kitchen</v>
          </cell>
          <cell r="FB2155">
            <v>1908249.8050000002</v>
          </cell>
          <cell r="FC2155">
            <v>1422513.4910000002</v>
          </cell>
          <cell r="FI2155" t="str">
            <v>OR</v>
          </cell>
          <cell r="FJ2155" t="str">
            <v>Garage</v>
          </cell>
          <cell r="FK2155" t="str">
            <v>EISAnqnx</v>
          </cell>
          <cell r="FL2155">
            <v>0</v>
          </cell>
          <cell r="FS2155" t="str">
            <v>WA</v>
          </cell>
          <cell r="FT2155" t="str">
            <v>EISAnqnx</v>
          </cell>
          <cell r="FV2155">
            <v>374398.74</v>
          </cell>
        </row>
        <row r="2156">
          <cell r="AN2156" t="str">
            <v>WA</v>
          </cell>
          <cell r="AO2156" t="str">
            <v>Heat Pump (Central System)</v>
          </cell>
          <cell r="AP2156" t="str">
            <v>Pre 1980</v>
          </cell>
          <cell r="AQ2156" t="str">
            <v>Crawlspace</v>
          </cell>
          <cell r="AR2156">
            <v>4360.1875</v>
          </cell>
          <cell r="AU2156" t="str">
            <v>No</v>
          </cell>
          <cell r="AV2156" t="b">
            <v>1</v>
          </cell>
          <cell r="AX2156">
            <v>8511086</v>
          </cell>
          <cell r="AY2156" t="b">
            <v>0</v>
          </cell>
          <cell r="AZ2156">
            <v>2716717.7223</v>
          </cell>
          <cell r="BA2156">
            <v>1</v>
          </cell>
          <cell r="BB2156">
            <v>4360.1875</v>
          </cell>
          <cell r="BC2156">
            <v>0.99999988532604556</v>
          </cell>
          <cell r="DS2156">
            <v>1612.692</v>
          </cell>
          <cell r="DT2156" t="str">
            <v>OR</v>
          </cell>
          <cell r="DU2156" t="str">
            <v>lt32</v>
          </cell>
          <cell r="EC2156" t="str">
            <v>Desktop</v>
          </cell>
          <cell r="ED2156">
            <v>1904.288</v>
          </cell>
          <cell r="EE2156" t="str">
            <v>WA</v>
          </cell>
          <cell r="EZ2156" t="str">
            <v>WA</v>
          </cell>
          <cell r="FA2156" t="str">
            <v>Living Room/Family Room</v>
          </cell>
          <cell r="FB2156">
            <v>2032162.1300000001</v>
          </cell>
          <cell r="FC2156">
            <v>3301024.3380000005</v>
          </cell>
          <cell r="FI2156" t="str">
            <v>OR</v>
          </cell>
          <cell r="FJ2156" t="str">
            <v>Garage</v>
          </cell>
          <cell r="FK2156" t="str">
            <v>EISAq</v>
          </cell>
          <cell r="FL2156">
            <v>0</v>
          </cell>
          <cell r="FS2156" t="str">
            <v>WA</v>
          </cell>
          <cell r="FT2156" t="str">
            <v>EISAq</v>
          </cell>
          <cell r="FV2156">
            <v>513758.27100000001</v>
          </cell>
        </row>
        <row r="2157">
          <cell r="AN2157" t="str">
            <v>OR</v>
          </cell>
          <cell r="AO2157" t="str">
            <v>Electric FAF</v>
          </cell>
          <cell r="AP2157" t="str">
            <v>Pre 1980</v>
          </cell>
          <cell r="AQ2157" t="str">
            <v>Crawlspace</v>
          </cell>
          <cell r="AR2157">
            <v>1612.69177246094</v>
          </cell>
          <cell r="AU2157" t="str">
            <v>No</v>
          </cell>
          <cell r="AV2157" t="b">
            <v>1</v>
          </cell>
          <cell r="AX2157">
            <v>2167457.7421875033</v>
          </cell>
          <cell r="AY2157" t="b">
            <v>0</v>
          </cell>
          <cell r="AZ2157">
            <v>621492.22069637547</v>
          </cell>
          <cell r="BA2157">
            <v>1</v>
          </cell>
          <cell r="BB2157">
            <v>806.34588623047</v>
          </cell>
          <cell r="BC2157">
            <v>0.99999985890730525</v>
          </cell>
          <cell r="DS2157">
            <v>1904.288</v>
          </cell>
          <cell r="DT2157" t="str">
            <v>WA</v>
          </cell>
          <cell r="DU2157" t="str">
            <v>32to46</v>
          </cell>
          <cell r="EC2157" t="str">
            <v>Laptop</v>
          </cell>
          <cell r="ED2157">
            <v>1192.4649999999999</v>
          </cell>
          <cell r="EE2157" t="str">
            <v>ID</v>
          </cell>
          <cell r="EZ2157" t="str">
            <v>WA</v>
          </cell>
          <cell r="FA2157" t="str">
            <v>Other</v>
          </cell>
          <cell r="FB2157">
            <v>2453464.0350000001</v>
          </cell>
          <cell r="FC2157">
            <v>3117634.0970000001</v>
          </cell>
          <cell r="FI2157" t="str">
            <v>OR</v>
          </cell>
          <cell r="FJ2157" t="str">
            <v>Kitchen</v>
          </cell>
          <cell r="FK2157" t="str">
            <v>EISAq</v>
          </cell>
          <cell r="FL2157">
            <v>277309.52</v>
          </cell>
          <cell r="FS2157" t="str">
            <v>WA</v>
          </cell>
          <cell r="FT2157" t="str">
            <v>EISAx</v>
          </cell>
          <cell r="FV2157">
            <v>623997.9</v>
          </cell>
        </row>
        <row r="2158">
          <cell r="AN2158" t="str">
            <v>OR</v>
          </cell>
          <cell r="AO2158" t="str">
            <v>Other</v>
          </cell>
          <cell r="AP2158" t="str">
            <v>Pre 1980</v>
          </cell>
          <cell r="AQ2158" t="str">
            <v>Crawlspace</v>
          </cell>
          <cell r="AR2158">
            <v>1612.69177246094</v>
          </cell>
          <cell r="AU2158" t="str">
            <v>No</v>
          </cell>
          <cell r="AV2158" t="b">
            <v>1</v>
          </cell>
          <cell r="AX2158">
            <v>2167457.7421875033</v>
          </cell>
          <cell r="AY2158" t="b">
            <v>0</v>
          </cell>
          <cell r="AZ2158">
            <v>621492.22069637547</v>
          </cell>
          <cell r="BA2158">
            <v>1</v>
          </cell>
          <cell r="BB2158">
            <v>806.34588623047</v>
          </cell>
          <cell r="BC2158">
            <v>0.99999985890730525</v>
          </cell>
          <cell r="DS2158">
            <v>1904.288</v>
          </cell>
          <cell r="DT2158" t="str">
            <v>WA</v>
          </cell>
          <cell r="DU2158" t="str">
            <v>32to46</v>
          </cell>
          <cell r="EC2158" t="str">
            <v>Desktop</v>
          </cell>
          <cell r="ED2158">
            <v>1192.4649999999999</v>
          </cell>
          <cell r="EE2158" t="str">
            <v>ID</v>
          </cell>
          <cell r="EZ2158" t="str">
            <v>WA</v>
          </cell>
          <cell r="FA2158" t="str">
            <v>Bathroom</v>
          </cell>
          <cell r="FB2158">
            <v>594779.16</v>
          </cell>
          <cell r="FC2158">
            <v>218085.69200000001</v>
          </cell>
          <cell r="FI2158" t="str">
            <v>OR</v>
          </cell>
          <cell r="FJ2158" t="str">
            <v>Living Room/Family Room</v>
          </cell>
          <cell r="FK2158" t="str">
            <v>EISAq</v>
          </cell>
          <cell r="FL2158">
            <v>887390.46400000004</v>
          </cell>
          <cell r="FS2158" t="str">
            <v>OR</v>
          </cell>
          <cell r="FT2158" t="str">
            <v>EISAnqnx</v>
          </cell>
          <cell r="FV2158">
            <v>1161138.24</v>
          </cell>
        </row>
        <row r="2159">
          <cell r="AN2159" t="str">
            <v>ID</v>
          </cell>
          <cell r="AO2159" t="str">
            <v>Natural Gas FAF</v>
          </cell>
          <cell r="AP2159" t="str">
            <v>1993-2006</v>
          </cell>
          <cell r="AQ2159" t="str">
            <v>Basement</v>
          </cell>
          <cell r="AR2159">
            <v>1192.46508789063</v>
          </cell>
          <cell r="AU2159" t="str">
            <v>No</v>
          </cell>
          <cell r="AV2159" t="b">
            <v>0</v>
          </cell>
          <cell r="AX2159">
            <v>10171727.199707074</v>
          </cell>
          <cell r="AY2159" t="b">
            <v>0</v>
          </cell>
          <cell r="AZ2159">
            <v>2297999.4708740329</v>
          </cell>
          <cell r="BA2159" t="str">
            <v/>
          </cell>
          <cell r="BB2159" t="str">
            <v/>
          </cell>
          <cell r="BC2159">
            <v>1.0000000737049977</v>
          </cell>
          <cell r="DS2159">
            <v>1192.4649999999999</v>
          </cell>
          <cell r="DT2159" t="str">
            <v>ID</v>
          </cell>
          <cell r="DU2159" t="str">
            <v>lt32</v>
          </cell>
          <cell r="EC2159" t="str">
            <v>Desktop</v>
          </cell>
          <cell r="ED2159">
            <v>1904.288</v>
          </cell>
          <cell r="EE2159" t="str">
            <v>WA</v>
          </cell>
          <cell r="EZ2159" t="str">
            <v>WA</v>
          </cell>
          <cell r="FA2159" t="str">
            <v>Bedrooms</v>
          </cell>
          <cell r="FB2159">
            <v>1387818.04</v>
          </cell>
          <cell r="FC2159">
            <v>1853728.3820000002</v>
          </cell>
          <cell r="FI2159" t="str">
            <v>OR</v>
          </cell>
          <cell r="FJ2159" t="str">
            <v>Living Room/Family Room</v>
          </cell>
          <cell r="FK2159" t="str">
            <v>EISAx</v>
          </cell>
          <cell r="FL2159">
            <v>693273.8</v>
          </cell>
          <cell r="FS2159" t="str">
            <v>OR</v>
          </cell>
          <cell r="FT2159" t="str">
            <v>EISAq</v>
          </cell>
          <cell r="FV2159">
            <v>120951.9</v>
          </cell>
        </row>
        <row r="2160">
          <cell r="AN2160" t="str">
            <v>ID</v>
          </cell>
          <cell r="AO2160" t="str">
            <v>Electric Other</v>
          </cell>
          <cell r="AP2160" t="str">
            <v>1993-2006</v>
          </cell>
          <cell r="AQ2160" t="str">
            <v>Basement</v>
          </cell>
          <cell r="AR2160">
            <v>1192.46508789063</v>
          </cell>
          <cell r="AU2160" t="str">
            <v>No</v>
          </cell>
          <cell r="AV2160" t="b">
            <v>1</v>
          </cell>
          <cell r="AX2160">
            <v>10171727.199707074</v>
          </cell>
          <cell r="AY2160" t="b">
            <v>0</v>
          </cell>
          <cell r="AZ2160">
            <v>2297999.4708740329</v>
          </cell>
          <cell r="BA2160">
            <v>1</v>
          </cell>
          <cell r="BB2160">
            <v>1192.46508789063</v>
          </cell>
          <cell r="BC2160">
            <v>1.0000000737049977</v>
          </cell>
          <cell r="DS2160">
            <v>4360.1880000000001</v>
          </cell>
          <cell r="DT2160" t="str">
            <v>WA</v>
          </cell>
          <cell r="DU2160" t="str">
            <v>32to46</v>
          </cell>
          <cell r="EC2160" t="str">
            <v>Desktop</v>
          </cell>
          <cell r="ED2160">
            <v>1904.288</v>
          </cell>
          <cell r="EE2160" t="str">
            <v>WA</v>
          </cell>
          <cell r="EZ2160" t="str">
            <v>WA</v>
          </cell>
          <cell r="FA2160" t="str">
            <v>Exterior</v>
          </cell>
          <cell r="FB2160">
            <v>718691.4850000001</v>
          </cell>
          <cell r="FC2160">
            <v>4877189.1120000007</v>
          </cell>
          <cell r="FI2160" t="str">
            <v>OR</v>
          </cell>
          <cell r="FJ2160" t="str">
            <v>Other</v>
          </cell>
          <cell r="FK2160" t="str">
            <v>EISAnqnx</v>
          </cell>
          <cell r="FL2160">
            <v>1109238.08</v>
          </cell>
          <cell r="FS2160" t="str">
            <v>OR</v>
          </cell>
          <cell r="FT2160" t="str">
            <v>EISAx</v>
          </cell>
          <cell r="FV2160">
            <v>403173</v>
          </cell>
        </row>
        <row r="2161">
          <cell r="AN2161" t="str">
            <v>WA</v>
          </cell>
          <cell r="AO2161" t="str">
            <v>Baseboard/Wall/Radiant</v>
          </cell>
          <cell r="AP2161" t="str">
            <v>Pre 1980</v>
          </cell>
          <cell r="AQ2161" t="str">
            <v>Basement</v>
          </cell>
          <cell r="AR2161">
            <v>1904.28771972656</v>
          </cell>
          <cell r="AU2161" t="str">
            <v>No</v>
          </cell>
          <cell r="AV2161" t="b">
            <v>0</v>
          </cell>
          <cell r="AX2161">
            <v>3669562.4359130813</v>
          </cell>
          <cell r="AY2161" t="b">
            <v>0</v>
          </cell>
          <cell r="AZ2161">
            <v>747213.93690490618</v>
          </cell>
          <cell r="BA2161" t="str">
            <v/>
          </cell>
          <cell r="BB2161" t="str">
            <v/>
          </cell>
          <cell r="BC2161">
            <v>0.99999985281982562</v>
          </cell>
          <cell r="DS2161">
            <v>4360.1880000000001</v>
          </cell>
          <cell r="DT2161" t="str">
            <v>WA</v>
          </cell>
          <cell r="DU2161" t="str">
            <v>32to46</v>
          </cell>
          <cell r="EC2161" t="str">
            <v>Laptop</v>
          </cell>
          <cell r="ED2161">
            <v>2130.886</v>
          </cell>
          <cell r="EE2161" t="str">
            <v>MT</v>
          </cell>
          <cell r="EZ2161" t="str">
            <v>WA</v>
          </cell>
          <cell r="FA2161" t="str">
            <v>Garage</v>
          </cell>
          <cell r="FB2161">
            <v>446084.37000000005</v>
          </cell>
          <cell r="FC2161">
            <v>743473.95000000007</v>
          </cell>
          <cell r="FI2161" t="str">
            <v>OR</v>
          </cell>
          <cell r="FJ2161" t="str">
            <v>Other</v>
          </cell>
          <cell r="FK2161" t="str">
            <v>EISAq</v>
          </cell>
          <cell r="FL2161">
            <v>367435.114</v>
          </cell>
          <cell r="FS2161" t="str">
            <v>MT</v>
          </cell>
          <cell r="FT2161" t="str">
            <v>EISAnqnx</v>
          </cell>
          <cell r="FV2161">
            <v>4773184.6399999997</v>
          </cell>
        </row>
        <row r="2162">
          <cell r="AN2162" t="str">
            <v>WA</v>
          </cell>
          <cell r="AO2162" t="str">
            <v>Heat Pump (Central System)</v>
          </cell>
          <cell r="AP2162" t="str">
            <v>Pre 1980</v>
          </cell>
          <cell r="AQ2162" t="str">
            <v>Basement</v>
          </cell>
          <cell r="AR2162">
            <v>1904.28771972656</v>
          </cell>
          <cell r="AU2162" t="str">
            <v>No</v>
          </cell>
          <cell r="AV2162" t="b">
            <v>1</v>
          </cell>
          <cell r="AX2162">
            <v>3669562.4359130813</v>
          </cell>
          <cell r="AY2162" t="b">
            <v>0</v>
          </cell>
          <cell r="AZ2162">
            <v>747213.93690490618</v>
          </cell>
          <cell r="BA2162">
            <v>1</v>
          </cell>
          <cell r="BB2162">
            <v>1904.28771972656</v>
          </cell>
          <cell r="BC2162">
            <v>0.99999985281982562</v>
          </cell>
          <cell r="DS2162">
            <v>4360.1880000000001</v>
          </cell>
          <cell r="DT2162" t="str">
            <v>WA</v>
          </cell>
          <cell r="DU2162" t="str">
            <v>gt46</v>
          </cell>
          <cell r="EC2162" t="str">
            <v>Desktop</v>
          </cell>
          <cell r="ED2162">
            <v>2130.886</v>
          </cell>
          <cell r="EE2162" t="str">
            <v>MT</v>
          </cell>
          <cell r="EZ2162" t="str">
            <v>WA</v>
          </cell>
          <cell r="FA2162" t="str">
            <v>Kitchen</v>
          </cell>
          <cell r="FB2162">
            <v>346954.51</v>
          </cell>
          <cell r="FC2162">
            <v>465910.34200000006</v>
          </cell>
          <cell r="FI2162" t="str">
            <v>OR</v>
          </cell>
          <cell r="FJ2162" t="str">
            <v>Other</v>
          </cell>
          <cell r="FK2162" t="str">
            <v>EISAx</v>
          </cell>
          <cell r="FL2162">
            <v>6551437.4100000001</v>
          </cell>
          <cell r="FS2162" t="str">
            <v>MT</v>
          </cell>
          <cell r="FT2162" t="str">
            <v>EISAq</v>
          </cell>
          <cell r="FV2162">
            <v>963160.47199999995</v>
          </cell>
        </row>
        <row r="2163">
          <cell r="AN2163" t="str">
            <v>ID</v>
          </cell>
          <cell r="AO2163" t="str">
            <v>Wood</v>
          </cell>
          <cell r="AP2163" t="str">
            <v>Pre 1980</v>
          </cell>
          <cell r="AQ2163" t="str">
            <v>Basement</v>
          </cell>
          <cell r="AR2163">
            <v>1192.46508789063</v>
          </cell>
          <cell r="AU2163" t="str">
            <v>No</v>
          </cell>
          <cell r="AV2163" t="b">
            <v>0</v>
          </cell>
          <cell r="AX2163">
            <v>3162417.4130859505</v>
          </cell>
          <cell r="AY2163" t="b">
            <v>0</v>
          </cell>
          <cell r="AZ2163">
            <v>684224.54278076452</v>
          </cell>
          <cell r="BA2163" t="str">
            <v/>
          </cell>
          <cell r="BB2163" t="str">
            <v/>
          </cell>
          <cell r="BC2163">
            <v>1.0000000737049977</v>
          </cell>
          <cell r="DS2163">
            <v>4360.1880000000001</v>
          </cell>
          <cell r="DT2163" t="str">
            <v>WA</v>
          </cell>
          <cell r="DU2163" t="str">
            <v>lt32</v>
          </cell>
          <cell r="EC2163" t="str">
            <v>Laptop</v>
          </cell>
          <cell r="ED2163">
            <v>1612.692</v>
          </cell>
          <cell r="EE2163" t="str">
            <v>OR</v>
          </cell>
          <cell r="EZ2163" t="str">
            <v>WA</v>
          </cell>
          <cell r="FA2163" t="str">
            <v>Living Room/Family Room</v>
          </cell>
          <cell r="FB2163">
            <v>1139993.3900000001</v>
          </cell>
          <cell r="FC2163">
            <v>1095384.953</v>
          </cell>
          <cell r="FI2163" t="str">
            <v>WA</v>
          </cell>
          <cell r="FJ2163" t="str">
            <v>Bathroom</v>
          </cell>
          <cell r="FK2163" t="str">
            <v>EISAq</v>
          </cell>
          <cell r="FL2163">
            <v>793038.88000000012</v>
          </cell>
          <cell r="FS2163" t="str">
            <v>MT</v>
          </cell>
          <cell r="FT2163" t="str">
            <v>EISAx</v>
          </cell>
          <cell r="FV2163">
            <v>2226775.87</v>
          </cell>
        </row>
        <row r="2164">
          <cell r="AN2164" t="str">
            <v>ID</v>
          </cell>
          <cell r="AO2164" t="str">
            <v>Wood</v>
          </cell>
          <cell r="AP2164" t="str">
            <v>Pre 1980</v>
          </cell>
          <cell r="AQ2164" t="str">
            <v>Basement</v>
          </cell>
          <cell r="AR2164">
            <v>1192.46508789063</v>
          </cell>
          <cell r="AU2164" t="str">
            <v>No</v>
          </cell>
          <cell r="AV2164" t="b">
            <v>0</v>
          </cell>
          <cell r="AX2164">
            <v>3162417.4130859505</v>
          </cell>
          <cell r="AY2164" t="b">
            <v>0</v>
          </cell>
          <cell r="AZ2164">
            <v>684224.54278076452</v>
          </cell>
          <cell r="BA2164" t="str">
            <v/>
          </cell>
          <cell r="BB2164" t="str">
            <v/>
          </cell>
          <cell r="BC2164">
            <v>1.0000000737049977</v>
          </cell>
          <cell r="DS2164">
            <v>2079.9929999999999</v>
          </cell>
          <cell r="DT2164" t="str">
            <v>WA</v>
          </cell>
          <cell r="DU2164" t="str">
            <v>lt32</v>
          </cell>
          <cell r="EC2164" t="str">
            <v>Desktop</v>
          </cell>
          <cell r="ED2164">
            <v>1612.692</v>
          </cell>
          <cell r="EE2164" t="str">
            <v>OR</v>
          </cell>
          <cell r="EZ2164" t="str">
            <v>WA</v>
          </cell>
          <cell r="FA2164" t="str">
            <v>Other</v>
          </cell>
          <cell r="FB2164">
            <v>1318427.138</v>
          </cell>
          <cell r="FC2164">
            <v>1714946.5780000002</v>
          </cell>
          <cell r="FI2164" t="str">
            <v>WA</v>
          </cell>
          <cell r="FJ2164" t="str">
            <v>Bathroom</v>
          </cell>
          <cell r="FK2164" t="str">
            <v>EISAx</v>
          </cell>
          <cell r="FL2164">
            <v>515475.27200000006</v>
          </cell>
          <cell r="FS2164" t="str">
            <v>OR</v>
          </cell>
          <cell r="FT2164" t="str">
            <v>EISAnqnx</v>
          </cell>
          <cell r="FV2164">
            <v>5289564.8</v>
          </cell>
        </row>
        <row r="2165">
          <cell r="AN2165" t="str">
            <v>ID</v>
          </cell>
          <cell r="AO2165" t="str">
            <v>Natural Gas FAF</v>
          </cell>
          <cell r="AP2165" t="str">
            <v>Pre 1980</v>
          </cell>
          <cell r="AQ2165" t="str">
            <v>Basement</v>
          </cell>
          <cell r="AR2165">
            <v>1192.46508789063</v>
          </cell>
          <cell r="AU2165" t="str">
            <v>No</v>
          </cell>
          <cell r="AV2165" t="b">
            <v>1</v>
          </cell>
          <cell r="AX2165">
            <v>3162417.4130859505</v>
          </cell>
          <cell r="AY2165" t="b">
            <v>0</v>
          </cell>
          <cell r="AZ2165">
            <v>684224.54278076452</v>
          </cell>
          <cell r="BA2165">
            <v>1</v>
          </cell>
          <cell r="BB2165">
            <v>1192.46508789063</v>
          </cell>
          <cell r="BC2165">
            <v>1.0000000737049977</v>
          </cell>
          <cell r="DS2165">
            <v>2079.9929999999999</v>
          </cell>
          <cell r="DT2165" t="str">
            <v>WA</v>
          </cell>
          <cell r="DU2165" t="str">
            <v>lt32</v>
          </cell>
          <cell r="EC2165" t="str">
            <v>Desktop</v>
          </cell>
          <cell r="ED2165">
            <v>3785.7640000000001</v>
          </cell>
          <cell r="EE2165" t="str">
            <v>ID</v>
          </cell>
          <cell r="EZ2165" t="str">
            <v>OR</v>
          </cell>
          <cell r="FA2165" t="str">
            <v>Bathroom</v>
          </cell>
          <cell r="FB2165">
            <v>784097.82000000007</v>
          </cell>
          <cell r="FC2165">
            <v>266118.04800000001</v>
          </cell>
          <cell r="FI2165" t="str">
            <v>WA</v>
          </cell>
          <cell r="FJ2165" t="str">
            <v>Bedrooms</v>
          </cell>
          <cell r="FK2165" t="str">
            <v>EISAnqnx</v>
          </cell>
          <cell r="FL2165">
            <v>396519.44000000006</v>
          </cell>
          <cell r="FS2165" t="str">
            <v>OR</v>
          </cell>
          <cell r="FT2165" t="str">
            <v>EISAq</v>
          </cell>
          <cell r="FV2165">
            <v>991793.39999999991</v>
          </cell>
        </row>
        <row r="2166">
          <cell r="AN2166" t="str">
            <v>MT</v>
          </cell>
          <cell r="AO2166" t="str">
            <v>Natural Gas FAF</v>
          </cell>
          <cell r="AP2166" t="str">
            <v>1980-1992</v>
          </cell>
          <cell r="AQ2166" t="str">
            <v>Slab on Grade</v>
          </cell>
          <cell r="AR2166">
            <v>2130.88647460938</v>
          </cell>
          <cell r="AU2166" t="str">
            <v>No</v>
          </cell>
          <cell r="AV2166" t="b">
            <v>1</v>
          </cell>
          <cell r="AX2166">
            <v>1389337.9814453158</v>
          </cell>
          <cell r="AY2166" t="b">
            <v>0</v>
          </cell>
          <cell r="AZ2166">
            <v>348101.61449218832</v>
          </cell>
          <cell r="BA2166">
            <v>1</v>
          </cell>
          <cell r="BB2166">
            <v>2130.88647460938</v>
          </cell>
          <cell r="BC2166">
            <v>1.0000002227286584</v>
          </cell>
          <cell r="DS2166">
            <v>2079.9929999999999</v>
          </cell>
          <cell r="DT2166" t="str">
            <v>WA</v>
          </cell>
          <cell r="DU2166" t="str">
            <v>lt32</v>
          </cell>
          <cell r="EC2166" t="str">
            <v>Desktop</v>
          </cell>
          <cell r="ED2166">
            <v>3785.7640000000001</v>
          </cell>
          <cell r="EE2166" t="str">
            <v>ID</v>
          </cell>
          <cell r="EZ2166" t="str">
            <v>OR</v>
          </cell>
          <cell r="FA2166" t="str">
            <v>Bedrooms</v>
          </cell>
          <cell r="FB2166">
            <v>570252.96</v>
          </cell>
          <cell r="FC2166">
            <v>741328.848</v>
          </cell>
          <cell r="FI2166" t="str">
            <v>WA</v>
          </cell>
          <cell r="FJ2166" t="str">
            <v>Bedrooms</v>
          </cell>
          <cell r="FK2166" t="str">
            <v>EISAx</v>
          </cell>
          <cell r="FL2166">
            <v>2106509.5250000004</v>
          </cell>
          <cell r="FS2166" t="str">
            <v>OR</v>
          </cell>
          <cell r="FT2166" t="str">
            <v>EISAx</v>
          </cell>
          <cell r="FV2166">
            <v>1239741.75</v>
          </cell>
        </row>
        <row r="2167">
          <cell r="AN2167" t="str">
            <v>MT</v>
          </cell>
          <cell r="AO2167" t="str">
            <v>Natural Gas FAF</v>
          </cell>
          <cell r="AP2167" t="str">
            <v>Pre 1980</v>
          </cell>
          <cell r="AQ2167" t="str">
            <v>Basement</v>
          </cell>
          <cell r="AR2167">
            <v>680.62020956503397</v>
          </cell>
          <cell r="AU2167" t="str">
            <v>No</v>
          </cell>
          <cell r="AV2167" t="b">
            <v>1</v>
          </cell>
          <cell r="AX2167">
            <v>926324.10521801119</v>
          </cell>
          <cell r="AY2167" t="b">
            <v>0</v>
          </cell>
          <cell r="AZ2167">
            <v>266909.97952239501</v>
          </cell>
          <cell r="BA2167">
            <v>0.59459459459459474</v>
          </cell>
          <cell r="BB2167">
            <v>680.62020956503397</v>
          </cell>
          <cell r="BC2167">
            <v>0.59459482489417026</v>
          </cell>
          <cell r="DS2167">
            <v>3785.7640000000001</v>
          </cell>
          <cell r="DT2167" t="str">
            <v>ID</v>
          </cell>
          <cell r="DU2167" t="str">
            <v>32to46</v>
          </cell>
          <cell r="EC2167" t="str">
            <v>Desktop</v>
          </cell>
          <cell r="ED2167">
            <v>3785.7640000000001</v>
          </cell>
          <cell r="EE2167" t="str">
            <v>ID</v>
          </cell>
          <cell r="EZ2167" t="str">
            <v>OR</v>
          </cell>
          <cell r="FA2167" t="str">
            <v>Exterior</v>
          </cell>
          <cell r="FB2167">
            <v>926661.06</v>
          </cell>
          <cell r="FC2167">
            <v>3564081</v>
          </cell>
          <cell r="FI2167" t="str">
            <v>WA</v>
          </cell>
          <cell r="FJ2167" t="str">
            <v>Exterior</v>
          </cell>
          <cell r="FK2167" t="str">
            <v>EISAnqnx</v>
          </cell>
          <cell r="FL2167">
            <v>693909.02</v>
          </cell>
          <cell r="FS2167" t="str">
            <v>WA</v>
          </cell>
          <cell r="FT2167" t="str">
            <v>EISAnqnx</v>
          </cell>
          <cell r="FV2167">
            <v>2454391.7399999998</v>
          </cell>
        </row>
        <row r="2168">
          <cell r="AN2168" t="str">
            <v>MT</v>
          </cell>
          <cell r="AO2168" t="str">
            <v>Natural Gas FAF</v>
          </cell>
          <cell r="AP2168" t="str">
            <v>Pre 1980</v>
          </cell>
          <cell r="AQ2168" t="str">
            <v>Crawlspace</v>
          </cell>
          <cell r="AR2168">
            <v>464.05923379434103</v>
          </cell>
          <cell r="AU2168" t="str">
            <v>No</v>
          </cell>
          <cell r="AV2168" t="b">
            <v>1</v>
          </cell>
          <cell r="AX2168">
            <v>631584.61719409819</v>
          </cell>
          <cell r="AY2168" t="b">
            <v>0</v>
          </cell>
          <cell r="AZ2168">
            <v>181984.07694708739</v>
          </cell>
          <cell r="BA2168">
            <v>0.40540540540540526</v>
          </cell>
          <cell r="BB2168">
            <v>464.05923379434103</v>
          </cell>
          <cell r="BC2168">
            <v>0.40540556242784309</v>
          </cell>
          <cell r="DS2168">
            <v>3785.7640000000001</v>
          </cell>
          <cell r="DT2168" t="str">
            <v>ID</v>
          </cell>
          <cell r="DU2168" t="str">
            <v>lt32</v>
          </cell>
          <cell r="EC2168" t="str">
            <v>Desktop</v>
          </cell>
          <cell r="ED2168">
            <v>1612.692</v>
          </cell>
          <cell r="EE2168" t="str">
            <v>OR</v>
          </cell>
          <cell r="EZ2168" t="str">
            <v>OR</v>
          </cell>
          <cell r="FA2168" t="str">
            <v>Garage</v>
          </cell>
          <cell r="FB2168">
            <v>570252.96</v>
          </cell>
          <cell r="FC2168">
            <v>584509.28399999999</v>
          </cell>
          <cell r="FI2168" t="str">
            <v>WA</v>
          </cell>
          <cell r="FJ2168" t="str">
            <v>Exterior</v>
          </cell>
          <cell r="FK2168" t="str">
            <v>EISAx</v>
          </cell>
          <cell r="FL2168">
            <v>2973895.8000000003</v>
          </cell>
          <cell r="FS2168" t="str">
            <v>WA</v>
          </cell>
          <cell r="FT2168" t="str">
            <v>EISAq</v>
          </cell>
          <cell r="FV2168">
            <v>395198.67</v>
          </cell>
        </row>
        <row r="2169">
          <cell r="AN2169" t="str">
            <v>MT</v>
          </cell>
          <cell r="AO2169" t="str">
            <v>Natural Gas Other</v>
          </cell>
          <cell r="AP2169" t="str">
            <v>Pre 1980</v>
          </cell>
          <cell r="AQ2169" t="str">
            <v>Basement</v>
          </cell>
          <cell r="AR2169">
            <v>1274.45363313958</v>
          </cell>
          <cell r="AU2169" t="str">
            <v>No</v>
          </cell>
          <cell r="AV2169" t="b">
            <v>1</v>
          </cell>
          <cell r="AX2169">
            <v>1259160.189541905</v>
          </cell>
          <cell r="AY2169" t="b">
            <v>0</v>
          </cell>
          <cell r="AZ2169">
            <v>524162.64294290566</v>
          </cell>
          <cell r="BA2169">
            <v>0.59808612440191411</v>
          </cell>
          <cell r="BB2169">
            <v>1274.45363313958</v>
          </cell>
          <cell r="BC2169">
            <v>0.59808625761283341</v>
          </cell>
          <cell r="DS2169">
            <v>3785.7640000000001</v>
          </cell>
          <cell r="DT2169" t="str">
            <v>ID</v>
          </cell>
          <cell r="DU2169" t="str">
            <v>lt32</v>
          </cell>
          <cell r="EC2169" t="str">
            <v>Desktop</v>
          </cell>
          <cell r="ED2169">
            <v>1612.692</v>
          </cell>
          <cell r="EE2169" t="str">
            <v>OR</v>
          </cell>
          <cell r="EZ2169" t="str">
            <v>OR</v>
          </cell>
          <cell r="FA2169" t="str">
            <v>Kitchen</v>
          </cell>
          <cell r="FB2169">
            <v>665295.12</v>
          </cell>
          <cell r="FC2169">
            <v>419373.53100000002</v>
          </cell>
          <cell r="FI2169" t="str">
            <v>WA</v>
          </cell>
          <cell r="FJ2169" t="str">
            <v>Garage</v>
          </cell>
          <cell r="FK2169" t="str">
            <v>EISAnqnx</v>
          </cell>
          <cell r="FL2169">
            <v>297389.58</v>
          </cell>
          <cell r="FS2169" t="str">
            <v>WA</v>
          </cell>
          <cell r="FT2169" t="str">
            <v>EISAx</v>
          </cell>
          <cell r="FV2169">
            <v>467998.42499999999</v>
          </cell>
        </row>
        <row r="2170">
          <cell r="AN2170" t="str">
            <v>MT</v>
          </cell>
          <cell r="AO2170" t="str">
            <v>Natural Gas Other</v>
          </cell>
          <cell r="AP2170" t="str">
            <v>Pre 1980</v>
          </cell>
          <cell r="AQ2170" t="str">
            <v>Crawlspace</v>
          </cell>
          <cell r="AR2170">
            <v>856.43284146979704</v>
          </cell>
          <cell r="AU2170" t="str">
            <v>No</v>
          </cell>
          <cell r="AV2170" t="b">
            <v>1</v>
          </cell>
          <cell r="AX2170">
            <v>846155.64737215952</v>
          </cell>
          <cell r="AY2170" t="b">
            <v>0</v>
          </cell>
          <cell r="AZ2170">
            <v>352237.29605763231</v>
          </cell>
          <cell r="BA2170">
            <v>0.40191387559808595</v>
          </cell>
          <cell r="BB2170">
            <v>856.43284146979704</v>
          </cell>
          <cell r="BC2170">
            <v>0.40191396511582367</v>
          </cell>
          <cell r="DS2170">
            <v>3785.7640000000001</v>
          </cell>
          <cell r="DT2170" t="str">
            <v>ID</v>
          </cell>
          <cell r="DU2170" t="str">
            <v>32to46</v>
          </cell>
          <cell r="EC2170" t="str">
            <v>Laptop</v>
          </cell>
          <cell r="ED2170">
            <v>1904.288</v>
          </cell>
          <cell r="EE2170" t="str">
            <v>WA</v>
          </cell>
          <cell r="EZ2170" t="str">
            <v>OR</v>
          </cell>
          <cell r="FA2170" t="str">
            <v>Living Room/Family Room</v>
          </cell>
          <cell r="FB2170">
            <v>190084.32</v>
          </cell>
          <cell r="FC2170">
            <v>415809.45</v>
          </cell>
          <cell r="FI2170" t="str">
            <v>WA</v>
          </cell>
          <cell r="FJ2170" t="str">
            <v>Kitchen</v>
          </cell>
          <cell r="FK2170" t="str">
            <v>EISAnqnx</v>
          </cell>
          <cell r="FL2170">
            <v>198259.72000000003</v>
          </cell>
          <cell r="FS2170" t="str">
            <v>WA</v>
          </cell>
          <cell r="FT2170" t="str">
            <v>EISAnqnx</v>
          </cell>
          <cell r="FV2170">
            <v>3075425.12</v>
          </cell>
        </row>
        <row r="2171">
          <cell r="AN2171" t="str">
            <v>ID</v>
          </cell>
          <cell r="AO2171" t="str">
            <v>Baseboard/Wall/Radiant</v>
          </cell>
          <cell r="AP2171" t="str">
            <v>Post 2006</v>
          </cell>
          <cell r="AQ2171" t="str">
            <v>Basement</v>
          </cell>
          <cell r="AR2171">
            <v>526.45186532567402</v>
          </cell>
          <cell r="AU2171" t="str">
            <v>No</v>
          </cell>
          <cell r="AV2171" t="b">
            <v>0</v>
          </cell>
          <cell r="AX2171">
            <v>2238999.7832300914</v>
          </cell>
          <cell r="AY2171" t="b">
            <v>0</v>
          </cell>
          <cell r="AZ2171">
            <v>375559.02084673906</v>
          </cell>
          <cell r="BA2171" t="str">
            <v/>
          </cell>
          <cell r="BB2171" t="str">
            <v/>
          </cell>
          <cell r="BC2171">
            <v>0.44148202699926126</v>
          </cell>
          <cell r="DS2171">
            <v>1925.059</v>
          </cell>
          <cell r="DT2171" t="str">
            <v>OR</v>
          </cell>
          <cell r="DU2171" t="str">
            <v>gt46</v>
          </cell>
          <cell r="EC2171" t="str">
            <v>Laptop</v>
          </cell>
          <cell r="ED2171">
            <v>1904.288</v>
          </cell>
          <cell r="EE2171" t="str">
            <v>WA</v>
          </cell>
          <cell r="EZ2171" t="str">
            <v>OR</v>
          </cell>
          <cell r="FA2171" t="str">
            <v>Other</v>
          </cell>
          <cell r="FB2171">
            <v>2518617.2400000002</v>
          </cell>
          <cell r="FC2171">
            <v>1698878.61</v>
          </cell>
          <cell r="FI2171" t="str">
            <v>WA</v>
          </cell>
          <cell r="FJ2171" t="str">
            <v>Kitchen</v>
          </cell>
          <cell r="FK2171" t="str">
            <v>EISAq</v>
          </cell>
          <cell r="FL2171">
            <v>594779.16</v>
          </cell>
          <cell r="FS2171" t="str">
            <v>WA</v>
          </cell>
          <cell r="FT2171" t="str">
            <v>EISAq</v>
          </cell>
          <cell r="FV2171">
            <v>3187778.1120000002</v>
          </cell>
        </row>
        <row r="2172">
          <cell r="AN2172" t="str">
            <v>ID</v>
          </cell>
          <cell r="AO2172" t="str">
            <v>Wood</v>
          </cell>
          <cell r="AP2172" t="str">
            <v>Post 2006</v>
          </cell>
          <cell r="AQ2172" t="str">
            <v>Crawlspace</v>
          </cell>
          <cell r="AR2172">
            <v>666.01322256495098</v>
          </cell>
          <cell r="AU2172" t="str">
            <v>No</v>
          </cell>
          <cell r="AV2172" t="b">
            <v>0</v>
          </cell>
          <cell r="AX2172">
            <v>2832554.2355687367</v>
          </cell>
          <cell r="AY2172" t="b">
            <v>0</v>
          </cell>
          <cell r="AZ2172">
            <v>475118.98088297283</v>
          </cell>
          <cell r="BA2172" t="str">
            <v/>
          </cell>
          <cell r="BB2172" t="str">
            <v/>
          </cell>
          <cell r="BC2172">
            <v>0.55851804670573224</v>
          </cell>
          <cell r="DS2172">
            <v>1925.059</v>
          </cell>
          <cell r="DT2172" t="str">
            <v>OR</v>
          </cell>
          <cell r="DU2172" t="str">
            <v>32to46</v>
          </cell>
          <cell r="EC2172" t="str">
            <v>Laptop</v>
          </cell>
          <cell r="ED2172">
            <v>1904.288</v>
          </cell>
          <cell r="EE2172" t="str">
            <v>WA</v>
          </cell>
          <cell r="EZ2172" t="str">
            <v>WA</v>
          </cell>
          <cell r="FA2172" t="str">
            <v>Bathroom</v>
          </cell>
          <cell r="FB2172">
            <v>2403899.105</v>
          </cell>
          <cell r="FC2172">
            <v>897125.23300000012</v>
          </cell>
          <cell r="FI2172" t="str">
            <v>WA</v>
          </cell>
          <cell r="FJ2172" t="str">
            <v>Kitchen</v>
          </cell>
          <cell r="FK2172" t="str">
            <v>EISAx</v>
          </cell>
          <cell r="FL2172">
            <v>297389.58</v>
          </cell>
          <cell r="FS2172" t="str">
            <v>WA</v>
          </cell>
          <cell r="FT2172" t="str">
            <v>EISAx</v>
          </cell>
          <cell r="FV2172">
            <v>1902383.7120000001</v>
          </cell>
        </row>
        <row r="2173">
          <cell r="AN2173" t="str">
            <v>ID</v>
          </cell>
          <cell r="AO2173" t="str">
            <v>Wood</v>
          </cell>
          <cell r="AP2173" t="str">
            <v>Post 2006</v>
          </cell>
          <cell r="AQ2173" t="str">
            <v>Basement</v>
          </cell>
          <cell r="AR2173">
            <v>526.45186532567402</v>
          </cell>
          <cell r="AU2173" t="str">
            <v>No</v>
          </cell>
          <cell r="AV2173" t="b">
            <v>0</v>
          </cell>
          <cell r="AX2173">
            <v>2238999.7832300914</v>
          </cell>
          <cell r="AY2173" t="b">
            <v>0</v>
          </cell>
          <cell r="AZ2173">
            <v>375559.02084673906</v>
          </cell>
          <cell r="BA2173" t="str">
            <v/>
          </cell>
          <cell r="BB2173" t="str">
            <v/>
          </cell>
          <cell r="BC2173">
            <v>0.44148202699926126</v>
          </cell>
          <cell r="DS2173">
            <v>8264.9449999999997</v>
          </cell>
          <cell r="DT2173" t="str">
            <v>OR</v>
          </cell>
          <cell r="DU2173" t="str">
            <v>32to46</v>
          </cell>
          <cell r="EC2173" t="str">
            <v>Desktop</v>
          </cell>
          <cell r="ED2173">
            <v>1904.288</v>
          </cell>
          <cell r="EE2173" t="str">
            <v>WA</v>
          </cell>
          <cell r="EZ2173" t="str">
            <v>WA</v>
          </cell>
          <cell r="FA2173" t="str">
            <v>Bedrooms</v>
          </cell>
          <cell r="FB2173">
            <v>807908.35900000005</v>
          </cell>
          <cell r="FC2173">
            <v>1516686.858</v>
          </cell>
          <cell r="FI2173" t="str">
            <v>WA</v>
          </cell>
          <cell r="FJ2173" t="str">
            <v>Living Room/Family Room</v>
          </cell>
          <cell r="FK2173" t="str">
            <v>EISAx</v>
          </cell>
          <cell r="FL2173">
            <v>2973895.8000000003</v>
          </cell>
          <cell r="FS2173" t="str">
            <v>WA</v>
          </cell>
          <cell r="FT2173" t="str">
            <v>EISAnqnx</v>
          </cell>
          <cell r="FV2173">
            <v>1123529.92</v>
          </cell>
        </row>
        <row r="2174">
          <cell r="AN2174" t="str">
            <v>ID</v>
          </cell>
          <cell r="AO2174" t="str">
            <v>Heat Pump (Central System)</v>
          </cell>
          <cell r="AP2174" t="str">
            <v>Post 2006</v>
          </cell>
          <cell r="AQ2174" t="str">
            <v>Crawlspace</v>
          </cell>
          <cell r="AR2174">
            <v>666.01322256495098</v>
          </cell>
          <cell r="AU2174" t="str">
            <v>No</v>
          </cell>
          <cell r="AV2174" t="b">
            <v>1</v>
          </cell>
          <cell r="AX2174">
            <v>2832554.2355687367</v>
          </cell>
          <cell r="AY2174" t="b">
            <v>0</v>
          </cell>
          <cell r="AZ2174">
            <v>475118.98088297283</v>
          </cell>
          <cell r="BA2174">
            <v>0.55851800554016628</v>
          </cell>
          <cell r="BB2174">
            <v>666.01322256495098</v>
          </cell>
          <cell r="BC2174">
            <v>0.55851804670573224</v>
          </cell>
          <cell r="DS2174">
            <v>3785.7640000000001</v>
          </cell>
          <cell r="DT2174" t="str">
            <v>ID</v>
          </cell>
          <cell r="DU2174" t="str">
            <v>32to46</v>
          </cell>
          <cell r="EC2174" t="str">
            <v>Desktop</v>
          </cell>
          <cell r="ED2174">
            <v>1144.6790000000001</v>
          </cell>
          <cell r="EE2174" t="str">
            <v>MT</v>
          </cell>
          <cell r="EZ2174" t="str">
            <v>WA</v>
          </cell>
          <cell r="FA2174" t="str">
            <v>Exterior</v>
          </cell>
          <cell r="FB2174">
            <v>247824.65000000002</v>
          </cell>
          <cell r="FC2174">
            <v>5462055.2860000003</v>
          </cell>
          <cell r="FI2174" t="str">
            <v>WA</v>
          </cell>
          <cell r="FJ2174" t="str">
            <v>Other</v>
          </cell>
          <cell r="FK2174" t="str">
            <v>EISAnqnx</v>
          </cell>
          <cell r="FL2174">
            <v>1858684.8750000002</v>
          </cell>
          <cell r="FS2174" t="str">
            <v>WA</v>
          </cell>
          <cell r="FT2174" t="str">
            <v>EISAq</v>
          </cell>
          <cell r="FV2174">
            <v>1765274.976</v>
          </cell>
        </row>
        <row r="2175">
          <cell r="AN2175" t="str">
            <v>ID</v>
          </cell>
          <cell r="AO2175" t="str">
            <v>Heat Pump (Central System)</v>
          </cell>
          <cell r="AP2175" t="str">
            <v>Post 2006</v>
          </cell>
          <cell r="AQ2175" t="str">
            <v>Basement</v>
          </cell>
          <cell r="AR2175">
            <v>526.45186532567402</v>
          </cell>
          <cell r="AU2175" t="str">
            <v>No</v>
          </cell>
          <cell r="AV2175" t="b">
            <v>1</v>
          </cell>
          <cell r="AX2175">
            <v>2238999.7832300914</v>
          </cell>
          <cell r="AY2175" t="b">
            <v>0</v>
          </cell>
          <cell r="AZ2175">
            <v>375559.02084673906</v>
          </cell>
          <cell r="BA2175">
            <v>0.44148199445983372</v>
          </cell>
          <cell r="BB2175">
            <v>526.45186532567402</v>
          </cell>
          <cell r="BC2175">
            <v>0.44148202699926126</v>
          </cell>
          <cell r="DS2175">
            <v>3785.7640000000001</v>
          </cell>
          <cell r="DT2175" t="str">
            <v>ID</v>
          </cell>
          <cell r="DU2175" t="str">
            <v>32to46</v>
          </cell>
          <cell r="EC2175" t="str">
            <v>Laptop</v>
          </cell>
          <cell r="ED2175">
            <v>8264.9449999999997</v>
          </cell>
          <cell r="EE2175" t="str">
            <v>OR</v>
          </cell>
          <cell r="EZ2175" t="str">
            <v>WA</v>
          </cell>
          <cell r="FA2175" t="str">
            <v>Kitchen</v>
          </cell>
          <cell r="FB2175">
            <v>515475.27200000006</v>
          </cell>
          <cell r="FC2175">
            <v>346954.51</v>
          </cell>
          <cell r="FI2175" t="str">
            <v>WA</v>
          </cell>
          <cell r="FJ2175" t="str">
            <v>Other</v>
          </cell>
          <cell r="FK2175" t="str">
            <v>EISAq</v>
          </cell>
          <cell r="FL2175">
            <v>198259.72000000003</v>
          </cell>
          <cell r="FS2175" t="str">
            <v>WA</v>
          </cell>
          <cell r="FT2175" t="str">
            <v>EISAx</v>
          </cell>
          <cell r="FV2175">
            <v>837886.72</v>
          </cell>
        </row>
        <row r="2176">
          <cell r="AN2176" t="str">
            <v>ID</v>
          </cell>
          <cell r="AO2176" t="str">
            <v>Baseboard/Wall/Radiant</v>
          </cell>
          <cell r="AP2176" t="str">
            <v>Post 2006</v>
          </cell>
          <cell r="AQ2176" t="str">
            <v>Crawlspace</v>
          </cell>
          <cell r="AR2176">
            <v>666.01322256495098</v>
          </cell>
          <cell r="AU2176" t="str">
            <v>No</v>
          </cell>
          <cell r="AV2176" t="b">
            <v>0</v>
          </cell>
          <cell r="AX2176">
            <v>2832554.2355687367</v>
          </cell>
          <cell r="AY2176" t="b">
            <v>0</v>
          </cell>
          <cell r="AZ2176">
            <v>475118.98088297283</v>
          </cell>
          <cell r="BA2176" t="str">
            <v/>
          </cell>
          <cell r="BB2176" t="str">
            <v/>
          </cell>
          <cell r="BC2176">
            <v>0.55851804670573224</v>
          </cell>
          <cell r="DS2176">
            <v>3785.7640000000001</v>
          </cell>
          <cell r="DT2176" t="str">
            <v>ID</v>
          </cell>
          <cell r="DU2176" t="str">
            <v>lt32</v>
          </cell>
          <cell r="EC2176" t="str">
            <v>Desktop</v>
          </cell>
          <cell r="ED2176">
            <v>3785.7640000000001</v>
          </cell>
          <cell r="EE2176" t="str">
            <v>ID</v>
          </cell>
          <cell r="EZ2176" t="str">
            <v>WA</v>
          </cell>
          <cell r="FA2176" t="str">
            <v>Living Room/Family Room</v>
          </cell>
          <cell r="FB2176">
            <v>1184601.827</v>
          </cell>
          <cell r="FC2176">
            <v>768256.41500000004</v>
          </cell>
          <cell r="FI2176" t="str">
            <v>WA</v>
          </cell>
          <cell r="FJ2176" t="str">
            <v>Other</v>
          </cell>
          <cell r="FK2176" t="str">
            <v>EISAx</v>
          </cell>
          <cell r="FL2176">
            <v>1586077.7600000002</v>
          </cell>
          <cell r="FS2176" t="str">
            <v>ID</v>
          </cell>
          <cell r="FT2176" t="str">
            <v>EISAnqnx</v>
          </cell>
          <cell r="FV2176">
            <v>7382239.7999999998</v>
          </cell>
        </row>
        <row r="2177">
          <cell r="AN2177" t="str">
            <v>WA</v>
          </cell>
          <cell r="AO2177" t="str">
            <v>Baseboard/Wall/Radiant</v>
          </cell>
          <cell r="AP2177" t="str">
            <v>Pre 1980</v>
          </cell>
          <cell r="AQ2177" t="str">
            <v>Slab on Grade</v>
          </cell>
          <cell r="AR2177">
            <v>1904.28771972656</v>
          </cell>
          <cell r="AU2177" t="str">
            <v>No</v>
          </cell>
          <cell r="AV2177" t="b">
            <v>1</v>
          </cell>
          <cell r="AX2177">
            <v>3793341.1376953074</v>
          </cell>
          <cell r="AY2177" t="b">
            <v>0</v>
          </cell>
          <cell r="AZ2177">
            <v>938566.28842162958</v>
          </cell>
          <cell r="BA2177">
            <v>1</v>
          </cell>
          <cell r="BB2177">
            <v>1904.28771972656</v>
          </cell>
          <cell r="BC2177">
            <v>0.99999985281982562</v>
          </cell>
          <cell r="DS2177">
            <v>3785.7640000000001</v>
          </cell>
          <cell r="DT2177" t="str">
            <v>ID</v>
          </cell>
          <cell r="DU2177" t="str">
            <v>lt32</v>
          </cell>
          <cell r="EC2177" t="str">
            <v>Desktop</v>
          </cell>
          <cell r="ED2177">
            <v>3785.7640000000001</v>
          </cell>
          <cell r="EE2177" t="str">
            <v>ID</v>
          </cell>
          <cell r="EZ2177" t="str">
            <v>WA</v>
          </cell>
          <cell r="FA2177" t="str">
            <v>Other</v>
          </cell>
          <cell r="FB2177">
            <v>1234166.757</v>
          </cell>
          <cell r="FC2177">
            <v>1139993.3900000001</v>
          </cell>
          <cell r="FI2177" t="str">
            <v>WA</v>
          </cell>
          <cell r="FJ2177" t="str">
            <v>Bathroom</v>
          </cell>
          <cell r="FK2177" t="str">
            <v>EISAnqnx</v>
          </cell>
          <cell r="FL2177">
            <v>274457.15999999997</v>
          </cell>
          <cell r="FS2177" t="str">
            <v>ID</v>
          </cell>
          <cell r="FT2177" t="str">
            <v>EISAq</v>
          </cell>
          <cell r="FV2177">
            <v>1491591.0160000001</v>
          </cell>
        </row>
        <row r="2178">
          <cell r="AN2178" t="str">
            <v>ID</v>
          </cell>
          <cell r="AO2178" t="str">
            <v>Wood</v>
          </cell>
          <cell r="AP2178" t="str">
            <v>Pre 1980</v>
          </cell>
          <cell r="AQ2178" t="str">
            <v>Basement</v>
          </cell>
          <cell r="AR2178">
            <v>1192.46508789063</v>
          </cell>
          <cell r="AU2178" t="str">
            <v>No</v>
          </cell>
          <cell r="AV2178" t="b">
            <v>0</v>
          </cell>
          <cell r="AX2178">
            <v>2394469.8964843852</v>
          </cell>
          <cell r="AY2178" t="b">
            <v>0</v>
          </cell>
          <cell r="AZ2178">
            <v>554055.05378662341</v>
          </cell>
          <cell r="BA2178" t="str">
            <v/>
          </cell>
          <cell r="BB2178" t="str">
            <v/>
          </cell>
          <cell r="BC2178">
            <v>1.0000000737049977</v>
          </cell>
          <cell r="DS2178">
            <v>3785.7640000000001</v>
          </cell>
          <cell r="DT2178" t="str">
            <v>ID</v>
          </cell>
          <cell r="DU2178" t="str">
            <v>32to46</v>
          </cell>
          <cell r="EC2178" t="str">
            <v>Desktop</v>
          </cell>
          <cell r="ED2178">
            <v>1904.288</v>
          </cell>
          <cell r="EE2178" t="str">
            <v>WA</v>
          </cell>
          <cell r="EZ2178" t="str">
            <v>WA</v>
          </cell>
          <cell r="FA2178" t="str">
            <v>Bathroom</v>
          </cell>
          <cell r="FB2178">
            <v>114357.15</v>
          </cell>
          <cell r="FC2178">
            <v>240912.39599999998</v>
          </cell>
          <cell r="FI2178" t="str">
            <v>WA</v>
          </cell>
          <cell r="FJ2178" t="str">
            <v>Bathroom</v>
          </cell>
          <cell r="FK2178" t="str">
            <v>EISAq</v>
          </cell>
          <cell r="FL2178">
            <v>22871.43</v>
          </cell>
          <cell r="FS2178" t="str">
            <v>ID</v>
          </cell>
          <cell r="FT2178" t="str">
            <v>EISAx</v>
          </cell>
          <cell r="FV2178">
            <v>1608949.7</v>
          </cell>
        </row>
        <row r="2179">
          <cell r="AN2179" t="str">
            <v>ID</v>
          </cell>
          <cell r="AO2179" t="str">
            <v>Electric FAF</v>
          </cell>
          <cell r="AP2179" t="str">
            <v>Pre 1980</v>
          </cell>
          <cell r="AQ2179" t="str">
            <v>Basement</v>
          </cell>
          <cell r="AR2179">
            <v>1192.46508789063</v>
          </cell>
          <cell r="AU2179" t="str">
            <v>No</v>
          </cell>
          <cell r="AV2179" t="b">
            <v>1</v>
          </cell>
          <cell r="AX2179">
            <v>2394469.8964843852</v>
          </cell>
          <cell r="AY2179" t="b">
            <v>0</v>
          </cell>
          <cell r="AZ2179">
            <v>554055.05378662341</v>
          </cell>
          <cell r="BA2179">
            <v>1</v>
          </cell>
          <cell r="BB2179">
            <v>1192.46508789063</v>
          </cell>
          <cell r="BC2179">
            <v>1.0000000737049977</v>
          </cell>
          <cell r="DS2179">
            <v>3785.7640000000001</v>
          </cell>
          <cell r="DT2179" t="str">
            <v>ID</v>
          </cell>
          <cell r="DU2179" t="str">
            <v>lt32</v>
          </cell>
          <cell r="EC2179" t="str">
            <v>Desktop</v>
          </cell>
          <cell r="ED2179">
            <v>1904.288</v>
          </cell>
          <cell r="EE2179" t="str">
            <v>WA</v>
          </cell>
          <cell r="EZ2179" t="str">
            <v>WA</v>
          </cell>
          <cell r="FA2179" t="str">
            <v>Bedrooms</v>
          </cell>
          <cell r="FB2179">
            <v>236338.11</v>
          </cell>
          <cell r="FC2179">
            <v>875213.38799999992</v>
          </cell>
          <cell r="FI2179" t="str">
            <v>WA</v>
          </cell>
          <cell r="FJ2179" t="str">
            <v>Bathroom</v>
          </cell>
          <cell r="FK2179" t="str">
            <v>EISAx</v>
          </cell>
          <cell r="FL2179">
            <v>190595.25</v>
          </cell>
          <cell r="FS2179" t="str">
            <v>MT</v>
          </cell>
          <cell r="FT2179" t="str">
            <v>EISAnqnx</v>
          </cell>
          <cell r="FV2179">
            <v>5327215</v>
          </cell>
        </row>
        <row r="2180">
          <cell r="AN2180" t="str">
            <v>MT</v>
          </cell>
          <cell r="AO2180" t="str">
            <v>Natural Gas FAF</v>
          </cell>
          <cell r="AP2180" t="str">
            <v>Pre 1980</v>
          </cell>
          <cell r="AQ2180" t="str">
            <v>Crawlspace</v>
          </cell>
          <cell r="AR2180">
            <v>585.20128845900604</v>
          </cell>
          <cell r="AU2180" t="str">
            <v>No</v>
          </cell>
          <cell r="AV2180" t="b">
            <v>1</v>
          </cell>
          <cell r="AX2180">
            <v>1460662.4159936791</v>
          </cell>
          <cell r="AY2180" t="b">
            <v>0</v>
          </cell>
          <cell r="AZ2180">
            <v>717558.60467493325</v>
          </cell>
          <cell r="BA2180">
            <v>0.51123595505617958</v>
          </cell>
          <cell r="BB2180">
            <v>585.20128845900604</v>
          </cell>
          <cell r="BC2180">
            <v>0.51123615306911896</v>
          </cell>
          <cell r="DS2180">
            <v>1192.4649999999999</v>
          </cell>
          <cell r="DT2180" t="str">
            <v>ID</v>
          </cell>
          <cell r="DU2180" t="str">
            <v>gt46</v>
          </cell>
          <cell r="EC2180" t="str">
            <v>Desktop</v>
          </cell>
          <cell r="ED2180">
            <v>8264.9449999999997</v>
          </cell>
          <cell r="EE2180" t="str">
            <v>OR</v>
          </cell>
          <cell r="EZ2180" t="str">
            <v>WA</v>
          </cell>
          <cell r="FA2180" t="str">
            <v>Exterior</v>
          </cell>
          <cell r="FB2180">
            <v>279031.446</v>
          </cell>
          <cell r="FC2180">
            <v>3604537.3679999998</v>
          </cell>
          <cell r="FI2180" t="str">
            <v>WA</v>
          </cell>
          <cell r="FJ2180" t="str">
            <v>Bedrooms</v>
          </cell>
          <cell r="FK2180" t="str">
            <v>EISAnqnx</v>
          </cell>
          <cell r="FL2180">
            <v>60990.479999999996</v>
          </cell>
          <cell r="FS2180" t="str">
            <v>MT</v>
          </cell>
          <cell r="FT2180" t="str">
            <v>EISAq</v>
          </cell>
          <cell r="FV2180">
            <v>347334.41800000001</v>
          </cell>
        </row>
        <row r="2181">
          <cell r="AN2181" t="str">
            <v>MT</v>
          </cell>
          <cell r="AO2181" t="str">
            <v>Natural Gas FAF</v>
          </cell>
          <cell r="AP2181" t="str">
            <v>Pre 1980</v>
          </cell>
          <cell r="AQ2181" t="str">
            <v>Basement</v>
          </cell>
          <cell r="AR2181">
            <v>559.47815490036896</v>
          </cell>
          <cell r="AU2181" t="str">
            <v>No</v>
          </cell>
          <cell r="AV2181" t="b">
            <v>1</v>
          </cell>
          <cell r="AX2181">
            <v>1396457.4746313209</v>
          </cell>
          <cell r="AY2181" t="b">
            <v>0</v>
          </cell>
          <cell r="AZ2181">
            <v>686017.56710680504</v>
          </cell>
          <cell r="BA2181">
            <v>0.48876404494382047</v>
          </cell>
          <cell r="BB2181">
            <v>559.47815490036896</v>
          </cell>
          <cell r="BC2181">
            <v>0.48876423425289439</v>
          </cell>
          <cell r="DS2181">
            <v>1192.4649999999999</v>
          </cell>
          <cell r="DT2181" t="str">
            <v>ID</v>
          </cell>
          <cell r="DU2181" t="str">
            <v>32to46</v>
          </cell>
          <cell r="EC2181" t="str">
            <v>Laptop</v>
          </cell>
          <cell r="ED2181">
            <v>8264.9449999999997</v>
          </cell>
          <cell r="EE2181" t="str">
            <v>OR</v>
          </cell>
          <cell r="EZ2181" t="str">
            <v>WA</v>
          </cell>
          <cell r="FA2181" t="str">
            <v>Kitchen</v>
          </cell>
          <cell r="FB2181">
            <v>45742.86</v>
          </cell>
          <cell r="FC2181">
            <v>228714.3</v>
          </cell>
          <cell r="FI2181" t="str">
            <v>WA</v>
          </cell>
          <cell r="FJ2181" t="str">
            <v>Bedrooms</v>
          </cell>
          <cell r="FK2181" t="str">
            <v>EISAq</v>
          </cell>
          <cell r="FL2181">
            <v>68614.289999999994</v>
          </cell>
          <cell r="FS2181" t="str">
            <v>MT</v>
          </cell>
          <cell r="FT2181" t="str">
            <v>EISAx</v>
          </cell>
          <cell r="FV2181">
            <v>1118715.1499999999</v>
          </cell>
        </row>
        <row r="2182">
          <cell r="AN2182" t="str">
            <v>OR</v>
          </cell>
          <cell r="AO2182" t="str">
            <v>Propane/LP</v>
          </cell>
          <cell r="AP2182" t="str">
            <v>Pre 1980</v>
          </cell>
          <cell r="AQ2182" t="str">
            <v>Basement</v>
          </cell>
          <cell r="AR2182">
            <v>8559.103515625</v>
          </cell>
          <cell r="AU2182" t="str">
            <v>No</v>
          </cell>
          <cell r="AV2182" t="b">
            <v>0</v>
          </cell>
          <cell r="AX2182">
            <v>17220916.2734375</v>
          </cell>
          <cell r="AY2182" t="b">
            <v>0</v>
          </cell>
          <cell r="AZ2182">
            <v>2697315.8819140624</v>
          </cell>
          <cell r="BA2182" t="str">
            <v/>
          </cell>
          <cell r="BB2182" t="str">
            <v/>
          </cell>
          <cell r="BC2182">
            <v>0.99999994340821197</v>
          </cell>
          <cell r="DS2182">
            <v>1192.4649999999999</v>
          </cell>
          <cell r="DT2182" t="str">
            <v>ID</v>
          </cell>
          <cell r="DU2182" t="str">
            <v>gt46</v>
          </cell>
          <cell r="EC2182" t="str">
            <v>Desktop</v>
          </cell>
          <cell r="ED2182">
            <v>2079.9929999999999</v>
          </cell>
          <cell r="EE2182" t="str">
            <v>WA</v>
          </cell>
          <cell r="EZ2182" t="str">
            <v>WA</v>
          </cell>
          <cell r="FA2182" t="str">
            <v>Living Room/Family Room</v>
          </cell>
          <cell r="FB2182">
            <v>196694.29799999998</v>
          </cell>
          <cell r="FC2182">
            <v>815747.66999999993</v>
          </cell>
          <cell r="FI2182" t="str">
            <v>WA</v>
          </cell>
          <cell r="FJ2182" t="str">
            <v>Bedrooms</v>
          </cell>
          <cell r="FK2182" t="str">
            <v>EISAx</v>
          </cell>
          <cell r="FL2182">
            <v>160100.00999999998</v>
          </cell>
          <cell r="FS2182" t="str">
            <v>ID</v>
          </cell>
          <cell r="FT2182" t="str">
            <v>EISAnqnx</v>
          </cell>
          <cell r="FV2182">
            <v>3577394.9999999995</v>
          </cell>
        </row>
        <row r="2183">
          <cell r="AN2183" t="str">
            <v>OR</v>
          </cell>
          <cell r="AO2183" t="str">
            <v>Wood</v>
          </cell>
          <cell r="AP2183" t="str">
            <v>Pre 1980</v>
          </cell>
          <cell r="AQ2183" t="str">
            <v>Basement</v>
          </cell>
          <cell r="AR2183">
            <v>8559.103515625</v>
          </cell>
          <cell r="AU2183" t="str">
            <v>No</v>
          </cell>
          <cell r="AV2183" t="b">
            <v>1</v>
          </cell>
          <cell r="AX2183">
            <v>17220916.2734375</v>
          </cell>
          <cell r="AY2183" t="b">
            <v>0</v>
          </cell>
          <cell r="AZ2183">
            <v>2697315.8819140624</v>
          </cell>
          <cell r="BA2183">
            <v>1</v>
          </cell>
          <cell r="BB2183">
            <v>8559.103515625</v>
          </cell>
          <cell r="BC2183">
            <v>0.99999994340821197</v>
          </cell>
          <cell r="DS2183">
            <v>1192.4649999999999</v>
          </cell>
          <cell r="DT2183" t="str">
            <v>ID</v>
          </cell>
          <cell r="DU2183" t="str">
            <v>lt32</v>
          </cell>
          <cell r="EC2183" t="str">
            <v>Desktop</v>
          </cell>
          <cell r="ED2183">
            <v>1144.6790000000001</v>
          </cell>
          <cell r="EE2183" t="str">
            <v>MT</v>
          </cell>
          <cell r="EZ2183" t="str">
            <v>WA</v>
          </cell>
          <cell r="FA2183" t="str">
            <v>Other</v>
          </cell>
          <cell r="FB2183">
            <v>574835.27399999998</v>
          </cell>
          <cell r="FC2183">
            <v>826421.00399999996</v>
          </cell>
          <cell r="FI2183" t="str">
            <v>WA</v>
          </cell>
          <cell r="FJ2183" t="str">
            <v>Exterior</v>
          </cell>
          <cell r="FK2183" t="str">
            <v>EISAq</v>
          </cell>
          <cell r="FL2183">
            <v>19821.905999999999</v>
          </cell>
          <cell r="FS2183" t="str">
            <v>ID</v>
          </cell>
          <cell r="FT2183" t="str">
            <v>EISAq</v>
          </cell>
          <cell r="FV2183">
            <v>667780.39999999991</v>
          </cell>
        </row>
        <row r="2184">
          <cell r="AN2184" t="str">
            <v>OR</v>
          </cell>
          <cell r="AO2184" t="str">
            <v>Heat Pump (Central System)</v>
          </cell>
          <cell r="AP2184" t="str">
            <v>Pre 1980</v>
          </cell>
          <cell r="AQ2184" t="str">
            <v>Crawlspace</v>
          </cell>
          <cell r="AR2184">
            <v>1925.05932617188</v>
          </cell>
          <cell r="AU2184" t="str">
            <v>No</v>
          </cell>
          <cell r="AV2184" t="b">
            <v>1</v>
          </cell>
          <cell r="AX2184">
            <v>5415191.8845214983</v>
          </cell>
          <cell r="AY2184" t="b">
            <v>0</v>
          </cell>
          <cell r="AZ2184">
            <v>1699357.4780282516</v>
          </cell>
          <cell r="BA2184">
            <v>1</v>
          </cell>
          <cell r="BB2184">
            <v>1925.05932617188</v>
          </cell>
          <cell r="BC2184">
            <v>1.0000001694347447</v>
          </cell>
          <cell r="DS2184">
            <v>1192.4649999999999</v>
          </cell>
          <cell r="DT2184" t="str">
            <v>ID</v>
          </cell>
          <cell r="DU2184" t="str">
            <v>32to46</v>
          </cell>
          <cell r="EC2184" t="str">
            <v>Desktop</v>
          </cell>
          <cell r="ED2184">
            <v>1144.6790000000001</v>
          </cell>
          <cell r="EE2184" t="str">
            <v>MT</v>
          </cell>
          <cell r="EZ2184" t="str">
            <v>WA</v>
          </cell>
          <cell r="FA2184" t="str">
            <v>Bathroom</v>
          </cell>
          <cell r="FB2184">
            <v>768964.35</v>
          </cell>
          <cell r="FC2184">
            <v>311979.82199999999</v>
          </cell>
          <cell r="FI2184" t="str">
            <v>WA</v>
          </cell>
          <cell r="FJ2184" t="str">
            <v>Exterior</v>
          </cell>
          <cell r="FK2184" t="str">
            <v>EISAx</v>
          </cell>
          <cell r="FL2184">
            <v>182971.44</v>
          </cell>
          <cell r="FS2184" t="str">
            <v>ID</v>
          </cell>
          <cell r="FT2184" t="str">
            <v>EISAx</v>
          </cell>
          <cell r="FV2184">
            <v>3595281.9749999996</v>
          </cell>
        </row>
        <row r="2185">
          <cell r="AN2185" t="str">
            <v>MT</v>
          </cell>
          <cell r="AO2185" t="str">
            <v>Natural Gas Other</v>
          </cell>
          <cell r="AP2185" t="str">
            <v>1993-2006</v>
          </cell>
          <cell r="AQ2185" t="str">
            <v>Crawlspace</v>
          </cell>
          <cell r="AR2185">
            <v>1144.67944335938</v>
          </cell>
          <cell r="AU2185" t="str">
            <v>No</v>
          </cell>
          <cell r="AV2185" t="b">
            <v>0</v>
          </cell>
          <cell r="AX2185">
            <v>2264175.9389648535</v>
          </cell>
          <cell r="AY2185" t="b">
            <v>0</v>
          </cell>
          <cell r="AZ2185">
            <v>485725.8345787375</v>
          </cell>
          <cell r="BA2185" t="str">
            <v/>
          </cell>
          <cell r="BB2185" t="str">
            <v/>
          </cell>
          <cell r="BC2185">
            <v>1.0000003873220178</v>
          </cell>
          <cell r="DS2185">
            <v>1192.4649999999999</v>
          </cell>
          <cell r="DT2185" t="str">
            <v>ID</v>
          </cell>
          <cell r="DU2185" t="str">
            <v>lt32</v>
          </cell>
          <cell r="EC2185" t="str">
            <v>Laptop</v>
          </cell>
          <cell r="ED2185">
            <v>1144.6790000000001</v>
          </cell>
          <cell r="EE2185" t="str">
            <v>MT</v>
          </cell>
          <cell r="EZ2185" t="str">
            <v>WA</v>
          </cell>
          <cell r="FA2185" t="str">
            <v>Bedrooms</v>
          </cell>
          <cell r="FB2185">
            <v>139145.93</v>
          </cell>
          <cell r="FC2185">
            <v>234351.03999999998</v>
          </cell>
          <cell r="FI2185" t="str">
            <v>WA</v>
          </cell>
          <cell r="FJ2185" t="str">
            <v>Kitchen</v>
          </cell>
          <cell r="FK2185" t="str">
            <v>EISAnqnx</v>
          </cell>
          <cell r="FL2185">
            <v>182971.44</v>
          </cell>
          <cell r="FS2185" t="str">
            <v>ID</v>
          </cell>
          <cell r="FT2185" t="str">
            <v>EISAnqnx</v>
          </cell>
          <cell r="FV2185">
            <v>3274685.8600000003</v>
          </cell>
        </row>
        <row r="2186">
          <cell r="AN2186" t="str">
            <v>MT</v>
          </cell>
          <cell r="AO2186" t="str">
            <v>Wood</v>
          </cell>
          <cell r="AP2186" t="str">
            <v>1993-2006</v>
          </cell>
          <cell r="AQ2186" t="str">
            <v>Crawlspace</v>
          </cell>
          <cell r="AR2186">
            <v>1144.67944335938</v>
          </cell>
          <cell r="AU2186" t="str">
            <v>No</v>
          </cell>
          <cell r="AV2186" t="b">
            <v>1</v>
          </cell>
          <cell r="AX2186">
            <v>2264175.9389648535</v>
          </cell>
          <cell r="AY2186" t="b">
            <v>0</v>
          </cell>
          <cell r="AZ2186">
            <v>485725.8345787375</v>
          </cell>
          <cell r="BA2186">
            <v>1</v>
          </cell>
          <cell r="BB2186">
            <v>1144.67944335938</v>
          </cell>
          <cell r="BC2186">
            <v>1.0000003873220178</v>
          </cell>
          <cell r="DS2186">
            <v>1904.288</v>
          </cell>
          <cell r="DT2186" t="str">
            <v>WA</v>
          </cell>
          <cell r="DU2186" t="str">
            <v>lt32</v>
          </cell>
          <cell r="EC2186" t="str">
            <v>Desktop</v>
          </cell>
          <cell r="ED2186">
            <v>2130.886</v>
          </cell>
          <cell r="EE2186" t="str">
            <v>MT</v>
          </cell>
          <cell r="EZ2186" t="str">
            <v>WA</v>
          </cell>
          <cell r="FA2186" t="str">
            <v>Exterior</v>
          </cell>
          <cell r="FB2186">
            <v>109852.05</v>
          </cell>
          <cell r="FC2186">
            <v>2567608.5819999999</v>
          </cell>
          <cell r="FI2186" t="str">
            <v>WA</v>
          </cell>
          <cell r="FJ2186" t="str">
            <v>Living Room/Family Room</v>
          </cell>
          <cell r="FK2186" t="str">
            <v>EISAq</v>
          </cell>
          <cell r="FL2186">
            <v>91485.72</v>
          </cell>
          <cell r="FS2186" t="str">
            <v>ID</v>
          </cell>
          <cell r="FT2186" t="str">
            <v>EISAq</v>
          </cell>
          <cell r="FV2186">
            <v>2226029.2319999998</v>
          </cell>
        </row>
        <row r="2187">
          <cell r="AN2187" t="str">
            <v>ID</v>
          </cell>
          <cell r="AO2187" t="str">
            <v>Natural Gas FAF</v>
          </cell>
          <cell r="AP2187" t="str">
            <v>1980-1992</v>
          </cell>
          <cell r="AQ2187" t="str">
            <v>Basement</v>
          </cell>
          <cell r="AR2187">
            <v>3785.76440429688</v>
          </cell>
          <cell r="AU2187" t="str">
            <v>No</v>
          </cell>
          <cell r="AV2187" t="b">
            <v>1</v>
          </cell>
          <cell r="AX2187">
            <v>10573639.981201187</v>
          </cell>
          <cell r="AY2187" t="b">
            <v>0</v>
          </cell>
          <cell r="AZ2187">
            <v>2793818.4150830116</v>
          </cell>
          <cell r="BA2187">
            <v>1</v>
          </cell>
          <cell r="BB2187">
            <v>3785.76440429688</v>
          </cell>
          <cell r="BC2187">
            <v>1.0000001067939999</v>
          </cell>
          <cell r="DS2187">
            <v>1904.288</v>
          </cell>
          <cell r="DT2187" t="str">
            <v>WA</v>
          </cell>
          <cell r="DU2187" t="str">
            <v>lt32</v>
          </cell>
          <cell r="EC2187" t="str">
            <v>Laptop</v>
          </cell>
          <cell r="ED2187">
            <v>2130.886</v>
          </cell>
          <cell r="EE2187" t="str">
            <v>MT</v>
          </cell>
          <cell r="EZ2187" t="str">
            <v>WA</v>
          </cell>
          <cell r="FA2187" t="str">
            <v>Garage</v>
          </cell>
          <cell r="FB2187">
            <v>87881.64</v>
          </cell>
          <cell r="FC2187">
            <v>292938.8</v>
          </cell>
          <cell r="FI2187" t="str">
            <v>WA</v>
          </cell>
          <cell r="FJ2187" t="str">
            <v>Other</v>
          </cell>
          <cell r="FK2187" t="str">
            <v>EISAnqnx</v>
          </cell>
          <cell r="FL2187">
            <v>114357.15</v>
          </cell>
          <cell r="FS2187" t="str">
            <v>ID</v>
          </cell>
          <cell r="FT2187" t="str">
            <v>EISAx</v>
          </cell>
          <cell r="FV2187">
            <v>2222243.4679999999</v>
          </cell>
        </row>
        <row r="2188">
          <cell r="AN2188" t="str">
            <v>OR</v>
          </cell>
          <cell r="AO2188" t="str">
            <v>Natural Gas FAF</v>
          </cell>
          <cell r="AP2188" t="str">
            <v>Post 2006</v>
          </cell>
          <cell r="AQ2188" t="str">
            <v>Crawlspace</v>
          </cell>
          <cell r="AR2188">
            <v>8264.9453125</v>
          </cell>
          <cell r="AU2188" t="str">
            <v>No</v>
          </cell>
          <cell r="AV2188" t="b">
            <v>0</v>
          </cell>
          <cell r="AX2188">
            <v>25026254.40625</v>
          </cell>
          <cell r="AY2188" t="b">
            <v>0</v>
          </cell>
          <cell r="AZ2188">
            <v>4046284.1535421875</v>
          </cell>
          <cell r="BA2188" t="str">
            <v/>
          </cell>
          <cell r="BB2188" t="str">
            <v/>
          </cell>
          <cell r="BC2188">
            <v>1.000000037810294</v>
          </cell>
          <cell r="DS2188">
            <v>1904.288</v>
          </cell>
          <cell r="DT2188" t="str">
            <v>WA</v>
          </cell>
          <cell r="DU2188" t="str">
            <v>lt32</v>
          </cell>
          <cell r="EC2188" t="str">
            <v>Laptop</v>
          </cell>
          <cell r="ED2188">
            <v>1904.288</v>
          </cell>
          <cell r="EE2188" t="str">
            <v>WA</v>
          </cell>
          <cell r="EZ2188" t="str">
            <v>WA</v>
          </cell>
          <cell r="FA2188" t="str">
            <v>Kitchen</v>
          </cell>
          <cell r="FB2188">
            <v>43940.82</v>
          </cell>
          <cell r="FC2188">
            <v>194804.302</v>
          </cell>
          <cell r="FI2188" t="str">
            <v>WA</v>
          </cell>
          <cell r="FJ2188" t="str">
            <v>Other</v>
          </cell>
          <cell r="FK2188" t="str">
            <v>EISAq</v>
          </cell>
          <cell r="FL2188">
            <v>137228.57999999999</v>
          </cell>
          <cell r="FS2188" t="str">
            <v>OR</v>
          </cell>
          <cell r="FT2188" t="str">
            <v>EISAnqnx</v>
          </cell>
          <cell r="FV2188">
            <v>2290022.64</v>
          </cell>
        </row>
        <row r="2189">
          <cell r="AN2189" t="str">
            <v>OR</v>
          </cell>
          <cell r="AO2189" t="str">
            <v>Natural Gas Other</v>
          </cell>
          <cell r="AP2189" t="str">
            <v>Post 2006</v>
          </cell>
          <cell r="AQ2189" t="str">
            <v>Crawlspace</v>
          </cell>
          <cell r="AR2189">
            <v>8264.9453125</v>
          </cell>
          <cell r="AU2189" t="str">
            <v>No</v>
          </cell>
          <cell r="AV2189" t="b">
            <v>0</v>
          </cell>
          <cell r="AX2189">
            <v>25026254.40625</v>
          </cell>
          <cell r="AY2189" t="b">
            <v>0</v>
          </cell>
          <cell r="AZ2189">
            <v>4046284.1535421875</v>
          </cell>
          <cell r="BA2189" t="str">
            <v/>
          </cell>
          <cell r="BB2189" t="str">
            <v/>
          </cell>
          <cell r="BC2189">
            <v>1.000000037810294</v>
          </cell>
          <cell r="DS2189">
            <v>2079.9929999999999</v>
          </cell>
          <cell r="DT2189" t="str">
            <v>WA</v>
          </cell>
          <cell r="DU2189" t="str">
            <v>gt46</v>
          </cell>
          <cell r="EC2189" t="str">
            <v>Desktop</v>
          </cell>
          <cell r="ED2189">
            <v>1904.288</v>
          </cell>
          <cell r="EE2189" t="str">
            <v>WA</v>
          </cell>
          <cell r="EZ2189" t="str">
            <v>WA</v>
          </cell>
          <cell r="FA2189" t="str">
            <v>Living Room/Family Room</v>
          </cell>
          <cell r="FB2189">
            <v>21970.41</v>
          </cell>
          <cell r="FC2189">
            <v>326626.76199999999</v>
          </cell>
          <cell r="FI2189" t="str">
            <v>WA</v>
          </cell>
          <cell r="FJ2189" t="str">
            <v>Bedrooms</v>
          </cell>
          <cell r="FK2189" t="str">
            <v>EISAnqnx</v>
          </cell>
          <cell r="FL2189">
            <v>114357.15</v>
          </cell>
          <cell r="FS2189" t="str">
            <v>OR</v>
          </cell>
          <cell r="FT2189" t="str">
            <v>EISAq</v>
          </cell>
          <cell r="FV2189">
            <v>1086954.4080000001</v>
          </cell>
        </row>
        <row r="2190">
          <cell r="AN2190" t="str">
            <v>OR</v>
          </cell>
          <cell r="AO2190" t="str">
            <v>Natural Gas FAF</v>
          </cell>
          <cell r="AP2190" t="str">
            <v>Post 2006</v>
          </cell>
          <cell r="AQ2190" t="str">
            <v>Crawlspace</v>
          </cell>
          <cell r="AR2190">
            <v>8264.9453125</v>
          </cell>
          <cell r="AU2190" t="str">
            <v>No</v>
          </cell>
          <cell r="AV2190" t="b">
            <v>1</v>
          </cell>
          <cell r="AX2190">
            <v>25026254.40625</v>
          </cell>
          <cell r="AY2190" t="b">
            <v>0</v>
          </cell>
          <cell r="AZ2190">
            <v>4046284.1535421875</v>
          </cell>
          <cell r="BA2190">
            <v>1</v>
          </cell>
          <cell r="BB2190">
            <v>4132.47265625</v>
          </cell>
          <cell r="BC2190">
            <v>1.000000037810294</v>
          </cell>
          <cell r="DS2190">
            <v>2079.9929999999999</v>
          </cell>
          <cell r="DT2190" t="str">
            <v>WA</v>
          </cell>
          <cell r="DU2190" t="str">
            <v>lt32</v>
          </cell>
          <cell r="EC2190" t="str">
            <v>Desktop</v>
          </cell>
          <cell r="ED2190">
            <v>1904.288</v>
          </cell>
          <cell r="EE2190" t="str">
            <v>WA</v>
          </cell>
          <cell r="EZ2190" t="str">
            <v>WA</v>
          </cell>
          <cell r="FA2190" t="str">
            <v>Other</v>
          </cell>
          <cell r="FB2190">
            <v>1108773.358</v>
          </cell>
          <cell r="FC2190">
            <v>1921678.5279999999</v>
          </cell>
          <cell r="FI2190" t="str">
            <v>WA</v>
          </cell>
          <cell r="FJ2190" t="str">
            <v>Bedrooms</v>
          </cell>
          <cell r="FK2190" t="str">
            <v>EISAq</v>
          </cell>
          <cell r="FL2190">
            <v>114357.15</v>
          </cell>
          <cell r="FS2190" t="str">
            <v>OR</v>
          </cell>
          <cell r="FT2190" t="str">
            <v>EISAx</v>
          </cell>
          <cell r="FV2190">
            <v>1153074.78</v>
          </cell>
        </row>
        <row r="2191">
          <cell r="AN2191" t="str">
            <v>OR</v>
          </cell>
          <cell r="AO2191" t="str">
            <v>Heat Pump (Central System)</v>
          </cell>
          <cell r="AP2191" t="str">
            <v>Post 2006</v>
          </cell>
          <cell r="AQ2191" t="str">
            <v>Crawlspace</v>
          </cell>
          <cell r="AR2191">
            <v>8264.9453125</v>
          </cell>
          <cell r="AU2191" t="str">
            <v>No</v>
          </cell>
          <cell r="AV2191" t="b">
            <v>1</v>
          </cell>
          <cell r="AX2191">
            <v>25026254.40625</v>
          </cell>
          <cell r="AY2191" t="b">
            <v>0</v>
          </cell>
          <cell r="AZ2191">
            <v>4046284.1535421875</v>
          </cell>
          <cell r="BA2191">
            <v>1</v>
          </cell>
          <cell r="BB2191">
            <v>4132.47265625</v>
          </cell>
          <cell r="BC2191">
            <v>1.000000037810294</v>
          </cell>
          <cell r="DS2191">
            <v>2079.9929999999999</v>
          </cell>
          <cell r="DT2191" t="str">
            <v>WA</v>
          </cell>
          <cell r="DU2191" t="str">
            <v>lt32</v>
          </cell>
          <cell r="EC2191" t="str">
            <v>Laptop</v>
          </cell>
          <cell r="ED2191">
            <v>1904.288</v>
          </cell>
          <cell r="EE2191" t="str">
            <v>WA</v>
          </cell>
          <cell r="EZ2191" t="str">
            <v>WA</v>
          </cell>
          <cell r="FA2191" t="str">
            <v>Bathroom</v>
          </cell>
          <cell r="FB2191">
            <v>991839.41999999993</v>
          </cell>
          <cell r="FC2191">
            <v>282523.95600000001</v>
          </cell>
          <cell r="FI2191" t="str">
            <v>WA</v>
          </cell>
          <cell r="FJ2191" t="str">
            <v>Exterior</v>
          </cell>
          <cell r="FK2191" t="str">
            <v>EISAq</v>
          </cell>
          <cell r="FL2191">
            <v>91485.72</v>
          </cell>
          <cell r="FS2191" t="str">
            <v>WA</v>
          </cell>
          <cell r="FT2191" t="str">
            <v>EISAnqnx</v>
          </cell>
          <cell r="FV2191">
            <v>1247995.8</v>
          </cell>
        </row>
        <row r="2192">
          <cell r="AN2192" t="str">
            <v>WA</v>
          </cell>
          <cell r="AO2192" t="str">
            <v>Natural Gas FAF</v>
          </cell>
          <cell r="AP2192" t="str">
            <v>1993-2006</v>
          </cell>
          <cell r="AQ2192" t="str">
            <v>Basement</v>
          </cell>
          <cell r="AR2192">
            <v>12271.3056640625</v>
          </cell>
          <cell r="AU2192" t="str">
            <v>No</v>
          </cell>
          <cell r="AV2192" t="b">
            <v>1</v>
          </cell>
          <cell r="AX2192">
            <v>43980359.5</v>
          </cell>
          <cell r="AY2192" t="b">
            <v>0</v>
          </cell>
          <cell r="AZ2192">
            <v>7143801.948862304</v>
          </cell>
          <cell r="BA2192">
            <v>1</v>
          </cell>
          <cell r="BB2192">
            <v>12271.3056640625</v>
          </cell>
          <cell r="BC2192">
            <v>0.99999964666058472</v>
          </cell>
          <cell r="DS2192">
            <v>2079.9929999999999</v>
          </cell>
          <cell r="DT2192" t="str">
            <v>WA</v>
          </cell>
          <cell r="DU2192" t="str">
            <v>lt32</v>
          </cell>
          <cell r="EC2192" t="str">
            <v>Desktop</v>
          </cell>
          <cell r="ED2192">
            <v>1904.288</v>
          </cell>
          <cell r="EE2192" t="str">
            <v>WA</v>
          </cell>
          <cell r="EZ2192" t="str">
            <v>WA</v>
          </cell>
          <cell r="FA2192" t="str">
            <v>Bedrooms</v>
          </cell>
          <cell r="FB2192">
            <v>526977.30799999996</v>
          </cell>
          <cell r="FC2192">
            <v>847571.8679999999</v>
          </cell>
          <cell r="FI2192" t="str">
            <v>WA</v>
          </cell>
          <cell r="FJ2192" t="str">
            <v>Exterior</v>
          </cell>
          <cell r="FK2192" t="str">
            <v>EISAx</v>
          </cell>
          <cell r="FL2192">
            <v>548914.31999999995</v>
          </cell>
          <cell r="FS2192" t="str">
            <v>WA</v>
          </cell>
          <cell r="FT2192" t="str">
            <v>EISAq</v>
          </cell>
          <cell r="FV2192">
            <v>990076.66799999995</v>
          </cell>
        </row>
        <row r="2193">
          <cell r="AN2193" t="str">
            <v>WA</v>
          </cell>
          <cell r="AO2193" t="str">
            <v>Natural Gas Other</v>
          </cell>
          <cell r="AP2193" t="str">
            <v>1993-2006</v>
          </cell>
          <cell r="AQ2193" t="str">
            <v>Basement</v>
          </cell>
          <cell r="AR2193">
            <v>12271.3056640625</v>
          </cell>
          <cell r="AU2193" t="str">
            <v>No</v>
          </cell>
          <cell r="AV2193" t="b">
            <v>0</v>
          </cell>
          <cell r="AX2193">
            <v>43980359.5</v>
          </cell>
          <cell r="AY2193" t="b">
            <v>0</v>
          </cell>
          <cell r="AZ2193">
            <v>7143801.948862304</v>
          </cell>
          <cell r="BA2193" t="str">
            <v/>
          </cell>
          <cell r="BB2193" t="str">
            <v/>
          </cell>
          <cell r="BC2193">
            <v>0.99999964666058472</v>
          </cell>
          <cell r="DS2193">
            <v>2079.9929999999999</v>
          </cell>
          <cell r="DT2193" t="str">
            <v>WA</v>
          </cell>
          <cell r="DU2193" t="str">
            <v>lt32</v>
          </cell>
          <cell r="EC2193" t="str">
            <v>Desktop</v>
          </cell>
          <cell r="ED2193">
            <v>1904.288</v>
          </cell>
          <cell r="EE2193" t="str">
            <v>WA</v>
          </cell>
          <cell r="EZ2193" t="str">
            <v>WA</v>
          </cell>
          <cell r="FA2193" t="str">
            <v>Exterior</v>
          </cell>
          <cell r="FB2193">
            <v>360668.88</v>
          </cell>
          <cell r="FC2193">
            <v>4137673.5399999996</v>
          </cell>
          <cell r="FI2193" t="str">
            <v>WA</v>
          </cell>
          <cell r="FJ2193" t="str">
            <v>Garage</v>
          </cell>
          <cell r="FK2193" t="str">
            <v>EISAnqnx</v>
          </cell>
          <cell r="FL2193">
            <v>60990.479999999996</v>
          </cell>
          <cell r="FS2193" t="str">
            <v>WA</v>
          </cell>
          <cell r="FT2193" t="str">
            <v>EISAx</v>
          </cell>
          <cell r="FV2193">
            <v>1237595.835</v>
          </cell>
        </row>
        <row r="2194">
          <cell r="AN2194" t="str">
            <v>MT</v>
          </cell>
          <cell r="AO2194" t="str">
            <v>Natural Gas Other</v>
          </cell>
          <cell r="AP2194" t="str">
            <v>Pre 1980</v>
          </cell>
          <cell r="AQ2194" t="str">
            <v>Basement</v>
          </cell>
          <cell r="AR2194">
            <v>1047.97695472592</v>
          </cell>
          <cell r="AU2194" t="str">
            <v>Yes</v>
          </cell>
          <cell r="AV2194" t="b">
            <v>1</v>
          </cell>
          <cell r="AX2194">
            <v>1580349.2477266875</v>
          </cell>
          <cell r="AY2194" t="b">
            <v>0</v>
          </cell>
          <cell r="AZ2194">
            <v>0</v>
          </cell>
          <cell r="BA2194">
            <v>0.49180327868852475</v>
          </cell>
          <cell r="BB2194">
            <v>1047.97695472592</v>
          </cell>
          <cell r="BC2194">
            <v>0.49180338822720693</v>
          </cell>
          <cell r="DS2194">
            <v>2130.886</v>
          </cell>
          <cell r="DT2194" t="str">
            <v>MT</v>
          </cell>
          <cell r="DU2194" t="str">
            <v>32to46</v>
          </cell>
          <cell r="EC2194" t="str">
            <v>Desktop</v>
          </cell>
          <cell r="ED2194">
            <v>1904.288</v>
          </cell>
          <cell r="EE2194" t="str">
            <v>WA</v>
          </cell>
          <cell r="EZ2194" t="str">
            <v>WA</v>
          </cell>
          <cell r="FA2194" t="str">
            <v>Garage</v>
          </cell>
          <cell r="FB2194">
            <v>867609.02799999993</v>
          </cell>
          <cell r="FC2194">
            <v>1051950.8999999999</v>
          </cell>
          <cell r="FI2194" t="str">
            <v>WA</v>
          </cell>
          <cell r="FJ2194" t="str">
            <v>Garage</v>
          </cell>
          <cell r="FK2194" t="str">
            <v>EISAq</v>
          </cell>
          <cell r="FL2194">
            <v>114357.15</v>
          </cell>
          <cell r="FS2194" t="str">
            <v>ID</v>
          </cell>
          <cell r="FT2194" t="str">
            <v>EISAnqnx</v>
          </cell>
          <cell r="FV2194">
            <v>6208652.96</v>
          </cell>
        </row>
        <row r="2195">
          <cell r="AN2195" t="str">
            <v>MT</v>
          </cell>
          <cell r="AO2195" t="str">
            <v>Natural Gas Other</v>
          </cell>
          <cell r="AP2195" t="str">
            <v>Pre 1980</v>
          </cell>
          <cell r="AQ2195" t="str">
            <v>Crawlspace</v>
          </cell>
          <cell r="AR2195">
            <v>1082.90951988345</v>
          </cell>
          <cell r="AU2195" t="str">
            <v>Yes</v>
          </cell>
          <cell r="AV2195" t="b">
            <v>1</v>
          </cell>
          <cell r="AX2195">
            <v>1633027.5559842426</v>
          </cell>
          <cell r="AY2195" t="b">
            <v>0</v>
          </cell>
          <cell r="AZ2195">
            <v>0</v>
          </cell>
          <cell r="BA2195">
            <v>0.50819672131147531</v>
          </cell>
          <cell r="BB2195">
            <v>1082.90951988345</v>
          </cell>
          <cell r="BC2195">
            <v>0.50819683450144681</v>
          </cell>
          <cell r="DS2195">
            <v>2130.886</v>
          </cell>
          <cell r="DT2195" t="str">
            <v>MT</v>
          </cell>
          <cell r="DU2195" t="str">
            <v>lt32</v>
          </cell>
          <cell r="EC2195" t="str">
            <v>Desktop</v>
          </cell>
          <cell r="ED2195">
            <v>8559.1039999999994</v>
          </cell>
          <cell r="EE2195" t="str">
            <v>OR</v>
          </cell>
          <cell r="EZ2195" t="str">
            <v>WA</v>
          </cell>
          <cell r="FA2195" t="str">
            <v>Kitchen</v>
          </cell>
          <cell r="FB2195">
            <v>152282.416</v>
          </cell>
          <cell r="FC2195">
            <v>290538.82</v>
          </cell>
          <cell r="FI2195" t="str">
            <v>WA</v>
          </cell>
          <cell r="FJ2195" t="str">
            <v>Kitchen</v>
          </cell>
          <cell r="FK2195" t="str">
            <v>EISAnqnx</v>
          </cell>
          <cell r="FL2195">
            <v>60990.479999999996</v>
          </cell>
          <cell r="FS2195" t="str">
            <v>ID</v>
          </cell>
          <cell r="FT2195" t="str">
            <v>EISAq</v>
          </cell>
          <cell r="FV2195">
            <v>3077826.1320000002</v>
          </cell>
        </row>
        <row r="2196">
          <cell r="AN2196" t="str">
            <v>OR</v>
          </cell>
          <cell r="AO2196" t="str">
            <v>Propane/LP</v>
          </cell>
          <cell r="AP2196" t="str">
            <v>1993-2006</v>
          </cell>
          <cell r="AQ2196" t="str">
            <v>Crawlspace</v>
          </cell>
          <cell r="AR2196">
            <v>1612.69177246094</v>
          </cell>
          <cell r="AU2196" t="str">
            <v>No</v>
          </cell>
          <cell r="AV2196" t="b">
            <v>0</v>
          </cell>
          <cell r="AX2196">
            <v>6757178.5266113384</v>
          </cell>
          <cell r="AY2196" t="b">
            <v>0</v>
          </cell>
          <cell r="AZ2196">
            <v>1513523.0011045311</v>
          </cell>
          <cell r="BA2196" t="str">
            <v/>
          </cell>
          <cell r="BB2196" t="str">
            <v/>
          </cell>
          <cell r="BC2196">
            <v>0.99999985890730525</v>
          </cell>
          <cell r="DS2196">
            <v>2130.886</v>
          </cell>
          <cell r="DT2196" t="str">
            <v>MT</v>
          </cell>
          <cell r="DU2196" t="str">
            <v>32to46</v>
          </cell>
          <cell r="EC2196" t="str">
            <v>Desktop</v>
          </cell>
          <cell r="ED2196">
            <v>1144.6790000000001</v>
          </cell>
          <cell r="EE2196" t="str">
            <v>MT</v>
          </cell>
          <cell r="EZ2196" t="str">
            <v>WA</v>
          </cell>
          <cell r="FA2196" t="str">
            <v>Living Room/Family Room</v>
          </cell>
          <cell r="FB2196">
            <v>270501.65999999997</v>
          </cell>
          <cell r="FC2196">
            <v>1033917.4559999999</v>
          </cell>
          <cell r="FI2196" t="str">
            <v>WA</v>
          </cell>
          <cell r="FJ2196" t="str">
            <v>Kitchen</v>
          </cell>
          <cell r="FK2196" t="str">
            <v>EISAq</v>
          </cell>
          <cell r="FL2196">
            <v>22871.43</v>
          </cell>
          <cell r="FS2196" t="str">
            <v>ID</v>
          </cell>
          <cell r="FT2196" t="str">
            <v>EISAx</v>
          </cell>
          <cell r="FV2196">
            <v>3009682.38</v>
          </cell>
        </row>
        <row r="2197">
          <cell r="AN2197" t="str">
            <v>OR</v>
          </cell>
          <cell r="AO2197" t="str">
            <v>Heat Pump (Central System)</v>
          </cell>
          <cell r="AP2197" t="str">
            <v>1993-2006</v>
          </cell>
          <cell r="AQ2197" t="str">
            <v>Crawlspace</v>
          </cell>
          <cell r="AR2197">
            <v>1612.69177246094</v>
          </cell>
          <cell r="AU2197" t="str">
            <v>No</v>
          </cell>
          <cell r="AV2197" t="b">
            <v>1</v>
          </cell>
          <cell r="AX2197">
            <v>6757178.5266113384</v>
          </cell>
          <cell r="AY2197" t="b">
            <v>0</v>
          </cell>
          <cell r="AZ2197">
            <v>1513523.0011045311</v>
          </cell>
          <cell r="BA2197">
            <v>1</v>
          </cell>
          <cell r="BB2197">
            <v>1612.69177246094</v>
          </cell>
          <cell r="BC2197">
            <v>0.99999985890730525</v>
          </cell>
          <cell r="DS2197">
            <v>1612.692</v>
          </cell>
          <cell r="DT2197" t="str">
            <v>OR</v>
          </cell>
          <cell r="DU2197" t="str">
            <v>lt32</v>
          </cell>
          <cell r="EC2197" t="str">
            <v>Desktop</v>
          </cell>
          <cell r="ED2197">
            <v>1144.6790000000001</v>
          </cell>
          <cell r="EE2197" t="str">
            <v>MT</v>
          </cell>
          <cell r="EZ2197" t="str">
            <v>WA</v>
          </cell>
          <cell r="FA2197" t="str">
            <v>Other</v>
          </cell>
          <cell r="FB2197">
            <v>2234143.34</v>
          </cell>
          <cell r="FC2197">
            <v>1158147.848</v>
          </cell>
          <cell r="FI2197" t="str">
            <v>WA</v>
          </cell>
          <cell r="FJ2197" t="str">
            <v>Kitchen</v>
          </cell>
          <cell r="FK2197" t="str">
            <v>EISAx</v>
          </cell>
          <cell r="FL2197">
            <v>228714.3</v>
          </cell>
          <cell r="FS2197" t="str">
            <v>ID</v>
          </cell>
          <cell r="FT2197" t="str">
            <v>EISAnqnx</v>
          </cell>
          <cell r="FV2197">
            <v>1556166.825</v>
          </cell>
        </row>
        <row r="2198">
          <cell r="AN2198" t="str">
            <v>WA</v>
          </cell>
          <cell r="AO2198" t="str">
            <v>Natural Gas FAF</v>
          </cell>
          <cell r="AP2198" t="str">
            <v>1993-2006</v>
          </cell>
          <cell r="AQ2198" t="str">
            <v>Slab on Grade</v>
          </cell>
          <cell r="AR2198">
            <v>1904.28771972656</v>
          </cell>
          <cell r="AU2198" t="str">
            <v>No</v>
          </cell>
          <cell r="AV2198" t="b">
            <v>1</v>
          </cell>
          <cell r="AX2198">
            <v>2075673.6145019503</v>
          </cell>
          <cell r="AY2198" t="b">
            <v>0</v>
          </cell>
          <cell r="AZ2198">
            <v>512881.81155395438</v>
          </cell>
          <cell r="BA2198">
            <v>1</v>
          </cell>
          <cell r="BB2198">
            <v>1904.28771972656</v>
          </cell>
          <cell r="BC2198">
            <v>0.99999985281982562</v>
          </cell>
          <cell r="DS2198">
            <v>1612.692</v>
          </cell>
          <cell r="DT2198" t="str">
            <v>OR</v>
          </cell>
          <cell r="DU2198" t="str">
            <v>lt32</v>
          </cell>
          <cell r="EC2198" t="str">
            <v>Desktop</v>
          </cell>
          <cell r="ED2198">
            <v>3785.7640000000001</v>
          </cell>
          <cell r="EE2198" t="str">
            <v>ID</v>
          </cell>
          <cell r="EZ2198" t="str">
            <v>WA</v>
          </cell>
          <cell r="FA2198" t="str">
            <v>Bedrooms</v>
          </cell>
          <cell r="FB2198">
            <v>892168.74000000011</v>
          </cell>
          <cell r="FC2198">
            <v>1789293.9730000002</v>
          </cell>
          <cell r="FI2198" t="str">
            <v>WA</v>
          </cell>
          <cell r="FJ2198" t="str">
            <v>Living Room/Family Room</v>
          </cell>
          <cell r="FK2198" t="str">
            <v>EISAq</v>
          </cell>
          <cell r="FL2198">
            <v>22871.43</v>
          </cell>
          <cell r="FS2198" t="str">
            <v>ID</v>
          </cell>
          <cell r="FT2198" t="str">
            <v>EISAq</v>
          </cell>
          <cell r="FV2198">
            <v>1578823.66</v>
          </cell>
        </row>
        <row r="2199">
          <cell r="AN2199" t="str">
            <v>ID</v>
          </cell>
          <cell r="AO2199" t="str">
            <v>Baseboard/Wall/Radiant</v>
          </cell>
          <cell r="AP2199" t="str">
            <v>Pre 1980</v>
          </cell>
          <cell r="AQ2199" t="str">
            <v>Slab on Grade</v>
          </cell>
          <cell r="AR2199">
            <v>3785.76440429688</v>
          </cell>
          <cell r="AU2199" t="str">
            <v>No</v>
          </cell>
          <cell r="AV2199" t="b">
            <v>1</v>
          </cell>
          <cell r="AX2199">
            <v>3657048.4145507859</v>
          </cell>
          <cell r="AY2199" t="b">
            <v>0</v>
          </cell>
          <cell r="AZ2199">
            <v>1058537.5850854507</v>
          </cell>
          <cell r="BA2199">
            <v>1</v>
          </cell>
          <cell r="BB2199">
            <v>3785.76440429688</v>
          </cell>
          <cell r="BC2199">
            <v>1.0000001067939999</v>
          </cell>
          <cell r="DS2199">
            <v>1612.692</v>
          </cell>
          <cell r="DT2199" t="str">
            <v>OR</v>
          </cell>
          <cell r="DU2199" t="str">
            <v>lt32</v>
          </cell>
          <cell r="EC2199" t="str">
            <v>Laptop</v>
          </cell>
          <cell r="ED2199">
            <v>3785.7640000000001</v>
          </cell>
          <cell r="EE2199" t="str">
            <v>ID</v>
          </cell>
          <cell r="EZ2199" t="str">
            <v>WA</v>
          </cell>
          <cell r="FA2199" t="str">
            <v>Exterior</v>
          </cell>
          <cell r="FB2199">
            <v>2379116.64</v>
          </cell>
          <cell r="FC2199">
            <v>5729705.9080000008</v>
          </cell>
          <cell r="FI2199" t="str">
            <v>WA</v>
          </cell>
          <cell r="FJ2199" t="str">
            <v>Living Room/Family Room</v>
          </cell>
          <cell r="FK2199" t="str">
            <v>EISAx</v>
          </cell>
          <cell r="FL2199">
            <v>167723.82</v>
          </cell>
          <cell r="FS2199" t="str">
            <v>MT</v>
          </cell>
          <cell r="FT2199" t="str">
            <v>EISAnqnx</v>
          </cell>
          <cell r="FV2199">
            <v>1917797.4</v>
          </cell>
        </row>
        <row r="2200">
          <cell r="AN2200" t="str">
            <v>MT</v>
          </cell>
          <cell r="AO2200" t="str">
            <v>Baseboard/Wall/Radiant</v>
          </cell>
          <cell r="AP2200" t="str">
            <v>Pre 1980</v>
          </cell>
          <cell r="AQ2200" t="str">
            <v>Slab on Grade</v>
          </cell>
          <cell r="AR2200">
            <v>2130.88647460938</v>
          </cell>
          <cell r="AU2200" t="str">
            <v>No</v>
          </cell>
          <cell r="AV2200" t="b">
            <v>1</v>
          </cell>
          <cell r="AX2200">
            <v>1598164.855957035</v>
          </cell>
          <cell r="AY2200" t="b">
            <v>0</v>
          </cell>
          <cell r="AZ2200">
            <v>581732.00756836077</v>
          </cell>
          <cell r="BA2200">
            <v>1</v>
          </cell>
          <cell r="BB2200">
            <v>2130.88647460938</v>
          </cell>
          <cell r="BC2200">
            <v>1.0000002227286584</v>
          </cell>
          <cell r="DS2200">
            <v>3785.7640000000001</v>
          </cell>
          <cell r="DT2200" t="str">
            <v>ID</v>
          </cell>
          <cell r="DU2200" t="str">
            <v>lt32</v>
          </cell>
          <cell r="EC2200" t="str">
            <v>Laptop</v>
          </cell>
          <cell r="ED2200">
            <v>12271.31</v>
          </cell>
          <cell r="EE2200" t="str">
            <v>WA</v>
          </cell>
          <cell r="EZ2200" t="str">
            <v>WA</v>
          </cell>
          <cell r="FA2200" t="str">
            <v>Kitchen</v>
          </cell>
          <cell r="FB2200">
            <v>594779.16</v>
          </cell>
          <cell r="FC2200">
            <v>396519.44000000006</v>
          </cell>
          <cell r="FI2200" t="str">
            <v>WA</v>
          </cell>
          <cell r="FJ2200" t="str">
            <v>Other</v>
          </cell>
          <cell r="FK2200" t="str">
            <v>EISAq</v>
          </cell>
          <cell r="FL2200">
            <v>160100.00999999998</v>
          </cell>
          <cell r="FS2200" t="str">
            <v>MT</v>
          </cell>
          <cell r="FT2200" t="str">
            <v>EISAx</v>
          </cell>
          <cell r="FV2200">
            <v>319632.90000000002</v>
          </cell>
        </row>
        <row r="2201">
          <cell r="AN2201" t="str">
            <v>MT</v>
          </cell>
          <cell r="AO2201" t="str">
            <v>Natural Gas Other</v>
          </cell>
          <cell r="AP2201" t="str">
            <v>1980-1992</v>
          </cell>
          <cell r="AQ2201" t="str">
            <v>Crawlspace</v>
          </cell>
          <cell r="AR2201">
            <v>2130.88647460938</v>
          </cell>
          <cell r="AU2201" t="str">
            <v>No</v>
          </cell>
          <cell r="AV2201" t="b">
            <v>1</v>
          </cell>
          <cell r="AX2201">
            <v>4528133.7585449321</v>
          </cell>
          <cell r="AY2201" t="b">
            <v>0</v>
          </cell>
          <cell r="AZ2201">
            <v>1180259.0230636504</v>
          </cell>
          <cell r="BA2201">
            <v>1</v>
          </cell>
          <cell r="BB2201">
            <v>2130.88647460938</v>
          </cell>
          <cell r="BC2201">
            <v>1.0000002227286584</v>
          </cell>
          <cell r="DS2201">
            <v>3785.7640000000001</v>
          </cell>
          <cell r="DT2201" t="str">
            <v>ID</v>
          </cell>
          <cell r="DU2201" t="str">
            <v>32to46</v>
          </cell>
          <cell r="EC2201" t="str">
            <v>Desktop</v>
          </cell>
          <cell r="ED2201">
            <v>12271.31</v>
          </cell>
          <cell r="EE2201" t="str">
            <v>WA</v>
          </cell>
          <cell r="EZ2201" t="str">
            <v>WA</v>
          </cell>
          <cell r="FA2201" t="str">
            <v>Living Room/Family Room</v>
          </cell>
          <cell r="FB2201">
            <v>594779.16</v>
          </cell>
          <cell r="FC2201">
            <v>1263905.7150000001</v>
          </cell>
          <cell r="FI2201" t="str">
            <v>WA</v>
          </cell>
          <cell r="FJ2201" t="str">
            <v>Other</v>
          </cell>
          <cell r="FK2201" t="str">
            <v>EISAx</v>
          </cell>
          <cell r="FL2201">
            <v>38119.049999999996</v>
          </cell>
          <cell r="FS2201" t="str">
            <v>ID</v>
          </cell>
          <cell r="FT2201" t="str">
            <v>EISAnqnx</v>
          </cell>
          <cell r="FV2201">
            <v>10600139.200000001</v>
          </cell>
        </row>
        <row r="2202">
          <cell r="AN2202" t="str">
            <v>ID</v>
          </cell>
          <cell r="AO2202" t="str">
            <v>Wood</v>
          </cell>
          <cell r="AP2202" t="str">
            <v>Pre 1980</v>
          </cell>
          <cell r="AQ2202" t="str">
            <v>Basement</v>
          </cell>
          <cell r="AR2202">
            <v>1192.46508789063</v>
          </cell>
          <cell r="AU2202" t="str">
            <v>No</v>
          </cell>
          <cell r="AV2202" t="b">
            <v>0</v>
          </cell>
          <cell r="AX2202">
            <v>3267354.340820326</v>
          </cell>
          <cell r="AY2202" t="b">
            <v>0</v>
          </cell>
          <cell r="AZ2202">
            <v>814882.94246094092</v>
          </cell>
          <cell r="BA2202" t="str">
            <v/>
          </cell>
          <cell r="BB2202" t="str">
            <v/>
          </cell>
          <cell r="BC2202">
            <v>1.0000000737049977</v>
          </cell>
          <cell r="DS2202">
            <v>2079.9929999999999</v>
          </cell>
          <cell r="DT2202" t="str">
            <v>WA</v>
          </cell>
          <cell r="DU2202" t="str">
            <v>lt32</v>
          </cell>
          <cell r="EC2202" t="str">
            <v>Desktop</v>
          </cell>
          <cell r="ED2202">
            <v>12271.31</v>
          </cell>
          <cell r="EE2202" t="str">
            <v>WA</v>
          </cell>
          <cell r="EZ2202" t="str">
            <v>WA</v>
          </cell>
          <cell r="FA2202" t="str">
            <v>Other</v>
          </cell>
          <cell r="FB2202">
            <v>2007379.6650000003</v>
          </cell>
          <cell r="FC2202">
            <v>1814076.4380000001</v>
          </cell>
          <cell r="FI2202" t="str">
            <v>WA</v>
          </cell>
          <cell r="FJ2202" t="str">
            <v>Bathroom</v>
          </cell>
          <cell r="FK2202" t="str">
            <v>EISAnqnx</v>
          </cell>
          <cell r="FL2202">
            <v>1586077.7600000002</v>
          </cell>
          <cell r="FS2202" t="str">
            <v>ID</v>
          </cell>
          <cell r="FT2202" t="str">
            <v>EISAq</v>
          </cell>
          <cell r="FV2202">
            <v>2494818.4760000003</v>
          </cell>
        </row>
        <row r="2203">
          <cell r="AN2203" t="str">
            <v>ID</v>
          </cell>
          <cell r="AO2203" t="str">
            <v>Natural Gas FAF</v>
          </cell>
          <cell r="AP2203" t="str">
            <v>Pre 1980</v>
          </cell>
          <cell r="AQ2203" t="str">
            <v>Basement</v>
          </cell>
          <cell r="AR2203">
            <v>1192.46508789063</v>
          </cell>
          <cell r="AU2203" t="str">
            <v>No</v>
          </cell>
          <cell r="AV2203" t="b">
            <v>1</v>
          </cell>
          <cell r="AX2203">
            <v>3267354.340820326</v>
          </cell>
          <cell r="AY2203" t="b">
            <v>0</v>
          </cell>
          <cell r="AZ2203">
            <v>814882.94246094092</v>
          </cell>
          <cell r="BA2203">
            <v>1</v>
          </cell>
          <cell r="BB2203">
            <v>1192.46508789063</v>
          </cell>
          <cell r="BC2203">
            <v>1.0000000737049977</v>
          </cell>
          <cell r="DS2203">
            <v>1192.4649999999999</v>
          </cell>
          <cell r="DT2203" t="str">
            <v>ID</v>
          </cell>
          <cell r="DU2203" t="str">
            <v>32to46</v>
          </cell>
          <cell r="EC2203" t="str">
            <v>Laptop</v>
          </cell>
          <cell r="ED2203">
            <v>1904.288</v>
          </cell>
          <cell r="EE2203" t="str">
            <v>WA</v>
          </cell>
          <cell r="EZ2203" t="str">
            <v>WA</v>
          </cell>
          <cell r="FA2203" t="str">
            <v>Bathroom</v>
          </cell>
          <cell r="FB2203">
            <v>228714.3</v>
          </cell>
          <cell r="FC2203">
            <v>73188.576000000001</v>
          </cell>
          <cell r="FI2203" t="str">
            <v>WA</v>
          </cell>
          <cell r="FJ2203" t="str">
            <v>Bathroom</v>
          </cell>
          <cell r="FK2203" t="str">
            <v>EISAx</v>
          </cell>
          <cell r="FL2203">
            <v>2478246.5</v>
          </cell>
          <cell r="FS2203" t="str">
            <v>ID</v>
          </cell>
          <cell r="FT2203" t="str">
            <v>EISAx</v>
          </cell>
          <cell r="FV2203">
            <v>8915474.2200000007</v>
          </cell>
        </row>
        <row r="2204">
          <cell r="AN2204" t="str">
            <v>WA</v>
          </cell>
          <cell r="AO2204" t="str">
            <v>Wood</v>
          </cell>
          <cell r="AP2204" t="str">
            <v>Pre 1980</v>
          </cell>
          <cell r="AQ2204" t="str">
            <v>Basement</v>
          </cell>
          <cell r="AR2204">
            <v>2016.96330492424</v>
          </cell>
          <cell r="AU2204" t="str">
            <v>No</v>
          </cell>
          <cell r="AV2204" t="b">
            <v>0</v>
          </cell>
          <cell r="AX2204">
            <v>5193680.5101799183</v>
          </cell>
          <cell r="AY2204" t="b">
            <v>0</v>
          </cell>
          <cell r="AZ2204">
            <v>1468974.5446093732</v>
          </cell>
          <cell r="BA2204" t="str">
            <v/>
          </cell>
          <cell r="BB2204" t="str">
            <v/>
          </cell>
          <cell r="BC2204">
            <v>0.96969716000209616</v>
          </cell>
          <cell r="DS2204">
            <v>3785.7640000000001</v>
          </cell>
          <cell r="DT2204" t="str">
            <v>ID</v>
          </cell>
          <cell r="DU2204" t="str">
            <v>32to46</v>
          </cell>
          <cell r="EC2204" t="str">
            <v>Laptop</v>
          </cell>
          <cell r="ED2204">
            <v>1612.692</v>
          </cell>
          <cell r="EE2204" t="str">
            <v>OR</v>
          </cell>
          <cell r="EZ2204" t="str">
            <v>WA</v>
          </cell>
          <cell r="FA2204" t="str">
            <v>Bedrooms</v>
          </cell>
          <cell r="FB2204">
            <v>777628.62</v>
          </cell>
          <cell r="FC2204">
            <v>669370.51799999992</v>
          </cell>
          <cell r="FI2204" t="str">
            <v>WA</v>
          </cell>
          <cell r="FJ2204" t="str">
            <v>Bedrooms</v>
          </cell>
          <cell r="FK2204" t="str">
            <v>EISAnqnx</v>
          </cell>
          <cell r="FL2204">
            <v>1189558.32</v>
          </cell>
          <cell r="FS2204" t="str">
            <v>MT</v>
          </cell>
          <cell r="FT2204" t="str">
            <v>EISAnqnx</v>
          </cell>
          <cell r="FV2204">
            <v>2426719.48</v>
          </cell>
        </row>
        <row r="2205">
          <cell r="AN2205" t="str">
            <v>WA</v>
          </cell>
          <cell r="AO2205" t="str">
            <v>Electric FAF</v>
          </cell>
          <cell r="AP2205" t="str">
            <v>Pre 1980</v>
          </cell>
          <cell r="AQ2205" t="str">
            <v>Slab on Grade</v>
          </cell>
          <cell r="AR2205">
            <v>63.030103278882599</v>
          </cell>
          <cell r="AU2205" t="str">
            <v>No</v>
          </cell>
          <cell r="AV2205" t="b">
            <v>1</v>
          </cell>
          <cell r="AX2205">
            <v>162302.51594312271</v>
          </cell>
          <cell r="AY2205" t="b">
            <v>0</v>
          </cell>
          <cell r="AZ2205">
            <v>45905.454519042985</v>
          </cell>
          <cell r="BA2205">
            <v>3.0303030303030349E-2</v>
          </cell>
          <cell r="BB2205">
            <v>63.030103278882599</v>
          </cell>
          <cell r="BC2205">
            <v>3.0303036250065554E-2</v>
          </cell>
          <cell r="DS2205">
            <v>3785.7640000000001</v>
          </cell>
          <cell r="DT2205" t="str">
            <v>ID</v>
          </cell>
          <cell r="DU2205" t="str">
            <v>lt32</v>
          </cell>
          <cell r="EC2205" t="str">
            <v>Desktop</v>
          </cell>
          <cell r="ED2205">
            <v>12271.31</v>
          </cell>
          <cell r="EE2205" t="str">
            <v>WA</v>
          </cell>
          <cell r="EZ2205" t="str">
            <v>WA</v>
          </cell>
          <cell r="FA2205" t="str">
            <v>Exterior</v>
          </cell>
          <cell r="FB2205">
            <v>22871.43</v>
          </cell>
          <cell r="FC2205">
            <v>3357525.9239999996</v>
          </cell>
          <cell r="FI2205" t="str">
            <v>WA</v>
          </cell>
          <cell r="FJ2205" t="str">
            <v>Exterior</v>
          </cell>
          <cell r="FK2205" t="str">
            <v>EISAq</v>
          </cell>
          <cell r="FL2205">
            <v>257737.63600000003</v>
          </cell>
          <cell r="FS2205" t="str">
            <v>MT</v>
          </cell>
          <cell r="FT2205" t="str">
            <v>EISAq</v>
          </cell>
          <cell r="FV2205">
            <v>1671231.34</v>
          </cell>
        </row>
        <row r="2206">
          <cell r="AN2206" t="str">
            <v>WA</v>
          </cell>
          <cell r="AO2206" t="str">
            <v>Baseboard/Wall/Radiant</v>
          </cell>
          <cell r="AP2206" t="str">
            <v>Pre 1980</v>
          </cell>
          <cell r="AQ2206" t="str">
            <v>Basement</v>
          </cell>
          <cell r="AR2206">
            <v>2016.96330492424</v>
          </cell>
          <cell r="AU2206" t="str">
            <v>No</v>
          </cell>
          <cell r="AV2206" t="b">
            <v>0</v>
          </cell>
          <cell r="AX2206">
            <v>5193680.5101799183</v>
          </cell>
          <cell r="AY2206" t="b">
            <v>0</v>
          </cell>
          <cell r="AZ2206">
            <v>1468974.5446093732</v>
          </cell>
          <cell r="BA2206" t="str">
            <v/>
          </cell>
          <cell r="BB2206" t="str">
            <v/>
          </cell>
          <cell r="BC2206">
            <v>0.96969716000209616</v>
          </cell>
          <cell r="DS2206">
            <v>1612.692</v>
          </cell>
          <cell r="DT2206" t="str">
            <v>OR</v>
          </cell>
          <cell r="DU2206" t="str">
            <v>lt32</v>
          </cell>
          <cell r="EC2206" t="str">
            <v>Desktop</v>
          </cell>
          <cell r="ED2206">
            <v>1612.692</v>
          </cell>
          <cell r="EE2206" t="str">
            <v>OR</v>
          </cell>
          <cell r="EZ2206" t="str">
            <v>WA</v>
          </cell>
          <cell r="FA2206" t="str">
            <v>Garage</v>
          </cell>
          <cell r="FB2206">
            <v>243961.91999999998</v>
          </cell>
          <cell r="FC2206">
            <v>304952.39999999997</v>
          </cell>
          <cell r="FI2206" t="str">
            <v>WA</v>
          </cell>
          <cell r="FJ2206" t="str">
            <v>Garage</v>
          </cell>
          <cell r="FK2206" t="str">
            <v>EISAnqnx</v>
          </cell>
          <cell r="FL2206">
            <v>594779.16</v>
          </cell>
          <cell r="FS2206" t="str">
            <v>MT</v>
          </cell>
          <cell r="FT2206" t="str">
            <v>EISAx</v>
          </cell>
          <cell r="FV2206">
            <v>217489.01</v>
          </cell>
        </row>
        <row r="2207">
          <cell r="AN2207" t="str">
            <v>WA</v>
          </cell>
          <cell r="AO2207" t="str">
            <v>Baseboard/Wall/Radiant</v>
          </cell>
          <cell r="AP2207" t="str">
            <v>Pre 1980</v>
          </cell>
          <cell r="AQ2207" t="str">
            <v>Slab on Grade</v>
          </cell>
          <cell r="AR2207">
            <v>63.030103278882599</v>
          </cell>
          <cell r="AU2207" t="str">
            <v>No</v>
          </cell>
          <cell r="AV2207" t="b">
            <v>0</v>
          </cell>
          <cell r="AX2207">
            <v>162302.51594312271</v>
          </cell>
          <cell r="AY2207" t="b">
            <v>0</v>
          </cell>
          <cell r="AZ2207">
            <v>45905.454519042985</v>
          </cell>
          <cell r="BA2207" t="str">
            <v/>
          </cell>
          <cell r="BB2207" t="str">
            <v/>
          </cell>
          <cell r="BC2207">
            <v>3.0303036250065554E-2</v>
          </cell>
          <cell r="DS2207">
            <v>1612.692</v>
          </cell>
          <cell r="DT2207" t="str">
            <v>OR</v>
          </cell>
          <cell r="DU2207" t="str">
            <v>gt46</v>
          </cell>
          <cell r="EC2207" t="str">
            <v>Desktop</v>
          </cell>
          <cell r="ED2207">
            <v>1612.692</v>
          </cell>
          <cell r="EE2207" t="str">
            <v>OR</v>
          </cell>
          <cell r="EZ2207" t="str">
            <v>WA</v>
          </cell>
          <cell r="FA2207" t="str">
            <v>Kitchen</v>
          </cell>
          <cell r="FB2207">
            <v>190595.25</v>
          </cell>
          <cell r="FC2207">
            <v>204318.10799999998</v>
          </cell>
          <cell r="FI2207" t="str">
            <v>WA</v>
          </cell>
          <cell r="FJ2207" t="str">
            <v>Garage</v>
          </cell>
          <cell r="FK2207" t="str">
            <v>EISAq</v>
          </cell>
          <cell r="FL2207">
            <v>128868.81800000001</v>
          </cell>
          <cell r="FS2207" t="str">
            <v>WA</v>
          </cell>
          <cell r="FT2207" t="str">
            <v>EISAnqnx</v>
          </cell>
          <cell r="FV2207">
            <v>5990379.8399999999</v>
          </cell>
        </row>
        <row r="2208">
          <cell r="AN2208" t="str">
            <v>WA</v>
          </cell>
          <cell r="AO2208" t="str">
            <v>Electric FAF</v>
          </cell>
          <cell r="AP2208" t="str">
            <v>Pre 1980</v>
          </cell>
          <cell r="AQ2208" t="str">
            <v>Basement</v>
          </cell>
          <cell r="AR2208">
            <v>2016.96330492424</v>
          </cell>
          <cell r="AU2208" t="str">
            <v>No</v>
          </cell>
          <cell r="AV2208" t="b">
            <v>1</v>
          </cell>
          <cell r="AX2208">
            <v>5193680.5101799183</v>
          </cell>
          <cell r="AY2208" t="b">
            <v>0</v>
          </cell>
          <cell r="AZ2208">
            <v>1468974.5446093732</v>
          </cell>
          <cell r="BA2208">
            <v>0.96969696969696961</v>
          </cell>
          <cell r="BB2208">
            <v>2016.96330492424</v>
          </cell>
          <cell r="BC2208">
            <v>0.96969716000209616</v>
          </cell>
          <cell r="DS2208">
            <v>8559.1039999999994</v>
          </cell>
          <cell r="DT2208" t="str">
            <v>OR</v>
          </cell>
          <cell r="DU2208" t="str">
            <v>lt32</v>
          </cell>
          <cell r="EC2208" t="str">
            <v>Desktop</v>
          </cell>
          <cell r="ED2208">
            <v>1612.692</v>
          </cell>
          <cell r="EE2208" t="str">
            <v>OR</v>
          </cell>
          <cell r="EZ2208" t="str">
            <v>WA</v>
          </cell>
          <cell r="FA2208" t="str">
            <v>Living Room/Family Room</v>
          </cell>
          <cell r="FB2208">
            <v>411685.74</v>
          </cell>
          <cell r="FC2208">
            <v>594657.17999999993</v>
          </cell>
          <cell r="FI2208" t="str">
            <v>WA</v>
          </cell>
          <cell r="FJ2208" t="str">
            <v>Kitchen</v>
          </cell>
          <cell r="FK2208" t="str">
            <v>EISAnqnx</v>
          </cell>
          <cell r="FL2208">
            <v>594779.16</v>
          </cell>
          <cell r="FS2208" t="str">
            <v>WA</v>
          </cell>
          <cell r="FT2208" t="str">
            <v>EISAq</v>
          </cell>
          <cell r="FV2208">
            <v>921436.89899999998</v>
          </cell>
        </row>
        <row r="2209">
          <cell r="AN2209" t="str">
            <v>WA</v>
          </cell>
          <cell r="AO2209" t="str">
            <v>Wood</v>
          </cell>
          <cell r="AP2209" t="str">
            <v>Pre 1980</v>
          </cell>
          <cell r="AQ2209" t="str">
            <v>Slab on Grade</v>
          </cell>
          <cell r="AR2209">
            <v>63.030103278882599</v>
          </cell>
          <cell r="AU2209" t="str">
            <v>No</v>
          </cell>
          <cell r="AV2209" t="b">
            <v>0</v>
          </cell>
          <cell r="AX2209">
            <v>162302.51594312271</v>
          </cell>
          <cell r="AY2209" t="b">
            <v>0</v>
          </cell>
          <cell r="AZ2209">
            <v>45905.454519042985</v>
          </cell>
          <cell r="BA2209" t="str">
            <v/>
          </cell>
          <cell r="BB2209" t="str">
            <v/>
          </cell>
          <cell r="BC2209">
            <v>3.0303036250065554E-2</v>
          </cell>
          <cell r="DS2209">
            <v>8559.1039999999994</v>
          </cell>
          <cell r="DT2209" t="str">
            <v>OR</v>
          </cell>
          <cell r="DU2209" t="str">
            <v>32to46</v>
          </cell>
          <cell r="EC2209" t="str">
            <v>Desktop</v>
          </cell>
          <cell r="ED2209">
            <v>1612.692</v>
          </cell>
          <cell r="EE2209" t="str">
            <v>OR</v>
          </cell>
          <cell r="EZ2209" t="str">
            <v>WA</v>
          </cell>
          <cell r="FA2209" t="str">
            <v>Other</v>
          </cell>
          <cell r="FB2209">
            <v>902659.10399999993</v>
          </cell>
          <cell r="FC2209">
            <v>1780922.0159999998</v>
          </cell>
          <cell r="FI2209" t="str">
            <v>WA</v>
          </cell>
          <cell r="FJ2209" t="str">
            <v>Living Room/Family Room</v>
          </cell>
          <cell r="FK2209" t="str">
            <v>EISAnqnx</v>
          </cell>
          <cell r="FL2209">
            <v>594779.16</v>
          </cell>
          <cell r="FS2209" t="str">
            <v>WA</v>
          </cell>
          <cell r="FT2209" t="str">
            <v>EISAx</v>
          </cell>
          <cell r="FV2209">
            <v>3151189.395</v>
          </cell>
        </row>
        <row r="2210">
          <cell r="AN2210" t="str">
            <v>WA</v>
          </cell>
          <cell r="AO2210" t="str">
            <v>Heat Pump (Central System)</v>
          </cell>
          <cell r="AP2210" t="str">
            <v>1993-2006</v>
          </cell>
          <cell r="AQ2210" t="str">
            <v>Basement</v>
          </cell>
          <cell r="AR2210">
            <v>568.42375026913101</v>
          </cell>
          <cell r="AU2210" t="str">
            <v>No</v>
          </cell>
          <cell r="AV2210" t="b">
            <v>1</v>
          </cell>
          <cell r="AX2210">
            <v>2311779.3923445558</v>
          </cell>
          <cell r="AY2210" t="b">
            <v>0</v>
          </cell>
          <cell r="AZ2210">
            <v>388256.72680757754</v>
          </cell>
          <cell r="BA2210">
            <v>0.29849677881173947</v>
          </cell>
          <cell r="BB2210">
            <v>568.42375026913101</v>
          </cell>
          <cell r="BC2210">
            <v>0.29849673487893164</v>
          </cell>
          <cell r="DS2210">
            <v>3785.7640000000001</v>
          </cell>
          <cell r="DT2210" t="str">
            <v>ID</v>
          </cell>
          <cell r="DU2210" t="str">
            <v>gt46</v>
          </cell>
          <cell r="EC2210" t="str">
            <v>Desktop</v>
          </cell>
          <cell r="ED2210">
            <v>1612.692</v>
          </cell>
          <cell r="EE2210" t="str">
            <v>OR</v>
          </cell>
          <cell r="EZ2210" t="str">
            <v>OR</v>
          </cell>
          <cell r="FA2210" t="str">
            <v>Bathroom</v>
          </cell>
          <cell r="FB2210">
            <v>1656924.382</v>
          </cell>
          <cell r="FC2210">
            <v>852726.77400000009</v>
          </cell>
          <cell r="FI2210" t="str">
            <v>WA</v>
          </cell>
          <cell r="FJ2210" t="str">
            <v>Other</v>
          </cell>
          <cell r="FK2210" t="str">
            <v>EISAnqnx</v>
          </cell>
          <cell r="FL2210">
            <v>4163454.12</v>
          </cell>
          <cell r="FS2210" t="str">
            <v>ID</v>
          </cell>
          <cell r="FT2210" t="str">
            <v>EISAnqnx</v>
          </cell>
          <cell r="FV2210">
            <v>2289532.7999999998</v>
          </cell>
        </row>
        <row r="2211">
          <cell r="AN2211" t="str">
            <v>WA</v>
          </cell>
          <cell r="AO2211" t="str">
            <v>Heat Pump (Central System)</v>
          </cell>
          <cell r="AP2211" t="str">
            <v>1993-2006</v>
          </cell>
          <cell r="AQ2211" t="str">
            <v>Crawlspace</v>
          </cell>
          <cell r="AR2211">
            <v>1335.8639694574299</v>
          </cell>
          <cell r="AU2211" t="str">
            <v>No</v>
          </cell>
          <cell r="AV2211" t="b">
            <v>1</v>
          </cell>
          <cell r="AX2211">
            <v>5432958.7637833674</v>
          </cell>
          <cell r="AY2211" t="b">
            <v>0</v>
          </cell>
          <cell r="AZ2211">
            <v>912449.86156217242</v>
          </cell>
          <cell r="BA2211">
            <v>0.70150322118826047</v>
          </cell>
          <cell r="BB2211">
            <v>1335.8639694574299</v>
          </cell>
          <cell r="BC2211">
            <v>0.70150311794089437</v>
          </cell>
          <cell r="DS2211">
            <v>1925.059</v>
          </cell>
          <cell r="DT2211" t="str">
            <v>OR</v>
          </cell>
          <cell r="DU2211" t="str">
            <v>lt32</v>
          </cell>
          <cell r="EC2211" t="str">
            <v>Other</v>
          </cell>
          <cell r="ED2211">
            <v>1612.692</v>
          </cell>
          <cell r="EE2211" t="str">
            <v>OR</v>
          </cell>
          <cell r="EZ2211" t="str">
            <v>OR</v>
          </cell>
          <cell r="FA2211" t="str">
            <v>Bedrooms</v>
          </cell>
          <cell r="FB2211">
            <v>3293050.5500000003</v>
          </cell>
          <cell r="FC2211">
            <v>2544314.8459999999</v>
          </cell>
          <cell r="FI2211" t="str">
            <v>WA</v>
          </cell>
          <cell r="FJ2211" t="str">
            <v>Other</v>
          </cell>
          <cell r="FK2211" t="str">
            <v>EISAx</v>
          </cell>
          <cell r="FL2211">
            <v>966516.13500000013</v>
          </cell>
          <cell r="FS2211" t="str">
            <v>ID</v>
          </cell>
          <cell r="FT2211" t="str">
            <v>EISAq</v>
          </cell>
          <cell r="FV2211">
            <v>1135226.68</v>
          </cell>
        </row>
        <row r="2212">
          <cell r="AN2212" t="str">
            <v>ID</v>
          </cell>
          <cell r="AO2212" t="str">
            <v>Baseboard/Wall/Radiant</v>
          </cell>
          <cell r="AP2212" t="str">
            <v>Pre 1980</v>
          </cell>
          <cell r="AQ2212" t="str">
            <v>Crawlspace</v>
          </cell>
          <cell r="AR2212">
            <v>3785.76440429688</v>
          </cell>
          <cell r="AU2212" t="str">
            <v>No</v>
          </cell>
          <cell r="AV2212" t="b">
            <v>1</v>
          </cell>
          <cell r="AX2212">
            <v>5141068.0610351628</v>
          </cell>
          <cell r="AY2212" t="b">
            <v>0</v>
          </cell>
          <cell r="AZ2212">
            <v>2026467.820647781</v>
          </cell>
          <cell r="BA2212">
            <v>1</v>
          </cell>
          <cell r="BB2212">
            <v>3785.76440429688</v>
          </cell>
          <cell r="BC2212">
            <v>1.0000001067939999</v>
          </cell>
          <cell r="DS2212">
            <v>1925.059</v>
          </cell>
          <cell r="DT2212" t="str">
            <v>OR</v>
          </cell>
          <cell r="DU2212" t="str">
            <v>32to46</v>
          </cell>
          <cell r="EC2212" t="str">
            <v>Desktop</v>
          </cell>
          <cell r="ED2212">
            <v>1612.692</v>
          </cell>
          <cell r="EE2212" t="str">
            <v>OR</v>
          </cell>
          <cell r="EZ2212" t="str">
            <v>OR</v>
          </cell>
          <cell r="FA2212" t="str">
            <v>Exterior</v>
          </cell>
          <cell r="FB2212">
            <v>2246207.1120000002</v>
          </cell>
          <cell r="FC2212">
            <v>13172202.200000001</v>
          </cell>
          <cell r="FI2212" t="str">
            <v>WA</v>
          </cell>
          <cell r="FJ2212" t="str">
            <v>Bathroom</v>
          </cell>
          <cell r="FK2212" t="str">
            <v>EISAnqnx</v>
          </cell>
          <cell r="FL2212">
            <v>426933.36</v>
          </cell>
          <cell r="FS2212" t="str">
            <v>ID</v>
          </cell>
          <cell r="FT2212" t="str">
            <v>EISAx</v>
          </cell>
          <cell r="FV2212">
            <v>1252088.25</v>
          </cell>
        </row>
        <row r="2213">
          <cell r="AN2213" t="str">
            <v>OR</v>
          </cell>
          <cell r="AO2213" t="str">
            <v>Baseboard/Wall/Radiant</v>
          </cell>
          <cell r="AP2213" t="str">
            <v>1980-1992</v>
          </cell>
          <cell r="AQ2213" t="str">
            <v>Crawlspace</v>
          </cell>
          <cell r="AR2213">
            <v>8559.103515625</v>
          </cell>
          <cell r="AU2213" t="str">
            <v>No</v>
          </cell>
          <cell r="AV2213" t="b">
            <v>0</v>
          </cell>
          <cell r="AX2213">
            <v>10690320.291015625</v>
          </cell>
          <cell r="AY2213" t="b">
            <v>0</v>
          </cell>
          <cell r="AZ2213">
            <v>4615101.9961287109</v>
          </cell>
          <cell r="BA2213" t="str">
            <v/>
          </cell>
          <cell r="BB2213" t="str">
            <v/>
          </cell>
          <cell r="BC2213">
            <v>0.99999994340821197</v>
          </cell>
          <cell r="DS2213">
            <v>1904.288</v>
          </cell>
          <cell r="DT2213" t="str">
            <v>WA</v>
          </cell>
          <cell r="DU2213" t="str">
            <v>lt32</v>
          </cell>
          <cell r="EC2213" t="str">
            <v>Laptop</v>
          </cell>
          <cell r="ED2213">
            <v>1612.692</v>
          </cell>
          <cell r="EE2213" t="str">
            <v>OR</v>
          </cell>
          <cell r="EZ2213" t="str">
            <v>OR</v>
          </cell>
          <cell r="FA2213" t="str">
            <v>Garage</v>
          </cell>
          <cell r="FB2213">
            <v>1663857.12</v>
          </cell>
          <cell r="FC2213">
            <v>4436952.32</v>
          </cell>
          <cell r="FI2213" t="str">
            <v>WA</v>
          </cell>
          <cell r="FJ2213" t="str">
            <v>Bedrooms</v>
          </cell>
          <cell r="FK2213" t="str">
            <v>EISAnqnx</v>
          </cell>
          <cell r="FL2213">
            <v>282080.96999999997</v>
          </cell>
          <cell r="FS2213" t="str">
            <v>ID</v>
          </cell>
          <cell r="FT2213" t="str">
            <v>EISAnqnx</v>
          </cell>
          <cell r="FV2213">
            <v>0</v>
          </cell>
        </row>
        <row r="2214">
          <cell r="AN2214" t="str">
            <v>OR</v>
          </cell>
          <cell r="AO2214" t="str">
            <v>Other</v>
          </cell>
          <cell r="AP2214" t="str">
            <v>1980-1992</v>
          </cell>
          <cell r="AQ2214" t="str">
            <v>Crawlspace</v>
          </cell>
          <cell r="AR2214">
            <v>8559.103515625</v>
          </cell>
          <cell r="AU2214" t="str">
            <v>No</v>
          </cell>
          <cell r="AV2214" t="b">
            <v>1</v>
          </cell>
          <cell r="AX2214">
            <v>10690320.291015625</v>
          </cell>
          <cell r="AY2214" t="b">
            <v>0</v>
          </cell>
          <cell r="AZ2214">
            <v>4615101.9961287109</v>
          </cell>
          <cell r="BA2214">
            <v>1</v>
          </cell>
          <cell r="BB2214">
            <v>8559.103515625</v>
          </cell>
          <cell r="BC2214">
            <v>0.99999994340821197</v>
          </cell>
          <cell r="DS2214">
            <v>1904.288</v>
          </cell>
          <cell r="DT2214" t="str">
            <v>WA</v>
          </cell>
          <cell r="DU2214" t="str">
            <v>32to46</v>
          </cell>
          <cell r="EC2214" t="str">
            <v>Laptop</v>
          </cell>
          <cell r="ED2214">
            <v>4360.1880000000001</v>
          </cell>
          <cell r="EE2214" t="str">
            <v>WA</v>
          </cell>
          <cell r="EZ2214" t="str">
            <v>OR</v>
          </cell>
          <cell r="FA2214" t="str">
            <v>Kitchen</v>
          </cell>
          <cell r="FB2214">
            <v>3639687.45</v>
          </cell>
          <cell r="FC2214">
            <v>1060708.9140000001</v>
          </cell>
          <cell r="FI2214" t="str">
            <v>WA</v>
          </cell>
          <cell r="FJ2214" t="str">
            <v>Bedrooms</v>
          </cell>
          <cell r="FK2214" t="str">
            <v>EISAq</v>
          </cell>
          <cell r="FL2214">
            <v>22871.43</v>
          </cell>
          <cell r="FS2214" t="str">
            <v>ID</v>
          </cell>
          <cell r="FT2214" t="str">
            <v>EISAq</v>
          </cell>
          <cell r="FV2214">
            <v>0</v>
          </cell>
        </row>
        <row r="2215">
          <cell r="AN2215" t="str">
            <v>WA</v>
          </cell>
          <cell r="AO2215" t="str">
            <v>Baseboard/Wall/Radiant</v>
          </cell>
          <cell r="AP2215" t="str">
            <v>Pre 1980</v>
          </cell>
          <cell r="AQ2215" t="str">
            <v>Basement</v>
          </cell>
          <cell r="AR2215">
            <v>1904.28771972656</v>
          </cell>
          <cell r="AU2215" t="str">
            <v>No</v>
          </cell>
          <cell r="AV2215" t="b">
            <v>0</v>
          </cell>
          <cell r="AX2215">
            <v>5012085.278320306</v>
          </cell>
          <cell r="AY2215" t="b">
            <v>0</v>
          </cell>
          <cell r="AZ2215">
            <v>1210631.8749389632</v>
          </cell>
          <cell r="BA2215" t="str">
            <v/>
          </cell>
          <cell r="BB2215" t="str">
            <v/>
          </cell>
          <cell r="BC2215">
            <v>0.99999985281982562</v>
          </cell>
          <cell r="DS2215">
            <v>1612.692</v>
          </cell>
          <cell r="DT2215" t="str">
            <v>OR</v>
          </cell>
          <cell r="DU2215" t="str">
            <v>lt32</v>
          </cell>
          <cell r="EC2215" t="str">
            <v>Desktop</v>
          </cell>
          <cell r="ED2215">
            <v>1612.692</v>
          </cell>
          <cell r="EE2215" t="str">
            <v>OR</v>
          </cell>
          <cell r="EZ2215" t="str">
            <v>OR</v>
          </cell>
          <cell r="FA2215" t="str">
            <v>Living Room/Family Room</v>
          </cell>
          <cell r="FB2215">
            <v>2918682.6980000003</v>
          </cell>
          <cell r="FC2215">
            <v>4402288.63</v>
          </cell>
          <cell r="FI2215" t="str">
            <v>WA</v>
          </cell>
          <cell r="FJ2215" t="str">
            <v>Exterior</v>
          </cell>
          <cell r="FK2215" t="str">
            <v>EISAnqnx</v>
          </cell>
          <cell r="FL2215">
            <v>182971.44</v>
          </cell>
          <cell r="FS2215" t="str">
            <v>ID</v>
          </cell>
          <cell r="FT2215" t="str">
            <v>EISAx</v>
          </cell>
          <cell r="FV2215">
            <v>0</v>
          </cell>
        </row>
        <row r="2216">
          <cell r="AN2216" t="str">
            <v>WA</v>
          </cell>
          <cell r="AO2216" t="str">
            <v>Heat Pump (Central System)</v>
          </cell>
          <cell r="AP2216" t="str">
            <v>Pre 1980</v>
          </cell>
          <cell r="AQ2216" t="str">
            <v>Basement</v>
          </cell>
          <cell r="AR2216">
            <v>1904.28771972656</v>
          </cell>
          <cell r="AU2216" t="str">
            <v>No</v>
          </cell>
          <cell r="AV2216" t="b">
            <v>1</v>
          </cell>
          <cell r="AX2216">
            <v>5012085.278320306</v>
          </cell>
          <cell r="AY2216" t="b">
            <v>0</v>
          </cell>
          <cell r="AZ2216">
            <v>1210631.8749389632</v>
          </cell>
          <cell r="BA2216">
            <v>1</v>
          </cell>
          <cell r="BB2216">
            <v>1904.28771972656</v>
          </cell>
          <cell r="BC2216">
            <v>0.99999985281982562</v>
          </cell>
          <cell r="DS2216">
            <v>1612.692</v>
          </cell>
          <cell r="DT2216" t="str">
            <v>OR</v>
          </cell>
          <cell r="DU2216" t="str">
            <v>32to46</v>
          </cell>
          <cell r="EC2216" t="str">
            <v>Desktop</v>
          </cell>
          <cell r="ED2216">
            <v>1612.692</v>
          </cell>
          <cell r="EE2216" t="str">
            <v>OR</v>
          </cell>
          <cell r="EZ2216" t="str">
            <v>OR</v>
          </cell>
          <cell r="FA2216" t="str">
            <v>Other</v>
          </cell>
          <cell r="FB2216">
            <v>7175383.8300000001</v>
          </cell>
          <cell r="FC2216">
            <v>5012369.574</v>
          </cell>
          <cell r="FI2216" t="str">
            <v>WA</v>
          </cell>
          <cell r="FJ2216" t="str">
            <v>Exterior</v>
          </cell>
          <cell r="FK2216" t="str">
            <v>EISAq</v>
          </cell>
          <cell r="FL2216">
            <v>22871.43</v>
          </cell>
          <cell r="FS2216" t="str">
            <v>ID</v>
          </cell>
          <cell r="FT2216" t="str">
            <v>EISAnqnx</v>
          </cell>
          <cell r="FV2216">
            <v>5186496.6800000006</v>
          </cell>
        </row>
        <row r="2217">
          <cell r="AN2217" t="str">
            <v>OR</v>
          </cell>
          <cell r="AO2217" t="str">
            <v>Electric FAF</v>
          </cell>
          <cell r="AP2217" t="str">
            <v>Pre 1980</v>
          </cell>
          <cell r="AQ2217" t="str">
            <v>Crawlspace</v>
          </cell>
          <cell r="AR2217">
            <v>1612.69177246094</v>
          </cell>
          <cell r="AU2217" t="str">
            <v>No</v>
          </cell>
          <cell r="AV2217" t="b">
            <v>1</v>
          </cell>
          <cell r="AX2217">
            <v>3668873.7823486384</v>
          </cell>
          <cell r="AY2217" t="b">
            <v>0</v>
          </cell>
          <cell r="AZ2217">
            <v>1375995.3883250754</v>
          </cell>
          <cell r="BA2217">
            <v>1</v>
          </cell>
          <cell r="BB2217">
            <v>806.34588623047</v>
          </cell>
          <cell r="BC2217">
            <v>0.99999985890730525</v>
          </cell>
          <cell r="DS2217">
            <v>2130.886</v>
          </cell>
          <cell r="DT2217" t="str">
            <v>MT</v>
          </cell>
          <cell r="DU2217" t="str">
            <v>32to46</v>
          </cell>
          <cell r="EC2217" t="str">
            <v>Desktop</v>
          </cell>
          <cell r="ED2217">
            <v>1144.6790000000001</v>
          </cell>
          <cell r="EE2217" t="str">
            <v>MT</v>
          </cell>
          <cell r="EZ2217" t="str">
            <v>WA</v>
          </cell>
          <cell r="FA2217" t="str">
            <v>Bathroom</v>
          </cell>
          <cell r="FB2217">
            <v>243961.91999999998</v>
          </cell>
          <cell r="FC2217">
            <v>57940.955999999998</v>
          </cell>
          <cell r="FI2217" t="str">
            <v>WA</v>
          </cell>
          <cell r="FJ2217" t="str">
            <v>Garage</v>
          </cell>
          <cell r="FK2217" t="str">
            <v>EISAnqnx</v>
          </cell>
          <cell r="FL2217">
            <v>99109.53</v>
          </cell>
          <cell r="FS2217" t="str">
            <v>ID</v>
          </cell>
          <cell r="FT2217" t="str">
            <v>EISAq</v>
          </cell>
          <cell r="FV2217">
            <v>3804692.8200000003</v>
          </cell>
        </row>
        <row r="2218">
          <cell r="AN2218" t="str">
            <v>OR</v>
          </cell>
          <cell r="AO2218" t="str">
            <v>Wood</v>
          </cell>
          <cell r="AP2218" t="str">
            <v>Pre 1980</v>
          </cell>
          <cell r="AQ2218" t="str">
            <v>Crawlspace</v>
          </cell>
          <cell r="AR2218">
            <v>1612.69177246094</v>
          </cell>
          <cell r="AU2218" t="str">
            <v>No</v>
          </cell>
          <cell r="AV2218" t="b">
            <v>1</v>
          </cell>
          <cell r="AX2218">
            <v>3668873.7823486384</v>
          </cell>
          <cell r="AY2218" t="b">
            <v>0</v>
          </cell>
          <cell r="AZ2218">
            <v>1375995.3883250754</v>
          </cell>
          <cell r="BA2218">
            <v>1</v>
          </cell>
          <cell r="BB2218">
            <v>806.34588623047</v>
          </cell>
          <cell r="BC2218">
            <v>0.99999985890730525</v>
          </cell>
          <cell r="DS2218">
            <v>3785.7640000000001</v>
          </cell>
          <cell r="DT2218" t="str">
            <v>ID</v>
          </cell>
          <cell r="DU2218" t="str">
            <v>lt32</v>
          </cell>
          <cell r="EC2218" t="str">
            <v>Desktop</v>
          </cell>
          <cell r="ED2218">
            <v>1904.288</v>
          </cell>
          <cell r="EE2218" t="str">
            <v>WA</v>
          </cell>
          <cell r="EZ2218" t="str">
            <v>WA</v>
          </cell>
          <cell r="FA2218" t="str">
            <v>Bedrooms</v>
          </cell>
          <cell r="FB2218">
            <v>555013.36800000002</v>
          </cell>
          <cell r="FC2218">
            <v>385764.78599999996</v>
          </cell>
          <cell r="FI2218" t="str">
            <v>WA</v>
          </cell>
          <cell r="FJ2218" t="str">
            <v>Garage</v>
          </cell>
          <cell r="FK2218" t="str">
            <v>EISAq</v>
          </cell>
          <cell r="FL2218">
            <v>33544.763999999996</v>
          </cell>
          <cell r="FS2218" t="str">
            <v>ID</v>
          </cell>
          <cell r="FT2218" t="str">
            <v>EISAx</v>
          </cell>
          <cell r="FV2218">
            <v>3047540.02</v>
          </cell>
        </row>
        <row r="2219">
          <cell r="AN2219" t="str">
            <v>WA</v>
          </cell>
          <cell r="AO2219" t="str">
            <v>Baseboard/Wall/Radiant</v>
          </cell>
          <cell r="AP2219" t="str">
            <v>Post 2006</v>
          </cell>
          <cell r="AQ2219" t="str">
            <v>Crawlspace</v>
          </cell>
          <cell r="AR2219">
            <v>2079.99340820313</v>
          </cell>
          <cell r="AU2219" t="str">
            <v>No</v>
          </cell>
          <cell r="AV2219" t="b">
            <v>1</v>
          </cell>
          <cell r="AX2219">
            <v>2059193.4741210986</v>
          </cell>
          <cell r="AY2219" t="b">
            <v>0</v>
          </cell>
          <cell r="AZ2219">
            <v>376422.43906340422</v>
          </cell>
          <cell r="BA2219">
            <v>1</v>
          </cell>
          <cell r="BB2219">
            <v>2079.99340820313</v>
          </cell>
          <cell r="BC2219">
            <v>1.0000001962521654</v>
          </cell>
          <cell r="DS2219">
            <v>3785.7640000000001</v>
          </cell>
          <cell r="DT2219" t="str">
            <v>ID</v>
          </cell>
          <cell r="DU2219" t="str">
            <v>lt32</v>
          </cell>
          <cell r="EC2219" t="str">
            <v>Laptop</v>
          </cell>
          <cell r="ED2219">
            <v>1144.6790000000001</v>
          </cell>
          <cell r="EE2219" t="str">
            <v>MT</v>
          </cell>
          <cell r="EZ2219" t="str">
            <v>WA</v>
          </cell>
          <cell r="FA2219" t="str">
            <v>Garage</v>
          </cell>
          <cell r="FB2219">
            <v>676994.32799999998</v>
          </cell>
          <cell r="FC2219">
            <v>272932.39799999999</v>
          </cell>
          <cell r="FI2219" t="str">
            <v>WA</v>
          </cell>
          <cell r="FJ2219" t="str">
            <v>Kitchen</v>
          </cell>
          <cell r="FK2219" t="str">
            <v>EISAnqnx</v>
          </cell>
          <cell r="FL2219">
            <v>457428.6</v>
          </cell>
          <cell r="FS2219" t="str">
            <v>MT</v>
          </cell>
          <cell r="FT2219" t="str">
            <v>EISAnqnx</v>
          </cell>
          <cell r="FV2219">
            <v>3377454.31</v>
          </cell>
        </row>
        <row r="2220">
          <cell r="AN2220" t="str">
            <v>WA</v>
          </cell>
          <cell r="AO2220" t="str">
            <v>Natural Gas FAF</v>
          </cell>
          <cell r="AP2220" t="str">
            <v>1993-2006</v>
          </cell>
          <cell r="AQ2220" t="str">
            <v>Crawlspace</v>
          </cell>
          <cell r="AR2220">
            <v>2079.99340820313</v>
          </cell>
          <cell r="AU2220" t="str">
            <v>No</v>
          </cell>
          <cell r="AV2220" t="b">
            <v>1</v>
          </cell>
          <cell r="AX2220">
            <v>3847987.8051757906</v>
          </cell>
          <cell r="AY2220" t="b">
            <v>0</v>
          </cell>
          <cell r="AZ2220">
            <v>973002.19641675043</v>
          </cell>
          <cell r="BA2220">
            <v>1</v>
          </cell>
          <cell r="BB2220">
            <v>2079.99340820313</v>
          </cell>
          <cell r="BC2220">
            <v>1.0000001962521654</v>
          </cell>
          <cell r="DS2220">
            <v>1904.288</v>
          </cell>
          <cell r="DT2220" t="str">
            <v>WA</v>
          </cell>
          <cell r="DU2220" t="str">
            <v>lt32</v>
          </cell>
          <cell r="EC2220" t="str">
            <v>Laptop</v>
          </cell>
          <cell r="ED2220">
            <v>1144.6790000000001</v>
          </cell>
          <cell r="EE2220" t="str">
            <v>MT</v>
          </cell>
          <cell r="EZ2220" t="str">
            <v>WA</v>
          </cell>
          <cell r="FA2220" t="str">
            <v>Kitchen</v>
          </cell>
          <cell r="FB2220">
            <v>228714.3</v>
          </cell>
          <cell r="FC2220">
            <v>117406.674</v>
          </cell>
          <cell r="FI2220" t="str">
            <v>WA</v>
          </cell>
          <cell r="FJ2220" t="str">
            <v>Living Room/Family Room</v>
          </cell>
          <cell r="FK2220" t="str">
            <v>EISAnqnx</v>
          </cell>
          <cell r="FL2220">
            <v>182971.44</v>
          </cell>
          <cell r="FS2220" t="str">
            <v>MT</v>
          </cell>
          <cell r="FT2220" t="str">
            <v>EISAq</v>
          </cell>
          <cell r="FV2220">
            <v>626480.48399999994</v>
          </cell>
        </row>
        <row r="2221">
          <cell r="AN2221" t="str">
            <v>ID</v>
          </cell>
          <cell r="AO2221" t="str">
            <v>Natural Gas FAF</v>
          </cell>
          <cell r="AP2221" t="str">
            <v>Pre 1980</v>
          </cell>
          <cell r="AQ2221" t="str">
            <v>Basement</v>
          </cell>
          <cell r="AR2221">
            <v>3785.76440429688</v>
          </cell>
          <cell r="AU2221" t="str">
            <v>No</v>
          </cell>
          <cell r="AV2221" t="b">
            <v>1</v>
          </cell>
          <cell r="AX2221">
            <v>6473657.1313476646</v>
          </cell>
          <cell r="AY2221" t="b">
            <v>0</v>
          </cell>
          <cell r="AZ2221">
            <v>2145354.8302709991</v>
          </cell>
          <cell r="BA2221">
            <v>1</v>
          </cell>
          <cell r="BB2221">
            <v>3785.76440429688</v>
          </cell>
          <cell r="BC2221">
            <v>1.0000001067939999</v>
          </cell>
          <cell r="DS2221">
            <v>1904.288</v>
          </cell>
          <cell r="DT2221" t="str">
            <v>WA</v>
          </cell>
          <cell r="DU2221" t="str">
            <v>32to46</v>
          </cell>
          <cell r="EC2221" t="str">
            <v>Laptop</v>
          </cell>
          <cell r="ED2221">
            <v>1144.6790000000001</v>
          </cell>
          <cell r="EE2221" t="str">
            <v>MT</v>
          </cell>
          <cell r="EZ2221" t="str">
            <v>WA</v>
          </cell>
          <cell r="FA2221" t="str">
            <v>Living Room/Family Room</v>
          </cell>
          <cell r="FB2221">
            <v>396438.12</v>
          </cell>
          <cell r="FC2221">
            <v>350695.26</v>
          </cell>
          <cell r="FI2221" t="str">
            <v>WA</v>
          </cell>
          <cell r="FJ2221" t="str">
            <v>Living Room/Family Room</v>
          </cell>
          <cell r="FK2221" t="str">
            <v>EISAq</v>
          </cell>
          <cell r="FL2221">
            <v>22871.43</v>
          </cell>
          <cell r="FS2221" t="str">
            <v>MT</v>
          </cell>
          <cell r="FT2221" t="str">
            <v>EISAx</v>
          </cell>
          <cell r="FV2221">
            <v>383559.48</v>
          </cell>
        </row>
        <row r="2222">
          <cell r="AN2222" t="str">
            <v>ID</v>
          </cell>
          <cell r="AO2222" t="str">
            <v>Other</v>
          </cell>
          <cell r="AP2222" t="str">
            <v>Pre 1980</v>
          </cell>
          <cell r="AQ2222" t="str">
            <v>Basement</v>
          </cell>
          <cell r="AR2222">
            <v>3785.76440429688</v>
          </cell>
          <cell r="AU2222" t="str">
            <v>No</v>
          </cell>
          <cell r="AV2222" t="b">
            <v>0</v>
          </cell>
          <cell r="AX2222">
            <v>6473657.1313476646</v>
          </cell>
          <cell r="AY2222" t="b">
            <v>0</v>
          </cell>
          <cell r="AZ2222">
            <v>2145354.8302709991</v>
          </cell>
          <cell r="BA2222" t="str">
            <v/>
          </cell>
          <cell r="BB2222" t="str">
            <v/>
          </cell>
          <cell r="BC2222">
            <v>1.0000001067939999</v>
          </cell>
          <cell r="DS2222">
            <v>1904.288</v>
          </cell>
          <cell r="DT2222" t="str">
            <v>WA</v>
          </cell>
          <cell r="DU2222" t="str">
            <v>lt32</v>
          </cell>
          <cell r="EC2222" t="str">
            <v>Desktop</v>
          </cell>
          <cell r="ED2222">
            <v>1144.6790000000001</v>
          </cell>
          <cell r="EE2222" t="str">
            <v>MT</v>
          </cell>
          <cell r="EZ2222" t="str">
            <v>WA</v>
          </cell>
          <cell r="FA2222" t="str">
            <v>Other</v>
          </cell>
          <cell r="FB2222">
            <v>1076481.9720000001</v>
          </cell>
          <cell r="FC2222">
            <v>1015491.492</v>
          </cell>
          <cell r="FI2222" t="str">
            <v>WA</v>
          </cell>
          <cell r="FJ2222" t="str">
            <v>Other</v>
          </cell>
          <cell r="FK2222" t="str">
            <v>EISAnqnx</v>
          </cell>
          <cell r="FL2222">
            <v>182971.44</v>
          </cell>
          <cell r="FS2222" t="str">
            <v>OR</v>
          </cell>
          <cell r="FT2222" t="str">
            <v>EISAnqnx</v>
          </cell>
          <cell r="FV2222">
            <v>8636867.5250000004</v>
          </cell>
        </row>
        <row r="2223">
          <cell r="AN2223" t="str">
            <v>MT</v>
          </cell>
          <cell r="AO2223" t="str">
            <v>Natural Gas FAF</v>
          </cell>
          <cell r="AP2223" t="str">
            <v>Post 2006</v>
          </cell>
          <cell r="AQ2223" t="str">
            <v>Crawlspace</v>
          </cell>
          <cell r="AR2223">
            <v>1144.67944335938</v>
          </cell>
          <cell r="AU2223" t="str">
            <v>No</v>
          </cell>
          <cell r="AV2223" t="b">
            <v>1</v>
          </cell>
          <cell r="AX2223">
            <v>2838805.0195312626</v>
          </cell>
          <cell r="AY2223" t="b">
            <v>0</v>
          </cell>
          <cell r="AZ2223">
            <v>709329.00512783509</v>
          </cell>
          <cell r="BA2223">
            <v>1</v>
          </cell>
          <cell r="BB2223">
            <v>1144.67944335938</v>
          </cell>
          <cell r="BC2223">
            <v>1.0000003873220178</v>
          </cell>
          <cell r="DS2223">
            <v>1925.059</v>
          </cell>
          <cell r="DT2223" t="str">
            <v>OR</v>
          </cell>
          <cell r="DU2223" t="str">
            <v>32to46</v>
          </cell>
          <cell r="EC2223" t="str">
            <v>Desktop</v>
          </cell>
          <cell r="ED2223">
            <v>1612.692</v>
          </cell>
          <cell r="EE2223" t="str">
            <v>OR</v>
          </cell>
          <cell r="EZ2223" t="str">
            <v>WA</v>
          </cell>
          <cell r="FA2223" t="str">
            <v>Bathroom</v>
          </cell>
          <cell r="FB2223">
            <v>3149092.1</v>
          </cell>
          <cell r="FC2223">
            <v>386679.21600000001</v>
          </cell>
          <cell r="FI2223" t="str">
            <v>WA</v>
          </cell>
          <cell r="FJ2223" t="str">
            <v>Other</v>
          </cell>
          <cell r="FK2223" t="str">
            <v>EISAq</v>
          </cell>
          <cell r="FL2223">
            <v>280556.20799999998</v>
          </cell>
          <cell r="FS2223" t="str">
            <v>OR</v>
          </cell>
          <cell r="FT2223" t="str">
            <v>EISAq</v>
          </cell>
          <cell r="FV2223">
            <v>1363715.925</v>
          </cell>
        </row>
        <row r="2224">
          <cell r="AN2224" t="str">
            <v>MT</v>
          </cell>
          <cell r="AO2224" t="str">
            <v>Natural Gas Other</v>
          </cell>
          <cell r="AP2224" t="str">
            <v>Pre 1980</v>
          </cell>
          <cell r="AQ2224" t="str">
            <v>Crawlspace</v>
          </cell>
          <cell r="AR2224">
            <v>2130.88647460938</v>
          </cell>
          <cell r="AU2224" t="str">
            <v>No</v>
          </cell>
          <cell r="AV2224" t="b">
            <v>1</v>
          </cell>
          <cell r="AX2224">
            <v>3064214.7504882882</v>
          </cell>
          <cell r="AY2224" t="b">
            <v>0</v>
          </cell>
          <cell r="AZ2224">
            <v>1519050.5814596228</v>
          </cell>
          <cell r="BA2224">
            <v>1</v>
          </cell>
          <cell r="BB2224">
            <v>2130.88647460938</v>
          </cell>
          <cell r="BC2224">
            <v>1.0000002227286584</v>
          </cell>
          <cell r="DS2224">
            <v>3785.7640000000001</v>
          </cell>
          <cell r="DT2224" t="str">
            <v>ID</v>
          </cell>
          <cell r="DU2224" t="str">
            <v>lt32</v>
          </cell>
          <cell r="EC2224" t="str">
            <v>Laptop</v>
          </cell>
          <cell r="ED2224">
            <v>2079.9929999999999</v>
          </cell>
          <cell r="EE2224" t="str">
            <v>WA</v>
          </cell>
          <cell r="EZ2224" t="str">
            <v>WA</v>
          </cell>
          <cell r="FA2224" t="str">
            <v>Bedrooms</v>
          </cell>
          <cell r="FB2224">
            <v>981344.98</v>
          </cell>
          <cell r="FC2224">
            <v>1066297.2320000001</v>
          </cell>
          <cell r="FI2224" t="str">
            <v>WA</v>
          </cell>
          <cell r="FJ2224" t="str">
            <v>Bathroom</v>
          </cell>
          <cell r="FK2224" t="str">
            <v>EISAq</v>
          </cell>
          <cell r="FL2224">
            <v>515475.27200000006</v>
          </cell>
          <cell r="FS2224" t="str">
            <v>OR</v>
          </cell>
          <cell r="FT2224" t="str">
            <v>EISAx</v>
          </cell>
          <cell r="FV2224">
            <v>11942845.525</v>
          </cell>
        </row>
        <row r="2225">
          <cell r="AN2225" t="str">
            <v>WA</v>
          </cell>
          <cell r="AO2225" t="str">
            <v>Propane/LP</v>
          </cell>
          <cell r="AP2225" t="str">
            <v>Pre 1980</v>
          </cell>
          <cell r="AQ2225" t="str">
            <v>Basement</v>
          </cell>
          <cell r="AR2225">
            <v>1904.28771972656</v>
          </cell>
          <cell r="AU2225" t="str">
            <v>No</v>
          </cell>
          <cell r="AV2225" t="b">
            <v>0</v>
          </cell>
          <cell r="AX2225">
            <v>3747638.2324218699</v>
          </cell>
          <cell r="AY2225" t="b">
            <v>0</v>
          </cell>
          <cell r="AZ2225">
            <v>811988.28369140509</v>
          </cell>
          <cell r="BA2225" t="str">
            <v/>
          </cell>
          <cell r="BB2225" t="str">
            <v/>
          </cell>
          <cell r="BC2225">
            <v>0.99999985281982562</v>
          </cell>
          <cell r="DS2225">
            <v>1612.692</v>
          </cell>
          <cell r="DT2225" t="str">
            <v>OR</v>
          </cell>
          <cell r="DU2225" t="str">
            <v>32to46</v>
          </cell>
          <cell r="EC2225" t="str">
            <v>Desktop</v>
          </cell>
          <cell r="ED2225">
            <v>1904.288</v>
          </cell>
          <cell r="EE2225" t="str">
            <v>WA</v>
          </cell>
          <cell r="EZ2225" t="str">
            <v>WA</v>
          </cell>
          <cell r="FA2225" t="str">
            <v>Exterior</v>
          </cell>
          <cell r="FB2225">
            <v>3318996.6039999998</v>
          </cell>
          <cell r="FC2225">
            <v>5403256.1660000002</v>
          </cell>
          <cell r="FI2225" t="str">
            <v>WA</v>
          </cell>
          <cell r="FJ2225" t="str">
            <v>Bedrooms</v>
          </cell>
          <cell r="FK2225" t="str">
            <v>EISAnqnx</v>
          </cell>
          <cell r="FL2225">
            <v>594779.16</v>
          </cell>
          <cell r="FS2225" t="str">
            <v>OR</v>
          </cell>
          <cell r="FT2225" t="str">
            <v>EISAnqnx</v>
          </cell>
          <cell r="FV2225">
            <v>1983586.7999999998</v>
          </cell>
        </row>
        <row r="2226">
          <cell r="AN2226" t="str">
            <v>WA</v>
          </cell>
          <cell r="AO2226" t="str">
            <v>Wood</v>
          </cell>
          <cell r="AP2226" t="str">
            <v>Pre 1980</v>
          </cell>
          <cell r="AQ2226" t="str">
            <v>Basement</v>
          </cell>
          <cell r="AR2226">
            <v>1904.28771972656</v>
          </cell>
          <cell r="AU2226" t="str">
            <v>No</v>
          </cell>
          <cell r="AV2226" t="b">
            <v>0</v>
          </cell>
          <cell r="AX2226">
            <v>3747638.2324218699</v>
          </cell>
          <cell r="AY2226" t="b">
            <v>0</v>
          </cell>
          <cell r="AZ2226">
            <v>811988.28369140509</v>
          </cell>
          <cell r="BA2226" t="str">
            <v/>
          </cell>
          <cell r="BB2226" t="str">
            <v/>
          </cell>
          <cell r="BC2226">
            <v>0.99999985281982562</v>
          </cell>
          <cell r="DS2226">
            <v>1904.288</v>
          </cell>
          <cell r="DT2226" t="str">
            <v>WA</v>
          </cell>
          <cell r="DU2226" t="str">
            <v>gt46</v>
          </cell>
          <cell r="EC2226" t="str">
            <v>Desktop</v>
          </cell>
          <cell r="ED2226">
            <v>2079.9929999999999</v>
          </cell>
          <cell r="EE2226" t="str">
            <v>WA</v>
          </cell>
          <cell r="EZ2226" t="str">
            <v>WA</v>
          </cell>
          <cell r="FA2226" t="str">
            <v>Garage</v>
          </cell>
          <cell r="FB2226">
            <v>175763.28</v>
          </cell>
          <cell r="FC2226">
            <v>703053.12</v>
          </cell>
          <cell r="FI2226" t="str">
            <v>WA</v>
          </cell>
          <cell r="FJ2226" t="str">
            <v>Bedrooms</v>
          </cell>
          <cell r="FK2226" t="str">
            <v>EISAq</v>
          </cell>
          <cell r="FL2226">
            <v>163564.269</v>
          </cell>
          <cell r="FS2226" t="str">
            <v>OR</v>
          </cell>
          <cell r="FT2226" t="str">
            <v>EISAq</v>
          </cell>
          <cell r="FV2226">
            <v>1586869.44</v>
          </cell>
        </row>
        <row r="2227">
          <cell r="AN2227" t="str">
            <v>WA</v>
          </cell>
          <cell r="AO2227" t="str">
            <v>Electric FAF</v>
          </cell>
          <cell r="AP2227" t="str">
            <v>Pre 1980</v>
          </cell>
          <cell r="AQ2227" t="str">
            <v>Basement</v>
          </cell>
          <cell r="AR2227">
            <v>1904.28771972656</v>
          </cell>
          <cell r="AU2227" t="str">
            <v>No</v>
          </cell>
          <cell r="AV2227" t="b">
            <v>1</v>
          </cell>
          <cell r="AX2227">
            <v>3747638.2324218699</v>
          </cell>
          <cell r="AY2227" t="b">
            <v>0</v>
          </cell>
          <cell r="AZ2227">
            <v>811988.28369140509</v>
          </cell>
          <cell r="BA2227">
            <v>1</v>
          </cell>
          <cell r="BB2227">
            <v>1904.28771972656</v>
          </cell>
          <cell r="BC2227">
            <v>0.99999985281982562</v>
          </cell>
          <cell r="DS2227">
            <v>1904.288</v>
          </cell>
          <cell r="DT2227" t="str">
            <v>WA</v>
          </cell>
          <cell r="DU2227" t="str">
            <v>lt32</v>
          </cell>
          <cell r="EC2227" t="str">
            <v>Laptop</v>
          </cell>
          <cell r="ED2227">
            <v>2079.9929999999999</v>
          </cell>
          <cell r="EE2227" t="str">
            <v>WA</v>
          </cell>
          <cell r="EZ2227" t="str">
            <v>WA</v>
          </cell>
          <cell r="FA2227" t="str">
            <v>Kitchen</v>
          </cell>
          <cell r="FB2227">
            <v>790934.76</v>
          </cell>
          <cell r="FC2227">
            <v>314909.20999999996</v>
          </cell>
          <cell r="FI2227" t="str">
            <v>WA</v>
          </cell>
          <cell r="FJ2227" t="str">
            <v>Exterior</v>
          </cell>
          <cell r="FK2227" t="str">
            <v>EISAq</v>
          </cell>
          <cell r="FL2227">
            <v>381649.96100000001</v>
          </cell>
          <cell r="FS2227" t="str">
            <v>OR</v>
          </cell>
          <cell r="FT2227" t="str">
            <v>EISAx</v>
          </cell>
          <cell r="FV2227">
            <v>4958967</v>
          </cell>
        </row>
        <row r="2228">
          <cell r="AN2228" t="str">
            <v>ID</v>
          </cell>
          <cell r="AO2228" t="str">
            <v>Natural Gas FAF</v>
          </cell>
          <cell r="AP2228" t="str">
            <v>Pre 1980</v>
          </cell>
          <cell r="AQ2228" t="str">
            <v>Crawlspace</v>
          </cell>
          <cell r="AR2228">
            <v>932.85730387960405</v>
          </cell>
          <cell r="AU2228" t="str">
            <v>No</v>
          </cell>
          <cell r="AV2228" t="b">
            <v>1</v>
          </cell>
          <cell r="AX2228">
            <v>1565334.5559099757</v>
          </cell>
          <cell r="AY2228" t="b">
            <v>0</v>
          </cell>
          <cell r="AZ2228">
            <v>983456.41689933767</v>
          </cell>
          <cell r="BA2228">
            <v>0.78229317851959401</v>
          </cell>
          <cell r="BB2228">
            <v>932.85730387960405</v>
          </cell>
          <cell r="BC2228">
            <v>0.78229323617850766</v>
          </cell>
          <cell r="DS2228">
            <v>1904.288</v>
          </cell>
          <cell r="DT2228" t="str">
            <v>WA</v>
          </cell>
          <cell r="DU2228" t="str">
            <v>lt32</v>
          </cell>
          <cell r="EC2228" t="str">
            <v>Laptop</v>
          </cell>
          <cell r="ED2228">
            <v>2130.886</v>
          </cell>
          <cell r="EE2228" t="str">
            <v>MT</v>
          </cell>
          <cell r="EZ2228" t="str">
            <v>WA</v>
          </cell>
          <cell r="FA2228" t="str">
            <v>Living Room/Family Room</v>
          </cell>
          <cell r="FB2228">
            <v>790934.76</v>
          </cell>
          <cell r="FC2228">
            <v>710376.59</v>
          </cell>
          <cell r="FI2228" t="str">
            <v>WA</v>
          </cell>
          <cell r="FJ2228" t="str">
            <v>Kitchen</v>
          </cell>
          <cell r="FK2228" t="str">
            <v>EISAq</v>
          </cell>
          <cell r="FL2228">
            <v>763299.92200000002</v>
          </cell>
          <cell r="FS2228" t="str">
            <v>WA</v>
          </cell>
          <cell r="FT2228" t="str">
            <v>EISAnqnx</v>
          </cell>
          <cell r="FV2228">
            <v>1475823.2</v>
          </cell>
        </row>
        <row r="2229">
          <cell r="AN2229" t="str">
            <v>ID</v>
          </cell>
          <cell r="AO2229" t="str">
            <v>Natural Gas FAF</v>
          </cell>
          <cell r="AP2229" t="str">
            <v>Pre 1980</v>
          </cell>
          <cell r="AQ2229" t="str">
            <v>Basement</v>
          </cell>
          <cell r="AR2229">
            <v>259.60778401102101</v>
          </cell>
          <cell r="AU2229" t="str">
            <v>No</v>
          </cell>
          <cell r="AV2229" t="b">
            <v>1</v>
          </cell>
          <cell r="AX2229">
            <v>435621.86157049326</v>
          </cell>
          <cell r="AY2229" t="b">
            <v>0</v>
          </cell>
          <cell r="AZ2229">
            <v>273689.16982356278</v>
          </cell>
          <cell r="BA2229">
            <v>0.21770682148040604</v>
          </cell>
          <cell r="BB2229">
            <v>259.60778401102101</v>
          </cell>
          <cell r="BC2229">
            <v>0.21770683752648592</v>
          </cell>
          <cell r="DS2229">
            <v>1904.288</v>
          </cell>
          <cell r="DT2229" t="str">
            <v>WA</v>
          </cell>
          <cell r="DU2229" t="str">
            <v>32to46</v>
          </cell>
          <cell r="EC2229" t="str">
            <v>Desktop</v>
          </cell>
          <cell r="ED2229">
            <v>2130.886</v>
          </cell>
          <cell r="EE2229" t="str">
            <v>MT</v>
          </cell>
          <cell r="EZ2229" t="str">
            <v>WA</v>
          </cell>
          <cell r="FA2229" t="str">
            <v>Other</v>
          </cell>
          <cell r="FB2229">
            <v>3830174.81</v>
          </cell>
          <cell r="FC2229">
            <v>2513414.9040000001</v>
          </cell>
          <cell r="FI2229" t="str">
            <v>WA</v>
          </cell>
          <cell r="FJ2229" t="str">
            <v>Living Room/Family Room</v>
          </cell>
          <cell r="FK2229" t="str">
            <v>EISAnqnx</v>
          </cell>
          <cell r="FL2229">
            <v>297389.58</v>
          </cell>
          <cell r="FS2229" t="str">
            <v>WA</v>
          </cell>
          <cell r="FT2229" t="str">
            <v>EISAq</v>
          </cell>
          <cell r="FV2229">
            <v>586520.70400000003</v>
          </cell>
        </row>
        <row r="2230">
          <cell r="AN2230" t="str">
            <v>ID</v>
          </cell>
          <cell r="AO2230" t="str">
            <v>Baseboard/Wall/Radiant</v>
          </cell>
          <cell r="AP2230" t="str">
            <v>Pre 1980</v>
          </cell>
          <cell r="AQ2230" t="str">
            <v>Basement</v>
          </cell>
          <cell r="AR2230">
            <v>1192.46508789063</v>
          </cell>
          <cell r="AU2230" t="str">
            <v>No</v>
          </cell>
          <cell r="AV2230" t="b">
            <v>1</v>
          </cell>
          <cell r="AX2230">
            <v>3672792.4707031404</v>
          </cell>
          <cell r="AY2230" t="b">
            <v>0</v>
          </cell>
          <cell r="AZ2230">
            <v>909326.17742187879</v>
          </cell>
          <cell r="BA2230">
            <v>1</v>
          </cell>
          <cell r="BB2230">
            <v>1192.46508789063</v>
          </cell>
          <cell r="BC2230">
            <v>1.0000000737049977</v>
          </cell>
          <cell r="DS2230">
            <v>1925.059</v>
          </cell>
          <cell r="DT2230" t="str">
            <v>OR</v>
          </cell>
          <cell r="DU2230" t="str">
            <v>lt32</v>
          </cell>
          <cell r="EC2230" t="str">
            <v>Desktop</v>
          </cell>
          <cell r="ED2230">
            <v>3785.7640000000001</v>
          </cell>
          <cell r="EE2230" t="str">
            <v>ID</v>
          </cell>
          <cell r="EZ2230" t="str">
            <v>OR</v>
          </cell>
          <cell r="FA2230" t="str">
            <v>Bathroom</v>
          </cell>
          <cell r="FB2230">
            <v>1261758.3160000001</v>
          </cell>
          <cell r="FC2230">
            <v>596215.46799999999</v>
          </cell>
          <cell r="FI2230" t="str">
            <v>WA</v>
          </cell>
          <cell r="FJ2230" t="str">
            <v>Living Room/Family Room</v>
          </cell>
          <cell r="FK2230" t="str">
            <v>EISAq</v>
          </cell>
          <cell r="FL2230">
            <v>545214.2300000001</v>
          </cell>
          <cell r="FS2230" t="str">
            <v>WA</v>
          </cell>
          <cell r="FT2230" t="str">
            <v>EISAx</v>
          </cell>
          <cell r="FV2230">
            <v>380857.59999999998</v>
          </cell>
        </row>
        <row r="2231">
          <cell r="AN2231" t="str">
            <v>WA</v>
          </cell>
          <cell r="AO2231" t="str">
            <v>Natural Gas FAF</v>
          </cell>
          <cell r="AP2231" t="str">
            <v>Post 2006</v>
          </cell>
          <cell r="AQ2231" t="str">
            <v>Basement</v>
          </cell>
          <cell r="AR2231">
            <v>1904.28771972656</v>
          </cell>
          <cell r="AU2231" t="str">
            <v>Yes</v>
          </cell>
          <cell r="AV2231" t="b">
            <v>1</v>
          </cell>
          <cell r="AX2231">
            <v>4170390.1062011663</v>
          </cell>
          <cell r="AY2231" t="b">
            <v>0</v>
          </cell>
          <cell r="AZ2231">
            <v>0</v>
          </cell>
          <cell r="BA2231">
            <v>1</v>
          </cell>
          <cell r="BB2231">
            <v>1904.28771972656</v>
          </cell>
          <cell r="BC2231">
            <v>0.99999985281982562</v>
          </cell>
          <cell r="DS2231">
            <v>1925.059</v>
          </cell>
          <cell r="DT2231" t="str">
            <v>OR</v>
          </cell>
          <cell r="DU2231" t="str">
            <v>gt46</v>
          </cell>
          <cell r="EC2231" t="str">
            <v>Laptop</v>
          </cell>
          <cell r="ED2231">
            <v>1612.692</v>
          </cell>
          <cell r="EE2231" t="str">
            <v>OR</v>
          </cell>
          <cell r="EZ2231" t="str">
            <v>OR</v>
          </cell>
          <cell r="FA2231" t="str">
            <v>Bedrooms</v>
          </cell>
          <cell r="FB2231">
            <v>4055651.73</v>
          </cell>
          <cell r="FC2231">
            <v>6045347.5360000003</v>
          </cell>
          <cell r="FI2231" t="str">
            <v>WA</v>
          </cell>
          <cell r="FJ2231" t="str">
            <v>Other</v>
          </cell>
          <cell r="FK2231" t="str">
            <v>EISAq</v>
          </cell>
          <cell r="FL2231">
            <v>1769468.0010000002</v>
          </cell>
          <cell r="FS2231" t="str">
            <v>MT</v>
          </cell>
          <cell r="FT2231" t="str">
            <v>EISAnqnx</v>
          </cell>
          <cell r="FV2231">
            <v>1491620.2</v>
          </cell>
        </row>
        <row r="2232">
          <cell r="AN2232" t="str">
            <v>MT</v>
          </cell>
          <cell r="AO2232" t="str">
            <v>Natural Gas FAF</v>
          </cell>
          <cell r="AP2232" t="str">
            <v>1980-1992</v>
          </cell>
          <cell r="AQ2232" t="str">
            <v>Basement</v>
          </cell>
          <cell r="AR2232">
            <v>2130.88647460938</v>
          </cell>
          <cell r="AU2232" t="str">
            <v>No</v>
          </cell>
          <cell r="AV2232" t="b">
            <v>1</v>
          </cell>
          <cell r="AX2232">
            <v>3682171.8281250088</v>
          </cell>
          <cell r="AY2232" t="b">
            <v>0</v>
          </cell>
          <cell r="AZ2232">
            <v>895014.93706543173</v>
          </cell>
          <cell r="BA2232">
            <v>1</v>
          </cell>
          <cell r="BB2232">
            <v>2130.88647460938</v>
          </cell>
          <cell r="BC2232">
            <v>1.0000002227286584</v>
          </cell>
          <cell r="DS2232">
            <v>1925.059</v>
          </cell>
          <cell r="DT2232" t="str">
            <v>OR</v>
          </cell>
          <cell r="DU2232" t="str">
            <v>32to46</v>
          </cell>
          <cell r="EC2232" t="str">
            <v>Other</v>
          </cell>
          <cell r="ED2232">
            <v>1612.692</v>
          </cell>
          <cell r="EE2232" t="str">
            <v>OR</v>
          </cell>
          <cell r="EZ2232" t="str">
            <v>OR</v>
          </cell>
          <cell r="FA2232" t="str">
            <v>Exterior</v>
          </cell>
          <cell r="FB2232">
            <v>2169946.9939999999</v>
          </cell>
          <cell r="FC2232">
            <v>17304114.048</v>
          </cell>
          <cell r="FI2232" t="str">
            <v>WA</v>
          </cell>
          <cell r="FJ2232" t="str">
            <v>Bathroom</v>
          </cell>
          <cell r="FK2232" t="str">
            <v>EISAnqnx</v>
          </cell>
          <cell r="FL2232">
            <v>1387818.04</v>
          </cell>
          <cell r="FS2232" t="str">
            <v>MT</v>
          </cell>
          <cell r="FT2232" t="str">
            <v>EISAq</v>
          </cell>
          <cell r="FV2232">
            <v>31963.29</v>
          </cell>
        </row>
        <row r="2233">
          <cell r="AN2233" t="str">
            <v>ID</v>
          </cell>
          <cell r="AO2233" t="str">
            <v>Baseboard/Wall/Radiant</v>
          </cell>
          <cell r="AP2233" t="str">
            <v>1993-2006</v>
          </cell>
          <cell r="AQ2233" t="str">
            <v>Basement</v>
          </cell>
          <cell r="AR2233">
            <v>3785.76440429688</v>
          </cell>
          <cell r="AU2233" t="str">
            <v>No</v>
          </cell>
          <cell r="AV2233" t="b">
            <v>1</v>
          </cell>
          <cell r="AX2233">
            <v>6905234.2734375093</v>
          </cell>
          <cell r="AY2233" t="b">
            <v>0</v>
          </cell>
          <cell r="AZ2233">
            <v>1153344.4830622575</v>
          </cell>
          <cell r="BA2233">
            <v>1</v>
          </cell>
          <cell r="BB2233">
            <v>1892.88220214844</v>
          </cell>
          <cell r="BC2233">
            <v>1.0000001067939999</v>
          </cell>
          <cell r="DS2233">
            <v>3785.7640000000001</v>
          </cell>
          <cell r="DT2233" t="str">
            <v>ID</v>
          </cell>
          <cell r="DU2233" t="str">
            <v>lt32</v>
          </cell>
          <cell r="EC2233" t="str">
            <v>Desktop</v>
          </cell>
          <cell r="ED2233">
            <v>1612.692</v>
          </cell>
          <cell r="EE2233" t="str">
            <v>OR</v>
          </cell>
          <cell r="EZ2233" t="str">
            <v>OR</v>
          </cell>
          <cell r="FA2233" t="str">
            <v>Kitchen</v>
          </cell>
          <cell r="FB2233">
            <v>2010494.02</v>
          </cell>
          <cell r="FC2233">
            <v>852726.77400000009</v>
          </cell>
          <cell r="FI2233" t="str">
            <v>WA</v>
          </cell>
          <cell r="FJ2233" t="str">
            <v>Bathroom</v>
          </cell>
          <cell r="FK2233" t="str">
            <v>EISAq</v>
          </cell>
          <cell r="FL2233">
            <v>148694.79</v>
          </cell>
          <cell r="FS2233" t="str">
            <v>MT</v>
          </cell>
          <cell r="FT2233" t="str">
            <v>EISAx</v>
          </cell>
          <cell r="FV2233">
            <v>969553.13</v>
          </cell>
        </row>
        <row r="2234">
          <cell r="AN2234" t="str">
            <v>ID</v>
          </cell>
          <cell r="AO2234" t="str">
            <v>Natural Gas Other</v>
          </cell>
          <cell r="AP2234" t="str">
            <v>1993-2006</v>
          </cell>
          <cell r="AQ2234" t="str">
            <v>Basement</v>
          </cell>
          <cell r="AR2234">
            <v>3785.76440429688</v>
          </cell>
          <cell r="AU2234" t="str">
            <v>No</v>
          </cell>
          <cell r="AV2234" t="b">
            <v>1</v>
          </cell>
          <cell r="AX2234">
            <v>6905234.2734375093</v>
          </cell>
          <cell r="AY2234" t="b">
            <v>0</v>
          </cell>
          <cell r="AZ2234">
            <v>1153344.4830622575</v>
          </cell>
          <cell r="BA2234">
            <v>1</v>
          </cell>
          <cell r="BB2234">
            <v>1892.88220214844</v>
          </cell>
          <cell r="BC2234">
            <v>1.0000001067939999</v>
          </cell>
          <cell r="DS2234">
            <v>3785.7640000000001</v>
          </cell>
          <cell r="DT2234" t="str">
            <v>ID</v>
          </cell>
          <cell r="DU2234" t="str">
            <v>32to46</v>
          </cell>
          <cell r="EC2234" t="str">
            <v>Desktop</v>
          </cell>
          <cell r="ED2234">
            <v>2079.9929999999999</v>
          </cell>
          <cell r="EE2234" t="str">
            <v>WA</v>
          </cell>
          <cell r="EZ2234" t="str">
            <v>OR</v>
          </cell>
          <cell r="FA2234" t="str">
            <v>Living Room/Family Room</v>
          </cell>
          <cell r="FB2234">
            <v>2079821.4000000001</v>
          </cell>
          <cell r="FC2234">
            <v>3015741.0300000003</v>
          </cell>
          <cell r="FI2234" t="str">
            <v>WA</v>
          </cell>
          <cell r="FJ2234" t="str">
            <v>Bedrooms</v>
          </cell>
          <cell r="FK2234" t="str">
            <v>EISAnqnx</v>
          </cell>
          <cell r="FL2234">
            <v>1784337.4800000002</v>
          </cell>
          <cell r="FS2234" t="str">
            <v>MT</v>
          </cell>
          <cell r="FT2234" t="str">
            <v>EISAnqnx</v>
          </cell>
          <cell r="FV2234">
            <v>6435275.7199999997</v>
          </cell>
        </row>
        <row r="2235">
          <cell r="AN2235" t="str">
            <v>WA</v>
          </cell>
          <cell r="AO2235" t="str">
            <v>Natural Gas Other</v>
          </cell>
          <cell r="AP2235" t="str">
            <v>Post 2006</v>
          </cell>
          <cell r="AQ2235" t="str">
            <v>Crawlspace</v>
          </cell>
          <cell r="AR2235">
            <v>1904.28771972656</v>
          </cell>
          <cell r="AU2235" t="str">
            <v>No</v>
          </cell>
          <cell r="AV2235" t="b">
            <v>0</v>
          </cell>
          <cell r="AX2235">
            <v>2846910.1409912072</v>
          </cell>
          <cell r="AY2235" t="b">
            <v>0</v>
          </cell>
          <cell r="AZ2235">
            <v>695571.55823364167</v>
          </cell>
          <cell r="BA2235" t="str">
            <v/>
          </cell>
          <cell r="BB2235" t="str">
            <v/>
          </cell>
          <cell r="BC2235">
            <v>0.99999985281982562</v>
          </cell>
          <cell r="DS2235">
            <v>12271.31</v>
          </cell>
          <cell r="DT2235" t="str">
            <v>WA</v>
          </cell>
          <cell r="DU2235" t="str">
            <v>32to46</v>
          </cell>
          <cell r="EC2235" t="str">
            <v>Laptop</v>
          </cell>
          <cell r="ED2235">
            <v>4360.1880000000001</v>
          </cell>
          <cell r="EE2235" t="str">
            <v>WA</v>
          </cell>
          <cell r="EZ2235" t="str">
            <v>OR</v>
          </cell>
          <cell r="FA2235" t="str">
            <v>Other</v>
          </cell>
          <cell r="FB2235">
            <v>5123293.3820000002</v>
          </cell>
          <cell r="FC2235">
            <v>5462997.5439999998</v>
          </cell>
          <cell r="FI2235" t="str">
            <v>WA</v>
          </cell>
          <cell r="FJ2235" t="str">
            <v>Bedrooms</v>
          </cell>
          <cell r="FK2235" t="str">
            <v>EISAq</v>
          </cell>
          <cell r="FL2235">
            <v>302346.07300000003</v>
          </cell>
          <cell r="FS2235" t="str">
            <v>MT</v>
          </cell>
          <cell r="FT2235" t="str">
            <v>EISAq</v>
          </cell>
          <cell r="FV2235">
            <v>707454.152</v>
          </cell>
        </row>
        <row r="2236">
          <cell r="AN2236" t="str">
            <v>WA</v>
          </cell>
          <cell r="AO2236" t="str">
            <v>Heat Pump (Central System)</v>
          </cell>
          <cell r="AP2236" t="str">
            <v>Post 2006</v>
          </cell>
          <cell r="AQ2236" t="str">
            <v>Crawlspace</v>
          </cell>
          <cell r="AR2236">
            <v>1904.28771972656</v>
          </cell>
          <cell r="AU2236" t="str">
            <v>No</v>
          </cell>
          <cell r="AV2236" t="b">
            <v>1</v>
          </cell>
          <cell r="AX2236">
            <v>2846910.1409912072</v>
          </cell>
          <cell r="AY2236" t="b">
            <v>0</v>
          </cell>
          <cell r="AZ2236">
            <v>695571.55823364167</v>
          </cell>
          <cell r="BA2236">
            <v>1</v>
          </cell>
          <cell r="BB2236">
            <v>1904.28771972656</v>
          </cell>
          <cell r="BC2236">
            <v>0.99999985281982562</v>
          </cell>
          <cell r="DS2236">
            <v>12271.31</v>
          </cell>
          <cell r="DT2236" t="str">
            <v>WA</v>
          </cell>
          <cell r="DU2236" t="str">
            <v>32to46</v>
          </cell>
          <cell r="EC2236" t="str">
            <v>Desktop</v>
          </cell>
          <cell r="ED2236">
            <v>4360.1880000000001</v>
          </cell>
          <cell r="EE2236" t="str">
            <v>WA</v>
          </cell>
          <cell r="EZ2236" t="str">
            <v>WA</v>
          </cell>
          <cell r="FA2236" t="str">
            <v>Bathroom</v>
          </cell>
          <cell r="FB2236">
            <v>91485.72</v>
          </cell>
          <cell r="FC2236">
            <v>62515.241999999998</v>
          </cell>
          <cell r="FI2236" t="str">
            <v>WA</v>
          </cell>
          <cell r="FJ2236" t="str">
            <v>Bedrooms</v>
          </cell>
          <cell r="FK2236" t="str">
            <v>EISAx</v>
          </cell>
          <cell r="FL2236">
            <v>1030950.5440000001</v>
          </cell>
          <cell r="FS2236" t="str">
            <v>MT</v>
          </cell>
          <cell r="FT2236" t="str">
            <v>EISAx</v>
          </cell>
          <cell r="FV2236">
            <v>1598164.5</v>
          </cell>
        </row>
        <row r="2237">
          <cell r="AN2237" t="str">
            <v>WA</v>
          </cell>
          <cell r="AO2237" t="str">
            <v>Electric FAF</v>
          </cell>
          <cell r="AP2237" t="str">
            <v>1980-1992</v>
          </cell>
          <cell r="AQ2237" t="str">
            <v>Crawlspace</v>
          </cell>
          <cell r="AR2237">
            <v>2079.99340820313</v>
          </cell>
          <cell r="AU2237" t="str">
            <v>Yes</v>
          </cell>
          <cell r="AV2237" t="b">
            <v>1</v>
          </cell>
          <cell r="AX2237">
            <v>3847987.8051757906</v>
          </cell>
          <cell r="AY2237" t="b">
            <v>0</v>
          </cell>
          <cell r="AZ2237">
            <v>0</v>
          </cell>
          <cell r="BA2237">
            <v>1</v>
          </cell>
          <cell r="BB2237">
            <v>2079.99340820313</v>
          </cell>
          <cell r="BC2237">
            <v>1.0000001962521654</v>
          </cell>
          <cell r="DS2237">
            <v>12271.31</v>
          </cell>
          <cell r="DT2237" t="str">
            <v>WA</v>
          </cell>
          <cell r="DU2237" t="str">
            <v>32to46</v>
          </cell>
          <cell r="EC2237" t="str">
            <v>Desktop</v>
          </cell>
          <cell r="ED2237">
            <v>4360.1880000000001</v>
          </cell>
          <cell r="EE2237" t="str">
            <v>WA</v>
          </cell>
          <cell r="EZ2237" t="str">
            <v>WA</v>
          </cell>
          <cell r="FA2237" t="str">
            <v>Bedrooms</v>
          </cell>
          <cell r="FB2237">
            <v>480300.02999999997</v>
          </cell>
          <cell r="FC2237">
            <v>725786.71199999994</v>
          </cell>
          <cell r="FI2237" t="str">
            <v>WA</v>
          </cell>
          <cell r="FJ2237" t="str">
            <v>Exterior</v>
          </cell>
          <cell r="FK2237" t="str">
            <v>EISAnqnx</v>
          </cell>
          <cell r="FL2237">
            <v>991298.60000000009</v>
          </cell>
          <cell r="FS2237" t="str">
            <v>WA</v>
          </cell>
          <cell r="FT2237" t="str">
            <v>EISAnqnx</v>
          </cell>
          <cell r="FV2237">
            <v>3351546.88</v>
          </cell>
        </row>
        <row r="2238">
          <cell r="AN2238" t="str">
            <v>WA</v>
          </cell>
          <cell r="AO2238" t="str">
            <v>Other</v>
          </cell>
          <cell r="AP2238" t="str">
            <v>1980-1992</v>
          </cell>
          <cell r="AQ2238" t="str">
            <v>Crawlspace</v>
          </cell>
          <cell r="AR2238">
            <v>1904.28771972656</v>
          </cell>
          <cell r="AU2238" t="str">
            <v>No</v>
          </cell>
          <cell r="AV2238" t="b">
            <v>0</v>
          </cell>
          <cell r="AX2238">
            <v>2300379.5654296847</v>
          </cell>
          <cell r="AY2238" t="b">
            <v>0</v>
          </cell>
          <cell r="AZ2238">
            <v>530713.56176147389</v>
          </cell>
          <cell r="BA2238" t="str">
            <v/>
          </cell>
          <cell r="BB2238" t="str">
            <v/>
          </cell>
          <cell r="BC2238">
            <v>0.99999985281982562</v>
          </cell>
          <cell r="DS2238">
            <v>1925.059</v>
          </cell>
          <cell r="DT2238" t="str">
            <v>OR</v>
          </cell>
          <cell r="DU2238" t="str">
            <v>lt32</v>
          </cell>
          <cell r="EC2238" t="str">
            <v>Desktop</v>
          </cell>
          <cell r="ED2238">
            <v>4360.1880000000001</v>
          </cell>
          <cell r="EE2238" t="str">
            <v>WA</v>
          </cell>
          <cell r="EZ2238" t="str">
            <v>WA</v>
          </cell>
          <cell r="FA2238" t="str">
            <v>Exterior</v>
          </cell>
          <cell r="FB2238">
            <v>45742.86</v>
          </cell>
          <cell r="FC2238">
            <v>1869358.2119999998</v>
          </cell>
          <cell r="FI2238" t="str">
            <v>WA</v>
          </cell>
          <cell r="FJ2238" t="str">
            <v>Exterior</v>
          </cell>
          <cell r="FK2238" t="str">
            <v>EISAq</v>
          </cell>
          <cell r="FL2238">
            <v>29738.958000000002</v>
          </cell>
          <cell r="FS2238" t="str">
            <v>WA</v>
          </cell>
          <cell r="FT2238" t="str">
            <v>EISAq</v>
          </cell>
          <cell r="FV2238">
            <v>712203.71200000006</v>
          </cell>
        </row>
        <row r="2239">
          <cell r="AN2239" t="str">
            <v>WA</v>
          </cell>
          <cell r="AO2239" t="str">
            <v>Heat Pump (Central System)</v>
          </cell>
          <cell r="AP2239" t="str">
            <v>1980-1992</v>
          </cell>
          <cell r="AQ2239" t="str">
            <v>Crawlspace</v>
          </cell>
          <cell r="AR2239">
            <v>1904.28771972656</v>
          </cell>
          <cell r="AU2239" t="str">
            <v>No</v>
          </cell>
          <cell r="AV2239" t="b">
            <v>1</v>
          </cell>
          <cell r="AX2239">
            <v>2300379.5654296847</v>
          </cell>
          <cell r="AY2239" t="b">
            <v>0</v>
          </cell>
          <cell r="AZ2239">
            <v>530713.56176147389</v>
          </cell>
          <cell r="BA2239">
            <v>1</v>
          </cell>
          <cell r="BB2239">
            <v>1904.28771972656</v>
          </cell>
          <cell r="BC2239">
            <v>0.99999985281982562</v>
          </cell>
          <cell r="DS2239">
            <v>1904.288</v>
          </cell>
          <cell r="DT2239" t="str">
            <v>WA</v>
          </cell>
          <cell r="DU2239" t="str">
            <v>lt32</v>
          </cell>
          <cell r="EC2239" t="str">
            <v>Laptop</v>
          </cell>
          <cell r="ED2239">
            <v>4360.1880000000001</v>
          </cell>
          <cell r="EE2239" t="str">
            <v>WA</v>
          </cell>
          <cell r="EZ2239" t="str">
            <v>WA</v>
          </cell>
          <cell r="FA2239" t="str">
            <v>Garage</v>
          </cell>
          <cell r="FB2239">
            <v>42693.335999999996</v>
          </cell>
          <cell r="FC2239">
            <v>259209.53999999998</v>
          </cell>
          <cell r="FI2239" t="str">
            <v>WA</v>
          </cell>
          <cell r="FJ2239" t="str">
            <v>Exterior</v>
          </cell>
          <cell r="FK2239" t="str">
            <v>EISAx</v>
          </cell>
          <cell r="FL2239">
            <v>495649.30000000005</v>
          </cell>
          <cell r="FS2239" t="str">
            <v>WA</v>
          </cell>
          <cell r="FT2239" t="str">
            <v>EISAx</v>
          </cell>
          <cell r="FV2239">
            <v>914058.23999999999</v>
          </cell>
        </row>
        <row r="2240">
          <cell r="AN2240" t="str">
            <v>WA</v>
          </cell>
          <cell r="AO2240" t="str">
            <v>Heat Pump (Central System)</v>
          </cell>
          <cell r="AP2240" t="str">
            <v>Pre 1980</v>
          </cell>
          <cell r="AQ2240" t="str">
            <v>Crawlspace</v>
          </cell>
          <cell r="AR2240">
            <v>585.934682992788</v>
          </cell>
          <cell r="AU2240" t="str">
            <v>No</v>
          </cell>
          <cell r="AV2240" t="b">
            <v>1</v>
          </cell>
          <cell r="AX2240">
            <v>1769522.7426382198</v>
          </cell>
          <cell r="AY2240" t="b">
            <v>0</v>
          </cell>
          <cell r="AZ2240">
            <v>825052.86931809573</v>
          </cell>
          <cell r="BA2240">
            <v>0.30769230769230821</v>
          </cell>
          <cell r="BB2240">
            <v>292.967341496394</v>
          </cell>
          <cell r="BC2240">
            <v>0.30769226240610031</v>
          </cell>
          <cell r="DS2240">
            <v>1904.288</v>
          </cell>
          <cell r="DT2240" t="str">
            <v>WA</v>
          </cell>
          <cell r="DU2240" t="str">
            <v>lt32</v>
          </cell>
          <cell r="EC2240" t="str">
            <v>Desktop</v>
          </cell>
          <cell r="ED2240">
            <v>1192.4649999999999</v>
          </cell>
          <cell r="EE2240" t="str">
            <v>ID</v>
          </cell>
          <cell r="EZ2240" t="str">
            <v>WA</v>
          </cell>
          <cell r="FA2240" t="str">
            <v>Kitchen</v>
          </cell>
          <cell r="FB2240">
            <v>115881.912</v>
          </cell>
          <cell r="FC2240">
            <v>94535.243999999992</v>
          </cell>
          <cell r="FI2240" t="str">
            <v>WA</v>
          </cell>
          <cell r="FJ2240" t="str">
            <v>Garage</v>
          </cell>
          <cell r="FK2240" t="str">
            <v>EISAnqnx</v>
          </cell>
          <cell r="FL2240">
            <v>356867.49600000004</v>
          </cell>
          <cell r="FS2240" t="str">
            <v>ID</v>
          </cell>
          <cell r="FT2240" t="str">
            <v>EISAnqnx</v>
          </cell>
          <cell r="FV2240">
            <v>6416869.9800000004</v>
          </cell>
        </row>
        <row r="2241">
          <cell r="AN2241" t="str">
            <v>WA</v>
          </cell>
          <cell r="AO2241" t="str">
            <v>Heat Pump (Central System)</v>
          </cell>
          <cell r="AP2241" t="str">
            <v>Pre 1980</v>
          </cell>
          <cell r="AQ2241" t="str">
            <v>Basement</v>
          </cell>
          <cell r="AR2241">
            <v>1318.3530367337701</v>
          </cell>
          <cell r="AU2241" t="str">
            <v>No</v>
          </cell>
          <cell r="AV2241" t="b">
            <v>1</v>
          </cell>
          <cell r="AX2241">
            <v>3981426.1709359856</v>
          </cell>
          <cell r="AY2241" t="b">
            <v>0</v>
          </cell>
          <cell r="AZ2241">
            <v>1856368.9559657115</v>
          </cell>
          <cell r="BA2241">
            <v>0.69230769230769185</v>
          </cell>
          <cell r="BB2241">
            <v>659.17651836688503</v>
          </cell>
          <cell r="BC2241">
            <v>0.69230759041372425</v>
          </cell>
          <cell r="DS2241">
            <v>12271.31</v>
          </cell>
          <cell r="DT2241" t="str">
            <v>WA</v>
          </cell>
          <cell r="DU2241" t="str">
            <v>lt32</v>
          </cell>
          <cell r="EC2241" t="str">
            <v>Desktop</v>
          </cell>
          <cell r="ED2241">
            <v>1904.288</v>
          </cell>
          <cell r="EE2241" t="str">
            <v>WA</v>
          </cell>
          <cell r="EZ2241" t="str">
            <v>WA</v>
          </cell>
          <cell r="FA2241" t="str">
            <v>Living Room/Family Room</v>
          </cell>
          <cell r="FB2241">
            <v>45742.86</v>
          </cell>
          <cell r="FC2241">
            <v>237862.872</v>
          </cell>
          <cell r="FI2241" t="str">
            <v>WA</v>
          </cell>
          <cell r="FJ2241" t="str">
            <v>Garage</v>
          </cell>
          <cell r="FK2241" t="str">
            <v>EISAq</v>
          </cell>
          <cell r="FL2241">
            <v>1982597.2000000002</v>
          </cell>
          <cell r="FS2241" t="str">
            <v>ID</v>
          </cell>
          <cell r="FT2241" t="str">
            <v>EISAq</v>
          </cell>
          <cell r="FV2241">
            <v>2858251.8200000003</v>
          </cell>
        </row>
        <row r="2242">
          <cell r="AN2242" t="str">
            <v>WA</v>
          </cell>
          <cell r="AO2242" t="str">
            <v>Heat Pump (Ductless System)</v>
          </cell>
          <cell r="AP2242" t="str">
            <v>Pre 1980</v>
          </cell>
          <cell r="AQ2242" t="str">
            <v>Crawlspace</v>
          </cell>
          <cell r="AR2242">
            <v>585.934682992788</v>
          </cell>
          <cell r="AU2242" t="str">
            <v>No</v>
          </cell>
          <cell r="AV2242" t="b">
            <v>1</v>
          </cell>
          <cell r="AX2242">
            <v>1769522.7426382198</v>
          </cell>
          <cell r="AY2242" t="b">
            <v>0</v>
          </cell>
          <cell r="AZ2242">
            <v>825052.86931809573</v>
          </cell>
          <cell r="BA2242">
            <v>0.30769230769230821</v>
          </cell>
          <cell r="BB2242">
            <v>292.967341496394</v>
          </cell>
          <cell r="BC2242">
            <v>0.30769226240610031</v>
          </cell>
          <cell r="DS2242">
            <v>1144.6790000000001</v>
          </cell>
          <cell r="DT2242" t="str">
            <v>MT</v>
          </cell>
          <cell r="DU2242" t="str">
            <v>lt32</v>
          </cell>
          <cell r="EC2242" t="str">
            <v>Desktop</v>
          </cell>
          <cell r="ED2242">
            <v>2130.886</v>
          </cell>
          <cell r="EE2242" t="str">
            <v>MT</v>
          </cell>
          <cell r="EZ2242" t="str">
            <v>WA</v>
          </cell>
          <cell r="FA2242" t="str">
            <v>Other</v>
          </cell>
          <cell r="FB2242">
            <v>567211.46400000004</v>
          </cell>
          <cell r="FC2242">
            <v>541290.51</v>
          </cell>
          <cell r="FI2242" t="str">
            <v>WA</v>
          </cell>
          <cell r="FJ2242" t="str">
            <v>Kitchen</v>
          </cell>
          <cell r="FK2242" t="str">
            <v>EISAnqnx</v>
          </cell>
          <cell r="FL2242">
            <v>297389.58</v>
          </cell>
          <cell r="FS2242" t="str">
            <v>ID</v>
          </cell>
          <cell r="FT2242" t="str">
            <v>EISAx</v>
          </cell>
          <cell r="FV2242">
            <v>1211444.48</v>
          </cell>
        </row>
        <row r="2243">
          <cell r="AN2243" t="str">
            <v>WA</v>
          </cell>
          <cell r="AO2243" t="str">
            <v>Heat Pump (Ductless System)</v>
          </cell>
          <cell r="AP2243" t="str">
            <v>Pre 1980</v>
          </cell>
          <cell r="AQ2243" t="str">
            <v>Basement</v>
          </cell>
          <cell r="AR2243">
            <v>1318.3530367337701</v>
          </cell>
          <cell r="AU2243" t="str">
            <v>No</v>
          </cell>
          <cell r="AV2243" t="b">
            <v>1</v>
          </cell>
          <cell r="AX2243">
            <v>3981426.1709359856</v>
          </cell>
          <cell r="AY2243" t="b">
            <v>0</v>
          </cell>
          <cell r="AZ2243">
            <v>1856368.9559657115</v>
          </cell>
          <cell r="BA2243">
            <v>0.69230769230769185</v>
          </cell>
          <cell r="BB2243">
            <v>659.17651836688503</v>
          </cell>
          <cell r="BC2243">
            <v>0.69230759041372425</v>
          </cell>
          <cell r="DS2243">
            <v>1144.6790000000001</v>
          </cell>
          <cell r="DT2243" t="str">
            <v>MT</v>
          </cell>
          <cell r="DU2243" t="str">
            <v>gt46</v>
          </cell>
          <cell r="EC2243" t="str">
            <v>Desktop</v>
          </cell>
          <cell r="ED2243">
            <v>2079.9929999999999</v>
          </cell>
          <cell r="EE2243" t="str">
            <v>WA</v>
          </cell>
          <cell r="EZ2243" t="str">
            <v>WA</v>
          </cell>
          <cell r="FA2243" t="str">
            <v>Bathroom</v>
          </cell>
          <cell r="FB2243">
            <v>114357.15</v>
          </cell>
          <cell r="FC2243">
            <v>54891.432000000001</v>
          </cell>
          <cell r="FI2243" t="str">
            <v>WA</v>
          </cell>
          <cell r="FJ2243" t="str">
            <v>Kitchen</v>
          </cell>
          <cell r="FK2243" t="str">
            <v>EISAq</v>
          </cell>
          <cell r="FL2243">
            <v>594779.16</v>
          </cell>
          <cell r="FS2243" t="str">
            <v>ID</v>
          </cell>
          <cell r="FT2243" t="str">
            <v>EISAnqnx</v>
          </cell>
          <cell r="FV2243">
            <v>2877180.64</v>
          </cell>
        </row>
        <row r="2244">
          <cell r="AN2244" t="str">
            <v>ID</v>
          </cell>
          <cell r="AO2244" t="str">
            <v>Baseboard/Wall/Radiant</v>
          </cell>
          <cell r="AP2244" t="str">
            <v>Pre 1980</v>
          </cell>
          <cell r="AQ2244" t="str">
            <v>Crawlspace</v>
          </cell>
          <cell r="AR2244">
            <v>3785.76440429688</v>
          </cell>
          <cell r="AU2244" t="str">
            <v>No</v>
          </cell>
          <cell r="AV2244" t="b">
            <v>1</v>
          </cell>
          <cell r="AX2244">
            <v>3816050.5195312551</v>
          </cell>
          <cell r="AY2244" t="b">
            <v>0</v>
          </cell>
          <cell r="AZ2244">
            <v>3785315.7912149709</v>
          </cell>
          <cell r="BA2244">
            <v>1</v>
          </cell>
          <cell r="BB2244">
            <v>3785.76440429688</v>
          </cell>
          <cell r="BC2244">
            <v>1.0000001067939999</v>
          </cell>
          <cell r="DS2244">
            <v>2079.9929999999999</v>
          </cell>
          <cell r="DT2244" t="str">
            <v>WA</v>
          </cell>
          <cell r="DU2244" t="str">
            <v>32to46</v>
          </cell>
          <cell r="EC2244" t="str">
            <v>Laptop</v>
          </cell>
          <cell r="ED2244">
            <v>1925.059</v>
          </cell>
          <cell r="EE2244" t="str">
            <v>OR</v>
          </cell>
          <cell r="EZ2244" t="str">
            <v>WA</v>
          </cell>
          <cell r="FA2244" t="str">
            <v>Bedrooms</v>
          </cell>
          <cell r="FB2244">
            <v>405586.69199999998</v>
          </cell>
          <cell r="FC2244">
            <v>635825.75399999996</v>
          </cell>
          <cell r="FI2244" t="str">
            <v>WA</v>
          </cell>
          <cell r="FJ2244" t="str">
            <v>Kitchen</v>
          </cell>
          <cell r="FK2244" t="str">
            <v>EISAx</v>
          </cell>
          <cell r="FL2244">
            <v>198259.72000000003</v>
          </cell>
          <cell r="FS2244" t="str">
            <v>ID</v>
          </cell>
          <cell r="FT2244" t="str">
            <v>EISAq</v>
          </cell>
          <cell r="FV2244">
            <v>624651.06000000006</v>
          </cell>
        </row>
        <row r="2245">
          <cell r="AN2245" t="str">
            <v>MT</v>
          </cell>
          <cell r="AO2245" t="str">
            <v>Natural Gas Other</v>
          </cell>
          <cell r="AP2245" t="str">
            <v>1980-1992</v>
          </cell>
          <cell r="AQ2245" t="str">
            <v>Basement</v>
          </cell>
          <cell r="AR2245">
            <v>2130.88647460938</v>
          </cell>
          <cell r="AU2245" t="str">
            <v>No</v>
          </cell>
          <cell r="AV2245" t="b">
            <v>1</v>
          </cell>
          <cell r="AX2245">
            <v>4585667.6933593862</v>
          </cell>
          <cell r="AY2245" t="b">
            <v>0</v>
          </cell>
          <cell r="AZ2245">
            <v>894119.96474609594</v>
          </cell>
          <cell r="BA2245">
            <v>1</v>
          </cell>
          <cell r="BB2245">
            <v>2130.88647460938</v>
          </cell>
          <cell r="BC2245">
            <v>1.0000002227286584</v>
          </cell>
          <cell r="DS2245">
            <v>4360.1880000000001</v>
          </cell>
          <cell r="DT2245" t="str">
            <v>WA</v>
          </cell>
          <cell r="DU2245" t="str">
            <v>32to46</v>
          </cell>
          <cell r="EC2245" t="str">
            <v>Laptop</v>
          </cell>
          <cell r="ED2245">
            <v>1612.692</v>
          </cell>
          <cell r="EE2245" t="str">
            <v>OR</v>
          </cell>
          <cell r="EZ2245" t="str">
            <v>WA</v>
          </cell>
          <cell r="FA2245" t="str">
            <v>Kitchen</v>
          </cell>
          <cell r="FB2245">
            <v>365942.88</v>
          </cell>
          <cell r="FC2245">
            <v>256160.016</v>
          </cell>
          <cell r="FI2245" t="str">
            <v>WA</v>
          </cell>
          <cell r="FJ2245" t="str">
            <v>Living Room/Family Room</v>
          </cell>
          <cell r="FK2245" t="str">
            <v>EISAq</v>
          </cell>
          <cell r="FL2245">
            <v>227998.67800000001</v>
          </cell>
          <cell r="FS2245" t="str">
            <v>ID</v>
          </cell>
          <cell r="FT2245" t="str">
            <v>EISAx</v>
          </cell>
          <cell r="FV2245">
            <v>851796.9</v>
          </cell>
        </row>
        <row r="2246">
          <cell r="AN2246" t="str">
            <v>ID</v>
          </cell>
          <cell r="AO2246" t="str">
            <v>Natural Gas FAF</v>
          </cell>
          <cell r="AP2246" t="str">
            <v>Pre 1980</v>
          </cell>
          <cell r="AQ2246" t="str">
            <v>Slab on Grade</v>
          </cell>
          <cell r="AR2246">
            <v>3785.76440429688</v>
          </cell>
          <cell r="AU2246" t="str">
            <v>No</v>
          </cell>
          <cell r="AV2246" t="b">
            <v>1</v>
          </cell>
          <cell r="AX2246">
            <v>8290824.0454101674</v>
          </cell>
          <cell r="AY2246" t="b">
            <v>0</v>
          </cell>
          <cell r="AZ2246">
            <v>2231783.8316210965</v>
          </cell>
          <cell r="BA2246">
            <v>1</v>
          </cell>
          <cell r="BB2246">
            <v>3785.76440429688</v>
          </cell>
          <cell r="BC2246">
            <v>1.0000001067939999</v>
          </cell>
          <cell r="DS2246">
            <v>4360.1880000000001</v>
          </cell>
          <cell r="DT2246" t="str">
            <v>WA</v>
          </cell>
          <cell r="DU2246" t="str">
            <v>gt46</v>
          </cell>
          <cell r="EC2246" t="str">
            <v>Laptop</v>
          </cell>
          <cell r="ED2246">
            <v>1612.692</v>
          </cell>
          <cell r="EE2246" t="str">
            <v>OR</v>
          </cell>
          <cell r="EZ2246" t="str">
            <v>WA</v>
          </cell>
          <cell r="FA2246" t="str">
            <v>Living Room/Family Room</v>
          </cell>
          <cell r="FB2246">
            <v>396438.12</v>
          </cell>
          <cell r="FC2246">
            <v>431507.64600000001</v>
          </cell>
          <cell r="FI2246" t="str">
            <v>WA</v>
          </cell>
          <cell r="FJ2246" t="str">
            <v>Living Room/Family Room</v>
          </cell>
          <cell r="FK2246" t="str">
            <v>EISAx</v>
          </cell>
          <cell r="FL2246">
            <v>346954.51</v>
          </cell>
          <cell r="FS2246" t="str">
            <v>OR</v>
          </cell>
          <cell r="FT2246" t="str">
            <v>EISAnqnx</v>
          </cell>
          <cell r="FV2246">
            <v>8858672.6399999987</v>
          </cell>
        </row>
        <row r="2247">
          <cell r="AN2247" t="str">
            <v>OR</v>
          </cell>
          <cell r="AO2247" t="str">
            <v>Baseboard/Wall/Radiant</v>
          </cell>
          <cell r="AP2247" t="str">
            <v>Pre 1980</v>
          </cell>
          <cell r="AQ2247" t="str">
            <v>Crawlspace</v>
          </cell>
          <cell r="AR2247">
            <v>1612.69177246094</v>
          </cell>
          <cell r="AU2247" t="str">
            <v>No</v>
          </cell>
          <cell r="AV2247" t="b">
            <v>1</v>
          </cell>
          <cell r="AX2247">
            <v>3257637.3803710989</v>
          </cell>
          <cell r="AY2247" t="b">
            <v>0</v>
          </cell>
          <cell r="AZ2247">
            <v>1106411.7034117694</v>
          </cell>
          <cell r="BA2247">
            <v>1</v>
          </cell>
          <cell r="BB2247">
            <v>1612.69177246094</v>
          </cell>
          <cell r="BC2247">
            <v>0.99999985890730525</v>
          </cell>
          <cell r="DS2247">
            <v>4360.1880000000001</v>
          </cell>
          <cell r="DT2247" t="str">
            <v>WA</v>
          </cell>
          <cell r="DU2247" t="str">
            <v>lt32</v>
          </cell>
          <cell r="EC2247" t="str">
            <v>Laptop</v>
          </cell>
          <cell r="ED2247">
            <v>1612.692</v>
          </cell>
          <cell r="EE2247" t="str">
            <v>OR</v>
          </cell>
          <cell r="EZ2247" t="str">
            <v>WA</v>
          </cell>
          <cell r="FA2247" t="str">
            <v>Other</v>
          </cell>
          <cell r="FB2247">
            <v>405586.69199999998</v>
          </cell>
          <cell r="FC2247">
            <v>1523237.2379999999</v>
          </cell>
          <cell r="FI2247" t="str">
            <v>WA</v>
          </cell>
          <cell r="FJ2247" t="str">
            <v>Other</v>
          </cell>
          <cell r="FK2247" t="str">
            <v>EISAnqnx</v>
          </cell>
          <cell r="FL2247">
            <v>1486947.9000000001</v>
          </cell>
          <cell r="FS2247" t="str">
            <v>OR</v>
          </cell>
          <cell r="FT2247" t="str">
            <v>EISAq</v>
          </cell>
          <cell r="FV2247">
            <v>5221053.4399999995</v>
          </cell>
        </row>
        <row r="2248">
          <cell r="AN2248" t="str">
            <v>OR</v>
          </cell>
          <cell r="AO2248" t="str">
            <v>Wood</v>
          </cell>
          <cell r="AP2248" t="str">
            <v>Pre 1980</v>
          </cell>
          <cell r="AQ2248" t="str">
            <v>Crawlspace</v>
          </cell>
          <cell r="AR2248">
            <v>1612.69177246094</v>
          </cell>
          <cell r="AU2248" t="str">
            <v>No</v>
          </cell>
          <cell r="AV2248" t="b">
            <v>0</v>
          </cell>
          <cell r="AX2248">
            <v>3257637.3803710989</v>
          </cell>
          <cell r="AY2248" t="b">
            <v>0</v>
          </cell>
          <cell r="AZ2248">
            <v>1106411.7034117694</v>
          </cell>
          <cell r="BA2248" t="str">
            <v/>
          </cell>
          <cell r="BB2248" t="str">
            <v/>
          </cell>
          <cell r="BC2248">
            <v>0.99999985890730525</v>
          </cell>
          <cell r="DS2248">
            <v>1192.4649999999999</v>
          </cell>
          <cell r="DT2248" t="str">
            <v>ID</v>
          </cell>
          <cell r="DU2248" t="str">
            <v>32to46</v>
          </cell>
          <cell r="EC2248" t="str">
            <v>Laptop</v>
          </cell>
          <cell r="ED2248">
            <v>1144.6790000000001</v>
          </cell>
          <cell r="EE2248" t="str">
            <v>MT</v>
          </cell>
          <cell r="EZ2248" t="str">
            <v>WA</v>
          </cell>
          <cell r="FA2248" t="str">
            <v>Bathroom</v>
          </cell>
          <cell r="FB2248">
            <v>542815.272</v>
          </cell>
          <cell r="FC2248">
            <v>143327.628</v>
          </cell>
          <cell r="FI2248" t="str">
            <v>OR</v>
          </cell>
          <cell r="FJ2248" t="str">
            <v>Bathroom</v>
          </cell>
          <cell r="FK2248" t="str">
            <v>EISAnqnx</v>
          </cell>
          <cell r="FL2248">
            <v>2634440.44</v>
          </cell>
          <cell r="FS2248" t="str">
            <v>OR</v>
          </cell>
          <cell r="FT2248" t="str">
            <v>EISAx</v>
          </cell>
          <cell r="FV2248">
            <v>19300779.52</v>
          </cell>
        </row>
        <row r="2249">
          <cell r="AN2249" t="str">
            <v>OR</v>
          </cell>
          <cell r="AO2249" t="str">
            <v>Baseboard/Wall/Radiant</v>
          </cell>
          <cell r="AP2249" t="str">
            <v>Pre 1980</v>
          </cell>
          <cell r="AQ2249" t="str">
            <v>Crawlspace</v>
          </cell>
          <cell r="AR2249">
            <v>1612.69177246094</v>
          </cell>
          <cell r="AU2249" t="str">
            <v>No</v>
          </cell>
          <cell r="AV2249" t="b">
            <v>0</v>
          </cell>
          <cell r="AX2249">
            <v>3257637.3803710989</v>
          </cell>
          <cell r="AY2249" t="b">
            <v>0</v>
          </cell>
          <cell r="AZ2249">
            <v>1106411.7034117694</v>
          </cell>
          <cell r="BA2249" t="str">
            <v/>
          </cell>
          <cell r="BB2249" t="str">
            <v/>
          </cell>
          <cell r="BC2249">
            <v>0.99999985890730525</v>
          </cell>
          <cell r="DS2249">
            <v>1192.4649999999999</v>
          </cell>
          <cell r="DT2249" t="str">
            <v>ID</v>
          </cell>
          <cell r="DU2249" t="str">
            <v>lt32</v>
          </cell>
          <cell r="EC2249" t="str">
            <v>Laptop</v>
          </cell>
          <cell r="ED2249">
            <v>8264.9449999999997</v>
          </cell>
          <cell r="EE2249" t="str">
            <v>OR</v>
          </cell>
          <cell r="EZ2249" t="str">
            <v>WA</v>
          </cell>
          <cell r="FA2249" t="str">
            <v>Bedrooms</v>
          </cell>
          <cell r="FB2249">
            <v>785252.42999999993</v>
          </cell>
          <cell r="FC2249">
            <v>625152.41999999993</v>
          </cell>
          <cell r="FI2249" t="str">
            <v>OR</v>
          </cell>
          <cell r="FJ2249" t="str">
            <v>Bathroom</v>
          </cell>
          <cell r="FK2249" t="str">
            <v>EISAq</v>
          </cell>
          <cell r="FL2249">
            <v>388233.32800000004</v>
          </cell>
          <cell r="FS2249" t="str">
            <v>WA</v>
          </cell>
          <cell r="FT2249" t="str">
            <v>EISAnqnx</v>
          </cell>
          <cell r="FV2249">
            <v>1362395.415</v>
          </cell>
        </row>
        <row r="2250">
          <cell r="AN2250" t="str">
            <v>MT</v>
          </cell>
          <cell r="AO2250" t="str">
            <v>Natural Gas FAF</v>
          </cell>
          <cell r="AP2250" t="str">
            <v>Pre 1980</v>
          </cell>
          <cell r="AQ2250" t="str">
            <v>Crawlspace</v>
          </cell>
          <cell r="AR2250">
            <v>1382.3115853254401</v>
          </cell>
          <cell r="AU2250" t="str">
            <v>No</v>
          </cell>
          <cell r="AV2250" t="b">
            <v>1</v>
          </cell>
          <cell r="AX2250">
            <v>2807474.8297959687</v>
          </cell>
          <cell r="AY2250" t="b">
            <v>0</v>
          </cell>
          <cell r="AZ2250">
            <v>749263.4718504115</v>
          </cell>
          <cell r="BA2250">
            <v>0.64870259481037873</v>
          </cell>
          <cell r="BB2250">
            <v>1382.3115853254403</v>
          </cell>
          <cell r="BC2250">
            <v>0.64870273929503508</v>
          </cell>
          <cell r="DS2250">
            <v>1192.4649999999999</v>
          </cell>
          <cell r="DT2250" t="str">
            <v>ID</v>
          </cell>
          <cell r="DU2250" t="str">
            <v>lt32</v>
          </cell>
          <cell r="EC2250" t="str">
            <v>Desktop</v>
          </cell>
          <cell r="ED2250">
            <v>2130.886</v>
          </cell>
          <cell r="EE2250" t="str">
            <v>MT</v>
          </cell>
          <cell r="EZ2250" t="str">
            <v>WA</v>
          </cell>
          <cell r="FA2250" t="str">
            <v>Exterior</v>
          </cell>
          <cell r="FB2250">
            <v>358319.07</v>
          </cell>
          <cell r="FC2250">
            <v>3314832.588</v>
          </cell>
          <cell r="FI2250" t="str">
            <v>OR</v>
          </cell>
          <cell r="FJ2250" t="str">
            <v>Bedrooms</v>
          </cell>
          <cell r="FK2250" t="str">
            <v>EISAnqnx</v>
          </cell>
          <cell r="FL2250">
            <v>3466369</v>
          </cell>
          <cell r="FS2250" t="str">
            <v>WA</v>
          </cell>
          <cell r="FT2250" t="str">
            <v>EISAq</v>
          </cell>
          <cell r="FV2250">
            <v>938076.84299999999</v>
          </cell>
        </row>
        <row r="2251">
          <cell r="AN2251" t="str">
            <v>MT</v>
          </cell>
          <cell r="AO2251" t="str">
            <v>Natural Gas FAF</v>
          </cell>
          <cell r="AP2251" t="str">
            <v>Pre 1980</v>
          </cell>
          <cell r="AQ2251" t="str">
            <v>Basement</v>
          </cell>
          <cell r="AR2251">
            <v>748.57488928393195</v>
          </cell>
          <cell r="AU2251" t="str">
            <v>No</v>
          </cell>
          <cell r="AV2251" t="b">
            <v>1</v>
          </cell>
          <cell r="AX2251">
            <v>1520355.6001356659</v>
          </cell>
          <cell r="AY2251" t="b">
            <v>0</v>
          </cell>
          <cell r="AZ2251">
            <v>405754.9878328389</v>
          </cell>
          <cell r="BA2251">
            <v>0.3512974051896211</v>
          </cell>
          <cell r="BB2251">
            <v>748.57488928393207</v>
          </cell>
          <cell r="BC2251">
            <v>0.35129748343361961</v>
          </cell>
          <cell r="DS2251">
            <v>1192.4649999999999</v>
          </cell>
          <cell r="DT2251" t="str">
            <v>ID</v>
          </cell>
          <cell r="DU2251" t="str">
            <v>lt32</v>
          </cell>
          <cell r="EC2251" t="str">
            <v>Laptop</v>
          </cell>
          <cell r="ED2251">
            <v>2130.886</v>
          </cell>
          <cell r="EE2251" t="str">
            <v>MT</v>
          </cell>
          <cell r="EZ2251" t="str">
            <v>WA</v>
          </cell>
          <cell r="FA2251" t="str">
            <v>Garage</v>
          </cell>
          <cell r="FB2251">
            <v>373566.69</v>
          </cell>
          <cell r="FC2251">
            <v>346120.97399999999</v>
          </cell>
          <cell r="FI2251" t="str">
            <v>OR</v>
          </cell>
          <cell r="FJ2251" t="str">
            <v>Bedrooms</v>
          </cell>
          <cell r="FK2251" t="str">
            <v>EISAq</v>
          </cell>
          <cell r="FL2251">
            <v>194116.66400000002</v>
          </cell>
          <cell r="FS2251" t="str">
            <v>MT</v>
          </cell>
          <cell r="FT2251" t="str">
            <v>EISAnqnx</v>
          </cell>
          <cell r="FV2251">
            <v>3542781.5050000004</v>
          </cell>
        </row>
        <row r="2252">
          <cell r="AN2252" t="str">
            <v>ID</v>
          </cell>
          <cell r="AO2252" t="str">
            <v>Baseboard/Wall/Radiant</v>
          </cell>
          <cell r="AP2252" t="str">
            <v>Pre 1980</v>
          </cell>
          <cell r="AQ2252" t="str">
            <v>Crawlspace</v>
          </cell>
          <cell r="AR2252">
            <v>3785.76440429688</v>
          </cell>
          <cell r="AU2252" t="str">
            <v>No</v>
          </cell>
          <cell r="AV2252" t="b">
            <v>0</v>
          </cell>
          <cell r="AX2252">
            <v>8813259.5332031362</v>
          </cell>
          <cell r="AY2252" t="b">
            <v>0</v>
          </cell>
          <cell r="AZ2252">
            <v>2803152.5957982461</v>
          </cell>
          <cell r="BA2252" t="str">
            <v/>
          </cell>
          <cell r="BB2252" t="str">
            <v/>
          </cell>
          <cell r="BC2252">
            <v>1.0000001067939999</v>
          </cell>
          <cell r="DS2252">
            <v>1925.059</v>
          </cell>
          <cell r="DT2252" t="str">
            <v>OR</v>
          </cell>
          <cell r="DU2252" t="str">
            <v>32to46</v>
          </cell>
          <cell r="EC2252" t="str">
            <v>Laptop</v>
          </cell>
          <cell r="ED2252">
            <v>2130.886</v>
          </cell>
          <cell r="EE2252" t="str">
            <v>MT</v>
          </cell>
          <cell r="EZ2252" t="str">
            <v>WA</v>
          </cell>
          <cell r="FA2252" t="str">
            <v>Kitchen</v>
          </cell>
          <cell r="FB2252">
            <v>1158819.1199999999</v>
          </cell>
          <cell r="FC2252">
            <v>324774.30599999998</v>
          </cell>
          <cell r="FI2252" t="str">
            <v>OR</v>
          </cell>
          <cell r="FJ2252" t="str">
            <v>Exterior</v>
          </cell>
          <cell r="FK2252" t="str">
            <v>EISAnqnx</v>
          </cell>
          <cell r="FL2252">
            <v>2079821.4000000001</v>
          </cell>
          <cell r="FS2252" t="str">
            <v>MT</v>
          </cell>
          <cell r="FT2252" t="str">
            <v>EISAq</v>
          </cell>
          <cell r="FV2252">
            <v>68680.740000000005</v>
          </cell>
        </row>
        <row r="2253">
          <cell r="AN2253" t="str">
            <v>ID</v>
          </cell>
          <cell r="AO2253" t="str">
            <v>Wood</v>
          </cell>
          <cell r="AP2253" t="str">
            <v>Pre 1980</v>
          </cell>
          <cell r="AQ2253" t="str">
            <v>Crawlspace</v>
          </cell>
          <cell r="AR2253">
            <v>3785.76440429688</v>
          </cell>
          <cell r="AU2253" t="str">
            <v>No</v>
          </cell>
          <cell r="AV2253" t="b">
            <v>0</v>
          </cell>
          <cell r="AX2253">
            <v>8813259.5332031362</v>
          </cell>
          <cell r="AY2253" t="b">
            <v>0</v>
          </cell>
          <cell r="AZ2253">
            <v>2803152.5957982461</v>
          </cell>
          <cell r="BA2253" t="str">
            <v/>
          </cell>
          <cell r="BB2253" t="str">
            <v/>
          </cell>
          <cell r="BC2253">
            <v>1.0000001067939999</v>
          </cell>
          <cell r="DS2253">
            <v>1925.059</v>
          </cell>
          <cell r="DT2253" t="str">
            <v>OR</v>
          </cell>
          <cell r="DU2253" t="str">
            <v>32to46</v>
          </cell>
          <cell r="EC2253" t="str">
            <v>Laptop</v>
          </cell>
          <cell r="ED2253">
            <v>1925.059</v>
          </cell>
          <cell r="EE2253" t="str">
            <v>OR</v>
          </cell>
          <cell r="EZ2253" t="str">
            <v>WA</v>
          </cell>
          <cell r="FA2253" t="str">
            <v>Living Room/Family Room</v>
          </cell>
          <cell r="FB2253">
            <v>1646742.96</v>
          </cell>
          <cell r="FC2253">
            <v>940778.15399999998</v>
          </cell>
          <cell r="FI2253" t="str">
            <v>OR</v>
          </cell>
          <cell r="FJ2253" t="str">
            <v>Garage</v>
          </cell>
          <cell r="FK2253" t="str">
            <v>EISAq</v>
          </cell>
          <cell r="FL2253">
            <v>0</v>
          </cell>
          <cell r="FS2253" t="str">
            <v>MT</v>
          </cell>
          <cell r="FT2253" t="str">
            <v>EISAx</v>
          </cell>
          <cell r="FV2253">
            <v>492211.97000000003</v>
          </cell>
        </row>
        <row r="2254">
          <cell r="AN2254" t="str">
            <v>ID</v>
          </cell>
          <cell r="AO2254" t="str">
            <v>Baseboard/Wall/Radiant</v>
          </cell>
          <cell r="AP2254" t="str">
            <v>Pre 1980</v>
          </cell>
          <cell r="AQ2254" t="str">
            <v>Crawlspace</v>
          </cell>
          <cell r="AR2254">
            <v>3785.76440429688</v>
          </cell>
          <cell r="AU2254" t="str">
            <v>No</v>
          </cell>
          <cell r="AV2254" t="b">
            <v>0</v>
          </cell>
          <cell r="AX2254">
            <v>8813259.5332031362</v>
          </cell>
          <cell r="AY2254" t="b">
            <v>0</v>
          </cell>
          <cell r="AZ2254">
            <v>2803152.5957982461</v>
          </cell>
          <cell r="BA2254" t="str">
            <v/>
          </cell>
          <cell r="BB2254" t="str">
            <v/>
          </cell>
          <cell r="BC2254">
            <v>1.0000001067939999</v>
          </cell>
          <cell r="DS2254">
            <v>1925.059</v>
          </cell>
          <cell r="DT2254" t="str">
            <v>OR</v>
          </cell>
          <cell r="DU2254" t="str">
            <v>32to46</v>
          </cell>
          <cell r="EC2254" t="str">
            <v>Desktop</v>
          </cell>
          <cell r="ED2254">
            <v>1925.059</v>
          </cell>
          <cell r="EE2254" t="str">
            <v>OR</v>
          </cell>
          <cell r="EZ2254" t="str">
            <v>WA</v>
          </cell>
          <cell r="FA2254" t="str">
            <v>Other</v>
          </cell>
          <cell r="FB2254">
            <v>1465296.2819999999</v>
          </cell>
          <cell r="FC2254">
            <v>814222.90799999994</v>
          </cell>
          <cell r="FI2254" t="str">
            <v>OR</v>
          </cell>
          <cell r="FJ2254" t="str">
            <v>Kitchen</v>
          </cell>
          <cell r="FK2254" t="str">
            <v>EISAnqnx</v>
          </cell>
          <cell r="FL2254">
            <v>831928.56</v>
          </cell>
          <cell r="FS2254" t="str">
            <v>OR</v>
          </cell>
          <cell r="FT2254" t="str">
            <v>EISAnqnx</v>
          </cell>
          <cell r="FV2254">
            <v>3927120.36</v>
          </cell>
        </row>
        <row r="2255">
          <cell r="AN2255" t="str">
            <v>ID</v>
          </cell>
          <cell r="AO2255" t="str">
            <v>Baseboard/Wall/Radiant</v>
          </cell>
          <cell r="AP2255" t="str">
            <v>Pre 1980</v>
          </cell>
          <cell r="AQ2255" t="str">
            <v>Crawlspace</v>
          </cell>
          <cell r="AR2255">
            <v>3785.76440429688</v>
          </cell>
          <cell r="AU2255" t="str">
            <v>No</v>
          </cell>
          <cell r="AV2255" t="b">
            <v>1</v>
          </cell>
          <cell r="AX2255">
            <v>8813259.5332031362</v>
          </cell>
          <cell r="AY2255" t="b">
            <v>0</v>
          </cell>
          <cell r="AZ2255">
            <v>2803152.5957982461</v>
          </cell>
          <cell r="BA2255">
            <v>1</v>
          </cell>
          <cell r="BB2255">
            <v>3785.76440429688</v>
          </cell>
          <cell r="BC2255">
            <v>1.0000001067939999</v>
          </cell>
          <cell r="DS2255">
            <v>1925.059</v>
          </cell>
          <cell r="DT2255" t="str">
            <v>OR</v>
          </cell>
          <cell r="DU2255" t="str">
            <v>32to46</v>
          </cell>
          <cell r="EC2255" t="str">
            <v>Laptop</v>
          </cell>
          <cell r="ED2255">
            <v>1925.059</v>
          </cell>
          <cell r="EE2255" t="str">
            <v>OR</v>
          </cell>
          <cell r="EZ2255" t="str">
            <v>WA</v>
          </cell>
          <cell r="FA2255" t="str">
            <v>Bathroom</v>
          </cell>
          <cell r="FB2255">
            <v>939253.39199999999</v>
          </cell>
          <cell r="FC2255">
            <v>323249.54399999999</v>
          </cell>
          <cell r="FI2255" t="str">
            <v>OR</v>
          </cell>
          <cell r="FJ2255" t="str">
            <v>Kitchen</v>
          </cell>
          <cell r="FK2255" t="str">
            <v>EISAq</v>
          </cell>
          <cell r="FL2255">
            <v>485291.66000000003</v>
          </cell>
          <cell r="FS2255" t="str">
            <v>OR</v>
          </cell>
          <cell r="FT2255" t="str">
            <v>EISAq</v>
          </cell>
          <cell r="FV2255">
            <v>1116534.22</v>
          </cell>
        </row>
        <row r="2256">
          <cell r="AN2256" t="str">
            <v>OR</v>
          </cell>
          <cell r="AO2256" t="str">
            <v>Wood</v>
          </cell>
          <cell r="AP2256" t="str">
            <v>Pre 1980</v>
          </cell>
          <cell r="AQ2256" t="str">
            <v>Crawlspace</v>
          </cell>
          <cell r="AR2256">
            <v>1612.69177246094</v>
          </cell>
          <cell r="AU2256" t="str">
            <v>No</v>
          </cell>
          <cell r="AV2256" t="b">
            <v>0</v>
          </cell>
          <cell r="AX2256">
            <v>4081722.8760986393</v>
          </cell>
          <cell r="AY2256" t="b">
            <v>0</v>
          </cell>
          <cell r="AZ2256">
            <v>918361.36024630268</v>
          </cell>
          <cell r="BA2256" t="str">
            <v/>
          </cell>
          <cell r="BB2256" t="str">
            <v/>
          </cell>
          <cell r="BC2256">
            <v>0.99999985890730525</v>
          </cell>
          <cell r="DS2256">
            <v>1925.059</v>
          </cell>
          <cell r="DT2256" t="str">
            <v>OR</v>
          </cell>
          <cell r="DU2256" t="str">
            <v>32to46</v>
          </cell>
          <cell r="EC2256" t="str">
            <v>Desktop</v>
          </cell>
          <cell r="ED2256">
            <v>2130.886</v>
          </cell>
          <cell r="EE2256" t="str">
            <v>MT</v>
          </cell>
          <cell r="EZ2256" t="str">
            <v>WA</v>
          </cell>
          <cell r="FA2256" t="str">
            <v>Bedrooms</v>
          </cell>
          <cell r="FB2256">
            <v>919431.48599999992</v>
          </cell>
          <cell r="FC2256">
            <v>693766.71</v>
          </cell>
          <cell r="FI2256" t="str">
            <v>OR</v>
          </cell>
          <cell r="FJ2256" t="str">
            <v>Living Room/Family Room</v>
          </cell>
          <cell r="FK2256" t="str">
            <v>EISAnqnx</v>
          </cell>
          <cell r="FL2256">
            <v>1351883.9100000001</v>
          </cell>
          <cell r="FS2256" t="str">
            <v>OR</v>
          </cell>
          <cell r="FT2256" t="str">
            <v>EISAx</v>
          </cell>
          <cell r="FV2256">
            <v>1607424.2649999999</v>
          </cell>
        </row>
        <row r="2257">
          <cell r="AN2257" t="str">
            <v>OR</v>
          </cell>
          <cell r="AO2257" t="str">
            <v>Heat Pump (Central System)</v>
          </cell>
          <cell r="AP2257" t="str">
            <v>Pre 1980</v>
          </cell>
          <cell r="AQ2257" t="str">
            <v>Crawlspace</v>
          </cell>
          <cell r="AR2257">
            <v>1612.69177246094</v>
          </cell>
          <cell r="AU2257" t="str">
            <v>No</v>
          </cell>
          <cell r="AV2257" t="b">
            <v>1</v>
          </cell>
          <cell r="AX2257">
            <v>4081722.8760986393</v>
          </cell>
          <cell r="AY2257" t="b">
            <v>0</v>
          </cell>
          <cell r="AZ2257">
            <v>918361.36024630268</v>
          </cell>
          <cell r="BA2257">
            <v>1</v>
          </cell>
          <cell r="BB2257">
            <v>1612.69177246094</v>
          </cell>
          <cell r="BC2257">
            <v>0.99999985890730525</v>
          </cell>
          <cell r="DS2257">
            <v>1612.692</v>
          </cell>
          <cell r="DT2257" t="str">
            <v>OR</v>
          </cell>
          <cell r="DU2257" t="str">
            <v>lt32</v>
          </cell>
          <cell r="EC2257" t="str">
            <v>Desktop</v>
          </cell>
          <cell r="ED2257">
            <v>3785.7640000000001</v>
          </cell>
          <cell r="EE2257" t="str">
            <v>ID</v>
          </cell>
          <cell r="EZ2257" t="str">
            <v>WA</v>
          </cell>
          <cell r="FA2257" t="str">
            <v>Exterior</v>
          </cell>
          <cell r="FB2257">
            <v>68614.289999999994</v>
          </cell>
          <cell r="FC2257">
            <v>3664003.0859999997</v>
          </cell>
          <cell r="FI2257" t="str">
            <v>OR</v>
          </cell>
          <cell r="FJ2257" t="str">
            <v>Other</v>
          </cell>
          <cell r="FK2257" t="str">
            <v>EISAnqnx</v>
          </cell>
          <cell r="FL2257">
            <v>0</v>
          </cell>
          <cell r="FS2257" t="str">
            <v>OR</v>
          </cell>
          <cell r="FT2257" t="str">
            <v>EISAnqnx</v>
          </cell>
          <cell r="FV2257">
            <v>2378720.7000000002</v>
          </cell>
        </row>
        <row r="2258">
          <cell r="AN2258" t="str">
            <v>WA</v>
          </cell>
          <cell r="AO2258" t="str">
            <v>Heat Pump (Central System)</v>
          </cell>
          <cell r="AP2258" t="str">
            <v>1993-2006</v>
          </cell>
          <cell r="AQ2258" t="str">
            <v>Crawlspace</v>
          </cell>
          <cell r="AR2258">
            <v>1904.28771972656</v>
          </cell>
          <cell r="AU2258" t="str">
            <v>No</v>
          </cell>
          <cell r="AV2258" t="b">
            <v>1</v>
          </cell>
          <cell r="AX2258">
            <v>5747140.3381347582</v>
          </cell>
          <cell r="AY2258" t="b">
            <v>0</v>
          </cell>
          <cell r="AZ2258">
            <v>999327.92012512067</v>
          </cell>
          <cell r="BA2258">
            <v>1</v>
          </cell>
          <cell r="BB2258">
            <v>1904.28771972656</v>
          </cell>
          <cell r="BC2258">
            <v>0.99999985281982562</v>
          </cell>
          <cell r="DS2258">
            <v>1612.692</v>
          </cell>
          <cell r="DT2258" t="str">
            <v>OR</v>
          </cell>
          <cell r="DU2258" t="str">
            <v>lt32</v>
          </cell>
          <cell r="EC2258" t="str">
            <v>Desktop</v>
          </cell>
          <cell r="ED2258">
            <v>4360.1880000000001</v>
          </cell>
          <cell r="EE2258" t="str">
            <v>WA</v>
          </cell>
          <cell r="EZ2258" t="str">
            <v>WA</v>
          </cell>
          <cell r="FA2258" t="str">
            <v>Kitchen</v>
          </cell>
          <cell r="FB2258">
            <v>539765.74800000002</v>
          </cell>
          <cell r="FC2258">
            <v>413210.50199999998</v>
          </cell>
          <cell r="FI2258" t="str">
            <v>OR</v>
          </cell>
          <cell r="FJ2258" t="str">
            <v>Other</v>
          </cell>
          <cell r="FK2258" t="str">
            <v>EISAq</v>
          </cell>
          <cell r="FL2258">
            <v>194116.66400000002</v>
          </cell>
          <cell r="FS2258" t="str">
            <v>OR</v>
          </cell>
          <cell r="FT2258" t="str">
            <v>EISAq</v>
          </cell>
          <cell r="FV2258">
            <v>106437.67200000001</v>
          </cell>
        </row>
        <row r="2259">
          <cell r="AN2259" t="str">
            <v>WA</v>
          </cell>
          <cell r="AO2259" t="str">
            <v>Propane/LP</v>
          </cell>
          <cell r="AP2259" t="str">
            <v>1993-2006</v>
          </cell>
          <cell r="AQ2259" t="str">
            <v>Crawlspace</v>
          </cell>
          <cell r="AR2259">
            <v>1904.28771972656</v>
          </cell>
          <cell r="AU2259" t="str">
            <v>No</v>
          </cell>
          <cell r="AV2259" t="b">
            <v>0</v>
          </cell>
          <cell r="AX2259">
            <v>5747140.3381347582</v>
          </cell>
          <cell r="AY2259" t="b">
            <v>0</v>
          </cell>
          <cell r="AZ2259">
            <v>999327.92012512067</v>
          </cell>
          <cell r="BA2259" t="str">
            <v/>
          </cell>
          <cell r="BB2259" t="str">
            <v/>
          </cell>
          <cell r="BC2259">
            <v>0.99999985281982562</v>
          </cell>
          <cell r="DS2259">
            <v>2130.886</v>
          </cell>
          <cell r="DT2259" t="str">
            <v>MT</v>
          </cell>
          <cell r="DU2259" t="str">
            <v>lt32</v>
          </cell>
          <cell r="EC2259" t="str">
            <v>Desktop</v>
          </cell>
          <cell r="ED2259">
            <v>4360.1880000000001</v>
          </cell>
          <cell r="EE2259" t="str">
            <v>WA</v>
          </cell>
          <cell r="EZ2259" t="str">
            <v>WA</v>
          </cell>
          <cell r="FA2259" t="str">
            <v>Living Room/Family Room</v>
          </cell>
          <cell r="FB2259">
            <v>722737.18799999997</v>
          </cell>
          <cell r="FC2259">
            <v>788301.95400000003</v>
          </cell>
          <cell r="FI2259" t="str">
            <v>OR</v>
          </cell>
          <cell r="FJ2259" t="str">
            <v>Other</v>
          </cell>
          <cell r="FK2259" t="str">
            <v>EISAx</v>
          </cell>
          <cell r="FL2259">
            <v>1559866.05</v>
          </cell>
          <cell r="FS2259" t="str">
            <v>OR</v>
          </cell>
          <cell r="FT2259" t="str">
            <v>EISAx</v>
          </cell>
          <cell r="FV2259">
            <v>4241379.96</v>
          </cell>
        </row>
        <row r="2260">
          <cell r="AN2260" t="str">
            <v>WA</v>
          </cell>
          <cell r="AO2260" t="str">
            <v>Baseboard/Wall/Radiant</v>
          </cell>
          <cell r="AP2260" t="str">
            <v>1993-2006</v>
          </cell>
          <cell r="AQ2260" t="str">
            <v>Crawlspace</v>
          </cell>
          <cell r="AR2260">
            <v>1904.28771972656</v>
          </cell>
          <cell r="AU2260" t="str">
            <v>No</v>
          </cell>
          <cell r="AV2260" t="b">
            <v>0</v>
          </cell>
          <cell r="AX2260">
            <v>5747140.3381347582</v>
          </cell>
          <cell r="AY2260" t="b">
            <v>0</v>
          </cell>
          <cell r="AZ2260">
            <v>999327.92012512067</v>
          </cell>
          <cell r="BA2260" t="str">
            <v/>
          </cell>
          <cell r="BB2260" t="str">
            <v/>
          </cell>
          <cell r="BC2260">
            <v>0.99999985281982562</v>
          </cell>
          <cell r="DS2260">
            <v>2130.886</v>
          </cell>
          <cell r="DT2260" t="str">
            <v>MT</v>
          </cell>
          <cell r="DU2260" t="str">
            <v>32to46</v>
          </cell>
          <cell r="EC2260" t="str">
            <v>Laptop</v>
          </cell>
          <cell r="ED2260">
            <v>1612.692</v>
          </cell>
          <cell r="EE2260" t="str">
            <v>OR</v>
          </cell>
          <cell r="EZ2260" t="str">
            <v>WA</v>
          </cell>
          <cell r="FA2260" t="str">
            <v>Other</v>
          </cell>
          <cell r="FB2260">
            <v>818797.19400000002</v>
          </cell>
          <cell r="FC2260">
            <v>1003293.3959999999</v>
          </cell>
          <cell r="FI2260" t="str">
            <v>WA</v>
          </cell>
          <cell r="FJ2260" t="str">
            <v>Bathroom</v>
          </cell>
          <cell r="FK2260" t="str">
            <v>EISAnqnx</v>
          </cell>
          <cell r="FL2260">
            <v>1189558.32</v>
          </cell>
          <cell r="FS2260" t="str">
            <v>WA</v>
          </cell>
          <cell r="FT2260" t="str">
            <v>EISAnqnx</v>
          </cell>
          <cell r="FV2260">
            <v>1790030.72</v>
          </cell>
        </row>
        <row r="2261">
          <cell r="AN2261" t="str">
            <v>ID</v>
          </cell>
          <cell r="AO2261" t="str">
            <v>Wood</v>
          </cell>
          <cell r="AP2261" t="str">
            <v>1993-2006</v>
          </cell>
          <cell r="AQ2261" t="str">
            <v>Slab on Grade</v>
          </cell>
          <cell r="AR2261">
            <v>1192.46508789063</v>
          </cell>
          <cell r="AU2261" t="str">
            <v>No</v>
          </cell>
          <cell r="AV2261" t="b">
            <v>1</v>
          </cell>
          <cell r="AX2261">
            <v>572383.24218750244</v>
          </cell>
          <cell r="AY2261" t="b">
            <v>0</v>
          </cell>
          <cell r="AZ2261">
            <v>205485.58394531335</v>
          </cell>
          <cell r="BA2261">
            <v>1</v>
          </cell>
          <cell r="BB2261">
            <v>1192.46508789063</v>
          </cell>
          <cell r="BC2261">
            <v>1.0000000737049977</v>
          </cell>
          <cell r="DS2261">
            <v>2130.886</v>
          </cell>
          <cell r="DT2261" t="str">
            <v>MT</v>
          </cell>
          <cell r="DU2261" t="str">
            <v>lt32</v>
          </cell>
          <cell r="EC2261" t="str">
            <v>Other</v>
          </cell>
          <cell r="ED2261">
            <v>1612.692</v>
          </cell>
          <cell r="EE2261" t="str">
            <v>OR</v>
          </cell>
          <cell r="EZ2261" t="str">
            <v>WA</v>
          </cell>
          <cell r="FA2261" t="str">
            <v>Bathroom</v>
          </cell>
          <cell r="FB2261">
            <v>4386496.3050000006</v>
          </cell>
          <cell r="FC2261">
            <v>639387.59700000007</v>
          </cell>
          <cell r="FI2261" t="str">
            <v>WA</v>
          </cell>
          <cell r="FJ2261" t="str">
            <v>Bathroom</v>
          </cell>
          <cell r="FK2261" t="str">
            <v>EISAx</v>
          </cell>
          <cell r="FL2261">
            <v>842603.81</v>
          </cell>
          <cell r="FS2261" t="str">
            <v>WA</v>
          </cell>
          <cell r="FT2261" t="str">
            <v>EISAq</v>
          </cell>
          <cell r="FV2261">
            <v>1603410.496</v>
          </cell>
        </row>
        <row r="2262">
          <cell r="AN2262" t="str">
            <v>WA</v>
          </cell>
          <cell r="AO2262" t="str">
            <v>Natural Gas Other</v>
          </cell>
          <cell r="AP2262" t="str">
            <v>1993-2006</v>
          </cell>
          <cell r="AQ2262" t="str">
            <v>Crawlspace</v>
          </cell>
          <cell r="AR2262">
            <v>4360.1875</v>
          </cell>
          <cell r="AU2262" t="str">
            <v>No</v>
          </cell>
          <cell r="AV2262" t="b">
            <v>0</v>
          </cell>
          <cell r="AX2262">
            <v>11458572.75</v>
          </cell>
          <cell r="AY2262" t="b">
            <v>0</v>
          </cell>
          <cell r="AZ2262">
            <v>2705279.6424312498</v>
          </cell>
          <cell r="BA2262" t="str">
            <v/>
          </cell>
          <cell r="BB2262" t="str">
            <v/>
          </cell>
          <cell r="BC2262">
            <v>0.99999988532604556</v>
          </cell>
          <cell r="DS2262">
            <v>3785.7640000000001</v>
          </cell>
          <cell r="DT2262" t="str">
            <v>ID</v>
          </cell>
          <cell r="DU2262" t="str">
            <v>lt32</v>
          </cell>
          <cell r="EC2262" t="str">
            <v>Desktop</v>
          </cell>
          <cell r="ED2262">
            <v>1192.4649999999999</v>
          </cell>
          <cell r="EE2262" t="str">
            <v>ID</v>
          </cell>
          <cell r="EZ2262" t="str">
            <v>WA</v>
          </cell>
          <cell r="FA2262" t="str">
            <v>Bedrooms</v>
          </cell>
          <cell r="FB2262">
            <v>2007379.6650000003</v>
          </cell>
          <cell r="FC2262">
            <v>1779380.9870000002</v>
          </cell>
          <cell r="FI2262" t="str">
            <v>WA</v>
          </cell>
          <cell r="FJ2262" t="str">
            <v>Bedrooms</v>
          </cell>
          <cell r="FK2262" t="str">
            <v>EISAnqnx</v>
          </cell>
          <cell r="FL2262">
            <v>3122590.5900000003</v>
          </cell>
          <cell r="FS2262" t="str">
            <v>WA</v>
          </cell>
          <cell r="FT2262" t="str">
            <v>EISAx</v>
          </cell>
          <cell r="FV2262">
            <v>1085444.1599999999</v>
          </cell>
        </row>
        <row r="2263">
          <cell r="AN2263" t="str">
            <v>WA</v>
          </cell>
          <cell r="AO2263" t="str">
            <v>Wood</v>
          </cell>
          <cell r="AP2263" t="str">
            <v>1993-2006</v>
          </cell>
          <cell r="AQ2263" t="str">
            <v>Crawlspace</v>
          </cell>
          <cell r="AR2263">
            <v>4360.1875</v>
          </cell>
          <cell r="AU2263" t="str">
            <v>No</v>
          </cell>
          <cell r="AV2263" t="b">
            <v>0</v>
          </cell>
          <cell r="AX2263">
            <v>11458572.75</v>
          </cell>
          <cell r="AY2263" t="b">
            <v>0</v>
          </cell>
          <cell r="AZ2263">
            <v>2705279.6424312498</v>
          </cell>
          <cell r="BA2263" t="str">
            <v/>
          </cell>
          <cell r="BB2263" t="str">
            <v/>
          </cell>
          <cell r="BC2263">
            <v>0.99999988532604556</v>
          </cell>
          <cell r="DS2263">
            <v>3785.7640000000001</v>
          </cell>
          <cell r="DT2263" t="str">
            <v>ID</v>
          </cell>
          <cell r="DU2263" t="str">
            <v>lt32</v>
          </cell>
          <cell r="EC2263" t="str">
            <v>Desktop</v>
          </cell>
          <cell r="ED2263">
            <v>2079.9929999999999</v>
          </cell>
          <cell r="EE2263" t="str">
            <v>WA</v>
          </cell>
          <cell r="EZ2263" t="str">
            <v>WA</v>
          </cell>
          <cell r="FA2263" t="str">
            <v>Exterior</v>
          </cell>
          <cell r="FB2263">
            <v>1486947.9000000001</v>
          </cell>
          <cell r="FC2263">
            <v>7474391.4440000001</v>
          </cell>
          <cell r="FI2263" t="str">
            <v>WA</v>
          </cell>
          <cell r="FJ2263" t="str">
            <v>Bedrooms</v>
          </cell>
          <cell r="FK2263" t="str">
            <v>EISAq</v>
          </cell>
          <cell r="FL2263">
            <v>109042.84600000001</v>
          </cell>
          <cell r="FS2263" t="str">
            <v>WA</v>
          </cell>
          <cell r="FT2263" t="str">
            <v>EISAnqnx</v>
          </cell>
          <cell r="FV2263">
            <v>2662391.04</v>
          </cell>
        </row>
        <row r="2264">
          <cell r="AN2264" t="str">
            <v>WA</v>
          </cell>
          <cell r="AO2264" t="str">
            <v>Natural Gas FAF</v>
          </cell>
          <cell r="AP2264" t="str">
            <v>1993-2006</v>
          </cell>
          <cell r="AQ2264" t="str">
            <v>Crawlspace</v>
          </cell>
          <cell r="AR2264">
            <v>4360.1875</v>
          </cell>
          <cell r="AU2264" t="str">
            <v>No</v>
          </cell>
          <cell r="AV2264" t="b">
            <v>1</v>
          </cell>
          <cell r="AX2264">
            <v>11458572.75</v>
          </cell>
          <cell r="AY2264" t="b">
            <v>0</v>
          </cell>
          <cell r="AZ2264">
            <v>2705279.6424312498</v>
          </cell>
          <cell r="BA2264">
            <v>1</v>
          </cell>
          <cell r="BB2264">
            <v>4360.1875</v>
          </cell>
          <cell r="BC2264">
            <v>0.99999988532604556</v>
          </cell>
          <cell r="DS2264">
            <v>3785.7640000000001</v>
          </cell>
          <cell r="DT2264" t="str">
            <v>ID</v>
          </cell>
          <cell r="DU2264" t="str">
            <v>lt32</v>
          </cell>
          <cell r="EC2264" t="str">
            <v>Desktop</v>
          </cell>
          <cell r="ED2264">
            <v>2079.9929999999999</v>
          </cell>
          <cell r="EE2264" t="str">
            <v>WA</v>
          </cell>
          <cell r="EZ2264" t="str">
            <v>WA</v>
          </cell>
          <cell r="FA2264" t="str">
            <v>Garage</v>
          </cell>
          <cell r="FB2264">
            <v>892168.74000000011</v>
          </cell>
          <cell r="FC2264">
            <v>2081727.06</v>
          </cell>
          <cell r="FI2264" t="str">
            <v>WA</v>
          </cell>
          <cell r="FJ2264" t="str">
            <v>Bedrooms</v>
          </cell>
          <cell r="FK2264" t="str">
            <v>EISAx</v>
          </cell>
          <cell r="FL2264">
            <v>1486947.9000000001</v>
          </cell>
          <cell r="FS2264" t="str">
            <v>WA</v>
          </cell>
          <cell r="FT2264" t="str">
            <v>EISAq</v>
          </cell>
          <cell r="FV2264">
            <v>623997.9</v>
          </cell>
        </row>
        <row r="2265">
          <cell r="AN2265" t="str">
            <v>WA</v>
          </cell>
          <cell r="AO2265" t="str">
            <v>Baseboard/Wall/Radiant</v>
          </cell>
          <cell r="AP2265" t="str">
            <v>Pre 1980</v>
          </cell>
          <cell r="AQ2265" t="str">
            <v>Crawlspace</v>
          </cell>
          <cell r="AR2265">
            <v>2079.99340820313</v>
          </cell>
          <cell r="AU2265" t="str">
            <v>No</v>
          </cell>
          <cell r="AV2265" t="b">
            <v>0</v>
          </cell>
          <cell r="AX2265">
            <v>2911990.771484382</v>
          </cell>
          <cell r="AY2265" t="b">
            <v>0</v>
          </cell>
          <cell r="AZ2265">
            <v>1998038.7559291553</v>
          </cell>
          <cell r="BA2265" t="str">
            <v/>
          </cell>
          <cell r="BB2265" t="str">
            <v/>
          </cell>
          <cell r="BC2265">
            <v>1.0000001962521654</v>
          </cell>
          <cell r="DS2265">
            <v>3785.7640000000001</v>
          </cell>
          <cell r="DT2265" t="str">
            <v>ID</v>
          </cell>
          <cell r="DU2265" t="str">
            <v>gt46</v>
          </cell>
          <cell r="EC2265" t="str">
            <v>Laptop</v>
          </cell>
          <cell r="ED2265">
            <v>2079.9929999999999</v>
          </cell>
          <cell r="EE2265" t="str">
            <v>WA</v>
          </cell>
          <cell r="EZ2265" t="str">
            <v>WA</v>
          </cell>
          <cell r="FA2265" t="str">
            <v>Kitchen</v>
          </cell>
          <cell r="FB2265">
            <v>2051988.1020000002</v>
          </cell>
          <cell r="FC2265">
            <v>1115210.925</v>
          </cell>
          <cell r="FI2265" t="str">
            <v>WA</v>
          </cell>
          <cell r="FJ2265" t="str">
            <v>Exterior</v>
          </cell>
          <cell r="FK2265" t="str">
            <v>EISAnqnx</v>
          </cell>
          <cell r="FL2265">
            <v>594779.16</v>
          </cell>
          <cell r="FS2265" t="str">
            <v>WA</v>
          </cell>
          <cell r="FT2265" t="str">
            <v>EISAx</v>
          </cell>
          <cell r="FV2265">
            <v>1455995.0999999999</v>
          </cell>
        </row>
        <row r="2266">
          <cell r="AN2266" t="str">
            <v>WA</v>
          </cell>
          <cell r="AO2266" t="str">
            <v>Heat Pump (Central System)</v>
          </cell>
          <cell r="AP2266" t="str">
            <v>Pre 1980</v>
          </cell>
          <cell r="AQ2266" t="str">
            <v>Crawlspace</v>
          </cell>
          <cell r="AR2266">
            <v>2079.99340820313</v>
          </cell>
          <cell r="AU2266" t="str">
            <v>No</v>
          </cell>
          <cell r="AV2266" t="b">
            <v>1</v>
          </cell>
          <cell r="AX2266">
            <v>2911990.771484382</v>
          </cell>
          <cell r="AY2266" t="b">
            <v>0</v>
          </cell>
          <cell r="AZ2266">
            <v>1998038.7559291553</v>
          </cell>
          <cell r="BA2266">
            <v>1</v>
          </cell>
          <cell r="BB2266">
            <v>2079.99340820313</v>
          </cell>
          <cell r="BC2266">
            <v>1.0000001962521654</v>
          </cell>
          <cell r="DS2266">
            <v>3785.7640000000001</v>
          </cell>
          <cell r="DT2266" t="str">
            <v>ID</v>
          </cell>
          <cell r="DU2266" t="str">
            <v>lt32</v>
          </cell>
          <cell r="EC2266" t="str">
            <v>Laptop</v>
          </cell>
          <cell r="ED2266">
            <v>2130.886</v>
          </cell>
          <cell r="EE2266" t="str">
            <v>MT</v>
          </cell>
          <cell r="EZ2266" t="str">
            <v>WA</v>
          </cell>
          <cell r="FA2266" t="str">
            <v>Living Room/Family Room</v>
          </cell>
          <cell r="FB2266">
            <v>1115210.925</v>
          </cell>
          <cell r="FC2266">
            <v>996255.09300000011</v>
          </cell>
          <cell r="FI2266" t="str">
            <v>WA</v>
          </cell>
          <cell r="FJ2266" t="str">
            <v>Exterior</v>
          </cell>
          <cell r="FK2266" t="str">
            <v>EISAx</v>
          </cell>
          <cell r="FL2266">
            <v>1486947.9000000001</v>
          </cell>
          <cell r="FS2266" t="str">
            <v>MT</v>
          </cell>
          <cell r="FT2266" t="str">
            <v>EISAnqnx</v>
          </cell>
          <cell r="FV2266">
            <v>4283080.8600000003</v>
          </cell>
        </row>
        <row r="2267">
          <cell r="AN2267" t="str">
            <v>ID</v>
          </cell>
          <cell r="AO2267" t="str">
            <v>Heat Pump (Central System)</v>
          </cell>
          <cell r="AP2267" t="str">
            <v>1980-1992</v>
          </cell>
          <cell r="AQ2267" t="str">
            <v>Crawlspace</v>
          </cell>
          <cell r="AR2267">
            <v>3785.76440429688</v>
          </cell>
          <cell r="AU2267" t="str">
            <v>No</v>
          </cell>
          <cell r="AV2267" t="b">
            <v>1</v>
          </cell>
          <cell r="AX2267">
            <v>6651588.0583496178</v>
          </cell>
          <cell r="AY2267" t="b">
            <v>0</v>
          </cell>
          <cell r="AZ2267">
            <v>1937983.14922615</v>
          </cell>
          <cell r="BA2267">
            <v>1</v>
          </cell>
          <cell r="BB2267">
            <v>3785.76440429688</v>
          </cell>
          <cell r="BC2267">
            <v>1.0000001067939999</v>
          </cell>
          <cell r="DS2267">
            <v>3785.7640000000001</v>
          </cell>
          <cell r="DT2267" t="str">
            <v>ID</v>
          </cell>
          <cell r="DU2267" t="str">
            <v>lt32</v>
          </cell>
          <cell r="EC2267" t="str">
            <v>Laptop</v>
          </cell>
          <cell r="ED2267">
            <v>2130.886</v>
          </cell>
          <cell r="EE2267" t="str">
            <v>MT</v>
          </cell>
          <cell r="EZ2267" t="str">
            <v>WA</v>
          </cell>
          <cell r="FA2267" t="str">
            <v>Other</v>
          </cell>
          <cell r="FB2267">
            <v>3965194.4000000004</v>
          </cell>
          <cell r="FC2267">
            <v>2195726.3990000002</v>
          </cell>
          <cell r="FI2267" t="str">
            <v>WA</v>
          </cell>
          <cell r="FJ2267" t="str">
            <v>Kitchen</v>
          </cell>
          <cell r="FK2267" t="str">
            <v>EISAnqnx</v>
          </cell>
          <cell r="FL2267">
            <v>198259.72000000003</v>
          </cell>
          <cell r="FS2267" t="str">
            <v>MT</v>
          </cell>
          <cell r="FT2267" t="str">
            <v>EISAq</v>
          </cell>
          <cell r="FV2267">
            <v>1018563.508</v>
          </cell>
        </row>
        <row r="2268">
          <cell r="AN2268" t="str">
            <v>OR</v>
          </cell>
          <cell r="AO2268" t="str">
            <v>Natural Gas FAF</v>
          </cell>
          <cell r="AP2268" t="str">
            <v>Post 2006</v>
          </cell>
          <cell r="AU2268" t="str">
            <v>No</v>
          </cell>
          <cell r="AV2268" t="b">
            <v>1</v>
          </cell>
          <cell r="AX2268">
            <v>0</v>
          </cell>
          <cell r="AY2268" t="b">
            <v>1</v>
          </cell>
          <cell r="AZ2268">
            <v>0</v>
          </cell>
          <cell r="BA2268">
            <v>1</v>
          </cell>
          <cell r="BB2268">
            <v>0</v>
          </cell>
          <cell r="BC2268">
            <v>0</v>
          </cell>
          <cell r="DS2268">
            <v>3785.7640000000001</v>
          </cell>
          <cell r="DT2268" t="str">
            <v>ID</v>
          </cell>
          <cell r="DU2268" t="str">
            <v>32to46</v>
          </cell>
          <cell r="EC2268" t="str">
            <v>Laptop</v>
          </cell>
          <cell r="ED2268">
            <v>1612.692</v>
          </cell>
          <cell r="EE2268" t="str">
            <v>OR</v>
          </cell>
          <cell r="EZ2268" t="str">
            <v>WA</v>
          </cell>
          <cell r="FA2268" t="str">
            <v>Bathroom</v>
          </cell>
          <cell r="FB2268">
            <v>2676506.2200000002</v>
          </cell>
          <cell r="FC2268">
            <v>679039.54100000008</v>
          </cell>
          <cell r="FI2268" t="str">
            <v>WA</v>
          </cell>
          <cell r="FJ2268" t="str">
            <v>Kitchen</v>
          </cell>
          <cell r="FK2268" t="str">
            <v>EISAq</v>
          </cell>
          <cell r="FL2268">
            <v>693909.02</v>
          </cell>
          <cell r="FS2268" t="str">
            <v>MT</v>
          </cell>
          <cell r="FT2268" t="str">
            <v>EISAx</v>
          </cell>
          <cell r="FV2268">
            <v>2503791.0499999998</v>
          </cell>
        </row>
        <row r="2269">
          <cell r="AN2269" t="str">
            <v>OR</v>
          </cell>
          <cell r="AO2269" t="str">
            <v>Baseboard/Wall/Radiant</v>
          </cell>
          <cell r="AP2269" t="str">
            <v>Pre 1980</v>
          </cell>
          <cell r="AQ2269" t="str">
            <v>Crawlspace</v>
          </cell>
          <cell r="AR2269">
            <v>8264.9453125</v>
          </cell>
          <cell r="AU2269" t="str">
            <v>No</v>
          </cell>
          <cell r="AV2269" t="b">
            <v>0</v>
          </cell>
          <cell r="AX2269">
            <v>8298005.09375</v>
          </cell>
          <cell r="AY2269" t="b">
            <v>0</v>
          </cell>
          <cell r="AZ2269">
            <v>1575440.7336218751</v>
          </cell>
          <cell r="BA2269" t="str">
            <v/>
          </cell>
          <cell r="BB2269" t="str">
            <v/>
          </cell>
          <cell r="BC2269">
            <v>1.000000037810294</v>
          </cell>
          <cell r="DS2269">
            <v>3785.7640000000001</v>
          </cell>
          <cell r="DT2269" t="str">
            <v>ID</v>
          </cell>
          <cell r="DU2269" t="str">
            <v>32to46</v>
          </cell>
          <cell r="EC2269" t="str">
            <v>Laptop</v>
          </cell>
          <cell r="ED2269">
            <v>1612.692</v>
          </cell>
          <cell r="EE2269" t="str">
            <v>OR</v>
          </cell>
          <cell r="EZ2269" t="str">
            <v>WA</v>
          </cell>
          <cell r="FA2269" t="str">
            <v>Bedrooms</v>
          </cell>
          <cell r="FB2269">
            <v>1060689.5020000001</v>
          </cell>
          <cell r="FC2269">
            <v>2235378.3430000003</v>
          </cell>
          <cell r="FI2269" t="str">
            <v>WA</v>
          </cell>
          <cell r="FJ2269" t="str">
            <v>Kitchen</v>
          </cell>
          <cell r="FK2269" t="str">
            <v>EISAx</v>
          </cell>
          <cell r="FL2269">
            <v>297389.58</v>
          </cell>
          <cell r="FS2269" t="str">
            <v>OR</v>
          </cell>
          <cell r="FT2269" t="str">
            <v>EISAnqnx</v>
          </cell>
          <cell r="FV2269">
            <v>951488.28</v>
          </cell>
        </row>
        <row r="2270">
          <cell r="AN2270" t="str">
            <v>OR</v>
          </cell>
          <cell r="AO2270" t="str">
            <v>Heat Pump (Central System)</v>
          </cell>
          <cell r="AP2270" t="str">
            <v>Pre 1980</v>
          </cell>
          <cell r="AQ2270" t="str">
            <v>Crawlspace</v>
          </cell>
          <cell r="AR2270">
            <v>8264.9453125</v>
          </cell>
          <cell r="AU2270" t="str">
            <v>No</v>
          </cell>
          <cell r="AV2270" t="b">
            <v>1</v>
          </cell>
          <cell r="AX2270">
            <v>8298005.09375</v>
          </cell>
          <cell r="AY2270" t="b">
            <v>0</v>
          </cell>
          <cell r="AZ2270">
            <v>1575440.7336218751</v>
          </cell>
          <cell r="BA2270">
            <v>1</v>
          </cell>
          <cell r="BB2270">
            <v>8264.9453125</v>
          </cell>
          <cell r="BC2270">
            <v>1.000000037810294</v>
          </cell>
          <cell r="DS2270">
            <v>1612.692</v>
          </cell>
          <cell r="DT2270" t="str">
            <v>OR</v>
          </cell>
          <cell r="DU2270" t="str">
            <v>32to46</v>
          </cell>
          <cell r="EC2270" t="str">
            <v>Desktop</v>
          </cell>
          <cell r="ED2270">
            <v>1612.692</v>
          </cell>
          <cell r="EE2270" t="str">
            <v>OR</v>
          </cell>
          <cell r="EZ2270" t="str">
            <v>WA</v>
          </cell>
          <cell r="FA2270" t="str">
            <v>Exterior</v>
          </cell>
          <cell r="FB2270">
            <v>2973895.8000000003</v>
          </cell>
          <cell r="FC2270">
            <v>8723427.6800000016</v>
          </cell>
          <cell r="FI2270" t="str">
            <v>WA</v>
          </cell>
          <cell r="FJ2270" t="str">
            <v>Living Room/Family Room</v>
          </cell>
          <cell r="FK2270" t="str">
            <v>EISAnqnx</v>
          </cell>
          <cell r="FL2270">
            <v>991298.60000000009</v>
          </cell>
          <cell r="FS2270" t="str">
            <v>OR</v>
          </cell>
          <cell r="FT2270" t="str">
            <v>EISAq</v>
          </cell>
          <cell r="FV2270">
            <v>609597.576</v>
          </cell>
        </row>
        <row r="2271">
          <cell r="AN2271" t="str">
            <v>ID</v>
          </cell>
          <cell r="AO2271" t="str">
            <v>Electric FAF</v>
          </cell>
          <cell r="AP2271" t="str">
            <v>1993-2006</v>
          </cell>
          <cell r="AQ2271" t="str">
            <v>Crawlspace</v>
          </cell>
          <cell r="AR2271">
            <v>3785.76440429688</v>
          </cell>
          <cell r="AU2271" t="str">
            <v>No</v>
          </cell>
          <cell r="AV2271" t="b">
            <v>1</v>
          </cell>
          <cell r="AX2271">
            <v>9630984.644531263</v>
          </cell>
          <cell r="AY2271" t="b">
            <v>0</v>
          </cell>
          <cell r="AZ2271">
            <v>2666439.9359009559</v>
          </cell>
          <cell r="BA2271">
            <v>1</v>
          </cell>
          <cell r="BB2271">
            <v>3785.76440429688</v>
          </cell>
          <cell r="BC2271">
            <v>1.0000001067939999</v>
          </cell>
          <cell r="DS2271">
            <v>1612.692</v>
          </cell>
          <cell r="DT2271" t="str">
            <v>OR</v>
          </cell>
          <cell r="DU2271" t="str">
            <v>lt32</v>
          </cell>
          <cell r="EC2271" t="str">
            <v>Desktop</v>
          </cell>
          <cell r="ED2271">
            <v>1904.288</v>
          </cell>
          <cell r="EE2271" t="str">
            <v>WA</v>
          </cell>
          <cell r="EZ2271" t="str">
            <v>WA</v>
          </cell>
          <cell r="FA2271" t="str">
            <v>Garage</v>
          </cell>
          <cell r="FB2271">
            <v>1685207.62</v>
          </cell>
          <cell r="FC2271">
            <v>2775636.08</v>
          </cell>
          <cell r="FI2271" t="str">
            <v>WA</v>
          </cell>
          <cell r="FJ2271" t="str">
            <v>Living Room/Family Room</v>
          </cell>
          <cell r="FK2271" t="str">
            <v>EISAq</v>
          </cell>
          <cell r="FL2271">
            <v>1268862.2080000001</v>
          </cell>
          <cell r="FS2271" t="str">
            <v>OR</v>
          </cell>
          <cell r="FT2271" t="str">
            <v>EISAx</v>
          </cell>
          <cell r="FV2271">
            <v>1572374.7</v>
          </cell>
        </row>
        <row r="2272">
          <cell r="AN2272" t="str">
            <v>ID</v>
          </cell>
          <cell r="AO2272" t="str">
            <v>Other</v>
          </cell>
          <cell r="AP2272" t="str">
            <v>1993-2006</v>
          </cell>
          <cell r="AQ2272" t="str">
            <v>Crawlspace</v>
          </cell>
          <cell r="AR2272">
            <v>3785.76440429688</v>
          </cell>
          <cell r="AU2272" t="str">
            <v>No</v>
          </cell>
          <cell r="AV2272" t="b">
            <v>0</v>
          </cell>
          <cell r="AX2272">
            <v>9630984.644531263</v>
          </cell>
          <cell r="AY2272" t="b">
            <v>0</v>
          </cell>
          <cell r="AZ2272">
            <v>2666439.9359009559</v>
          </cell>
          <cell r="BA2272" t="str">
            <v/>
          </cell>
          <cell r="BB2272" t="str">
            <v/>
          </cell>
          <cell r="BC2272">
            <v>1.0000001067939999</v>
          </cell>
          <cell r="DS2272">
            <v>1612.692</v>
          </cell>
          <cell r="DT2272" t="str">
            <v>OR</v>
          </cell>
          <cell r="DU2272" t="str">
            <v>lt32</v>
          </cell>
          <cell r="EC2272" t="str">
            <v>Desktop</v>
          </cell>
          <cell r="ED2272">
            <v>1904.288</v>
          </cell>
          <cell r="EE2272" t="str">
            <v>WA</v>
          </cell>
          <cell r="EZ2272" t="str">
            <v>WA</v>
          </cell>
          <cell r="FA2272" t="str">
            <v>Kitchen</v>
          </cell>
          <cell r="FB2272">
            <v>2602158.8250000002</v>
          </cell>
          <cell r="FC2272">
            <v>540257.73700000008</v>
          </cell>
          <cell r="FI2272" t="str">
            <v>WA</v>
          </cell>
          <cell r="FJ2272" t="str">
            <v>Living Room/Family Room</v>
          </cell>
          <cell r="FK2272" t="str">
            <v>EISAx</v>
          </cell>
          <cell r="FL2272">
            <v>5576054.625</v>
          </cell>
          <cell r="FS2272" t="str">
            <v>ID</v>
          </cell>
          <cell r="FT2272" t="str">
            <v>EISAnqnx</v>
          </cell>
          <cell r="FV2272">
            <v>4430007.4749999996</v>
          </cell>
        </row>
        <row r="2273">
          <cell r="AN2273" t="str">
            <v>ID</v>
          </cell>
          <cell r="AO2273" t="str">
            <v>Baseboard/Wall/Radiant</v>
          </cell>
          <cell r="AP2273" t="str">
            <v>1993-2006</v>
          </cell>
          <cell r="AQ2273" t="str">
            <v>Crawlspace</v>
          </cell>
          <cell r="AR2273">
            <v>3785.76440429688</v>
          </cell>
          <cell r="AU2273" t="str">
            <v>No</v>
          </cell>
          <cell r="AV2273" t="b">
            <v>0</v>
          </cell>
          <cell r="AX2273">
            <v>9630984.644531263</v>
          </cell>
          <cell r="AY2273" t="b">
            <v>0</v>
          </cell>
          <cell r="AZ2273">
            <v>2666439.9359009559</v>
          </cell>
          <cell r="BA2273" t="str">
            <v/>
          </cell>
          <cell r="BB2273" t="str">
            <v/>
          </cell>
          <cell r="BC2273">
            <v>1.0000001067939999</v>
          </cell>
          <cell r="DS2273">
            <v>1144.6790000000001</v>
          </cell>
          <cell r="DT2273" t="str">
            <v>MT</v>
          </cell>
          <cell r="DU2273" t="str">
            <v>lt32</v>
          </cell>
          <cell r="EC2273" t="str">
            <v>Desktop</v>
          </cell>
          <cell r="ED2273">
            <v>1144.6790000000001</v>
          </cell>
          <cell r="EE2273" t="str">
            <v>MT</v>
          </cell>
          <cell r="EZ2273" t="str">
            <v>WA</v>
          </cell>
          <cell r="FA2273" t="str">
            <v>Living Room/Family Room</v>
          </cell>
          <cell r="FB2273">
            <v>4039541.7950000004</v>
          </cell>
          <cell r="FC2273">
            <v>2929287.3630000004</v>
          </cell>
          <cell r="FI2273" t="str">
            <v>WA</v>
          </cell>
          <cell r="FJ2273" t="str">
            <v>Other</v>
          </cell>
          <cell r="FK2273" t="str">
            <v>EISAnqnx</v>
          </cell>
          <cell r="FL2273">
            <v>1189558.32</v>
          </cell>
          <cell r="FS2273" t="str">
            <v>ID</v>
          </cell>
          <cell r="FT2273" t="str">
            <v>EISAq</v>
          </cell>
          <cell r="FV2273">
            <v>1683760.5799999998</v>
          </cell>
        </row>
        <row r="2274">
          <cell r="AN2274" t="str">
            <v>ID</v>
          </cell>
          <cell r="AO2274" t="str">
            <v>Natural Gas FAF</v>
          </cell>
          <cell r="AP2274" t="str">
            <v>1993-2006</v>
          </cell>
          <cell r="AQ2274" t="str">
            <v>Crawlspace</v>
          </cell>
          <cell r="AR2274">
            <v>3785.76440429688</v>
          </cell>
          <cell r="AU2274" t="str">
            <v>No</v>
          </cell>
          <cell r="AV2274" t="b">
            <v>1</v>
          </cell>
          <cell r="AX2274">
            <v>4664061.7460937565</v>
          </cell>
          <cell r="AY2274" t="b">
            <v>0</v>
          </cell>
          <cell r="AZ2274">
            <v>1491111.1403665058</v>
          </cell>
          <cell r="BA2274">
            <v>1</v>
          </cell>
          <cell r="BB2274">
            <v>3785.76440429688</v>
          </cell>
          <cell r="BC2274">
            <v>1.0000001067939999</v>
          </cell>
          <cell r="DS2274">
            <v>1144.6790000000001</v>
          </cell>
          <cell r="DT2274" t="str">
            <v>MT</v>
          </cell>
          <cell r="DU2274" t="str">
            <v>gt46</v>
          </cell>
          <cell r="EC2274" t="str">
            <v>Laptop</v>
          </cell>
          <cell r="ED2274">
            <v>1144.6790000000001</v>
          </cell>
          <cell r="EE2274" t="str">
            <v>MT</v>
          </cell>
          <cell r="EZ2274" t="str">
            <v>WA</v>
          </cell>
          <cell r="FA2274" t="str">
            <v>Other</v>
          </cell>
          <cell r="FB2274">
            <v>3940411.9350000005</v>
          </cell>
          <cell r="FC2274">
            <v>2002423.1720000003</v>
          </cell>
          <cell r="FI2274" t="str">
            <v>WA</v>
          </cell>
          <cell r="FJ2274" t="str">
            <v>Other</v>
          </cell>
          <cell r="FK2274" t="str">
            <v>EISAx</v>
          </cell>
          <cell r="FL2274">
            <v>2379116.64</v>
          </cell>
          <cell r="FS2274" t="str">
            <v>ID</v>
          </cell>
          <cell r="FT2274" t="str">
            <v>EISAx</v>
          </cell>
          <cell r="FV2274">
            <v>1347485.45</v>
          </cell>
        </row>
        <row r="2275">
          <cell r="AN2275" t="str">
            <v>ID</v>
          </cell>
          <cell r="AO2275" t="str">
            <v>Heat Pump (Central System)</v>
          </cell>
          <cell r="AP2275" t="str">
            <v>1993-2006</v>
          </cell>
          <cell r="AQ2275" t="str">
            <v>Basement</v>
          </cell>
          <cell r="AR2275">
            <v>1192.46508789063</v>
          </cell>
          <cell r="AU2275" t="str">
            <v>No</v>
          </cell>
          <cell r="AV2275" t="b">
            <v>1</v>
          </cell>
          <cell r="AX2275">
            <v>3663252.7500000154</v>
          </cell>
          <cell r="AY2275" t="b">
            <v>0</v>
          </cell>
          <cell r="AZ2275">
            <v>563559.00053711177</v>
          </cell>
          <cell r="BA2275">
            <v>1</v>
          </cell>
          <cell r="BB2275">
            <v>1192.46508789063</v>
          </cell>
          <cell r="BC2275">
            <v>1.0000000737049977</v>
          </cell>
          <cell r="DS2275">
            <v>1192.4649999999999</v>
          </cell>
          <cell r="DT2275" t="str">
            <v>ID</v>
          </cell>
          <cell r="DU2275" t="str">
            <v>lt32</v>
          </cell>
          <cell r="EC2275" t="str">
            <v>Laptop</v>
          </cell>
          <cell r="ED2275">
            <v>1144.6790000000001</v>
          </cell>
          <cell r="EE2275" t="str">
            <v>MT</v>
          </cell>
          <cell r="EZ2275" t="str">
            <v>WA</v>
          </cell>
          <cell r="FA2275" t="str">
            <v>Bathroom</v>
          </cell>
          <cell r="FB2275">
            <v>2582332.8530000001</v>
          </cell>
          <cell r="FC2275">
            <v>1576164.7740000002</v>
          </cell>
          <cell r="FI2275" t="str">
            <v>WA</v>
          </cell>
          <cell r="FJ2275" t="str">
            <v>Bathroom</v>
          </cell>
          <cell r="FK2275" t="str">
            <v>EISAnqnx</v>
          </cell>
          <cell r="FL2275">
            <v>2279986.7800000003</v>
          </cell>
          <cell r="FS2275" t="str">
            <v>OR</v>
          </cell>
          <cell r="FT2275" t="str">
            <v>EISAnqnx</v>
          </cell>
          <cell r="FV2275">
            <v>3773115.64</v>
          </cell>
        </row>
        <row r="2276">
          <cell r="AN2276" t="str">
            <v>ID</v>
          </cell>
          <cell r="AO2276" t="str">
            <v>Propane/LP</v>
          </cell>
          <cell r="AP2276" t="str">
            <v>1993-2006</v>
          </cell>
          <cell r="AQ2276" t="str">
            <v>Basement</v>
          </cell>
          <cell r="AR2276">
            <v>1192.46508789063</v>
          </cell>
          <cell r="AU2276" t="str">
            <v>No</v>
          </cell>
          <cell r="AV2276" t="b">
            <v>0</v>
          </cell>
          <cell r="AX2276">
            <v>3663252.7500000154</v>
          </cell>
          <cell r="AY2276" t="b">
            <v>0</v>
          </cell>
          <cell r="AZ2276">
            <v>563559.00053711177</v>
          </cell>
          <cell r="BA2276" t="str">
            <v/>
          </cell>
          <cell r="BB2276" t="str">
            <v/>
          </cell>
          <cell r="BC2276">
            <v>1.0000000737049977</v>
          </cell>
          <cell r="DS2276">
            <v>2130.886</v>
          </cell>
          <cell r="DT2276" t="str">
            <v>MT</v>
          </cell>
          <cell r="DU2276" t="str">
            <v>lt32</v>
          </cell>
          <cell r="EC2276" t="str">
            <v>Desktop</v>
          </cell>
          <cell r="ED2276">
            <v>2079.9929999999999</v>
          </cell>
          <cell r="EE2276" t="str">
            <v>WA</v>
          </cell>
          <cell r="EZ2276" t="str">
            <v>WA</v>
          </cell>
          <cell r="FA2276" t="str">
            <v>Bedrooms</v>
          </cell>
          <cell r="FB2276">
            <v>7177001.864000001</v>
          </cell>
          <cell r="FC2276">
            <v>5209274.1430000002</v>
          </cell>
          <cell r="FI2276" t="str">
            <v>WA</v>
          </cell>
          <cell r="FJ2276" t="str">
            <v>Bathroom</v>
          </cell>
          <cell r="FK2276" t="str">
            <v>EISAx</v>
          </cell>
          <cell r="FL2276">
            <v>644344.09000000008</v>
          </cell>
          <cell r="FS2276" t="str">
            <v>OR</v>
          </cell>
          <cell r="FT2276" t="str">
            <v>EISAq</v>
          </cell>
          <cell r="FV2276">
            <v>231007.08</v>
          </cell>
        </row>
        <row r="2277">
          <cell r="AN2277" t="str">
            <v>ID</v>
          </cell>
          <cell r="AO2277" t="str">
            <v>Baseboard/Wall/Radiant</v>
          </cell>
          <cell r="AP2277" t="str">
            <v>Pre 1980</v>
          </cell>
          <cell r="AQ2277" t="str">
            <v>Slab on Grade</v>
          </cell>
          <cell r="AR2277">
            <v>1192.46508789063</v>
          </cell>
          <cell r="AU2277" t="str">
            <v>No</v>
          </cell>
          <cell r="AV2277" t="b">
            <v>0</v>
          </cell>
          <cell r="AX2277">
            <v>2129742.6469726651</v>
          </cell>
          <cell r="AY2277" t="b">
            <v>0</v>
          </cell>
          <cell r="AZ2277">
            <v>625507.56185302988</v>
          </cell>
          <cell r="BA2277" t="str">
            <v/>
          </cell>
          <cell r="BB2277" t="str">
            <v/>
          </cell>
          <cell r="BC2277">
            <v>1.0000000737049977</v>
          </cell>
          <cell r="DS2277">
            <v>2130.886</v>
          </cell>
          <cell r="DT2277" t="str">
            <v>MT</v>
          </cell>
          <cell r="DU2277" t="str">
            <v>32to46</v>
          </cell>
          <cell r="EC2277" t="str">
            <v>Laptop</v>
          </cell>
          <cell r="ED2277">
            <v>3785.7640000000001</v>
          </cell>
          <cell r="EE2277" t="str">
            <v>ID</v>
          </cell>
          <cell r="EZ2277" t="str">
            <v>WA</v>
          </cell>
          <cell r="FA2277" t="str">
            <v>Exterior</v>
          </cell>
          <cell r="FB2277">
            <v>6721004.5080000004</v>
          </cell>
          <cell r="FC2277">
            <v>20772662.163000003</v>
          </cell>
          <cell r="FI2277" t="str">
            <v>WA</v>
          </cell>
          <cell r="FJ2277" t="str">
            <v>Bedrooms</v>
          </cell>
          <cell r="FK2277" t="str">
            <v>EISAnqnx</v>
          </cell>
          <cell r="FL2277">
            <v>1784337.4800000002</v>
          </cell>
          <cell r="FS2277" t="str">
            <v>OR</v>
          </cell>
          <cell r="FT2277" t="str">
            <v>EISAx</v>
          </cell>
          <cell r="FV2277">
            <v>346510.62</v>
          </cell>
        </row>
        <row r="2278">
          <cell r="AN2278" t="str">
            <v>ID</v>
          </cell>
          <cell r="AO2278" t="str">
            <v>Other</v>
          </cell>
          <cell r="AP2278" t="str">
            <v>Pre 1980</v>
          </cell>
          <cell r="AQ2278" t="str">
            <v>Slab on Grade</v>
          </cell>
          <cell r="AR2278">
            <v>1192.46508789063</v>
          </cell>
          <cell r="AU2278" t="str">
            <v>No</v>
          </cell>
          <cell r="AV2278" t="b">
            <v>1</v>
          </cell>
          <cell r="AX2278">
            <v>2129742.6469726651</v>
          </cell>
          <cell r="AY2278" t="b">
            <v>0</v>
          </cell>
          <cell r="AZ2278">
            <v>625507.56185302988</v>
          </cell>
          <cell r="BA2278">
            <v>1</v>
          </cell>
          <cell r="BB2278">
            <v>1192.46508789063</v>
          </cell>
          <cell r="BC2278">
            <v>1.0000000737049977</v>
          </cell>
          <cell r="DS2278">
            <v>2130.886</v>
          </cell>
          <cell r="DT2278" t="str">
            <v>MT</v>
          </cell>
          <cell r="DU2278" t="str">
            <v>lt32</v>
          </cell>
          <cell r="EC2278" t="str">
            <v>Desktop</v>
          </cell>
          <cell r="ED2278">
            <v>3785.7640000000001</v>
          </cell>
          <cell r="EE2278" t="str">
            <v>ID</v>
          </cell>
          <cell r="EZ2278" t="str">
            <v>WA</v>
          </cell>
          <cell r="FA2278" t="str">
            <v>Garage</v>
          </cell>
          <cell r="FB2278">
            <v>763299.92200000002</v>
          </cell>
          <cell r="FC2278">
            <v>2874765.9400000004</v>
          </cell>
          <cell r="FI2278" t="str">
            <v>WA</v>
          </cell>
          <cell r="FJ2278" t="str">
            <v>Exterior</v>
          </cell>
          <cell r="FK2278" t="str">
            <v>EISAq</v>
          </cell>
          <cell r="FL2278">
            <v>436171.38400000002</v>
          </cell>
          <cell r="FS2278" t="str">
            <v>ID</v>
          </cell>
          <cell r="FT2278" t="str">
            <v>EISAnqnx</v>
          </cell>
          <cell r="FV2278">
            <v>4030531.6999999997</v>
          </cell>
        </row>
        <row r="2279">
          <cell r="AN2279" t="str">
            <v>WA</v>
          </cell>
          <cell r="AO2279" t="str">
            <v>Baseboard/Wall/Radiant</v>
          </cell>
          <cell r="AP2279" t="str">
            <v>Pre 1980</v>
          </cell>
          <cell r="AQ2279" t="str">
            <v>Crawlspace</v>
          </cell>
          <cell r="AR2279">
            <v>1904.28771972656</v>
          </cell>
          <cell r="AU2279" t="str">
            <v>No</v>
          </cell>
          <cell r="AV2279" t="b">
            <v>0</v>
          </cell>
          <cell r="AX2279">
            <v>2852623.0041503869</v>
          </cell>
          <cell r="AY2279" t="b">
            <v>0</v>
          </cell>
          <cell r="AZ2279">
            <v>780244.37868987932</v>
          </cell>
          <cell r="BA2279" t="str">
            <v/>
          </cell>
          <cell r="BB2279" t="str">
            <v/>
          </cell>
          <cell r="BC2279">
            <v>0.99999985281982562</v>
          </cell>
          <cell r="DS2279">
            <v>1612.692</v>
          </cell>
          <cell r="DT2279" t="str">
            <v>OR</v>
          </cell>
          <cell r="DU2279" t="str">
            <v>gt46</v>
          </cell>
          <cell r="EC2279" t="str">
            <v>Laptop</v>
          </cell>
          <cell r="ED2279">
            <v>3785.7640000000001</v>
          </cell>
          <cell r="EE2279" t="str">
            <v>ID</v>
          </cell>
          <cell r="EZ2279" t="str">
            <v>WA</v>
          </cell>
          <cell r="FA2279" t="str">
            <v>Kitchen</v>
          </cell>
          <cell r="FB2279">
            <v>2978852.2930000001</v>
          </cell>
          <cell r="FC2279">
            <v>1229210.2640000002</v>
          </cell>
          <cell r="FI2279" t="str">
            <v>WA</v>
          </cell>
          <cell r="FJ2279" t="str">
            <v>Garage</v>
          </cell>
          <cell r="FK2279" t="str">
            <v>EISAnqnx</v>
          </cell>
          <cell r="FL2279">
            <v>297389.58</v>
          </cell>
          <cell r="FS2279" t="str">
            <v>ID</v>
          </cell>
          <cell r="FT2279" t="str">
            <v>EISAq</v>
          </cell>
          <cell r="FV2279">
            <v>201526.58499999999</v>
          </cell>
        </row>
        <row r="2280">
          <cell r="AN2280" t="str">
            <v>WA</v>
          </cell>
          <cell r="AO2280" t="str">
            <v>Wood</v>
          </cell>
          <cell r="AP2280" t="str">
            <v>Pre 1980</v>
          </cell>
          <cell r="AQ2280" t="str">
            <v>Crawlspace</v>
          </cell>
          <cell r="AR2280">
            <v>1904.28771972656</v>
          </cell>
          <cell r="AU2280" t="str">
            <v>No</v>
          </cell>
          <cell r="AV2280" t="b">
            <v>1</v>
          </cell>
          <cell r="AX2280">
            <v>2852623.0041503869</v>
          </cell>
          <cell r="AY2280" t="b">
            <v>0</v>
          </cell>
          <cell r="AZ2280">
            <v>780244.37868987932</v>
          </cell>
          <cell r="BA2280">
            <v>1</v>
          </cell>
          <cell r="BB2280">
            <v>1904.28771972656</v>
          </cell>
          <cell r="BC2280">
            <v>0.99999985281982562</v>
          </cell>
          <cell r="DS2280">
            <v>1612.692</v>
          </cell>
          <cell r="DT2280" t="str">
            <v>OR</v>
          </cell>
          <cell r="DU2280" t="str">
            <v>lt32</v>
          </cell>
          <cell r="EC2280" t="str">
            <v>Laptop</v>
          </cell>
          <cell r="ED2280">
            <v>1144.6790000000001</v>
          </cell>
          <cell r="EE2280" t="str">
            <v>MT</v>
          </cell>
          <cell r="EZ2280" t="str">
            <v>WA</v>
          </cell>
          <cell r="FA2280" t="str">
            <v>Living Room/Family Room</v>
          </cell>
          <cell r="FB2280">
            <v>455997.35600000003</v>
          </cell>
          <cell r="FC2280">
            <v>718691.4850000001</v>
          </cell>
          <cell r="FI2280" t="str">
            <v>WA</v>
          </cell>
          <cell r="FJ2280" t="str">
            <v>Garage</v>
          </cell>
          <cell r="FK2280" t="str">
            <v>EISAq</v>
          </cell>
          <cell r="FL2280">
            <v>634431.10400000005</v>
          </cell>
          <cell r="FS2280" t="str">
            <v>ID</v>
          </cell>
          <cell r="FT2280" t="str">
            <v>EISAx</v>
          </cell>
          <cell r="FV2280">
            <v>1782735.1749999998</v>
          </cell>
        </row>
        <row r="2281">
          <cell r="AN2281" t="str">
            <v>WA</v>
          </cell>
          <cell r="AO2281" t="str">
            <v>Electric FAF</v>
          </cell>
          <cell r="AP2281" t="str">
            <v>1993-2006</v>
          </cell>
          <cell r="AQ2281" t="str">
            <v>Crawlspace</v>
          </cell>
          <cell r="AR2281">
            <v>2079.99340820313</v>
          </cell>
          <cell r="AU2281" t="str">
            <v>No</v>
          </cell>
          <cell r="AV2281" t="b">
            <v>1</v>
          </cell>
          <cell r="AX2281">
            <v>4045587.1789550879</v>
          </cell>
          <cell r="AY2281" t="b">
            <v>0</v>
          </cell>
          <cell r="AZ2281">
            <v>1034697.2968961451</v>
          </cell>
          <cell r="BA2281">
            <v>1</v>
          </cell>
          <cell r="BB2281">
            <v>2079.99340820313</v>
          </cell>
          <cell r="BC2281">
            <v>1.0000001962521654</v>
          </cell>
          <cell r="DS2281">
            <v>1144.6790000000001</v>
          </cell>
          <cell r="DT2281" t="str">
            <v>MT</v>
          </cell>
          <cell r="DU2281" t="str">
            <v>lt32</v>
          </cell>
          <cell r="EC2281" t="str">
            <v>Laptop</v>
          </cell>
          <cell r="ED2281">
            <v>1904.288</v>
          </cell>
          <cell r="EE2281" t="str">
            <v>WA</v>
          </cell>
          <cell r="EZ2281" t="str">
            <v>WA</v>
          </cell>
          <cell r="FA2281" t="str">
            <v>Other</v>
          </cell>
          <cell r="FB2281">
            <v>10195506.101000002</v>
          </cell>
          <cell r="FC2281">
            <v>10106289.227</v>
          </cell>
          <cell r="FI2281" t="str">
            <v>WA</v>
          </cell>
          <cell r="FJ2281" t="str">
            <v>Kitchen</v>
          </cell>
          <cell r="FK2281" t="str">
            <v>EISAx</v>
          </cell>
          <cell r="FL2281">
            <v>1933032.2700000003</v>
          </cell>
          <cell r="FS2281" t="str">
            <v>WA</v>
          </cell>
          <cell r="FT2281" t="str">
            <v>EISAnqnx</v>
          </cell>
          <cell r="FV2281">
            <v>7727173.9950000001</v>
          </cell>
        </row>
        <row r="2282">
          <cell r="AN2282" t="str">
            <v>MT</v>
          </cell>
          <cell r="AO2282" t="str">
            <v>Natural Gas Other</v>
          </cell>
          <cell r="AP2282" t="str">
            <v>Pre 1980</v>
          </cell>
          <cell r="AQ2282" t="str">
            <v>Basement</v>
          </cell>
          <cell r="AR2282">
            <v>1083.5015972589999</v>
          </cell>
          <cell r="AU2282" t="str">
            <v>No</v>
          </cell>
          <cell r="AV2282" t="b">
            <v>1</v>
          </cell>
          <cell r="AX2282">
            <v>3367522.9642809718</v>
          </cell>
          <cell r="AY2282" t="b">
            <v>0</v>
          </cell>
          <cell r="AZ2282">
            <v>816102.72116921528</v>
          </cell>
          <cell r="BA2282">
            <v>0.50847457627118564</v>
          </cell>
          <cell r="BB2282">
            <v>1083.5015972589999</v>
          </cell>
          <cell r="BC2282">
            <v>0.50847468952304342</v>
          </cell>
          <cell r="DS2282">
            <v>2079.9929999999999</v>
          </cell>
          <cell r="DT2282" t="str">
            <v>WA</v>
          </cell>
          <cell r="DU2282" t="str">
            <v>lt32</v>
          </cell>
          <cell r="EC2282" t="str">
            <v>Desktop</v>
          </cell>
          <cell r="ED2282">
            <v>1904.288</v>
          </cell>
          <cell r="EE2282" t="str">
            <v>WA</v>
          </cell>
          <cell r="EZ2282" t="str">
            <v>WA</v>
          </cell>
          <cell r="FA2282" t="str">
            <v>Bathroom</v>
          </cell>
          <cell r="FB2282">
            <v>42693.335999999996</v>
          </cell>
          <cell r="FC2282">
            <v>65564.766000000003</v>
          </cell>
          <cell r="FI2282" t="str">
            <v>WA</v>
          </cell>
          <cell r="FJ2282" t="str">
            <v>Living Room/Family Room</v>
          </cell>
          <cell r="FK2282" t="str">
            <v>EISAx</v>
          </cell>
          <cell r="FL2282">
            <v>371736.97500000003</v>
          </cell>
          <cell r="FS2282" t="str">
            <v>WA</v>
          </cell>
          <cell r="FT2282" t="str">
            <v>EISAq</v>
          </cell>
          <cell r="FV2282">
            <v>274559.076</v>
          </cell>
        </row>
        <row r="2283">
          <cell r="AN2283" t="str">
            <v>MT</v>
          </cell>
          <cell r="AO2283" t="str">
            <v>Natural Gas Other</v>
          </cell>
          <cell r="AP2283" t="str">
            <v>Pre 1980</v>
          </cell>
          <cell r="AQ2283" t="str">
            <v>Crawlspace</v>
          </cell>
          <cell r="AR2283">
            <v>1047.3848773503701</v>
          </cell>
          <cell r="AU2283" t="str">
            <v>No</v>
          </cell>
          <cell r="AV2283" t="b">
            <v>1</v>
          </cell>
          <cell r="AX2283">
            <v>3255272.1988049503</v>
          </cell>
          <cell r="AY2283" t="b">
            <v>0</v>
          </cell>
          <cell r="AZ2283">
            <v>788899.29713024397</v>
          </cell>
          <cell r="BA2283">
            <v>0.49152542372881436</v>
          </cell>
          <cell r="BB2283">
            <v>1047.3848773503701</v>
          </cell>
          <cell r="BC2283">
            <v>0.49152553320561027</v>
          </cell>
          <cell r="DS2283">
            <v>2079.9929999999999</v>
          </cell>
          <cell r="DT2283" t="str">
            <v>WA</v>
          </cell>
          <cell r="DU2283" t="str">
            <v>lt32</v>
          </cell>
          <cell r="EC2283" t="str">
            <v>Desktop</v>
          </cell>
          <cell r="ED2283">
            <v>1612.692</v>
          </cell>
          <cell r="EE2283" t="str">
            <v>OR</v>
          </cell>
          <cell r="EZ2283" t="str">
            <v>WA</v>
          </cell>
          <cell r="FA2283" t="str">
            <v>Bedrooms</v>
          </cell>
          <cell r="FB2283">
            <v>13722.858</v>
          </cell>
          <cell r="FC2283">
            <v>213466.68</v>
          </cell>
          <cell r="FI2283" t="str">
            <v>WA</v>
          </cell>
          <cell r="FJ2283" t="str">
            <v>Other</v>
          </cell>
          <cell r="FK2283" t="str">
            <v>EISAnqnx</v>
          </cell>
          <cell r="FL2283">
            <v>6542570.7600000007</v>
          </cell>
          <cell r="FS2283" t="str">
            <v>WA</v>
          </cell>
          <cell r="FT2283" t="str">
            <v>EISAx</v>
          </cell>
          <cell r="FV2283">
            <v>3275988.9750000001</v>
          </cell>
        </row>
        <row r="2284">
          <cell r="AN2284" t="str">
            <v>OR</v>
          </cell>
          <cell r="AO2284" t="str">
            <v>Baseboard/Wall/Radiant</v>
          </cell>
          <cell r="AP2284" t="str">
            <v>1980-1992</v>
          </cell>
          <cell r="AQ2284" t="str">
            <v>Crawlspace</v>
          </cell>
          <cell r="AR2284">
            <v>459.15347799378702</v>
          </cell>
          <cell r="AU2284" t="str">
            <v>No</v>
          </cell>
          <cell r="AV2284" t="b">
            <v>0</v>
          </cell>
          <cell r="AX2284">
            <v>2194294.4713323084</v>
          </cell>
          <cell r="AY2284" t="b">
            <v>0</v>
          </cell>
          <cell r="AZ2284">
            <v>383962.32077613327</v>
          </cell>
          <cell r="BA2284" t="str">
            <v/>
          </cell>
          <cell r="BB2284" t="str">
            <v/>
          </cell>
          <cell r="BC2284">
            <v>0.28471244229759124</v>
          </cell>
          <cell r="DS2284">
            <v>2079.9929999999999</v>
          </cell>
          <cell r="DT2284" t="str">
            <v>WA</v>
          </cell>
          <cell r="DU2284" t="str">
            <v>lt32</v>
          </cell>
          <cell r="EC2284" t="str">
            <v>Laptop</v>
          </cell>
          <cell r="ED2284">
            <v>1925.059</v>
          </cell>
          <cell r="EE2284" t="str">
            <v>OR</v>
          </cell>
          <cell r="EZ2284" t="str">
            <v>WA</v>
          </cell>
          <cell r="FA2284" t="str">
            <v>Kitchen</v>
          </cell>
          <cell r="FB2284">
            <v>228714.3</v>
          </cell>
          <cell r="FC2284">
            <v>260734.302</v>
          </cell>
          <cell r="FI2284" t="str">
            <v>WA</v>
          </cell>
          <cell r="FJ2284" t="str">
            <v>Bathroom</v>
          </cell>
          <cell r="FK2284" t="str">
            <v>EISAnqnx</v>
          </cell>
          <cell r="FL2284">
            <v>3073025.66</v>
          </cell>
          <cell r="FS2284" t="str">
            <v>WA</v>
          </cell>
          <cell r="FT2284" t="str">
            <v>EISAnqnx</v>
          </cell>
          <cell r="FV2284">
            <v>12055919.82</v>
          </cell>
        </row>
        <row r="2285">
          <cell r="AN2285" t="str">
            <v>OR</v>
          </cell>
          <cell r="AO2285" t="str">
            <v>Heat Pump (Central System)</v>
          </cell>
          <cell r="AP2285" t="str">
            <v>1980-1992</v>
          </cell>
          <cell r="AQ2285" t="str">
            <v>Basement</v>
          </cell>
          <cell r="AR2285">
            <v>1153.5382944671501</v>
          </cell>
          <cell r="AU2285" t="str">
            <v>No</v>
          </cell>
          <cell r="AV2285" t="b">
            <v>1</v>
          </cell>
          <cell r="AX2285">
            <v>5512759.5092585105</v>
          </cell>
          <cell r="AY2285" t="b">
            <v>0</v>
          </cell>
          <cell r="AZ2285">
            <v>964634.40194989182</v>
          </cell>
          <cell r="BA2285">
            <v>0.71528751753155695</v>
          </cell>
          <cell r="BB2285">
            <v>1153.5382944671501</v>
          </cell>
          <cell r="BC2285">
            <v>0.71528741660971229</v>
          </cell>
          <cell r="DS2285">
            <v>3785.7640000000001</v>
          </cell>
          <cell r="DT2285" t="str">
            <v>ID</v>
          </cell>
          <cell r="DU2285" t="str">
            <v>gt46</v>
          </cell>
          <cell r="EC2285" t="str">
            <v>Desktop</v>
          </cell>
          <cell r="ED2285">
            <v>1925.059</v>
          </cell>
          <cell r="EE2285" t="str">
            <v>OR</v>
          </cell>
          <cell r="EZ2285" t="str">
            <v>WA</v>
          </cell>
          <cell r="FA2285" t="str">
            <v>Living Room/Family Room</v>
          </cell>
          <cell r="FB2285">
            <v>64040.004000000001</v>
          </cell>
          <cell r="FC2285">
            <v>373566.69</v>
          </cell>
          <cell r="FI2285" t="str">
            <v>WA</v>
          </cell>
          <cell r="FJ2285" t="str">
            <v>Bathroom</v>
          </cell>
          <cell r="FK2285" t="str">
            <v>EISAx</v>
          </cell>
          <cell r="FL2285">
            <v>2081727.06</v>
          </cell>
          <cell r="FS2285" t="str">
            <v>WA</v>
          </cell>
          <cell r="FT2285" t="str">
            <v>EISAq</v>
          </cell>
          <cell r="FV2285">
            <v>348815.04000000004</v>
          </cell>
        </row>
        <row r="2286">
          <cell r="AN2286" t="str">
            <v>OR</v>
          </cell>
          <cell r="AO2286" t="str">
            <v>Heat Pump (Central System)</v>
          </cell>
          <cell r="AP2286" t="str">
            <v>1980-1992</v>
          </cell>
          <cell r="AQ2286" t="str">
            <v>Crawlspace</v>
          </cell>
          <cell r="AR2286">
            <v>459.15347799378702</v>
          </cell>
          <cell r="AU2286" t="str">
            <v>No</v>
          </cell>
          <cell r="AV2286" t="b">
            <v>1</v>
          </cell>
          <cell r="AX2286">
            <v>2194294.4713323084</v>
          </cell>
          <cell r="AY2286" t="b">
            <v>0</v>
          </cell>
          <cell r="AZ2286">
            <v>383962.32077613327</v>
          </cell>
          <cell r="BA2286">
            <v>0.28471248246844311</v>
          </cell>
          <cell r="BB2286">
            <v>459.15347799378702</v>
          </cell>
          <cell r="BC2286">
            <v>0.28471244229759124</v>
          </cell>
          <cell r="DS2286">
            <v>3785.7640000000001</v>
          </cell>
          <cell r="DT2286" t="str">
            <v>ID</v>
          </cell>
          <cell r="DU2286" t="str">
            <v>gt46</v>
          </cell>
          <cell r="EC2286" t="str">
            <v>Laptop</v>
          </cell>
          <cell r="ED2286">
            <v>2130.886</v>
          </cell>
          <cell r="EE2286" t="str">
            <v>MT</v>
          </cell>
          <cell r="EZ2286" t="str">
            <v>WA</v>
          </cell>
          <cell r="FA2286" t="str">
            <v>Other</v>
          </cell>
          <cell r="FB2286">
            <v>458953.36199999996</v>
          </cell>
          <cell r="FC2286">
            <v>1286899.128</v>
          </cell>
          <cell r="FI2286" t="str">
            <v>WA</v>
          </cell>
          <cell r="FJ2286" t="str">
            <v>Bedrooms</v>
          </cell>
          <cell r="FK2286" t="str">
            <v>EISAnqnx</v>
          </cell>
          <cell r="FL2286">
            <v>2081727.06</v>
          </cell>
          <cell r="FS2286" t="str">
            <v>WA</v>
          </cell>
          <cell r="FT2286" t="str">
            <v>EISAx</v>
          </cell>
          <cell r="FV2286">
            <v>3466349.46</v>
          </cell>
        </row>
        <row r="2287">
          <cell r="AN2287" t="str">
            <v>OR</v>
          </cell>
          <cell r="AO2287" t="str">
            <v>Baseboard/Wall/Radiant</v>
          </cell>
          <cell r="AP2287" t="str">
            <v>1980-1992</v>
          </cell>
          <cell r="AQ2287" t="str">
            <v>Basement</v>
          </cell>
          <cell r="AR2287">
            <v>1153.5382944671501</v>
          </cell>
          <cell r="AU2287" t="str">
            <v>No</v>
          </cell>
          <cell r="AV2287" t="b">
            <v>0</v>
          </cell>
          <cell r="AX2287">
            <v>5512759.5092585105</v>
          </cell>
          <cell r="AY2287" t="b">
            <v>0</v>
          </cell>
          <cell r="AZ2287">
            <v>964634.40194989182</v>
          </cell>
          <cell r="BA2287" t="str">
            <v/>
          </cell>
          <cell r="BB2287" t="str">
            <v/>
          </cell>
          <cell r="BC2287">
            <v>0.71528741660971229</v>
          </cell>
          <cell r="DS2287">
            <v>3785.7640000000001</v>
          </cell>
          <cell r="DT2287" t="str">
            <v>ID</v>
          </cell>
          <cell r="DU2287" t="str">
            <v>lt32</v>
          </cell>
          <cell r="EC2287" t="str">
            <v>Desktop</v>
          </cell>
          <cell r="ED2287">
            <v>2130.886</v>
          </cell>
          <cell r="EE2287" t="str">
            <v>MT</v>
          </cell>
          <cell r="EZ2287" t="str">
            <v>WA</v>
          </cell>
          <cell r="FA2287" t="str">
            <v>Bathroom</v>
          </cell>
          <cell r="FB2287">
            <v>841560.72</v>
          </cell>
          <cell r="FC2287">
            <v>150278.69999999998</v>
          </cell>
          <cell r="FI2287" t="str">
            <v>WA</v>
          </cell>
          <cell r="FJ2287" t="str">
            <v>Bedrooms</v>
          </cell>
          <cell r="FK2287" t="str">
            <v>EISAx</v>
          </cell>
          <cell r="FL2287">
            <v>594779.16</v>
          </cell>
          <cell r="FS2287" t="str">
            <v>WA</v>
          </cell>
          <cell r="FT2287" t="str">
            <v>EISAnqnx</v>
          </cell>
          <cell r="FV2287">
            <v>1622394.54</v>
          </cell>
        </row>
        <row r="2288">
          <cell r="AN2288" t="str">
            <v>OR</v>
          </cell>
          <cell r="AO2288" t="str">
            <v>Baseboard/Wall/Radiant</v>
          </cell>
          <cell r="AP2288" t="str">
            <v>1980-1992</v>
          </cell>
          <cell r="AQ2288" t="str">
            <v>Crawlspace</v>
          </cell>
          <cell r="AR2288">
            <v>459.15347799378702</v>
          </cell>
          <cell r="AU2288" t="str">
            <v>No</v>
          </cell>
          <cell r="AV2288" t="b">
            <v>0</v>
          </cell>
          <cell r="AX2288">
            <v>2194294.4713323084</v>
          </cell>
          <cell r="AY2288" t="b">
            <v>0</v>
          </cell>
          <cell r="AZ2288">
            <v>383962.32077613327</v>
          </cell>
          <cell r="BA2288" t="str">
            <v/>
          </cell>
          <cell r="BB2288" t="str">
            <v/>
          </cell>
          <cell r="BC2288">
            <v>0.28471244229759124</v>
          </cell>
          <cell r="DS2288">
            <v>1925.059</v>
          </cell>
          <cell r="DT2288" t="str">
            <v>OR</v>
          </cell>
          <cell r="DU2288" t="str">
            <v>lt32</v>
          </cell>
          <cell r="EC2288" t="str">
            <v>Desktop</v>
          </cell>
          <cell r="ED2288">
            <v>2130.886</v>
          </cell>
          <cell r="EE2288" t="str">
            <v>MT</v>
          </cell>
          <cell r="EZ2288" t="str">
            <v>WA</v>
          </cell>
          <cell r="FA2288" t="str">
            <v>Bedrooms</v>
          </cell>
          <cell r="FB2288">
            <v>320594.56</v>
          </cell>
          <cell r="FC2288">
            <v>260483.08</v>
          </cell>
          <cell r="FI2288" t="str">
            <v>WA</v>
          </cell>
          <cell r="FJ2288" t="str">
            <v>Kitchen</v>
          </cell>
          <cell r="FK2288" t="str">
            <v>EISAnqnx</v>
          </cell>
          <cell r="FL2288">
            <v>1486947.9000000001</v>
          </cell>
          <cell r="FS2288" t="str">
            <v>WA</v>
          </cell>
          <cell r="FT2288" t="str">
            <v>EISAq</v>
          </cell>
          <cell r="FV2288">
            <v>973436.72399999993</v>
          </cell>
        </row>
        <row r="2289">
          <cell r="AN2289" t="str">
            <v>OR</v>
          </cell>
          <cell r="AO2289" t="str">
            <v>Baseboard/Wall/Radiant</v>
          </cell>
          <cell r="AP2289" t="str">
            <v>1980-1992</v>
          </cell>
          <cell r="AQ2289" t="str">
            <v>Crawlspace</v>
          </cell>
          <cell r="AR2289">
            <v>459.15347799378702</v>
          </cell>
          <cell r="AU2289" t="str">
            <v>No</v>
          </cell>
          <cell r="AV2289" t="b">
            <v>0</v>
          </cell>
          <cell r="AX2289">
            <v>2194294.4713323084</v>
          </cell>
          <cell r="AY2289" t="b">
            <v>0</v>
          </cell>
          <cell r="AZ2289">
            <v>383962.32077613327</v>
          </cell>
          <cell r="BA2289" t="str">
            <v/>
          </cell>
          <cell r="BB2289" t="str">
            <v/>
          </cell>
          <cell r="BC2289">
            <v>0.28471244229759124</v>
          </cell>
          <cell r="DS2289">
            <v>2079.9929999999999</v>
          </cell>
          <cell r="DT2289" t="str">
            <v>WA</v>
          </cell>
          <cell r="DU2289" t="str">
            <v>32to46</v>
          </cell>
          <cell r="EC2289" t="str">
            <v>Desktop</v>
          </cell>
          <cell r="ED2289">
            <v>1144.6790000000001</v>
          </cell>
          <cell r="EE2289" t="str">
            <v>MT</v>
          </cell>
          <cell r="EZ2289" t="str">
            <v>WA</v>
          </cell>
          <cell r="FA2289" t="str">
            <v>Exterior</v>
          </cell>
          <cell r="FB2289">
            <v>430798.94</v>
          </cell>
          <cell r="FC2289">
            <v>2348355.1519999998</v>
          </cell>
          <cell r="FI2289" t="str">
            <v>WA</v>
          </cell>
          <cell r="FJ2289" t="str">
            <v>Kitchen</v>
          </cell>
          <cell r="FK2289" t="str">
            <v>EISAq</v>
          </cell>
          <cell r="FL2289">
            <v>654257.076</v>
          </cell>
          <cell r="FS2289" t="str">
            <v>WA</v>
          </cell>
          <cell r="FT2289" t="str">
            <v>EISAx</v>
          </cell>
          <cell r="FV2289">
            <v>1799193.9449999998</v>
          </cell>
        </row>
        <row r="2290">
          <cell r="AN2290" t="str">
            <v>OR</v>
          </cell>
          <cell r="AO2290" t="str">
            <v>Baseboard/Wall/Radiant</v>
          </cell>
          <cell r="AP2290" t="str">
            <v>1980-1992</v>
          </cell>
          <cell r="AQ2290" t="str">
            <v>Basement</v>
          </cell>
          <cell r="AR2290">
            <v>1153.5382944671501</v>
          </cell>
          <cell r="AU2290" t="str">
            <v>No</v>
          </cell>
          <cell r="AV2290" t="b">
            <v>0</v>
          </cell>
          <cell r="AX2290">
            <v>5512759.5092585105</v>
          </cell>
          <cell r="AY2290" t="b">
            <v>0</v>
          </cell>
          <cell r="AZ2290">
            <v>964634.40194989182</v>
          </cell>
          <cell r="BA2290" t="str">
            <v/>
          </cell>
          <cell r="BB2290" t="str">
            <v/>
          </cell>
          <cell r="BC2290">
            <v>0.71528741660971229</v>
          </cell>
          <cell r="DS2290">
            <v>12271.31</v>
          </cell>
          <cell r="DT2290" t="str">
            <v>WA</v>
          </cell>
          <cell r="DU2290" t="str">
            <v>32to46</v>
          </cell>
          <cell r="EC2290" t="str">
            <v>Desktop</v>
          </cell>
          <cell r="ED2290">
            <v>3785.7640000000001</v>
          </cell>
          <cell r="EE2290" t="str">
            <v>ID</v>
          </cell>
          <cell r="EZ2290" t="str">
            <v>WA</v>
          </cell>
          <cell r="FA2290" t="str">
            <v>Garage</v>
          </cell>
          <cell r="FB2290">
            <v>376698.60800000001</v>
          </cell>
          <cell r="FC2290">
            <v>1290393.1039999998</v>
          </cell>
          <cell r="FI2290" t="str">
            <v>WA</v>
          </cell>
          <cell r="FJ2290" t="str">
            <v>Kitchen</v>
          </cell>
          <cell r="FK2290" t="str">
            <v>EISAx</v>
          </cell>
          <cell r="FL2290">
            <v>297389.58</v>
          </cell>
          <cell r="FS2290" t="str">
            <v>WA</v>
          </cell>
          <cell r="FT2290" t="str">
            <v>EISAnqnx</v>
          </cell>
          <cell r="FV2290">
            <v>124799.58</v>
          </cell>
        </row>
        <row r="2291">
          <cell r="AN2291" t="str">
            <v>OR</v>
          </cell>
          <cell r="AO2291" t="str">
            <v>Baseboard/Wall/Radiant</v>
          </cell>
          <cell r="AP2291" t="str">
            <v>1980-1992</v>
          </cell>
          <cell r="AQ2291" t="str">
            <v>Basement</v>
          </cell>
          <cell r="AR2291">
            <v>1153.5382944671501</v>
          </cell>
          <cell r="AU2291" t="str">
            <v>No</v>
          </cell>
          <cell r="AV2291" t="b">
            <v>0</v>
          </cell>
          <cell r="AX2291">
            <v>5512759.5092585105</v>
          </cell>
          <cell r="AY2291" t="b">
            <v>0</v>
          </cell>
          <cell r="AZ2291">
            <v>964634.40194989182</v>
          </cell>
          <cell r="BA2291" t="str">
            <v/>
          </cell>
          <cell r="BB2291" t="str">
            <v/>
          </cell>
          <cell r="BC2291">
            <v>0.71528741660971229</v>
          </cell>
          <cell r="DS2291">
            <v>3785.7640000000001</v>
          </cell>
          <cell r="DT2291" t="str">
            <v>ID</v>
          </cell>
          <cell r="DU2291" t="str">
            <v>lt32</v>
          </cell>
          <cell r="EC2291" t="str">
            <v>Laptop</v>
          </cell>
          <cell r="ED2291">
            <v>3785.7640000000001</v>
          </cell>
          <cell r="EE2291" t="str">
            <v>ID</v>
          </cell>
          <cell r="EZ2291" t="str">
            <v>WA</v>
          </cell>
          <cell r="FA2291" t="str">
            <v>Kitchen</v>
          </cell>
          <cell r="FB2291">
            <v>300557.39999999997</v>
          </cell>
          <cell r="FC2291">
            <v>318590.84399999998</v>
          </cell>
          <cell r="FI2291" t="str">
            <v>WA</v>
          </cell>
          <cell r="FJ2291" t="str">
            <v>Living Room/Family Room</v>
          </cell>
          <cell r="FK2291" t="str">
            <v>EISAq</v>
          </cell>
          <cell r="FL2291">
            <v>763299.92200000002</v>
          </cell>
          <cell r="FS2291" t="str">
            <v>WA</v>
          </cell>
          <cell r="FT2291" t="str">
            <v>EISAq</v>
          </cell>
          <cell r="FV2291">
            <v>671837.73899999994</v>
          </cell>
        </row>
        <row r="2292">
          <cell r="AN2292" t="str">
            <v>ID</v>
          </cell>
          <cell r="AO2292" t="str">
            <v>Baseboard/Wall/Radiant</v>
          </cell>
          <cell r="AP2292" t="str">
            <v>Pre 1980</v>
          </cell>
          <cell r="AQ2292" t="str">
            <v>Crawlspace</v>
          </cell>
          <cell r="AR2292">
            <v>3785.76440429688</v>
          </cell>
          <cell r="AU2292" t="str">
            <v>No</v>
          </cell>
          <cell r="AV2292" t="b">
            <v>0</v>
          </cell>
          <cell r="AX2292">
            <v>3407187.9638671922</v>
          </cell>
          <cell r="AY2292" t="b">
            <v>0</v>
          </cell>
          <cell r="AZ2292">
            <v>1182415.7464992937</v>
          </cell>
          <cell r="BA2292" t="str">
            <v/>
          </cell>
          <cell r="BB2292" t="str">
            <v/>
          </cell>
          <cell r="BC2292">
            <v>1.0000001067939999</v>
          </cell>
          <cell r="DS2292">
            <v>3785.7640000000001</v>
          </cell>
          <cell r="DT2292" t="str">
            <v>ID</v>
          </cell>
          <cell r="DU2292" t="str">
            <v>32to46</v>
          </cell>
          <cell r="EC2292" t="str">
            <v>Desktop</v>
          </cell>
          <cell r="ED2292">
            <v>2079.9929999999999</v>
          </cell>
          <cell r="EE2292" t="str">
            <v>WA</v>
          </cell>
          <cell r="EZ2292" t="str">
            <v>WA</v>
          </cell>
          <cell r="FA2292" t="str">
            <v>Living Room/Family Room</v>
          </cell>
          <cell r="FB2292">
            <v>390724.62</v>
          </cell>
          <cell r="FC2292">
            <v>789464.10399999993</v>
          </cell>
          <cell r="FI2292" t="str">
            <v>WA</v>
          </cell>
          <cell r="FJ2292" t="str">
            <v>Living Room/Family Room</v>
          </cell>
          <cell r="FK2292" t="str">
            <v>EISAx</v>
          </cell>
          <cell r="FL2292">
            <v>1139993.3900000001</v>
          </cell>
          <cell r="FS2292" t="str">
            <v>WA</v>
          </cell>
          <cell r="FT2292" t="str">
            <v>EISAx</v>
          </cell>
          <cell r="FV2292">
            <v>457598.45999999996</v>
          </cell>
        </row>
        <row r="2293">
          <cell r="AN2293" t="str">
            <v>ID</v>
          </cell>
          <cell r="AO2293" t="str">
            <v>Natural Gas Other</v>
          </cell>
          <cell r="AP2293" t="str">
            <v>Pre 1980</v>
          </cell>
          <cell r="AQ2293" t="str">
            <v>Crawlspace</v>
          </cell>
          <cell r="AR2293">
            <v>3785.76440429688</v>
          </cell>
          <cell r="AU2293" t="str">
            <v>No</v>
          </cell>
          <cell r="AV2293" t="b">
            <v>1</v>
          </cell>
          <cell r="AX2293">
            <v>3407187.9638671922</v>
          </cell>
          <cell r="AY2293" t="b">
            <v>0</v>
          </cell>
          <cell r="AZ2293">
            <v>1182415.7464992937</v>
          </cell>
          <cell r="BA2293">
            <v>1</v>
          </cell>
          <cell r="BB2293">
            <v>3785.76440429688</v>
          </cell>
          <cell r="BC2293">
            <v>1.0000001067939999</v>
          </cell>
          <cell r="DS2293">
            <v>3785.7640000000001</v>
          </cell>
          <cell r="DT2293" t="str">
            <v>ID</v>
          </cell>
          <cell r="DU2293" t="str">
            <v>32to46</v>
          </cell>
          <cell r="EC2293" t="str">
            <v>Desktop</v>
          </cell>
          <cell r="ED2293">
            <v>1904.288</v>
          </cell>
          <cell r="EE2293" t="str">
            <v>WA</v>
          </cell>
          <cell r="EZ2293" t="str">
            <v>WA</v>
          </cell>
          <cell r="FA2293" t="str">
            <v>Other</v>
          </cell>
          <cell r="FB2293">
            <v>721337.76</v>
          </cell>
          <cell r="FC2293">
            <v>675252.29200000002</v>
          </cell>
          <cell r="FI2293" t="str">
            <v>WA</v>
          </cell>
          <cell r="FJ2293" t="str">
            <v>Other</v>
          </cell>
          <cell r="FK2293" t="str">
            <v>EISAnqnx</v>
          </cell>
          <cell r="FL2293">
            <v>5551272.1600000001</v>
          </cell>
          <cell r="FS2293" t="str">
            <v>MT</v>
          </cell>
          <cell r="FT2293" t="str">
            <v>EISAnqnx</v>
          </cell>
          <cell r="FV2293">
            <v>4635949.95</v>
          </cell>
        </row>
        <row r="2294">
          <cell r="AN2294" t="str">
            <v>WA</v>
          </cell>
          <cell r="AO2294" t="str">
            <v>Baseboard/Wall/Radiant</v>
          </cell>
          <cell r="AP2294" t="str">
            <v>Pre 1980</v>
          </cell>
          <cell r="AQ2294" t="str">
            <v>Slab on Grade</v>
          </cell>
          <cell r="AR2294">
            <v>617.49804306030296</v>
          </cell>
          <cell r="AU2294" t="str">
            <v>No</v>
          </cell>
          <cell r="AV2294" t="b">
            <v>0</v>
          </cell>
          <cell r="AX2294">
            <v>948476.99414062535</v>
          </cell>
          <cell r="AY2294" t="b">
            <v>0</v>
          </cell>
          <cell r="AZ2294">
            <v>312322.48270534142</v>
          </cell>
          <cell r="BA2294" t="str">
            <v/>
          </cell>
          <cell r="BB2294" t="str">
            <v/>
          </cell>
          <cell r="BC2294">
            <v>0.29687505826236099</v>
          </cell>
          <cell r="DS2294">
            <v>3785.7640000000001</v>
          </cell>
          <cell r="DT2294" t="str">
            <v>ID</v>
          </cell>
          <cell r="DU2294" t="str">
            <v>lt32</v>
          </cell>
          <cell r="EC2294" t="str">
            <v>Laptop</v>
          </cell>
          <cell r="ED2294">
            <v>1904.288</v>
          </cell>
          <cell r="EE2294" t="str">
            <v>WA</v>
          </cell>
          <cell r="EZ2294" t="str">
            <v>WA</v>
          </cell>
          <cell r="FA2294" t="str">
            <v>Bathroom</v>
          </cell>
          <cell r="FB2294">
            <v>182971.44</v>
          </cell>
          <cell r="FC2294">
            <v>76238.099999999991</v>
          </cell>
          <cell r="FI2294" t="str">
            <v>WA</v>
          </cell>
          <cell r="FJ2294" t="str">
            <v>Other</v>
          </cell>
          <cell r="FK2294" t="str">
            <v>EISAq</v>
          </cell>
          <cell r="FL2294">
            <v>832690.82400000002</v>
          </cell>
          <cell r="FS2294" t="str">
            <v>MT</v>
          </cell>
          <cell r="FT2294" t="str">
            <v>EISAq</v>
          </cell>
          <cell r="FV2294">
            <v>91574.32</v>
          </cell>
        </row>
        <row r="2295">
          <cell r="AN2295" t="str">
            <v>WA</v>
          </cell>
          <cell r="AO2295" t="str">
            <v>Heat Pump (Ductless System)</v>
          </cell>
          <cell r="AP2295" t="str">
            <v>Pre 1980</v>
          </cell>
          <cell r="AQ2295" t="str">
            <v>Crawlspace</v>
          </cell>
          <cell r="AR2295">
            <v>1462.49536514282</v>
          </cell>
          <cell r="AU2295" t="str">
            <v>No</v>
          </cell>
          <cell r="AV2295" t="b">
            <v>1</v>
          </cell>
          <cell r="AX2295">
            <v>2246392.8808593713</v>
          </cell>
          <cell r="AY2295" t="b">
            <v>0</v>
          </cell>
          <cell r="AZ2295">
            <v>739711.14324949146</v>
          </cell>
          <cell r="BA2295">
            <v>0.70312499999999956</v>
          </cell>
          <cell r="BB2295">
            <v>1462.49536514282</v>
          </cell>
          <cell r="BC2295">
            <v>0.70312513798980092</v>
          </cell>
          <cell r="DS2295">
            <v>3785.7640000000001</v>
          </cell>
          <cell r="DT2295" t="str">
            <v>ID</v>
          </cell>
          <cell r="DU2295" t="str">
            <v>lt32</v>
          </cell>
          <cell r="EC2295" t="str">
            <v>Laptop</v>
          </cell>
          <cell r="ED2295">
            <v>2079.9929999999999</v>
          </cell>
          <cell r="EE2295" t="str">
            <v>WA</v>
          </cell>
          <cell r="EZ2295" t="str">
            <v>WA</v>
          </cell>
          <cell r="FA2295" t="str">
            <v>Bedrooms</v>
          </cell>
          <cell r="FB2295">
            <v>343071.45</v>
          </cell>
          <cell r="FC2295">
            <v>782202.90599999996</v>
          </cell>
          <cell r="FI2295" t="str">
            <v>WA</v>
          </cell>
          <cell r="FJ2295" t="str">
            <v>Other</v>
          </cell>
          <cell r="FK2295" t="str">
            <v>EISAx</v>
          </cell>
          <cell r="FL2295">
            <v>1982597.2000000002</v>
          </cell>
          <cell r="FS2295" t="str">
            <v>MT</v>
          </cell>
          <cell r="FT2295" t="str">
            <v>EISAx</v>
          </cell>
          <cell r="FV2295">
            <v>1327827.6400000001</v>
          </cell>
        </row>
        <row r="2296">
          <cell r="AN2296" t="str">
            <v>WA</v>
          </cell>
          <cell r="AO2296" t="str">
            <v>Baseboard/Wall/Radiant</v>
          </cell>
          <cell r="AP2296" t="str">
            <v>Pre 1980</v>
          </cell>
          <cell r="AQ2296" t="str">
            <v>Crawlspace</v>
          </cell>
          <cell r="AR2296">
            <v>1462.49536514282</v>
          </cell>
          <cell r="AU2296" t="str">
            <v>No</v>
          </cell>
          <cell r="AV2296" t="b">
            <v>0</v>
          </cell>
          <cell r="AX2296">
            <v>2246392.8808593713</v>
          </cell>
          <cell r="AY2296" t="b">
            <v>0</v>
          </cell>
          <cell r="AZ2296">
            <v>739711.14324949146</v>
          </cell>
          <cell r="BA2296" t="str">
            <v/>
          </cell>
          <cell r="BB2296" t="str">
            <v/>
          </cell>
          <cell r="BC2296">
            <v>0.70312513798980092</v>
          </cell>
          <cell r="DS2296">
            <v>1904.288</v>
          </cell>
          <cell r="DT2296" t="str">
            <v>WA</v>
          </cell>
          <cell r="DU2296" t="str">
            <v>lt32</v>
          </cell>
          <cell r="EC2296" t="str">
            <v>Laptop</v>
          </cell>
          <cell r="ED2296">
            <v>2079.9929999999999</v>
          </cell>
          <cell r="EE2296" t="str">
            <v>WA</v>
          </cell>
          <cell r="EZ2296" t="str">
            <v>WA</v>
          </cell>
          <cell r="FA2296" t="str">
            <v>Exterior</v>
          </cell>
          <cell r="FB2296">
            <v>33544.763999999996</v>
          </cell>
          <cell r="FC2296">
            <v>2404549.6740000001</v>
          </cell>
          <cell r="FI2296" t="str">
            <v>WA</v>
          </cell>
          <cell r="FJ2296" t="str">
            <v>Bathroom</v>
          </cell>
          <cell r="FK2296" t="str">
            <v>EISAq</v>
          </cell>
          <cell r="FL2296">
            <v>22871.43</v>
          </cell>
          <cell r="FS2296" t="str">
            <v>ID</v>
          </cell>
          <cell r="FT2296" t="str">
            <v>EISAnqnx</v>
          </cell>
          <cell r="FV2296">
            <v>1830433.7749999999</v>
          </cell>
        </row>
        <row r="2297">
          <cell r="AN2297" t="str">
            <v>WA</v>
          </cell>
          <cell r="AO2297" t="str">
            <v>Wood</v>
          </cell>
          <cell r="AP2297" t="str">
            <v>Pre 1980</v>
          </cell>
          <cell r="AQ2297" t="str">
            <v>Crawlspace</v>
          </cell>
          <cell r="AR2297">
            <v>1462.49536514282</v>
          </cell>
          <cell r="AU2297" t="str">
            <v>No</v>
          </cell>
          <cell r="AV2297" t="b">
            <v>0</v>
          </cell>
          <cell r="AX2297">
            <v>2246392.8808593713</v>
          </cell>
          <cell r="AY2297" t="b">
            <v>0</v>
          </cell>
          <cell r="AZ2297">
            <v>739711.14324949146</v>
          </cell>
          <cell r="BA2297" t="str">
            <v/>
          </cell>
          <cell r="BB2297" t="str">
            <v/>
          </cell>
          <cell r="BC2297">
            <v>0.70312513798980092</v>
          </cell>
          <cell r="DS2297">
            <v>1904.288</v>
          </cell>
          <cell r="DT2297" t="str">
            <v>WA</v>
          </cell>
          <cell r="DU2297" t="str">
            <v>lt32</v>
          </cell>
          <cell r="EC2297" t="str">
            <v>Laptop</v>
          </cell>
          <cell r="ED2297">
            <v>2079.9929999999999</v>
          </cell>
          <cell r="EE2297" t="str">
            <v>WA</v>
          </cell>
          <cell r="EZ2297" t="str">
            <v>WA</v>
          </cell>
          <cell r="FA2297" t="str">
            <v>Kitchen</v>
          </cell>
          <cell r="FB2297">
            <v>457428.6</v>
          </cell>
          <cell r="FC2297">
            <v>192120.01199999999</v>
          </cell>
          <cell r="FI2297" t="str">
            <v>WA</v>
          </cell>
          <cell r="FJ2297" t="str">
            <v>Bedrooms</v>
          </cell>
          <cell r="FK2297" t="str">
            <v>EISAnqnx</v>
          </cell>
          <cell r="FL2297">
            <v>91485.72</v>
          </cell>
          <cell r="FS2297" t="str">
            <v>ID</v>
          </cell>
          <cell r="FT2297" t="str">
            <v>EISAq</v>
          </cell>
          <cell r="FV2297">
            <v>864537.12499999988</v>
          </cell>
        </row>
        <row r="2298">
          <cell r="AN2298" t="str">
            <v>WA</v>
          </cell>
          <cell r="AO2298" t="str">
            <v>Wood</v>
          </cell>
          <cell r="AP2298" t="str">
            <v>Pre 1980</v>
          </cell>
          <cell r="AQ2298" t="str">
            <v>Slab on Grade</v>
          </cell>
          <cell r="AR2298">
            <v>617.49804306030296</v>
          </cell>
          <cell r="AU2298" t="str">
            <v>No</v>
          </cell>
          <cell r="AV2298" t="b">
            <v>0</v>
          </cell>
          <cell r="AX2298">
            <v>948476.99414062535</v>
          </cell>
          <cell r="AY2298" t="b">
            <v>0</v>
          </cell>
          <cell r="AZ2298">
            <v>312322.48270534142</v>
          </cell>
          <cell r="BA2298" t="str">
            <v/>
          </cell>
          <cell r="BB2298" t="str">
            <v/>
          </cell>
          <cell r="BC2298">
            <v>0.29687505826236099</v>
          </cell>
          <cell r="DS2298">
            <v>1904.288</v>
          </cell>
          <cell r="DT2298" t="str">
            <v>WA</v>
          </cell>
          <cell r="DU2298" t="str">
            <v>32to46</v>
          </cell>
          <cell r="EC2298" t="str">
            <v>Laptop</v>
          </cell>
          <cell r="ED2298">
            <v>2079.9929999999999</v>
          </cell>
          <cell r="EE2298" t="str">
            <v>WA</v>
          </cell>
          <cell r="EZ2298" t="str">
            <v>WA</v>
          </cell>
          <cell r="FA2298" t="str">
            <v>Living Room/Family Room</v>
          </cell>
          <cell r="FB2298">
            <v>91485.72</v>
          </cell>
          <cell r="FC2298">
            <v>515369.55599999998</v>
          </cell>
          <cell r="FI2298" t="str">
            <v>WA</v>
          </cell>
          <cell r="FJ2298" t="str">
            <v>Bedrooms</v>
          </cell>
          <cell r="FK2298" t="str">
            <v>EISAq</v>
          </cell>
          <cell r="FL2298">
            <v>114357.15</v>
          </cell>
          <cell r="FS2298" t="str">
            <v>ID</v>
          </cell>
          <cell r="FT2298" t="str">
            <v>EISAx</v>
          </cell>
          <cell r="FV2298">
            <v>7476755.5499999998</v>
          </cell>
        </row>
        <row r="2299">
          <cell r="AN2299" t="str">
            <v>WA</v>
          </cell>
          <cell r="AO2299" t="str">
            <v>Baseboard/Wall/Radiant</v>
          </cell>
          <cell r="AP2299" t="str">
            <v>Pre 1980</v>
          </cell>
          <cell r="AQ2299" t="str">
            <v>Crawlspace</v>
          </cell>
          <cell r="AR2299">
            <v>1462.49536514282</v>
          </cell>
          <cell r="AU2299" t="str">
            <v>No</v>
          </cell>
          <cell r="AV2299" t="b">
            <v>0</v>
          </cell>
          <cell r="AX2299">
            <v>2246392.8808593713</v>
          </cell>
          <cell r="AY2299" t="b">
            <v>0</v>
          </cell>
          <cell r="AZ2299">
            <v>739711.14324949146</v>
          </cell>
          <cell r="BA2299" t="str">
            <v/>
          </cell>
          <cell r="BB2299" t="str">
            <v/>
          </cell>
          <cell r="BC2299">
            <v>0.70312513798980092</v>
          </cell>
          <cell r="DS2299">
            <v>1904.288</v>
          </cell>
          <cell r="DT2299" t="str">
            <v>WA</v>
          </cell>
          <cell r="DU2299" t="str">
            <v>lt32</v>
          </cell>
          <cell r="EC2299" t="str">
            <v>Desktop</v>
          </cell>
          <cell r="ED2299">
            <v>2079.9929999999999</v>
          </cell>
          <cell r="EE2299" t="str">
            <v>WA</v>
          </cell>
          <cell r="EZ2299" t="str">
            <v>WA</v>
          </cell>
          <cell r="FA2299" t="str">
            <v>Other</v>
          </cell>
          <cell r="FB2299">
            <v>480300.02999999997</v>
          </cell>
          <cell r="FC2299">
            <v>565686.70199999993</v>
          </cell>
          <cell r="FI2299" t="str">
            <v>WA</v>
          </cell>
          <cell r="FJ2299" t="str">
            <v>Exterior</v>
          </cell>
          <cell r="FK2299" t="str">
            <v>EISAnqnx</v>
          </cell>
          <cell r="FL2299">
            <v>457428.6</v>
          </cell>
          <cell r="FS2299" t="str">
            <v>OR</v>
          </cell>
          <cell r="FT2299" t="str">
            <v>EISAnqnx</v>
          </cell>
          <cell r="FV2299">
            <v>15192409.6</v>
          </cell>
        </row>
        <row r="2300">
          <cell r="AN2300" t="str">
            <v>WA</v>
          </cell>
          <cell r="AO2300" t="str">
            <v>Baseboard/Wall/Radiant</v>
          </cell>
          <cell r="AP2300" t="str">
            <v>Pre 1980</v>
          </cell>
          <cell r="AQ2300" t="str">
            <v>Slab on Grade</v>
          </cell>
          <cell r="AR2300">
            <v>617.49804306030296</v>
          </cell>
          <cell r="AU2300" t="str">
            <v>No</v>
          </cell>
          <cell r="AV2300" t="b">
            <v>0</v>
          </cell>
          <cell r="AX2300">
            <v>948476.99414062535</v>
          </cell>
          <cell r="AY2300" t="b">
            <v>0</v>
          </cell>
          <cell r="AZ2300">
            <v>312322.48270534142</v>
          </cell>
          <cell r="BA2300" t="str">
            <v/>
          </cell>
          <cell r="BB2300" t="str">
            <v/>
          </cell>
          <cell r="BC2300">
            <v>0.29687505826236099</v>
          </cell>
          <cell r="DS2300">
            <v>1904.288</v>
          </cell>
          <cell r="DT2300" t="str">
            <v>WA</v>
          </cell>
          <cell r="DU2300" t="str">
            <v>lt32</v>
          </cell>
          <cell r="EC2300" t="str">
            <v>Laptop</v>
          </cell>
          <cell r="ED2300">
            <v>2079.9929999999999</v>
          </cell>
          <cell r="EE2300" t="str">
            <v>WA</v>
          </cell>
          <cell r="EZ2300" t="str">
            <v>WA</v>
          </cell>
          <cell r="FA2300" t="str">
            <v>Bathroom</v>
          </cell>
          <cell r="FB2300">
            <v>520431.76500000001</v>
          </cell>
          <cell r="FC2300">
            <v>460953.84900000005</v>
          </cell>
          <cell r="FI2300" t="str">
            <v>WA</v>
          </cell>
          <cell r="FJ2300" t="str">
            <v>Exterior</v>
          </cell>
          <cell r="FK2300" t="str">
            <v>EISAq</v>
          </cell>
          <cell r="FL2300">
            <v>22871.43</v>
          </cell>
          <cell r="FS2300" t="str">
            <v>OR</v>
          </cell>
          <cell r="FT2300" t="str">
            <v>EISAq</v>
          </cell>
          <cell r="FV2300">
            <v>2071303.1679999998</v>
          </cell>
        </row>
        <row r="2301">
          <cell r="AN2301" t="str">
            <v>WA</v>
          </cell>
          <cell r="AO2301" t="str">
            <v>Heat Pump (Ductless System)</v>
          </cell>
          <cell r="AP2301" t="str">
            <v>Pre 1980</v>
          </cell>
          <cell r="AQ2301" t="str">
            <v>Slab on Grade</v>
          </cell>
          <cell r="AR2301">
            <v>617.49804306030296</v>
          </cell>
          <cell r="AU2301" t="str">
            <v>No</v>
          </cell>
          <cell r="AV2301" t="b">
            <v>1</v>
          </cell>
          <cell r="AX2301">
            <v>948476.99414062535</v>
          </cell>
          <cell r="AY2301" t="b">
            <v>0</v>
          </cell>
          <cell r="AZ2301">
            <v>312322.48270534142</v>
          </cell>
          <cell r="BA2301">
            <v>0.29687500000000039</v>
          </cell>
          <cell r="BB2301">
            <v>617.49804306030296</v>
          </cell>
          <cell r="BC2301">
            <v>0.29687505826236099</v>
          </cell>
          <cell r="DS2301">
            <v>1904.288</v>
          </cell>
          <cell r="DT2301" t="str">
            <v>WA</v>
          </cell>
          <cell r="DU2301" t="str">
            <v>lt32</v>
          </cell>
          <cell r="EC2301" t="str">
            <v>Desktop</v>
          </cell>
          <cell r="ED2301">
            <v>2079.9929999999999</v>
          </cell>
          <cell r="EE2301" t="str">
            <v>WA</v>
          </cell>
          <cell r="EZ2301" t="str">
            <v>WA</v>
          </cell>
          <cell r="FA2301" t="str">
            <v>Bedrooms</v>
          </cell>
          <cell r="FB2301">
            <v>1982597.2000000002</v>
          </cell>
          <cell r="FC2301">
            <v>1794250.4660000002</v>
          </cell>
          <cell r="FI2301" t="str">
            <v>WA</v>
          </cell>
          <cell r="FJ2301" t="str">
            <v>Exterior</v>
          </cell>
          <cell r="FK2301" t="str">
            <v>EISAx</v>
          </cell>
          <cell r="FL2301">
            <v>228714.3</v>
          </cell>
          <cell r="FS2301" t="str">
            <v>OR</v>
          </cell>
          <cell r="FT2301" t="str">
            <v>EISAx</v>
          </cell>
          <cell r="FV2301">
            <v>10356515.84</v>
          </cell>
        </row>
        <row r="2302">
          <cell r="AN2302" t="str">
            <v>ID</v>
          </cell>
          <cell r="AO2302" t="str">
            <v>Wood</v>
          </cell>
          <cell r="AP2302" t="str">
            <v>Pre 1980</v>
          </cell>
          <cell r="AQ2302" t="str">
            <v>Basement</v>
          </cell>
          <cell r="AR2302">
            <v>102.644824182202</v>
          </cell>
          <cell r="AU2302" t="str">
            <v>Yes</v>
          </cell>
          <cell r="AV2302" t="b">
            <v>0</v>
          </cell>
          <cell r="AX2302">
            <v>288842.53524871642</v>
          </cell>
          <cell r="AY2302" t="b">
            <v>0</v>
          </cell>
          <cell r="AZ2302">
            <v>0</v>
          </cell>
          <cell r="BA2302" t="str">
            <v/>
          </cell>
          <cell r="BB2302" t="str">
            <v/>
          </cell>
          <cell r="BC2302">
            <v>8.6077850655744206E-2</v>
          </cell>
          <cell r="DS2302">
            <v>2130.886</v>
          </cell>
          <cell r="DT2302" t="str">
            <v>MT</v>
          </cell>
          <cell r="DU2302" t="str">
            <v>32to46</v>
          </cell>
          <cell r="EC2302" t="str">
            <v>Desktop</v>
          </cell>
          <cell r="ED2302">
            <v>2079.9929999999999</v>
          </cell>
          <cell r="EE2302" t="str">
            <v>WA</v>
          </cell>
          <cell r="EZ2302" t="str">
            <v>WA</v>
          </cell>
          <cell r="FA2302" t="str">
            <v>Exterior</v>
          </cell>
          <cell r="FB2302">
            <v>1883467.34</v>
          </cell>
          <cell r="FC2302">
            <v>6096486.3900000006</v>
          </cell>
          <cell r="FI2302" t="str">
            <v>WA</v>
          </cell>
          <cell r="FJ2302" t="str">
            <v>Kitchen</v>
          </cell>
          <cell r="FK2302" t="str">
            <v>EISAq</v>
          </cell>
          <cell r="FL2302">
            <v>134179.05599999998</v>
          </cell>
          <cell r="FS2302" t="str">
            <v>MT</v>
          </cell>
          <cell r="FT2302" t="str">
            <v>EISAnqnx</v>
          </cell>
          <cell r="FV2302">
            <v>1928451.83</v>
          </cell>
        </row>
        <row r="2303">
          <cell r="AN2303" t="str">
            <v>ID</v>
          </cell>
          <cell r="AO2303" t="str">
            <v>Wood</v>
          </cell>
          <cell r="AP2303" t="str">
            <v>Pre 1980</v>
          </cell>
          <cell r="AQ2303" t="str">
            <v>Crawlspace</v>
          </cell>
          <cell r="AR2303">
            <v>1089.82026370842</v>
          </cell>
          <cell r="AU2303" t="str">
            <v>Yes</v>
          </cell>
          <cell r="AV2303" t="b">
            <v>0</v>
          </cell>
          <cell r="AX2303">
            <v>3066754.222075494</v>
          </cell>
          <cell r="AY2303" t="b">
            <v>0</v>
          </cell>
          <cell r="AZ2303">
            <v>0</v>
          </cell>
          <cell r="BA2303" t="str">
            <v/>
          </cell>
          <cell r="BB2303" t="str">
            <v/>
          </cell>
          <cell r="BC2303">
            <v>0.91392222304924686</v>
          </cell>
          <cell r="DS2303">
            <v>2130.886</v>
          </cell>
          <cell r="DT2303" t="str">
            <v>MT</v>
          </cell>
          <cell r="DU2303" t="str">
            <v>32to46</v>
          </cell>
          <cell r="EC2303" t="str">
            <v>Desktop</v>
          </cell>
          <cell r="ED2303">
            <v>2079.9929999999999</v>
          </cell>
          <cell r="EE2303" t="str">
            <v>WA</v>
          </cell>
          <cell r="EZ2303" t="str">
            <v>WA</v>
          </cell>
          <cell r="FA2303" t="str">
            <v>Garage</v>
          </cell>
          <cell r="FB2303">
            <v>1090428.4600000002</v>
          </cell>
          <cell r="FC2303">
            <v>2379116.64</v>
          </cell>
          <cell r="FI2303" t="str">
            <v>WA</v>
          </cell>
          <cell r="FJ2303" t="str">
            <v>Living Room/Family Room</v>
          </cell>
          <cell r="FK2303" t="str">
            <v>EISAnqnx</v>
          </cell>
          <cell r="FL2303">
            <v>853866.72</v>
          </cell>
          <cell r="FS2303" t="str">
            <v>MT</v>
          </cell>
          <cell r="FT2303" t="str">
            <v>EISAq</v>
          </cell>
          <cell r="FV2303">
            <v>375035.93599999999</v>
          </cell>
        </row>
        <row r="2304">
          <cell r="AN2304" t="str">
            <v>ID</v>
          </cell>
          <cell r="AO2304" t="str">
            <v>Natural Gas FAF</v>
          </cell>
          <cell r="AP2304" t="str">
            <v>Pre 1980</v>
          </cell>
          <cell r="AQ2304" t="str">
            <v>Basement</v>
          </cell>
          <cell r="AR2304">
            <v>102.644824182202</v>
          </cell>
          <cell r="AU2304" t="str">
            <v>Yes</v>
          </cell>
          <cell r="AV2304" t="b">
            <v>1</v>
          </cell>
          <cell r="AX2304">
            <v>288842.53524871642</v>
          </cell>
          <cell r="AY2304" t="b">
            <v>0</v>
          </cell>
          <cell r="AZ2304">
            <v>0</v>
          </cell>
          <cell r="BA2304">
            <v>8.6077844311377452E-2</v>
          </cell>
          <cell r="BB2304">
            <v>102.644824182202</v>
          </cell>
          <cell r="BC2304">
            <v>8.6077850655744206E-2</v>
          </cell>
          <cell r="DS2304">
            <v>1904.288</v>
          </cell>
          <cell r="DT2304" t="str">
            <v>WA</v>
          </cell>
          <cell r="DU2304" t="str">
            <v>32to46</v>
          </cell>
          <cell r="EC2304" t="str">
            <v>Desktop</v>
          </cell>
          <cell r="ED2304">
            <v>2079.9929999999999</v>
          </cell>
          <cell r="EE2304" t="str">
            <v>WA</v>
          </cell>
          <cell r="EZ2304" t="str">
            <v>WA</v>
          </cell>
          <cell r="FA2304" t="str">
            <v>Kitchen</v>
          </cell>
          <cell r="FB2304">
            <v>297389.58</v>
          </cell>
          <cell r="FC2304">
            <v>614605.1320000001</v>
          </cell>
          <cell r="FI2304" t="str">
            <v>WA</v>
          </cell>
          <cell r="FJ2304" t="str">
            <v>Other</v>
          </cell>
          <cell r="FK2304" t="str">
            <v>EISAnqnx</v>
          </cell>
          <cell r="FL2304">
            <v>182971.44</v>
          </cell>
          <cell r="FS2304" t="str">
            <v>MT</v>
          </cell>
          <cell r="FT2304" t="str">
            <v>EISAx</v>
          </cell>
          <cell r="FV2304">
            <v>2557063.2000000002</v>
          </cell>
        </row>
        <row r="2305">
          <cell r="AN2305" t="str">
            <v>ID</v>
          </cell>
          <cell r="AO2305" t="str">
            <v>Natural Gas FAF</v>
          </cell>
          <cell r="AP2305" t="str">
            <v>Pre 1980</v>
          </cell>
          <cell r="AQ2305" t="str">
            <v>Crawlspace</v>
          </cell>
          <cell r="AR2305">
            <v>1089.82026370842</v>
          </cell>
          <cell r="AU2305" t="str">
            <v>Yes</v>
          </cell>
          <cell r="AV2305" t="b">
            <v>1</v>
          </cell>
          <cell r="AX2305">
            <v>3066754.222075494</v>
          </cell>
          <cell r="AY2305" t="b">
            <v>0</v>
          </cell>
          <cell r="AZ2305">
            <v>0</v>
          </cell>
          <cell r="BA2305">
            <v>0.91392215568862256</v>
          </cell>
          <cell r="BB2305">
            <v>1089.82026370842</v>
          </cell>
          <cell r="BC2305">
            <v>0.91392222304924686</v>
          </cell>
          <cell r="DS2305">
            <v>1904.288</v>
          </cell>
          <cell r="DT2305" t="str">
            <v>WA</v>
          </cell>
          <cell r="DU2305" t="str">
            <v>gt46</v>
          </cell>
          <cell r="EC2305" t="str">
            <v>Desktop</v>
          </cell>
          <cell r="ED2305">
            <v>3785.7640000000001</v>
          </cell>
          <cell r="EE2305" t="str">
            <v>ID</v>
          </cell>
          <cell r="EZ2305" t="str">
            <v>WA</v>
          </cell>
          <cell r="FA2305" t="str">
            <v>Living Room/Family Room</v>
          </cell>
          <cell r="FB2305">
            <v>148694.79</v>
          </cell>
          <cell r="FC2305">
            <v>991298.60000000009</v>
          </cell>
          <cell r="FI2305" t="str">
            <v>WA</v>
          </cell>
          <cell r="FJ2305" t="str">
            <v>Other</v>
          </cell>
          <cell r="FK2305" t="str">
            <v>EISAq</v>
          </cell>
          <cell r="FL2305">
            <v>358319.07</v>
          </cell>
          <cell r="FS2305" t="str">
            <v>ID</v>
          </cell>
          <cell r="FT2305" t="str">
            <v>EISAnqnx</v>
          </cell>
          <cell r="FV2305">
            <v>5867934.2000000002</v>
          </cell>
        </row>
        <row r="2306">
          <cell r="AN2306" t="str">
            <v>ID</v>
          </cell>
          <cell r="AO2306" t="str">
            <v>Natural Gas FAF</v>
          </cell>
          <cell r="AP2306" t="str">
            <v>Post 2006</v>
          </cell>
          <cell r="AQ2306" t="str">
            <v>Crawlspace</v>
          </cell>
          <cell r="AR2306">
            <v>3785.76440429688</v>
          </cell>
          <cell r="AU2306" t="str">
            <v>No</v>
          </cell>
          <cell r="AV2306" t="b">
            <v>1</v>
          </cell>
          <cell r="AX2306">
            <v>5300070.1660156325</v>
          </cell>
          <cell r="AY2306" t="b">
            <v>0</v>
          </cell>
          <cell r="AZ2306">
            <v>1044705.9162579115</v>
          </cell>
          <cell r="BA2306">
            <v>1</v>
          </cell>
          <cell r="BB2306">
            <v>3785.76440429688</v>
          </cell>
          <cell r="BC2306">
            <v>1.0000001067939999</v>
          </cell>
          <cell r="DS2306">
            <v>1904.288</v>
          </cell>
          <cell r="DT2306" t="str">
            <v>WA</v>
          </cell>
          <cell r="DU2306" t="str">
            <v>32to46</v>
          </cell>
          <cell r="EC2306" t="str">
            <v>Laptop</v>
          </cell>
          <cell r="ED2306">
            <v>2079.9929999999999</v>
          </cell>
          <cell r="EE2306" t="str">
            <v>WA</v>
          </cell>
          <cell r="EZ2306" t="str">
            <v>WA</v>
          </cell>
          <cell r="FA2306" t="str">
            <v>Other</v>
          </cell>
          <cell r="FB2306">
            <v>743473.95000000007</v>
          </cell>
          <cell r="FC2306">
            <v>1724859.5640000002</v>
          </cell>
          <cell r="FI2306" t="str">
            <v>WA</v>
          </cell>
          <cell r="FJ2306" t="str">
            <v>Other</v>
          </cell>
          <cell r="FK2306" t="str">
            <v>EISAx</v>
          </cell>
          <cell r="FL2306">
            <v>823371.48</v>
          </cell>
          <cell r="FS2306" t="str">
            <v>ID</v>
          </cell>
          <cell r="FT2306" t="str">
            <v>EISAq</v>
          </cell>
          <cell r="FV2306">
            <v>1873953.1800000002</v>
          </cell>
        </row>
        <row r="2307">
          <cell r="AN2307" t="str">
            <v>OR</v>
          </cell>
          <cell r="AO2307" t="str">
            <v>Baseboard/Wall/Radiant</v>
          </cell>
          <cell r="AP2307" t="str">
            <v>Pre 1980</v>
          </cell>
          <cell r="AQ2307" t="str">
            <v>Crawlspace</v>
          </cell>
          <cell r="AR2307">
            <v>1612.69177246094</v>
          </cell>
          <cell r="AU2307" t="str">
            <v>Yes</v>
          </cell>
          <cell r="AV2307" t="b">
            <v>0</v>
          </cell>
          <cell r="AX2307">
            <v>2538376.8498535194</v>
          </cell>
          <cell r="AY2307" t="b">
            <v>0</v>
          </cell>
          <cell r="AZ2307">
            <v>0</v>
          </cell>
          <cell r="BA2307" t="str">
            <v/>
          </cell>
          <cell r="BB2307" t="str">
            <v/>
          </cell>
          <cell r="BC2307">
            <v>0.99999985890730525</v>
          </cell>
          <cell r="DS2307">
            <v>1925.059</v>
          </cell>
          <cell r="DT2307" t="str">
            <v>OR</v>
          </cell>
          <cell r="DU2307" t="str">
            <v>gt46</v>
          </cell>
          <cell r="EC2307" t="str">
            <v>Desktop</v>
          </cell>
          <cell r="ED2307">
            <v>1144.6790000000001</v>
          </cell>
          <cell r="EE2307" t="str">
            <v>MT</v>
          </cell>
          <cell r="EZ2307" t="str">
            <v>WA</v>
          </cell>
          <cell r="FA2307" t="str">
            <v>Bathroom</v>
          </cell>
          <cell r="FB2307">
            <v>263644.92</v>
          </cell>
          <cell r="FC2307">
            <v>74699.394</v>
          </cell>
          <cell r="FI2307" t="str">
            <v>WA</v>
          </cell>
          <cell r="FJ2307" t="str">
            <v>Bathroom</v>
          </cell>
          <cell r="FK2307" t="str">
            <v>EISAnqnx</v>
          </cell>
          <cell r="FL2307">
            <v>975847.67999999993</v>
          </cell>
          <cell r="FS2307" t="str">
            <v>ID</v>
          </cell>
          <cell r="FT2307" t="str">
            <v>EISAx</v>
          </cell>
          <cell r="FV2307">
            <v>1230373.3</v>
          </cell>
        </row>
        <row r="2308">
          <cell r="AN2308" t="str">
            <v>OR</v>
          </cell>
          <cell r="AO2308" t="str">
            <v>Baseboard/Wall/Radiant</v>
          </cell>
          <cell r="AP2308" t="str">
            <v>Pre 1980</v>
          </cell>
          <cell r="AQ2308" t="str">
            <v>Crawlspace</v>
          </cell>
          <cell r="AR2308">
            <v>1612.69177246094</v>
          </cell>
          <cell r="AU2308" t="str">
            <v>Yes</v>
          </cell>
          <cell r="AV2308" t="b">
            <v>0</v>
          </cell>
          <cell r="AX2308">
            <v>2538376.8498535194</v>
          </cell>
          <cell r="AY2308" t="b">
            <v>0</v>
          </cell>
          <cell r="AZ2308">
            <v>0</v>
          </cell>
          <cell r="BA2308" t="str">
            <v/>
          </cell>
          <cell r="BB2308" t="str">
            <v/>
          </cell>
          <cell r="BC2308">
            <v>0.99999985890730525</v>
          </cell>
          <cell r="DS2308">
            <v>1925.059</v>
          </cell>
          <cell r="DT2308" t="str">
            <v>OR</v>
          </cell>
          <cell r="DU2308" t="str">
            <v>gt46</v>
          </cell>
          <cell r="EC2308" t="str">
            <v>Laptop</v>
          </cell>
          <cell r="ED2308">
            <v>1612.692</v>
          </cell>
          <cell r="EE2308" t="str">
            <v>OR</v>
          </cell>
          <cell r="EZ2308" t="str">
            <v>WA</v>
          </cell>
          <cell r="FA2308" t="str">
            <v>Bedrooms</v>
          </cell>
          <cell r="FB2308">
            <v>512642.89999999997</v>
          </cell>
          <cell r="FC2308">
            <v>363244.11199999996</v>
          </cell>
          <cell r="FI2308" t="str">
            <v>WA</v>
          </cell>
          <cell r="FJ2308" t="str">
            <v>Bathroom</v>
          </cell>
          <cell r="FK2308" t="str">
            <v>EISAq</v>
          </cell>
          <cell r="FL2308">
            <v>22871.43</v>
          </cell>
          <cell r="FS2308" t="str">
            <v>OR</v>
          </cell>
          <cell r="FT2308" t="str">
            <v>EISAnqnx</v>
          </cell>
          <cell r="FV2308">
            <v>5338010.5200000005</v>
          </cell>
        </row>
        <row r="2309">
          <cell r="AN2309" t="str">
            <v>OR</v>
          </cell>
          <cell r="AO2309" t="str">
            <v>Heat Pump (Central System)</v>
          </cell>
          <cell r="AP2309" t="str">
            <v>Pre 1980</v>
          </cell>
          <cell r="AQ2309" t="str">
            <v>Crawlspace</v>
          </cell>
          <cell r="AR2309">
            <v>1612.69177246094</v>
          </cell>
          <cell r="AU2309" t="str">
            <v>Yes</v>
          </cell>
          <cell r="AV2309" t="b">
            <v>1</v>
          </cell>
          <cell r="AX2309">
            <v>2538376.8498535194</v>
          </cell>
          <cell r="AY2309" t="b">
            <v>0</v>
          </cell>
          <cell r="AZ2309">
            <v>0</v>
          </cell>
          <cell r="BA2309">
            <v>1</v>
          </cell>
          <cell r="BB2309">
            <v>1612.69177246094</v>
          </cell>
          <cell r="BC2309">
            <v>0.99999985890730525</v>
          </cell>
          <cell r="DS2309">
            <v>1925.059</v>
          </cell>
          <cell r="DT2309" t="str">
            <v>OR</v>
          </cell>
          <cell r="DU2309" t="str">
            <v>lt32</v>
          </cell>
          <cell r="EC2309" t="str">
            <v>Laptop</v>
          </cell>
          <cell r="ED2309">
            <v>1144.6790000000001</v>
          </cell>
          <cell r="EE2309" t="str">
            <v>MT</v>
          </cell>
          <cell r="EZ2309" t="str">
            <v>WA</v>
          </cell>
          <cell r="FA2309" t="str">
            <v>Exterior</v>
          </cell>
          <cell r="FB2309">
            <v>263644.92</v>
          </cell>
          <cell r="FC2309">
            <v>1080944.172</v>
          </cell>
          <cell r="FI2309" t="str">
            <v>WA</v>
          </cell>
          <cell r="FJ2309" t="str">
            <v>Bathroom</v>
          </cell>
          <cell r="FK2309" t="str">
            <v>EISAx</v>
          </cell>
          <cell r="FL2309">
            <v>182971.44</v>
          </cell>
          <cell r="FS2309" t="str">
            <v>OR</v>
          </cell>
          <cell r="FT2309" t="str">
            <v>EISAq</v>
          </cell>
          <cell r="FV2309">
            <v>354792.24</v>
          </cell>
        </row>
        <row r="2310">
          <cell r="AN2310" t="str">
            <v>OR</v>
          </cell>
          <cell r="AO2310" t="str">
            <v>Baseboard/Wall/Radiant</v>
          </cell>
          <cell r="AQ2310" t="str">
            <v>Crawlspace</v>
          </cell>
          <cell r="AR2310">
            <v>8559.103515625</v>
          </cell>
          <cell r="AU2310" t="str">
            <v>No</v>
          </cell>
          <cell r="AV2310" t="b">
            <v>0</v>
          </cell>
          <cell r="AX2310">
            <v>7566247.5078125</v>
          </cell>
          <cell r="AY2310" t="b">
            <v>0</v>
          </cell>
          <cell r="AZ2310">
            <v>1066309.3782732422</v>
          </cell>
          <cell r="BA2310" t="str">
            <v/>
          </cell>
          <cell r="BB2310" t="str">
            <v/>
          </cell>
          <cell r="BC2310">
            <v>0.99999994340821197</v>
          </cell>
          <cell r="DS2310">
            <v>2079.9929999999999</v>
          </cell>
          <cell r="DT2310" t="str">
            <v>WA</v>
          </cell>
          <cell r="DU2310" t="str">
            <v>lt32</v>
          </cell>
          <cell r="EC2310" t="str">
            <v>Desktop</v>
          </cell>
          <cell r="ED2310">
            <v>1144.6790000000001</v>
          </cell>
          <cell r="EE2310" t="str">
            <v>MT</v>
          </cell>
          <cell r="EZ2310" t="str">
            <v>WA</v>
          </cell>
          <cell r="FA2310" t="str">
            <v>Garage</v>
          </cell>
          <cell r="FB2310">
            <v>351526.56</v>
          </cell>
          <cell r="FC2310">
            <v>421831.87199999997</v>
          </cell>
          <cell r="FI2310" t="str">
            <v>WA</v>
          </cell>
          <cell r="FJ2310" t="str">
            <v>Bedrooms</v>
          </cell>
          <cell r="FK2310" t="str">
            <v>EISAnqnx</v>
          </cell>
          <cell r="FL2310">
            <v>274457.15999999997</v>
          </cell>
          <cell r="FS2310" t="str">
            <v>OR</v>
          </cell>
          <cell r="FT2310" t="str">
            <v>EISAx</v>
          </cell>
          <cell r="FV2310">
            <v>806346</v>
          </cell>
        </row>
        <row r="2311">
          <cell r="AN2311" t="str">
            <v>OR</v>
          </cell>
          <cell r="AO2311" t="str">
            <v>Baseboard/Wall/Radiant</v>
          </cell>
          <cell r="AQ2311" t="str">
            <v>Crawlspace</v>
          </cell>
          <cell r="AR2311">
            <v>8559.103515625</v>
          </cell>
          <cell r="AU2311" t="str">
            <v>No</v>
          </cell>
          <cell r="AV2311" t="b">
            <v>1</v>
          </cell>
          <cell r="AX2311">
            <v>7566247.5078125</v>
          </cell>
          <cell r="AY2311" t="b">
            <v>0</v>
          </cell>
          <cell r="AZ2311">
            <v>1066309.3782732422</v>
          </cell>
          <cell r="BA2311">
            <v>1</v>
          </cell>
          <cell r="BB2311">
            <v>8559.103515625</v>
          </cell>
          <cell r="BC2311">
            <v>0.99999994340821197</v>
          </cell>
          <cell r="DS2311">
            <v>2079.9929999999999</v>
          </cell>
          <cell r="DT2311" t="str">
            <v>WA</v>
          </cell>
          <cell r="DU2311" t="str">
            <v>32to46</v>
          </cell>
          <cell r="EC2311" t="str">
            <v>Desktop</v>
          </cell>
          <cell r="ED2311">
            <v>1144.6790000000001</v>
          </cell>
          <cell r="EE2311" t="str">
            <v>MT</v>
          </cell>
          <cell r="EZ2311" t="str">
            <v>WA</v>
          </cell>
          <cell r="FA2311" t="str">
            <v>Kitchen</v>
          </cell>
          <cell r="FB2311">
            <v>246068.592</v>
          </cell>
          <cell r="FC2311">
            <v>142075.318</v>
          </cell>
          <cell r="FI2311" t="str">
            <v>WA</v>
          </cell>
          <cell r="FJ2311" t="str">
            <v>Bedrooms</v>
          </cell>
          <cell r="FK2311" t="str">
            <v>EISAq</v>
          </cell>
          <cell r="FL2311">
            <v>205842.87</v>
          </cell>
          <cell r="FS2311" t="str">
            <v>MT</v>
          </cell>
          <cell r="FT2311" t="str">
            <v>EISAnqnx</v>
          </cell>
          <cell r="FV2311">
            <v>2482482.19</v>
          </cell>
        </row>
        <row r="2312">
          <cell r="AN2312" t="str">
            <v>ID</v>
          </cell>
          <cell r="AO2312" t="str">
            <v>Natural Gas FAF</v>
          </cell>
          <cell r="AP2312" t="str">
            <v>1980-1992</v>
          </cell>
          <cell r="AQ2312" t="str">
            <v>Crawlspace</v>
          </cell>
          <cell r="AR2312">
            <v>2219.6722427080299</v>
          </cell>
          <cell r="AU2312" t="str">
            <v>No</v>
          </cell>
          <cell r="AV2312" t="b">
            <v>1</v>
          </cell>
          <cell r="AX2312">
            <v>9307085.7136747688</v>
          </cell>
          <cell r="AY2312" t="b">
            <v>0</v>
          </cell>
          <cell r="AZ2312">
            <v>1881297.4152095441</v>
          </cell>
          <cell r="BA2312">
            <v>0.58632075471698131</v>
          </cell>
          <cell r="BB2312">
            <v>2219.6722427080299</v>
          </cell>
          <cell r="BC2312">
            <v>0.58632081733251984</v>
          </cell>
          <cell r="DS2312">
            <v>3785.7640000000001</v>
          </cell>
          <cell r="DT2312" t="str">
            <v>ID</v>
          </cell>
          <cell r="DU2312" t="str">
            <v>lt32</v>
          </cell>
          <cell r="EC2312" t="str">
            <v>Desktop</v>
          </cell>
          <cell r="ED2312">
            <v>12271.31</v>
          </cell>
          <cell r="EE2312" t="str">
            <v>WA</v>
          </cell>
          <cell r="EZ2312" t="str">
            <v>WA</v>
          </cell>
          <cell r="FA2312" t="str">
            <v>Living Room/Family Room</v>
          </cell>
          <cell r="FB2312">
            <v>380820.44</v>
          </cell>
          <cell r="FC2312">
            <v>244603.89799999999</v>
          </cell>
          <cell r="FI2312" t="str">
            <v>WA</v>
          </cell>
          <cell r="FJ2312" t="str">
            <v>Bedrooms</v>
          </cell>
          <cell r="FK2312" t="str">
            <v>EISAx</v>
          </cell>
          <cell r="FL2312">
            <v>38119.049999999996</v>
          </cell>
          <cell r="FS2312" t="str">
            <v>MT</v>
          </cell>
          <cell r="FT2312" t="str">
            <v>EISAq</v>
          </cell>
          <cell r="FV2312">
            <v>413391.88400000002</v>
          </cell>
        </row>
        <row r="2313">
          <cell r="AN2313" t="str">
            <v>ID</v>
          </cell>
          <cell r="AO2313" t="str">
            <v>Natural Gas FAF</v>
          </cell>
          <cell r="AP2313" t="str">
            <v>1980-1992</v>
          </cell>
          <cell r="AQ2313" t="str">
            <v>Slab on Grade</v>
          </cell>
          <cell r="AR2313">
            <v>1566.0921615888501</v>
          </cell>
          <cell r="AU2313" t="str">
            <v>No</v>
          </cell>
          <cell r="AV2313" t="b">
            <v>1</v>
          </cell>
          <cell r="AX2313">
            <v>6566624.4335420486</v>
          </cell>
          <cell r="AY2313" t="b">
            <v>0</v>
          </cell>
          <cell r="AZ2313">
            <v>1327351.4345444641</v>
          </cell>
          <cell r="BA2313">
            <v>0.41367924528301869</v>
          </cell>
          <cell r="BB2313">
            <v>1566.0921615888501</v>
          </cell>
          <cell r="BC2313">
            <v>0.41367928946147992</v>
          </cell>
          <cell r="DS2313">
            <v>3785.7640000000001</v>
          </cell>
          <cell r="DT2313" t="str">
            <v>ID</v>
          </cell>
          <cell r="DU2313" t="str">
            <v>lt32</v>
          </cell>
          <cell r="EC2313" t="str">
            <v>Desktop</v>
          </cell>
          <cell r="ED2313">
            <v>3785.7640000000001</v>
          </cell>
          <cell r="EE2313" t="str">
            <v>ID</v>
          </cell>
          <cell r="EZ2313" t="str">
            <v>WA</v>
          </cell>
          <cell r="FA2313" t="str">
            <v>Other</v>
          </cell>
          <cell r="FB2313">
            <v>878816.4</v>
          </cell>
          <cell r="FC2313">
            <v>300262.27</v>
          </cell>
          <cell r="FI2313" t="str">
            <v>WA</v>
          </cell>
          <cell r="FJ2313" t="str">
            <v>Exterior</v>
          </cell>
          <cell r="FK2313" t="str">
            <v>EISAq</v>
          </cell>
          <cell r="FL2313">
            <v>33544.763999999996</v>
          </cell>
          <cell r="FS2313" t="str">
            <v>MT</v>
          </cell>
          <cell r="FT2313" t="str">
            <v>EISAx</v>
          </cell>
          <cell r="FV2313">
            <v>2290702.4500000002</v>
          </cell>
        </row>
        <row r="2314">
          <cell r="AN2314" t="str">
            <v>ID</v>
          </cell>
          <cell r="AO2314" t="str">
            <v>Baseboard/Wall/Radiant</v>
          </cell>
          <cell r="AP2314" t="str">
            <v>Pre 1980</v>
          </cell>
          <cell r="AQ2314" t="str">
            <v>Crawlspace</v>
          </cell>
          <cell r="AR2314">
            <v>135.50739635120701</v>
          </cell>
          <cell r="AU2314" t="str">
            <v>No</v>
          </cell>
          <cell r="AV2314" t="b">
            <v>1</v>
          </cell>
          <cell r="AX2314">
            <v>212475.59747869259</v>
          </cell>
          <cell r="AY2314" t="b">
            <v>0</v>
          </cell>
          <cell r="AZ2314">
            <v>57574.856837588064</v>
          </cell>
          <cell r="BA2314">
            <v>0.11363636363636312</v>
          </cell>
          <cell r="BB2314">
            <v>135.50739635120701</v>
          </cell>
          <cell r="BC2314">
            <v>0.11363637201193076</v>
          </cell>
          <cell r="DS2314">
            <v>3785.7640000000001</v>
          </cell>
          <cell r="DT2314" t="str">
            <v>ID</v>
          </cell>
          <cell r="DU2314" t="str">
            <v>gt46</v>
          </cell>
          <cell r="EC2314" t="str">
            <v>Desktop</v>
          </cell>
          <cell r="ED2314">
            <v>4360.1880000000001</v>
          </cell>
          <cell r="EE2314" t="str">
            <v>WA</v>
          </cell>
          <cell r="EZ2314" t="str">
            <v>WA</v>
          </cell>
          <cell r="FA2314" t="str">
            <v>Bathroom</v>
          </cell>
          <cell r="FB2314">
            <v>366780.48200000002</v>
          </cell>
          <cell r="FC2314">
            <v>436171.38400000002</v>
          </cell>
          <cell r="FI2314" t="str">
            <v>WA</v>
          </cell>
          <cell r="FJ2314" t="str">
            <v>Exterior</v>
          </cell>
          <cell r="FK2314" t="str">
            <v>EISAx</v>
          </cell>
          <cell r="FL2314">
            <v>175347.63</v>
          </cell>
          <cell r="FS2314" t="str">
            <v>MT</v>
          </cell>
          <cell r="FT2314" t="str">
            <v>EISAnqnx</v>
          </cell>
          <cell r="FV2314">
            <v>4272426.43</v>
          </cell>
        </row>
        <row r="2315">
          <cell r="AN2315" t="str">
            <v>ID</v>
          </cell>
          <cell r="AO2315" t="str">
            <v>Baseboard/Wall/Radiant</v>
          </cell>
          <cell r="AP2315" t="str">
            <v>Pre 1980</v>
          </cell>
          <cell r="AQ2315" t="str">
            <v>Crawlspace</v>
          </cell>
          <cell r="AR2315">
            <v>1056.95769153942</v>
          </cell>
          <cell r="AU2315" t="str">
            <v>No</v>
          </cell>
          <cell r="AV2315" t="b">
            <v>1</v>
          </cell>
          <cell r="AX2315">
            <v>1657309.6603338106</v>
          </cell>
          <cell r="AY2315" t="b">
            <v>0</v>
          </cell>
          <cell r="AZ2315">
            <v>449083.88333318918</v>
          </cell>
          <cell r="BA2315">
            <v>0.88636363636363691</v>
          </cell>
          <cell r="BB2315">
            <v>1056.95769153942</v>
          </cell>
          <cell r="BC2315">
            <v>0.88636370169306444</v>
          </cell>
          <cell r="DS2315">
            <v>3785.7640000000001</v>
          </cell>
          <cell r="DT2315" t="str">
            <v>ID</v>
          </cell>
          <cell r="DU2315" t="str">
            <v>32to46</v>
          </cell>
          <cell r="EC2315" t="str">
            <v>Laptop</v>
          </cell>
          <cell r="ED2315">
            <v>4360.1880000000001</v>
          </cell>
          <cell r="EE2315" t="str">
            <v>WA</v>
          </cell>
          <cell r="EZ2315" t="str">
            <v>WA</v>
          </cell>
          <cell r="FA2315" t="str">
            <v>Bedrooms</v>
          </cell>
          <cell r="FB2315">
            <v>589822.66700000002</v>
          </cell>
          <cell r="FC2315">
            <v>2270073.7940000002</v>
          </cell>
          <cell r="FI2315" t="str">
            <v>WA</v>
          </cell>
          <cell r="FJ2315" t="str">
            <v>Garage</v>
          </cell>
          <cell r="FK2315" t="str">
            <v>EISAnqnx</v>
          </cell>
          <cell r="FL2315">
            <v>114357.15</v>
          </cell>
          <cell r="FS2315" t="str">
            <v>MT</v>
          </cell>
          <cell r="FT2315" t="str">
            <v>EISAq</v>
          </cell>
          <cell r="FV2315">
            <v>46879.491999999998</v>
          </cell>
        </row>
        <row r="2316">
          <cell r="AN2316" t="str">
            <v>OR</v>
          </cell>
          <cell r="AO2316" t="str">
            <v>Natural Gas Other</v>
          </cell>
          <cell r="AP2316" t="str">
            <v>1993-2006</v>
          </cell>
          <cell r="AQ2316" t="str">
            <v>Crawlspace</v>
          </cell>
          <cell r="AR2316">
            <v>1925.05932617188</v>
          </cell>
          <cell r="AU2316" t="str">
            <v>No</v>
          </cell>
          <cell r="AV2316" t="b">
            <v>0</v>
          </cell>
          <cell r="AX2316">
            <v>3253350.2612304771</v>
          </cell>
          <cell r="AY2316" t="b">
            <v>0</v>
          </cell>
          <cell r="AZ2316">
            <v>615566.21042148594</v>
          </cell>
          <cell r="BA2316" t="str">
            <v/>
          </cell>
          <cell r="BB2316" t="str">
            <v/>
          </cell>
          <cell r="BC2316">
            <v>1.0000001694347447</v>
          </cell>
          <cell r="DS2316">
            <v>2079.9929999999999</v>
          </cell>
          <cell r="DT2316" t="str">
            <v>WA</v>
          </cell>
          <cell r="DU2316" t="str">
            <v>lt32</v>
          </cell>
          <cell r="EZ2316" t="str">
            <v>WA</v>
          </cell>
          <cell r="FA2316" t="str">
            <v>Exterior</v>
          </cell>
          <cell r="FB2316">
            <v>436171.38400000002</v>
          </cell>
          <cell r="FC2316">
            <v>5452142.3000000007</v>
          </cell>
          <cell r="FI2316" t="str">
            <v>WA</v>
          </cell>
          <cell r="FJ2316" t="str">
            <v>Garage</v>
          </cell>
          <cell r="FK2316" t="str">
            <v>EISAq</v>
          </cell>
          <cell r="FL2316">
            <v>144852.38999999998</v>
          </cell>
          <cell r="FS2316" t="str">
            <v>MT</v>
          </cell>
          <cell r="FT2316" t="str">
            <v>EISAx</v>
          </cell>
          <cell r="FV2316">
            <v>255706.32</v>
          </cell>
        </row>
        <row r="2317">
          <cell r="AN2317" t="str">
            <v>OR</v>
          </cell>
          <cell r="AO2317" t="str">
            <v>Natural Gas FAF</v>
          </cell>
          <cell r="AP2317" t="str">
            <v>1993-2006</v>
          </cell>
          <cell r="AQ2317" t="str">
            <v>Crawlspace</v>
          </cell>
          <cell r="AR2317">
            <v>1925.05932617188</v>
          </cell>
          <cell r="AU2317" t="str">
            <v>No</v>
          </cell>
          <cell r="AV2317" t="b">
            <v>1</v>
          </cell>
          <cell r="AX2317">
            <v>3253350.2612304771</v>
          </cell>
          <cell r="AY2317" t="b">
            <v>0</v>
          </cell>
          <cell r="AZ2317">
            <v>615566.21042148594</v>
          </cell>
          <cell r="BA2317">
            <v>1</v>
          </cell>
          <cell r="BB2317">
            <v>1925.05932617188</v>
          </cell>
          <cell r="BC2317">
            <v>1.0000001694347447</v>
          </cell>
          <cell r="DS2317">
            <v>2079.9929999999999</v>
          </cell>
          <cell r="DT2317" t="str">
            <v>WA</v>
          </cell>
          <cell r="DU2317" t="str">
            <v>lt32</v>
          </cell>
          <cell r="EZ2317" t="str">
            <v>WA</v>
          </cell>
          <cell r="FA2317" t="str">
            <v>Garage</v>
          </cell>
          <cell r="FB2317">
            <v>148694.79</v>
          </cell>
          <cell r="FC2317">
            <v>1814076.4380000001</v>
          </cell>
          <cell r="FI2317" t="str">
            <v>WA</v>
          </cell>
          <cell r="FJ2317" t="str">
            <v>Kitchen</v>
          </cell>
          <cell r="FK2317" t="str">
            <v>EISAq</v>
          </cell>
          <cell r="FL2317">
            <v>263783.826</v>
          </cell>
          <cell r="FS2317" t="str">
            <v>OR</v>
          </cell>
          <cell r="FT2317" t="str">
            <v>EISAnqnx</v>
          </cell>
          <cell r="FV2317">
            <v>2810586.14</v>
          </cell>
        </row>
        <row r="2318">
          <cell r="AN2318" t="str">
            <v>WA</v>
          </cell>
          <cell r="AO2318" t="str">
            <v>Electric FAF</v>
          </cell>
          <cell r="AP2318" t="str">
            <v>Pre 1980</v>
          </cell>
          <cell r="AQ2318" t="str">
            <v>Basement</v>
          </cell>
          <cell r="AR2318">
            <v>1904.28771972656</v>
          </cell>
          <cell r="AU2318" t="str">
            <v>Yes</v>
          </cell>
          <cell r="AV2318" t="b">
            <v>1</v>
          </cell>
          <cell r="AX2318">
            <v>4448416.1132812444</v>
          </cell>
          <cell r="AY2318" t="b">
            <v>0</v>
          </cell>
          <cell r="AZ2318">
            <v>0</v>
          </cell>
          <cell r="BA2318">
            <v>1</v>
          </cell>
          <cell r="BB2318">
            <v>952.14385986328</v>
          </cell>
          <cell r="BC2318">
            <v>0.99999985281982562</v>
          </cell>
          <cell r="DS2318">
            <v>2079.9929999999999</v>
          </cell>
          <cell r="DT2318" t="str">
            <v>WA</v>
          </cell>
          <cell r="DU2318" t="str">
            <v>32to46</v>
          </cell>
          <cell r="EZ2318" t="str">
            <v>WA</v>
          </cell>
          <cell r="FA2318" t="str">
            <v>Kitchen</v>
          </cell>
          <cell r="FB2318">
            <v>223042.18500000003</v>
          </cell>
          <cell r="FC2318">
            <v>505562.28600000002</v>
          </cell>
          <cell r="FI2318" t="str">
            <v>WA</v>
          </cell>
          <cell r="FJ2318" t="str">
            <v>Kitchen</v>
          </cell>
          <cell r="FK2318" t="str">
            <v>EISAx</v>
          </cell>
          <cell r="FL2318">
            <v>419309.55</v>
          </cell>
          <cell r="FS2318" t="str">
            <v>OR</v>
          </cell>
          <cell r="FT2318" t="str">
            <v>EISAq</v>
          </cell>
          <cell r="FV2318">
            <v>974079.85399999993</v>
          </cell>
        </row>
        <row r="2319">
          <cell r="AN2319" t="str">
            <v>WA</v>
          </cell>
          <cell r="AO2319" t="str">
            <v>Other</v>
          </cell>
          <cell r="AP2319" t="str">
            <v>Pre 1980</v>
          </cell>
          <cell r="AQ2319" t="str">
            <v>Basement</v>
          </cell>
          <cell r="AR2319">
            <v>1904.28771972656</v>
          </cell>
          <cell r="AU2319" t="str">
            <v>Yes</v>
          </cell>
          <cell r="AV2319" t="b">
            <v>1</v>
          </cell>
          <cell r="AX2319">
            <v>4448416.1132812444</v>
          </cell>
          <cell r="AY2319" t="b">
            <v>0</v>
          </cell>
          <cell r="AZ2319">
            <v>0</v>
          </cell>
          <cell r="BA2319">
            <v>0.5</v>
          </cell>
          <cell r="BB2319">
            <v>952.14385986328</v>
          </cell>
          <cell r="BC2319">
            <v>0.99999985281982562</v>
          </cell>
          <cell r="DS2319">
            <v>2130.886</v>
          </cell>
          <cell r="DT2319" t="str">
            <v>MT</v>
          </cell>
          <cell r="DU2319" t="str">
            <v>lt32</v>
          </cell>
          <cell r="EZ2319" t="str">
            <v>WA</v>
          </cell>
          <cell r="FA2319" t="str">
            <v>Living Room/Family Room</v>
          </cell>
          <cell r="FB2319">
            <v>74347.395000000004</v>
          </cell>
          <cell r="FC2319">
            <v>1387818.04</v>
          </cell>
          <cell r="FI2319" t="str">
            <v>WA</v>
          </cell>
          <cell r="FJ2319" t="str">
            <v>Living Room/Family Room</v>
          </cell>
          <cell r="FK2319" t="str">
            <v>EISAnqnx</v>
          </cell>
          <cell r="FL2319">
            <v>182971.44</v>
          </cell>
          <cell r="FS2319" t="str">
            <v>OR</v>
          </cell>
          <cell r="FT2319" t="str">
            <v>EISAx</v>
          </cell>
          <cell r="FV2319">
            <v>4976277.5149999997</v>
          </cell>
        </row>
        <row r="2320">
          <cell r="AN2320" t="str">
            <v>WA</v>
          </cell>
          <cell r="AO2320" t="str">
            <v>Other</v>
          </cell>
          <cell r="AP2320" t="str">
            <v>Pre 1980</v>
          </cell>
          <cell r="AQ2320" t="str">
            <v>Basement</v>
          </cell>
          <cell r="AR2320">
            <v>1904.28771972656</v>
          </cell>
          <cell r="AU2320" t="str">
            <v>Yes</v>
          </cell>
          <cell r="AV2320" t="b">
            <v>1</v>
          </cell>
          <cell r="AX2320">
            <v>4448416.1132812444</v>
          </cell>
          <cell r="AY2320" t="b">
            <v>0</v>
          </cell>
          <cell r="AZ2320">
            <v>0</v>
          </cell>
          <cell r="BA2320">
            <v>0.5</v>
          </cell>
          <cell r="BB2320">
            <v>952.14385986328</v>
          </cell>
          <cell r="BC2320">
            <v>0.99999985281982562</v>
          </cell>
          <cell r="DS2320">
            <v>1612.692</v>
          </cell>
          <cell r="DT2320" t="str">
            <v>OR</v>
          </cell>
          <cell r="DU2320" t="str">
            <v>lt32</v>
          </cell>
          <cell r="EZ2320" t="str">
            <v>WA</v>
          </cell>
          <cell r="FA2320" t="str">
            <v>Other</v>
          </cell>
          <cell r="FB2320">
            <v>223042.18500000003</v>
          </cell>
          <cell r="FC2320">
            <v>470866.83500000002</v>
          </cell>
          <cell r="FI2320" t="str">
            <v>WA</v>
          </cell>
          <cell r="FJ2320" t="str">
            <v>Living Room/Family Room</v>
          </cell>
          <cell r="FK2320" t="str">
            <v>EISAq</v>
          </cell>
          <cell r="FL2320">
            <v>349170.49799999996</v>
          </cell>
          <cell r="FS2320" t="str">
            <v>OR</v>
          </cell>
          <cell r="FT2320" t="str">
            <v>EISAnqnx</v>
          </cell>
          <cell r="FV2320">
            <v>2991543.66</v>
          </cell>
        </row>
        <row r="2321">
          <cell r="AN2321" t="str">
            <v>OR</v>
          </cell>
          <cell r="AO2321" t="str">
            <v>Baseboard/Wall/Radiant</v>
          </cell>
          <cell r="AP2321" t="str">
            <v>Pre 1980</v>
          </cell>
          <cell r="AQ2321" t="str">
            <v>Crawlspace</v>
          </cell>
          <cell r="AR2321">
            <v>1612.69177246094</v>
          </cell>
          <cell r="AU2321" t="str">
            <v>No</v>
          </cell>
          <cell r="AV2321" t="b">
            <v>0</v>
          </cell>
          <cell r="AX2321">
            <v>2631912.9726562542</v>
          </cell>
          <cell r="AY2321" t="b">
            <v>0</v>
          </cell>
          <cell r="AZ2321">
            <v>814955.72506528441</v>
          </cell>
          <cell r="BA2321" t="str">
            <v/>
          </cell>
          <cell r="BB2321" t="str">
            <v/>
          </cell>
          <cell r="BC2321">
            <v>0.99999985890730525</v>
          </cell>
          <cell r="DS2321">
            <v>1612.692</v>
          </cell>
          <cell r="DT2321" t="str">
            <v>OR</v>
          </cell>
          <cell r="DU2321" t="str">
            <v>gt46</v>
          </cell>
          <cell r="EZ2321" t="str">
            <v>WA</v>
          </cell>
          <cell r="FA2321" t="str">
            <v>Bathroom</v>
          </cell>
          <cell r="FB2321">
            <v>390724.62</v>
          </cell>
          <cell r="FC2321">
            <v>120222.95999999999</v>
          </cell>
          <cell r="FI2321" t="str">
            <v>WA</v>
          </cell>
          <cell r="FJ2321" t="str">
            <v>Living Room/Family Room</v>
          </cell>
          <cell r="FK2321" t="str">
            <v>EISAx</v>
          </cell>
          <cell r="FL2321">
            <v>838619.1</v>
          </cell>
          <cell r="FS2321" t="str">
            <v>OR</v>
          </cell>
          <cell r="FT2321" t="str">
            <v>EISAq</v>
          </cell>
          <cell r="FV2321">
            <v>7411932.432</v>
          </cell>
        </row>
        <row r="2322">
          <cell r="AN2322" t="str">
            <v>OR</v>
          </cell>
          <cell r="AO2322" t="str">
            <v>Other</v>
          </cell>
          <cell r="AP2322" t="str">
            <v>Pre 1980</v>
          </cell>
          <cell r="AQ2322" t="str">
            <v>Crawlspace</v>
          </cell>
          <cell r="AR2322">
            <v>1612.69177246094</v>
          </cell>
          <cell r="AU2322" t="str">
            <v>No</v>
          </cell>
          <cell r="AV2322" t="b">
            <v>1</v>
          </cell>
          <cell r="AX2322">
            <v>2631912.9726562542</v>
          </cell>
          <cell r="AY2322" t="b">
            <v>0</v>
          </cell>
          <cell r="AZ2322">
            <v>814955.72506528441</v>
          </cell>
          <cell r="BA2322">
            <v>1</v>
          </cell>
          <cell r="BB2322">
            <v>1612.69177246094</v>
          </cell>
          <cell r="BC2322">
            <v>0.99999985890730525</v>
          </cell>
          <cell r="DS2322">
            <v>1612.692</v>
          </cell>
          <cell r="DT2322" t="str">
            <v>OR</v>
          </cell>
          <cell r="DU2322" t="str">
            <v>32to46</v>
          </cell>
          <cell r="EZ2322" t="str">
            <v>WA</v>
          </cell>
          <cell r="FA2322" t="str">
            <v>Bedrooms</v>
          </cell>
          <cell r="FB2322">
            <v>981820.84</v>
          </cell>
          <cell r="FC2322">
            <v>679259.72399999993</v>
          </cell>
          <cell r="FI2322" t="str">
            <v>WA</v>
          </cell>
          <cell r="FJ2322" t="str">
            <v>Other</v>
          </cell>
          <cell r="FK2322" t="str">
            <v>EISAnqnx</v>
          </cell>
          <cell r="FL2322">
            <v>571785.75</v>
          </cell>
          <cell r="FS2322" t="str">
            <v>OR</v>
          </cell>
          <cell r="FT2322" t="str">
            <v>EISAx</v>
          </cell>
          <cell r="FV2322">
            <v>9595517.4000000004</v>
          </cell>
        </row>
        <row r="2323">
          <cell r="AN2323" t="str">
            <v>MT</v>
          </cell>
          <cell r="AO2323" t="str">
            <v>Baseboard/Wall/Radiant</v>
          </cell>
          <cell r="AP2323" t="str">
            <v>1980-1992</v>
          </cell>
          <cell r="AQ2323" t="str">
            <v>Crawlspace</v>
          </cell>
          <cell r="AR2323">
            <v>1065.44323730469</v>
          </cell>
          <cell r="AU2323" t="str">
            <v>No</v>
          </cell>
          <cell r="AV2323" t="b">
            <v>0</v>
          </cell>
          <cell r="AX2323">
            <v>1700447.4067382852</v>
          </cell>
          <cell r="AY2323" t="b">
            <v>0</v>
          </cell>
          <cell r="AZ2323">
            <v>391918.07417066745</v>
          </cell>
          <cell r="BA2323" t="str">
            <v/>
          </cell>
          <cell r="BB2323" t="str">
            <v/>
          </cell>
          <cell r="BC2323">
            <v>0.5000001113643292</v>
          </cell>
          <cell r="DS2323">
            <v>1612.692</v>
          </cell>
          <cell r="DT2323" t="str">
            <v>OR</v>
          </cell>
          <cell r="DU2323" t="str">
            <v>lt32</v>
          </cell>
          <cell r="EZ2323" t="str">
            <v>WA</v>
          </cell>
          <cell r="FA2323" t="str">
            <v>Exterior</v>
          </cell>
          <cell r="FB2323">
            <v>240445.91999999998</v>
          </cell>
          <cell r="FC2323">
            <v>2200080.1680000001</v>
          </cell>
          <cell r="FI2323" t="str">
            <v>WA</v>
          </cell>
          <cell r="FJ2323" t="str">
            <v>Other</v>
          </cell>
          <cell r="FK2323" t="str">
            <v>EISAq</v>
          </cell>
          <cell r="FL2323">
            <v>207367.63199999998</v>
          </cell>
          <cell r="FS2323" t="str">
            <v>OR</v>
          </cell>
          <cell r="FT2323" t="str">
            <v>EISAnqnx</v>
          </cell>
          <cell r="FV2323">
            <v>604759.5</v>
          </cell>
        </row>
        <row r="2324">
          <cell r="AN2324" t="str">
            <v>MT</v>
          </cell>
          <cell r="AO2324" t="str">
            <v>Wood</v>
          </cell>
          <cell r="AP2324" t="str">
            <v>1980-1992</v>
          </cell>
          <cell r="AQ2324" t="str">
            <v>Crawlspace</v>
          </cell>
          <cell r="AR2324">
            <v>1065.44323730469</v>
          </cell>
          <cell r="AU2324" t="str">
            <v>No</v>
          </cell>
          <cell r="AV2324" t="b">
            <v>1</v>
          </cell>
          <cell r="AX2324">
            <v>1700447.4067382852</v>
          </cell>
          <cell r="AY2324" t="b">
            <v>0</v>
          </cell>
          <cell r="AZ2324">
            <v>391918.07417066745</v>
          </cell>
          <cell r="BA2324">
            <v>0.5</v>
          </cell>
          <cell r="BB2324">
            <v>1065.44323730469</v>
          </cell>
          <cell r="BC2324">
            <v>0.5000001113643292</v>
          </cell>
          <cell r="DS2324">
            <v>1612.692</v>
          </cell>
          <cell r="DT2324" t="str">
            <v>OR</v>
          </cell>
          <cell r="DU2324" t="str">
            <v>lt32</v>
          </cell>
          <cell r="EZ2324" t="str">
            <v>WA</v>
          </cell>
          <cell r="FA2324" t="str">
            <v>Garage</v>
          </cell>
          <cell r="FB2324">
            <v>200371.59999999998</v>
          </cell>
          <cell r="FC2324">
            <v>665233.71199999994</v>
          </cell>
          <cell r="FI2324" t="str">
            <v>OR</v>
          </cell>
          <cell r="FJ2324" t="str">
            <v>Bathroom</v>
          </cell>
          <cell r="FK2324" t="str">
            <v>EISAnqnx</v>
          </cell>
          <cell r="FL2324">
            <v>415964.28</v>
          </cell>
          <cell r="FS2324" t="str">
            <v>OR</v>
          </cell>
          <cell r="FT2324" t="str">
            <v>EISAq</v>
          </cell>
          <cell r="FV2324">
            <v>2612561.04</v>
          </cell>
        </row>
        <row r="2325">
          <cell r="AN2325" t="str">
            <v>MT</v>
          </cell>
          <cell r="AO2325" t="str">
            <v>Wood</v>
          </cell>
          <cell r="AP2325" t="str">
            <v>1980-1992</v>
          </cell>
          <cell r="AQ2325" t="str">
            <v>Basement</v>
          </cell>
          <cell r="AR2325">
            <v>1065.44323730469</v>
          </cell>
          <cell r="AU2325" t="str">
            <v>No</v>
          </cell>
          <cell r="AV2325" t="b">
            <v>1</v>
          </cell>
          <cell r="AX2325">
            <v>1700447.4067382852</v>
          </cell>
          <cell r="AY2325" t="b">
            <v>0</v>
          </cell>
          <cell r="AZ2325">
            <v>391918.07417066745</v>
          </cell>
          <cell r="BA2325">
            <v>0.5</v>
          </cell>
          <cell r="BB2325">
            <v>1065.44323730469</v>
          </cell>
          <cell r="BC2325">
            <v>0.5000001113643292</v>
          </cell>
          <cell r="DS2325">
            <v>1612.692</v>
          </cell>
          <cell r="DT2325" t="str">
            <v>OR</v>
          </cell>
          <cell r="DU2325" t="str">
            <v>lt32</v>
          </cell>
          <cell r="EZ2325" t="str">
            <v>WA</v>
          </cell>
          <cell r="FA2325" t="str">
            <v>Kitchen</v>
          </cell>
          <cell r="FB2325">
            <v>370687.45999999996</v>
          </cell>
          <cell r="FC2325">
            <v>220408.75999999998</v>
          </cell>
          <cell r="FI2325" t="str">
            <v>OR</v>
          </cell>
          <cell r="FJ2325" t="str">
            <v>Bathroom</v>
          </cell>
          <cell r="FK2325" t="str">
            <v>EISAq</v>
          </cell>
          <cell r="FL2325">
            <v>415964.28</v>
          </cell>
          <cell r="FS2325" t="str">
            <v>OR</v>
          </cell>
          <cell r="FT2325" t="str">
            <v>EISAx</v>
          </cell>
          <cell r="FV2325">
            <v>1773961.2</v>
          </cell>
        </row>
        <row r="2326">
          <cell r="AN2326" t="str">
            <v>MT</v>
          </cell>
          <cell r="AO2326" t="str">
            <v>Baseboard/Wall/Radiant</v>
          </cell>
          <cell r="AP2326" t="str">
            <v>1980-1992</v>
          </cell>
          <cell r="AQ2326" t="str">
            <v>Basement</v>
          </cell>
          <cell r="AR2326">
            <v>1065.44323730469</v>
          </cell>
          <cell r="AU2326" t="str">
            <v>No</v>
          </cell>
          <cell r="AV2326" t="b">
            <v>0</v>
          </cell>
          <cell r="AX2326">
            <v>1700447.4067382852</v>
          </cell>
          <cell r="AY2326" t="b">
            <v>0</v>
          </cell>
          <cell r="AZ2326">
            <v>391918.07417066745</v>
          </cell>
          <cell r="BA2326" t="str">
            <v/>
          </cell>
          <cell r="BB2326" t="str">
            <v/>
          </cell>
          <cell r="BC2326">
            <v>0.5000001113643292</v>
          </cell>
          <cell r="DS2326">
            <v>1612.692</v>
          </cell>
          <cell r="DT2326" t="str">
            <v>OR</v>
          </cell>
          <cell r="DU2326" t="str">
            <v>gt46</v>
          </cell>
          <cell r="EZ2326" t="str">
            <v>WA</v>
          </cell>
          <cell r="FA2326" t="str">
            <v>Living Room/Family Room</v>
          </cell>
          <cell r="FB2326">
            <v>641189.12</v>
          </cell>
          <cell r="FC2326">
            <v>532988.45600000001</v>
          </cell>
          <cell r="FI2326" t="str">
            <v>OR</v>
          </cell>
          <cell r="FJ2326" t="str">
            <v>Bathroom</v>
          </cell>
          <cell r="FK2326" t="str">
            <v>EISAx</v>
          </cell>
          <cell r="FL2326">
            <v>1663857.12</v>
          </cell>
          <cell r="FS2326" t="str">
            <v>ID</v>
          </cell>
          <cell r="FT2326" t="str">
            <v>EISAnqnx</v>
          </cell>
          <cell r="FV2326">
            <v>10448708.640000001</v>
          </cell>
        </row>
        <row r="2327">
          <cell r="AN2327" t="str">
            <v>MT</v>
          </cell>
          <cell r="AO2327" t="str">
            <v>Wood</v>
          </cell>
          <cell r="AP2327" t="str">
            <v>1980-1992</v>
          </cell>
          <cell r="AQ2327" t="str">
            <v>Basement</v>
          </cell>
          <cell r="AR2327">
            <v>1065.44323730469</v>
          </cell>
          <cell r="AU2327" t="str">
            <v>No</v>
          </cell>
          <cell r="AV2327" t="b">
            <v>0</v>
          </cell>
          <cell r="AX2327">
            <v>1700447.4067382852</v>
          </cell>
          <cell r="AY2327" t="b">
            <v>0</v>
          </cell>
          <cell r="AZ2327">
            <v>391918.07417066745</v>
          </cell>
          <cell r="BA2327" t="str">
            <v/>
          </cell>
          <cell r="BB2327" t="str">
            <v/>
          </cell>
          <cell r="BC2327">
            <v>0.5000001113643292</v>
          </cell>
          <cell r="DS2327">
            <v>2079.9929999999999</v>
          </cell>
          <cell r="DT2327" t="str">
            <v>WA</v>
          </cell>
          <cell r="DU2327" t="str">
            <v>lt32</v>
          </cell>
          <cell r="EZ2327" t="str">
            <v>WA</v>
          </cell>
          <cell r="FA2327" t="str">
            <v>Other</v>
          </cell>
          <cell r="FB2327">
            <v>841560.72</v>
          </cell>
          <cell r="FC2327">
            <v>516958.72799999994</v>
          </cell>
          <cell r="FI2327" t="str">
            <v>OR</v>
          </cell>
          <cell r="FJ2327" t="str">
            <v>Bedrooms</v>
          </cell>
          <cell r="FK2327" t="str">
            <v>EISAnqnx</v>
          </cell>
          <cell r="FL2327">
            <v>831928.56</v>
          </cell>
          <cell r="FS2327" t="str">
            <v>ID</v>
          </cell>
          <cell r="FT2327" t="str">
            <v>EISAq</v>
          </cell>
          <cell r="FV2327">
            <v>2067027.1440000001</v>
          </cell>
        </row>
        <row r="2328">
          <cell r="AN2328" t="str">
            <v>MT</v>
          </cell>
          <cell r="AO2328" t="str">
            <v>Wood</v>
          </cell>
          <cell r="AP2328" t="str">
            <v>1980-1992</v>
          </cell>
          <cell r="AQ2328" t="str">
            <v>Crawlspace</v>
          </cell>
          <cell r="AR2328">
            <v>1065.44323730469</v>
          </cell>
          <cell r="AU2328" t="str">
            <v>No</v>
          </cell>
          <cell r="AV2328" t="b">
            <v>0</v>
          </cell>
          <cell r="AX2328">
            <v>1700447.4067382852</v>
          </cell>
          <cell r="AY2328" t="b">
            <v>0</v>
          </cell>
          <cell r="AZ2328">
            <v>391918.07417066745</v>
          </cell>
          <cell r="BA2328" t="str">
            <v/>
          </cell>
          <cell r="BB2328" t="str">
            <v/>
          </cell>
          <cell r="BC2328">
            <v>0.5000001113643292</v>
          </cell>
          <cell r="DS2328">
            <v>2079.9929999999999</v>
          </cell>
          <cell r="DT2328" t="str">
            <v>WA</v>
          </cell>
          <cell r="DU2328" t="str">
            <v>lt32</v>
          </cell>
          <cell r="EZ2328" t="str">
            <v>OR</v>
          </cell>
          <cell r="FA2328" t="str">
            <v>Bathroom</v>
          </cell>
          <cell r="FB2328">
            <v>16950544.41</v>
          </cell>
          <cell r="FC2328">
            <v>2461121.9900000002</v>
          </cell>
          <cell r="FI2328" t="str">
            <v>OR</v>
          </cell>
          <cell r="FJ2328" t="str">
            <v>Bedrooms</v>
          </cell>
          <cell r="FK2328" t="str">
            <v>EISAq</v>
          </cell>
          <cell r="FL2328">
            <v>734870.228</v>
          </cell>
          <cell r="FS2328" t="str">
            <v>ID</v>
          </cell>
          <cell r="FT2328" t="str">
            <v>EISAx</v>
          </cell>
          <cell r="FV2328">
            <v>1741451.44</v>
          </cell>
        </row>
        <row r="2329">
          <cell r="AN2329" t="str">
            <v>MT</v>
          </cell>
          <cell r="AO2329" t="str">
            <v>Baseboard/Wall/Radiant</v>
          </cell>
          <cell r="AP2329" t="str">
            <v>1980-1992</v>
          </cell>
          <cell r="AQ2329" t="str">
            <v>Crawlspace</v>
          </cell>
          <cell r="AR2329">
            <v>1065.44323730469</v>
          </cell>
          <cell r="AU2329" t="str">
            <v>No</v>
          </cell>
          <cell r="AV2329" t="b">
            <v>0</v>
          </cell>
          <cell r="AX2329">
            <v>1700447.4067382852</v>
          </cell>
          <cell r="AY2329" t="b">
            <v>0</v>
          </cell>
          <cell r="AZ2329">
            <v>391918.07417066745</v>
          </cell>
          <cell r="BA2329" t="str">
            <v/>
          </cell>
          <cell r="BB2329" t="str">
            <v/>
          </cell>
          <cell r="BC2329">
            <v>0.5000001113643292</v>
          </cell>
          <cell r="DS2329">
            <v>2079.9929999999999</v>
          </cell>
          <cell r="DT2329" t="str">
            <v>WA</v>
          </cell>
          <cell r="DU2329" t="str">
            <v>lt32</v>
          </cell>
          <cell r="EZ2329" t="str">
            <v>OR</v>
          </cell>
          <cell r="FA2329" t="str">
            <v>Bedrooms</v>
          </cell>
          <cell r="FB2329">
            <v>14142785.520000001</v>
          </cell>
          <cell r="FC2329">
            <v>8097437.9840000002</v>
          </cell>
          <cell r="FI2329" t="str">
            <v>OR</v>
          </cell>
          <cell r="FJ2329" t="str">
            <v>Bedrooms</v>
          </cell>
          <cell r="FK2329" t="str">
            <v>EISAx</v>
          </cell>
          <cell r="FL2329">
            <v>2495785.6800000002</v>
          </cell>
          <cell r="FS2329" t="str">
            <v>WA</v>
          </cell>
          <cell r="FT2329" t="str">
            <v>EISAnqnx</v>
          </cell>
          <cell r="FV2329">
            <v>3561018.56</v>
          </cell>
        </row>
        <row r="2330">
          <cell r="AN2330" t="str">
            <v>MT</v>
          </cell>
          <cell r="AO2330" t="str">
            <v>Baseboard/Wall/Radiant</v>
          </cell>
          <cell r="AP2330" t="str">
            <v>1980-1992</v>
          </cell>
          <cell r="AQ2330" t="str">
            <v>Basement</v>
          </cell>
          <cell r="AR2330">
            <v>1065.44323730469</v>
          </cell>
          <cell r="AU2330" t="str">
            <v>No</v>
          </cell>
          <cell r="AV2330" t="b">
            <v>0</v>
          </cell>
          <cell r="AX2330">
            <v>1700447.4067382852</v>
          </cell>
          <cell r="AY2330" t="b">
            <v>0</v>
          </cell>
          <cell r="AZ2330">
            <v>391918.07417066745</v>
          </cell>
          <cell r="BA2330" t="str">
            <v/>
          </cell>
          <cell r="BB2330" t="str">
            <v/>
          </cell>
          <cell r="BC2330">
            <v>0.5000001113643292</v>
          </cell>
          <cell r="DS2330">
            <v>2079.9929999999999</v>
          </cell>
          <cell r="DT2330" t="str">
            <v>WA</v>
          </cell>
          <cell r="DU2330" t="str">
            <v>lt32</v>
          </cell>
          <cell r="EZ2330" t="str">
            <v>OR</v>
          </cell>
          <cell r="FA2330" t="str">
            <v>Exterior</v>
          </cell>
          <cell r="FB2330">
            <v>2253139.85</v>
          </cell>
          <cell r="FC2330">
            <v>25581803.220000003</v>
          </cell>
          <cell r="FI2330" t="str">
            <v>OR</v>
          </cell>
          <cell r="FJ2330" t="str">
            <v>Exterior</v>
          </cell>
          <cell r="FK2330" t="str">
            <v>EISAnqnx</v>
          </cell>
          <cell r="FL2330">
            <v>415964.28</v>
          </cell>
          <cell r="FS2330" t="str">
            <v>WA</v>
          </cell>
          <cell r="FT2330" t="str">
            <v>EISAq</v>
          </cell>
          <cell r="FV2330">
            <v>1325384.4480000001</v>
          </cell>
        </row>
        <row r="2331">
          <cell r="AN2331" t="str">
            <v>ID</v>
          </cell>
          <cell r="AO2331" t="str">
            <v>Natural Gas Other</v>
          </cell>
          <cell r="AP2331" t="str">
            <v>Post 2006</v>
          </cell>
          <cell r="AQ2331" t="str">
            <v>Crawlspace</v>
          </cell>
          <cell r="AR2331">
            <v>3785.76440429688</v>
          </cell>
          <cell r="AU2331" t="str">
            <v>No</v>
          </cell>
          <cell r="AV2331" t="b">
            <v>0</v>
          </cell>
          <cell r="AX2331">
            <v>6095080.6909179771</v>
          </cell>
          <cell r="AY2331" t="b">
            <v>0</v>
          </cell>
          <cell r="AZ2331">
            <v>1269262.3176631853</v>
          </cell>
          <cell r="BA2331" t="str">
            <v/>
          </cell>
          <cell r="BB2331" t="str">
            <v/>
          </cell>
          <cell r="BC2331">
            <v>1.0000001067939999</v>
          </cell>
          <cell r="DS2331">
            <v>2079.9929999999999</v>
          </cell>
          <cell r="DT2331" t="str">
            <v>WA</v>
          </cell>
          <cell r="DU2331" t="str">
            <v>lt32</v>
          </cell>
          <cell r="EZ2331" t="str">
            <v>OR</v>
          </cell>
          <cell r="FA2331" t="str">
            <v>Garage</v>
          </cell>
          <cell r="FB2331">
            <v>5546190.4000000004</v>
          </cell>
          <cell r="FC2331">
            <v>5684845.1600000001</v>
          </cell>
          <cell r="FI2331" t="str">
            <v>OR</v>
          </cell>
          <cell r="FJ2331" t="str">
            <v>Exterior</v>
          </cell>
          <cell r="FK2331" t="str">
            <v>EISAq</v>
          </cell>
          <cell r="FL2331">
            <v>103991.07</v>
          </cell>
          <cell r="FS2331" t="str">
            <v>WA</v>
          </cell>
          <cell r="FT2331" t="str">
            <v>EISAx</v>
          </cell>
          <cell r="FV2331">
            <v>1228265.76</v>
          </cell>
        </row>
        <row r="2332">
          <cell r="AN2332" t="str">
            <v>ID</v>
          </cell>
          <cell r="AO2332" t="str">
            <v>Natural Gas FAF</v>
          </cell>
          <cell r="AP2332" t="str">
            <v>Post 2006</v>
          </cell>
          <cell r="AQ2332" t="str">
            <v>Crawlspace</v>
          </cell>
          <cell r="AR2332">
            <v>3785.76440429688</v>
          </cell>
          <cell r="AU2332" t="str">
            <v>No</v>
          </cell>
          <cell r="AV2332" t="b">
            <v>1</v>
          </cell>
          <cell r="AX2332">
            <v>6095080.6909179771</v>
          </cell>
          <cell r="AY2332" t="b">
            <v>0</v>
          </cell>
          <cell r="AZ2332">
            <v>1269262.3176631853</v>
          </cell>
          <cell r="BA2332">
            <v>1</v>
          </cell>
          <cell r="BB2332">
            <v>3785.76440429688</v>
          </cell>
          <cell r="BC2332">
            <v>1.0000001067939999</v>
          </cell>
          <cell r="DS2332">
            <v>2079.9929999999999</v>
          </cell>
          <cell r="DT2332" t="str">
            <v>WA</v>
          </cell>
          <cell r="DU2332" t="str">
            <v>32to46</v>
          </cell>
          <cell r="EZ2332" t="str">
            <v>OR</v>
          </cell>
          <cell r="FA2332" t="str">
            <v>Kitchen</v>
          </cell>
          <cell r="FB2332">
            <v>4409221.3679999998</v>
          </cell>
          <cell r="FC2332">
            <v>1941166.6400000001</v>
          </cell>
          <cell r="FI2332" t="str">
            <v>OR</v>
          </cell>
          <cell r="FJ2332" t="str">
            <v>Exterior</v>
          </cell>
          <cell r="FK2332" t="str">
            <v>EISAx</v>
          </cell>
          <cell r="FL2332">
            <v>1039910.7000000001</v>
          </cell>
          <cell r="FS2332" t="str">
            <v>WA</v>
          </cell>
          <cell r="FT2332" t="str">
            <v>EISAnqnx</v>
          </cell>
          <cell r="FV2332">
            <v>2113759.6800000002</v>
          </cell>
        </row>
        <row r="2333">
          <cell r="AN2333" t="str">
            <v>WA</v>
          </cell>
          <cell r="AO2333" t="str">
            <v>Natural Gas Other</v>
          </cell>
          <cell r="AP2333" t="str">
            <v>Pre 1980</v>
          </cell>
          <cell r="AQ2333" t="str">
            <v>Crawlspace</v>
          </cell>
          <cell r="AR2333">
            <v>1904.28771972656</v>
          </cell>
          <cell r="AU2333" t="str">
            <v>No</v>
          </cell>
          <cell r="AV2333" t="b">
            <v>1</v>
          </cell>
          <cell r="AX2333">
            <v>1386321.4599609356</v>
          </cell>
          <cell r="AY2333" t="b">
            <v>0</v>
          </cell>
          <cell r="AZ2333">
            <v>390439.15803588816</v>
          </cell>
          <cell r="BA2333">
            <v>1</v>
          </cell>
          <cell r="BB2333">
            <v>1904.28771972656</v>
          </cell>
          <cell r="BC2333">
            <v>0.99999985281982562</v>
          </cell>
          <cell r="DS2333">
            <v>2079.9929999999999</v>
          </cell>
          <cell r="DT2333" t="str">
            <v>WA</v>
          </cell>
          <cell r="DU2333" t="str">
            <v>lt32</v>
          </cell>
          <cell r="EZ2333" t="str">
            <v>OR</v>
          </cell>
          <cell r="FA2333" t="str">
            <v>Living Room/Family Room</v>
          </cell>
          <cell r="FB2333">
            <v>14004130.76</v>
          </cell>
          <cell r="FC2333">
            <v>4277499.3459999999</v>
          </cell>
          <cell r="FI2333" t="str">
            <v>OR</v>
          </cell>
          <cell r="FJ2333" t="str">
            <v>Kitchen</v>
          </cell>
          <cell r="FK2333" t="str">
            <v>EISAnqnx</v>
          </cell>
          <cell r="FL2333">
            <v>415964.28</v>
          </cell>
          <cell r="FS2333" t="str">
            <v>WA</v>
          </cell>
          <cell r="FT2333" t="str">
            <v>EISAq</v>
          </cell>
          <cell r="FV2333">
            <v>1755753.5360000001</v>
          </cell>
        </row>
        <row r="2334">
          <cell r="AN2334" t="str">
            <v>OR</v>
          </cell>
          <cell r="AO2334" t="str">
            <v>Wood</v>
          </cell>
          <cell r="AP2334" t="str">
            <v>Pre 1980</v>
          </cell>
          <cell r="AQ2334" t="str">
            <v>Crawlspace</v>
          </cell>
          <cell r="AR2334">
            <v>1925.05932617188</v>
          </cell>
          <cell r="AU2334" t="str">
            <v>No</v>
          </cell>
          <cell r="AV2334" t="b">
            <v>0</v>
          </cell>
          <cell r="AX2334">
            <v>2117565.2587890681</v>
          </cell>
          <cell r="AY2334" t="b">
            <v>0</v>
          </cell>
          <cell r="AZ2334">
            <v>777270.2312902608</v>
          </cell>
          <cell r="BA2334" t="str">
            <v/>
          </cell>
          <cell r="BB2334" t="str">
            <v/>
          </cell>
          <cell r="BC2334">
            <v>1.0000001694347447</v>
          </cell>
          <cell r="DS2334">
            <v>1192.4649999999999</v>
          </cell>
          <cell r="DT2334" t="str">
            <v>ID</v>
          </cell>
          <cell r="DU2334" t="str">
            <v>lt32</v>
          </cell>
          <cell r="EZ2334" t="str">
            <v>OR</v>
          </cell>
          <cell r="FA2334" t="str">
            <v>Other</v>
          </cell>
          <cell r="FB2334">
            <v>16742562.270000001</v>
          </cell>
          <cell r="FC2334">
            <v>9331465.3480000012</v>
          </cell>
          <cell r="FI2334" t="str">
            <v>OR</v>
          </cell>
          <cell r="FJ2334" t="str">
            <v>Kitchen</v>
          </cell>
          <cell r="FK2334" t="str">
            <v>EISAq</v>
          </cell>
          <cell r="FL2334">
            <v>1559866.05</v>
          </cell>
          <cell r="FS2334" t="str">
            <v>WA</v>
          </cell>
          <cell r="FT2334" t="str">
            <v>EISAx</v>
          </cell>
          <cell r="FV2334">
            <v>599850.72</v>
          </cell>
        </row>
        <row r="2335">
          <cell r="AN2335" t="str">
            <v>OR</v>
          </cell>
          <cell r="AO2335" t="str">
            <v>Heat Pump (Central System)</v>
          </cell>
          <cell r="AP2335" t="str">
            <v>Pre 1980</v>
          </cell>
          <cell r="AQ2335" t="str">
            <v>Crawlspace</v>
          </cell>
          <cell r="AR2335">
            <v>1925.05932617188</v>
          </cell>
          <cell r="AU2335" t="str">
            <v>No</v>
          </cell>
          <cell r="AV2335" t="b">
            <v>1</v>
          </cell>
          <cell r="AX2335">
            <v>2117565.2587890681</v>
          </cell>
          <cell r="AY2335" t="b">
            <v>0</v>
          </cell>
          <cell r="AZ2335">
            <v>777270.2312902608</v>
          </cell>
          <cell r="BA2335">
            <v>1</v>
          </cell>
          <cell r="BB2335">
            <v>1925.05932617188</v>
          </cell>
          <cell r="BC2335">
            <v>1.0000001694347447</v>
          </cell>
          <cell r="DS2335">
            <v>1192.4649999999999</v>
          </cell>
          <cell r="DT2335" t="str">
            <v>ID</v>
          </cell>
          <cell r="DU2335" t="str">
            <v>gt46</v>
          </cell>
          <cell r="EZ2335" t="str">
            <v>WA</v>
          </cell>
          <cell r="FA2335" t="str">
            <v>Bathroom</v>
          </cell>
          <cell r="FB2335">
            <v>365942.88</v>
          </cell>
          <cell r="FC2335">
            <v>175347.63</v>
          </cell>
          <cell r="FI2335" t="str">
            <v>OR</v>
          </cell>
          <cell r="FJ2335" t="str">
            <v>Living Room/Family Room</v>
          </cell>
          <cell r="FK2335" t="str">
            <v>EISAnqnx</v>
          </cell>
          <cell r="FL2335">
            <v>831928.56</v>
          </cell>
          <cell r="FS2335" t="str">
            <v>OR</v>
          </cell>
          <cell r="FT2335" t="str">
            <v>EISAnqnx</v>
          </cell>
          <cell r="FV2335">
            <v>1870722.72</v>
          </cell>
        </row>
        <row r="2336">
          <cell r="AN2336" t="str">
            <v>OR</v>
          </cell>
          <cell r="AO2336" t="str">
            <v>Baseboard/Wall/Radiant</v>
          </cell>
          <cell r="AP2336" t="str">
            <v>Pre 1980</v>
          </cell>
          <cell r="AQ2336" t="str">
            <v>Crawlspace</v>
          </cell>
          <cell r="AR2336">
            <v>1925.05932617188</v>
          </cell>
          <cell r="AU2336" t="str">
            <v>No</v>
          </cell>
          <cell r="AV2336" t="b">
            <v>0</v>
          </cell>
          <cell r="AX2336">
            <v>2117565.2587890681</v>
          </cell>
          <cell r="AY2336" t="b">
            <v>0</v>
          </cell>
          <cell r="AZ2336">
            <v>777270.2312902608</v>
          </cell>
          <cell r="BA2336" t="str">
            <v/>
          </cell>
          <cell r="BB2336" t="str">
            <v/>
          </cell>
          <cell r="BC2336">
            <v>1.0000001694347447</v>
          </cell>
          <cell r="DS2336">
            <v>1144.6790000000001</v>
          </cell>
          <cell r="DT2336" t="str">
            <v>MT</v>
          </cell>
          <cell r="DU2336" t="str">
            <v>lt32</v>
          </cell>
          <cell r="EZ2336" t="str">
            <v>WA</v>
          </cell>
          <cell r="FA2336" t="str">
            <v>Bedrooms</v>
          </cell>
          <cell r="FB2336">
            <v>125030.484</v>
          </cell>
          <cell r="FC2336">
            <v>442180.98</v>
          </cell>
          <cell r="FI2336" t="str">
            <v>OR</v>
          </cell>
          <cell r="FJ2336" t="str">
            <v>Living Room/Family Room</v>
          </cell>
          <cell r="FK2336" t="str">
            <v>EISAq</v>
          </cell>
          <cell r="FL2336">
            <v>540753.56400000001</v>
          </cell>
          <cell r="FS2336" t="str">
            <v>OR</v>
          </cell>
          <cell r="FT2336" t="str">
            <v>EISAq</v>
          </cell>
          <cell r="FV2336">
            <v>656365.64399999997</v>
          </cell>
        </row>
        <row r="2337">
          <cell r="AN2337" t="str">
            <v>ID</v>
          </cell>
          <cell r="AO2337" t="str">
            <v>Wood</v>
          </cell>
          <cell r="AP2337" t="str">
            <v>Pre 1980</v>
          </cell>
          <cell r="AQ2337" t="str">
            <v>Crawlspace</v>
          </cell>
          <cell r="AR2337">
            <v>3785.76440429688</v>
          </cell>
          <cell r="AU2337" t="str">
            <v>No</v>
          </cell>
          <cell r="AV2337" t="b">
            <v>0</v>
          </cell>
          <cell r="AX2337">
            <v>0</v>
          </cell>
          <cell r="AY2337" t="b">
            <v>1</v>
          </cell>
          <cell r="AZ2337">
            <v>2858169.2170036905</v>
          </cell>
          <cell r="BA2337" t="str">
            <v/>
          </cell>
          <cell r="BB2337" t="str">
            <v/>
          </cell>
          <cell r="BC2337">
            <v>1.0000001067939999</v>
          </cell>
          <cell r="DS2337">
            <v>1144.6790000000001</v>
          </cell>
          <cell r="DT2337" t="str">
            <v>MT</v>
          </cell>
          <cell r="DU2337" t="str">
            <v>lt32</v>
          </cell>
          <cell r="EZ2337" t="str">
            <v>WA</v>
          </cell>
          <cell r="FA2337" t="str">
            <v>Exterior</v>
          </cell>
          <cell r="FB2337">
            <v>343071.45</v>
          </cell>
          <cell r="FC2337">
            <v>1965418.2179999999</v>
          </cell>
          <cell r="FI2337" t="str">
            <v>OR</v>
          </cell>
          <cell r="FJ2337" t="str">
            <v>Living Room/Family Room</v>
          </cell>
          <cell r="FK2337" t="str">
            <v>EISAx</v>
          </cell>
          <cell r="FL2337">
            <v>1109238.08</v>
          </cell>
          <cell r="FS2337" t="str">
            <v>OR</v>
          </cell>
          <cell r="FT2337" t="str">
            <v>EISAx</v>
          </cell>
          <cell r="FV2337">
            <v>2128753.44</v>
          </cell>
        </row>
        <row r="2338">
          <cell r="AN2338" t="str">
            <v>ID</v>
          </cell>
          <cell r="AO2338" t="str">
            <v>Natural Gas FAF</v>
          </cell>
          <cell r="AP2338" t="str">
            <v>Pre 1980</v>
          </cell>
          <cell r="AQ2338" t="str">
            <v>Crawlspace</v>
          </cell>
          <cell r="AR2338">
            <v>3785.76440429688</v>
          </cell>
          <cell r="AU2338" t="str">
            <v>No</v>
          </cell>
          <cell r="AV2338" t="b">
            <v>1</v>
          </cell>
          <cell r="AX2338">
            <v>0</v>
          </cell>
          <cell r="AY2338" t="b">
            <v>1</v>
          </cell>
          <cell r="AZ2338">
            <v>2858169.2170036905</v>
          </cell>
          <cell r="BA2338">
            <v>1</v>
          </cell>
          <cell r="BB2338">
            <v>3785.76440429688</v>
          </cell>
          <cell r="BC2338">
            <v>1.0000001067939999</v>
          </cell>
          <cell r="DS2338">
            <v>1144.6790000000001</v>
          </cell>
          <cell r="DT2338" t="str">
            <v>MT</v>
          </cell>
          <cell r="DU2338" t="str">
            <v>lt32</v>
          </cell>
          <cell r="EZ2338" t="str">
            <v>WA</v>
          </cell>
          <cell r="FA2338" t="str">
            <v>Kitchen</v>
          </cell>
          <cell r="FB2338">
            <v>884361.96</v>
          </cell>
          <cell r="FC2338">
            <v>259209.53999999998</v>
          </cell>
          <cell r="FI2338" t="str">
            <v>OR</v>
          </cell>
          <cell r="FJ2338" t="str">
            <v>Other</v>
          </cell>
          <cell r="FK2338" t="str">
            <v>EISAnqnx</v>
          </cell>
          <cell r="FL2338">
            <v>7071392.7600000007</v>
          </cell>
          <cell r="FS2338" t="str">
            <v>WA</v>
          </cell>
          <cell r="FT2338" t="str">
            <v>EISAnqnx</v>
          </cell>
          <cell r="FV2338">
            <v>3515188.17</v>
          </cell>
        </row>
        <row r="2339">
          <cell r="AN2339" t="str">
            <v>OR</v>
          </cell>
          <cell r="AO2339" t="str">
            <v>Heat Pump (Central System)</v>
          </cell>
          <cell r="AP2339" t="str">
            <v>1980-1992</v>
          </cell>
          <cell r="AQ2339" t="str">
            <v>Crawlspace</v>
          </cell>
          <cell r="AR2339">
            <v>1612.69177246094</v>
          </cell>
          <cell r="AU2339" t="str">
            <v>No</v>
          </cell>
          <cell r="AV2339" t="b">
            <v>0</v>
          </cell>
          <cell r="AX2339">
            <v>3535020.3652343806</v>
          </cell>
          <cell r="AY2339" t="b">
            <v>0</v>
          </cell>
          <cell r="AZ2339">
            <v>1092524.9758282853</v>
          </cell>
          <cell r="BA2339" t="str">
            <v/>
          </cell>
          <cell r="BB2339" t="str">
            <v/>
          </cell>
          <cell r="BC2339">
            <v>0.99999985890730525</v>
          </cell>
          <cell r="DS2339">
            <v>3785.7640000000001</v>
          </cell>
          <cell r="DT2339" t="str">
            <v>ID</v>
          </cell>
          <cell r="DU2339" t="str">
            <v>lt32</v>
          </cell>
          <cell r="EZ2339" t="str">
            <v>WA</v>
          </cell>
          <cell r="FA2339" t="str">
            <v>Living Room/Family Room</v>
          </cell>
          <cell r="FB2339">
            <v>297328.58999999997</v>
          </cell>
          <cell r="FC2339">
            <v>625152.41999999993</v>
          </cell>
          <cell r="FI2339" t="str">
            <v>OR</v>
          </cell>
          <cell r="FJ2339" t="str">
            <v>Other</v>
          </cell>
          <cell r="FK2339" t="str">
            <v>EISAq</v>
          </cell>
          <cell r="FL2339">
            <v>11023053.42</v>
          </cell>
          <cell r="FS2339" t="str">
            <v>WA</v>
          </cell>
          <cell r="FT2339" t="str">
            <v>EISAq</v>
          </cell>
          <cell r="FV2339">
            <v>1951033.4339999999</v>
          </cell>
        </row>
        <row r="2340">
          <cell r="AN2340" t="str">
            <v>OR</v>
          </cell>
          <cell r="AO2340" t="str">
            <v>Wood</v>
          </cell>
          <cell r="AP2340" t="str">
            <v>1980-1992</v>
          </cell>
          <cell r="AQ2340" t="str">
            <v>Crawlspace</v>
          </cell>
          <cell r="AR2340">
            <v>1612.69177246094</v>
          </cell>
          <cell r="AU2340" t="str">
            <v>No</v>
          </cell>
          <cell r="AV2340" t="b">
            <v>1</v>
          </cell>
          <cell r="AX2340">
            <v>3535020.3652343806</v>
          </cell>
          <cell r="AY2340" t="b">
            <v>0</v>
          </cell>
          <cell r="AZ2340">
            <v>1092524.9758282853</v>
          </cell>
          <cell r="BA2340">
            <v>1</v>
          </cell>
          <cell r="BB2340">
            <v>1612.69177246094</v>
          </cell>
          <cell r="BC2340">
            <v>0.99999985890730525</v>
          </cell>
          <cell r="DS2340">
            <v>3785.7640000000001</v>
          </cell>
          <cell r="DT2340" t="str">
            <v>ID</v>
          </cell>
          <cell r="DU2340" t="str">
            <v>lt32</v>
          </cell>
          <cell r="EZ2340" t="str">
            <v>WA</v>
          </cell>
          <cell r="FA2340" t="str">
            <v>Other</v>
          </cell>
          <cell r="FB2340">
            <v>283605.73200000002</v>
          </cell>
          <cell r="FC2340">
            <v>457428.6</v>
          </cell>
          <cell r="FI2340" t="str">
            <v>OR</v>
          </cell>
          <cell r="FJ2340" t="str">
            <v>Other</v>
          </cell>
          <cell r="FK2340" t="str">
            <v>EISAx</v>
          </cell>
          <cell r="FL2340">
            <v>2911749.96</v>
          </cell>
          <cell r="FS2340" t="str">
            <v>WA</v>
          </cell>
          <cell r="FT2340" t="str">
            <v>EISAx</v>
          </cell>
          <cell r="FV2340">
            <v>2547991.4249999998</v>
          </cell>
        </row>
        <row r="2341">
          <cell r="AN2341" t="str">
            <v>WA</v>
          </cell>
          <cell r="AO2341" t="str">
            <v>Heat Pump (Central System)</v>
          </cell>
          <cell r="AP2341" t="str">
            <v>Pre 1980</v>
          </cell>
          <cell r="AQ2341" t="str">
            <v>Basement</v>
          </cell>
          <cell r="AR2341">
            <v>1904.28771972656</v>
          </cell>
          <cell r="AU2341" t="str">
            <v>No</v>
          </cell>
          <cell r="AV2341" t="b">
            <v>1</v>
          </cell>
          <cell r="AX2341">
            <v>4951148.071289056</v>
          </cell>
          <cell r="AY2341" t="b">
            <v>0</v>
          </cell>
          <cell r="AZ2341">
            <v>1319595.2182617171</v>
          </cell>
          <cell r="BA2341">
            <v>1</v>
          </cell>
          <cell r="BB2341">
            <v>1904.28771972656</v>
          </cell>
          <cell r="BC2341">
            <v>0.99999985281982562</v>
          </cell>
          <cell r="DS2341">
            <v>2079.9929999999999</v>
          </cell>
          <cell r="DT2341" t="str">
            <v>WA</v>
          </cell>
          <cell r="DU2341" t="str">
            <v>lt32</v>
          </cell>
          <cell r="EZ2341" t="str">
            <v>OR</v>
          </cell>
          <cell r="FA2341" t="str">
            <v>Bathroom</v>
          </cell>
          <cell r="FB2341">
            <v>3043471.9820000003</v>
          </cell>
          <cell r="FC2341">
            <v>1483605.932</v>
          </cell>
          <cell r="FI2341" t="str">
            <v>OR</v>
          </cell>
          <cell r="FJ2341" t="str">
            <v>Bathroom</v>
          </cell>
          <cell r="FK2341" t="str">
            <v>EISAnqnx</v>
          </cell>
          <cell r="FL2341">
            <v>4159642.8000000003</v>
          </cell>
          <cell r="FS2341" t="str">
            <v>ID</v>
          </cell>
          <cell r="FT2341" t="str">
            <v>EISAnqnx</v>
          </cell>
          <cell r="FV2341">
            <v>4088625.12</v>
          </cell>
        </row>
        <row r="2342">
          <cell r="AN2342" t="str">
            <v>OR</v>
          </cell>
          <cell r="AO2342" t="str">
            <v>Baseboard/Wall/Radiant</v>
          </cell>
          <cell r="AP2342" t="str">
            <v>1993-2006</v>
          </cell>
          <cell r="AQ2342" t="str">
            <v>Crawlspace</v>
          </cell>
          <cell r="AR2342">
            <v>1925.05932617188</v>
          </cell>
          <cell r="AU2342" t="str">
            <v>No</v>
          </cell>
          <cell r="AV2342" t="b">
            <v>0</v>
          </cell>
          <cell r="AX2342">
            <v>3326502.5156250088</v>
          </cell>
          <cell r="AY2342" t="b">
            <v>0</v>
          </cell>
          <cell r="AZ2342">
            <v>754959.17871179397</v>
          </cell>
          <cell r="BA2342" t="str">
            <v/>
          </cell>
          <cell r="BB2342" t="str">
            <v/>
          </cell>
          <cell r="BC2342">
            <v>1.0000001694347447</v>
          </cell>
          <cell r="DS2342">
            <v>2079.9929999999999</v>
          </cell>
          <cell r="DT2342" t="str">
            <v>WA</v>
          </cell>
          <cell r="DU2342" t="str">
            <v>gt46</v>
          </cell>
          <cell r="EZ2342" t="str">
            <v>OR</v>
          </cell>
          <cell r="FA2342" t="str">
            <v>Bedrooms</v>
          </cell>
          <cell r="FB2342">
            <v>4665732.6740000006</v>
          </cell>
          <cell r="FC2342">
            <v>2724566.034</v>
          </cell>
          <cell r="FI2342" t="str">
            <v>OR</v>
          </cell>
          <cell r="FJ2342" t="str">
            <v>Bathroom</v>
          </cell>
          <cell r="FK2342" t="str">
            <v>EISAx</v>
          </cell>
          <cell r="FL2342">
            <v>2079821.4000000001</v>
          </cell>
          <cell r="FS2342" t="str">
            <v>ID</v>
          </cell>
          <cell r="FT2342" t="str">
            <v>EISAq</v>
          </cell>
          <cell r="FV2342">
            <v>2339602.1520000002</v>
          </cell>
        </row>
        <row r="2343">
          <cell r="AN2343" t="str">
            <v>OR</v>
          </cell>
          <cell r="AO2343" t="str">
            <v>Oil FAF</v>
          </cell>
          <cell r="AP2343" t="str">
            <v>1993-2006</v>
          </cell>
          <cell r="AQ2343" t="str">
            <v>Crawlspace</v>
          </cell>
          <cell r="AR2343">
            <v>1925.05932617188</v>
          </cell>
          <cell r="AU2343" t="str">
            <v>No</v>
          </cell>
          <cell r="AV2343" t="b">
            <v>0</v>
          </cell>
          <cell r="AX2343">
            <v>3326502.5156250088</v>
          </cell>
          <cell r="AY2343" t="b">
            <v>0</v>
          </cell>
          <cell r="AZ2343">
            <v>754959.17871179397</v>
          </cell>
          <cell r="BA2343" t="str">
            <v/>
          </cell>
          <cell r="BB2343" t="str">
            <v/>
          </cell>
          <cell r="BC2343">
            <v>1.0000001694347447</v>
          </cell>
          <cell r="DS2343">
            <v>1925.059</v>
          </cell>
          <cell r="DT2343" t="str">
            <v>OR</v>
          </cell>
          <cell r="DU2343" t="str">
            <v>lt32</v>
          </cell>
          <cell r="EZ2343" t="str">
            <v>OR</v>
          </cell>
          <cell r="FA2343" t="str">
            <v>Exterior</v>
          </cell>
          <cell r="FB2343">
            <v>4852916.6000000006</v>
          </cell>
          <cell r="FC2343">
            <v>14420095.040000001</v>
          </cell>
          <cell r="FI2343" t="str">
            <v>OR</v>
          </cell>
          <cell r="FJ2343" t="str">
            <v>Bedrooms</v>
          </cell>
          <cell r="FK2343" t="str">
            <v>EISAnqnx</v>
          </cell>
          <cell r="FL2343">
            <v>2357130.92</v>
          </cell>
          <cell r="FS2343" t="str">
            <v>ID</v>
          </cell>
          <cell r="FT2343" t="str">
            <v>EISAx</v>
          </cell>
          <cell r="FV2343">
            <v>757152.8</v>
          </cell>
        </row>
        <row r="2344">
          <cell r="AN2344" t="str">
            <v>OR</v>
          </cell>
          <cell r="AO2344" t="str">
            <v>Wood</v>
          </cell>
          <cell r="AP2344" t="str">
            <v>1993-2006</v>
          </cell>
          <cell r="AQ2344" t="str">
            <v>Crawlspace</v>
          </cell>
          <cell r="AR2344">
            <v>1925.05932617188</v>
          </cell>
          <cell r="AU2344" t="str">
            <v>No</v>
          </cell>
          <cell r="AV2344" t="b">
            <v>1</v>
          </cell>
          <cell r="AX2344">
            <v>3326502.5156250088</v>
          </cell>
          <cell r="AY2344" t="b">
            <v>0</v>
          </cell>
          <cell r="AZ2344">
            <v>754959.17871179397</v>
          </cell>
          <cell r="BA2344">
            <v>1</v>
          </cell>
          <cell r="BB2344">
            <v>1925.05932617188</v>
          </cell>
          <cell r="BC2344">
            <v>1.0000001694347447</v>
          </cell>
          <cell r="DS2344">
            <v>12271.31</v>
          </cell>
          <cell r="DT2344" t="str">
            <v>WA</v>
          </cell>
          <cell r="DU2344" t="str">
            <v>lt32</v>
          </cell>
          <cell r="EZ2344" t="str">
            <v>OR</v>
          </cell>
          <cell r="FA2344" t="str">
            <v>Garage</v>
          </cell>
          <cell r="FB2344">
            <v>2253139.85</v>
          </cell>
          <cell r="FC2344">
            <v>4326028.5120000001</v>
          </cell>
          <cell r="FI2344" t="str">
            <v>OR</v>
          </cell>
          <cell r="FJ2344" t="str">
            <v>Bedrooms</v>
          </cell>
          <cell r="FK2344" t="str">
            <v>EISAx</v>
          </cell>
          <cell r="FL2344">
            <v>1941166.6400000001</v>
          </cell>
          <cell r="FS2344" t="str">
            <v>WA</v>
          </cell>
          <cell r="FT2344" t="str">
            <v>EISAnqnx</v>
          </cell>
          <cell r="FV2344">
            <v>3816787.1549999998</v>
          </cell>
        </row>
        <row r="2345">
          <cell r="AN2345" t="str">
            <v>ID</v>
          </cell>
          <cell r="AO2345" t="str">
            <v>Wood</v>
          </cell>
          <cell r="AP2345" t="str">
            <v>Pre 1980</v>
          </cell>
          <cell r="AQ2345" t="str">
            <v>Basement</v>
          </cell>
          <cell r="AR2345">
            <v>3785.76440429688</v>
          </cell>
          <cell r="AU2345" t="str">
            <v>No</v>
          </cell>
          <cell r="AV2345" t="b">
            <v>1</v>
          </cell>
          <cell r="AX2345">
            <v>13310747.645507829</v>
          </cell>
          <cell r="AY2345" t="b">
            <v>0</v>
          </cell>
          <cell r="AZ2345">
            <v>3012597.7400073283</v>
          </cell>
          <cell r="BA2345">
            <v>1</v>
          </cell>
          <cell r="BB2345">
            <v>3785.76440429688</v>
          </cell>
          <cell r="BC2345">
            <v>1.0000001067939999</v>
          </cell>
          <cell r="DS2345">
            <v>12271.31</v>
          </cell>
          <cell r="DT2345" t="str">
            <v>WA</v>
          </cell>
          <cell r="DU2345" t="str">
            <v>lt32</v>
          </cell>
          <cell r="EZ2345" t="str">
            <v>OR</v>
          </cell>
          <cell r="FA2345" t="str">
            <v>Kitchen</v>
          </cell>
          <cell r="FB2345">
            <v>2024359.496</v>
          </cell>
          <cell r="FC2345">
            <v>1996628.544</v>
          </cell>
          <cell r="FI2345" t="str">
            <v>OR</v>
          </cell>
          <cell r="FJ2345" t="str">
            <v>Exterior</v>
          </cell>
          <cell r="FK2345" t="str">
            <v>EISAnqnx</v>
          </cell>
          <cell r="FL2345">
            <v>415964.28</v>
          </cell>
          <cell r="FS2345" t="str">
            <v>WA</v>
          </cell>
          <cell r="FT2345" t="str">
            <v>EISAq</v>
          </cell>
          <cell r="FV2345">
            <v>1164796.08</v>
          </cell>
        </row>
        <row r="2346">
          <cell r="AN2346" t="str">
            <v>ID</v>
          </cell>
          <cell r="AO2346" t="str">
            <v>Baseboard/Wall/Radiant</v>
          </cell>
          <cell r="AP2346" t="str">
            <v>Pre 1980</v>
          </cell>
          <cell r="AQ2346" t="str">
            <v>Basement</v>
          </cell>
          <cell r="AR2346">
            <v>3785.76440429688</v>
          </cell>
          <cell r="AU2346" t="str">
            <v>No</v>
          </cell>
          <cell r="AV2346" t="b">
            <v>0</v>
          </cell>
          <cell r="AX2346">
            <v>13310747.645507829</v>
          </cell>
          <cell r="AY2346" t="b">
            <v>0</v>
          </cell>
          <cell r="AZ2346">
            <v>3012597.7400073283</v>
          </cell>
          <cell r="BA2346" t="str">
            <v/>
          </cell>
          <cell r="BB2346" t="str">
            <v/>
          </cell>
          <cell r="BC2346">
            <v>1.0000001067939999</v>
          </cell>
          <cell r="DS2346">
            <v>12271.31</v>
          </cell>
          <cell r="DT2346" t="str">
            <v>WA</v>
          </cell>
          <cell r="DU2346" t="str">
            <v>lt32</v>
          </cell>
          <cell r="EZ2346" t="str">
            <v>OR</v>
          </cell>
          <cell r="FA2346" t="str">
            <v>Living Room/Family Room</v>
          </cell>
          <cell r="FB2346">
            <v>2121417.8280000002</v>
          </cell>
          <cell r="FC2346">
            <v>4319095.7740000002</v>
          </cell>
          <cell r="FI2346" t="str">
            <v>OR</v>
          </cell>
          <cell r="FJ2346" t="str">
            <v>Kitchen</v>
          </cell>
          <cell r="FK2346" t="str">
            <v>EISAnqnx</v>
          </cell>
          <cell r="FL2346">
            <v>415964.28</v>
          </cell>
          <cell r="FS2346" t="str">
            <v>WA</v>
          </cell>
          <cell r="FT2346" t="str">
            <v>EISAx</v>
          </cell>
          <cell r="FV2346">
            <v>4825583.76</v>
          </cell>
        </row>
        <row r="2347">
          <cell r="AN2347" t="str">
            <v>ID</v>
          </cell>
          <cell r="AO2347" t="str">
            <v>Baseboard/Wall/Radiant</v>
          </cell>
          <cell r="AP2347" t="str">
            <v>Pre 1980</v>
          </cell>
          <cell r="AQ2347" t="str">
            <v>Basement</v>
          </cell>
          <cell r="AR2347">
            <v>3785.76440429688</v>
          </cell>
          <cell r="AU2347" t="str">
            <v>No</v>
          </cell>
          <cell r="AV2347" t="b">
            <v>0</v>
          </cell>
          <cell r="AX2347">
            <v>13310747.645507829</v>
          </cell>
          <cell r="AY2347" t="b">
            <v>0</v>
          </cell>
          <cell r="AZ2347">
            <v>3012597.7400073283</v>
          </cell>
          <cell r="BA2347" t="str">
            <v/>
          </cell>
          <cell r="BB2347" t="str">
            <v/>
          </cell>
          <cell r="BC2347">
            <v>1.0000001067939999</v>
          </cell>
          <cell r="DS2347">
            <v>12271.31</v>
          </cell>
          <cell r="DT2347" t="str">
            <v>WA</v>
          </cell>
          <cell r="DU2347" t="str">
            <v>lt32</v>
          </cell>
          <cell r="EZ2347" t="str">
            <v>OR</v>
          </cell>
          <cell r="FA2347" t="str">
            <v>Other</v>
          </cell>
          <cell r="FB2347">
            <v>3410907.0960000004</v>
          </cell>
          <cell r="FC2347">
            <v>4124979.1100000003</v>
          </cell>
          <cell r="FI2347" t="str">
            <v>OR</v>
          </cell>
          <cell r="FJ2347" t="str">
            <v>Kitchen</v>
          </cell>
          <cell r="FK2347" t="str">
            <v>EISAx</v>
          </cell>
          <cell r="FL2347">
            <v>970583.32000000007</v>
          </cell>
          <cell r="FS2347" t="str">
            <v>OR</v>
          </cell>
          <cell r="FT2347" t="str">
            <v>EISAnqnx</v>
          </cell>
          <cell r="FV2347">
            <v>1064376.72</v>
          </cell>
        </row>
        <row r="2348">
          <cell r="AN2348" t="str">
            <v>WA</v>
          </cell>
          <cell r="AO2348" t="str">
            <v>Baseboard/Wall/Radiant</v>
          </cell>
          <cell r="AP2348" t="str">
            <v>Pre 1980</v>
          </cell>
          <cell r="AQ2348" t="str">
            <v>Slab on Grade</v>
          </cell>
          <cell r="AR2348">
            <v>12271.3056640625</v>
          </cell>
          <cell r="AU2348" t="str">
            <v>No</v>
          </cell>
          <cell r="AV2348" t="b">
            <v>1</v>
          </cell>
          <cell r="AX2348">
            <v>10872376.818359375</v>
          </cell>
          <cell r="AY2348" t="b">
            <v>0</v>
          </cell>
          <cell r="AZ2348">
            <v>2242703.8231640626</v>
          </cell>
          <cell r="BA2348">
            <v>1</v>
          </cell>
          <cell r="BB2348">
            <v>12271.3056640625</v>
          </cell>
          <cell r="BC2348">
            <v>0.99999964666058472</v>
          </cell>
          <cell r="DS2348">
            <v>12271.31</v>
          </cell>
          <cell r="DT2348" t="str">
            <v>WA</v>
          </cell>
          <cell r="DU2348" t="str">
            <v>32to46</v>
          </cell>
          <cell r="EZ2348" t="str">
            <v>OR</v>
          </cell>
          <cell r="FA2348" t="str">
            <v>Bathroom</v>
          </cell>
          <cell r="FB2348">
            <v>1259308.6200000001</v>
          </cell>
          <cell r="FC2348">
            <v>209092.75200000001</v>
          </cell>
          <cell r="FI2348" t="str">
            <v>OR</v>
          </cell>
          <cell r="FJ2348" t="str">
            <v>Living Room/Family Room</v>
          </cell>
          <cell r="FK2348" t="str">
            <v>EISAnqnx</v>
          </cell>
          <cell r="FL2348">
            <v>3015741.0300000003</v>
          </cell>
          <cell r="FS2348" t="str">
            <v>OR</v>
          </cell>
          <cell r="FT2348" t="str">
            <v>EISAx</v>
          </cell>
          <cell r="FV2348">
            <v>435426.84</v>
          </cell>
        </row>
        <row r="2349">
          <cell r="AN2349" t="str">
            <v>OR</v>
          </cell>
          <cell r="AO2349" t="str">
            <v>Wood</v>
          </cell>
          <cell r="AP2349" t="str">
            <v>Pre 1980</v>
          </cell>
          <cell r="AQ2349" t="str">
            <v>Crawlspace</v>
          </cell>
          <cell r="AR2349">
            <v>1925.05932617188</v>
          </cell>
          <cell r="AU2349" t="str">
            <v>No</v>
          </cell>
          <cell r="AV2349" t="b">
            <v>1</v>
          </cell>
          <cell r="AX2349">
            <v>3222549.3120117271</v>
          </cell>
          <cell r="AY2349" t="b">
            <v>0</v>
          </cell>
          <cell r="AZ2349">
            <v>933380.22226311278</v>
          </cell>
          <cell r="BA2349">
            <v>1</v>
          </cell>
          <cell r="BB2349">
            <v>962.52966308594</v>
          </cell>
          <cell r="BC2349">
            <v>1.0000001694347447</v>
          </cell>
          <cell r="DS2349">
            <v>12271.31</v>
          </cell>
          <cell r="DT2349" t="str">
            <v>WA</v>
          </cell>
          <cell r="DU2349" t="str">
            <v>lt32</v>
          </cell>
          <cell r="EZ2349" t="str">
            <v>OR</v>
          </cell>
          <cell r="FA2349" t="str">
            <v>Bedrooms</v>
          </cell>
          <cell r="FB2349">
            <v>479962.908</v>
          </cell>
          <cell r="FC2349">
            <v>527483.98800000001</v>
          </cell>
          <cell r="FI2349" t="str">
            <v>OR</v>
          </cell>
          <cell r="FJ2349" t="str">
            <v>Living Room/Family Room</v>
          </cell>
          <cell r="FK2349" t="str">
            <v>EISAx</v>
          </cell>
          <cell r="FL2349">
            <v>4506279.7</v>
          </cell>
          <cell r="FS2349" t="str">
            <v>OR</v>
          </cell>
          <cell r="FT2349" t="str">
            <v>EISAq</v>
          </cell>
          <cell r="FV2349">
            <v>173255.31</v>
          </cell>
        </row>
        <row r="2350">
          <cell r="AN2350" t="str">
            <v>OR</v>
          </cell>
          <cell r="AO2350" t="str">
            <v>Electric FAF</v>
          </cell>
          <cell r="AP2350" t="str">
            <v>Pre 1980</v>
          </cell>
          <cell r="AQ2350" t="str">
            <v>Crawlspace</v>
          </cell>
          <cell r="AR2350">
            <v>1925.05932617188</v>
          </cell>
          <cell r="AU2350" t="str">
            <v>No</v>
          </cell>
          <cell r="AV2350" t="b">
            <v>1</v>
          </cell>
          <cell r="AX2350">
            <v>3222549.3120117271</v>
          </cell>
          <cell r="AY2350" t="b">
            <v>0</v>
          </cell>
          <cell r="AZ2350">
            <v>933380.22226311278</v>
          </cell>
          <cell r="BA2350">
            <v>1</v>
          </cell>
          <cell r="BB2350">
            <v>962.52966308594</v>
          </cell>
          <cell r="BC2350">
            <v>1.0000001694347447</v>
          </cell>
          <cell r="DS2350">
            <v>2130.886</v>
          </cell>
          <cell r="DT2350" t="str">
            <v>MT</v>
          </cell>
          <cell r="DU2350" t="str">
            <v>32to46</v>
          </cell>
          <cell r="EZ2350" t="str">
            <v>OR</v>
          </cell>
          <cell r="FA2350" t="str">
            <v>Exterior</v>
          </cell>
          <cell r="FB2350">
            <v>532236.09600000002</v>
          </cell>
          <cell r="FC2350">
            <v>2765726.8560000001</v>
          </cell>
          <cell r="FI2350" t="str">
            <v>OR</v>
          </cell>
          <cell r="FJ2350" t="str">
            <v>Other</v>
          </cell>
          <cell r="FK2350" t="str">
            <v>EISAnqnx</v>
          </cell>
          <cell r="FL2350">
            <v>5407535.6400000006</v>
          </cell>
          <cell r="FS2350" t="str">
            <v>ID</v>
          </cell>
          <cell r="FT2350" t="str">
            <v>EISAnqnx</v>
          </cell>
          <cell r="FV2350">
            <v>4258984.5</v>
          </cell>
        </row>
        <row r="2351">
          <cell r="AN2351" t="str">
            <v>WA</v>
          </cell>
          <cell r="AO2351" t="str">
            <v>Wood</v>
          </cell>
          <cell r="AP2351" t="str">
            <v>Pre 1980</v>
          </cell>
          <cell r="AQ2351" t="str">
            <v>Crawlspace</v>
          </cell>
          <cell r="AR2351">
            <v>1904.28771972656</v>
          </cell>
          <cell r="AU2351" t="str">
            <v>No</v>
          </cell>
          <cell r="AV2351" t="b">
            <v>0</v>
          </cell>
          <cell r="AX2351">
            <v>2026162.1337890599</v>
          </cell>
          <cell r="AY2351" t="b">
            <v>0</v>
          </cell>
          <cell r="AZ2351">
            <v>851976.61194671516</v>
          </cell>
          <cell r="BA2351" t="str">
            <v/>
          </cell>
          <cell r="BB2351" t="str">
            <v/>
          </cell>
          <cell r="BC2351">
            <v>0.99999985281982562</v>
          </cell>
          <cell r="DS2351">
            <v>1192.4649999999999</v>
          </cell>
          <cell r="DT2351" t="str">
            <v>ID</v>
          </cell>
          <cell r="DU2351" t="str">
            <v>32to46</v>
          </cell>
          <cell r="EZ2351" t="str">
            <v>OR</v>
          </cell>
          <cell r="FA2351" t="str">
            <v>Kitchen</v>
          </cell>
          <cell r="FB2351">
            <v>272058.18300000002</v>
          </cell>
          <cell r="FC2351">
            <v>460954.47600000002</v>
          </cell>
          <cell r="FI2351" t="str">
            <v>OR</v>
          </cell>
          <cell r="FJ2351" t="str">
            <v>Other</v>
          </cell>
          <cell r="FK2351" t="str">
            <v>EISAq</v>
          </cell>
          <cell r="FL2351">
            <v>1809444.618</v>
          </cell>
          <cell r="FS2351" t="str">
            <v>ID</v>
          </cell>
          <cell r="FT2351" t="str">
            <v>EISAq</v>
          </cell>
          <cell r="FV2351">
            <v>4940422.0200000005</v>
          </cell>
        </row>
        <row r="2352">
          <cell r="AN2352" t="str">
            <v>WA</v>
          </cell>
          <cell r="AO2352" t="str">
            <v>Wood</v>
          </cell>
          <cell r="AP2352" t="str">
            <v>Pre 1980</v>
          </cell>
          <cell r="AQ2352" t="str">
            <v>Crawlspace</v>
          </cell>
          <cell r="AR2352">
            <v>1904.28771972656</v>
          </cell>
          <cell r="AU2352" t="str">
            <v>No</v>
          </cell>
          <cell r="AV2352" t="b">
            <v>1</v>
          </cell>
          <cell r="AX2352">
            <v>2026162.1337890599</v>
          </cell>
          <cell r="AY2352" t="b">
            <v>0</v>
          </cell>
          <cell r="AZ2352">
            <v>851976.61194671516</v>
          </cell>
          <cell r="BA2352">
            <v>1</v>
          </cell>
          <cell r="BB2352">
            <v>1904.28771972656</v>
          </cell>
          <cell r="BC2352">
            <v>0.99999985281982562</v>
          </cell>
          <cell r="DS2352">
            <v>1192.4649999999999</v>
          </cell>
          <cell r="DT2352" t="str">
            <v>ID</v>
          </cell>
          <cell r="DU2352" t="str">
            <v>lt32</v>
          </cell>
          <cell r="EZ2352" t="str">
            <v>OR</v>
          </cell>
          <cell r="FA2352" t="str">
            <v>Living Room/Family Room</v>
          </cell>
          <cell r="FB2352">
            <v>825678.76500000001</v>
          </cell>
          <cell r="FC2352">
            <v>460954.47600000002</v>
          </cell>
          <cell r="FI2352" t="str">
            <v>OR</v>
          </cell>
          <cell r="FJ2352" t="str">
            <v>Other</v>
          </cell>
          <cell r="FK2352" t="str">
            <v>EISAx</v>
          </cell>
          <cell r="FL2352">
            <v>8249958.2200000007</v>
          </cell>
          <cell r="FS2352" t="str">
            <v>ID</v>
          </cell>
          <cell r="FT2352" t="str">
            <v>EISAx</v>
          </cell>
          <cell r="FV2352">
            <v>1514305.6</v>
          </cell>
        </row>
        <row r="2353">
          <cell r="AN2353" t="str">
            <v>WA</v>
          </cell>
          <cell r="AO2353" t="str">
            <v>Electric FAF</v>
          </cell>
          <cell r="AP2353" t="str">
            <v>Pre 1980</v>
          </cell>
          <cell r="AQ2353" t="str">
            <v>Slab on Grade</v>
          </cell>
          <cell r="AR2353">
            <v>1904.28771972656</v>
          </cell>
          <cell r="AU2353" t="str">
            <v>No</v>
          </cell>
          <cell r="AV2353" t="b">
            <v>1</v>
          </cell>
          <cell r="AX2353">
            <v>1978554.9407958959</v>
          </cell>
          <cell r="AY2353" t="b">
            <v>0</v>
          </cell>
          <cell r="AZ2353">
            <v>624434.98617553629</v>
          </cell>
          <cell r="BA2353">
            <v>1</v>
          </cell>
          <cell r="BB2353">
            <v>1904.28771972656</v>
          </cell>
          <cell r="BC2353">
            <v>0.99999985281982562</v>
          </cell>
          <cell r="DS2353">
            <v>1192.4649999999999</v>
          </cell>
          <cell r="DT2353" t="str">
            <v>ID</v>
          </cell>
          <cell r="DU2353" t="str">
            <v>lt32</v>
          </cell>
          <cell r="EZ2353" t="str">
            <v>OR</v>
          </cell>
          <cell r="FA2353" t="str">
            <v>Other</v>
          </cell>
          <cell r="FB2353">
            <v>915968.81700000004</v>
          </cell>
          <cell r="FC2353">
            <v>919532.89800000004</v>
          </cell>
          <cell r="FI2353" t="str">
            <v>WA</v>
          </cell>
          <cell r="FJ2353" t="str">
            <v>Bathroom</v>
          </cell>
          <cell r="FK2353" t="str">
            <v>EISAq</v>
          </cell>
          <cell r="FL2353">
            <v>21346.667999999998</v>
          </cell>
          <cell r="FS2353" t="str">
            <v>OR</v>
          </cell>
          <cell r="FT2353" t="str">
            <v>EISAnqnx</v>
          </cell>
          <cell r="FV2353">
            <v>580569.12</v>
          </cell>
        </row>
        <row r="2354">
          <cell r="AN2354" t="str">
            <v>WA</v>
          </cell>
          <cell r="AO2354" t="str">
            <v>Wood</v>
          </cell>
          <cell r="AP2354" t="str">
            <v>1993-2006</v>
          </cell>
          <cell r="AQ2354" t="str">
            <v>Basement</v>
          </cell>
          <cell r="AR2354">
            <v>3975.2116939920802</v>
          </cell>
          <cell r="AU2354" t="str">
            <v>No</v>
          </cell>
          <cell r="AV2354" t="b">
            <v>1</v>
          </cell>
          <cell r="AX2354">
            <v>10800650.172576481</v>
          </cell>
          <cell r="AY2354" t="b">
            <v>0</v>
          </cell>
          <cell r="AZ2354">
            <v>2984957.0444521178</v>
          </cell>
          <cell r="BA2354">
            <v>0.32394366197183122</v>
          </cell>
          <cell r="BB2354">
            <v>3975.2116939920802</v>
          </cell>
          <cell r="BC2354">
            <v>0.32394354750976712</v>
          </cell>
          <cell r="DS2354">
            <v>1192.4649999999999</v>
          </cell>
          <cell r="DT2354" t="str">
            <v>ID</v>
          </cell>
          <cell r="DU2354" t="str">
            <v>32to46</v>
          </cell>
          <cell r="EZ2354" t="str">
            <v>WA</v>
          </cell>
          <cell r="FA2354" t="str">
            <v>Bathroom</v>
          </cell>
          <cell r="FB2354">
            <v>776103.85800000001</v>
          </cell>
          <cell r="FC2354">
            <v>199743.82199999999</v>
          </cell>
          <cell r="FI2354" t="str">
            <v>WA</v>
          </cell>
          <cell r="FJ2354" t="str">
            <v>Bathroom</v>
          </cell>
          <cell r="FK2354" t="str">
            <v>EISAx</v>
          </cell>
          <cell r="FL2354">
            <v>381190.5</v>
          </cell>
          <cell r="FS2354" t="str">
            <v>OR</v>
          </cell>
          <cell r="FT2354" t="str">
            <v>EISAq</v>
          </cell>
          <cell r="FV2354">
            <v>117726.516</v>
          </cell>
        </row>
        <row r="2355">
          <cell r="AN2355" t="str">
            <v>WA</v>
          </cell>
          <cell r="AO2355" t="str">
            <v>Electric Other</v>
          </cell>
          <cell r="AP2355" t="str">
            <v>1993-2006</v>
          </cell>
          <cell r="AQ2355" t="str">
            <v>Crawlspace</v>
          </cell>
          <cell r="AR2355">
            <v>8296.0939700704203</v>
          </cell>
          <cell r="AU2355" t="str">
            <v>No</v>
          </cell>
          <cell r="AV2355" t="b">
            <v>0</v>
          </cell>
          <cell r="AX2355">
            <v>22540487.316681333</v>
          </cell>
          <cell r="AY2355" t="b">
            <v>0</v>
          </cell>
          <cell r="AZ2355">
            <v>6229475.5710305003</v>
          </cell>
          <cell r="BA2355" t="str">
            <v/>
          </cell>
          <cell r="BB2355" t="str">
            <v/>
          </cell>
          <cell r="BC2355">
            <v>0.67605609915081766</v>
          </cell>
          <cell r="DS2355">
            <v>1192.4649999999999</v>
          </cell>
          <cell r="DT2355" t="str">
            <v>ID</v>
          </cell>
          <cell r="DU2355" t="str">
            <v>lt32</v>
          </cell>
          <cell r="EZ2355" t="str">
            <v>WA</v>
          </cell>
          <cell r="FA2355" t="str">
            <v>Bedrooms</v>
          </cell>
          <cell r="FB2355">
            <v>590082.89399999997</v>
          </cell>
          <cell r="FC2355">
            <v>640400.03999999992</v>
          </cell>
          <cell r="FI2355" t="str">
            <v>WA</v>
          </cell>
          <cell r="FJ2355" t="str">
            <v>Bedrooms</v>
          </cell>
          <cell r="FK2355" t="str">
            <v>EISAnqnx</v>
          </cell>
          <cell r="FL2355">
            <v>365942.88</v>
          </cell>
          <cell r="FS2355" t="str">
            <v>OR</v>
          </cell>
          <cell r="FT2355" t="str">
            <v>EISAx</v>
          </cell>
          <cell r="FV2355">
            <v>330601.86</v>
          </cell>
        </row>
        <row r="2356">
          <cell r="AN2356" t="str">
            <v>WA</v>
          </cell>
          <cell r="AO2356" t="str">
            <v>Electric Other</v>
          </cell>
          <cell r="AP2356" t="str">
            <v>1993-2006</v>
          </cell>
          <cell r="AQ2356" t="str">
            <v>Basement</v>
          </cell>
          <cell r="AR2356">
            <v>3975.2116939920802</v>
          </cell>
          <cell r="AU2356" t="str">
            <v>No</v>
          </cell>
          <cell r="AV2356" t="b">
            <v>0</v>
          </cell>
          <cell r="AX2356">
            <v>10800650.172576481</v>
          </cell>
          <cell r="AY2356" t="b">
            <v>0</v>
          </cell>
          <cell r="AZ2356">
            <v>2984957.0444521178</v>
          </cell>
          <cell r="BA2356" t="str">
            <v/>
          </cell>
          <cell r="BB2356" t="str">
            <v/>
          </cell>
          <cell r="BC2356">
            <v>0.32394354750976712</v>
          </cell>
          <cell r="DS2356">
            <v>8264.9449999999997</v>
          </cell>
          <cell r="DT2356" t="str">
            <v>OR</v>
          </cell>
          <cell r="DU2356" t="str">
            <v>32to46</v>
          </cell>
          <cell r="EZ2356" t="str">
            <v>WA</v>
          </cell>
          <cell r="FA2356" t="str">
            <v>Exterior</v>
          </cell>
          <cell r="FB2356">
            <v>490973.364</v>
          </cell>
          <cell r="FC2356">
            <v>3540497.3640000001</v>
          </cell>
          <cell r="FI2356" t="str">
            <v>WA</v>
          </cell>
          <cell r="FJ2356" t="str">
            <v>Bedrooms</v>
          </cell>
          <cell r="FK2356" t="str">
            <v>EISAq</v>
          </cell>
          <cell r="FL2356">
            <v>123505.72199999999</v>
          </cell>
          <cell r="FS2356" t="str">
            <v>ID</v>
          </cell>
          <cell r="FT2356" t="str">
            <v>EISAnqnx</v>
          </cell>
          <cell r="FV2356">
            <v>227145.84</v>
          </cell>
        </row>
        <row r="2357">
          <cell r="AN2357" t="str">
            <v>WA</v>
          </cell>
          <cell r="AO2357" t="str">
            <v>Baseboard/Wall/Radiant</v>
          </cell>
          <cell r="AP2357" t="str">
            <v>1993-2006</v>
          </cell>
          <cell r="AQ2357" t="str">
            <v>Crawlspace</v>
          </cell>
          <cell r="AR2357">
            <v>8296.0939700704203</v>
          </cell>
          <cell r="AU2357" t="str">
            <v>No</v>
          </cell>
          <cell r="AV2357" t="b">
            <v>0</v>
          </cell>
          <cell r="AX2357">
            <v>22540487.316681333</v>
          </cell>
          <cell r="AY2357" t="b">
            <v>0</v>
          </cell>
          <cell r="AZ2357">
            <v>6229475.5710305003</v>
          </cell>
          <cell r="BA2357" t="str">
            <v/>
          </cell>
          <cell r="BB2357" t="str">
            <v/>
          </cell>
          <cell r="BC2357">
            <v>0.67605609915081766</v>
          </cell>
          <cell r="DS2357">
            <v>2130.886</v>
          </cell>
          <cell r="DT2357" t="str">
            <v>MT</v>
          </cell>
          <cell r="DU2357" t="str">
            <v>lt32</v>
          </cell>
          <cell r="EZ2357" t="str">
            <v>WA</v>
          </cell>
          <cell r="FA2357" t="str">
            <v>Kitchen</v>
          </cell>
          <cell r="FB2357">
            <v>399487.64399999997</v>
          </cell>
          <cell r="FC2357">
            <v>417784.788</v>
          </cell>
          <cell r="FI2357" t="str">
            <v>WA</v>
          </cell>
          <cell r="FJ2357" t="str">
            <v>Exterior</v>
          </cell>
          <cell r="FK2357" t="str">
            <v>EISAq</v>
          </cell>
          <cell r="FL2357">
            <v>22871.43</v>
          </cell>
          <cell r="FS2357" t="str">
            <v>ID</v>
          </cell>
          <cell r="FT2357" t="str">
            <v>EISAq</v>
          </cell>
          <cell r="FV2357">
            <v>571650.36400000006</v>
          </cell>
        </row>
        <row r="2358">
          <cell r="AN2358" t="str">
            <v>WA</v>
          </cell>
          <cell r="AO2358" t="str">
            <v>Baseboard/Wall/Radiant</v>
          </cell>
          <cell r="AP2358" t="str">
            <v>1993-2006</v>
          </cell>
          <cell r="AQ2358" t="str">
            <v>Basement</v>
          </cell>
          <cell r="AR2358">
            <v>3975.2116939920802</v>
          </cell>
          <cell r="AU2358" t="str">
            <v>No</v>
          </cell>
          <cell r="AV2358" t="b">
            <v>0</v>
          </cell>
          <cell r="AX2358">
            <v>10800650.172576481</v>
          </cell>
          <cell r="AY2358" t="b">
            <v>0</v>
          </cell>
          <cell r="AZ2358">
            <v>2984957.0444521178</v>
          </cell>
          <cell r="BA2358" t="str">
            <v/>
          </cell>
          <cell r="BB2358" t="str">
            <v/>
          </cell>
          <cell r="BC2358">
            <v>0.32394354750976712</v>
          </cell>
          <cell r="DS2358">
            <v>2130.886</v>
          </cell>
          <cell r="DT2358" t="str">
            <v>MT</v>
          </cell>
          <cell r="DU2358" t="str">
            <v>32to46</v>
          </cell>
          <cell r="EZ2358" t="str">
            <v>WA</v>
          </cell>
          <cell r="FA2358" t="str">
            <v>Living Room/Family Room</v>
          </cell>
          <cell r="FB2358">
            <v>686142.9</v>
          </cell>
          <cell r="FC2358">
            <v>1454622.9479999999</v>
          </cell>
          <cell r="FI2358" t="str">
            <v>WA</v>
          </cell>
          <cell r="FJ2358" t="str">
            <v>Exterior</v>
          </cell>
          <cell r="FK2358" t="str">
            <v>EISAx</v>
          </cell>
          <cell r="FL2358">
            <v>152476.19999999998</v>
          </cell>
          <cell r="FS2358" t="str">
            <v>MT</v>
          </cell>
          <cell r="FT2358" t="str">
            <v>EISAnqnx</v>
          </cell>
          <cell r="FV2358">
            <v>3622506.1999999997</v>
          </cell>
        </row>
        <row r="2359">
          <cell r="AN2359" t="str">
            <v>WA</v>
          </cell>
          <cell r="AO2359" t="str">
            <v>Wood</v>
          </cell>
          <cell r="AP2359" t="str">
            <v>1993-2006</v>
          </cell>
          <cell r="AQ2359" t="str">
            <v>Crawlspace</v>
          </cell>
          <cell r="AR2359">
            <v>8296.0939700704203</v>
          </cell>
          <cell r="AU2359" t="str">
            <v>No</v>
          </cell>
          <cell r="AV2359" t="b">
            <v>1</v>
          </cell>
          <cell r="AX2359">
            <v>22540487.316681333</v>
          </cell>
          <cell r="AY2359" t="b">
            <v>0</v>
          </cell>
          <cell r="AZ2359">
            <v>6229475.5710305003</v>
          </cell>
          <cell r="BA2359">
            <v>0.67605633802816878</v>
          </cell>
          <cell r="BB2359">
            <v>8296.0939700704203</v>
          </cell>
          <cell r="BC2359">
            <v>0.67605609915081766</v>
          </cell>
          <cell r="DS2359">
            <v>1904.288</v>
          </cell>
          <cell r="DT2359" t="str">
            <v>WA</v>
          </cell>
          <cell r="DU2359" t="str">
            <v>lt32</v>
          </cell>
          <cell r="EZ2359" t="str">
            <v>WA</v>
          </cell>
          <cell r="FA2359" t="str">
            <v>Other</v>
          </cell>
          <cell r="FB2359">
            <v>198219.06</v>
          </cell>
          <cell r="FC2359">
            <v>597706.70400000003</v>
          </cell>
          <cell r="FI2359" t="str">
            <v>WA</v>
          </cell>
          <cell r="FJ2359" t="str">
            <v>Garage</v>
          </cell>
          <cell r="FK2359" t="str">
            <v>EISAq</v>
          </cell>
          <cell r="FL2359">
            <v>240912.39599999998</v>
          </cell>
          <cell r="FS2359" t="str">
            <v>MT</v>
          </cell>
          <cell r="FT2359" t="str">
            <v>EISAq</v>
          </cell>
          <cell r="FV2359">
            <v>745810.1</v>
          </cell>
        </row>
        <row r="2360">
          <cell r="AN2360" t="str">
            <v>MT</v>
          </cell>
          <cell r="AO2360" t="str">
            <v>Natural Gas Other</v>
          </cell>
          <cell r="AP2360" t="str">
            <v>Post 2006</v>
          </cell>
          <cell r="AQ2360" t="str">
            <v>Slab on Grade</v>
          </cell>
          <cell r="AR2360">
            <v>1144.67944335938</v>
          </cell>
          <cell r="AU2360" t="str">
            <v>No</v>
          </cell>
          <cell r="AV2360" t="b">
            <v>1</v>
          </cell>
          <cell r="AX2360">
            <v>2417562.9843750107</v>
          </cell>
          <cell r="AY2360" t="b">
            <v>0</v>
          </cell>
          <cell r="AZ2360">
            <v>584335.96224609634</v>
          </cell>
          <cell r="BA2360">
            <v>1</v>
          </cell>
          <cell r="BB2360">
            <v>1144.67944335938</v>
          </cell>
          <cell r="BC2360">
            <v>1.0000003873220178</v>
          </cell>
          <cell r="DS2360">
            <v>1904.288</v>
          </cell>
          <cell r="DT2360" t="str">
            <v>WA</v>
          </cell>
          <cell r="DU2360" t="str">
            <v>lt32</v>
          </cell>
          <cell r="EZ2360" t="str">
            <v>WA</v>
          </cell>
          <cell r="FA2360" t="str">
            <v>Bathroom</v>
          </cell>
          <cell r="FB2360">
            <v>571059.05999999994</v>
          </cell>
          <cell r="FC2360">
            <v>234434.772</v>
          </cell>
          <cell r="FI2360" t="str">
            <v>WA</v>
          </cell>
          <cell r="FJ2360" t="str">
            <v>Kitchen</v>
          </cell>
          <cell r="FK2360" t="str">
            <v>EISAx</v>
          </cell>
          <cell r="FL2360">
            <v>548914.31999999995</v>
          </cell>
          <cell r="FS2360" t="str">
            <v>MT</v>
          </cell>
          <cell r="FT2360" t="str">
            <v>EISAx</v>
          </cell>
          <cell r="FV2360">
            <v>1534237.92</v>
          </cell>
        </row>
        <row r="2361">
          <cell r="AN2361" t="str">
            <v>MT</v>
          </cell>
          <cell r="AO2361" t="str">
            <v>Baseboard/Wall/Radiant</v>
          </cell>
          <cell r="AP2361" t="str">
            <v>Post 2006</v>
          </cell>
          <cell r="AQ2361" t="str">
            <v>Slab on Grade</v>
          </cell>
          <cell r="AR2361">
            <v>1144.67944335938</v>
          </cell>
          <cell r="AU2361" t="str">
            <v>No</v>
          </cell>
          <cell r="AV2361" t="b">
            <v>0</v>
          </cell>
          <cell r="AX2361">
            <v>2417562.9843750107</v>
          </cell>
          <cell r="AY2361" t="b">
            <v>0</v>
          </cell>
          <cell r="AZ2361">
            <v>584335.96224609634</v>
          </cell>
          <cell r="BA2361" t="str">
            <v/>
          </cell>
          <cell r="BB2361" t="str">
            <v/>
          </cell>
          <cell r="BC2361">
            <v>1.0000003873220178</v>
          </cell>
          <cell r="DS2361">
            <v>1904.288</v>
          </cell>
          <cell r="DT2361" t="str">
            <v>WA</v>
          </cell>
          <cell r="DU2361" t="str">
            <v>32to46</v>
          </cell>
          <cell r="EZ2361" t="str">
            <v>WA</v>
          </cell>
          <cell r="FA2361" t="str">
            <v>Bedrooms</v>
          </cell>
          <cell r="FB2361">
            <v>681263.44</v>
          </cell>
          <cell r="FC2361">
            <v>819519.84399999992</v>
          </cell>
          <cell r="FI2361" t="str">
            <v>WA</v>
          </cell>
          <cell r="FJ2361" t="str">
            <v>Living Room/Family Room</v>
          </cell>
          <cell r="FK2361" t="str">
            <v>EISAnqnx</v>
          </cell>
          <cell r="FL2361">
            <v>114357.15</v>
          </cell>
          <cell r="FS2361" t="str">
            <v>WA</v>
          </cell>
          <cell r="FT2361" t="str">
            <v>EISAnqnx</v>
          </cell>
          <cell r="FV2361">
            <v>3473588.31</v>
          </cell>
        </row>
        <row r="2362">
          <cell r="AN2362" t="str">
            <v>MT</v>
          </cell>
          <cell r="AO2362" t="str">
            <v>Baseboard/Wall/Radiant</v>
          </cell>
          <cell r="AP2362" t="str">
            <v>Post 2006</v>
          </cell>
          <cell r="AQ2362" t="str">
            <v>Slab on Grade</v>
          </cell>
          <cell r="AR2362">
            <v>1144.67944335938</v>
          </cell>
          <cell r="AU2362" t="str">
            <v>No</v>
          </cell>
          <cell r="AV2362" t="b">
            <v>0</v>
          </cell>
          <cell r="AX2362">
            <v>2417562.9843750107</v>
          </cell>
          <cell r="AY2362" t="b">
            <v>0</v>
          </cell>
          <cell r="AZ2362">
            <v>584335.96224609634</v>
          </cell>
          <cell r="BA2362" t="str">
            <v/>
          </cell>
          <cell r="BB2362" t="str">
            <v/>
          </cell>
          <cell r="BC2362">
            <v>1.0000003873220178</v>
          </cell>
          <cell r="DS2362">
            <v>1612.692</v>
          </cell>
          <cell r="DT2362" t="str">
            <v>OR</v>
          </cell>
          <cell r="DU2362" t="str">
            <v>lt32</v>
          </cell>
          <cell r="EZ2362" t="str">
            <v>WA</v>
          </cell>
          <cell r="FA2362" t="str">
            <v>Exterior</v>
          </cell>
          <cell r="FB2362">
            <v>1352508.2999999998</v>
          </cell>
          <cell r="FC2362">
            <v>4005428.284</v>
          </cell>
          <cell r="FI2362" t="str">
            <v>WA</v>
          </cell>
          <cell r="FJ2362" t="str">
            <v>Living Room/Family Room</v>
          </cell>
          <cell r="FK2362" t="str">
            <v>EISAq</v>
          </cell>
          <cell r="FL2362">
            <v>259209.53999999998</v>
          </cell>
          <cell r="FS2362" t="str">
            <v>WA</v>
          </cell>
          <cell r="FT2362" t="str">
            <v>EISAq</v>
          </cell>
          <cell r="FV2362">
            <v>339038.859</v>
          </cell>
        </row>
        <row r="2363">
          <cell r="AN2363" t="str">
            <v>WA</v>
          </cell>
          <cell r="AO2363" t="str">
            <v>Natural Gas FAF</v>
          </cell>
          <cell r="AP2363" t="str">
            <v>1993-2006</v>
          </cell>
          <cell r="AQ2363" t="str">
            <v>Crawlspace</v>
          </cell>
          <cell r="AR2363">
            <v>2079.99340820313</v>
          </cell>
          <cell r="AU2363" t="str">
            <v>No</v>
          </cell>
          <cell r="AV2363" t="b">
            <v>1</v>
          </cell>
          <cell r="AX2363">
            <v>4771504.8784179799</v>
          </cell>
          <cell r="AY2363" t="b">
            <v>0</v>
          </cell>
          <cell r="AZ2363">
            <v>1083763.093399612</v>
          </cell>
          <cell r="BA2363">
            <v>1</v>
          </cell>
          <cell r="BB2363">
            <v>2079.99340820313</v>
          </cell>
          <cell r="BC2363">
            <v>1.0000001962521654</v>
          </cell>
          <cell r="DS2363">
            <v>1612.692</v>
          </cell>
          <cell r="DT2363" t="str">
            <v>OR</v>
          </cell>
          <cell r="DU2363" t="str">
            <v>lt32</v>
          </cell>
          <cell r="EZ2363" t="str">
            <v>WA</v>
          </cell>
          <cell r="FA2363" t="str">
            <v>Garage</v>
          </cell>
          <cell r="FB2363">
            <v>1843418.72</v>
          </cell>
          <cell r="FC2363">
            <v>1302415.3999999999</v>
          </cell>
          <cell r="FI2363" t="str">
            <v>WA</v>
          </cell>
          <cell r="FJ2363" t="str">
            <v>Other</v>
          </cell>
          <cell r="FK2363" t="str">
            <v>EISAnqnx</v>
          </cell>
          <cell r="FL2363">
            <v>426933.36</v>
          </cell>
          <cell r="FS2363" t="str">
            <v>WA</v>
          </cell>
          <cell r="FT2363" t="str">
            <v>EISAx</v>
          </cell>
          <cell r="FV2363">
            <v>2308792.23</v>
          </cell>
        </row>
        <row r="2364">
          <cell r="AN2364" t="str">
            <v>WA</v>
          </cell>
          <cell r="AO2364" t="str">
            <v>Wood</v>
          </cell>
          <cell r="AP2364" t="str">
            <v>Pre 1980</v>
          </cell>
          <cell r="AQ2364" t="str">
            <v>Crawlspace</v>
          </cell>
          <cell r="AR2364">
            <v>4360.1875</v>
          </cell>
          <cell r="AU2364" t="str">
            <v>No</v>
          </cell>
          <cell r="AV2364" t="b">
            <v>0</v>
          </cell>
          <cell r="AX2364">
            <v>5650803</v>
          </cell>
          <cell r="AY2364" t="b">
            <v>0</v>
          </cell>
          <cell r="AZ2364">
            <v>2389280.7216125</v>
          </cell>
          <cell r="BA2364" t="str">
            <v/>
          </cell>
          <cell r="BB2364" t="str">
            <v/>
          </cell>
          <cell r="BC2364">
            <v>0.99999988532604556</v>
          </cell>
          <cell r="DS2364">
            <v>1612.692</v>
          </cell>
          <cell r="DT2364" t="str">
            <v>OR</v>
          </cell>
          <cell r="DU2364" t="str">
            <v>lt32</v>
          </cell>
          <cell r="EZ2364" t="str">
            <v>WA</v>
          </cell>
          <cell r="FA2364" t="str">
            <v>Kitchen</v>
          </cell>
          <cell r="FB2364">
            <v>160297.28</v>
          </cell>
          <cell r="FC2364">
            <v>386717.18799999997</v>
          </cell>
          <cell r="FI2364" t="str">
            <v>WA</v>
          </cell>
          <cell r="FJ2364" t="str">
            <v>Other</v>
          </cell>
          <cell r="FK2364" t="str">
            <v>EISAq</v>
          </cell>
          <cell r="FL2364">
            <v>79287.623999999996</v>
          </cell>
          <cell r="FS2364" t="str">
            <v>OR</v>
          </cell>
          <cell r="FT2364" t="str">
            <v>EISAnqnx</v>
          </cell>
          <cell r="FV2364">
            <v>3031967.9249999998</v>
          </cell>
        </row>
        <row r="2365">
          <cell r="AN2365" t="str">
            <v>WA</v>
          </cell>
          <cell r="AO2365" t="str">
            <v>Baseboard/Wall/Radiant</v>
          </cell>
          <cell r="AP2365" t="str">
            <v>Pre 1980</v>
          </cell>
          <cell r="AQ2365" t="str">
            <v>Crawlspace</v>
          </cell>
          <cell r="AR2365">
            <v>4360.1875</v>
          </cell>
          <cell r="AU2365" t="str">
            <v>No</v>
          </cell>
          <cell r="AV2365" t="b">
            <v>0</v>
          </cell>
          <cell r="AX2365">
            <v>5650803</v>
          </cell>
          <cell r="AY2365" t="b">
            <v>0</v>
          </cell>
          <cell r="AZ2365">
            <v>2389280.7216125</v>
          </cell>
          <cell r="BA2365" t="str">
            <v/>
          </cell>
          <cell r="BB2365" t="str">
            <v/>
          </cell>
          <cell r="BC2365">
            <v>0.99999988532604556</v>
          </cell>
          <cell r="DS2365">
            <v>1612.692</v>
          </cell>
          <cell r="DT2365" t="str">
            <v>OR</v>
          </cell>
          <cell r="DU2365" t="str">
            <v>lt32</v>
          </cell>
          <cell r="EZ2365" t="str">
            <v>WA</v>
          </cell>
          <cell r="FA2365" t="str">
            <v>Living Room/Family Room</v>
          </cell>
          <cell r="FB2365">
            <v>1683121.44</v>
          </cell>
          <cell r="FC2365">
            <v>641189.12</v>
          </cell>
          <cell r="FI2365" t="str">
            <v>WA</v>
          </cell>
          <cell r="FJ2365" t="str">
            <v>Other</v>
          </cell>
          <cell r="FK2365" t="str">
            <v>EISAx</v>
          </cell>
          <cell r="FL2365">
            <v>182971.44</v>
          </cell>
          <cell r="FS2365" t="str">
            <v>OR</v>
          </cell>
          <cell r="FT2365" t="str">
            <v>EISAq</v>
          </cell>
          <cell r="FV2365">
            <v>273358.37799999997</v>
          </cell>
        </row>
        <row r="2366">
          <cell r="AN2366" t="str">
            <v>WA</v>
          </cell>
          <cell r="AO2366" t="str">
            <v>Natural Gas FAF</v>
          </cell>
          <cell r="AP2366" t="str">
            <v>Pre 1980</v>
          </cell>
          <cell r="AQ2366" t="str">
            <v>Crawlspace</v>
          </cell>
          <cell r="AR2366">
            <v>4360.1875</v>
          </cell>
          <cell r="AU2366" t="str">
            <v>No</v>
          </cell>
          <cell r="AV2366" t="b">
            <v>1</v>
          </cell>
          <cell r="AX2366">
            <v>5650803</v>
          </cell>
          <cell r="AY2366" t="b">
            <v>0</v>
          </cell>
          <cell r="AZ2366">
            <v>2389280.7216125</v>
          </cell>
          <cell r="BA2366">
            <v>1</v>
          </cell>
          <cell r="BB2366">
            <v>4360.1875</v>
          </cell>
          <cell r="BC2366">
            <v>0.99999988532604556</v>
          </cell>
          <cell r="DS2366">
            <v>3785.7640000000001</v>
          </cell>
          <cell r="DT2366" t="str">
            <v>ID</v>
          </cell>
          <cell r="DU2366" t="str">
            <v>lt32</v>
          </cell>
          <cell r="EZ2366" t="str">
            <v>WA</v>
          </cell>
          <cell r="FA2366" t="str">
            <v>Other</v>
          </cell>
          <cell r="FB2366">
            <v>1895515.3359999999</v>
          </cell>
          <cell r="FC2366">
            <v>1584939.3559999999</v>
          </cell>
          <cell r="FI2366" t="str">
            <v>WA</v>
          </cell>
          <cell r="FJ2366" t="str">
            <v>Bathroom</v>
          </cell>
          <cell r="FK2366" t="str">
            <v>EISAnqnx</v>
          </cell>
          <cell r="FL2366">
            <v>548914.31999999995</v>
          </cell>
          <cell r="FS2366" t="str">
            <v>OR</v>
          </cell>
          <cell r="FT2366" t="str">
            <v>EISAx</v>
          </cell>
          <cell r="FV2366">
            <v>3253349.71</v>
          </cell>
        </row>
        <row r="2367">
          <cell r="AN2367" t="str">
            <v>ID</v>
          </cell>
          <cell r="AO2367" t="str">
            <v>Natural Gas FAF</v>
          </cell>
          <cell r="AP2367" t="str">
            <v>1993-2006</v>
          </cell>
          <cell r="AQ2367" t="str">
            <v>Crawlspace</v>
          </cell>
          <cell r="AR2367">
            <v>1192.46508789063</v>
          </cell>
          <cell r="AU2367" t="str">
            <v>No</v>
          </cell>
          <cell r="AV2367" t="b">
            <v>1</v>
          </cell>
          <cell r="AX2367">
            <v>1466732.0581054748</v>
          </cell>
          <cell r="AY2367" t="b">
            <v>0</v>
          </cell>
          <cell r="AZ2367">
            <v>362684.67908667144</v>
          </cell>
          <cell r="BA2367">
            <v>1</v>
          </cell>
          <cell r="BB2367">
            <v>1192.46508789063</v>
          </cell>
          <cell r="BC2367">
            <v>1.0000000737049977</v>
          </cell>
          <cell r="DS2367">
            <v>3785.7640000000001</v>
          </cell>
          <cell r="DT2367" t="str">
            <v>ID</v>
          </cell>
          <cell r="DU2367" t="str">
            <v>lt32</v>
          </cell>
          <cell r="EZ2367" t="str">
            <v>OR</v>
          </cell>
          <cell r="FA2367" t="str">
            <v>Bathroom</v>
          </cell>
          <cell r="FB2367">
            <v>421749.58500000002</v>
          </cell>
          <cell r="FC2367">
            <v>106922.43000000001</v>
          </cell>
          <cell r="FI2367" t="str">
            <v>WA</v>
          </cell>
          <cell r="FJ2367" t="str">
            <v>Bathroom</v>
          </cell>
          <cell r="FK2367" t="str">
            <v>EISAx</v>
          </cell>
          <cell r="FL2367">
            <v>198219.06</v>
          </cell>
          <cell r="FS2367" t="str">
            <v>WA</v>
          </cell>
          <cell r="FT2367" t="str">
            <v>EISAnqnx</v>
          </cell>
          <cell r="FV2367">
            <v>8773986.6500000004</v>
          </cell>
        </row>
        <row r="2368">
          <cell r="AN2368" t="str">
            <v>OR</v>
          </cell>
          <cell r="AO2368" t="str">
            <v>Natural Gas FAF</v>
          </cell>
          <cell r="AP2368" t="str">
            <v>Pre 1980</v>
          </cell>
          <cell r="AQ2368" t="str">
            <v>Basement</v>
          </cell>
          <cell r="AR2368">
            <v>701.27161167689701</v>
          </cell>
          <cell r="AU2368" t="str">
            <v>No</v>
          </cell>
          <cell r="AV2368" t="b">
            <v>1</v>
          </cell>
          <cell r="AX2368">
            <v>1324000.8028459814</v>
          </cell>
          <cell r="AY2368" t="b">
            <v>0</v>
          </cell>
          <cell r="AZ2368">
            <v>561446.25718638045</v>
          </cell>
          <cell r="BA2368">
            <v>0.3642857142857141</v>
          </cell>
          <cell r="BB2368">
            <v>701.27161167689701</v>
          </cell>
          <cell r="BC2368">
            <v>0.36428577600837014</v>
          </cell>
          <cell r="DS2368">
            <v>3785.7640000000001</v>
          </cell>
          <cell r="DT2368" t="str">
            <v>ID</v>
          </cell>
          <cell r="DU2368" t="str">
            <v>lt32</v>
          </cell>
          <cell r="EZ2368" t="str">
            <v>OR</v>
          </cell>
          <cell r="FA2368" t="str">
            <v>Bedrooms</v>
          </cell>
          <cell r="FB2368">
            <v>748457.01</v>
          </cell>
          <cell r="FC2368">
            <v>708064.09200000006</v>
          </cell>
          <cell r="FI2368" t="str">
            <v>WA</v>
          </cell>
          <cell r="FJ2368" t="str">
            <v>Bedrooms</v>
          </cell>
          <cell r="FK2368" t="str">
            <v>EISAnqnx</v>
          </cell>
          <cell r="FL2368">
            <v>182971.44</v>
          </cell>
          <cell r="FS2368" t="str">
            <v>WA</v>
          </cell>
          <cell r="FT2368" t="str">
            <v>EISAq</v>
          </cell>
          <cell r="FV2368">
            <v>1926595.67</v>
          </cell>
        </row>
        <row r="2369">
          <cell r="AN2369" t="str">
            <v>OR</v>
          </cell>
          <cell r="AO2369" t="str">
            <v>Natural Gas FAF</v>
          </cell>
          <cell r="AP2369" t="str">
            <v>Pre 1980</v>
          </cell>
          <cell r="AQ2369" t="str">
            <v>Crawlspace</v>
          </cell>
          <cell r="AR2369">
            <v>618.76906912667403</v>
          </cell>
          <cell r="AU2369" t="str">
            <v>No</v>
          </cell>
          <cell r="AV2369" t="b">
            <v>1</v>
          </cell>
          <cell r="AX2369">
            <v>1168236.0025111604</v>
          </cell>
          <cell r="AY2369" t="b">
            <v>0</v>
          </cell>
          <cell r="AZ2369">
            <v>495393.75634092401</v>
          </cell>
          <cell r="BA2369">
            <v>0.3214285714285714</v>
          </cell>
          <cell r="BB2369">
            <v>618.76906912667403</v>
          </cell>
          <cell r="BC2369">
            <v>0.32142862588973847</v>
          </cell>
          <cell r="DS2369">
            <v>3785.7640000000001</v>
          </cell>
          <cell r="DT2369" t="str">
            <v>ID</v>
          </cell>
          <cell r="DU2369" t="str">
            <v>lt32</v>
          </cell>
          <cell r="EZ2369" t="str">
            <v>OR</v>
          </cell>
          <cell r="FA2369" t="str">
            <v>Exterior</v>
          </cell>
          <cell r="FB2369">
            <v>451450.26</v>
          </cell>
          <cell r="FC2369">
            <v>1785604.581</v>
          </cell>
          <cell r="FI2369" t="str">
            <v>WA</v>
          </cell>
          <cell r="FJ2369" t="str">
            <v>Bedrooms</v>
          </cell>
          <cell r="FK2369" t="str">
            <v>EISAq</v>
          </cell>
          <cell r="FL2369">
            <v>91485.72</v>
          </cell>
          <cell r="FS2369" t="str">
            <v>WA</v>
          </cell>
          <cell r="FT2369" t="str">
            <v>EISAx</v>
          </cell>
          <cell r="FV2369">
            <v>2454262</v>
          </cell>
        </row>
        <row r="2370">
          <cell r="AN2370" t="str">
            <v>OR</v>
          </cell>
          <cell r="AO2370" t="str">
            <v>Natural Gas FAF</v>
          </cell>
          <cell r="AP2370" t="str">
            <v>Pre 1980</v>
          </cell>
          <cell r="AQ2370" t="str">
            <v>Slab on Grade</v>
          </cell>
          <cell r="AR2370">
            <v>605.01864536830396</v>
          </cell>
          <cell r="AU2370" t="str">
            <v>No</v>
          </cell>
          <cell r="AV2370" t="b">
            <v>1</v>
          </cell>
          <cell r="AX2370">
            <v>1142275.2024553579</v>
          </cell>
          <cell r="AY2370" t="b">
            <v>0</v>
          </cell>
          <cell r="AZ2370">
            <v>484385.00620001496</v>
          </cell>
          <cell r="BA2370">
            <v>0.3142857142857145</v>
          </cell>
          <cell r="BB2370">
            <v>605.01864536830396</v>
          </cell>
          <cell r="BC2370">
            <v>0.3142857675366334</v>
          </cell>
          <cell r="DS2370">
            <v>3785.7640000000001</v>
          </cell>
          <cell r="DT2370" t="str">
            <v>ID</v>
          </cell>
          <cell r="DU2370" t="str">
            <v>32to46</v>
          </cell>
          <cell r="EZ2370" t="str">
            <v>OR</v>
          </cell>
          <cell r="FA2370" t="str">
            <v>Garage</v>
          </cell>
          <cell r="FB2370">
            <v>47521.08</v>
          </cell>
          <cell r="FC2370">
            <v>192460.37400000001</v>
          </cell>
          <cell r="FI2370" t="str">
            <v>WA</v>
          </cell>
          <cell r="FJ2370" t="str">
            <v>Bedrooms</v>
          </cell>
          <cell r="FK2370" t="str">
            <v>EISAx</v>
          </cell>
          <cell r="FL2370">
            <v>243961.91999999998</v>
          </cell>
          <cell r="FS2370" t="str">
            <v>OR</v>
          </cell>
          <cell r="FT2370" t="str">
            <v>EISAnqnx</v>
          </cell>
          <cell r="FV2370">
            <v>36324433.274999999</v>
          </cell>
        </row>
        <row r="2371">
          <cell r="AN2371" t="str">
            <v>OR</v>
          </cell>
          <cell r="AO2371" t="str">
            <v>Natural Gas FAF</v>
          </cell>
          <cell r="AP2371" t="str">
            <v>Pre 1980</v>
          </cell>
          <cell r="AQ2371" t="str">
            <v>Crawlspace</v>
          </cell>
          <cell r="AR2371">
            <v>1110.3039267132399</v>
          </cell>
          <cell r="AU2371" t="str">
            <v>No</v>
          </cell>
          <cell r="AV2371" t="b">
            <v>1</v>
          </cell>
          <cell r="AX2371">
            <v>1555535.801325249</v>
          </cell>
          <cell r="AY2371" t="b">
            <v>0</v>
          </cell>
          <cell r="AZ2371">
            <v>517145.26067169168</v>
          </cell>
          <cell r="BA2371">
            <v>0.57676348547717859</v>
          </cell>
          <cell r="BB2371">
            <v>1110.3039267132399</v>
          </cell>
          <cell r="BC2371">
            <v>0.57676358320095122</v>
          </cell>
          <cell r="DS2371">
            <v>3785.7640000000001</v>
          </cell>
          <cell r="DT2371" t="str">
            <v>ID</v>
          </cell>
          <cell r="DU2371" t="str">
            <v>lt32</v>
          </cell>
          <cell r="EZ2371" t="str">
            <v>OR</v>
          </cell>
          <cell r="FA2371" t="str">
            <v>Kitchen</v>
          </cell>
          <cell r="FB2371">
            <v>53461.215000000004</v>
          </cell>
          <cell r="FC2371">
            <v>102170.322</v>
          </cell>
          <cell r="FI2371" t="str">
            <v>WA</v>
          </cell>
          <cell r="FJ2371" t="str">
            <v>Exterior</v>
          </cell>
          <cell r="FK2371" t="str">
            <v>EISAq</v>
          </cell>
          <cell r="FL2371">
            <v>45742.86</v>
          </cell>
          <cell r="FS2371" t="str">
            <v>OR</v>
          </cell>
          <cell r="FT2371" t="str">
            <v>EISAq</v>
          </cell>
          <cell r="FV2371">
            <v>6033409.8499999996</v>
          </cell>
        </row>
        <row r="2372">
          <cell r="AN2372" t="str">
            <v>OR</v>
          </cell>
          <cell r="AO2372" t="str">
            <v>Natural Gas FAF</v>
          </cell>
          <cell r="AP2372" t="str">
            <v>Pre 1980</v>
          </cell>
          <cell r="AQ2372" t="str">
            <v>Basement</v>
          </cell>
          <cell r="AR2372">
            <v>814.75539945863602</v>
          </cell>
          <cell r="AU2372" t="str">
            <v>No</v>
          </cell>
          <cell r="AV2372" t="b">
            <v>1</v>
          </cell>
          <cell r="AX2372">
            <v>1141472.314641549</v>
          </cell>
          <cell r="AY2372" t="b">
            <v>0</v>
          </cell>
          <cell r="AZ2372">
            <v>379487.88912598934</v>
          </cell>
          <cell r="BA2372">
            <v>0.42323651452282146</v>
          </cell>
          <cell r="BB2372">
            <v>814.75539945863602</v>
          </cell>
          <cell r="BC2372">
            <v>0.42323658623379129</v>
          </cell>
          <cell r="DS2372">
            <v>2130.886</v>
          </cell>
          <cell r="DT2372" t="str">
            <v>MT</v>
          </cell>
          <cell r="DU2372" t="str">
            <v>lt32</v>
          </cell>
          <cell r="EZ2372" t="str">
            <v>OR</v>
          </cell>
          <cell r="FA2372" t="str">
            <v>Living Room/Family Room</v>
          </cell>
          <cell r="FB2372">
            <v>314827.15500000003</v>
          </cell>
          <cell r="FC2372">
            <v>626090.22900000005</v>
          </cell>
          <cell r="FI2372" t="str">
            <v>WA</v>
          </cell>
          <cell r="FJ2372" t="str">
            <v>Garage</v>
          </cell>
          <cell r="FK2372" t="str">
            <v>EISAnqnx</v>
          </cell>
          <cell r="FL2372">
            <v>91485.72</v>
          </cell>
          <cell r="FS2372" t="str">
            <v>OR</v>
          </cell>
          <cell r="FT2372" t="str">
            <v>EISAx</v>
          </cell>
          <cell r="FV2372">
            <v>18348177.899999999</v>
          </cell>
        </row>
        <row r="2373">
          <cell r="AN2373" t="str">
            <v>OR</v>
          </cell>
          <cell r="AO2373" t="str">
            <v>Wood</v>
          </cell>
          <cell r="AP2373" t="str">
            <v>1993-2006</v>
          </cell>
          <cell r="AQ2373" t="str">
            <v>Crawlspace</v>
          </cell>
          <cell r="AR2373">
            <v>1612.69177246094</v>
          </cell>
          <cell r="AU2373" t="str">
            <v>No</v>
          </cell>
          <cell r="AV2373" t="b">
            <v>1</v>
          </cell>
          <cell r="AX2373">
            <v>3149587.0316162156</v>
          </cell>
          <cell r="AY2373" t="b">
            <v>0</v>
          </cell>
          <cell r="AZ2373">
            <v>642480.27523071389</v>
          </cell>
          <cell r="BA2373">
            <v>1</v>
          </cell>
          <cell r="BB2373">
            <v>1612.69177246094</v>
          </cell>
          <cell r="BC2373">
            <v>0.99999985890730525</v>
          </cell>
          <cell r="DS2373">
            <v>2130.886</v>
          </cell>
          <cell r="DT2373" t="str">
            <v>MT</v>
          </cell>
          <cell r="DU2373" t="str">
            <v>32to46</v>
          </cell>
          <cell r="EZ2373" t="str">
            <v>OR</v>
          </cell>
          <cell r="FA2373" t="str">
            <v>Other</v>
          </cell>
          <cell r="FB2373">
            <v>118802.70000000001</v>
          </cell>
          <cell r="FC2373">
            <v>79597.809000000008</v>
          </cell>
          <cell r="FI2373" t="str">
            <v>WA</v>
          </cell>
          <cell r="FJ2373" t="str">
            <v>Garage</v>
          </cell>
          <cell r="FK2373" t="str">
            <v>EISAq</v>
          </cell>
          <cell r="FL2373">
            <v>333922.87799999997</v>
          </cell>
          <cell r="FS2373" t="str">
            <v>OR</v>
          </cell>
          <cell r="FT2373" t="str">
            <v>EISAnqnx</v>
          </cell>
          <cell r="FV2373">
            <v>967615.2</v>
          </cell>
        </row>
        <row r="2374">
          <cell r="AN2374" t="str">
            <v>OR</v>
          </cell>
          <cell r="AO2374" t="str">
            <v>Baseboard/Wall/Radiant</v>
          </cell>
          <cell r="AP2374" t="str">
            <v>1993-2006</v>
          </cell>
          <cell r="AQ2374" t="str">
            <v>Crawlspace</v>
          </cell>
          <cell r="AR2374">
            <v>1612.69177246094</v>
          </cell>
          <cell r="AU2374" t="str">
            <v>No</v>
          </cell>
          <cell r="AV2374" t="b">
            <v>0</v>
          </cell>
          <cell r="AX2374">
            <v>3149587.0316162156</v>
          </cell>
          <cell r="AY2374" t="b">
            <v>0</v>
          </cell>
          <cell r="AZ2374">
            <v>642480.27523071389</v>
          </cell>
          <cell r="BA2374" t="str">
            <v/>
          </cell>
          <cell r="BB2374" t="str">
            <v/>
          </cell>
          <cell r="BC2374">
            <v>0.99999985890730525</v>
          </cell>
          <cell r="DS2374">
            <v>2130.886</v>
          </cell>
          <cell r="DT2374" t="str">
            <v>MT</v>
          </cell>
          <cell r="DU2374" t="str">
            <v>lt32</v>
          </cell>
          <cell r="EZ2374" t="str">
            <v>WA</v>
          </cell>
          <cell r="FA2374" t="str">
            <v>Bathroom</v>
          </cell>
          <cell r="FB2374">
            <v>472676.22</v>
          </cell>
          <cell r="FC2374">
            <v>56416.193999999996</v>
          </cell>
          <cell r="FI2374" t="str">
            <v>WA</v>
          </cell>
          <cell r="FJ2374" t="str">
            <v>Kitchen</v>
          </cell>
          <cell r="FK2374" t="str">
            <v>EISAx</v>
          </cell>
          <cell r="FL2374">
            <v>594657.17999999993</v>
          </cell>
          <cell r="FS2374" t="str">
            <v>OR</v>
          </cell>
          <cell r="FT2374" t="str">
            <v>EISAq</v>
          </cell>
          <cell r="FV2374">
            <v>22577.688000000002</v>
          </cell>
        </row>
        <row r="2375">
          <cell r="AN2375" t="str">
            <v>OR</v>
          </cell>
          <cell r="AO2375" t="str">
            <v>Heat Pump (Central System)</v>
          </cell>
          <cell r="AP2375" t="str">
            <v>1993-2006</v>
          </cell>
          <cell r="AQ2375" t="str">
            <v>Crawlspace</v>
          </cell>
          <cell r="AR2375">
            <v>1612.69177246094</v>
          </cell>
          <cell r="AU2375" t="str">
            <v>No</v>
          </cell>
          <cell r="AV2375" t="b">
            <v>0</v>
          </cell>
          <cell r="AX2375">
            <v>3149587.0316162156</v>
          </cell>
          <cell r="AY2375" t="b">
            <v>0</v>
          </cell>
          <cell r="AZ2375">
            <v>642480.27523071389</v>
          </cell>
          <cell r="BA2375" t="str">
            <v/>
          </cell>
          <cell r="BB2375" t="str">
            <v/>
          </cell>
          <cell r="BC2375">
            <v>0.99999985890730525</v>
          </cell>
          <cell r="DS2375">
            <v>2130.886</v>
          </cell>
          <cell r="DT2375" t="str">
            <v>MT</v>
          </cell>
          <cell r="DU2375" t="str">
            <v>lt32</v>
          </cell>
          <cell r="EZ2375" t="str">
            <v>WA</v>
          </cell>
          <cell r="FA2375" t="str">
            <v>Bedrooms</v>
          </cell>
          <cell r="FB2375">
            <v>175347.63</v>
          </cell>
          <cell r="FC2375">
            <v>449804.79</v>
          </cell>
          <cell r="FI2375" t="str">
            <v>WA</v>
          </cell>
          <cell r="FJ2375" t="str">
            <v>Living Room/Family Room</v>
          </cell>
          <cell r="FK2375" t="str">
            <v>EISAnqnx</v>
          </cell>
          <cell r="FL2375">
            <v>182971.44</v>
          </cell>
          <cell r="FS2375" t="str">
            <v>OR</v>
          </cell>
          <cell r="FT2375" t="str">
            <v>EISAx</v>
          </cell>
          <cell r="FV2375">
            <v>362855.7</v>
          </cell>
        </row>
        <row r="2376">
          <cell r="AN2376" t="str">
            <v>MT</v>
          </cell>
          <cell r="AO2376" t="str">
            <v>Natural Gas Other</v>
          </cell>
          <cell r="AP2376" t="str">
            <v>Pre 1980</v>
          </cell>
          <cell r="AQ2376" t="str">
            <v>Basement</v>
          </cell>
          <cell r="AR2376">
            <v>2130.88647460938</v>
          </cell>
          <cell r="AU2376" t="str">
            <v>No</v>
          </cell>
          <cell r="AV2376" t="b">
            <v>1</v>
          </cell>
          <cell r="AX2376">
            <v>4295867.1328125102</v>
          </cell>
          <cell r="AY2376" t="b">
            <v>0</v>
          </cell>
          <cell r="AZ2376">
            <v>849286.11332031444</v>
          </cell>
          <cell r="BA2376">
            <v>1</v>
          </cell>
          <cell r="BB2376">
            <v>2130.88647460938</v>
          </cell>
          <cell r="BC2376">
            <v>1.0000002227286584</v>
          </cell>
          <cell r="DS2376">
            <v>2079.9929999999999</v>
          </cell>
          <cell r="DT2376" t="str">
            <v>WA</v>
          </cell>
          <cell r="DU2376" t="str">
            <v>lt32</v>
          </cell>
          <cell r="EZ2376" t="str">
            <v>WA</v>
          </cell>
          <cell r="FA2376" t="str">
            <v>Kitchen</v>
          </cell>
          <cell r="FB2376">
            <v>332398.11599999998</v>
          </cell>
          <cell r="FC2376">
            <v>254635.25399999999</v>
          </cell>
          <cell r="FI2376" t="str">
            <v>WA</v>
          </cell>
          <cell r="FJ2376" t="str">
            <v>Living Room/Family Room</v>
          </cell>
          <cell r="FK2376" t="str">
            <v>EISAq</v>
          </cell>
          <cell r="FL2376">
            <v>137228.57999999999</v>
          </cell>
          <cell r="FS2376" t="str">
            <v>OR</v>
          </cell>
          <cell r="FT2376" t="str">
            <v>EISAnqnx</v>
          </cell>
          <cell r="FV2376">
            <v>1983586.7999999998</v>
          </cell>
        </row>
        <row r="2377">
          <cell r="AN2377" t="str">
            <v>ID</v>
          </cell>
          <cell r="AO2377" t="str">
            <v>Natural Gas Other</v>
          </cell>
          <cell r="AP2377" t="str">
            <v>1993-2006</v>
          </cell>
          <cell r="AQ2377" t="str">
            <v>Basement</v>
          </cell>
          <cell r="AR2377">
            <v>3785.76440429688</v>
          </cell>
          <cell r="AU2377" t="str">
            <v>No</v>
          </cell>
          <cell r="AV2377" t="b">
            <v>0</v>
          </cell>
          <cell r="AX2377">
            <v>13749896.316406269</v>
          </cell>
          <cell r="AY2377" t="b">
            <v>0</v>
          </cell>
          <cell r="AZ2377">
            <v>3192345.833923344</v>
          </cell>
          <cell r="BA2377" t="str">
            <v/>
          </cell>
          <cell r="BB2377" t="str">
            <v/>
          </cell>
          <cell r="BC2377">
            <v>1.0000001067939999</v>
          </cell>
          <cell r="DS2377">
            <v>2079.9929999999999</v>
          </cell>
          <cell r="DT2377" t="str">
            <v>WA</v>
          </cell>
          <cell r="DU2377" t="str">
            <v>32to46</v>
          </cell>
          <cell r="EZ2377" t="str">
            <v>WA</v>
          </cell>
          <cell r="FA2377" t="str">
            <v>Living Room/Family Room</v>
          </cell>
          <cell r="FB2377">
            <v>411685.74</v>
          </cell>
          <cell r="FC2377">
            <v>365942.88</v>
          </cell>
          <cell r="FI2377" t="str">
            <v>WA</v>
          </cell>
          <cell r="FJ2377" t="str">
            <v>Living Room/Family Room</v>
          </cell>
          <cell r="FK2377" t="str">
            <v>EISAx</v>
          </cell>
          <cell r="FL2377">
            <v>991095.29999999993</v>
          </cell>
          <cell r="FS2377" t="str">
            <v>OR</v>
          </cell>
          <cell r="FT2377" t="str">
            <v>EISAq</v>
          </cell>
          <cell r="FV2377">
            <v>11141145.859999999</v>
          </cell>
        </row>
        <row r="2378">
          <cell r="AN2378" t="str">
            <v>ID</v>
          </cell>
          <cell r="AO2378" t="str">
            <v>Natural Gas Other</v>
          </cell>
          <cell r="AP2378" t="str">
            <v>1993-2006</v>
          </cell>
          <cell r="AQ2378" t="str">
            <v>Basement</v>
          </cell>
          <cell r="AR2378">
            <v>3785.76440429688</v>
          </cell>
          <cell r="AU2378" t="str">
            <v>No</v>
          </cell>
          <cell r="AV2378" t="b">
            <v>0</v>
          </cell>
          <cell r="AX2378">
            <v>13749896.316406269</v>
          </cell>
          <cell r="AY2378" t="b">
            <v>0</v>
          </cell>
          <cell r="AZ2378">
            <v>3192345.833923344</v>
          </cell>
          <cell r="BA2378" t="str">
            <v/>
          </cell>
          <cell r="BB2378" t="str">
            <v/>
          </cell>
          <cell r="BC2378">
            <v>1.0000001067939999</v>
          </cell>
          <cell r="DS2378">
            <v>2079.9929999999999</v>
          </cell>
          <cell r="DT2378" t="str">
            <v>WA</v>
          </cell>
          <cell r="DU2378" t="str">
            <v>32to46</v>
          </cell>
          <cell r="EZ2378" t="str">
            <v>WA</v>
          </cell>
          <cell r="FA2378" t="str">
            <v>Other</v>
          </cell>
          <cell r="FB2378">
            <v>33544.763999999996</v>
          </cell>
          <cell r="FC2378">
            <v>38119.049999999996</v>
          </cell>
          <cell r="FI2378" t="str">
            <v>WA</v>
          </cell>
          <cell r="FJ2378" t="str">
            <v>Other</v>
          </cell>
          <cell r="FK2378" t="str">
            <v>EISAq</v>
          </cell>
          <cell r="FL2378">
            <v>64040.004000000001</v>
          </cell>
          <cell r="FS2378" t="str">
            <v>OR</v>
          </cell>
          <cell r="FT2378" t="str">
            <v>EISAx</v>
          </cell>
          <cell r="FV2378">
            <v>12893314.199999999</v>
          </cell>
        </row>
        <row r="2379">
          <cell r="AN2379" t="str">
            <v>ID</v>
          </cell>
          <cell r="AO2379" t="str">
            <v>Baseboard/Wall/Radiant</v>
          </cell>
          <cell r="AP2379" t="str">
            <v>1993-2006</v>
          </cell>
          <cell r="AQ2379" t="str">
            <v>Basement</v>
          </cell>
          <cell r="AR2379">
            <v>3785.76440429688</v>
          </cell>
          <cell r="AU2379" t="str">
            <v>No</v>
          </cell>
          <cell r="AV2379" t="b">
            <v>0</v>
          </cell>
          <cell r="AX2379">
            <v>13749896.316406269</v>
          </cell>
          <cell r="AY2379" t="b">
            <v>0</v>
          </cell>
          <cell r="AZ2379">
            <v>3192345.833923344</v>
          </cell>
          <cell r="BA2379" t="str">
            <v/>
          </cell>
          <cell r="BB2379" t="str">
            <v/>
          </cell>
          <cell r="BC2379">
            <v>1.0000001067939999</v>
          </cell>
          <cell r="DS2379">
            <v>1904.288</v>
          </cell>
          <cell r="DT2379" t="str">
            <v>WA</v>
          </cell>
          <cell r="DU2379" t="str">
            <v>32to46</v>
          </cell>
          <cell r="EZ2379" t="str">
            <v>WA</v>
          </cell>
          <cell r="FA2379" t="str">
            <v>Bathroom</v>
          </cell>
          <cell r="FB2379">
            <v>484813.71399999998</v>
          </cell>
          <cell r="FC2379">
            <v>263644.92</v>
          </cell>
          <cell r="FI2379" t="str">
            <v>WA</v>
          </cell>
          <cell r="FJ2379" t="str">
            <v>Other</v>
          </cell>
          <cell r="FK2379" t="str">
            <v>EISAx</v>
          </cell>
          <cell r="FL2379">
            <v>1021590.5399999999</v>
          </cell>
          <cell r="FS2379" t="str">
            <v>ID</v>
          </cell>
          <cell r="FT2379" t="str">
            <v>EISAnqnx</v>
          </cell>
          <cell r="FV2379">
            <v>1407108.7</v>
          </cell>
        </row>
        <row r="2380">
          <cell r="AN2380" t="str">
            <v>ID</v>
          </cell>
          <cell r="AO2380" t="str">
            <v>Natural Gas FAF</v>
          </cell>
          <cell r="AP2380" t="str">
            <v>1993-2006</v>
          </cell>
          <cell r="AQ2380" t="str">
            <v>Basement</v>
          </cell>
          <cell r="AR2380">
            <v>3785.76440429688</v>
          </cell>
          <cell r="AU2380" t="str">
            <v>No</v>
          </cell>
          <cell r="AV2380" t="b">
            <v>1</v>
          </cell>
          <cell r="AX2380">
            <v>13749896.316406269</v>
          </cell>
          <cell r="AY2380" t="b">
            <v>0</v>
          </cell>
          <cell r="AZ2380">
            <v>3192345.833923344</v>
          </cell>
          <cell r="BA2380">
            <v>1</v>
          </cell>
          <cell r="BB2380">
            <v>3785.76440429688</v>
          </cell>
          <cell r="BC2380">
            <v>1.0000001067939999</v>
          </cell>
          <cell r="DS2380">
            <v>1904.288</v>
          </cell>
          <cell r="DT2380" t="str">
            <v>WA</v>
          </cell>
          <cell r="DU2380" t="str">
            <v>lt32</v>
          </cell>
          <cell r="EZ2380" t="str">
            <v>WA</v>
          </cell>
          <cell r="FA2380" t="str">
            <v>Bedrooms</v>
          </cell>
          <cell r="FB2380">
            <v>490672.49</v>
          </cell>
          <cell r="FC2380">
            <v>505319.43</v>
          </cell>
          <cell r="FI2380" t="str">
            <v>WA</v>
          </cell>
          <cell r="FJ2380" t="str">
            <v>Bathroom</v>
          </cell>
          <cell r="FK2380" t="str">
            <v>EISAnqnx</v>
          </cell>
          <cell r="FL2380">
            <v>823371.48</v>
          </cell>
          <cell r="FS2380" t="str">
            <v>ID</v>
          </cell>
          <cell r="FT2380" t="str">
            <v>EISAq</v>
          </cell>
          <cell r="FV2380">
            <v>1110184.915</v>
          </cell>
        </row>
        <row r="2381">
          <cell r="AN2381" t="str">
            <v>ID</v>
          </cell>
          <cell r="AO2381" t="str">
            <v>Wood</v>
          </cell>
          <cell r="AP2381" t="str">
            <v>Pre 1980</v>
          </cell>
          <cell r="AQ2381" t="str">
            <v>Basement</v>
          </cell>
          <cell r="AR2381">
            <v>3785.76440429688</v>
          </cell>
          <cell r="AU2381" t="str">
            <v>No</v>
          </cell>
          <cell r="AV2381" t="b">
            <v>0</v>
          </cell>
          <cell r="AX2381">
            <v>8707258.1298828237</v>
          </cell>
          <cell r="AY2381" t="b">
            <v>0</v>
          </cell>
          <cell r="AZ2381">
            <v>1491818.3211572284</v>
          </cell>
          <cell r="BA2381" t="str">
            <v/>
          </cell>
          <cell r="BB2381" t="str">
            <v/>
          </cell>
          <cell r="BC2381">
            <v>1.0000001067939999</v>
          </cell>
          <cell r="DS2381">
            <v>1144.6790000000001</v>
          </cell>
          <cell r="DT2381" t="str">
            <v>MT</v>
          </cell>
          <cell r="DU2381" t="str">
            <v>lt32</v>
          </cell>
          <cell r="EZ2381" t="str">
            <v>WA</v>
          </cell>
          <cell r="FA2381" t="str">
            <v>Exterior</v>
          </cell>
          <cell r="FB2381">
            <v>188945.52599999998</v>
          </cell>
          <cell r="FC2381">
            <v>3546024.1740000001</v>
          </cell>
          <cell r="FI2381" t="str">
            <v>WA</v>
          </cell>
          <cell r="FJ2381" t="str">
            <v>Bathroom</v>
          </cell>
          <cell r="FK2381" t="str">
            <v>EISAq</v>
          </cell>
          <cell r="FL2381">
            <v>33544.763999999996</v>
          </cell>
          <cell r="FS2381" t="str">
            <v>ID</v>
          </cell>
          <cell r="FT2381" t="str">
            <v>EISAx</v>
          </cell>
          <cell r="FV2381">
            <v>190794.4</v>
          </cell>
        </row>
        <row r="2382">
          <cell r="AN2382" t="str">
            <v>ID</v>
          </cell>
          <cell r="AO2382" t="str">
            <v>Baseboard/Wall/Radiant</v>
          </cell>
          <cell r="AP2382" t="str">
            <v>Pre 1980</v>
          </cell>
          <cell r="AQ2382" t="str">
            <v>Basement</v>
          </cell>
          <cell r="AR2382">
            <v>3785.76440429688</v>
          </cell>
          <cell r="AU2382" t="str">
            <v>No</v>
          </cell>
          <cell r="AV2382" t="b">
            <v>1</v>
          </cell>
          <cell r="AX2382">
            <v>8707258.1298828237</v>
          </cell>
          <cell r="AY2382" t="b">
            <v>0</v>
          </cell>
          <cell r="AZ2382">
            <v>1491818.3211572284</v>
          </cell>
          <cell r="BA2382">
            <v>1</v>
          </cell>
          <cell r="BB2382">
            <v>3785.76440429688</v>
          </cell>
          <cell r="BC2382">
            <v>1.0000001067939999</v>
          </cell>
          <cell r="DS2382">
            <v>1144.6790000000001</v>
          </cell>
          <cell r="DT2382" t="str">
            <v>MT</v>
          </cell>
          <cell r="DU2382" t="str">
            <v>lt32</v>
          </cell>
          <cell r="EZ2382" t="str">
            <v>WA</v>
          </cell>
          <cell r="FA2382" t="str">
            <v>Garage</v>
          </cell>
          <cell r="FB2382">
            <v>219704.1</v>
          </cell>
          <cell r="FC2382">
            <v>612242.09199999995</v>
          </cell>
          <cell r="FI2382" t="str">
            <v>WA</v>
          </cell>
          <cell r="FJ2382" t="str">
            <v>Bathroom</v>
          </cell>
          <cell r="FK2382" t="str">
            <v>EISAx</v>
          </cell>
          <cell r="FL2382">
            <v>190595.25</v>
          </cell>
          <cell r="FS2382" t="str">
            <v>OR</v>
          </cell>
          <cell r="FT2382" t="str">
            <v>EISAnqnx</v>
          </cell>
          <cell r="FV2382">
            <v>8471568.625</v>
          </cell>
        </row>
        <row r="2383">
          <cell r="AN2383" t="str">
            <v>OR</v>
          </cell>
          <cell r="AO2383" t="str">
            <v>Natural Gas FAF</v>
          </cell>
          <cell r="AP2383" t="str">
            <v>1993-2006</v>
          </cell>
          <cell r="AQ2383" t="str">
            <v>Crawlspace</v>
          </cell>
          <cell r="AR2383">
            <v>1475.4667973717701</v>
          </cell>
          <cell r="AU2383" t="str">
            <v>No</v>
          </cell>
          <cell r="AV2383" t="b">
            <v>1</v>
          </cell>
          <cell r="AX2383">
            <v>3988186.7532958947</v>
          </cell>
          <cell r="AY2383" t="b">
            <v>0</v>
          </cell>
          <cell r="AZ2383">
            <v>762079.48612259759</v>
          </cell>
          <cell r="BA2383">
            <v>0.91490935997040312</v>
          </cell>
          <cell r="BB2383">
            <v>1475.4667973717701</v>
          </cell>
          <cell r="BC2383">
            <v>0.91490923088337395</v>
          </cell>
          <cell r="DS2383">
            <v>1144.6790000000001</v>
          </cell>
          <cell r="DT2383" t="str">
            <v>MT</v>
          </cell>
          <cell r="DU2383" t="str">
            <v>lt32</v>
          </cell>
          <cell r="EZ2383" t="str">
            <v>WA</v>
          </cell>
          <cell r="FA2383" t="str">
            <v>Kitchen</v>
          </cell>
          <cell r="FB2383">
            <v>1179078.67</v>
          </cell>
          <cell r="FC2383">
            <v>632747.80799999996</v>
          </cell>
          <cell r="FI2383" t="str">
            <v>WA</v>
          </cell>
          <cell r="FJ2383" t="str">
            <v>Bedrooms</v>
          </cell>
          <cell r="FK2383" t="str">
            <v>EISAnqnx</v>
          </cell>
          <cell r="FL2383">
            <v>609904.79999999993</v>
          </cell>
          <cell r="FS2383" t="str">
            <v>OR</v>
          </cell>
          <cell r="FT2383" t="str">
            <v>EISAx</v>
          </cell>
          <cell r="FV2383">
            <v>7967406.9799999995</v>
          </cell>
        </row>
        <row r="2384">
          <cell r="AN2384" t="str">
            <v>OR</v>
          </cell>
          <cell r="AO2384" t="str">
            <v>Natural Gas FAF</v>
          </cell>
          <cell r="AP2384" t="str">
            <v>1993-2006</v>
          </cell>
          <cell r="AQ2384" t="str">
            <v>Slab on Grade</v>
          </cell>
          <cell r="AR2384">
            <v>137.22497508916601</v>
          </cell>
          <cell r="AU2384" t="str">
            <v>No</v>
          </cell>
          <cell r="AV2384" t="b">
            <v>1</v>
          </cell>
          <cell r="AX2384">
            <v>370919.10766601574</v>
          </cell>
          <cell r="AY2384" t="b">
            <v>0</v>
          </cell>
          <cell r="AZ2384">
            <v>70876.78196853929</v>
          </cell>
          <cell r="BA2384">
            <v>8.5090640029596834E-2</v>
          </cell>
          <cell r="BB2384">
            <v>137.22497508916601</v>
          </cell>
          <cell r="BC2384">
            <v>8.5090628023928944E-2</v>
          </cell>
          <cell r="DS2384">
            <v>1144.6790000000001</v>
          </cell>
          <cell r="DT2384" t="str">
            <v>MT</v>
          </cell>
          <cell r="DU2384" t="str">
            <v>gt46</v>
          </cell>
          <cell r="EZ2384" t="str">
            <v>WA</v>
          </cell>
          <cell r="FA2384" t="str">
            <v>Living Room/Family Room</v>
          </cell>
          <cell r="FB2384">
            <v>388143.91</v>
          </cell>
          <cell r="FC2384">
            <v>439408.2</v>
          </cell>
          <cell r="FI2384" t="str">
            <v>WA</v>
          </cell>
          <cell r="FJ2384" t="str">
            <v>Bedrooms</v>
          </cell>
          <cell r="FK2384" t="str">
            <v>EISAq</v>
          </cell>
          <cell r="FL2384">
            <v>68614.289999999994</v>
          </cell>
          <cell r="FS2384" t="str">
            <v>MT</v>
          </cell>
          <cell r="FT2384" t="str">
            <v>EISAnqnx</v>
          </cell>
          <cell r="FV2384">
            <v>8427654.129999999</v>
          </cell>
        </row>
        <row r="2385">
          <cell r="AN2385" t="str">
            <v>MT</v>
          </cell>
          <cell r="AO2385" t="str">
            <v>Baseboard/Wall/Radiant</v>
          </cell>
          <cell r="AP2385" t="str">
            <v>Pre 1980</v>
          </cell>
          <cell r="AQ2385" t="str">
            <v>Basement</v>
          </cell>
          <cell r="AR2385">
            <v>1144.67944335938</v>
          </cell>
          <cell r="AU2385" t="str">
            <v>No</v>
          </cell>
          <cell r="AV2385" t="b">
            <v>0</v>
          </cell>
          <cell r="AX2385">
            <v>2122235.6879882906</v>
          </cell>
          <cell r="AY2385" t="b">
            <v>0</v>
          </cell>
          <cell r="AZ2385">
            <v>1088801.9163317918</v>
          </cell>
          <cell r="BA2385" t="str">
            <v/>
          </cell>
          <cell r="BB2385" t="str">
            <v/>
          </cell>
          <cell r="BC2385">
            <v>1.0000003873220178</v>
          </cell>
          <cell r="DS2385">
            <v>1144.6790000000001</v>
          </cell>
          <cell r="DT2385" t="str">
            <v>MT</v>
          </cell>
          <cell r="DU2385" t="str">
            <v>32to46</v>
          </cell>
          <cell r="EZ2385" t="str">
            <v>WA</v>
          </cell>
          <cell r="FA2385" t="str">
            <v>Other</v>
          </cell>
          <cell r="FB2385">
            <v>755782.10399999993</v>
          </cell>
          <cell r="FC2385">
            <v>1351912.5619999999</v>
          </cell>
          <cell r="FI2385" t="str">
            <v>WA</v>
          </cell>
          <cell r="FJ2385" t="str">
            <v>Bedrooms</v>
          </cell>
          <cell r="FK2385" t="str">
            <v>EISAx</v>
          </cell>
          <cell r="FL2385">
            <v>190595.25</v>
          </cell>
          <cell r="FS2385" t="str">
            <v>MT</v>
          </cell>
          <cell r="FT2385" t="str">
            <v>EISAq</v>
          </cell>
          <cell r="FV2385">
            <v>2422817.3819999998</v>
          </cell>
        </row>
        <row r="2386">
          <cell r="AN2386" t="str">
            <v>MT</v>
          </cell>
          <cell r="AO2386" t="str">
            <v>Natural Gas FAF</v>
          </cell>
          <cell r="AP2386" t="str">
            <v>Pre 1980</v>
          </cell>
          <cell r="AQ2386" t="str">
            <v>Basement</v>
          </cell>
          <cell r="AR2386">
            <v>1144.67944335938</v>
          </cell>
          <cell r="AU2386" t="str">
            <v>No</v>
          </cell>
          <cell r="AV2386" t="b">
            <v>1</v>
          </cell>
          <cell r="AX2386">
            <v>2122235.6879882906</v>
          </cell>
          <cell r="AY2386" t="b">
            <v>0</v>
          </cell>
          <cell r="AZ2386">
            <v>1088801.9163317918</v>
          </cell>
          <cell r="BA2386">
            <v>1</v>
          </cell>
          <cell r="BB2386">
            <v>1144.67944335938</v>
          </cell>
          <cell r="BC2386">
            <v>1.0000003873220178</v>
          </cell>
          <cell r="DS2386">
            <v>1925.059</v>
          </cell>
          <cell r="DT2386" t="str">
            <v>OR</v>
          </cell>
          <cell r="DU2386" t="str">
            <v>32to46</v>
          </cell>
          <cell r="EZ2386" t="str">
            <v>WA</v>
          </cell>
          <cell r="FA2386" t="str">
            <v>Bathroom</v>
          </cell>
          <cell r="FB2386">
            <v>297389.58</v>
          </cell>
          <cell r="FC2386">
            <v>178433.74800000002</v>
          </cell>
          <cell r="FI2386" t="str">
            <v>WA</v>
          </cell>
          <cell r="FJ2386" t="str">
            <v>Exterior</v>
          </cell>
          <cell r="FK2386" t="str">
            <v>EISAq</v>
          </cell>
          <cell r="FL2386">
            <v>45742.86</v>
          </cell>
          <cell r="FS2386" t="str">
            <v>MT</v>
          </cell>
          <cell r="FT2386" t="str">
            <v>EISAx</v>
          </cell>
          <cell r="FV2386">
            <v>7522027.5800000001</v>
          </cell>
        </row>
        <row r="2387">
          <cell r="AN2387" t="str">
            <v>MT</v>
          </cell>
          <cell r="AO2387" t="str">
            <v>Baseboard/Wall/Radiant</v>
          </cell>
          <cell r="AP2387" t="str">
            <v>Pre 1980</v>
          </cell>
          <cell r="AQ2387" t="str">
            <v>Basement</v>
          </cell>
          <cell r="AR2387">
            <v>1144.67944335938</v>
          </cell>
          <cell r="AU2387" t="str">
            <v>No</v>
          </cell>
          <cell r="AV2387" t="b">
            <v>0</v>
          </cell>
          <cell r="AX2387">
            <v>2122235.6879882906</v>
          </cell>
          <cell r="AY2387" t="b">
            <v>0</v>
          </cell>
          <cell r="AZ2387">
            <v>1088801.9163317918</v>
          </cell>
          <cell r="BA2387" t="str">
            <v/>
          </cell>
          <cell r="BB2387" t="str">
            <v/>
          </cell>
          <cell r="BC2387">
            <v>1.0000003873220178</v>
          </cell>
          <cell r="DS2387">
            <v>1925.059</v>
          </cell>
          <cell r="DT2387" t="str">
            <v>OR</v>
          </cell>
          <cell r="DU2387" t="str">
            <v>lt32</v>
          </cell>
          <cell r="EZ2387" t="str">
            <v>WA</v>
          </cell>
          <cell r="FA2387" t="str">
            <v>Bedrooms</v>
          </cell>
          <cell r="FB2387">
            <v>3221720.45</v>
          </cell>
          <cell r="FC2387">
            <v>1947901.7490000001</v>
          </cell>
          <cell r="FI2387" t="str">
            <v>WA</v>
          </cell>
          <cell r="FJ2387" t="str">
            <v>Exterior</v>
          </cell>
          <cell r="FK2387" t="str">
            <v>EISAx</v>
          </cell>
          <cell r="FL2387">
            <v>304952.39999999997</v>
          </cell>
          <cell r="FS2387" t="str">
            <v>MT</v>
          </cell>
          <cell r="FT2387" t="str">
            <v>EISAnqnx</v>
          </cell>
          <cell r="FV2387">
            <v>1811253.0999999999</v>
          </cell>
        </row>
        <row r="2388">
          <cell r="AN2388" t="str">
            <v>ID</v>
          </cell>
          <cell r="AO2388" t="str">
            <v>Wood</v>
          </cell>
          <cell r="AP2388" t="str">
            <v>1980-1992</v>
          </cell>
          <cell r="AQ2388" t="str">
            <v>Crawlspace</v>
          </cell>
          <cell r="AR2388">
            <v>1192.46508789063</v>
          </cell>
          <cell r="AU2388" t="str">
            <v>No</v>
          </cell>
          <cell r="AV2388" t="b">
            <v>1</v>
          </cell>
          <cell r="AX2388">
            <v>938470.02416992583</v>
          </cell>
          <cell r="AY2388" t="b">
            <v>0</v>
          </cell>
          <cell r="AZ2388">
            <v>414507.661601784</v>
          </cell>
          <cell r="BA2388">
            <v>1</v>
          </cell>
          <cell r="BB2388">
            <v>1192.46508789063</v>
          </cell>
          <cell r="BC2388">
            <v>1.0000000737049977</v>
          </cell>
          <cell r="DS2388">
            <v>2079.9929999999999</v>
          </cell>
          <cell r="DT2388" t="str">
            <v>WA</v>
          </cell>
          <cell r="DU2388" t="str">
            <v>32to46</v>
          </cell>
          <cell r="EZ2388" t="str">
            <v>WA</v>
          </cell>
          <cell r="FA2388" t="str">
            <v>Exterior</v>
          </cell>
          <cell r="FB2388">
            <v>297389.58</v>
          </cell>
          <cell r="FC2388">
            <v>6151007.8130000001</v>
          </cell>
          <cell r="FI2388" t="str">
            <v>WA</v>
          </cell>
          <cell r="FJ2388" t="str">
            <v>Kitchen</v>
          </cell>
          <cell r="FK2388" t="str">
            <v>EISAq</v>
          </cell>
          <cell r="FL2388">
            <v>155525.72399999999</v>
          </cell>
          <cell r="FS2388" t="str">
            <v>MT</v>
          </cell>
          <cell r="FT2388" t="str">
            <v>EISAq</v>
          </cell>
          <cell r="FV2388">
            <v>1960415.1199999999</v>
          </cell>
        </row>
        <row r="2389">
          <cell r="AN2389" t="str">
            <v>MT</v>
          </cell>
          <cell r="AO2389" t="str">
            <v>Natural Gas FAF</v>
          </cell>
          <cell r="AP2389" t="str">
            <v>1993-2006</v>
          </cell>
          <cell r="AQ2389" t="str">
            <v>Crawlspace</v>
          </cell>
          <cell r="AR2389">
            <v>2130.88647460938</v>
          </cell>
          <cell r="AU2389" t="str">
            <v>No</v>
          </cell>
          <cell r="AV2389" t="b">
            <v>1</v>
          </cell>
          <cell r="AX2389">
            <v>4615500.1040039174</v>
          </cell>
          <cell r="AY2389" t="b">
            <v>0</v>
          </cell>
          <cell r="AZ2389">
            <v>1475560.8932220249</v>
          </cell>
          <cell r="BA2389">
            <v>1</v>
          </cell>
          <cell r="BB2389">
            <v>2130.88647460938</v>
          </cell>
          <cell r="BC2389">
            <v>1.0000002227286584</v>
          </cell>
          <cell r="DS2389">
            <v>2079.9929999999999</v>
          </cell>
          <cell r="DT2389" t="str">
            <v>WA</v>
          </cell>
          <cell r="DU2389" t="str">
            <v>32to46</v>
          </cell>
          <cell r="EZ2389" t="str">
            <v>WA</v>
          </cell>
          <cell r="FA2389" t="str">
            <v>Garage</v>
          </cell>
          <cell r="FB2389">
            <v>455997.35600000003</v>
          </cell>
          <cell r="FC2389">
            <v>1189558.32</v>
          </cell>
          <cell r="FI2389" t="str">
            <v>WA</v>
          </cell>
          <cell r="FJ2389" t="str">
            <v>Kitchen</v>
          </cell>
          <cell r="FK2389" t="str">
            <v>EISAx</v>
          </cell>
          <cell r="FL2389">
            <v>609904.79999999993</v>
          </cell>
          <cell r="FS2389" t="str">
            <v>MT</v>
          </cell>
          <cell r="FT2389" t="str">
            <v>EISAx</v>
          </cell>
          <cell r="FV2389">
            <v>106544.3</v>
          </cell>
        </row>
        <row r="2390">
          <cell r="AN2390" t="str">
            <v>OR</v>
          </cell>
          <cell r="AO2390" t="str">
            <v>Heat Pump (Central System)</v>
          </cell>
          <cell r="AP2390" t="str">
            <v>Pre 1980</v>
          </cell>
          <cell r="AQ2390" t="str">
            <v>Crawlspace</v>
          </cell>
          <cell r="AR2390">
            <v>1612.69177246094</v>
          </cell>
          <cell r="AU2390" t="str">
            <v>No</v>
          </cell>
          <cell r="AV2390" t="b">
            <v>1</v>
          </cell>
          <cell r="AX2390">
            <v>3273764.2980957082</v>
          </cell>
          <cell r="AY2390" t="b">
            <v>0</v>
          </cell>
          <cell r="AZ2390">
            <v>537391.63491595536</v>
          </cell>
          <cell r="BA2390">
            <v>1</v>
          </cell>
          <cell r="BB2390">
            <v>1612.69177246094</v>
          </cell>
          <cell r="BC2390">
            <v>0.99999985890730525</v>
          </cell>
          <cell r="DS2390">
            <v>2079.9929999999999</v>
          </cell>
          <cell r="DT2390" t="str">
            <v>WA</v>
          </cell>
          <cell r="DU2390" t="str">
            <v>lt32</v>
          </cell>
          <cell r="EZ2390" t="str">
            <v>WA</v>
          </cell>
          <cell r="FA2390" t="str">
            <v>Kitchen</v>
          </cell>
          <cell r="FB2390">
            <v>2071814.0740000003</v>
          </cell>
          <cell r="FC2390">
            <v>1040863.53</v>
          </cell>
          <cell r="FI2390" t="str">
            <v>WA</v>
          </cell>
          <cell r="FJ2390" t="str">
            <v>Living Room/Family Room</v>
          </cell>
          <cell r="FK2390" t="str">
            <v>EISAnqnx</v>
          </cell>
          <cell r="FL2390">
            <v>91485.72</v>
          </cell>
          <cell r="FS2390" t="str">
            <v>OR</v>
          </cell>
          <cell r="FT2390" t="str">
            <v>EISAnqnx</v>
          </cell>
          <cell r="FV2390">
            <v>4902583.68</v>
          </cell>
        </row>
        <row r="2391">
          <cell r="AN2391" t="str">
            <v>MT</v>
          </cell>
          <cell r="AO2391" t="str">
            <v>Wood</v>
          </cell>
          <cell r="AP2391" t="str">
            <v>1980-1992</v>
          </cell>
          <cell r="AQ2391" t="str">
            <v>Crawlspace</v>
          </cell>
          <cell r="AR2391">
            <v>1144.67944335938</v>
          </cell>
          <cell r="AU2391" t="str">
            <v>No</v>
          </cell>
          <cell r="AV2391" t="b">
            <v>0</v>
          </cell>
          <cell r="AX2391">
            <v>1737623.3950195389</v>
          </cell>
          <cell r="AY2391" t="b">
            <v>0</v>
          </cell>
          <cell r="AZ2391">
            <v>495664.97171748261</v>
          </cell>
          <cell r="BA2391" t="str">
            <v/>
          </cell>
          <cell r="BB2391" t="str">
            <v/>
          </cell>
          <cell r="BC2391">
            <v>1.0000003873220178</v>
          </cell>
          <cell r="DS2391">
            <v>1904.288</v>
          </cell>
          <cell r="DT2391" t="str">
            <v>WA</v>
          </cell>
          <cell r="DU2391" t="str">
            <v>lt32</v>
          </cell>
          <cell r="EZ2391" t="str">
            <v>WA</v>
          </cell>
          <cell r="FA2391" t="str">
            <v>Living Room/Family Room</v>
          </cell>
          <cell r="FB2391">
            <v>3152329.5480000004</v>
          </cell>
          <cell r="FC2391">
            <v>1263905.7150000001</v>
          </cell>
          <cell r="FI2391" t="str">
            <v>WA</v>
          </cell>
          <cell r="FJ2391" t="str">
            <v>Living Room/Family Room</v>
          </cell>
          <cell r="FK2391" t="str">
            <v>EISAq</v>
          </cell>
          <cell r="FL2391">
            <v>68614.289999999994</v>
          </cell>
          <cell r="FS2391" t="str">
            <v>OR</v>
          </cell>
          <cell r="FT2391" t="str">
            <v>EISAq</v>
          </cell>
          <cell r="FV2391">
            <v>1696551.9839999999</v>
          </cell>
        </row>
        <row r="2392">
          <cell r="AN2392" t="str">
            <v>MT</v>
          </cell>
          <cell r="AO2392" t="str">
            <v>Heat Pump (Central System)</v>
          </cell>
          <cell r="AP2392" t="str">
            <v>1980-1992</v>
          </cell>
          <cell r="AQ2392" t="str">
            <v>Crawlspace</v>
          </cell>
          <cell r="AR2392">
            <v>1144.67944335938</v>
          </cell>
          <cell r="AU2392" t="str">
            <v>No</v>
          </cell>
          <cell r="AV2392" t="b">
            <v>1</v>
          </cell>
          <cell r="AX2392">
            <v>1737623.3950195389</v>
          </cell>
          <cell r="AY2392" t="b">
            <v>0</v>
          </cell>
          <cell r="AZ2392">
            <v>495664.97171748261</v>
          </cell>
          <cell r="BA2392">
            <v>1</v>
          </cell>
          <cell r="BB2392">
            <v>1144.67944335938</v>
          </cell>
          <cell r="BC2392">
            <v>1.0000003873220178</v>
          </cell>
          <cell r="DS2392">
            <v>1904.288</v>
          </cell>
          <cell r="DT2392" t="str">
            <v>WA</v>
          </cell>
          <cell r="DU2392" t="str">
            <v>lt32</v>
          </cell>
          <cell r="EZ2392" t="str">
            <v>WA</v>
          </cell>
          <cell r="FA2392" t="str">
            <v>Other</v>
          </cell>
          <cell r="FB2392">
            <v>1090428.4600000002</v>
          </cell>
          <cell r="FC2392">
            <v>1288688.1800000002</v>
          </cell>
          <cell r="FI2392" t="str">
            <v>WA</v>
          </cell>
          <cell r="FJ2392" t="str">
            <v>Living Room/Family Room</v>
          </cell>
          <cell r="FK2392" t="str">
            <v>EISAx</v>
          </cell>
          <cell r="FL2392">
            <v>442180.98</v>
          </cell>
          <cell r="FS2392" t="str">
            <v>OR</v>
          </cell>
          <cell r="FT2392" t="str">
            <v>EISAx</v>
          </cell>
          <cell r="FV2392">
            <v>6337879.5599999996</v>
          </cell>
        </row>
        <row r="2393">
          <cell r="AN2393" t="str">
            <v>WA</v>
          </cell>
          <cell r="AO2393" t="str">
            <v>Heat Pump (Ductless System)</v>
          </cell>
          <cell r="AP2393" t="str">
            <v>1993-2006</v>
          </cell>
          <cell r="AQ2393" t="str">
            <v>Crawlspace</v>
          </cell>
          <cell r="AR2393">
            <v>2079.99340820313</v>
          </cell>
          <cell r="AU2393" t="str">
            <v>No</v>
          </cell>
          <cell r="AV2393" t="b">
            <v>1</v>
          </cell>
          <cell r="AX2393">
            <v>2495992.0898437561</v>
          </cell>
          <cell r="AY2393" t="b">
            <v>0</v>
          </cell>
          <cell r="AZ2393">
            <v>519332.96215949836</v>
          </cell>
          <cell r="BA2393">
            <v>1</v>
          </cell>
          <cell r="BB2393">
            <v>2079.99340820313</v>
          </cell>
          <cell r="BC2393">
            <v>1.0000001962521654</v>
          </cell>
          <cell r="DS2393">
            <v>1612.692</v>
          </cell>
          <cell r="DT2393" t="str">
            <v>OR</v>
          </cell>
          <cell r="DU2393" t="str">
            <v>lt32</v>
          </cell>
          <cell r="EZ2393" t="str">
            <v>WA</v>
          </cell>
          <cell r="FA2393" t="str">
            <v>Bathroom</v>
          </cell>
          <cell r="FB2393">
            <v>385544.46499999997</v>
          </cell>
          <cell r="FC2393">
            <v>138105.47999999998</v>
          </cell>
          <cell r="FI2393" t="str">
            <v>WA</v>
          </cell>
          <cell r="FJ2393" t="str">
            <v>Other</v>
          </cell>
          <cell r="FK2393" t="str">
            <v>EISAnqnx</v>
          </cell>
          <cell r="FL2393">
            <v>914857.2</v>
          </cell>
          <cell r="FS2393" t="str">
            <v>OR</v>
          </cell>
          <cell r="FT2393" t="str">
            <v>EISAnqnx</v>
          </cell>
          <cell r="FV2393">
            <v>4805822.16</v>
          </cell>
        </row>
        <row r="2394">
          <cell r="AN2394" t="str">
            <v>WA</v>
          </cell>
          <cell r="AO2394" t="str">
            <v>Baseboard/Wall/Radiant</v>
          </cell>
          <cell r="AP2394" t="str">
            <v>Pre 1980</v>
          </cell>
          <cell r="AQ2394" t="str">
            <v>Crawlspace</v>
          </cell>
          <cell r="AR2394">
            <v>2079.99340820313</v>
          </cell>
          <cell r="AU2394" t="str">
            <v>No</v>
          </cell>
          <cell r="AV2394" t="b">
            <v>0</v>
          </cell>
          <cell r="AX2394">
            <v>2920310.7451171945</v>
          </cell>
          <cell r="AY2394" t="b">
            <v>0</v>
          </cell>
          <cell r="AZ2394">
            <v>1985403.2119730029</v>
          </cell>
          <cell r="BA2394" t="str">
            <v/>
          </cell>
          <cell r="BB2394" t="str">
            <v/>
          </cell>
          <cell r="BC2394">
            <v>1.0000001962521654</v>
          </cell>
          <cell r="DS2394">
            <v>1612.692</v>
          </cell>
          <cell r="DT2394" t="str">
            <v>OR</v>
          </cell>
          <cell r="DU2394" t="str">
            <v>32to46</v>
          </cell>
          <cell r="EZ2394" t="str">
            <v>WA</v>
          </cell>
          <cell r="FA2394" t="str">
            <v>Bedrooms</v>
          </cell>
          <cell r="FB2394">
            <v>1202668.5549999999</v>
          </cell>
          <cell r="FC2394">
            <v>632983.44999999995</v>
          </cell>
          <cell r="FI2394" t="str">
            <v>WA</v>
          </cell>
          <cell r="FJ2394" t="str">
            <v>Other</v>
          </cell>
          <cell r="FK2394" t="str">
            <v>EISAq</v>
          </cell>
          <cell r="FL2394">
            <v>590082.89399999997</v>
          </cell>
          <cell r="FS2394" t="str">
            <v>OR</v>
          </cell>
          <cell r="FT2394" t="str">
            <v>EISAq</v>
          </cell>
          <cell r="FV2394">
            <v>369306.46799999999</v>
          </cell>
        </row>
        <row r="2395">
          <cell r="AN2395" t="str">
            <v>WA</v>
          </cell>
          <cell r="AO2395" t="str">
            <v>Wood</v>
          </cell>
          <cell r="AP2395" t="str">
            <v>Pre 1980</v>
          </cell>
          <cell r="AQ2395" t="str">
            <v>Crawlspace</v>
          </cell>
          <cell r="AR2395">
            <v>2079.99340820313</v>
          </cell>
          <cell r="AU2395" t="str">
            <v>No</v>
          </cell>
          <cell r="AV2395" t="b">
            <v>1</v>
          </cell>
          <cell r="AX2395">
            <v>2920310.7451171945</v>
          </cell>
          <cell r="AY2395" t="b">
            <v>0</v>
          </cell>
          <cell r="AZ2395">
            <v>1985403.2119730029</v>
          </cell>
          <cell r="BA2395">
            <v>1</v>
          </cell>
          <cell r="BB2395">
            <v>2079.99340820313</v>
          </cell>
          <cell r="BC2395">
            <v>1.0000001962521654</v>
          </cell>
          <cell r="DS2395">
            <v>1144.6790000000001</v>
          </cell>
          <cell r="DT2395" t="str">
            <v>MT</v>
          </cell>
          <cell r="DU2395" t="str">
            <v>32to46</v>
          </cell>
          <cell r="EZ2395" t="str">
            <v>WA</v>
          </cell>
          <cell r="FA2395" t="str">
            <v>Exterior</v>
          </cell>
          <cell r="FB2395">
            <v>661755.42499999993</v>
          </cell>
          <cell r="FC2395">
            <v>1956494.2999999998</v>
          </cell>
          <cell r="FI2395" t="str">
            <v>WA</v>
          </cell>
          <cell r="FJ2395" t="str">
            <v>Other</v>
          </cell>
          <cell r="FK2395" t="str">
            <v>EISAx</v>
          </cell>
          <cell r="FL2395">
            <v>266833.34999999998</v>
          </cell>
          <cell r="FS2395" t="str">
            <v>OR</v>
          </cell>
          <cell r="FT2395" t="str">
            <v>EISAx</v>
          </cell>
          <cell r="FV2395">
            <v>911170.98</v>
          </cell>
        </row>
        <row r="2396">
          <cell r="AN2396" t="str">
            <v>ID</v>
          </cell>
          <cell r="AO2396" t="str">
            <v>Natural Gas FAF</v>
          </cell>
          <cell r="AP2396" t="str">
            <v>1993-2006</v>
          </cell>
          <cell r="AQ2396" t="str">
            <v>Crawlspace</v>
          </cell>
          <cell r="AR2396">
            <v>2360.7589823532599</v>
          </cell>
          <cell r="AU2396" t="str">
            <v>No</v>
          </cell>
          <cell r="AV2396" t="b">
            <v>1</v>
          </cell>
          <cell r="AX2396">
            <v>5528897.5366713349</v>
          </cell>
          <cell r="AY2396" t="b">
            <v>0</v>
          </cell>
          <cell r="AZ2396">
            <v>1120078.6244903805</v>
          </cell>
          <cell r="BA2396">
            <v>0.62358845671267216</v>
          </cell>
          <cell r="BB2396">
            <v>2360.7589823532599</v>
          </cell>
          <cell r="BC2396">
            <v>0.6235885233081776</v>
          </cell>
          <cell r="DS2396">
            <v>2130.886</v>
          </cell>
          <cell r="DT2396" t="str">
            <v>MT</v>
          </cell>
          <cell r="DU2396" t="str">
            <v>32to46</v>
          </cell>
          <cell r="EZ2396" t="str">
            <v>WA</v>
          </cell>
          <cell r="FA2396" t="str">
            <v>Kitchen</v>
          </cell>
          <cell r="FB2396">
            <v>230175.8</v>
          </cell>
          <cell r="FC2396">
            <v>230175.8</v>
          </cell>
          <cell r="FI2396" t="str">
            <v>OR</v>
          </cell>
          <cell r="FJ2396" t="str">
            <v>Bathroom</v>
          </cell>
          <cell r="FK2396" t="str">
            <v>EISAq</v>
          </cell>
          <cell r="FL2396">
            <v>617774.04</v>
          </cell>
          <cell r="FS2396" t="str">
            <v>ID</v>
          </cell>
          <cell r="FT2396" t="str">
            <v>EISAnqnx</v>
          </cell>
          <cell r="FV2396">
            <v>7798673.8399999999</v>
          </cell>
        </row>
        <row r="2397">
          <cell r="AN2397" t="str">
            <v>ID</v>
          </cell>
          <cell r="AO2397" t="str">
            <v>Natural Gas FAF</v>
          </cell>
          <cell r="AP2397" t="str">
            <v>1993-2006</v>
          </cell>
          <cell r="AQ2397" t="str">
            <v>Slab on Grade</v>
          </cell>
          <cell r="AR2397">
            <v>1425.0054219436199</v>
          </cell>
          <cell r="AU2397" t="str">
            <v>No</v>
          </cell>
          <cell r="AV2397" t="b">
            <v>1</v>
          </cell>
          <cell r="AX2397">
            <v>3337362.698191958</v>
          </cell>
          <cell r="AY2397" t="b">
            <v>0</v>
          </cell>
          <cell r="AZ2397">
            <v>676103.79747910402</v>
          </cell>
          <cell r="BA2397">
            <v>0.3764115432873279</v>
          </cell>
          <cell r="BB2397">
            <v>1425.0054219436199</v>
          </cell>
          <cell r="BC2397">
            <v>0.3764115834858221</v>
          </cell>
          <cell r="DS2397">
            <v>1192.4649999999999</v>
          </cell>
          <cell r="DT2397" t="str">
            <v>ID</v>
          </cell>
          <cell r="DU2397" t="str">
            <v>lt32</v>
          </cell>
          <cell r="EZ2397" t="str">
            <v>WA</v>
          </cell>
          <cell r="FA2397" t="str">
            <v>Living Room/Family Room</v>
          </cell>
          <cell r="FB2397">
            <v>1064563.075</v>
          </cell>
          <cell r="FC2397">
            <v>454597.20499999996</v>
          </cell>
          <cell r="FI2397" t="str">
            <v>OR</v>
          </cell>
          <cell r="FJ2397" t="str">
            <v>Bathroom</v>
          </cell>
          <cell r="FK2397" t="str">
            <v>EISAx</v>
          </cell>
          <cell r="FL2397">
            <v>297006.75</v>
          </cell>
          <cell r="FS2397" t="str">
            <v>ID</v>
          </cell>
          <cell r="FT2397" t="str">
            <v>EISAq</v>
          </cell>
          <cell r="FV2397">
            <v>10077703.768000001</v>
          </cell>
        </row>
        <row r="2398">
          <cell r="AN2398" t="str">
            <v>ID</v>
          </cell>
          <cell r="AO2398" t="str">
            <v>Electric FAF</v>
          </cell>
          <cell r="AP2398" t="str">
            <v>Pre 1980</v>
          </cell>
          <cell r="AQ2398" t="str">
            <v>Crawlspace</v>
          </cell>
          <cell r="AR2398">
            <v>3785.76440429688</v>
          </cell>
          <cell r="AU2398" t="str">
            <v>No</v>
          </cell>
          <cell r="AV2398" t="b">
            <v>1</v>
          </cell>
          <cell r="AX2398">
            <v>4906350.6679687565</v>
          </cell>
          <cell r="AY2398" t="b">
            <v>0</v>
          </cell>
          <cell r="AZ2398">
            <v>2828952.2016370888</v>
          </cell>
          <cell r="BA2398">
            <v>1</v>
          </cell>
          <cell r="BB2398">
            <v>3785.76440429688</v>
          </cell>
          <cell r="BC2398">
            <v>1.0000001067939999</v>
          </cell>
          <cell r="DS2398">
            <v>2079.9929999999999</v>
          </cell>
          <cell r="DT2398" t="str">
            <v>WA</v>
          </cell>
          <cell r="DU2398" t="str">
            <v>lt32</v>
          </cell>
          <cell r="EZ2398" t="str">
            <v>WA</v>
          </cell>
          <cell r="FA2398" t="str">
            <v>Other</v>
          </cell>
          <cell r="FB2398">
            <v>702036.19</v>
          </cell>
          <cell r="FC2398">
            <v>446541.05199999997</v>
          </cell>
          <cell r="FI2398" t="str">
            <v>OR</v>
          </cell>
          <cell r="FJ2398" t="str">
            <v>Bedrooms</v>
          </cell>
          <cell r="FK2398" t="str">
            <v>EISAnqnx</v>
          </cell>
          <cell r="FL2398">
            <v>142563.24</v>
          </cell>
          <cell r="FS2398" t="str">
            <v>ID</v>
          </cell>
          <cell r="FT2398" t="str">
            <v>EISAx</v>
          </cell>
          <cell r="FV2398">
            <v>3634333.44</v>
          </cell>
        </row>
        <row r="2399">
          <cell r="AN2399" t="str">
            <v>OR</v>
          </cell>
          <cell r="AO2399" t="str">
            <v>Heat Pump (Central System)</v>
          </cell>
          <cell r="AP2399" t="str">
            <v>1993-2006</v>
          </cell>
          <cell r="AQ2399" t="str">
            <v>Crawlspace</v>
          </cell>
          <cell r="AR2399">
            <v>1294.34909957083</v>
          </cell>
          <cell r="AU2399" t="str">
            <v>No</v>
          </cell>
          <cell r="AV2399" t="b">
            <v>1</v>
          </cell>
          <cell r="AX2399">
            <v>3666890.9990841616</v>
          </cell>
          <cell r="AY2399" t="b">
            <v>0</v>
          </cell>
          <cell r="AZ2399">
            <v>812182.31491582305</v>
          </cell>
          <cell r="BA2399">
            <v>0.67236842105263195</v>
          </cell>
          <cell r="BB2399">
            <v>1294.34909957083</v>
          </cell>
          <cell r="BC2399">
            <v>0.67236853497520344</v>
          </cell>
          <cell r="DS2399">
            <v>2079.9929999999999</v>
          </cell>
          <cell r="DT2399" t="str">
            <v>WA</v>
          </cell>
          <cell r="DU2399" t="str">
            <v>lt32</v>
          </cell>
          <cell r="EZ2399" t="str">
            <v>WA</v>
          </cell>
          <cell r="FA2399" t="str">
            <v>Bathroom</v>
          </cell>
          <cell r="FB2399">
            <v>274457.15999999997</v>
          </cell>
          <cell r="FC2399">
            <v>73188.576000000001</v>
          </cell>
          <cell r="FI2399" t="str">
            <v>OR</v>
          </cell>
          <cell r="FJ2399" t="str">
            <v>Bedrooms</v>
          </cell>
          <cell r="FK2399" t="str">
            <v>EISAx</v>
          </cell>
          <cell r="FL2399">
            <v>386108.77500000002</v>
          </cell>
          <cell r="FS2399" t="str">
            <v>WA</v>
          </cell>
          <cell r="FT2399" t="str">
            <v>EISAnqnx</v>
          </cell>
          <cell r="FV2399">
            <v>4360819.5200000005</v>
          </cell>
        </row>
        <row r="2400">
          <cell r="AN2400" t="str">
            <v>OR</v>
          </cell>
          <cell r="AO2400" t="str">
            <v>Heat Pump (Central System)</v>
          </cell>
          <cell r="AP2400" t="str">
            <v>1993-2006</v>
          </cell>
          <cell r="AQ2400" t="str">
            <v>Basement</v>
          </cell>
          <cell r="AR2400">
            <v>630.71022660104904</v>
          </cell>
          <cell r="AU2400" t="str">
            <v>No</v>
          </cell>
          <cell r="AV2400" t="b">
            <v>1</v>
          </cell>
          <cell r="AX2400">
            <v>1786802.0719607719</v>
          </cell>
          <cell r="AY2400" t="b">
            <v>0</v>
          </cell>
          <cell r="AZ2400">
            <v>395760.0712603514</v>
          </cell>
          <cell r="BA2400">
            <v>0.327631578947368</v>
          </cell>
          <cell r="BB2400">
            <v>630.71022660104904</v>
          </cell>
          <cell r="BC2400">
            <v>0.32763163445954074</v>
          </cell>
          <cell r="DS2400">
            <v>1925.059</v>
          </cell>
          <cell r="DT2400" t="str">
            <v>OR</v>
          </cell>
          <cell r="DU2400" t="str">
            <v>32to46</v>
          </cell>
          <cell r="EZ2400" t="str">
            <v>WA</v>
          </cell>
          <cell r="FA2400" t="str">
            <v>Bedrooms</v>
          </cell>
          <cell r="FB2400">
            <v>1155769.5959999999</v>
          </cell>
          <cell r="FC2400">
            <v>1058184.828</v>
          </cell>
          <cell r="FI2400" t="str">
            <v>OR</v>
          </cell>
          <cell r="FJ2400" t="str">
            <v>Exterior</v>
          </cell>
          <cell r="FK2400" t="str">
            <v>EISAnqnx</v>
          </cell>
          <cell r="FL2400">
            <v>213844.86000000002</v>
          </cell>
          <cell r="FS2400" t="str">
            <v>WA</v>
          </cell>
          <cell r="FT2400" t="str">
            <v>EISAq</v>
          </cell>
          <cell r="FV2400">
            <v>693160.83200000005</v>
          </cell>
        </row>
        <row r="2401">
          <cell r="AN2401" t="str">
            <v>WA</v>
          </cell>
          <cell r="AO2401" t="str">
            <v>Wood</v>
          </cell>
          <cell r="AP2401" t="str">
            <v>1980-1992</v>
          </cell>
          <cell r="AQ2401" t="str">
            <v>Crawlspace</v>
          </cell>
          <cell r="AR2401">
            <v>2079.99340820313</v>
          </cell>
          <cell r="AU2401" t="str">
            <v>No</v>
          </cell>
          <cell r="AV2401" t="b">
            <v>0</v>
          </cell>
          <cell r="AX2401">
            <v>2662391.5625000065</v>
          </cell>
          <cell r="AY2401" t="b">
            <v>0</v>
          </cell>
          <cell r="AZ2401">
            <v>1067658.7444365991</v>
          </cell>
          <cell r="BA2401" t="str">
            <v/>
          </cell>
          <cell r="BB2401" t="str">
            <v/>
          </cell>
          <cell r="BC2401">
            <v>1.0000001962521654</v>
          </cell>
          <cell r="DS2401">
            <v>1925.059</v>
          </cell>
          <cell r="DT2401" t="str">
            <v>OR</v>
          </cell>
          <cell r="DU2401" t="str">
            <v>lt32</v>
          </cell>
          <cell r="EZ2401" t="str">
            <v>WA</v>
          </cell>
          <cell r="FA2401" t="str">
            <v>Exterior</v>
          </cell>
          <cell r="FB2401">
            <v>86911.433999999994</v>
          </cell>
          <cell r="FC2401">
            <v>4812148.8719999995</v>
          </cell>
          <cell r="FI2401" t="str">
            <v>OR</v>
          </cell>
          <cell r="FJ2401" t="str">
            <v>Exterior</v>
          </cell>
          <cell r="FK2401" t="str">
            <v>EISAx</v>
          </cell>
          <cell r="FL2401">
            <v>712816.20000000007</v>
          </cell>
          <cell r="FS2401" t="str">
            <v>WA</v>
          </cell>
          <cell r="FT2401" t="str">
            <v>EISAx</v>
          </cell>
          <cell r="FV2401">
            <v>1456780.32</v>
          </cell>
        </row>
        <row r="2402">
          <cell r="AN2402" t="str">
            <v>WA</v>
          </cell>
          <cell r="AO2402" t="str">
            <v>Baseboard/Wall/Radiant</v>
          </cell>
          <cell r="AP2402" t="str">
            <v>1980-1992</v>
          </cell>
          <cell r="AQ2402" t="str">
            <v>Crawlspace</v>
          </cell>
          <cell r="AR2402">
            <v>2079.99340820313</v>
          </cell>
          <cell r="AU2402" t="str">
            <v>No</v>
          </cell>
          <cell r="AV2402" t="b">
            <v>1</v>
          </cell>
          <cell r="AX2402">
            <v>2662391.5625000065</v>
          </cell>
          <cell r="AY2402" t="b">
            <v>0</v>
          </cell>
          <cell r="AZ2402">
            <v>1067658.7444365991</v>
          </cell>
          <cell r="BA2402">
            <v>1</v>
          </cell>
          <cell r="BB2402">
            <v>2079.99340820313</v>
          </cell>
          <cell r="BC2402">
            <v>1.0000001962521654</v>
          </cell>
          <cell r="DS2402">
            <v>1925.059</v>
          </cell>
          <cell r="DT2402" t="str">
            <v>OR</v>
          </cell>
          <cell r="DU2402" t="str">
            <v>lt32</v>
          </cell>
          <cell r="EZ2402" t="str">
            <v>WA</v>
          </cell>
          <cell r="FA2402" t="str">
            <v>Kitchen</v>
          </cell>
          <cell r="FB2402">
            <v>407111.45399999997</v>
          </cell>
          <cell r="FC2402">
            <v>452854.31399999995</v>
          </cell>
          <cell r="FI2402" t="str">
            <v>OR</v>
          </cell>
          <cell r="FJ2402" t="str">
            <v>Garage</v>
          </cell>
          <cell r="FK2402" t="str">
            <v>EISAnqnx</v>
          </cell>
          <cell r="FL2402">
            <v>570252.96</v>
          </cell>
          <cell r="FS2402" t="str">
            <v>MT</v>
          </cell>
          <cell r="FT2402" t="str">
            <v>EISAnqnx</v>
          </cell>
          <cell r="FV2402">
            <v>4560096.04</v>
          </cell>
        </row>
        <row r="2403">
          <cell r="AN2403" t="str">
            <v>WA</v>
          </cell>
          <cell r="AO2403" t="str">
            <v>Baseboard/Wall/Radiant</v>
          </cell>
          <cell r="AP2403" t="str">
            <v>1993-2006</v>
          </cell>
          <cell r="AQ2403" t="str">
            <v>Crawlspace</v>
          </cell>
          <cell r="AR2403">
            <v>12271.3056640625</v>
          </cell>
          <cell r="AU2403" t="str">
            <v>No</v>
          </cell>
          <cell r="AV2403" t="b">
            <v>0</v>
          </cell>
          <cell r="AX2403">
            <v>22088350.1953125</v>
          </cell>
          <cell r="AY2403" t="b">
            <v>0</v>
          </cell>
          <cell r="AZ2403">
            <v>4089342.666106543</v>
          </cell>
          <cell r="BA2403" t="str">
            <v/>
          </cell>
          <cell r="BB2403" t="str">
            <v/>
          </cell>
          <cell r="BC2403">
            <v>0.99999964666058472</v>
          </cell>
          <cell r="DS2403">
            <v>1925.059</v>
          </cell>
          <cell r="DT2403" t="str">
            <v>OR</v>
          </cell>
          <cell r="DU2403" t="str">
            <v>lt32</v>
          </cell>
          <cell r="EZ2403" t="str">
            <v>WA</v>
          </cell>
          <cell r="FA2403" t="str">
            <v>Living Room/Family Room</v>
          </cell>
          <cell r="FB2403">
            <v>773054.33399999992</v>
          </cell>
          <cell r="FC2403">
            <v>1146621.024</v>
          </cell>
          <cell r="FI2403" t="str">
            <v>OR</v>
          </cell>
          <cell r="FJ2403" t="str">
            <v>Kitchen</v>
          </cell>
          <cell r="FK2403" t="str">
            <v>EISAnqnx</v>
          </cell>
          <cell r="FL2403">
            <v>142563.24</v>
          </cell>
          <cell r="FS2403" t="str">
            <v>MT</v>
          </cell>
          <cell r="FT2403" t="str">
            <v>EISAx</v>
          </cell>
          <cell r="FV2403">
            <v>4634677.05</v>
          </cell>
        </row>
        <row r="2404">
          <cell r="AN2404" t="str">
            <v>WA</v>
          </cell>
          <cell r="AO2404" t="str">
            <v>Wood</v>
          </cell>
          <cell r="AP2404" t="str">
            <v>1993-2006</v>
          </cell>
          <cell r="AQ2404" t="str">
            <v>Crawlspace</v>
          </cell>
          <cell r="AR2404">
            <v>12271.3056640625</v>
          </cell>
          <cell r="AU2404" t="str">
            <v>No</v>
          </cell>
          <cell r="AV2404" t="b">
            <v>1</v>
          </cell>
          <cell r="AX2404">
            <v>22088350.1953125</v>
          </cell>
          <cell r="AY2404" t="b">
            <v>0</v>
          </cell>
          <cell r="AZ2404">
            <v>4089342.666106543</v>
          </cell>
          <cell r="BA2404">
            <v>1</v>
          </cell>
          <cell r="BB2404">
            <v>12271.3056640625</v>
          </cell>
          <cell r="BC2404">
            <v>0.99999964666058472</v>
          </cell>
          <cell r="DS2404">
            <v>12271.31</v>
          </cell>
          <cell r="DT2404" t="str">
            <v>WA</v>
          </cell>
          <cell r="DU2404" t="str">
            <v>lt32</v>
          </cell>
          <cell r="EZ2404" t="str">
            <v>WA</v>
          </cell>
          <cell r="FA2404" t="str">
            <v>Other</v>
          </cell>
          <cell r="FB2404">
            <v>2195657.2799999998</v>
          </cell>
          <cell r="FC2404">
            <v>1506464.8559999999</v>
          </cell>
          <cell r="FI2404" t="str">
            <v>OR</v>
          </cell>
          <cell r="FJ2404" t="str">
            <v>Kitchen</v>
          </cell>
          <cell r="FK2404" t="str">
            <v>EISAx</v>
          </cell>
          <cell r="FL2404">
            <v>540552.28500000003</v>
          </cell>
          <cell r="FS2404" t="str">
            <v>ID</v>
          </cell>
          <cell r="FT2404" t="str">
            <v>EISAnqnx</v>
          </cell>
          <cell r="FV2404">
            <v>2385031.3200000003</v>
          </cell>
        </row>
        <row r="2405">
          <cell r="AN2405" t="str">
            <v>ID</v>
          </cell>
          <cell r="AO2405" t="str">
            <v>Wood</v>
          </cell>
          <cell r="AP2405" t="str">
            <v>Pre 1980</v>
          </cell>
          <cell r="AQ2405" t="str">
            <v>Basement</v>
          </cell>
          <cell r="AR2405">
            <v>3785.76440429688</v>
          </cell>
          <cell r="AU2405" t="str">
            <v>No</v>
          </cell>
          <cell r="AV2405" t="b">
            <v>0</v>
          </cell>
          <cell r="AX2405">
            <v>11970587.046386734</v>
          </cell>
          <cell r="AY2405" t="b">
            <v>0</v>
          </cell>
          <cell r="AZ2405">
            <v>2364020.582263187</v>
          </cell>
          <cell r="BA2405" t="str">
            <v/>
          </cell>
          <cell r="BB2405" t="str">
            <v/>
          </cell>
          <cell r="BC2405">
            <v>1.0000001067939999</v>
          </cell>
          <cell r="DS2405">
            <v>12271.31</v>
          </cell>
          <cell r="DT2405" t="str">
            <v>WA</v>
          </cell>
          <cell r="DU2405" t="str">
            <v>lt32</v>
          </cell>
          <cell r="EZ2405" t="str">
            <v>WA</v>
          </cell>
          <cell r="FA2405" t="str">
            <v>Bathroom</v>
          </cell>
          <cell r="FB2405">
            <v>892168.74000000011</v>
          </cell>
          <cell r="FC2405">
            <v>327128.538</v>
          </cell>
          <cell r="FI2405" t="str">
            <v>OR</v>
          </cell>
          <cell r="FJ2405" t="str">
            <v>Living Room/Family Room</v>
          </cell>
          <cell r="FK2405" t="str">
            <v>EISAnqnx</v>
          </cell>
          <cell r="FL2405">
            <v>285126.48</v>
          </cell>
          <cell r="FS2405" t="str">
            <v>ID</v>
          </cell>
          <cell r="FT2405" t="str">
            <v>EISAq</v>
          </cell>
          <cell r="FV2405">
            <v>2123813.6040000003</v>
          </cell>
        </row>
        <row r="2406">
          <cell r="AN2406" t="str">
            <v>ID</v>
          </cell>
          <cell r="AO2406" t="str">
            <v>Propane/LP</v>
          </cell>
          <cell r="AP2406" t="str">
            <v>Pre 1980</v>
          </cell>
          <cell r="AQ2406" t="str">
            <v>Basement</v>
          </cell>
          <cell r="AR2406">
            <v>3785.76440429688</v>
          </cell>
          <cell r="AU2406" t="str">
            <v>No</v>
          </cell>
          <cell r="AV2406" t="b">
            <v>0</v>
          </cell>
          <cell r="AX2406">
            <v>11970587.046386734</v>
          </cell>
          <cell r="AY2406" t="b">
            <v>0</v>
          </cell>
          <cell r="AZ2406">
            <v>2364020.582263187</v>
          </cell>
          <cell r="BA2406" t="str">
            <v/>
          </cell>
          <cell r="BB2406" t="str">
            <v/>
          </cell>
          <cell r="BC2406">
            <v>1.0000001067939999</v>
          </cell>
          <cell r="DS2406">
            <v>12271.31</v>
          </cell>
          <cell r="DT2406" t="str">
            <v>WA</v>
          </cell>
          <cell r="DU2406" t="str">
            <v>32to46</v>
          </cell>
          <cell r="EZ2406" t="str">
            <v>WA</v>
          </cell>
          <cell r="FA2406" t="str">
            <v>Bedrooms</v>
          </cell>
          <cell r="FB2406">
            <v>584866.174</v>
          </cell>
          <cell r="FC2406">
            <v>1883467.34</v>
          </cell>
          <cell r="FI2406" t="str">
            <v>OR</v>
          </cell>
          <cell r="FJ2406" t="str">
            <v>Living Room/Family Room</v>
          </cell>
          <cell r="FK2406" t="str">
            <v>EISAx</v>
          </cell>
          <cell r="FL2406">
            <v>231665.26500000001</v>
          </cell>
          <cell r="FS2406" t="str">
            <v>WA</v>
          </cell>
          <cell r="FT2406" t="str">
            <v>EISAnqnx</v>
          </cell>
          <cell r="FV2406">
            <v>291199.02</v>
          </cell>
        </row>
        <row r="2407">
          <cell r="AN2407" t="str">
            <v>ID</v>
          </cell>
          <cell r="AO2407" t="str">
            <v>Natural Gas FAF</v>
          </cell>
          <cell r="AP2407" t="str">
            <v>Pre 1980</v>
          </cell>
          <cell r="AQ2407" t="str">
            <v>Basement</v>
          </cell>
          <cell r="AR2407">
            <v>3785.76440429688</v>
          </cell>
          <cell r="AU2407" t="str">
            <v>No</v>
          </cell>
          <cell r="AV2407" t="b">
            <v>1</v>
          </cell>
          <cell r="AX2407">
            <v>11970587.046386734</v>
          </cell>
          <cell r="AY2407" t="b">
            <v>0</v>
          </cell>
          <cell r="AZ2407">
            <v>2364020.582263187</v>
          </cell>
          <cell r="BA2407">
            <v>1</v>
          </cell>
          <cell r="BB2407">
            <v>3785.76440429688</v>
          </cell>
          <cell r="BC2407">
            <v>1.0000001067939999</v>
          </cell>
          <cell r="DS2407">
            <v>12271.31</v>
          </cell>
          <cell r="DT2407" t="str">
            <v>WA</v>
          </cell>
          <cell r="DU2407" t="str">
            <v>lt32</v>
          </cell>
          <cell r="EZ2407" t="str">
            <v>WA</v>
          </cell>
          <cell r="FA2407" t="str">
            <v>Exterior</v>
          </cell>
          <cell r="FB2407">
            <v>1635642.6900000002</v>
          </cell>
          <cell r="FC2407">
            <v>8237691.3660000004</v>
          </cell>
          <cell r="FI2407" t="str">
            <v>OR</v>
          </cell>
          <cell r="FJ2407" t="str">
            <v>Other</v>
          </cell>
          <cell r="FK2407" t="str">
            <v>EISAnqnx</v>
          </cell>
          <cell r="FL2407">
            <v>356408.10000000003</v>
          </cell>
          <cell r="FS2407" t="str">
            <v>WA</v>
          </cell>
          <cell r="FT2407" t="str">
            <v>EISAq</v>
          </cell>
          <cell r="FV2407">
            <v>817437.24899999995</v>
          </cell>
        </row>
        <row r="2408">
          <cell r="AN2408" t="str">
            <v>ID</v>
          </cell>
          <cell r="AO2408" t="str">
            <v>Wood</v>
          </cell>
          <cell r="AP2408" t="str">
            <v>1993-2006</v>
          </cell>
          <cell r="AU2408" t="str">
            <v>No</v>
          </cell>
          <cell r="AV2408" t="b">
            <v>1</v>
          </cell>
          <cell r="AX2408">
            <v>0</v>
          </cell>
          <cell r="AY2408" t="b">
            <v>1</v>
          </cell>
          <cell r="AZ2408">
            <v>0</v>
          </cell>
          <cell r="BA2408">
            <v>1</v>
          </cell>
          <cell r="BB2408">
            <v>0</v>
          </cell>
          <cell r="BC2408">
            <v>0</v>
          </cell>
          <cell r="DS2408">
            <v>2079.9929999999999</v>
          </cell>
          <cell r="DT2408" t="str">
            <v>WA</v>
          </cell>
          <cell r="DU2408" t="str">
            <v>32to46</v>
          </cell>
          <cell r="EZ2408" t="str">
            <v>WA</v>
          </cell>
          <cell r="FA2408" t="str">
            <v>Garage</v>
          </cell>
          <cell r="FB2408">
            <v>297389.58</v>
          </cell>
          <cell r="FC2408">
            <v>1214340.7850000001</v>
          </cell>
          <cell r="FI2408" t="str">
            <v>OR</v>
          </cell>
          <cell r="FJ2408" t="str">
            <v>Other</v>
          </cell>
          <cell r="FK2408" t="str">
            <v>EISAx</v>
          </cell>
          <cell r="FL2408">
            <v>368288.37</v>
          </cell>
          <cell r="FS2408" t="str">
            <v>MT</v>
          </cell>
          <cell r="FT2408" t="str">
            <v>EISAnqnx</v>
          </cell>
          <cell r="FV2408">
            <v>9418516.1199999992</v>
          </cell>
        </row>
        <row r="2409">
          <cell r="AN2409" t="str">
            <v>ID</v>
          </cell>
          <cell r="AO2409" t="str">
            <v>Natural Gas FAF</v>
          </cell>
          <cell r="AP2409" t="str">
            <v>1993-2006</v>
          </cell>
          <cell r="AU2409" t="str">
            <v>No</v>
          </cell>
          <cell r="AV2409" t="b">
            <v>0</v>
          </cell>
          <cell r="AX2409">
            <v>0</v>
          </cell>
          <cell r="AY2409" t="b">
            <v>1</v>
          </cell>
          <cell r="AZ2409">
            <v>0</v>
          </cell>
          <cell r="BA2409" t="str">
            <v/>
          </cell>
          <cell r="BB2409" t="str">
            <v/>
          </cell>
          <cell r="BC2409">
            <v>0</v>
          </cell>
          <cell r="DS2409">
            <v>2079.9929999999999</v>
          </cell>
          <cell r="DT2409" t="str">
            <v>WA</v>
          </cell>
          <cell r="DU2409" t="str">
            <v>lt32</v>
          </cell>
          <cell r="EZ2409" t="str">
            <v>WA</v>
          </cell>
          <cell r="FA2409" t="str">
            <v>Living Room/Family Room</v>
          </cell>
          <cell r="FB2409">
            <v>1363035.5750000002</v>
          </cell>
          <cell r="FC2409">
            <v>3608326.9040000001</v>
          </cell>
          <cell r="FI2409" t="str">
            <v>OR</v>
          </cell>
          <cell r="FJ2409" t="str">
            <v>Bathroom</v>
          </cell>
          <cell r="FK2409" t="str">
            <v>EISAnqnx</v>
          </cell>
          <cell r="FL2409">
            <v>831928.56</v>
          </cell>
          <cell r="FS2409" t="str">
            <v>MT</v>
          </cell>
          <cell r="FT2409" t="str">
            <v>EISAq</v>
          </cell>
          <cell r="FV2409">
            <v>187517.96799999999</v>
          </cell>
        </row>
        <row r="2410">
          <cell r="AN2410" t="str">
            <v>ID</v>
          </cell>
          <cell r="AO2410" t="str">
            <v>Baseboard/Wall/Radiant</v>
          </cell>
          <cell r="AP2410" t="str">
            <v>1993-2006</v>
          </cell>
          <cell r="AU2410" t="str">
            <v>No</v>
          </cell>
          <cell r="AV2410" t="b">
            <v>0</v>
          </cell>
          <cell r="AX2410">
            <v>0</v>
          </cell>
          <cell r="AY2410" t="b">
            <v>1</v>
          </cell>
          <cell r="AZ2410">
            <v>0</v>
          </cell>
          <cell r="BA2410" t="str">
            <v/>
          </cell>
          <cell r="BB2410" t="str">
            <v/>
          </cell>
          <cell r="BC2410">
            <v>0</v>
          </cell>
          <cell r="DS2410">
            <v>2079.9929999999999</v>
          </cell>
          <cell r="DT2410" t="str">
            <v>WA</v>
          </cell>
          <cell r="DU2410" t="str">
            <v>lt32</v>
          </cell>
          <cell r="EZ2410" t="str">
            <v>WA</v>
          </cell>
          <cell r="FA2410" t="str">
            <v>Other</v>
          </cell>
          <cell r="FB2410">
            <v>1293644.6730000002</v>
          </cell>
          <cell r="FC2410">
            <v>1605903.7320000001</v>
          </cell>
          <cell r="FI2410" t="str">
            <v>OR</v>
          </cell>
          <cell r="FJ2410" t="str">
            <v>Bathroom</v>
          </cell>
          <cell r="FK2410" t="str">
            <v>EISAq</v>
          </cell>
          <cell r="FL2410">
            <v>360502.37599999999</v>
          </cell>
          <cell r="FS2410" t="str">
            <v>MT</v>
          </cell>
          <cell r="FT2410" t="str">
            <v>EISAx</v>
          </cell>
          <cell r="FV2410">
            <v>852354.4</v>
          </cell>
        </row>
        <row r="2411">
          <cell r="AN2411" t="str">
            <v>WA</v>
          </cell>
          <cell r="AO2411" t="str">
            <v>Propane/LP</v>
          </cell>
          <cell r="AP2411" t="str">
            <v>1993-2006</v>
          </cell>
          <cell r="AQ2411" t="str">
            <v>Slab on Grade</v>
          </cell>
          <cell r="AR2411">
            <v>1904.28771972656</v>
          </cell>
          <cell r="AU2411" t="str">
            <v>No</v>
          </cell>
          <cell r="AV2411" t="b">
            <v>0</v>
          </cell>
          <cell r="AX2411">
            <v>3909502.6885986277</v>
          </cell>
          <cell r="AY2411" t="b">
            <v>0</v>
          </cell>
          <cell r="AZ2411">
            <v>1045482.5224456773</v>
          </cell>
          <cell r="BA2411" t="str">
            <v/>
          </cell>
          <cell r="BB2411" t="str">
            <v/>
          </cell>
          <cell r="BC2411">
            <v>0.99999985281982562</v>
          </cell>
          <cell r="DS2411">
            <v>2079.9929999999999</v>
          </cell>
          <cell r="DT2411" t="str">
            <v>WA</v>
          </cell>
          <cell r="DU2411" t="str">
            <v>lt32</v>
          </cell>
          <cell r="EZ2411" t="str">
            <v>WA</v>
          </cell>
          <cell r="FA2411" t="str">
            <v>Bathroom</v>
          </cell>
          <cell r="FB2411">
            <v>1406608.632</v>
          </cell>
          <cell r="FC2411">
            <v>276512.80799999996</v>
          </cell>
          <cell r="FI2411" t="str">
            <v>OR</v>
          </cell>
          <cell r="FJ2411" t="str">
            <v>Bedrooms</v>
          </cell>
          <cell r="FK2411" t="str">
            <v>EISAnqnx</v>
          </cell>
          <cell r="FL2411">
            <v>2079821.4000000001</v>
          </cell>
          <cell r="FS2411" t="str">
            <v>WA</v>
          </cell>
          <cell r="FT2411" t="str">
            <v>EISAnqnx</v>
          </cell>
          <cell r="FV2411">
            <v>11228248.65</v>
          </cell>
        </row>
        <row r="2412">
          <cell r="AN2412" t="str">
            <v>WA</v>
          </cell>
          <cell r="AO2412" t="str">
            <v>Heat Pump (Central System)</v>
          </cell>
          <cell r="AP2412" t="str">
            <v>1993-2006</v>
          </cell>
          <cell r="AQ2412" t="str">
            <v>Slab on Grade</v>
          </cell>
          <cell r="AR2412">
            <v>1904.28771972656</v>
          </cell>
          <cell r="AU2412" t="str">
            <v>No</v>
          </cell>
          <cell r="AV2412" t="b">
            <v>1</v>
          </cell>
          <cell r="AX2412">
            <v>3909502.6885986277</v>
          </cell>
          <cell r="AY2412" t="b">
            <v>0</v>
          </cell>
          <cell r="AZ2412">
            <v>1045482.5224456773</v>
          </cell>
          <cell r="BA2412">
            <v>1</v>
          </cell>
          <cell r="BB2412">
            <v>1904.28771972656</v>
          </cell>
          <cell r="BC2412">
            <v>0.99999985281982562</v>
          </cell>
          <cell r="DS2412">
            <v>2079.9929999999999</v>
          </cell>
          <cell r="DT2412" t="str">
            <v>WA</v>
          </cell>
          <cell r="DU2412" t="str">
            <v>32to46</v>
          </cell>
          <cell r="EZ2412" t="str">
            <v>WA</v>
          </cell>
          <cell r="FA2412" t="str">
            <v>Bedrooms</v>
          </cell>
          <cell r="FB2412">
            <v>270501.65999999997</v>
          </cell>
          <cell r="FC2412">
            <v>961783.67999999993</v>
          </cell>
          <cell r="FI2412" t="str">
            <v>OR</v>
          </cell>
          <cell r="FJ2412" t="str">
            <v>Bedrooms</v>
          </cell>
          <cell r="FK2412" t="str">
            <v>EISAq</v>
          </cell>
          <cell r="FL2412">
            <v>457560.70800000004</v>
          </cell>
          <cell r="FS2412" t="str">
            <v>WA</v>
          </cell>
          <cell r="FT2412" t="str">
            <v>EISAq</v>
          </cell>
          <cell r="FV2412">
            <v>19548196.829999998</v>
          </cell>
        </row>
        <row r="2413">
          <cell r="AN2413" t="str">
            <v>MT</v>
          </cell>
          <cell r="AO2413" t="str">
            <v>Natural Gas FAF</v>
          </cell>
          <cell r="AP2413" t="str">
            <v>1993-2006</v>
          </cell>
          <cell r="AQ2413" t="str">
            <v>Basement</v>
          </cell>
          <cell r="AR2413">
            <v>2130.88647460938</v>
          </cell>
          <cell r="AU2413" t="str">
            <v>No</v>
          </cell>
          <cell r="AV2413" t="b">
            <v>0</v>
          </cell>
          <cell r="AX2413">
            <v>5327216.1865234496</v>
          </cell>
          <cell r="AY2413" t="b">
            <v>0</v>
          </cell>
          <cell r="AZ2413">
            <v>1042323.1190551781</v>
          </cell>
          <cell r="BA2413" t="str">
            <v/>
          </cell>
          <cell r="BB2413" t="str">
            <v/>
          </cell>
          <cell r="BC2413">
            <v>1.0000002227286584</v>
          </cell>
          <cell r="DS2413">
            <v>1612.692</v>
          </cell>
          <cell r="DT2413" t="str">
            <v>OR</v>
          </cell>
          <cell r="DU2413" t="str">
            <v>lt32</v>
          </cell>
          <cell r="EZ2413" t="str">
            <v>WA</v>
          </cell>
          <cell r="FA2413" t="str">
            <v>Exterior</v>
          </cell>
          <cell r="FB2413">
            <v>510947.57999999996</v>
          </cell>
          <cell r="FC2413">
            <v>3035629.7399999998</v>
          </cell>
          <cell r="FI2413" t="str">
            <v>OR</v>
          </cell>
          <cell r="FJ2413" t="str">
            <v>Exterior</v>
          </cell>
          <cell r="FK2413" t="str">
            <v>EISAnqnx</v>
          </cell>
          <cell r="FL2413">
            <v>1247892.8400000001</v>
          </cell>
          <cell r="FS2413" t="str">
            <v>WA</v>
          </cell>
          <cell r="FT2413" t="str">
            <v>EISAx</v>
          </cell>
          <cell r="FV2413">
            <v>10921465.9</v>
          </cell>
        </row>
        <row r="2414">
          <cell r="AN2414" t="str">
            <v>MT</v>
          </cell>
          <cell r="AO2414" t="str">
            <v>Wood</v>
          </cell>
          <cell r="AP2414" t="str">
            <v>1993-2006</v>
          </cell>
          <cell r="AQ2414" t="str">
            <v>Basement</v>
          </cell>
          <cell r="AR2414">
            <v>2130.88647460938</v>
          </cell>
          <cell r="AU2414" t="str">
            <v>No</v>
          </cell>
          <cell r="AV2414" t="b">
            <v>0</v>
          </cell>
          <cell r="AX2414">
            <v>5327216.1865234496</v>
          </cell>
          <cell r="AY2414" t="b">
            <v>0</v>
          </cell>
          <cell r="AZ2414">
            <v>1042323.1190551781</v>
          </cell>
          <cell r="BA2414" t="str">
            <v/>
          </cell>
          <cell r="BB2414" t="str">
            <v/>
          </cell>
          <cell r="BC2414">
            <v>1.0000002227286584</v>
          </cell>
          <cell r="DS2414">
            <v>1925.059</v>
          </cell>
          <cell r="DT2414" t="str">
            <v>OR</v>
          </cell>
          <cell r="DU2414" t="str">
            <v>32to46</v>
          </cell>
          <cell r="EZ2414" t="str">
            <v>WA</v>
          </cell>
          <cell r="FA2414" t="str">
            <v>Garage</v>
          </cell>
          <cell r="FB2414">
            <v>140260.12</v>
          </cell>
          <cell r="FC2414">
            <v>801486.39999999991</v>
          </cell>
          <cell r="FI2414" t="str">
            <v>OR</v>
          </cell>
          <cell r="FJ2414" t="str">
            <v>Kitchen</v>
          </cell>
          <cell r="FK2414" t="str">
            <v>EISAnqnx</v>
          </cell>
          <cell r="FL2414">
            <v>831928.56</v>
          </cell>
          <cell r="FS2414" t="str">
            <v>WA</v>
          </cell>
          <cell r="FT2414" t="str">
            <v>EISAnqnx</v>
          </cell>
          <cell r="FV2414">
            <v>41783810.549999997</v>
          </cell>
        </row>
        <row r="2415">
          <cell r="AN2415" t="str">
            <v>MT</v>
          </cell>
          <cell r="AO2415" t="str">
            <v>Other</v>
          </cell>
          <cell r="AP2415" t="str">
            <v>1993-2006</v>
          </cell>
          <cell r="AQ2415" t="str">
            <v>Basement</v>
          </cell>
          <cell r="AR2415">
            <v>2130.88647460938</v>
          </cell>
          <cell r="AU2415" t="str">
            <v>No</v>
          </cell>
          <cell r="AV2415" t="b">
            <v>1</v>
          </cell>
          <cell r="AX2415">
            <v>5327216.1865234496</v>
          </cell>
          <cell r="AY2415" t="b">
            <v>0</v>
          </cell>
          <cell r="AZ2415">
            <v>1042323.1190551781</v>
          </cell>
          <cell r="BA2415">
            <v>1</v>
          </cell>
          <cell r="BB2415">
            <v>2130.88647460938</v>
          </cell>
          <cell r="BC2415">
            <v>1.0000002227286584</v>
          </cell>
          <cell r="DS2415">
            <v>1925.059</v>
          </cell>
          <cell r="DT2415" t="str">
            <v>OR</v>
          </cell>
          <cell r="DU2415" t="str">
            <v>32to46</v>
          </cell>
          <cell r="EZ2415" t="str">
            <v>WA</v>
          </cell>
          <cell r="FA2415" t="str">
            <v>Kitchen</v>
          </cell>
          <cell r="FB2415">
            <v>150278.69999999998</v>
          </cell>
          <cell r="FC2415">
            <v>214397.61199999999</v>
          </cell>
          <cell r="FI2415" t="str">
            <v>OR</v>
          </cell>
          <cell r="FJ2415" t="str">
            <v>Kitchen</v>
          </cell>
          <cell r="FK2415" t="str">
            <v>EISAq</v>
          </cell>
          <cell r="FL2415">
            <v>138654.76</v>
          </cell>
          <cell r="FS2415" t="str">
            <v>WA</v>
          </cell>
          <cell r="FT2415" t="str">
            <v>EISAq</v>
          </cell>
          <cell r="FV2415">
            <v>18824189.539999999</v>
          </cell>
        </row>
        <row r="2416">
          <cell r="AN2416" t="str">
            <v>WA</v>
          </cell>
          <cell r="AO2416" t="str">
            <v>Wood</v>
          </cell>
          <cell r="AP2416" t="str">
            <v>Pre 1980</v>
          </cell>
          <cell r="AQ2416" t="str">
            <v>Crawlspace</v>
          </cell>
          <cell r="AR2416">
            <v>496.77070949388599</v>
          </cell>
          <cell r="AU2416" t="str">
            <v>Yes</v>
          </cell>
          <cell r="AV2416" t="b">
            <v>0</v>
          </cell>
          <cell r="AX2416">
            <v>1820167.8795855984</v>
          </cell>
          <cell r="AY2416" t="b">
            <v>0</v>
          </cell>
          <cell r="AZ2416">
            <v>0</v>
          </cell>
          <cell r="BA2416" t="str">
            <v/>
          </cell>
          <cell r="BB2416" t="str">
            <v/>
          </cell>
          <cell r="BC2416">
            <v>0.26086952682256359</v>
          </cell>
          <cell r="DS2416">
            <v>1925.059</v>
          </cell>
          <cell r="DT2416" t="str">
            <v>OR</v>
          </cell>
          <cell r="DU2416" t="str">
            <v>32to46</v>
          </cell>
          <cell r="EZ2416" t="str">
            <v>WA</v>
          </cell>
          <cell r="FA2416" t="str">
            <v>Living Room/Family Room</v>
          </cell>
          <cell r="FB2416">
            <v>60111.479999999996</v>
          </cell>
          <cell r="FC2416">
            <v>480891.83999999997</v>
          </cell>
          <cell r="FI2416" t="str">
            <v>OR</v>
          </cell>
          <cell r="FJ2416" t="str">
            <v>Kitchen</v>
          </cell>
          <cell r="FK2416" t="str">
            <v>EISAx</v>
          </cell>
          <cell r="FL2416">
            <v>554619.04</v>
          </cell>
          <cell r="FS2416" t="str">
            <v>WA</v>
          </cell>
          <cell r="FT2416" t="str">
            <v>EISAx</v>
          </cell>
          <cell r="FV2416">
            <v>33746102.5</v>
          </cell>
        </row>
        <row r="2417">
          <cell r="AN2417" t="str">
            <v>WA</v>
          </cell>
          <cell r="AO2417" t="str">
            <v>Wood</v>
          </cell>
          <cell r="AP2417" t="str">
            <v>Pre 1980</v>
          </cell>
          <cell r="AQ2417" t="str">
            <v>Crawlspace</v>
          </cell>
          <cell r="AR2417">
            <v>1407.5170102326799</v>
          </cell>
          <cell r="AU2417" t="str">
            <v>Yes</v>
          </cell>
          <cell r="AV2417" t="b">
            <v>0</v>
          </cell>
          <cell r="AX2417">
            <v>5157142.3254925394</v>
          </cell>
          <cell r="AY2417" t="b">
            <v>0</v>
          </cell>
          <cell r="AZ2417">
            <v>0</v>
          </cell>
          <cell r="BA2417" t="str">
            <v/>
          </cell>
          <cell r="BB2417" t="str">
            <v/>
          </cell>
          <cell r="BC2417">
            <v>0.73913032599726503</v>
          </cell>
          <cell r="DS2417">
            <v>1925.059</v>
          </cell>
          <cell r="DT2417" t="str">
            <v>OR</v>
          </cell>
          <cell r="DU2417" t="str">
            <v>32to46</v>
          </cell>
          <cell r="EZ2417" t="str">
            <v>WA</v>
          </cell>
          <cell r="FA2417" t="str">
            <v>Other</v>
          </cell>
          <cell r="FB2417">
            <v>270501.65999999997</v>
          </cell>
          <cell r="FC2417">
            <v>693285.73599999992</v>
          </cell>
          <cell r="FI2417" t="str">
            <v>OR</v>
          </cell>
          <cell r="FJ2417" t="str">
            <v>Living Room/Family Room</v>
          </cell>
          <cell r="FK2417" t="str">
            <v>EISAnqnx</v>
          </cell>
          <cell r="FL2417">
            <v>1663857.12</v>
          </cell>
          <cell r="FS2417" t="str">
            <v>ID</v>
          </cell>
          <cell r="FT2417" t="str">
            <v>EISAnqnx</v>
          </cell>
          <cell r="FV2417">
            <v>2328244.86</v>
          </cell>
        </row>
        <row r="2418">
          <cell r="AN2418" t="str">
            <v>WA</v>
          </cell>
          <cell r="AO2418" t="str">
            <v>Propane/LP</v>
          </cell>
          <cell r="AP2418" t="str">
            <v>Pre 1980</v>
          </cell>
          <cell r="AQ2418" t="str">
            <v>Crawlspace</v>
          </cell>
          <cell r="AR2418">
            <v>496.77070949388599</v>
          </cell>
          <cell r="AU2418" t="str">
            <v>Yes</v>
          </cell>
          <cell r="AV2418" t="b">
            <v>0</v>
          </cell>
          <cell r="AX2418">
            <v>1820167.8795855984</v>
          </cell>
          <cell r="AY2418" t="b">
            <v>0</v>
          </cell>
          <cell r="AZ2418">
            <v>0</v>
          </cell>
          <cell r="BA2418" t="str">
            <v/>
          </cell>
          <cell r="BB2418" t="str">
            <v/>
          </cell>
          <cell r="BC2418">
            <v>0.26086952682256359</v>
          </cell>
          <cell r="DS2418">
            <v>4360.1880000000001</v>
          </cell>
          <cell r="DT2418" t="str">
            <v>WA</v>
          </cell>
          <cell r="DU2418" t="str">
            <v>gt46</v>
          </cell>
          <cell r="EZ2418" t="str">
            <v>OR</v>
          </cell>
          <cell r="FA2418" t="str">
            <v>Bathroom</v>
          </cell>
          <cell r="FB2418">
            <v>7487357.04</v>
          </cell>
          <cell r="FC2418">
            <v>1254825.578</v>
          </cell>
          <cell r="FI2418" t="str">
            <v>OR</v>
          </cell>
          <cell r="FJ2418" t="str">
            <v>Living Room/Family Room</v>
          </cell>
          <cell r="FK2418" t="str">
            <v>EISAx</v>
          </cell>
          <cell r="FL2418">
            <v>1386547.6</v>
          </cell>
          <cell r="FS2418" t="str">
            <v>ID</v>
          </cell>
          <cell r="FT2418" t="str">
            <v>EISAq</v>
          </cell>
          <cell r="FV2418">
            <v>3918265.74</v>
          </cell>
        </row>
        <row r="2419">
          <cell r="AN2419" t="str">
            <v>WA</v>
          </cell>
          <cell r="AO2419" t="str">
            <v>Propane/LP</v>
          </cell>
          <cell r="AP2419" t="str">
            <v>Pre 1980</v>
          </cell>
          <cell r="AQ2419" t="str">
            <v>Crawlspace</v>
          </cell>
          <cell r="AR2419">
            <v>1407.5170102326799</v>
          </cell>
          <cell r="AU2419" t="str">
            <v>Yes</v>
          </cell>
          <cell r="AV2419" t="b">
            <v>0</v>
          </cell>
          <cell r="AX2419">
            <v>5157142.3254925394</v>
          </cell>
          <cell r="AY2419" t="b">
            <v>0</v>
          </cell>
          <cell r="AZ2419">
            <v>0</v>
          </cell>
          <cell r="BA2419" t="str">
            <v/>
          </cell>
          <cell r="BB2419" t="str">
            <v/>
          </cell>
          <cell r="BC2419">
            <v>0.73913032599726503</v>
          </cell>
          <cell r="DS2419">
            <v>4360.1880000000001</v>
          </cell>
          <cell r="DT2419" t="str">
            <v>WA</v>
          </cell>
          <cell r="DU2419" t="str">
            <v>32to46</v>
          </cell>
          <cell r="EZ2419" t="str">
            <v>OR</v>
          </cell>
          <cell r="FA2419" t="str">
            <v>Bedrooms</v>
          </cell>
          <cell r="FB2419">
            <v>4166575.5380000002</v>
          </cell>
          <cell r="FC2419">
            <v>4769723.7439999999</v>
          </cell>
          <cell r="FI2419" t="str">
            <v>OR</v>
          </cell>
          <cell r="FJ2419" t="str">
            <v>Other</v>
          </cell>
          <cell r="FK2419" t="str">
            <v>EISAnqnx</v>
          </cell>
          <cell r="FL2419">
            <v>1663857.12</v>
          </cell>
          <cell r="FS2419" t="str">
            <v>ID</v>
          </cell>
          <cell r="FT2419" t="str">
            <v>EISAx</v>
          </cell>
          <cell r="FV2419">
            <v>1514305.6</v>
          </cell>
        </row>
        <row r="2420">
          <cell r="AN2420" t="str">
            <v>WA</v>
          </cell>
          <cell r="AO2420" t="str">
            <v>Heat Pump (Central System)</v>
          </cell>
          <cell r="AP2420" t="str">
            <v>Pre 1980</v>
          </cell>
          <cell r="AQ2420" t="str">
            <v>Crawlspace</v>
          </cell>
          <cell r="AR2420">
            <v>496.77070949388599</v>
          </cell>
          <cell r="AU2420" t="str">
            <v>Yes</v>
          </cell>
          <cell r="AV2420" t="b">
            <v>1</v>
          </cell>
          <cell r="AX2420">
            <v>1820167.8795855984</v>
          </cell>
          <cell r="AY2420" t="b">
            <v>0</v>
          </cell>
          <cell r="AZ2420">
            <v>0</v>
          </cell>
          <cell r="BA2420">
            <v>0.26086956521739091</v>
          </cell>
          <cell r="BB2420">
            <v>496.77070949388599</v>
          </cell>
          <cell r="BC2420">
            <v>0.26086952682256359</v>
          </cell>
          <cell r="DS2420">
            <v>2079.9929999999999</v>
          </cell>
          <cell r="DT2420" t="str">
            <v>WA</v>
          </cell>
          <cell r="DU2420" t="str">
            <v>32to46</v>
          </cell>
          <cell r="EZ2420" t="str">
            <v>OR</v>
          </cell>
          <cell r="FA2420" t="str">
            <v>Exterior</v>
          </cell>
          <cell r="FB2420">
            <v>3223723.17</v>
          </cell>
          <cell r="FC2420">
            <v>15945297.4</v>
          </cell>
          <cell r="FI2420" t="str">
            <v>OR</v>
          </cell>
          <cell r="FJ2420" t="str">
            <v>Other</v>
          </cell>
          <cell r="FK2420" t="str">
            <v>EISAq</v>
          </cell>
          <cell r="FL2420">
            <v>554619.04</v>
          </cell>
          <cell r="FS2420" t="str">
            <v>MT</v>
          </cell>
          <cell r="FT2420" t="str">
            <v>EISAnqnx</v>
          </cell>
          <cell r="FV2420">
            <v>4877598.0539999995</v>
          </cell>
        </row>
        <row r="2421">
          <cell r="AN2421" t="str">
            <v>WA</v>
          </cell>
          <cell r="AO2421" t="str">
            <v>Heat Pump (Central System)</v>
          </cell>
          <cell r="AP2421" t="str">
            <v>Pre 1980</v>
          </cell>
          <cell r="AQ2421" t="str">
            <v>Crawlspace</v>
          </cell>
          <cell r="AR2421">
            <v>1407.5170102326799</v>
          </cell>
          <cell r="AU2421" t="str">
            <v>Yes</v>
          </cell>
          <cell r="AV2421" t="b">
            <v>1</v>
          </cell>
          <cell r="AX2421">
            <v>5157142.3254925394</v>
          </cell>
          <cell r="AY2421" t="b">
            <v>0</v>
          </cell>
          <cell r="AZ2421">
            <v>0</v>
          </cell>
          <cell r="BA2421">
            <v>0.73913043478260909</v>
          </cell>
          <cell r="BB2421">
            <v>1407.5170102326799</v>
          </cell>
          <cell r="BC2421">
            <v>0.73913032599726503</v>
          </cell>
          <cell r="DS2421">
            <v>2079.9929999999999</v>
          </cell>
          <cell r="DT2421" t="str">
            <v>WA</v>
          </cell>
          <cell r="DU2421" t="str">
            <v>32to46</v>
          </cell>
          <cell r="EZ2421" t="str">
            <v>OR</v>
          </cell>
          <cell r="FA2421" t="str">
            <v>Garage</v>
          </cell>
          <cell r="FB2421">
            <v>2218476.16</v>
          </cell>
          <cell r="FC2421">
            <v>2911749.96</v>
          </cell>
          <cell r="FI2421" t="str">
            <v>OR</v>
          </cell>
          <cell r="FJ2421" t="str">
            <v>Other</v>
          </cell>
          <cell r="FK2421" t="str">
            <v>EISAx</v>
          </cell>
          <cell r="FL2421">
            <v>2010494.02</v>
          </cell>
          <cell r="FS2421" t="str">
            <v>MT</v>
          </cell>
          <cell r="FT2421" t="str">
            <v>EISAq</v>
          </cell>
          <cell r="FV2421">
            <v>1310494.8899999999</v>
          </cell>
        </row>
        <row r="2422">
          <cell r="AN2422" t="str">
            <v>OR</v>
          </cell>
          <cell r="AO2422" t="str">
            <v>Heat Pump (Central System)</v>
          </cell>
          <cell r="AP2422" t="str">
            <v>Post 2006</v>
          </cell>
          <cell r="AQ2422" t="str">
            <v>Slab on Grade</v>
          </cell>
          <cell r="AR2422">
            <v>1100.0339006696399</v>
          </cell>
          <cell r="AU2422" t="str">
            <v>No</v>
          </cell>
          <cell r="AV2422" t="b">
            <v>0</v>
          </cell>
          <cell r="AX2422">
            <v>4259331.2633928461</v>
          </cell>
          <cell r="AY2422" t="b">
            <v>0</v>
          </cell>
          <cell r="AZ2422">
            <v>1073349.6083173661</v>
          </cell>
          <cell r="BA2422" t="str">
            <v/>
          </cell>
          <cell r="BB2422" t="str">
            <v/>
          </cell>
          <cell r="BC2422">
            <v>0.57142866824842253</v>
          </cell>
          <cell r="DS2422">
            <v>1144.6790000000001</v>
          </cell>
          <cell r="DT2422" t="str">
            <v>MT</v>
          </cell>
          <cell r="DU2422" t="str">
            <v>32to46</v>
          </cell>
          <cell r="EZ2422" t="str">
            <v>OR</v>
          </cell>
          <cell r="FA2422" t="str">
            <v>Kitchen</v>
          </cell>
          <cell r="FB2422">
            <v>721004.75199999998</v>
          </cell>
          <cell r="FC2422">
            <v>1067641.652</v>
          </cell>
          <cell r="FI2422" t="str">
            <v>WA</v>
          </cell>
          <cell r="FJ2422" t="str">
            <v>Bathroom</v>
          </cell>
          <cell r="FK2422" t="str">
            <v>EISAnqnx</v>
          </cell>
          <cell r="FL2422">
            <v>480891.83999999997</v>
          </cell>
          <cell r="FS2422" t="str">
            <v>MT</v>
          </cell>
          <cell r="FT2422" t="str">
            <v>EISAx</v>
          </cell>
          <cell r="FV2422">
            <v>639265.80000000005</v>
          </cell>
        </row>
        <row r="2423">
          <cell r="AN2423" t="str">
            <v>OR</v>
          </cell>
          <cell r="AO2423" t="str">
            <v>Natural Gas Other</v>
          </cell>
          <cell r="AP2423" t="str">
            <v>Post 2006</v>
          </cell>
          <cell r="AQ2423" t="str">
            <v>Slab on Grade</v>
          </cell>
          <cell r="AR2423">
            <v>1100.0339006696399</v>
          </cell>
          <cell r="AU2423" t="str">
            <v>No</v>
          </cell>
          <cell r="AV2423" t="b">
            <v>1</v>
          </cell>
          <cell r="AX2423">
            <v>4259331.2633928461</v>
          </cell>
          <cell r="AY2423" t="b">
            <v>0</v>
          </cell>
          <cell r="AZ2423">
            <v>1073349.6083173661</v>
          </cell>
          <cell r="BA2423">
            <v>0.57142857142857084</v>
          </cell>
          <cell r="BB2423">
            <v>1100.0339006696399</v>
          </cell>
          <cell r="BC2423">
            <v>0.57142866824842253</v>
          </cell>
          <cell r="DS2423">
            <v>2130.886</v>
          </cell>
          <cell r="DT2423" t="str">
            <v>MT</v>
          </cell>
          <cell r="DU2423" t="str">
            <v>32to46</v>
          </cell>
          <cell r="EZ2423" t="str">
            <v>OR</v>
          </cell>
          <cell r="FA2423" t="str">
            <v>Living Room/Family Room</v>
          </cell>
          <cell r="FB2423">
            <v>4651867.1979999999</v>
          </cell>
          <cell r="FC2423">
            <v>3896198.7560000001</v>
          </cell>
          <cell r="FI2423" t="str">
            <v>WA</v>
          </cell>
          <cell r="FJ2423" t="str">
            <v>Bathroom</v>
          </cell>
          <cell r="FK2423" t="str">
            <v>EISAq</v>
          </cell>
          <cell r="FL2423">
            <v>162300.99599999998</v>
          </cell>
          <cell r="FS2423" t="str">
            <v>WA</v>
          </cell>
          <cell r="FT2423" t="str">
            <v>EISAnqnx</v>
          </cell>
          <cell r="FV2423">
            <v>18541949.41</v>
          </cell>
        </row>
        <row r="2424">
          <cell r="AN2424" t="str">
            <v>OR</v>
          </cell>
          <cell r="AO2424" t="str">
            <v>Natural Gas Other</v>
          </cell>
          <cell r="AP2424" t="str">
            <v>Post 2006</v>
          </cell>
          <cell r="AQ2424" t="str">
            <v>Crawlspace</v>
          </cell>
          <cell r="AR2424">
            <v>825.025425502232</v>
          </cell>
          <cell r="AU2424" t="str">
            <v>No</v>
          </cell>
          <cell r="AV2424" t="b">
            <v>1</v>
          </cell>
          <cell r="AX2424">
            <v>3194498.4475446423</v>
          </cell>
          <cell r="AY2424" t="b">
            <v>0</v>
          </cell>
          <cell r="AZ2424">
            <v>805012.2062380265</v>
          </cell>
          <cell r="BA2424">
            <v>0.42857142857142921</v>
          </cell>
          <cell r="BB2424">
            <v>825.025425502232</v>
          </cell>
          <cell r="BC2424">
            <v>0.42857150118631793</v>
          </cell>
          <cell r="DS2424">
            <v>3785.7640000000001</v>
          </cell>
          <cell r="DT2424" t="str">
            <v>ID</v>
          </cell>
          <cell r="DU2424" t="str">
            <v>lt32</v>
          </cell>
          <cell r="EZ2424" t="str">
            <v>OR</v>
          </cell>
          <cell r="FA2424" t="str">
            <v>Other</v>
          </cell>
          <cell r="FB2424">
            <v>8769913.5700000003</v>
          </cell>
          <cell r="FC2424">
            <v>4402288.63</v>
          </cell>
          <cell r="FI2424" t="str">
            <v>WA</v>
          </cell>
          <cell r="FJ2424" t="str">
            <v>Bathroom</v>
          </cell>
          <cell r="FK2424" t="str">
            <v>EISAx</v>
          </cell>
          <cell r="FL2424">
            <v>14026.011999999999</v>
          </cell>
          <cell r="FS2424" t="str">
            <v>WA</v>
          </cell>
          <cell r="FT2424" t="str">
            <v>EISAq</v>
          </cell>
          <cell r="FV2424">
            <v>5252120.68</v>
          </cell>
        </row>
        <row r="2425">
          <cell r="AN2425" t="str">
            <v>OR</v>
          </cell>
          <cell r="AO2425" t="str">
            <v>Propane/LP</v>
          </cell>
          <cell r="AP2425" t="str">
            <v>Post 2006</v>
          </cell>
          <cell r="AQ2425" t="str">
            <v>Slab on Grade</v>
          </cell>
          <cell r="AR2425">
            <v>1100.0339006696399</v>
          </cell>
          <cell r="AU2425" t="str">
            <v>No</v>
          </cell>
          <cell r="AV2425" t="b">
            <v>0</v>
          </cell>
          <cell r="AX2425">
            <v>4259331.2633928461</v>
          </cell>
          <cell r="AY2425" t="b">
            <v>0</v>
          </cell>
          <cell r="AZ2425">
            <v>1073349.6083173661</v>
          </cell>
          <cell r="BA2425" t="str">
            <v/>
          </cell>
          <cell r="BB2425" t="str">
            <v/>
          </cell>
          <cell r="BC2425">
            <v>0.57142866824842253</v>
          </cell>
          <cell r="DS2425">
            <v>3785.7640000000001</v>
          </cell>
          <cell r="DT2425" t="str">
            <v>ID</v>
          </cell>
          <cell r="DU2425" t="str">
            <v>lt32</v>
          </cell>
          <cell r="EZ2425" t="str">
            <v>WA</v>
          </cell>
          <cell r="FA2425" t="str">
            <v>Bathroom</v>
          </cell>
          <cell r="FB2425">
            <v>733811.69400000002</v>
          </cell>
          <cell r="FC2425">
            <v>152328.17600000001</v>
          </cell>
          <cell r="FI2425" t="str">
            <v>WA</v>
          </cell>
          <cell r="FJ2425" t="str">
            <v>Bedrooms</v>
          </cell>
          <cell r="FK2425" t="str">
            <v>EISAnqnx</v>
          </cell>
          <cell r="FL2425">
            <v>601114.79999999993</v>
          </cell>
          <cell r="FS2425" t="str">
            <v>WA</v>
          </cell>
          <cell r="FT2425" t="str">
            <v>EISAx</v>
          </cell>
          <cell r="FV2425">
            <v>8896699.75</v>
          </cell>
        </row>
        <row r="2426">
          <cell r="AN2426" t="str">
            <v>OR</v>
          </cell>
          <cell r="AO2426" t="str">
            <v>Propane/LP</v>
          </cell>
          <cell r="AP2426" t="str">
            <v>Post 2006</v>
          </cell>
          <cell r="AQ2426" t="str">
            <v>Crawlspace</v>
          </cell>
          <cell r="AR2426">
            <v>825.025425502232</v>
          </cell>
          <cell r="AU2426" t="str">
            <v>No</v>
          </cell>
          <cell r="AV2426" t="b">
            <v>0</v>
          </cell>
          <cell r="AX2426">
            <v>3194498.4475446423</v>
          </cell>
          <cell r="AY2426" t="b">
            <v>0</v>
          </cell>
          <cell r="AZ2426">
            <v>805012.2062380265</v>
          </cell>
          <cell r="BA2426" t="str">
            <v/>
          </cell>
          <cell r="BB2426" t="str">
            <v/>
          </cell>
          <cell r="BC2426">
            <v>0.42857150118631793</v>
          </cell>
          <cell r="DS2426">
            <v>1144.6790000000001</v>
          </cell>
          <cell r="DT2426" t="str">
            <v>MT</v>
          </cell>
          <cell r="DU2426" t="str">
            <v>32to46</v>
          </cell>
          <cell r="EZ2426" t="str">
            <v>WA</v>
          </cell>
          <cell r="FA2426" t="str">
            <v>Bedrooms</v>
          </cell>
          <cell r="FB2426">
            <v>325162.06799999997</v>
          </cell>
          <cell r="FC2426">
            <v>421831.87199999997</v>
          </cell>
          <cell r="FI2426" t="str">
            <v>WA</v>
          </cell>
          <cell r="FJ2426" t="str">
            <v>Bedrooms</v>
          </cell>
          <cell r="FK2426" t="str">
            <v>EISAq</v>
          </cell>
          <cell r="FL2426">
            <v>60111.479999999996</v>
          </cell>
          <cell r="FS2426" t="str">
            <v>ID</v>
          </cell>
          <cell r="FT2426" t="str">
            <v>EISAnqnx</v>
          </cell>
          <cell r="FV2426">
            <v>214643.69999999998</v>
          </cell>
        </row>
        <row r="2427">
          <cell r="AN2427" t="str">
            <v>OR</v>
          </cell>
          <cell r="AO2427" t="str">
            <v>Propane/LP</v>
          </cell>
          <cell r="AP2427" t="str">
            <v>Post 2006</v>
          </cell>
          <cell r="AQ2427" t="str">
            <v>Crawlspace</v>
          </cell>
          <cell r="AR2427">
            <v>825.025425502232</v>
          </cell>
          <cell r="AU2427" t="str">
            <v>No</v>
          </cell>
          <cell r="AV2427" t="b">
            <v>0</v>
          </cell>
          <cell r="AX2427">
            <v>3194498.4475446423</v>
          </cell>
          <cell r="AY2427" t="b">
            <v>0</v>
          </cell>
          <cell r="AZ2427">
            <v>805012.2062380265</v>
          </cell>
          <cell r="BA2427" t="str">
            <v/>
          </cell>
          <cell r="BB2427" t="str">
            <v/>
          </cell>
          <cell r="BC2427">
            <v>0.42857150118631793</v>
          </cell>
          <cell r="DS2427">
            <v>1925.059</v>
          </cell>
          <cell r="DT2427" t="str">
            <v>OR</v>
          </cell>
          <cell r="DU2427" t="str">
            <v>lt32</v>
          </cell>
          <cell r="EZ2427" t="str">
            <v>WA</v>
          </cell>
          <cell r="FA2427" t="str">
            <v>Exterior</v>
          </cell>
          <cell r="FB2427">
            <v>540472.08600000001</v>
          </cell>
          <cell r="FC2427">
            <v>2907417.59</v>
          </cell>
          <cell r="FI2427" t="str">
            <v>WA</v>
          </cell>
          <cell r="FJ2427" t="str">
            <v>Bedrooms</v>
          </cell>
          <cell r="FK2427" t="str">
            <v>EISAx</v>
          </cell>
          <cell r="FL2427">
            <v>30055.739999999998</v>
          </cell>
          <cell r="FS2427" t="str">
            <v>ID</v>
          </cell>
          <cell r="FT2427" t="str">
            <v>EISAq</v>
          </cell>
          <cell r="FV2427">
            <v>1962797.39</v>
          </cell>
        </row>
        <row r="2428">
          <cell r="AN2428" t="str">
            <v>OR</v>
          </cell>
          <cell r="AO2428" t="str">
            <v>Heat Pump (Central System)</v>
          </cell>
          <cell r="AP2428" t="str">
            <v>Post 2006</v>
          </cell>
          <cell r="AQ2428" t="str">
            <v>Crawlspace</v>
          </cell>
          <cell r="AR2428">
            <v>825.025425502232</v>
          </cell>
          <cell r="AU2428" t="str">
            <v>No</v>
          </cell>
          <cell r="AV2428" t="b">
            <v>0</v>
          </cell>
          <cell r="AX2428">
            <v>3194498.4475446423</v>
          </cell>
          <cell r="AY2428" t="b">
            <v>0</v>
          </cell>
          <cell r="AZ2428">
            <v>805012.2062380265</v>
          </cell>
          <cell r="BA2428" t="str">
            <v/>
          </cell>
          <cell r="BB2428" t="str">
            <v/>
          </cell>
          <cell r="BC2428">
            <v>0.42857150118631793</v>
          </cell>
          <cell r="DS2428">
            <v>1925.059</v>
          </cell>
          <cell r="DT2428" t="str">
            <v>OR</v>
          </cell>
          <cell r="DU2428" t="str">
            <v>32to46</v>
          </cell>
          <cell r="EZ2428" t="str">
            <v>WA</v>
          </cell>
          <cell r="FA2428" t="str">
            <v>Kitchen</v>
          </cell>
          <cell r="FB2428">
            <v>292938.8</v>
          </cell>
          <cell r="FC2428">
            <v>278291.86</v>
          </cell>
          <cell r="FI2428" t="str">
            <v>WA</v>
          </cell>
          <cell r="FJ2428" t="str">
            <v>Exterior</v>
          </cell>
          <cell r="FK2428" t="str">
            <v>EISAnqnx</v>
          </cell>
          <cell r="FL2428">
            <v>120222.95999999999</v>
          </cell>
          <cell r="FS2428" t="str">
            <v>ID</v>
          </cell>
          <cell r="FT2428" t="str">
            <v>EISAx</v>
          </cell>
          <cell r="FV2428">
            <v>488910.64999999997</v>
          </cell>
        </row>
        <row r="2429">
          <cell r="AN2429" t="str">
            <v>OR</v>
          </cell>
          <cell r="AO2429" t="str">
            <v>Propane/LP</v>
          </cell>
          <cell r="AP2429" t="str">
            <v>Post 2006</v>
          </cell>
          <cell r="AQ2429" t="str">
            <v>Slab on Grade</v>
          </cell>
          <cell r="AR2429">
            <v>1100.0339006696399</v>
          </cell>
          <cell r="AU2429" t="str">
            <v>No</v>
          </cell>
          <cell r="AV2429" t="b">
            <v>0</v>
          </cell>
          <cell r="AX2429">
            <v>4259331.2633928461</v>
          </cell>
          <cell r="AY2429" t="b">
            <v>0</v>
          </cell>
          <cell r="AZ2429">
            <v>1073349.6083173661</v>
          </cell>
          <cell r="BA2429" t="str">
            <v/>
          </cell>
          <cell r="BB2429" t="str">
            <v/>
          </cell>
          <cell r="BC2429">
            <v>0.57142866824842253</v>
          </cell>
          <cell r="DS2429">
            <v>1904.288</v>
          </cell>
          <cell r="DT2429" t="str">
            <v>WA</v>
          </cell>
          <cell r="DU2429" t="str">
            <v>lt32</v>
          </cell>
          <cell r="EZ2429" t="str">
            <v>WA</v>
          </cell>
          <cell r="FA2429" t="str">
            <v>Living Room/Family Room</v>
          </cell>
          <cell r="FB2429">
            <v>924221.91399999999</v>
          </cell>
          <cell r="FC2429">
            <v>927151.30200000003</v>
          </cell>
          <cell r="FI2429" t="str">
            <v>WA</v>
          </cell>
          <cell r="FJ2429" t="str">
            <v>Exterior</v>
          </cell>
          <cell r="FK2429" t="str">
            <v>EISAq</v>
          </cell>
          <cell r="FL2429">
            <v>30055.739999999998</v>
          </cell>
          <cell r="FS2429" t="str">
            <v>MT</v>
          </cell>
          <cell r="FT2429" t="str">
            <v>EISAnqnx</v>
          </cell>
          <cell r="FV2429">
            <v>479449.35</v>
          </cell>
        </row>
        <row r="2430">
          <cell r="AN2430" t="str">
            <v>WA</v>
          </cell>
          <cell r="AO2430" t="str">
            <v>Baseboard/Wall/Radiant</v>
          </cell>
          <cell r="AP2430" t="str">
            <v>Pre 1980</v>
          </cell>
          <cell r="AQ2430" t="str">
            <v>Basement</v>
          </cell>
          <cell r="AR2430">
            <v>854.38822716559002</v>
          </cell>
          <cell r="AU2430" t="str">
            <v>No</v>
          </cell>
          <cell r="AV2430" t="b">
            <v>0</v>
          </cell>
          <cell r="AX2430">
            <v>1276456.0113853915</v>
          </cell>
          <cell r="AY2430" t="b">
            <v>0</v>
          </cell>
          <cell r="AZ2430">
            <v>532664.15372407401</v>
          </cell>
          <cell r="BA2430" t="str">
            <v/>
          </cell>
          <cell r="BB2430" t="str">
            <v/>
          </cell>
          <cell r="BC2430">
            <v>0.41076495313474132</v>
          </cell>
          <cell r="DS2430">
            <v>1904.288</v>
          </cell>
          <cell r="DT2430" t="str">
            <v>WA</v>
          </cell>
          <cell r="DU2430" t="str">
            <v>lt32</v>
          </cell>
          <cell r="EZ2430" t="str">
            <v>WA</v>
          </cell>
          <cell r="FA2430" t="str">
            <v>Other</v>
          </cell>
          <cell r="FB2430">
            <v>369102.88799999998</v>
          </cell>
          <cell r="FC2430">
            <v>827552.11</v>
          </cell>
          <cell r="FI2430" t="str">
            <v>WA</v>
          </cell>
          <cell r="FJ2430" t="str">
            <v>Exterior</v>
          </cell>
          <cell r="FK2430" t="str">
            <v>EISAx</v>
          </cell>
          <cell r="FL2430">
            <v>1803344.4</v>
          </cell>
          <cell r="FS2430" t="str">
            <v>MT</v>
          </cell>
          <cell r="FT2430" t="str">
            <v>EISAq</v>
          </cell>
          <cell r="FV2430">
            <v>389952.13799999998</v>
          </cell>
        </row>
        <row r="2431">
          <cell r="AN2431" t="str">
            <v>WA</v>
          </cell>
          <cell r="AO2431" t="str">
            <v>Baseboard/Wall/Radiant</v>
          </cell>
          <cell r="AP2431" t="str">
            <v>Pre 1980</v>
          </cell>
          <cell r="AQ2431" t="str">
            <v>Crawlspace</v>
          </cell>
          <cell r="AR2431">
            <v>1225.60518103754</v>
          </cell>
          <cell r="AU2431" t="str">
            <v>No</v>
          </cell>
          <cell r="AV2431" t="b">
            <v>0</v>
          </cell>
          <cell r="AX2431">
            <v>1831054.1404700847</v>
          </cell>
          <cell r="AY2431" t="b">
            <v>0</v>
          </cell>
          <cell r="AZ2431">
            <v>764097.54465246724</v>
          </cell>
          <cell r="BA2431" t="str">
            <v/>
          </cell>
          <cell r="BB2431" t="str">
            <v/>
          </cell>
          <cell r="BC2431">
            <v>0.58923524311742392</v>
          </cell>
          <cell r="DS2431">
            <v>2079.9929999999999</v>
          </cell>
          <cell r="DT2431" t="str">
            <v>WA</v>
          </cell>
          <cell r="DU2431" t="str">
            <v>gt46</v>
          </cell>
          <cell r="EZ2431" t="str">
            <v>WA</v>
          </cell>
          <cell r="FA2431" t="str">
            <v>Bathroom</v>
          </cell>
          <cell r="FB2431">
            <v>2081727.06</v>
          </cell>
          <cell r="FC2431">
            <v>852516.79600000009</v>
          </cell>
          <cell r="FI2431" t="str">
            <v>WA</v>
          </cell>
          <cell r="FJ2431" t="str">
            <v>Living Room/Family Room</v>
          </cell>
          <cell r="FK2431" t="str">
            <v>EISAnqnx</v>
          </cell>
          <cell r="FL2431">
            <v>120222.95999999999</v>
          </cell>
          <cell r="FS2431" t="str">
            <v>OR</v>
          </cell>
          <cell r="FT2431" t="str">
            <v>EISAnqnx</v>
          </cell>
          <cell r="FV2431">
            <v>322538.40000000002</v>
          </cell>
        </row>
        <row r="2432">
          <cell r="AN2432" t="str">
            <v>WA</v>
          </cell>
          <cell r="AO2432" t="str">
            <v>Baseboard/Wall/Radiant</v>
          </cell>
          <cell r="AP2432" t="str">
            <v>Pre 1980</v>
          </cell>
          <cell r="AQ2432" t="str">
            <v>Basement</v>
          </cell>
          <cell r="AR2432">
            <v>854.38822716559002</v>
          </cell>
          <cell r="AU2432" t="str">
            <v>No</v>
          </cell>
          <cell r="AV2432" t="b">
            <v>0</v>
          </cell>
          <cell r="AX2432">
            <v>1276456.0113853915</v>
          </cell>
          <cell r="AY2432" t="b">
            <v>0</v>
          </cell>
          <cell r="AZ2432">
            <v>532664.15372407401</v>
          </cell>
          <cell r="BA2432" t="str">
            <v/>
          </cell>
          <cell r="BB2432" t="str">
            <v/>
          </cell>
          <cell r="BC2432">
            <v>0.41076495313474132</v>
          </cell>
          <cell r="DS2432">
            <v>1144.6790000000001</v>
          </cell>
          <cell r="DT2432" t="str">
            <v>MT</v>
          </cell>
          <cell r="DU2432" t="str">
            <v>lt32</v>
          </cell>
          <cell r="EZ2432" t="str">
            <v>WA</v>
          </cell>
          <cell r="FA2432" t="str">
            <v>Bedrooms</v>
          </cell>
          <cell r="FB2432">
            <v>1709990.0850000002</v>
          </cell>
          <cell r="FC2432">
            <v>3310937.3240000005</v>
          </cell>
          <cell r="FI2432" t="str">
            <v>WA</v>
          </cell>
          <cell r="FJ2432" t="str">
            <v>Living Room/Family Room</v>
          </cell>
          <cell r="FK2432" t="str">
            <v>EISAq</v>
          </cell>
          <cell r="FL2432">
            <v>216401.32799999998</v>
          </cell>
          <cell r="FS2432" t="str">
            <v>OR</v>
          </cell>
          <cell r="FT2432" t="str">
            <v>EISAq</v>
          </cell>
          <cell r="FV2432">
            <v>654752.95200000005</v>
          </cell>
        </row>
        <row r="2433">
          <cell r="AN2433" t="str">
            <v>WA</v>
          </cell>
          <cell r="AO2433" t="str">
            <v>Baseboard/Wall/Radiant</v>
          </cell>
          <cell r="AP2433" t="str">
            <v>Pre 1980</v>
          </cell>
          <cell r="AQ2433" t="str">
            <v>Crawlspace</v>
          </cell>
          <cell r="AR2433">
            <v>1225.60518103754</v>
          </cell>
          <cell r="AU2433" t="str">
            <v>No</v>
          </cell>
          <cell r="AV2433" t="b">
            <v>0</v>
          </cell>
          <cell r="AX2433">
            <v>1831054.1404700847</v>
          </cell>
          <cell r="AY2433" t="b">
            <v>0</v>
          </cell>
          <cell r="AZ2433">
            <v>764097.54465246724</v>
          </cell>
          <cell r="BA2433" t="str">
            <v/>
          </cell>
          <cell r="BB2433" t="str">
            <v/>
          </cell>
          <cell r="BC2433">
            <v>0.58923524311742392</v>
          </cell>
          <cell r="DS2433">
            <v>1144.6790000000001</v>
          </cell>
          <cell r="DT2433" t="str">
            <v>MT</v>
          </cell>
          <cell r="DU2433" t="str">
            <v>lt32</v>
          </cell>
          <cell r="EZ2433" t="str">
            <v>WA</v>
          </cell>
          <cell r="FA2433" t="str">
            <v>Exterior</v>
          </cell>
          <cell r="FB2433">
            <v>223042.18500000003</v>
          </cell>
          <cell r="FC2433">
            <v>7979953.7300000004</v>
          </cell>
          <cell r="FI2433" t="str">
            <v>WA</v>
          </cell>
          <cell r="FJ2433" t="str">
            <v>Living Room/Family Room</v>
          </cell>
          <cell r="FK2433" t="str">
            <v>EISAx</v>
          </cell>
          <cell r="FL2433">
            <v>661226.27999999991</v>
          </cell>
          <cell r="FS2433" t="str">
            <v>MT</v>
          </cell>
          <cell r="FT2433" t="str">
            <v>EISAnqnx</v>
          </cell>
          <cell r="FV2433">
            <v>1098891.8400000001</v>
          </cell>
        </row>
        <row r="2434">
          <cell r="AN2434" t="str">
            <v>WA</v>
          </cell>
          <cell r="AO2434" t="str">
            <v>Baseboard/Wall/Radiant</v>
          </cell>
          <cell r="AP2434" t="str">
            <v>Pre 1980</v>
          </cell>
          <cell r="AQ2434" t="str">
            <v>Basement</v>
          </cell>
          <cell r="AR2434">
            <v>854.38822716559002</v>
          </cell>
          <cell r="AU2434" t="str">
            <v>No</v>
          </cell>
          <cell r="AV2434" t="b">
            <v>1</v>
          </cell>
          <cell r="AX2434">
            <v>1276456.0113853915</v>
          </cell>
          <cell r="AY2434" t="b">
            <v>0</v>
          </cell>
          <cell r="AZ2434">
            <v>532664.15372407401</v>
          </cell>
          <cell r="BA2434">
            <v>0.41076487252124566</v>
          </cell>
          <cell r="BB2434">
            <v>854.38822716559002</v>
          </cell>
          <cell r="BC2434">
            <v>0.41076495313474132</v>
          </cell>
          <cell r="DS2434">
            <v>3785.7640000000001</v>
          </cell>
          <cell r="DT2434" t="str">
            <v>ID</v>
          </cell>
          <cell r="DU2434" t="str">
            <v>32to46</v>
          </cell>
          <cell r="EZ2434" t="str">
            <v>WA</v>
          </cell>
          <cell r="FA2434" t="str">
            <v>Garage</v>
          </cell>
          <cell r="FB2434">
            <v>594779.16</v>
          </cell>
          <cell r="FC2434">
            <v>1139993.3900000001</v>
          </cell>
          <cell r="FI2434" t="str">
            <v>WA</v>
          </cell>
          <cell r="FJ2434" t="str">
            <v>Other</v>
          </cell>
          <cell r="FK2434" t="str">
            <v>EISAnqnx</v>
          </cell>
          <cell r="FL2434">
            <v>1202229.5999999999</v>
          </cell>
          <cell r="FS2434" t="str">
            <v>MT</v>
          </cell>
          <cell r="FT2434" t="str">
            <v>EISAq</v>
          </cell>
          <cell r="FV2434">
            <v>372020.67500000005</v>
          </cell>
        </row>
        <row r="2435">
          <cell r="AN2435" t="str">
            <v>WA</v>
          </cell>
          <cell r="AO2435" t="str">
            <v>Baseboard/Wall/Radiant</v>
          </cell>
          <cell r="AP2435" t="str">
            <v>Pre 1980</v>
          </cell>
          <cell r="AQ2435" t="str">
            <v>Crawlspace</v>
          </cell>
          <cell r="AR2435">
            <v>1225.60518103754</v>
          </cell>
          <cell r="AU2435" t="str">
            <v>No</v>
          </cell>
          <cell r="AV2435" t="b">
            <v>1</v>
          </cell>
          <cell r="AX2435">
            <v>1831054.1404700847</v>
          </cell>
          <cell r="AY2435" t="b">
            <v>0</v>
          </cell>
          <cell r="AZ2435">
            <v>764097.54465246724</v>
          </cell>
          <cell r="BA2435">
            <v>0.58923512747875428</v>
          </cell>
          <cell r="BB2435">
            <v>1225.60518103754</v>
          </cell>
          <cell r="BC2435">
            <v>0.58923524311742392</v>
          </cell>
          <cell r="DS2435">
            <v>3785.7640000000001</v>
          </cell>
          <cell r="DT2435" t="str">
            <v>ID</v>
          </cell>
          <cell r="DU2435" t="str">
            <v>32to46</v>
          </cell>
          <cell r="EZ2435" t="str">
            <v>WA</v>
          </cell>
          <cell r="FA2435" t="str">
            <v>Kitchen</v>
          </cell>
          <cell r="FB2435">
            <v>297389.58</v>
          </cell>
          <cell r="FC2435">
            <v>381649.96100000001</v>
          </cell>
          <cell r="FI2435" t="str">
            <v>WA</v>
          </cell>
          <cell r="FJ2435" t="str">
            <v>Other</v>
          </cell>
          <cell r="FK2435" t="str">
            <v>EISAq</v>
          </cell>
          <cell r="FL2435">
            <v>1073991.7759999998</v>
          </cell>
          <cell r="FS2435" t="str">
            <v>MT</v>
          </cell>
          <cell r="FT2435" t="str">
            <v>EISAx</v>
          </cell>
          <cell r="FV2435">
            <v>910019.80500000005</v>
          </cell>
        </row>
        <row r="2436">
          <cell r="AN2436" t="str">
            <v>ID</v>
          </cell>
          <cell r="AO2436" t="str">
            <v>Natural Gas FAF</v>
          </cell>
          <cell r="AP2436" t="str">
            <v>1993-2006</v>
          </cell>
          <cell r="AQ2436" t="str">
            <v>Crawlspace</v>
          </cell>
          <cell r="AR2436">
            <v>3785.76440429688</v>
          </cell>
          <cell r="AU2436" t="str">
            <v>No</v>
          </cell>
          <cell r="AV2436" t="b">
            <v>1</v>
          </cell>
          <cell r="AX2436">
            <v>7196738.1325683687</v>
          </cell>
          <cell r="AY2436" t="b">
            <v>0</v>
          </cell>
          <cell r="AZ2436">
            <v>1028188.6261619641</v>
          </cell>
          <cell r="BA2436">
            <v>1</v>
          </cell>
          <cell r="BB2436">
            <v>3785.76440429688</v>
          </cell>
          <cell r="BC2436">
            <v>1.0000001067939999</v>
          </cell>
          <cell r="DS2436">
            <v>1904.288</v>
          </cell>
          <cell r="DT2436" t="str">
            <v>WA</v>
          </cell>
          <cell r="DU2436" t="str">
            <v>lt32</v>
          </cell>
          <cell r="EZ2436" t="str">
            <v>WA</v>
          </cell>
          <cell r="FA2436" t="str">
            <v>Living Room/Family Room</v>
          </cell>
          <cell r="FB2436">
            <v>322172.04500000004</v>
          </cell>
          <cell r="FC2436">
            <v>921907.69800000009</v>
          </cell>
          <cell r="FI2436" t="str">
            <v>WA</v>
          </cell>
          <cell r="FJ2436" t="str">
            <v>Bathroom</v>
          </cell>
          <cell r="FK2436" t="str">
            <v>EISAnqnx</v>
          </cell>
          <cell r="FL2436">
            <v>601114.79999999993</v>
          </cell>
          <cell r="FS2436" t="str">
            <v>ID</v>
          </cell>
          <cell r="FT2436" t="str">
            <v>EISAnqnx</v>
          </cell>
          <cell r="FV2436">
            <v>5981507.1200000001</v>
          </cell>
        </row>
        <row r="2437">
          <cell r="AN2437" t="str">
            <v>WA</v>
          </cell>
          <cell r="AO2437" t="str">
            <v>Baseboard/Wall/Radiant</v>
          </cell>
          <cell r="AP2437" t="str">
            <v>1980-1992</v>
          </cell>
          <cell r="AQ2437" t="str">
            <v>Crawlspace</v>
          </cell>
          <cell r="AR2437">
            <v>2079.99340820313</v>
          </cell>
          <cell r="AU2437" t="str">
            <v>No</v>
          </cell>
          <cell r="AV2437" t="b">
            <v>1</v>
          </cell>
          <cell r="AX2437">
            <v>3095030.1914062575</v>
          </cell>
          <cell r="AY2437" t="b">
            <v>0</v>
          </cell>
          <cell r="AZ2437">
            <v>1615977.4547361124</v>
          </cell>
          <cell r="BA2437">
            <v>1</v>
          </cell>
          <cell r="BB2437">
            <v>2079.99340820313</v>
          </cell>
          <cell r="BC2437">
            <v>1.0000001962521654</v>
          </cell>
          <cell r="DS2437">
            <v>1904.288</v>
          </cell>
          <cell r="DT2437" t="str">
            <v>WA</v>
          </cell>
          <cell r="DU2437" t="str">
            <v>32to46</v>
          </cell>
          <cell r="EZ2437" t="str">
            <v>WA</v>
          </cell>
          <cell r="FA2437" t="str">
            <v>Other</v>
          </cell>
          <cell r="FB2437">
            <v>966516.13500000013</v>
          </cell>
          <cell r="FC2437">
            <v>1804163.452</v>
          </cell>
          <cell r="FI2437" t="str">
            <v>WA</v>
          </cell>
          <cell r="FJ2437" t="str">
            <v>Bathroom</v>
          </cell>
          <cell r="FK2437" t="str">
            <v>EISAx</v>
          </cell>
          <cell r="FL2437">
            <v>14026.011999999999</v>
          </cell>
          <cell r="FS2437" t="str">
            <v>ID</v>
          </cell>
          <cell r="FT2437" t="str">
            <v>EISAq</v>
          </cell>
          <cell r="FV2437">
            <v>878297.24800000002</v>
          </cell>
        </row>
        <row r="2438">
          <cell r="AN2438" t="str">
            <v>WA</v>
          </cell>
          <cell r="AO2438" t="str">
            <v>Wood</v>
          </cell>
          <cell r="AP2438" t="str">
            <v>1980-1992</v>
          </cell>
          <cell r="AQ2438" t="str">
            <v>Crawlspace</v>
          </cell>
          <cell r="AR2438">
            <v>2079.99340820313</v>
          </cell>
          <cell r="AU2438" t="str">
            <v>No</v>
          </cell>
          <cell r="AV2438" t="b">
            <v>0</v>
          </cell>
          <cell r="AX2438">
            <v>3095030.1914062575</v>
          </cell>
          <cell r="AY2438" t="b">
            <v>0</v>
          </cell>
          <cell r="AZ2438">
            <v>1615977.4547361124</v>
          </cell>
          <cell r="BA2438" t="str">
            <v/>
          </cell>
          <cell r="BB2438" t="str">
            <v/>
          </cell>
          <cell r="BC2438">
            <v>1.0000001962521654</v>
          </cell>
          <cell r="DS2438">
            <v>1612.692</v>
          </cell>
          <cell r="DT2438" t="str">
            <v>OR</v>
          </cell>
          <cell r="DU2438" t="str">
            <v>lt32</v>
          </cell>
          <cell r="EZ2438" t="str">
            <v>WA</v>
          </cell>
          <cell r="FA2438" t="str">
            <v>Bathroom</v>
          </cell>
          <cell r="FB2438">
            <v>907233.39</v>
          </cell>
          <cell r="FC2438">
            <v>213466.68</v>
          </cell>
          <cell r="FI2438" t="str">
            <v>WA</v>
          </cell>
          <cell r="FJ2438" t="str">
            <v>Bedrooms</v>
          </cell>
          <cell r="FK2438" t="str">
            <v>EISAnqnx</v>
          </cell>
          <cell r="FL2438">
            <v>480891.83999999997</v>
          </cell>
          <cell r="FS2438" t="str">
            <v>ID</v>
          </cell>
          <cell r="FT2438" t="str">
            <v>EISAx</v>
          </cell>
          <cell r="FV2438">
            <v>2366102.5</v>
          </cell>
        </row>
        <row r="2439">
          <cell r="AN2439" t="str">
            <v>MT</v>
          </cell>
          <cell r="AO2439" t="str">
            <v>Electric Other</v>
          </cell>
          <cell r="AP2439" t="str">
            <v>1980-1992</v>
          </cell>
          <cell r="AU2439" t="str">
            <v>Yes</v>
          </cell>
          <cell r="AV2439" t="b">
            <v>1</v>
          </cell>
          <cell r="AX2439">
            <v>0</v>
          </cell>
          <cell r="AY2439" t="b">
            <v>1</v>
          </cell>
          <cell r="AZ2439">
            <v>0</v>
          </cell>
          <cell r="BA2439">
            <v>1</v>
          </cell>
          <cell r="BB2439">
            <v>0</v>
          </cell>
          <cell r="BC2439">
            <v>0</v>
          </cell>
          <cell r="DS2439">
            <v>1612.692</v>
          </cell>
          <cell r="DT2439" t="str">
            <v>OR</v>
          </cell>
          <cell r="DU2439" t="str">
            <v>lt32</v>
          </cell>
          <cell r="EZ2439" t="str">
            <v>WA</v>
          </cell>
          <cell r="FA2439" t="str">
            <v>Bedrooms</v>
          </cell>
          <cell r="FB2439">
            <v>457428.6</v>
          </cell>
          <cell r="FC2439">
            <v>487923.83999999997</v>
          </cell>
          <cell r="FI2439" t="str">
            <v>WA</v>
          </cell>
          <cell r="FJ2439" t="str">
            <v>Bedrooms</v>
          </cell>
          <cell r="FK2439" t="str">
            <v>EISAq</v>
          </cell>
          <cell r="FL2439">
            <v>46085.468000000001</v>
          </cell>
          <cell r="FS2439" t="str">
            <v>WA</v>
          </cell>
          <cell r="FT2439" t="str">
            <v>EISAnqnx</v>
          </cell>
          <cell r="FV2439">
            <v>3296788.9049999998</v>
          </cell>
        </row>
        <row r="2440">
          <cell r="AN2440" t="str">
            <v>OR</v>
          </cell>
          <cell r="AO2440" t="str">
            <v>Wood</v>
          </cell>
          <cell r="AP2440" t="str">
            <v>Pre 1980</v>
          </cell>
          <cell r="AQ2440" t="str">
            <v>Crawlspace</v>
          </cell>
          <cell r="AR2440">
            <v>1612.69177246094</v>
          </cell>
          <cell r="AU2440" t="str">
            <v>No</v>
          </cell>
          <cell r="AV2440" t="b">
            <v>0</v>
          </cell>
          <cell r="AX2440">
            <v>2106175.4548339876</v>
          </cell>
          <cell r="AY2440" t="b">
            <v>0</v>
          </cell>
          <cell r="AZ2440">
            <v>488654.79939876782</v>
          </cell>
          <cell r="BA2440" t="str">
            <v/>
          </cell>
          <cell r="BB2440" t="str">
            <v/>
          </cell>
          <cell r="BC2440">
            <v>0.99999985890730525</v>
          </cell>
          <cell r="DS2440">
            <v>3785.7640000000001</v>
          </cell>
          <cell r="DT2440" t="str">
            <v>ID</v>
          </cell>
          <cell r="DU2440" t="str">
            <v>lt32</v>
          </cell>
          <cell r="EZ2440" t="str">
            <v>WA</v>
          </cell>
          <cell r="FA2440" t="str">
            <v>Exterior</v>
          </cell>
          <cell r="FB2440">
            <v>587033.37</v>
          </cell>
          <cell r="FC2440">
            <v>3842400.2399999998</v>
          </cell>
          <cell r="FI2440" t="str">
            <v>WA</v>
          </cell>
          <cell r="FJ2440" t="str">
            <v>Exterior</v>
          </cell>
          <cell r="FK2440" t="str">
            <v>EISAnqnx</v>
          </cell>
          <cell r="FL2440">
            <v>360668.88</v>
          </cell>
          <cell r="FS2440" t="str">
            <v>WA</v>
          </cell>
          <cell r="FT2440" t="str">
            <v>EISAq</v>
          </cell>
          <cell r="FV2440">
            <v>892316.99699999997</v>
          </cell>
        </row>
        <row r="2441">
          <cell r="AN2441" t="str">
            <v>OR</v>
          </cell>
          <cell r="AO2441" t="str">
            <v>Electric FAF</v>
          </cell>
          <cell r="AP2441" t="str">
            <v>Pre 1980</v>
          </cell>
          <cell r="AQ2441" t="str">
            <v>Crawlspace</v>
          </cell>
          <cell r="AR2441">
            <v>1612.69177246094</v>
          </cell>
          <cell r="AU2441" t="str">
            <v>No</v>
          </cell>
          <cell r="AV2441" t="b">
            <v>1</v>
          </cell>
          <cell r="AX2441">
            <v>2106175.4548339876</v>
          </cell>
          <cell r="AY2441" t="b">
            <v>0</v>
          </cell>
          <cell r="AZ2441">
            <v>488654.79939876782</v>
          </cell>
          <cell r="BA2441">
            <v>1</v>
          </cell>
          <cell r="BB2441">
            <v>1612.69177246094</v>
          </cell>
          <cell r="BC2441">
            <v>0.99999985890730525</v>
          </cell>
          <cell r="DS2441">
            <v>3785.7640000000001</v>
          </cell>
          <cell r="DT2441" t="str">
            <v>ID</v>
          </cell>
          <cell r="DU2441" t="str">
            <v>lt32</v>
          </cell>
          <cell r="EZ2441" t="str">
            <v>WA</v>
          </cell>
          <cell r="FA2441" t="str">
            <v>Kitchen</v>
          </cell>
          <cell r="FB2441">
            <v>100634.292</v>
          </cell>
          <cell r="FC2441">
            <v>219565.728</v>
          </cell>
          <cell r="FI2441" t="str">
            <v>WA</v>
          </cell>
          <cell r="FJ2441" t="str">
            <v>Garage</v>
          </cell>
          <cell r="FK2441" t="str">
            <v>EISAnqnx</v>
          </cell>
          <cell r="FL2441">
            <v>240445.91999999998</v>
          </cell>
          <cell r="FS2441" t="str">
            <v>WA</v>
          </cell>
          <cell r="FT2441" t="str">
            <v>EISAx</v>
          </cell>
          <cell r="FV2441">
            <v>4544784.7050000001</v>
          </cell>
        </row>
        <row r="2442">
          <cell r="AN2442" t="str">
            <v>OR</v>
          </cell>
          <cell r="AO2442" t="str">
            <v>Baseboard/Wall/Radiant</v>
          </cell>
          <cell r="AP2442" t="str">
            <v>Pre 1980</v>
          </cell>
          <cell r="AQ2442" t="str">
            <v>Basement</v>
          </cell>
          <cell r="AR2442">
            <v>1612.69177246094</v>
          </cell>
          <cell r="AU2442" t="str">
            <v>No</v>
          </cell>
          <cell r="AV2442" t="b">
            <v>0</v>
          </cell>
          <cell r="AX2442">
            <v>4412324.6894531315</v>
          </cell>
          <cell r="AY2442" t="b">
            <v>0</v>
          </cell>
          <cell r="AZ2442">
            <v>2888185.8222180223</v>
          </cell>
          <cell r="BA2442" t="str">
            <v/>
          </cell>
          <cell r="BB2442" t="str">
            <v/>
          </cell>
          <cell r="BC2442">
            <v>0.99999985890730525</v>
          </cell>
          <cell r="DS2442">
            <v>1144.6790000000001</v>
          </cell>
          <cell r="DT2442" t="str">
            <v>MT</v>
          </cell>
          <cell r="DU2442" t="str">
            <v>32to46</v>
          </cell>
          <cell r="EZ2442" t="str">
            <v>WA</v>
          </cell>
          <cell r="FA2442" t="str">
            <v>Living Room/Family Room</v>
          </cell>
          <cell r="FB2442">
            <v>709014.33</v>
          </cell>
          <cell r="FC2442">
            <v>542815.272</v>
          </cell>
          <cell r="FI2442" t="str">
            <v>WA</v>
          </cell>
          <cell r="FJ2442" t="str">
            <v>Garage</v>
          </cell>
          <cell r="FK2442" t="str">
            <v>EISAq</v>
          </cell>
          <cell r="FL2442">
            <v>1009872.8639999999</v>
          </cell>
          <cell r="FS2442" t="str">
            <v>OR</v>
          </cell>
          <cell r="FT2442" t="str">
            <v>EISAnqnx</v>
          </cell>
          <cell r="FV2442">
            <v>2322276.48</v>
          </cell>
        </row>
        <row r="2443">
          <cell r="AN2443" t="str">
            <v>OR</v>
          </cell>
          <cell r="AO2443" t="str">
            <v>Wood</v>
          </cell>
          <cell r="AP2443" t="str">
            <v>Pre 1980</v>
          </cell>
          <cell r="AQ2443" t="str">
            <v>Basement</v>
          </cell>
          <cell r="AR2443">
            <v>1612.69177246094</v>
          </cell>
          <cell r="AU2443" t="str">
            <v>No</v>
          </cell>
          <cell r="AV2443" t="b">
            <v>1</v>
          </cell>
          <cell r="AX2443">
            <v>4412324.6894531315</v>
          </cell>
          <cell r="AY2443" t="b">
            <v>0</v>
          </cell>
          <cell r="AZ2443">
            <v>2888185.8222180223</v>
          </cell>
          <cell r="BA2443">
            <v>1</v>
          </cell>
          <cell r="BB2443">
            <v>1612.69177246094</v>
          </cell>
          <cell r="BC2443">
            <v>0.99999985890730525</v>
          </cell>
          <cell r="DS2443">
            <v>1144.6790000000001</v>
          </cell>
          <cell r="DT2443" t="str">
            <v>MT</v>
          </cell>
          <cell r="DU2443" t="str">
            <v>32to46</v>
          </cell>
          <cell r="EZ2443" t="str">
            <v>WA</v>
          </cell>
          <cell r="FA2443" t="str">
            <v>Other</v>
          </cell>
          <cell r="FB2443">
            <v>1866308.6879999998</v>
          </cell>
          <cell r="FC2443">
            <v>1899853.4519999998</v>
          </cell>
          <cell r="FI2443" t="str">
            <v>WA</v>
          </cell>
          <cell r="FJ2443" t="str">
            <v>Kitchen</v>
          </cell>
          <cell r="FK2443" t="str">
            <v>EISAnqnx</v>
          </cell>
          <cell r="FL2443">
            <v>120222.95999999999</v>
          </cell>
          <cell r="FS2443" t="str">
            <v>OR</v>
          </cell>
          <cell r="FT2443" t="str">
            <v>EISAq</v>
          </cell>
          <cell r="FV2443">
            <v>498321.82799999998</v>
          </cell>
        </row>
        <row r="2444">
          <cell r="AN2444" t="str">
            <v>MT</v>
          </cell>
          <cell r="AO2444" t="str">
            <v>Baseboard/Wall/Radiant</v>
          </cell>
          <cell r="AP2444" t="str">
            <v>1980-1992</v>
          </cell>
          <cell r="AQ2444" t="str">
            <v>Crawlspace</v>
          </cell>
          <cell r="AR2444">
            <v>682.23765302882896</v>
          </cell>
          <cell r="AU2444" t="str">
            <v>No</v>
          </cell>
          <cell r="AV2444" t="b">
            <v>0</v>
          </cell>
          <cell r="AX2444">
            <v>948992.57536310109</v>
          </cell>
          <cell r="AY2444" t="b">
            <v>0</v>
          </cell>
          <cell r="AZ2444">
            <v>193978.58517272785</v>
          </cell>
          <cell r="BA2444" t="str">
            <v/>
          </cell>
          <cell r="BB2444" t="str">
            <v/>
          </cell>
          <cell r="BC2444">
            <v>0.596007835409603</v>
          </cell>
          <cell r="DS2444">
            <v>1144.6790000000001</v>
          </cell>
          <cell r="DT2444" t="str">
            <v>MT</v>
          </cell>
          <cell r="DU2444" t="str">
            <v>32to46</v>
          </cell>
          <cell r="EZ2444" t="str">
            <v>WA</v>
          </cell>
          <cell r="FA2444" t="str">
            <v>Bathroom</v>
          </cell>
          <cell r="FB2444">
            <v>913694.49599999993</v>
          </cell>
          <cell r="FC2444">
            <v>334620.57199999999</v>
          </cell>
          <cell r="FI2444" t="str">
            <v>WA</v>
          </cell>
          <cell r="FJ2444" t="str">
            <v>Kitchen</v>
          </cell>
          <cell r="FK2444" t="str">
            <v>EISAq</v>
          </cell>
          <cell r="FL2444">
            <v>80148.639999999999</v>
          </cell>
          <cell r="FS2444" t="str">
            <v>OR</v>
          </cell>
          <cell r="FT2444" t="str">
            <v>EISAx</v>
          </cell>
          <cell r="FV2444">
            <v>1169201.7</v>
          </cell>
        </row>
        <row r="2445">
          <cell r="AN2445" t="str">
            <v>MT</v>
          </cell>
          <cell r="AO2445" t="str">
            <v>Baseboard/Wall/Radiant</v>
          </cell>
          <cell r="AP2445" t="str">
            <v>1980-1992</v>
          </cell>
          <cell r="AQ2445" t="str">
            <v>Basement</v>
          </cell>
          <cell r="AR2445">
            <v>462.44179033054598</v>
          </cell>
          <cell r="AU2445" t="str">
            <v>No</v>
          </cell>
          <cell r="AV2445" t="b">
            <v>0</v>
          </cell>
          <cell r="AX2445">
            <v>643256.53034978942</v>
          </cell>
          <cell r="AY2445" t="b">
            <v>0</v>
          </cell>
          <cell r="AZ2445">
            <v>131484.68691931316</v>
          </cell>
          <cell r="BA2445" t="str">
            <v/>
          </cell>
          <cell r="BB2445" t="str">
            <v/>
          </cell>
          <cell r="BC2445">
            <v>0.40399255191241035</v>
          </cell>
          <cell r="DS2445">
            <v>1144.6790000000001</v>
          </cell>
          <cell r="DT2445" t="str">
            <v>MT</v>
          </cell>
          <cell r="DU2445" t="str">
            <v>32to46</v>
          </cell>
          <cell r="EZ2445" t="str">
            <v>WA</v>
          </cell>
          <cell r="FA2445" t="str">
            <v>Bedrooms</v>
          </cell>
          <cell r="FB2445">
            <v>1015884.012</v>
          </cell>
          <cell r="FC2445">
            <v>961783.67999999993</v>
          </cell>
          <cell r="FI2445" t="str">
            <v>WA</v>
          </cell>
          <cell r="FJ2445" t="str">
            <v>Living Room/Family Room</v>
          </cell>
          <cell r="FK2445" t="str">
            <v>EISAnqnx</v>
          </cell>
          <cell r="FL2445">
            <v>480891.83999999997</v>
          </cell>
          <cell r="FS2445" t="str">
            <v>WA</v>
          </cell>
          <cell r="FT2445" t="str">
            <v>EISAnqnx</v>
          </cell>
          <cell r="FV2445">
            <v>3637190.08</v>
          </cell>
        </row>
        <row r="2446">
          <cell r="AN2446" t="str">
            <v>MT</v>
          </cell>
          <cell r="AO2446" t="str">
            <v>Heat Pump (Ductless System)</v>
          </cell>
          <cell r="AP2446" t="str">
            <v>1980-1992</v>
          </cell>
          <cell r="AQ2446" t="str">
            <v>Crawlspace</v>
          </cell>
          <cell r="AR2446">
            <v>682.23765302882896</v>
          </cell>
          <cell r="AU2446" t="str">
            <v>No</v>
          </cell>
          <cell r="AV2446" t="b">
            <v>1</v>
          </cell>
          <cell r="AX2446">
            <v>948992.57536310109</v>
          </cell>
          <cell r="AY2446" t="b">
            <v>0</v>
          </cell>
          <cell r="AZ2446">
            <v>193978.58517272785</v>
          </cell>
          <cell r="BA2446">
            <v>0.5960076045627376</v>
          </cell>
          <cell r="BB2446">
            <v>682.23765302882896</v>
          </cell>
          <cell r="BC2446">
            <v>0.596007835409603</v>
          </cell>
          <cell r="DS2446">
            <v>2079.9929999999999</v>
          </cell>
          <cell r="DT2446" t="str">
            <v>WA</v>
          </cell>
          <cell r="DU2446" t="str">
            <v>lt32</v>
          </cell>
          <cell r="EZ2446" t="str">
            <v>WA</v>
          </cell>
          <cell r="FA2446" t="str">
            <v>Exterior</v>
          </cell>
          <cell r="FB2446">
            <v>751393.5</v>
          </cell>
          <cell r="FC2446">
            <v>5201646.7359999996</v>
          </cell>
          <cell r="FI2446" t="str">
            <v>WA</v>
          </cell>
          <cell r="FJ2446" t="str">
            <v>Living Room/Family Room</v>
          </cell>
          <cell r="FK2446" t="str">
            <v>EISAq</v>
          </cell>
          <cell r="FL2446">
            <v>142263.83599999998</v>
          </cell>
          <cell r="FS2446" t="str">
            <v>WA</v>
          </cell>
          <cell r="FT2446" t="str">
            <v>EISAq</v>
          </cell>
          <cell r="FV2446">
            <v>125683.008</v>
          </cell>
        </row>
        <row r="2447">
          <cell r="AN2447" t="str">
            <v>MT</v>
          </cell>
          <cell r="AO2447" t="str">
            <v>Heat Pump (Ductless System)</v>
          </cell>
          <cell r="AP2447" t="str">
            <v>1980-1992</v>
          </cell>
          <cell r="AQ2447" t="str">
            <v>Basement</v>
          </cell>
          <cell r="AR2447">
            <v>462.44179033054598</v>
          </cell>
          <cell r="AU2447" t="str">
            <v>No</v>
          </cell>
          <cell r="AV2447" t="b">
            <v>1</v>
          </cell>
          <cell r="AX2447">
            <v>643256.53034978942</v>
          </cell>
          <cell r="AY2447" t="b">
            <v>0</v>
          </cell>
          <cell r="AZ2447">
            <v>131484.68691931316</v>
          </cell>
          <cell r="BA2447">
            <v>0.40399239543726234</v>
          </cell>
          <cell r="BB2447">
            <v>462.44179033054598</v>
          </cell>
          <cell r="BC2447">
            <v>0.40399255191241035</v>
          </cell>
          <cell r="DS2447">
            <v>2079.9929999999999</v>
          </cell>
          <cell r="DT2447" t="str">
            <v>WA</v>
          </cell>
          <cell r="DU2447" t="str">
            <v>lt32</v>
          </cell>
          <cell r="EZ2447" t="str">
            <v>WA</v>
          </cell>
          <cell r="FA2447" t="str">
            <v>Garage</v>
          </cell>
          <cell r="FB2447">
            <v>320594.56</v>
          </cell>
          <cell r="FC2447">
            <v>1045939.752</v>
          </cell>
          <cell r="FI2447" t="str">
            <v>WA</v>
          </cell>
          <cell r="FJ2447" t="str">
            <v>Other</v>
          </cell>
          <cell r="FK2447" t="str">
            <v>EISAnqnx</v>
          </cell>
          <cell r="FL2447">
            <v>721337.76</v>
          </cell>
          <cell r="FS2447" t="str">
            <v>WA</v>
          </cell>
          <cell r="FT2447" t="str">
            <v>EISAx</v>
          </cell>
          <cell r="FV2447">
            <v>2799303.36</v>
          </cell>
        </row>
        <row r="2448">
          <cell r="AN2448" t="str">
            <v>WA</v>
          </cell>
          <cell r="AO2448" t="str">
            <v>Baseboard/Wall/Radiant</v>
          </cell>
          <cell r="AP2448" t="str">
            <v>Pre 1980</v>
          </cell>
          <cell r="AU2448" t="str">
            <v>No</v>
          </cell>
          <cell r="AV2448" t="b">
            <v>1</v>
          </cell>
          <cell r="AX2448">
            <v>0</v>
          </cell>
          <cell r="AY2448" t="b">
            <v>1</v>
          </cell>
          <cell r="AZ2448">
            <v>0</v>
          </cell>
          <cell r="BA2448">
            <v>1</v>
          </cell>
          <cell r="BB2448">
            <v>0</v>
          </cell>
          <cell r="BC2448">
            <v>0</v>
          </cell>
          <cell r="DS2448">
            <v>2079.9929999999999</v>
          </cell>
          <cell r="DT2448" t="str">
            <v>WA</v>
          </cell>
          <cell r="DU2448" t="str">
            <v>gt46</v>
          </cell>
          <cell r="EZ2448" t="str">
            <v>WA</v>
          </cell>
          <cell r="FA2448" t="str">
            <v>Kitchen</v>
          </cell>
          <cell r="FB2448">
            <v>2113920.38</v>
          </cell>
          <cell r="FC2448">
            <v>328609.424</v>
          </cell>
          <cell r="FI2448" t="str">
            <v>WA</v>
          </cell>
          <cell r="FJ2448" t="str">
            <v>Other</v>
          </cell>
          <cell r="FK2448" t="str">
            <v>EISAq</v>
          </cell>
          <cell r="FL2448">
            <v>212393.89599999998</v>
          </cell>
          <cell r="FS2448" t="str">
            <v>OR</v>
          </cell>
          <cell r="FT2448" t="str">
            <v>EISAnqnx</v>
          </cell>
          <cell r="FV2448">
            <v>1306280.52</v>
          </cell>
        </row>
        <row r="2449">
          <cell r="AN2449" t="str">
            <v>WA</v>
          </cell>
          <cell r="AO2449" t="str">
            <v>Wood</v>
          </cell>
          <cell r="AP2449" t="str">
            <v>Pre 1980</v>
          </cell>
          <cell r="AQ2449" t="str">
            <v>Crawlspace</v>
          </cell>
          <cell r="AR2449">
            <v>2079.99340820313</v>
          </cell>
          <cell r="AU2449" t="str">
            <v>No</v>
          </cell>
          <cell r="AV2449" t="b">
            <v>1</v>
          </cell>
          <cell r="AX2449">
            <v>3186549.901367195</v>
          </cell>
          <cell r="AY2449" t="b">
            <v>0</v>
          </cell>
          <cell r="AZ2449">
            <v>957881.26833713613</v>
          </cell>
          <cell r="BA2449">
            <v>1</v>
          </cell>
          <cell r="BB2449">
            <v>2079.99340820313</v>
          </cell>
          <cell r="BC2449">
            <v>1.0000001962521654</v>
          </cell>
          <cell r="DS2449">
            <v>3785.7640000000001</v>
          </cell>
          <cell r="DT2449" t="str">
            <v>ID</v>
          </cell>
          <cell r="DU2449" t="str">
            <v>gt46</v>
          </cell>
          <cell r="EZ2449" t="str">
            <v>WA</v>
          </cell>
          <cell r="FA2449" t="str">
            <v>Living Room/Family Room</v>
          </cell>
          <cell r="FB2449">
            <v>1502787</v>
          </cell>
          <cell r="FC2449">
            <v>1747240.352</v>
          </cell>
          <cell r="FI2449" t="str">
            <v>WA</v>
          </cell>
          <cell r="FJ2449" t="str">
            <v>Bathroom</v>
          </cell>
          <cell r="FK2449" t="str">
            <v>EISAnqnx</v>
          </cell>
          <cell r="FL2449">
            <v>1586077.7600000002</v>
          </cell>
          <cell r="FS2449" t="str">
            <v>OR</v>
          </cell>
          <cell r="FT2449" t="str">
            <v>EISAq</v>
          </cell>
          <cell r="FV2449">
            <v>269319.56400000001</v>
          </cell>
        </row>
        <row r="2450">
          <cell r="AN2450" t="str">
            <v>WA</v>
          </cell>
          <cell r="AO2450" t="str">
            <v>Natural Gas FAF</v>
          </cell>
          <cell r="AP2450" t="str">
            <v>Pre 1980</v>
          </cell>
          <cell r="AQ2450" t="str">
            <v>Crawlspace</v>
          </cell>
          <cell r="AR2450">
            <v>2079.99340820313</v>
          </cell>
          <cell r="AU2450" t="str">
            <v>No</v>
          </cell>
          <cell r="AV2450" t="b">
            <v>0</v>
          </cell>
          <cell r="AX2450">
            <v>3186549.901367195</v>
          </cell>
          <cell r="AY2450" t="b">
            <v>0</v>
          </cell>
          <cell r="AZ2450">
            <v>957881.26833713613</v>
          </cell>
          <cell r="BA2450" t="str">
            <v/>
          </cell>
          <cell r="BB2450" t="str">
            <v/>
          </cell>
          <cell r="BC2450">
            <v>1.0000001962521654</v>
          </cell>
          <cell r="DS2450">
            <v>3785.7640000000001</v>
          </cell>
          <cell r="DT2450" t="str">
            <v>ID</v>
          </cell>
          <cell r="DU2450" t="str">
            <v>32to46</v>
          </cell>
          <cell r="EZ2450" t="str">
            <v>WA</v>
          </cell>
          <cell r="FA2450" t="str">
            <v>Other</v>
          </cell>
          <cell r="FB2450">
            <v>1142118.1199999999</v>
          </cell>
          <cell r="FC2450">
            <v>1027906.308</v>
          </cell>
          <cell r="FI2450" t="str">
            <v>WA</v>
          </cell>
          <cell r="FJ2450" t="str">
            <v>Bedrooms</v>
          </cell>
          <cell r="FK2450" t="str">
            <v>EISAnqnx</v>
          </cell>
          <cell r="FL2450">
            <v>297389.58</v>
          </cell>
          <cell r="FS2450" t="str">
            <v>MT</v>
          </cell>
          <cell r="FT2450" t="str">
            <v>EISAnqnx</v>
          </cell>
          <cell r="FV2450">
            <v>1699848.3150000002</v>
          </cell>
        </row>
        <row r="2451">
          <cell r="AN2451" t="str">
            <v>WA</v>
          </cell>
          <cell r="AO2451" t="str">
            <v>Wood</v>
          </cell>
          <cell r="AP2451" t="str">
            <v>Pre 1980</v>
          </cell>
          <cell r="AQ2451" t="str">
            <v>Crawlspace</v>
          </cell>
          <cell r="AR2451">
            <v>2079.99340820313</v>
          </cell>
          <cell r="AU2451" t="str">
            <v>No</v>
          </cell>
          <cell r="AV2451" t="b">
            <v>0</v>
          </cell>
          <cell r="AX2451">
            <v>3186549.901367195</v>
          </cell>
          <cell r="AY2451" t="b">
            <v>0</v>
          </cell>
          <cell r="AZ2451">
            <v>957881.26833713613</v>
          </cell>
          <cell r="BA2451" t="str">
            <v/>
          </cell>
          <cell r="BB2451" t="str">
            <v/>
          </cell>
          <cell r="BC2451">
            <v>1.0000001962521654</v>
          </cell>
          <cell r="DS2451">
            <v>3785.7640000000001</v>
          </cell>
          <cell r="DT2451" t="str">
            <v>ID</v>
          </cell>
          <cell r="DU2451" t="str">
            <v>lt32</v>
          </cell>
          <cell r="EZ2451" t="str">
            <v>WA</v>
          </cell>
          <cell r="FA2451" t="str">
            <v>Bathroom</v>
          </cell>
          <cell r="FB2451">
            <v>2133957.54</v>
          </cell>
          <cell r="FC2451">
            <v>412765.49599999998</v>
          </cell>
          <cell r="FI2451" t="str">
            <v>WA</v>
          </cell>
          <cell r="FJ2451" t="str">
            <v>Bedrooms</v>
          </cell>
          <cell r="FK2451" t="str">
            <v>EISAq</v>
          </cell>
          <cell r="FL2451">
            <v>446084.37000000005</v>
          </cell>
          <cell r="FS2451" t="str">
            <v>MT</v>
          </cell>
          <cell r="FT2451" t="str">
            <v>EISAq</v>
          </cell>
          <cell r="FV2451">
            <v>51510.555000000008</v>
          </cell>
        </row>
        <row r="2452">
          <cell r="AN2452" t="str">
            <v>ID</v>
          </cell>
          <cell r="AO2452" t="str">
            <v>Baseboard/Wall/Radiant</v>
          </cell>
          <cell r="AP2452" t="str">
            <v>Pre 1980</v>
          </cell>
          <cell r="AQ2452" t="str">
            <v>Basement</v>
          </cell>
          <cell r="AR2452">
            <v>1192.46508789063</v>
          </cell>
          <cell r="AU2452" t="str">
            <v>No</v>
          </cell>
          <cell r="AV2452" t="b">
            <v>0</v>
          </cell>
          <cell r="AX2452">
            <v>2537565.7070312607</v>
          </cell>
          <cell r="AY2452" t="b">
            <v>0</v>
          </cell>
          <cell r="AZ2452">
            <v>570618.39385742426</v>
          </cell>
          <cell r="BA2452" t="str">
            <v/>
          </cell>
          <cell r="BB2452" t="str">
            <v/>
          </cell>
          <cell r="BC2452">
            <v>1.0000000737049977</v>
          </cell>
          <cell r="DS2452">
            <v>3785.7640000000001</v>
          </cell>
          <cell r="DT2452" t="str">
            <v>ID</v>
          </cell>
          <cell r="DU2452" t="str">
            <v>32to46</v>
          </cell>
          <cell r="EZ2452" t="str">
            <v>WA</v>
          </cell>
          <cell r="FA2452" t="str">
            <v>Bedrooms</v>
          </cell>
          <cell r="FB2452">
            <v>174323.29199999999</v>
          </cell>
          <cell r="FC2452">
            <v>1606980.2319999998</v>
          </cell>
          <cell r="FI2452" t="str">
            <v>WA</v>
          </cell>
          <cell r="FJ2452" t="str">
            <v>Exterior</v>
          </cell>
          <cell r="FK2452" t="str">
            <v>EISAnqnx</v>
          </cell>
          <cell r="FL2452">
            <v>594779.16</v>
          </cell>
          <cell r="FS2452" t="str">
            <v>MT</v>
          </cell>
          <cell r="FT2452" t="str">
            <v>EISAx</v>
          </cell>
          <cell r="FV2452">
            <v>3640079.22</v>
          </cell>
        </row>
        <row r="2453">
          <cell r="AN2453" t="str">
            <v>ID</v>
          </cell>
          <cell r="AO2453" t="str">
            <v>Propane/LP</v>
          </cell>
          <cell r="AP2453" t="str">
            <v>Pre 1980</v>
          </cell>
          <cell r="AQ2453" t="str">
            <v>Basement</v>
          </cell>
          <cell r="AR2453">
            <v>1192.46508789063</v>
          </cell>
          <cell r="AU2453" t="str">
            <v>No</v>
          </cell>
          <cell r="AV2453" t="b">
            <v>1</v>
          </cell>
          <cell r="AX2453">
            <v>2537565.7070312607</v>
          </cell>
          <cell r="AY2453" t="b">
            <v>0</v>
          </cell>
          <cell r="AZ2453">
            <v>570618.39385742426</v>
          </cell>
          <cell r="BA2453">
            <v>1</v>
          </cell>
          <cell r="BB2453">
            <v>1192.46508789063</v>
          </cell>
          <cell r="BC2453">
            <v>1.0000000737049977</v>
          </cell>
          <cell r="DS2453">
            <v>1612.692</v>
          </cell>
          <cell r="DT2453" t="str">
            <v>OR</v>
          </cell>
          <cell r="DU2453" t="str">
            <v>32to46</v>
          </cell>
          <cell r="EZ2453" t="str">
            <v>WA</v>
          </cell>
          <cell r="FA2453" t="str">
            <v>Exterior</v>
          </cell>
          <cell r="FB2453">
            <v>168312.144</v>
          </cell>
          <cell r="FC2453">
            <v>6788589.8079999993</v>
          </cell>
          <cell r="FI2453" t="str">
            <v>WA</v>
          </cell>
          <cell r="FJ2453" t="str">
            <v>Exterior</v>
          </cell>
          <cell r="FK2453" t="str">
            <v>EISAx</v>
          </cell>
          <cell r="FL2453">
            <v>991298.60000000009</v>
          </cell>
          <cell r="FS2453" t="str">
            <v>ID</v>
          </cell>
          <cell r="FT2453" t="str">
            <v>EISAnqnx</v>
          </cell>
          <cell r="FV2453">
            <v>4410415.0600000005</v>
          </cell>
        </row>
        <row r="2454">
          <cell r="AN2454" t="str">
            <v>MT</v>
          </cell>
          <cell r="AO2454" t="str">
            <v>Natural Gas FAF</v>
          </cell>
          <cell r="AP2454" t="str">
            <v>Pre 1980</v>
          </cell>
          <cell r="AQ2454" t="str">
            <v>Crawlspace</v>
          </cell>
          <cell r="AR2454">
            <v>1144.67944335938</v>
          </cell>
          <cell r="AU2454" t="str">
            <v>No</v>
          </cell>
          <cell r="AV2454" t="b">
            <v>1</v>
          </cell>
          <cell r="AX2454">
            <v>971832.84741211357</v>
          </cell>
          <cell r="AY2454" t="b">
            <v>0</v>
          </cell>
          <cell r="AZ2454">
            <v>274372.79449658323</v>
          </cell>
          <cell r="BA2454">
            <v>1</v>
          </cell>
          <cell r="BB2454">
            <v>1144.67944335938</v>
          </cell>
          <cell r="BC2454">
            <v>1.0000003873220178</v>
          </cell>
          <cell r="DS2454">
            <v>1904.288</v>
          </cell>
          <cell r="DT2454" t="str">
            <v>WA</v>
          </cell>
          <cell r="DU2454" t="str">
            <v>lt32</v>
          </cell>
          <cell r="EZ2454" t="str">
            <v>WA</v>
          </cell>
          <cell r="FA2454" t="str">
            <v>Garage</v>
          </cell>
          <cell r="FB2454">
            <v>100185.79999999999</v>
          </cell>
          <cell r="FC2454">
            <v>440817.51999999996</v>
          </cell>
          <cell r="FI2454" t="str">
            <v>WA</v>
          </cell>
          <cell r="FJ2454" t="str">
            <v>Garage</v>
          </cell>
          <cell r="FK2454" t="str">
            <v>EISAq</v>
          </cell>
          <cell r="FL2454">
            <v>148694.79</v>
          </cell>
          <cell r="FS2454" t="str">
            <v>ID</v>
          </cell>
          <cell r="FT2454" t="str">
            <v>EISAq</v>
          </cell>
          <cell r="FV2454">
            <v>253646.18799999999</v>
          </cell>
        </row>
        <row r="2455">
          <cell r="AN2455" t="str">
            <v>MT</v>
          </cell>
          <cell r="AO2455" t="str">
            <v>Natural Gas FAF</v>
          </cell>
          <cell r="AP2455" t="str">
            <v>Pre 1980</v>
          </cell>
          <cell r="AQ2455" t="str">
            <v>Crawlspace</v>
          </cell>
          <cell r="AR2455">
            <v>1057.6315769442101</v>
          </cell>
          <cell r="AU2455" t="str">
            <v>No</v>
          </cell>
          <cell r="AV2455" t="b">
            <v>0</v>
          </cell>
          <cell r="AX2455">
            <v>1495491.0497991131</v>
          </cell>
          <cell r="AY2455" t="b">
            <v>0</v>
          </cell>
          <cell r="AZ2455">
            <v>332468.28418609325</v>
          </cell>
          <cell r="BA2455" t="str">
            <v/>
          </cell>
          <cell r="BB2455" t="str">
            <v/>
          </cell>
          <cell r="BC2455">
            <v>0.92395473049143906</v>
          </cell>
          <cell r="DS2455">
            <v>1904.288</v>
          </cell>
          <cell r="DT2455" t="str">
            <v>WA</v>
          </cell>
          <cell r="DU2455" t="str">
            <v>lt32</v>
          </cell>
          <cell r="EZ2455" t="str">
            <v>WA</v>
          </cell>
          <cell r="FA2455" t="str">
            <v>Kitchen</v>
          </cell>
          <cell r="FB2455">
            <v>170315.86</v>
          </cell>
          <cell r="FC2455">
            <v>414769.212</v>
          </cell>
          <cell r="FI2455" t="str">
            <v>WA</v>
          </cell>
          <cell r="FJ2455" t="str">
            <v>Kitchen</v>
          </cell>
          <cell r="FK2455" t="str">
            <v>EISAx</v>
          </cell>
          <cell r="FL2455">
            <v>1933032.2700000003</v>
          </cell>
          <cell r="FS2455" t="str">
            <v>ID</v>
          </cell>
          <cell r="FT2455" t="str">
            <v>EISAx</v>
          </cell>
          <cell r="FV2455">
            <v>2347173.6800000002</v>
          </cell>
        </row>
        <row r="2456">
          <cell r="AN2456" t="str">
            <v>MT</v>
          </cell>
          <cell r="AO2456" t="str">
            <v>Natural Gas FAF</v>
          </cell>
          <cell r="AP2456" t="str">
            <v>Pre 1980</v>
          </cell>
          <cell r="AQ2456" t="str">
            <v>Basement</v>
          </cell>
          <cell r="AR2456">
            <v>87.047866415161593</v>
          </cell>
          <cell r="AU2456" t="str">
            <v>No</v>
          </cell>
          <cell r="AV2456" t="b">
            <v>0</v>
          </cell>
          <cell r="AX2456">
            <v>123085.6831110385</v>
          </cell>
          <cell r="AY2456" t="b">
            <v>0</v>
          </cell>
          <cell r="AZ2456">
            <v>27363.644788978952</v>
          </cell>
          <cell r="BA2456" t="str">
            <v/>
          </cell>
          <cell r="BB2456" t="str">
            <v/>
          </cell>
          <cell r="BC2456">
            <v>7.6045656830571351E-2</v>
          </cell>
          <cell r="DS2456">
            <v>1904.288</v>
          </cell>
          <cell r="DT2456" t="str">
            <v>WA</v>
          </cell>
          <cell r="DU2456" t="str">
            <v>lt32</v>
          </cell>
          <cell r="EZ2456" t="str">
            <v>WA</v>
          </cell>
          <cell r="FA2456" t="str">
            <v>Living Room/Family Room</v>
          </cell>
          <cell r="FB2456">
            <v>601114.79999999993</v>
          </cell>
          <cell r="FC2456">
            <v>384713.47199999995</v>
          </cell>
          <cell r="FI2456" t="str">
            <v>WA</v>
          </cell>
          <cell r="FJ2456" t="str">
            <v>Living Room/Family Room</v>
          </cell>
          <cell r="FK2456" t="str">
            <v>EISAnqnx</v>
          </cell>
          <cell r="FL2456">
            <v>594779.16</v>
          </cell>
          <cell r="FS2456" t="str">
            <v>WA</v>
          </cell>
          <cell r="FT2456" t="str">
            <v>EISAnqnx</v>
          </cell>
          <cell r="FV2456">
            <v>270399.08999999997</v>
          </cell>
        </row>
        <row r="2457">
          <cell r="AN2457" t="str">
            <v>MT</v>
          </cell>
          <cell r="AO2457" t="str">
            <v>Wood</v>
          </cell>
          <cell r="AP2457" t="str">
            <v>Pre 1980</v>
          </cell>
          <cell r="AQ2457" t="str">
            <v>Crawlspace</v>
          </cell>
          <cell r="AR2457">
            <v>1057.6315769442101</v>
          </cell>
          <cell r="AU2457" t="str">
            <v>No</v>
          </cell>
          <cell r="AV2457" t="b">
            <v>1</v>
          </cell>
          <cell r="AX2457">
            <v>1495491.0497991131</v>
          </cell>
          <cell r="AY2457" t="b">
            <v>0</v>
          </cell>
          <cell r="AZ2457">
            <v>332468.28418609325</v>
          </cell>
          <cell r="BA2457">
            <v>0.92395437262357383</v>
          </cell>
          <cell r="BB2457">
            <v>1057.6315769442103</v>
          </cell>
          <cell r="BC2457">
            <v>0.92395473049143906</v>
          </cell>
          <cell r="DS2457">
            <v>1904.288</v>
          </cell>
          <cell r="DT2457" t="str">
            <v>WA</v>
          </cell>
          <cell r="DU2457" t="str">
            <v>gt46</v>
          </cell>
          <cell r="EZ2457" t="str">
            <v>WA</v>
          </cell>
          <cell r="FA2457" t="str">
            <v>Other</v>
          </cell>
          <cell r="FB2457">
            <v>2464570.6799999997</v>
          </cell>
          <cell r="FC2457">
            <v>3366242.88</v>
          </cell>
          <cell r="FI2457" t="str">
            <v>WA</v>
          </cell>
          <cell r="FJ2457" t="str">
            <v>Living Room/Family Room</v>
          </cell>
          <cell r="FK2457" t="str">
            <v>EISAq</v>
          </cell>
          <cell r="FL2457">
            <v>401475.93300000002</v>
          </cell>
          <cell r="FS2457" t="str">
            <v>WA</v>
          </cell>
          <cell r="FT2457" t="str">
            <v>EISAq</v>
          </cell>
          <cell r="FV2457">
            <v>492958.34099999996</v>
          </cell>
        </row>
        <row r="2458">
          <cell r="AN2458" t="str">
            <v>MT</v>
          </cell>
          <cell r="AO2458" t="str">
            <v>Wood</v>
          </cell>
          <cell r="AP2458" t="str">
            <v>Pre 1980</v>
          </cell>
          <cell r="AQ2458" t="str">
            <v>Basement</v>
          </cell>
          <cell r="AR2458">
            <v>87.047866415161593</v>
          </cell>
          <cell r="AU2458" t="str">
            <v>No</v>
          </cell>
          <cell r="AV2458" t="b">
            <v>1</v>
          </cell>
          <cell r="AX2458">
            <v>123085.6831110385</v>
          </cell>
          <cell r="AY2458" t="b">
            <v>0</v>
          </cell>
          <cell r="AZ2458">
            <v>27363.644788978952</v>
          </cell>
          <cell r="BA2458">
            <v>7.6045627376426062E-2</v>
          </cell>
          <cell r="BB2458">
            <v>87.047866415161607</v>
          </cell>
          <cell r="BC2458">
            <v>7.6045656830571351E-2</v>
          </cell>
          <cell r="DS2458">
            <v>3785.7640000000001</v>
          </cell>
          <cell r="DT2458" t="str">
            <v>ID</v>
          </cell>
          <cell r="DU2458" t="str">
            <v>lt32</v>
          </cell>
          <cell r="EZ2458" t="str">
            <v>WA</v>
          </cell>
          <cell r="FA2458" t="str">
            <v>Bathroom</v>
          </cell>
          <cell r="FB2458">
            <v>140278.10399999999</v>
          </cell>
          <cell r="FC2458">
            <v>152476.19999999998</v>
          </cell>
          <cell r="FI2458" t="str">
            <v>WA</v>
          </cell>
          <cell r="FJ2458" t="str">
            <v>Other</v>
          </cell>
          <cell r="FK2458" t="str">
            <v>EISAnqnx</v>
          </cell>
          <cell r="FL2458">
            <v>594779.16</v>
          </cell>
          <cell r="FS2458" t="str">
            <v>WA</v>
          </cell>
          <cell r="FT2458" t="str">
            <v>EISAx</v>
          </cell>
          <cell r="FV2458">
            <v>977596.71</v>
          </cell>
        </row>
        <row r="2459">
          <cell r="AN2459" t="str">
            <v>ID</v>
          </cell>
          <cell r="AO2459" t="str">
            <v>Baseboard/Wall/Radiant</v>
          </cell>
          <cell r="AP2459" t="str">
            <v>Pre 1980</v>
          </cell>
          <cell r="AQ2459" t="str">
            <v>Slab on Grade</v>
          </cell>
          <cell r="AR2459">
            <v>3785.76440429688</v>
          </cell>
          <cell r="AU2459" t="str">
            <v>No</v>
          </cell>
          <cell r="AV2459" t="b">
            <v>1</v>
          </cell>
          <cell r="AX2459">
            <v>7473098.9340820415</v>
          </cell>
          <cell r="AY2459" t="b">
            <v>0</v>
          </cell>
          <cell r="AZ2459">
            <v>2347211.7883081087</v>
          </cell>
          <cell r="BA2459">
            <v>1</v>
          </cell>
          <cell r="BB2459">
            <v>3785.76440429688</v>
          </cell>
          <cell r="BC2459">
            <v>1.0000001067939999</v>
          </cell>
          <cell r="DS2459">
            <v>3785.7640000000001</v>
          </cell>
          <cell r="DT2459" t="str">
            <v>ID</v>
          </cell>
          <cell r="DU2459" t="str">
            <v>32to46</v>
          </cell>
          <cell r="EZ2459" t="str">
            <v>WA</v>
          </cell>
          <cell r="FA2459" t="str">
            <v>Bedrooms</v>
          </cell>
          <cell r="FB2459">
            <v>320200.01999999996</v>
          </cell>
          <cell r="FC2459">
            <v>590082.89399999997</v>
          </cell>
          <cell r="FI2459" t="str">
            <v>WA</v>
          </cell>
          <cell r="FJ2459" t="str">
            <v>Other</v>
          </cell>
          <cell r="FK2459" t="str">
            <v>EISAx</v>
          </cell>
          <cell r="FL2459">
            <v>619561.625</v>
          </cell>
          <cell r="FS2459" t="str">
            <v>ID</v>
          </cell>
          <cell r="FT2459" t="str">
            <v>EISAnqnx</v>
          </cell>
          <cell r="FV2459">
            <v>1341523.125</v>
          </cell>
        </row>
        <row r="2460">
          <cell r="AN2460" t="str">
            <v>WA</v>
          </cell>
          <cell r="AO2460" t="str">
            <v>Natural Gas FAF</v>
          </cell>
          <cell r="AP2460" t="str">
            <v>1993-2006</v>
          </cell>
          <cell r="AQ2460" t="str">
            <v>Crawlspace</v>
          </cell>
          <cell r="AR2460">
            <v>2079.99340820313</v>
          </cell>
          <cell r="AU2460" t="str">
            <v>No</v>
          </cell>
          <cell r="AV2460" t="b">
            <v>1</v>
          </cell>
          <cell r="AX2460">
            <v>4967024.2587890746</v>
          </cell>
          <cell r="AY2460" t="b">
            <v>0</v>
          </cell>
          <cell r="AZ2460">
            <v>887592.6750917501</v>
          </cell>
          <cell r="BA2460">
            <v>1</v>
          </cell>
          <cell r="BB2460">
            <v>2079.99340820313</v>
          </cell>
          <cell r="BC2460">
            <v>1.0000001962521654</v>
          </cell>
          <cell r="DS2460">
            <v>3785.7640000000001</v>
          </cell>
          <cell r="DT2460" t="str">
            <v>ID</v>
          </cell>
          <cell r="DU2460" t="str">
            <v>32to46</v>
          </cell>
          <cell r="EZ2460" t="str">
            <v>WA</v>
          </cell>
          <cell r="FA2460" t="str">
            <v>Exterior</v>
          </cell>
          <cell r="FB2460">
            <v>22871.43</v>
          </cell>
          <cell r="FC2460">
            <v>1741278.2039999999</v>
          </cell>
          <cell r="FI2460" t="str">
            <v>WA</v>
          </cell>
          <cell r="FJ2460" t="str">
            <v>Bathroom</v>
          </cell>
          <cell r="FK2460" t="str">
            <v>EISAq</v>
          </cell>
          <cell r="FL2460">
            <v>91485.72</v>
          </cell>
          <cell r="FS2460" t="str">
            <v>ID</v>
          </cell>
          <cell r="FT2460" t="str">
            <v>EISAq</v>
          </cell>
          <cell r="FV2460">
            <v>150250.59</v>
          </cell>
        </row>
        <row r="2461">
          <cell r="AN2461" t="str">
            <v>OR</v>
          </cell>
          <cell r="AO2461" t="str">
            <v>Heat Pump (Central System)</v>
          </cell>
          <cell r="AP2461" t="str">
            <v>Pre 1980</v>
          </cell>
          <cell r="AQ2461" t="str">
            <v>Crawlspace</v>
          </cell>
          <cell r="AR2461">
            <v>1925.05932617188</v>
          </cell>
          <cell r="AU2461" t="str">
            <v>No</v>
          </cell>
          <cell r="AV2461" t="b">
            <v>1</v>
          </cell>
          <cell r="AX2461">
            <v>2032862.6484375054</v>
          </cell>
          <cell r="AY2461" t="b">
            <v>0</v>
          </cell>
          <cell r="AZ2461">
            <v>477342.13815402956</v>
          </cell>
          <cell r="BA2461">
            <v>1</v>
          </cell>
          <cell r="BB2461">
            <v>1925.05932617188</v>
          </cell>
          <cell r="BC2461">
            <v>1.0000001694347447</v>
          </cell>
          <cell r="DS2461">
            <v>3785.7640000000001</v>
          </cell>
          <cell r="DT2461" t="str">
            <v>ID</v>
          </cell>
          <cell r="DU2461" t="str">
            <v>lt32</v>
          </cell>
          <cell r="EZ2461" t="str">
            <v>WA</v>
          </cell>
          <cell r="FA2461" t="str">
            <v>Kitchen</v>
          </cell>
          <cell r="FB2461">
            <v>59465.718000000001</v>
          </cell>
          <cell r="FC2461">
            <v>187545.726</v>
          </cell>
          <cell r="FI2461" t="str">
            <v>WA</v>
          </cell>
          <cell r="FJ2461" t="str">
            <v>Bedrooms</v>
          </cell>
          <cell r="FK2461" t="str">
            <v>EISAnqnx</v>
          </cell>
          <cell r="FL2461">
            <v>365942.88</v>
          </cell>
          <cell r="FS2461" t="str">
            <v>ID</v>
          </cell>
          <cell r="FT2461" t="str">
            <v>EISAx</v>
          </cell>
          <cell r="FV2461">
            <v>2253758.8499999996</v>
          </cell>
        </row>
        <row r="2462">
          <cell r="AN2462" t="str">
            <v>WA</v>
          </cell>
          <cell r="AO2462" t="str">
            <v>Natural Gas FAF</v>
          </cell>
          <cell r="AP2462" t="str">
            <v>Pre 1980</v>
          </cell>
          <cell r="AQ2462" t="str">
            <v>Crawlspace</v>
          </cell>
          <cell r="AR2462">
            <v>12271.3056640625</v>
          </cell>
          <cell r="AU2462" t="str">
            <v>No</v>
          </cell>
          <cell r="AV2462" t="b">
            <v>1</v>
          </cell>
          <cell r="AX2462">
            <v>21131188.353515625</v>
          </cell>
          <cell r="AY2462" t="b">
            <v>0</v>
          </cell>
          <cell r="AZ2462">
            <v>5908739.210474805</v>
          </cell>
          <cell r="BA2462">
            <v>1</v>
          </cell>
          <cell r="BB2462">
            <v>12271.3056640625</v>
          </cell>
          <cell r="BC2462">
            <v>0.99999964666058472</v>
          </cell>
          <cell r="DS2462">
            <v>3785.7640000000001</v>
          </cell>
          <cell r="DT2462" t="str">
            <v>ID</v>
          </cell>
          <cell r="DU2462" t="str">
            <v>32to46</v>
          </cell>
          <cell r="EZ2462" t="str">
            <v>WA</v>
          </cell>
          <cell r="FA2462" t="str">
            <v>Living Room/Family Room</v>
          </cell>
          <cell r="FB2462">
            <v>36594.288</v>
          </cell>
          <cell r="FC2462">
            <v>317150.49599999998</v>
          </cell>
          <cell r="FI2462" t="str">
            <v>WA</v>
          </cell>
          <cell r="FJ2462" t="str">
            <v>Bedrooms</v>
          </cell>
          <cell r="FK2462" t="str">
            <v>EISAq</v>
          </cell>
          <cell r="FL2462">
            <v>137228.57999999999</v>
          </cell>
          <cell r="FS2462" t="str">
            <v>WA</v>
          </cell>
          <cell r="FT2462" t="str">
            <v>EISAnqnx</v>
          </cell>
          <cell r="FV2462">
            <v>2656481.7600000002</v>
          </cell>
        </row>
        <row r="2463">
          <cell r="AN2463" t="str">
            <v>MT</v>
          </cell>
          <cell r="AO2463" t="str">
            <v>Natural Gas FAF</v>
          </cell>
          <cell r="AQ2463" t="str">
            <v>Basement</v>
          </cell>
          <cell r="AR2463">
            <v>2130.88647460938</v>
          </cell>
          <cell r="AU2463" t="str">
            <v>No</v>
          </cell>
          <cell r="AV2463" t="b">
            <v>1</v>
          </cell>
          <cell r="AX2463">
            <v>4295867.1328125102</v>
          </cell>
          <cell r="AY2463" t="b">
            <v>0</v>
          </cell>
          <cell r="AZ2463">
            <v>544420.18539795047</v>
          </cell>
          <cell r="BA2463">
            <v>1</v>
          </cell>
          <cell r="BB2463">
            <v>2130.88647460938</v>
          </cell>
          <cell r="BC2463">
            <v>1.0000002227286584</v>
          </cell>
          <cell r="DS2463">
            <v>2079.9929999999999</v>
          </cell>
          <cell r="DT2463" t="str">
            <v>WA</v>
          </cell>
          <cell r="DU2463" t="str">
            <v>lt32</v>
          </cell>
          <cell r="EZ2463" t="str">
            <v>WA</v>
          </cell>
          <cell r="FA2463" t="str">
            <v>Other</v>
          </cell>
          <cell r="FB2463">
            <v>373566.69</v>
          </cell>
          <cell r="FC2463">
            <v>600756.228</v>
          </cell>
          <cell r="FI2463" t="str">
            <v>WA</v>
          </cell>
          <cell r="FJ2463" t="str">
            <v>Garage</v>
          </cell>
          <cell r="FK2463" t="str">
            <v>EISAnqnx</v>
          </cell>
          <cell r="FL2463">
            <v>640400.03999999992</v>
          </cell>
          <cell r="FS2463" t="str">
            <v>WA</v>
          </cell>
          <cell r="FT2463" t="str">
            <v>EISAq</v>
          </cell>
          <cell r="FV2463">
            <v>1972842.368</v>
          </cell>
        </row>
        <row r="2464">
          <cell r="AN2464" t="str">
            <v>ID</v>
          </cell>
          <cell r="AO2464" t="str">
            <v>Baseboard/Wall/Radiant</v>
          </cell>
          <cell r="AP2464" t="str">
            <v>Pre 1980</v>
          </cell>
          <cell r="AQ2464" t="str">
            <v>Basement</v>
          </cell>
          <cell r="AR2464">
            <v>1192.46508789063</v>
          </cell>
          <cell r="AU2464" t="str">
            <v>No</v>
          </cell>
          <cell r="AV2464" t="b">
            <v>0</v>
          </cell>
          <cell r="AX2464">
            <v>4264255.1542968927</v>
          </cell>
          <cell r="AY2464" t="b">
            <v>0</v>
          </cell>
          <cell r="AZ2464">
            <v>718090.67052336736</v>
          </cell>
          <cell r="BA2464" t="str">
            <v/>
          </cell>
          <cell r="BB2464" t="str">
            <v/>
          </cell>
          <cell r="BC2464">
            <v>1.0000000737049977</v>
          </cell>
          <cell r="DS2464">
            <v>2079.9929999999999</v>
          </cell>
          <cell r="DT2464" t="str">
            <v>WA</v>
          </cell>
          <cell r="DU2464" t="str">
            <v>lt32</v>
          </cell>
          <cell r="EZ2464" t="str">
            <v>WA</v>
          </cell>
          <cell r="FA2464" t="str">
            <v>Bathroom</v>
          </cell>
          <cell r="FB2464">
            <v>310575.98</v>
          </cell>
          <cell r="FC2464">
            <v>326605.70799999998</v>
          </cell>
          <cell r="FI2464" t="str">
            <v>WA</v>
          </cell>
          <cell r="FJ2464" t="str">
            <v>Garage</v>
          </cell>
          <cell r="FK2464" t="str">
            <v>EISAq</v>
          </cell>
          <cell r="FL2464">
            <v>22871.43</v>
          </cell>
          <cell r="FS2464" t="str">
            <v>WA</v>
          </cell>
          <cell r="FT2464" t="str">
            <v>EISAx</v>
          </cell>
          <cell r="FV2464">
            <v>818843.84</v>
          </cell>
        </row>
        <row r="2465">
          <cell r="AN2465" t="str">
            <v>ID</v>
          </cell>
          <cell r="AO2465" t="str">
            <v>Natural Gas Other</v>
          </cell>
          <cell r="AP2465" t="str">
            <v>Pre 1980</v>
          </cell>
          <cell r="AQ2465" t="str">
            <v>Basement</v>
          </cell>
          <cell r="AR2465">
            <v>1192.46508789063</v>
          </cell>
          <cell r="AU2465" t="str">
            <v>No</v>
          </cell>
          <cell r="AV2465" t="b">
            <v>0</v>
          </cell>
          <cell r="AX2465">
            <v>4264255.1542968927</v>
          </cell>
          <cell r="AY2465" t="b">
            <v>0</v>
          </cell>
          <cell r="AZ2465">
            <v>718090.67052336736</v>
          </cell>
          <cell r="BA2465" t="str">
            <v/>
          </cell>
          <cell r="BB2465" t="str">
            <v/>
          </cell>
          <cell r="BC2465">
            <v>1.0000000737049977</v>
          </cell>
          <cell r="DS2465">
            <v>2079.9929999999999</v>
          </cell>
          <cell r="DT2465" t="str">
            <v>WA</v>
          </cell>
          <cell r="DU2465" t="str">
            <v>lt32</v>
          </cell>
          <cell r="EZ2465" t="str">
            <v>WA</v>
          </cell>
          <cell r="FA2465" t="str">
            <v>Bedrooms</v>
          </cell>
          <cell r="FB2465">
            <v>1192211.02</v>
          </cell>
          <cell r="FC2465">
            <v>591096.22</v>
          </cell>
          <cell r="FI2465" t="str">
            <v>WA</v>
          </cell>
          <cell r="FJ2465" t="str">
            <v>Kitchen</v>
          </cell>
          <cell r="FK2465" t="str">
            <v>EISAq</v>
          </cell>
          <cell r="FL2465">
            <v>91485.72</v>
          </cell>
          <cell r="FS2465" t="str">
            <v>WA</v>
          </cell>
          <cell r="FT2465" t="str">
            <v>EISAnqnx</v>
          </cell>
          <cell r="FV2465">
            <v>4274385.6150000002</v>
          </cell>
        </row>
        <row r="2466">
          <cell r="AN2466" t="str">
            <v>ID</v>
          </cell>
          <cell r="AO2466" t="str">
            <v>Wood</v>
          </cell>
          <cell r="AP2466" t="str">
            <v>Pre 1980</v>
          </cell>
          <cell r="AQ2466" t="str">
            <v>Basement</v>
          </cell>
          <cell r="AR2466">
            <v>1192.46508789063</v>
          </cell>
          <cell r="AU2466" t="str">
            <v>No</v>
          </cell>
          <cell r="AV2466" t="b">
            <v>0</v>
          </cell>
          <cell r="AX2466">
            <v>4264255.1542968927</v>
          </cell>
          <cell r="AY2466" t="b">
            <v>0</v>
          </cell>
          <cell r="AZ2466">
            <v>718090.67052336736</v>
          </cell>
          <cell r="BA2466" t="str">
            <v/>
          </cell>
          <cell r="BB2466" t="str">
            <v/>
          </cell>
          <cell r="BC2466">
            <v>1.0000000737049977</v>
          </cell>
          <cell r="DS2466">
            <v>2130.886</v>
          </cell>
          <cell r="DT2466" t="str">
            <v>MT</v>
          </cell>
          <cell r="DU2466" t="str">
            <v>32to46</v>
          </cell>
          <cell r="EZ2466" t="str">
            <v>WA</v>
          </cell>
          <cell r="FA2466" t="str">
            <v>Exterior</v>
          </cell>
          <cell r="FB2466">
            <v>651207.69999999995</v>
          </cell>
          <cell r="FC2466">
            <v>3586651.6399999997</v>
          </cell>
          <cell r="FI2466" t="str">
            <v>WA</v>
          </cell>
          <cell r="FJ2466" t="str">
            <v>Living Room/Family Room</v>
          </cell>
          <cell r="FK2466" t="str">
            <v>EISAnqnx</v>
          </cell>
          <cell r="FL2466">
            <v>228714.3</v>
          </cell>
          <cell r="FS2466" t="str">
            <v>WA</v>
          </cell>
          <cell r="FT2466" t="str">
            <v>EISAq</v>
          </cell>
          <cell r="FV2466">
            <v>644797.82999999996</v>
          </cell>
        </row>
        <row r="2467">
          <cell r="AN2467" t="str">
            <v>ID</v>
          </cell>
          <cell r="AO2467" t="str">
            <v>Baseboard/Wall/Radiant</v>
          </cell>
          <cell r="AP2467" t="str">
            <v>Pre 1980</v>
          </cell>
          <cell r="AQ2467" t="str">
            <v>Basement</v>
          </cell>
          <cell r="AR2467">
            <v>1192.46508789063</v>
          </cell>
          <cell r="AU2467" t="str">
            <v>No</v>
          </cell>
          <cell r="AV2467" t="b">
            <v>1</v>
          </cell>
          <cell r="AX2467">
            <v>4264255.1542968927</v>
          </cell>
          <cell r="AY2467" t="b">
            <v>0</v>
          </cell>
          <cell r="AZ2467">
            <v>718090.67052336736</v>
          </cell>
          <cell r="BA2467">
            <v>1</v>
          </cell>
          <cell r="BB2467">
            <v>1192.46508789063</v>
          </cell>
          <cell r="BC2467">
            <v>1.0000000737049977</v>
          </cell>
          <cell r="DS2467">
            <v>2130.886</v>
          </cell>
          <cell r="DT2467" t="str">
            <v>MT</v>
          </cell>
          <cell r="DU2467" t="str">
            <v>lt32</v>
          </cell>
          <cell r="EZ2467" t="str">
            <v>WA</v>
          </cell>
          <cell r="FA2467" t="str">
            <v>Garage</v>
          </cell>
          <cell r="FB2467">
            <v>1592954.22</v>
          </cell>
          <cell r="FC2467">
            <v>977813.40799999994</v>
          </cell>
          <cell r="FI2467" t="str">
            <v>WA</v>
          </cell>
          <cell r="FJ2467" t="str">
            <v>Living Room/Family Room</v>
          </cell>
          <cell r="FK2467" t="str">
            <v>EISAx</v>
          </cell>
          <cell r="FL2467">
            <v>449804.79</v>
          </cell>
          <cell r="FS2467" t="str">
            <v>WA</v>
          </cell>
          <cell r="FT2467" t="str">
            <v>EISAx</v>
          </cell>
          <cell r="FV2467">
            <v>1216795.905</v>
          </cell>
        </row>
        <row r="2468">
          <cell r="AN2468" t="str">
            <v>OR</v>
          </cell>
          <cell r="AO2468" t="str">
            <v>Electric FAF</v>
          </cell>
          <cell r="AP2468" t="str">
            <v>Pre 1980</v>
          </cell>
          <cell r="AQ2468" t="str">
            <v>Crawlspace</v>
          </cell>
          <cell r="AR2468">
            <v>8264.9453125</v>
          </cell>
          <cell r="AU2468" t="str">
            <v>No</v>
          </cell>
          <cell r="AV2468" t="b">
            <v>1</v>
          </cell>
          <cell r="AX2468">
            <v>8364124.65625</v>
          </cell>
          <cell r="AY2468" t="b">
            <v>0</v>
          </cell>
          <cell r="AZ2468">
            <v>2540904.5348398439</v>
          </cell>
          <cell r="BA2468">
            <v>1</v>
          </cell>
          <cell r="BB2468">
            <v>8264.9453125</v>
          </cell>
          <cell r="BC2468">
            <v>1.000000037810294</v>
          </cell>
          <cell r="DS2468">
            <v>1904.288</v>
          </cell>
          <cell r="DT2468" t="str">
            <v>WA</v>
          </cell>
          <cell r="DU2468" t="str">
            <v>32to46</v>
          </cell>
          <cell r="EZ2468" t="str">
            <v>WA</v>
          </cell>
          <cell r="FA2468" t="str">
            <v>Kitchen</v>
          </cell>
          <cell r="FB2468">
            <v>164304.712</v>
          </cell>
          <cell r="FC2468">
            <v>308572.26399999997</v>
          </cell>
          <cell r="FI2468" t="str">
            <v>WA</v>
          </cell>
          <cell r="FJ2468" t="str">
            <v>Other</v>
          </cell>
          <cell r="FK2468" t="str">
            <v>EISAnqnx</v>
          </cell>
          <cell r="FL2468">
            <v>198219.06</v>
          </cell>
          <cell r="FS2468" t="str">
            <v>WA</v>
          </cell>
          <cell r="FT2468" t="str">
            <v>EISAnqnx</v>
          </cell>
          <cell r="FV2468">
            <v>2399402.88</v>
          </cell>
        </row>
        <row r="2469">
          <cell r="AN2469" t="str">
            <v>MT</v>
          </cell>
          <cell r="AO2469" t="str">
            <v>Natural Gas FAF</v>
          </cell>
          <cell r="AP2469" t="str">
            <v>1993-2006</v>
          </cell>
          <cell r="AQ2469" t="str">
            <v>Crawlspace</v>
          </cell>
          <cell r="AR2469">
            <v>2130.88647460938</v>
          </cell>
          <cell r="AU2469" t="str">
            <v>No</v>
          </cell>
          <cell r="AV2469" t="b">
            <v>1</v>
          </cell>
          <cell r="AX2469">
            <v>7673322.1950683771</v>
          </cell>
          <cell r="AY2469" t="b">
            <v>0</v>
          </cell>
          <cell r="AZ2469">
            <v>1803731.4741626019</v>
          </cell>
          <cell r="BA2469">
            <v>1</v>
          </cell>
          <cell r="BB2469">
            <v>2130.88647460938</v>
          </cell>
          <cell r="BC2469">
            <v>1.0000002227286584</v>
          </cell>
          <cell r="DS2469">
            <v>1904.288</v>
          </cell>
          <cell r="DT2469" t="str">
            <v>WA</v>
          </cell>
          <cell r="DU2469" t="str">
            <v>lt32</v>
          </cell>
          <cell r="EZ2469" t="str">
            <v>WA</v>
          </cell>
          <cell r="FA2469" t="str">
            <v>Living Room/Family Room</v>
          </cell>
          <cell r="FB2469">
            <v>551021.9</v>
          </cell>
          <cell r="FC2469">
            <v>977813.40799999994</v>
          </cell>
          <cell r="FI2469" t="str">
            <v>WA</v>
          </cell>
          <cell r="FJ2469" t="str">
            <v>Other</v>
          </cell>
          <cell r="FK2469" t="str">
            <v>EISAq</v>
          </cell>
          <cell r="FL2469">
            <v>137228.57999999999</v>
          </cell>
          <cell r="FS2469" t="str">
            <v>WA</v>
          </cell>
          <cell r="FT2469" t="str">
            <v>EISAq</v>
          </cell>
          <cell r="FV2469">
            <v>1327288.736</v>
          </cell>
        </row>
        <row r="2470">
          <cell r="AN2470" t="str">
            <v>WA</v>
          </cell>
          <cell r="AO2470" t="str">
            <v>Heat Pump (Central System)</v>
          </cell>
          <cell r="AP2470" t="str">
            <v>1993-2006</v>
          </cell>
          <cell r="AQ2470" t="str">
            <v>Basement</v>
          </cell>
          <cell r="AR2470">
            <v>1904.28771972656</v>
          </cell>
          <cell r="AU2470" t="str">
            <v>No</v>
          </cell>
          <cell r="AV2470" t="b">
            <v>1</v>
          </cell>
          <cell r="AX2470">
            <v>6166083.636474601</v>
          </cell>
          <cell r="AY2470" t="b">
            <v>0</v>
          </cell>
          <cell r="AZ2470">
            <v>1445592.4152374249</v>
          </cell>
          <cell r="BA2470">
            <v>1</v>
          </cell>
          <cell r="BB2470">
            <v>1904.28771972656</v>
          </cell>
          <cell r="BC2470">
            <v>0.99999985281982562</v>
          </cell>
          <cell r="DS2470">
            <v>1904.288</v>
          </cell>
          <cell r="DT2470" t="str">
            <v>WA</v>
          </cell>
          <cell r="DU2470" t="str">
            <v>gt46</v>
          </cell>
          <cell r="EZ2470" t="str">
            <v>WA</v>
          </cell>
          <cell r="FA2470" t="str">
            <v>Other</v>
          </cell>
          <cell r="FB2470">
            <v>2202083.8840000001</v>
          </cell>
          <cell r="FC2470">
            <v>1382564.04</v>
          </cell>
          <cell r="FI2470" t="str">
            <v>WA</v>
          </cell>
          <cell r="FJ2470" t="str">
            <v>Bathroom</v>
          </cell>
          <cell r="FK2470" t="str">
            <v>EISAnqnx</v>
          </cell>
          <cell r="FL2470">
            <v>263644.92</v>
          </cell>
          <cell r="FS2470" t="str">
            <v>WA</v>
          </cell>
          <cell r="FT2470" t="str">
            <v>EISAx</v>
          </cell>
          <cell r="FV2470">
            <v>218993.12</v>
          </cell>
        </row>
        <row r="2471">
          <cell r="AN2471" t="str">
            <v>OR</v>
          </cell>
          <cell r="AO2471" t="str">
            <v>Wood</v>
          </cell>
          <cell r="AP2471" t="str">
            <v>Pre 1980</v>
          </cell>
          <cell r="AQ2471" t="str">
            <v>Crawlspace</v>
          </cell>
          <cell r="AR2471">
            <v>1612.69177246094</v>
          </cell>
          <cell r="AU2471" t="str">
            <v>No</v>
          </cell>
          <cell r="AV2471" t="b">
            <v>0</v>
          </cell>
          <cell r="AX2471">
            <v>1920715.9010009796</v>
          </cell>
          <cell r="AY2471" t="b">
            <v>0</v>
          </cell>
          <cell r="AZ2471">
            <v>766962.0179168469</v>
          </cell>
          <cell r="BA2471" t="str">
            <v/>
          </cell>
          <cell r="BB2471" t="str">
            <v/>
          </cell>
          <cell r="BC2471">
            <v>0.99999985890730525</v>
          </cell>
          <cell r="DS2471">
            <v>1904.288</v>
          </cell>
          <cell r="DT2471" t="str">
            <v>WA</v>
          </cell>
          <cell r="DU2471" t="str">
            <v>32to46</v>
          </cell>
          <cell r="EZ2471" t="str">
            <v>WA</v>
          </cell>
          <cell r="FA2471" t="str">
            <v>Bathroom</v>
          </cell>
          <cell r="FB2471">
            <v>57123.065999999999</v>
          </cell>
          <cell r="FC2471">
            <v>64446.536</v>
          </cell>
          <cell r="FI2471" t="str">
            <v>WA</v>
          </cell>
          <cell r="FJ2471" t="str">
            <v>Bathroom</v>
          </cell>
          <cell r="FK2471" t="str">
            <v>EISAq</v>
          </cell>
          <cell r="FL2471">
            <v>67375.923999999999</v>
          </cell>
          <cell r="FS2471" t="str">
            <v>ID</v>
          </cell>
          <cell r="FT2471" t="str">
            <v>EISAnqnx</v>
          </cell>
          <cell r="FV2471">
            <v>2195743.12</v>
          </cell>
        </row>
        <row r="2472">
          <cell r="AN2472" t="str">
            <v>OR</v>
          </cell>
          <cell r="AO2472" t="str">
            <v>Natural Gas FAF</v>
          </cell>
          <cell r="AP2472" t="str">
            <v>Pre 1980</v>
          </cell>
          <cell r="AQ2472" t="str">
            <v>Crawlspace</v>
          </cell>
          <cell r="AR2472">
            <v>1612.69177246094</v>
          </cell>
          <cell r="AU2472" t="str">
            <v>No</v>
          </cell>
          <cell r="AV2472" t="b">
            <v>1</v>
          </cell>
          <cell r="AX2472">
            <v>1920715.9010009796</v>
          </cell>
          <cell r="AY2472" t="b">
            <v>0</v>
          </cell>
          <cell r="AZ2472">
            <v>766962.0179168469</v>
          </cell>
          <cell r="BA2472">
            <v>1</v>
          </cell>
          <cell r="BB2472">
            <v>1612.69177246094</v>
          </cell>
          <cell r="BC2472">
            <v>0.99999985890730525</v>
          </cell>
          <cell r="DS2472">
            <v>1612.692</v>
          </cell>
          <cell r="DT2472" t="str">
            <v>OR</v>
          </cell>
          <cell r="DU2472" t="str">
            <v>32to46</v>
          </cell>
          <cell r="EZ2472" t="str">
            <v>WA</v>
          </cell>
          <cell r="FA2472" t="str">
            <v>Bedrooms</v>
          </cell>
          <cell r="FB2472">
            <v>625424.33799999999</v>
          </cell>
          <cell r="FC2472">
            <v>704517.81400000001</v>
          </cell>
          <cell r="FI2472" t="str">
            <v>WA</v>
          </cell>
          <cell r="FJ2472" t="str">
            <v>Bathroom</v>
          </cell>
          <cell r="FK2472" t="str">
            <v>EISAx</v>
          </cell>
          <cell r="FL2472">
            <v>366173.5</v>
          </cell>
          <cell r="FS2472" t="str">
            <v>ID</v>
          </cell>
          <cell r="FT2472" t="str">
            <v>EISAq</v>
          </cell>
          <cell r="FV2472">
            <v>1942096.932</v>
          </cell>
        </row>
        <row r="2473">
          <cell r="AN2473" t="str">
            <v>ID</v>
          </cell>
          <cell r="AO2473" t="str">
            <v>Baseboard/Wall/Radiant</v>
          </cell>
          <cell r="AP2473" t="str">
            <v>1993-2006</v>
          </cell>
          <cell r="AQ2473" t="str">
            <v>Crawlspace</v>
          </cell>
          <cell r="AR2473">
            <v>3785.76440429688</v>
          </cell>
          <cell r="AU2473" t="str">
            <v>No</v>
          </cell>
          <cell r="AV2473" t="b">
            <v>1</v>
          </cell>
          <cell r="AX2473">
            <v>7030164.4987793062</v>
          </cell>
          <cell r="AY2473" t="b">
            <v>0</v>
          </cell>
          <cell r="AZ2473">
            <v>1820770.5831989527</v>
          </cell>
          <cell r="BA2473">
            <v>1</v>
          </cell>
          <cell r="BB2473">
            <v>3785.76440429688</v>
          </cell>
          <cell r="BC2473">
            <v>1.0000001067939999</v>
          </cell>
          <cell r="DS2473">
            <v>1612.692</v>
          </cell>
          <cell r="DT2473" t="str">
            <v>OR</v>
          </cell>
          <cell r="DU2473" t="str">
            <v>32to46</v>
          </cell>
          <cell r="EZ2473" t="str">
            <v>WA</v>
          </cell>
          <cell r="FA2473" t="str">
            <v>Exterior</v>
          </cell>
          <cell r="FB2473">
            <v>105457.96799999999</v>
          </cell>
          <cell r="FC2473">
            <v>3321925.9920000001</v>
          </cell>
          <cell r="FI2473" t="str">
            <v>WA</v>
          </cell>
          <cell r="FJ2473" t="str">
            <v>Bedrooms</v>
          </cell>
          <cell r="FK2473" t="str">
            <v>EISAnqnx</v>
          </cell>
          <cell r="FL2473">
            <v>263644.92</v>
          </cell>
          <cell r="FS2473" t="str">
            <v>ID</v>
          </cell>
          <cell r="FT2473" t="str">
            <v>EISAx</v>
          </cell>
          <cell r="FV2473">
            <v>2176814.3000000003</v>
          </cell>
        </row>
        <row r="2474">
          <cell r="AN2474" t="str">
            <v>MT</v>
          </cell>
          <cell r="AO2474" t="str">
            <v>Natural Gas FAF</v>
          </cell>
          <cell r="AP2474" t="str">
            <v>1993-2006</v>
          </cell>
          <cell r="AQ2474" t="str">
            <v>Crawlspace</v>
          </cell>
          <cell r="AR2474">
            <v>2130.88647460938</v>
          </cell>
          <cell r="AU2474" t="str">
            <v>No</v>
          </cell>
          <cell r="AV2474" t="b">
            <v>1</v>
          </cell>
          <cell r="AX2474">
            <v>3070607.4099121164</v>
          </cell>
          <cell r="AY2474" t="b">
            <v>0</v>
          </cell>
          <cell r="AZ2474">
            <v>593848.86732893204</v>
          </cell>
          <cell r="BA2474">
            <v>1</v>
          </cell>
          <cell r="BB2474">
            <v>2130.88647460938</v>
          </cell>
          <cell r="BC2474">
            <v>1.0000002227286584</v>
          </cell>
          <cell r="DS2474">
            <v>3785.7640000000001</v>
          </cell>
          <cell r="DT2474" t="str">
            <v>ID</v>
          </cell>
          <cell r="DU2474" t="str">
            <v>lt32</v>
          </cell>
          <cell r="EZ2474" t="str">
            <v>WA</v>
          </cell>
          <cell r="FA2474" t="str">
            <v>Garage</v>
          </cell>
          <cell r="FB2474">
            <v>125963.68399999999</v>
          </cell>
          <cell r="FC2474">
            <v>500925.348</v>
          </cell>
          <cell r="FI2474" t="str">
            <v>WA</v>
          </cell>
          <cell r="FJ2474" t="str">
            <v>Bedrooms</v>
          </cell>
          <cell r="FK2474" t="str">
            <v>EISAq</v>
          </cell>
          <cell r="FL2474">
            <v>256321.44999999998</v>
          </cell>
          <cell r="FS2474" t="str">
            <v>OR</v>
          </cell>
          <cell r="FT2474" t="str">
            <v>EISAnqnx</v>
          </cell>
          <cell r="FV2474">
            <v>1846532.34</v>
          </cell>
        </row>
        <row r="2475">
          <cell r="AN2475" t="str">
            <v>MT</v>
          </cell>
          <cell r="AO2475" t="str">
            <v>Natural Gas Other</v>
          </cell>
          <cell r="AP2475" t="str">
            <v>Pre 1980</v>
          </cell>
          <cell r="AQ2475" t="str">
            <v>Crawlspace</v>
          </cell>
          <cell r="AR2475">
            <v>2130.88647460938</v>
          </cell>
          <cell r="AU2475" t="str">
            <v>No</v>
          </cell>
          <cell r="AV2475" t="b">
            <v>1</v>
          </cell>
          <cell r="AX2475">
            <v>1917797.8271484419</v>
          </cell>
          <cell r="AY2475" t="b">
            <v>0</v>
          </cell>
          <cell r="AZ2475">
            <v>696030.84026858071</v>
          </cell>
          <cell r="BA2475">
            <v>1</v>
          </cell>
          <cell r="BB2475">
            <v>2130.88647460938</v>
          </cell>
          <cell r="BC2475">
            <v>1.0000002227286584</v>
          </cell>
          <cell r="DS2475">
            <v>3785.7640000000001</v>
          </cell>
          <cell r="DT2475" t="str">
            <v>ID</v>
          </cell>
          <cell r="DU2475" t="str">
            <v>32to46</v>
          </cell>
          <cell r="EZ2475" t="str">
            <v>WA</v>
          </cell>
          <cell r="FA2475" t="str">
            <v>Kitchen</v>
          </cell>
          <cell r="FB2475">
            <v>19041.022000000001</v>
          </cell>
          <cell r="FC2475">
            <v>146469.4</v>
          </cell>
          <cell r="FI2475" t="str">
            <v>WA</v>
          </cell>
          <cell r="FJ2475" t="str">
            <v>Bedrooms</v>
          </cell>
          <cell r="FK2475" t="str">
            <v>EISAx</v>
          </cell>
          <cell r="FL2475">
            <v>183086.75</v>
          </cell>
          <cell r="FS2475" t="str">
            <v>OR</v>
          </cell>
          <cell r="FT2475" t="str">
            <v>EISAq</v>
          </cell>
          <cell r="FV2475">
            <v>690232.17599999998</v>
          </cell>
        </row>
        <row r="2476">
          <cell r="AN2476" t="str">
            <v>WA</v>
          </cell>
          <cell r="AO2476" t="str">
            <v>Heat Pump (Central System)</v>
          </cell>
          <cell r="AP2476" t="str">
            <v>Pre 1980</v>
          </cell>
          <cell r="AQ2476" t="str">
            <v>Basement</v>
          </cell>
          <cell r="AR2476">
            <v>2079.99340820313</v>
          </cell>
          <cell r="AU2476" t="str">
            <v>No</v>
          </cell>
          <cell r="AV2476" t="b">
            <v>1</v>
          </cell>
          <cell r="AX2476">
            <v>7250857.0209961114</v>
          </cell>
          <cell r="AY2476" t="b">
            <v>0</v>
          </cell>
          <cell r="AZ2476">
            <v>1401894.7571948275</v>
          </cell>
          <cell r="BA2476">
            <v>1</v>
          </cell>
          <cell r="BB2476">
            <v>2079.99340820313</v>
          </cell>
          <cell r="BC2476">
            <v>1.0000001962521654</v>
          </cell>
          <cell r="DS2476">
            <v>2079.9929999999999</v>
          </cell>
          <cell r="DT2476" t="str">
            <v>WA</v>
          </cell>
          <cell r="DU2476" t="str">
            <v>lt32</v>
          </cell>
          <cell r="EZ2476" t="str">
            <v>WA</v>
          </cell>
          <cell r="FA2476" t="str">
            <v>Living Room/Family Room</v>
          </cell>
          <cell r="FB2476">
            <v>524360.45199999993</v>
          </cell>
          <cell r="FC2476">
            <v>988668.45</v>
          </cell>
          <cell r="FI2476" t="str">
            <v>WA</v>
          </cell>
          <cell r="FJ2476" t="str">
            <v>Garage</v>
          </cell>
          <cell r="FK2476" t="str">
            <v>EISAnqnx</v>
          </cell>
          <cell r="FL2476">
            <v>351526.56</v>
          </cell>
          <cell r="FS2476" t="str">
            <v>OR</v>
          </cell>
          <cell r="FT2476" t="str">
            <v>EISAx</v>
          </cell>
          <cell r="FV2476">
            <v>516061.44</v>
          </cell>
        </row>
        <row r="2477">
          <cell r="AN2477" t="str">
            <v>WA</v>
          </cell>
          <cell r="AO2477" t="str">
            <v>Natural Gas Other</v>
          </cell>
          <cell r="AP2477" t="str">
            <v>Pre 1980</v>
          </cell>
          <cell r="AQ2477" t="str">
            <v>Basement</v>
          </cell>
          <cell r="AR2477">
            <v>2079.99340820313</v>
          </cell>
          <cell r="AU2477" t="str">
            <v>No</v>
          </cell>
          <cell r="AV2477" t="b">
            <v>0</v>
          </cell>
          <cell r="AX2477">
            <v>7250857.0209961114</v>
          </cell>
          <cell r="AY2477" t="b">
            <v>0</v>
          </cell>
          <cell r="AZ2477">
            <v>1401894.7571948275</v>
          </cell>
          <cell r="BA2477" t="str">
            <v/>
          </cell>
          <cell r="BB2477" t="str">
            <v/>
          </cell>
          <cell r="BC2477">
            <v>1.0000001962521654</v>
          </cell>
          <cell r="DS2477">
            <v>2079.9929999999999</v>
          </cell>
          <cell r="DT2477" t="str">
            <v>WA</v>
          </cell>
          <cell r="DU2477" t="str">
            <v>32to46</v>
          </cell>
          <cell r="EZ2477" t="str">
            <v>WA</v>
          </cell>
          <cell r="FA2477" t="str">
            <v>Other</v>
          </cell>
          <cell r="FB2477">
            <v>581483.51800000004</v>
          </cell>
          <cell r="FC2477">
            <v>1202513.774</v>
          </cell>
          <cell r="FI2477" t="str">
            <v>WA</v>
          </cell>
          <cell r="FJ2477" t="str">
            <v>Kitchen</v>
          </cell>
          <cell r="FK2477" t="str">
            <v>EISAnqnx</v>
          </cell>
          <cell r="FL2477">
            <v>878816.4</v>
          </cell>
          <cell r="FS2477" t="str">
            <v>OR</v>
          </cell>
          <cell r="FT2477" t="str">
            <v>EISAnqnx</v>
          </cell>
          <cell r="FV2477">
            <v>12975963.65</v>
          </cell>
        </row>
        <row r="2478">
          <cell r="AN2478" t="str">
            <v>WA</v>
          </cell>
          <cell r="AO2478" t="str">
            <v>Heat Pump (Central System)</v>
          </cell>
          <cell r="AP2478" t="str">
            <v>1980-1992</v>
          </cell>
          <cell r="AQ2478" t="str">
            <v>Slab on Grade</v>
          </cell>
          <cell r="AR2478">
            <v>585.934682992788</v>
          </cell>
          <cell r="AU2478" t="str">
            <v>No</v>
          </cell>
          <cell r="AV2478" t="b">
            <v>0</v>
          </cell>
          <cell r="AX2478">
            <v>1218744.1406249991</v>
          </cell>
          <cell r="AY2478" t="b">
            <v>0</v>
          </cell>
          <cell r="AZ2478">
            <v>382937.61206993659</v>
          </cell>
          <cell r="BA2478" t="str">
            <v/>
          </cell>
          <cell r="BB2478" t="str">
            <v/>
          </cell>
          <cell r="BC2478">
            <v>0.30769226240610031</v>
          </cell>
          <cell r="DS2478">
            <v>2079.9929999999999</v>
          </cell>
          <cell r="DT2478" t="str">
            <v>WA</v>
          </cell>
          <cell r="DU2478" t="str">
            <v>32to46</v>
          </cell>
          <cell r="EZ2478" t="str">
            <v>WA</v>
          </cell>
          <cell r="FA2478" t="str">
            <v>Bathroom</v>
          </cell>
          <cell r="FB2478">
            <v>169248.58199999999</v>
          </cell>
          <cell r="FC2478">
            <v>172298.106</v>
          </cell>
          <cell r="FI2478" t="str">
            <v>WA</v>
          </cell>
          <cell r="FJ2478" t="str">
            <v>Living Room/Family Room</v>
          </cell>
          <cell r="FK2478" t="str">
            <v>EISAq</v>
          </cell>
          <cell r="FL2478">
            <v>200663.07800000001</v>
          </cell>
          <cell r="FS2478" t="str">
            <v>OR</v>
          </cell>
          <cell r="FT2478" t="str">
            <v>EISAq</v>
          </cell>
          <cell r="FV2478">
            <v>7182237.2050000001</v>
          </cell>
        </row>
        <row r="2479">
          <cell r="AN2479" t="str">
            <v>WA</v>
          </cell>
          <cell r="AO2479" t="str">
            <v>Heat Pump (Central System)</v>
          </cell>
          <cell r="AP2479" t="str">
            <v>1980-1992</v>
          </cell>
          <cell r="AQ2479" t="str">
            <v>Slab on Grade</v>
          </cell>
          <cell r="AR2479">
            <v>659.17651836688697</v>
          </cell>
          <cell r="AU2479" t="str">
            <v>No</v>
          </cell>
          <cell r="AV2479" t="b">
            <v>0</v>
          </cell>
          <cell r="AX2479">
            <v>1371087.158203125</v>
          </cell>
          <cell r="AY2479" t="b">
            <v>0</v>
          </cell>
          <cell r="AZ2479">
            <v>430804.81357867894</v>
          </cell>
          <cell r="BA2479" t="str">
            <v/>
          </cell>
          <cell r="BB2479" t="str">
            <v/>
          </cell>
          <cell r="BC2479">
            <v>0.34615379520686312</v>
          </cell>
          <cell r="DS2479">
            <v>1192.4649999999999</v>
          </cell>
          <cell r="DT2479" t="str">
            <v>ID</v>
          </cell>
          <cell r="DU2479" t="str">
            <v>32to46</v>
          </cell>
          <cell r="EZ2479" t="str">
            <v>WA</v>
          </cell>
          <cell r="FA2479" t="str">
            <v>Bedrooms</v>
          </cell>
          <cell r="FB2479">
            <v>436081.93199999997</v>
          </cell>
          <cell r="FC2479">
            <v>539765.74800000002</v>
          </cell>
          <cell r="FI2479" t="str">
            <v>WA</v>
          </cell>
          <cell r="FJ2479" t="str">
            <v>Living Room/Family Room</v>
          </cell>
          <cell r="FK2479" t="str">
            <v>EISAx</v>
          </cell>
          <cell r="FL2479">
            <v>659112.29999999993</v>
          </cell>
          <cell r="FS2479" t="str">
            <v>OR</v>
          </cell>
          <cell r="FT2479" t="str">
            <v>EISAx</v>
          </cell>
          <cell r="FV2479">
            <v>10248531.799999999</v>
          </cell>
        </row>
        <row r="2480">
          <cell r="AN2480" t="str">
            <v>WA</v>
          </cell>
          <cell r="AO2480" t="str">
            <v>Heat Pump (Central System)</v>
          </cell>
          <cell r="AP2480" t="str">
            <v>1980-1992</v>
          </cell>
          <cell r="AQ2480" t="str">
            <v>Basement</v>
          </cell>
          <cell r="AR2480">
            <v>659.17651836688697</v>
          </cell>
          <cell r="AU2480" t="str">
            <v>No</v>
          </cell>
          <cell r="AV2480" t="b">
            <v>0</v>
          </cell>
          <cell r="AX2480">
            <v>1371087.158203125</v>
          </cell>
          <cell r="AY2480" t="b">
            <v>0</v>
          </cell>
          <cell r="AZ2480">
            <v>430804.81357867894</v>
          </cell>
          <cell r="BA2480" t="str">
            <v/>
          </cell>
          <cell r="BB2480" t="str">
            <v/>
          </cell>
          <cell r="BC2480">
            <v>0.34615379520686312</v>
          </cell>
          <cell r="DS2480">
            <v>1192.4649999999999</v>
          </cell>
          <cell r="DT2480" t="str">
            <v>ID</v>
          </cell>
          <cell r="DU2480" t="str">
            <v>gt46</v>
          </cell>
          <cell r="EZ2480" t="str">
            <v>WA</v>
          </cell>
          <cell r="FA2480" t="str">
            <v>Exterior</v>
          </cell>
          <cell r="FB2480">
            <v>228714.3</v>
          </cell>
          <cell r="FC2480">
            <v>3061722.0959999999</v>
          </cell>
          <cell r="FI2480" t="str">
            <v>WA</v>
          </cell>
          <cell r="FJ2480" t="str">
            <v>Other</v>
          </cell>
          <cell r="FK2480" t="str">
            <v>EISAnqnx</v>
          </cell>
          <cell r="FL2480">
            <v>2607155.3199999998</v>
          </cell>
          <cell r="FS2480" t="str">
            <v>MT</v>
          </cell>
          <cell r="FT2480" t="str">
            <v>EISAnqnx</v>
          </cell>
          <cell r="FV2480">
            <v>255706.32</v>
          </cell>
        </row>
        <row r="2481">
          <cell r="AN2481" t="str">
            <v>WA</v>
          </cell>
          <cell r="AO2481" t="str">
            <v>Other</v>
          </cell>
          <cell r="AP2481" t="str">
            <v>1980-1992</v>
          </cell>
          <cell r="AQ2481" t="str">
            <v>Slab on Grade</v>
          </cell>
          <cell r="AR2481">
            <v>585.934682992788</v>
          </cell>
          <cell r="AU2481" t="str">
            <v>No</v>
          </cell>
          <cell r="AV2481" t="b">
            <v>1</v>
          </cell>
          <cell r="AX2481">
            <v>1218744.1406249991</v>
          </cell>
          <cell r="AY2481" t="b">
            <v>0</v>
          </cell>
          <cell r="AZ2481">
            <v>382937.61206993659</v>
          </cell>
          <cell r="BA2481">
            <v>0.30769230769230754</v>
          </cell>
          <cell r="BB2481">
            <v>585.934682992788</v>
          </cell>
          <cell r="BC2481">
            <v>0.30769226240610031</v>
          </cell>
          <cell r="DS2481">
            <v>12271.31</v>
          </cell>
          <cell r="DT2481" t="str">
            <v>WA</v>
          </cell>
          <cell r="DU2481" t="str">
            <v>lt32</v>
          </cell>
          <cell r="EZ2481" t="str">
            <v>WA</v>
          </cell>
          <cell r="FA2481" t="str">
            <v>Garage</v>
          </cell>
          <cell r="FB2481">
            <v>411685.74</v>
          </cell>
          <cell r="FC2481">
            <v>480300.02999999997</v>
          </cell>
          <cell r="FI2481" t="str">
            <v>WA</v>
          </cell>
          <cell r="FJ2481" t="str">
            <v>Other</v>
          </cell>
          <cell r="FK2481" t="str">
            <v>EISAq</v>
          </cell>
          <cell r="FL2481">
            <v>477490.24400000001</v>
          </cell>
          <cell r="FS2481" t="str">
            <v>MT</v>
          </cell>
          <cell r="FT2481" t="str">
            <v>EISAq</v>
          </cell>
          <cell r="FV2481">
            <v>856616.17200000002</v>
          </cell>
        </row>
        <row r="2482">
          <cell r="AN2482" t="str">
            <v>WA</v>
          </cell>
          <cell r="AO2482" t="str">
            <v>Other</v>
          </cell>
          <cell r="AP2482" t="str">
            <v>1980-1992</v>
          </cell>
          <cell r="AQ2482" t="str">
            <v>Slab on Grade</v>
          </cell>
          <cell r="AR2482">
            <v>659.17651836688697</v>
          </cell>
          <cell r="AU2482" t="str">
            <v>No</v>
          </cell>
          <cell r="AV2482" t="b">
            <v>1</v>
          </cell>
          <cell r="AX2482">
            <v>1371087.158203125</v>
          </cell>
          <cell r="AY2482" t="b">
            <v>0</v>
          </cell>
          <cell r="AZ2482">
            <v>430804.81357867894</v>
          </cell>
          <cell r="BA2482">
            <v>0.34615384615384626</v>
          </cell>
          <cell r="BB2482">
            <v>659.17651836688697</v>
          </cell>
          <cell r="BC2482">
            <v>0.34615379520686312</v>
          </cell>
          <cell r="DS2482">
            <v>12271.31</v>
          </cell>
          <cell r="DT2482" t="str">
            <v>WA</v>
          </cell>
          <cell r="DU2482" t="str">
            <v>32to46</v>
          </cell>
          <cell r="EZ2482" t="str">
            <v>WA</v>
          </cell>
          <cell r="FA2482" t="str">
            <v>Kitchen</v>
          </cell>
          <cell r="FB2482">
            <v>448280.02799999999</v>
          </cell>
          <cell r="FC2482">
            <v>205842.87</v>
          </cell>
          <cell r="FI2482" t="str">
            <v>WA</v>
          </cell>
          <cell r="FJ2482" t="str">
            <v>Other</v>
          </cell>
          <cell r="FK2482" t="str">
            <v>EISAx</v>
          </cell>
          <cell r="FL2482">
            <v>439408.2</v>
          </cell>
          <cell r="FS2482" t="str">
            <v>MT</v>
          </cell>
          <cell r="FT2482" t="str">
            <v>EISAx</v>
          </cell>
          <cell r="FV2482">
            <v>639265.80000000005</v>
          </cell>
        </row>
        <row r="2483">
          <cell r="AN2483" t="str">
            <v>WA</v>
          </cell>
          <cell r="AO2483" t="str">
            <v>Other</v>
          </cell>
          <cell r="AP2483" t="str">
            <v>1980-1992</v>
          </cell>
          <cell r="AQ2483" t="str">
            <v>Basement</v>
          </cell>
          <cell r="AR2483">
            <v>659.17651836688697</v>
          </cell>
          <cell r="AU2483" t="str">
            <v>No</v>
          </cell>
          <cell r="AV2483" t="b">
            <v>1</v>
          </cell>
          <cell r="AX2483">
            <v>1371087.158203125</v>
          </cell>
          <cell r="AY2483" t="b">
            <v>0</v>
          </cell>
          <cell r="AZ2483">
            <v>430804.81357867894</v>
          </cell>
          <cell r="BA2483">
            <v>0.34615384615384626</v>
          </cell>
          <cell r="BB2483">
            <v>659.17651836688697</v>
          </cell>
          <cell r="BC2483">
            <v>0.34615379520686312</v>
          </cell>
          <cell r="DS2483">
            <v>12271.31</v>
          </cell>
          <cell r="DT2483" t="str">
            <v>WA</v>
          </cell>
          <cell r="DU2483" t="str">
            <v>lt32</v>
          </cell>
          <cell r="EZ2483" t="str">
            <v>WA</v>
          </cell>
          <cell r="FA2483" t="str">
            <v>Living Room/Family Room</v>
          </cell>
          <cell r="FB2483">
            <v>547389.55799999996</v>
          </cell>
          <cell r="FC2483">
            <v>884361.96</v>
          </cell>
          <cell r="FI2483" t="str">
            <v>WA</v>
          </cell>
          <cell r="FJ2483" t="str">
            <v>Bathroom</v>
          </cell>
          <cell r="FK2483" t="str">
            <v>EISAq</v>
          </cell>
          <cell r="FL2483">
            <v>520431.76500000001</v>
          </cell>
          <cell r="FS2483" t="str">
            <v>WA</v>
          </cell>
          <cell r="FT2483" t="str">
            <v>EISAnqnx</v>
          </cell>
          <cell r="FV2483">
            <v>1066401.28</v>
          </cell>
        </row>
        <row r="2484">
          <cell r="AN2484" t="str">
            <v>MT</v>
          </cell>
          <cell r="AO2484" t="str">
            <v>Wood</v>
          </cell>
          <cell r="AP2484" t="str">
            <v>Pre 1980</v>
          </cell>
          <cell r="AQ2484" t="str">
            <v>Crawlspace</v>
          </cell>
          <cell r="AR2484">
            <v>2130.88647460938</v>
          </cell>
          <cell r="AU2484" t="str">
            <v>No</v>
          </cell>
          <cell r="AV2484" t="b">
            <v>1</v>
          </cell>
          <cell r="AX2484">
            <v>1770766.6604003948</v>
          </cell>
          <cell r="AY2484" t="b">
            <v>0</v>
          </cell>
          <cell r="AZ2484">
            <v>677690.72655891278</v>
          </cell>
          <cell r="BA2484">
            <v>1</v>
          </cell>
          <cell r="BB2484">
            <v>2130.88647460938</v>
          </cell>
          <cell r="BC2484">
            <v>1.0000002227286584</v>
          </cell>
          <cell r="DS2484">
            <v>2079.9929999999999</v>
          </cell>
          <cell r="DT2484" t="str">
            <v>WA</v>
          </cell>
          <cell r="DU2484" t="str">
            <v>lt32</v>
          </cell>
          <cell r="EZ2484" t="str">
            <v>WA</v>
          </cell>
          <cell r="FA2484" t="str">
            <v>Other</v>
          </cell>
          <cell r="FB2484">
            <v>734935.28399999999</v>
          </cell>
          <cell r="FC2484">
            <v>579409.55999999994</v>
          </cell>
          <cell r="FI2484" t="str">
            <v>WA</v>
          </cell>
          <cell r="FJ2484" t="str">
            <v>Bedrooms</v>
          </cell>
          <cell r="FK2484" t="str">
            <v>EISAq</v>
          </cell>
          <cell r="FL2484">
            <v>480779.82100000005</v>
          </cell>
          <cell r="FS2484" t="str">
            <v>WA</v>
          </cell>
          <cell r="FT2484" t="str">
            <v>EISAq</v>
          </cell>
          <cell r="FV2484">
            <v>569382.11199999996</v>
          </cell>
        </row>
        <row r="2485">
          <cell r="AN2485" t="str">
            <v>MT</v>
          </cell>
          <cell r="AO2485" t="str">
            <v>Baseboard/Wall/Radiant</v>
          </cell>
          <cell r="AP2485" t="str">
            <v>Pre 1980</v>
          </cell>
          <cell r="AQ2485" t="str">
            <v>Crawlspace</v>
          </cell>
          <cell r="AR2485">
            <v>1144.67944335938</v>
          </cell>
          <cell r="AU2485" t="str">
            <v>Yes</v>
          </cell>
          <cell r="AV2485" t="b">
            <v>0</v>
          </cell>
          <cell r="AX2485">
            <v>979845.60351562931</v>
          </cell>
          <cell r="AY2485" t="b">
            <v>0</v>
          </cell>
          <cell r="AZ2485">
            <v>0</v>
          </cell>
          <cell r="BA2485" t="str">
            <v/>
          </cell>
          <cell r="BB2485" t="str">
            <v/>
          </cell>
          <cell r="BC2485">
            <v>1.0000003873220178</v>
          </cell>
          <cell r="DS2485">
            <v>2079.9929999999999</v>
          </cell>
          <cell r="DT2485" t="str">
            <v>WA</v>
          </cell>
          <cell r="DU2485" t="str">
            <v>32to46</v>
          </cell>
          <cell r="EZ2485" t="str">
            <v>WA</v>
          </cell>
          <cell r="FA2485" t="str">
            <v>Bathroom</v>
          </cell>
          <cell r="FB2485">
            <v>945352.44</v>
          </cell>
          <cell r="FC2485">
            <v>218040.96599999999</v>
          </cell>
          <cell r="FI2485" t="str">
            <v>WA</v>
          </cell>
          <cell r="FJ2485" t="str">
            <v>Exterior</v>
          </cell>
          <cell r="FK2485" t="str">
            <v>EISAq</v>
          </cell>
          <cell r="FL2485">
            <v>297389.58</v>
          </cell>
          <cell r="FS2485" t="str">
            <v>WA</v>
          </cell>
          <cell r="FT2485" t="str">
            <v>EISAx</v>
          </cell>
          <cell r="FV2485">
            <v>466550.56</v>
          </cell>
        </row>
        <row r="2486">
          <cell r="AN2486" t="str">
            <v>MT</v>
          </cell>
          <cell r="AO2486" t="str">
            <v>Baseboard/Wall/Radiant</v>
          </cell>
          <cell r="AP2486" t="str">
            <v>Pre 1980</v>
          </cell>
          <cell r="AQ2486" t="str">
            <v>Crawlspace</v>
          </cell>
          <cell r="AR2486">
            <v>1144.67944335938</v>
          </cell>
          <cell r="AU2486" t="str">
            <v>Yes</v>
          </cell>
          <cell r="AV2486" t="b">
            <v>1</v>
          </cell>
          <cell r="AX2486">
            <v>979845.60351562931</v>
          </cell>
          <cell r="AY2486" t="b">
            <v>0</v>
          </cell>
          <cell r="AZ2486">
            <v>0</v>
          </cell>
          <cell r="BA2486">
            <v>1</v>
          </cell>
          <cell r="BB2486">
            <v>1144.67944335938</v>
          </cell>
          <cell r="BC2486">
            <v>1.0000003873220178</v>
          </cell>
          <cell r="DS2486">
            <v>2079.9929999999999</v>
          </cell>
          <cell r="DT2486" t="str">
            <v>WA</v>
          </cell>
          <cell r="DU2486" t="str">
            <v>lt32</v>
          </cell>
          <cell r="EZ2486" t="str">
            <v>WA</v>
          </cell>
          <cell r="FA2486" t="str">
            <v>Bedrooms</v>
          </cell>
          <cell r="FB2486">
            <v>2149914.42</v>
          </cell>
          <cell r="FC2486">
            <v>927055.29599999997</v>
          </cell>
          <cell r="FI2486" t="str">
            <v>WA</v>
          </cell>
          <cell r="FJ2486" t="str">
            <v>Exterior</v>
          </cell>
          <cell r="FK2486" t="str">
            <v>EISAx</v>
          </cell>
          <cell r="FL2486">
            <v>644344.09000000008</v>
          </cell>
          <cell r="FS2486" t="str">
            <v>ID</v>
          </cell>
          <cell r="FT2486" t="str">
            <v>EISAnqnx</v>
          </cell>
          <cell r="FV2486">
            <v>6568300.54</v>
          </cell>
        </row>
        <row r="2487">
          <cell r="AN2487" t="str">
            <v>MT</v>
          </cell>
          <cell r="AO2487" t="str">
            <v>Wood</v>
          </cell>
          <cell r="AP2487" t="str">
            <v>1993-2006</v>
          </cell>
          <cell r="AQ2487" t="str">
            <v>Basement</v>
          </cell>
          <cell r="AR2487">
            <v>1144.67944335938</v>
          </cell>
          <cell r="AU2487" t="str">
            <v>No</v>
          </cell>
          <cell r="AV2487" t="b">
            <v>0</v>
          </cell>
          <cell r="AX2487">
            <v>7341973.9497070629</v>
          </cell>
          <cell r="AY2487" t="b">
            <v>0</v>
          </cell>
          <cell r="AZ2487">
            <v>1165363.800900884</v>
          </cell>
          <cell r="BA2487" t="str">
            <v/>
          </cell>
          <cell r="BB2487" t="str">
            <v/>
          </cell>
          <cell r="BC2487">
            <v>1.0000003873220178</v>
          </cell>
          <cell r="DS2487">
            <v>2130.886</v>
          </cell>
          <cell r="DT2487" t="str">
            <v>MT</v>
          </cell>
          <cell r="DU2487" t="str">
            <v>lt32</v>
          </cell>
          <cell r="EZ2487" t="str">
            <v>WA</v>
          </cell>
          <cell r="FA2487" t="str">
            <v>Exterior</v>
          </cell>
          <cell r="FB2487">
            <v>70139.051999999996</v>
          </cell>
          <cell r="FC2487">
            <v>5196388.8959999997</v>
          </cell>
          <cell r="FI2487" t="str">
            <v>WA</v>
          </cell>
          <cell r="FJ2487" t="str">
            <v>Garage</v>
          </cell>
          <cell r="FK2487" t="str">
            <v>EISAnqnx</v>
          </cell>
          <cell r="FL2487">
            <v>892168.74000000011</v>
          </cell>
          <cell r="FS2487" t="str">
            <v>ID</v>
          </cell>
          <cell r="FT2487" t="str">
            <v>EISAq</v>
          </cell>
          <cell r="FV2487">
            <v>1820952.4840000002</v>
          </cell>
        </row>
        <row r="2488">
          <cell r="AN2488" t="str">
            <v>MT</v>
          </cell>
          <cell r="AO2488" t="str">
            <v>Heat Pump (Central System)</v>
          </cell>
          <cell r="AP2488" t="str">
            <v>1993-2006</v>
          </cell>
          <cell r="AQ2488" t="str">
            <v>Basement</v>
          </cell>
          <cell r="AR2488">
            <v>1144.67944335938</v>
          </cell>
          <cell r="AU2488" t="str">
            <v>No</v>
          </cell>
          <cell r="AV2488" t="b">
            <v>1</v>
          </cell>
          <cell r="AX2488">
            <v>7341973.9497070629</v>
          </cell>
          <cell r="AY2488" t="b">
            <v>0</v>
          </cell>
          <cell r="AZ2488">
            <v>1165363.800900884</v>
          </cell>
          <cell r="BA2488">
            <v>1</v>
          </cell>
          <cell r="BB2488">
            <v>1144.67944335938</v>
          </cell>
          <cell r="BC2488">
            <v>1.0000003873220178</v>
          </cell>
          <cell r="DS2488">
            <v>2130.886</v>
          </cell>
          <cell r="DT2488" t="str">
            <v>MT</v>
          </cell>
          <cell r="DU2488" t="str">
            <v>32to46</v>
          </cell>
          <cell r="EZ2488" t="str">
            <v>WA</v>
          </cell>
          <cell r="FA2488" t="str">
            <v>Kitchen</v>
          </cell>
          <cell r="FB2488">
            <v>693766.71</v>
          </cell>
          <cell r="FC2488">
            <v>320200.01999999996</v>
          </cell>
          <cell r="FI2488" t="str">
            <v>WA</v>
          </cell>
          <cell r="FJ2488" t="str">
            <v>Garage</v>
          </cell>
          <cell r="FK2488" t="str">
            <v>EISAq</v>
          </cell>
          <cell r="FL2488">
            <v>1486947.9000000001</v>
          </cell>
          <cell r="FS2488" t="str">
            <v>ID</v>
          </cell>
          <cell r="FT2488" t="str">
            <v>EISAx</v>
          </cell>
          <cell r="FV2488">
            <v>1836095.54</v>
          </cell>
        </row>
        <row r="2489">
          <cell r="AN2489" t="str">
            <v>OR</v>
          </cell>
          <cell r="AO2489" t="str">
            <v>Baseboard/Wall/Radiant</v>
          </cell>
          <cell r="AP2489" t="str">
            <v>1980-1992</v>
          </cell>
          <cell r="AQ2489" t="str">
            <v>Crawlspace</v>
          </cell>
          <cell r="AR2489">
            <v>1925.05932617188</v>
          </cell>
          <cell r="AU2489" t="str">
            <v>No</v>
          </cell>
          <cell r="AV2489" t="b">
            <v>0</v>
          </cell>
          <cell r="AX2489">
            <v>4027224.1103515727</v>
          </cell>
          <cell r="AY2489" t="b">
            <v>0</v>
          </cell>
          <cell r="AZ2489">
            <v>916938.86807607661</v>
          </cell>
          <cell r="BA2489" t="str">
            <v/>
          </cell>
          <cell r="BB2489" t="str">
            <v/>
          </cell>
          <cell r="BC2489">
            <v>1.0000001694347447</v>
          </cell>
          <cell r="DS2489">
            <v>1144.6790000000001</v>
          </cell>
          <cell r="DT2489" t="str">
            <v>MT</v>
          </cell>
          <cell r="DU2489" t="str">
            <v>lt32</v>
          </cell>
          <cell r="EZ2489" t="str">
            <v>WA</v>
          </cell>
          <cell r="FA2489" t="str">
            <v>Living Room/Family Room</v>
          </cell>
          <cell r="FB2489">
            <v>542815.272</v>
          </cell>
          <cell r="FC2489">
            <v>640400.03999999992</v>
          </cell>
          <cell r="FI2489" t="str">
            <v>WA</v>
          </cell>
          <cell r="FJ2489" t="str">
            <v>Kitchen</v>
          </cell>
          <cell r="FK2489" t="str">
            <v>EISAq</v>
          </cell>
          <cell r="FL2489">
            <v>198259.72000000003</v>
          </cell>
          <cell r="FS2489" t="str">
            <v>WA</v>
          </cell>
          <cell r="FT2489" t="str">
            <v>EISAnqnx</v>
          </cell>
          <cell r="FV2489">
            <v>4180785.9299999997</v>
          </cell>
        </row>
        <row r="2490">
          <cell r="AN2490" t="str">
            <v>OR</v>
          </cell>
          <cell r="AO2490" t="str">
            <v>Heat Pump (Central System)</v>
          </cell>
          <cell r="AP2490" t="str">
            <v>1980-1992</v>
          </cell>
          <cell r="AQ2490" t="str">
            <v>Crawlspace</v>
          </cell>
          <cell r="AR2490">
            <v>1925.05932617188</v>
          </cell>
          <cell r="AU2490" t="str">
            <v>No</v>
          </cell>
          <cell r="AV2490" t="b">
            <v>1</v>
          </cell>
          <cell r="AX2490">
            <v>4027224.1103515727</v>
          </cell>
          <cell r="AY2490" t="b">
            <v>0</v>
          </cell>
          <cell r="AZ2490">
            <v>916938.86807607661</v>
          </cell>
          <cell r="BA2490">
            <v>1</v>
          </cell>
          <cell r="BB2490">
            <v>1925.05932617188</v>
          </cell>
          <cell r="BC2490">
            <v>1.0000001694347447</v>
          </cell>
          <cell r="DS2490">
            <v>1144.6790000000001</v>
          </cell>
          <cell r="DT2490" t="str">
            <v>MT</v>
          </cell>
          <cell r="DU2490" t="str">
            <v>lt32</v>
          </cell>
          <cell r="EZ2490" t="str">
            <v>WA</v>
          </cell>
          <cell r="FA2490" t="str">
            <v>Other</v>
          </cell>
          <cell r="FB2490">
            <v>2585996.352</v>
          </cell>
          <cell r="FC2490">
            <v>2912295.42</v>
          </cell>
          <cell r="FI2490" t="str">
            <v>WA</v>
          </cell>
          <cell r="FJ2490" t="str">
            <v>Kitchen</v>
          </cell>
          <cell r="FK2490" t="str">
            <v>EISAx</v>
          </cell>
          <cell r="FL2490">
            <v>2527811.4300000002</v>
          </cell>
          <cell r="FS2490" t="str">
            <v>WA</v>
          </cell>
          <cell r="FT2490" t="str">
            <v>EISAq</v>
          </cell>
          <cell r="FV2490">
            <v>927676.87800000003</v>
          </cell>
        </row>
        <row r="2491">
          <cell r="AN2491" t="str">
            <v>WA</v>
          </cell>
          <cell r="AO2491" t="str">
            <v>Wood</v>
          </cell>
          <cell r="AP2491" t="str">
            <v>1980-1992</v>
          </cell>
          <cell r="AQ2491" t="str">
            <v>Crawlspace</v>
          </cell>
          <cell r="AR2491">
            <v>2079.99340820313</v>
          </cell>
          <cell r="AU2491" t="str">
            <v>No</v>
          </cell>
          <cell r="AV2491" t="b">
            <v>0</v>
          </cell>
          <cell r="AX2491">
            <v>5574382.333984388</v>
          </cell>
          <cell r="AY2491" t="b">
            <v>0</v>
          </cell>
          <cell r="AZ2491">
            <v>827792.86460591014</v>
          </cell>
          <cell r="BA2491" t="str">
            <v/>
          </cell>
          <cell r="BB2491" t="str">
            <v/>
          </cell>
          <cell r="BC2491">
            <v>1.0000001962521654</v>
          </cell>
          <cell r="DS2491">
            <v>3785.7640000000001</v>
          </cell>
          <cell r="DT2491" t="str">
            <v>ID</v>
          </cell>
          <cell r="DU2491" t="str">
            <v>32to46</v>
          </cell>
          <cell r="EZ2491" t="str">
            <v>OR</v>
          </cell>
          <cell r="FA2491" t="str">
            <v>Bathroom</v>
          </cell>
          <cell r="FB2491">
            <v>6898074.3100000005</v>
          </cell>
          <cell r="FC2491">
            <v>1303354.7439999999</v>
          </cell>
          <cell r="FI2491" t="str">
            <v>WA</v>
          </cell>
          <cell r="FJ2491" t="str">
            <v>Other</v>
          </cell>
          <cell r="FK2491" t="str">
            <v>EISAq</v>
          </cell>
          <cell r="FL2491">
            <v>817821.34500000009</v>
          </cell>
          <cell r="FS2491" t="str">
            <v>WA</v>
          </cell>
          <cell r="FT2491" t="str">
            <v>EISAx</v>
          </cell>
          <cell r="FV2491">
            <v>1747194.1199999999</v>
          </cell>
        </row>
        <row r="2492">
          <cell r="AN2492" t="str">
            <v>WA</v>
          </cell>
          <cell r="AO2492" t="str">
            <v>Heat Pump (Central System)</v>
          </cell>
          <cell r="AP2492" t="str">
            <v>1980-1992</v>
          </cell>
          <cell r="AQ2492" t="str">
            <v>Crawlspace</v>
          </cell>
          <cell r="AR2492">
            <v>2079.99340820313</v>
          </cell>
          <cell r="AU2492" t="str">
            <v>No</v>
          </cell>
          <cell r="AV2492" t="b">
            <v>1</v>
          </cell>
          <cell r="AX2492">
            <v>5574382.333984388</v>
          </cell>
          <cell r="AY2492" t="b">
            <v>0</v>
          </cell>
          <cell r="AZ2492">
            <v>827792.86460591014</v>
          </cell>
          <cell r="BA2492">
            <v>1</v>
          </cell>
          <cell r="BB2492">
            <v>2079.99340820313</v>
          </cell>
          <cell r="BC2492">
            <v>1.0000001962521654</v>
          </cell>
          <cell r="DS2492">
            <v>1925.059</v>
          </cell>
          <cell r="DT2492" t="str">
            <v>OR</v>
          </cell>
          <cell r="DU2492" t="str">
            <v>32to46</v>
          </cell>
          <cell r="EZ2492" t="str">
            <v>OR</v>
          </cell>
          <cell r="FA2492" t="str">
            <v>Bedrooms</v>
          </cell>
          <cell r="FB2492">
            <v>4159642.8000000003</v>
          </cell>
          <cell r="FC2492">
            <v>4409221.3679999998</v>
          </cell>
          <cell r="FI2492" t="str">
            <v>WA</v>
          </cell>
          <cell r="FJ2492" t="str">
            <v>Other</v>
          </cell>
          <cell r="FK2492" t="str">
            <v>EISAx</v>
          </cell>
          <cell r="FL2492">
            <v>991298.60000000009</v>
          </cell>
          <cell r="FS2492" t="str">
            <v>MT</v>
          </cell>
          <cell r="FT2492" t="str">
            <v>EISAnqnx</v>
          </cell>
          <cell r="FV2492">
            <v>68680.740000000005</v>
          </cell>
        </row>
        <row r="2493">
          <cell r="AN2493" t="str">
            <v>WA</v>
          </cell>
          <cell r="AO2493" t="str">
            <v>Baseboard/Wall/Radiant</v>
          </cell>
          <cell r="AP2493" t="str">
            <v>Pre 1980</v>
          </cell>
          <cell r="AQ2493" t="str">
            <v>Basement</v>
          </cell>
          <cell r="AR2493">
            <v>1904.28771972656</v>
          </cell>
          <cell r="AU2493" t="str">
            <v>No</v>
          </cell>
          <cell r="AV2493" t="b">
            <v>1</v>
          </cell>
          <cell r="AX2493">
            <v>4231327.3132324163</v>
          </cell>
          <cell r="AY2493" t="b">
            <v>0</v>
          </cell>
          <cell r="AZ2493">
            <v>1939935.9858398412</v>
          </cell>
          <cell r="BA2493">
            <v>1</v>
          </cell>
          <cell r="BB2493">
            <v>1904.28771972656</v>
          </cell>
          <cell r="BC2493">
            <v>0.99999985281982562</v>
          </cell>
          <cell r="DS2493">
            <v>1925.059</v>
          </cell>
          <cell r="DT2493" t="str">
            <v>OR</v>
          </cell>
          <cell r="DU2493" t="str">
            <v>lt32</v>
          </cell>
          <cell r="EZ2493" t="str">
            <v>OR</v>
          </cell>
          <cell r="FA2493" t="str">
            <v>Exterior</v>
          </cell>
          <cell r="FB2493">
            <v>10399107</v>
          </cell>
          <cell r="FC2493">
            <v>22794842.544</v>
          </cell>
          <cell r="FI2493" t="str">
            <v>WA</v>
          </cell>
          <cell r="FJ2493" t="str">
            <v>Bathroom</v>
          </cell>
          <cell r="FK2493" t="str">
            <v>EISAq</v>
          </cell>
          <cell r="FL2493">
            <v>520431.76500000001</v>
          </cell>
          <cell r="FS2493" t="str">
            <v>MT</v>
          </cell>
          <cell r="FT2493" t="str">
            <v>EISAq</v>
          </cell>
          <cell r="FV2493">
            <v>532275.73499999999</v>
          </cell>
        </row>
        <row r="2494">
          <cell r="AN2494" t="str">
            <v>OR</v>
          </cell>
          <cell r="AO2494" t="str">
            <v>Baseboard/Wall/Radiant</v>
          </cell>
          <cell r="AP2494" t="str">
            <v>Pre 1980</v>
          </cell>
          <cell r="AQ2494" t="str">
            <v>Crawlspace</v>
          </cell>
          <cell r="AR2494">
            <v>1612.69177246094</v>
          </cell>
          <cell r="AU2494" t="str">
            <v>No</v>
          </cell>
          <cell r="AV2494" t="b">
            <v>0</v>
          </cell>
          <cell r="AX2494">
            <v>2043280.4757080111</v>
          </cell>
          <cell r="AY2494" t="b">
            <v>0</v>
          </cell>
          <cell r="AZ2494">
            <v>628107.6436161875</v>
          </cell>
          <cell r="BA2494" t="str">
            <v/>
          </cell>
          <cell r="BB2494" t="str">
            <v/>
          </cell>
          <cell r="BC2494">
            <v>0.99999985890730525</v>
          </cell>
          <cell r="DS2494">
            <v>1925.059</v>
          </cell>
          <cell r="DT2494" t="str">
            <v>OR</v>
          </cell>
          <cell r="DU2494" t="str">
            <v>lt32</v>
          </cell>
          <cell r="EZ2494" t="str">
            <v>OR</v>
          </cell>
          <cell r="FA2494" t="str">
            <v>Garage</v>
          </cell>
          <cell r="FB2494">
            <v>2911749.96</v>
          </cell>
          <cell r="FC2494">
            <v>2246207.1120000002</v>
          </cell>
          <cell r="FI2494" t="str">
            <v>WA</v>
          </cell>
          <cell r="FJ2494" t="str">
            <v>Bedrooms</v>
          </cell>
          <cell r="FK2494" t="str">
            <v>EISAq</v>
          </cell>
          <cell r="FL2494">
            <v>594779.16</v>
          </cell>
          <cell r="FS2494" t="str">
            <v>MT</v>
          </cell>
          <cell r="FT2494" t="str">
            <v>EISAx</v>
          </cell>
          <cell r="FV2494">
            <v>114467.90000000001</v>
          </cell>
        </row>
        <row r="2495">
          <cell r="AN2495" t="str">
            <v>OR</v>
          </cell>
          <cell r="AO2495" t="str">
            <v>Wood</v>
          </cell>
          <cell r="AP2495" t="str">
            <v>Pre 1980</v>
          </cell>
          <cell r="AQ2495" t="str">
            <v>Crawlspace</v>
          </cell>
          <cell r="AR2495">
            <v>1612.69177246094</v>
          </cell>
          <cell r="AU2495" t="str">
            <v>No</v>
          </cell>
          <cell r="AV2495" t="b">
            <v>0</v>
          </cell>
          <cell r="AX2495">
            <v>2043280.4757080111</v>
          </cell>
          <cell r="AY2495" t="b">
            <v>0</v>
          </cell>
          <cell r="AZ2495">
            <v>628107.6436161875</v>
          </cell>
          <cell r="BA2495" t="str">
            <v/>
          </cell>
          <cell r="BB2495" t="str">
            <v/>
          </cell>
          <cell r="BC2495">
            <v>0.99999985890730525</v>
          </cell>
          <cell r="DS2495">
            <v>1925.059</v>
          </cell>
          <cell r="DT2495" t="str">
            <v>OR</v>
          </cell>
          <cell r="DU2495" t="str">
            <v>gt46</v>
          </cell>
          <cell r="EZ2495" t="str">
            <v>OR</v>
          </cell>
          <cell r="FA2495" t="str">
            <v>Kitchen</v>
          </cell>
          <cell r="FB2495">
            <v>7556684.4199999999</v>
          </cell>
          <cell r="FC2495">
            <v>2592844.0120000001</v>
          </cell>
          <cell r="FI2495" t="str">
            <v>WA</v>
          </cell>
          <cell r="FJ2495" t="str">
            <v>Exterior</v>
          </cell>
          <cell r="FK2495" t="str">
            <v>EISAnqnx</v>
          </cell>
          <cell r="FL2495">
            <v>793038.88000000012</v>
          </cell>
          <cell r="FS2495" t="str">
            <v>WA</v>
          </cell>
          <cell r="FT2495" t="str">
            <v>EISAnqnx</v>
          </cell>
          <cell r="FV2495">
            <v>6274628.96</v>
          </cell>
        </row>
        <row r="2496">
          <cell r="AN2496" t="str">
            <v>OR</v>
          </cell>
          <cell r="AO2496" t="str">
            <v>Baseboard/Wall/Radiant</v>
          </cell>
          <cell r="AP2496" t="str">
            <v>Pre 1980</v>
          </cell>
          <cell r="AQ2496" t="str">
            <v>Crawlspace</v>
          </cell>
          <cell r="AR2496">
            <v>1612.69177246094</v>
          </cell>
          <cell r="AU2496" t="str">
            <v>No</v>
          </cell>
          <cell r="AV2496" t="b">
            <v>1</v>
          </cell>
          <cell r="AX2496">
            <v>2043280.4757080111</v>
          </cell>
          <cell r="AY2496" t="b">
            <v>0</v>
          </cell>
          <cell r="AZ2496">
            <v>628107.6436161875</v>
          </cell>
          <cell r="BA2496">
            <v>1</v>
          </cell>
          <cell r="BB2496">
            <v>1612.69177246094</v>
          </cell>
          <cell r="BC2496">
            <v>0.99999985890730525</v>
          </cell>
          <cell r="DS2496">
            <v>2130.886</v>
          </cell>
          <cell r="DT2496" t="str">
            <v>MT</v>
          </cell>
          <cell r="DU2496" t="str">
            <v>gt46</v>
          </cell>
          <cell r="EZ2496" t="str">
            <v>OR</v>
          </cell>
          <cell r="FA2496" t="str">
            <v>Living Room/Family Room</v>
          </cell>
          <cell r="FB2496">
            <v>7937985.0100000007</v>
          </cell>
          <cell r="FC2496">
            <v>5490728.4960000003</v>
          </cell>
          <cell r="FI2496" t="str">
            <v>WA</v>
          </cell>
          <cell r="FJ2496" t="str">
            <v>Exterior</v>
          </cell>
          <cell r="FK2496" t="str">
            <v>EISAq</v>
          </cell>
          <cell r="FL2496">
            <v>109042.84600000001</v>
          </cell>
          <cell r="FS2496" t="str">
            <v>WA</v>
          </cell>
          <cell r="FT2496" t="str">
            <v>EISAq</v>
          </cell>
          <cell r="FV2496">
            <v>60937.216</v>
          </cell>
        </row>
        <row r="2497">
          <cell r="AN2497" t="str">
            <v>MT</v>
          </cell>
          <cell r="AO2497" t="str">
            <v>Natural Gas Other</v>
          </cell>
          <cell r="AP2497" t="str">
            <v>1993-2006</v>
          </cell>
          <cell r="AQ2497" t="str">
            <v>Basement</v>
          </cell>
          <cell r="AR2497">
            <v>1144.67944335938</v>
          </cell>
          <cell r="AU2497" t="str">
            <v>No</v>
          </cell>
          <cell r="AV2497" t="b">
            <v>1</v>
          </cell>
          <cell r="AX2497">
            <v>3804914.4697265793</v>
          </cell>
          <cell r="AY2497" t="b">
            <v>0</v>
          </cell>
          <cell r="AZ2497">
            <v>903804.43362532125</v>
          </cell>
          <cell r="BA2497">
            <v>1</v>
          </cell>
          <cell r="BB2497">
            <v>1144.67944335938</v>
          </cell>
          <cell r="BC2497">
            <v>1.0000003873220178</v>
          </cell>
          <cell r="DS2497">
            <v>2130.886</v>
          </cell>
          <cell r="DT2497" t="str">
            <v>MT</v>
          </cell>
          <cell r="DU2497" t="str">
            <v>lt32</v>
          </cell>
          <cell r="EZ2497" t="str">
            <v>OR</v>
          </cell>
          <cell r="FA2497" t="str">
            <v>Other</v>
          </cell>
          <cell r="FB2497">
            <v>11820318.290000001</v>
          </cell>
          <cell r="FC2497">
            <v>7854792.1540000001</v>
          </cell>
          <cell r="FI2497" t="str">
            <v>WA</v>
          </cell>
          <cell r="FJ2497" t="str">
            <v>Garage</v>
          </cell>
          <cell r="FK2497" t="str">
            <v>EISAq</v>
          </cell>
          <cell r="FL2497">
            <v>634431.10400000005</v>
          </cell>
          <cell r="FS2497" t="str">
            <v>WA</v>
          </cell>
          <cell r="FT2497" t="str">
            <v>EISAx</v>
          </cell>
          <cell r="FV2497">
            <v>4237040.8</v>
          </cell>
        </row>
        <row r="2498">
          <cell r="AN2498" t="str">
            <v>MT</v>
          </cell>
          <cell r="AO2498" t="str">
            <v>Natural Gas Other</v>
          </cell>
          <cell r="AP2498" t="str">
            <v>1993-2006</v>
          </cell>
          <cell r="AQ2498" t="str">
            <v>Basement</v>
          </cell>
          <cell r="AR2498">
            <v>2130.88647460938</v>
          </cell>
          <cell r="AU2498" t="str">
            <v>No</v>
          </cell>
          <cell r="AV2498" t="b">
            <v>1</v>
          </cell>
          <cell r="AX2498">
            <v>5305907.3217773559</v>
          </cell>
          <cell r="AY2498" t="b">
            <v>0</v>
          </cell>
          <cell r="AZ2498">
            <v>1310633.6895056185</v>
          </cell>
          <cell r="BA2498">
            <v>1</v>
          </cell>
          <cell r="BB2498">
            <v>2130.88647460938</v>
          </cell>
          <cell r="BC2498">
            <v>1.0000002227286584</v>
          </cell>
          <cell r="DS2498">
            <v>1612.692</v>
          </cell>
          <cell r="DT2498" t="str">
            <v>OR</v>
          </cell>
          <cell r="DU2498" t="str">
            <v>32to46</v>
          </cell>
          <cell r="EZ2498" t="str">
            <v>WA</v>
          </cell>
          <cell r="FA2498" t="str">
            <v>Bathroom</v>
          </cell>
          <cell r="FB2498">
            <v>5427359.8350000009</v>
          </cell>
          <cell r="FC2498">
            <v>346954.51</v>
          </cell>
          <cell r="FI2498" t="str">
            <v>WA</v>
          </cell>
          <cell r="FJ2498" t="str">
            <v>Kitchen</v>
          </cell>
          <cell r="FK2498" t="str">
            <v>EISAq</v>
          </cell>
          <cell r="FL2498">
            <v>545214.2300000001</v>
          </cell>
          <cell r="FS2498" t="str">
            <v>WA</v>
          </cell>
          <cell r="FT2498" t="str">
            <v>EISAnqnx</v>
          </cell>
          <cell r="FV2498">
            <v>12731748.960000001</v>
          </cell>
        </row>
        <row r="2499">
          <cell r="AN2499" t="str">
            <v>ID</v>
          </cell>
          <cell r="AO2499" t="str">
            <v>Natural Gas FAF</v>
          </cell>
          <cell r="AP2499" t="str">
            <v>1993-2006</v>
          </cell>
          <cell r="AQ2499" t="str">
            <v>Basement</v>
          </cell>
          <cell r="AR2499">
            <v>1192.46508789063</v>
          </cell>
          <cell r="AU2499" t="str">
            <v>No</v>
          </cell>
          <cell r="AV2499" t="b">
            <v>1</v>
          </cell>
          <cell r="AX2499">
            <v>3136183.1811523568</v>
          </cell>
          <cell r="AY2499" t="b">
            <v>0</v>
          </cell>
          <cell r="AZ2499">
            <v>557537.05184326402</v>
          </cell>
          <cell r="BA2499">
            <v>1</v>
          </cell>
          <cell r="BB2499">
            <v>1192.46508789063</v>
          </cell>
          <cell r="BC2499">
            <v>1.0000000737049977</v>
          </cell>
          <cell r="DS2499">
            <v>1612.692</v>
          </cell>
          <cell r="DT2499" t="str">
            <v>OR</v>
          </cell>
          <cell r="DU2499" t="str">
            <v>32to46</v>
          </cell>
          <cell r="EZ2499" t="str">
            <v>WA</v>
          </cell>
          <cell r="FA2499" t="str">
            <v>Bedrooms</v>
          </cell>
          <cell r="FB2499">
            <v>991298.60000000009</v>
          </cell>
          <cell r="FC2499">
            <v>1819032.9310000001</v>
          </cell>
          <cell r="FI2499" t="str">
            <v>WA</v>
          </cell>
          <cell r="FJ2499" t="str">
            <v>Kitchen</v>
          </cell>
          <cell r="FK2499" t="str">
            <v>EISAx</v>
          </cell>
          <cell r="FL2499">
            <v>520431.76500000001</v>
          </cell>
          <cell r="FS2499" t="str">
            <v>WA</v>
          </cell>
          <cell r="FT2499" t="str">
            <v>EISAq</v>
          </cell>
          <cell r="FV2499">
            <v>3108814.0440000002</v>
          </cell>
        </row>
        <row r="2500">
          <cell r="AN2500" t="str">
            <v>WA</v>
          </cell>
          <cell r="AO2500" t="str">
            <v>Baseboard/Wall/Radiant</v>
          </cell>
          <cell r="AQ2500" t="str">
            <v>Slab on Grade</v>
          </cell>
          <cell r="AR2500">
            <v>2079.99340820313</v>
          </cell>
          <cell r="AU2500" t="str">
            <v>No</v>
          </cell>
          <cell r="AV2500" t="b">
            <v>1</v>
          </cell>
          <cell r="AX2500">
            <v>1784634.3442382854</v>
          </cell>
          <cell r="AY2500" t="b">
            <v>0</v>
          </cell>
          <cell r="AZ2500">
            <v>1256295.2186206086</v>
          </cell>
          <cell r="BA2500">
            <v>1</v>
          </cell>
          <cell r="BB2500">
            <v>2079.99340820313</v>
          </cell>
          <cell r="BC2500">
            <v>1.0000001962521654</v>
          </cell>
          <cell r="DS2500">
            <v>2130.886</v>
          </cell>
          <cell r="DT2500" t="str">
            <v>MT</v>
          </cell>
          <cell r="DU2500" t="str">
            <v>32to46</v>
          </cell>
          <cell r="EZ2500" t="str">
            <v>WA</v>
          </cell>
          <cell r="FA2500" t="str">
            <v>Exterior</v>
          </cell>
          <cell r="FB2500">
            <v>1065645.9950000001</v>
          </cell>
          <cell r="FC2500">
            <v>6121268.8550000004</v>
          </cell>
          <cell r="FI2500" t="str">
            <v>WA</v>
          </cell>
          <cell r="FJ2500" t="str">
            <v>Living Room/Family Room</v>
          </cell>
          <cell r="FK2500" t="str">
            <v>EISAq</v>
          </cell>
          <cell r="FL2500">
            <v>371736.97500000003</v>
          </cell>
          <cell r="FS2500" t="str">
            <v>WA</v>
          </cell>
          <cell r="FT2500" t="str">
            <v>EISAx</v>
          </cell>
          <cell r="FV2500">
            <v>7325115.8399999999</v>
          </cell>
        </row>
        <row r="2501">
          <cell r="AN2501" t="str">
            <v>OR</v>
          </cell>
          <cell r="AO2501" t="str">
            <v>Baseboard/Wall/Radiant</v>
          </cell>
          <cell r="AP2501" t="str">
            <v>1980-1992</v>
          </cell>
          <cell r="AQ2501" t="str">
            <v>Crawlspace</v>
          </cell>
          <cell r="AR2501">
            <v>439.73436384636699</v>
          </cell>
          <cell r="AU2501" t="str">
            <v>No</v>
          </cell>
          <cell r="AV2501" t="b">
            <v>0</v>
          </cell>
          <cell r="AX2501">
            <v>1526757.7112745862</v>
          </cell>
          <cell r="AY2501" t="b">
            <v>0</v>
          </cell>
          <cell r="AZ2501">
            <v>391914.92276865715</v>
          </cell>
          <cell r="BA2501" t="str">
            <v/>
          </cell>
          <cell r="BB2501" t="str">
            <v/>
          </cell>
          <cell r="BC2501">
            <v>0.22842643464245355</v>
          </cell>
          <cell r="DS2501">
            <v>2079.9929999999999</v>
          </cell>
          <cell r="DT2501" t="str">
            <v>WA</v>
          </cell>
          <cell r="DU2501" t="str">
            <v>gt46</v>
          </cell>
          <cell r="EZ2501" t="str">
            <v>WA</v>
          </cell>
          <cell r="FA2501" t="str">
            <v>Garage</v>
          </cell>
          <cell r="FB2501">
            <v>371736.97500000003</v>
          </cell>
          <cell r="FC2501">
            <v>1189558.32</v>
          </cell>
          <cell r="FI2501" t="str">
            <v>WA</v>
          </cell>
          <cell r="FJ2501" t="str">
            <v>Other</v>
          </cell>
          <cell r="FK2501" t="str">
            <v>EISAq</v>
          </cell>
          <cell r="FL2501">
            <v>555127.21600000001</v>
          </cell>
          <cell r="FS2501" t="str">
            <v>OR</v>
          </cell>
          <cell r="FT2501" t="str">
            <v>EISAnqnx</v>
          </cell>
          <cell r="FV2501">
            <v>7825364.835</v>
          </cell>
        </row>
        <row r="2502">
          <cell r="AN2502" t="str">
            <v>OR</v>
          </cell>
          <cell r="AO2502" t="str">
            <v>Baseboard/Wall/Radiant</v>
          </cell>
          <cell r="AP2502" t="str">
            <v>1980-1992</v>
          </cell>
          <cell r="AQ2502" t="str">
            <v>Basement</v>
          </cell>
          <cell r="AR2502">
            <v>1485.3249623255099</v>
          </cell>
          <cell r="AU2502" t="str">
            <v>No</v>
          </cell>
          <cell r="AV2502" t="b">
            <v>0</v>
          </cell>
          <cell r="AX2502">
            <v>5157048.2691941699</v>
          </cell>
          <cell r="AY2502" t="b">
            <v>0</v>
          </cell>
          <cell r="AZ2502">
            <v>1323801.5169074675</v>
          </cell>
          <cell r="BA2502" t="str">
            <v/>
          </cell>
          <cell r="BB2502" t="str">
            <v/>
          </cell>
          <cell r="BC2502">
            <v>0.77157373479228941</v>
          </cell>
          <cell r="DS2502">
            <v>1925.059</v>
          </cell>
          <cell r="DT2502" t="str">
            <v>OR</v>
          </cell>
          <cell r="DU2502" t="str">
            <v>32to46</v>
          </cell>
          <cell r="EZ2502" t="str">
            <v>WA</v>
          </cell>
          <cell r="FA2502" t="str">
            <v>Kitchen</v>
          </cell>
          <cell r="FB2502">
            <v>634431.10400000005</v>
          </cell>
          <cell r="FC2502">
            <v>396519.44000000006</v>
          </cell>
          <cell r="FI2502" t="str">
            <v>WA</v>
          </cell>
          <cell r="FJ2502" t="str">
            <v>Bathroom</v>
          </cell>
          <cell r="FK2502" t="str">
            <v>EISAnqnx</v>
          </cell>
          <cell r="FL2502">
            <v>2081727.06</v>
          </cell>
          <cell r="FS2502" t="str">
            <v>OR</v>
          </cell>
          <cell r="FT2502" t="str">
            <v>EISAq</v>
          </cell>
          <cell r="FV2502">
            <v>3561359.15</v>
          </cell>
        </row>
        <row r="2503">
          <cell r="AN2503" t="str">
            <v>OR</v>
          </cell>
          <cell r="AO2503" t="str">
            <v>Baseboard/Wall/Radiant</v>
          </cell>
          <cell r="AP2503" t="str">
            <v>1980-1992</v>
          </cell>
          <cell r="AQ2503" t="str">
            <v>Crawlspace</v>
          </cell>
          <cell r="AR2503">
            <v>439.73436384636699</v>
          </cell>
          <cell r="AU2503" t="str">
            <v>No</v>
          </cell>
          <cell r="AV2503" t="b">
            <v>0</v>
          </cell>
          <cell r="AX2503">
            <v>1526757.7112745862</v>
          </cell>
          <cell r="AY2503" t="b">
            <v>0</v>
          </cell>
          <cell r="AZ2503">
            <v>391914.92276865715</v>
          </cell>
          <cell r="BA2503" t="str">
            <v/>
          </cell>
          <cell r="BB2503" t="str">
            <v/>
          </cell>
          <cell r="BC2503">
            <v>0.22842643464245355</v>
          </cell>
          <cell r="DS2503">
            <v>2079.9929999999999</v>
          </cell>
          <cell r="DT2503" t="str">
            <v>WA</v>
          </cell>
          <cell r="DU2503" t="str">
            <v>32to46</v>
          </cell>
          <cell r="EZ2503" t="str">
            <v>WA</v>
          </cell>
          <cell r="FA2503" t="str">
            <v>Living Room/Family Room</v>
          </cell>
          <cell r="FB2503">
            <v>148694.79</v>
          </cell>
          <cell r="FC2503">
            <v>991298.60000000009</v>
          </cell>
          <cell r="FI2503" t="str">
            <v>WA</v>
          </cell>
          <cell r="FJ2503" t="str">
            <v>Bedrooms</v>
          </cell>
          <cell r="FK2503" t="str">
            <v>EISAnqnx</v>
          </cell>
          <cell r="FL2503">
            <v>793038.88000000012</v>
          </cell>
          <cell r="FS2503" t="str">
            <v>OR</v>
          </cell>
          <cell r="FT2503" t="str">
            <v>EISAx</v>
          </cell>
          <cell r="FV2503">
            <v>5736675.8200000003</v>
          </cell>
        </row>
        <row r="2504">
          <cell r="AN2504" t="str">
            <v>OR</v>
          </cell>
          <cell r="AO2504" t="str">
            <v>Wood</v>
          </cell>
          <cell r="AP2504" t="str">
            <v>1980-1992</v>
          </cell>
          <cell r="AQ2504" t="str">
            <v>Basement</v>
          </cell>
          <cell r="AR2504">
            <v>1485.3249623255099</v>
          </cell>
          <cell r="AU2504" t="str">
            <v>No</v>
          </cell>
          <cell r="AV2504" t="b">
            <v>1</v>
          </cell>
          <cell r="AX2504">
            <v>5157048.2691941699</v>
          </cell>
          <cell r="AY2504" t="b">
            <v>0</v>
          </cell>
          <cell r="AZ2504">
            <v>1323801.5169074675</v>
          </cell>
          <cell r="BA2504">
            <v>0.77157360406091413</v>
          </cell>
          <cell r="BB2504">
            <v>1485.3249623255099</v>
          </cell>
          <cell r="BC2504">
            <v>0.77157373479228941</v>
          </cell>
          <cell r="DS2504">
            <v>2079.9929999999999</v>
          </cell>
          <cell r="DT2504" t="str">
            <v>WA</v>
          </cell>
          <cell r="DU2504" t="str">
            <v>lt32</v>
          </cell>
          <cell r="EZ2504" t="str">
            <v>WA</v>
          </cell>
          <cell r="FA2504" t="str">
            <v>Other</v>
          </cell>
          <cell r="FB2504">
            <v>1363035.5750000002</v>
          </cell>
          <cell r="FC2504">
            <v>2081727.06</v>
          </cell>
          <cell r="FI2504" t="str">
            <v>WA</v>
          </cell>
          <cell r="FJ2504" t="str">
            <v>Bedrooms</v>
          </cell>
          <cell r="FK2504" t="str">
            <v>EISAq</v>
          </cell>
          <cell r="FL2504">
            <v>297389.58</v>
          </cell>
          <cell r="FS2504" t="str">
            <v>OR</v>
          </cell>
          <cell r="FT2504" t="str">
            <v>EISAnqnx</v>
          </cell>
          <cell r="FV2504">
            <v>5031599.04</v>
          </cell>
        </row>
        <row r="2505">
          <cell r="AN2505" t="str">
            <v>OR</v>
          </cell>
          <cell r="AO2505" t="str">
            <v>Wood</v>
          </cell>
          <cell r="AP2505" t="str">
            <v>1980-1992</v>
          </cell>
          <cell r="AQ2505" t="str">
            <v>Crawlspace</v>
          </cell>
          <cell r="AR2505">
            <v>439.73436384636699</v>
          </cell>
          <cell r="AU2505" t="str">
            <v>No</v>
          </cell>
          <cell r="AV2505" t="b">
            <v>1</v>
          </cell>
          <cell r="AX2505">
            <v>1526757.7112745862</v>
          </cell>
          <cell r="AY2505" t="b">
            <v>0</v>
          </cell>
          <cell r="AZ2505">
            <v>391914.92276865715</v>
          </cell>
          <cell r="BA2505">
            <v>0.22842639593908587</v>
          </cell>
          <cell r="BB2505">
            <v>439.73436384636699</v>
          </cell>
          <cell r="BC2505">
            <v>0.22842643464245355</v>
          </cell>
          <cell r="DS2505">
            <v>6932.7380000000003</v>
          </cell>
          <cell r="DT2505" t="str">
            <v>OR</v>
          </cell>
          <cell r="DU2505" t="str">
            <v>lt32</v>
          </cell>
          <cell r="EZ2505" t="str">
            <v>OR</v>
          </cell>
          <cell r="FA2505" t="str">
            <v>Bathroom</v>
          </cell>
          <cell r="FB2505">
            <v>285126.48</v>
          </cell>
          <cell r="FC2505">
            <v>49897.134000000005</v>
          </cell>
          <cell r="FI2505" t="str">
            <v>WA</v>
          </cell>
          <cell r="FJ2505" t="str">
            <v>Exterior</v>
          </cell>
          <cell r="FK2505" t="str">
            <v>EISAq</v>
          </cell>
          <cell r="FL2505">
            <v>148694.79</v>
          </cell>
          <cell r="FS2505" t="str">
            <v>OR</v>
          </cell>
          <cell r="FT2505" t="str">
            <v>EISAq</v>
          </cell>
          <cell r="FV2505">
            <v>278995.71600000001</v>
          </cell>
        </row>
        <row r="2506">
          <cell r="AN2506" t="str">
            <v>OR</v>
          </cell>
          <cell r="AO2506" t="str">
            <v>Baseboard/Wall/Radiant</v>
          </cell>
          <cell r="AP2506" t="str">
            <v>1980-1992</v>
          </cell>
          <cell r="AQ2506" t="str">
            <v>Basement</v>
          </cell>
          <cell r="AR2506">
            <v>1485.3249623255099</v>
          </cell>
          <cell r="AU2506" t="str">
            <v>No</v>
          </cell>
          <cell r="AV2506" t="b">
            <v>0</v>
          </cell>
          <cell r="AX2506">
            <v>5157048.2691941699</v>
          </cell>
          <cell r="AY2506" t="b">
            <v>0</v>
          </cell>
          <cell r="AZ2506">
            <v>1323801.5169074675</v>
          </cell>
          <cell r="BA2506" t="str">
            <v/>
          </cell>
          <cell r="BB2506" t="str">
            <v/>
          </cell>
          <cell r="BC2506">
            <v>0.77157373479228941</v>
          </cell>
          <cell r="DS2506">
            <v>6932.7380000000003</v>
          </cell>
          <cell r="DT2506" t="str">
            <v>OR</v>
          </cell>
          <cell r="DU2506" t="str">
            <v>gt46</v>
          </cell>
          <cell r="EZ2506" t="str">
            <v>OR</v>
          </cell>
          <cell r="FA2506" t="str">
            <v>Bedrooms</v>
          </cell>
          <cell r="FB2506">
            <v>374228.505</v>
          </cell>
          <cell r="FC2506">
            <v>267306.07500000001</v>
          </cell>
          <cell r="FI2506" t="str">
            <v>WA</v>
          </cell>
          <cell r="FJ2506" t="str">
            <v>Garage</v>
          </cell>
          <cell r="FK2506" t="str">
            <v>EISAq</v>
          </cell>
          <cell r="FL2506">
            <v>4123802.1760000004</v>
          </cell>
          <cell r="FS2506" t="str">
            <v>OR</v>
          </cell>
          <cell r="FT2506" t="str">
            <v>EISAx</v>
          </cell>
          <cell r="FV2506">
            <v>806346</v>
          </cell>
        </row>
        <row r="2507">
          <cell r="AN2507" t="str">
            <v>WA</v>
          </cell>
          <cell r="AO2507" t="str">
            <v>Baseboard/Wall/Radiant</v>
          </cell>
          <cell r="AP2507" t="str">
            <v>Pre 1980</v>
          </cell>
          <cell r="AQ2507" t="str">
            <v>Crawlspace</v>
          </cell>
          <cell r="AR2507">
            <v>12271.3056640625</v>
          </cell>
          <cell r="AU2507" t="str">
            <v>No</v>
          </cell>
          <cell r="AV2507" t="b">
            <v>0</v>
          </cell>
          <cell r="AX2507">
            <v>21597497.96875</v>
          </cell>
          <cell r="AY2507" t="b">
            <v>0</v>
          </cell>
          <cell r="AZ2507">
            <v>5089847.9866394531</v>
          </cell>
          <cell r="BA2507" t="str">
            <v/>
          </cell>
          <cell r="BB2507" t="str">
            <v/>
          </cell>
          <cell r="BC2507">
            <v>0.99999964666058472</v>
          </cell>
          <cell r="DS2507">
            <v>6932.7380000000003</v>
          </cell>
          <cell r="DT2507" t="str">
            <v>OR</v>
          </cell>
          <cell r="DU2507" t="str">
            <v>32to46</v>
          </cell>
          <cell r="EZ2507" t="str">
            <v>OR</v>
          </cell>
          <cell r="FA2507" t="str">
            <v>Exterior</v>
          </cell>
          <cell r="FB2507">
            <v>249485.67</v>
          </cell>
          <cell r="FC2507">
            <v>1188027</v>
          </cell>
          <cell r="FI2507" t="str">
            <v>WA</v>
          </cell>
          <cell r="FJ2507" t="str">
            <v>Garage</v>
          </cell>
          <cell r="FK2507" t="str">
            <v>EISAx</v>
          </cell>
          <cell r="FL2507">
            <v>594779.16</v>
          </cell>
          <cell r="FS2507" t="str">
            <v>OR</v>
          </cell>
          <cell r="FT2507" t="str">
            <v>EISAnqnx</v>
          </cell>
          <cell r="FV2507">
            <v>4418776.08</v>
          </cell>
        </row>
        <row r="2508">
          <cell r="AN2508" t="str">
            <v>WA</v>
          </cell>
          <cell r="AO2508" t="str">
            <v>Wood</v>
          </cell>
          <cell r="AP2508" t="str">
            <v>Pre 1980</v>
          </cell>
          <cell r="AQ2508" t="str">
            <v>Crawlspace</v>
          </cell>
          <cell r="AR2508">
            <v>12271.3056640625</v>
          </cell>
          <cell r="AU2508" t="str">
            <v>No</v>
          </cell>
          <cell r="AV2508" t="b">
            <v>0</v>
          </cell>
          <cell r="AX2508">
            <v>21597497.96875</v>
          </cell>
          <cell r="AY2508" t="b">
            <v>0</v>
          </cell>
          <cell r="AZ2508">
            <v>5089847.9866394531</v>
          </cell>
          <cell r="BA2508" t="str">
            <v/>
          </cell>
          <cell r="BB2508" t="str">
            <v/>
          </cell>
          <cell r="BC2508">
            <v>0.99999964666058472</v>
          </cell>
          <cell r="DS2508">
            <v>8264.9449999999997</v>
          </cell>
          <cell r="DT2508" t="str">
            <v>OR</v>
          </cell>
          <cell r="DU2508" t="str">
            <v>32to46</v>
          </cell>
          <cell r="EZ2508" t="str">
            <v>OR</v>
          </cell>
          <cell r="FA2508" t="str">
            <v>Kitchen</v>
          </cell>
          <cell r="FB2508">
            <v>190084.32</v>
          </cell>
          <cell r="FC2508">
            <v>142563.24</v>
          </cell>
          <cell r="FI2508" t="str">
            <v>WA</v>
          </cell>
          <cell r="FJ2508" t="str">
            <v>Kitchen</v>
          </cell>
          <cell r="FK2508" t="str">
            <v>EISAx</v>
          </cell>
          <cell r="FL2508">
            <v>2478246.5</v>
          </cell>
          <cell r="FS2508" t="str">
            <v>OR</v>
          </cell>
          <cell r="FT2508" t="str">
            <v>EISAq</v>
          </cell>
          <cell r="FV2508">
            <v>962777.12399999995</v>
          </cell>
        </row>
        <row r="2509">
          <cell r="AN2509" t="str">
            <v>WA</v>
          </cell>
          <cell r="AO2509" t="str">
            <v>Other</v>
          </cell>
          <cell r="AP2509" t="str">
            <v>Pre 1980</v>
          </cell>
          <cell r="AQ2509" t="str">
            <v>Crawlspace</v>
          </cell>
          <cell r="AR2509">
            <v>12271.3056640625</v>
          </cell>
          <cell r="AU2509" t="str">
            <v>No</v>
          </cell>
          <cell r="AV2509" t="b">
            <v>1</v>
          </cell>
          <cell r="AX2509">
            <v>21597497.96875</v>
          </cell>
          <cell r="AY2509" t="b">
            <v>0</v>
          </cell>
          <cell r="AZ2509">
            <v>5089847.9866394531</v>
          </cell>
          <cell r="BA2509">
            <v>1</v>
          </cell>
          <cell r="BB2509">
            <v>12271.3056640625</v>
          </cell>
          <cell r="BC2509">
            <v>0.99999964666058472</v>
          </cell>
          <cell r="DS2509">
            <v>1612.692</v>
          </cell>
          <cell r="DT2509" t="str">
            <v>OR</v>
          </cell>
          <cell r="DU2509" t="str">
            <v>32to46</v>
          </cell>
          <cell r="EZ2509" t="str">
            <v>OR</v>
          </cell>
          <cell r="FA2509" t="str">
            <v>Living Room/Family Room</v>
          </cell>
          <cell r="FB2509">
            <v>477586.85399999999</v>
          </cell>
          <cell r="FC2509">
            <v>510851.61000000004</v>
          </cell>
          <cell r="FI2509" t="str">
            <v>WA</v>
          </cell>
          <cell r="FJ2509" t="str">
            <v>Living Room/Family Room</v>
          </cell>
          <cell r="FK2509" t="str">
            <v>EISAnqnx</v>
          </cell>
          <cell r="FL2509">
            <v>495649.30000000005</v>
          </cell>
          <cell r="FS2509" t="str">
            <v>OR</v>
          </cell>
          <cell r="FT2509" t="str">
            <v>EISAx</v>
          </cell>
          <cell r="FV2509">
            <v>5837945.04</v>
          </cell>
        </row>
        <row r="2510">
          <cell r="AN2510" t="str">
            <v>WA</v>
          </cell>
          <cell r="AO2510" t="str">
            <v>Electric FAF</v>
          </cell>
          <cell r="AP2510" t="str">
            <v>Pre 1980</v>
          </cell>
          <cell r="AQ2510" t="str">
            <v>Crawlspace</v>
          </cell>
          <cell r="AR2510">
            <v>2079.99340820313</v>
          </cell>
          <cell r="AU2510" t="str">
            <v>No</v>
          </cell>
          <cell r="AV2510" t="b">
            <v>1</v>
          </cell>
          <cell r="AX2510">
            <v>3327989.4531250079</v>
          </cell>
          <cell r="AY2510" t="b">
            <v>0</v>
          </cell>
          <cell r="AZ2510">
            <v>1185571.9067529081</v>
          </cell>
          <cell r="BA2510">
            <v>1</v>
          </cell>
          <cell r="BB2510">
            <v>2079.99340820313</v>
          </cell>
          <cell r="BC2510">
            <v>1.0000001962521654</v>
          </cell>
          <cell r="DS2510">
            <v>2079.9929999999999</v>
          </cell>
          <cell r="DT2510" t="str">
            <v>WA</v>
          </cell>
          <cell r="DU2510" t="str">
            <v>lt32</v>
          </cell>
          <cell r="EZ2510" t="str">
            <v>OR</v>
          </cell>
          <cell r="FA2510" t="str">
            <v>Other</v>
          </cell>
          <cell r="FB2510">
            <v>231665.26500000001</v>
          </cell>
          <cell r="FC2510">
            <v>103358.349</v>
          </cell>
          <cell r="FI2510" t="str">
            <v>WA</v>
          </cell>
          <cell r="FJ2510" t="str">
            <v>Living Room/Family Room</v>
          </cell>
          <cell r="FK2510" t="str">
            <v>EISAq</v>
          </cell>
          <cell r="FL2510">
            <v>148694.79</v>
          </cell>
          <cell r="FS2510" t="str">
            <v>MT</v>
          </cell>
          <cell r="FT2510" t="str">
            <v>EISAnqnx</v>
          </cell>
          <cell r="FV2510">
            <v>1385075.9</v>
          </cell>
        </row>
        <row r="2511">
          <cell r="AN2511" t="str">
            <v>OR</v>
          </cell>
          <cell r="AO2511" t="str">
            <v>Heat Pump (Central System)</v>
          </cell>
          <cell r="AP2511" t="str">
            <v>Pre 1980</v>
          </cell>
          <cell r="AQ2511" t="str">
            <v>Crawlspace</v>
          </cell>
          <cell r="AR2511">
            <v>1612.69177246094</v>
          </cell>
          <cell r="AU2511" t="str">
            <v>No</v>
          </cell>
          <cell r="AV2511" t="b">
            <v>1</v>
          </cell>
          <cell r="AX2511">
            <v>2838337.5195312542</v>
          </cell>
          <cell r="AY2511" t="b">
            <v>0</v>
          </cell>
          <cell r="AZ2511">
            <v>877725.72057889542</v>
          </cell>
          <cell r="BA2511">
            <v>1</v>
          </cell>
          <cell r="BB2511">
            <v>1612.69177246094</v>
          </cell>
          <cell r="BC2511">
            <v>0.99999985890730525</v>
          </cell>
          <cell r="DS2511">
            <v>2079.9929999999999</v>
          </cell>
          <cell r="DT2511" t="str">
            <v>WA</v>
          </cell>
          <cell r="DU2511" t="str">
            <v>32to46</v>
          </cell>
          <cell r="EZ2511" t="str">
            <v>OR</v>
          </cell>
          <cell r="FA2511" t="str">
            <v>Bathroom</v>
          </cell>
          <cell r="FB2511">
            <v>2461121.9900000002</v>
          </cell>
          <cell r="FC2511">
            <v>1143901.77</v>
          </cell>
          <cell r="FI2511" t="str">
            <v>WA</v>
          </cell>
          <cell r="FJ2511" t="str">
            <v>Living Room/Family Room</v>
          </cell>
          <cell r="FK2511" t="str">
            <v>EISAx</v>
          </cell>
          <cell r="FL2511">
            <v>743473.95000000007</v>
          </cell>
          <cell r="FS2511" t="str">
            <v>MT</v>
          </cell>
          <cell r="FT2511" t="str">
            <v>EISAq</v>
          </cell>
          <cell r="FV2511">
            <v>997254.64799999993</v>
          </cell>
        </row>
        <row r="2512">
          <cell r="AN2512" t="str">
            <v>OR</v>
          </cell>
          <cell r="AO2512" t="str">
            <v>Baseboard/Wall/Radiant</v>
          </cell>
          <cell r="AP2512" t="str">
            <v>Pre 1980</v>
          </cell>
          <cell r="AQ2512" t="str">
            <v>Basement</v>
          </cell>
          <cell r="AR2512">
            <v>1925.05932617188</v>
          </cell>
          <cell r="AU2512" t="str">
            <v>No</v>
          </cell>
          <cell r="AV2512" t="b">
            <v>0</v>
          </cell>
          <cell r="AX2512">
            <v>4558540.4843750121</v>
          </cell>
          <cell r="AY2512" t="b">
            <v>0</v>
          </cell>
          <cell r="AZ2512">
            <v>1956591.7979345755</v>
          </cell>
          <cell r="BA2512" t="str">
            <v/>
          </cell>
          <cell r="BB2512" t="str">
            <v/>
          </cell>
          <cell r="BC2512">
            <v>1.0000001694347447</v>
          </cell>
          <cell r="DS2512">
            <v>2079.9929999999999</v>
          </cell>
          <cell r="DT2512" t="str">
            <v>WA</v>
          </cell>
          <cell r="DU2512" t="str">
            <v>32to46</v>
          </cell>
          <cell r="EZ2512" t="str">
            <v>OR</v>
          </cell>
          <cell r="FA2512" t="str">
            <v>Bedrooms</v>
          </cell>
          <cell r="FB2512">
            <v>3646620.1880000001</v>
          </cell>
          <cell r="FC2512">
            <v>3501032.69</v>
          </cell>
          <cell r="FI2512" t="str">
            <v>WA</v>
          </cell>
          <cell r="FJ2512" t="str">
            <v>Other</v>
          </cell>
          <cell r="FK2512" t="str">
            <v>EISAnqnx</v>
          </cell>
          <cell r="FL2512">
            <v>892168.74000000011</v>
          </cell>
          <cell r="FS2512" t="str">
            <v>MT</v>
          </cell>
          <cell r="FT2512" t="str">
            <v>EISAx</v>
          </cell>
          <cell r="FV2512">
            <v>319632.90000000002</v>
          </cell>
        </row>
        <row r="2513">
          <cell r="AN2513" t="str">
            <v>OR</v>
          </cell>
          <cell r="AO2513" t="str">
            <v>Heat Pump (Central System)</v>
          </cell>
          <cell r="AP2513" t="str">
            <v>Pre 1980</v>
          </cell>
          <cell r="AQ2513" t="str">
            <v>Basement</v>
          </cell>
          <cell r="AR2513">
            <v>1925.05932617188</v>
          </cell>
          <cell r="AU2513" t="str">
            <v>No</v>
          </cell>
          <cell r="AV2513" t="b">
            <v>1</v>
          </cell>
          <cell r="AX2513">
            <v>4558540.4843750121</v>
          </cell>
          <cell r="AY2513" t="b">
            <v>0</v>
          </cell>
          <cell r="AZ2513">
            <v>1956591.7979345755</v>
          </cell>
          <cell r="BA2513">
            <v>1</v>
          </cell>
          <cell r="BB2513">
            <v>1925.05932617188</v>
          </cell>
          <cell r="BC2513">
            <v>1.0000001694347447</v>
          </cell>
          <cell r="DS2513">
            <v>3785.7640000000001</v>
          </cell>
          <cell r="DT2513" t="str">
            <v>ID</v>
          </cell>
          <cell r="DU2513" t="str">
            <v>32to46</v>
          </cell>
          <cell r="EZ2513" t="str">
            <v>OR</v>
          </cell>
          <cell r="FA2513" t="str">
            <v>Kitchen</v>
          </cell>
          <cell r="FB2513">
            <v>2218476.16</v>
          </cell>
          <cell r="FC2513">
            <v>1268691.054</v>
          </cell>
          <cell r="FI2513" t="str">
            <v>WA</v>
          </cell>
          <cell r="FJ2513" t="str">
            <v>Other</v>
          </cell>
          <cell r="FK2513" t="str">
            <v>EISAq</v>
          </cell>
          <cell r="FL2513">
            <v>446084.37000000005</v>
          </cell>
          <cell r="FS2513" t="str">
            <v>WA</v>
          </cell>
          <cell r="FT2513" t="str">
            <v>EISAnqnx</v>
          </cell>
          <cell r="FV2513">
            <v>4409585.16</v>
          </cell>
        </row>
        <row r="2514">
          <cell r="AN2514" t="str">
            <v>WA</v>
          </cell>
          <cell r="AO2514" t="str">
            <v>Propane/LP</v>
          </cell>
          <cell r="AP2514" t="str">
            <v>1993-2006</v>
          </cell>
          <cell r="AQ2514" t="str">
            <v>Crawlspace</v>
          </cell>
          <cell r="AR2514">
            <v>4360.1875</v>
          </cell>
          <cell r="AU2514" t="str">
            <v>No</v>
          </cell>
          <cell r="AV2514" t="b">
            <v>0</v>
          </cell>
          <cell r="AX2514">
            <v>15544068.4375</v>
          </cell>
          <cell r="AY2514" t="b">
            <v>0</v>
          </cell>
          <cell r="AZ2514">
            <v>3693647.3809500001</v>
          </cell>
          <cell r="BA2514" t="str">
            <v/>
          </cell>
          <cell r="BB2514" t="str">
            <v/>
          </cell>
          <cell r="BC2514">
            <v>0.99999988532604556</v>
          </cell>
          <cell r="DS2514">
            <v>1144.6790000000001</v>
          </cell>
          <cell r="DT2514" t="str">
            <v>MT</v>
          </cell>
          <cell r="DU2514" t="str">
            <v>32to46</v>
          </cell>
          <cell r="EZ2514" t="str">
            <v>OR</v>
          </cell>
          <cell r="FA2514" t="str">
            <v>Living Room/Family Room</v>
          </cell>
          <cell r="FB2514">
            <v>5878961.824</v>
          </cell>
          <cell r="FC2514">
            <v>4762791.0060000001</v>
          </cell>
          <cell r="FI2514" t="str">
            <v>WA</v>
          </cell>
          <cell r="FJ2514" t="str">
            <v>Other</v>
          </cell>
          <cell r="FK2514" t="str">
            <v>EISAx</v>
          </cell>
          <cell r="FL2514">
            <v>317215.55200000003</v>
          </cell>
          <cell r="FS2514" t="str">
            <v>WA</v>
          </cell>
          <cell r="FT2514" t="str">
            <v>EISAq</v>
          </cell>
          <cell r="FV2514">
            <v>1231355.8559999999</v>
          </cell>
        </row>
        <row r="2515">
          <cell r="AN2515" t="str">
            <v>WA</v>
          </cell>
          <cell r="AO2515" t="str">
            <v>Heat Pump (Central System)</v>
          </cell>
          <cell r="AP2515" t="str">
            <v>1993-2006</v>
          </cell>
          <cell r="AQ2515" t="str">
            <v>Crawlspace</v>
          </cell>
          <cell r="AR2515">
            <v>4360.1875</v>
          </cell>
          <cell r="AU2515" t="str">
            <v>No</v>
          </cell>
          <cell r="AV2515" t="b">
            <v>1</v>
          </cell>
          <cell r="AX2515">
            <v>15544068.4375</v>
          </cell>
          <cell r="AY2515" t="b">
            <v>0</v>
          </cell>
          <cell r="AZ2515">
            <v>3693647.3809500001</v>
          </cell>
          <cell r="BA2515">
            <v>1</v>
          </cell>
          <cell r="BB2515">
            <v>4360.1875</v>
          </cell>
          <cell r="BC2515">
            <v>0.99999988532604556</v>
          </cell>
          <cell r="DS2515">
            <v>1144.6790000000001</v>
          </cell>
          <cell r="DT2515" t="str">
            <v>MT</v>
          </cell>
          <cell r="DU2515" t="str">
            <v>32to46</v>
          </cell>
          <cell r="EZ2515" t="str">
            <v>OR</v>
          </cell>
          <cell r="FA2515" t="str">
            <v>Other</v>
          </cell>
          <cell r="FB2515">
            <v>2773095.2</v>
          </cell>
          <cell r="FC2515">
            <v>2766162.4620000003</v>
          </cell>
          <cell r="FI2515" t="str">
            <v>WA</v>
          </cell>
          <cell r="FJ2515" t="str">
            <v>Bathroom</v>
          </cell>
          <cell r="FK2515" t="str">
            <v>EISAnqnx</v>
          </cell>
          <cell r="FL2515">
            <v>2973895.8000000003</v>
          </cell>
          <cell r="FS2515" t="str">
            <v>WA</v>
          </cell>
          <cell r="FT2515" t="str">
            <v>EISAx</v>
          </cell>
          <cell r="FV2515">
            <v>4274385.6150000002</v>
          </cell>
        </row>
        <row r="2516">
          <cell r="AN2516" t="str">
            <v>WA</v>
          </cell>
          <cell r="AO2516" t="str">
            <v>Natural Gas Other</v>
          </cell>
          <cell r="AP2516" t="str">
            <v>1980-1992</v>
          </cell>
          <cell r="AQ2516" t="str">
            <v>Crawlspace</v>
          </cell>
          <cell r="AR2516">
            <v>2079.99340820313</v>
          </cell>
          <cell r="AU2516" t="str">
            <v>No</v>
          </cell>
          <cell r="AV2516" t="b">
            <v>0</v>
          </cell>
          <cell r="AX2516">
            <v>2737271.325195319</v>
          </cell>
          <cell r="AY2516" t="b">
            <v>0</v>
          </cell>
          <cell r="AZ2516">
            <v>501408.82696364867</v>
          </cell>
          <cell r="BA2516" t="str">
            <v/>
          </cell>
          <cell r="BB2516" t="str">
            <v/>
          </cell>
          <cell r="BC2516">
            <v>1.0000001962521654</v>
          </cell>
          <cell r="DS2516">
            <v>12271.31</v>
          </cell>
          <cell r="DT2516" t="str">
            <v>WA</v>
          </cell>
          <cell r="DU2516" t="str">
            <v>lt32</v>
          </cell>
          <cell r="EZ2516" t="str">
            <v>WA</v>
          </cell>
          <cell r="FA2516" t="str">
            <v>Bathroom</v>
          </cell>
          <cell r="FB2516">
            <v>288180.01799999998</v>
          </cell>
          <cell r="FC2516">
            <v>138753.342</v>
          </cell>
          <cell r="FI2516" t="str">
            <v>WA</v>
          </cell>
          <cell r="FJ2516" t="str">
            <v>Bedrooms</v>
          </cell>
          <cell r="FK2516" t="str">
            <v>EISAnqnx</v>
          </cell>
          <cell r="FL2516">
            <v>1784337.4800000002</v>
          </cell>
          <cell r="FS2516" t="str">
            <v>ID</v>
          </cell>
          <cell r="FT2516" t="str">
            <v>EISAnqnx</v>
          </cell>
          <cell r="FV2516">
            <v>2233600.7600000002</v>
          </cell>
        </row>
        <row r="2517">
          <cell r="AN2517" t="str">
            <v>WA</v>
          </cell>
          <cell r="AO2517" t="str">
            <v>Baseboard/Wall/Radiant</v>
          </cell>
          <cell r="AP2517" t="str">
            <v>1980-1992</v>
          </cell>
          <cell r="AQ2517" t="str">
            <v>Crawlspace</v>
          </cell>
          <cell r="AR2517">
            <v>2079.99340820313</v>
          </cell>
          <cell r="AU2517" t="str">
            <v>No</v>
          </cell>
          <cell r="AV2517" t="b">
            <v>0</v>
          </cell>
          <cell r="AX2517">
            <v>2737271.325195319</v>
          </cell>
          <cell r="AY2517" t="b">
            <v>0</v>
          </cell>
          <cell r="AZ2517">
            <v>501408.82696364867</v>
          </cell>
          <cell r="BA2517" t="str">
            <v/>
          </cell>
          <cell r="BB2517" t="str">
            <v/>
          </cell>
          <cell r="BC2517">
            <v>1.0000001962521654</v>
          </cell>
          <cell r="DS2517">
            <v>12271.31</v>
          </cell>
          <cell r="DT2517" t="str">
            <v>WA</v>
          </cell>
          <cell r="DU2517" t="str">
            <v>lt32</v>
          </cell>
          <cell r="EZ2517" t="str">
            <v>WA</v>
          </cell>
          <cell r="FA2517" t="str">
            <v>Bedrooms</v>
          </cell>
          <cell r="FB2517">
            <v>701390.52</v>
          </cell>
          <cell r="FC2517">
            <v>678519.09</v>
          </cell>
          <cell r="FI2517" t="str">
            <v>WA</v>
          </cell>
          <cell r="FJ2517" t="str">
            <v>Exterior</v>
          </cell>
          <cell r="FK2517" t="str">
            <v>EISAnqnx</v>
          </cell>
          <cell r="FL2517">
            <v>297389.58</v>
          </cell>
          <cell r="FS2517" t="str">
            <v>ID</v>
          </cell>
          <cell r="FT2517" t="str">
            <v>EISAq</v>
          </cell>
          <cell r="FV2517">
            <v>1196301.4240000001</v>
          </cell>
        </row>
        <row r="2518">
          <cell r="AN2518" t="str">
            <v>WA</v>
          </cell>
          <cell r="AO2518" t="str">
            <v>Natural Gas FAF</v>
          </cell>
          <cell r="AP2518" t="str">
            <v>1980-1992</v>
          </cell>
          <cell r="AQ2518" t="str">
            <v>Crawlspace</v>
          </cell>
          <cell r="AR2518">
            <v>2079.99340820313</v>
          </cell>
          <cell r="AU2518" t="str">
            <v>No</v>
          </cell>
          <cell r="AV2518" t="b">
            <v>1</v>
          </cell>
          <cell r="AX2518">
            <v>2737271.325195319</v>
          </cell>
          <cell r="AY2518" t="b">
            <v>0</v>
          </cell>
          <cell r="AZ2518">
            <v>501408.82696364867</v>
          </cell>
          <cell r="BA2518">
            <v>1</v>
          </cell>
          <cell r="BB2518">
            <v>2079.99340820313</v>
          </cell>
          <cell r="BC2518">
            <v>1.0000001962521654</v>
          </cell>
          <cell r="DS2518">
            <v>12271.31</v>
          </cell>
          <cell r="DT2518" t="str">
            <v>WA</v>
          </cell>
          <cell r="DU2518" t="str">
            <v>lt32</v>
          </cell>
          <cell r="EZ2518" t="str">
            <v>WA</v>
          </cell>
          <cell r="FA2518" t="str">
            <v>Exterior</v>
          </cell>
          <cell r="FB2518">
            <v>396438.12</v>
          </cell>
          <cell r="FC2518">
            <v>4940228.88</v>
          </cell>
          <cell r="FI2518" t="str">
            <v>WA</v>
          </cell>
          <cell r="FJ2518" t="str">
            <v>Exterior</v>
          </cell>
          <cell r="FK2518" t="str">
            <v>EISAq</v>
          </cell>
          <cell r="FL2518">
            <v>371736.97500000003</v>
          </cell>
          <cell r="FS2518" t="str">
            <v>ID</v>
          </cell>
          <cell r="FT2518" t="str">
            <v>EISAx</v>
          </cell>
          <cell r="FV2518">
            <v>757152.8</v>
          </cell>
        </row>
        <row r="2519">
          <cell r="AN2519" t="str">
            <v>MT</v>
          </cell>
          <cell r="AO2519" t="str">
            <v>Natural Gas Other</v>
          </cell>
          <cell r="AP2519" t="str">
            <v>1980-1992</v>
          </cell>
          <cell r="AQ2519" t="str">
            <v>Basement</v>
          </cell>
          <cell r="AR2519">
            <v>1144.67944335938</v>
          </cell>
          <cell r="AU2519" t="str">
            <v>No</v>
          </cell>
          <cell r="AV2519" t="b">
            <v>0</v>
          </cell>
          <cell r="AX2519">
            <v>4047586.5117187677</v>
          </cell>
          <cell r="AY2519" t="b">
            <v>0</v>
          </cell>
          <cell r="AZ2519">
            <v>879766.27978271875</v>
          </cell>
          <cell r="BA2519" t="str">
            <v/>
          </cell>
          <cell r="BB2519" t="str">
            <v/>
          </cell>
          <cell r="BC2519">
            <v>1.0000003873220178</v>
          </cell>
          <cell r="DS2519">
            <v>12271.31</v>
          </cell>
          <cell r="DT2519" t="str">
            <v>WA</v>
          </cell>
          <cell r="DU2519" t="str">
            <v>lt32</v>
          </cell>
          <cell r="EZ2519" t="str">
            <v>WA</v>
          </cell>
          <cell r="FA2519" t="str">
            <v>Garage</v>
          </cell>
          <cell r="FB2519">
            <v>22871.43</v>
          </cell>
          <cell r="FC2519">
            <v>304952.39999999997</v>
          </cell>
          <cell r="FI2519" t="str">
            <v>WA</v>
          </cell>
          <cell r="FJ2519" t="str">
            <v>Garage</v>
          </cell>
          <cell r="FK2519" t="str">
            <v>EISAq</v>
          </cell>
          <cell r="FL2519">
            <v>2379116.64</v>
          </cell>
          <cell r="FS2519" t="str">
            <v>OR</v>
          </cell>
          <cell r="FT2519" t="str">
            <v>EISAnqnx</v>
          </cell>
          <cell r="FV2519">
            <v>1027092.48</v>
          </cell>
        </row>
        <row r="2520">
          <cell r="AN2520" t="str">
            <v>MT</v>
          </cell>
          <cell r="AO2520" t="str">
            <v>Natural Gas Other</v>
          </cell>
          <cell r="AP2520" t="str">
            <v>1980-1992</v>
          </cell>
          <cell r="AQ2520" t="str">
            <v>Basement</v>
          </cell>
          <cell r="AR2520">
            <v>1144.67944335938</v>
          </cell>
          <cell r="AU2520" t="str">
            <v>No</v>
          </cell>
          <cell r="AV2520" t="b">
            <v>0</v>
          </cell>
          <cell r="AX2520">
            <v>4047586.5117187677</v>
          </cell>
          <cell r="AY2520" t="b">
            <v>0</v>
          </cell>
          <cell r="AZ2520">
            <v>879766.27978271875</v>
          </cell>
          <cell r="BA2520" t="str">
            <v/>
          </cell>
          <cell r="BB2520" t="str">
            <v/>
          </cell>
          <cell r="BC2520">
            <v>1.0000003873220178</v>
          </cell>
          <cell r="DS2520">
            <v>12271.31</v>
          </cell>
          <cell r="DT2520" t="str">
            <v>WA</v>
          </cell>
          <cell r="DU2520" t="str">
            <v>32to46</v>
          </cell>
          <cell r="EZ2520" t="str">
            <v>WA</v>
          </cell>
          <cell r="FA2520" t="str">
            <v>Kitchen</v>
          </cell>
          <cell r="FB2520">
            <v>731885.76</v>
          </cell>
          <cell r="FC2520">
            <v>350695.26</v>
          </cell>
          <cell r="FI2520" t="str">
            <v>WA</v>
          </cell>
          <cell r="FJ2520" t="str">
            <v>Kitchen</v>
          </cell>
          <cell r="FK2520" t="str">
            <v>EISAx</v>
          </cell>
          <cell r="FL2520">
            <v>1610860.2250000001</v>
          </cell>
          <cell r="FS2520" t="str">
            <v>OR</v>
          </cell>
          <cell r="FT2520" t="str">
            <v>EISAq</v>
          </cell>
          <cell r="FV2520">
            <v>7420743.1679999996</v>
          </cell>
        </row>
        <row r="2521">
          <cell r="AN2521" t="str">
            <v>MT</v>
          </cell>
          <cell r="AO2521" t="str">
            <v>Wood</v>
          </cell>
          <cell r="AP2521" t="str">
            <v>1980-1992</v>
          </cell>
          <cell r="AQ2521" t="str">
            <v>Basement</v>
          </cell>
          <cell r="AR2521">
            <v>1144.67944335938</v>
          </cell>
          <cell r="AU2521" t="str">
            <v>No</v>
          </cell>
          <cell r="AV2521" t="b">
            <v>1</v>
          </cell>
          <cell r="AX2521">
            <v>4047586.5117187677</v>
          </cell>
          <cell r="AY2521" t="b">
            <v>0</v>
          </cell>
          <cell r="AZ2521">
            <v>879766.27978271875</v>
          </cell>
          <cell r="BA2521">
            <v>1</v>
          </cell>
          <cell r="BB2521">
            <v>1144.67944335938</v>
          </cell>
          <cell r="BC2521">
            <v>1.0000003873220178</v>
          </cell>
          <cell r="DS2521">
            <v>12271.31</v>
          </cell>
          <cell r="DT2521" t="str">
            <v>WA</v>
          </cell>
          <cell r="DU2521" t="str">
            <v>lt32</v>
          </cell>
          <cell r="EZ2521" t="str">
            <v>WA</v>
          </cell>
          <cell r="FA2521" t="str">
            <v>Living Room/Family Room</v>
          </cell>
          <cell r="FB2521">
            <v>306477.16200000001</v>
          </cell>
          <cell r="FC2521">
            <v>548914.31999999995</v>
          </cell>
          <cell r="FI2521" t="str">
            <v>WA</v>
          </cell>
          <cell r="FJ2521" t="str">
            <v>Living Room/Family Room</v>
          </cell>
          <cell r="FK2521" t="str">
            <v>EISAq</v>
          </cell>
          <cell r="FL2521">
            <v>148694.79</v>
          </cell>
          <cell r="FS2521" t="str">
            <v>OR</v>
          </cell>
          <cell r="FT2521" t="str">
            <v>EISAx</v>
          </cell>
          <cell r="FV2521">
            <v>342364.15999999997</v>
          </cell>
        </row>
        <row r="2522">
          <cell r="AN2522" t="str">
            <v>MT</v>
          </cell>
          <cell r="AO2522" t="str">
            <v>Natural Gas Other</v>
          </cell>
          <cell r="AP2522" t="str">
            <v>Pre 1980</v>
          </cell>
          <cell r="AQ2522" t="str">
            <v>Crawlspace</v>
          </cell>
          <cell r="AR2522">
            <v>2130.88647460938</v>
          </cell>
          <cell r="AU2522" t="str">
            <v>No</v>
          </cell>
          <cell r="AV2522" t="b">
            <v>1</v>
          </cell>
          <cell r="AX2522">
            <v>1745196.0227050823</v>
          </cell>
          <cell r="AY2522" t="b">
            <v>0</v>
          </cell>
          <cell r="AZ2522">
            <v>669256.03862646641</v>
          </cell>
          <cell r="BA2522">
            <v>1</v>
          </cell>
          <cell r="BB2522">
            <v>2130.88647460938</v>
          </cell>
          <cell r="BC2522">
            <v>1.0000002227286584</v>
          </cell>
          <cell r="DS2522">
            <v>1612.692</v>
          </cell>
          <cell r="DT2522" t="str">
            <v>OR</v>
          </cell>
          <cell r="DU2522" t="str">
            <v>lt32</v>
          </cell>
          <cell r="EZ2522" t="str">
            <v>WA</v>
          </cell>
          <cell r="FA2522" t="str">
            <v>Other</v>
          </cell>
          <cell r="FB2522">
            <v>2508233.4899999998</v>
          </cell>
          <cell r="FC2522">
            <v>2735423.0279999999</v>
          </cell>
          <cell r="FI2522" t="str">
            <v>WA</v>
          </cell>
          <cell r="FJ2522" t="str">
            <v>Other</v>
          </cell>
          <cell r="FK2522" t="str">
            <v>EISAnqnx</v>
          </cell>
          <cell r="FL2522">
            <v>3965194.4000000004</v>
          </cell>
          <cell r="FS2522" t="str">
            <v>WA</v>
          </cell>
          <cell r="FT2522" t="str">
            <v>EISAnqnx</v>
          </cell>
          <cell r="FV2522">
            <v>1497594.96</v>
          </cell>
        </row>
        <row r="2523">
          <cell r="AN2523" t="str">
            <v>ID</v>
          </cell>
          <cell r="AO2523" t="str">
            <v>Baseboard/Wall/Radiant</v>
          </cell>
          <cell r="AP2523" t="str">
            <v>1993-2006</v>
          </cell>
          <cell r="AQ2523" t="str">
            <v>Slab on Grade</v>
          </cell>
          <cell r="AR2523">
            <v>3785.76440429688</v>
          </cell>
          <cell r="AU2523" t="str">
            <v>No</v>
          </cell>
          <cell r="AV2523" t="b">
            <v>1</v>
          </cell>
          <cell r="AX2523">
            <v>2426674.9831543001</v>
          </cell>
          <cell r="AY2523" t="b">
            <v>0</v>
          </cell>
          <cell r="AZ2523">
            <v>478009.54250854556</v>
          </cell>
          <cell r="BA2523">
            <v>1</v>
          </cell>
          <cell r="BB2523">
            <v>3785.76440429688</v>
          </cell>
          <cell r="BC2523">
            <v>1.0000001067939999</v>
          </cell>
          <cell r="DS2523">
            <v>1612.692</v>
          </cell>
          <cell r="DT2523" t="str">
            <v>OR</v>
          </cell>
          <cell r="DU2523" t="str">
            <v>32to46</v>
          </cell>
          <cell r="EZ2523" t="str">
            <v>WA</v>
          </cell>
          <cell r="FA2523" t="str">
            <v>Bathroom</v>
          </cell>
          <cell r="FB2523">
            <v>297328.58999999997</v>
          </cell>
          <cell r="FC2523">
            <v>114357.15</v>
          </cell>
          <cell r="FI2523" t="str">
            <v>OR</v>
          </cell>
          <cell r="FJ2523" t="str">
            <v>Bathroom</v>
          </cell>
          <cell r="FK2523" t="str">
            <v>EISAnqnx</v>
          </cell>
          <cell r="FL2523">
            <v>831928.56</v>
          </cell>
          <cell r="FS2523" t="str">
            <v>WA</v>
          </cell>
          <cell r="FT2523" t="str">
            <v>EISAq</v>
          </cell>
          <cell r="FV2523">
            <v>62399.79</v>
          </cell>
        </row>
        <row r="2524">
          <cell r="AN2524" t="str">
            <v>MT</v>
          </cell>
          <cell r="AO2524" t="str">
            <v>Natural Gas FAF</v>
          </cell>
          <cell r="AP2524" t="str">
            <v>1993-2006</v>
          </cell>
          <cell r="AQ2524" t="str">
            <v>Crawlspace</v>
          </cell>
          <cell r="AR2524">
            <v>1144.67944335938</v>
          </cell>
          <cell r="AU2524" t="str">
            <v>No</v>
          </cell>
          <cell r="AV2524" t="b">
            <v>1</v>
          </cell>
          <cell r="AX2524">
            <v>1975716.7192382899</v>
          </cell>
          <cell r="AY2524" t="b">
            <v>0</v>
          </cell>
          <cell r="AZ2524">
            <v>591771.9143781031</v>
          </cell>
          <cell r="BA2524">
            <v>1</v>
          </cell>
          <cell r="BB2524">
            <v>1144.67944335938</v>
          </cell>
          <cell r="BC2524">
            <v>1.0000003873220178</v>
          </cell>
          <cell r="DS2524">
            <v>1192.4649999999999</v>
          </cell>
          <cell r="DT2524" t="str">
            <v>ID</v>
          </cell>
          <cell r="DU2524" t="str">
            <v>lt32</v>
          </cell>
          <cell r="EZ2524" t="str">
            <v>WA</v>
          </cell>
          <cell r="FA2524" t="str">
            <v>Bedrooms</v>
          </cell>
          <cell r="FB2524">
            <v>198219.06</v>
          </cell>
          <cell r="FC2524">
            <v>358319.07</v>
          </cell>
          <cell r="FI2524" t="str">
            <v>OR</v>
          </cell>
          <cell r="FJ2524" t="str">
            <v>Bathroom</v>
          </cell>
          <cell r="FK2524" t="str">
            <v>EISAx</v>
          </cell>
          <cell r="FL2524">
            <v>1351883.9100000001</v>
          </cell>
          <cell r="FS2524" t="str">
            <v>WA</v>
          </cell>
          <cell r="FT2524" t="str">
            <v>EISAx</v>
          </cell>
          <cell r="FV2524">
            <v>1362395.415</v>
          </cell>
        </row>
        <row r="2525">
          <cell r="AN2525" t="str">
            <v>ID</v>
          </cell>
          <cell r="AO2525" t="str">
            <v>Baseboard/Wall/Radiant</v>
          </cell>
          <cell r="AP2525" t="str">
            <v>1993-2006</v>
          </cell>
          <cell r="AQ2525" t="str">
            <v>Basement</v>
          </cell>
          <cell r="AR2525">
            <v>1192.46508789063</v>
          </cell>
          <cell r="AU2525" t="str">
            <v>No</v>
          </cell>
          <cell r="AV2525" t="b">
            <v>0</v>
          </cell>
          <cell r="AX2525">
            <v>4288104.4560547052</v>
          </cell>
          <cell r="AY2525" t="b">
            <v>0</v>
          </cell>
          <cell r="AZ2525">
            <v>624690.72326782485</v>
          </cell>
          <cell r="BA2525" t="str">
            <v/>
          </cell>
          <cell r="BB2525" t="str">
            <v/>
          </cell>
          <cell r="BC2525">
            <v>1.0000000737049977</v>
          </cell>
          <cell r="DS2525">
            <v>3785.7640000000001</v>
          </cell>
          <cell r="DT2525" t="str">
            <v>ID</v>
          </cell>
          <cell r="DU2525" t="str">
            <v>32to46</v>
          </cell>
          <cell r="EZ2525" t="str">
            <v>WA</v>
          </cell>
          <cell r="FA2525" t="str">
            <v>Exterior</v>
          </cell>
          <cell r="FB2525">
            <v>45742.86</v>
          </cell>
          <cell r="FC2525">
            <v>2637838.2599999998</v>
          </cell>
          <cell r="FI2525" t="str">
            <v>OR</v>
          </cell>
          <cell r="FJ2525" t="str">
            <v>Bedrooms</v>
          </cell>
          <cell r="FK2525" t="str">
            <v>EISAq</v>
          </cell>
          <cell r="FL2525">
            <v>831928.56</v>
          </cell>
          <cell r="FS2525" t="str">
            <v>MT</v>
          </cell>
          <cell r="FT2525" t="str">
            <v>EISAnqnx</v>
          </cell>
          <cell r="FV2525">
            <v>639265.80000000005</v>
          </cell>
        </row>
        <row r="2526">
          <cell r="AN2526" t="str">
            <v>ID</v>
          </cell>
          <cell r="AO2526" t="str">
            <v>Natural Gas FAF</v>
          </cell>
          <cell r="AP2526" t="str">
            <v>1993-2006</v>
          </cell>
          <cell r="AQ2526" t="str">
            <v>Basement</v>
          </cell>
          <cell r="AR2526">
            <v>1192.46508789063</v>
          </cell>
          <cell r="AU2526" t="str">
            <v>No</v>
          </cell>
          <cell r="AV2526" t="b">
            <v>1</v>
          </cell>
          <cell r="AX2526">
            <v>4288104.4560547052</v>
          </cell>
          <cell r="AY2526" t="b">
            <v>0</v>
          </cell>
          <cell r="AZ2526">
            <v>624690.72326782485</v>
          </cell>
          <cell r="BA2526">
            <v>1</v>
          </cell>
          <cell r="BB2526">
            <v>1192.46508789063</v>
          </cell>
          <cell r="BC2526">
            <v>1.0000000737049977</v>
          </cell>
          <cell r="DS2526">
            <v>2079.9929999999999</v>
          </cell>
          <cell r="DT2526" t="str">
            <v>WA</v>
          </cell>
          <cell r="DU2526" t="str">
            <v>32to46</v>
          </cell>
          <cell r="EZ2526" t="str">
            <v>WA</v>
          </cell>
          <cell r="FA2526" t="str">
            <v>Kitchen</v>
          </cell>
          <cell r="FB2526">
            <v>186020.96400000001</v>
          </cell>
          <cell r="FC2526">
            <v>358319.07</v>
          </cell>
          <cell r="FI2526" t="str">
            <v>OR</v>
          </cell>
          <cell r="FJ2526" t="str">
            <v>Bedrooms</v>
          </cell>
          <cell r="FK2526" t="str">
            <v>EISAx</v>
          </cell>
          <cell r="FL2526">
            <v>2218476.16</v>
          </cell>
          <cell r="FS2526" t="str">
            <v>MT</v>
          </cell>
          <cell r="FT2526" t="str">
            <v>EISAq</v>
          </cell>
          <cell r="FV2526">
            <v>892841.23399999994</v>
          </cell>
        </row>
        <row r="2527">
          <cell r="AN2527" t="str">
            <v>ID</v>
          </cell>
          <cell r="AO2527" t="str">
            <v>Electric FAF</v>
          </cell>
          <cell r="AP2527" t="str">
            <v>Pre 1980</v>
          </cell>
          <cell r="AQ2527" t="str">
            <v>Basement</v>
          </cell>
          <cell r="AR2527">
            <v>1192.46508789063</v>
          </cell>
          <cell r="AU2527" t="str">
            <v>No</v>
          </cell>
          <cell r="AV2527" t="b">
            <v>1</v>
          </cell>
          <cell r="AX2527">
            <v>3093254.4379882943</v>
          </cell>
          <cell r="AY2527" t="b">
            <v>0</v>
          </cell>
          <cell r="AZ2527">
            <v>828023.90772949567</v>
          </cell>
          <cell r="BA2527">
            <v>1</v>
          </cell>
          <cell r="BB2527">
            <v>1192.46508789063</v>
          </cell>
          <cell r="BC2527">
            <v>1.0000000737049977</v>
          </cell>
          <cell r="DS2527">
            <v>2079.9929999999999</v>
          </cell>
          <cell r="DT2527" t="str">
            <v>WA</v>
          </cell>
          <cell r="DU2527" t="str">
            <v>lt32</v>
          </cell>
          <cell r="EZ2527" t="str">
            <v>WA</v>
          </cell>
          <cell r="FA2527" t="str">
            <v>Living Room/Family Room</v>
          </cell>
          <cell r="FB2527">
            <v>60990.479999999996</v>
          </cell>
          <cell r="FC2527">
            <v>510795.26999999996</v>
          </cell>
          <cell r="FI2527" t="str">
            <v>OR</v>
          </cell>
          <cell r="FJ2527" t="str">
            <v>Exterior</v>
          </cell>
          <cell r="FK2527" t="str">
            <v>EISAnqnx</v>
          </cell>
          <cell r="FL2527">
            <v>277309.52</v>
          </cell>
          <cell r="FS2527" t="str">
            <v>MT</v>
          </cell>
          <cell r="FT2527" t="str">
            <v>EISAnqnx</v>
          </cell>
          <cell r="FV2527">
            <v>255706.32</v>
          </cell>
        </row>
        <row r="2528">
          <cell r="AN2528" t="str">
            <v>ID</v>
          </cell>
          <cell r="AO2528" t="str">
            <v>Natural Gas FAF</v>
          </cell>
          <cell r="AP2528" t="str">
            <v>Pre 1980</v>
          </cell>
          <cell r="AQ2528" t="str">
            <v>Crawlspace</v>
          </cell>
          <cell r="AR2528">
            <v>3785.76440429688</v>
          </cell>
          <cell r="AU2528" t="str">
            <v>No</v>
          </cell>
          <cell r="AV2528" t="b">
            <v>0</v>
          </cell>
          <cell r="AX2528">
            <v>8555827.5537109487</v>
          </cell>
          <cell r="AY2528" t="b">
            <v>0</v>
          </cell>
          <cell r="AZ2528">
            <v>5002024.5059941467</v>
          </cell>
          <cell r="BA2528" t="str">
            <v/>
          </cell>
          <cell r="BB2528" t="str">
            <v/>
          </cell>
          <cell r="BC2528">
            <v>1.0000001067939999</v>
          </cell>
          <cell r="DS2528">
            <v>3785.7640000000001</v>
          </cell>
          <cell r="DT2528" t="str">
            <v>ID</v>
          </cell>
          <cell r="DU2528" t="str">
            <v>32to46</v>
          </cell>
          <cell r="EZ2528" t="str">
            <v>WA</v>
          </cell>
          <cell r="FA2528" t="str">
            <v>Other</v>
          </cell>
          <cell r="FB2528">
            <v>867589.57799999998</v>
          </cell>
          <cell r="FC2528">
            <v>2165162.04</v>
          </cell>
          <cell r="FI2528" t="str">
            <v>OR</v>
          </cell>
          <cell r="FJ2528" t="str">
            <v>Exterior</v>
          </cell>
          <cell r="FK2528" t="str">
            <v>EISAq</v>
          </cell>
          <cell r="FL2528">
            <v>318905.94800000003</v>
          </cell>
          <cell r="FS2528" t="str">
            <v>MT</v>
          </cell>
          <cell r="FT2528" t="str">
            <v>EISAq</v>
          </cell>
          <cell r="FV2528">
            <v>1010039.964</v>
          </cell>
        </row>
        <row r="2529">
          <cell r="AN2529" t="str">
            <v>ID</v>
          </cell>
          <cell r="AO2529" t="str">
            <v>Natural Gas FAF</v>
          </cell>
          <cell r="AP2529" t="str">
            <v>Pre 1980</v>
          </cell>
          <cell r="AQ2529" t="str">
            <v>Crawlspace</v>
          </cell>
          <cell r="AR2529">
            <v>3785.76440429688</v>
          </cell>
          <cell r="AU2529" t="str">
            <v>No</v>
          </cell>
          <cell r="AV2529" t="b">
            <v>1</v>
          </cell>
          <cell r="AX2529">
            <v>8555827.5537109487</v>
          </cell>
          <cell r="AY2529" t="b">
            <v>0</v>
          </cell>
          <cell r="AZ2529">
            <v>5002024.5059941467</v>
          </cell>
          <cell r="BA2529">
            <v>1</v>
          </cell>
          <cell r="BB2529">
            <v>3785.76440429688</v>
          </cell>
          <cell r="BC2529">
            <v>1.0000001067939999</v>
          </cell>
          <cell r="DS2529">
            <v>3785.7640000000001</v>
          </cell>
          <cell r="DT2529" t="str">
            <v>ID</v>
          </cell>
          <cell r="DU2529" t="str">
            <v>lt32</v>
          </cell>
          <cell r="EZ2529" t="str">
            <v>WA</v>
          </cell>
          <cell r="FA2529" t="str">
            <v>Bathroom</v>
          </cell>
          <cell r="FB2529">
            <v>1082006.6399999999</v>
          </cell>
          <cell r="FC2529">
            <v>300557.39999999997</v>
          </cell>
          <cell r="FI2529" t="str">
            <v>OR</v>
          </cell>
          <cell r="FJ2529" t="str">
            <v>Exterior</v>
          </cell>
          <cell r="FK2529" t="str">
            <v>EISAx</v>
          </cell>
          <cell r="FL2529">
            <v>1386547.6</v>
          </cell>
          <cell r="FS2529" t="str">
            <v>MT</v>
          </cell>
          <cell r="FT2529" t="str">
            <v>EISAx</v>
          </cell>
          <cell r="FV2529">
            <v>213088.6</v>
          </cell>
        </row>
        <row r="2530">
          <cell r="AN2530" t="str">
            <v>OR</v>
          </cell>
          <cell r="AO2530" t="str">
            <v>Baseboard/Wall/Radiant</v>
          </cell>
          <cell r="AP2530" t="str">
            <v>Pre 1980</v>
          </cell>
          <cell r="AQ2530" t="str">
            <v>Crawlspace</v>
          </cell>
          <cell r="AR2530">
            <v>1925.05932617188</v>
          </cell>
          <cell r="AU2530" t="str">
            <v>No</v>
          </cell>
          <cell r="AV2530" t="b">
            <v>0</v>
          </cell>
          <cell r="AX2530">
            <v>1547747.6982421915</v>
          </cell>
          <cell r="AY2530" t="b">
            <v>0</v>
          </cell>
          <cell r="AZ2530">
            <v>631036.37217846839</v>
          </cell>
          <cell r="BA2530" t="str">
            <v/>
          </cell>
          <cell r="BB2530" t="str">
            <v/>
          </cell>
          <cell r="BC2530">
            <v>1.0000001694347447</v>
          </cell>
          <cell r="DS2530">
            <v>1192.4649999999999</v>
          </cell>
          <cell r="DT2530" t="str">
            <v>ID</v>
          </cell>
          <cell r="DU2530" t="str">
            <v>gt46</v>
          </cell>
          <cell r="EZ2530" t="str">
            <v>WA</v>
          </cell>
          <cell r="FA2530" t="str">
            <v>Bedrooms</v>
          </cell>
          <cell r="FB2530">
            <v>1082006.6399999999</v>
          </cell>
          <cell r="FC2530">
            <v>1292396.8199999998</v>
          </cell>
          <cell r="FI2530" t="str">
            <v>OR</v>
          </cell>
          <cell r="FJ2530" t="str">
            <v>Kitchen</v>
          </cell>
          <cell r="FK2530" t="str">
            <v>EISAnqnx</v>
          </cell>
          <cell r="FL2530">
            <v>554619.04</v>
          </cell>
          <cell r="FS2530" t="str">
            <v>WA</v>
          </cell>
          <cell r="FT2530" t="str">
            <v>EISAnqnx</v>
          </cell>
          <cell r="FV2530">
            <v>18284251.899999999</v>
          </cell>
        </row>
        <row r="2531">
          <cell r="AN2531" t="str">
            <v>OR</v>
          </cell>
          <cell r="AO2531" t="str">
            <v>Wood</v>
          </cell>
          <cell r="AP2531" t="str">
            <v>Pre 1980</v>
          </cell>
          <cell r="AQ2531" t="str">
            <v>Crawlspace</v>
          </cell>
          <cell r="AR2531">
            <v>1925.05932617188</v>
          </cell>
          <cell r="AU2531" t="str">
            <v>No</v>
          </cell>
          <cell r="AV2531" t="b">
            <v>1</v>
          </cell>
          <cell r="AX2531">
            <v>1547747.6982421915</v>
          </cell>
          <cell r="AY2531" t="b">
            <v>0</v>
          </cell>
          <cell r="AZ2531">
            <v>631036.37217846839</v>
          </cell>
          <cell r="BA2531">
            <v>1</v>
          </cell>
          <cell r="BB2531">
            <v>1925.05932617188</v>
          </cell>
          <cell r="BC2531">
            <v>1.0000001694347447</v>
          </cell>
          <cell r="DS2531">
            <v>1192.4649999999999</v>
          </cell>
          <cell r="DT2531" t="str">
            <v>ID</v>
          </cell>
          <cell r="DU2531" t="str">
            <v>32to46</v>
          </cell>
          <cell r="EZ2531" t="str">
            <v>WA</v>
          </cell>
          <cell r="FA2531" t="str">
            <v>Exterior</v>
          </cell>
          <cell r="FB2531">
            <v>448832.38399999996</v>
          </cell>
          <cell r="FC2531">
            <v>3871179.3119999999</v>
          </cell>
          <cell r="FI2531" t="str">
            <v>OR</v>
          </cell>
          <cell r="FJ2531" t="str">
            <v>Kitchen</v>
          </cell>
          <cell r="FK2531" t="str">
            <v>EISAx</v>
          </cell>
          <cell r="FL2531">
            <v>3154395.79</v>
          </cell>
          <cell r="FS2531" t="str">
            <v>WA</v>
          </cell>
          <cell r="FT2531" t="str">
            <v>EISAq</v>
          </cell>
          <cell r="FV2531">
            <v>4834896.1399999997</v>
          </cell>
        </row>
        <row r="2532">
          <cell r="AN2532" t="str">
            <v>WA</v>
          </cell>
          <cell r="AO2532" t="str">
            <v>Natural Gas FAF</v>
          </cell>
          <cell r="AP2532" t="str">
            <v>1993-2006</v>
          </cell>
          <cell r="AQ2532" t="str">
            <v>Basement</v>
          </cell>
          <cell r="AR2532">
            <v>1904.28771972656</v>
          </cell>
          <cell r="AU2532" t="str">
            <v>No</v>
          </cell>
          <cell r="AV2532" t="b">
            <v>0</v>
          </cell>
          <cell r="AX2532">
            <v>5097778.2257080013</v>
          </cell>
          <cell r="AY2532" t="b">
            <v>0</v>
          </cell>
          <cell r="AZ2532">
            <v>858024.43931579473</v>
          </cell>
          <cell r="BA2532" t="str">
            <v/>
          </cell>
          <cell r="BB2532" t="str">
            <v/>
          </cell>
          <cell r="BC2532">
            <v>0.99999985281982562</v>
          </cell>
          <cell r="DS2532">
            <v>1192.4649999999999</v>
          </cell>
          <cell r="DT2532" t="str">
            <v>ID</v>
          </cell>
          <cell r="DU2532" t="str">
            <v>gt46</v>
          </cell>
          <cell r="EZ2532" t="str">
            <v>WA</v>
          </cell>
          <cell r="FA2532" t="str">
            <v>Kitchen</v>
          </cell>
          <cell r="FB2532">
            <v>721337.76</v>
          </cell>
          <cell r="FC2532">
            <v>244453.35199999998</v>
          </cell>
          <cell r="FI2532" t="str">
            <v>OR</v>
          </cell>
          <cell r="FJ2532" t="str">
            <v>Living Room/Family Room</v>
          </cell>
          <cell r="FK2532" t="str">
            <v>EISAnqnx</v>
          </cell>
          <cell r="FL2532">
            <v>519955.35000000003</v>
          </cell>
          <cell r="FS2532" t="str">
            <v>WA</v>
          </cell>
          <cell r="FT2532" t="str">
            <v>EISAx</v>
          </cell>
          <cell r="FV2532">
            <v>9080769.4000000004</v>
          </cell>
        </row>
        <row r="2533">
          <cell r="AN2533" t="str">
            <v>WA</v>
          </cell>
          <cell r="AO2533" t="str">
            <v>Wood</v>
          </cell>
          <cell r="AP2533" t="str">
            <v>1993-2006</v>
          </cell>
          <cell r="AQ2533" t="str">
            <v>Basement</v>
          </cell>
          <cell r="AR2533">
            <v>1904.28771972656</v>
          </cell>
          <cell r="AU2533" t="str">
            <v>No</v>
          </cell>
          <cell r="AV2533" t="b">
            <v>1</v>
          </cell>
          <cell r="AX2533">
            <v>5097778.2257080013</v>
          </cell>
          <cell r="AY2533" t="b">
            <v>0</v>
          </cell>
          <cell r="AZ2533">
            <v>858024.43931579473</v>
          </cell>
          <cell r="BA2533">
            <v>1</v>
          </cell>
          <cell r="BB2533">
            <v>1904.28771972656</v>
          </cell>
          <cell r="BC2533">
            <v>0.99999985281982562</v>
          </cell>
          <cell r="DS2533">
            <v>1192.4649999999999</v>
          </cell>
          <cell r="DT2533" t="str">
            <v>ID</v>
          </cell>
          <cell r="DU2533" t="str">
            <v>lt32</v>
          </cell>
          <cell r="EZ2533" t="str">
            <v>WA</v>
          </cell>
          <cell r="FA2533" t="str">
            <v>Living Room/Family Room</v>
          </cell>
          <cell r="FB2533">
            <v>1362526.88</v>
          </cell>
          <cell r="FC2533">
            <v>857590.44799999997</v>
          </cell>
          <cell r="FI2533" t="str">
            <v>OR</v>
          </cell>
          <cell r="FJ2533" t="str">
            <v>Living Room/Family Room</v>
          </cell>
          <cell r="FK2533" t="str">
            <v>EISAq</v>
          </cell>
          <cell r="FL2533">
            <v>207982.14</v>
          </cell>
          <cell r="FS2533" t="str">
            <v>WA</v>
          </cell>
          <cell r="FT2533" t="str">
            <v>EISAnqnx</v>
          </cell>
          <cell r="FV2533">
            <v>6198379.1399999997</v>
          </cell>
        </row>
        <row r="2534">
          <cell r="AN2534" t="str">
            <v>WA</v>
          </cell>
          <cell r="AO2534" t="str">
            <v>Heat Pump (Central System)</v>
          </cell>
          <cell r="AP2534" t="str">
            <v>Pre 1980</v>
          </cell>
          <cell r="AQ2534" t="str">
            <v>Crawlspace</v>
          </cell>
          <cell r="AR2534">
            <v>2079.99340820313</v>
          </cell>
          <cell r="AU2534" t="str">
            <v>No</v>
          </cell>
          <cell r="AV2534" t="b">
            <v>1</v>
          </cell>
          <cell r="AX2534">
            <v>5056463.975341809</v>
          </cell>
          <cell r="AY2534" t="b">
            <v>0</v>
          </cell>
          <cell r="AZ2534">
            <v>2567706.1025717836</v>
          </cell>
          <cell r="BA2534">
            <v>1</v>
          </cell>
          <cell r="BB2534">
            <v>2079.99340820313</v>
          </cell>
          <cell r="BC2534">
            <v>1.0000001962521654</v>
          </cell>
          <cell r="DS2534">
            <v>1192.4649999999999</v>
          </cell>
          <cell r="DT2534" t="str">
            <v>ID</v>
          </cell>
          <cell r="DU2534" t="str">
            <v>lt32</v>
          </cell>
          <cell r="EZ2534" t="str">
            <v>WA</v>
          </cell>
          <cell r="FA2534" t="str">
            <v>Other</v>
          </cell>
          <cell r="FB2534">
            <v>1262341.0799999998</v>
          </cell>
          <cell r="FC2534">
            <v>807497.54799999995</v>
          </cell>
          <cell r="FI2534" t="str">
            <v>OR</v>
          </cell>
          <cell r="FJ2534" t="str">
            <v>Living Room/Family Room</v>
          </cell>
          <cell r="FK2534" t="str">
            <v>EISAx</v>
          </cell>
          <cell r="FL2534">
            <v>1525202.36</v>
          </cell>
          <cell r="FS2534" t="str">
            <v>WA</v>
          </cell>
          <cell r="FT2534" t="str">
            <v>EISAq</v>
          </cell>
          <cell r="FV2534">
            <v>1691034.3089999999</v>
          </cell>
        </row>
        <row r="2535">
          <cell r="AN2535" t="str">
            <v>MT</v>
          </cell>
          <cell r="AO2535" t="str">
            <v>Natural Gas FAF</v>
          </cell>
          <cell r="AP2535" t="str">
            <v>1993-2006</v>
          </cell>
          <cell r="AQ2535" t="str">
            <v>Crawlspace</v>
          </cell>
          <cell r="AR2535">
            <v>1144.67944335938</v>
          </cell>
          <cell r="AU2535" t="str">
            <v>No</v>
          </cell>
          <cell r="AV2535" t="b">
            <v>1</v>
          </cell>
          <cell r="AX2535">
            <v>1603695.9001464914</v>
          </cell>
          <cell r="AY2535" t="b">
            <v>0</v>
          </cell>
          <cell r="AZ2535">
            <v>488754.08404614468</v>
          </cell>
          <cell r="BA2535">
            <v>1</v>
          </cell>
          <cell r="BB2535">
            <v>1144.67944335938</v>
          </cell>
          <cell r="BC2535">
            <v>1.0000003873220178</v>
          </cell>
          <cell r="DS2535">
            <v>1904.288</v>
          </cell>
          <cell r="DT2535" t="str">
            <v>WA</v>
          </cell>
          <cell r="DU2535" t="str">
            <v>32to46</v>
          </cell>
          <cell r="EZ2535" t="str">
            <v>WA</v>
          </cell>
          <cell r="FA2535" t="str">
            <v>Bathroom</v>
          </cell>
          <cell r="FB2535">
            <v>1035791.0999999999</v>
          </cell>
          <cell r="FC2535">
            <v>165726.576</v>
          </cell>
          <cell r="FI2535" t="str">
            <v>OR</v>
          </cell>
          <cell r="FJ2535" t="str">
            <v>Other</v>
          </cell>
          <cell r="FK2535" t="str">
            <v>EISAnqnx</v>
          </cell>
          <cell r="FL2535">
            <v>5268880.88</v>
          </cell>
          <cell r="FS2535" t="str">
            <v>WA</v>
          </cell>
          <cell r="FT2535" t="str">
            <v>EISAx</v>
          </cell>
          <cell r="FV2535">
            <v>3754387.3649999998</v>
          </cell>
        </row>
        <row r="2536">
          <cell r="AN2536" t="str">
            <v>WA</v>
          </cell>
          <cell r="AO2536" t="str">
            <v>Baseboard/Wall/Radiant</v>
          </cell>
          <cell r="AP2536" t="str">
            <v>Pre 1980</v>
          </cell>
          <cell r="AQ2536" t="str">
            <v>Crawlspace</v>
          </cell>
          <cell r="AR2536">
            <v>2079.99340820313</v>
          </cell>
          <cell r="AU2536" t="str">
            <v>No</v>
          </cell>
          <cell r="AV2536" t="b">
            <v>1</v>
          </cell>
          <cell r="AX2536">
            <v>1934393.8696289109</v>
          </cell>
          <cell r="AY2536" t="b">
            <v>0</v>
          </cell>
          <cell r="AZ2536">
            <v>1778953.2582424602</v>
          </cell>
          <cell r="BA2536">
            <v>1</v>
          </cell>
          <cell r="BB2536">
            <v>2079.99340820313</v>
          </cell>
          <cell r="BC2536">
            <v>1.0000001962521654</v>
          </cell>
          <cell r="DS2536">
            <v>1904.288</v>
          </cell>
          <cell r="DT2536" t="str">
            <v>WA</v>
          </cell>
          <cell r="DU2536" t="str">
            <v>32to46</v>
          </cell>
          <cell r="EZ2536" t="str">
            <v>WA</v>
          </cell>
          <cell r="FA2536" t="str">
            <v>Bedrooms</v>
          </cell>
          <cell r="FB2536">
            <v>207158.21999999997</v>
          </cell>
          <cell r="FC2536">
            <v>233628.43699999998</v>
          </cell>
          <cell r="FI2536" t="str">
            <v>OR</v>
          </cell>
          <cell r="FJ2536" t="str">
            <v>Other</v>
          </cell>
          <cell r="FK2536" t="str">
            <v>EISAq</v>
          </cell>
          <cell r="FL2536">
            <v>152520.236</v>
          </cell>
          <cell r="FS2536" t="str">
            <v>MT</v>
          </cell>
          <cell r="FT2536" t="str">
            <v>EISAnqnx</v>
          </cell>
          <cell r="FV2536">
            <v>5787486.3760000002</v>
          </cell>
        </row>
        <row r="2537">
          <cell r="AN2537" t="str">
            <v>ID</v>
          </cell>
          <cell r="AO2537" t="str">
            <v>Propane/LP</v>
          </cell>
          <cell r="AP2537" t="str">
            <v>Pre 1980</v>
          </cell>
          <cell r="AQ2537" t="str">
            <v>Crawlspace</v>
          </cell>
          <cell r="AR2537">
            <v>1485.4710991614199</v>
          </cell>
          <cell r="AU2537" t="str">
            <v>No</v>
          </cell>
          <cell r="AV2537" t="b">
            <v>1</v>
          </cell>
          <cell r="AX2537">
            <v>3471545.9587402386</v>
          </cell>
          <cell r="AY2537" t="b">
            <v>0</v>
          </cell>
          <cell r="AZ2537">
            <v>1456218.1624469638</v>
          </cell>
          <cell r="BA2537">
            <v>0.39238339751818568</v>
          </cell>
          <cell r="BB2537">
            <v>1485.4710991614199</v>
          </cell>
          <cell r="BC2537">
            <v>0.39238343942237813</v>
          </cell>
          <cell r="DS2537">
            <v>1144.6790000000001</v>
          </cell>
          <cell r="DT2537" t="str">
            <v>MT</v>
          </cell>
          <cell r="DU2537" t="str">
            <v>gt46</v>
          </cell>
          <cell r="EZ2537" t="str">
            <v>WA</v>
          </cell>
          <cell r="FA2537" t="str">
            <v>Exterior</v>
          </cell>
          <cell r="FB2537">
            <v>483369.17999999993</v>
          </cell>
          <cell r="FC2537">
            <v>2052017.2569999998</v>
          </cell>
          <cell r="FI2537" t="str">
            <v>WA</v>
          </cell>
          <cell r="FJ2537" t="str">
            <v>Bathroom</v>
          </cell>
          <cell r="FK2537" t="str">
            <v>EISAq</v>
          </cell>
          <cell r="FL2537">
            <v>228714.3</v>
          </cell>
          <cell r="FS2537" t="str">
            <v>MT</v>
          </cell>
          <cell r="FT2537" t="str">
            <v>EISAq</v>
          </cell>
          <cell r="FV2537">
            <v>688276.17799999996</v>
          </cell>
        </row>
        <row r="2538">
          <cell r="AN2538" t="str">
            <v>ID</v>
          </cell>
          <cell r="AO2538" t="str">
            <v>Baseboard/Wall/Radiant</v>
          </cell>
          <cell r="AP2538" t="str">
            <v>Pre 1980</v>
          </cell>
          <cell r="AQ2538" t="str">
            <v>Crawlspace</v>
          </cell>
          <cell r="AR2538">
            <v>2300.2933051354598</v>
          </cell>
          <cell r="AU2538" t="str">
            <v>No</v>
          </cell>
          <cell r="AV2538" t="b">
            <v>0</v>
          </cell>
          <cell r="AX2538">
            <v>5375785.45410157</v>
          </cell>
          <cell r="AY2538" t="b">
            <v>0</v>
          </cell>
          <cell r="AZ2538">
            <v>2254994.3191654189</v>
          </cell>
          <cell r="BA2538" t="str">
            <v/>
          </cell>
          <cell r="BB2538" t="str">
            <v/>
          </cell>
          <cell r="BC2538">
            <v>0.60761666737162168</v>
          </cell>
          <cell r="DS2538">
            <v>2079.9929999999999</v>
          </cell>
          <cell r="DT2538" t="str">
            <v>WA</v>
          </cell>
          <cell r="DU2538" t="str">
            <v>32to46</v>
          </cell>
          <cell r="EZ2538" t="str">
            <v>WA</v>
          </cell>
          <cell r="FA2538" t="str">
            <v>Garage</v>
          </cell>
          <cell r="FB2538">
            <v>345263.69999999995</v>
          </cell>
          <cell r="FC2538">
            <v>460351.6</v>
          </cell>
          <cell r="FI2538" t="str">
            <v>WA</v>
          </cell>
          <cell r="FJ2538" t="str">
            <v>Bathroom</v>
          </cell>
          <cell r="FK2538" t="str">
            <v>EISAx</v>
          </cell>
          <cell r="FL2538">
            <v>243961.91999999998</v>
          </cell>
          <cell r="FS2538" t="str">
            <v>MT</v>
          </cell>
          <cell r="FT2538" t="str">
            <v>EISAx</v>
          </cell>
          <cell r="FV2538">
            <v>127853.16</v>
          </cell>
        </row>
        <row r="2539">
          <cell r="AN2539" t="str">
            <v>ID</v>
          </cell>
          <cell r="AO2539" t="str">
            <v>Baseboard/Wall/Radiant</v>
          </cell>
          <cell r="AP2539" t="str">
            <v>Pre 1980</v>
          </cell>
          <cell r="AQ2539" t="str">
            <v>Crawlspace</v>
          </cell>
          <cell r="AR2539">
            <v>1485.4710991614199</v>
          </cell>
          <cell r="AU2539" t="str">
            <v>No</v>
          </cell>
          <cell r="AV2539" t="b">
            <v>0</v>
          </cell>
          <cell r="AX2539">
            <v>3471545.9587402386</v>
          </cell>
          <cell r="AY2539" t="b">
            <v>0</v>
          </cell>
          <cell r="AZ2539">
            <v>1456218.1624469638</v>
          </cell>
          <cell r="BA2539" t="str">
            <v/>
          </cell>
          <cell r="BB2539" t="str">
            <v/>
          </cell>
          <cell r="BC2539">
            <v>0.39238343942237813</v>
          </cell>
          <cell r="DS2539">
            <v>2079.9929999999999</v>
          </cell>
          <cell r="DT2539" t="str">
            <v>WA</v>
          </cell>
          <cell r="DU2539" t="str">
            <v>lt32</v>
          </cell>
          <cell r="EZ2539" t="str">
            <v>WA</v>
          </cell>
          <cell r="FA2539" t="str">
            <v>Kitchen</v>
          </cell>
          <cell r="FB2539">
            <v>575439.5</v>
          </cell>
          <cell r="FC2539">
            <v>328000.51499999996</v>
          </cell>
          <cell r="FI2539" t="str">
            <v>WA</v>
          </cell>
          <cell r="FJ2539" t="str">
            <v>Bedrooms</v>
          </cell>
          <cell r="FK2539" t="str">
            <v>EISAnqnx</v>
          </cell>
          <cell r="FL2539">
            <v>350695.26</v>
          </cell>
          <cell r="FS2539" t="str">
            <v>OR</v>
          </cell>
          <cell r="FT2539" t="str">
            <v>EISAnqnx</v>
          </cell>
          <cell r="FV2539">
            <v>2136816.9</v>
          </cell>
        </row>
        <row r="2540">
          <cell r="AN2540" t="str">
            <v>ID</v>
          </cell>
          <cell r="AO2540" t="str">
            <v>Propane/LP</v>
          </cell>
          <cell r="AP2540" t="str">
            <v>Pre 1980</v>
          </cell>
          <cell r="AQ2540" t="str">
            <v>Crawlspace</v>
          </cell>
          <cell r="AR2540">
            <v>2300.2933051354598</v>
          </cell>
          <cell r="AU2540" t="str">
            <v>No</v>
          </cell>
          <cell r="AV2540" t="b">
            <v>1</v>
          </cell>
          <cell r="AX2540">
            <v>5375785.45410157</v>
          </cell>
          <cell r="AY2540" t="b">
            <v>0</v>
          </cell>
          <cell r="AZ2540">
            <v>2254994.3191654189</v>
          </cell>
          <cell r="BA2540">
            <v>0.60761660248181437</v>
          </cell>
          <cell r="BB2540">
            <v>2300.2933051354598</v>
          </cell>
          <cell r="BC2540">
            <v>0.60761666737162168</v>
          </cell>
          <cell r="DS2540">
            <v>2130.886</v>
          </cell>
          <cell r="DT2540" t="str">
            <v>MT</v>
          </cell>
          <cell r="DU2540" t="str">
            <v>lt32</v>
          </cell>
          <cell r="EZ2540" t="str">
            <v>WA</v>
          </cell>
          <cell r="FA2540" t="str">
            <v>Living Room/Family Room</v>
          </cell>
          <cell r="FB2540">
            <v>316491.72499999998</v>
          </cell>
          <cell r="FC2540">
            <v>277361.83899999998</v>
          </cell>
          <cell r="FI2540" t="str">
            <v>WA</v>
          </cell>
          <cell r="FJ2540" t="str">
            <v>Bedrooms</v>
          </cell>
          <cell r="FK2540" t="str">
            <v>EISAq</v>
          </cell>
          <cell r="FL2540">
            <v>91485.72</v>
          </cell>
          <cell r="FS2540" t="str">
            <v>OR</v>
          </cell>
          <cell r="FT2540" t="str">
            <v>EISAq</v>
          </cell>
          <cell r="FV2540">
            <v>651527.56799999997</v>
          </cell>
        </row>
        <row r="2541">
          <cell r="AN2541" t="str">
            <v>WA</v>
          </cell>
          <cell r="AO2541" t="str">
            <v>Baseboard/Wall/Radiant</v>
          </cell>
          <cell r="AP2541" t="str">
            <v>Pre 1980</v>
          </cell>
          <cell r="AQ2541" t="str">
            <v>Crawlspace</v>
          </cell>
          <cell r="AR2541">
            <v>1904.28771972656</v>
          </cell>
          <cell r="AU2541" t="str">
            <v>No</v>
          </cell>
          <cell r="AV2541" t="b">
            <v>1</v>
          </cell>
          <cell r="AX2541">
            <v>1312054.2388915999</v>
          </cell>
          <cell r="AY2541" t="b">
            <v>0</v>
          </cell>
          <cell r="AZ2541">
            <v>431189.77266540471</v>
          </cell>
          <cell r="BA2541">
            <v>1</v>
          </cell>
          <cell r="BB2541">
            <v>1904.28771972656</v>
          </cell>
          <cell r="BC2541">
            <v>0.99999985281982562</v>
          </cell>
          <cell r="DS2541">
            <v>1904.288</v>
          </cell>
          <cell r="DT2541" t="str">
            <v>WA</v>
          </cell>
          <cell r="DU2541" t="str">
            <v>32to46</v>
          </cell>
          <cell r="EZ2541" t="str">
            <v>WA</v>
          </cell>
          <cell r="FA2541" t="str">
            <v>Other</v>
          </cell>
          <cell r="FB2541">
            <v>1490388.3049999999</v>
          </cell>
          <cell r="FC2541">
            <v>776843.32499999995</v>
          </cell>
          <cell r="FI2541" t="str">
            <v>WA</v>
          </cell>
          <cell r="FJ2541" t="str">
            <v>Bedrooms</v>
          </cell>
          <cell r="FK2541" t="str">
            <v>EISAx</v>
          </cell>
          <cell r="FL2541">
            <v>350695.26</v>
          </cell>
          <cell r="FS2541" t="str">
            <v>OR</v>
          </cell>
          <cell r="FT2541" t="str">
            <v>EISAx</v>
          </cell>
          <cell r="FV2541">
            <v>1032122.88</v>
          </cell>
        </row>
        <row r="2542">
          <cell r="AN2542" t="str">
            <v>OR</v>
          </cell>
          <cell r="AO2542" t="str">
            <v>Heat Pump (Central System)</v>
          </cell>
          <cell r="AP2542" t="str">
            <v>Pre 1980</v>
          </cell>
          <cell r="AQ2542" t="str">
            <v>Crawlspace</v>
          </cell>
          <cell r="AR2542">
            <v>1254.0371481033701</v>
          </cell>
          <cell r="AU2542" t="str">
            <v>No</v>
          </cell>
          <cell r="AV2542" t="b">
            <v>1</v>
          </cell>
          <cell r="AX2542">
            <v>1612691.772460934</v>
          </cell>
          <cell r="AY2542" t="b">
            <v>0</v>
          </cell>
          <cell r="AZ2542">
            <v>489913.56401611032</v>
          </cell>
          <cell r="BA2542">
            <v>0.77760497667185013</v>
          </cell>
          <cell r="BB2542">
            <v>1254.0371481033701</v>
          </cell>
          <cell r="BC2542">
            <v>0.77760486695746622</v>
          </cell>
          <cell r="DS2542">
            <v>1904.288</v>
          </cell>
          <cell r="DT2542" t="str">
            <v>WA</v>
          </cell>
          <cell r="DU2542" t="str">
            <v>lt32</v>
          </cell>
          <cell r="EZ2542" t="str">
            <v>WA</v>
          </cell>
          <cell r="FA2542" t="str">
            <v>Bathroom</v>
          </cell>
          <cell r="FB2542">
            <v>708778.49900000007</v>
          </cell>
          <cell r="FC2542">
            <v>778169.40100000007</v>
          </cell>
          <cell r="FI2542" t="str">
            <v>WA</v>
          </cell>
          <cell r="FJ2542" t="str">
            <v>Exterior</v>
          </cell>
          <cell r="FK2542" t="str">
            <v>EISAnqnx</v>
          </cell>
          <cell r="FL2542">
            <v>640400.03999999992</v>
          </cell>
          <cell r="FS2542" t="str">
            <v>MT</v>
          </cell>
          <cell r="FT2542" t="str">
            <v>EISAnqnx</v>
          </cell>
          <cell r="FV2542">
            <v>2197783.6800000002</v>
          </cell>
        </row>
        <row r="2543">
          <cell r="AN2543" t="str">
            <v>OR</v>
          </cell>
          <cell r="AO2543" t="str">
            <v>Heat Pump (Central System)</v>
          </cell>
          <cell r="AP2543" t="str">
            <v>Pre 1980</v>
          </cell>
          <cell r="AQ2543" t="str">
            <v>Slab on Grade</v>
          </cell>
          <cell r="AR2543">
            <v>358.65462435756501</v>
          </cell>
          <cell r="AU2543" t="str">
            <v>No</v>
          </cell>
          <cell r="AV2543" t="b">
            <v>1</v>
          </cell>
          <cell r="AX2543">
            <v>461229.84692382859</v>
          </cell>
          <cell r="AY2543" t="b">
            <v>0</v>
          </cell>
          <cell r="AZ2543">
            <v>140115.27930860801</v>
          </cell>
          <cell r="BA2543">
            <v>0.22239502332814984</v>
          </cell>
          <cell r="BB2543">
            <v>358.65462435756501</v>
          </cell>
          <cell r="BC2543">
            <v>0.22239499194983606</v>
          </cell>
          <cell r="DS2543">
            <v>1904.288</v>
          </cell>
          <cell r="DT2543" t="str">
            <v>WA</v>
          </cell>
          <cell r="DU2543" t="str">
            <v>lt32</v>
          </cell>
          <cell r="EZ2543" t="str">
            <v>WA</v>
          </cell>
          <cell r="FA2543" t="str">
            <v>Bedrooms</v>
          </cell>
          <cell r="FB2543">
            <v>2354334.1750000003</v>
          </cell>
          <cell r="FC2543">
            <v>3112677.6040000003</v>
          </cell>
          <cell r="FI2543" t="str">
            <v>WA</v>
          </cell>
          <cell r="FJ2543" t="str">
            <v>Exterior</v>
          </cell>
          <cell r="FK2543" t="str">
            <v>EISAq</v>
          </cell>
          <cell r="FL2543">
            <v>22871.43</v>
          </cell>
          <cell r="FS2543" t="str">
            <v>MT</v>
          </cell>
          <cell r="FT2543" t="str">
            <v>EISAq</v>
          </cell>
          <cell r="FV2543">
            <v>824168.88000000012</v>
          </cell>
        </row>
        <row r="2544">
          <cell r="AN2544" t="str">
            <v>ID</v>
          </cell>
          <cell r="AO2544" t="str">
            <v>Natural Gas FAF</v>
          </cell>
          <cell r="AP2544" t="str">
            <v>1993-2006</v>
          </cell>
          <cell r="AQ2544" t="str">
            <v>Basement</v>
          </cell>
          <cell r="AR2544">
            <v>3785.76440429688</v>
          </cell>
          <cell r="AU2544" t="str">
            <v>No</v>
          </cell>
          <cell r="AV2544" t="b">
            <v>1</v>
          </cell>
          <cell r="AX2544">
            <v>9767272.1630859505</v>
          </cell>
          <cell r="AY2544" t="b">
            <v>0</v>
          </cell>
          <cell r="AZ2544">
            <v>2122337.3826928739</v>
          </cell>
          <cell r="BA2544">
            <v>1</v>
          </cell>
          <cell r="BB2544">
            <v>3785.76440429688</v>
          </cell>
          <cell r="BC2544">
            <v>1.0000001067939999</v>
          </cell>
          <cell r="DS2544">
            <v>3785.7640000000001</v>
          </cell>
          <cell r="DT2544" t="str">
            <v>ID</v>
          </cell>
          <cell r="DU2544" t="str">
            <v>lt32</v>
          </cell>
          <cell r="EZ2544" t="str">
            <v>WA</v>
          </cell>
          <cell r="FA2544" t="str">
            <v>Exterior</v>
          </cell>
          <cell r="FB2544">
            <v>634431.10400000005</v>
          </cell>
          <cell r="FC2544">
            <v>13888093.386000002</v>
          </cell>
          <cell r="FI2544" t="str">
            <v>WA</v>
          </cell>
          <cell r="FJ2544" t="str">
            <v>Kitchen</v>
          </cell>
          <cell r="FK2544" t="str">
            <v>EISAx</v>
          </cell>
          <cell r="FL2544">
            <v>686142.9</v>
          </cell>
          <cell r="FS2544" t="str">
            <v>ID</v>
          </cell>
          <cell r="FT2544" t="str">
            <v>EISAnqnx</v>
          </cell>
          <cell r="FV2544">
            <v>2328244.86</v>
          </cell>
        </row>
        <row r="2545">
          <cell r="AN2545" t="str">
            <v>MT</v>
          </cell>
          <cell r="AO2545" t="str">
            <v>Wood</v>
          </cell>
          <cell r="AP2545" t="str">
            <v>1993-2006</v>
          </cell>
          <cell r="AQ2545" t="str">
            <v>Basement</v>
          </cell>
          <cell r="AR2545">
            <v>1144.67944335938</v>
          </cell>
          <cell r="AU2545" t="str">
            <v>No</v>
          </cell>
          <cell r="AV2545" t="b">
            <v>1</v>
          </cell>
          <cell r="AX2545">
            <v>3360778.8457031399</v>
          </cell>
          <cell r="AY2545" t="b">
            <v>0</v>
          </cell>
          <cell r="AZ2545">
            <v>353190.8422485367</v>
          </cell>
          <cell r="BA2545">
            <v>1</v>
          </cell>
          <cell r="BB2545">
            <v>1144.67944335938</v>
          </cell>
          <cell r="BC2545">
            <v>1.0000003873220178</v>
          </cell>
          <cell r="DS2545">
            <v>12271.31</v>
          </cell>
          <cell r="DT2545" t="str">
            <v>WA</v>
          </cell>
          <cell r="DU2545" t="str">
            <v>lt32</v>
          </cell>
          <cell r="EZ2545" t="str">
            <v>WA</v>
          </cell>
          <cell r="FA2545" t="str">
            <v>Garage</v>
          </cell>
          <cell r="FB2545">
            <v>227998.67800000001</v>
          </cell>
          <cell r="FC2545">
            <v>2428681.5700000003</v>
          </cell>
          <cell r="FI2545" t="str">
            <v>WA</v>
          </cell>
          <cell r="FJ2545" t="str">
            <v>Living Room/Family Room</v>
          </cell>
          <cell r="FK2545" t="str">
            <v>EISAnqnx</v>
          </cell>
          <cell r="FL2545">
            <v>274457.15999999997</v>
          </cell>
          <cell r="FS2545" t="str">
            <v>ID</v>
          </cell>
          <cell r="FT2545" t="str">
            <v>EISAq</v>
          </cell>
          <cell r="FV2545">
            <v>1741451.44</v>
          </cell>
        </row>
        <row r="2546">
          <cell r="AN2546" t="str">
            <v>MT</v>
          </cell>
          <cell r="AO2546" t="str">
            <v>Natural Gas FAF</v>
          </cell>
          <cell r="AP2546" t="str">
            <v>Post 2006</v>
          </cell>
          <cell r="AQ2546" t="str">
            <v>Crawlspace</v>
          </cell>
          <cell r="AR2546">
            <v>1144.67944335938</v>
          </cell>
          <cell r="AU2546" t="str">
            <v>No</v>
          </cell>
          <cell r="AV2546" t="b">
            <v>1</v>
          </cell>
          <cell r="AX2546">
            <v>4381832.9091797071</v>
          </cell>
          <cell r="AY2546" t="b">
            <v>0</v>
          </cell>
          <cell r="AZ2546">
            <v>730007.29586828931</v>
          </cell>
          <cell r="BA2546">
            <v>1</v>
          </cell>
          <cell r="BB2546">
            <v>1144.67944335938</v>
          </cell>
          <cell r="BC2546">
            <v>1.0000003873220178</v>
          </cell>
          <cell r="DS2546">
            <v>12271.31</v>
          </cell>
          <cell r="DT2546" t="str">
            <v>WA</v>
          </cell>
          <cell r="DU2546" t="str">
            <v>32to46</v>
          </cell>
          <cell r="EZ2546" t="str">
            <v>WA</v>
          </cell>
          <cell r="FA2546" t="str">
            <v>Kitchen</v>
          </cell>
          <cell r="FB2546">
            <v>2849983.4750000001</v>
          </cell>
          <cell r="FC2546">
            <v>748430.44300000009</v>
          </cell>
          <cell r="FI2546" t="str">
            <v>WA</v>
          </cell>
          <cell r="FJ2546" t="str">
            <v>Living Room/Family Room</v>
          </cell>
          <cell r="FK2546" t="str">
            <v>EISAq</v>
          </cell>
          <cell r="FL2546">
            <v>22871.43</v>
          </cell>
          <cell r="FS2546" t="str">
            <v>ID</v>
          </cell>
          <cell r="FT2546" t="str">
            <v>EISAx</v>
          </cell>
          <cell r="FV2546">
            <v>927512.18</v>
          </cell>
        </row>
        <row r="2547">
          <cell r="AN2547" t="str">
            <v>WA</v>
          </cell>
          <cell r="AO2547" t="str">
            <v>Baseboard/Wall/Radiant</v>
          </cell>
          <cell r="AP2547" t="str">
            <v>1993-2006</v>
          </cell>
          <cell r="AQ2547" t="str">
            <v>Basement</v>
          </cell>
          <cell r="AR2547">
            <v>2079.99340820313</v>
          </cell>
          <cell r="AU2547" t="str">
            <v>No</v>
          </cell>
          <cell r="AV2547" t="b">
            <v>0</v>
          </cell>
          <cell r="AX2547">
            <v>4340946.2429199321</v>
          </cell>
          <cell r="AY2547" t="b">
            <v>0</v>
          </cell>
          <cell r="AZ2547">
            <v>855584.48853027541</v>
          </cell>
          <cell r="BA2547" t="str">
            <v/>
          </cell>
          <cell r="BB2547" t="str">
            <v/>
          </cell>
          <cell r="BC2547">
            <v>1.0000001962521654</v>
          </cell>
          <cell r="DS2547">
            <v>12271.31</v>
          </cell>
          <cell r="DT2547" t="str">
            <v>WA</v>
          </cell>
          <cell r="DU2547" t="str">
            <v>lt32</v>
          </cell>
          <cell r="EZ2547" t="str">
            <v>WA</v>
          </cell>
          <cell r="FA2547" t="str">
            <v>Living Room/Family Room</v>
          </cell>
          <cell r="FB2547">
            <v>208172.70600000001</v>
          </cell>
          <cell r="FC2547">
            <v>2438594.5560000003</v>
          </cell>
          <cell r="FI2547" t="str">
            <v>WA</v>
          </cell>
          <cell r="FJ2547" t="str">
            <v>Living Room/Family Room</v>
          </cell>
          <cell r="FK2547" t="str">
            <v>EISAx</v>
          </cell>
          <cell r="FL2547">
            <v>670895.28</v>
          </cell>
          <cell r="FS2547" t="str">
            <v>MT</v>
          </cell>
          <cell r="FT2547" t="str">
            <v>EISAnqnx</v>
          </cell>
          <cell r="FV2547">
            <v>2048975.4100000001</v>
          </cell>
        </row>
        <row r="2548">
          <cell r="AN2548" t="str">
            <v>WA</v>
          </cell>
          <cell r="AO2548" t="str">
            <v>Baseboard/Wall/Radiant</v>
          </cell>
          <cell r="AP2548" t="str">
            <v>1993-2006</v>
          </cell>
          <cell r="AQ2548" t="str">
            <v>Basement</v>
          </cell>
          <cell r="AR2548">
            <v>2079.99340820313</v>
          </cell>
          <cell r="AU2548" t="str">
            <v>No</v>
          </cell>
          <cell r="AV2548" t="b">
            <v>0</v>
          </cell>
          <cell r="AX2548">
            <v>4340946.2429199321</v>
          </cell>
          <cell r="AY2548" t="b">
            <v>0</v>
          </cell>
          <cell r="AZ2548">
            <v>855584.48853027541</v>
          </cell>
          <cell r="BA2548" t="str">
            <v/>
          </cell>
          <cell r="BB2548" t="str">
            <v/>
          </cell>
          <cell r="BC2548">
            <v>1.0000001962521654</v>
          </cell>
          <cell r="DS2548">
            <v>2079.9929999999999</v>
          </cell>
          <cell r="DT2548" t="str">
            <v>WA</v>
          </cell>
          <cell r="DU2548" t="str">
            <v>32to46</v>
          </cell>
          <cell r="EZ2548" t="str">
            <v>WA</v>
          </cell>
          <cell r="FA2548" t="str">
            <v>Other</v>
          </cell>
          <cell r="FB2548">
            <v>4242758.0080000004</v>
          </cell>
          <cell r="FC2548">
            <v>3038330.2090000003</v>
          </cell>
          <cell r="FI2548" t="str">
            <v>WA</v>
          </cell>
          <cell r="FJ2548" t="str">
            <v>Other</v>
          </cell>
          <cell r="FK2548" t="str">
            <v>EISAnqnx</v>
          </cell>
          <cell r="FL2548">
            <v>182971.44</v>
          </cell>
          <cell r="FS2548" t="str">
            <v>MT</v>
          </cell>
          <cell r="FT2548" t="str">
            <v>EISAq</v>
          </cell>
          <cell r="FV2548">
            <v>563182.06800000009</v>
          </cell>
        </row>
        <row r="2549">
          <cell r="AN2549" t="str">
            <v>WA</v>
          </cell>
          <cell r="AO2549" t="str">
            <v>Electric Other</v>
          </cell>
          <cell r="AP2549" t="str">
            <v>1993-2006</v>
          </cell>
          <cell r="AQ2549" t="str">
            <v>Basement</v>
          </cell>
          <cell r="AR2549">
            <v>2079.99340820313</v>
          </cell>
          <cell r="AU2549" t="str">
            <v>No</v>
          </cell>
          <cell r="AV2549" t="b">
            <v>1</v>
          </cell>
          <cell r="AX2549">
            <v>4340946.2429199321</v>
          </cell>
          <cell r="AY2549" t="b">
            <v>0</v>
          </cell>
          <cell r="AZ2549">
            <v>855584.48853027541</v>
          </cell>
          <cell r="BA2549">
            <v>1</v>
          </cell>
          <cell r="BB2549">
            <v>2079.99340820313</v>
          </cell>
          <cell r="BC2549">
            <v>1.0000001962521654</v>
          </cell>
          <cell r="DS2549">
            <v>2079.9929999999999</v>
          </cell>
          <cell r="DT2549" t="str">
            <v>WA</v>
          </cell>
          <cell r="DU2549" t="str">
            <v>gt46</v>
          </cell>
          <cell r="EZ2549" t="str">
            <v>WA</v>
          </cell>
          <cell r="FA2549" t="str">
            <v>Bathroom</v>
          </cell>
          <cell r="FB2549">
            <v>76238.099999999991</v>
          </cell>
          <cell r="FC2549">
            <v>57940.955999999998</v>
          </cell>
          <cell r="FI2549" t="str">
            <v>WA</v>
          </cell>
          <cell r="FJ2549" t="str">
            <v>Other</v>
          </cell>
          <cell r="FK2549" t="str">
            <v>EISAq</v>
          </cell>
          <cell r="FL2549">
            <v>338497.16399999999</v>
          </cell>
          <cell r="FS2549" t="str">
            <v>MT</v>
          </cell>
          <cell r="FT2549" t="str">
            <v>EISAx</v>
          </cell>
          <cell r="FV2549">
            <v>1086300.371</v>
          </cell>
        </row>
        <row r="2550">
          <cell r="AN2550" t="str">
            <v>WA</v>
          </cell>
          <cell r="AO2550" t="str">
            <v>Natural Gas Other</v>
          </cell>
          <cell r="AP2550" t="str">
            <v>1993-2006</v>
          </cell>
          <cell r="AQ2550" t="str">
            <v>Crawlspace</v>
          </cell>
          <cell r="AR2550">
            <v>2079.99340820313</v>
          </cell>
          <cell r="AU2550" t="str">
            <v>No</v>
          </cell>
          <cell r="AV2550" t="b">
            <v>0</v>
          </cell>
          <cell r="AX2550">
            <v>4251506.5263671977</v>
          </cell>
          <cell r="AY2550" t="b">
            <v>0</v>
          </cell>
          <cell r="AZ2550">
            <v>892286.38821670145</v>
          </cell>
          <cell r="BA2550" t="str">
            <v/>
          </cell>
          <cell r="BB2550" t="str">
            <v/>
          </cell>
          <cell r="BC2550">
            <v>1.0000001962521654</v>
          </cell>
          <cell r="DS2550">
            <v>3785.7640000000001</v>
          </cell>
          <cell r="DT2550" t="str">
            <v>ID</v>
          </cell>
          <cell r="DU2550" t="str">
            <v>lt32</v>
          </cell>
          <cell r="EZ2550" t="str">
            <v>WA</v>
          </cell>
          <cell r="FA2550" t="str">
            <v>Bedrooms</v>
          </cell>
          <cell r="FB2550">
            <v>248536.20599999998</v>
          </cell>
          <cell r="FC2550">
            <v>422359.07399999996</v>
          </cell>
          <cell r="FI2550" t="str">
            <v>WA</v>
          </cell>
          <cell r="FJ2550" t="str">
            <v>Other</v>
          </cell>
          <cell r="FK2550" t="str">
            <v>EISAx</v>
          </cell>
          <cell r="FL2550">
            <v>304952.39999999997</v>
          </cell>
          <cell r="FS2550" t="str">
            <v>ID</v>
          </cell>
          <cell r="FT2550" t="str">
            <v>EISAnqnx</v>
          </cell>
          <cell r="FV2550">
            <v>3558618.16</v>
          </cell>
        </row>
        <row r="2551">
          <cell r="AN2551" t="str">
            <v>WA</v>
          </cell>
          <cell r="AO2551" t="str">
            <v>Natural Gas FAF</v>
          </cell>
          <cell r="AP2551" t="str">
            <v>1993-2006</v>
          </cell>
          <cell r="AQ2551" t="str">
            <v>Crawlspace</v>
          </cell>
          <cell r="AR2551">
            <v>2079.99340820313</v>
          </cell>
          <cell r="AU2551" t="str">
            <v>No</v>
          </cell>
          <cell r="AV2551" t="b">
            <v>1</v>
          </cell>
          <cell r="AX2551">
            <v>4251506.5263671977</v>
          </cell>
          <cell r="AY2551" t="b">
            <v>0</v>
          </cell>
          <cell r="AZ2551">
            <v>892286.38821670145</v>
          </cell>
          <cell r="BA2551">
            <v>1</v>
          </cell>
          <cell r="BB2551">
            <v>2079.99340820313</v>
          </cell>
          <cell r="BC2551">
            <v>1.0000001962521654</v>
          </cell>
          <cell r="DS2551">
            <v>3785.7640000000001</v>
          </cell>
          <cell r="DT2551" t="str">
            <v>ID</v>
          </cell>
          <cell r="DU2551" t="str">
            <v>32to46</v>
          </cell>
          <cell r="EZ2551" t="str">
            <v>WA</v>
          </cell>
          <cell r="FA2551" t="str">
            <v>Exterior</v>
          </cell>
          <cell r="FB2551">
            <v>111307.62599999999</v>
          </cell>
          <cell r="FC2551">
            <v>1482068.6639999999</v>
          </cell>
          <cell r="FI2551" t="str">
            <v>WA</v>
          </cell>
          <cell r="FJ2551" t="str">
            <v>Bathroom</v>
          </cell>
          <cell r="FK2551" t="str">
            <v>EISAnqnx</v>
          </cell>
          <cell r="FL2551">
            <v>991298.60000000009</v>
          </cell>
          <cell r="FS2551" t="str">
            <v>ID</v>
          </cell>
          <cell r="FT2551" t="str">
            <v>EISAq</v>
          </cell>
          <cell r="FV2551">
            <v>1351517.7480000001</v>
          </cell>
        </row>
        <row r="2552">
          <cell r="AN2552" t="str">
            <v>ID</v>
          </cell>
          <cell r="AO2552" t="str">
            <v>Natural Gas FAF</v>
          </cell>
          <cell r="AP2552" t="str">
            <v>1993-2006</v>
          </cell>
          <cell r="AQ2552" t="str">
            <v>Slab on Grade</v>
          </cell>
          <cell r="AR2552">
            <v>3785.76440429688</v>
          </cell>
          <cell r="AU2552" t="str">
            <v>No</v>
          </cell>
          <cell r="AV2552" t="b">
            <v>1</v>
          </cell>
          <cell r="AX2552">
            <v>5708932.721679695</v>
          </cell>
          <cell r="AY2552" t="b">
            <v>0</v>
          </cell>
          <cell r="AZ2552">
            <v>1197891.5728076189</v>
          </cell>
          <cell r="BA2552">
            <v>1</v>
          </cell>
          <cell r="BB2552">
            <v>3785.76440429688</v>
          </cell>
          <cell r="BC2552">
            <v>1.0000001067939999</v>
          </cell>
          <cell r="DS2552">
            <v>3785.7640000000001</v>
          </cell>
          <cell r="DT2552" t="str">
            <v>ID</v>
          </cell>
          <cell r="DU2552" t="str">
            <v>lt32</v>
          </cell>
          <cell r="EZ2552" t="str">
            <v>WA</v>
          </cell>
          <cell r="FA2552" t="str">
            <v>Kitchen</v>
          </cell>
          <cell r="FB2552">
            <v>266833.34999999998</v>
          </cell>
          <cell r="FC2552">
            <v>218040.96599999999</v>
          </cell>
          <cell r="FI2552" t="str">
            <v>WA</v>
          </cell>
          <cell r="FJ2552" t="str">
            <v>Bathroom</v>
          </cell>
          <cell r="FK2552" t="str">
            <v>EISAq</v>
          </cell>
          <cell r="FL2552">
            <v>1169732.348</v>
          </cell>
          <cell r="FS2552" t="str">
            <v>ID</v>
          </cell>
          <cell r="FT2552" t="str">
            <v>EISAx</v>
          </cell>
          <cell r="FV2552">
            <v>2536461.88</v>
          </cell>
        </row>
        <row r="2553">
          <cell r="AN2553" t="str">
            <v>ID</v>
          </cell>
          <cell r="AO2553" t="str">
            <v>Natural Gas FAF</v>
          </cell>
          <cell r="AP2553" t="str">
            <v>1993-2006</v>
          </cell>
          <cell r="AQ2553" t="str">
            <v>Basement</v>
          </cell>
          <cell r="AR2553">
            <v>3785.76440429688</v>
          </cell>
          <cell r="AU2553" t="str">
            <v>No</v>
          </cell>
          <cell r="AV2553" t="b">
            <v>1</v>
          </cell>
          <cell r="AX2553">
            <v>14268546.039794941</v>
          </cell>
          <cell r="AY2553" t="b">
            <v>0</v>
          </cell>
          <cell r="AZ2553">
            <v>2526675.9498938019</v>
          </cell>
          <cell r="BA2553">
            <v>1</v>
          </cell>
          <cell r="BB2553">
            <v>3785.76440429688</v>
          </cell>
          <cell r="BC2553">
            <v>1.0000001067939999</v>
          </cell>
          <cell r="DS2553">
            <v>3785.7640000000001</v>
          </cell>
          <cell r="DT2553" t="str">
            <v>ID</v>
          </cell>
          <cell r="DU2553" t="str">
            <v>32to46</v>
          </cell>
          <cell r="EZ2553" t="str">
            <v>WA</v>
          </cell>
          <cell r="FA2553" t="str">
            <v>Living Room/Family Room</v>
          </cell>
          <cell r="FB2553">
            <v>189070.48799999998</v>
          </cell>
          <cell r="FC2553">
            <v>372041.92800000001</v>
          </cell>
          <cell r="FI2553" t="str">
            <v>WA</v>
          </cell>
          <cell r="FJ2553" t="str">
            <v>Bedrooms</v>
          </cell>
          <cell r="FK2553" t="str">
            <v>EISAnqnx</v>
          </cell>
          <cell r="FL2553">
            <v>1189558.32</v>
          </cell>
          <cell r="FS2553" t="str">
            <v>MT</v>
          </cell>
          <cell r="FT2553" t="str">
            <v>EISAnqnx</v>
          </cell>
          <cell r="FV2553">
            <v>7617838.745000001</v>
          </cell>
        </row>
        <row r="2554">
          <cell r="AN2554" t="str">
            <v>OR</v>
          </cell>
          <cell r="AO2554" t="str">
            <v>Natural Gas FAF</v>
          </cell>
          <cell r="AP2554" t="str">
            <v>1993-2006</v>
          </cell>
          <cell r="AQ2554" t="str">
            <v>Crawlspace</v>
          </cell>
          <cell r="AR2554">
            <v>1612.69177246094</v>
          </cell>
          <cell r="AU2554" t="str">
            <v>No</v>
          </cell>
          <cell r="AV2554" t="b">
            <v>1</v>
          </cell>
          <cell r="AX2554">
            <v>2441615.3435058631</v>
          </cell>
          <cell r="AY2554" t="b">
            <v>0</v>
          </cell>
          <cell r="AZ2554">
            <v>381834.12812038633</v>
          </cell>
          <cell r="BA2554">
            <v>1</v>
          </cell>
          <cell r="BB2554">
            <v>1612.69177246094</v>
          </cell>
          <cell r="BC2554">
            <v>0.99999985890730525</v>
          </cell>
          <cell r="DS2554">
            <v>3785.7640000000001</v>
          </cell>
          <cell r="DT2554" t="str">
            <v>ID</v>
          </cell>
          <cell r="DU2554" t="str">
            <v>32to46</v>
          </cell>
          <cell r="EZ2554" t="str">
            <v>WA</v>
          </cell>
          <cell r="FA2554" t="str">
            <v>Other</v>
          </cell>
          <cell r="FB2554">
            <v>182971.44</v>
          </cell>
          <cell r="FC2554">
            <v>221090.49</v>
          </cell>
          <cell r="FI2554" t="str">
            <v>WA</v>
          </cell>
          <cell r="FJ2554" t="str">
            <v>Bedrooms</v>
          </cell>
          <cell r="FK2554" t="str">
            <v>EISAq</v>
          </cell>
          <cell r="FL2554">
            <v>148694.79</v>
          </cell>
          <cell r="FS2554" t="str">
            <v>MT</v>
          </cell>
          <cell r="FT2554" t="str">
            <v>EISAq</v>
          </cell>
          <cell r="FV2554">
            <v>137361.48000000001</v>
          </cell>
        </row>
        <row r="2555">
          <cell r="AN2555" t="str">
            <v>WA</v>
          </cell>
          <cell r="AO2555" t="str">
            <v>Baseboard/Wall/Radiant</v>
          </cell>
          <cell r="AP2555" t="str">
            <v>Pre 1980</v>
          </cell>
          <cell r="AQ2555" t="str">
            <v>Basement</v>
          </cell>
          <cell r="AR2555">
            <v>1214.1010667778901</v>
          </cell>
          <cell r="AU2555" t="str">
            <v>No</v>
          </cell>
          <cell r="AV2555" t="b">
            <v>0</v>
          </cell>
          <cell r="AX2555">
            <v>2422131.6282218909</v>
          </cell>
          <cell r="AY2555" t="b">
            <v>0</v>
          </cell>
          <cell r="AZ2555">
            <v>631099.08308936143</v>
          </cell>
          <cell r="BA2555" t="str">
            <v/>
          </cell>
          <cell r="BB2555" t="str">
            <v/>
          </cell>
          <cell r="BC2555">
            <v>0.63756168540572122</v>
          </cell>
          <cell r="DS2555">
            <v>1144.6790000000001</v>
          </cell>
          <cell r="DT2555" t="str">
            <v>MT</v>
          </cell>
          <cell r="DU2555" t="str">
            <v>32to46</v>
          </cell>
          <cell r="EZ2555" t="str">
            <v>WA</v>
          </cell>
          <cell r="FA2555" t="str">
            <v>Bathroom</v>
          </cell>
          <cell r="FB2555">
            <v>445230.50399999996</v>
          </cell>
          <cell r="FC2555">
            <v>315625.734</v>
          </cell>
          <cell r="FI2555" t="str">
            <v>WA</v>
          </cell>
          <cell r="FJ2555" t="str">
            <v>Exterior</v>
          </cell>
          <cell r="FK2555" t="str">
            <v>EISAnqnx</v>
          </cell>
          <cell r="FL2555">
            <v>991298.60000000009</v>
          </cell>
          <cell r="FS2555" t="str">
            <v>MT</v>
          </cell>
          <cell r="FT2555" t="str">
            <v>EISAx</v>
          </cell>
          <cell r="FV2555">
            <v>4006376.5000000005</v>
          </cell>
        </row>
        <row r="2556">
          <cell r="AN2556" t="str">
            <v>WA</v>
          </cell>
          <cell r="AO2556" t="str">
            <v>Baseboard/Wall/Radiant</v>
          </cell>
          <cell r="AP2556" t="str">
            <v>Pre 1980</v>
          </cell>
          <cell r="AQ2556" t="str">
            <v>Crawlspace</v>
          </cell>
          <cell r="AR2556">
            <v>690.18665294867196</v>
          </cell>
          <cell r="AU2556" t="str">
            <v>No</v>
          </cell>
          <cell r="AV2556" t="b">
            <v>0</v>
          </cell>
          <cell r="AX2556">
            <v>1376922.3726326006</v>
          </cell>
          <cell r="AY2556" t="b">
            <v>0</v>
          </cell>
          <cell r="AZ2556">
            <v>358764.33663994737</v>
          </cell>
          <cell r="BA2556" t="str">
            <v/>
          </cell>
          <cell r="BB2556" t="str">
            <v/>
          </cell>
          <cell r="BC2556">
            <v>0.36243816741410539</v>
          </cell>
          <cell r="DS2556">
            <v>2079.9929999999999</v>
          </cell>
          <cell r="DT2556" t="str">
            <v>WA</v>
          </cell>
          <cell r="DU2556" t="str">
            <v>lt32</v>
          </cell>
          <cell r="EZ2556" t="str">
            <v>WA</v>
          </cell>
          <cell r="FA2556" t="str">
            <v>Bedrooms</v>
          </cell>
          <cell r="FB2556">
            <v>834044.81400000001</v>
          </cell>
          <cell r="FC2556">
            <v>971273.39399999997</v>
          </cell>
          <cell r="FI2556" t="str">
            <v>WA</v>
          </cell>
          <cell r="FJ2556" t="str">
            <v>Exterior</v>
          </cell>
          <cell r="FK2556" t="str">
            <v>EISAq</v>
          </cell>
          <cell r="FL2556">
            <v>148694.79</v>
          </cell>
          <cell r="FS2556" t="str">
            <v>OR</v>
          </cell>
          <cell r="FT2556" t="str">
            <v>EISAnqnx</v>
          </cell>
          <cell r="FV2556">
            <v>21406207.550000001</v>
          </cell>
        </row>
        <row r="2557">
          <cell r="AN2557" t="str">
            <v>WA</v>
          </cell>
          <cell r="AO2557" t="str">
            <v>Electric FAF</v>
          </cell>
          <cell r="AP2557" t="str">
            <v>Pre 1980</v>
          </cell>
          <cell r="AQ2557" t="str">
            <v>Basement</v>
          </cell>
          <cell r="AR2557">
            <v>1214.1010667778901</v>
          </cell>
          <cell r="AU2557" t="str">
            <v>No</v>
          </cell>
          <cell r="AV2557" t="b">
            <v>1</v>
          </cell>
          <cell r="AX2557">
            <v>2422131.6282218909</v>
          </cell>
          <cell r="AY2557" t="b">
            <v>0</v>
          </cell>
          <cell r="AZ2557">
            <v>631099.08308936143</v>
          </cell>
          <cell r="BA2557">
            <v>0.63756177924217439</v>
          </cell>
          <cell r="BB2557">
            <v>1214.1010667778901</v>
          </cell>
          <cell r="BC2557">
            <v>0.63756168540572122</v>
          </cell>
          <cell r="DS2557">
            <v>2079.9929999999999</v>
          </cell>
          <cell r="DT2557" t="str">
            <v>WA</v>
          </cell>
          <cell r="DU2557" t="str">
            <v>32to46</v>
          </cell>
          <cell r="EZ2557" t="str">
            <v>WA</v>
          </cell>
          <cell r="FA2557" t="str">
            <v>Kitchen</v>
          </cell>
          <cell r="FB2557">
            <v>247011.44399999999</v>
          </cell>
          <cell r="FC2557">
            <v>480300.02999999997</v>
          </cell>
          <cell r="FI2557" t="str">
            <v>WA</v>
          </cell>
          <cell r="FJ2557" t="str">
            <v>Exterior</v>
          </cell>
          <cell r="FK2557" t="str">
            <v>EISAx</v>
          </cell>
          <cell r="FL2557">
            <v>1635642.6900000002</v>
          </cell>
          <cell r="FS2557" t="str">
            <v>OR</v>
          </cell>
          <cell r="FT2557" t="str">
            <v>EISAq</v>
          </cell>
          <cell r="FV2557">
            <v>2314184.6</v>
          </cell>
        </row>
        <row r="2558">
          <cell r="AN2558" t="str">
            <v>WA</v>
          </cell>
          <cell r="AO2558" t="str">
            <v>Electric FAF</v>
          </cell>
          <cell r="AP2558" t="str">
            <v>Pre 1980</v>
          </cell>
          <cell r="AQ2558" t="str">
            <v>Crawlspace</v>
          </cell>
          <cell r="AR2558">
            <v>690.18665294867196</v>
          </cell>
          <cell r="AU2558" t="str">
            <v>No</v>
          </cell>
          <cell r="AV2558" t="b">
            <v>1</v>
          </cell>
          <cell r="AX2558">
            <v>1376922.3726326006</v>
          </cell>
          <cell r="AY2558" t="b">
            <v>0</v>
          </cell>
          <cell r="AZ2558">
            <v>358764.33663994737</v>
          </cell>
          <cell r="BA2558">
            <v>0.36243822075782556</v>
          </cell>
          <cell r="BB2558">
            <v>690.18665294867196</v>
          </cell>
          <cell r="BC2558">
            <v>0.36243816741410539</v>
          </cell>
          <cell r="DS2558">
            <v>2079.9929999999999</v>
          </cell>
          <cell r="DT2558" t="str">
            <v>WA</v>
          </cell>
          <cell r="DU2558" t="str">
            <v>lt32</v>
          </cell>
          <cell r="EZ2558" t="str">
            <v>WA</v>
          </cell>
          <cell r="FA2558" t="str">
            <v>Living Room/Family Room</v>
          </cell>
          <cell r="FB2558">
            <v>891985.77</v>
          </cell>
          <cell r="FC2558">
            <v>544340.03399999999</v>
          </cell>
          <cell r="FI2558" t="str">
            <v>WA</v>
          </cell>
          <cell r="FJ2558" t="str">
            <v>Garage</v>
          </cell>
          <cell r="FK2558" t="str">
            <v>EISAnqnx</v>
          </cell>
          <cell r="FL2558">
            <v>594779.16</v>
          </cell>
          <cell r="FS2558" t="str">
            <v>OR</v>
          </cell>
          <cell r="FT2558" t="str">
            <v>EISAx</v>
          </cell>
          <cell r="FV2558">
            <v>6777254.8999999994</v>
          </cell>
        </row>
        <row r="2559">
          <cell r="AN2559" t="str">
            <v>ID</v>
          </cell>
          <cell r="AO2559" t="str">
            <v>Natural Gas FAF</v>
          </cell>
          <cell r="AP2559" t="str">
            <v>Pre 1980</v>
          </cell>
          <cell r="AQ2559" t="str">
            <v>Basement</v>
          </cell>
          <cell r="AR2559">
            <v>2766.8684820877902</v>
          </cell>
          <cell r="AU2559" t="str">
            <v>No</v>
          </cell>
          <cell r="AV2559" t="b">
            <v>1</v>
          </cell>
          <cell r="AX2559">
            <v>4003658.6935810326</v>
          </cell>
          <cell r="AY2559" t="b">
            <v>0</v>
          </cell>
          <cell r="AZ2559">
            <v>1199853.0706310666</v>
          </cell>
          <cell r="BA2559">
            <v>0.73086124401913832</v>
          </cell>
          <cell r="BB2559">
            <v>2766.8684820877902</v>
          </cell>
          <cell r="BC2559">
            <v>0.73086132207073395</v>
          </cell>
          <cell r="DS2559">
            <v>1904.288</v>
          </cell>
          <cell r="DT2559" t="str">
            <v>WA</v>
          </cell>
          <cell r="DU2559" t="str">
            <v>32to46</v>
          </cell>
          <cell r="EZ2559" t="str">
            <v>WA</v>
          </cell>
          <cell r="FA2559" t="str">
            <v>Other</v>
          </cell>
          <cell r="FB2559">
            <v>1764149.6339999998</v>
          </cell>
          <cell r="FC2559">
            <v>1692485.8199999998</v>
          </cell>
          <cell r="FI2559" t="str">
            <v>WA</v>
          </cell>
          <cell r="FJ2559" t="str">
            <v>Garage</v>
          </cell>
          <cell r="FK2559" t="str">
            <v>EISAq</v>
          </cell>
          <cell r="FL2559">
            <v>2696332.1920000003</v>
          </cell>
          <cell r="FS2559" t="str">
            <v>ID</v>
          </cell>
          <cell r="FT2559" t="str">
            <v>EISAnqnx</v>
          </cell>
          <cell r="FV2559">
            <v>5318998.42</v>
          </cell>
        </row>
        <row r="2560">
          <cell r="AN2560" t="str">
            <v>ID</v>
          </cell>
          <cell r="AO2560" t="str">
            <v>Natural Gas FAF</v>
          </cell>
          <cell r="AP2560" t="str">
            <v>Pre 1980</v>
          </cell>
          <cell r="AQ2560" t="str">
            <v>Crawlspace</v>
          </cell>
          <cell r="AR2560">
            <v>1018.89592220909</v>
          </cell>
          <cell r="AU2560" t="str">
            <v>No</v>
          </cell>
          <cell r="AV2560" t="b">
            <v>1</v>
          </cell>
          <cell r="AX2560">
            <v>1474342.3994365532</v>
          </cell>
          <cell r="AY2560" t="b">
            <v>0</v>
          </cell>
          <cell r="AZ2560">
            <v>441844.42044515634</v>
          </cell>
          <cell r="BA2560">
            <v>0.26913875598086162</v>
          </cell>
          <cell r="BB2560">
            <v>1018.89592220909</v>
          </cell>
          <cell r="BC2560">
            <v>0.26913878472326591</v>
          </cell>
          <cell r="DS2560">
            <v>1904.288</v>
          </cell>
          <cell r="DT2560" t="str">
            <v>WA</v>
          </cell>
          <cell r="DU2560" t="str">
            <v>lt32</v>
          </cell>
          <cell r="EZ2560" t="str">
            <v>OR</v>
          </cell>
          <cell r="FA2560" t="str">
            <v>Bathroom</v>
          </cell>
          <cell r="FB2560">
            <v>623946.42000000004</v>
          </cell>
          <cell r="FC2560">
            <v>845794.03600000008</v>
          </cell>
          <cell r="FI2560" t="str">
            <v>WA</v>
          </cell>
          <cell r="FJ2560" t="str">
            <v>Kitchen</v>
          </cell>
          <cell r="FK2560" t="str">
            <v>EISAnqnx</v>
          </cell>
          <cell r="FL2560">
            <v>297389.58</v>
          </cell>
          <cell r="FS2560" t="str">
            <v>ID</v>
          </cell>
          <cell r="FT2560" t="str">
            <v>EISAq</v>
          </cell>
          <cell r="FV2560">
            <v>946441</v>
          </cell>
        </row>
        <row r="2561">
          <cell r="AN2561" t="str">
            <v>WA</v>
          </cell>
          <cell r="AO2561" t="str">
            <v>Heat Pump (Central System)</v>
          </cell>
          <cell r="AP2561" t="str">
            <v>Pre 1980</v>
          </cell>
          <cell r="AQ2561" t="str">
            <v>Crawlspace</v>
          </cell>
          <cell r="AR2561">
            <v>2079.99340820313</v>
          </cell>
          <cell r="AU2561" t="str">
            <v>No</v>
          </cell>
          <cell r="AV2561" t="b">
            <v>1</v>
          </cell>
          <cell r="AX2561">
            <v>2689431.4768066471</v>
          </cell>
          <cell r="AY2561" t="b">
            <v>0</v>
          </cell>
          <cell r="AZ2561">
            <v>832701.6490492695</v>
          </cell>
          <cell r="BA2561">
            <v>1</v>
          </cell>
          <cell r="BB2561">
            <v>2079.99340820313</v>
          </cell>
          <cell r="BC2561">
            <v>1.0000001962521654</v>
          </cell>
          <cell r="DS2561">
            <v>2079.9929999999999</v>
          </cell>
          <cell r="DT2561" t="str">
            <v>WA</v>
          </cell>
          <cell r="DU2561" t="str">
            <v>lt32</v>
          </cell>
          <cell r="EZ2561" t="str">
            <v>OR</v>
          </cell>
          <cell r="FA2561" t="str">
            <v>Bedrooms</v>
          </cell>
          <cell r="FB2561">
            <v>727937.49</v>
          </cell>
          <cell r="FC2561">
            <v>3189059.48</v>
          </cell>
          <cell r="FI2561" t="str">
            <v>WA</v>
          </cell>
          <cell r="FJ2561" t="str">
            <v>Kitchen</v>
          </cell>
          <cell r="FK2561" t="str">
            <v>EISAq</v>
          </cell>
          <cell r="FL2561">
            <v>594779.16</v>
          </cell>
          <cell r="FS2561" t="str">
            <v>ID</v>
          </cell>
          <cell r="FT2561" t="str">
            <v>EISAx</v>
          </cell>
          <cell r="FV2561">
            <v>1022156.28</v>
          </cell>
        </row>
        <row r="2562">
          <cell r="AN2562" t="str">
            <v>MT</v>
          </cell>
          <cell r="AO2562" t="str">
            <v>Natural Gas Other</v>
          </cell>
          <cell r="AP2562" t="str">
            <v>Pre 1980</v>
          </cell>
          <cell r="AQ2562" t="str">
            <v>Crawlspace</v>
          </cell>
          <cell r="AR2562">
            <v>513.56483512008697</v>
          </cell>
          <cell r="AU2562" t="str">
            <v>No</v>
          </cell>
          <cell r="AV2562" t="b">
            <v>1</v>
          </cell>
          <cell r="AX2562">
            <v>1663950.0657890819</v>
          </cell>
          <cell r="AY2562" t="b">
            <v>0</v>
          </cell>
          <cell r="AZ2562">
            <v>760069.79319970729</v>
          </cell>
          <cell r="BA2562">
            <v>0.24100994644223411</v>
          </cell>
          <cell r="BB2562">
            <v>513.56483512008697</v>
          </cell>
          <cell r="BC2562">
            <v>0.24101000012205578</v>
          </cell>
          <cell r="DS2562">
            <v>2079.9929999999999</v>
          </cell>
          <cell r="DT2562" t="str">
            <v>WA</v>
          </cell>
          <cell r="DU2562" t="str">
            <v>lt32</v>
          </cell>
          <cell r="EZ2562" t="str">
            <v>OR</v>
          </cell>
          <cell r="FA2562" t="str">
            <v>Exterior</v>
          </cell>
          <cell r="FB2562">
            <v>2218476.16</v>
          </cell>
          <cell r="FC2562">
            <v>10239654.026000001</v>
          </cell>
          <cell r="FI2562" t="str">
            <v>WA</v>
          </cell>
          <cell r="FJ2562" t="str">
            <v>Living Room/Family Room</v>
          </cell>
          <cell r="FK2562" t="str">
            <v>EISAnqnx</v>
          </cell>
          <cell r="FL2562">
            <v>2478246.5</v>
          </cell>
          <cell r="FS2562" t="str">
            <v>OR</v>
          </cell>
          <cell r="FT2562" t="str">
            <v>EISAnqnx</v>
          </cell>
          <cell r="FV2562">
            <v>15235205.119999999</v>
          </cell>
        </row>
        <row r="2563">
          <cell r="AN2563" t="str">
            <v>MT</v>
          </cell>
          <cell r="AO2563" t="str">
            <v>Natural Gas Other</v>
          </cell>
          <cell r="AP2563" t="str">
            <v>Pre 1980</v>
          </cell>
          <cell r="AQ2563" t="str">
            <v>Basement</v>
          </cell>
          <cell r="AR2563">
            <v>1617.32163948929</v>
          </cell>
          <cell r="AU2563" t="str">
            <v>No</v>
          </cell>
          <cell r="AV2563" t="b">
            <v>1</v>
          </cell>
          <cell r="AX2563">
            <v>5240122.1119452994</v>
          </cell>
          <cell r="AY2563" t="b">
            <v>0</v>
          </cell>
          <cell r="AZ2563">
            <v>2393616.6185844755</v>
          </cell>
          <cell r="BA2563">
            <v>0.75899005355776594</v>
          </cell>
          <cell r="BB2563">
            <v>1617.32163948929</v>
          </cell>
          <cell r="BC2563">
            <v>0.75899022260660121</v>
          </cell>
          <cell r="DS2563">
            <v>2079.9929999999999</v>
          </cell>
          <cell r="DT2563" t="str">
            <v>WA</v>
          </cell>
          <cell r="DU2563" t="str">
            <v>lt32</v>
          </cell>
          <cell r="EZ2563" t="str">
            <v>OR</v>
          </cell>
          <cell r="FA2563" t="str">
            <v>Garage</v>
          </cell>
          <cell r="FB2563">
            <v>1941166.6400000001</v>
          </cell>
          <cell r="FC2563">
            <v>3154395.79</v>
          </cell>
          <cell r="FI2563" t="str">
            <v>WA</v>
          </cell>
          <cell r="FJ2563" t="str">
            <v>Living Room/Family Room</v>
          </cell>
          <cell r="FK2563" t="str">
            <v>EISAq</v>
          </cell>
          <cell r="FL2563">
            <v>594779.16</v>
          </cell>
          <cell r="FS2563" t="str">
            <v>OR</v>
          </cell>
          <cell r="FT2563" t="str">
            <v>EISAq</v>
          </cell>
          <cell r="FV2563">
            <v>9911442.432</v>
          </cell>
        </row>
        <row r="2564">
          <cell r="AN2564" t="str">
            <v>WA</v>
          </cell>
          <cell r="AO2564" t="str">
            <v>Heat Pump (Central System)</v>
          </cell>
          <cell r="AP2564" t="str">
            <v>Post 2006</v>
          </cell>
          <cell r="AQ2564" t="str">
            <v>Crawlspace</v>
          </cell>
          <cell r="AR2564">
            <v>1904.28771972656</v>
          </cell>
          <cell r="AU2564" t="str">
            <v>No</v>
          </cell>
          <cell r="AV2564" t="b">
            <v>1</v>
          </cell>
          <cell r="AX2564">
            <v>4528396.19750976</v>
          </cell>
          <cell r="AY2564" t="b">
            <v>0</v>
          </cell>
          <cell r="AZ2564">
            <v>760510.62590789702</v>
          </cell>
          <cell r="BA2564">
            <v>1</v>
          </cell>
          <cell r="BB2564">
            <v>1904.28771972656</v>
          </cell>
          <cell r="BC2564">
            <v>0.99999985281982562</v>
          </cell>
          <cell r="DS2564">
            <v>2130.886</v>
          </cell>
          <cell r="DT2564" t="str">
            <v>MT</v>
          </cell>
          <cell r="DU2564" t="str">
            <v>lt32</v>
          </cell>
          <cell r="EZ2564" t="str">
            <v>OR</v>
          </cell>
          <cell r="FA2564" t="str">
            <v>Kitchen</v>
          </cell>
          <cell r="FB2564">
            <v>415964.28</v>
          </cell>
          <cell r="FC2564">
            <v>1386547.6</v>
          </cell>
          <cell r="FI2564" t="str">
            <v>WA</v>
          </cell>
          <cell r="FJ2564" t="str">
            <v>Living Room/Family Room</v>
          </cell>
          <cell r="FK2564" t="str">
            <v>EISAx</v>
          </cell>
          <cell r="FL2564">
            <v>743473.95000000007</v>
          </cell>
          <cell r="FS2564" t="str">
            <v>OR</v>
          </cell>
          <cell r="FT2564" t="str">
            <v>EISAx</v>
          </cell>
          <cell r="FV2564">
            <v>1283865.5999999999</v>
          </cell>
        </row>
        <row r="2565">
          <cell r="AN2565" t="str">
            <v>OR</v>
          </cell>
          <cell r="AO2565" t="str">
            <v>Wood</v>
          </cell>
          <cell r="AP2565" t="str">
            <v>1993-2006</v>
          </cell>
          <cell r="AQ2565" t="str">
            <v>Crawlspace</v>
          </cell>
          <cell r="AR2565">
            <v>1612.69177246094</v>
          </cell>
          <cell r="AU2565" t="str">
            <v>No</v>
          </cell>
          <cell r="AV2565" t="b">
            <v>0</v>
          </cell>
          <cell r="AX2565">
            <v>3041536.6828613328</v>
          </cell>
          <cell r="AY2565" t="b">
            <v>0</v>
          </cell>
          <cell r="AZ2565">
            <v>778072.33534486208</v>
          </cell>
          <cell r="BA2565" t="str">
            <v/>
          </cell>
          <cell r="BB2565" t="str">
            <v/>
          </cell>
          <cell r="BC2565">
            <v>0.99999985890730525</v>
          </cell>
          <cell r="DS2565">
            <v>2130.886</v>
          </cell>
          <cell r="DT2565" t="str">
            <v>MT</v>
          </cell>
          <cell r="DU2565" t="str">
            <v>32to46</v>
          </cell>
          <cell r="EZ2565" t="str">
            <v>OR</v>
          </cell>
          <cell r="FA2565" t="str">
            <v>Other</v>
          </cell>
          <cell r="FB2565">
            <v>2287803.54</v>
          </cell>
          <cell r="FC2565">
            <v>4755858.2680000002</v>
          </cell>
          <cell r="FI2565" t="str">
            <v>WA</v>
          </cell>
          <cell r="FJ2565" t="str">
            <v>Other</v>
          </cell>
          <cell r="FK2565" t="str">
            <v>EISAq</v>
          </cell>
          <cell r="FL2565">
            <v>1139993.3900000001</v>
          </cell>
          <cell r="FS2565" t="str">
            <v>OR</v>
          </cell>
          <cell r="FT2565" t="str">
            <v>EISAnqnx</v>
          </cell>
          <cell r="FV2565">
            <v>9463362.0250000004</v>
          </cell>
        </row>
        <row r="2566">
          <cell r="AN2566" t="str">
            <v>OR</v>
          </cell>
          <cell r="AO2566" t="str">
            <v>Baseboard/Wall/Radiant</v>
          </cell>
          <cell r="AP2566" t="str">
            <v>1993-2006</v>
          </cell>
          <cell r="AQ2566" t="str">
            <v>Crawlspace</v>
          </cell>
          <cell r="AR2566">
            <v>1612.69177246094</v>
          </cell>
          <cell r="AU2566" t="str">
            <v>No</v>
          </cell>
          <cell r="AV2566" t="b">
            <v>1</v>
          </cell>
          <cell r="AX2566">
            <v>3041536.6828613328</v>
          </cell>
          <cell r="AY2566" t="b">
            <v>0</v>
          </cell>
          <cell r="AZ2566">
            <v>778072.33534486208</v>
          </cell>
          <cell r="BA2566">
            <v>1</v>
          </cell>
          <cell r="BB2566">
            <v>1612.69177246094</v>
          </cell>
          <cell r="BC2566">
            <v>0.99999985890730525</v>
          </cell>
          <cell r="DS2566">
            <v>2130.886</v>
          </cell>
          <cell r="DT2566" t="str">
            <v>MT</v>
          </cell>
          <cell r="DU2566" t="str">
            <v>32to46</v>
          </cell>
          <cell r="EZ2566" t="str">
            <v>WA</v>
          </cell>
          <cell r="FA2566" t="str">
            <v>Bathroom</v>
          </cell>
          <cell r="FB2566">
            <v>1031913.74</v>
          </cell>
          <cell r="FC2566">
            <v>70130.06</v>
          </cell>
          <cell r="FI2566" t="str">
            <v>OR</v>
          </cell>
          <cell r="FJ2566" t="str">
            <v>Bathroom</v>
          </cell>
          <cell r="FK2566" t="str">
            <v>EISAnqnx</v>
          </cell>
          <cell r="FL2566">
            <v>498971.34</v>
          </cell>
          <cell r="FS2566" t="str">
            <v>OR</v>
          </cell>
          <cell r="FT2566" t="str">
            <v>EISAq</v>
          </cell>
          <cell r="FV2566">
            <v>2148885.6999999997</v>
          </cell>
        </row>
        <row r="2567">
          <cell r="AN2567" t="str">
            <v>OR</v>
          </cell>
          <cell r="AO2567" t="str">
            <v>Other</v>
          </cell>
          <cell r="AP2567" t="str">
            <v>1993-2006</v>
          </cell>
          <cell r="AQ2567" t="str">
            <v>Crawlspace</v>
          </cell>
          <cell r="AR2567">
            <v>1612.69177246094</v>
          </cell>
          <cell r="AU2567" t="str">
            <v>No</v>
          </cell>
          <cell r="AV2567" t="b">
            <v>0</v>
          </cell>
          <cell r="AX2567">
            <v>3041536.6828613328</v>
          </cell>
          <cell r="AY2567" t="b">
            <v>0</v>
          </cell>
          <cell r="AZ2567">
            <v>778072.33534486208</v>
          </cell>
          <cell r="BA2567" t="str">
            <v/>
          </cell>
          <cell r="BB2567" t="str">
            <v/>
          </cell>
          <cell r="BC2567">
            <v>0.99999985890730525</v>
          </cell>
          <cell r="DS2567">
            <v>2130.886</v>
          </cell>
          <cell r="DT2567" t="str">
            <v>MT</v>
          </cell>
          <cell r="DU2567" t="str">
            <v>32to46</v>
          </cell>
          <cell r="EZ2567" t="str">
            <v>WA</v>
          </cell>
          <cell r="FA2567" t="str">
            <v>Bedrooms</v>
          </cell>
          <cell r="FB2567">
            <v>212393.89599999998</v>
          </cell>
          <cell r="FC2567">
            <v>212393.89599999998</v>
          </cell>
          <cell r="FI2567" t="str">
            <v>OR</v>
          </cell>
          <cell r="FJ2567" t="str">
            <v>Bedrooms</v>
          </cell>
          <cell r="FK2567" t="str">
            <v>EISAnqnx</v>
          </cell>
          <cell r="FL2567">
            <v>71281.62</v>
          </cell>
          <cell r="FS2567" t="str">
            <v>OR</v>
          </cell>
          <cell r="FT2567" t="str">
            <v>EISAx</v>
          </cell>
          <cell r="FV2567">
            <v>7934347.1999999993</v>
          </cell>
        </row>
        <row r="2568">
          <cell r="AN2568" t="str">
            <v>ID</v>
          </cell>
          <cell r="AO2568" t="str">
            <v>Natural Gas FAF</v>
          </cell>
          <cell r="AP2568" t="str">
            <v>1993-2006</v>
          </cell>
          <cell r="AQ2568" t="str">
            <v>Slab on Grade</v>
          </cell>
          <cell r="AR2568">
            <v>381.51114151829</v>
          </cell>
          <cell r="AU2568" t="str">
            <v>No</v>
          </cell>
          <cell r="AV2568" t="b">
            <v>1</v>
          </cell>
          <cell r="AX2568">
            <v>534115.59812560596</v>
          </cell>
          <cell r="AY2568" t="b">
            <v>0</v>
          </cell>
          <cell r="AZ2568">
            <v>163559.77794269859</v>
          </cell>
          <cell r="BA2568">
            <v>0.10077519379844956</v>
          </cell>
          <cell r="BB2568">
            <v>381.51114151829</v>
          </cell>
          <cell r="BC2568">
            <v>0.10077520456063557</v>
          </cell>
          <cell r="DS2568">
            <v>2130.886</v>
          </cell>
          <cell r="DT2568" t="str">
            <v>MT</v>
          </cell>
          <cell r="DU2568" t="str">
            <v>lt32</v>
          </cell>
          <cell r="EZ2568" t="str">
            <v>WA</v>
          </cell>
          <cell r="FA2568" t="str">
            <v>Exterior</v>
          </cell>
          <cell r="FB2568">
            <v>120222.95999999999</v>
          </cell>
          <cell r="FC2568">
            <v>1388575.1879999998</v>
          </cell>
          <cell r="FI2568" t="str">
            <v>OR</v>
          </cell>
          <cell r="FJ2568" t="str">
            <v>Bedrooms</v>
          </cell>
          <cell r="FK2568" t="str">
            <v>EISAq</v>
          </cell>
          <cell r="FL2568">
            <v>52273.188000000002</v>
          </cell>
          <cell r="FS2568" t="str">
            <v>MT</v>
          </cell>
          <cell r="FT2568" t="str">
            <v>EISAnqnx</v>
          </cell>
          <cell r="FV2568">
            <v>526552.34000000008</v>
          </cell>
        </row>
        <row r="2569">
          <cell r="AN2569" t="str">
            <v>ID</v>
          </cell>
          <cell r="AO2569" t="str">
            <v>Natural Gas FAF</v>
          </cell>
          <cell r="AP2569" t="str">
            <v>1993-2006</v>
          </cell>
          <cell r="AQ2569" t="str">
            <v>Crawlspace</v>
          </cell>
          <cell r="AR2569">
            <v>3404.2532627785899</v>
          </cell>
          <cell r="AU2569" t="str">
            <v>No</v>
          </cell>
          <cell r="AV2569" t="b">
            <v>1</v>
          </cell>
          <cell r="AX2569">
            <v>4765954.5678900257</v>
          </cell>
          <cell r="AY2569" t="b">
            <v>0</v>
          </cell>
          <cell r="AZ2569">
            <v>1459456.4801040809</v>
          </cell>
          <cell r="BA2569">
            <v>0.89922480620155043</v>
          </cell>
          <cell r="BB2569">
            <v>3404.2532627785899</v>
          </cell>
          <cell r="BC2569">
            <v>0.89922490223336426</v>
          </cell>
          <cell r="DS2569">
            <v>1904.288</v>
          </cell>
          <cell r="DT2569" t="str">
            <v>WA</v>
          </cell>
          <cell r="DU2569" t="str">
            <v>lt32</v>
          </cell>
          <cell r="EZ2569" t="str">
            <v>WA</v>
          </cell>
          <cell r="FA2569" t="str">
            <v>Kitchen</v>
          </cell>
          <cell r="FB2569">
            <v>561040.48</v>
          </cell>
          <cell r="FC2569">
            <v>130241.54</v>
          </cell>
          <cell r="FI2569" t="str">
            <v>OR</v>
          </cell>
          <cell r="FJ2569" t="str">
            <v>Exterior</v>
          </cell>
          <cell r="FK2569" t="str">
            <v>EISAnqnx</v>
          </cell>
          <cell r="FL2569">
            <v>285126.48</v>
          </cell>
          <cell r="FS2569" t="str">
            <v>MT</v>
          </cell>
          <cell r="FT2569" t="str">
            <v>EISAq</v>
          </cell>
          <cell r="FV2569">
            <v>295327.18200000003</v>
          </cell>
        </row>
        <row r="2570">
          <cell r="AN2570" t="str">
            <v>WA</v>
          </cell>
          <cell r="AO2570" t="str">
            <v>Natural Gas FAF</v>
          </cell>
          <cell r="AP2570" t="str">
            <v>1980-1992</v>
          </cell>
          <cell r="AQ2570" t="str">
            <v>Crawlspace</v>
          </cell>
          <cell r="AR2570">
            <v>2079.99340820313</v>
          </cell>
          <cell r="AU2570" t="str">
            <v>No</v>
          </cell>
          <cell r="AV2570" t="b">
            <v>1</v>
          </cell>
          <cell r="AX2570">
            <v>4076787.0800781348</v>
          </cell>
          <cell r="AY2570" t="b">
            <v>0</v>
          </cell>
          <cell r="AZ2570">
            <v>1031668.8264938013</v>
          </cell>
          <cell r="BA2570">
            <v>1</v>
          </cell>
          <cell r="BB2570">
            <v>2079.99340820313</v>
          </cell>
          <cell r="BC2570">
            <v>1.0000001962521654</v>
          </cell>
          <cell r="DS2570">
            <v>1904.288</v>
          </cell>
          <cell r="DT2570" t="str">
            <v>WA</v>
          </cell>
          <cell r="DU2570" t="str">
            <v>lt32</v>
          </cell>
          <cell r="EZ2570" t="str">
            <v>WA</v>
          </cell>
          <cell r="FA2570" t="str">
            <v>Living Room/Family Room</v>
          </cell>
          <cell r="FB2570">
            <v>1033917.4559999999</v>
          </cell>
          <cell r="FC2570">
            <v>454843.53199999995</v>
          </cell>
          <cell r="FI2570" t="str">
            <v>OR</v>
          </cell>
          <cell r="FJ2570" t="str">
            <v>Garage</v>
          </cell>
          <cell r="FK2570" t="str">
            <v>EISAnqnx</v>
          </cell>
          <cell r="FL2570">
            <v>142563.24</v>
          </cell>
          <cell r="FS2570" t="str">
            <v>MT</v>
          </cell>
          <cell r="FT2570" t="str">
            <v>EISAx</v>
          </cell>
          <cell r="FV2570">
            <v>148808.27000000002</v>
          </cell>
        </row>
        <row r="2571">
          <cell r="AN2571" t="str">
            <v>ID</v>
          </cell>
          <cell r="AO2571" t="str">
            <v>Other</v>
          </cell>
          <cell r="AP2571" t="str">
            <v>1980-1992</v>
          </cell>
          <cell r="AQ2571" t="str">
            <v>Slab on Grade</v>
          </cell>
          <cell r="AR2571">
            <v>112.026991555487</v>
          </cell>
          <cell r="AU2571" t="str">
            <v>No</v>
          </cell>
          <cell r="AV2571" t="b">
            <v>0</v>
          </cell>
          <cell r="AX2571">
            <v>488997.81813970074</v>
          </cell>
          <cell r="AY2571" t="b">
            <v>0</v>
          </cell>
          <cell r="AZ2571">
            <v>96567.266720829793</v>
          </cell>
          <cell r="BA2571" t="str">
            <v/>
          </cell>
          <cell r="BB2571" t="str">
            <v/>
          </cell>
          <cell r="BC2571">
            <v>9.3945727174790883E-2</v>
          </cell>
          <cell r="DS2571">
            <v>1904.288</v>
          </cell>
          <cell r="DT2571" t="str">
            <v>WA</v>
          </cell>
          <cell r="DU2571" t="str">
            <v>32to46</v>
          </cell>
          <cell r="EZ2571" t="str">
            <v>WA</v>
          </cell>
          <cell r="FA2571" t="str">
            <v>Other</v>
          </cell>
          <cell r="FB2571">
            <v>789464.10399999993</v>
          </cell>
          <cell r="FC2571">
            <v>438813.804</v>
          </cell>
          <cell r="FI2571" t="str">
            <v>OR</v>
          </cell>
          <cell r="FJ2571" t="str">
            <v>Garage</v>
          </cell>
          <cell r="FK2571" t="str">
            <v>EISAq</v>
          </cell>
          <cell r="FL2571">
            <v>76033.728000000003</v>
          </cell>
          <cell r="FS2571" t="str">
            <v>WA</v>
          </cell>
          <cell r="FT2571" t="str">
            <v>EISAnqnx</v>
          </cell>
          <cell r="FV2571">
            <v>2694567.52</v>
          </cell>
        </row>
        <row r="2572">
          <cell r="AN2572" t="str">
            <v>ID</v>
          </cell>
          <cell r="AO2572" t="str">
            <v>Other</v>
          </cell>
          <cell r="AP2572" t="str">
            <v>1980-1992</v>
          </cell>
          <cell r="AQ2572" t="str">
            <v>Basement</v>
          </cell>
          <cell r="AR2572">
            <v>1080.43809633514</v>
          </cell>
          <cell r="AU2572" t="str">
            <v>No</v>
          </cell>
          <cell r="AV2572" t="b">
            <v>0</v>
          </cell>
          <cell r="AX2572">
            <v>4716112.2905028863</v>
          </cell>
          <cell r="AY2572" t="b">
            <v>0</v>
          </cell>
          <cell r="AZ2572">
            <v>931337.63904089073</v>
          </cell>
          <cell r="BA2572" t="str">
            <v/>
          </cell>
          <cell r="BB2572" t="str">
            <v/>
          </cell>
          <cell r="BC2572">
            <v>0.90605434653020434</v>
          </cell>
          <cell r="DS2572">
            <v>1612.692</v>
          </cell>
          <cell r="DT2572" t="str">
            <v>OR</v>
          </cell>
          <cell r="DU2572" t="str">
            <v>lt32</v>
          </cell>
          <cell r="EZ2572" t="str">
            <v>OR</v>
          </cell>
          <cell r="FA2572" t="str">
            <v>Bathroom</v>
          </cell>
          <cell r="FB2572">
            <v>1003882.8150000001</v>
          </cell>
          <cell r="FC2572">
            <v>342151.77600000001</v>
          </cell>
          <cell r="FI2572" t="str">
            <v>OR</v>
          </cell>
          <cell r="FJ2572" t="str">
            <v>Kitchen</v>
          </cell>
          <cell r="FK2572" t="str">
            <v>EISAnqnx</v>
          </cell>
          <cell r="FL2572">
            <v>213844.86000000002</v>
          </cell>
          <cell r="FS2572" t="str">
            <v>WA</v>
          </cell>
          <cell r="FT2572" t="str">
            <v>EISAq</v>
          </cell>
          <cell r="FV2572">
            <v>171385.92</v>
          </cell>
        </row>
        <row r="2573">
          <cell r="AN2573" t="str">
            <v>ID</v>
          </cell>
          <cell r="AO2573" t="str">
            <v>Heat Pump (Central System)</v>
          </cell>
          <cell r="AP2573" t="str">
            <v>1980-1992</v>
          </cell>
          <cell r="AQ2573" t="str">
            <v>Slab on Grade</v>
          </cell>
          <cell r="AR2573">
            <v>112.026991555487</v>
          </cell>
          <cell r="AU2573" t="str">
            <v>No</v>
          </cell>
          <cell r="AV2573" t="b">
            <v>1</v>
          </cell>
          <cell r="AX2573">
            <v>488997.81813970074</v>
          </cell>
          <cell r="AY2573" t="b">
            <v>0</v>
          </cell>
          <cell r="AZ2573">
            <v>96567.266720829793</v>
          </cell>
          <cell r="BA2573">
            <v>9.3945720250522016E-2</v>
          </cell>
          <cell r="BB2573">
            <v>112.026991555487</v>
          </cell>
          <cell r="BC2573">
            <v>9.3945727174790883E-2</v>
          </cell>
          <cell r="DS2573">
            <v>2079.9929999999999</v>
          </cell>
          <cell r="DT2573" t="str">
            <v>WA</v>
          </cell>
          <cell r="DU2573" t="str">
            <v>lt32</v>
          </cell>
          <cell r="EZ2573" t="str">
            <v>OR</v>
          </cell>
          <cell r="FA2573" t="str">
            <v>Bedrooms</v>
          </cell>
          <cell r="FB2573">
            <v>861319.57500000007</v>
          </cell>
          <cell r="FC2573">
            <v>588073.36499999999</v>
          </cell>
          <cell r="FI2573" t="str">
            <v>OR</v>
          </cell>
          <cell r="FJ2573" t="str">
            <v>Living Room/Family Room</v>
          </cell>
          <cell r="FK2573" t="str">
            <v>EISAnqnx</v>
          </cell>
          <cell r="FL2573">
            <v>142563.24</v>
          </cell>
          <cell r="FS2573" t="str">
            <v>WA</v>
          </cell>
          <cell r="FT2573" t="str">
            <v>EISAx</v>
          </cell>
          <cell r="FV2573">
            <v>1437737.44</v>
          </cell>
        </row>
        <row r="2574">
          <cell r="AN2574" t="str">
            <v>ID</v>
          </cell>
          <cell r="AO2574" t="str">
            <v>Heat Pump (Central System)</v>
          </cell>
          <cell r="AP2574" t="str">
            <v>1980-1992</v>
          </cell>
          <cell r="AQ2574" t="str">
            <v>Basement</v>
          </cell>
          <cell r="AR2574">
            <v>1080.43809633514</v>
          </cell>
          <cell r="AU2574" t="str">
            <v>No</v>
          </cell>
          <cell r="AV2574" t="b">
            <v>1</v>
          </cell>
          <cell r="AX2574">
            <v>4716112.2905028863</v>
          </cell>
          <cell r="AY2574" t="b">
            <v>0</v>
          </cell>
          <cell r="AZ2574">
            <v>931337.63904089073</v>
          </cell>
          <cell r="BA2574">
            <v>0.90605427974947794</v>
          </cell>
          <cell r="BB2574">
            <v>1080.43809633514</v>
          </cell>
          <cell r="BC2574">
            <v>0.90605434653020434</v>
          </cell>
          <cell r="DS2574">
            <v>2079.9929999999999</v>
          </cell>
          <cell r="DT2574" t="str">
            <v>WA</v>
          </cell>
          <cell r="DU2574" t="str">
            <v>lt32</v>
          </cell>
          <cell r="EZ2574" t="str">
            <v>OR</v>
          </cell>
          <cell r="FA2574" t="str">
            <v>Exterior</v>
          </cell>
          <cell r="FB2574">
            <v>2227550.625</v>
          </cell>
          <cell r="FC2574">
            <v>3717336.483</v>
          </cell>
          <cell r="FI2574" t="str">
            <v>OR</v>
          </cell>
          <cell r="FJ2574" t="str">
            <v>Other</v>
          </cell>
          <cell r="FK2574" t="str">
            <v>EISAq</v>
          </cell>
          <cell r="FL2574">
            <v>130682.97</v>
          </cell>
          <cell r="FS2574" t="str">
            <v>WA</v>
          </cell>
          <cell r="FT2574" t="str">
            <v>EISAnqnx</v>
          </cell>
          <cell r="FV2574">
            <v>5655735.3600000003</v>
          </cell>
        </row>
        <row r="2575">
          <cell r="AN2575" t="str">
            <v>WA</v>
          </cell>
          <cell r="AO2575" t="str">
            <v>Electric FAF</v>
          </cell>
          <cell r="AP2575" t="str">
            <v>Pre 1980</v>
          </cell>
          <cell r="AQ2575" t="str">
            <v>Basement</v>
          </cell>
          <cell r="AR2575">
            <v>12271.3056640625</v>
          </cell>
          <cell r="AU2575" t="str">
            <v>No</v>
          </cell>
          <cell r="AV2575" t="b">
            <v>1</v>
          </cell>
          <cell r="AX2575">
            <v>23008698.120117187</v>
          </cell>
          <cell r="AY2575" t="b">
            <v>0</v>
          </cell>
          <cell r="AZ2575">
            <v>6885920.4603320314</v>
          </cell>
          <cell r="BA2575">
            <v>1</v>
          </cell>
          <cell r="BB2575">
            <v>12271.3056640625</v>
          </cell>
          <cell r="BC2575">
            <v>0.99999964666058472</v>
          </cell>
          <cell r="DS2575">
            <v>2079.9929999999999</v>
          </cell>
          <cell r="DT2575" t="str">
            <v>WA</v>
          </cell>
          <cell r="DU2575" t="str">
            <v>lt32</v>
          </cell>
          <cell r="EZ2575" t="str">
            <v>OR</v>
          </cell>
          <cell r="FA2575" t="str">
            <v>Garage</v>
          </cell>
          <cell r="FB2575">
            <v>501347.39400000003</v>
          </cell>
          <cell r="FC2575">
            <v>536988.20400000003</v>
          </cell>
          <cell r="FI2575" t="str">
            <v>WA</v>
          </cell>
          <cell r="FJ2575" t="str">
            <v>Bathroom</v>
          </cell>
          <cell r="FK2575" t="str">
            <v>EISAq</v>
          </cell>
          <cell r="FL2575">
            <v>76164.088000000003</v>
          </cell>
          <cell r="FS2575" t="str">
            <v>WA</v>
          </cell>
          <cell r="FT2575" t="str">
            <v>EISAq</v>
          </cell>
          <cell r="FV2575">
            <v>1117817.0560000001</v>
          </cell>
        </row>
        <row r="2576">
          <cell r="AN2576" t="str">
            <v>WA</v>
          </cell>
          <cell r="AO2576" t="str">
            <v>Baseboard/Wall/Radiant</v>
          </cell>
          <cell r="AP2576" t="str">
            <v>Pre 1980</v>
          </cell>
          <cell r="AQ2576" t="str">
            <v>Crawlspace</v>
          </cell>
          <cell r="AR2576">
            <v>2079.99340820313</v>
          </cell>
          <cell r="AU2576" t="str">
            <v>No</v>
          </cell>
          <cell r="AV2576" t="b">
            <v>0</v>
          </cell>
          <cell r="AX2576">
            <v>2267192.8149414118</v>
          </cell>
          <cell r="AY2576" t="b">
            <v>0</v>
          </cell>
          <cell r="AZ2576">
            <v>896147.271981008</v>
          </cell>
          <cell r="BA2576" t="str">
            <v/>
          </cell>
          <cell r="BB2576" t="str">
            <v/>
          </cell>
          <cell r="BC2576">
            <v>1.0000001962521654</v>
          </cell>
          <cell r="DS2576">
            <v>2079.9929999999999</v>
          </cell>
          <cell r="DT2576" t="str">
            <v>WA</v>
          </cell>
          <cell r="DU2576" t="str">
            <v>32to46</v>
          </cell>
          <cell r="EZ2576" t="str">
            <v>OR</v>
          </cell>
          <cell r="FA2576" t="str">
            <v>Kitchen</v>
          </cell>
          <cell r="FB2576">
            <v>877951.95299999998</v>
          </cell>
          <cell r="FC2576">
            <v>346903.88400000002</v>
          </cell>
          <cell r="FI2576" t="str">
            <v>WA</v>
          </cell>
          <cell r="FJ2576" t="str">
            <v>Bedrooms</v>
          </cell>
          <cell r="FK2576" t="str">
            <v>EISAq</v>
          </cell>
          <cell r="FL2576">
            <v>152328.17600000001</v>
          </cell>
          <cell r="FS2576" t="str">
            <v>WA</v>
          </cell>
          <cell r="FT2576" t="str">
            <v>EISAx</v>
          </cell>
          <cell r="FV2576">
            <v>2047109.6</v>
          </cell>
        </row>
        <row r="2577">
          <cell r="AN2577" t="str">
            <v>WA</v>
          </cell>
          <cell r="AO2577" t="str">
            <v>Heat Pump (Ductless System)</v>
          </cell>
          <cell r="AP2577" t="str">
            <v>Pre 1980</v>
          </cell>
          <cell r="AQ2577" t="str">
            <v>Crawlspace</v>
          </cell>
          <cell r="AR2577">
            <v>2079.99340820313</v>
          </cell>
          <cell r="AU2577" t="str">
            <v>No</v>
          </cell>
          <cell r="AV2577" t="b">
            <v>1</v>
          </cell>
          <cell r="AX2577">
            <v>2267192.8149414118</v>
          </cell>
          <cell r="AY2577" t="b">
            <v>0</v>
          </cell>
          <cell r="AZ2577">
            <v>896147.271981008</v>
          </cell>
          <cell r="BA2577">
            <v>1</v>
          </cell>
          <cell r="BB2577">
            <v>2079.99340820313</v>
          </cell>
          <cell r="BC2577">
            <v>1.0000001962521654</v>
          </cell>
          <cell r="DS2577">
            <v>1904.288</v>
          </cell>
          <cell r="DT2577" t="str">
            <v>WA</v>
          </cell>
          <cell r="DU2577" t="str">
            <v>lt32</v>
          </cell>
          <cell r="EZ2577" t="str">
            <v>OR</v>
          </cell>
          <cell r="FA2577" t="str">
            <v>Living Room/Family Room</v>
          </cell>
          <cell r="FB2577">
            <v>1568195.6400000001</v>
          </cell>
          <cell r="FC2577">
            <v>917156.84400000004</v>
          </cell>
          <cell r="FI2577" t="str">
            <v>WA</v>
          </cell>
          <cell r="FJ2577" t="str">
            <v>Bedrooms</v>
          </cell>
          <cell r="FK2577" t="str">
            <v>EISAx</v>
          </cell>
          <cell r="FL2577">
            <v>146469.4</v>
          </cell>
          <cell r="FS2577" t="str">
            <v>ID</v>
          </cell>
          <cell r="FT2577" t="str">
            <v>EISAnqnx</v>
          </cell>
          <cell r="FV2577">
            <v>7041521.04</v>
          </cell>
        </row>
        <row r="2578">
          <cell r="AN2578" t="str">
            <v>WA</v>
          </cell>
          <cell r="AO2578" t="str">
            <v>Wood</v>
          </cell>
          <cell r="AP2578" t="str">
            <v>Pre 1980</v>
          </cell>
          <cell r="AQ2578" t="str">
            <v>Crawlspace</v>
          </cell>
          <cell r="AR2578">
            <v>2079.99340820313</v>
          </cell>
          <cell r="AU2578" t="str">
            <v>No</v>
          </cell>
          <cell r="AV2578" t="b">
            <v>0</v>
          </cell>
          <cell r="AX2578">
            <v>2267192.8149414118</v>
          </cell>
          <cell r="AY2578" t="b">
            <v>0</v>
          </cell>
          <cell r="AZ2578">
            <v>896147.271981008</v>
          </cell>
          <cell r="BA2578" t="str">
            <v/>
          </cell>
          <cell r="BB2578" t="str">
            <v/>
          </cell>
          <cell r="BC2578">
            <v>1.0000001962521654</v>
          </cell>
          <cell r="DS2578">
            <v>1904.288</v>
          </cell>
          <cell r="DT2578" t="str">
            <v>WA</v>
          </cell>
          <cell r="DU2578" t="str">
            <v>lt32</v>
          </cell>
          <cell r="EZ2578" t="str">
            <v>OR</v>
          </cell>
          <cell r="FA2578" t="str">
            <v>Other</v>
          </cell>
          <cell r="FB2578">
            <v>1734519.4200000002</v>
          </cell>
          <cell r="FC2578">
            <v>1100113.0020000001</v>
          </cell>
          <cell r="FI2578" t="str">
            <v>WA</v>
          </cell>
          <cell r="FJ2578" t="str">
            <v>Exterior</v>
          </cell>
          <cell r="FK2578" t="str">
            <v>EISAq</v>
          </cell>
          <cell r="FL2578">
            <v>52728.983999999997</v>
          </cell>
          <cell r="FS2578" t="str">
            <v>ID</v>
          </cell>
          <cell r="FT2578" t="str">
            <v>EISAq</v>
          </cell>
          <cell r="FV2578">
            <v>1817166.72</v>
          </cell>
        </row>
        <row r="2579">
          <cell r="AN2579" t="str">
            <v>WA</v>
          </cell>
          <cell r="AO2579" t="str">
            <v>Baseboard/Wall/Radiant</v>
          </cell>
          <cell r="AP2579" t="str">
            <v>Pre 1980</v>
          </cell>
          <cell r="AQ2579" t="str">
            <v>Crawlspace</v>
          </cell>
          <cell r="AR2579">
            <v>2079.99340820313</v>
          </cell>
          <cell r="AU2579" t="str">
            <v>No</v>
          </cell>
          <cell r="AV2579" t="b">
            <v>0</v>
          </cell>
          <cell r="AX2579">
            <v>2267192.8149414118</v>
          </cell>
          <cell r="AY2579" t="b">
            <v>0</v>
          </cell>
          <cell r="AZ2579">
            <v>896147.271981008</v>
          </cell>
          <cell r="BA2579" t="str">
            <v/>
          </cell>
          <cell r="BB2579" t="str">
            <v/>
          </cell>
          <cell r="BC2579">
            <v>1.0000001962521654</v>
          </cell>
          <cell r="DS2579">
            <v>1612.692</v>
          </cell>
          <cell r="DT2579" t="str">
            <v>OR</v>
          </cell>
          <cell r="DU2579" t="str">
            <v>lt32</v>
          </cell>
          <cell r="EZ2579" t="str">
            <v>WA</v>
          </cell>
          <cell r="FA2579" t="str">
            <v>Bathroom</v>
          </cell>
          <cell r="FB2579">
            <v>414316.43999999994</v>
          </cell>
          <cell r="FC2579">
            <v>92070.319999999992</v>
          </cell>
          <cell r="FI2579" t="str">
            <v>WA</v>
          </cell>
          <cell r="FJ2579" t="str">
            <v>Exterior</v>
          </cell>
          <cell r="FK2579" t="str">
            <v>EISAx</v>
          </cell>
          <cell r="FL2579">
            <v>219704.1</v>
          </cell>
          <cell r="FS2579" t="str">
            <v>ID</v>
          </cell>
          <cell r="FT2579" t="str">
            <v>EISAx</v>
          </cell>
          <cell r="FV2579">
            <v>738223.98</v>
          </cell>
        </row>
        <row r="2580">
          <cell r="AN2580" t="str">
            <v>WA</v>
          </cell>
          <cell r="AO2580" t="str">
            <v>Baseboard/Wall/Radiant</v>
          </cell>
          <cell r="AP2580" t="str">
            <v>Pre 1980</v>
          </cell>
          <cell r="AQ2580" t="str">
            <v>Crawlspace</v>
          </cell>
          <cell r="AR2580">
            <v>2079.99340820313</v>
          </cell>
          <cell r="AU2580" t="str">
            <v>No</v>
          </cell>
          <cell r="AV2580" t="b">
            <v>0</v>
          </cell>
          <cell r="AX2580">
            <v>2267192.8149414118</v>
          </cell>
          <cell r="AY2580" t="b">
            <v>0</v>
          </cell>
          <cell r="AZ2580">
            <v>896147.271981008</v>
          </cell>
          <cell r="BA2580" t="str">
            <v/>
          </cell>
          <cell r="BB2580" t="str">
            <v/>
          </cell>
          <cell r="BC2580">
            <v>1.0000001962521654</v>
          </cell>
          <cell r="DS2580">
            <v>1612.692</v>
          </cell>
          <cell r="DT2580" t="str">
            <v>OR</v>
          </cell>
          <cell r="DU2580" t="str">
            <v>32to46</v>
          </cell>
          <cell r="EZ2580" t="str">
            <v>WA</v>
          </cell>
          <cell r="FA2580" t="str">
            <v>Bedrooms</v>
          </cell>
          <cell r="FB2580">
            <v>500632.36499999993</v>
          </cell>
          <cell r="FC2580">
            <v>506386.75999999995</v>
          </cell>
          <cell r="FI2580" t="str">
            <v>WA</v>
          </cell>
          <cell r="FJ2580" t="str">
            <v>Garage</v>
          </cell>
          <cell r="FK2580" t="str">
            <v>EISAnqnx</v>
          </cell>
          <cell r="FL2580">
            <v>109852.05</v>
          </cell>
          <cell r="FS2580" t="str">
            <v>WA</v>
          </cell>
          <cell r="FT2580" t="str">
            <v>EISAnqnx</v>
          </cell>
          <cell r="FV2580">
            <v>207999.3</v>
          </cell>
        </row>
        <row r="2581">
          <cell r="AN2581" t="str">
            <v>MT</v>
          </cell>
          <cell r="AO2581" t="str">
            <v>Natural Gas FAF</v>
          </cell>
          <cell r="AP2581" t="str">
            <v>Pre 1980</v>
          </cell>
          <cell r="AQ2581" t="str">
            <v>Basement</v>
          </cell>
          <cell r="AR2581">
            <v>2130.88647460938</v>
          </cell>
          <cell r="AU2581" t="str">
            <v>No</v>
          </cell>
          <cell r="AV2581" t="b">
            <v>1</v>
          </cell>
          <cell r="AX2581">
            <v>7415484.9316406427</v>
          </cell>
          <cell r="AY2581" t="b">
            <v>0</v>
          </cell>
          <cell r="AZ2581">
            <v>1465943.350207523</v>
          </cell>
          <cell r="BA2581">
            <v>1</v>
          </cell>
          <cell r="BB2581">
            <v>2130.88647460938</v>
          </cell>
          <cell r="BC2581">
            <v>1.0000002227286584</v>
          </cell>
          <cell r="DS2581">
            <v>8264.9449999999997</v>
          </cell>
          <cell r="DT2581" t="str">
            <v>OR</v>
          </cell>
          <cell r="DU2581" t="str">
            <v>lt32</v>
          </cell>
          <cell r="EZ2581" t="str">
            <v>WA</v>
          </cell>
          <cell r="FA2581" t="str">
            <v>Exterior</v>
          </cell>
          <cell r="FB2581">
            <v>661755.42499999993</v>
          </cell>
          <cell r="FC2581">
            <v>1491539.1839999999</v>
          </cell>
          <cell r="FI2581" t="str">
            <v>WA</v>
          </cell>
          <cell r="FJ2581" t="str">
            <v>Garage</v>
          </cell>
          <cell r="FK2581" t="str">
            <v>EISAq</v>
          </cell>
          <cell r="FL2581">
            <v>298797.576</v>
          </cell>
          <cell r="FS2581" t="str">
            <v>WA</v>
          </cell>
          <cell r="FT2581" t="str">
            <v>EISAq</v>
          </cell>
          <cell r="FV2581">
            <v>2627031.159</v>
          </cell>
        </row>
        <row r="2582">
          <cell r="AN2582" t="str">
            <v>MT</v>
          </cell>
          <cell r="AO2582" t="str">
            <v>Wood</v>
          </cell>
          <cell r="AP2582" t="str">
            <v>Pre 1980</v>
          </cell>
          <cell r="AQ2582" t="str">
            <v>Crawlspace</v>
          </cell>
          <cell r="AR2582">
            <v>1144.67944335938</v>
          </cell>
          <cell r="AU2582" t="str">
            <v>No</v>
          </cell>
          <cell r="AV2582" t="b">
            <v>1</v>
          </cell>
          <cell r="AX2582">
            <v>1984874.1547851649</v>
          </cell>
          <cell r="AY2582" t="b">
            <v>0</v>
          </cell>
          <cell r="AZ2582">
            <v>589074.93514160416</v>
          </cell>
          <cell r="BA2582">
            <v>1</v>
          </cell>
          <cell r="BB2582">
            <v>1144.67944335938</v>
          </cell>
          <cell r="BC2582">
            <v>1.0000003873220178</v>
          </cell>
          <cell r="DS2582">
            <v>1144.6790000000001</v>
          </cell>
          <cell r="DT2582" t="str">
            <v>MT</v>
          </cell>
          <cell r="DU2582" t="str">
            <v>32to46</v>
          </cell>
          <cell r="EZ2582" t="str">
            <v>WA</v>
          </cell>
          <cell r="FA2582" t="str">
            <v>Garage</v>
          </cell>
          <cell r="FB2582">
            <v>147312.51199999999</v>
          </cell>
          <cell r="FC2582">
            <v>632983.44999999995</v>
          </cell>
          <cell r="FI2582" t="str">
            <v>WA</v>
          </cell>
          <cell r="FJ2582" t="str">
            <v>Kitchen</v>
          </cell>
          <cell r="FK2582" t="str">
            <v>EISAnqnx</v>
          </cell>
          <cell r="FL2582">
            <v>292938.8</v>
          </cell>
          <cell r="FS2582" t="str">
            <v>WA</v>
          </cell>
          <cell r="FT2582" t="str">
            <v>EISAx</v>
          </cell>
          <cell r="FV2582">
            <v>998396.64</v>
          </cell>
        </row>
        <row r="2583">
          <cell r="AN2583" t="str">
            <v>ID</v>
          </cell>
          <cell r="AO2583" t="str">
            <v>Natural Gas FAF</v>
          </cell>
          <cell r="AP2583" t="str">
            <v>1980-1992</v>
          </cell>
          <cell r="AQ2583" t="str">
            <v>Crawlspace</v>
          </cell>
          <cell r="AR2583">
            <v>3785.76440429688</v>
          </cell>
          <cell r="AU2583" t="str">
            <v>No</v>
          </cell>
          <cell r="AV2583" t="b">
            <v>1</v>
          </cell>
          <cell r="AX2583">
            <v>5224354.877929694</v>
          </cell>
          <cell r="AY2583" t="b">
            <v>0</v>
          </cell>
          <cell r="AZ2583">
            <v>1449668.7560091084</v>
          </cell>
          <cell r="BA2583">
            <v>1</v>
          </cell>
          <cell r="BB2583">
            <v>3785.76440429688</v>
          </cell>
          <cell r="BC2583">
            <v>1.0000001067939999</v>
          </cell>
          <cell r="DS2583">
            <v>1612.692</v>
          </cell>
          <cell r="DT2583" t="str">
            <v>OR</v>
          </cell>
          <cell r="DU2583" t="str">
            <v>lt32</v>
          </cell>
          <cell r="EZ2583" t="str">
            <v>WA</v>
          </cell>
          <cell r="FA2583" t="str">
            <v>Kitchen</v>
          </cell>
          <cell r="FB2583">
            <v>147312.51199999999</v>
          </cell>
          <cell r="FC2583">
            <v>161123.06</v>
          </cell>
          <cell r="FI2583" t="str">
            <v>WA</v>
          </cell>
          <cell r="FJ2583" t="str">
            <v>Kitchen</v>
          </cell>
          <cell r="FK2583" t="str">
            <v>EISAx</v>
          </cell>
          <cell r="FL2583">
            <v>292938.8</v>
          </cell>
          <cell r="FS2583" t="str">
            <v>MT</v>
          </cell>
          <cell r="FT2583" t="str">
            <v>EISAnqnx</v>
          </cell>
          <cell r="FV2583">
            <v>6051716.2400000002</v>
          </cell>
        </row>
        <row r="2584">
          <cell r="AN2584" t="str">
            <v>OR</v>
          </cell>
          <cell r="AO2584" t="str">
            <v>Natural Gas FAF</v>
          </cell>
          <cell r="AP2584" t="str">
            <v>Pre 1980</v>
          </cell>
          <cell r="AQ2584" t="str">
            <v>Slab on Grade</v>
          </cell>
          <cell r="AR2584">
            <v>245.75225440492</v>
          </cell>
          <cell r="AU2584" t="str">
            <v>No</v>
          </cell>
          <cell r="AV2584" t="b">
            <v>1</v>
          </cell>
          <cell r="AX2584">
            <v>323655.71905127965</v>
          </cell>
          <cell r="AY2584" t="b">
            <v>0</v>
          </cell>
          <cell r="AZ2584">
            <v>264102.32948908099</v>
          </cell>
          <cell r="BA2584">
            <v>0.12765957446808532</v>
          </cell>
          <cell r="BB2584">
            <v>245.75225440492</v>
          </cell>
          <cell r="BC2584">
            <v>0.12765959609805205</v>
          </cell>
          <cell r="DS2584">
            <v>3785.7640000000001</v>
          </cell>
          <cell r="DT2584" t="str">
            <v>ID</v>
          </cell>
          <cell r="DU2584" t="str">
            <v>32to46</v>
          </cell>
          <cell r="EZ2584" t="str">
            <v>WA</v>
          </cell>
          <cell r="FA2584" t="str">
            <v>Living Room/Family Room</v>
          </cell>
          <cell r="FB2584">
            <v>310737.32999999996</v>
          </cell>
          <cell r="FC2584">
            <v>276210.95999999996</v>
          </cell>
          <cell r="FI2584" t="str">
            <v>WA</v>
          </cell>
          <cell r="FJ2584" t="str">
            <v>Living Room/Family Room</v>
          </cell>
          <cell r="FK2584" t="str">
            <v>EISAnqnx</v>
          </cell>
          <cell r="FL2584">
            <v>351526.56</v>
          </cell>
          <cell r="FS2584" t="str">
            <v>MT</v>
          </cell>
          <cell r="FT2584" t="str">
            <v>EISAq</v>
          </cell>
          <cell r="FV2584">
            <v>298324.03999999998</v>
          </cell>
        </row>
        <row r="2585">
          <cell r="AN2585" t="str">
            <v>OR</v>
          </cell>
          <cell r="AO2585" t="str">
            <v>Wood</v>
          </cell>
          <cell r="AP2585" t="str">
            <v>Pre 1980</v>
          </cell>
          <cell r="AQ2585" t="str">
            <v>Crawlspace</v>
          </cell>
          <cell r="AR2585">
            <v>1679.30707176695</v>
          </cell>
          <cell r="AU2585" t="str">
            <v>No</v>
          </cell>
          <cell r="AV2585" t="b">
            <v>0</v>
          </cell>
          <cell r="AX2585">
            <v>2211647.4135170733</v>
          </cell>
          <cell r="AY2585" t="b">
            <v>0</v>
          </cell>
          <cell r="AZ2585">
            <v>1804699.2515087165</v>
          </cell>
          <cell r="BA2585" t="str">
            <v/>
          </cell>
          <cell r="BB2585" t="str">
            <v/>
          </cell>
          <cell r="BC2585">
            <v>0.87234057333668735</v>
          </cell>
          <cell r="DS2585">
            <v>3785.7640000000001</v>
          </cell>
          <cell r="DT2585" t="str">
            <v>ID</v>
          </cell>
          <cell r="DU2585" t="str">
            <v>lt32</v>
          </cell>
          <cell r="EZ2585" t="str">
            <v>WA</v>
          </cell>
          <cell r="FA2585" t="str">
            <v>Other</v>
          </cell>
          <cell r="FB2585">
            <v>561628.95199999993</v>
          </cell>
          <cell r="FC2585">
            <v>333754.90999999997</v>
          </cell>
          <cell r="FI2585" t="str">
            <v>WA</v>
          </cell>
          <cell r="FJ2585" t="str">
            <v>Living Room/Family Room</v>
          </cell>
          <cell r="FK2585" t="str">
            <v>EISAx</v>
          </cell>
          <cell r="FL2585">
            <v>146469.4</v>
          </cell>
          <cell r="FS2585" t="str">
            <v>ID</v>
          </cell>
          <cell r="FT2585" t="str">
            <v>EISAnqnx</v>
          </cell>
          <cell r="FV2585">
            <v>6984734.5800000001</v>
          </cell>
        </row>
        <row r="2586">
          <cell r="AN2586" t="str">
            <v>OR</v>
          </cell>
          <cell r="AO2586" t="str">
            <v>Wood</v>
          </cell>
          <cell r="AP2586" t="str">
            <v>Pre 1980</v>
          </cell>
          <cell r="AQ2586" t="str">
            <v>Slab on Grade</v>
          </cell>
          <cell r="AR2586">
            <v>245.75225440492</v>
          </cell>
          <cell r="AU2586" t="str">
            <v>No</v>
          </cell>
          <cell r="AV2586" t="b">
            <v>0</v>
          </cell>
          <cell r="AX2586">
            <v>323655.71905127965</v>
          </cell>
          <cell r="AY2586" t="b">
            <v>0</v>
          </cell>
          <cell r="AZ2586">
            <v>264102.32948908099</v>
          </cell>
          <cell r="BA2586" t="str">
            <v/>
          </cell>
          <cell r="BB2586" t="str">
            <v/>
          </cell>
          <cell r="BC2586">
            <v>0.12765959609805205</v>
          </cell>
          <cell r="DS2586">
            <v>3785.7640000000001</v>
          </cell>
          <cell r="DT2586" t="str">
            <v>ID</v>
          </cell>
          <cell r="DU2586" t="str">
            <v>32to46</v>
          </cell>
          <cell r="EZ2586" t="str">
            <v>WA</v>
          </cell>
          <cell r="FA2586" t="str">
            <v>Bathroom</v>
          </cell>
          <cell r="FB2586">
            <v>385544.46499999997</v>
          </cell>
          <cell r="FC2586">
            <v>97824.714999999997</v>
          </cell>
          <cell r="FI2586" t="str">
            <v>WA</v>
          </cell>
          <cell r="FJ2586" t="str">
            <v>Other</v>
          </cell>
          <cell r="FK2586" t="str">
            <v>EISAnqnx</v>
          </cell>
          <cell r="FL2586">
            <v>417437.79</v>
          </cell>
          <cell r="FS2586" t="str">
            <v>ID</v>
          </cell>
          <cell r="FT2586" t="str">
            <v>EISAq</v>
          </cell>
          <cell r="FV2586">
            <v>5451500.1600000001</v>
          </cell>
        </row>
        <row r="2587">
          <cell r="AN2587" t="str">
            <v>OR</v>
          </cell>
          <cell r="AO2587" t="str">
            <v>Baseboard/Wall/Radiant</v>
          </cell>
          <cell r="AP2587" t="str">
            <v>Pre 1980</v>
          </cell>
          <cell r="AQ2587" t="str">
            <v>Crawlspace</v>
          </cell>
          <cell r="AR2587">
            <v>1679.30707176695</v>
          </cell>
          <cell r="AU2587" t="str">
            <v>No</v>
          </cell>
          <cell r="AV2587" t="b">
            <v>0</v>
          </cell>
          <cell r="AX2587">
            <v>2211647.4135170733</v>
          </cell>
          <cell r="AY2587" t="b">
            <v>0</v>
          </cell>
          <cell r="AZ2587">
            <v>1804699.2515087165</v>
          </cell>
          <cell r="BA2587" t="str">
            <v/>
          </cell>
          <cell r="BB2587" t="str">
            <v/>
          </cell>
          <cell r="BC2587">
            <v>0.87234057333668735</v>
          </cell>
          <cell r="DS2587">
            <v>1925.059</v>
          </cell>
          <cell r="DT2587" t="str">
            <v>OR</v>
          </cell>
          <cell r="DU2587" t="str">
            <v>32to46</v>
          </cell>
          <cell r="EZ2587" t="str">
            <v>WA</v>
          </cell>
          <cell r="FA2587" t="str">
            <v>Bedrooms</v>
          </cell>
          <cell r="FB2587">
            <v>517895.54999999993</v>
          </cell>
          <cell r="FC2587">
            <v>437334.01999999996</v>
          </cell>
          <cell r="FI2587" t="str">
            <v>WA</v>
          </cell>
          <cell r="FJ2587" t="str">
            <v>Other</v>
          </cell>
          <cell r="FK2587" t="str">
            <v>EISAq</v>
          </cell>
          <cell r="FL2587">
            <v>209451.242</v>
          </cell>
          <cell r="FS2587" t="str">
            <v>ID</v>
          </cell>
          <cell r="FT2587" t="str">
            <v>EISAx</v>
          </cell>
          <cell r="FV2587">
            <v>1162229.548</v>
          </cell>
        </row>
        <row r="2588">
          <cell r="AN2588" t="str">
            <v>OR</v>
          </cell>
          <cell r="AO2588" t="str">
            <v>Baseboard/Wall/Radiant</v>
          </cell>
          <cell r="AP2588" t="str">
            <v>Pre 1980</v>
          </cell>
          <cell r="AQ2588" t="str">
            <v>Slab on Grade</v>
          </cell>
          <cell r="AR2588">
            <v>245.75225440492</v>
          </cell>
          <cell r="AU2588" t="str">
            <v>No</v>
          </cell>
          <cell r="AV2588" t="b">
            <v>0</v>
          </cell>
          <cell r="AX2588">
            <v>323655.71905127965</v>
          </cell>
          <cell r="AY2588" t="b">
            <v>0</v>
          </cell>
          <cell r="AZ2588">
            <v>264102.32948908099</v>
          </cell>
          <cell r="BA2588" t="str">
            <v/>
          </cell>
          <cell r="BB2588" t="str">
            <v/>
          </cell>
          <cell r="BC2588">
            <v>0.12765959609805205</v>
          </cell>
          <cell r="DS2588">
            <v>1925.059</v>
          </cell>
          <cell r="DT2588" t="str">
            <v>OR</v>
          </cell>
          <cell r="DU2588" t="str">
            <v>lt32</v>
          </cell>
          <cell r="EZ2588" t="str">
            <v>WA</v>
          </cell>
          <cell r="FA2588" t="str">
            <v>Exterior</v>
          </cell>
          <cell r="FB2588">
            <v>69052.739999999991</v>
          </cell>
          <cell r="FC2588">
            <v>1793069.4819999998</v>
          </cell>
          <cell r="FI2588" t="str">
            <v>WA</v>
          </cell>
          <cell r="FJ2588" t="str">
            <v>Other</v>
          </cell>
          <cell r="FK2588" t="str">
            <v>EISAx</v>
          </cell>
          <cell r="FL2588">
            <v>292938.8</v>
          </cell>
          <cell r="FS2588" t="str">
            <v>MT</v>
          </cell>
          <cell r="FT2588" t="str">
            <v>EISAnqnx</v>
          </cell>
          <cell r="FV2588">
            <v>2237430.2999999998</v>
          </cell>
        </row>
        <row r="2589">
          <cell r="AN2589" t="str">
            <v>OR</v>
          </cell>
          <cell r="AO2589" t="str">
            <v>Natural Gas FAF</v>
          </cell>
          <cell r="AP2589" t="str">
            <v>Pre 1980</v>
          </cell>
          <cell r="AQ2589" t="str">
            <v>Crawlspace</v>
          </cell>
          <cell r="AR2589">
            <v>1679.30707176695</v>
          </cell>
          <cell r="AU2589" t="str">
            <v>No</v>
          </cell>
          <cell r="AV2589" t="b">
            <v>1</v>
          </cell>
          <cell r="AX2589">
            <v>2211647.4135170733</v>
          </cell>
          <cell r="AY2589" t="b">
            <v>0</v>
          </cell>
          <cell r="AZ2589">
            <v>1804699.2515087165</v>
          </cell>
          <cell r="BA2589">
            <v>0.87234042553191471</v>
          </cell>
          <cell r="BB2589">
            <v>1679.30707176695</v>
          </cell>
          <cell r="BC2589">
            <v>0.87234057333668735</v>
          </cell>
          <cell r="DS2589">
            <v>1925.059</v>
          </cell>
          <cell r="DT2589" t="str">
            <v>OR</v>
          </cell>
          <cell r="DU2589" t="str">
            <v>lt32</v>
          </cell>
          <cell r="EZ2589" t="str">
            <v>WA</v>
          </cell>
          <cell r="FA2589" t="str">
            <v>Garage</v>
          </cell>
          <cell r="FB2589">
            <v>34526.369999999995</v>
          </cell>
          <cell r="FC2589">
            <v>506386.75999999995</v>
          </cell>
          <cell r="FI2589" t="str">
            <v>WA</v>
          </cell>
          <cell r="FJ2589" t="str">
            <v>Bathroom</v>
          </cell>
          <cell r="FK2589" t="str">
            <v>EISAnqnx</v>
          </cell>
          <cell r="FL2589">
            <v>892168.74000000011</v>
          </cell>
          <cell r="FS2589" t="str">
            <v>MT</v>
          </cell>
          <cell r="FT2589" t="str">
            <v>EISAq</v>
          </cell>
          <cell r="FV2589">
            <v>1977462.2079999999</v>
          </cell>
        </row>
        <row r="2590">
          <cell r="AN2590" t="str">
            <v>MT</v>
          </cell>
          <cell r="AO2590" t="str">
            <v>Natural Gas Other</v>
          </cell>
          <cell r="AP2590" t="str">
            <v>Pre 1980</v>
          </cell>
          <cell r="AQ2590" t="str">
            <v>Basement</v>
          </cell>
          <cell r="AR2590">
            <v>2130.88647460938</v>
          </cell>
          <cell r="AU2590" t="str">
            <v>No</v>
          </cell>
          <cell r="AV2590" t="b">
            <v>1</v>
          </cell>
          <cell r="AX2590">
            <v>6818836.7187500158</v>
          </cell>
          <cell r="AY2590" t="b">
            <v>0</v>
          </cell>
          <cell r="AZ2590">
            <v>1032158.7905712915</v>
          </cell>
          <cell r="BA2590">
            <v>1</v>
          </cell>
          <cell r="BB2590">
            <v>2130.88647460938</v>
          </cell>
          <cell r="BC2590">
            <v>1.0000002227286584</v>
          </cell>
          <cell r="DS2590">
            <v>3785.7640000000001</v>
          </cell>
          <cell r="DT2590" t="str">
            <v>ID</v>
          </cell>
          <cell r="DU2590" t="str">
            <v>32to46</v>
          </cell>
          <cell r="EZ2590" t="str">
            <v>WA</v>
          </cell>
          <cell r="FA2590" t="str">
            <v>Kitchen</v>
          </cell>
          <cell r="FB2590">
            <v>138105.47999999998</v>
          </cell>
          <cell r="FC2590">
            <v>115087.9</v>
          </cell>
          <cell r="FI2590" t="str">
            <v>WA</v>
          </cell>
          <cell r="FJ2590" t="str">
            <v>Bedrooms</v>
          </cell>
          <cell r="FK2590" t="str">
            <v>EISAnqnx</v>
          </cell>
          <cell r="FL2590">
            <v>2626941.29</v>
          </cell>
          <cell r="FS2590" t="str">
            <v>MT</v>
          </cell>
          <cell r="FT2590" t="str">
            <v>EISAx</v>
          </cell>
          <cell r="FV2590">
            <v>319632.90000000002</v>
          </cell>
        </row>
        <row r="2591">
          <cell r="AN2591" t="str">
            <v>OR</v>
          </cell>
          <cell r="AO2591" t="str">
            <v>Natural Gas FAF</v>
          </cell>
          <cell r="AP2591" t="str">
            <v>1993-2006</v>
          </cell>
          <cell r="AQ2591" t="str">
            <v>Crawlspace</v>
          </cell>
          <cell r="AR2591">
            <v>1612.69177246094</v>
          </cell>
          <cell r="AU2591" t="str">
            <v>No</v>
          </cell>
          <cell r="AV2591" t="b">
            <v>1</v>
          </cell>
          <cell r="AX2591">
            <v>4289760.1147461003</v>
          </cell>
          <cell r="AY2591" t="b">
            <v>0</v>
          </cell>
          <cell r="AZ2591">
            <v>480083.98770484695</v>
          </cell>
          <cell r="BA2591">
            <v>1</v>
          </cell>
          <cell r="BB2591">
            <v>1612.69177246094</v>
          </cell>
          <cell r="BC2591">
            <v>0.99999985890730525</v>
          </cell>
          <cell r="DS2591">
            <v>1612.692</v>
          </cell>
          <cell r="DT2591" t="str">
            <v>OR</v>
          </cell>
          <cell r="DU2591" t="str">
            <v>32to46</v>
          </cell>
          <cell r="EZ2591" t="str">
            <v>WA</v>
          </cell>
          <cell r="FA2591" t="str">
            <v>Living Room/Family Room</v>
          </cell>
          <cell r="FB2591">
            <v>563930.71</v>
          </cell>
          <cell r="FC2591">
            <v>632983.44999999995</v>
          </cell>
          <cell r="FI2591" t="str">
            <v>WA</v>
          </cell>
          <cell r="FJ2591" t="str">
            <v>Exterior</v>
          </cell>
          <cell r="FK2591" t="str">
            <v>EISAnqnx</v>
          </cell>
          <cell r="FL2591">
            <v>1189558.32</v>
          </cell>
          <cell r="FS2591" t="str">
            <v>ID</v>
          </cell>
          <cell r="FT2591" t="str">
            <v>EISAnqnx</v>
          </cell>
          <cell r="FV2591">
            <v>4245175.3999999994</v>
          </cell>
        </row>
        <row r="2592">
          <cell r="AN2592" t="str">
            <v>MT</v>
          </cell>
          <cell r="AO2592" t="str">
            <v>Wood</v>
          </cell>
          <cell r="AP2592" t="str">
            <v>Pre 1980</v>
          </cell>
          <cell r="AQ2592" t="str">
            <v>Basement</v>
          </cell>
          <cell r="AR2592">
            <v>2130.88647460938</v>
          </cell>
          <cell r="AU2592" t="str">
            <v>No</v>
          </cell>
          <cell r="AV2592" t="b">
            <v>0</v>
          </cell>
          <cell r="AX2592">
            <v>4662379.6064453237</v>
          </cell>
          <cell r="AY2592" t="b">
            <v>0</v>
          </cell>
          <cell r="AZ2592">
            <v>1009187.8343750024</v>
          </cell>
          <cell r="BA2592" t="str">
            <v/>
          </cell>
          <cell r="BB2592" t="str">
            <v/>
          </cell>
          <cell r="BC2592">
            <v>1.0000002227286584</v>
          </cell>
          <cell r="DS2592">
            <v>1904.288</v>
          </cell>
          <cell r="DT2592" t="str">
            <v>WA</v>
          </cell>
          <cell r="DU2592" t="str">
            <v>lt32</v>
          </cell>
          <cell r="EZ2592" t="str">
            <v>WA</v>
          </cell>
          <cell r="FA2592" t="str">
            <v>Other</v>
          </cell>
          <cell r="FB2592">
            <v>828632.87999999989</v>
          </cell>
          <cell r="FC2592">
            <v>304982.935</v>
          </cell>
          <cell r="FI2592" t="str">
            <v>WA</v>
          </cell>
          <cell r="FJ2592" t="str">
            <v>Exterior</v>
          </cell>
          <cell r="FK2592" t="str">
            <v>EISAx</v>
          </cell>
          <cell r="FL2592">
            <v>396519.44000000006</v>
          </cell>
          <cell r="FS2592" t="str">
            <v>ID</v>
          </cell>
          <cell r="FT2592" t="str">
            <v>EISAq</v>
          </cell>
          <cell r="FV2592">
            <v>283806.67</v>
          </cell>
        </row>
        <row r="2593">
          <cell r="AN2593" t="str">
            <v>MT</v>
          </cell>
          <cell r="AO2593" t="str">
            <v>Natural Gas Other</v>
          </cell>
          <cell r="AP2593" t="str">
            <v>Pre 1980</v>
          </cell>
          <cell r="AQ2593" t="str">
            <v>Basement</v>
          </cell>
          <cell r="AR2593">
            <v>2130.88647460938</v>
          </cell>
          <cell r="AU2593" t="str">
            <v>No</v>
          </cell>
          <cell r="AV2593" t="b">
            <v>1</v>
          </cell>
          <cell r="AX2593">
            <v>4662379.6064453237</v>
          </cell>
          <cell r="AY2593" t="b">
            <v>0</v>
          </cell>
          <cell r="AZ2593">
            <v>1009187.8343750024</v>
          </cell>
          <cell r="BA2593">
            <v>1</v>
          </cell>
          <cell r="BB2593">
            <v>2130.88647460938</v>
          </cell>
          <cell r="BC2593">
            <v>1.0000002227286584</v>
          </cell>
          <cell r="DS2593">
            <v>1904.288</v>
          </cell>
          <cell r="DT2593" t="str">
            <v>WA</v>
          </cell>
          <cell r="DU2593" t="str">
            <v>32to46</v>
          </cell>
          <cell r="EZ2593" t="str">
            <v>WA</v>
          </cell>
          <cell r="FA2593" t="str">
            <v>Bathroom</v>
          </cell>
          <cell r="FB2593">
            <v>5129970.2550000008</v>
          </cell>
          <cell r="FC2593">
            <v>1224253.7710000002</v>
          </cell>
          <cell r="FI2593" t="str">
            <v>WA</v>
          </cell>
          <cell r="FJ2593" t="str">
            <v>Garage</v>
          </cell>
          <cell r="FK2593" t="str">
            <v>EISAnqnx</v>
          </cell>
          <cell r="FL2593">
            <v>3915629.47</v>
          </cell>
          <cell r="FS2593" t="str">
            <v>ID</v>
          </cell>
          <cell r="FT2593" t="str">
            <v>EISAx</v>
          </cell>
          <cell r="FV2593">
            <v>616504.40499999991</v>
          </cell>
        </row>
        <row r="2594">
          <cell r="AN2594" t="str">
            <v>WA</v>
          </cell>
          <cell r="AO2594" t="str">
            <v>Natural Gas FAF</v>
          </cell>
          <cell r="AP2594" t="str">
            <v>1993-2006</v>
          </cell>
          <cell r="AQ2594" t="str">
            <v>Crawlspace</v>
          </cell>
          <cell r="AR2594">
            <v>2079.99340820313</v>
          </cell>
          <cell r="AU2594" t="str">
            <v>No</v>
          </cell>
          <cell r="AV2594" t="b">
            <v>1</v>
          </cell>
          <cell r="AX2594">
            <v>5923821.226562514</v>
          </cell>
          <cell r="AY2594" t="b">
            <v>0</v>
          </cell>
          <cell r="AZ2594">
            <v>804302.45905036805</v>
          </cell>
          <cell r="BA2594">
            <v>1</v>
          </cell>
          <cell r="BB2594">
            <v>2079.99340820313</v>
          </cell>
          <cell r="BC2594">
            <v>1.0000001962521654</v>
          </cell>
          <cell r="DS2594">
            <v>1904.288</v>
          </cell>
          <cell r="DT2594" t="str">
            <v>WA</v>
          </cell>
          <cell r="DU2594" t="str">
            <v>lt32</v>
          </cell>
          <cell r="EZ2594" t="str">
            <v>WA</v>
          </cell>
          <cell r="FA2594" t="str">
            <v>Bedrooms</v>
          </cell>
          <cell r="FB2594">
            <v>6012226.0090000005</v>
          </cell>
          <cell r="FC2594">
            <v>2770679.5870000003</v>
          </cell>
          <cell r="FI2594" t="str">
            <v>WA</v>
          </cell>
          <cell r="FJ2594" t="str">
            <v>Garage</v>
          </cell>
          <cell r="FK2594" t="str">
            <v>EISAq</v>
          </cell>
          <cell r="FL2594">
            <v>2200682.892</v>
          </cell>
          <cell r="FS2594" t="str">
            <v>WA</v>
          </cell>
          <cell r="FT2594" t="str">
            <v>EISAnqnx</v>
          </cell>
          <cell r="FV2594">
            <v>3575354.16</v>
          </cell>
        </row>
        <row r="2595">
          <cell r="AN2595" t="str">
            <v>OR</v>
          </cell>
          <cell r="AO2595" t="str">
            <v>Propane/LP</v>
          </cell>
          <cell r="AP2595" t="str">
            <v>1993-2006</v>
          </cell>
          <cell r="AQ2595" t="str">
            <v>Crawlspace</v>
          </cell>
          <cell r="AR2595">
            <v>1925.05932617188</v>
          </cell>
          <cell r="AU2595" t="str">
            <v>No</v>
          </cell>
          <cell r="AV2595" t="b">
            <v>0</v>
          </cell>
          <cell r="AX2595">
            <v>5432517.4184570452</v>
          </cell>
          <cell r="AY2595" t="b">
            <v>0</v>
          </cell>
          <cell r="AZ2595">
            <v>1097965.2869194364</v>
          </cell>
          <cell r="BA2595" t="str">
            <v/>
          </cell>
          <cell r="BB2595" t="str">
            <v/>
          </cell>
          <cell r="BC2595">
            <v>1.0000001694347447</v>
          </cell>
          <cell r="DS2595">
            <v>1904.288</v>
          </cell>
          <cell r="DT2595" t="str">
            <v>WA</v>
          </cell>
          <cell r="DU2595" t="str">
            <v>gt46</v>
          </cell>
          <cell r="EZ2595" t="str">
            <v>WA</v>
          </cell>
          <cell r="FA2595" t="str">
            <v>Exterior</v>
          </cell>
          <cell r="FB2595">
            <v>1501817.3790000002</v>
          </cell>
          <cell r="FC2595">
            <v>14562176.434</v>
          </cell>
          <cell r="FI2595" t="str">
            <v>WA</v>
          </cell>
          <cell r="FJ2595" t="str">
            <v>Kitchen</v>
          </cell>
          <cell r="FK2595" t="str">
            <v>EISAnqnx</v>
          </cell>
          <cell r="FL2595">
            <v>594779.16</v>
          </cell>
          <cell r="FS2595" t="str">
            <v>WA</v>
          </cell>
          <cell r="FT2595" t="str">
            <v>EISAq</v>
          </cell>
          <cell r="FV2595">
            <v>6082462.2599999998</v>
          </cell>
        </row>
        <row r="2596">
          <cell r="AN2596" t="str">
            <v>OR</v>
          </cell>
          <cell r="AO2596" t="str">
            <v>Natural Gas FAF</v>
          </cell>
          <cell r="AP2596" t="str">
            <v>1993-2006</v>
          </cell>
          <cell r="AQ2596" t="str">
            <v>Crawlspace</v>
          </cell>
          <cell r="AR2596">
            <v>1925.05932617188</v>
          </cell>
          <cell r="AU2596" t="str">
            <v>No</v>
          </cell>
          <cell r="AV2596" t="b">
            <v>1</v>
          </cell>
          <cell r="AX2596">
            <v>5432517.4184570452</v>
          </cell>
          <cell r="AY2596" t="b">
            <v>0</v>
          </cell>
          <cell r="AZ2596">
            <v>1097965.2869194364</v>
          </cell>
          <cell r="BA2596">
            <v>1</v>
          </cell>
          <cell r="BB2596">
            <v>1925.05932617188</v>
          </cell>
          <cell r="BC2596">
            <v>1.0000001694347447</v>
          </cell>
          <cell r="DS2596">
            <v>1904.288</v>
          </cell>
          <cell r="DT2596" t="str">
            <v>WA</v>
          </cell>
          <cell r="DU2596" t="str">
            <v>32to46</v>
          </cell>
          <cell r="EZ2596" t="str">
            <v>WA</v>
          </cell>
          <cell r="FA2596" t="str">
            <v>Garage</v>
          </cell>
          <cell r="FB2596">
            <v>1486947.9000000001</v>
          </cell>
          <cell r="FC2596">
            <v>3851195.0610000002</v>
          </cell>
          <cell r="FI2596" t="str">
            <v>WA</v>
          </cell>
          <cell r="FJ2596" t="str">
            <v>Kitchen</v>
          </cell>
          <cell r="FK2596" t="str">
            <v>EISAx</v>
          </cell>
          <cell r="FL2596">
            <v>2230421.85</v>
          </cell>
          <cell r="FS2596" t="str">
            <v>WA</v>
          </cell>
          <cell r="FT2596" t="str">
            <v>EISAx</v>
          </cell>
          <cell r="FV2596">
            <v>17959614.372000001</v>
          </cell>
        </row>
        <row r="2597">
          <cell r="AN2597" t="str">
            <v>WA</v>
          </cell>
          <cell r="AO2597" t="str">
            <v>Heat Pump (Central System)</v>
          </cell>
          <cell r="AP2597" t="str">
            <v>1980-1992</v>
          </cell>
          <cell r="AQ2597" t="str">
            <v>Crawlspace</v>
          </cell>
          <cell r="AR2597">
            <v>1159.7769460730401</v>
          </cell>
          <cell r="AU2597" t="str">
            <v>No</v>
          </cell>
          <cell r="AV2597" t="b">
            <v>1</v>
          </cell>
          <cell r="AX2597">
            <v>3320441.396607114</v>
          </cell>
          <cell r="AY2597" t="b">
            <v>0</v>
          </cell>
          <cell r="AZ2597">
            <v>733348.99876395857</v>
          </cell>
          <cell r="BA2597">
            <v>0.55758683729433256</v>
          </cell>
          <cell r="BB2597">
            <v>1159.7769460730401</v>
          </cell>
          <cell r="BC2597">
            <v>0.55758694672195541</v>
          </cell>
          <cell r="DS2597">
            <v>1904.288</v>
          </cell>
          <cell r="DT2597" t="str">
            <v>WA</v>
          </cell>
          <cell r="DU2597" t="str">
            <v>gt46</v>
          </cell>
          <cell r="EZ2597" t="str">
            <v>WA</v>
          </cell>
          <cell r="FA2597" t="str">
            <v>Kitchen</v>
          </cell>
          <cell r="FB2597">
            <v>3221720.45</v>
          </cell>
          <cell r="FC2597">
            <v>971472.62800000003</v>
          </cell>
          <cell r="FI2597" t="str">
            <v>WA</v>
          </cell>
          <cell r="FJ2597" t="str">
            <v>Living Room/Family Room</v>
          </cell>
          <cell r="FK2597" t="str">
            <v>EISAnqnx</v>
          </cell>
          <cell r="FL2597">
            <v>4832580.6750000007</v>
          </cell>
          <cell r="FS2597" t="str">
            <v>OR</v>
          </cell>
          <cell r="FT2597" t="str">
            <v>EISAnqnx</v>
          </cell>
          <cell r="FV2597">
            <v>11240325.199999999</v>
          </cell>
        </row>
        <row r="2598">
          <cell r="AN2598" t="str">
            <v>WA</v>
          </cell>
          <cell r="AO2598" t="str">
            <v>Heat Pump (Central System)</v>
          </cell>
          <cell r="AP2598" t="str">
            <v>1980-1992</v>
          </cell>
          <cell r="AQ2598" t="str">
            <v>Slab on Grade</v>
          </cell>
          <cell r="AR2598">
            <v>920.21646213008501</v>
          </cell>
          <cell r="AU2598" t="str">
            <v>No</v>
          </cell>
          <cell r="AV2598" t="b">
            <v>1</v>
          </cell>
          <cell r="AX2598">
            <v>2634579.7310784333</v>
          </cell>
          <cell r="AY2598" t="b">
            <v>0</v>
          </cell>
          <cell r="AZ2598">
            <v>581870.35311763315</v>
          </cell>
          <cell r="BA2598">
            <v>0.4424131627056675</v>
          </cell>
          <cell r="BB2598">
            <v>920.21646213008501</v>
          </cell>
          <cell r="BC2598">
            <v>0.44241324953020755</v>
          </cell>
          <cell r="DS2598">
            <v>1904.288</v>
          </cell>
          <cell r="DT2598" t="str">
            <v>WA</v>
          </cell>
          <cell r="DU2598" t="str">
            <v>gt46</v>
          </cell>
          <cell r="EZ2598" t="str">
            <v>WA</v>
          </cell>
          <cell r="FA2598" t="str">
            <v>Living Room/Family Room</v>
          </cell>
          <cell r="FB2598">
            <v>6988655.1300000008</v>
          </cell>
          <cell r="FC2598">
            <v>3568674.9600000004</v>
          </cell>
          <cell r="FI2598" t="str">
            <v>WA</v>
          </cell>
          <cell r="FJ2598" t="str">
            <v>Living Room/Family Room</v>
          </cell>
          <cell r="FK2598" t="str">
            <v>EISAq</v>
          </cell>
          <cell r="FL2598">
            <v>911994.71200000006</v>
          </cell>
          <cell r="FS2598" t="str">
            <v>OR</v>
          </cell>
          <cell r="FT2598" t="str">
            <v>EISAq</v>
          </cell>
          <cell r="FV2598">
            <v>2248065.04</v>
          </cell>
        </row>
        <row r="2599">
          <cell r="AN2599" t="str">
            <v>OR</v>
          </cell>
          <cell r="AO2599" t="str">
            <v>Natural Gas FAF</v>
          </cell>
          <cell r="AP2599" t="str">
            <v>1993-2006</v>
          </cell>
          <cell r="AQ2599" t="str">
            <v>Crawlspace</v>
          </cell>
          <cell r="AR2599">
            <v>6932.73828125</v>
          </cell>
          <cell r="AU2599" t="str">
            <v>No</v>
          </cell>
          <cell r="AV2599" t="b">
            <v>1</v>
          </cell>
          <cell r="AX2599">
            <v>16638571.875</v>
          </cell>
          <cell r="AY2599" t="b">
            <v>0</v>
          </cell>
          <cell r="AZ2599">
            <v>3204508.5233609378</v>
          </cell>
          <cell r="BA2599">
            <v>1</v>
          </cell>
          <cell r="BB2599">
            <v>6932.73828125</v>
          </cell>
          <cell r="BC2599">
            <v>1.0000000405683873</v>
          </cell>
          <cell r="DS2599">
            <v>1925.059</v>
          </cell>
          <cell r="DT2599" t="str">
            <v>OR</v>
          </cell>
          <cell r="DU2599" t="str">
            <v>lt32</v>
          </cell>
          <cell r="EZ2599" t="str">
            <v>WA</v>
          </cell>
          <cell r="FA2599" t="str">
            <v>Other</v>
          </cell>
          <cell r="FB2599">
            <v>7509086.8950000005</v>
          </cell>
          <cell r="FC2599">
            <v>4138671.6550000003</v>
          </cell>
          <cell r="FI2599" t="str">
            <v>WA</v>
          </cell>
          <cell r="FJ2599" t="str">
            <v>Living Room/Family Room</v>
          </cell>
          <cell r="FK2599" t="str">
            <v>EISAx</v>
          </cell>
          <cell r="FL2599">
            <v>4386496.3050000006</v>
          </cell>
          <cell r="FS2599" t="str">
            <v>OR</v>
          </cell>
          <cell r="FT2599" t="str">
            <v>EISAx</v>
          </cell>
          <cell r="FV2599">
            <v>2190210.4249999998</v>
          </cell>
        </row>
        <row r="2600">
          <cell r="AN2600" t="str">
            <v>OR</v>
          </cell>
          <cell r="AO2600" t="str">
            <v>Heat Pump (Central System)</v>
          </cell>
          <cell r="AP2600" t="str">
            <v>1980-1992</v>
          </cell>
          <cell r="AQ2600" t="str">
            <v>Slab on Grade</v>
          </cell>
          <cell r="AR2600">
            <v>8264.9453125</v>
          </cell>
          <cell r="AU2600" t="str">
            <v>No</v>
          </cell>
          <cell r="AV2600" t="b">
            <v>1</v>
          </cell>
          <cell r="AX2600">
            <v>13025553.8125</v>
          </cell>
          <cell r="AY2600" t="b">
            <v>0</v>
          </cell>
          <cell r="AZ2600">
            <v>3356228.9924999997</v>
          </cell>
          <cell r="BA2600">
            <v>1</v>
          </cell>
          <cell r="BB2600">
            <v>8264.9453125</v>
          </cell>
          <cell r="BC2600">
            <v>1.000000037810294</v>
          </cell>
          <cell r="DS2600">
            <v>1925.059</v>
          </cell>
          <cell r="DT2600" t="str">
            <v>OR</v>
          </cell>
          <cell r="DU2600" t="str">
            <v>lt32</v>
          </cell>
          <cell r="EZ2600" t="str">
            <v>OR</v>
          </cell>
          <cell r="FA2600" t="str">
            <v>Bathroom</v>
          </cell>
          <cell r="FB2600">
            <v>136623.10500000001</v>
          </cell>
          <cell r="FC2600">
            <v>48709.107000000004</v>
          </cell>
          <cell r="FI2600" t="str">
            <v>WA</v>
          </cell>
          <cell r="FJ2600" t="str">
            <v>Other</v>
          </cell>
          <cell r="FK2600" t="str">
            <v>EISAnqnx</v>
          </cell>
          <cell r="FL2600">
            <v>2726071.1500000004</v>
          </cell>
          <cell r="FS2600" t="str">
            <v>ID</v>
          </cell>
          <cell r="FT2600" t="str">
            <v>EISAnqnx</v>
          </cell>
          <cell r="FV2600">
            <v>667780.39999999991</v>
          </cell>
        </row>
        <row r="2601">
          <cell r="AN2601" t="str">
            <v>OR</v>
          </cell>
          <cell r="AO2601" t="str">
            <v>Heat Pump (Central System)</v>
          </cell>
          <cell r="AP2601" t="str">
            <v>Pre 1980</v>
          </cell>
          <cell r="AQ2601" t="str">
            <v>Crawlspace</v>
          </cell>
          <cell r="AR2601">
            <v>1612.69177246094</v>
          </cell>
          <cell r="AU2601" t="str">
            <v>No</v>
          </cell>
          <cell r="AV2601" t="b">
            <v>1</v>
          </cell>
          <cell r="AX2601">
            <v>2464193.0283203162</v>
          </cell>
          <cell r="AY2601" t="b">
            <v>0</v>
          </cell>
          <cell r="AZ2601">
            <v>673927.44225534773</v>
          </cell>
          <cell r="BA2601">
            <v>1</v>
          </cell>
          <cell r="BB2601">
            <v>1612.69177246094</v>
          </cell>
          <cell r="BC2601">
            <v>0.99999985890730525</v>
          </cell>
          <cell r="DS2601">
            <v>1925.059</v>
          </cell>
          <cell r="DT2601" t="str">
            <v>OR</v>
          </cell>
          <cell r="DU2601" t="str">
            <v>lt32</v>
          </cell>
          <cell r="EZ2601" t="str">
            <v>OR</v>
          </cell>
          <cell r="FA2601" t="str">
            <v>Bedrooms</v>
          </cell>
          <cell r="FB2601">
            <v>190084.32</v>
          </cell>
          <cell r="FC2601">
            <v>329083.47899999999</v>
          </cell>
          <cell r="FI2601" t="str">
            <v>WA</v>
          </cell>
          <cell r="FJ2601" t="str">
            <v>Bathroom</v>
          </cell>
          <cell r="FK2601" t="str">
            <v>EISAnqnx</v>
          </cell>
          <cell r="FL2601">
            <v>2103901.7999999998</v>
          </cell>
          <cell r="FS2601" t="str">
            <v>ID</v>
          </cell>
          <cell r="FT2601" t="str">
            <v>EISAq</v>
          </cell>
          <cell r="FV2601">
            <v>721441.32499999995</v>
          </cell>
        </row>
        <row r="2602">
          <cell r="AN2602" t="str">
            <v>WA</v>
          </cell>
          <cell r="AO2602" t="str">
            <v>Natural Gas FAF</v>
          </cell>
          <cell r="AP2602" t="str">
            <v>Pre 1980</v>
          </cell>
          <cell r="AQ2602" t="str">
            <v>Crawlspace</v>
          </cell>
          <cell r="AR2602">
            <v>2079.99340820313</v>
          </cell>
          <cell r="AU2602" t="str">
            <v>No</v>
          </cell>
          <cell r="AV2602" t="b">
            <v>1</v>
          </cell>
          <cell r="AX2602">
            <v>1559995.0561523475</v>
          </cell>
          <cell r="AY2602" t="b">
            <v>0</v>
          </cell>
          <cell r="AZ2602">
            <v>1022004.761120608</v>
          </cell>
          <cell r="BA2602">
            <v>1</v>
          </cell>
          <cell r="BB2602">
            <v>2079.99340820313</v>
          </cell>
          <cell r="BC2602">
            <v>1.0000001962521654</v>
          </cell>
          <cell r="DS2602">
            <v>1925.059</v>
          </cell>
          <cell r="DT2602" t="str">
            <v>OR</v>
          </cell>
          <cell r="DU2602" t="str">
            <v>lt32</v>
          </cell>
          <cell r="EZ2602" t="str">
            <v>OR</v>
          </cell>
          <cell r="FA2602" t="str">
            <v>Exterior</v>
          </cell>
          <cell r="FB2602">
            <v>17820.404999999999</v>
          </cell>
          <cell r="FC2602">
            <v>1050215.868</v>
          </cell>
          <cell r="FI2602" t="str">
            <v>WA</v>
          </cell>
          <cell r="FJ2602" t="str">
            <v>Bathroom</v>
          </cell>
          <cell r="FK2602" t="str">
            <v>EISAx</v>
          </cell>
          <cell r="FL2602">
            <v>721337.76</v>
          </cell>
          <cell r="FS2602" t="str">
            <v>ID</v>
          </cell>
          <cell r="FT2602" t="str">
            <v>EISAx</v>
          </cell>
          <cell r="FV2602">
            <v>190794.4</v>
          </cell>
        </row>
        <row r="2603">
          <cell r="AN2603" t="str">
            <v>ID</v>
          </cell>
          <cell r="AO2603" t="str">
            <v>Electric Other</v>
          </cell>
          <cell r="AP2603" t="str">
            <v>Post 2006</v>
          </cell>
          <cell r="AQ2603" t="str">
            <v>Slab on Grade</v>
          </cell>
          <cell r="AR2603">
            <v>3785.76440429688</v>
          </cell>
          <cell r="AU2603" t="str">
            <v>No</v>
          </cell>
          <cell r="AV2603" t="b">
            <v>0</v>
          </cell>
          <cell r="AX2603">
            <v>15567063.23046877</v>
          </cell>
          <cell r="AY2603" t="b">
            <v>0</v>
          </cell>
          <cell r="AZ2603">
            <v>1761913.6825817893</v>
          </cell>
          <cell r="BA2603" t="str">
            <v/>
          </cell>
          <cell r="BB2603" t="str">
            <v/>
          </cell>
          <cell r="BC2603">
            <v>1.0000001067939999</v>
          </cell>
          <cell r="DS2603">
            <v>2130.886</v>
          </cell>
          <cell r="DT2603" t="str">
            <v>MT</v>
          </cell>
          <cell r="DU2603" t="str">
            <v>lt32</v>
          </cell>
          <cell r="EZ2603" t="str">
            <v>OR</v>
          </cell>
          <cell r="FA2603" t="str">
            <v>Garage</v>
          </cell>
          <cell r="FB2603">
            <v>380168.64</v>
          </cell>
          <cell r="FC2603">
            <v>289878.58799999999</v>
          </cell>
          <cell r="FI2603" t="str">
            <v>WA</v>
          </cell>
          <cell r="FJ2603" t="str">
            <v>Bedrooms</v>
          </cell>
          <cell r="FK2603" t="str">
            <v>EISAq</v>
          </cell>
          <cell r="FL2603">
            <v>210390.18</v>
          </cell>
          <cell r="FS2603" t="str">
            <v>OR</v>
          </cell>
          <cell r="FT2603" t="str">
            <v>EISAnqnx</v>
          </cell>
          <cell r="FV2603">
            <v>2217451.5</v>
          </cell>
        </row>
        <row r="2604">
          <cell r="AN2604" t="str">
            <v>ID</v>
          </cell>
          <cell r="AO2604" t="str">
            <v>Electric Other</v>
          </cell>
          <cell r="AP2604" t="str">
            <v>Post 2006</v>
          </cell>
          <cell r="AQ2604" t="str">
            <v>Slab on Grade</v>
          </cell>
          <cell r="AR2604">
            <v>3785.76440429688</v>
          </cell>
          <cell r="AU2604" t="str">
            <v>No</v>
          </cell>
          <cell r="AV2604" t="b">
            <v>1</v>
          </cell>
          <cell r="AX2604">
            <v>15567063.23046877</v>
          </cell>
          <cell r="AY2604" t="b">
            <v>0</v>
          </cell>
          <cell r="AZ2604">
            <v>1761913.6825817893</v>
          </cell>
          <cell r="BA2604">
            <v>1</v>
          </cell>
          <cell r="BB2604">
            <v>3785.76440429688</v>
          </cell>
          <cell r="BC2604">
            <v>1.0000001067939999</v>
          </cell>
          <cell r="DS2604">
            <v>2130.886</v>
          </cell>
          <cell r="DT2604" t="str">
            <v>MT</v>
          </cell>
          <cell r="DU2604" t="str">
            <v>lt32</v>
          </cell>
          <cell r="EZ2604" t="str">
            <v>OR</v>
          </cell>
          <cell r="FA2604" t="str">
            <v>Kitchen</v>
          </cell>
          <cell r="FB2604">
            <v>166323.78</v>
          </cell>
          <cell r="FC2604">
            <v>158007.59100000001</v>
          </cell>
          <cell r="FI2604" t="str">
            <v>WA</v>
          </cell>
          <cell r="FJ2604" t="str">
            <v>Garage</v>
          </cell>
          <cell r="FK2604" t="str">
            <v>EISAnqnx</v>
          </cell>
          <cell r="FL2604">
            <v>120222.95999999999</v>
          </cell>
          <cell r="FS2604" t="str">
            <v>OR</v>
          </cell>
          <cell r="FT2604" t="str">
            <v>EISAq</v>
          </cell>
          <cell r="FV2604">
            <v>425750.68800000002</v>
          </cell>
        </row>
        <row r="2605">
          <cell r="AN2605" t="str">
            <v>MT</v>
          </cell>
          <cell r="AO2605" t="str">
            <v>Natural Gas FAF</v>
          </cell>
          <cell r="AP2605" t="str">
            <v>Pre 1980</v>
          </cell>
          <cell r="AQ2605" t="str">
            <v>Crawlspace</v>
          </cell>
          <cell r="AR2605">
            <v>987.18055188977996</v>
          </cell>
          <cell r="AU2605" t="str">
            <v>No</v>
          </cell>
          <cell r="AV2605" t="b">
            <v>1</v>
          </cell>
          <cell r="AX2605">
            <v>1607129.9384765618</v>
          </cell>
          <cell r="AY2605" t="b">
            <v>0</v>
          </cell>
          <cell r="AZ2605">
            <v>571843.78213902726</v>
          </cell>
          <cell r="BA2605">
            <v>0.86240786240786205</v>
          </cell>
          <cell r="BB2605">
            <v>987.18055188977996</v>
          </cell>
          <cell r="BC2605">
            <v>0.86240819643741162</v>
          </cell>
          <cell r="DS2605">
            <v>1144.6790000000001</v>
          </cell>
          <cell r="DT2605" t="str">
            <v>MT</v>
          </cell>
          <cell r="DU2605" t="str">
            <v>lt32</v>
          </cell>
          <cell r="EZ2605" t="str">
            <v>OR</v>
          </cell>
          <cell r="FA2605" t="str">
            <v>Living Room/Family Room</v>
          </cell>
          <cell r="FB2605">
            <v>180580.10399999999</v>
          </cell>
          <cell r="FC2605">
            <v>283938.45300000004</v>
          </cell>
          <cell r="FI2605" t="str">
            <v>WA</v>
          </cell>
          <cell r="FJ2605" t="str">
            <v>Garage</v>
          </cell>
          <cell r="FK2605" t="str">
            <v>EISAq</v>
          </cell>
          <cell r="FL2605">
            <v>88163.504000000001</v>
          </cell>
          <cell r="FS2605" t="str">
            <v>OR</v>
          </cell>
          <cell r="FT2605" t="str">
            <v>EISAnqnx</v>
          </cell>
          <cell r="FV2605">
            <v>462014.16</v>
          </cell>
        </row>
        <row r="2606">
          <cell r="AN2606" t="str">
            <v>MT</v>
          </cell>
          <cell r="AO2606" t="str">
            <v>Natural Gas FAF</v>
          </cell>
          <cell r="AP2606" t="str">
            <v>Pre 1980</v>
          </cell>
          <cell r="AQ2606" t="str">
            <v>Slab on Grade</v>
          </cell>
          <cell r="AR2606">
            <v>157.49889146959501</v>
          </cell>
          <cell r="AU2606" t="str">
            <v>No</v>
          </cell>
          <cell r="AV2606" t="b">
            <v>1</v>
          </cell>
          <cell r="AX2606">
            <v>256408.19531250067</v>
          </cell>
          <cell r="AY2606" t="b">
            <v>0</v>
          </cell>
          <cell r="AZ2606">
            <v>91234.335611924849</v>
          </cell>
          <cell r="BA2606">
            <v>0.13759213759213795</v>
          </cell>
          <cell r="BB2606">
            <v>157.49889146959501</v>
          </cell>
          <cell r="BC2606">
            <v>0.1375921908846017</v>
          </cell>
          <cell r="DS2606">
            <v>1144.6790000000001</v>
          </cell>
          <cell r="DT2606" t="str">
            <v>MT</v>
          </cell>
          <cell r="DU2606" t="str">
            <v>32to46</v>
          </cell>
          <cell r="EZ2606" t="str">
            <v>OR</v>
          </cell>
          <cell r="FA2606" t="str">
            <v>Other</v>
          </cell>
          <cell r="FB2606">
            <v>43956.999000000003</v>
          </cell>
          <cell r="FC2606">
            <v>156819.56400000001</v>
          </cell>
          <cell r="FI2606" t="str">
            <v>WA</v>
          </cell>
          <cell r="FJ2606" t="str">
            <v>Kitchen</v>
          </cell>
          <cell r="FK2606" t="str">
            <v>EISAq</v>
          </cell>
          <cell r="FL2606">
            <v>240445.91999999998</v>
          </cell>
          <cell r="FS2606" t="str">
            <v>OR</v>
          </cell>
          <cell r="FT2606" t="str">
            <v>EISAq</v>
          </cell>
          <cell r="FV2606">
            <v>721897.125</v>
          </cell>
        </row>
        <row r="2607">
          <cell r="AN2607" t="str">
            <v>WA</v>
          </cell>
          <cell r="AO2607" t="str">
            <v>Propane/LP</v>
          </cell>
          <cell r="AP2607" t="str">
            <v>1980-1992</v>
          </cell>
          <cell r="AQ2607" t="str">
            <v>Basement</v>
          </cell>
          <cell r="AR2607">
            <v>12271.3056640625</v>
          </cell>
          <cell r="AU2607" t="str">
            <v>No</v>
          </cell>
          <cell r="AV2607" t="b">
            <v>0</v>
          </cell>
          <cell r="AX2607">
            <v>37059343.10546875</v>
          </cell>
          <cell r="AY2607" t="b">
            <v>0</v>
          </cell>
          <cell r="AZ2607">
            <v>6965806.6602050783</v>
          </cell>
          <cell r="BA2607" t="str">
            <v/>
          </cell>
          <cell r="BB2607" t="str">
            <v/>
          </cell>
          <cell r="BC2607">
            <v>0.99999964666058472</v>
          </cell>
          <cell r="DS2607">
            <v>1192.4649999999999</v>
          </cell>
          <cell r="DT2607" t="str">
            <v>ID</v>
          </cell>
          <cell r="DU2607" t="str">
            <v>32to46</v>
          </cell>
          <cell r="EZ2607" t="str">
            <v>WA</v>
          </cell>
          <cell r="FA2607" t="str">
            <v>Bathroom</v>
          </cell>
          <cell r="FB2607">
            <v>892168.74000000011</v>
          </cell>
          <cell r="FC2607">
            <v>411388.91900000005</v>
          </cell>
          <cell r="FI2607" t="str">
            <v>WA</v>
          </cell>
          <cell r="FJ2607" t="str">
            <v>Living Room/Family Room</v>
          </cell>
          <cell r="FK2607" t="str">
            <v>EISAnqnx</v>
          </cell>
          <cell r="FL2607">
            <v>0</v>
          </cell>
          <cell r="FS2607" t="str">
            <v>OR</v>
          </cell>
          <cell r="FT2607" t="str">
            <v>EISAx</v>
          </cell>
          <cell r="FV2607">
            <v>442763.57</v>
          </cell>
        </row>
        <row r="2608">
          <cell r="AN2608" t="str">
            <v>WA</v>
          </cell>
          <cell r="AO2608" t="str">
            <v>Propane/LP</v>
          </cell>
          <cell r="AP2608" t="str">
            <v>1980-1992</v>
          </cell>
          <cell r="AQ2608" t="str">
            <v>Basement</v>
          </cell>
          <cell r="AR2608">
            <v>12271.3056640625</v>
          </cell>
          <cell r="AU2608" t="str">
            <v>No</v>
          </cell>
          <cell r="AV2608" t="b">
            <v>0</v>
          </cell>
          <cell r="AX2608">
            <v>37059343.10546875</v>
          </cell>
          <cell r="AY2608" t="b">
            <v>0</v>
          </cell>
          <cell r="AZ2608">
            <v>6965806.6602050783</v>
          </cell>
          <cell r="BA2608" t="str">
            <v/>
          </cell>
          <cell r="BB2608" t="str">
            <v/>
          </cell>
          <cell r="BC2608">
            <v>0.99999964666058472</v>
          </cell>
          <cell r="DS2608">
            <v>1192.4649999999999</v>
          </cell>
          <cell r="DT2608" t="str">
            <v>ID</v>
          </cell>
          <cell r="DU2608" t="str">
            <v>lt32</v>
          </cell>
          <cell r="EZ2608" t="str">
            <v>WA</v>
          </cell>
          <cell r="FA2608" t="str">
            <v>Bedrooms</v>
          </cell>
          <cell r="FB2608">
            <v>1268862.2080000001</v>
          </cell>
          <cell r="FC2608">
            <v>2592245.8390000002</v>
          </cell>
          <cell r="FI2608" t="str">
            <v>WA</v>
          </cell>
          <cell r="FJ2608" t="str">
            <v>Living Room/Family Room</v>
          </cell>
          <cell r="FK2608" t="str">
            <v>EISAq</v>
          </cell>
          <cell r="FL2608">
            <v>270501.65999999997</v>
          </cell>
          <cell r="FS2608" t="str">
            <v>MT</v>
          </cell>
          <cell r="FT2608" t="str">
            <v>EISAnqnx</v>
          </cell>
          <cell r="FV2608">
            <v>1917797.4</v>
          </cell>
        </row>
        <row r="2609">
          <cell r="AN2609" t="str">
            <v>WA</v>
          </cell>
          <cell r="AO2609" t="str">
            <v>Heat Pump (Central System)</v>
          </cell>
          <cell r="AP2609" t="str">
            <v>1980-1992</v>
          </cell>
          <cell r="AQ2609" t="str">
            <v>Basement</v>
          </cell>
          <cell r="AR2609">
            <v>12271.3056640625</v>
          </cell>
          <cell r="AU2609" t="str">
            <v>No</v>
          </cell>
          <cell r="AV2609" t="b">
            <v>1</v>
          </cell>
          <cell r="AX2609">
            <v>37059343.10546875</v>
          </cell>
          <cell r="AY2609" t="b">
            <v>0</v>
          </cell>
          <cell r="AZ2609">
            <v>6965806.6602050783</v>
          </cell>
          <cell r="BA2609">
            <v>1</v>
          </cell>
          <cell r="BB2609">
            <v>12271.3056640625</v>
          </cell>
          <cell r="BC2609">
            <v>0.99999964666058472</v>
          </cell>
          <cell r="DS2609">
            <v>1192.4649999999999</v>
          </cell>
          <cell r="DT2609" t="str">
            <v>ID</v>
          </cell>
          <cell r="DU2609" t="str">
            <v>gt46</v>
          </cell>
          <cell r="EZ2609" t="str">
            <v>WA</v>
          </cell>
          <cell r="FA2609" t="str">
            <v>Exterior</v>
          </cell>
          <cell r="FB2609">
            <v>3221720.45</v>
          </cell>
          <cell r="FC2609">
            <v>9585857.4620000012</v>
          </cell>
          <cell r="FI2609" t="str">
            <v>WA</v>
          </cell>
          <cell r="FJ2609" t="str">
            <v>Other</v>
          </cell>
          <cell r="FK2609" t="str">
            <v>EISAnqnx</v>
          </cell>
          <cell r="FL2609">
            <v>961783.67999999993</v>
          </cell>
          <cell r="FS2609" t="str">
            <v>MT</v>
          </cell>
          <cell r="FT2609" t="str">
            <v>EISAq</v>
          </cell>
          <cell r="FV2609">
            <v>2309880.4240000001</v>
          </cell>
        </row>
        <row r="2610">
          <cell r="AN2610" t="str">
            <v>OR</v>
          </cell>
          <cell r="AO2610" t="str">
            <v>Heat Pump (Central System)</v>
          </cell>
          <cell r="AP2610" t="str">
            <v>Pre 1980</v>
          </cell>
          <cell r="AQ2610" t="str">
            <v>Crawlspace</v>
          </cell>
          <cell r="AR2610">
            <v>908.971726296165</v>
          </cell>
          <cell r="AU2610" t="str">
            <v>No</v>
          </cell>
          <cell r="AV2610" t="b">
            <v>1</v>
          </cell>
          <cell r="AX2610">
            <v>2736004.8961514565</v>
          </cell>
          <cell r="AY2610" t="b">
            <v>0</v>
          </cell>
          <cell r="AZ2610">
            <v>615233.33167361841</v>
          </cell>
          <cell r="BA2610">
            <v>0.5636363636363636</v>
          </cell>
          <cell r="BB2610">
            <v>908.971726296165</v>
          </cell>
          <cell r="BC2610">
            <v>0.56363628411138955</v>
          </cell>
          <cell r="DS2610">
            <v>1192.4649999999999</v>
          </cell>
          <cell r="DT2610" t="str">
            <v>ID</v>
          </cell>
          <cell r="DU2610" t="str">
            <v>gt46</v>
          </cell>
          <cell r="EZ2610" t="str">
            <v>WA</v>
          </cell>
          <cell r="FA2610" t="str">
            <v>Garage</v>
          </cell>
          <cell r="FB2610">
            <v>1387818.04</v>
          </cell>
          <cell r="FC2610">
            <v>2552593.895</v>
          </cell>
          <cell r="FI2610" t="str">
            <v>WA</v>
          </cell>
          <cell r="FJ2610" t="str">
            <v>Other</v>
          </cell>
          <cell r="FK2610" t="str">
            <v>EISAq</v>
          </cell>
          <cell r="FL2610">
            <v>330613.13999999996</v>
          </cell>
          <cell r="FS2610" t="str">
            <v>MT</v>
          </cell>
          <cell r="FT2610" t="str">
            <v>EISAx</v>
          </cell>
          <cell r="FV2610">
            <v>894972.12</v>
          </cell>
        </row>
        <row r="2611">
          <cell r="AN2611" t="str">
            <v>OR</v>
          </cell>
          <cell r="AO2611" t="str">
            <v>Heat Pump (Central System)</v>
          </cell>
          <cell r="AP2611" t="str">
            <v>Pre 1980</v>
          </cell>
          <cell r="AQ2611" t="str">
            <v>Slab on Grade</v>
          </cell>
          <cell r="AR2611">
            <v>703.72004616477295</v>
          </cell>
          <cell r="AU2611" t="str">
            <v>No</v>
          </cell>
          <cell r="AV2611" t="b">
            <v>1</v>
          </cell>
          <cell r="AX2611">
            <v>2118197.3389559668</v>
          </cell>
          <cell r="AY2611" t="b">
            <v>0</v>
          </cell>
          <cell r="AZ2611">
            <v>476309.67613441427</v>
          </cell>
          <cell r="BA2611">
            <v>0.4363636363636364</v>
          </cell>
          <cell r="BB2611">
            <v>703.72004616477295</v>
          </cell>
          <cell r="BC2611">
            <v>0.43636357479591448</v>
          </cell>
          <cell r="DS2611">
            <v>1192.4649999999999</v>
          </cell>
          <cell r="DT2611" t="str">
            <v>ID</v>
          </cell>
          <cell r="DU2611" t="str">
            <v>lt32</v>
          </cell>
          <cell r="EZ2611" t="str">
            <v>WA</v>
          </cell>
          <cell r="FA2611" t="str">
            <v>Kitchen</v>
          </cell>
          <cell r="FB2611">
            <v>867386.27500000002</v>
          </cell>
          <cell r="FC2611">
            <v>629474.61100000003</v>
          </cell>
          <cell r="FI2611" t="str">
            <v>WA</v>
          </cell>
          <cell r="FJ2611" t="str">
            <v>Other</v>
          </cell>
          <cell r="FK2611" t="str">
            <v>EISAx</v>
          </cell>
          <cell r="FL2611">
            <v>60111.479999999996</v>
          </cell>
          <cell r="FS2611" t="str">
            <v>OR</v>
          </cell>
          <cell r="FT2611" t="str">
            <v>EISAnqnx</v>
          </cell>
          <cell r="FV2611">
            <v>1854595.8</v>
          </cell>
        </row>
        <row r="2612">
          <cell r="AN2612" t="str">
            <v>ID</v>
          </cell>
          <cell r="AO2612" t="str">
            <v>Heat Pump (Central System)</v>
          </cell>
          <cell r="AP2612" t="str">
            <v>Post 2006</v>
          </cell>
          <cell r="AQ2612" t="str">
            <v>Basement</v>
          </cell>
          <cell r="AR2612">
            <v>856.70955476387905</v>
          </cell>
          <cell r="AU2612" t="str">
            <v>No</v>
          </cell>
          <cell r="AV2612" t="b">
            <v>1</v>
          </cell>
          <cell r="AX2612">
            <v>2518726.0910058045</v>
          </cell>
          <cell r="AY2612" t="b">
            <v>0</v>
          </cell>
          <cell r="AZ2612">
            <v>824253.71297833777</v>
          </cell>
          <cell r="BA2612">
            <v>0.71843575418994399</v>
          </cell>
          <cell r="BB2612">
            <v>856.70955476387905</v>
          </cell>
          <cell r="BC2612">
            <v>0.71843580714224664</v>
          </cell>
          <cell r="DS2612">
            <v>2079.9929999999999</v>
          </cell>
          <cell r="DT2612" t="str">
            <v>WA</v>
          </cell>
          <cell r="DU2612" t="str">
            <v>lt32</v>
          </cell>
          <cell r="EZ2612" t="str">
            <v>WA</v>
          </cell>
          <cell r="FA2612" t="str">
            <v>Living Room/Family Room</v>
          </cell>
          <cell r="FB2612">
            <v>991298.60000000009</v>
          </cell>
          <cell r="FC2612">
            <v>1209384.2920000001</v>
          </cell>
          <cell r="FI2612" t="str">
            <v>WA</v>
          </cell>
          <cell r="FJ2612" t="str">
            <v>Bathroom</v>
          </cell>
          <cell r="FK2612" t="str">
            <v>EISAnqnx</v>
          </cell>
          <cell r="FL2612">
            <v>2379116.64</v>
          </cell>
          <cell r="FS2612" t="str">
            <v>OR</v>
          </cell>
          <cell r="FT2612" t="str">
            <v>EISAq</v>
          </cell>
          <cell r="FV2612">
            <v>1174039.7760000001</v>
          </cell>
        </row>
        <row r="2613">
          <cell r="AN2613" t="str">
            <v>ID</v>
          </cell>
          <cell r="AO2613" t="str">
            <v>Heat Pump (Central System)</v>
          </cell>
          <cell r="AP2613" t="str">
            <v>Post 2006</v>
          </cell>
          <cell r="AQ2613" t="str">
            <v>Crawlspace</v>
          </cell>
          <cell r="AR2613">
            <v>335.755533126746</v>
          </cell>
          <cell r="AU2613" t="str">
            <v>No</v>
          </cell>
          <cell r="AV2613" t="b">
            <v>1</v>
          </cell>
          <cell r="AX2613">
            <v>987121.26739263325</v>
          </cell>
          <cell r="AY2613" t="b">
            <v>0</v>
          </cell>
          <cell r="AZ2613">
            <v>323035.66978311242</v>
          </cell>
          <cell r="BA2613">
            <v>0.28156424581005601</v>
          </cell>
          <cell r="BB2613">
            <v>335.755533126746</v>
          </cell>
          <cell r="BC2613">
            <v>0.28156426656274691</v>
          </cell>
          <cell r="DS2613">
            <v>2079.9929999999999</v>
          </cell>
          <cell r="DT2613" t="str">
            <v>WA</v>
          </cell>
          <cell r="DU2613" t="str">
            <v>lt32</v>
          </cell>
          <cell r="EZ2613" t="str">
            <v>WA</v>
          </cell>
          <cell r="FA2613" t="str">
            <v>Other</v>
          </cell>
          <cell r="FB2613">
            <v>2983808.7860000003</v>
          </cell>
          <cell r="FC2613">
            <v>5744575.3870000001</v>
          </cell>
          <cell r="FI2613" t="str">
            <v>WA</v>
          </cell>
          <cell r="FJ2613" t="str">
            <v>Bathroom</v>
          </cell>
          <cell r="FK2613" t="str">
            <v>EISAq</v>
          </cell>
          <cell r="FL2613">
            <v>297389.58</v>
          </cell>
          <cell r="FS2613" t="str">
            <v>OR</v>
          </cell>
          <cell r="FT2613" t="str">
            <v>EISAx</v>
          </cell>
          <cell r="FV2613">
            <v>3193130.16</v>
          </cell>
        </row>
        <row r="2614">
          <cell r="AN2614" t="str">
            <v>ID</v>
          </cell>
          <cell r="AO2614" t="str">
            <v>Wood</v>
          </cell>
          <cell r="AP2614" t="str">
            <v>Pre 1980</v>
          </cell>
          <cell r="AQ2614" t="str">
            <v>Basement</v>
          </cell>
          <cell r="AR2614">
            <v>3785.76440429688</v>
          </cell>
          <cell r="AU2614" t="str">
            <v>No</v>
          </cell>
          <cell r="AV2614" t="b">
            <v>0</v>
          </cell>
          <cell r="AX2614">
            <v>12265876.669921892</v>
          </cell>
          <cell r="AY2614" t="b">
            <v>0</v>
          </cell>
          <cell r="AZ2614">
            <v>3487294.7386621139</v>
          </cell>
          <cell r="BA2614" t="str">
            <v/>
          </cell>
          <cell r="BB2614" t="str">
            <v/>
          </cell>
          <cell r="BC2614">
            <v>1.0000001067939999</v>
          </cell>
          <cell r="DS2614">
            <v>2079.9929999999999</v>
          </cell>
          <cell r="DT2614" t="str">
            <v>WA</v>
          </cell>
          <cell r="DU2614" t="str">
            <v>lt32</v>
          </cell>
          <cell r="EZ2614" t="str">
            <v>WA</v>
          </cell>
          <cell r="FA2614" t="str">
            <v>Bathroom</v>
          </cell>
          <cell r="FB2614">
            <v>3301024.3380000005</v>
          </cell>
          <cell r="FC2614">
            <v>897125.23300000012</v>
          </cell>
          <cell r="FI2614" t="str">
            <v>WA</v>
          </cell>
          <cell r="FJ2614" t="str">
            <v>Bedrooms</v>
          </cell>
          <cell r="FK2614" t="str">
            <v>EISAnqnx</v>
          </cell>
          <cell r="FL2614">
            <v>1486947.9000000001</v>
          </cell>
          <cell r="FS2614" t="str">
            <v>OR</v>
          </cell>
          <cell r="FT2614" t="str">
            <v>EISAnqnx</v>
          </cell>
          <cell r="FV2614">
            <v>4958967</v>
          </cell>
        </row>
        <row r="2615">
          <cell r="AN2615" t="str">
            <v>ID</v>
          </cell>
          <cell r="AO2615" t="str">
            <v>Natural Gas FAF</v>
          </cell>
          <cell r="AP2615" t="str">
            <v>Pre 1980</v>
          </cell>
          <cell r="AQ2615" t="str">
            <v>Basement</v>
          </cell>
          <cell r="AR2615">
            <v>3785.76440429688</v>
          </cell>
          <cell r="AU2615" t="str">
            <v>No</v>
          </cell>
          <cell r="AV2615" t="b">
            <v>1</v>
          </cell>
          <cell r="AX2615">
            <v>12265876.669921892</v>
          </cell>
          <cell r="AY2615" t="b">
            <v>0</v>
          </cell>
          <cell r="AZ2615">
            <v>3487294.7386621139</v>
          </cell>
          <cell r="BA2615">
            <v>1</v>
          </cell>
          <cell r="BB2615">
            <v>3785.76440429688</v>
          </cell>
          <cell r="BC2615">
            <v>1.0000001067939999</v>
          </cell>
          <cell r="DS2615">
            <v>1192.4649999999999</v>
          </cell>
          <cell r="DT2615" t="str">
            <v>ID</v>
          </cell>
          <cell r="DU2615" t="str">
            <v>32to46</v>
          </cell>
          <cell r="EZ2615" t="str">
            <v>WA</v>
          </cell>
          <cell r="FA2615" t="str">
            <v>Bedrooms</v>
          </cell>
          <cell r="FB2615">
            <v>1903293.3120000002</v>
          </cell>
          <cell r="FC2615">
            <v>5025883.9020000007</v>
          </cell>
          <cell r="FI2615" t="str">
            <v>WA</v>
          </cell>
          <cell r="FJ2615" t="str">
            <v>Bedrooms</v>
          </cell>
          <cell r="FK2615" t="str">
            <v>EISAq</v>
          </cell>
          <cell r="FL2615">
            <v>223042.18500000003</v>
          </cell>
          <cell r="FS2615" t="str">
            <v>OR</v>
          </cell>
          <cell r="FT2615" t="str">
            <v>EISAq</v>
          </cell>
          <cell r="FV2615">
            <v>1834817.79</v>
          </cell>
        </row>
        <row r="2616">
          <cell r="AN2616" t="str">
            <v>ID</v>
          </cell>
          <cell r="AO2616" t="str">
            <v>Baseboard/Wall/Radiant</v>
          </cell>
          <cell r="AP2616" t="str">
            <v>Pre 1980</v>
          </cell>
          <cell r="AQ2616" t="str">
            <v>Basement</v>
          </cell>
          <cell r="AR2616">
            <v>3785.76440429688</v>
          </cell>
          <cell r="AU2616" t="str">
            <v>No</v>
          </cell>
          <cell r="AV2616" t="b">
            <v>0</v>
          </cell>
          <cell r="AX2616">
            <v>12265876.669921892</v>
          </cell>
          <cell r="AY2616" t="b">
            <v>0</v>
          </cell>
          <cell r="AZ2616">
            <v>3487294.7386621139</v>
          </cell>
          <cell r="BA2616" t="str">
            <v/>
          </cell>
          <cell r="BB2616" t="str">
            <v/>
          </cell>
          <cell r="BC2616">
            <v>1.0000001067939999</v>
          </cell>
          <cell r="DS2616">
            <v>2130.886</v>
          </cell>
          <cell r="DT2616" t="str">
            <v>MT</v>
          </cell>
          <cell r="DU2616" t="str">
            <v>lt32</v>
          </cell>
          <cell r="EZ2616" t="str">
            <v>WA</v>
          </cell>
          <cell r="FA2616" t="str">
            <v>Exterior</v>
          </cell>
          <cell r="FB2616">
            <v>297389.58</v>
          </cell>
          <cell r="FC2616">
            <v>16852076.200000003</v>
          </cell>
          <cell r="FI2616" t="str">
            <v>WA</v>
          </cell>
          <cell r="FJ2616" t="str">
            <v>Bedrooms</v>
          </cell>
          <cell r="FK2616" t="str">
            <v>EISAx</v>
          </cell>
          <cell r="FL2616">
            <v>99129.860000000015</v>
          </cell>
          <cell r="FS2616" t="str">
            <v>WA</v>
          </cell>
          <cell r="FT2616" t="str">
            <v>EISAnqnx</v>
          </cell>
          <cell r="FV2616">
            <v>784833.84</v>
          </cell>
        </row>
        <row r="2617">
          <cell r="AN2617" t="str">
            <v>ID</v>
          </cell>
          <cell r="AO2617" t="str">
            <v>Wood</v>
          </cell>
          <cell r="AP2617" t="str">
            <v>Pre 1980</v>
          </cell>
          <cell r="AQ2617" t="str">
            <v>Basement</v>
          </cell>
          <cell r="AR2617">
            <v>3785.76440429688</v>
          </cell>
          <cell r="AU2617" t="str">
            <v>No</v>
          </cell>
          <cell r="AV2617" t="b">
            <v>0</v>
          </cell>
          <cell r="AX2617">
            <v>12265876.669921892</v>
          </cell>
          <cell r="AY2617" t="b">
            <v>0</v>
          </cell>
          <cell r="AZ2617">
            <v>3487294.7386621139</v>
          </cell>
          <cell r="BA2617" t="str">
            <v/>
          </cell>
          <cell r="BB2617" t="str">
            <v/>
          </cell>
          <cell r="BC2617">
            <v>1.0000001067939999</v>
          </cell>
          <cell r="DS2617">
            <v>2130.886</v>
          </cell>
          <cell r="DT2617" t="str">
            <v>MT</v>
          </cell>
          <cell r="DU2617" t="str">
            <v>lt32</v>
          </cell>
          <cell r="EZ2617" t="str">
            <v>WA</v>
          </cell>
          <cell r="FA2617" t="str">
            <v>Kitchen</v>
          </cell>
          <cell r="FB2617">
            <v>594779.16</v>
          </cell>
          <cell r="FC2617">
            <v>1303557.6590000002</v>
          </cell>
          <cell r="FI2617" t="str">
            <v>WA</v>
          </cell>
          <cell r="FJ2617" t="str">
            <v>Exterior</v>
          </cell>
          <cell r="FK2617" t="str">
            <v>EISAx</v>
          </cell>
          <cell r="FL2617">
            <v>743473.95000000007</v>
          </cell>
          <cell r="FS2617" t="str">
            <v>WA</v>
          </cell>
          <cell r="FT2617" t="str">
            <v>EISAq</v>
          </cell>
          <cell r="FV2617">
            <v>4656680.784</v>
          </cell>
        </row>
        <row r="2618">
          <cell r="AN2618" t="str">
            <v>WA</v>
          </cell>
          <cell r="AO2618" t="str">
            <v>Wood</v>
          </cell>
          <cell r="AP2618" t="str">
            <v>Pre 1980</v>
          </cell>
          <cell r="AQ2618" t="str">
            <v>Crawlspace</v>
          </cell>
          <cell r="AR2618">
            <v>2079.99340820313</v>
          </cell>
          <cell r="AU2618" t="str">
            <v>No</v>
          </cell>
          <cell r="AV2618" t="b">
            <v>0</v>
          </cell>
          <cell r="AX2618">
            <v>5459982.6965332162</v>
          </cell>
          <cell r="AY2618" t="b">
            <v>0</v>
          </cell>
          <cell r="AZ2618">
            <v>1257572.1265739042</v>
          </cell>
          <cell r="BA2618" t="str">
            <v/>
          </cell>
          <cell r="BB2618" t="str">
            <v/>
          </cell>
          <cell r="BC2618">
            <v>1.0000001962521654</v>
          </cell>
          <cell r="DS2618">
            <v>1925.059</v>
          </cell>
          <cell r="DT2618" t="str">
            <v>OR</v>
          </cell>
          <cell r="DU2618" t="str">
            <v>lt32</v>
          </cell>
          <cell r="EZ2618" t="str">
            <v>WA</v>
          </cell>
          <cell r="FA2618" t="str">
            <v>Living Room/Family Room</v>
          </cell>
          <cell r="FB2618">
            <v>1546425.8160000001</v>
          </cell>
          <cell r="FC2618">
            <v>3791717.1450000005</v>
          </cell>
          <cell r="FI2618" t="str">
            <v>WA</v>
          </cell>
          <cell r="FJ2618" t="str">
            <v>Garage</v>
          </cell>
          <cell r="FK2618" t="str">
            <v>EISAnqnx</v>
          </cell>
          <cell r="FL2618">
            <v>297389.58</v>
          </cell>
          <cell r="FS2618" t="str">
            <v>WA</v>
          </cell>
          <cell r="FT2618" t="str">
            <v>EISAx</v>
          </cell>
          <cell r="FV2618">
            <v>6540282</v>
          </cell>
        </row>
        <row r="2619">
          <cell r="AN2619" t="str">
            <v>WA</v>
          </cell>
          <cell r="AO2619" t="str">
            <v>Wood</v>
          </cell>
          <cell r="AP2619" t="str">
            <v>Pre 1980</v>
          </cell>
          <cell r="AQ2619" t="str">
            <v>Crawlspace</v>
          </cell>
          <cell r="AR2619">
            <v>2079.99340820313</v>
          </cell>
          <cell r="AU2619" t="str">
            <v>No</v>
          </cell>
          <cell r="AV2619" t="b">
            <v>0</v>
          </cell>
          <cell r="AX2619">
            <v>5459982.6965332162</v>
          </cell>
          <cell r="AY2619" t="b">
            <v>0</v>
          </cell>
          <cell r="AZ2619">
            <v>1257572.1265739042</v>
          </cell>
          <cell r="BA2619" t="str">
            <v/>
          </cell>
          <cell r="BB2619" t="str">
            <v/>
          </cell>
          <cell r="BC2619">
            <v>1.0000001962521654</v>
          </cell>
          <cell r="DS2619">
            <v>1612.692</v>
          </cell>
          <cell r="DT2619" t="str">
            <v>OR</v>
          </cell>
          <cell r="DU2619" t="str">
            <v>32to46</v>
          </cell>
          <cell r="EZ2619" t="str">
            <v>WA</v>
          </cell>
          <cell r="FA2619" t="str">
            <v>Other</v>
          </cell>
          <cell r="FB2619">
            <v>4966405.9860000005</v>
          </cell>
          <cell r="FC2619">
            <v>5769357.8520000009</v>
          </cell>
          <cell r="FI2619" t="str">
            <v>WA</v>
          </cell>
          <cell r="FJ2619" t="str">
            <v>Garage</v>
          </cell>
          <cell r="FK2619" t="str">
            <v>EISAq</v>
          </cell>
          <cell r="FL2619">
            <v>614605.1320000001</v>
          </cell>
          <cell r="FS2619" t="str">
            <v>OR</v>
          </cell>
          <cell r="FT2619" t="str">
            <v>EISAnqnx</v>
          </cell>
          <cell r="FV2619">
            <v>2402911.08</v>
          </cell>
        </row>
        <row r="2620">
          <cell r="AN2620" t="str">
            <v>WA</v>
          </cell>
          <cell r="AO2620" t="str">
            <v>Heat Pump (Central System)</v>
          </cell>
          <cell r="AP2620" t="str">
            <v>Pre 1980</v>
          </cell>
          <cell r="AQ2620" t="str">
            <v>Crawlspace</v>
          </cell>
          <cell r="AR2620">
            <v>2079.99340820313</v>
          </cell>
          <cell r="AU2620" t="str">
            <v>No</v>
          </cell>
          <cell r="AV2620" t="b">
            <v>1</v>
          </cell>
          <cell r="AX2620">
            <v>5459982.6965332162</v>
          </cell>
          <cell r="AY2620" t="b">
            <v>0</v>
          </cell>
          <cell r="AZ2620">
            <v>1257572.1265739042</v>
          </cell>
          <cell r="BA2620">
            <v>1</v>
          </cell>
          <cell r="BB2620">
            <v>2079.99340820313</v>
          </cell>
          <cell r="BC2620">
            <v>1.0000001962521654</v>
          </cell>
          <cell r="DS2620">
            <v>12271.31</v>
          </cell>
          <cell r="DT2620" t="str">
            <v>WA</v>
          </cell>
          <cell r="DU2620" t="str">
            <v>32to46</v>
          </cell>
          <cell r="EZ2620" t="str">
            <v>WA</v>
          </cell>
          <cell r="FA2620" t="str">
            <v>Bathroom</v>
          </cell>
          <cell r="FB2620">
            <v>1524762</v>
          </cell>
          <cell r="FC2620">
            <v>176872.39199999999</v>
          </cell>
          <cell r="FI2620" t="str">
            <v>WA</v>
          </cell>
          <cell r="FJ2620" t="str">
            <v>Kitchen</v>
          </cell>
          <cell r="FK2620" t="str">
            <v>EISAx</v>
          </cell>
          <cell r="FL2620">
            <v>1486947.9000000001</v>
          </cell>
          <cell r="FS2620" t="str">
            <v>OR</v>
          </cell>
          <cell r="FT2620" t="str">
            <v>EISAq</v>
          </cell>
          <cell r="FV2620">
            <v>111275.74800000001</v>
          </cell>
        </row>
        <row r="2621">
          <cell r="AN2621" t="str">
            <v>ID</v>
          </cell>
          <cell r="AO2621" t="str">
            <v>Baseboard/Wall/Radiant</v>
          </cell>
          <cell r="AP2621" t="str">
            <v>Pre 1980</v>
          </cell>
          <cell r="AU2621" t="str">
            <v>No</v>
          </cell>
          <cell r="AV2621" t="b">
            <v>1</v>
          </cell>
          <cell r="AX2621">
            <v>0</v>
          </cell>
          <cell r="AY2621" t="b">
            <v>1</v>
          </cell>
          <cell r="AZ2621">
            <v>0</v>
          </cell>
          <cell r="BA2621">
            <v>1</v>
          </cell>
          <cell r="BB2621">
            <v>0</v>
          </cell>
          <cell r="BC2621">
            <v>0</v>
          </cell>
          <cell r="DS2621">
            <v>12271.31</v>
          </cell>
          <cell r="DT2621" t="str">
            <v>WA</v>
          </cell>
          <cell r="DU2621" t="str">
            <v>32to46</v>
          </cell>
          <cell r="EZ2621" t="str">
            <v>WA</v>
          </cell>
          <cell r="FA2621" t="str">
            <v>Bedrooms</v>
          </cell>
          <cell r="FB2621">
            <v>609904.79999999993</v>
          </cell>
          <cell r="FC2621">
            <v>388814.31</v>
          </cell>
          <cell r="FI2621" t="str">
            <v>WA</v>
          </cell>
          <cell r="FJ2621" t="str">
            <v>Living Room/Family Room</v>
          </cell>
          <cell r="FK2621" t="str">
            <v>EISAq</v>
          </cell>
          <cell r="FL2621">
            <v>148694.79</v>
          </cell>
          <cell r="FS2621" t="str">
            <v>ID</v>
          </cell>
          <cell r="FT2621" t="str">
            <v>EISAnqnx</v>
          </cell>
          <cell r="FV2621">
            <v>8830203.3249999993</v>
          </cell>
        </row>
        <row r="2622">
          <cell r="AN2622" t="str">
            <v>ID</v>
          </cell>
          <cell r="AO2622" t="str">
            <v>Natural Gas FAF</v>
          </cell>
          <cell r="AP2622" t="str">
            <v>1993-2006</v>
          </cell>
          <cell r="AQ2622" t="str">
            <v>Crawlspace</v>
          </cell>
          <cell r="AR2622">
            <v>1192.46508789063</v>
          </cell>
          <cell r="AU2622" t="str">
            <v>No</v>
          </cell>
          <cell r="AV2622" t="b">
            <v>1</v>
          </cell>
          <cell r="AX2622">
            <v>4431200.2666015811</v>
          </cell>
          <cell r="AY2622" t="b">
            <v>0</v>
          </cell>
          <cell r="AZ2622">
            <v>686290.96553157037</v>
          </cell>
          <cell r="BA2622">
            <v>1</v>
          </cell>
          <cell r="BB2622">
            <v>1192.46508789063</v>
          </cell>
          <cell r="BC2622">
            <v>1.0000000737049977</v>
          </cell>
          <cell r="DS2622">
            <v>12271.31</v>
          </cell>
          <cell r="DT2622" t="str">
            <v>WA</v>
          </cell>
          <cell r="DU2622" t="str">
            <v>lt32</v>
          </cell>
          <cell r="EZ2622" t="str">
            <v>WA</v>
          </cell>
          <cell r="FA2622" t="str">
            <v>Exterior</v>
          </cell>
          <cell r="FB2622">
            <v>686142.9</v>
          </cell>
          <cell r="FC2622">
            <v>2601243.9720000001</v>
          </cell>
          <cell r="FI2622" t="str">
            <v>WA</v>
          </cell>
          <cell r="FJ2622" t="str">
            <v>Other</v>
          </cell>
          <cell r="FK2622" t="str">
            <v>EISAnqnx</v>
          </cell>
          <cell r="FL2622">
            <v>3469545.1</v>
          </cell>
          <cell r="FS2622" t="str">
            <v>ID</v>
          </cell>
          <cell r="FT2622" t="str">
            <v>EISAq</v>
          </cell>
          <cell r="FV2622">
            <v>2687816.11</v>
          </cell>
        </row>
        <row r="2623">
          <cell r="AN2623" t="str">
            <v>WA</v>
          </cell>
          <cell r="AO2623" t="str">
            <v>Heat Pump (Central System)</v>
          </cell>
          <cell r="AP2623" t="str">
            <v>Post 2006</v>
          </cell>
          <cell r="AQ2623" t="str">
            <v>Slab on Grade</v>
          </cell>
          <cell r="AR2623">
            <v>1904.28771972656</v>
          </cell>
          <cell r="AU2623" t="str">
            <v>No</v>
          </cell>
          <cell r="AV2623" t="b">
            <v>0</v>
          </cell>
          <cell r="AX2623">
            <v>5373899.9450683519</v>
          </cell>
          <cell r="AY2623" t="b">
            <v>0</v>
          </cell>
          <cell r="AZ2623">
            <v>714488.75244140532</v>
          </cell>
          <cell r="BA2623" t="str">
            <v/>
          </cell>
          <cell r="BB2623" t="str">
            <v/>
          </cell>
          <cell r="BC2623">
            <v>0.99999985281982562</v>
          </cell>
          <cell r="DS2623">
            <v>12271.31</v>
          </cell>
          <cell r="DT2623" t="str">
            <v>WA</v>
          </cell>
          <cell r="DU2623" t="str">
            <v>32to46</v>
          </cell>
          <cell r="EZ2623" t="str">
            <v>WA</v>
          </cell>
          <cell r="FA2623" t="str">
            <v>Garage</v>
          </cell>
          <cell r="FB2623">
            <v>1006342.9199999999</v>
          </cell>
          <cell r="FC2623">
            <v>551963.84399999992</v>
          </cell>
          <cell r="FI2623" t="str">
            <v>OR</v>
          </cell>
          <cell r="FJ2623" t="str">
            <v>Bathroom</v>
          </cell>
          <cell r="FK2623" t="str">
            <v>EISAnqnx</v>
          </cell>
          <cell r="FL2623">
            <v>554619.04</v>
          </cell>
          <cell r="FS2623" t="str">
            <v>ID</v>
          </cell>
          <cell r="FT2623" t="str">
            <v>EISAx</v>
          </cell>
          <cell r="FV2623">
            <v>8532087.0749999993</v>
          </cell>
        </row>
        <row r="2624">
          <cell r="AN2624" t="str">
            <v>WA</v>
          </cell>
          <cell r="AO2624" t="str">
            <v>Electric Other</v>
          </cell>
          <cell r="AP2624" t="str">
            <v>Post 2006</v>
          </cell>
          <cell r="AQ2624" t="str">
            <v>Slab on Grade</v>
          </cell>
          <cell r="AR2624">
            <v>1904.28771972656</v>
          </cell>
          <cell r="AU2624" t="str">
            <v>No</v>
          </cell>
          <cell r="AV2624" t="b">
            <v>1</v>
          </cell>
          <cell r="AX2624">
            <v>5373899.9450683519</v>
          </cell>
          <cell r="AY2624" t="b">
            <v>0</v>
          </cell>
          <cell r="AZ2624">
            <v>714488.75244140532</v>
          </cell>
          <cell r="BA2624">
            <v>1</v>
          </cell>
          <cell r="BB2624">
            <v>1904.28771972656</v>
          </cell>
          <cell r="BC2624">
            <v>0.99999985281982562</v>
          </cell>
          <cell r="DS2624">
            <v>12271.31</v>
          </cell>
          <cell r="DT2624" t="str">
            <v>WA</v>
          </cell>
          <cell r="DU2624" t="str">
            <v>32to46</v>
          </cell>
          <cell r="EZ2624" t="str">
            <v>WA</v>
          </cell>
          <cell r="FA2624" t="str">
            <v>Kitchen</v>
          </cell>
          <cell r="FB2624">
            <v>762381</v>
          </cell>
          <cell r="FC2624">
            <v>378140.97599999997</v>
          </cell>
          <cell r="FI2624" t="str">
            <v>OR</v>
          </cell>
          <cell r="FJ2624" t="str">
            <v>Bathroom</v>
          </cell>
          <cell r="FK2624" t="str">
            <v>EISAq</v>
          </cell>
          <cell r="FL2624">
            <v>291174.99599999998</v>
          </cell>
          <cell r="FS2624" t="str">
            <v>WA</v>
          </cell>
          <cell r="FT2624" t="str">
            <v>EISAnqnx</v>
          </cell>
          <cell r="FV2624">
            <v>2856432</v>
          </cell>
        </row>
        <row r="2625">
          <cell r="AN2625" t="str">
            <v>MT</v>
          </cell>
          <cell r="AO2625" t="str">
            <v>Natural Gas FAF</v>
          </cell>
          <cell r="AP2625" t="str">
            <v>1993-2006</v>
          </cell>
          <cell r="AQ2625" t="str">
            <v>Crawlspace</v>
          </cell>
          <cell r="AR2625">
            <v>1144.67944335938</v>
          </cell>
          <cell r="AU2625" t="str">
            <v>No</v>
          </cell>
          <cell r="AV2625" t="b">
            <v>1</v>
          </cell>
          <cell r="AX2625">
            <v>2308818.4372558696</v>
          </cell>
          <cell r="AY2625" t="b">
            <v>0</v>
          </cell>
          <cell r="AZ2625">
            <v>407556.47666733578</v>
          </cell>
          <cell r="BA2625">
            <v>1</v>
          </cell>
          <cell r="BB2625">
            <v>1144.67944335938</v>
          </cell>
          <cell r="BC2625">
            <v>1.0000003873220178</v>
          </cell>
          <cell r="DS2625">
            <v>3785.7640000000001</v>
          </cell>
          <cell r="DT2625" t="str">
            <v>ID</v>
          </cell>
          <cell r="DU2625" t="str">
            <v>lt32</v>
          </cell>
          <cell r="EZ2625" t="str">
            <v>WA</v>
          </cell>
          <cell r="FA2625" t="str">
            <v>Living Room/Family Room</v>
          </cell>
          <cell r="FB2625">
            <v>304952.39999999997</v>
          </cell>
          <cell r="FC2625">
            <v>240912.39599999998</v>
          </cell>
          <cell r="FI2625" t="str">
            <v>OR</v>
          </cell>
          <cell r="FJ2625" t="str">
            <v>Bedrooms</v>
          </cell>
          <cell r="FK2625" t="str">
            <v>EISAnqnx</v>
          </cell>
          <cell r="FL2625">
            <v>277309.52</v>
          </cell>
          <cell r="FS2625" t="str">
            <v>WA</v>
          </cell>
          <cell r="FT2625" t="str">
            <v>EISAq</v>
          </cell>
          <cell r="FV2625">
            <v>2315614.2080000001</v>
          </cell>
        </row>
        <row r="2626">
          <cell r="AN2626" t="str">
            <v>OR</v>
          </cell>
          <cell r="AO2626" t="str">
            <v>Wood</v>
          </cell>
          <cell r="AP2626" t="str">
            <v>1993-2006</v>
          </cell>
          <cell r="AQ2626" t="str">
            <v>Basement</v>
          </cell>
          <cell r="AR2626">
            <v>1612.69177246094</v>
          </cell>
          <cell r="AU2626" t="str">
            <v>No</v>
          </cell>
          <cell r="AV2626" t="b">
            <v>0</v>
          </cell>
          <cell r="AX2626">
            <v>5341235.1503906334</v>
          </cell>
          <cell r="AY2626" t="b">
            <v>0</v>
          </cell>
          <cell r="AZ2626">
            <v>1070730.5754077167</v>
          </cell>
          <cell r="BA2626" t="str">
            <v/>
          </cell>
          <cell r="BB2626" t="str">
            <v/>
          </cell>
          <cell r="BC2626">
            <v>0.99999985890730525</v>
          </cell>
          <cell r="DS2626">
            <v>3785.7640000000001</v>
          </cell>
          <cell r="DT2626" t="str">
            <v>ID</v>
          </cell>
          <cell r="DU2626" t="str">
            <v>32to46</v>
          </cell>
          <cell r="EZ2626" t="str">
            <v>WA</v>
          </cell>
          <cell r="FA2626" t="str">
            <v>Other</v>
          </cell>
          <cell r="FB2626">
            <v>1715357.25</v>
          </cell>
          <cell r="FC2626">
            <v>1111551.4979999999</v>
          </cell>
          <cell r="FI2626" t="str">
            <v>OR</v>
          </cell>
          <cell r="FJ2626" t="str">
            <v>Bedrooms</v>
          </cell>
          <cell r="FK2626" t="str">
            <v>EISAq</v>
          </cell>
          <cell r="FL2626">
            <v>485291.66000000003</v>
          </cell>
          <cell r="FS2626" t="str">
            <v>WA</v>
          </cell>
          <cell r="FT2626" t="str">
            <v>EISAx</v>
          </cell>
          <cell r="FV2626">
            <v>123778.72</v>
          </cell>
        </row>
        <row r="2627">
          <cell r="AN2627" t="str">
            <v>OR</v>
          </cell>
          <cell r="AO2627" t="str">
            <v>Heat Pump (Ductless System)</v>
          </cell>
          <cell r="AP2627" t="str">
            <v>1993-2006</v>
          </cell>
          <cell r="AQ2627" t="str">
            <v>Basement</v>
          </cell>
          <cell r="AR2627">
            <v>1612.69177246094</v>
          </cell>
          <cell r="AU2627" t="str">
            <v>No</v>
          </cell>
          <cell r="AV2627" t="b">
            <v>1</v>
          </cell>
          <cell r="AX2627">
            <v>5341235.1503906334</v>
          </cell>
          <cell r="AY2627" t="b">
            <v>0</v>
          </cell>
          <cell r="AZ2627">
            <v>1070730.5754077167</v>
          </cell>
          <cell r="BA2627">
            <v>1</v>
          </cell>
          <cell r="BB2627">
            <v>1612.69177246094</v>
          </cell>
          <cell r="BC2627">
            <v>0.99999985890730525</v>
          </cell>
          <cell r="DS2627">
            <v>2079.9929999999999</v>
          </cell>
          <cell r="DT2627" t="str">
            <v>WA</v>
          </cell>
          <cell r="DU2627" t="str">
            <v>32to46</v>
          </cell>
          <cell r="EZ2627" t="str">
            <v>WA</v>
          </cell>
          <cell r="FA2627" t="str">
            <v>Bathroom</v>
          </cell>
          <cell r="FB2627">
            <v>345263.69999999995</v>
          </cell>
          <cell r="FC2627">
            <v>69052.739999999991</v>
          </cell>
          <cell r="FI2627" t="str">
            <v>OR</v>
          </cell>
          <cell r="FJ2627" t="str">
            <v>Bedrooms</v>
          </cell>
          <cell r="FK2627" t="str">
            <v>EISAx</v>
          </cell>
          <cell r="FL2627">
            <v>1247892.8400000001</v>
          </cell>
          <cell r="FS2627" t="str">
            <v>ID</v>
          </cell>
          <cell r="FT2627" t="str">
            <v>EISAnqnx</v>
          </cell>
          <cell r="FV2627">
            <v>3660867.55</v>
          </cell>
        </row>
        <row r="2628">
          <cell r="AN2628" t="str">
            <v>OR</v>
          </cell>
          <cell r="AO2628" t="str">
            <v>Baseboard/Wall/Radiant</v>
          </cell>
          <cell r="AP2628" t="str">
            <v>1993-2006</v>
          </cell>
          <cell r="AQ2628" t="str">
            <v>Basement</v>
          </cell>
          <cell r="AR2628">
            <v>1612.69177246094</v>
          </cell>
          <cell r="AU2628" t="str">
            <v>No</v>
          </cell>
          <cell r="AV2628" t="b">
            <v>0</v>
          </cell>
          <cell r="AX2628">
            <v>5341235.1503906334</v>
          </cell>
          <cell r="AY2628" t="b">
            <v>0</v>
          </cell>
          <cell r="AZ2628">
            <v>1070730.5754077167</v>
          </cell>
          <cell r="BA2628" t="str">
            <v/>
          </cell>
          <cell r="BB2628" t="str">
            <v/>
          </cell>
          <cell r="BC2628">
            <v>0.99999985890730525</v>
          </cell>
          <cell r="DS2628">
            <v>2079.9929999999999</v>
          </cell>
          <cell r="DT2628" t="str">
            <v>WA</v>
          </cell>
          <cell r="DU2628" t="str">
            <v>lt32</v>
          </cell>
          <cell r="EZ2628" t="str">
            <v>WA</v>
          </cell>
          <cell r="FA2628" t="str">
            <v>Bedrooms</v>
          </cell>
          <cell r="FB2628">
            <v>575439.5</v>
          </cell>
          <cell r="FC2628">
            <v>388997.10199999996</v>
          </cell>
          <cell r="FI2628" t="str">
            <v>OR</v>
          </cell>
          <cell r="FJ2628" t="str">
            <v>Exterior</v>
          </cell>
          <cell r="FK2628" t="str">
            <v>EISAq</v>
          </cell>
          <cell r="FL2628">
            <v>415964.28</v>
          </cell>
          <cell r="FS2628" t="str">
            <v>ID</v>
          </cell>
          <cell r="FT2628" t="str">
            <v>EISAq</v>
          </cell>
          <cell r="FV2628">
            <v>295731.32</v>
          </cell>
        </row>
        <row r="2629">
          <cell r="AN2629" t="str">
            <v>WA</v>
          </cell>
          <cell r="AO2629" t="str">
            <v>Natural Gas FAF</v>
          </cell>
          <cell r="AP2629" t="str">
            <v>1993-2006</v>
          </cell>
          <cell r="AQ2629" t="str">
            <v>Crawlspace</v>
          </cell>
          <cell r="AR2629">
            <v>2079.99340820313</v>
          </cell>
          <cell r="AU2629" t="str">
            <v>No</v>
          </cell>
          <cell r="AV2629" t="b">
            <v>1</v>
          </cell>
          <cell r="AX2629">
            <v>4367986.1572265727</v>
          </cell>
          <cell r="AY2629" t="b">
            <v>0</v>
          </cell>
          <cell r="AZ2629">
            <v>840189.83331814164</v>
          </cell>
          <cell r="BA2629">
            <v>1</v>
          </cell>
          <cell r="BB2629">
            <v>2079.99340820313</v>
          </cell>
          <cell r="BC2629">
            <v>1.0000001962521654</v>
          </cell>
          <cell r="DS2629">
            <v>8264.9449999999997</v>
          </cell>
          <cell r="DT2629" t="str">
            <v>OR</v>
          </cell>
          <cell r="DU2629" t="str">
            <v>lt32</v>
          </cell>
          <cell r="EZ2629" t="str">
            <v>WA</v>
          </cell>
          <cell r="FA2629" t="str">
            <v>Exterior</v>
          </cell>
          <cell r="FB2629">
            <v>370583.03799999994</v>
          </cell>
          <cell r="FC2629">
            <v>1122107.0249999999</v>
          </cell>
          <cell r="FI2629" t="str">
            <v>OR</v>
          </cell>
          <cell r="FJ2629" t="str">
            <v>Garage</v>
          </cell>
          <cell r="FK2629" t="str">
            <v>EISAnqnx</v>
          </cell>
          <cell r="FL2629">
            <v>2703767.8200000003</v>
          </cell>
          <cell r="FS2629" t="str">
            <v>ID</v>
          </cell>
          <cell r="FT2629" t="str">
            <v>EISAx</v>
          </cell>
          <cell r="FV2629">
            <v>1508468.2249999999</v>
          </cell>
        </row>
        <row r="2630">
          <cell r="AN2630" t="str">
            <v>MT</v>
          </cell>
          <cell r="AO2630" t="str">
            <v>Natural Gas FAF</v>
          </cell>
          <cell r="AP2630" t="str">
            <v>Pre 1980</v>
          </cell>
          <cell r="AQ2630" t="str">
            <v>Crawlspace</v>
          </cell>
          <cell r="AR2630">
            <v>1439.0402166193201</v>
          </cell>
          <cell r="AU2630" t="str">
            <v>No</v>
          </cell>
          <cell r="AV2630" t="b">
            <v>1</v>
          </cell>
          <cell r="AX2630">
            <v>0</v>
          </cell>
          <cell r="AY2630" t="b">
            <v>1</v>
          </cell>
          <cell r="AZ2630">
            <v>687360.58145267318</v>
          </cell>
          <cell r="BA2630">
            <v>0.67532467532467566</v>
          </cell>
          <cell r="BB2630">
            <v>1439.0402166193201</v>
          </cell>
          <cell r="BC2630">
            <v>0.67532482573883357</v>
          </cell>
          <cell r="DS2630">
            <v>8264.9449999999997</v>
          </cell>
          <cell r="DT2630" t="str">
            <v>OR</v>
          </cell>
          <cell r="DU2630" t="str">
            <v>lt32</v>
          </cell>
          <cell r="EZ2630" t="str">
            <v>WA</v>
          </cell>
          <cell r="FA2630" t="str">
            <v>Garage</v>
          </cell>
          <cell r="FB2630">
            <v>345263.69999999995</v>
          </cell>
          <cell r="FC2630">
            <v>575439.5</v>
          </cell>
          <cell r="FI2630" t="str">
            <v>OR</v>
          </cell>
          <cell r="FJ2630" t="str">
            <v>Kitchen</v>
          </cell>
          <cell r="FK2630" t="str">
            <v>EISAq</v>
          </cell>
          <cell r="FL2630">
            <v>242645.83000000002</v>
          </cell>
          <cell r="FS2630" t="str">
            <v>MT</v>
          </cell>
          <cell r="FT2630" t="str">
            <v>EISAnqnx</v>
          </cell>
          <cell r="FV2630">
            <v>596648.07999999996</v>
          </cell>
        </row>
        <row r="2631">
          <cell r="AN2631" t="str">
            <v>MT</v>
          </cell>
          <cell r="AO2631" t="str">
            <v>Natural Gas FAF</v>
          </cell>
          <cell r="AP2631" t="str">
            <v>Pre 1980</v>
          </cell>
          <cell r="AQ2631" t="str">
            <v>Basement</v>
          </cell>
          <cell r="AR2631">
            <v>691.84625799005698</v>
          </cell>
          <cell r="AU2631" t="str">
            <v>No</v>
          </cell>
          <cell r="AV2631" t="b">
            <v>1</v>
          </cell>
          <cell r="AX2631">
            <v>0</v>
          </cell>
          <cell r="AY2631" t="b">
            <v>1</v>
          </cell>
          <cell r="AZ2631">
            <v>330461.81800609251</v>
          </cell>
          <cell r="BA2631">
            <v>0.32467532467532445</v>
          </cell>
          <cell r="BB2631">
            <v>691.84625799005698</v>
          </cell>
          <cell r="BC2631">
            <v>0.32467539698982351</v>
          </cell>
          <cell r="DS2631">
            <v>1144.6790000000001</v>
          </cell>
          <cell r="DT2631" t="str">
            <v>MT</v>
          </cell>
          <cell r="DU2631" t="str">
            <v>lt32</v>
          </cell>
          <cell r="EZ2631" t="str">
            <v>WA</v>
          </cell>
          <cell r="FA2631" t="str">
            <v>Kitchen</v>
          </cell>
          <cell r="FB2631">
            <v>50638.675999999992</v>
          </cell>
          <cell r="FC2631">
            <v>92070.319999999992</v>
          </cell>
          <cell r="FI2631" t="str">
            <v>OR</v>
          </cell>
          <cell r="FJ2631" t="str">
            <v>Kitchen</v>
          </cell>
          <cell r="FK2631" t="str">
            <v>EISAx</v>
          </cell>
          <cell r="FL2631">
            <v>450627.97000000003</v>
          </cell>
          <cell r="FS2631" t="str">
            <v>MT</v>
          </cell>
          <cell r="FT2631" t="str">
            <v>EISAq</v>
          </cell>
          <cell r="FV2631">
            <v>464533.14799999999</v>
          </cell>
        </row>
        <row r="2632">
          <cell r="AN2632" t="str">
            <v>WA</v>
          </cell>
          <cell r="AO2632" t="str">
            <v>Wood</v>
          </cell>
          <cell r="AP2632" t="str">
            <v>Pre 1980</v>
          </cell>
          <cell r="AQ2632" t="str">
            <v>Basement</v>
          </cell>
          <cell r="AR2632">
            <v>1904.28771972656</v>
          </cell>
          <cell r="AU2632" t="str">
            <v>No</v>
          </cell>
          <cell r="AV2632" t="b">
            <v>0</v>
          </cell>
          <cell r="AX2632">
            <v>4806422.2045898372</v>
          </cell>
          <cell r="AY2632" t="b">
            <v>0</v>
          </cell>
          <cell r="AZ2632">
            <v>1249745.9447021468</v>
          </cell>
          <cell r="BA2632" t="str">
            <v/>
          </cell>
          <cell r="BB2632" t="str">
            <v/>
          </cell>
          <cell r="BC2632">
            <v>0.99999985281982562</v>
          </cell>
          <cell r="DS2632">
            <v>1144.6790000000001</v>
          </cell>
          <cell r="DT2632" t="str">
            <v>MT</v>
          </cell>
          <cell r="DU2632" t="str">
            <v>gt46</v>
          </cell>
          <cell r="EZ2632" t="str">
            <v>WA</v>
          </cell>
          <cell r="FA2632" t="str">
            <v>Living Room/Family Room</v>
          </cell>
          <cell r="FB2632">
            <v>629530.81299999997</v>
          </cell>
          <cell r="FC2632">
            <v>540913.13</v>
          </cell>
          <cell r="FI2632" t="str">
            <v>OR</v>
          </cell>
          <cell r="FJ2632" t="str">
            <v>Living Room/Family Room</v>
          </cell>
          <cell r="FK2632" t="str">
            <v>EISAq</v>
          </cell>
          <cell r="FL2632">
            <v>388233.32800000004</v>
          </cell>
          <cell r="FS2632" t="str">
            <v>MT</v>
          </cell>
          <cell r="FT2632" t="str">
            <v>EISAx</v>
          </cell>
          <cell r="FV2632">
            <v>213088.6</v>
          </cell>
        </row>
        <row r="2633">
          <cell r="AN2633" t="str">
            <v>WA</v>
          </cell>
          <cell r="AO2633" t="str">
            <v>Natural Gas FAF</v>
          </cell>
          <cell r="AP2633" t="str">
            <v>Pre 1980</v>
          </cell>
          <cell r="AQ2633" t="str">
            <v>Basement</v>
          </cell>
          <cell r="AR2633">
            <v>1904.28771972656</v>
          </cell>
          <cell r="AU2633" t="str">
            <v>No</v>
          </cell>
          <cell r="AV2633" t="b">
            <v>1</v>
          </cell>
          <cell r="AX2633">
            <v>4806422.2045898372</v>
          </cell>
          <cell r="AY2633" t="b">
            <v>0</v>
          </cell>
          <cell r="AZ2633">
            <v>1249745.9447021468</v>
          </cell>
          <cell r="BA2633">
            <v>1</v>
          </cell>
          <cell r="BB2633">
            <v>1904.28771972656</v>
          </cell>
          <cell r="BC2633">
            <v>0.99999985281982562</v>
          </cell>
          <cell r="DS2633">
            <v>2130.886</v>
          </cell>
          <cell r="DT2633" t="str">
            <v>MT</v>
          </cell>
          <cell r="DU2633" t="str">
            <v>lt32</v>
          </cell>
          <cell r="EZ2633" t="str">
            <v>WA</v>
          </cell>
          <cell r="FA2633" t="str">
            <v>Other</v>
          </cell>
          <cell r="FB2633">
            <v>230175.8</v>
          </cell>
          <cell r="FC2633">
            <v>120842.29499999998</v>
          </cell>
          <cell r="FI2633" t="str">
            <v>OR</v>
          </cell>
          <cell r="FJ2633" t="str">
            <v>Other</v>
          </cell>
          <cell r="FK2633" t="str">
            <v>EISAq</v>
          </cell>
          <cell r="FL2633">
            <v>291174.99599999998</v>
          </cell>
          <cell r="FS2633" t="str">
            <v>WA</v>
          </cell>
          <cell r="FT2633" t="str">
            <v>EISAnqnx</v>
          </cell>
          <cell r="FV2633">
            <v>752193.76</v>
          </cell>
        </row>
        <row r="2634">
          <cell r="AN2634" t="str">
            <v>ID</v>
          </cell>
          <cell r="AO2634" t="str">
            <v>Natural Gas Other</v>
          </cell>
          <cell r="AP2634" t="str">
            <v>Post 2006</v>
          </cell>
          <cell r="AQ2634" t="str">
            <v>Crawlspace</v>
          </cell>
          <cell r="AR2634">
            <v>3785.76440429688</v>
          </cell>
          <cell r="AU2634" t="str">
            <v>No</v>
          </cell>
          <cell r="AV2634" t="b">
            <v>0</v>
          </cell>
          <cell r="AX2634">
            <v>10410852.111816419</v>
          </cell>
          <cell r="AY2634" t="b">
            <v>0</v>
          </cell>
          <cell r="AZ2634">
            <v>2503480.1928122351</v>
          </cell>
          <cell r="BA2634" t="str">
            <v/>
          </cell>
          <cell r="BB2634" t="str">
            <v/>
          </cell>
          <cell r="BC2634">
            <v>1.0000001067939999</v>
          </cell>
          <cell r="DS2634">
            <v>2130.886</v>
          </cell>
          <cell r="DT2634" t="str">
            <v>MT</v>
          </cell>
          <cell r="DU2634" t="str">
            <v>lt32</v>
          </cell>
          <cell r="EZ2634" t="str">
            <v>OR</v>
          </cell>
          <cell r="FA2634" t="str">
            <v>Bathroom</v>
          </cell>
          <cell r="FB2634">
            <v>2634440.44</v>
          </cell>
          <cell r="FC2634">
            <v>984448.79600000009</v>
          </cell>
          <cell r="FI2634" t="str">
            <v>OR</v>
          </cell>
          <cell r="FJ2634" t="str">
            <v>Bathroom</v>
          </cell>
          <cell r="FK2634" t="str">
            <v>EISAnqnx</v>
          </cell>
          <cell r="FL2634">
            <v>2911749.96</v>
          </cell>
          <cell r="FS2634" t="str">
            <v>WA</v>
          </cell>
          <cell r="FT2634" t="str">
            <v>EISAq</v>
          </cell>
          <cell r="FV2634">
            <v>1060688.416</v>
          </cell>
        </row>
        <row r="2635">
          <cell r="AN2635" t="str">
            <v>ID</v>
          </cell>
          <cell r="AO2635" t="str">
            <v>Natural Gas FAF</v>
          </cell>
          <cell r="AP2635" t="str">
            <v>Post 2006</v>
          </cell>
          <cell r="AQ2635" t="str">
            <v>Crawlspace</v>
          </cell>
          <cell r="AR2635">
            <v>3785.76440429688</v>
          </cell>
          <cell r="AU2635" t="str">
            <v>No</v>
          </cell>
          <cell r="AV2635" t="b">
            <v>1</v>
          </cell>
          <cell r="AX2635">
            <v>10410852.111816419</v>
          </cell>
          <cell r="AY2635" t="b">
            <v>0</v>
          </cell>
          <cell r="AZ2635">
            <v>2503480.1928122351</v>
          </cell>
          <cell r="BA2635">
            <v>1</v>
          </cell>
          <cell r="BB2635">
            <v>3785.76440429688</v>
          </cell>
          <cell r="BC2635">
            <v>1.0000001067939999</v>
          </cell>
          <cell r="DS2635">
            <v>1612.692</v>
          </cell>
          <cell r="DT2635" t="str">
            <v>OR</v>
          </cell>
          <cell r="DU2635" t="str">
            <v>lt32</v>
          </cell>
          <cell r="EZ2635" t="str">
            <v>OR</v>
          </cell>
          <cell r="FA2635" t="str">
            <v>Bedrooms</v>
          </cell>
          <cell r="FB2635">
            <v>3882333.2800000003</v>
          </cell>
          <cell r="FC2635">
            <v>2253139.85</v>
          </cell>
          <cell r="FI2635" t="str">
            <v>OR</v>
          </cell>
          <cell r="FJ2635" t="str">
            <v>Bedrooms</v>
          </cell>
          <cell r="FK2635" t="str">
            <v>EISAnqnx</v>
          </cell>
          <cell r="FL2635">
            <v>4679598.1500000004</v>
          </cell>
          <cell r="FS2635" t="str">
            <v>WA</v>
          </cell>
          <cell r="FT2635" t="str">
            <v>EISAx</v>
          </cell>
          <cell r="FV2635">
            <v>1018794.08</v>
          </cell>
        </row>
        <row r="2636">
          <cell r="AN2636" t="str">
            <v>WA</v>
          </cell>
          <cell r="AO2636" t="str">
            <v>Natural Gas FAF</v>
          </cell>
          <cell r="AP2636" t="str">
            <v>1993-2006</v>
          </cell>
          <cell r="AQ2636" t="str">
            <v>Crawlspace</v>
          </cell>
          <cell r="AR2636">
            <v>12271.3056640625</v>
          </cell>
          <cell r="AU2636" t="str">
            <v>No</v>
          </cell>
          <cell r="AV2636" t="b">
            <v>1</v>
          </cell>
          <cell r="AX2636">
            <v>28567599.5859375</v>
          </cell>
          <cell r="AY2636" t="b">
            <v>0</v>
          </cell>
          <cell r="AZ2636">
            <v>5384929.9382903324</v>
          </cell>
          <cell r="BA2636">
            <v>1</v>
          </cell>
          <cell r="BB2636">
            <v>12271.3056640625</v>
          </cell>
          <cell r="BC2636">
            <v>0.99999964666058472</v>
          </cell>
          <cell r="DS2636">
            <v>1612.692</v>
          </cell>
          <cell r="DT2636" t="str">
            <v>OR</v>
          </cell>
          <cell r="DU2636" t="str">
            <v>gt46</v>
          </cell>
          <cell r="EZ2636" t="str">
            <v>OR</v>
          </cell>
          <cell r="FA2636" t="str">
            <v>Exterior</v>
          </cell>
          <cell r="FB2636">
            <v>2273938.0640000002</v>
          </cell>
          <cell r="FC2636">
            <v>12270946.26</v>
          </cell>
          <cell r="FI2636" t="str">
            <v>OR</v>
          </cell>
          <cell r="FJ2636" t="str">
            <v>Bedrooms</v>
          </cell>
          <cell r="FK2636" t="str">
            <v>EISAq</v>
          </cell>
          <cell r="FL2636">
            <v>103991.07</v>
          </cell>
          <cell r="FS2636" t="str">
            <v>MT</v>
          </cell>
          <cell r="FT2636" t="str">
            <v>EISAnqnx</v>
          </cell>
          <cell r="FV2636">
            <v>2506847.0100000002</v>
          </cell>
        </row>
        <row r="2637">
          <cell r="AN2637" t="str">
            <v>WA</v>
          </cell>
          <cell r="AO2637" t="str">
            <v>Propane/LP</v>
          </cell>
          <cell r="AP2637" t="str">
            <v>Pre 1980</v>
          </cell>
          <cell r="AQ2637" t="str">
            <v>Crawlspace</v>
          </cell>
          <cell r="AR2637">
            <v>2079.99340820313</v>
          </cell>
          <cell r="AU2637" t="str">
            <v>No</v>
          </cell>
          <cell r="AV2637" t="b">
            <v>0</v>
          </cell>
          <cell r="AX2637">
            <v>3795987.9699707124</v>
          </cell>
          <cell r="AY2637" t="b">
            <v>0</v>
          </cell>
          <cell r="AZ2637">
            <v>1379917.7548430942</v>
          </cell>
          <cell r="BA2637" t="str">
            <v/>
          </cell>
          <cell r="BB2637" t="str">
            <v/>
          </cell>
          <cell r="BC2637">
            <v>1.0000001962521654</v>
          </cell>
          <cell r="DS2637">
            <v>1612.692</v>
          </cell>
          <cell r="DT2637" t="str">
            <v>OR</v>
          </cell>
          <cell r="DU2637" t="str">
            <v>lt32</v>
          </cell>
          <cell r="EZ2637" t="str">
            <v>OR</v>
          </cell>
          <cell r="FA2637" t="str">
            <v>Garage</v>
          </cell>
          <cell r="FB2637">
            <v>1428144.0280000002</v>
          </cell>
          <cell r="FC2637">
            <v>2773095.2</v>
          </cell>
          <cell r="FI2637" t="str">
            <v>OR</v>
          </cell>
          <cell r="FJ2637" t="str">
            <v>Exterior</v>
          </cell>
          <cell r="FK2637" t="str">
            <v>EISAnqnx</v>
          </cell>
          <cell r="FL2637">
            <v>1247892.8400000001</v>
          </cell>
          <cell r="FS2637" t="str">
            <v>MT</v>
          </cell>
          <cell r="FT2637" t="str">
            <v>EISAq</v>
          </cell>
          <cell r="FV2637">
            <v>1057683.3960000002</v>
          </cell>
        </row>
        <row r="2638">
          <cell r="AN2638" t="str">
            <v>WA</v>
          </cell>
          <cell r="AO2638" t="str">
            <v>Baseboard/Wall/Radiant</v>
          </cell>
          <cell r="AP2638" t="str">
            <v>Pre 1980</v>
          </cell>
          <cell r="AQ2638" t="str">
            <v>Crawlspace</v>
          </cell>
          <cell r="AR2638">
            <v>2079.99340820313</v>
          </cell>
          <cell r="AU2638" t="str">
            <v>No</v>
          </cell>
          <cell r="AV2638" t="b">
            <v>1</v>
          </cell>
          <cell r="AX2638">
            <v>3795987.9699707124</v>
          </cell>
          <cell r="AY2638" t="b">
            <v>0</v>
          </cell>
          <cell r="AZ2638">
            <v>1379917.7548430942</v>
          </cell>
          <cell r="BA2638">
            <v>1</v>
          </cell>
          <cell r="BB2638">
            <v>2079.99340820313</v>
          </cell>
          <cell r="BC2638">
            <v>1.0000001962521654</v>
          </cell>
          <cell r="DS2638">
            <v>1925.059</v>
          </cell>
          <cell r="DT2638" t="str">
            <v>OR</v>
          </cell>
          <cell r="DU2638" t="str">
            <v>lt32</v>
          </cell>
          <cell r="EZ2638" t="str">
            <v>OR</v>
          </cell>
          <cell r="FA2638" t="str">
            <v>Kitchen</v>
          </cell>
          <cell r="FB2638">
            <v>4020988.04</v>
          </cell>
          <cell r="FC2638">
            <v>1039910.7000000001</v>
          </cell>
          <cell r="FI2638" t="str">
            <v>OR</v>
          </cell>
          <cell r="FJ2638" t="str">
            <v>Exterior</v>
          </cell>
          <cell r="FK2638" t="str">
            <v>EISAx</v>
          </cell>
          <cell r="FL2638">
            <v>1386547.6</v>
          </cell>
          <cell r="FS2638" t="str">
            <v>MT</v>
          </cell>
          <cell r="FT2638" t="str">
            <v>EISAx</v>
          </cell>
          <cell r="FV2638">
            <v>114467.90000000001</v>
          </cell>
        </row>
        <row r="2639">
          <cell r="AN2639" t="str">
            <v>ID</v>
          </cell>
          <cell r="AO2639" t="str">
            <v>Natural Gas FAF</v>
          </cell>
          <cell r="AP2639" t="str">
            <v>Pre 1980</v>
          </cell>
          <cell r="AQ2639" t="str">
            <v>Basement</v>
          </cell>
          <cell r="AR2639">
            <v>3785.76440429688</v>
          </cell>
          <cell r="AU2639" t="str">
            <v>No</v>
          </cell>
          <cell r="AV2639" t="b">
            <v>1</v>
          </cell>
          <cell r="AX2639">
            <v>8994976.2246093862</v>
          </cell>
          <cell r="AY2639" t="b">
            <v>0</v>
          </cell>
          <cell r="AZ2639">
            <v>2136912.575649417</v>
          </cell>
          <cell r="BA2639">
            <v>1</v>
          </cell>
          <cell r="BB2639">
            <v>3785.76440429688</v>
          </cell>
          <cell r="BC2639">
            <v>1.0000001067939999</v>
          </cell>
          <cell r="DS2639">
            <v>1925.059</v>
          </cell>
          <cell r="DT2639" t="str">
            <v>OR</v>
          </cell>
          <cell r="DU2639" t="str">
            <v>32to46</v>
          </cell>
          <cell r="EZ2639" t="str">
            <v>OR</v>
          </cell>
          <cell r="FA2639" t="str">
            <v>Living Room/Family Room</v>
          </cell>
          <cell r="FB2639">
            <v>4298297.5600000005</v>
          </cell>
          <cell r="FC2639">
            <v>3605023.7600000002</v>
          </cell>
          <cell r="FI2639" t="str">
            <v>OR</v>
          </cell>
          <cell r="FJ2639" t="str">
            <v>Garage</v>
          </cell>
          <cell r="FK2639" t="str">
            <v>EISAnqnx</v>
          </cell>
          <cell r="FL2639">
            <v>2495785.6800000002</v>
          </cell>
          <cell r="FS2639" t="str">
            <v>MT</v>
          </cell>
          <cell r="FT2639" t="str">
            <v>EISAnqnx</v>
          </cell>
          <cell r="FV2639">
            <v>554030.36</v>
          </cell>
        </row>
        <row r="2640">
          <cell r="AN2640" t="str">
            <v>ID</v>
          </cell>
          <cell r="AO2640" t="str">
            <v>Natural Gas FAF</v>
          </cell>
          <cell r="AP2640" t="str">
            <v>1993-2006</v>
          </cell>
          <cell r="AQ2640" t="str">
            <v>Crawlspace</v>
          </cell>
          <cell r="AR2640">
            <v>3785.76440429688</v>
          </cell>
          <cell r="AU2640" t="str">
            <v>No</v>
          </cell>
          <cell r="AV2640" t="b">
            <v>1</v>
          </cell>
          <cell r="AX2640">
            <v>6984735.3259277437</v>
          </cell>
          <cell r="AY2640" t="b">
            <v>0</v>
          </cell>
          <cell r="AZ2640">
            <v>2317408.3580352818</v>
          </cell>
          <cell r="BA2640">
            <v>1</v>
          </cell>
          <cell r="BB2640">
            <v>3785.76440429688</v>
          </cell>
          <cell r="BC2640">
            <v>1.0000001067939999</v>
          </cell>
          <cell r="DS2640">
            <v>1925.059</v>
          </cell>
          <cell r="DT2640" t="str">
            <v>OR</v>
          </cell>
          <cell r="DU2640" t="str">
            <v>32to46</v>
          </cell>
          <cell r="EZ2640" t="str">
            <v>OR</v>
          </cell>
          <cell r="FA2640" t="str">
            <v>Other</v>
          </cell>
          <cell r="FB2640">
            <v>4256701.1320000002</v>
          </cell>
          <cell r="FC2640">
            <v>3916996.97</v>
          </cell>
          <cell r="FI2640" t="str">
            <v>OR</v>
          </cell>
          <cell r="FJ2640" t="str">
            <v>Kitchen</v>
          </cell>
          <cell r="FK2640" t="str">
            <v>EISAnqnx</v>
          </cell>
          <cell r="FL2640">
            <v>2773095.2</v>
          </cell>
          <cell r="FS2640" t="str">
            <v>MT</v>
          </cell>
          <cell r="FT2640" t="str">
            <v>EISAq</v>
          </cell>
          <cell r="FV2640">
            <v>997254.64799999993</v>
          </cell>
        </row>
        <row r="2641">
          <cell r="AN2641" t="str">
            <v>MT</v>
          </cell>
          <cell r="AO2641" t="str">
            <v>Heat Pump (Central System)</v>
          </cell>
          <cell r="AP2641" t="str">
            <v>1993-2006</v>
          </cell>
          <cell r="AQ2641" t="str">
            <v>Basement</v>
          </cell>
          <cell r="AR2641">
            <v>1144.67944335938</v>
          </cell>
          <cell r="AU2641" t="str">
            <v>No</v>
          </cell>
          <cell r="AV2641" t="b">
            <v>1</v>
          </cell>
          <cell r="AX2641">
            <v>4072769.4594726739</v>
          </cell>
          <cell r="AY2641" t="b">
            <v>0</v>
          </cell>
          <cell r="AZ2641">
            <v>538960.86911133048</v>
          </cell>
          <cell r="BA2641">
            <v>1</v>
          </cell>
          <cell r="BB2641">
            <v>1144.67944335938</v>
          </cell>
          <cell r="BC2641">
            <v>1.0000003873220178</v>
          </cell>
          <cell r="DS2641">
            <v>1925.059</v>
          </cell>
          <cell r="DT2641" t="str">
            <v>OR</v>
          </cell>
          <cell r="DU2641" t="str">
            <v>32to46</v>
          </cell>
          <cell r="EZ2641" t="str">
            <v>WA</v>
          </cell>
          <cell r="FA2641" t="str">
            <v>Bathroom</v>
          </cell>
          <cell r="FB2641">
            <v>45742.86</v>
          </cell>
          <cell r="FC2641">
            <v>38119.049999999996</v>
          </cell>
          <cell r="FI2641" t="str">
            <v>OR</v>
          </cell>
          <cell r="FJ2641" t="str">
            <v>Kitchen</v>
          </cell>
          <cell r="FK2641" t="str">
            <v>EISAq</v>
          </cell>
          <cell r="FL2641">
            <v>277309.52</v>
          </cell>
          <cell r="FS2641" t="str">
            <v>MT</v>
          </cell>
          <cell r="FT2641" t="str">
            <v>EISAx</v>
          </cell>
          <cell r="FV2641">
            <v>788427.82</v>
          </cell>
        </row>
        <row r="2642">
          <cell r="AN2642" t="str">
            <v>MT</v>
          </cell>
          <cell r="AO2642" t="str">
            <v>Wood</v>
          </cell>
          <cell r="AP2642" t="str">
            <v>1993-2006</v>
          </cell>
          <cell r="AQ2642" t="str">
            <v>Basement</v>
          </cell>
          <cell r="AR2642">
            <v>1144.67944335938</v>
          </cell>
          <cell r="AU2642" t="str">
            <v>No</v>
          </cell>
          <cell r="AV2642" t="b">
            <v>0</v>
          </cell>
          <cell r="AX2642">
            <v>4072769.4594726739</v>
          </cell>
          <cell r="AY2642" t="b">
            <v>0</v>
          </cell>
          <cell r="AZ2642">
            <v>538960.86911133048</v>
          </cell>
          <cell r="BA2642" t="str">
            <v/>
          </cell>
          <cell r="BB2642" t="str">
            <v/>
          </cell>
          <cell r="BC2642">
            <v>1.0000003873220178</v>
          </cell>
          <cell r="DS2642">
            <v>3785.7640000000001</v>
          </cell>
          <cell r="DT2642" t="str">
            <v>ID</v>
          </cell>
          <cell r="DU2642" t="str">
            <v>32to46</v>
          </cell>
          <cell r="EZ2642" t="str">
            <v>WA</v>
          </cell>
          <cell r="FA2642" t="str">
            <v>Bedrooms</v>
          </cell>
          <cell r="FB2642">
            <v>143327.628</v>
          </cell>
          <cell r="FC2642">
            <v>376616.21399999998</v>
          </cell>
          <cell r="FI2642" t="str">
            <v>OR</v>
          </cell>
          <cell r="FJ2642" t="str">
            <v>Living Room/Family Room</v>
          </cell>
          <cell r="FK2642" t="str">
            <v>EISAnqnx</v>
          </cell>
          <cell r="FL2642">
            <v>5823499.9199999999</v>
          </cell>
          <cell r="FS2642" t="str">
            <v>ID</v>
          </cell>
          <cell r="FT2642" t="str">
            <v>EISAnqnx</v>
          </cell>
          <cell r="FV2642">
            <v>6814937.4749999996</v>
          </cell>
        </row>
        <row r="2643">
          <cell r="AN2643" t="str">
            <v>WA</v>
          </cell>
          <cell r="AO2643" t="str">
            <v>Baseboard/Wall/Radiant</v>
          </cell>
          <cell r="AP2643" t="str">
            <v>Pre 1980</v>
          </cell>
          <cell r="AQ2643" t="str">
            <v>Crawlspace</v>
          </cell>
          <cell r="AR2643">
            <v>938.18549885099799</v>
          </cell>
          <cell r="AU2643" t="str">
            <v>No</v>
          </cell>
          <cell r="AV2643" t="b">
            <v>0</v>
          </cell>
          <cell r="AX2643">
            <v>1688733.8979317963</v>
          </cell>
          <cell r="AY2643" t="b">
            <v>0</v>
          </cell>
          <cell r="AZ2643">
            <v>999103.75966239104</v>
          </cell>
          <cell r="BA2643" t="str">
            <v/>
          </cell>
          <cell r="BB2643" t="str">
            <v/>
          </cell>
          <cell r="BC2643">
            <v>0.45105223856570575</v>
          </cell>
          <cell r="DS2643">
            <v>3785.7640000000001</v>
          </cell>
          <cell r="DT2643" t="str">
            <v>ID</v>
          </cell>
          <cell r="DU2643" t="str">
            <v>lt32</v>
          </cell>
          <cell r="EZ2643" t="str">
            <v>WA</v>
          </cell>
          <cell r="FA2643" t="str">
            <v>Exterior</v>
          </cell>
          <cell r="FB2643">
            <v>117406.674</v>
          </cell>
          <cell r="FC2643">
            <v>1366186.7519999999</v>
          </cell>
          <cell r="FI2643" t="str">
            <v>OR</v>
          </cell>
          <cell r="FJ2643" t="str">
            <v>Living Room/Family Room</v>
          </cell>
          <cell r="FK2643" t="str">
            <v>EISAx</v>
          </cell>
          <cell r="FL2643">
            <v>831928.56</v>
          </cell>
          <cell r="FS2643" t="str">
            <v>ID</v>
          </cell>
          <cell r="FT2643" t="str">
            <v>EISAq</v>
          </cell>
          <cell r="FV2643">
            <v>802528.94499999995</v>
          </cell>
        </row>
        <row r="2644">
          <cell r="AN2644" t="str">
            <v>WA</v>
          </cell>
          <cell r="AO2644" t="str">
            <v>Baseboard/Wall/Radiant</v>
          </cell>
          <cell r="AP2644" t="str">
            <v>Pre 1980</v>
          </cell>
          <cell r="AQ2644" t="str">
            <v>Crawlspace</v>
          </cell>
          <cell r="AR2644">
            <v>1141.8079093521301</v>
          </cell>
          <cell r="AU2644" t="str">
            <v>No</v>
          </cell>
          <cell r="AV2644" t="b">
            <v>0</v>
          </cell>
          <cell r="AX2644">
            <v>2055254.2368338341</v>
          </cell>
          <cell r="AY2644" t="b">
            <v>0</v>
          </cell>
          <cell r="AZ2644">
            <v>1215947.7805221826</v>
          </cell>
          <cell r="BA2644" t="str">
            <v/>
          </cell>
          <cell r="BB2644" t="str">
            <v/>
          </cell>
          <cell r="BC2644">
            <v>0.54894795768645865</v>
          </cell>
          <cell r="DS2644">
            <v>3785.7640000000001</v>
          </cell>
          <cell r="DT2644" t="str">
            <v>ID</v>
          </cell>
          <cell r="DU2644" t="str">
            <v>32to46</v>
          </cell>
          <cell r="EZ2644" t="str">
            <v>WA</v>
          </cell>
          <cell r="FA2644" t="str">
            <v>Kitchen</v>
          </cell>
          <cell r="FB2644">
            <v>129604.76999999999</v>
          </cell>
          <cell r="FC2644">
            <v>169248.58199999999</v>
          </cell>
          <cell r="FI2644" t="str">
            <v>OR</v>
          </cell>
          <cell r="FJ2644" t="str">
            <v>Other</v>
          </cell>
          <cell r="FK2644" t="str">
            <v>EISAnqnx</v>
          </cell>
          <cell r="FL2644">
            <v>1247892.8400000001</v>
          </cell>
          <cell r="FS2644" t="str">
            <v>ID</v>
          </cell>
          <cell r="FT2644" t="str">
            <v>EISAx</v>
          </cell>
          <cell r="FV2644">
            <v>1108992.45</v>
          </cell>
        </row>
        <row r="2645">
          <cell r="AN2645" t="str">
            <v>WA</v>
          </cell>
          <cell r="AO2645" t="str">
            <v>Wood</v>
          </cell>
          <cell r="AP2645" t="str">
            <v>Pre 1980</v>
          </cell>
          <cell r="AQ2645" t="str">
            <v>Crawlspace</v>
          </cell>
          <cell r="AR2645">
            <v>938.18549885099799</v>
          </cell>
          <cell r="AU2645" t="str">
            <v>No</v>
          </cell>
          <cell r="AV2645" t="b">
            <v>1</v>
          </cell>
          <cell r="AX2645">
            <v>1688733.8979317963</v>
          </cell>
          <cell r="AY2645" t="b">
            <v>0</v>
          </cell>
          <cell r="AZ2645">
            <v>999103.75966239104</v>
          </cell>
          <cell r="BA2645">
            <v>0.45105215004574506</v>
          </cell>
          <cell r="BB2645">
            <v>938.18549885099799</v>
          </cell>
          <cell r="BC2645">
            <v>0.45105223856570575</v>
          </cell>
          <cell r="DS2645">
            <v>3785.7640000000001</v>
          </cell>
          <cell r="DT2645" t="str">
            <v>ID</v>
          </cell>
          <cell r="DU2645" t="str">
            <v>lt32</v>
          </cell>
          <cell r="EZ2645" t="str">
            <v>WA</v>
          </cell>
          <cell r="FA2645" t="str">
            <v>Living Room/Family Room</v>
          </cell>
          <cell r="FB2645">
            <v>109782.864</v>
          </cell>
          <cell r="FC2645">
            <v>353744.78399999999</v>
          </cell>
          <cell r="FI2645" t="str">
            <v>WA</v>
          </cell>
          <cell r="FJ2645" t="str">
            <v>Bathroom</v>
          </cell>
          <cell r="FK2645" t="str">
            <v>EISAnqnx</v>
          </cell>
          <cell r="FL2645">
            <v>304952.39999999997</v>
          </cell>
          <cell r="FS2645" t="str">
            <v>WA</v>
          </cell>
          <cell r="FT2645" t="str">
            <v>EISAnqnx</v>
          </cell>
          <cell r="FV2645">
            <v>609372.16000000003</v>
          </cell>
        </row>
        <row r="2646">
          <cell r="AN2646" t="str">
            <v>WA</v>
          </cell>
          <cell r="AO2646" t="str">
            <v>Wood</v>
          </cell>
          <cell r="AP2646" t="str">
            <v>Pre 1980</v>
          </cell>
          <cell r="AQ2646" t="str">
            <v>Crawlspace</v>
          </cell>
          <cell r="AR2646">
            <v>1141.8079093521301</v>
          </cell>
          <cell r="AU2646" t="str">
            <v>No</v>
          </cell>
          <cell r="AV2646" t="b">
            <v>1</v>
          </cell>
          <cell r="AX2646">
            <v>2055254.2368338341</v>
          </cell>
          <cell r="AY2646" t="b">
            <v>0</v>
          </cell>
          <cell r="AZ2646">
            <v>1215947.7805221826</v>
          </cell>
          <cell r="BA2646">
            <v>0.54894784995425494</v>
          </cell>
          <cell r="BB2646">
            <v>1141.8079093521301</v>
          </cell>
          <cell r="BC2646">
            <v>0.54894795768645865</v>
          </cell>
          <cell r="DS2646">
            <v>3785.7640000000001</v>
          </cell>
          <cell r="DT2646" t="str">
            <v>ID</v>
          </cell>
          <cell r="DU2646" t="str">
            <v>lt32</v>
          </cell>
          <cell r="EZ2646" t="str">
            <v>WA</v>
          </cell>
          <cell r="FA2646" t="str">
            <v>Other</v>
          </cell>
          <cell r="FB2646">
            <v>538240.98600000003</v>
          </cell>
          <cell r="FC2646">
            <v>361368.59399999998</v>
          </cell>
          <cell r="FI2646" t="str">
            <v>WA</v>
          </cell>
          <cell r="FJ2646" t="str">
            <v>Bathroom</v>
          </cell>
          <cell r="FK2646" t="str">
            <v>EISAx</v>
          </cell>
          <cell r="FL2646">
            <v>625152.41999999993</v>
          </cell>
          <cell r="FS2646" t="str">
            <v>WA</v>
          </cell>
          <cell r="FT2646" t="str">
            <v>EISAq</v>
          </cell>
          <cell r="FV2646">
            <v>2827867.68</v>
          </cell>
        </row>
        <row r="2647">
          <cell r="AN2647" t="str">
            <v>WA</v>
          </cell>
          <cell r="AO2647" t="str">
            <v>Natural Gas FAF</v>
          </cell>
          <cell r="AP2647" t="str">
            <v>1993-2006</v>
          </cell>
          <cell r="AQ2647" t="str">
            <v>Crawlspace</v>
          </cell>
          <cell r="AR2647">
            <v>1904.28771972656</v>
          </cell>
          <cell r="AU2647" t="str">
            <v>No</v>
          </cell>
          <cell r="AV2647" t="b">
            <v>1</v>
          </cell>
          <cell r="AX2647">
            <v>5636691.6503906175</v>
          </cell>
          <cell r="AY2647" t="b">
            <v>0</v>
          </cell>
          <cell r="AZ2647">
            <v>717675.38751159573</v>
          </cell>
          <cell r="BA2647">
            <v>1</v>
          </cell>
          <cell r="BB2647">
            <v>1904.28771972656</v>
          </cell>
          <cell r="BC2647">
            <v>0.99999985281982562</v>
          </cell>
          <cell r="DS2647">
            <v>2079.9929999999999</v>
          </cell>
          <cell r="DT2647" t="str">
            <v>WA</v>
          </cell>
          <cell r="DU2647" t="str">
            <v>32to46</v>
          </cell>
          <cell r="EZ2647" t="str">
            <v>WA</v>
          </cell>
          <cell r="FA2647" t="str">
            <v>Bathroom</v>
          </cell>
          <cell r="FB2647">
            <v>300557.39999999997</v>
          </cell>
          <cell r="FC2647">
            <v>162300.99599999998</v>
          </cell>
          <cell r="FI2647" t="str">
            <v>WA</v>
          </cell>
          <cell r="FJ2647" t="str">
            <v>Bedrooms</v>
          </cell>
          <cell r="FK2647" t="str">
            <v>EISAnqnx</v>
          </cell>
          <cell r="FL2647">
            <v>770004.80999999994</v>
          </cell>
          <cell r="FS2647" t="str">
            <v>WA</v>
          </cell>
          <cell r="FT2647" t="str">
            <v>EISAx</v>
          </cell>
          <cell r="FV2647">
            <v>2123281.12</v>
          </cell>
        </row>
        <row r="2648">
          <cell r="AN2648" t="str">
            <v>WA</v>
          </cell>
          <cell r="AO2648" t="str">
            <v>Wood</v>
          </cell>
          <cell r="AP2648" t="str">
            <v>Pre 1980</v>
          </cell>
          <cell r="AQ2648" t="str">
            <v>Crawlspace</v>
          </cell>
          <cell r="AR2648">
            <v>2079.99340820313</v>
          </cell>
          <cell r="AU2648" t="str">
            <v>No</v>
          </cell>
          <cell r="AV2648" t="b">
            <v>1</v>
          </cell>
          <cell r="AX2648">
            <v>3144950.0332031325</v>
          </cell>
          <cell r="AY2648" t="b">
            <v>0</v>
          </cell>
          <cell r="AZ2648">
            <v>1035487.902390603</v>
          </cell>
          <cell r="BA2648">
            <v>1</v>
          </cell>
          <cell r="BB2648">
            <v>1039.996704101565</v>
          </cell>
          <cell r="BC2648">
            <v>1.0000001962521654</v>
          </cell>
          <cell r="DS2648">
            <v>3785.7640000000001</v>
          </cell>
          <cell r="DT2648" t="str">
            <v>ID</v>
          </cell>
          <cell r="DU2648" t="str">
            <v>32to46</v>
          </cell>
          <cell r="EZ2648" t="str">
            <v>WA</v>
          </cell>
          <cell r="FA2648" t="str">
            <v>Bedrooms</v>
          </cell>
          <cell r="FB2648">
            <v>987831.9879999999</v>
          </cell>
          <cell r="FC2648">
            <v>1344493.436</v>
          </cell>
          <cell r="FI2648" t="str">
            <v>WA</v>
          </cell>
          <cell r="FJ2648" t="str">
            <v>Bedrooms</v>
          </cell>
          <cell r="FK2648" t="str">
            <v>EISAq</v>
          </cell>
          <cell r="FL2648">
            <v>22871.43</v>
          </cell>
          <cell r="FS2648" t="str">
            <v>ID</v>
          </cell>
          <cell r="FT2648" t="str">
            <v>EISAnqnx</v>
          </cell>
          <cell r="FV2648">
            <v>2241834.1999999997</v>
          </cell>
        </row>
        <row r="2649">
          <cell r="AN2649" t="str">
            <v>WA</v>
          </cell>
          <cell r="AO2649" t="str">
            <v>Natural Gas Other</v>
          </cell>
          <cell r="AP2649" t="str">
            <v>Pre 1980</v>
          </cell>
          <cell r="AQ2649" t="str">
            <v>Crawlspace</v>
          </cell>
          <cell r="AR2649">
            <v>2079.99340820313</v>
          </cell>
          <cell r="AU2649" t="str">
            <v>No</v>
          </cell>
          <cell r="AV2649" t="b">
            <v>1</v>
          </cell>
          <cell r="AX2649">
            <v>3144950.0332031325</v>
          </cell>
          <cell r="AY2649" t="b">
            <v>0</v>
          </cell>
          <cell r="AZ2649">
            <v>1035487.902390603</v>
          </cell>
          <cell r="BA2649">
            <v>1</v>
          </cell>
          <cell r="BB2649">
            <v>1039.996704101565</v>
          </cell>
          <cell r="BC2649">
            <v>1.0000001962521654</v>
          </cell>
          <cell r="DS2649">
            <v>2130.886</v>
          </cell>
          <cell r="DT2649" t="str">
            <v>MT</v>
          </cell>
          <cell r="DU2649" t="str">
            <v>lt32</v>
          </cell>
          <cell r="EZ2649" t="str">
            <v>WA</v>
          </cell>
          <cell r="FA2649" t="str">
            <v>Exterior</v>
          </cell>
          <cell r="FB2649">
            <v>194360.45199999999</v>
          </cell>
          <cell r="FC2649">
            <v>2759116.932</v>
          </cell>
          <cell r="FI2649" t="str">
            <v>WA</v>
          </cell>
          <cell r="FJ2649" t="str">
            <v>Bedrooms</v>
          </cell>
          <cell r="FK2649" t="str">
            <v>EISAx</v>
          </cell>
          <cell r="FL2649">
            <v>1135947.69</v>
          </cell>
          <cell r="FS2649" t="str">
            <v>ID</v>
          </cell>
          <cell r="FT2649" t="str">
            <v>EISAq</v>
          </cell>
          <cell r="FV2649">
            <v>744098.15999999992</v>
          </cell>
        </row>
        <row r="2650">
          <cell r="AN2650" t="str">
            <v>WA</v>
          </cell>
          <cell r="AO2650" t="str">
            <v>Baseboard/Wall/Radiant</v>
          </cell>
          <cell r="AP2650" t="str">
            <v>Pre 1980</v>
          </cell>
          <cell r="AQ2650" t="str">
            <v>Crawlspace</v>
          </cell>
          <cell r="AR2650">
            <v>2079.99340820313</v>
          </cell>
          <cell r="AU2650" t="str">
            <v>No</v>
          </cell>
          <cell r="AV2650" t="b">
            <v>0</v>
          </cell>
          <cell r="AX2650">
            <v>3144950.0332031325</v>
          </cell>
          <cell r="AY2650" t="b">
            <v>0</v>
          </cell>
          <cell r="AZ2650">
            <v>1035487.902390603</v>
          </cell>
          <cell r="BA2650" t="str">
            <v/>
          </cell>
          <cell r="BB2650" t="str">
            <v/>
          </cell>
          <cell r="BC2650">
            <v>1.0000001962521654</v>
          </cell>
          <cell r="DS2650">
            <v>2130.886</v>
          </cell>
          <cell r="DT2650" t="str">
            <v>MT</v>
          </cell>
          <cell r="DU2650" t="str">
            <v>lt32</v>
          </cell>
          <cell r="EZ2650" t="str">
            <v>WA</v>
          </cell>
          <cell r="FA2650" t="str">
            <v>Kitchen</v>
          </cell>
          <cell r="FB2650">
            <v>190353.02</v>
          </cell>
          <cell r="FC2650">
            <v>340631.72</v>
          </cell>
          <cell r="FI2650" t="str">
            <v>WA</v>
          </cell>
          <cell r="FJ2650" t="str">
            <v>Exterior</v>
          </cell>
          <cell r="FK2650" t="str">
            <v>EISAq</v>
          </cell>
          <cell r="FL2650">
            <v>21346.667999999998</v>
          </cell>
          <cell r="FS2650" t="str">
            <v>ID</v>
          </cell>
          <cell r="FT2650" t="str">
            <v>EISAx</v>
          </cell>
          <cell r="FV2650">
            <v>703554.35</v>
          </cell>
        </row>
        <row r="2651">
          <cell r="AN2651" t="str">
            <v>WA</v>
          </cell>
          <cell r="AO2651" t="str">
            <v>Baseboard/Wall/Radiant</v>
          </cell>
          <cell r="AP2651" t="str">
            <v>Pre 1980</v>
          </cell>
          <cell r="AQ2651" t="str">
            <v>Crawlspace</v>
          </cell>
          <cell r="AR2651">
            <v>2079.99340820313</v>
          </cell>
          <cell r="AU2651" t="str">
            <v>No</v>
          </cell>
          <cell r="AV2651" t="b">
            <v>0</v>
          </cell>
          <cell r="AX2651">
            <v>3144950.0332031325</v>
          </cell>
          <cell r="AY2651" t="b">
            <v>0</v>
          </cell>
          <cell r="AZ2651">
            <v>1035487.902390603</v>
          </cell>
          <cell r="BA2651" t="str">
            <v/>
          </cell>
          <cell r="BB2651" t="str">
            <v/>
          </cell>
          <cell r="BC2651">
            <v>1.0000001962521654</v>
          </cell>
          <cell r="DS2651">
            <v>2130.886</v>
          </cell>
          <cell r="DT2651" t="str">
            <v>MT</v>
          </cell>
          <cell r="DU2651" t="str">
            <v>lt32</v>
          </cell>
          <cell r="EZ2651" t="str">
            <v>WA</v>
          </cell>
          <cell r="FA2651" t="str">
            <v>Living Room/Family Room</v>
          </cell>
          <cell r="FB2651">
            <v>238442.204</v>
          </cell>
          <cell r="FC2651">
            <v>436810.08799999999</v>
          </cell>
          <cell r="FI2651" t="str">
            <v>WA</v>
          </cell>
          <cell r="FJ2651" t="str">
            <v>Exterior</v>
          </cell>
          <cell r="FK2651" t="str">
            <v>EISAx</v>
          </cell>
          <cell r="FL2651">
            <v>228714.3</v>
          </cell>
          <cell r="FS2651" t="str">
            <v>MT</v>
          </cell>
          <cell r="FT2651" t="str">
            <v>EISAnqnx</v>
          </cell>
          <cell r="FV2651">
            <v>1556763.4400000002</v>
          </cell>
        </row>
        <row r="2652">
          <cell r="AN2652" t="str">
            <v>WA</v>
          </cell>
          <cell r="AO2652" t="str">
            <v>Baseboard/Wall/Radiant</v>
          </cell>
          <cell r="AP2652" t="str">
            <v>Pre 1980</v>
          </cell>
          <cell r="AQ2652" t="str">
            <v>Crawlspace</v>
          </cell>
          <cell r="AR2652">
            <v>2079.99340820313</v>
          </cell>
          <cell r="AU2652" t="str">
            <v>No</v>
          </cell>
          <cell r="AV2652" t="b">
            <v>0</v>
          </cell>
          <cell r="AX2652">
            <v>3144950.0332031325</v>
          </cell>
          <cell r="AY2652" t="b">
            <v>0</v>
          </cell>
          <cell r="AZ2652">
            <v>1035487.902390603</v>
          </cell>
          <cell r="BA2652" t="str">
            <v/>
          </cell>
          <cell r="BB2652" t="str">
            <v/>
          </cell>
          <cell r="BC2652">
            <v>1.0000001962521654</v>
          </cell>
          <cell r="DS2652">
            <v>2130.886</v>
          </cell>
          <cell r="DT2652" t="str">
            <v>MT</v>
          </cell>
          <cell r="DU2652" t="str">
            <v>32to46</v>
          </cell>
          <cell r="EZ2652" t="str">
            <v>WA</v>
          </cell>
          <cell r="FA2652" t="str">
            <v>Other</v>
          </cell>
          <cell r="FB2652">
            <v>150278.69999999998</v>
          </cell>
          <cell r="FC2652">
            <v>344639.152</v>
          </cell>
          <cell r="FI2652" t="str">
            <v>WA</v>
          </cell>
          <cell r="FJ2652" t="str">
            <v>Garage</v>
          </cell>
          <cell r="FK2652" t="str">
            <v>EISAnqnx</v>
          </cell>
          <cell r="FL2652">
            <v>457428.6</v>
          </cell>
          <cell r="FS2652" t="str">
            <v>MT</v>
          </cell>
          <cell r="FT2652" t="str">
            <v>EISAq</v>
          </cell>
          <cell r="FV2652">
            <v>1343853.1460000002</v>
          </cell>
        </row>
        <row r="2653">
          <cell r="AN2653" t="str">
            <v>WA</v>
          </cell>
          <cell r="AO2653" t="str">
            <v>Baseboard/Wall/Radiant</v>
          </cell>
          <cell r="AP2653" t="str">
            <v>Pre 1980</v>
          </cell>
          <cell r="AQ2653" t="str">
            <v>Crawlspace</v>
          </cell>
          <cell r="AR2653">
            <v>2079.99340820313</v>
          </cell>
          <cell r="AU2653" t="str">
            <v>No</v>
          </cell>
          <cell r="AV2653" t="b">
            <v>0</v>
          </cell>
          <cell r="AX2653">
            <v>3144950.0332031325</v>
          </cell>
          <cell r="AY2653" t="b">
            <v>0</v>
          </cell>
          <cell r="AZ2653">
            <v>1035487.902390603</v>
          </cell>
          <cell r="BA2653" t="str">
            <v/>
          </cell>
          <cell r="BB2653" t="str">
            <v/>
          </cell>
          <cell r="BC2653">
            <v>1.0000001962521654</v>
          </cell>
          <cell r="DS2653">
            <v>12271.31</v>
          </cell>
          <cell r="DT2653" t="str">
            <v>WA</v>
          </cell>
          <cell r="DU2653" t="str">
            <v>lt32</v>
          </cell>
          <cell r="EZ2653" t="str">
            <v>WA</v>
          </cell>
          <cell r="FA2653" t="str">
            <v>Bathroom</v>
          </cell>
          <cell r="FB2653">
            <v>335447.64</v>
          </cell>
          <cell r="FC2653">
            <v>178397.15399999998</v>
          </cell>
          <cell r="FI2653" t="str">
            <v>WA</v>
          </cell>
          <cell r="FJ2653" t="str">
            <v>Kitchen</v>
          </cell>
          <cell r="FK2653" t="str">
            <v>EISAnqnx</v>
          </cell>
          <cell r="FL2653">
            <v>60990.479999999996</v>
          </cell>
          <cell r="FS2653" t="str">
            <v>MT</v>
          </cell>
          <cell r="FT2653" t="str">
            <v>EISAx</v>
          </cell>
          <cell r="FV2653">
            <v>143084.875</v>
          </cell>
        </row>
        <row r="2654">
          <cell r="AN2654" t="str">
            <v>MT</v>
          </cell>
          <cell r="AO2654" t="str">
            <v>Natural Gas Other</v>
          </cell>
          <cell r="AP2654" t="str">
            <v>Pre 1980</v>
          </cell>
          <cell r="AQ2654" t="str">
            <v>Basement</v>
          </cell>
          <cell r="AR2654">
            <v>2130.88647460938</v>
          </cell>
          <cell r="AU2654" t="str">
            <v>No</v>
          </cell>
          <cell r="AV2654" t="b">
            <v>1</v>
          </cell>
          <cell r="AX2654">
            <v>12785318.84765628</v>
          </cell>
          <cell r="AY2654" t="b">
            <v>0</v>
          </cell>
          <cell r="AZ2654">
            <v>2162008.0715710502</v>
          </cell>
          <cell r="BA2654">
            <v>1</v>
          </cell>
          <cell r="BB2654">
            <v>2130.88647460938</v>
          </cell>
          <cell r="BC2654">
            <v>1.0000002227286584</v>
          </cell>
          <cell r="DS2654">
            <v>12271.31</v>
          </cell>
          <cell r="DT2654" t="str">
            <v>WA</v>
          </cell>
          <cell r="DU2654" t="str">
            <v>32to46</v>
          </cell>
          <cell r="EZ2654" t="str">
            <v>WA</v>
          </cell>
          <cell r="FA2654" t="str">
            <v>Bedrooms</v>
          </cell>
          <cell r="FB2654">
            <v>332398.11599999998</v>
          </cell>
          <cell r="FC2654">
            <v>237862.872</v>
          </cell>
          <cell r="FI2654" t="str">
            <v>WA</v>
          </cell>
          <cell r="FJ2654" t="str">
            <v>Kitchen</v>
          </cell>
          <cell r="FK2654" t="str">
            <v>EISAx</v>
          </cell>
          <cell r="FL2654">
            <v>853866.72</v>
          </cell>
          <cell r="FS2654" t="str">
            <v>OR</v>
          </cell>
          <cell r="FT2654" t="str">
            <v>EISAnqnx</v>
          </cell>
          <cell r="FV2654">
            <v>7318033.919999999</v>
          </cell>
        </row>
        <row r="2655">
          <cell r="AN2655" t="str">
            <v>MT</v>
          </cell>
          <cell r="AO2655" t="str">
            <v>Natural Gas FAF</v>
          </cell>
          <cell r="AP2655" t="str">
            <v>Pre 1980</v>
          </cell>
          <cell r="AQ2655" t="str">
            <v>Basement</v>
          </cell>
          <cell r="AR2655">
            <v>2130.88647460938</v>
          </cell>
          <cell r="AU2655" t="str">
            <v>No</v>
          </cell>
          <cell r="AV2655" t="b">
            <v>1</v>
          </cell>
          <cell r="AX2655">
            <v>6136953.046875014</v>
          </cell>
          <cell r="AY2655" t="b">
            <v>0</v>
          </cell>
          <cell r="AZ2655">
            <v>847197.84457519732</v>
          </cell>
          <cell r="BA2655">
            <v>1</v>
          </cell>
          <cell r="BB2655">
            <v>2130.88647460938</v>
          </cell>
          <cell r="BC2655">
            <v>1.0000002227286584</v>
          </cell>
          <cell r="DS2655">
            <v>12271.31</v>
          </cell>
          <cell r="DT2655" t="str">
            <v>WA</v>
          </cell>
          <cell r="DU2655" t="str">
            <v>lt32</v>
          </cell>
          <cell r="EZ2655" t="str">
            <v>WA</v>
          </cell>
          <cell r="FA2655" t="str">
            <v>Exterior</v>
          </cell>
          <cell r="FB2655">
            <v>152476.19999999998</v>
          </cell>
          <cell r="FC2655">
            <v>1741278.2039999999</v>
          </cell>
          <cell r="FI2655" t="str">
            <v>WA</v>
          </cell>
          <cell r="FJ2655" t="str">
            <v>Living Room/Family Room</v>
          </cell>
          <cell r="FK2655" t="str">
            <v>EISAq</v>
          </cell>
          <cell r="FL2655">
            <v>19821.905999999999</v>
          </cell>
          <cell r="FS2655" t="str">
            <v>OR</v>
          </cell>
          <cell r="FT2655" t="str">
            <v>EISAq</v>
          </cell>
          <cell r="FV2655">
            <v>1737498.112</v>
          </cell>
        </row>
        <row r="2656">
          <cell r="AN2656" t="str">
            <v>WA</v>
          </cell>
          <cell r="AO2656" t="str">
            <v>Heat Pump (Central System)</v>
          </cell>
          <cell r="AP2656" t="str">
            <v>1980-1992</v>
          </cell>
          <cell r="AQ2656" t="str">
            <v>Slab on Grade</v>
          </cell>
          <cell r="AR2656">
            <v>1904.28771972656</v>
          </cell>
          <cell r="AU2656" t="str">
            <v>No</v>
          </cell>
          <cell r="AV2656" t="b">
            <v>1</v>
          </cell>
          <cell r="AX2656">
            <v>4417947.5097656194</v>
          </cell>
          <cell r="AY2656" t="b">
            <v>0</v>
          </cell>
          <cell r="AZ2656">
            <v>980422.53250121942</v>
          </cell>
          <cell r="BA2656">
            <v>1</v>
          </cell>
          <cell r="BB2656">
            <v>1904.28771972656</v>
          </cell>
          <cell r="BC2656">
            <v>0.99999985281982562</v>
          </cell>
          <cell r="DS2656">
            <v>1925.059</v>
          </cell>
          <cell r="DT2656" t="str">
            <v>OR</v>
          </cell>
          <cell r="DU2656" t="str">
            <v>32to46</v>
          </cell>
          <cell r="EZ2656" t="str">
            <v>WA</v>
          </cell>
          <cell r="FA2656" t="str">
            <v>Garage</v>
          </cell>
          <cell r="FB2656">
            <v>463527.64799999999</v>
          </cell>
          <cell r="FC2656">
            <v>434557.17</v>
          </cell>
          <cell r="FI2656" t="str">
            <v>WA</v>
          </cell>
          <cell r="FJ2656" t="str">
            <v>Living Room/Family Room</v>
          </cell>
          <cell r="FK2656" t="str">
            <v>EISAx</v>
          </cell>
          <cell r="FL2656">
            <v>1280800.0799999998</v>
          </cell>
          <cell r="FS2656" t="str">
            <v>OR</v>
          </cell>
          <cell r="FT2656" t="str">
            <v>EISAx</v>
          </cell>
          <cell r="FV2656">
            <v>641932.79999999993</v>
          </cell>
        </row>
        <row r="2657">
          <cell r="AN2657" t="str">
            <v>OR</v>
          </cell>
          <cell r="AO2657" t="str">
            <v>Wood</v>
          </cell>
          <cell r="AP2657" t="str">
            <v>Pre 1980</v>
          </cell>
          <cell r="AQ2657" t="str">
            <v>Crawlspace</v>
          </cell>
          <cell r="AR2657">
            <v>1612.69177246094</v>
          </cell>
          <cell r="AU2657" t="str">
            <v>No</v>
          </cell>
          <cell r="AV2657" t="b">
            <v>1</v>
          </cell>
          <cell r="AX2657">
            <v>0</v>
          </cell>
          <cell r="AY2657" t="b">
            <v>1</v>
          </cell>
          <cell r="AZ2657">
            <v>1821170.8886540553</v>
          </cell>
          <cell r="BA2657">
            <v>1</v>
          </cell>
          <cell r="BB2657">
            <v>1612.69177246094</v>
          </cell>
          <cell r="BC2657">
            <v>0.99999985890730525</v>
          </cell>
          <cell r="DS2657">
            <v>2079.9929999999999</v>
          </cell>
          <cell r="DT2657" t="str">
            <v>WA</v>
          </cell>
          <cell r="DU2657" t="str">
            <v>lt32</v>
          </cell>
          <cell r="EZ2657" t="str">
            <v>WA</v>
          </cell>
          <cell r="FA2657" t="str">
            <v>Kitchen</v>
          </cell>
          <cell r="FB2657">
            <v>274457.15999999997</v>
          </cell>
          <cell r="FC2657">
            <v>172298.106</v>
          </cell>
          <cell r="FI2657" t="str">
            <v>WA</v>
          </cell>
          <cell r="FJ2657" t="str">
            <v>Other</v>
          </cell>
          <cell r="FK2657" t="str">
            <v>EISAnqnx</v>
          </cell>
          <cell r="FL2657">
            <v>632776.23</v>
          </cell>
          <cell r="FS2657" t="str">
            <v>OR</v>
          </cell>
          <cell r="FT2657" t="str">
            <v>EISAnqnx</v>
          </cell>
          <cell r="FV2657">
            <v>1713302.51</v>
          </cell>
        </row>
        <row r="2658">
          <cell r="AN2658" t="str">
            <v>WA</v>
          </cell>
          <cell r="AO2658" t="str">
            <v>Heat Pump (Central System)</v>
          </cell>
          <cell r="AP2658" t="str">
            <v>Pre 1980</v>
          </cell>
          <cell r="AQ2658" t="str">
            <v>Crawlspace</v>
          </cell>
          <cell r="AR2658">
            <v>2079.99340820313</v>
          </cell>
          <cell r="AU2658" t="str">
            <v>No</v>
          </cell>
          <cell r="AV2658" t="b">
            <v>1</v>
          </cell>
          <cell r="AX2658">
            <v>3743988.1347656338</v>
          </cell>
          <cell r="AY2658" t="b">
            <v>0</v>
          </cell>
          <cell r="AZ2658">
            <v>1310465.7349464875</v>
          </cell>
          <cell r="BA2658">
            <v>1</v>
          </cell>
          <cell r="BB2658">
            <v>2079.99340820313</v>
          </cell>
          <cell r="BC2658">
            <v>1.0000001962521654</v>
          </cell>
          <cell r="DS2658">
            <v>2079.9929999999999</v>
          </cell>
          <cell r="DT2658" t="str">
            <v>WA</v>
          </cell>
          <cell r="DU2658" t="str">
            <v>32to46</v>
          </cell>
          <cell r="EZ2658" t="str">
            <v>WA</v>
          </cell>
          <cell r="FA2658" t="str">
            <v>Living Room/Family Room</v>
          </cell>
          <cell r="FB2658">
            <v>968223.87</v>
          </cell>
          <cell r="FC2658">
            <v>484874.31599999999</v>
          </cell>
          <cell r="FI2658" t="str">
            <v>WA</v>
          </cell>
          <cell r="FJ2658" t="str">
            <v>Other</v>
          </cell>
          <cell r="FK2658" t="str">
            <v>EISAq</v>
          </cell>
          <cell r="FL2658">
            <v>91485.72</v>
          </cell>
          <cell r="FS2658" t="str">
            <v>OR</v>
          </cell>
          <cell r="FT2658" t="str">
            <v>EISAq</v>
          </cell>
          <cell r="FV2658">
            <v>2943415.2110000001</v>
          </cell>
        </row>
        <row r="2659">
          <cell r="AN2659" t="str">
            <v>WA</v>
          </cell>
          <cell r="AO2659" t="str">
            <v>Baseboard/Wall/Radiant</v>
          </cell>
          <cell r="AP2659" t="str">
            <v>1993-2006</v>
          </cell>
          <cell r="AQ2659" t="str">
            <v>Slab on Grade</v>
          </cell>
          <cell r="AR2659">
            <v>1904.28771972656</v>
          </cell>
          <cell r="AU2659" t="str">
            <v>No</v>
          </cell>
          <cell r="AV2659" t="b">
            <v>0</v>
          </cell>
          <cell r="AX2659">
            <v>2513659.7900390592</v>
          </cell>
          <cell r="AY2659" t="b">
            <v>0</v>
          </cell>
          <cell r="AZ2659">
            <v>703805.6983337393</v>
          </cell>
          <cell r="BA2659" t="str">
            <v/>
          </cell>
          <cell r="BB2659" t="str">
            <v/>
          </cell>
          <cell r="BC2659">
            <v>0.99999985281982562</v>
          </cell>
          <cell r="DS2659">
            <v>2079.9929999999999</v>
          </cell>
          <cell r="DT2659" t="str">
            <v>WA</v>
          </cell>
          <cell r="DU2659" t="str">
            <v>lt32</v>
          </cell>
          <cell r="EZ2659" t="str">
            <v>WA</v>
          </cell>
          <cell r="FA2659" t="str">
            <v>Other</v>
          </cell>
          <cell r="FB2659">
            <v>609904.79999999993</v>
          </cell>
          <cell r="FC2659">
            <v>507745.74599999998</v>
          </cell>
          <cell r="FI2659" t="str">
            <v>WA</v>
          </cell>
          <cell r="FJ2659" t="str">
            <v>Other</v>
          </cell>
          <cell r="FK2659" t="str">
            <v>EISAx</v>
          </cell>
          <cell r="FL2659">
            <v>1189314.3599999999</v>
          </cell>
          <cell r="FS2659" t="str">
            <v>OR</v>
          </cell>
          <cell r="FT2659" t="str">
            <v>EISAx</v>
          </cell>
          <cell r="FV2659">
            <v>1944309.59</v>
          </cell>
        </row>
        <row r="2660">
          <cell r="AN2660" t="str">
            <v>WA</v>
          </cell>
          <cell r="AO2660" t="str">
            <v>Wood</v>
          </cell>
          <cell r="AP2660" t="str">
            <v>1993-2006</v>
          </cell>
          <cell r="AQ2660" t="str">
            <v>Slab on Grade</v>
          </cell>
          <cell r="AR2660">
            <v>1904.28771972656</v>
          </cell>
          <cell r="AU2660" t="str">
            <v>No</v>
          </cell>
          <cell r="AV2660" t="b">
            <v>1</v>
          </cell>
          <cell r="AX2660">
            <v>2513659.7900390592</v>
          </cell>
          <cell r="AY2660" t="b">
            <v>0</v>
          </cell>
          <cell r="AZ2660">
            <v>703805.6983337393</v>
          </cell>
          <cell r="BA2660">
            <v>1</v>
          </cell>
          <cell r="BB2660">
            <v>1904.28771972656</v>
          </cell>
          <cell r="BC2660">
            <v>0.99999985281982562</v>
          </cell>
          <cell r="DS2660">
            <v>2079.9929999999999</v>
          </cell>
          <cell r="DT2660" t="str">
            <v>WA</v>
          </cell>
          <cell r="DU2660" t="str">
            <v>32to46</v>
          </cell>
          <cell r="EZ2660" t="str">
            <v>WA</v>
          </cell>
          <cell r="FA2660" t="str">
            <v>Bathroom</v>
          </cell>
          <cell r="FB2660">
            <v>2642901.4039999996</v>
          </cell>
          <cell r="FC2660">
            <v>625159.39199999999</v>
          </cell>
          <cell r="FI2660" t="str">
            <v>OR</v>
          </cell>
          <cell r="FJ2660" t="str">
            <v>Bathroom</v>
          </cell>
          <cell r="FK2660" t="str">
            <v>EISAnqnx</v>
          </cell>
          <cell r="FL2660">
            <v>2773095.2</v>
          </cell>
          <cell r="FS2660" t="str">
            <v>MT</v>
          </cell>
          <cell r="FT2660" t="str">
            <v>EISAnqnx</v>
          </cell>
          <cell r="FV2660">
            <v>635296.84500000009</v>
          </cell>
        </row>
        <row r="2661">
          <cell r="AN2661" t="str">
            <v>OR</v>
          </cell>
          <cell r="AO2661" t="str">
            <v>Natural Gas FAF</v>
          </cell>
          <cell r="AP2661" t="str">
            <v>Pre 1980</v>
          </cell>
          <cell r="AQ2661" t="str">
            <v>Crawlspace</v>
          </cell>
          <cell r="AR2661">
            <v>1612.69177246094</v>
          </cell>
          <cell r="AU2661" t="str">
            <v>No</v>
          </cell>
          <cell r="AV2661" t="b">
            <v>1</v>
          </cell>
          <cell r="AX2661">
            <v>2615786.0549316448</v>
          </cell>
          <cell r="AY2661" t="b">
            <v>0</v>
          </cell>
          <cell r="AZ2661">
            <v>1887642.8181313504</v>
          </cell>
          <cell r="BA2661">
            <v>1</v>
          </cell>
          <cell r="BB2661">
            <v>1612.69177246094</v>
          </cell>
          <cell r="BC2661">
            <v>0.99999985890730525</v>
          </cell>
          <cell r="DS2661">
            <v>2079.9929999999999</v>
          </cell>
          <cell r="DT2661" t="str">
            <v>WA</v>
          </cell>
          <cell r="DU2661" t="str">
            <v>lt32</v>
          </cell>
          <cell r="EZ2661" t="str">
            <v>WA</v>
          </cell>
          <cell r="FA2661" t="str">
            <v>Bedrooms</v>
          </cell>
          <cell r="FB2661">
            <v>833545.85599999991</v>
          </cell>
          <cell r="FC2661">
            <v>1446682.9519999998</v>
          </cell>
          <cell r="FI2661" t="str">
            <v>OR</v>
          </cell>
          <cell r="FJ2661" t="str">
            <v>Bedrooms</v>
          </cell>
          <cell r="FK2661" t="str">
            <v>EISAnqnx</v>
          </cell>
          <cell r="FL2661">
            <v>1975830.33</v>
          </cell>
          <cell r="FS2661" t="str">
            <v>MT</v>
          </cell>
          <cell r="FT2661" t="str">
            <v>EISAq</v>
          </cell>
          <cell r="FV2661">
            <v>491067.29100000003</v>
          </cell>
        </row>
        <row r="2662">
          <cell r="AN2662" t="str">
            <v>OR</v>
          </cell>
          <cell r="AO2662" t="str">
            <v>Wood</v>
          </cell>
          <cell r="AP2662" t="str">
            <v>Pre 1980</v>
          </cell>
          <cell r="AQ2662" t="str">
            <v>Basement</v>
          </cell>
          <cell r="AR2662">
            <v>8264.9453125</v>
          </cell>
          <cell r="AU2662" t="str">
            <v>No</v>
          </cell>
          <cell r="AV2662" t="b">
            <v>0</v>
          </cell>
          <cell r="AX2662">
            <v>19381296.7578125</v>
          </cell>
          <cell r="AY2662" t="b">
            <v>0</v>
          </cell>
          <cell r="AZ2662">
            <v>5582061.4146093745</v>
          </cell>
          <cell r="BA2662" t="str">
            <v/>
          </cell>
          <cell r="BB2662" t="str">
            <v/>
          </cell>
          <cell r="BC2662">
            <v>1.000000037810294</v>
          </cell>
          <cell r="DS2662">
            <v>8264.9449999999997</v>
          </cell>
          <cell r="DT2662" t="str">
            <v>OR</v>
          </cell>
          <cell r="DU2662" t="str">
            <v>lt32</v>
          </cell>
          <cell r="EZ2662" t="str">
            <v>WA</v>
          </cell>
          <cell r="FA2662" t="str">
            <v>Exterior</v>
          </cell>
          <cell r="FB2662">
            <v>3326168.56</v>
          </cell>
          <cell r="FC2662">
            <v>6718459.7479999997</v>
          </cell>
          <cell r="FI2662" t="str">
            <v>OR</v>
          </cell>
          <cell r="FJ2662" t="str">
            <v>Bedrooms</v>
          </cell>
          <cell r="FK2662" t="str">
            <v>EISAq</v>
          </cell>
          <cell r="FL2662">
            <v>318905.94800000003</v>
          </cell>
          <cell r="FS2662" t="str">
            <v>MT</v>
          </cell>
          <cell r="FT2662" t="str">
            <v>EISAx</v>
          </cell>
          <cell r="FV2662">
            <v>377744.07</v>
          </cell>
        </row>
        <row r="2663">
          <cell r="AN2663" t="str">
            <v>OR</v>
          </cell>
          <cell r="AO2663" t="str">
            <v>Baseboard/Wall/Radiant</v>
          </cell>
          <cell r="AP2663" t="str">
            <v>Pre 1980</v>
          </cell>
          <cell r="AQ2663" t="str">
            <v>Basement</v>
          </cell>
          <cell r="AR2663">
            <v>8264.9453125</v>
          </cell>
          <cell r="AU2663" t="str">
            <v>No</v>
          </cell>
          <cell r="AV2663" t="b">
            <v>0</v>
          </cell>
          <cell r="AX2663">
            <v>19381296.7578125</v>
          </cell>
          <cell r="AY2663" t="b">
            <v>0</v>
          </cell>
          <cell r="AZ2663">
            <v>5582061.4146093745</v>
          </cell>
          <cell r="BA2663" t="str">
            <v/>
          </cell>
          <cell r="BB2663" t="str">
            <v/>
          </cell>
          <cell r="BC2663">
            <v>1.000000037810294</v>
          </cell>
          <cell r="DS2663">
            <v>1925.059</v>
          </cell>
          <cell r="DT2663" t="str">
            <v>OR</v>
          </cell>
          <cell r="DU2663" t="str">
            <v>32to46</v>
          </cell>
          <cell r="EZ2663" t="str">
            <v>WA</v>
          </cell>
          <cell r="FA2663" t="str">
            <v>Garage</v>
          </cell>
          <cell r="FB2663">
            <v>761412.08</v>
          </cell>
          <cell r="FC2663">
            <v>1124084.676</v>
          </cell>
          <cell r="FI2663" t="str">
            <v>OR</v>
          </cell>
          <cell r="FJ2663" t="str">
            <v>Exterior</v>
          </cell>
          <cell r="FK2663" t="str">
            <v>EISAnqnx</v>
          </cell>
          <cell r="FL2663">
            <v>2079821.4000000001</v>
          </cell>
          <cell r="FS2663" t="str">
            <v>ID</v>
          </cell>
          <cell r="FT2663" t="str">
            <v>EISAnqnx</v>
          </cell>
          <cell r="FV2663">
            <v>13893753.880000001</v>
          </cell>
        </row>
        <row r="2664">
          <cell r="AN2664" t="str">
            <v>OR</v>
          </cell>
          <cell r="AO2664" t="str">
            <v>Natural Gas FAF</v>
          </cell>
          <cell r="AP2664" t="str">
            <v>Pre 1980</v>
          </cell>
          <cell r="AQ2664" t="str">
            <v>Basement</v>
          </cell>
          <cell r="AR2664">
            <v>8264.9453125</v>
          </cell>
          <cell r="AU2664" t="str">
            <v>No</v>
          </cell>
          <cell r="AV2664" t="b">
            <v>1</v>
          </cell>
          <cell r="AX2664">
            <v>19381296.7578125</v>
          </cell>
          <cell r="AY2664" t="b">
            <v>0</v>
          </cell>
          <cell r="AZ2664">
            <v>5582061.4146093745</v>
          </cell>
          <cell r="BA2664">
            <v>1</v>
          </cell>
          <cell r="BB2664">
            <v>8264.9453125</v>
          </cell>
          <cell r="BC2664">
            <v>1.000000037810294</v>
          </cell>
          <cell r="DS2664">
            <v>1925.059</v>
          </cell>
          <cell r="DT2664" t="str">
            <v>OR</v>
          </cell>
          <cell r="DU2664" t="str">
            <v>lt32</v>
          </cell>
          <cell r="EZ2664" t="str">
            <v>WA</v>
          </cell>
          <cell r="FA2664" t="str">
            <v>Kitchen</v>
          </cell>
          <cell r="FB2664">
            <v>1823381.5599999998</v>
          </cell>
          <cell r="FC2664">
            <v>1009872.8639999999</v>
          </cell>
          <cell r="FI2664" t="str">
            <v>OR</v>
          </cell>
          <cell r="FJ2664" t="str">
            <v>Garage</v>
          </cell>
          <cell r="FK2664" t="str">
            <v>EISAq</v>
          </cell>
          <cell r="FL2664">
            <v>0</v>
          </cell>
          <cell r="FS2664" t="str">
            <v>ID</v>
          </cell>
          <cell r="FT2664" t="str">
            <v>EISAq</v>
          </cell>
          <cell r="FV2664">
            <v>605722.24</v>
          </cell>
        </row>
        <row r="2665">
          <cell r="AN2665" t="str">
            <v>MT</v>
          </cell>
          <cell r="AO2665" t="str">
            <v>Baseboard/Wall/Radiant</v>
          </cell>
          <cell r="AP2665" t="str">
            <v>1993-2006</v>
          </cell>
          <cell r="AQ2665" t="str">
            <v>Basement</v>
          </cell>
          <cell r="AR2665">
            <v>1144.67944335938</v>
          </cell>
          <cell r="AU2665" t="str">
            <v>No</v>
          </cell>
          <cell r="AV2665" t="b">
            <v>0</v>
          </cell>
          <cell r="AX2665">
            <v>4445934.9580078321</v>
          </cell>
          <cell r="AY2665" t="b">
            <v>0</v>
          </cell>
          <cell r="AZ2665">
            <v>709100.29817505192</v>
          </cell>
          <cell r="BA2665" t="str">
            <v/>
          </cell>
          <cell r="BB2665" t="str">
            <v/>
          </cell>
          <cell r="BC2665">
            <v>1.0000003873220178</v>
          </cell>
          <cell r="DS2665">
            <v>1612.692</v>
          </cell>
          <cell r="DT2665" t="str">
            <v>OR</v>
          </cell>
          <cell r="DU2665" t="str">
            <v>lt32</v>
          </cell>
          <cell r="EZ2665" t="str">
            <v>WA</v>
          </cell>
          <cell r="FA2665" t="str">
            <v>Living Room/Family Room</v>
          </cell>
          <cell r="FB2665">
            <v>781449.24</v>
          </cell>
          <cell r="FC2665">
            <v>723341.47599999991</v>
          </cell>
          <cell r="FI2665" t="str">
            <v>OR</v>
          </cell>
          <cell r="FJ2665" t="str">
            <v>Kitchen</v>
          </cell>
          <cell r="FK2665" t="str">
            <v>EISAnqnx</v>
          </cell>
          <cell r="FL2665">
            <v>277309.52</v>
          </cell>
          <cell r="FS2665" t="str">
            <v>ID</v>
          </cell>
          <cell r="FT2665" t="str">
            <v>EISAx</v>
          </cell>
          <cell r="FV2665">
            <v>6000435.9400000004</v>
          </cell>
        </row>
        <row r="2666">
          <cell r="AN2666" t="str">
            <v>MT</v>
          </cell>
          <cell r="AO2666" t="str">
            <v>Natural Gas Other</v>
          </cell>
          <cell r="AP2666" t="str">
            <v>1993-2006</v>
          </cell>
          <cell r="AQ2666" t="str">
            <v>Basement</v>
          </cell>
          <cell r="AR2666">
            <v>1144.67944335938</v>
          </cell>
          <cell r="AU2666" t="str">
            <v>No</v>
          </cell>
          <cell r="AV2666" t="b">
            <v>1</v>
          </cell>
          <cell r="AX2666">
            <v>4445934.9580078321</v>
          </cell>
          <cell r="AY2666" t="b">
            <v>0</v>
          </cell>
          <cell r="AZ2666">
            <v>709100.29817505192</v>
          </cell>
          <cell r="BA2666">
            <v>1</v>
          </cell>
          <cell r="BB2666">
            <v>1144.67944335938</v>
          </cell>
          <cell r="BC2666">
            <v>1.0000003873220178</v>
          </cell>
          <cell r="DS2666">
            <v>2079.9929999999999</v>
          </cell>
          <cell r="DT2666" t="str">
            <v>WA</v>
          </cell>
          <cell r="DU2666" t="str">
            <v>gt46</v>
          </cell>
          <cell r="EZ2666" t="str">
            <v>WA</v>
          </cell>
          <cell r="FA2666" t="str">
            <v>Other</v>
          </cell>
          <cell r="FB2666">
            <v>2799191.2519999999</v>
          </cell>
          <cell r="FC2666">
            <v>1572917.0599999998</v>
          </cell>
          <cell r="FI2666" t="str">
            <v>OR</v>
          </cell>
          <cell r="FJ2666" t="str">
            <v>Kitchen</v>
          </cell>
          <cell r="FK2666" t="str">
            <v>EISAx</v>
          </cell>
          <cell r="FL2666">
            <v>2253139.85</v>
          </cell>
          <cell r="FS2666" t="str">
            <v>OR</v>
          </cell>
          <cell r="FT2666" t="str">
            <v>EISAnqnx</v>
          </cell>
          <cell r="FV2666">
            <v>16860487.800000001</v>
          </cell>
        </row>
        <row r="2667">
          <cell r="AN2667" t="str">
            <v>OR</v>
          </cell>
          <cell r="AO2667" t="str">
            <v>Natural Gas FAF</v>
          </cell>
          <cell r="AP2667" t="str">
            <v>1980-1992</v>
          </cell>
          <cell r="AQ2667" t="str">
            <v>Crawlspace</v>
          </cell>
          <cell r="AR2667">
            <v>1612.69177246094</v>
          </cell>
          <cell r="AU2667" t="str">
            <v>No</v>
          </cell>
          <cell r="AV2667" t="b">
            <v>1</v>
          </cell>
          <cell r="AX2667">
            <v>1896525.5244140655</v>
          </cell>
          <cell r="AY2667" t="b">
            <v>0</v>
          </cell>
          <cell r="AZ2667">
            <v>557236.45225279627</v>
          </cell>
          <cell r="BA2667">
            <v>1</v>
          </cell>
          <cell r="BB2667">
            <v>1612.69177246094</v>
          </cell>
          <cell r="BC2667">
            <v>0.99999985890730525</v>
          </cell>
          <cell r="DS2667">
            <v>1612.692</v>
          </cell>
          <cell r="DT2667" t="str">
            <v>OR</v>
          </cell>
          <cell r="DU2667" t="str">
            <v>lt32</v>
          </cell>
          <cell r="EZ2667" t="str">
            <v>WA</v>
          </cell>
          <cell r="FA2667" t="str">
            <v>Bathroom</v>
          </cell>
          <cell r="FB2667">
            <v>1219809.5999999999</v>
          </cell>
          <cell r="FC2667">
            <v>76238.099999999991</v>
          </cell>
          <cell r="FI2667" t="str">
            <v>OR</v>
          </cell>
          <cell r="FJ2667" t="str">
            <v>Living Room/Family Room</v>
          </cell>
          <cell r="FK2667" t="str">
            <v>EISAnqnx</v>
          </cell>
          <cell r="FL2667">
            <v>1525202.36</v>
          </cell>
          <cell r="FS2667" t="str">
            <v>OR</v>
          </cell>
          <cell r="FT2667" t="str">
            <v>EISAq</v>
          </cell>
          <cell r="FV2667">
            <v>5487923.4799999995</v>
          </cell>
        </row>
        <row r="2668">
          <cell r="AN2668" t="str">
            <v>ID</v>
          </cell>
          <cell r="AO2668" t="str">
            <v>Natural Gas Other</v>
          </cell>
          <cell r="AP2668" t="str">
            <v>Pre 1980</v>
          </cell>
          <cell r="AQ2668" t="str">
            <v>Basement</v>
          </cell>
          <cell r="AR2668">
            <v>3785.76440429688</v>
          </cell>
          <cell r="AU2668" t="str">
            <v>No</v>
          </cell>
          <cell r="AV2668" t="b">
            <v>0</v>
          </cell>
          <cell r="AX2668">
            <v>11614725.192382827</v>
          </cell>
          <cell r="AY2668" t="b">
            <v>0</v>
          </cell>
          <cell r="AZ2668">
            <v>2715528.807202152</v>
          </cell>
          <cell r="BA2668" t="str">
            <v/>
          </cell>
          <cell r="BB2668" t="str">
            <v/>
          </cell>
          <cell r="BC2668">
            <v>1.0000001067939999</v>
          </cell>
          <cell r="DS2668">
            <v>1612.692</v>
          </cell>
          <cell r="DT2668" t="str">
            <v>OR</v>
          </cell>
          <cell r="DU2668" t="str">
            <v>lt32</v>
          </cell>
          <cell r="EZ2668" t="str">
            <v>WA</v>
          </cell>
          <cell r="FA2668" t="str">
            <v>Bedrooms</v>
          </cell>
          <cell r="FB2668">
            <v>99109.53</v>
          </cell>
          <cell r="FC2668">
            <v>393388.59599999996</v>
          </cell>
          <cell r="FI2668" t="str">
            <v>OR</v>
          </cell>
          <cell r="FJ2668" t="str">
            <v>Living Room/Family Room</v>
          </cell>
          <cell r="FK2668" t="str">
            <v>EISAx</v>
          </cell>
          <cell r="FL2668">
            <v>1039910.7000000001</v>
          </cell>
          <cell r="FS2668" t="str">
            <v>OR</v>
          </cell>
          <cell r="FT2668" t="str">
            <v>EISAx</v>
          </cell>
          <cell r="FV2668">
            <v>16075318.024999999</v>
          </cell>
        </row>
        <row r="2669">
          <cell r="AN2669" t="str">
            <v>ID</v>
          </cell>
          <cell r="AO2669" t="str">
            <v>Heat Pump (Central System)</v>
          </cell>
          <cell r="AP2669" t="str">
            <v>Pre 1980</v>
          </cell>
          <cell r="AQ2669" t="str">
            <v>Basement</v>
          </cell>
          <cell r="AR2669">
            <v>3785.76440429688</v>
          </cell>
          <cell r="AU2669" t="str">
            <v>No</v>
          </cell>
          <cell r="AV2669" t="b">
            <v>1</v>
          </cell>
          <cell r="AX2669">
            <v>11614725.192382827</v>
          </cell>
          <cell r="AY2669" t="b">
            <v>0</v>
          </cell>
          <cell r="AZ2669">
            <v>2715528.807202152</v>
          </cell>
          <cell r="BA2669">
            <v>1</v>
          </cell>
          <cell r="BB2669">
            <v>3785.76440429688</v>
          </cell>
          <cell r="BC2669">
            <v>1.0000001067939999</v>
          </cell>
          <cell r="DS2669">
            <v>1612.692</v>
          </cell>
          <cell r="DT2669" t="str">
            <v>OR</v>
          </cell>
          <cell r="DU2669" t="str">
            <v>32to46</v>
          </cell>
          <cell r="EZ2669" t="str">
            <v>WA</v>
          </cell>
          <cell r="FA2669" t="str">
            <v>Exterior</v>
          </cell>
          <cell r="FB2669">
            <v>91485.72</v>
          </cell>
          <cell r="FC2669">
            <v>3162356.3879999998</v>
          </cell>
          <cell r="FI2669" t="str">
            <v>OR</v>
          </cell>
          <cell r="FJ2669" t="str">
            <v>Other</v>
          </cell>
          <cell r="FK2669" t="str">
            <v>EISAnqnx</v>
          </cell>
          <cell r="FL2669">
            <v>1039910.7000000001</v>
          </cell>
          <cell r="FS2669" t="str">
            <v>WA</v>
          </cell>
          <cell r="FT2669" t="str">
            <v>EISAnqnx</v>
          </cell>
          <cell r="FV2669">
            <v>25462968.25</v>
          </cell>
        </row>
        <row r="2670">
          <cell r="AN2670" t="str">
            <v>OR</v>
          </cell>
          <cell r="AO2670" t="str">
            <v>Natural Gas Other</v>
          </cell>
          <cell r="AP2670" t="str">
            <v>1993-2006</v>
          </cell>
          <cell r="AQ2670" t="str">
            <v>Crawlspace</v>
          </cell>
          <cell r="AR2670">
            <v>1925.05932617188</v>
          </cell>
          <cell r="AU2670" t="str">
            <v>No</v>
          </cell>
          <cell r="AV2670" t="b">
            <v>0</v>
          </cell>
          <cell r="AX2670">
            <v>4098451.3054199326</v>
          </cell>
          <cell r="AY2670" t="b">
            <v>0</v>
          </cell>
          <cell r="AZ2670">
            <v>698257.13377719908</v>
          </cell>
          <cell r="BA2670" t="str">
            <v/>
          </cell>
          <cell r="BB2670" t="str">
            <v/>
          </cell>
          <cell r="BC2670">
            <v>1.0000001694347447</v>
          </cell>
          <cell r="DS2670">
            <v>1612.692</v>
          </cell>
          <cell r="DT2670" t="str">
            <v>OR</v>
          </cell>
          <cell r="DU2670" t="str">
            <v>lt32</v>
          </cell>
          <cell r="EZ2670" t="str">
            <v>WA</v>
          </cell>
          <cell r="FA2670" t="str">
            <v>Kitchen</v>
          </cell>
          <cell r="FB2670">
            <v>88436.195999999996</v>
          </cell>
          <cell r="FC2670">
            <v>294279.06599999999</v>
          </cell>
          <cell r="FI2670" t="str">
            <v>OR</v>
          </cell>
          <cell r="FJ2670" t="str">
            <v>Other</v>
          </cell>
          <cell r="FK2670" t="str">
            <v>EISAx</v>
          </cell>
          <cell r="FL2670">
            <v>2461121.9900000002</v>
          </cell>
          <cell r="FS2670" t="str">
            <v>WA</v>
          </cell>
          <cell r="FT2670" t="str">
            <v>EISAq</v>
          </cell>
          <cell r="FV2670">
            <v>15191881.779999999</v>
          </cell>
        </row>
        <row r="2671">
          <cell r="AN2671" t="str">
            <v>OR</v>
          </cell>
          <cell r="AO2671" t="str">
            <v>Baseboard/Wall/Radiant</v>
          </cell>
          <cell r="AP2671" t="str">
            <v>1993-2006</v>
          </cell>
          <cell r="AQ2671" t="str">
            <v>Crawlspace</v>
          </cell>
          <cell r="AR2671">
            <v>1925.05932617188</v>
          </cell>
          <cell r="AU2671" t="str">
            <v>No</v>
          </cell>
          <cell r="AV2671" t="b">
            <v>0</v>
          </cell>
          <cell r="AX2671">
            <v>4098451.3054199326</v>
          </cell>
          <cell r="AY2671" t="b">
            <v>0</v>
          </cell>
          <cell r="AZ2671">
            <v>698257.13377719908</v>
          </cell>
          <cell r="BA2671" t="str">
            <v/>
          </cell>
          <cell r="BB2671" t="str">
            <v/>
          </cell>
          <cell r="BC2671">
            <v>1.0000001694347447</v>
          </cell>
          <cell r="DS2671">
            <v>3785.7640000000001</v>
          </cell>
          <cell r="DT2671" t="str">
            <v>ID</v>
          </cell>
          <cell r="DU2671" t="str">
            <v>gt46</v>
          </cell>
          <cell r="EZ2671" t="str">
            <v>WA</v>
          </cell>
          <cell r="FA2671" t="str">
            <v>Living Room/Family Room</v>
          </cell>
          <cell r="FB2671">
            <v>396438.12</v>
          </cell>
          <cell r="FC2671">
            <v>315625.734</v>
          </cell>
          <cell r="FI2671" t="str">
            <v>OR</v>
          </cell>
          <cell r="FJ2671" t="str">
            <v>Bathroom</v>
          </cell>
          <cell r="FK2671" t="str">
            <v>EISAnqnx</v>
          </cell>
          <cell r="FL2671">
            <v>3743678.52</v>
          </cell>
          <cell r="FS2671" t="str">
            <v>WA</v>
          </cell>
          <cell r="FT2671" t="str">
            <v>EISAx</v>
          </cell>
          <cell r="FV2671">
            <v>12087240.35</v>
          </cell>
        </row>
        <row r="2672">
          <cell r="AN2672" t="str">
            <v>OR</v>
          </cell>
          <cell r="AO2672" t="str">
            <v>Natural Gas FAF</v>
          </cell>
          <cell r="AP2672" t="str">
            <v>1993-2006</v>
          </cell>
          <cell r="AQ2672" t="str">
            <v>Crawlspace</v>
          </cell>
          <cell r="AR2672">
            <v>1925.05932617188</v>
          </cell>
          <cell r="AU2672" t="str">
            <v>No</v>
          </cell>
          <cell r="AV2672" t="b">
            <v>1</v>
          </cell>
          <cell r="AX2672">
            <v>4098451.3054199326</v>
          </cell>
          <cell r="AY2672" t="b">
            <v>0</v>
          </cell>
          <cell r="AZ2672">
            <v>698257.13377719908</v>
          </cell>
          <cell r="BA2672">
            <v>1</v>
          </cell>
          <cell r="BB2672">
            <v>1925.05932617188</v>
          </cell>
          <cell r="BC2672">
            <v>1.0000001694347447</v>
          </cell>
          <cell r="DS2672">
            <v>3785.7640000000001</v>
          </cell>
          <cell r="DT2672" t="str">
            <v>ID</v>
          </cell>
          <cell r="DU2672" t="str">
            <v>32to46</v>
          </cell>
          <cell r="EZ2672" t="str">
            <v>WA</v>
          </cell>
          <cell r="FA2672" t="str">
            <v>Other</v>
          </cell>
          <cell r="FB2672">
            <v>725786.71199999994</v>
          </cell>
          <cell r="FC2672">
            <v>1895279.166</v>
          </cell>
          <cell r="FI2672" t="str">
            <v>OR</v>
          </cell>
          <cell r="FJ2672" t="str">
            <v>Bathroom</v>
          </cell>
          <cell r="FK2672" t="str">
            <v>EISAx</v>
          </cell>
          <cell r="FL2672">
            <v>1039910.7000000001</v>
          </cell>
          <cell r="FS2672" t="str">
            <v>MT</v>
          </cell>
          <cell r="FT2672" t="str">
            <v>EISAnqnx</v>
          </cell>
          <cell r="FV2672">
            <v>1832561.96</v>
          </cell>
        </row>
        <row r="2673">
          <cell r="AN2673" t="str">
            <v>ID</v>
          </cell>
          <cell r="AO2673" t="str">
            <v>Natural Gas FAF</v>
          </cell>
          <cell r="AP2673" t="str">
            <v>Pre 1980</v>
          </cell>
          <cell r="AQ2673" t="str">
            <v>Crawlspace</v>
          </cell>
          <cell r="AR2673">
            <v>3785.76440429688</v>
          </cell>
          <cell r="AU2673" t="str">
            <v>No</v>
          </cell>
          <cell r="AV2673" t="b">
            <v>0</v>
          </cell>
          <cell r="AX2673">
            <v>5504501.4438476637</v>
          </cell>
          <cell r="AY2673" t="b">
            <v>0</v>
          </cell>
          <cell r="AZ2673">
            <v>2212498.0120162871</v>
          </cell>
          <cell r="BA2673" t="str">
            <v/>
          </cell>
          <cell r="BB2673" t="str">
            <v/>
          </cell>
          <cell r="BC2673">
            <v>1.0000001067939999</v>
          </cell>
          <cell r="DS2673">
            <v>2079.9929999999999</v>
          </cell>
          <cell r="DT2673" t="str">
            <v>WA</v>
          </cell>
          <cell r="DU2673" t="str">
            <v>32to46</v>
          </cell>
          <cell r="EZ2673" t="str">
            <v>WA</v>
          </cell>
          <cell r="FA2673" t="str">
            <v>Bathroom</v>
          </cell>
          <cell r="FB2673">
            <v>1937593.372</v>
          </cell>
          <cell r="FC2673">
            <v>164304.712</v>
          </cell>
          <cell r="FI2673" t="str">
            <v>OR</v>
          </cell>
          <cell r="FJ2673" t="str">
            <v>Bedrooms</v>
          </cell>
          <cell r="FK2673" t="str">
            <v>EISAnqnx</v>
          </cell>
          <cell r="FL2673">
            <v>6239464.2000000002</v>
          </cell>
          <cell r="FS2673" t="str">
            <v>MT</v>
          </cell>
          <cell r="FT2673" t="str">
            <v>EISAq</v>
          </cell>
          <cell r="FV2673">
            <v>392083.02399999998</v>
          </cell>
        </row>
        <row r="2674">
          <cell r="AN2674" t="str">
            <v>ID</v>
          </cell>
          <cell r="AO2674" t="str">
            <v>Wood</v>
          </cell>
          <cell r="AP2674" t="str">
            <v>Pre 1980</v>
          </cell>
          <cell r="AQ2674" t="str">
            <v>Crawlspace</v>
          </cell>
          <cell r="AR2674">
            <v>3785.76440429688</v>
          </cell>
          <cell r="AU2674" t="str">
            <v>No</v>
          </cell>
          <cell r="AV2674" t="b">
            <v>1</v>
          </cell>
          <cell r="AX2674">
            <v>5504501.4438476637</v>
          </cell>
          <cell r="AY2674" t="b">
            <v>0</v>
          </cell>
          <cell r="AZ2674">
            <v>2212498.0120162871</v>
          </cell>
          <cell r="BA2674">
            <v>1</v>
          </cell>
          <cell r="BB2674">
            <v>3785.76440429688</v>
          </cell>
          <cell r="BC2674">
            <v>1.0000001067939999</v>
          </cell>
          <cell r="DS2674">
            <v>1144.6790000000001</v>
          </cell>
          <cell r="DT2674" t="str">
            <v>MT</v>
          </cell>
          <cell r="DU2674" t="str">
            <v>lt32</v>
          </cell>
          <cell r="EZ2674" t="str">
            <v>WA</v>
          </cell>
          <cell r="FA2674" t="str">
            <v>Bedrooms</v>
          </cell>
          <cell r="FB2674">
            <v>420780.36</v>
          </cell>
          <cell r="FC2674">
            <v>282523.95600000001</v>
          </cell>
          <cell r="FI2674" t="str">
            <v>OR</v>
          </cell>
          <cell r="FJ2674" t="str">
            <v>Bedrooms</v>
          </cell>
          <cell r="FK2674" t="str">
            <v>EISAq</v>
          </cell>
          <cell r="FL2674">
            <v>207982.14</v>
          </cell>
          <cell r="FS2674" t="str">
            <v>MT</v>
          </cell>
          <cell r="FT2674" t="str">
            <v>EISAx</v>
          </cell>
          <cell r="FV2674">
            <v>1246568.31</v>
          </cell>
        </row>
        <row r="2675">
          <cell r="AN2675" t="str">
            <v>OR</v>
          </cell>
          <cell r="AO2675" t="str">
            <v>Wood</v>
          </cell>
          <cell r="AP2675" t="str">
            <v>Post 2006</v>
          </cell>
          <cell r="AQ2675" t="str">
            <v>Crawlspace</v>
          </cell>
          <cell r="AR2675">
            <v>1612.69177246094</v>
          </cell>
          <cell r="AU2675" t="str">
            <v>No</v>
          </cell>
          <cell r="AV2675" t="b">
            <v>0</v>
          </cell>
          <cell r="AX2675">
            <v>2639976.4315185589</v>
          </cell>
          <cell r="AY2675" t="b">
            <v>0</v>
          </cell>
          <cell r="AZ2675">
            <v>526992.03075206373</v>
          </cell>
          <cell r="BA2675" t="str">
            <v/>
          </cell>
          <cell r="BB2675" t="str">
            <v/>
          </cell>
          <cell r="BC2675">
            <v>0.99999985890730525</v>
          </cell>
          <cell r="DS2675">
            <v>1144.6790000000001</v>
          </cell>
          <cell r="DT2675" t="str">
            <v>MT</v>
          </cell>
          <cell r="DU2675" t="str">
            <v>32to46</v>
          </cell>
          <cell r="EZ2675" t="str">
            <v>WA</v>
          </cell>
          <cell r="FA2675" t="str">
            <v>Exterior</v>
          </cell>
          <cell r="FB2675">
            <v>510947.57999999996</v>
          </cell>
          <cell r="FC2675">
            <v>3558599.6159999999</v>
          </cell>
          <cell r="FI2675" t="str">
            <v>OR</v>
          </cell>
          <cell r="FJ2675" t="str">
            <v>Bedrooms</v>
          </cell>
          <cell r="FK2675" t="str">
            <v>EISAx</v>
          </cell>
          <cell r="FL2675">
            <v>1733184.5</v>
          </cell>
          <cell r="FS2675" t="str">
            <v>OR</v>
          </cell>
          <cell r="FT2675" t="str">
            <v>EISAnqnx</v>
          </cell>
          <cell r="FV2675">
            <v>5128360.5599999996</v>
          </cell>
        </row>
        <row r="2676">
          <cell r="AN2676" t="str">
            <v>OR</v>
          </cell>
          <cell r="AO2676" t="str">
            <v>Heat Pump (Central System)</v>
          </cell>
          <cell r="AP2676" t="str">
            <v>Post 2006</v>
          </cell>
          <cell r="AQ2676" t="str">
            <v>Crawlspace</v>
          </cell>
          <cell r="AR2676">
            <v>1612.69177246094</v>
          </cell>
          <cell r="AU2676" t="str">
            <v>No</v>
          </cell>
          <cell r="AV2676" t="b">
            <v>1</v>
          </cell>
          <cell r="AX2676">
            <v>2639976.4315185589</v>
          </cell>
          <cell r="AY2676" t="b">
            <v>0</v>
          </cell>
          <cell r="AZ2676">
            <v>526992.03075206373</v>
          </cell>
          <cell r="BA2676">
            <v>1</v>
          </cell>
          <cell r="BB2676">
            <v>1612.69177246094</v>
          </cell>
          <cell r="BC2676">
            <v>0.99999985890730525</v>
          </cell>
          <cell r="DS2676">
            <v>1612.692</v>
          </cell>
          <cell r="DT2676" t="str">
            <v>OR</v>
          </cell>
          <cell r="DU2676" t="str">
            <v>lt32</v>
          </cell>
          <cell r="EZ2676" t="str">
            <v>WA</v>
          </cell>
          <cell r="FA2676" t="str">
            <v>Garage</v>
          </cell>
          <cell r="FB2676">
            <v>1602972.7999999998</v>
          </cell>
          <cell r="FC2676">
            <v>1194214.736</v>
          </cell>
          <cell r="FI2676" t="str">
            <v>OR</v>
          </cell>
          <cell r="FJ2676" t="str">
            <v>Exterior</v>
          </cell>
          <cell r="FK2676" t="str">
            <v>EISAq</v>
          </cell>
          <cell r="FL2676">
            <v>457560.70800000004</v>
          </cell>
          <cell r="FS2676" t="str">
            <v>OR</v>
          </cell>
          <cell r="FT2676" t="str">
            <v>EISAq</v>
          </cell>
          <cell r="FV2676">
            <v>2325501.8640000001</v>
          </cell>
        </row>
        <row r="2677">
          <cell r="AN2677" t="str">
            <v>WA</v>
          </cell>
          <cell r="AO2677" t="str">
            <v>Other</v>
          </cell>
          <cell r="AP2677" t="str">
            <v>1980-1992</v>
          </cell>
          <cell r="AQ2677" t="str">
            <v>Crawlspace</v>
          </cell>
          <cell r="AR2677">
            <v>175.24120120183099</v>
          </cell>
          <cell r="AU2677" t="str">
            <v>No</v>
          </cell>
          <cell r="AV2677" t="b">
            <v>0</v>
          </cell>
          <cell r="AX2677">
            <v>829942.32889187161</v>
          </cell>
          <cell r="AY2677" t="b">
            <v>0</v>
          </cell>
          <cell r="AZ2677">
            <v>86427.838889055347</v>
          </cell>
          <cell r="BA2677" t="str">
            <v/>
          </cell>
          <cell r="BB2677" t="str">
            <v/>
          </cell>
          <cell r="BC2677">
            <v>9.2024526333112949E-2</v>
          </cell>
          <cell r="DS2677">
            <v>3785.7640000000001</v>
          </cell>
          <cell r="DT2677" t="str">
            <v>ID</v>
          </cell>
          <cell r="DU2677" t="str">
            <v>lt32</v>
          </cell>
          <cell r="EZ2677" t="str">
            <v>WA</v>
          </cell>
          <cell r="FA2677" t="str">
            <v>Kitchen</v>
          </cell>
          <cell r="FB2677">
            <v>951765.1</v>
          </cell>
          <cell r="FC2677">
            <v>300557.39999999997</v>
          </cell>
          <cell r="FI2677" t="str">
            <v>OR</v>
          </cell>
          <cell r="FJ2677" t="str">
            <v>Kitchen</v>
          </cell>
          <cell r="FK2677" t="str">
            <v>EISAnqnx</v>
          </cell>
          <cell r="FL2677">
            <v>3327714.24</v>
          </cell>
          <cell r="FS2677" t="str">
            <v>OR</v>
          </cell>
          <cell r="FT2677" t="str">
            <v>EISAx</v>
          </cell>
          <cell r="FV2677">
            <v>7273240.9199999999</v>
          </cell>
        </row>
        <row r="2678">
          <cell r="AN2678" t="str">
            <v>WA</v>
          </cell>
          <cell r="AO2678" t="str">
            <v>Heat Pump (Central System)</v>
          </cell>
          <cell r="AP2678" t="str">
            <v>1980-1992</v>
          </cell>
          <cell r="AQ2678" t="str">
            <v>Crawlspace</v>
          </cell>
          <cell r="AR2678">
            <v>175.24120120183099</v>
          </cell>
          <cell r="AU2678" t="str">
            <v>No</v>
          </cell>
          <cell r="AV2678" t="b">
            <v>1</v>
          </cell>
          <cell r="AX2678">
            <v>829942.32889187161</v>
          </cell>
          <cell r="AY2678" t="b">
            <v>0</v>
          </cell>
          <cell r="AZ2678">
            <v>86427.838889055347</v>
          </cell>
          <cell r="BA2678">
            <v>9.2024539877300734E-2</v>
          </cell>
          <cell r="BB2678">
            <v>175.24120120183099</v>
          </cell>
          <cell r="BC2678">
            <v>9.2024526333112949E-2</v>
          </cell>
          <cell r="DS2678">
            <v>3785.7640000000001</v>
          </cell>
          <cell r="DT2678" t="str">
            <v>ID</v>
          </cell>
          <cell r="DU2678" t="str">
            <v>32to46</v>
          </cell>
          <cell r="EZ2678" t="str">
            <v>WA</v>
          </cell>
          <cell r="FA2678" t="str">
            <v>Living Room/Family Room</v>
          </cell>
          <cell r="FB2678">
            <v>300557.39999999997</v>
          </cell>
          <cell r="FC2678">
            <v>352654.016</v>
          </cell>
          <cell r="FI2678" t="str">
            <v>OR</v>
          </cell>
          <cell r="FJ2678" t="str">
            <v>Kitchen</v>
          </cell>
          <cell r="FK2678" t="str">
            <v>EISAq</v>
          </cell>
          <cell r="FL2678">
            <v>519955.35000000003</v>
          </cell>
          <cell r="FS2678" t="str">
            <v>WA</v>
          </cell>
          <cell r="FT2678" t="str">
            <v>EISAnqnx</v>
          </cell>
          <cell r="FV2678">
            <v>990229.76</v>
          </cell>
        </row>
        <row r="2679">
          <cell r="AN2679" t="str">
            <v>WA</v>
          </cell>
          <cell r="AO2679" t="str">
            <v>Heat Pump (Central System)</v>
          </cell>
          <cell r="AP2679" t="str">
            <v>1980-1992</v>
          </cell>
          <cell r="AQ2679" t="str">
            <v>Basement</v>
          </cell>
          <cell r="AR2679">
            <v>1729.0465185247299</v>
          </cell>
          <cell r="AU2679" t="str">
            <v>No</v>
          </cell>
          <cell r="AV2679" t="b">
            <v>1</v>
          </cell>
          <cell r="AX2679">
            <v>8188764.3117331211</v>
          </cell>
          <cell r="AY2679" t="b">
            <v>0</v>
          </cell>
          <cell r="AZ2679">
            <v>852754.6770386782</v>
          </cell>
          <cell r="BA2679">
            <v>0.90797546012269925</v>
          </cell>
          <cell r="BB2679">
            <v>1729.0465185247299</v>
          </cell>
          <cell r="BC2679">
            <v>0.90797532648671309</v>
          </cell>
          <cell r="DS2679">
            <v>3785.7640000000001</v>
          </cell>
          <cell r="DT2679" t="str">
            <v>ID</v>
          </cell>
          <cell r="DU2679" t="str">
            <v>32to46</v>
          </cell>
          <cell r="EZ2679" t="str">
            <v>WA</v>
          </cell>
          <cell r="FA2679" t="str">
            <v>Other</v>
          </cell>
          <cell r="FB2679">
            <v>1516813.0119999999</v>
          </cell>
          <cell r="FC2679">
            <v>1023898.8759999999</v>
          </cell>
          <cell r="FI2679" t="str">
            <v>OR</v>
          </cell>
          <cell r="FJ2679" t="str">
            <v>Living Room/Family Room</v>
          </cell>
          <cell r="FK2679" t="str">
            <v>EISAnqnx</v>
          </cell>
          <cell r="FL2679">
            <v>8319285.6000000006</v>
          </cell>
          <cell r="FS2679" t="str">
            <v>WA</v>
          </cell>
          <cell r="FT2679" t="str">
            <v>EISAq</v>
          </cell>
          <cell r="FV2679">
            <v>912153.95200000005</v>
          </cell>
        </row>
        <row r="2680">
          <cell r="AN2680" t="str">
            <v>WA</v>
          </cell>
          <cell r="AO2680" t="str">
            <v>Baseboard/Wall/Radiant</v>
          </cell>
          <cell r="AP2680" t="str">
            <v>1980-1992</v>
          </cell>
          <cell r="AQ2680" t="str">
            <v>Basement</v>
          </cell>
          <cell r="AR2680">
            <v>1729.0465185247299</v>
          </cell>
          <cell r="AU2680" t="str">
            <v>No</v>
          </cell>
          <cell r="AV2680" t="b">
            <v>0</v>
          </cell>
          <cell r="AX2680">
            <v>8188764.3117331211</v>
          </cell>
          <cell r="AY2680" t="b">
            <v>0</v>
          </cell>
          <cell r="AZ2680">
            <v>852754.6770386782</v>
          </cell>
          <cell r="BA2680" t="str">
            <v/>
          </cell>
          <cell r="BB2680" t="str">
            <v/>
          </cell>
          <cell r="BC2680">
            <v>0.90797532648671309</v>
          </cell>
          <cell r="DS2680">
            <v>4360.1880000000001</v>
          </cell>
          <cell r="DT2680" t="str">
            <v>WA</v>
          </cell>
          <cell r="DU2680" t="str">
            <v>32to46</v>
          </cell>
          <cell r="EZ2680" t="str">
            <v>WA</v>
          </cell>
          <cell r="FA2680" t="str">
            <v>Bathroom</v>
          </cell>
          <cell r="FB2680">
            <v>14770349.140000001</v>
          </cell>
          <cell r="FC2680">
            <v>793038.88000000012</v>
          </cell>
          <cell r="FI2680" t="str">
            <v>OR</v>
          </cell>
          <cell r="FJ2680" t="str">
            <v>Living Room/Family Room</v>
          </cell>
          <cell r="FK2680" t="str">
            <v>EISAq</v>
          </cell>
          <cell r="FL2680">
            <v>679408.32400000002</v>
          </cell>
          <cell r="FS2680" t="str">
            <v>WA</v>
          </cell>
          <cell r="FT2680" t="str">
            <v>EISAx</v>
          </cell>
          <cell r="FV2680">
            <v>142821.6</v>
          </cell>
        </row>
        <row r="2681">
          <cell r="AN2681" t="str">
            <v>WA</v>
          </cell>
          <cell r="AO2681" t="str">
            <v>Other</v>
          </cell>
          <cell r="AP2681" t="str">
            <v>1980-1992</v>
          </cell>
          <cell r="AQ2681" t="str">
            <v>Basement</v>
          </cell>
          <cell r="AR2681">
            <v>1729.0465185247299</v>
          </cell>
          <cell r="AU2681" t="str">
            <v>No</v>
          </cell>
          <cell r="AV2681" t="b">
            <v>0</v>
          </cell>
          <cell r="AX2681">
            <v>8188764.3117331211</v>
          </cell>
          <cell r="AY2681" t="b">
            <v>0</v>
          </cell>
          <cell r="AZ2681">
            <v>852754.6770386782</v>
          </cell>
          <cell r="BA2681" t="str">
            <v/>
          </cell>
          <cell r="BB2681" t="str">
            <v/>
          </cell>
          <cell r="BC2681">
            <v>0.90797532648671309</v>
          </cell>
          <cell r="DS2681">
            <v>4360.1880000000001</v>
          </cell>
          <cell r="DT2681" t="str">
            <v>WA</v>
          </cell>
          <cell r="DU2681" t="str">
            <v>32to46</v>
          </cell>
          <cell r="EZ2681" t="str">
            <v>WA</v>
          </cell>
          <cell r="FA2681" t="str">
            <v>Bedrooms</v>
          </cell>
          <cell r="FB2681">
            <v>1536512.83</v>
          </cell>
          <cell r="FC2681">
            <v>2517898.4440000001</v>
          </cell>
          <cell r="FI2681" t="str">
            <v>OR</v>
          </cell>
          <cell r="FJ2681" t="str">
            <v>Living Room/Family Room</v>
          </cell>
          <cell r="FK2681" t="str">
            <v>EISAx</v>
          </cell>
          <cell r="FL2681">
            <v>4506279.7</v>
          </cell>
          <cell r="FS2681" t="str">
            <v>ID</v>
          </cell>
          <cell r="FT2681" t="str">
            <v>EISAnqnx</v>
          </cell>
          <cell r="FV2681">
            <v>2422888.96</v>
          </cell>
        </row>
        <row r="2682">
          <cell r="AN2682" t="str">
            <v>WA</v>
          </cell>
          <cell r="AO2682" t="str">
            <v>Baseboard/Wall/Radiant</v>
          </cell>
          <cell r="AP2682" t="str">
            <v>1980-1992</v>
          </cell>
          <cell r="AQ2682" t="str">
            <v>Crawlspace</v>
          </cell>
          <cell r="AR2682">
            <v>175.24120120183099</v>
          </cell>
          <cell r="AU2682" t="str">
            <v>No</v>
          </cell>
          <cell r="AV2682" t="b">
            <v>0</v>
          </cell>
          <cell r="AX2682">
            <v>829942.32889187161</v>
          </cell>
          <cell r="AY2682" t="b">
            <v>0</v>
          </cell>
          <cell r="AZ2682">
            <v>86427.838889055347</v>
          </cell>
          <cell r="BA2682" t="str">
            <v/>
          </cell>
          <cell r="BB2682" t="str">
            <v/>
          </cell>
          <cell r="BC2682">
            <v>9.2024526333112949E-2</v>
          </cell>
          <cell r="DS2682">
            <v>2079.9929999999999</v>
          </cell>
          <cell r="DT2682" t="str">
            <v>WA</v>
          </cell>
          <cell r="DU2682" t="str">
            <v>lt32</v>
          </cell>
          <cell r="EZ2682" t="str">
            <v>WA</v>
          </cell>
          <cell r="FA2682" t="str">
            <v>Exterior</v>
          </cell>
          <cell r="FB2682">
            <v>297389.58</v>
          </cell>
          <cell r="FC2682">
            <v>11697323.48</v>
          </cell>
          <cell r="FI2682" t="str">
            <v>OR</v>
          </cell>
          <cell r="FJ2682" t="str">
            <v>Other</v>
          </cell>
          <cell r="FK2682" t="str">
            <v>EISAnqnx</v>
          </cell>
          <cell r="FL2682">
            <v>5823499.9199999999</v>
          </cell>
          <cell r="FS2682" t="str">
            <v>ID</v>
          </cell>
          <cell r="FT2682" t="str">
            <v>EISAq</v>
          </cell>
          <cell r="FV2682">
            <v>446720.152</v>
          </cell>
        </row>
        <row r="2683">
          <cell r="AN2683" t="str">
            <v>OR</v>
          </cell>
          <cell r="AO2683" t="str">
            <v>Baseboard/Wall/Radiant</v>
          </cell>
          <cell r="AP2683" t="str">
            <v>Pre 1980</v>
          </cell>
          <cell r="AQ2683" t="str">
            <v>Crawlspace</v>
          </cell>
          <cell r="AR2683">
            <v>1925.05932617188</v>
          </cell>
          <cell r="AU2683" t="str">
            <v>No</v>
          </cell>
          <cell r="AV2683" t="b">
            <v>0</v>
          </cell>
          <cell r="AX2683">
            <v>2577654.4377441471</v>
          </cell>
          <cell r="AY2683" t="b">
            <v>0</v>
          </cell>
          <cell r="AZ2683">
            <v>1673547.2451126019</v>
          </cell>
          <cell r="BA2683" t="str">
            <v/>
          </cell>
          <cell r="BB2683" t="str">
            <v/>
          </cell>
          <cell r="BC2683">
            <v>1.0000001694347447</v>
          </cell>
          <cell r="DS2683">
            <v>1192.4649999999999</v>
          </cell>
          <cell r="DT2683" t="str">
            <v>ID</v>
          </cell>
          <cell r="DU2683" t="str">
            <v>lt32</v>
          </cell>
          <cell r="EZ2683" t="str">
            <v>WA</v>
          </cell>
          <cell r="FA2683" t="str">
            <v>Garage</v>
          </cell>
          <cell r="FB2683">
            <v>297389.58</v>
          </cell>
          <cell r="FC2683">
            <v>2963982.8140000002</v>
          </cell>
          <cell r="FI2683" t="str">
            <v>OR</v>
          </cell>
          <cell r="FJ2683" t="str">
            <v>Other</v>
          </cell>
          <cell r="FK2683" t="str">
            <v>EISAq</v>
          </cell>
          <cell r="FL2683">
            <v>443695.23200000002</v>
          </cell>
          <cell r="FS2683" t="str">
            <v>ID</v>
          </cell>
          <cell r="FT2683" t="str">
            <v>EISAx</v>
          </cell>
          <cell r="FV2683">
            <v>283932.3</v>
          </cell>
        </row>
        <row r="2684">
          <cell r="AN2684" t="str">
            <v>OR</v>
          </cell>
          <cell r="AO2684" t="str">
            <v>Propane/LP</v>
          </cell>
          <cell r="AP2684" t="str">
            <v>Pre 1980</v>
          </cell>
          <cell r="AQ2684" t="str">
            <v>Crawlspace</v>
          </cell>
          <cell r="AR2684">
            <v>1925.05932617188</v>
          </cell>
          <cell r="AU2684" t="str">
            <v>No</v>
          </cell>
          <cell r="AV2684" t="b">
            <v>0</v>
          </cell>
          <cell r="AX2684">
            <v>2577654.4377441471</v>
          </cell>
          <cell r="AY2684" t="b">
            <v>0</v>
          </cell>
          <cell r="AZ2684">
            <v>1673547.2451126019</v>
          </cell>
          <cell r="BA2684" t="str">
            <v/>
          </cell>
          <cell r="BB2684" t="str">
            <v/>
          </cell>
          <cell r="BC2684">
            <v>1.0000001694347447</v>
          </cell>
          <cell r="DS2684">
            <v>1192.4649999999999</v>
          </cell>
          <cell r="DT2684" t="str">
            <v>ID</v>
          </cell>
          <cell r="DU2684" t="str">
            <v>lt32</v>
          </cell>
          <cell r="EZ2684" t="str">
            <v>WA</v>
          </cell>
          <cell r="FA2684" t="str">
            <v>Kitchen</v>
          </cell>
          <cell r="FB2684">
            <v>574953.18800000008</v>
          </cell>
          <cell r="FC2684">
            <v>966516.13500000013</v>
          </cell>
          <cell r="FI2684" t="str">
            <v>OR</v>
          </cell>
          <cell r="FJ2684" t="str">
            <v>Other</v>
          </cell>
          <cell r="FK2684" t="str">
            <v>EISAx</v>
          </cell>
          <cell r="FL2684">
            <v>2495785.6800000002</v>
          </cell>
          <cell r="FS2684" t="str">
            <v>MT</v>
          </cell>
          <cell r="FT2684" t="str">
            <v>EISAnqnx</v>
          </cell>
          <cell r="FV2684">
            <v>1150678.44</v>
          </cell>
        </row>
        <row r="2685">
          <cell r="AN2685" t="str">
            <v>OR</v>
          </cell>
          <cell r="AO2685" t="str">
            <v>Heat Pump (Central System)</v>
          </cell>
          <cell r="AP2685" t="str">
            <v>Pre 1980</v>
          </cell>
          <cell r="AQ2685" t="str">
            <v>Crawlspace</v>
          </cell>
          <cell r="AR2685">
            <v>1925.05932617188</v>
          </cell>
          <cell r="AU2685" t="str">
            <v>No</v>
          </cell>
          <cell r="AV2685" t="b">
            <v>1</v>
          </cell>
          <cell r="AX2685">
            <v>2577654.4377441471</v>
          </cell>
          <cell r="AY2685" t="b">
            <v>0</v>
          </cell>
          <cell r="AZ2685">
            <v>1673547.2451126019</v>
          </cell>
          <cell r="BA2685">
            <v>1</v>
          </cell>
          <cell r="BB2685">
            <v>1925.05932617188</v>
          </cell>
          <cell r="BC2685">
            <v>1.0000001694347447</v>
          </cell>
          <cell r="DS2685">
            <v>1192.4649999999999</v>
          </cell>
          <cell r="DT2685" t="str">
            <v>ID</v>
          </cell>
          <cell r="DU2685" t="str">
            <v>lt32</v>
          </cell>
          <cell r="EZ2685" t="str">
            <v>WA</v>
          </cell>
          <cell r="FA2685" t="str">
            <v>Living Room/Family Room</v>
          </cell>
          <cell r="FB2685">
            <v>1090428.4600000002</v>
          </cell>
          <cell r="FC2685">
            <v>2324595.2170000002</v>
          </cell>
          <cell r="FI2685" t="str">
            <v>WA</v>
          </cell>
          <cell r="FJ2685" t="str">
            <v>Bathroom</v>
          </cell>
          <cell r="FK2685" t="str">
            <v>EISAq</v>
          </cell>
          <cell r="FL2685">
            <v>33544.763999999996</v>
          </cell>
          <cell r="FS2685" t="str">
            <v>MT</v>
          </cell>
          <cell r="FT2685" t="str">
            <v>EISAnqnx</v>
          </cell>
          <cell r="FV2685">
            <v>5732083.3399999999</v>
          </cell>
        </row>
        <row r="2686">
          <cell r="AN2686" t="str">
            <v>MT</v>
          </cell>
          <cell r="AO2686" t="str">
            <v>Natural Gas Other</v>
          </cell>
          <cell r="AP2686" t="str">
            <v>Pre 1980</v>
          </cell>
          <cell r="AQ2686" t="str">
            <v>Basement</v>
          </cell>
          <cell r="AR2686">
            <v>2130.88647460938</v>
          </cell>
          <cell r="AU2686" t="str">
            <v>No</v>
          </cell>
          <cell r="AV2686" t="b">
            <v>1</v>
          </cell>
          <cell r="AX2686">
            <v>6213664.9599609524</v>
          </cell>
          <cell r="AY2686" t="b">
            <v>0</v>
          </cell>
          <cell r="AZ2686">
            <v>2285887.1567724664</v>
          </cell>
          <cell r="BA2686">
            <v>1</v>
          </cell>
          <cell r="BB2686">
            <v>2130.88647460938</v>
          </cell>
          <cell r="BC2686">
            <v>1.0000002227286584</v>
          </cell>
          <cell r="DS2686">
            <v>1192.4649999999999</v>
          </cell>
          <cell r="DT2686" t="str">
            <v>ID</v>
          </cell>
          <cell r="DU2686" t="str">
            <v>lt32</v>
          </cell>
          <cell r="EZ2686" t="str">
            <v>WA</v>
          </cell>
          <cell r="FA2686" t="str">
            <v>Other</v>
          </cell>
          <cell r="FB2686">
            <v>4535191.0950000007</v>
          </cell>
          <cell r="FC2686">
            <v>3989976.8650000002</v>
          </cell>
          <cell r="FI2686" t="str">
            <v>WA</v>
          </cell>
          <cell r="FJ2686" t="str">
            <v>Bathroom</v>
          </cell>
          <cell r="FK2686" t="str">
            <v>EISAx</v>
          </cell>
          <cell r="FL2686">
            <v>228714.3</v>
          </cell>
          <cell r="FS2686" t="str">
            <v>MT</v>
          </cell>
          <cell r="FT2686" t="str">
            <v>EISAq</v>
          </cell>
          <cell r="FV2686">
            <v>106544.3</v>
          </cell>
        </row>
        <row r="2687">
          <cell r="AN2687" t="str">
            <v>MT</v>
          </cell>
          <cell r="AO2687" t="str">
            <v>Oil FAF</v>
          </cell>
          <cell r="AP2687" t="str">
            <v>Pre 1980</v>
          </cell>
          <cell r="AQ2687" t="str">
            <v>Crawlspace</v>
          </cell>
          <cell r="AR2687">
            <v>452.36472847535401</v>
          </cell>
          <cell r="AU2687" t="str">
            <v>No</v>
          </cell>
          <cell r="AV2687" t="b">
            <v>1</v>
          </cell>
          <cell r="AX2687">
            <v>394914.40795898403</v>
          </cell>
          <cell r="AY2687" t="b">
            <v>0</v>
          </cell>
          <cell r="AZ2687">
            <v>127889.7061367627</v>
          </cell>
          <cell r="BA2687">
            <v>0.39518900343642582</v>
          </cell>
          <cell r="BB2687">
            <v>452.36472847535401</v>
          </cell>
          <cell r="BC2687">
            <v>0.39518915650182623</v>
          </cell>
          <cell r="DS2687">
            <v>1192.4649999999999</v>
          </cell>
          <cell r="DT2687" t="str">
            <v>ID</v>
          </cell>
          <cell r="DU2687" t="str">
            <v>gt46</v>
          </cell>
          <cell r="EZ2687" t="str">
            <v>WA</v>
          </cell>
          <cell r="FA2687" t="str">
            <v>Bathroom</v>
          </cell>
          <cell r="FB2687">
            <v>421301.90500000003</v>
          </cell>
          <cell r="FC2687">
            <v>386606.45400000003</v>
          </cell>
          <cell r="FI2687" t="str">
            <v>WA</v>
          </cell>
          <cell r="FJ2687" t="str">
            <v>Bedrooms</v>
          </cell>
          <cell r="FK2687" t="str">
            <v>EISAq</v>
          </cell>
          <cell r="FL2687">
            <v>268358.11199999996</v>
          </cell>
          <cell r="FS2687" t="str">
            <v>MT</v>
          </cell>
          <cell r="FT2687" t="str">
            <v>EISAx</v>
          </cell>
          <cell r="FV2687">
            <v>799082.25</v>
          </cell>
        </row>
        <row r="2688">
          <cell r="AN2688" t="str">
            <v>MT</v>
          </cell>
          <cell r="AO2688" t="str">
            <v>Oil FAF</v>
          </cell>
          <cell r="AP2688" t="str">
            <v>Pre 1980</v>
          </cell>
          <cell r="AQ2688" t="str">
            <v>Crawlspace</v>
          </cell>
          <cell r="AR2688">
            <v>692.31471488402099</v>
          </cell>
          <cell r="AU2688" t="str">
            <v>No</v>
          </cell>
          <cell r="AV2688" t="b">
            <v>1</v>
          </cell>
          <cell r="AX2688">
            <v>604390.74609375035</v>
          </cell>
          <cell r="AY2688" t="b">
            <v>0</v>
          </cell>
          <cell r="AZ2688">
            <v>195726.85460930667</v>
          </cell>
          <cell r="BA2688">
            <v>0.60481099656357418</v>
          </cell>
          <cell r="BB2688">
            <v>692.31471488402099</v>
          </cell>
          <cell r="BC2688">
            <v>0.60481123082018706</v>
          </cell>
          <cell r="DS2688">
            <v>1192.4649999999999</v>
          </cell>
          <cell r="DT2688" t="str">
            <v>ID</v>
          </cell>
          <cell r="DU2688" t="str">
            <v>lt32</v>
          </cell>
          <cell r="EZ2688" t="str">
            <v>WA</v>
          </cell>
          <cell r="FA2688" t="str">
            <v>Bedrooms</v>
          </cell>
          <cell r="FB2688">
            <v>1541469.3230000001</v>
          </cell>
          <cell r="FC2688">
            <v>1417556.9980000001</v>
          </cell>
          <cell r="FI2688" t="str">
            <v>WA</v>
          </cell>
          <cell r="FJ2688" t="str">
            <v>Bedrooms</v>
          </cell>
          <cell r="FK2688" t="str">
            <v>EISAx</v>
          </cell>
          <cell r="FL2688">
            <v>457428.6</v>
          </cell>
          <cell r="FS2688" t="str">
            <v>ID</v>
          </cell>
          <cell r="FT2688" t="str">
            <v>EISAnqnx</v>
          </cell>
          <cell r="FV2688">
            <v>2575724.4</v>
          </cell>
        </row>
        <row r="2689">
          <cell r="AN2689" t="str">
            <v>ID</v>
          </cell>
          <cell r="AO2689" t="str">
            <v>Natural Gas FAF</v>
          </cell>
          <cell r="AP2689" t="str">
            <v>1993-2006</v>
          </cell>
          <cell r="AQ2689" t="str">
            <v>Basement</v>
          </cell>
          <cell r="AR2689">
            <v>1192.46508789063</v>
          </cell>
          <cell r="AU2689" t="str">
            <v>No</v>
          </cell>
          <cell r="AV2689" t="b">
            <v>1</v>
          </cell>
          <cell r="AX2689">
            <v>4099694.972167986</v>
          </cell>
          <cell r="AY2689" t="b">
            <v>0</v>
          </cell>
          <cell r="AZ2689">
            <v>839048.24746704451</v>
          </cell>
          <cell r="BA2689">
            <v>1</v>
          </cell>
          <cell r="BB2689">
            <v>1192.46508789063</v>
          </cell>
          <cell r="BC2689">
            <v>1.0000000737049977</v>
          </cell>
          <cell r="DS2689">
            <v>1612.692</v>
          </cell>
          <cell r="DT2689" t="str">
            <v>OR</v>
          </cell>
          <cell r="DU2689" t="str">
            <v>lt32</v>
          </cell>
          <cell r="EZ2689" t="str">
            <v>WA</v>
          </cell>
          <cell r="FA2689" t="str">
            <v>Exterior</v>
          </cell>
          <cell r="FB2689">
            <v>327128.538</v>
          </cell>
          <cell r="FC2689">
            <v>5729705.9080000008</v>
          </cell>
          <cell r="FI2689" t="str">
            <v>WA</v>
          </cell>
          <cell r="FJ2689" t="str">
            <v>Exterior</v>
          </cell>
          <cell r="FK2689" t="str">
            <v>EISAq</v>
          </cell>
          <cell r="FL2689">
            <v>67089.527999999991</v>
          </cell>
          <cell r="FS2689" t="str">
            <v>ID</v>
          </cell>
          <cell r="FT2689" t="str">
            <v>EISAq</v>
          </cell>
          <cell r="FV2689">
            <v>369664.14999999997</v>
          </cell>
        </row>
        <row r="2690">
          <cell r="AN2690" t="str">
            <v>ID</v>
          </cell>
          <cell r="AO2690" t="str">
            <v>Natural Gas Other</v>
          </cell>
          <cell r="AP2690" t="str">
            <v>1993-2006</v>
          </cell>
          <cell r="AQ2690" t="str">
            <v>Basement</v>
          </cell>
          <cell r="AR2690">
            <v>1192.46508789063</v>
          </cell>
          <cell r="AU2690" t="str">
            <v>No</v>
          </cell>
          <cell r="AV2690" t="b">
            <v>0</v>
          </cell>
          <cell r="AX2690">
            <v>4099694.972167986</v>
          </cell>
          <cell r="AY2690" t="b">
            <v>0</v>
          </cell>
          <cell r="AZ2690">
            <v>839048.24746704451</v>
          </cell>
          <cell r="BA2690" t="str">
            <v/>
          </cell>
          <cell r="BB2690" t="str">
            <v/>
          </cell>
          <cell r="BC2690">
            <v>1.0000000737049977</v>
          </cell>
          <cell r="DS2690">
            <v>2079.9929999999999</v>
          </cell>
          <cell r="DT2690" t="str">
            <v>WA</v>
          </cell>
          <cell r="DU2690" t="str">
            <v>lt32</v>
          </cell>
          <cell r="EZ2690" t="str">
            <v>WA</v>
          </cell>
          <cell r="FA2690" t="str">
            <v>Kitchen</v>
          </cell>
          <cell r="FB2690">
            <v>1635642.6900000002</v>
          </cell>
          <cell r="FC2690">
            <v>793038.88000000012</v>
          </cell>
          <cell r="FI2690" t="str">
            <v>WA</v>
          </cell>
          <cell r="FJ2690" t="str">
            <v>Exterior</v>
          </cell>
          <cell r="FK2690" t="str">
            <v>EISAx</v>
          </cell>
          <cell r="FL2690">
            <v>762381</v>
          </cell>
          <cell r="FS2690" t="str">
            <v>ID</v>
          </cell>
          <cell r="FT2690" t="str">
            <v>EISAx</v>
          </cell>
          <cell r="FV2690">
            <v>590270.17499999993</v>
          </cell>
        </row>
        <row r="2691">
          <cell r="AN2691" t="str">
            <v>ID</v>
          </cell>
          <cell r="AO2691" t="str">
            <v>Natural Gas Other</v>
          </cell>
          <cell r="AP2691" t="str">
            <v>1993-2006</v>
          </cell>
          <cell r="AQ2691" t="str">
            <v>Basement</v>
          </cell>
          <cell r="AR2691">
            <v>1192.46508789063</v>
          </cell>
          <cell r="AU2691" t="str">
            <v>No</v>
          </cell>
          <cell r="AV2691" t="b">
            <v>0</v>
          </cell>
          <cell r="AX2691">
            <v>4099694.972167986</v>
          </cell>
          <cell r="AY2691" t="b">
            <v>0</v>
          </cell>
          <cell r="AZ2691">
            <v>839048.24746704451</v>
          </cell>
          <cell r="BA2691" t="str">
            <v/>
          </cell>
          <cell r="BB2691" t="str">
            <v/>
          </cell>
          <cell r="BC2691">
            <v>1.0000000737049977</v>
          </cell>
          <cell r="DS2691">
            <v>2130.886</v>
          </cell>
          <cell r="DT2691" t="str">
            <v>MT</v>
          </cell>
          <cell r="DU2691" t="str">
            <v>lt32</v>
          </cell>
          <cell r="EZ2691" t="str">
            <v>WA</v>
          </cell>
          <cell r="FA2691" t="str">
            <v>Living Room/Family Room</v>
          </cell>
          <cell r="FB2691">
            <v>644344.09000000008</v>
          </cell>
          <cell r="FC2691">
            <v>569996.69500000007</v>
          </cell>
          <cell r="FI2691" t="str">
            <v>WA</v>
          </cell>
          <cell r="FJ2691" t="str">
            <v>Garage</v>
          </cell>
          <cell r="FK2691" t="str">
            <v>EISAq</v>
          </cell>
          <cell r="FL2691">
            <v>67089.527999999991</v>
          </cell>
          <cell r="FS2691" t="str">
            <v>WA</v>
          </cell>
          <cell r="FT2691" t="str">
            <v>EISAnqnx</v>
          </cell>
          <cell r="FV2691">
            <v>1497594.96</v>
          </cell>
        </row>
        <row r="2692">
          <cell r="AN2692" t="str">
            <v>WA</v>
          </cell>
          <cell r="AO2692" t="str">
            <v>Heat Pump (Central System)</v>
          </cell>
          <cell r="AP2692" t="str">
            <v>1980-1992</v>
          </cell>
          <cell r="AQ2692" t="str">
            <v>Crawlspace</v>
          </cell>
          <cell r="AR2692">
            <v>2079.99340820313</v>
          </cell>
          <cell r="AU2692" t="str">
            <v>No</v>
          </cell>
          <cell r="AV2692" t="b">
            <v>1</v>
          </cell>
          <cell r="AX2692">
            <v>5611822.2153320443</v>
          </cell>
          <cell r="AY2692" t="b">
            <v>0</v>
          </cell>
          <cell r="AZ2692">
            <v>1096804.0280710231</v>
          </cell>
          <cell r="BA2692">
            <v>1</v>
          </cell>
          <cell r="BB2692">
            <v>2079.99340820313</v>
          </cell>
          <cell r="BC2692">
            <v>1.0000001962521654</v>
          </cell>
          <cell r="DS2692">
            <v>2130.886</v>
          </cell>
          <cell r="DT2692" t="str">
            <v>MT</v>
          </cell>
          <cell r="DU2692" t="str">
            <v>32to46</v>
          </cell>
          <cell r="EZ2692" t="str">
            <v>WA</v>
          </cell>
          <cell r="FA2692" t="str">
            <v>Other</v>
          </cell>
          <cell r="FB2692">
            <v>5318316.9890000001</v>
          </cell>
          <cell r="FC2692">
            <v>3092851.6320000002</v>
          </cell>
          <cell r="FI2692" t="str">
            <v>WA</v>
          </cell>
          <cell r="FJ2692" t="str">
            <v>Kitchen</v>
          </cell>
          <cell r="FK2692" t="str">
            <v>EISAq</v>
          </cell>
          <cell r="FL2692">
            <v>201268.584</v>
          </cell>
          <cell r="FS2692" t="str">
            <v>WA</v>
          </cell>
          <cell r="FT2692" t="str">
            <v>EISAq</v>
          </cell>
          <cell r="FV2692">
            <v>1337435.4990000001</v>
          </cell>
        </row>
        <row r="2693">
          <cell r="AN2693" t="str">
            <v>WA</v>
          </cell>
          <cell r="AO2693" t="str">
            <v>Heat Pump (Central System)</v>
          </cell>
          <cell r="AP2693" t="str">
            <v>1980-1992</v>
          </cell>
          <cell r="AQ2693" t="str">
            <v>Crawlspace</v>
          </cell>
          <cell r="AR2693">
            <v>2079.99340820313</v>
          </cell>
          <cell r="AU2693" t="str">
            <v>No</v>
          </cell>
          <cell r="AV2693" t="b">
            <v>0</v>
          </cell>
          <cell r="AX2693">
            <v>5611822.2153320443</v>
          </cell>
          <cell r="AY2693" t="b">
            <v>0</v>
          </cell>
          <cell r="AZ2693">
            <v>1096804.0280710231</v>
          </cell>
          <cell r="BA2693" t="str">
            <v/>
          </cell>
          <cell r="BB2693" t="str">
            <v/>
          </cell>
          <cell r="BC2693">
            <v>1.0000001962521654</v>
          </cell>
          <cell r="DS2693">
            <v>2130.886</v>
          </cell>
          <cell r="DT2693" t="str">
            <v>MT</v>
          </cell>
          <cell r="DU2693" t="str">
            <v>lt32</v>
          </cell>
          <cell r="EZ2693" t="str">
            <v>WA</v>
          </cell>
          <cell r="FA2693" t="str">
            <v>Bedrooms</v>
          </cell>
          <cell r="FB2693">
            <v>601114.79999999993</v>
          </cell>
          <cell r="FC2693">
            <v>691282.02</v>
          </cell>
          <cell r="FI2693" t="str">
            <v>WA</v>
          </cell>
          <cell r="FJ2693" t="str">
            <v>Kitchen</v>
          </cell>
          <cell r="FK2693" t="str">
            <v>EISAx</v>
          </cell>
          <cell r="FL2693">
            <v>114357.15</v>
          </cell>
          <cell r="FS2693" t="str">
            <v>WA</v>
          </cell>
          <cell r="FT2693" t="str">
            <v>EISAx</v>
          </cell>
          <cell r="FV2693">
            <v>3078389.64</v>
          </cell>
        </row>
        <row r="2694">
          <cell r="AN2694" t="str">
            <v>ID</v>
          </cell>
          <cell r="AO2694" t="str">
            <v>Baseboard/Wall/Radiant</v>
          </cell>
          <cell r="AP2694" t="str">
            <v>Pre 1980</v>
          </cell>
          <cell r="AQ2694" t="str">
            <v>Slab on Grade</v>
          </cell>
          <cell r="AR2694">
            <v>1192.46508789063</v>
          </cell>
          <cell r="AU2694" t="str">
            <v>No</v>
          </cell>
          <cell r="AV2694" t="b">
            <v>1</v>
          </cell>
          <cell r="AX2694">
            <v>2461247.9414062602</v>
          </cell>
          <cell r="AY2694" t="b">
            <v>0</v>
          </cell>
          <cell r="AZ2694">
            <v>648212.09712646762</v>
          </cell>
          <cell r="BA2694">
            <v>1</v>
          </cell>
          <cell r="BB2694">
            <v>1192.46508789063</v>
          </cell>
          <cell r="BC2694">
            <v>1.0000000737049977</v>
          </cell>
          <cell r="DS2694">
            <v>1192.4649999999999</v>
          </cell>
          <cell r="DT2694" t="str">
            <v>ID</v>
          </cell>
          <cell r="DU2694" t="str">
            <v>32to46</v>
          </cell>
          <cell r="EZ2694" t="str">
            <v>WA</v>
          </cell>
          <cell r="FA2694" t="str">
            <v>Exterior</v>
          </cell>
          <cell r="FB2694">
            <v>601114.79999999993</v>
          </cell>
          <cell r="FC2694">
            <v>1921563.6439999999</v>
          </cell>
          <cell r="FI2694" t="str">
            <v>WA</v>
          </cell>
          <cell r="FJ2694" t="str">
            <v>Living Room/Family Room</v>
          </cell>
          <cell r="FK2694" t="str">
            <v>EISAq</v>
          </cell>
          <cell r="FL2694">
            <v>314100.97200000001</v>
          </cell>
          <cell r="FS2694" t="str">
            <v>WA</v>
          </cell>
          <cell r="FT2694" t="str">
            <v>EISAnqnx</v>
          </cell>
          <cell r="FV2694">
            <v>8873982.0800000001</v>
          </cell>
        </row>
        <row r="2695">
          <cell r="AN2695" t="str">
            <v>MT</v>
          </cell>
          <cell r="AO2695" t="str">
            <v>Natural Gas FAF</v>
          </cell>
          <cell r="AP2695" t="str">
            <v>1993-2006</v>
          </cell>
          <cell r="AQ2695" t="str">
            <v>Crawlspace</v>
          </cell>
          <cell r="AR2695">
            <v>2130.88647460938</v>
          </cell>
          <cell r="AU2695" t="str">
            <v>Yes</v>
          </cell>
          <cell r="AV2695" t="b">
            <v>1</v>
          </cell>
          <cell r="AX2695">
            <v>2557063.7695312561</v>
          </cell>
          <cell r="AY2695" t="b">
            <v>0</v>
          </cell>
          <cell r="AZ2695">
            <v>0</v>
          </cell>
          <cell r="BA2695">
            <v>1</v>
          </cell>
          <cell r="BB2695">
            <v>2130.88647460938</v>
          </cell>
          <cell r="BC2695">
            <v>1.0000002227286584</v>
          </cell>
          <cell r="DS2695">
            <v>1192.4649999999999</v>
          </cell>
          <cell r="DT2695" t="str">
            <v>ID</v>
          </cell>
          <cell r="DU2695" t="str">
            <v>lt32</v>
          </cell>
          <cell r="EZ2695" t="str">
            <v>WA</v>
          </cell>
          <cell r="FA2695" t="str">
            <v>Kitchen</v>
          </cell>
          <cell r="FB2695">
            <v>120222.95999999999</v>
          </cell>
          <cell r="FC2695">
            <v>110204.37999999999</v>
          </cell>
          <cell r="FI2695" t="str">
            <v>WA</v>
          </cell>
          <cell r="FJ2695" t="str">
            <v>Living Room/Family Room</v>
          </cell>
          <cell r="FK2695" t="str">
            <v>EISAx</v>
          </cell>
          <cell r="FL2695">
            <v>571785.75</v>
          </cell>
          <cell r="FS2695" t="str">
            <v>WA</v>
          </cell>
          <cell r="FT2695" t="str">
            <v>EISAq</v>
          </cell>
          <cell r="FV2695">
            <v>2593640.2560000001</v>
          </cell>
        </row>
        <row r="2696">
          <cell r="AN2696" t="str">
            <v>OR</v>
          </cell>
          <cell r="AO2696" t="str">
            <v>Baseboard/Wall/Radiant</v>
          </cell>
          <cell r="AP2696" t="str">
            <v>1993-2006</v>
          </cell>
          <cell r="AQ2696" t="str">
            <v>Slab on Grade</v>
          </cell>
          <cell r="AR2696">
            <v>1925.05932617188</v>
          </cell>
          <cell r="AU2696" t="str">
            <v>No</v>
          </cell>
          <cell r="AV2696" t="b">
            <v>0</v>
          </cell>
          <cell r="AX2696">
            <v>6699206.4550781427</v>
          </cell>
          <cell r="AY2696" t="b">
            <v>0</v>
          </cell>
          <cell r="AZ2696">
            <v>990269.76797607669</v>
          </cell>
          <cell r="BA2696" t="str">
            <v/>
          </cell>
          <cell r="BB2696" t="str">
            <v/>
          </cell>
          <cell r="BC2696">
            <v>1.0000001694347447</v>
          </cell>
          <cell r="DS2696">
            <v>1192.4649999999999</v>
          </cell>
          <cell r="DT2696" t="str">
            <v>ID</v>
          </cell>
          <cell r="DU2696" t="str">
            <v>gt46</v>
          </cell>
          <cell r="EZ2696" t="str">
            <v>WA</v>
          </cell>
          <cell r="FA2696" t="str">
            <v>Living Room/Family Room</v>
          </cell>
          <cell r="FB2696">
            <v>601114.79999999993</v>
          </cell>
          <cell r="FC2696">
            <v>478888.12399999995</v>
          </cell>
          <cell r="FI2696" t="str">
            <v>WA</v>
          </cell>
          <cell r="FJ2696" t="str">
            <v>Other</v>
          </cell>
          <cell r="FK2696" t="str">
            <v>EISAnqnx</v>
          </cell>
          <cell r="FL2696">
            <v>365942.88</v>
          </cell>
          <cell r="FS2696" t="str">
            <v>WA</v>
          </cell>
          <cell r="FT2696" t="str">
            <v>EISAx</v>
          </cell>
          <cell r="FV2696">
            <v>8582626.0160000008</v>
          </cell>
        </row>
        <row r="2697">
          <cell r="AN2697" t="str">
            <v>OR</v>
          </cell>
          <cell r="AO2697" t="str">
            <v>Baseboard/Wall/Radiant</v>
          </cell>
          <cell r="AP2697" t="str">
            <v>1993-2006</v>
          </cell>
          <cell r="AQ2697" t="str">
            <v>Slab on Grade</v>
          </cell>
          <cell r="AR2697">
            <v>1925.05932617188</v>
          </cell>
          <cell r="AU2697" t="str">
            <v>No</v>
          </cell>
          <cell r="AV2697" t="b">
            <v>0</v>
          </cell>
          <cell r="AX2697">
            <v>6699206.4550781427</v>
          </cell>
          <cell r="AY2697" t="b">
            <v>0</v>
          </cell>
          <cell r="AZ2697">
            <v>990269.76797607669</v>
          </cell>
          <cell r="BA2697" t="str">
            <v/>
          </cell>
          <cell r="BB2697" t="str">
            <v/>
          </cell>
          <cell r="BC2697">
            <v>1.0000001694347447</v>
          </cell>
          <cell r="DS2697">
            <v>1192.4649999999999</v>
          </cell>
          <cell r="DT2697" t="str">
            <v>ID</v>
          </cell>
          <cell r="DU2697" t="str">
            <v>32to46</v>
          </cell>
          <cell r="EZ2697" t="str">
            <v>WA</v>
          </cell>
          <cell r="FA2697" t="str">
            <v>Other</v>
          </cell>
          <cell r="FB2697">
            <v>390724.62</v>
          </cell>
          <cell r="FC2697">
            <v>681263.44</v>
          </cell>
          <cell r="FI2697" t="str">
            <v>WA</v>
          </cell>
          <cell r="FJ2697" t="str">
            <v>Other</v>
          </cell>
          <cell r="FK2697" t="str">
            <v>EISAq</v>
          </cell>
          <cell r="FL2697">
            <v>224140.014</v>
          </cell>
          <cell r="FS2697" t="str">
            <v>ID</v>
          </cell>
          <cell r="FT2697" t="str">
            <v>EISAnqnx</v>
          </cell>
          <cell r="FV2697">
            <v>681437.52</v>
          </cell>
        </row>
        <row r="2698">
          <cell r="AN2698" t="str">
            <v>OR</v>
          </cell>
          <cell r="AO2698" t="str">
            <v>Oil Other</v>
          </cell>
          <cell r="AP2698" t="str">
            <v>1993-2006</v>
          </cell>
          <cell r="AQ2698" t="str">
            <v>Slab on Grade</v>
          </cell>
          <cell r="AR2698">
            <v>1925.05932617188</v>
          </cell>
          <cell r="AU2698" t="str">
            <v>No</v>
          </cell>
          <cell r="AV2698" t="b">
            <v>1</v>
          </cell>
          <cell r="AX2698">
            <v>6699206.4550781427</v>
          </cell>
          <cell r="AY2698" t="b">
            <v>0</v>
          </cell>
          <cell r="AZ2698">
            <v>990269.76797607669</v>
          </cell>
          <cell r="BA2698">
            <v>1</v>
          </cell>
          <cell r="BB2698">
            <v>1925.05932617188</v>
          </cell>
          <cell r="BC2698">
            <v>1.0000001694347447</v>
          </cell>
          <cell r="DS2698">
            <v>8264.9449999999997</v>
          </cell>
          <cell r="DT2698" t="str">
            <v>OR</v>
          </cell>
          <cell r="DU2698" t="str">
            <v>lt32</v>
          </cell>
          <cell r="EZ2698" t="str">
            <v>WA</v>
          </cell>
          <cell r="FA2698" t="str">
            <v>Bathroom</v>
          </cell>
          <cell r="FB2698">
            <v>120222.95999999999</v>
          </cell>
          <cell r="FC2698">
            <v>98182.083999999988</v>
          </cell>
          <cell r="FI2698" t="str">
            <v>WA</v>
          </cell>
          <cell r="FJ2698" t="str">
            <v>Other</v>
          </cell>
          <cell r="FK2698" t="str">
            <v>EISAx</v>
          </cell>
          <cell r="FL2698">
            <v>381190.5</v>
          </cell>
          <cell r="FS2698" t="str">
            <v>ID</v>
          </cell>
          <cell r="FT2698" t="str">
            <v>EISAq</v>
          </cell>
          <cell r="FV2698">
            <v>1230373.3</v>
          </cell>
        </row>
        <row r="2699">
          <cell r="AN2699" t="str">
            <v>OR</v>
          </cell>
          <cell r="AO2699" t="str">
            <v>Baseboard/Wall/Radiant</v>
          </cell>
          <cell r="AP2699" t="str">
            <v>1993-2006</v>
          </cell>
          <cell r="AQ2699" t="str">
            <v>Crawlspace</v>
          </cell>
          <cell r="AR2699">
            <v>1414.66187238458</v>
          </cell>
          <cell r="AU2699" t="str">
            <v>No</v>
          </cell>
          <cell r="AV2699" t="b">
            <v>0</v>
          </cell>
          <cell r="AX2699">
            <v>2546391.370292244</v>
          </cell>
          <cell r="AY2699" t="b">
            <v>0</v>
          </cell>
          <cell r="AZ2699">
            <v>672667.90073181235</v>
          </cell>
          <cell r="BA2699" t="str">
            <v/>
          </cell>
          <cell r="BB2699" t="str">
            <v/>
          </cell>
          <cell r="BC2699">
            <v>0.87720523967662767</v>
          </cell>
          <cell r="DS2699">
            <v>8264.9449999999997</v>
          </cell>
          <cell r="DT2699" t="str">
            <v>OR</v>
          </cell>
          <cell r="DU2699" t="str">
            <v>lt32</v>
          </cell>
          <cell r="EZ2699" t="str">
            <v>WA</v>
          </cell>
          <cell r="FA2699" t="str">
            <v>Bedrooms</v>
          </cell>
          <cell r="FB2699">
            <v>330613.13999999996</v>
          </cell>
          <cell r="FC2699">
            <v>601114.79999999993</v>
          </cell>
          <cell r="FI2699" t="str">
            <v>WA</v>
          </cell>
          <cell r="FJ2699" t="str">
            <v>Bathroom</v>
          </cell>
          <cell r="FK2699" t="str">
            <v>EISAnqnx</v>
          </cell>
          <cell r="FL2699">
            <v>884361.96</v>
          </cell>
          <cell r="FS2699" t="str">
            <v>ID</v>
          </cell>
          <cell r="FT2699" t="str">
            <v>EISAx</v>
          </cell>
          <cell r="FV2699">
            <v>2195743.12</v>
          </cell>
        </row>
        <row r="2700">
          <cell r="AN2700" t="str">
            <v>OR</v>
          </cell>
          <cell r="AO2700" t="str">
            <v>Baseboard/Wall/Radiant</v>
          </cell>
          <cell r="AP2700" t="str">
            <v>1993-2006</v>
          </cell>
          <cell r="AQ2700" t="str">
            <v>Slab on Grade</v>
          </cell>
          <cell r="AR2700">
            <v>198.029900076361</v>
          </cell>
          <cell r="AU2700" t="str">
            <v>No</v>
          </cell>
          <cell r="AV2700" t="b">
            <v>0</v>
          </cell>
          <cell r="AX2700">
            <v>356453.82013744983</v>
          </cell>
          <cell r="AY2700" t="b">
            <v>0</v>
          </cell>
          <cell r="AZ2700">
            <v>94162.682805579447</v>
          </cell>
          <cell r="BA2700" t="str">
            <v/>
          </cell>
          <cell r="BB2700" t="str">
            <v/>
          </cell>
          <cell r="BC2700">
            <v>0.12279461923067828</v>
          </cell>
          <cell r="DS2700">
            <v>8264.9449999999997</v>
          </cell>
          <cell r="DT2700" t="str">
            <v>OR</v>
          </cell>
          <cell r="DU2700" t="str">
            <v>lt32</v>
          </cell>
          <cell r="EZ2700" t="str">
            <v>WA</v>
          </cell>
          <cell r="FA2700" t="str">
            <v>Exterior</v>
          </cell>
          <cell r="FB2700">
            <v>300557.39999999997</v>
          </cell>
          <cell r="FC2700">
            <v>1965645.3959999999</v>
          </cell>
          <cell r="FI2700" t="str">
            <v>WA</v>
          </cell>
          <cell r="FJ2700" t="str">
            <v>Bathroom</v>
          </cell>
          <cell r="FK2700" t="str">
            <v>EISAq</v>
          </cell>
          <cell r="FL2700">
            <v>68614.289999999994</v>
          </cell>
          <cell r="FS2700" t="str">
            <v>OR</v>
          </cell>
          <cell r="FT2700" t="str">
            <v>EISAnqnx</v>
          </cell>
          <cell r="FV2700">
            <v>14678863.359999999</v>
          </cell>
        </row>
        <row r="2701">
          <cell r="AN2701" t="str">
            <v>OR</v>
          </cell>
          <cell r="AO2701" t="str">
            <v>Natural Gas FAF</v>
          </cell>
          <cell r="AP2701" t="str">
            <v>1993-2006</v>
          </cell>
          <cell r="AQ2701" t="str">
            <v>Crawlspace</v>
          </cell>
          <cell r="AR2701">
            <v>1414.66187238458</v>
          </cell>
          <cell r="AU2701" t="str">
            <v>No</v>
          </cell>
          <cell r="AV2701" t="b">
            <v>1</v>
          </cell>
          <cell r="AX2701">
            <v>2546391.370292244</v>
          </cell>
          <cell r="AY2701" t="b">
            <v>0</v>
          </cell>
          <cell r="AZ2701">
            <v>672667.90073181235</v>
          </cell>
          <cell r="BA2701">
            <v>0.87720536344389566</v>
          </cell>
          <cell r="BB2701">
            <v>1414.66187238458</v>
          </cell>
          <cell r="BC2701">
            <v>0.87720523967662767</v>
          </cell>
          <cell r="DS2701">
            <v>8264.9449999999997</v>
          </cell>
          <cell r="DT2701" t="str">
            <v>OR</v>
          </cell>
          <cell r="DU2701" t="str">
            <v>lt32</v>
          </cell>
          <cell r="EZ2701" t="str">
            <v>WA</v>
          </cell>
          <cell r="FA2701" t="str">
            <v>Kitchen</v>
          </cell>
          <cell r="FB2701">
            <v>300557.39999999997</v>
          </cell>
          <cell r="FC2701">
            <v>200371.59999999998</v>
          </cell>
          <cell r="FI2701" t="str">
            <v>WA</v>
          </cell>
          <cell r="FJ2701" t="str">
            <v>Bathroom</v>
          </cell>
          <cell r="FK2701" t="str">
            <v>EISAx</v>
          </cell>
          <cell r="FL2701">
            <v>457428.6</v>
          </cell>
          <cell r="FS2701" t="str">
            <v>OR</v>
          </cell>
          <cell r="FT2701" t="str">
            <v>EISAq</v>
          </cell>
          <cell r="FV2701">
            <v>5683245.0559999999</v>
          </cell>
        </row>
        <row r="2702">
          <cell r="AN2702" t="str">
            <v>OR</v>
          </cell>
          <cell r="AO2702" t="str">
            <v>Natural Gas FAF</v>
          </cell>
          <cell r="AP2702" t="str">
            <v>1993-2006</v>
          </cell>
          <cell r="AQ2702" t="str">
            <v>Slab on Grade</v>
          </cell>
          <cell r="AR2702">
            <v>198.029900076361</v>
          </cell>
          <cell r="AU2702" t="str">
            <v>No</v>
          </cell>
          <cell r="AV2702" t="b">
            <v>1</v>
          </cell>
          <cell r="AX2702">
            <v>356453.82013744983</v>
          </cell>
          <cell r="AY2702" t="b">
            <v>0</v>
          </cell>
          <cell r="AZ2702">
            <v>94162.682805579447</v>
          </cell>
          <cell r="BA2702">
            <v>0.12279463655610437</v>
          </cell>
          <cell r="BB2702">
            <v>198.029900076361</v>
          </cell>
          <cell r="BC2702">
            <v>0.12279461923067828</v>
          </cell>
          <cell r="DS2702">
            <v>8264.9449999999997</v>
          </cell>
          <cell r="DT2702" t="str">
            <v>OR</v>
          </cell>
          <cell r="DU2702" t="str">
            <v>gt46</v>
          </cell>
          <cell r="EZ2702" t="str">
            <v>WA</v>
          </cell>
          <cell r="FA2702" t="str">
            <v>Living Room/Family Room</v>
          </cell>
          <cell r="FB2702">
            <v>1232285.3399999999</v>
          </cell>
          <cell r="FC2702">
            <v>480891.83999999997</v>
          </cell>
          <cell r="FI2702" t="str">
            <v>WA</v>
          </cell>
          <cell r="FJ2702" t="str">
            <v>Bedrooms</v>
          </cell>
          <cell r="FK2702" t="str">
            <v>EISAnqnx</v>
          </cell>
          <cell r="FL2702">
            <v>533666.69999999995</v>
          </cell>
          <cell r="FS2702" t="str">
            <v>OR</v>
          </cell>
          <cell r="FT2702" t="str">
            <v>EISAx</v>
          </cell>
          <cell r="FV2702">
            <v>6504919.0399999991</v>
          </cell>
        </row>
        <row r="2703">
          <cell r="AN2703" t="str">
            <v>WA</v>
          </cell>
          <cell r="AO2703" t="str">
            <v>Wood</v>
          </cell>
          <cell r="AP2703" t="str">
            <v>Pre 1980</v>
          </cell>
          <cell r="AQ2703" t="str">
            <v>Basement</v>
          </cell>
          <cell r="AR2703">
            <v>6135.65283203125</v>
          </cell>
          <cell r="AU2703" t="str">
            <v>No</v>
          </cell>
          <cell r="AV2703" t="b">
            <v>0</v>
          </cell>
          <cell r="AX2703">
            <v>17590916.669433594</v>
          </cell>
          <cell r="AY2703" t="b">
            <v>0</v>
          </cell>
          <cell r="AZ2703">
            <v>4598947.901984863</v>
          </cell>
          <cell r="BA2703" t="str">
            <v/>
          </cell>
          <cell r="BB2703" t="str">
            <v/>
          </cell>
          <cell r="BC2703">
            <v>0.49999982333029236</v>
          </cell>
          <cell r="DS2703">
            <v>2130.886</v>
          </cell>
          <cell r="DT2703" t="str">
            <v>MT</v>
          </cell>
          <cell r="DU2703" t="str">
            <v>32to46</v>
          </cell>
          <cell r="EZ2703" t="str">
            <v>WA</v>
          </cell>
          <cell r="FA2703" t="str">
            <v>Other</v>
          </cell>
          <cell r="FB2703">
            <v>350650.3</v>
          </cell>
          <cell r="FC2703">
            <v>2182046.7239999999</v>
          </cell>
          <cell r="FI2703" t="str">
            <v>WA</v>
          </cell>
          <cell r="FJ2703" t="str">
            <v>Bedrooms</v>
          </cell>
          <cell r="FK2703" t="str">
            <v>EISAx</v>
          </cell>
          <cell r="FL2703">
            <v>1608623.91</v>
          </cell>
          <cell r="FS2703" t="str">
            <v>WA</v>
          </cell>
          <cell r="FT2703" t="str">
            <v>EISAnqnx</v>
          </cell>
          <cell r="FV2703">
            <v>3580061.44</v>
          </cell>
        </row>
        <row r="2704">
          <cell r="AN2704" t="str">
            <v>WA</v>
          </cell>
          <cell r="AO2704" t="str">
            <v>Heat Pump (Central System)</v>
          </cell>
          <cell r="AP2704" t="str">
            <v>Pre 1980</v>
          </cell>
          <cell r="AQ2704" t="str">
            <v>Slab on Grade</v>
          </cell>
          <cell r="AR2704">
            <v>6135.65283203125</v>
          </cell>
          <cell r="AU2704" t="str">
            <v>No</v>
          </cell>
          <cell r="AV2704" t="b">
            <v>1</v>
          </cell>
          <cell r="AX2704">
            <v>17590916.669433594</v>
          </cell>
          <cell r="AY2704" t="b">
            <v>0</v>
          </cell>
          <cell r="AZ2704">
            <v>4598947.901984863</v>
          </cell>
          <cell r="BA2704">
            <v>0.5</v>
          </cell>
          <cell r="BB2704">
            <v>6135.65283203125</v>
          </cell>
          <cell r="BC2704">
            <v>0.49999982333029236</v>
          </cell>
          <cell r="DS2704">
            <v>1144.6790000000001</v>
          </cell>
          <cell r="DT2704" t="str">
            <v>MT</v>
          </cell>
          <cell r="DU2704" t="str">
            <v>gt46</v>
          </cell>
          <cell r="EZ2704" t="str">
            <v>OR</v>
          </cell>
          <cell r="FA2704" t="str">
            <v>Bathroom</v>
          </cell>
          <cell r="FB2704">
            <v>922054.15399999998</v>
          </cell>
          <cell r="FC2704">
            <v>277309.52</v>
          </cell>
          <cell r="FI2704" t="str">
            <v>WA</v>
          </cell>
          <cell r="FJ2704" t="str">
            <v>Exterior</v>
          </cell>
          <cell r="FK2704" t="str">
            <v>EISAnqnx</v>
          </cell>
          <cell r="FL2704">
            <v>114357.15</v>
          </cell>
          <cell r="FS2704" t="str">
            <v>WA</v>
          </cell>
          <cell r="FT2704" t="str">
            <v>EISAq</v>
          </cell>
          <cell r="FV2704">
            <v>1165424.2560000001</v>
          </cell>
        </row>
        <row r="2705">
          <cell r="AN2705" t="str">
            <v>WA</v>
          </cell>
          <cell r="AO2705" t="str">
            <v>Heat Pump (Central System)</v>
          </cell>
          <cell r="AP2705" t="str">
            <v>Pre 1980</v>
          </cell>
          <cell r="AQ2705" t="str">
            <v>Basement</v>
          </cell>
          <cell r="AR2705">
            <v>6135.65283203125</v>
          </cell>
          <cell r="AU2705" t="str">
            <v>No</v>
          </cell>
          <cell r="AV2705" t="b">
            <v>1</v>
          </cell>
          <cell r="AX2705">
            <v>17590916.669433594</v>
          </cell>
          <cell r="AY2705" t="b">
            <v>0</v>
          </cell>
          <cell r="AZ2705">
            <v>4598947.901984863</v>
          </cell>
          <cell r="BA2705">
            <v>0.5</v>
          </cell>
          <cell r="BB2705">
            <v>6135.65283203125</v>
          </cell>
          <cell r="BC2705">
            <v>0.49999982333029236</v>
          </cell>
          <cell r="DS2705">
            <v>1612.692</v>
          </cell>
          <cell r="DT2705" t="str">
            <v>OR</v>
          </cell>
          <cell r="DU2705" t="str">
            <v>lt32</v>
          </cell>
          <cell r="EZ2705" t="str">
            <v>OR</v>
          </cell>
          <cell r="FA2705" t="str">
            <v>Bedrooms</v>
          </cell>
          <cell r="FB2705">
            <v>818063.08400000003</v>
          </cell>
          <cell r="FC2705">
            <v>1601462.4780000001</v>
          </cell>
          <cell r="FI2705" t="str">
            <v>WA</v>
          </cell>
          <cell r="FJ2705" t="str">
            <v>Exterior</v>
          </cell>
          <cell r="FK2705" t="str">
            <v>EISAq</v>
          </cell>
          <cell r="FL2705">
            <v>100634.292</v>
          </cell>
          <cell r="FS2705" t="str">
            <v>WA</v>
          </cell>
          <cell r="FT2705" t="str">
            <v>EISAx</v>
          </cell>
          <cell r="FV2705">
            <v>1504387.52</v>
          </cell>
        </row>
        <row r="2706">
          <cell r="AN2706" t="str">
            <v>WA</v>
          </cell>
          <cell r="AO2706" t="str">
            <v>Wood</v>
          </cell>
          <cell r="AP2706" t="str">
            <v>Pre 1980</v>
          </cell>
          <cell r="AQ2706" t="str">
            <v>Slab on Grade</v>
          </cell>
          <cell r="AR2706">
            <v>6135.65283203125</v>
          </cell>
          <cell r="AU2706" t="str">
            <v>No</v>
          </cell>
          <cell r="AV2706" t="b">
            <v>0</v>
          </cell>
          <cell r="AX2706">
            <v>17590916.669433594</v>
          </cell>
          <cell r="AY2706" t="b">
            <v>0</v>
          </cell>
          <cell r="AZ2706">
            <v>4598947.901984863</v>
          </cell>
          <cell r="BA2706" t="str">
            <v/>
          </cell>
          <cell r="BB2706" t="str">
            <v/>
          </cell>
          <cell r="BC2706">
            <v>0.49999982333029236</v>
          </cell>
          <cell r="DS2706">
            <v>1612.692</v>
          </cell>
          <cell r="DT2706" t="str">
            <v>OR</v>
          </cell>
          <cell r="DU2706" t="str">
            <v>32to46</v>
          </cell>
          <cell r="EZ2706" t="str">
            <v>OR</v>
          </cell>
          <cell r="FA2706" t="str">
            <v>Exterior</v>
          </cell>
          <cell r="FB2706">
            <v>3029606.5060000001</v>
          </cell>
          <cell r="FC2706">
            <v>5026235.05</v>
          </cell>
          <cell r="FI2706" t="str">
            <v>WA</v>
          </cell>
          <cell r="FJ2706" t="str">
            <v>Exterior</v>
          </cell>
          <cell r="FK2706" t="str">
            <v>EISAx</v>
          </cell>
          <cell r="FL2706">
            <v>701390.52</v>
          </cell>
          <cell r="FS2706" t="str">
            <v>OR</v>
          </cell>
          <cell r="FT2706" t="str">
            <v>EISAnqnx</v>
          </cell>
          <cell r="FV2706">
            <v>1773961.2</v>
          </cell>
        </row>
        <row r="2707">
          <cell r="AN2707" t="str">
            <v>WA</v>
          </cell>
          <cell r="AO2707" t="str">
            <v>Wood</v>
          </cell>
          <cell r="AP2707" t="str">
            <v>Pre 1980</v>
          </cell>
          <cell r="AQ2707" t="str">
            <v>Slab on Grade</v>
          </cell>
          <cell r="AR2707">
            <v>6135.65283203125</v>
          </cell>
          <cell r="AU2707" t="str">
            <v>No</v>
          </cell>
          <cell r="AV2707" t="b">
            <v>0</v>
          </cell>
          <cell r="AX2707">
            <v>17590916.669433594</v>
          </cell>
          <cell r="AY2707" t="b">
            <v>0</v>
          </cell>
          <cell r="AZ2707">
            <v>4598947.901984863</v>
          </cell>
          <cell r="BA2707" t="str">
            <v/>
          </cell>
          <cell r="BB2707" t="str">
            <v/>
          </cell>
          <cell r="BC2707">
            <v>0.49999982333029236</v>
          </cell>
          <cell r="DS2707">
            <v>1612.692</v>
          </cell>
          <cell r="DT2707" t="str">
            <v>OR</v>
          </cell>
          <cell r="DU2707" t="str">
            <v>32to46</v>
          </cell>
          <cell r="EZ2707" t="str">
            <v>OR</v>
          </cell>
          <cell r="FA2707" t="str">
            <v>Garage</v>
          </cell>
          <cell r="FB2707">
            <v>0</v>
          </cell>
          <cell r="FC2707">
            <v>0</v>
          </cell>
          <cell r="FI2707" t="str">
            <v>WA</v>
          </cell>
          <cell r="FJ2707" t="str">
            <v>Garage</v>
          </cell>
          <cell r="FK2707" t="str">
            <v>EISAnqnx</v>
          </cell>
          <cell r="FL2707">
            <v>274457.15999999997</v>
          </cell>
          <cell r="FS2707" t="str">
            <v>OR</v>
          </cell>
          <cell r="FT2707" t="str">
            <v>EISAq</v>
          </cell>
          <cell r="FV2707">
            <v>212875.34400000001</v>
          </cell>
        </row>
        <row r="2708">
          <cell r="AN2708" t="str">
            <v>WA</v>
          </cell>
          <cell r="AO2708" t="str">
            <v>Wood</v>
          </cell>
          <cell r="AP2708" t="str">
            <v>Pre 1980</v>
          </cell>
          <cell r="AQ2708" t="str">
            <v>Basement</v>
          </cell>
          <cell r="AR2708">
            <v>6135.65283203125</v>
          </cell>
          <cell r="AU2708" t="str">
            <v>No</v>
          </cell>
          <cell r="AV2708" t="b">
            <v>0</v>
          </cell>
          <cell r="AX2708">
            <v>17590916.669433594</v>
          </cell>
          <cell r="AY2708" t="b">
            <v>0</v>
          </cell>
          <cell r="AZ2708">
            <v>4598947.901984863</v>
          </cell>
          <cell r="BA2708" t="str">
            <v/>
          </cell>
          <cell r="BB2708" t="str">
            <v/>
          </cell>
          <cell r="BC2708">
            <v>0.49999982333029236</v>
          </cell>
          <cell r="DS2708">
            <v>1192.4649999999999</v>
          </cell>
          <cell r="DT2708" t="str">
            <v>ID</v>
          </cell>
          <cell r="DU2708" t="str">
            <v>gt46</v>
          </cell>
          <cell r="EZ2708" t="str">
            <v>OR</v>
          </cell>
          <cell r="FA2708" t="str">
            <v>Kitchen</v>
          </cell>
          <cell r="FB2708">
            <v>1192430.936</v>
          </cell>
          <cell r="FC2708">
            <v>1067641.652</v>
          </cell>
          <cell r="FI2708" t="str">
            <v>WA</v>
          </cell>
          <cell r="FJ2708" t="str">
            <v>Garage</v>
          </cell>
          <cell r="FK2708" t="str">
            <v>EISAq</v>
          </cell>
          <cell r="FL2708">
            <v>266833.34999999998</v>
          </cell>
          <cell r="FS2708" t="str">
            <v>OR</v>
          </cell>
          <cell r="FT2708" t="str">
            <v>EISAx</v>
          </cell>
          <cell r="FV2708">
            <v>1128884.3999999999</v>
          </cell>
        </row>
        <row r="2709">
          <cell r="AN2709" t="str">
            <v>ID</v>
          </cell>
          <cell r="AO2709" t="str">
            <v>Oil FAF</v>
          </cell>
          <cell r="AP2709" t="str">
            <v>Pre 1980</v>
          </cell>
          <cell r="AQ2709" t="str">
            <v>Slab on Grade</v>
          </cell>
          <cell r="AR2709">
            <v>679.49617513020803</v>
          </cell>
          <cell r="AU2709" t="str">
            <v>No</v>
          </cell>
          <cell r="AV2709" t="b">
            <v>1</v>
          </cell>
          <cell r="AX2709">
            <v>874511.57739257778</v>
          </cell>
          <cell r="AY2709" t="b">
            <v>0</v>
          </cell>
          <cell r="AZ2709">
            <v>417118.03620127746</v>
          </cell>
          <cell r="BA2709">
            <v>0.17948717948717927</v>
          </cell>
          <cell r="BB2709">
            <v>679.49617513020803</v>
          </cell>
          <cell r="BC2709">
            <v>0.17948719865533297</v>
          </cell>
          <cell r="DS2709">
            <v>2079.9929999999999</v>
          </cell>
          <cell r="DT2709" t="str">
            <v>WA</v>
          </cell>
          <cell r="DU2709" t="str">
            <v>lt32</v>
          </cell>
          <cell r="EZ2709" t="str">
            <v>OR</v>
          </cell>
          <cell r="FA2709" t="str">
            <v>Living Room/Family Room</v>
          </cell>
          <cell r="FB2709">
            <v>90125.593999999997</v>
          </cell>
          <cell r="FC2709">
            <v>1081507.128</v>
          </cell>
          <cell r="FI2709" t="str">
            <v>WA</v>
          </cell>
          <cell r="FJ2709" t="str">
            <v>Kitchen</v>
          </cell>
          <cell r="FK2709" t="str">
            <v>EISAx</v>
          </cell>
          <cell r="FL2709">
            <v>2050804.89</v>
          </cell>
          <cell r="FS2709" t="str">
            <v>WA</v>
          </cell>
          <cell r="FT2709" t="str">
            <v>EISAnqnx</v>
          </cell>
          <cell r="FV2709">
            <v>2371192.02</v>
          </cell>
        </row>
        <row r="2710">
          <cell r="AN2710" t="str">
            <v>ID</v>
          </cell>
          <cell r="AO2710" t="str">
            <v>Oil FAF</v>
          </cell>
          <cell r="AP2710" t="str">
            <v>Pre 1980</v>
          </cell>
          <cell r="AQ2710" t="str">
            <v>Crawlspace</v>
          </cell>
          <cell r="AR2710">
            <v>3106.2682291666702</v>
          </cell>
          <cell r="AU2710" t="str">
            <v>No</v>
          </cell>
          <cell r="AV2710" t="b">
            <v>1</v>
          </cell>
          <cell r="AX2710">
            <v>3997767.2109375047</v>
          </cell>
          <cell r="AY2710" t="b">
            <v>0</v>
          </cell>
          <cell r="AZ2710">
            <v>1906825.3083486999</v>
          </cell>
          <cell r="BA2710">
            <v>0.82051282051282071</v>
          </cell>
          <cell r="BB2710">
            <v>3106.2682291666702</v>
          </cell>
          <cell r="BC2710">
            <v>0.8205129081386664</v>
          </cell>
          <cell r="DS2710">
            <v>2079.9929999999999</v>
          </cell>
          <cell r="DT2710" t="str">
            <v>WA</v>
          </cell>
          <cell r="DU2710" t="str">
            <v>lt32</v>
          </cell>
          <cell r="EZ2710" t="str">
            <v>OR</v>
          </cell>
          <cell r="FA2710" t="str">
            <v>Other</v>
          </cell>
          <cell r="FB2710">
            <v>478358.92200000002</v>
          </cell>
          <cell r="FC2710">
            <v>360502.37599999999</v>
          </cell>
          <cell r="FI2710" t="str">
            <v>WA</v>
          </cell>
          <cell r="FJ2710" t="str">
            <v>Living Room/Family Room</v>
          </cell>
          <cell r="FK2710" t="str">
            <v>EISAnqnx</v>
          </cell>
          <cell r="FL2710">
            <v>686142.9</v>
          </cell>
          <cell r="FS2710" t="str">
            <v>WA</v>
          </cell>
          <cell r="FT2710" t="str">
            <v>EISAq</v>
          </cell>
          <cell r="FV2710">
            <v>332798.88</v>
          </cell>
        </row>
        <row r="2711">
          <cell r="AN2711" t="str">
            <v>WA</v>
          </cell>
          <cell r="AO2711" t="str">
            <v>Natural Gas FAF</v>
          </cell>
          <cell r="AP2711" t="str">
            <v>1993-2006</v>
          </cell>
          <cell r="AQ2711" t="str">
            <v>Crawlspace</v>
          </cell>
          <cell r="AR2711">
            <v>2079.99340820313</v>
          </cell>
          <cell r="AU2711" t="str">
            <v>No</v>
          </cell>
          <cell r="AV2711" t="b">
            <v>1</v>
          </cell>
          <cell r="AX2711">
            <v>4463665.8540039174</v>
          </cell>
          <cell r="AY2711" t="b">
            <v>0</v>
          </cell>
          <cell r="AZ2711">
            <v>908226.8336991478</v>
          </cell>
          <cell r="BA2711">
            <v>1</v>
          </cell>
          <cell r="BB2711">
            <v>2079.99340820313</v>
          </cell>
          <cell r="BC2711">
            <v>1.0000001962521654</v>
          </cell>
          <cell r="DS2711">
            <v>2079.9929999999999</v>
          </cell>
          <cell r="DT2711" t="str">
            <v>WA</v>
          </cell>
          <cell r="DU2711" t="str">
            <v>32to46</v>
          </cell>
          <cell r="EZ2711" t="str">
            <v>WA</v>
          </cell>
          <cell r="FA2711" t="str">
            <v>Bathroom</v>
          </cell>
          <cell r="FB2711">
            <v>1973660.26</v>
          </cell>
          <cell r="FC2711">
            <v>480891.83999999997</v>
          </cell>
          <cell r="FI2711" t="str">
            <v>WA</v>
          </cell>
          <cell r="FJ2711" t="str">
            <v>Living Room/Family Room</v>
          </cell>
          <cell r="FK2711" t="str">
            <v>EISAx</v>
          </cell>
          <cell r="FL2711">
            <v>1303671.51</v>
          </cell>
          <cell r="FS2711" t="str">
            <v>WA</v>
          </cell>
          <cell r="FT2711" t="str">
            <v>EISAnqnx</v>
          </cell>
          <cell r="FV2711">
            <v>2755990.7250000001</v>
          </cell>
        </row>
        <row r="2712">
          <cell r="AN2712" t="str">
            <v>OR</v>
          </cell>
          <cell r="AO2712" t="str">
            <v>Baseboard/Wall/Radiant</v>
          </cell>
          <cell r="AP2712" t="str">
            <v>Pre 1980</v>
          </cell>
          <cell r="AQ2712" t="str">
            <v>Slab on Grade</v>
          </cell>
          <cell r="AR2712">
            <v>2030.48829476644</v>
          </cell>
          <cell r="AU2712" t="str">
            <v>No</v>
          </cell>
          <cell r="AV2712" t="b">
            <v>0</v>
          </cell>
          <cell r="AX2712">
            <v>1760433.3515625035</v>
          </cell>
          <cell r="AY2712" t="b">
            <v>0</v>
          </cell>
          <cell r="AZ2712">
            <v>1572403.0287580993</v>
          </cell>
          <cell r="BA2712" t="str">
            <v/>
          </cell>
          <cell r="BB2712" t="str">
            <v/>
          </cell>
          <cell r="BC2712">
            <v>0.24567474977346374</v>
          </cell>
          <cell r="DS2712">
            <v>2079.9929999999999</v>
          </cell>
          <cell r="DT2712" t="str">
            <v>WA</v>
          </cell>
          <cell r="DU2712" t="str">
            <v>lt32</v>
          </cell>
          <cell r="EZ2712" t="str">
            <v>WA</v>
          </cell>
          <cell r="FA2712" t="str">
            <v>Bedrooms</v>
          </cell>
          <cell r="FB2712">
            <v>631170.53999999992</v>
          </cell>
          <cell r="FC2712">
            <v>761412.08</v>
          </cell>
          <cell r="FI2712" t="str">
            <v>WA</v>
          </cell>
          <cell r="FJ2712" t="str">
            <v>Other</v>
          </cell>
          <cell r="FK2712" t="str">
            <v>EISAnqnx</v>
          </cell>
          <cell r="FL2712">
            <v>1090204.83</v>
          </cell>
          <cell r="FS2712" t="str">
            <v>WA</v>
          </cell>
          <cell r="FT2712" t="str">
            <v>EISAq</v>
          </cell>
          <cell r="FV2712">
            <v>339038.859</v>
          </cell>
        </row>
        <row r="2713">
          <cell r="AN2713" t="str">
            <v>OR</v>
          </cell>
          <cell r="AO2713" t="str">
            <v>Baseboard/Wall/Radiant</v>
          </cell>
          <cell r="AP2713" t="str">
            <v>Pre 1980</v>
          </cell>
          <cell r="AQ2713" t="str">
            <v>Slab on Grade</v>
          </cell>
          <cell r="AR2713">
            <v>2030.48829476644</v>
          </cell>
          <cell r="AU2713" t="str">
            <v>No</v>
          </cell>
          <cell r="AV2713" t="b">
            <v>1</v>
          </cell>
          <cell r="AX2713">
            <v>1760433.3515625035</v>
          </cell>
          <cell r="AY2713" t="b">
            <v>0</v>
          </cell>
          <cell r="AZ2713">
            <v>1572403.0287580993</v>
          </cell>
          <cell r="BA2713">
            <v>0.24567474048442955</v>
          </cell>
          <cell r="BB2713">
            <v>2030.48829476644</v>
          </cell>
          <cell r="BC2713">
            <v>0.24567474977346374</v>
          </cell>
          <cell r="DS2713">
            <v>1144.6790000000001</v>
          </cell>
          <cell r="DT2713" t="str">
            <v>MT</v>
          </cell>
          <cell r="DU2713" t="str">
            <v>gt46</v>
          </cell>
          <cell r="EZ2713" t="str">
            <v>WA</v>
          </cell>
          <cell r="FA2713" t="str">
            <v>Exterior</v>
          </cell>
          <cell r="FB2713">
            <v>420780.36</v>
          </cell>
          <cell r="FC2713">
            <v>6451965.5199999996</v>
          </cell>
          <cell r="FI2713" t="str">
            <v>WA</v>
          </cell>
          <cell r="FJ2713" t="str">
            <v>Other</v>
          </cell>
          <cell r="FK2713" t="str">
            <v>EISAq</v>
          </cell>
          <cell r="FL2713">
            <v>160100.00999999998</v>
          </cell>
          <cell r="FS2713" t="str">
            <v>WA</v>
          </cell>
          <cell r="FT2713" t="str">
            <v>EISAx</v>
          </cell>
          <cell r="FV2713">
            <v>998396.64</v>
          </cell>
        </row>
        <row r="2714">
          <cell r="AN2714" t="str">
            <v>OR</v>
          </cell>
          <cell r="AO2714" t="str">
            <v>Baseboard/Wall/Radiant</v>
          </cell>
          <cell r="AP2714" t="str">
            <v>Pre 1980</v>
          </cell>
          <cell r="AQ2714" t="str">
            <v>Crawlspace</v>
          </cell>
          <cell r="AR2714">
            <v>6234.45701773356</v>
          </cell>
          <cell r="AU2714" t="str">
            <v>No</v>
          </cell>
          <cell r="AV2714" t="b">
            <v>0</v>
          </cell>
          <cell r="AX2714">
            <v>5405274.2343749963</v>
          </cell>
          <cell r="AY2714" t="b">
            <v>0</v>
          </cell>
          <cell r="AZ2714">
            <v>4827941.6939333063</v>
          </cell>
          <cell r="BA2714" t="str">
            <v/>
          </cell>
          <cell r="BB2714" t="str">
            <v/>
          </cell>
          <cell r="BC2714">
            <v>0.7543252880368303</v>
          </cell>
          <cell r="DS2714">
            <v>1144.6790000000001</v>
          </cell>
          <cell r="DT2714" t="str">
            <v>MT</v>
          </cell>
          <cell r="DU2714" t="str">
            <v>lt32</v>
          </cell>
          <cell r="EZ2714" t="str">
            <v>WA</v>
          </cell>
          <cell r="FA2714" t="str">
            <v>Garage</v>
          </cell>
          <cell r="FB2714">
            <v>320594.56</v>
          </cell>
          <cell r="FC2714">
            <v>1152136.7</v>
          </cell>
          <cell r="FI2714" t="str">
            <v>WA</v>
          </cell>
          <cell r="FJ2714" t="str">
            <v>Other</v>
          </cell>
          <cell r="FK2714" t="str">
            <v>EISAx</v>
          </cell>
          <cell r="FL2714">
            <v>1440900.0899999999</v>
          </cell>
          <cell r="FS2714" t="str">
            <v>ID</v>
          </cell>
          <cell r="FT2714" t="str">
            <v>EISAnqnx</v>
          </cell>
          <cell r="FV2714">
            <v>4826849.1000000006</v>
          </cell>
        </row>
        <row r="2715">
          <cell r="AN2715" t="str">
            <v>OR</v>
          </cell>
          <cell r="AO2715" t="str">
            <v>Baseboard/Wall/Radiant</v>
          </cell>
          <cell r="AP2715" t="str">
            <v>Pre 1980</v>
          </cell>
          <cell r="AQ2715" t="str">
            <v>Crawlspace</v>
          </cell>
          <cell r="AR2715">
            <v>6234.45701773356</v>
          </cell>
          <cell r="AU2715" t="str">
            <v>No</v>
          </cell>
          <cell r="AV2715" t="b">
            <v>1</v>
          </cell>
          <cell r="AX2715">
            <v>5405274.2343749963</v>
          </cell>
          <cell r="AY2715" t="b">
            <v>0</v>
          </cell>
          <cell r="AZ2715">
            <v>4827941.6939333063</v>
          </cell>
          <cell r="BA2715">
            <v>0.75432525951557039</v>
          </cell>
          <cell r="BB2715">
            <v>6234.45701773356</v>
          </cell>
          <cell r="BC2715">
            <v>0.7543252880368303</v>
          </cell>
          <cell r="DS2715">
            <v>1144.6790000000001</v>
          </cell>
          <cell r="DT2715" t="str">
            <v>MT</v>
          </cell>
          <cell r="DU2715" t="str">
            <v>lt32</v>
          </cell>
          <cell r="EZ2715" t="str">
            <v>WA</v>
          </cell>
          <cell r="FA2715" t="str">
            <v>Kitchen</v>
          </cell>
          <cell r="FB2715">
            <v>320594.56</v>
          </cell>
          <cell r="FC2715">
            <v>280520.24</v>
          </cell>
          <cell r="FI2715" t="str">
            <v>OR</v>
          </cell>
          <cell r="FJ2715" t="str">
            <v>Bathroom</v>
          </cell>
          <cell r="FK2715" t="str">
            <v>EISAnqnx</v>
          </cell>
          <cell r="FL2715">
            <v>4159642.8000000003</v>
          </cell>
          <cell r="FS2715" t="str">
            <v>ID</v>
          </cell>
          <cell r="FT2715" t="str">
            <v>EISAq</v>
          </cell>
          <cell r="FV2715">
            <v>2438032.0160000003</v>
          </cell>
        </row>
        <row r="2716">
          <cell r="AN2716" t="str">
            <v>OR</v>
          </cell>
          <cell r="AO2716" t="str">
            <v>Baseboard/Wall/Radiant</v>
          </cell>
          <cell r="AP2716" t="str">
            <v>Pre 1980</v>
          </cell>
          <cell r="AQ2716" t="str">
            <v>Crawlspace</v>
          </cell>
          <cell r="AR2716">
            <v>6234.45701773356</v>
          </cell>
          <cell r="AU2716" t="str">
            <v>No</v>
          </cell>
          <cell r="AV2716" t="b">
            <v>0</v>
          </cell>
          <cell r="AX2716">
            <v>5405274.2343749963</v>
          </cell>
          <cell r="AY2716" t="b">
            <v>0</v>
          </cell>
          <cell r="AZ2716">
            <v>4827941.6939333063</v>
          </cell>
          <cell r="BA2716" t="str">
            <v/>
          </cell>
          <cell r="BB2716" t="str">
            <v/>
          </cell>
          <cell r="BC2716">
            <v>0.7543252880368303</v>
          </cell>
          <cell r="DS2716">
            <v>3785.7640000000001</v>
          </cell>
          <cell r="DT2716" t="str">
            <v>ID</v>
          </cell>
          <cell r="DU2716" t="str">
            <v>lt32</v>
          </cell>
          <cell r="EZ2716" t="str">
            <v>WA</v>
          </cell>
          <cell r="FA2716" t="str">
            <v>Living Room/Family Room</v>
          </cell>
          <cell r="FB2716">
            <v>1913548.7799999998</v>
          </cell>
          <cell r="FC2716">
            <v>1893511.6199999999</v>
          </cell>
          <cell r="FI2716" t="str">
            <v>OR</v>
          </cell>
          <cell r="FJ2716" t="str">
            <v>Bathroom</v>
          </cell>
          <cell r="FK2716" t="str">
            <v>EISAq</v>
          </cell>
          <cell r="FL2716">
            <v>360502.37599999999</v>
          </cell>
          <cell r="FS2716" t="str">
            <v>MT</v>
          </cell>
          <cell r="FT2716" t="str">
            <v>EISAnqnx</v>
          </cell>
          <cell r="FV2716">
            <v>3548504.9000000004</v>
          </cell>
        </row>
        <row r="2717">
          <cell r="AN2717" t="str">
            <v>OR</v>
          </cell>
          <cell r="AO2717" t="str">
            <v>Baseboard/Wall/Radiant</v>
          </cell>
          <cell r="AP2717" t="str">
            <v>Pre 1980</v>
          </cell>
          <cell r="AQ2717" t="str">
            <v>Slab on Grade</v>
          </cell>
          <cell r="AR2717">
            <v>2030.48829476644</v>
          </cell>
          <cell r="AU2717" t="str">
            <v>No</v>
          </cell>
          <cell r="AV2717" t="b">
            <v>0</v>
          </cell>
          <cell r="AX2717">
            <v>1760433.3515625035</v>
          </cell>
          <cell r="AY2717" t="b">
            <v>0</v>
          </cell>
          <cell r="AZ2717">
            <v>1572403.0287580993</v>
          </cell>
          <cell r="BA2717" t="str">
            <v/>
          </cell>
          <cell r="BB2717" t="str">
            <v/>
          </cell>
          <cell r="BC2717">
            <v>0.24567474977346374</v>
          </cell>
          <cell r="DS2717">
            <v>2079.9929999999999</v>
          </cell>
          <cell r="DT2717" t="str">
            <v>WA</v>
          </cell>
          <cell r="DU2717" t="str">
            <v>32to46</v>
          </cell>
          <cell r="EZ2717" t="str">
            <v>WA</v>
          </cell>
          <cell r="FA2717" t="str">
            <v>Other</v>
          </cell>
          <cell r="FB2717">
            <v>2432511.2239999999</v>
          </cell>
          <cell r="FC2717">
            <v>2476592.9759999998</v>
          </cell>
          <cell r="FI2717" t="str">
            <v>OR</v>
          </cell>
          <cell r="FJ2717" t="str">
            <v>Bathroom</v>
          </cell>
          <cell r="FK2717" t="str">
            <v>EISAx</v>
          </cell>
          <cell r="FL2717">
            <v>450627.97000000003</v>
          </cell>
          <cell r="FS2717" t="str">
            <v>MT</v>
          </cell>
          <cell r="FT2717" t="str">
            <v>EISAq</v>
          </cell>
          <cell r="FV2717">
            <v>302195.25600000005</v>
          </cell>
        </row>
        <row r="2718">
          <cell r="AN2718" t="str">
            <v>OR</v>
          </cell>
          <cell r="AO2718" t="str">
            <v>Baseboard/Wall/Radiant</v>
          </cell>
          <cell r="AP2718" t="str">
            <v>Pre 1980</v>
          </cell>
          <cell r="AQ2718" t="str">
            <v>Crawlspace</v>
          </cell>
          <cell r="AR2718">
            <v>6234.45701773356</v>
          </cell>
          <cell r="AU2718" t="str">
            <v>No</v>
          </cell>
          <cell r="AV2718" t="b">
            <v>0</v>
          </cell>
          <cell r="AX2718">
            <v>5405274.2343749963</v>
          </cell>
          <cell r="AY2718" t="b">
            <v>0</v>
          </cell>
          <cell r="AZ2718">
            <v>4827941.6939333063</v>
          </cell>
          <cell r="BA2718" t="str">
            <v/>
          </cell>
          <cell r="BB2718" t="str">
            <v/>
          </cell>
          <cell r="BC2718">
            <v>0.7543252880368303</v>
          </cell>
          <cell r="DS2718">
            <v>2079.9929999999999</v>
          </cell>
          <cell r="DT2718" t="str">
            <v>WA</v>
          </cell>
          <cell r="DU2718" t="str">
            <v>32to46</v>
          </cell>
          <cell r="EZ2718" t="str">
            <v>WA</v>
          </cell>
          <cell r="FA2718" t="str">
            <v>Bathroom</v>
          </cell>
          <cell r="FB2718">
            <v>1341790.56</v>
          </cell>
          <cell r="FC2718">
            <v>160100.00999999998</v>
          </cell>
          <cell r="FI2718" t="str">
            <v>OR</v>
          </cell>
          <cell r="FJ2718" t="str">
            <v>Bedrooms</v>
          </cell>
          <cell r="FK2718" t="str">
            <v>EISAnqnx</v>
          </cell>
          <cell r="FL2718">
            <v>1109238.08</v>
          </cell>
          <cell r="FS2718" t="str">
            <v>MT</v>
          </cell>
          <cell r="FT2718" t="str">
            <v>EISAx</v>
          </cell>
          <cell r="FV2718">
            <v>1682678.1300000001</v>
          </cell>
        </row>
        <row r="2719">
          <cell r="AN2719" t="str">
            <v>OR</v>
          </cell>
          <cell r="AO2719" t="str">
            <v>Baseboard/Wall/Radiant</v>
          </cell>
          <cell r="AP2719" t="str">
            <v>Pre 1980</v>
          </cell>
          <cell r="AQ2719" t="str">
            <v>Slab on Grade</v>
          </cell>
          <cell r="AR2719">
            <v>2030.48829476644</v>
          </cell>
          <cell r="AU2719" t="str">
            <v>No</v>
          </cell>
          <cell r="AV2719" t="b">
            <v>0</v>
          </cell>
          <cell r="AX2719">
            <v>1760433.3515625035</v>
          </cell>
          <cell r="AY2719" t="b">
            <v>0</v>
          </cell>
          <cell r="AZ2719">
            <v>1572403.0287580993</v>
          </cell>
          <cell r="BA2719" t="str">
            <v/>
          </cell>
          <cell r="BB2719" t="str">
            <v/>
          </cell>
          <cell r="BC2719">
            <v>0.24567474977346374</v>
          </cell>
          <cell r="DS2719">
            <v>2130.886</v>
          </cell>
          <cell r="DT2719" t="str">
            <v>MT</v>
          </cell>
          <cell r="DU2719" t="str">
            <v>32to46</v>
          </cell>
          <cell r="EZ2719" t="str">
            <v>WA</v>
          </cell>
          <cell r="FA2719" t="str">
            <v>Bedrooms</v>
          </cell>
          <cell r="FB2719">
            <v>1280800.0799999998</v>
          </cell>
          <cell r="FC2719">
            <v>853866.72</v>
          </cell>
          <cell r="FI2719" t="str">
            <v>OR</v>
          </cell>
          <cell r="FJ2719" t="str">
            <v>Bedrooms</v>
          </cell>
          <cell r="FK2719" t="str">
            <v>EISAq</v>
          </cell>
          <cell r="FL2719">
            <v>637811.89600000007</v>
          </cell>
          <cell r="FS2719" t="str">
            <v>MT</v>
          </cell>
          <cell r="FT2719" t="str">
            <v>EISAnqnx</v>
          </cell>
          <cell r="FV2719">
            <v>8118675.6600000001</v>
          </cell>
        </row>
        <row r="2720">
          <cell r="AN2720" t="str">
            <v>OR</v>
          </cell>
          <cell r="AO2720" t="str">
            <v>Baseboard/Wall/Radiant</v>
          </cell>
          <cell r="AP2720" t="str">
            <v>Pre 1980</v>
          </cell>
          <cell r="AQ2720" t="str">
            <v>Slab on Grade</v>
          </cell>
          <cell r="AR2720">
            <v>2030.48829476644</v>
          </cell>
          <cell r="AU2720" t="str">
            <v>No</v>
          </cell>
          <cell r="AV2720" t="b">
            <v>0</v>
          </cell>
          <cell r="AX2720">
            <v>1760433.3515625035</v>
          </cell>
          <cell r="AY2720" t="b">
            <v>0</v>
          </cell>
          <cell r="AZ2720">
            <v>1572403.0287580993</v>
          </cell>
          <cell r="BA2720" t="str">
            <v/>
          </cell>
          <cell r="BB2720" t="str">
            <v/>
          </cell>
          <cell r="BC2720">
            <v>0.24567474977346374</v>
          </cell>
          <cell r="DS2720">
            <v>2130.886</v>
          </cell>
          <cell r="DT2720" t="str">
            <v>MT</v>
          </cell>
          <cell r="DU2720" t="str">
            <v>lt32</v>
          </cell>
          <cell r="EZ2720" t="str">
            <v>WA</v>
          </cell>
          <cell r="FA2720" t="str">
            <v>Exterior</v>
          </cell>
          <cell r="FB2720">
            <v>365942.88</v>
          </cell>
          <cell r="FC2720">
            <v>4177847.88</v>
          </cell>
          <cell r="FI2720" t="str">
            <v>OR</v>
          </cell>
          <cell r="FJ2720" t="str">
            <v>Bedrooms</v>
          </cell>
          <cell r="FK2720" t="str">
            <v>EISAx</v>
          </cell>
          <cell r="FL2720">
            <v>1663857.12</v>
          </cell>
          <cell r="FS2720" t="str">
            <v>MT</v>
          </cell>
          <cell r="FT2720" t="str">
            <v>EISAx</v>
          </cell>
          <cell r="FV2720">
            <v>213088.6</v>
          </cell>
        </row>
        <row r="2721">
          <cell r="AN2721" t="str">
            <v>OR</v>
          </cell>
          <cell r="AO2721" t="str">
            <v>Baseboard/Wall/Radiant</v>
          </cell>
          <cell r="AP2721" t="str">
            <v>Pre 1980</v>
          </cell>
          <cell r="AQ2721" t="str">
            <v>Crawlspace</v>
          </cell>
          <cell r="AR2721">
            <v>6234.45701773356</v>
          </cell>
          <cell r="AU2721" t="str">
            <v>No</v>
          </cell>
          <cell r="AV2721" t="b">
            <v>0</v>
          </cell>
          <cell r="AX2721">
            <v>5405274.2343749963</v>
          </cell>
          <cell r="AY2721" t="b">
            <v>0</v>
          </cell>
          <cell r="AZ2721">
            <v>4827941.6939333063</v>
          </cell>
          <cell r="BA2721" t="str">
            <v/>
          </cell>
          <cell r="BB2721" t="str">
            <v/>
          </cell>
          <cell r="BC2721">
            <v>0.7543252880368303</v>
          </cell>
          <cell r="DS2721">
            <v>2130.886</v>
          </cell>
          <cell r="DT2721" t="str">
            <v>MT</v>
          </cell>
          <cell r="DU2721" t="str">
            <v>lt32</v>
          </cell>
          <cell r="EZ2721" t="str">
            <v>WA</v>
          </cell>
          <cell r="FA2721" t="str">
            <v>Garage</v>
          </cell>
          <cell r="FB2721">
            <v>195169.53599999999</v>
          </cell>
          <cell r="FC2721">
            <v>503171.45999999996</v>
          </cell>
          <cell r="FI2721" t="str">
            <v>OR</v>
          </cell>
          <cell r="FJ2721" t="str">
            <v>Exterior</v>
          </cell>
          <cell r="FK2721" t="str">
            <v>EISAnqnx</v>
          </cell>
          <cell r="FL2721">
            <v>1109238.08</v>
          </cell>
          <cell r="FS2721" t="str">
            <v>WA</v>
          </cell>
          <cell r="FT2721" t="str">
            <v>EISAnqnx</v>
          </cell>
          <cell r="FV2721">
            <v>6150850.2400000002</v>
          </cell>
        </row>
        <row r="2722">
          <cell r="AN2722" t="str">
            <v>MT</v>
          </cell>
          <cell r="AO2722" t="str">
            <v>Natural Gas FAF</v>
          </cell>
          <cell r="AP2722" t="str">
            <v>1993-2006</v>
          </cell>
          <cell r="AQ2722" t="str">
            <v>Slab on Grade</v>
          </cell>
          <cell r="AR2722">
            <v>528.99017086091897</v>
          </cell>
          <cell r="AU2722" t="str">
            <v>No</v>
          </cell>
          <cell r="AV2722" t="b">
            <v>0</v>
          </cell>
          <cell r="AX2722">
            <v>1957263.6321854002</v>
          </cell>
          <cell r="AY2722" t="b">
            <v>0</v>
          </cell>
          <cell r="AZ2722">
            <v>366119.65164963604</v>
          </cell>
          <cell r="BA2722" t="str">
            <v/>
          </cell>
          <cell r="BB2722" t="str">
            <v/>
          </cell>
          <cell r="BC2722">
            <v>0.46212970698415795</v>
          </cell>
          <cell r="DS2722">
            <v>3785.7640000000001</v>
          </cell>
          <cell r="DT2722" t="str">
            <v>ID</v>
          </cell>
          <cell r="DU2722" t="str">
            <v>lt32</v>
          </cell>
          <cell r="EZ2722" t="str">
            <v>WA</v>
          </cell>
          <cell r="FA2722" t="str">
            <v>Kitchen</v>
          </cell>
          <cell r="FB2722">
            <v>1006342.9199999999</v>
          </cell>
          <cell r="FC2722">
            <v>396438.12</v>
          </cell>
          <cell r="FI2722" t="str">
            <v>OR</v>
          </cell>
          <cell r="FJ2722" t="str">
            <v>Exterior</v>
          </cell>
          <cell r="FK2722" t="str">
            <v>EISAx</v>
          </cell>
          <cell r="FL2722">
            <v>2773095.2</v>
          </cell>
          <cell r="FS2722" t="str">
            <v>WA</v>
          </cell>
          <cell r="FT2722" t="str">
            <v>EISAq</v>
          </cell>
          <cell r="FV2722">
            <v>938813.98400000005</v>
          </cell>
        </row>
        <row r="2723">
          <cell r="AN2723" t="str">
            <v>MT</v>
          </cell>
          <cell r="AO2723" t="str">
            <v>Natural Gas FAF</v>
          </cell>
          <cell r="AP2723" t="str">
            <v>1993-2006</v>
          </cell>
          <cell r="AQ2723" t="str">
            <v>Crawlspace</v>
          </cell>
          <cell r="AR2723">
            <v>615.68927249845603</v>
          </cell>
          <cell r="AU2723" t="str">
            <v>No</v>
          </cell>
          <cell r="AV2723" t="b">
            <v>0</v>
          </cell>
          <cell r="AX2723">
            <v>2278050.3082442875</v>
          </cell>
          <cell r="AY2723" t="b">
            <v>0</v>
          </cell>
          <cell r="AZ2723">
            <v>426125.01023354265</v>
          </cell>
          <cell r="BA2723" t="str">
            <v/>
          </cell>
          <cell r="BB2723" t="str">
            <v/>
          </cell>
          <cell r="BC2723">
            <v>0.53787068033785546</v>
          </cell>
          <cell r="DS2723">
            <v>3785.7640000000001</v>
          </cell>
          <cell r="DT2723" t="str">
            <v>ID</v>
          </cell>
          <cell r="DU2723" t="str">
            <v>lt32</v>
          </cell>
          <cell r="EZ2723" t="str">
            <v>WA</v>
          </cell>
          <cell r="FA2723" t="str">
            <v>Living Room/Family Room</v>
          </cell>
          <cell r="FB2723">
            <v>1372285.8</v>
          </cell>
          <cell r="FC2723">
            <v>1006342.9199999999</v>
          </cell>
          <cell r="FI2723" t="str">
            <v>OR</v>
          </cell>
          <cell r="FJ2723" t="str">
            <v>Kitchen</v>
          </cell>
          <cell r="FK2723" t="str">
            <v>EISAnqnx</v>
          </cell>
          <cell r="FL2723">
            <v>3743678.52</v>
          </cell>
          <cell r="FS2723" t="str">
            <v>WA</v>
          </cell>
          <cell r="FT2723" t="str">
            <v>EISAx</v>
          </cell>
          <cell r="FV2723">
            <v>1885245.12</v>
          </cell>
        </row>
        <row r="2724">
          <cell r="AN2724" t="str">
            <v>MT</v>
          </cell>
          <cell r="AO2724" t="str">
            <v>Wood</v>
          </cell>
          <cell r="AP2724" t="str">
            <v>1993-2006</v>
          </cell>
          <cell r="AQ2724" t="str">
            <v>Slab on Grade</v>
          </cell>
          <cell r="AR2724">
            <v>528.99017086091897</v>
          </cell>
          <cell r="AU2724" t="str">
            <v>No</v>
          </cell>
          <cell r="AV2724" t="b">
            <v>1</v>
          </cell>
          <cell r="AX2724">
            <v>1957263.6321854002</v>
          </cell>
          <cell r="AY2724" t="b">
            <v>0</v>
          </cell>
          <cell r="AZ2724">
            <v>366119.65164963604</v>
          </cell>
          <cell r="BA2724">
            <v>0.46212952799121876</v>
          </cell>
          <cell r="BB2724">
            <v>528.99017086091897</v>
          </cell>
          <cell r="BC2724">
            <v>0.46212970698415795</v>
          </cell>
          <cell r="DS2724">
            <v>3785.7640000000001</v>
          </cell>
          <cell r="DT2724" t="str">
            <v>ID</v>
          </cell>
          <cell r="DU2724" t="str">
            <v>lt32</v>
          </cell>
          <cell r="EZ2724" t="str">
            <v>WA</v>
          </cell>
          <cell r="FA2724" t="str">
            <v>Other</v>
          </cell>
          <cell r="FB2724">
            <v>1317394.368</v>
          </cell>
          <cell r="FC2724">
            <v>1257928.6499999999</v>
          </cell>
          <cell r="FI2724" t="str">
            <v>OR</v>
          </cell>
          <cell r="FJ2724" t="str">
            <v>Kitchen</v>
          </cell>
          <cell r="FK2724" t="str">
            <v>EISAq</v>
          </cell>
          <cell r="FL2724">
            <v>499157.136</v>
          </cell>
          <cell r="FS2724" t="str">
            <v>ID</v>
          </cell>
          <cell r="FT2724" t="str">
            <v>EISAnqnx</v>
          </cell>
          <cell r="FV2724">
            <v>1079180.825</v>
          </cell>
        </row>
        <row r="2725">
          <cell r="AN2725" t="str">
            <v>MT</v>
          </cell>
          <cell r="AO2725" t="str">
            <v>Wood</v>
          </cell>
          <cell r="AP2725" t="str">
            <v>1993-2006</v>
          </cell>
          <cell r="AQ2725" t="str">
            <v>Crawlspace</v>
          </cell>
          <cell r="AR2725">
            <v>615.68927249845603</v>
          </cell>
          <cell r="AU2725" t="str">
            <v>No</v>
          </cell>
          <cell r="AV2725" t="b">
            <v>1</v>
          </cell>
          <cell r="AX2725">
            <v>2278050.3082442875</v>
          </cell>
          <cell r="AY2725" t="b">
            <v>0</v>
          </cell>
          <cell r="AZ2725">
            <v>426125.01023354265</v>
          </cell>
          <cell r="BA2725">
            <v>0.53787047200878124</v>
          </cell>
          <cell r="BB2725">
            <v>615.68927249845603</v>
          </cell>
          <cell r="BC2725">
            <v>0.53787068033785546</v>
          </cell>
          <cell r="DS2725">
            <v>3785.7640000000001</v>
          </cell>
          <cell r="DT2725" t="str">
            <v>ID</v>
          </cell>
          <cell r="DU2725" t="str">
            <v>32to46</v>
          </cell>
          <cell r="EZ2725" t="str">
            <v>WA</v>
          </cell>
          <cell r="FA2725" t="str">
            <v>Bathroom</v>
          </cell>
          <cell r="FB2725">
            <v>205842.87</v>
          </cell>
          <cell r="FC2725">
            <v>186020.96400000001</v>
          </cell>
          <cell r="FI2725" t="str">
            <v>OR</v>
          </cell>
          <cell r="FJ2725" t="str">
            <v>Kitchen</v>
          </cell>
          <cell r="FK2725" t="str">
            <v>EISAx</v>
          </cell>
          <cell r="FL2725">
            <v>2842422.58</v>
          </cell>
          <cell r="FS2725" t="str">
            <v>ID</v>
          </cell>
          <cell r="FT2725" t="str">
            <v>EISAq</v>
          </cell>
          <cell r="FV2725">
            <v>104936.92</v>
          </cell>
        </row>
        <row r="2726">
          <cell r="AN2726" t="str">
            <v>MT</v>
          </cell>
          <cell r="AO2726" t="str">
            <v>Natural Gas FAF</v>
          </cell>
          <cell r="AP2726" t="str">
            <v>1993-2006</v>
          </cell>
          <cell r="AQ2726" t="str">
            <v>Basement</v>
          </cell>
          <cell r="AR2726">
            <v>2130.88647460938</v>
          </cell>
          <cell r="AU2726" t="str">
            <v>No</v>
          </cell>
          <cell r="AV2726" t="b">
            <v>1</v>
          </cell>
          <cell r="AX2726">
            <v>5114127.5390625121</v>
          </cell>
          <cell r="AY2726" t="b">
            <v>0</v>
          </cell>
          <cell r="AZ2726">
            <v>742081.21478271659</v>
          </cell>
          <cell r="BA2726">
            <v>1</v>
          </cell>
          <cell r="BB2726">
            <v>2130.88647460938</v>
          </cell>
          <cell r="BC2726">
            <v>1.0000002227286584</v>
          </cell>
          <cell r="DS2726">
            <v>3785.7640000000001</v>
          </cell>
          <cell r="DT2726" t="str">
            <v>ID</v>
          </cell>
          <cell r="DU2726" t="str">
            <v>32to46</v>
          </cell>
          <cell r="EZ2726" t="str">
            <v>WA</v>
          </cell>
          <cell r="FA2726" t="str">
            <v>Bedrooms</v>
          </cell>
          <cell r="FB2726">
            <v>323249.54399999999</v>
          </cell>
          <cell r="FC2726">
            <v>757806.71399999992</v>
          </cell>
          <cell r="FI2726" t="str">
            <v>OR</v>
          </cell>
          <cell r="FJ2726" t="str">
            <v>Living Room/Family Room</v>
          </cell>
          <cell r="FK2726" t="str">
            <v>EISAnqnx</v>
          </cell>
          <cell r="FL2726">
            <v>1247892.8400000001</v>
          </cell>
          <cell r="FS2726" t="str">
            <v>WA</v>
          </cell>
          <cell r="FT2726" t="str">
            <v>EISAnqnx</v>
          </cell>
          <cell r="FV2726">
            <v>3535988.1</v>
          </cell>
        </row>
        <row r="2727">
          <cell r="AN2727" t="str">
            <v>OR</v>
          </cell>
          <cell r="AO2727" t="str">
            <v>Baseboard/Wall/Radiant</v>
          </cell>
          <cell r="AP2727" t="str">
            <v>1993-2006</v>
          </cell>
          <cell r="AQ2727" t="str">
            <v>Crawlspace</v>
          </cell>
          <cell r="AR2727">
            <v>1612.69177246094</v>
          </cell>
          <cell r="AU2727" t="str">
            <v>No</v>
          </cell>
          <cell r="AV2727" t="b">
            <v>0</v>
          </cell>
          <cell r="AX2727">
            <v>2438389.9599609412</v>
          </cell>
          <cell r="AY2727" t="b">
            <v>0</v>
          </cell>
          <cell r="AZ2727">
            <v>404004.44699311588</v>
          </cell>
          <cell r="BA2727" t="str">
            <v/>
          </cell>
          <cell r="BB2727" t="str">
            <v/>
          </cell>
          <cell r="BC2727">
            <v>0.99999985890730525</v>
          </cell>
          <cell r="DS2727">
            <v>1192.4649999999999</v>
          </cell>
          <cell r="DT2727" t="str">
            <v>ID</v>
          </cell>
          <cell r="DU2727" t="str">
            <v>32to46</v>
          </cell>
          <cell r="EZ2727" t="str">
            <v>WA</v>
          </cell>
          <cell r="FA2727" t="str">
            <v>Exterior</v>
          </cell>
          <cell r="FB2727">
            <v>158575.24799999999</v>
          </cell>
          <cell r="FC2727">
            <v>3715844.9939999999</v>
          </cell>
          <cell r="FI2727" t="str">
            <v>OR</v>
          </cell>
          <cell r="FJ2727" t="str">
            <v>Living Room/Family Room</v>
          </cell>
          <cell r="FK2727" t="str">
            <v>EISAq</v>
          </cell>
          <cell r="FL2727">
            <v>339704.16200000001</v>
          </cell>
          <cell r="FS2727" t="str">
            <v>WA</v>
          </cell>
          <cell r="FT2727" t="str">
            <v>EISAq</v>
          </cell>
          <cell r="FV2727">
            <v>1085756.3459999999</v>
          </cell>
        </row>
        <row r="2728">
          <cell r="AN2728" t="str">
            <v>OR</v>
          </cell>
          <cell r="AO2728" t="str">
            <v>Heat Pump (Central System)</v>
          </cell>
          <cell r="AP2728" t="str">
            <v>1993-2006</v>
          </cell>
          <cell r="AQ2728" t="str">
            <v>Crawlspace</v>
          </cell>
          <cell r="AR2728">
            <v>1612.69177246094</v>
          </cell>
          <cell r="AU2728" t="str">
            <v>No</v>
          </cell>
          <cell r="AV2728" t="b">
            <v>1</v>
          </cell>
          <cell r="AX2728">
            <v>2438389.9599609412</v>
          </cell>
          <cell r="AY2728" t="b">
            <v>0</v>
          </cell>
          <cell r="AZ2728">
            <v>404004.44699311588</v>
          </cell>
          <cell r="BA2728">
            <v>1</v>
          </cell>
          <cell r="BB2728">
            <v>1612.69177246094</v>
          </cell>
          <cell r="BC2728">
            <v>0.99999985890730525</v>
          </cell>
          <cell r="DS2728">
            <v>1192.4649999999999</v>
          </cell>
          <cell r="DT2728" t="str">
            <v>ID</v>
          </cell>
          <cell r="DU2728" t="str">
            <v>lt32</v>
          </cell>
          <cell r="EZ2728" t="str">
            <v>WA</v>
          </cell>
          <cell r="FA2728" t="str">
            <v>Kitchen</v>
          </cell>
          <cell r="FB2728">
            <v>179921.916</v>
          </cell>
          <cell r="FC2728">
            <v>321724.78200000001</v>
          </cell>
          <cell r="FI2728" t="str">
            <v>OR</v>
          </cell>
          <cell r="FJ2728" t="str">
            <v>Living Room/Family Room</v>
          </cell>
          <cell r="FK2728" t="str">
            <v>EISAx</v>
          </cell>
          <cell r="FL2728">
            <v>263444.04399999999</v>
          </cell>
          <cell r="FS2728" t="str">
            <v>WA</v>
          </cell>
          <cell r="FT2728" t="str">
            <v>EISAx</v>
          </cell>
          <cell r="FV2728">
            <v>1695194.2949999999</v>
          </cell>
        </row>
        <row r="2729">
          <cell r="AN2729" t="str">
            <v>OR</v>
          </cell>
          <cell r="AO2729" t="str">
            <v>Wood</v>
          </cell>
          <cell r="AP2729" t="str">
            <v>1993-2006</v>
          </cell>
          <cell r="AQ2729" t="str">
            <v>Crawlspace</v>
          </cell>
          <cell r="AR2729">
            <v>1925.05932617188</v>
          </cell>
          <cell r="AU2729" t="str">
            <v>No</v>
          </cell>
          <cell r="AV2729" t="b">
            <v>0</v>
          </cell>
          <cell r="AX2729">
            <v>5703950.7834472805</v>
          </cell>
          <cell r="AY2729" t="b">
            <v>0</v>
          </cell>
          <cell r="AZ2729">
            <v>1046822.2358010282</v>
          </cell>
          <cell r="BA2729" t="str">
            <v/>
          </cell>
          <cell r="BB2729" t="str">
            <v/>
          </cell>
          <cell r="BC2729">
            <v>1.0000001694347447</v>
          </cell>
          <cell r="DS2729">
            <v>1925.059</v>
          </cell>
          <cell r="DT2729" t="str">
            <v>OR</v>
          </cell>
          <cell r="DU2729" t="str">
            <v>lt32</v>
          </cell>
          <cell r="EZ2729" t="str">
            <v>WA</v>
          </cell>
          <cell r="FA2729" t="str">
            <v>Living Room/Family Room</v>
          </cell>
          <cell r="FB2729">
            <v>356794.30799999996</v>
          </cell>
          <cell r="FC2729">
            <v>352220.022</v>
          </cell>
          <cell r="FI2729" t="str">
            <v>OR</v>
          </cell>
          <cell r="FJ2729" t="str">
            <v>Other</v>
          </cell>
          <cell r="FK2729" t="str">
            <v>EISAnqnx</v>
          </cell>
          <cell r="FL2729">
            <v>1663857.12</v>
          </cell>
          <cell r="FS2729" t="str">
            <v>ID</v>
          </cell>
          <cell r="FT2729" t="str">
            <v>EISAnqnx</v>
          </cell>
          <cell r="FV2729">
            <v>160982.77499999999</v>
          </cell>
        </row>
        <row r="2730">
          <cell r="AN2730" t="str">
            <v>OR</v>
          </cell>
          <cell r="AO2730" t="str">
            <v>Baseboard/Wall/Radiant</v>
          </cell>
          <cell r="AP2730" t="str">
            <v>1993-2006</v>
          </cell>
          <cell r="AQ2730" t="str">
            <v>Crawlspace</v>
          </cell>
          <cell r="AR2730">
            <v>1925.05932617188</v>
          </cell>
          <cell r="AU2730" t="str">
            <v>No</v>
          </cell>
          <cell r="AV2730" t="b">
            <v>0</v>
          </cell>
          <cell r="AX2730">
            <v>5703950.7834472805</v>
          </cell>
          <cell r="AY2730" t="b">
            <v>0</v>
          </cell>
          <cell r="AZ2730">
            <v>1046822.2358010282</v>
          </cell>
          <cell r="BA2730" t="str">
            <v/>
          </cell>
          <cell r="BB2730" t="str">
            <v/>
          </cell>
          <cell r="BC2730">
            <v>1.0000001694347447</v>
          </cell>
          <cell r="DS2730">
            <v>1925.059</v>
          </cell>
          <cell r="DT2730" t="str">
            <v>OR</v>
          </cell>
          <cell r="DU2730" t="str">
            <v>32to46</v>
          </cell>
          <cell r="EZ2730" t="str">
            <v>WA</v>
          </cell>
          <cell r="FA2730" t="str">
            <v>Other</v>
          </cell>
          <cell r="FB2730">
            <v>1334166.75</v>
          </cell>
          <cell r="FC2730">
            <v>2087399.1779999998</v>
          </cell>
          <cell r="FI2730" t="str">
            <v>OR</v>
          </cell>
          <cell r="FJ2730" t="str">
            <v>Other</v>
          </cell>
          <cell r="FK2730" t="str">
            <v>EISAq</v>
          </cell>
          <cell r="FL2730">
            <v>908188.67800000007</v>
          </cell>
          <cell r="FS2730" t="str">
            <v>ID</v>
          </cell>
          <cell r="FT2730" t="str">
            <v>EISAq</v>
          </cell>
          <cell r="FV2730">
            <v>1848320.7499999998</v>
          </cell>
        </row>
        <row r="2731">
          <cell r="AN2731" t="str">
            <v>OR</v>
          </cell>
          <cell r="AO2731" t="str">
            <v>Natural Gas FAF</v>
          </cell>
          <cell r="AP2731" t="str">
            <v>1993-2006</v>
          </cell>
          <cell r="AQ2731" t="str">
            <v>Crawlspace</v>
          </cell>
          <cell r="AR2731">
            <v>1925.05932617188</v>
          </cell>
          <cell r="AU2731" t="str">
            <v>No</v>
          </cell>
          <cell r="AV2731" t="b">
            <v>1</v>
          </cell>
          <cell r="AX2731">
            <v>5703950.7834472805</v>
          </cell>
          <cell r="AY2731" t="b">
            <v>0</v>
          </cell>
          <cell r="AZ2731">
            <v>1046822.2358010282</v>
          </cell>
          <cell r="BA2731">
            <v>1</v>
          </cell>
          <cell r="BB2731">
            <v>1925.05932617188</v>
          </cell>
          <cell r="BC2731">
            <v>1.0000001694347447</v>
          </cell>
          <cell r="DS2731">
            <v>2130.886</v>
          </cell>
          <cell r="DT2731" t="str">
            <v>MT</v>
          </cell>
          <cell r="DU2731" t="str">
            <v>32to46</v>
          </cell>
          <cell r="EZ2731" t="str">
            <v>WA</v>
          </cell>
          <cell r="FA2731" t="str">
            <v>Bathroom</v>
          </cell>
          <cell r="FB2731">
            <v>240445.91999999998</v>
          </cell>
          <cell r="FC2731">
            <v>290538.82</v>
          </cell>
          <cell r="FI2731" t="str">
            <v>OR</v>
          </cell>
          <cell r="FJ2731" t="str">
            <v>Other</v>
          </cell>
          <cell r="FK2731" t="str">
            <v>EISAx</v>
          </cell>
          <cell r="FL2731">
            <v>4714261.84</v>
          </cell>
          <cell r="FS2731" t="str">
            <v>ID</v>
          </cell>
          <cell r="FT2731" t="str">
            <v>EISAx</v>
          </cell>
          <cell r="FV2731">
            <v>810876.2</v>
          </cell>
        </row>
        <row r="2732">
          <cell r="AN2732" t="str">
            <v>ID</v>
          </cell>
          <cell r="AO2732" t="str">
            <v>Natural Gas FAF</v>
          </cell>
          <cell r="AP2732" t="str">
            <v>Pre 1980</v>
          </cell>
          <cell r="AQ2732" t="str">
            <v>Basement</v>
          </cell>
          <cell r="AR2732">
            <v>1706.6145386391499</v>
          </cell>
          <cell r="AU2732" t="str">
            <v>No</v>
          </cell>
          <cell r="AV2732" t="b">
            <v>1</v>
          </cell>
          <cell r="AX2732">
            <v>1861916.4616553127</v>
          </cell>
          <cell r="AY2732" t="b">
            <v>0</v>
          </cell>
          <cell r="AZ2732">
            <v>942463.20207843825</v>
          </cell>
          <cell r="BA2732">
            <v>0.45079787234042501</v>
          </cell>
          <cell r="BB2732">
            <v>1706.6145386391499</v>
          </cell>
          <cell r="BC2732">
            <v>0.45079792048293288</v>
          </cell>
          <cell r="DS2732">
            <v>1612.692</v>
          </cell>
          <cell r="DT2732" t="str">
            <v>OR</v>
          </cell>
          <cell r="DU2732" t="str">
            <v>lt32</v>
          </cell>
          <cell r="EZ2732" t="str">
            <v>WA</v>
          </cell>
          <cell r="FA2732" t="str">
            <v>Bedrooms</v>
          </cell>
          <cell r="FB2732">
            <v>254471.932</v>
          </cell>
          <cell r="FC2732">
            <v>783452.95600000001</v>
          </cell>
          <cell r="FI2732" t="str">
            <v>WA</v>
          </cell>
          <cell r="FJ2732" t="str">
            <v>Bathroom</v>
          </cell>
          <cell r="FK2732" t="str">
            <v>EISAnqnx</v>
          </cell>
          <cell r="FL2732">
            <v>365942.88</v>
          </cell>
          <cell r="FS2732" t="str">
            <v>WA</v>
          </cell>
          <cell r="FT2732" t="str">
            <v>EISAnqnx</v>
          </cell>
          <cell r="FV2732">
            <v>4227519.3600000003</v>
          </cell>
        </row>
        <row r="2733">
          <cell r="AN2733" t="str">
            <v>ID</v>
          </cell>
          <cell r="AO2733" t="str">
            <v>Natural Gas FAF</v>
          </cell>
          <cell r="AP2733" t="str">
            <v>Pre 1980</v>
          </cell>
          <cell r="AQ2733" t="str">
            <v>Crawlspace</v>
          </cell>
          <cell r="AR2733">
            <v>2079.1498656577301</v>
          </cell>
          <cell r="AU2733" t="str">
            <v>No</v>
          </cell>
          <cell r="AV2733" t="b">
            <v>1</v>
          </cell>
          <cell r="AX2733">
            <v>2268352.5034325835</v>
          </cell>
          <cell r="AY2733" t="b">
            <v>0</v>
          </cell>
          <cell r="AZ2733">
            <v>1148192.6326206368</v>
          </cell>
          <cell r="BA2733">
            <v>0.54920212765957499</v>
          </cell>
          <cell r="BB2733">
            <v>2079.1498656577301</v>
          </cell>
          <cell r="BC2733">
            <v>0.54920218631106699</v>
          </cell>
          <cell r="DS2733">
            <v>1612.692</v>
          </cell>
          <cell r="DT2733" t="str">
            <v>OR</v>
          </cell>
          <cell r="DU2733" t="str">
            <v>gt46</v>
          </cell>
          <cell r="EZ2733" t="str">
            <v>WA</v>
          </cell>
          <cell r="FA2733" t="str">
            <v>Exterior</v>
          </cell>
          <cell r="FB2733">
            <v>190353.02</v>
          </cell>
          <cell r="FC2733">
            <v>6848701.2879999997</v>
          </cell>
          <cell r="FI2733" t="str">
            <v>WA</v>
          </cell>
          <cell r="FJ2733" t="str">
            <v>Bathroom</v>
          </cell>
          <cell r="FK2733" t="str">
            <v>EISAq</v>
          </cell>
          <cell r="FL2733">
            <v>10673.333999999999</v>
          </cell>
          <cell r="FS2733" t="str">
            <v>WA</v>
          </cell>
          <cell r="FT2733" t="str">
            <v>EISAq</v>
          </cell>
          <cell r="FV2733">
            <v>502732.03200000001</v>
          </cell>
        </row>
        <row r="2734">
          <cell r="AN2734" t="str">
            <v>ID</v>
          </cell>
          <cell r="AO2734" t="str">
            <v>Heat Pump (Central System)</v>
          </cell>
          <cell r="AP2734" t="str">
            <v>Pre 1980</v>
          </cell>
          <cell r="AQ2734" t="str">
            <v>Basement</v>
          </cell>
          <cell r="AR2734">
            <v>822.99226180366895</v>
          </cell>
          <cell r="AU2734" t="str">
            <v>No</v>
          </cell>
          <cell r="AV2734" t="b">
            <v>1</v>
          </cell>
          <cell r="AX2734">
            <v>1524181.668860395</v>
          </cell>
          <cell r="AY2734" t="b">
            <v>0</v>
          </cell>
          <cell r="AZ2734">
            <v>526908.20383819344</v>
          </cell>
          <cell r="BA2734">
            <v>0.21739130434782605</v>
          </cell>
          <cell r="BB2734">
            <v>822.99226180366895</v>
          </cell>
          <cell r="BC2734">
            <v>0.21739132756391283</v>
          </cell>
          <cell r="DS2734">
            <v>1612.692</v>
          </cell>
          <cell r="DT2734" t="str">
            <v>OR</v>
          </cell>
          <cell r="DU2734" t="str">
            <v>lt32</v>
          </cell>
          <cell r="EZ2734" t="str">
            <v>WA</v>
          </cell>
          <cell r="FA2734" t="str">
            <v>Garage</v>
          </cell>
          <cell r="FB2734">
            <v>1055958.3319999999</v>
          </cell>
          <cell r="FC2734">
            <v>1406608.632</v>
          </cell>
          <cell r="FI2734" t="str">
            <v>WA</v>
          </cell>
          <cell r="FJ2734" t="str">
            <v>Bedrooms</v>
          </cell>
          <cell r="FK2734" t="str">
            <v>EISAnqnx</v>
          </cell>
          <cell r="FL2734">
            <v>731885.76</v>
          </cell>
          <cell r="FS2734" t="str">
            <v>WA</v>
          </cell>
          <cell r="FT2734" t="str">
            <v>EISAx</v>
          </cell>
          <cell r="FV2734">
            <v>923579.68</v>
          </cell>
        </row>
        <row r="2735">
          <cell r="AN2735" t="str">
            <v>ID</v>
          </cell>
          <cell r="AO2735" t="str">
            <v>Heat Pump (Central System)</v>
          </cell>
          <cell r="AP2735" t="str">
            <v>Pre 1980</v>
          </cell>
          <cell r="AQ2735" t="str">
            <v>Crawlspace</v>
          </cell>
          <cell r="AR2735">
            <v>2139.7798806895398</v>
          </cell>
          <cell r="AU2735" t="str">
            <v>No</v>
          </cell>
          <cell r="AV2735" t="b">
            <v>1</v>
          </cell>
          <cell r="AX2735">
            <v>3962872.3390370277</v>
          </cell>
          <cell r="AY2735" t="b">
            <v>0</v>
          </cell>
          <cell r="AZ2735">
            <v>1369961.3299793033</v>
          </cell>
          <cell r="BA2735">
            <v>0.56521739130434789</v>
          </cell>
          <cell r="BB2735">
            <v>2139.7798806895398</v>
          </cell>
          <cell r="BC2735">
            <v>0.56521745166617354</v>
          </cell>
          <cell r="DS2735">
            <v>1904.288</v>
          </cell>
          <cell r="DT2735" t="str">
            <v>WA</v>
          </cell>
          <cell r="DU2735" t="str">
            <v>gt46</v>
          </cell>
          <cell r="EZ2735" t="str">
            <v>WA</v>
          </cell>
          <cell r="FA2735" t="str">
            <v>Kitchen</v>
          </cell>
          <cell r="FB2735">
            <v>601114.79999999993</v>
          </cell>
          <cell r="FC2735">
            <v>480891.83999999997</v>
          </cell>
          <cell r="FI2735" t="str">
            <v>WA</v>
          </cell>
          <cell r="FJ2735" t="str">
            <v>Bedrooms</v>
          </cell>
          <cell r="FK2735" t="str">
            <v>EISAq</v>
          </cell>
          <cell r="FL2735">
            <v>182971.44</v>
          </cell>
          <cell r="FS2735" t="str">
            <v>MT</v>
          </cell>
          <cell r="FT2735" t="str">
            <v>EISAnqnx</v>
          </cell>
          <cell r="FV2735">
            <v>1875179.68</v>
          </cell>
        </row>
        <row r="2736">
          <cell r="AN2736" t="str">
            <v>ID</v>
          </cell>
          <cell r="AO2736" t="str">
            <v>Heat Pump (Central System)</v>
          </cell>
          <cell r="AP2736" t="str">
            <v>Pre 1980</v>
          </cell>
          <cell r="AQ2736" t="str">
            <v>Slab on Grade</v>
          </cell>
          <cell r="AR2736">
            <v>822.99226180366895</v>
          </cell>
          <cell r="AU2736" t="str">
            <v>No</v>
          </cell>
          <cell r="AV2736" t="b">
            <v>1</v>
          </cell>
          <cell r="AX2736">
            <v>1524181.668860395</v>
          </cell>
          <cell r="AY2736" t="b">
            <v>0</v>
          </cell>
          <cell r="AZ2736">
            <v>526908.20383819344</v>
          </cell>
          <cell r="BA2736">
            <v>0.21739130434782605</v>
          </cell>
          <cell r="BB2736">
            <v>822.99226180366895</v>
          </cell>
          <cell r="BC2736">
            <v>0.21739132756391283</v>
          </cell>
          <cell r="DS2736">
            <v>8264.9449999999997</v>
          </cell>
          <cell r="DT2736" t="str">
            <v>OR</v>
          </cell>
          <cell r="DU2736" t="str">
            <v>32to46</v>
          </cell>
          <cell r="EZ2736" t="str">
            <v>WA</v>
          </cell>
          <cell r="FA2736" t="str">
            <v>Living Room/Family Room</v>
          </cell>
          <cell r="FB2736">
            <v>402746.91599999997</v>
          </cell>
          <cell r="FC2736">
            <v>661226.27999999991</v>
          </cell>
          <cell r="FI2736" t="str">
            <v>WA</v>
          </cell>
          <cell r="FJ2736" t="str">
            <v>Bedrooms</v>
          </cell>
          <cell r="FK2736" t="str">
            <v>EISAx</v>
          </cell>
          <cell r="FL2736">
            <v>152476.19999999998</v>
          </cell>
          <cell r="FS2736" t="str">
            <v>MT</v>
          </cell>
          <cell r="FT2736" t="str">
            <v>EISAq</v>
          </cell>
          <cell r="FV2736">
            <v>1864525.25</v>
          </cell>
        </row>
        <row r="2737">
          <cell r="AN2737" t="str">
            <v>ID</v>
          </cell>
          <cell r="AO2737" t="str">
            <v>Natural Gas FAF</v>
          </cell>
          <cell r="AP2737" t="str">
            <v>1993-2006</v>
          </cell>
          <cell r="AQ2737" t="str">
            <v>Crawlspace</v>
          </cell>
          <cell r="AR2737">
            <v>3785.76440429688</v>
          </cell>
          <cell r="AU2737" t="str">
            <v>No</v>
          </cell>
          <cell r="AV2737" t="b">
            <v>1</v>
          </cell>
          <cell r="AX2737">
            <v>5542359.0878906325</v>
          </cell>
          <cell r="AY2737" t="b">
            <v>0</v>
          </cell>
          <cell r="AZ2737">
            <v>1875207.6038740992</v>
          </cell>
          <cell r="BA2737">
            <v>1</v>
          </cell>
          <cell r="BB2737">
            <v>3785.76440429688</v>
          </cell>
          <cell r="BC2737">
            <v>1.0000001067939999</v>
          </cell>
          <cell r="DS2737">
            <v>1144.6790000000001</v>
          </cell>
          <cell r="DT2737" t="str">
            <v>MT</v>
          </cell>
          <cell r="DU2737" t="str">
            <v>32to46</v>
          </cell>
          <cell r="EZ2737" t="str">
            <v>WA</v>
          </cell>
          <cell r="FA2737" t="str">
            <v>Other</v>
          </cell>
          <cell r="FB2737">
            <v>2160005.8479999998</v>
          </cell>
          <cell r="FC2737">
            <v>3953331.6679999996</v>
          </cell>
          <cell r="FI2737" t="str">
            <v>WA</v>
          </cell>
          <cell r="FJ2737" t="str">
            <v>Exterior</v>
          </cell>
          <cell r="FK2737" t="str">
            <v>EISAnqnx</v>
          </cell>
          <cell r="FL2737">
            <v>365942.88</v>
          </cell>
          <cell r="FS2737" t="str">
            <v>MT</v>
          </cell>
          <cell r="FT2737" t="str">
            <v>EISAx</v>
          </cell>
          <cell r="FV2737">
            <v>319632.90000000002</v>
          </cell>
        </row>
        <row r="2738">
          <cell r="AN2738" t="str">
            <v>WA</v>
          </cell>
          <cell r="AO2738" t="str">
            <v>Baseboard/Wall/Radiant</v>
          </cell>
          <cell r="AP2738" t="str">
            <v>Pre 1980</v>
          </cell>
          <cell r="AQ2738" t="str">
            <v>Crawlspace</v>
          </cell>
          <cell r="AR2738">
            <v>2079.99340820313</v>
          </cell>
          <cell r="AU2738" t="str">
            <v>Yes</v>
          </cell>
          <cell r="AV2738" t="b">
            <v>0</v>
          </cell>
          <cell r="AX2738">
            <v>4521905.6694336049</v>
          </cell>
          <cell r="AY2738" t="b">
            <v>0</v>
          </cell>
          <cell r="AZ2738">
            <v>0</v>
          </cell>
          <cell r="BA2738" t="str">
            <v/>
          </cell>
          <cell r="BB2738" t="str">
            <v/>
          </cell>
          <cell r="BC2738">
            <v>1.0000001962521654</v>
          </cell>
          <cell r="DS2738">
            <v>2079.9929999999999</v>
          </cell>
          <cell r="DT2738" t="str">
            <v>WA</v>
          </cell>
          <cell r="DU2738" t="str">
            <v>lt32</v>
          </cell>
          <cell r="EZ2738" t="str">
            <v>WA</v>
          </cell>
          <cell r="FA2738" t="str">
            <v>Bathroom</v>
          </cell>
          <cell r="FB2738">
            <v>1963641.68</v>
          </cell>
          <cell r="FC2738">
            <v>366680.02799999999</v>
          </cell>
          <cell r="FI2738" t="str">
            <v>WA</v>
          </cell>
          <cell r="FJ2738" t="str">
            <v>Kitchen</v>
          </cell>
          <cell r="FK2738" t="str">
            <v>EISAx</v>
          </cell>
          <cell r="FL2738">
            <v>182971.44</v>
          </cell>
          <cell r="FS2738" t="str">
            <v>ID</v>
          </cell>
          <cell r="FT2738" t="str">
            <v>EISAnqnx</v>
          </cell>
          <cell r="FV2738">
            <v>1022156.28</v>
          </cell>
        </row>
        <row r="2739">
          <cell r="AN2739" t="str">
            <v>WA</v>
          </cell>
          <cell r="AO2739" t="str">
            <v>Wood</v>
          </cell>
          <cell r="AP2739" t="str">
            <v>Pre 1980</v>
          </cell>
          <cell r="AQ2739" t="str">
            <v>Crawlspace</v>
          </cell>
          <cell r="AR2739">
            <v>2079.99340820313</v>
          </cell>
          <cell r="AU2739" t="str">
            <v>Yes</v>
          </cell>
          <cell r="AV2739" t="b">
            <v>1</v>
          </cell>
          <cell r="AX2739">
            <v>4521905.6694336049</v>
          </cell>
          <cell r="AY2739" t="b">
            <v>0</v>
          </cell>
          <cell r="AZ2739">
            <v>0</v>
          </cell>
          <cell r="BA2739">
            <v>1</v>
          </cell>
          <cell r="BB2739">
            <v>2079.99340820313</v>
          </cell>
          <cell r="BC2739">
            <v>1.0000001962521654</v>
          </cell>
          <cell r="DS2739">
            <v>2079.9929999999999</v>
          </cell>
          <cell r="DT2739" t="str">
            <v>WA</v>
          </cell>
          <cell r="DU2739" t="str">
            <v>32to46</v>
          </cell>
          <cell r="EZ2739" t="str">
            <v>WA</v>
          </cell>
          <cell r="FA2739" t="str">
            <v>Bedrooms</v>
          </cell>
          <cell r="FB2739">
            <v>601114.79999999993</v>
          </cell>
          <cell r="FC2739">
            <v>729352.62399999995</v>
          </cell>
          <cell r="FI2739" t="str">
            <v>WA</v>
          </cell>
          <cell r="FJ2739" t="str">
            <v>Living Room/Family Room</v>
          </cell>
          <cell r="FK2739" t="str">
            <v>EISAnqnx</v>
          </cell>
          <cell r="FL2739">
            <v>243961.91999999998</v>
          </cell>
          <cell r="FS2739" t="str">
            <v>ID</v>
          </cell>
          <cell r="FT2739" t="str">
            <v>EISAq</v>
          </cell>
          <cell r="FV2739">
            <v>2979396.2680000002</v>
          </cell>
        </row>
        <row r="2740">
          <cell r="AN2740" t="str">
            <v>ID</v>
          </cell>
          <cell r="AO2740" t="str">
            <v>Baseboard/Wall/Radiant</v>
          </cell>
          <cell r="AP2740" t="str">
            <v>Pre 1980</v>
          </cell>
          <cell r="AQ2740" t="str">
            <v>Slab on Grade</v>
          </cell>
          <cell r="AR2740">
            <v>3785.76440429688</v>
          </cell>
          <cell r="AU2740" t="str">
            <v>No</v>
          </cell>
          <cell r="AV2740" t="b">
            <v>1</v>
          </cell>
          <cell r="AX2740">
            <v>11009002.887695327</v>
          </cell>
          <cell r="AY2740" t="b">
            <v>0</v>
          </cell>
          <cell r="AZ2740">
            <v>1318543.8843725603</v>
          </cell>
          <cell r="BA2740">
            <v>1</v>
          </cell>
          <cell r="BB2740">
            <v>3785.76440429688</v>
          </cell>
          <cell r="BC2740">
            <v>1.0000001067939999</v>
          </cell>
          <cell r="DS2740">
            <v>2079.9929999999999</v>
          </cell>
          <cell r="DT2740" t="str">
            <v>WA</v>
          </cell>
          <cell r="DU2740" t="str">
            <v>lt32</v>
          </cell>
          <cell r="EZ2740" t="str">
            <v>WA</v>
          </cell>
          <cell r="FA2740" t="str">
            <v>Exterior</v>
          </cell>
          <cell r="FB2740">
            <v>841560.72</v>
          </cell>
          <cell r="FC2740">
            <v>3462421.2479999997</v>
          </cell>
          <cell r="FI2740" t="str">
            <v>WA</v>
          </cell>
          <cell r="FJ2740" t="str">
            <v>Living Room/Family Room</v>
          </cell>
          <cell r="FK2740" t="str">
            <v>EISAq</v>
          </cell>
          <cell r="FL2740">
            <v>68614.289999999994</v>
          </cell>
          <cell r="FS2740" t="str">
            <v>ID</v>
          </cell>
          <cell r="FT2740" t="str">
            <v>EISAx</v>
          </cell>
          <cell r="FV2740">
            <v>2498604.2400000002</v>
          </cell>
        </row>
        <row r="2741">
          <cell r="AN2741" t="str">
            <v>ID</v>
          </cell>
          <cell r="AO2741" t="str">
            <v>Baseboard/Wall/Radiant</v>
          </cell>
          <cell r="AP2741" t="str">
            <v>Pre 1980</v>
          </cell>
          <cell r="AQ2741" t="str">
            <v>Slab on Grade</v>
          </cell>
          <cell r="AR2741">
            <v>3785.76440429688</v>
          </cell>
          <cell r="AU2741" t="str">
            <v>No</v>
          </cell>
          <cell r="AV2741" t="b">
            <v>0</v>
          </cell>
          <cell r="AX2741">
            <v>11009002.887695327</v>
          </cell>
          <cell r="AY2741" t="b">
            <v>0</v>
          </cell>
          <cell r="AZ2741">
            <v>1318543.8843725603</v>
          </cell>
          <cell r="BA2741" t="str">
            <v/>
          </cell>
          <cell r="BB2741" t="str">
            <v/>
          </cell>
          <cell r="BC2741">
            <v>1.0000001067939999</v>
          </cell>
          <cell r="DS2741">
            <v>2079.9929999999999</v>
          </cell>
          <cell r="DT2741" t="str">
            <v>WA</v>
          </cell>
          <cell r="DU2741" t="str">
            <v>lt32</v>
          </cell>
          <cell r="EZ2741" t="str">
            <v>WA</v>
          </cell>
          <cell r="FA2741" t="str">
            <v>Garage</v>
          </cell>
          <cell r="FB2741">
            <v>1450690.3839999998</v>
          </cell>
          <cell r="FC2741">
            <v>2218113.6119999997</v>
          </cell>
          <cell r="FI2741" t="str">
            <v>WA</v>
          </cell>
          <cell r="FJ2741" t="str">
            <v>Living Room/Family Room</v>
          </cell>
          <cell r="FK2741" t="str">
            <v>EISAx</v>
          </cell>
          <cell r="FL2741">
            <v>228714.3</v>
          </cell>
          <cell r="FS2741" t="str">
            <v>WA</v>
          </cell>
          <cell r="FT2741" t="str">
            <v>EISAnqnx</v>
          </cell>
          <cell r="FV2741">
            <v>2418445.7600000002</v>
          </cell>
        </row>
        <row r="2742">
          <cell r="AN2742" t="str">
            <v>ID</v>
          </cell>
          <cell r="AO2742" t="str">
            <v>Wood</v>
          </cell>
          <cell r="AP2742" t="str">
            <v>Pre 1980</v>
          </cell>
          <cell r="AQ2742" t="str">
            <v>Slab on Grade</v>
          </cell>
          <cell r="AR2742">
            <v>3785.76440429688</v>
          </cell>
          <cell r="AU2742" t="str">
            <v>No</v>
          </cell>
          <cell r="AV2742" t="b">
            <v>0</v>
          </cell>
          <cell r="AX2742">
            <v>11009002.887695327</v>
          </cell>
          <cell r="AY2742" t="b">
            <v>0</v>
          </cell>
          <cell r="AZ2742">
            <v>1318543.8843725603</v>
          </cell>
          <cell r="BA2742" t="str">
            <v/>
          </cell>
          <cell r="BB2742" t="str">
            <v/>
          </cell>
          <cell r="BC2742">
            <v>1.0000001067939999</v>
          </cell>
          <cell r="DS2742">
            <v>3785.7640000000001</v>
          </cell>
          <cell r="DT2742" t="str">
            <v>ID</v>
          </cell>
          <cell r="DU2742" t="str">
            <v>lt32</v>
          </cell>
          <cell r="EZ2742" t="str">
            <v>WA</v>
          </cell>
          <cell r="FA2742" t="str">
            <v>Kitchen</v>
          </cell>
          <cell r="FB2742">
            <v>651207.69999999995</v>
          </cell>
          <cell r="FC2742">
            <v>286531.38799999998</v>
          </cell>
          <cell r="FI2742" t="str">
            <v>WA</v>
          </cell>
          <cell r="FJ2742" t="str">
            <v>Other</v>
          </cell>
          <cell r="FK2742" t="str">
            <v>EISAnqnx</v>
          </cell>
          <cell r="FL2742">
            <v>648023.85</v>
          </cell>
          <cell r="FS2742" t="str">
            <v>WA</v>
          </cell>
          <cell r="FT2742" t="str">
            <v>EISAq</v>
          </cell>
          <cell r="FV2742">
            <v>830269.56799999997</v>
          </cell>
        </row>
        <row r="2743">
          <cell r="AN2743" t="str">
            <v>MT</v>
          </cell>
          <cell r="AO2743" t="str">
            <v>Natural Gas Other</v>
          </cell>
          <cell r="AP2743" t="str">
            <v>Pre 1980</v>
          </cell>
          <cell r="AQ2743" t="str">
            <v>Basement</v>
          </cell>
          <cell r="AR2743">
            <v>2130.88647460938</v>
          </cell>
          <cell r="AU2743" t="str">
            <v>No</v>
          </cell>
          <cell r="AV2743" t="b">
            <v>1</v>
          </cell>
          <cell r="AX2743">
            <v>5625540.292968763</v>
          </cell>
          <cell r="AY2743" t="b">
            <v>0</v>
          </cell>
          <cell r="AZ2743">
            <v>1473465.3794628941</v>
          </cell>
          <cell r="BA2743">
            <v>1</v>
          </cell>
          <cell r="BB2743">
            <v>2130.88647460938</v>
          </cell>
          <cell r="BC2743">
            <v>1.0000002227286584</v>
          </cell>
          <cell r="DS2743">
            <v>3785.7640000000001</v>
          </cell>
          <cell r="DT2743" t="str">
            <v>ID</v>
          </cell>
          <cell r="DU2743" t="str">
            <v>lt32</v>
          </cell>
          <cell r="EZ2743" t="str">
            <v>WA</v>
          </cell>
          <cell r="FA2743" t="str">
            <v>Living Room/Family Room</v>
          </cell>
          <cell r="FB2743">
            <v>1302415.3999999999</v>
          </cell>
          <cell r="FC2743">
            <v>871616.46</v>
          </cell>
          <cell r="FI2743" t="str">
            <v>WA</v>
          </cell>
          <cell r="FJ2743" t="str">
            <v>Other</v>
          </cell>
          <cell r="FK2743" t="str">
            <v>EISAq</v>
          </cell>
          <cell r="FL2743">
            <v>147901.91399999999</v>
          </cell>
          <cell r="FS2743" t="str">
            <v>WA</v>
          </cell>
          <cell r="FT2743" t="str">
            <v>EISAx</v>
          </cell>
          <cell r="FV2743">
            <v>999751.2</v>
          </cell>
        </row>
        <row r="2744">
          <cell r="AN2744" t="str">
            <v>WA</v>
          </cell>
          <cell r="AO2744" t="str">
            <v>Wood</v>
          </cell>
          <cell r="AP2744" t="str">
            <v>Pre 1980</v>
          </cell>
          <cell r="AQ2744" t="str">
            <v>Slab on Grade</v>
          </cell>
          <cell r="AR2744">
            <v>3457.10823131912</v>
          </cell>
          <cell r="AU2744" t="str">
            <v>No</v>
          </cell>
          <cell r="AV2744" t="b">
            <v>0</v>
          </cell>
          <cell r="AX2744">
            <v>11277087.05056297</v>
          </cell>
          <cell r="AY2744" t="b">
            <v>0</v>
          </cell>
          <cell r="AZ2744">
            <v>3400238.8009139202</v>
          </cell>
          <cell r="BA2744" t="str">
            <v/>
          </cell>
          <cell r="BB2744" t="str">
            <v/>
          </cell>
          <cell r="BC2744">
            <v>0.28172283409995513</v>
          </cell>
          <cell r="DS2744">
            <v>3785.7640000000001</v>
          </cell>
          <cell r="DT2744" t="str">
            <v>ID</v>
          </cell>
          <cell r="DU2744" t="str">
            <v>32to46</v>
          </cell>
          <cell r="EZ2744" t="str">
            <v>WA</v>
          </cell>
          <cell r="FA2744" t="str">
            <v>Other</v>
          </cell>
          <cell r="FB2744">
            <v>1442675.52</v>
          </cell>
          <cell r="FC2744">
            <v>1184196.156</v>
          </cell>
          <cell r="FI2744" t="str">
            <v>WA</v>
          </cell>
          <cell r="FJ2744" t="str">
            <v>Other</v>
          </cell>
          <cell r="FK2744" t="str">
            <v>EISAx</v>
          </cell>
          <cell r="FL2744">
            <v>243961.91999999998</v>
          </cell>
          <cell r="FS2744" t="str">
            <v>WA</v>
          </cell>
          <cell r="FT2744" t="str">
            <v>EISAnqnx</v>
          </cell>
          <cell r="FV2744">
            <v>1133596.1850000001</v>
          </cell>
        </row>
        <row r="2745">
          <cell r="AN2745" t="str">
            <v>WA</v>
          </cell>
          <cell r="AO2745" t="str">
            <v>Wood</v>
          </cell>
          <cell r="AP2745" t="str">
            <v>Pre 1980</v>
          </cell>
          <cell r="AQ2745" t="str">
            <v>Basement</v>
          </cell>
          <cell r="AR2745">
            <v>8814.19743274338</v>
          </cell>
          <cell r="AU2745" t="str">
            <v>No</v>
          </cell>
          <cell r="AV2745" t="b">
            <v>0</v>
          </cell>
          <cell r="AX2745">
            <v>28751912.025608905</v>
          </cell>
          <cell r="AY2745" t="b">
            <v>0</v>
          </cell>
          <cell r="AZ2745">
            <v>8669203.8849747516</v>
          </cell>
          <cell r="BA2745" t="str">
            <v/>
          </cell>
          <cell r="BB2745" t="str">
            <v/>
          </cell>
          <cell r="BC2745">
            <v>0.7182768125606297</v>
          </cell>
          <cell r="DS2745">
            <v>1612.692</v>
          </cell>
          <cell r="DT2745" t="str">
            <v>OR</v>
          </cell>
          <cell r="DU2745" t="str">
            <v>lt32</v>
          </cell>
          <cell r="EZ2745" t="str">
            <v>WA</v>
          </cell>
          <cell r="FA2745" t="str">
            <v>Bathroom</v>
          </cell>
          <cell r="FB2745">
            <v>120222.95999999999</v>
          </cell>
          <cell r="FC2745">
            <v>96178.367999999988</v>
          </cell>
          <cell r="FI2745" t="str">
            <v>WA</v>
          </cell>
          <cell r="FJ2745" t="str">
            <v>Bathroom</v>
          </cell>
          <cell r="FK2745" t="str">
            <v>EISAnqnx</v>
          </cell>
          <cell r="FL2745">
            <v>360668.88</v>
          </cell>
          <cell r="FS2745" t="str">
            <v>WA</v>
          </cell>
          <cell r="FT2745" t="str">
            <v>EISAq</v>
          </cell>
          <cell r="FV2745">
            <v>1549594.7849999999</v>
          </cell>
        </row>
        <row r="2746">
          <cell r="AN2746" t="str">
            <v>WA</v>
          </cell>
          <cell r="AO2746" t="str">
            <v>Natural Gas FAF</v>
          </cell>
          <cell r="AP2746" t="str">
            <v>Pre 1980</v>
          </cell>
          <cell r="AQ2746" t="str">
            <v>Slab on Grade</v>
          </cell>
          <cell r="AR2746">
            <v>3457.10823131912</v>
          </cell>
          <cell r="AU2746" t="str">
            <v>No</v>
          </cell>
          <cell r="AV2746" t="b">
            <v>1</v>
          </cell>
          <cell r="AX2746">
            <v>11277087.05056297</v>
          </cell>
          <cell r="AY2746" t="b">
            <v>0</v>
          </cell>
          <cell r="AZ2746">
            <v>3400238.8009139202</v>
          </cell>
          <cell r="BA2746">
            <v>0.28172293364377177</v>
          </cell>
          <cell r="BB2746">
            <v>3457.10823131912</v>
          </cell>
          <cell r="BC2746">
            <v>0.28172283409995513</v>
          </cell>
          <cell r="DS2746">
            <v>1612.692</v>
          </cell>
          <cell r="DT2746" t="str">
            <v>OR</v>
          </cell>
          <cell r="DU2746" t="str">
            <v>lt32</v>
          </cell>
          <cell r="EZ2746" t="str">
            <v>WA</v>
          </cell>
          <cell r="FA2746" t="str">
            <v>Bedrooms</v>
          </cell>
          <cell r="FB2746">
            <v>1302415.3999999999</v>
          </cell>
          <cell r="FC2746">
            <v>605122.23199999996</v>
          </cell>
          <cell r="FI2746" t="str">
            <v>WA</v>
          </cell>
          <cell r="FJ2746" t="str">
            <v>Bathroom</v>
          </cell>
          <cell r="FK2746" t="str">
            <v>EISAq</v>
          </cell>
          <cell r="FL2746">
            <v>86159.788</v>
          </cell>
          <cell r="FS2746" t="str">
            <v>WA</v>
          </cell>
          <cell r="FT2746" t="str">
            <v>EISAx</v>
          </cell>
          <cell r="FV2746">
            <v>51999.824999999997</v>
          </cell>
        </row>
        <row r="2747">
          <cell r="AN2747" t="str">
            <v>WA</v>
          </cell>
          <cell r="AO2747" t="str">
            <v>Natural Gas FAF</v>
          </cell>
          <cell r="AP2747" t="str">
            <v>Pre 1980</v>
          </cell>
          <cell r="AQ2747" t="str">
            <v>Basement</v>
          </cell>
          <cell r="AR2747">
            <v>8814.19743274338</v>
          </cell>
          <cell r="AU2747" t="str">
            <v>No</v>
          </cell>
          <cell r="AV2747" t="b">
            <v>1</v>
          </cell>
          <cell r="AX2747">
            <v>28751912.025608905</v>
          </cell>
          <cell r="AY2747" t="b">
            <v>0</v>
          </cell>
          <cell r="AZ2747">
            <v>8669203.8849747516</v>
          </cell>
          <cell r="BA2747">
            <v>0.71827706635622823</v>
          </cell>
          <cell r="BB2747">
            <v>8814.19743274338</v>
          </cell>
          <cell r="BC2747">
            <v>0.7182768125606297</v>
          </cell>
          <cell r="DS2747">
            <v>1612.692</v>
          </cell>
          <cell r="DT2747" t="str">
            <v>OR</v>
          </cell>
          <cell r="DU2747" t="str">
            <v>lt32</v>
          </cell>
          <cell r="EZ2747" t="str">
            <v>WA</v>
          </cell>
          <cell r="FA2747" t="str">
            <v>Garage</v>
          </cell>
          <cell r="FB2747">
            <v>991839.41999999993</v>
          </cell>
          <cell r="FC2747">
            <v>1785310.956</v>
          </cell>
          <cell r="FI2747" t="str">
            <v>WA</v>
          </cell>
          <cell r="FJ2747" t="str">
            <v>Bedrooms</v>
          </cell>
          <cell r="FK2747" t="str">
            <v>EISAq</v>
          </cell>
          <cell r="FL2747">
            <v>166308.42799999999</v>
          </cell>
          <cell r="FS2747" t="str">
            <v>WA</v>
          </cell>
          <cell r="FT2747" t="str">
            <v>EISAnqnx</v>
          </cell>
          <cell r="FV2747">
            <v>2932603.52</v>
          </cell>
        </row>
        <row r="2748">
          <cell r="AN2748" t="str">
            <v>OR</v>
          </cell>
          <cell r="AO2748" t="str">
            <v>Wood</v>
          </cell>
          <cell r="AP2748" t="str">
            <v>Pre 1980</v>
          </cell>
          <cell r="AQ2748" t="str">
            <v>Crawlspace</v>
          </cell>
          <cell r="AR2748">
            <v>561.95594102322696</v>
          </cell>
          <cell r="AU2748" t="str">
            <v>No</v>
          </cell>
          <cell r="AV2748" t="b">
            <v>1</v>
          </cell>
          <cell r="AX2748">
            <v>1282383.457415004</v>
          </cell>
          <cell r="AY2748" t="b">
            <v>0</v>
          </cell>
          <cell r="AZ2748">
            <v>425861.56361741008</v>
          </cell>
          <cell r="BA2748">
            <v>0.29191616766467038</v>
          </cell>
          <cell r="BB2748">
            <v>280.97797051161348</v>
          </cell>
          <cell r="BC2748">
            <v>0.29191621712541121</v>
          </cell>
          <cell r="DS2748">
            <v>1612.692</v>
          </cell>
          <cell r="DT2748" t="str">
            <v>OR</v>
          </cell>
          <cell r="DU2748" t="str">
            <v>lt32</v>
          </cell>
          <cell r="EZ2748" t="str">
            <v>WA</v>
          </cell>
          <cell r="FA2748" t="str">
            <v>Kitchen</v>
          </cell>
          <cell r="FB2748">
            <v>90167.22</v>
          </cell>
          <cell r="FC2748">
            <v>340631.72</v>
          </cell>
          <cell r="FI2748" t="str">
            <v>WA</v>
          </cell>
          <cell r="FJ2748" t="str">
            <v>Exterior</v>
          </cell>
          <cell r="FK2748" t="str">
            <v>EISAq</v>
          </cell>
          <cell r="FL2748">
            <v>120222.95999999999</v>
          </cell>
          <cell r="FS2748" t="str">
            <v>WA</v>
          </cell>
          <cell r="FT2748" t="str">
            <v>EISAq</v>
          </cell>
          <cell r="FV2748">
            <v>738863.74399999995</v>
          </cell>
        </row>
        <row r="2749">
          <cell r="AN2749" t="str">
            <v>OR</v>
          </cell>
          <cell r="AO2749" t="str">
            <v>Wood</v>
          </cell>
          <cell r="AP2749" t="str">
            <v>Pre 1980</v>
          </cell>
          <cell r="AQ2749" t="str">
            <v>Crawlspace</v>
          </cell>
          <cell r="AR2749">
            <v>1363.10338514865</v>
          </cell>
          <cell r="AU2749" t="str">
            <v>No</v>
          </cell>
          <cell r="AV2749" t="b">
            <v>1</v>
          </cell>
          <cell r="AX2749">
            <v>3110601.9249092191</v>
          </cell>
          <cell r="AY2749" t="b">
            <v>0</v>
          </cell>
          <cell r="AZ2749">
            <v>1032987.2799540269</v>
          </cell>
          <cell r="BA2749">
            <v>0.70808383233532968</v>
          </cell>
          <cell r="BB2749">
            <v>681.55169257432499</v>
          </cell>
          <cell r="BC2749">
            <v>0.70808395230933185</v>
          </cell>
          <cell r="DS2749">
            <v>2079.9929999999999</v>
          </cell>
          <cell r="DT2749" t="str">
            <v>WA</v>
          </cell>
          <cell r="DU2749" t="str">
            <v>lt32</v>
          </cell>
          <cell r="EZ2749" t="str">
            <v>WA</v>
          </cell>
          <cell r="FA2749" t="str">
            <v>Living Room/Family Room</v>
          </cell>
          <cell r="FB2749">
            <v>761412.08</v>
          </cell>
          <cell r="FC2749">
            <v>350650.3</v>
          </cell>
          <cell r="FI2749" t="str">
            <v>WA</v>
          </cell>
          <cell r="FJ2749" t="str">
            <v>Kitchen</v>
          </cell>
          <cell r="FK2749" t="str">
            <v>EISAnqnx</v>
          </cell>
          <cell r="FL2749">
            <v>80148.639999999999</v>
          </cell>
          <cell r="FS2749" t="str">
            <v>WA</v>
          </cell>
          <cell r="FT2749" t="str">
            <v>EISAx</v>
          </cell>
          <cell r="FV2749">
            <v>904536.8</v>
          </cell>
        </row>
        <row r="2750">
          <cell r="AN2750" t="str">
            <v>OR</v>
          </cell>
          <cell r="AO2750" t="str">
            <v>Oil FAF</v>
          </cell>
          <cell r="AP2750" t="str">
            <v>Pre 1980</v>
          </cell>
          <cell r="AQ2750" t="str">
            <v>Crawlspace</v>
          </cell>
          <cell r="AR2750">
            <v>1363.10338514865</v>
          </cell>
          <cell r="AU2750" t="str">
            <v>No</v>
          </cell>
          <cell r="AV2750" t="b">
            <v>1</v>
          </cell>
          <cell r="AX2750">
            <v>3110601.9249092191</v>
          </cell>
          <cell r="AY2750" t="b">
            <v>0</v>
          </cell>
          <cell r="AZ2750">
            <v>1032987.2799540269</v>
          </cell>
          <cell r="BA2750">
            <v>0.70808383233532968</v>
          </cell>
          <cell r="BB2750">
            <v>681.55169257432499</v>
          </cell>
          <cell r="BC2750">
            <v>0.70808395230933185</v>
          </cell>
          <cell r="DS2750">
            <v>2079.9929999999999</v>
          </cell>
          <cell r="DT2750" t="str">
            <v>WA</v>
          </cell>
          <cell r="DU2750" t="str">
            <v>32to46</v>
          </cell>
          <cell r="EZ2750" t="str">
            <v>WA</v>
          </cell>
          <cell r="FA2750" t="str">
            <v>Other</v>
          </cell>
          <cell r="FB2750">
            <v>1863455.88</v>
          </cell>
          <cell r="FC2750">
            <v>1077999.2079999999</v>
          </cell>
          <cell r="FI2750" t="str">
            <v>WA</v>
          </cell>
          <cell r="FJ2750" t="str">
            <v>Kitchen</v>
          </cell>
          <cell r="FK2750" t="str">
            <v>EISAq</v>
          </cell>
          <cell r="FL2750">
            <v>260483.08</v>
          </cell>
          <cell r="FS2750" t="str">
            <v>WA</v>
          </cell>
          <cell r="FT2750" t="str">
            <v>EISAnqnx</v>
          </cell>
          <cell r="FV2750">
            <v>6131807.3600000003</v>
          </cell>
        </row>
        <row r="2751">
          <cell r="AN2751" t="str">
            <v>OR</v>
          </cell>
          <cell r="AO2751" t="str">
            <v>Oil FAF</v>
          </cell>
          <cell r="AP2751" t="str">
            <v>Pre 1980</v>
          </cell>
          <cell r="AQ2751" t="str">
            <v>Crawlspace</v>
          </cell>
          <cell r="AR2751">
            <v>561.95594102322696</v>
          </cell>
          <cell r="AU2751" t="str">
            <v>No</v>
          </cell>
          <cell r="AV2751" t="b">
            <v>1</v>
          </cell>
          <cell r="AX2751">
            <v>1282383.457415004</v>
          </cell>
          <cell r="AY2751" t="b">
            <v>0</v>
          </cell>
          <cell r="AZ2751">
            <v>425861.56361741008</v>
          </cell>
          <cell r="BA2751">
            <v>0.29191616766467038</v>
          </cell>
          <cell r="BB2751">
            <v>280.97797051161348</v>
          </cell>
          <cell r="BC2751">
            <v>0.29191621712541121</v>
          </cell>
          <cell r="DS2751">
            <v>8264.9449999999997</v>
          </cell>
          <cell r="DT2751" t="str">
            <v>OR</v>
          </cell>
          <cell r="DU2751" t="str">
            <v>32to46</v>
          </cell>
          <cell r="EZ2751" t="str">
            <v>WA</v>
          </cell>
          <cell r="FA2751" t="str">
            <v>Bathroom</v>
          </cell>
          <cell r="FB2751">
            <v>276210.95999999996</v>
          </cell>
          <cell r="FC2751">
            <v>123144.05299999999</v>
          </cell>
          <cell r="FI2751" t="str">
            <v>WA</v>
          </cell>
          <cell r="FJ2751" t="str">
            <v>Living Room/Family Room</v>
          </cell>
          <cell r="FK2751" t="str">
            <v>EISAq</v>
          </cell>
          <cell r="FL2751">
            <v>60111.479999999996</v>
          </cell>
          <cell r="FS2751" t="str">
            <v>WA</v>
          </cell>
          <cell r="FT2751" t="str">
            <v>EISAq</v>
          </cell>
          <cell r="FV2751">
            <v>1611027.648</v>
          </cell>
        </row>
        <row r="2752">
          <cell r="AN2752" t="str">
            <v>OR</v>
          </cell>
          <cell r="AO2752" t="str">
            <v>Baseboard/Wall/Radiant</v>
          </cell>
          <cell r="AP2752" t="str">
            <v>Pre 1980</v>
          </cell>
          <cell r="AQ2752" t="str">
            <v>Crawlspace</v>
          </cell>
          <cell r="AR2752">
            <v>561.95594102322696</v>
          </cell>
          <cell r="AU2752" t="str">
            <v>No</v>
          </cell>
          <cell r="AV2752" t="b">
            <v>0</v>
          </cell>
          <cell r="AX2752">
            <v>1282383.457415004</v>
          </cell>
          <cell r="AY2752" t="b">
            <v>0</v>
          </cell>
          <cell r="AZ2752">
            <v>425861.56361741008</v>
          </cell>
          <cell r="BA2752" t="str">
            <v/>
          </cell>
          <cell r="BB2752" t="str">
            <v/>
          </cell>
          <cell r="BC2752">
            <v>0.29191621712541121</v>
          </cell>
          <cell r="DS2752">
            <v>1904.288</v>
          </cell>
          <cell r="DT2752" t="str">
            <v>WA</v>
          </cell>
          <cell r="DU2752" t="str">
            <v>lt32</v>
          </cell>
          <cell r="EZ2752" t="str">
            <v>WA</v>
          </cell>
          <cell r="FA2752" t="str">
            <v>Bedrooms</v>
          </cell>
          <cell r="FB2752">
            <v>241684.58999999997</v>
          </cell>
          <cell r="FC2752">
            <v>243986.34799999997</v>
          </cell>
          <cell r="FI2752" t="str">
            <v>WA</v>
          </cell>
          <cell r="FJ2752" t="str">
            <v>Living Room/Family Room</v>
          </cell>
          <cell r="FK2752" t="str">
            <v>EISAx</v>
          </cell>
          <cell r="FL2752">
            <v>290538.82</v>
          </cell>
          <cell r="FS2752" t="str">
            <v>WA</v>
          </cell>
          <cell r="FT2752" t="str">
            <v>EISAx</v>
          </cell>
          <cell r="FV2752">
            <v>609372.16000000003</v>
          </cell>
        </row>
        <row r="2753">
          <cell r="AN2753" t="str">
            <v>OR</v>
          </cell>
          <cell r="AO2753" t="str">
            <v>Wood</v>
          </cell>
          <cell r="AP2753" t="str">
            <v>Pre 1980</v>
          </cell>
          <cell r="AQ2753" t="str">
            <v>Crawlspace</v>
          </cell>
          <cell r="AR2753">
            <v>1363.10338514865</v>
          </cell>
          <cell r="AU2753" t="str">
            <v>No</v>
          </cell>
          <cell r="AV2753" t="b">
            <v>0</v>
          </cell>
          <cell r="AX2753">
            <v>3110601.9249092191</v>
          </cell>
          <cell r="AY2753" t="b">
            <v>0</v>
          </cell>
          <cell r="AZ2753">
            <v>1032987.2799540269</v>
          </cell>
          <cell r="BA2753" t="str">
            <v/>
          </cell>
          <cell r="BB2753" t="str">
            <v/>
          </cell>
          <cell r="BC2753">
            <v>0.70808395230933185</v>
          </cell>
          <cell r="DS2753">
            <v>1904.288</v>
          </cell>
          <cell r="DT2753" t="str">
            <v>WA</v>
          </cell>
          <cell r="DU2753" t="str">
            <v>lt32</v>
          </cell>
          <cell r="EZ2753" t="str">
            <v>WA</v>
          </cell>
          <cell r="FA2753" t="str">
            <v>Exterior</v>
          </cell>
          <cell r="FB2753">
            <v>258947.77499999997</v>
          </cell>
          <cell r="FC2753">
            <v>1429391.7179999999</v>
          </cell>
          <cell r="FI2753" t="str">
            <v>WA</v>
          </cell>
          <cell r="FJ2753" t="str">
            <v>Other</v>
          </cell>
          <cell r="FK2753" t="str">
            <v>EISAnqnx</v>
          </cell>
          <cell r="FL2753">
            <v>120222.95999999999</v>
          </cell>
          <cell r="FS2753" t="str">
            <v>ID</v>
          </cell>
          <cell r="FT2753" t="str">
            <v>EISAnqnx</v>
          </cell>
          <cell r="FV2753">
            <v>1590020.8800000001</v>
          </cell>
        </row>
        <row r="2754">
          <cell r="AN2754" t="str">
            <v>OR</v>
          </cell>
          <cell r="AO2754" t="str">
            <v>Wood</v>
          </cell>
          <cell r="AP2754" t="str">
            <v>Pre 1980</v>
          </cell>
          <cell r="AQ2754" t="str">
            <v>Crawlspace</v>
          </cell>
          <cell r="AR2754">
            <v>561.95594102322696</v>
          </cell>
          <cell r="AU2754" t="str">
            <v>No</v>
          </cell>
          <cell r="AV2754" t="b">
            <v>0</v>
          </cell>
          <cell r="AX2754">
            <v>1282383.457415004</v>
          </cell>
          <cell r="AY2754" t="b">
            <v>0</v>
          </cell>
          <cell r="AZ2754">
            <v>425861.56361741008</v>
          </cell>
          <cell r="BA2754" t="str">
            <v/>
          </cell>
          <cell r="BB2754" t="str">
            <v/>
          </cell>
          <cell r="BC2754">
            <v>0.29191621712541121</v>
          </cell>
          <cell r="DS2754">
            <v>1904.288</v>
          </cell>
          <cell r="DT2754" t="str">
            <v>WA</v>
          </cell>
          <cell r="DU2754" t="str">
            <v>32to46</v>
          </cell>
          <cell r="EZ2754" t="str">
            <v>WA</v>
          </cell>
          <cell r="FA2754" t="str">
            <v>Garage</v>
          </cell>
          <cell r="FB2754">
            <v>23017.579999999998</v>
          </cell>
          <cell r="FC2754">
            <v>379790.06999999995</v>
          </cell>
          <cell r="FI2754" t="str">
            <v>WA</v>
          </cell>
          <cell r="FJ2754" t="str">
            <v>Other</v>
          </cell>
          <cell r="FK2754" t="str">
            <v>EISAq</v>
          </cell>
          <cell r="FL2754">
            <v>384713.47199999995</v>
          </cell>
          <cell r="FS2754" t="str">
            <v>ID</v>
          </cell>
          <cell r="FT2754" t="str">
            <v>EISAq</v>
          </cell>
          <cell r="FV2754">
            <v>473220.5</v>
          </cell>
        </row>
        <row r="2755">
          <cell r="AN2755" t="str">
            <v>OR</v>
          </cell>
          <cell r="AO2755" t="str">
            <v>Baseboard/Wall/Radiant</v>
          </cell>
          <cell r="AP2755" t="str">
            <v>Pre 1980</v>
          </cell>
          <cell r="AQ2755" t="str">
            <v>Crawlspace</v>
          </cell>
          <cell r="AR2755">
            <v>1363.10338514865</v>
          </cell>
          <cell r="AU2755" t="str">
            <v>No</v>
          </cell>
          <cell r="AV2755" t="b">
            <v>0</v>
          </cell>
          <cell r="AX2755">
            <v>3110601.9249092191</v>
          </cell>
          <cell r="AY2755" t="b">
            <v>0</v>
          </cell>
          <cell r="AZ2755">
            <v>1032987.2799540269</v>
          </cell>
          <cell r="BA2755" t="str">
            <v/>
          </cell>
          <cell r="BB2755" t="str">
            <v/>
          </cell>
          <cell r="BC2755">
            <v>0.70808395230933185</v>
          </cell>
          <cell r="DS2755">
            <v>1144.6790000000001</v>
          </cell>
          <cell r="DT2755" t="str">
            <v>MT</v>
          </cell>
          <cell r="DU2755" t="str">
            <v>lt32</v>
          </cell>
          <cell r="EZ2755" t="str">
            <v>WA</v>
          </cell>
          <cell r="FA2755" t="str">
            <v>Kitchen</v>
          </cell>
          <cell r="FB2755">
            <v>138105.47999999998</v>
          </cell>
          <cell r="FC2755">
            <v>92070.319999999992</v>
          </cell>
          <cell r="FI2755" t="str">
            <v>WA</v>
          </cell>
          <cell r="FJ2755" t="str">
            <v>Other</v>
          </cell>
          <cell r="FK2755" t="str">
            <v>EISAx</v>
          </cell>
          <cell r="FL2755">
            <v>240445.91999999998</v>
          </cell>
          <cell r="FS2755" t="str">
            <v>MT</v>
          </cell>
          <cell r="FT2755" t="str">
            <v>EISAnqnx</v>
          </cell>
          <cell r="FV2755">
            <v>3132402.42</v>
          </cell>
        </row>
        <row r="2756">
          <cell r="AN2756" t="str">
            <v>WA</v>
          </cell>
          <cell r="AO2756" t="str">
            <v>Baseboard/Wall/Radiant</v>
          </cell>
          <cell r="AP2756" t="str">
            <v>1980-1992</v>
          </cell>
          <cell r="AQ2756" t="str">
            <v>Basement</v>
          </cell>
          <cell r="AR2756">
            <v>1394.6895975462101</v>
          </cell>
          <cell r="AU2756" t="str">
            <v>No</v>
          </cell>
          <cell r="AV2756" t="b">
            <v>0</v>
          </cell>
          <cell r="AX2756">
            <v>2761485.4031414958</v>
          </cell>
          <cell r="AY2756" t="b">
            <v>0</v>
          </cell>
          <cell r="AZ2756">
            <v>753806.1572195281</v>
          </cell>
          <cell r="BA2756" t="str">
            <v/>
          </cell>
          <cell r="BB2756" t="str">
            <v/>
          </cell>
          <cell r="BC2756">
            <v>0.73239425840325101</v>
          </cell>
          <cell r="DS2756">
            <v>1144.6790000000001</v>
          </cell>
          <cell r="DT2756" t="str">
            <v>MT</v>
          </cell>
          <cell r="DU2756" t="str">
            <v>lt32</v>
          </cell>
          <cell r="EZ2756" t="str">
            <v>WA</v>
          </cell>
          <cell r="FA2756" t="str">
            <v>Other</v>
          </cell>
          <cell r="FB2756">
            <v>276210.95999999996</v>
          </cell>
          <cell r="FC2756">
            <v>270456.565</v>
          </cell>
          <cell r="FI2756" t="str">
            <v>WA</v>
          </cell>
          <cell r="FJ2756" t="str">
            <v>Bathroom</v>
          </cell>
          <cell r="FK2756" t="str">
            <v>EISAnqnx</v>
          </cell>
          <cell r="FL2756">
            <v>426933.36</v>
          </cell>
          <cell r="FS2756" t="str">
            <v>MT</v>
          </cell>
          <cell r="FT2756" t="str">
            <v>EISAq</v>
          </cell>
          <cell r="FV2756">
            <v>1133631.352</v>
          </cell>
        </row>
        <row r="2757">
          <cell r="AN2757" t="str">
            <v>WA</v>
          </cell>
          <cell r="AO2757" t="str">
            <v>Natural Gas Other</v>
          </cell>
          <cell r="AP2757" t="str">
            <v>1980-1992</v>
          </cell>
          <cell r="AQ2757" t="str">
            <v>Crawlspace</v>
          </cell>
          <cell r="AR2757">
            <v>509.59812218034801</v>
          </cell>
          <cell r="AU2757" t="str">
            <v>No</v>
          </cell>
          <cell r="AV2757" t="b">
            <v>0</v>
          </cell>
          <cell r="AX2757">
            <v>1009004.281917089</v>
          </cell>
          <cell r="AY2757" t="b">
            <v>0</v>
          </cell>
          <cell r="AZ2757">
            <v>275429.17283021327</v>
          </cell>
          <cell r="BA2757" t="str">
            <v/>
          </cell>
          <cell r="BB2757" t="str">
            <v/>
          </cell>
          <cell r="BC2757">
            <v>0.26760559441657356</v>
          </cell>
          <cell r="DS2757">
            <v>1612.692</v>
          </cell>
          <cell r="DT2757" t="str">
            <v>OR</v>
          </cell>
          <cell r="DU2757" t="str">
            <v>32to46</v>
          </cell>
          <cell r="EZ2757" t="str">
            <v>OR</v>
          </cell>
          <cell r="FA2757" t="str">
            <v>Bathroom</v>
          </cell>
          <cell r="FB2757">
            <v>6170136.8200000003</v>
          </cell>
          <cell r="FC2757">
            <v>1809444.618</v>
          </cell>
          <cell r="FI2757" t="str">
            <v>WA</v>
          </cell>
          <cell r="FJ2757" t="str">
            <v>Bedrooms</v>
          </cell>
          <cell r="FK2757" t="str">
            <v>EISAnqnx</v>
          </cell>
          <cell r="FL2757">
            <v>419309.55</v>
          </cell>
          <cell r="FS2757" t="str">
            <v>MT</v>
          </cell>
          <cell r="FT2757" t="str">
            <v>EISAx</v>
          </cell>
          <cell r="FV2757">
            <v>3963447.96</v>
          </cell>
        </row>
        <row r="2758">
          <cell r="AN2758" t="str">
            <v>WA</v>
          </cell>
          <cell r="AO2758" t="str">
            <v>Natural Gas FAF</v>
          </cell>
          <cell r="AP2758" t="str">
            <v>1980-1992</v>
          </cell>
          <cell r="AQ2758" t="str">
            <v>Crawlspace</v>
          </cell>
          <cell r="AR2758">
            <v>509.59812218034801</v>
          </cell>
          <cell r="AU2758" t="str">
            <v>No</v>
          </cell>
          <cell r="AV2758" t="b">
            <v>1</v>
          </cell>
          <cell r="AX2758">
            <v>1009004.281917089</v>
          </cell>
          <cell r="AY2758" t="b">
            <v>0</v>
          </cell>
          <cell r="AZ2758">
            <v>275429.17283021327</v>
          </cell>
          <cell r="BA2758">
            <v>0.26760563380281771</v>
          </cell>
          <cell r="BB2758">
            <v>509.59812218034801</v>
          </cell>
          <cell r="BC2758">
            <v>0.26760559441657356</v>
          </cell>
          <cell r="DS2758">
            <v>2079.9929999999999</v>
          </cell>
          <cell r="DT2758" t="str">
            <v>WA</v>
          </cell>
          <cell r="DU2758" t="str">
            <v>32to46</v>
          </cell>
          <cell r="EZ2758" t="str">
            <v>OR</v>
          </cell>
          <cell r="FA2758" t="str">
            <v>Bedrooms</v>
          </cell>
          <cell r="FB2758">
            <v>3258386.8600000003</v>
          </cell>
          <cell r="FC2758">
            <v>5144091.5959999999</v>
          </cell>
          <cell r="FI2758" t="str">
            <v>WA</v>
          </cell>
          <cell r="FJ2758" t="str">
            <v>Bedrooms</v>
          </cell>
          <cell r="FK2758" t="str">
            <v>EISAx</v>
          </cell>
          <cell r="FL2758">
            <v>38119.049999999996</v>
          </cell>
          <cell r="FS2758" t="str">
            <v>ID</v>
          </cell>
          <cell r="FT2758" t="str">
            <v>EISAnqnx</v>
          </cell>
          <cell r="FV2758">
            <v>8177250.2400000002</v>
          </cell>
        </row>
        <row r="2759">
          <cell r="AN2759" t="str">
            <v>WA</v>
          </cell>
          <cell r="AO2759" t="str">
            <v>Baseboard/Wall/Radiant</v>
          </cell>
          <cell r="AP2759" t="str">
            <v>1980-1992</v>
          </cell>
          <cell r="AQ2759" t="str">
            <v>Crawlspace</v>
          </cell>
          <cell r="AR2759">
            <v>509.59812218034801</v>
          </cell>
          <cell r="AU2759" t="str">
            <v>No</v>
          </cell>
          <cell r="AV2759" t="b">
            <v>0</v>
          </cell>
          <cell r="AX2759">
            <v>1009004.281917089</v>
          </cell>
          <cell r="AY2759" t="b">
            <v>0</v>
          </cell>
          <cell r="AZ2759">
            <v>275429.17283021327</v>
          </cell>
          <cell r="BA2759" t="str">
            <v/>
          </cell>
          <cell r="BB2759" t="str">
            <v/>
          </cell>
          <cell r="BC2759">
            <v>0.26760559441657356</v>
          </cell>
          <cell r="DS2759">
            <v>2079.9929999999999</v>
          </cell>
          <cell r="DT2759" t="str">
            <v>WA</v>
          </cell>
          <cell r="DU2759" t="str">
            <v>gt46</v>
          </cell>
          <cell r="EZ2759" t="str">
            <v>OR</v>
          </cell>
          <cell r="FA2759" t="str">
            <v>Exterior</v>
          </cell>
          <cell r="FB2759">
            <v>831928.56</v>
          </cell>
          <cell r="FC2759">
            <v>26184951.426000003</v>
          </cell>
          <cell r="FI2759" t="str">
            <v>WA</v>
          </cell>
          <cell r="FJ2759" t="str">
            <v>Exterior</v>
          </cell>
          <cell r="FK2759" t="str">
            <v>EISAnqnx</v>
          </cell>
          <cell r="FL2759">
            <v>198219.06</v>
          </cell>
          <cell r="FS2759" t="str">
            <v>ID</v>
          </cell>
          <cell r="FT2759" t="str">
            <v>EISAq</v>
          </cell>
          <cell r="FV2759">
            <v>1249302.1200000001</v>
          </cell>
        </row>
        <row r="2760">
          <cell r="AN2760" t="str">
            <v>WA</v>
          </cell>
          <cell r="AO2760" t="str">
            <v>Natural Gas Other</v>
          </cell>
          <cell r="AP2760" t="str">
            <v>1980-1992</v>
          </cell>
          <cell r="AQ2760" t="str">
            <v>Basement</v>
          </cell>
          <cell r="AR2760">
            <v>1394.6895975462101</v>
          </cell>
          <cell r="AU2760" t="str">
            <v>No</v>
          </cell>
          <cell r="AV2760" t="b">
            <v>0</v>
          </cell>
          <cell r="AX2760">
            <v>2761485.4031414958</v>
          </cell>
          <cell r="AY2760" t="b">
            <v>0</v>
          </cell>
          <cell r="AZ2760">
            <v>753806.1572195281</v>
          </cell>
          <cell r="BA2760" t="str">
            <v/>
          </cell>
          <cell r="BB2760" t="str">
            <v/>
          </cell>
          <cell r="BC2760">
            <v>0.73239425840325101</v>
          </cell>
          <cell r="DS2760">
            <v>3785.7640000000001</v>
          </cell>
          <cell r="DT2760" t="str">
            <v>ID</v>
          </cell>
          <cell r="DU2760" t="str">
            <v>32to46</v>
          </cell>
          <cell r="EZ2760" t="str">
            <v>OR</v>
          </cell>
          <cell r="FA2760" t="str">
            <v>Kitchen</v>
          </cell>
          <cell r="FB2760">
            <v>4783589.22</v>
          </cell>
          <cell r="FC2760">
            <v>1109238.08</v>
          </cell>
          <cell r="FI2760" t="str">
            <v>WA</v>
          </cell>
          <cell r="FJ2760" t="str">
            <v>Garage</v>
          </cell>
          <cell r="FK2760" t="str">
            <v>EISAq</v>
          </cell>
          <cell r="FL2760">
            <v>390339.07199999999</v>
          </cell>
          <cell r="FS2760" t="str">
            <v>ID</v>
          </cell>
          <cell r="FT2760" t="str">
            <v>EISAx</v>
          </cell>
          <cell r="FV2760">
            <v>1362875.04</v>
          </cell>
        </row>
        <row r="2761">
          <cell r="AN2761" t="str">
            <v>WA</v>
          </cell>
          <cell r="AO2761" t="str">
            <v>Natural Gas FAF</v>
          </cell>
          <cell r="AP2761" t="str">
            <v>1980-1992</v>
          </cell>
          <cell r="AQ2761" t="str">
            <v>Basement</v>
          </cell>
          <cell r="AR2761">
            <v>1394.6895975462101</v>
          </cell>
          <cell r="AU2761" t="str">
            <v>No</v>
          </cell>
          <cell r="AV2761" t="b">
            <v>1</v>
          </cell>
          <cell r="AX2761">
            <v>2761485.4031414958</v>
          </cell>
          <cell r="AY2761" t="b">
            <v>0</v>
          </cell>
          <cell r="AZ2761">
            <v>753806.1572195281</v>
          </cell>
          <cell r="BA2761">
            <v>0.73239436619718234</v>
          </cell>
          <cell r="BB2761">
            <v>1394.6895975462101</v>
          </cell>
          <cell r="BC2761">
            <v>0.73239425840325101</v>
          </cell>
          <cell r="DS2761">
            <v>3785.7640000000001</v>
          </cell>
          <cell r="DT2761" t="str">
            <v>ID</v>
          </cell>
          <cell r="DU2761" t="str">
            <v>gt46</v>
          </cell>
          <cell r="EZ2761" t="str">
            <v>OR</v>
          </cell>
          <cell r="FA2761" t="str">
            <v>Living Room/Family Room</v>
          </cell>
          <cell r="FB2761">
            <v>13553502.790000001</v>
          </cell>
          <cell r="FC2761">
            <v>8430209.4079999998</v>
          </cell>
          <cell r="FI2761" t="str">
            <v>WA</v>
          </cell>
          <cell r="FJ2761" t="str">
            <v>Kitchen</v>
          </cell>
          <cell r="FK2761" t="str">
            <v>EISAnqnx</v>
          </cell>
          <cell r="FL2761">
            <v>182971.44</v>
          </cell>
          <cell r="FS2761" t="str">
            <v>OR</v>
          </cell>
          <cell r="FT2761" t="str">
            <v>EISAnqnx</v>
          </cell>
          <cell r="FV2761">
            <v>604759.5</v>
          </cell>
        </row>
        <row r="2762">
          <cell r="AN2762" t="str">
            <v>WA</v>
          </cell>
          <cell r="AO2762" t="str">
            <v>Baseboard/Wall/Radiant</v>
          </cell>
          <cell r="AP2762" t="str">
            <v>Pre 1980</v>
          </cell>
          <cell r="AQ2762" t="str">
            <v>Crawlspace</v>
          </cell>
          <cell r="AR2762">
            <v>2079.99340820313</v>
          </cell>
          <cell r="AU2762" t="str">
            <v>No</v>
          </cell>
          <cell r="AV2762" t="b">
            <v>0</v>
          </cell>
          <cell r="AX2762">
            <v>4033107.2185058692</v>
          </cell>
          <cell r="AY2762" t="b">
            <v>0</v>
          </cell>
          <cell r="AZ2762">
            <v>1063380.1979959253</v>
          </cell>
          <cell r="BA2762" t="str">
            <v/>
          </cell>
          <cell r="BB2762" t="str">
            <v/>
          </cell>
          <cell r="BC2762">
            <v>1.0000001962521654</v>
          </cell>
          <cell r="DS2762">
            <v>3785.7640000000001</v>
          </cell>
          <cell r="DT2762" t="str">
            <v>ID</v>
          </cell>
          <cell r="DU2762" t="str">
            <v>lt32</v>
          </cell>
          <cell r="EZ2762" t="str">
            <v>OR</v>
          </cell>
          <cell r="FA2762" t="str">
            <v>Other</v>
          </cell>
          <cell r="FB2762">
            <v>11744058.172</v>
          </cell>
          <cell r="FC2762">
            <v>7411096.9220000003</v>
          </cell>
          <cell r="FI2762" t="str">
            <v>WA</v>
          </cell>
          <cell r="FJ2762" t="str">
            <v>Living Room/Family Room</v>
          </cell>
          <cell r="FK2762" t="str">
            <v>EISAq</v>
          </cell>
          <cell r="FL2762">
            <v>32020.002</v>
          </cell>
          <cell r="FS2762" t="str">
            <v>OR</v>
          </cell>
          <cell r="FT2762" t="str">
            <v>EISAq</v>
          </cell>
          <cell r="FV2762">
            <v>980516.73600000003</v>
          </cell>
        </row>
        <row r="2763">
          <cell r="AN2763" t="str">
            <v>WA</v>
          </cell>
          <cell r="AO2763" t="str">
            <v>Propane/LP</v>
          </cell>
          <cell r="AP2763" t="str">
            <v>Pre 1980</v>
          </cell>
          <cell r="AQ2763" t="str">
            <v>Crawlspace</v>
          </cell>
          <cell r="AR2763">
            <v>2079.99340820313</v>
          </cell>
          <cell r="AU2763" t="str">
            <v>No</v>
          </cell>
          <cell r="AV2763" t="b">
            <v>1</v>
          </cell>
          <cell r="AX2763">
            <v>4033107.2185058692</v>
          </cell>
          <cell r="AY2763" t="b">
            <v>0</v>
          </cell>
          <cell r="AZ2763">
            <v>1063380.1979959253</v>
          </cell>
          <cell r="BA2763">
            <v>1</v>
          </cell>
          <cell r="BB2763">
            <v>2079.99340820313</v>
          </cell>
          <cell r="BC2763">
            <v>1.0000001962521654</v>
          </cell>
          <cell r="DS2763">
            <v>3785.7640000000001</v>
          </cell>
          <cell r="DT2763" t="str">
            <v>ID</v>
          </cell>
          <cell r="DU2763" t="str">
            <v>32to46</v>
          </cell>
          <cell r="EZ2763" t="str">
            <v>WA</v>
          </cell>
          <cell r="FA2763" t="str">
            <v>Bathroom</v>
          </cell>
          <cell r="FB2763">
            <v>1348166.0960000001</v>
          </cell>
          <cell r="FC2763">
            <v>624518.11800000002</v>
          </cell>
          <cell r="FI2763" t="str">
            <v>WA</v>
          </cell>
          <cell r="FJ2763" t="str">
            <v>Living Room/Family Room</v>
          </cell>
          <cell r="FK2763" t="str">
            <v>EISAx</v>
          </cell>
          <cell r="FL2763">
            <v>7623.8099999999995</v>
          </cell>
          <cell r="FS2763" t="str">
            <v>OR</v>
          </cell>
          <cell r="FT2763" t="str">
            <v>EISAx</v>
          </cell>
          <cell r="FV2763">
            <v>2306149.56</v>
          </cell>
        </row>
        <row r="2764">
          <cell r="AN2764" t="str">
            <v>OR</v>
          </cell>
          <cell r="AO2764" t="str">
            <v>Natural Gas Other</v>
          </cell>
          <cell r="AP2764" t="str">
            <v>1980-1992</v>
          </cell>
          <cell r="AQ2764" t="str">
            <v>Crawlspace</v>
          </cell>
          <cell r="AR2764">
            <v>8264.9453125</v>
          </cell>
          <cell r="AU2764" t="str">
            <v>No</v>
          </cell>
          <cell r="AV2764" t="b">
            <v>0</v>
          </cell>
          <cell r="AX2764">
            <v>11934581.03125</v>
          </cell>
          <cell r="AY2764" t="b">
            <v>0</v>
          </cell>
          <cell r="AZ2764">
            <v>2236618.1757421875</v>
          </cell>
          <cell r="BA2764" t="str">
            <v/>
          </cell>
          <cell r="BB2764" t="str">
            <v/>
          </cell>
          <cell r="BC2764">
            <v>1.000000037810294</v>
          </cell>
          <cell r="DS2764">
            <v>3785.7640000000001</v>
          </cell>
          <cell r="DT2764" t="str">
            <v>ID</v>
          </cell>
          <cell r="DU2764" t="str">
            <v>lt32</v>
          </cell>
          <cell r="EZ2764" t="str">
            <v>WA</v>
          </cell>
          <cell r="FA2764" t="str">
            <v>Bedrooms</v>
          </cell>
          <cell r="FB2764">
            <v>1481991.4070000001</v>
          </cell>
          <cell r="FC2764">
            <v>2141204.9760000003</v>
          </cell>
          <cell r="FI2764" t="str">
            <v>WA</v>
          </cell>
          <cell r="FJ2764" t="str">
            <v>Other</v>
          </cell>
          <cell r="FK2764" t="str">
            <v>EISAnqnx</v>
          </cell>
          <cell r="FL2764">
            <v>640400.03999999992</v>
          </cell>
          <cell r="FS2764" t="str">
            <v>MT</v>
          </cell>
          <cell r="FT2764" t="str">
            <v>EISAnqnx</v>
          </cell>
          <cell r="FV2764">
            <v>3803631.51</v>
          </cell>
        </row>
        <row r="2765">
          <cell r="AN2765" t="str">
            <v>OR</v>
          </cell>
          <cell r="AO2765" t="str">
            <v>Baseboard/Wall/Radiant</v>
          </cell>
          <cell r="AP2765" t="str">
            <v>1980-1992</v>
          </cell>
          <cell r="AQ2765" t="str">
            <v>Crawlspace</v>
          </cell>
          <cell r="AR2765">
            <v>8264.9453125</v>
          </cell>
          <cell r="AU2765" t="str">
            <v>No</v>
          </cell>
          <cell r="AV2765" t="b">
            <v>1</v>
          </cell>
          <cell r="AX2765">
            <v>11934581.03125</v>
          </cell>
          <cell r="AY2765" t="b">
            <v>0</v>
          </cell>
          <cell r="AZ2765">
            <v>2236618.1757421875</v>
          </cell>
          <cell r="BA2765">
            <v>1</v>
          </cell>
          <cell r="BB2765">
            <v>8264.9453125</v>
          </cell>
          <cell r="BC2765">
            <v>1.000000037810294</v>
          </cell>
          <cell r="DS2765">
            <v>1904.288</v>
          </cell>
          <cell r="DT2765" t="str">
            <v>WA</v>
          </cell>
          <cell r="DU2765" t="str">
            <v>32to46</v>
          </cell>
          <cell r="EZ2765" t="str">
            <v>WA</v>
          </cell>
          <cell r="FA2765" t="str">
            <v>Exterior</v>
          </cell>
          <cell r="FB2765">
            <v>297389.58</v>
          </cell>
          <cell r="FC2765">
            <v>10131071.692000002</v>
          </cell>
          <cell r="FI2765" t="str">
            <v>WA</v>
          </cell>
          <cell r="FJ2765" t="str">
            <v>Other</v>
          </cell>
          <cell r="FK2765" t="str">
            <v>EISAq</v>
          </cell>
          <cell r="FL2765">
            <v>195169.53599999999</v>
          </cell>
          <cell r="FS2765" t="str">
            <v>MT</v>
          </cell>
          <cell r="FT2765" t="str">
            <v>EISAq</v>
          </cell>
          <cell r="FV2765">
            <v>2488874.8479999998</v>
          </cell>
        </row>
        <row r="2766">
          <cell r="AN2766" t="str">
            <v>OR</v>
          </cell>
          <cell r="AO2766" t="str">
            <v>Heat Pump (Central System)</v>
          </cell>
          <cell r="AP2766" t="str">
            <v>1993-2006</v>
          </cell>
          <cell r="AQ2766" t="str">
            <v>Crawlspace</v>
          </cell>
          <cell r="AR2766">
            <v>1925.05932617188</v>
          </cell>
          <cell r="AU2766" t="str">
            <v>No</v>
          </cell>
          <cell r="AV2766" t="b">
            <v>1</v>
          </cell>
          <cell r="AX2766">
            <v>3572910.1093750093</v>
          </cell>
          <cell r="AY2766" t="b">
            <v>0</v>
          </cell>
          <cell r="AZ2766">
            <v>594813.49336755532</v>
          </cell>
          <cell r="BA2766">
            <v>1</v>
          </cell>
          <cell r="BB2766">
            <v>1925.05932617188</v>
          </cell>
          <cell r="BC2766">
            <v>1.0000001694347447</v>
          </cell>
          <cell r="DS2766">
            <v>8559.1039999999994</v>
          </cell>
          <cell r="DT2766" t="str">
            <v>OR</v>
          </cell>
          <cell r="DU2766" t="str">
            <v>gt46</v>
          </cell>
          <cell r="EZ2766" t="str">
            <v>WA</v>
          </cell>
          <cell r="FA2766" t="str">
            <v>Garage</v>
          </cell>
          <cell r="FB2766">
            <v>1486947.9000000001</v>
          </cell>
          <cell r="FC2766">
            <v>3077982.1530000004</v>
          </cell>
          <cell r="FI2766" t="str">
            <v>WA</v>
          </cell>
          <cell r="FJ2766" t="str">
            <v>Bathroom</v>
          </cell>
          <cell r="FK2766" t="str">
            <v>EISAnqnx</v>
          </cell>
          <cell r="FL2766">
            <v>1387818.04</v>
          </cell>
          <cell r="FS2766" t="str">
            <v>MT</v>
          </cell>
          <cell r="FT2766" t="str">
            <v>EISAx</v>
          </cell>
          <cell r="FV2766">
            <v>777773.39</v>
          </cell>
        </row>
        <row r="2767">
          <cell r="AN2767" t="str">
            <v>OR</v>
          </cell>
          <cell r="AO2767" t="str">
            <v>Natural Gas Other</v>
          </cell>
          <cell r="AP2767" t="str">
            <v>1993-2006</v>
          </cell>
          <cell r="AQ2767" t="str">
            <v>Crawlspace</v>
          </cell>
          <cell r="AR2767">
            <v>1925.05932617188</v>
          </cell>
          <cell r="AU2767" t="str">
            <v>No</v>
          </cell>
          <cell r="AV2767" t="b">
            <v>0</v>
          </cell>
          <cell r="AX2767">
            <v>3572910.1093750093</v>
          </cell>
          <cell r="AY2767" t="b">
            <v>0</v>
          </cell>
          <cell r="AZ2767">
            <v>594813.49336755532</v>
          </cell>
          <cell r="BA2767" t="str">
            <v/>
          </cell>
          <cell r="BB2767" t="str">
            <v/>
          </cell>
          <cell r="BC2767">
            <v>1.0000001694347447</v>
          </cell>
          <cell r="DS2767">
            <v>8559.1039999999994</v>
          </cell>
          <cell r="DT2767" t="str">
            <v>OR</v>
          </cell>
          <cell r="DU2767" t="str">
            <v>lt32</v>
          </cell>
          <cell r="EZ2767" t="str">
            <v>WA</v>
          </cell>
          <cell r="FA2767" t="str">
            <v>Kitchen</v>
          </cell>
          <cell r="FB2767">
            <v>793038.88000000012</v>
          </cell>
          <cell r="FC2767">
            <v>381649.96100000001</v>
          </cell>
          <cell r="FI2767" t="str">
            <v>WA</v>
          </cell>
          <cell r="FJ2767" t="str">
            <v>Bathroom</v>
          </cell>
          <cell r="FK2767" t="str">
            <v>EISAx</v>
          </cell>
          <cell r="FL2767">
            <v>1536512.83</v>
          </cell>
          <cell r="FS2767" t="str">
            <v>ID</v>
          </cell>
          <cell r="FT2767" t="str">
            <v>EISAnqnx</v>
          </cell>
          <cell r="FV2767">
            <v>10221562.800000001</v>
          </cell>
        </row>
        <row r="2768">
          <cell r="AN2768" t="str">
            <v>OR</v>
          </cell>
          <cell r="AO2768" t="str">
            <v>Heat Pump (Central System)</v>
          </cell>
          <cell r="AP2768" t="str">
            <v>1980-1992</v>
          </cell>
          <cell r="AQ2768" t="str">
            <v>Crawlspace</v>
          </cell>
          <cell r="AR2768">
            <v>1612.69177246094</v>
          </cell>
          <cell r="AU2768" t="str">
            <v>No</v>
          </cell>
          <cell r="AV2768" t="b">
            <v>1</v>
          </cell>
          <cell r="AX2768">
            <v>1767510.1826171903</v>
          </cell>
          <cell r="AY2768" t="b">
            <v>0</v>
          </cell>
          <cell r="AZ2768">
            <v>557543.67003545002</v>
          </cell>
          <cell r="BA2768">
            <v>1</v>
          </cell>
          <cell r="BB2768">
            <v>1612.69177246094</v>
          </cell>
          <cell r="BC2768">
            <v>0.99999985890730525</v>
          </cell>
          <cell r="DS2768">
            <v>1904.288</v>
          </cell>
          <cell r="DT2768" t="str">
            <v>WA</v>
          </cell>
          <cell r="DU2768" t="str">
            <v>32to46</v>
          </cell>
          <cell r="EZ2768" t="str">
            <v>WA</v>
          </cell>
          <cell r="FA2768" t="str">
            <v>Living Room/Family Room</v>
          </cell>
          <cell r="FB2768">
            <v>421301.90500000003</v>
          </cell>
          <cell r="FC2768">
            <v>1249036.236</v>
          </cell>
          <cell r="FI2768" t="str">
            <v>WA</v>
          </cell>
          <cell r="FJ2768" t="str">
            <v>Bedrooms</v>
          </cell>
          <cell r="FK2768" t="str">
            <v>EISAnqnx</v>
          </cell>
          <cell r="FL2768">
            <v>1189558.32</v>
          </cell>
          <cell r="FS2768" t="str">
            <v>ID</v>
          </cell>
          <cell r="FT2768" t="str">
            <v>EISAq</v>
          </cell>
          <cell r="FV2768">
            <v>1476447.96</v>
          </cell>
        </row>
        <row r="2769">
          <cell r="AN2769" t="str">
            <v>WA</v>
          </cell>
          <cell r="AO2769" t="str">
            <v>Baseboard/Wall/Radiant</v>
          </cell>
          <cell r="AP2769" t="str">
            <v>Pre 1980</v>
          </cell>
          <cell r="AQ2769" t="str">
            <v>Crawlspace</v>
          </cell>
          <cell r="AR2769">
            <v>2079.99340820313</v>
          </cell>
          <cell r="AU2769" t="str">
            <v>No</v>
          </cell>
          <cell r="AV2769" t="b">
            <v>0</v>
          </cell>
          <cell r="AX2769">
            <v>2298392.7160644587</v>
          </cell>
          <cell r="AY2769" t="b">
            <v>0</v>
          </cell>
          <cell r="AZ2769">
            <v>999966.19096399168</v>
          </cell>
          <cell r="BA2769" t="str">
            <v/>
          </cell>
          <cell r="BB2769" t="str">
            <v/>
          </cell>
          <cell r="BC2769">
            <v>1.0000001962521654</v>
          </cell>
          <cell r="DS2769">
            <v>1904.288</v>
          </cell>
          <cell r="DT2769" t="str">
            <v>WA</v>
          </cell>
          <cell r="DU2769" t="str">
            <v>32to46</v>
          </cell>
          <cell r="EZ2769" t="str">
            <v>WA</v>
          </cell>
          <cell r="FA2769" t="str">
            <v>Other</v>
          </cell>
          <cell r="FB2769">
            <v>1303557.6590000002</v>
          </cell>
          <cell r="FC2769">
            <v>3023460.7300000004</v>
          </cell>
          <cell r="FI2769" t="str">
            <v>WA</v>
          </cell>
          <cell r="FJ2769" t="str">
            <v>Exterior</v>
          </cell>
          <cell r="FK2769" t="str">
            <v>EISAnqnx</v>
          </cell>
          <cell r="FL2769">
            <v>1189558.32</v>
          </cell>
          <cell r="FS2769" t="str">
            <v>ID</v>
          </cell>
          <cell r="FT2769" t="str">
            <v>EISAx</v>
          </cell>
          <cell r="FV2769">
            <v>2195743.12</v>
          </cell>
        </row>
        <row r="2770">
          <cell r="AN2770" t="str">
            <v>WA</v>
          </cell>
          <cell r="AO2770" t="str">
            <v>Wood</v>
          </cell>
          <cell r="AP2770" t="str">
            <v>Pre 1980</v>
          </cell>
          <cell r="AQ2770" t="str">
            <v>Crawlspace</v>
          </cell>
          <cell r="AR2770">
            <v>2079.99340820313</v>
          </cell>
          <cell r="AU2770" t="str">
            <v>No</v>
          </cell>
          <cell r="AV2770" t="b">
            <v>1</v>
          </cell>
          <cell r="AX2770">
            <v>2298392.7160644587</v>
          </cell>
          <cell r="AY2770" t="b">
            <v>0</v>
          </cell>
          <cell r="AZ2770">
            <v>999966.19096399168</v>
          </cell>
          <cell r="BA2770">
            <v>1</v>
          </cell>
          <cell r="BB2770">
            <v>2079.99340820313</v>
          </cell>
          <cell r="BC2770">
            <v>1.0000001962521654</v>
          </cell>
          <cell r="DS2770">
            <v>8264.9449999999997</v>
          </cell>
          <cell r="DT2770" t="str">
            <v>OR</v>
          </cell>
          <cell r="DU2770" t="str">
            <v>gt46</v>
          </cell>
          <cell r="EZ2770" t="str">
            <v>WA</v>
          </cell>
          <cell r="FA2770" t="str">
            <v>Bathroom</v>
          </cell>
          <cell r="FB2770">
            <v>240445.91999999998</v>
          </cell>
          <cell r="FC2770">
            <v>124230.39199999999</v>
          </cell>
          <cell r="FI2770" t="str">
            <v>WA</v>
          </cell>
          <cell r="FJ2770" t="str">
            <v>Garage</v>
          </cell>
          <cell r="FK2770" t="str">
            <v>EISAnqnx</v>
          </cell>
          <cell r="FL2770">
            <v>1486947.9000000001</v>
          </cell>
          <cell r="FS2770" t="str">
            <v>OR</v>
          </cell>
          <cell r="FT2770" t="str">
            <v>EISAnqnx</v>
          </cell>
          <cell r="FV2770">
            <v>4031730</v>
          </cell>
        </row>
        <row r="2771">
          <cell r="AN2771" t="str">
            <v>OR</v>
          </cell>
          <cell r="AO2771" t="str">
            <v>Baseboard/Wall/Radiant</v>
          </cell>
          <cell r="AP2771" t="str">
            <v>Pre 1980</v>
          </cell>
          <cell r="AQ2771" t="str">
            <v>Crawlspace</v>
          </cell>
          <cell r="AR2771">
            <v>1612.69177246094</v>
          </cell>
          <cell r="AU2771" t="str">
            <v>No</v>
          </cell>
          <cell r="AV2771" t="b">
            <v>0</v>
          </cell>
          <cell r="AX2771">
            <v>2220676.5706787142</v>
          </cell>
          <cell r="AY2771" t="b">
            <v>0</v>
          </cell>
          <cell r="AZ2771">
            <v>1918690.3601347685</v>
          </cell>
          <cell r="BA2771" t="str">
            <v/>
          </cell>
          <cell r="BB2771" t="str">
            <v/>
          </cell>
          <cell r="BC2771">
            <v>0.99999985890730525</v>
          </cell>
          <cell r="DS2771">
            <v>2079.9929999999999</v>
          </cell>
          <cell r="DT2771" t="str">
            <v>WA</v>
          </cell>
          <cell r="DU2771" t="str">
            <v>lt32</v>
          </cell>
          <cell r="EZ2771" t="str">
            <v>WA</v>
          </cell>
          <cell r="FA2771" t="str">
            <v>Bedrooms</v>
          </cell>
          <cell r="FB2771">
            <v>120222.95999999999</v>
          </cell>
          <cell r="FC2771">
            <v>286531.38799999998</v>
          </cell>
          <cell r="FI2771" t="str">
            <v>WA</v>
          </cell>
          <cell r="FJ2771" t="str">
            <v>Garage</v>
          </cell>
          <cell r="FK2771" t="str">
            <v>EISAx</v>
          </cell>
          <cell r="FL2771">
            <v>2527811.4300000002</v>
          </cell>
          <cell r="FS2771" t="str">
            <v>OR</v>
          </cell>
          <cell r="FT2771" t="str">
            <v>EISAq</v>
          </cell>
          <cell r="FV2771">
            <v>1333696.284</v>
          </cell>
        </row>
        <row r="2772">
          <cell r="AN2772" t="str">
            <v>OR</v>
          </cell>
          <cell r="AO2772" t="str">
            <v>Baseboard/Wall/Radiant</v>
          </cell>
          <cell r="AP2772" t="str">
            <v>Pre 1980</v>
          </cell>
          <cell r="AQ2772" t="str">
            <v>Crawlspace</v>
          </cell>
          <cell r="AR2772">
            <v>1612.69177246094</v>
          </cell>
          <cell r="AU2772" t="str">
            <v>No</v>
          </cell>
          <cell r="AV2772" t="b">
            <v>1</v>
          </cell>
          <cell r="AX2772">
            <v>2220676.5706787142</v>
          </cell>
          <cell r="AY2772" t="b">
            <v>0</v>
          </cell>
          <cell r="AZ2772">
            <v>1918690.3601347685</v>
          </cell>
          <cell r="BA2772">
            <v>1</v>
          </cell>
          <cell r="BB2772">
            <v>1612.69177246094</v>
          </cell>
          <cell r="BC2772">
            <v>0.99999985890730525</v>
          </cell>
          <cell r="DS2772">
            <v>2079.9929999999999</v>
          </cell>
          <cell r="DT2772" t="str">
            <v>WA</v>
          </cell>
          <cell r="DU2772" t="str">
            <v>32to46</v>
          </cell>
          <cell r="EZ2772" t="str">
            <v>WA</v>
          </cell>
          <cell r="FA2772" t="str">
            <v>Exterior</v>
          </cell>
          <cell r="FB2772">
            <v>901672.2</v>
          </cell>
          <cell r="FC2772">
            <v>1731210.6239999998</v>
          </cell>
          <cell r="FI2772" t="str">
            <v>WA</v>
          </cell>
          <cell r="FJ2772" t="str">
            <v>Kitchen</v>
          </cell>
          <cell r="FK2772" t="str">
            <v>EISAnqnx</v>
          </cell>
          <cell r="FL2772">
            <v>297389.58</v>
          </cell>
          <cell r="FS2772" t="str">
            <v>OR</v>
          </cell>
          <cell r="FT2772" t="str">
            <v>EISAx</v>
          </cell>
          <cell r="FV2772">
            <v>1830405.42</v>
          </cell>
        </row>
        <row r="2773">
          <cell r="AN2773" t="str">
            <v>ID</v>
          </cell>
          <cell r="AO2773" t="str">
            <v>Baseboard/Wall/Radiant</v>
          </cell>
          <cell r="AP2773" t="str">
            <v>Pre 1980</v>
          </cell>
          <cell r="AQ2773" t="str">
            <v>Crawlspace</v>
          </cell>
          <cell r="AR2773">
            <v>3785.76440429688</v>
          </cell>
          <cell r="AU2773" t="str">
            <v>No</v>
          </cell>
          <cell r="AV2773" t="b">
            <v>0</v>
          </cell>
          <cell r="AX2773">
            <v>7632101.0390625102</v>
          </cell>
          <cell r="AY2773" t="b">
            <v>0</v>
          </cell>
          <cell r="AZ2773">
            <v>4700919.9483339908</v>
          </cell>
          <cell r="BA2773" t="str">
            <v/>
          </cell>
          <cell r="BB2773" t="str">
            <v/>
          </cell>
          <cell r="BC2773">
            <v>1.0000001067939999</v>
          </cell>
          <cell r="DS2773">
            <v>1144.6790000000001</v>
          </cell>
          <cell r="DT2773" t="str">
            <v>MT</v>
          </cell>
          <cell r="DU2773" t="str">
            <v>32to46</v>
          </cell>
          <cell r="EZ2773" t="str">
            <v>WA</v>
          </cell>
          <cell r="FA2773" t="str">
            <v>Garage</v>
          </cell>
          <cell r="FB2773">
            <v>240445.91999999998</v>
          </cell>
          <cell r="FC2773">
            <v>400743.19999999995</v>
          </cell>
          <cell r="FI2773" t="str">
            <v>WA</v>
          </cell>
          <cell r="FJ2773" t="str">
            <v>Living Room/Family Room</v>
          </cell>
          <cell r="FK2773" t="str">
            <v>EISAnqnx</v>
          </cell>
          <cell r="FL2773">
            <v>1486947.9000000001</v>
          </cell>
          <cell r="FS2773" t="str">
            <v>WA</v>
          </cell>
          <cell r="FT2773" t="str">
            <v>EISAnqnx</v>
          </cell>
          <cell r="FV2773">
            <v>5370092.1600000001</v>
          </cell>
        </row>
        <row r="2774">
          <cell r="AN2774" t="str">
            <v>ID</v>
          </cell>
          <cell r="AO2774" t="str">
            <v>Natural Gas FAF</v>
          </cell>
          <cell r="AP2774" t="str">
            <v>Pre 1980</v>
          </cell>
          <cell r="AQ2774" t="str">
            <v>Crawlspace</v>
          </cell>
          <cell r="AR2774">
            <v>3785.76440429688</v>
          </cell>
          <cell r="AU2774" t="str">
            <v>No</v>
          </cell>
          <cell r="AV2774" t="b">
            <v>1</v>
          </cell>
          <cell r="AX2774">
            <v>7632101.0390625102</v>
          </cell>
          <cell r="AY2774" t="b">
            <v>0</v>
          </cell>
          <cell r="AZ2774">
            <v>4700919.9483339908</v>
          </cell>
          <cell r="BA2774">
            <v>1</v>
          </cell>
          <cell r="BB2774">
            <v>3785.76440429688</v>
          </cell>
          <cell r="BC2774">
            <v>1.0000001067939999</v>
          </cell>
          <cell r="DS2774">
            <v>1192.4649999999999</v>
          </cell>
          <cell r="DT2774" t="str">
            <v>ID</v>
          </cell>
          <cell r="DU2774" t="str">
            <v>lt32</v>
          </cell>
          <cell r="EZ2774" t="str">
            <v>WA</v>
          </cell>
          <cell r="FA2774" t="str">
            <v>Kitchen</v>
          </cell>
          <cell r="FB2774">
            <v>200371.59999999998</v>
          </cell>
          <cell r="FC2774">
            <v>164304.712</v>
          </cell>
          <cell r="FI2774" t="str">
            <v>WA</v>
          </cell>
          <cell r="FJ2774" t="str">
            <v>Other</v>
          </cell>
          <cell r="FK2774" t="str">
            <v>EISAnqnx</v>
          </cell>
          <cell r="FL2774">
            <v>297389.58</v>
          </cell>
          <cell r="FS2774" t="str">
            <v>WA</v>
          </cell>
          <cell r="FT2774" t="str">
            <v>EISAq</v>
          </cell>
          <cell r="FV2774">
            <v>297068.92800000001</v>
          </cell>
        </row>
        <row r="2775">
          <cell r="AN2775" t="str">
            <v>WA</v>
          </cell>
          <cell r="AO2775" t="str">
            <v>Baseboard/Wall/Radiant</v>
          </cell>
          <cell r="AP2775" t="str">
            <v>Pre 1980</v>
          </cell>
          <cell r="AQ2775" t="str">
            <v>Crawlspace</v>
          </cell>
          <cell r="AR2775">
            <v>2079.99340820313</v>
          </cell>
          <cell r="AU2775" t="str">
            <v>No</v>
          </cell>
          <cell r="AV2775" t="b">
            <v>0</v>
          </cell>
          <cell r="AX2775">
            <v>2903670.7978515695</v>
          </cell>
          <cell r="AY2775" t="b">
            <v>0</v>
          </cell>
          <cell r="AZ2775">
            <v>2291661.857395513</v>
          </cell>
          <cell r="BA2775" t="str">
            <v/>
          </cell>
          <cell r="BB2775" t="str">
            <v/>
          </cell>
          <cell r="BC2775">
            <v>1.0000001962521654</v>
          </cell>
          <cell r="DS2775">
            <v>1904.288</v>
          </cell>
          <cell r="DT2775" t="str">
            <v>WA</v>
          </cell>
          <cell r="DU2775" t="str">
            <v>lt32</v>
          </cell>
          <cell r="EZ2775" t="str">
            <v>WA</v>
          </cell>
          <cell r="FA2775" t="str">
            <v>Living Room/Family Room</v>
          </cell>
          <cell r="FB2775">
            <v>601114.79999999993</v>
          </cell>
          <cell r="FC2775">
            <v>412765.49599999998</v>
          </cell>
          <cell r="FI2775" t="str">
            <v>WA</v>
          </cell>
          <cell r="FJ2775" t="str">
            <v>Other</v>
          </cell>
          <cell r="FK2775" t="str">
            <v>EISAx</v>
          </cell>
          <cell r="FL2775">
            <v>7335609.6400000006</v>
          </cell>
          <cell r="FS2775" t="str">
            <v>WA</v>
          </cell>
          <cell r="FT2775" t="str">
            <v>EISAx</v>
          </cell>
          <cell r="FV2775">
            <v>6388886.2400000002</v>
          </cell>
        </row>
        <row r="2776">
          <cell r="AN2776" t="str">
            <v>WA</v>
          </cell>
          <cell r="AO2776" t="str">
            <v>Baseboard/Wall/Radiant</v>
          </cell>
          <cell r="AP2776" t="str">
            <v>Pre 1980</v>
          </cell>
          <cell r="AQ2776" t="str">
            <v>Crawlspace</v>
          </cell>
          <cell r="AR2776">
            <v>2079.99340820313</v>
          </cell>
          <cell r="AU2776" t="str">
            <v>No</v>
          </cell>
          <cell r="AV2776" t="b">
            <v>0</v>
          </cell>
          <cell r="AX2776">
            <v>2903670.7978515695</v>
          </cell>
          <cell r="AY2776" t="b">
            <v>0</v>
          </cell>
          <cell r="AZ2776">
            <v>2291661.857395513</v>
          </cell>
          <cell r="BA2776" t="str">
            <v/>
          </cell>
          <cell r="BB2776" t="str">
            <v/>
          </cell>
          <cell r="BC2776">
            <v>1.0000001962521654</v>
          </cell>
          <cell r="DS2776">
            <v>1904.288</v>
          </cell>
          <cell r="DT2776" t="str">
            <v>WA</v>
          </cell>
          <cell r="DU2776" t="str">
            <v>lt32</v>
          </cell>
          <cell r="EZ2776" t="str">
            <v>WA</v>
          </cell>
          <cell r="FA2776" t="str">
            <v>Other</v>
          </cell>
          <cell r="FB2776">
            <v>837553.28799999994</v>
          </cell>
          <cell r="FC2776">
            <v>579073.924</v>
          </cell>
          <cell r="FI2776" t="str">
            <v>OR</v>
          </cell>
          <cell r="FJ2776" t="str">
            <v>Bathroom</v>
          </cell>
          <cell r="FK2776" t="str">
            <v>EISAnqnx</v>
          </cell>
          <cell r="FL2776">
            <v>71281.62</v>
          </cell>
          <cell r="FS2776" t="str">
            <v>ID</v>
          </cell>
          <cell r="FT2776" t="str">
            <v>EISAnqnx</v>
          </cell>
          <cell r="FV2776">
            <v>333890.19999999995</v>
          </cell>
        </row>
        <row r="2777">
          <cell r="AN2777" t="str">
            <v>WA</v>
          </cell>
          <cell r="AO2777" t="str">
            <v>Baseboard/Wall/Radiant</v>
          </cell>
          <cell r="AP2777" t="str">
            <v>Pre 1980</v>
          </cell>
          <cell r="AQ2777" t="str">
            <v>Crawlspace</v>
          </cell>
          <cell r="AR2777">
            <v>2079.99340820313</v>
          </cell>
          <cell r="AU2777" t="str">
            <v>No</v>
          </cell>
          <cell r="AV2777" t="b">
            <v>0</v>
          </cell>
          <cell r="AX2777">
            <v>2903670.7978515695</v>
          </cell>
          <cell r="AY2777" t="b">
            <v>0</v>
          </cell>
          <cell r="AZ2777">
            <v>2291661.857395513</v>
          </cell>
          <cell r="BA2777" t="str">
            <v/>
          </cell>
          <cell r="BB2777" t="str">
            <v/>
          </cell>
          <cell r="BC2777">
            <v>1.0000001962521654</v>
          </cell>
          <cell r="DS2777">
            <v>1904.288</v>
          </cell>
          <cell r="DT2777" t="str">
            <v>WA</v>
          </cell>
          <cell r="DU2777" t="str">
            <v>lt32</v>
          </cell>
          <cell r="EZ2777" t="str">
            <v>WA</v>
          </cell>
          <cell r="FA2777" t="str">
            <v>Bathroom</v>
          </cell>
          <cell r="FB2777">
            <v>1860209.64</v>
          </cell>
          <cell r="FC2777">
            <v>178397.15399999998</v>
          </cell>
          <cell r="FI2777" t="str">
            <v>OR</v>
          </cell>
          <cell r="FJ2777" t="str">
            <v>Bedrooms</v>
          </cell>
          <cell r="FK2777" t="str">
            <v>EISAnqnx</v>
          </cell>
          <cell r="FL2777">
            <v>166323.78</v>
          </cell>
          <cell r="FS2777" t="str">
            <v>ID</v>
          </cell>
          <cell r="FT2777" t="str">
            <v>EISAq</v>
          </cell>
          <cell r="FV2777">
            <v>17886.974999999999</v>
          </cell>
        </row>
        <row r="2778">
          <cell r="AN2778" t="str">
            <v>WA</v>
          </cell>
          <cell r="AO2778" t="str">
            <v>Electric FAF</v>
          </cell>
          <cell r="AP2778" t="str">
            <v>Pre 1980</v>
          </cell>
          <cell r="AQ2778" t="str">
            <v>Crawlspace</v>
          </cell>
          <cell r="AR2778">
            <v>2079.99340820313</v>
          </cell>
          <cell r="AU2778" t="str">
            <v>No</v>
          </cell>
          <cell r="AV2778" t="b">
            <v>1</v>
          </cell>
          <cell r="AX2778">
            <v>2903670.7978515695</v>
          </cell>
          <cell r="AY2778" t="b">
            <v>0</v>
          </cell>
          <cell r="AZ2778">
            <v>2291661.857395513</v>
          </cell>
          <cell r="BA2778">
            <v>1</v>
          </cell>
          <cell r="BB2778">
            <v>2079.99340820313</v>
          </cell>
          <cell r="BC2778">
            <v>1.0000001962521654</v>
          </cell>
          <cell r="DS2778">
            <v>1904.288</v>
          </cell>
          <cell r="DT2778" t="str">
            <v>WA</v>
          </cell>
          <cell r="DU2778" t="str">
            <v>lt32</v>
          </cell>
          <cell r="EZ2778" t="str">
            <v>WA</v>
          </cell>
          <cell r="FA2778" t="str">
            <v>Bedrooms</v>
          </cell>
          <cell r="FB2778">
            <v>355269.54599999997</v>
          </cell>
          <cell r="FC2778">
            <v>745608.61800000002</v>
          </cell>
          <cell r="FI2778" t="str">
            <v>OR</v>
          </cell>
          <cell r="FJ2778" t="str">
            <v>Bedrooms</v>
          </cell>
          <cell r="FK2778" t="str">
            <v>EISAq</v>
          </cell>
          <cell r="FL2778">
            <v>53461.215000000004</v>
          </cell>
          <cell r="FS2778" t="str">
            <v>WA</v>
          </cell>
          <cell r="FT2778" t="str">
            <v>EISAnqnx</v>
          </cell>
          <cell r="FV2778">
            <v>8175352.5</v>
          </cell>
        </row>
        <row r="2779">
          <cell r="AN2779" t="str">
            <v>MT</v>
          </cell>
          <cell r="AO2779" t="str">
            <v>Natural Gas FAF</v>
          </cell>
          <cell r="AP2779" t="str">
            <v>1993-2006</v>
          </cell>
          <cell r="AQ2779" t="str">
            <v>Crawlspace</v>
          </cell>
          <cell r="AR2779">
            <v>1144.67944335938</v>
          </cell>
          <cell r="AU2779" t="str">
            <v>No</v>
          </cell>
          <cell r="AV2779" t="b">
            <v>1</v>
          </cell>
          <cell r="AX2779">
            <v>1458321.61083985</v>
          </cell>
          <cell r="AY2779" t="b">
            <v>0</v>
          </cell>
          <cell r="AZ2779">
            <v>666569.96239292284</v>
          </cell>
          <cell r="BA2779">
            <v>1</v>
          </cell>
          <cell r="BB2779">
            <v>1144.67944335938</v>
          </cell>
          <cell r="BC2779">
            <v>1.0000003873220178</v>
          </cell>
          <cell r="DS2779">
            <v>1904.288</v>
          </cell>
          <cell r="DT2779" t="str">
            <v>WA</v>
          </cell>
          <cell r="DU2779" t="str">
            <v>lt32</v>
          </cell>
          <cell r="EZ2779" t="str">
            <v>WA</v>
          </cell>
          <cell r="FA2779" t="str">
            <v>Exterior</v>
          </cell>
          <cell r="FB2779">
            <v>326299.06799999997</v>
          </cell>
          <cell r="FC2779">
            <v>1994388.696</v>
          </cell>
          <cell r="FI2779" t="str">
            <v>OR</v>
          </cell>
          <cell r="FJ2779" t="str">
            <v>Exterior</v>
          </cell>
          <cell r="FK2779" t="str">
            <v>EISAnqnx</v>
          </cell>
          <cell r="FL2779">
            <v>285126.48</v>
          </cell>
          <cell r="FS2779" t="str">
            <v>WA</v>
          </cell>
          <cell r="FT2779" t="str">
            <v>EISAq</v>
          </cell>
          <cell r="FV2779">
            <v>488341.05599999998</v>
          </cell>
        </row>
        <row r="2780">
          <cell r="AN2780" t="str">
            <v>OR</v>
          </cell>
          <cell r="AO2780" t="str">
            <v>Heat Pump (Central System)</v>
          </cell>
          <cell r="AP2780" t="str">
            <v>Pre 1980</v>
          </cell>
          <cell r="AQ2780" t="str">
            <v>Crawlspace</v>
          </cell>
          <cell r="AR2780">
            <v>1612.69177246094</v>
          </cell>
          <cell r="AU2780" t="str">
            <v>Yes</v>
          </cell>
          <cell r="AV2780" t="b">
            <v>1</v>
          </cell>
          <cell r="AX2780">
            <v>1896525.5244140655</v>
          </cell>
          <cell r="AY2780" t="b">
            <v>0</v>
          </cell>
          <cell r="AZ2780">
            <v>0</v>
          </cell>
          <cell r="BA2780">
            <v>1</v>
          </cell>
          <cell r="BB2780">
            <v>1612.69177246094</v>
          </cell>
          <cell r="BC2780">
            <v>0.99999985890730525</v>
          </cell>
          <cell r="DS2780">
            <v>1904.288</v>
          </cell>
          <cell r="DT2780" t="str">
            <v>WA</v>
          </cell>
          <cell r="DU2780" t="str">
            <v>32to46</v>
          </cell>
          <cell r="EZ2780" t="str">
            <v>WA</v>
          </cell>
          <cell r="FA2780" t="str">
            <v>Garage</v>
          </cell>
          <cell r="FB2780">
            <v>274457.15999999997</v>
          </cell>
          <cell r="FC2780">
            <v>359843.83199999999</v>
          </cell>
          <cell r="FI2780" t="str">
            <v>OR</v>
          </cell>
          <cell r="FJ2780" t="str">
            <v>Kitchen</v>
          </cell>
          <cell r="FK2780" t="str">
            <v>EISAq</v>
          </cell>
          <cell r="FL2780">
            <v>52273.188000000002</v>
          </cell>
          <cell r="FS2780" t="str">
            <v>WA</v>
          </cell>
          <cell r="FT2780" t="str">
            <v>EISAx</v>
          </cell>
          <cell r="FV2780">
            <v>5646443.46</v>
          </cell>
        </row>
        <row r="2781">
          <cell r="AN2781" t="str">
            <v>ID</v>
          </cell>
          <cell r="AO2781" t="str">
            <v>Baseboard/Wall/Radiant</v>
          </cell>
          <cell r="AP2781" t="str">
            <v>1980-1992</v>
          </cell>
          <cell r="AQ2781" t="str">
            <v>Slab on Grade</v>
          </cell>
          <cell r="AR2781">
            <v>3785.76440429688</v>
          </cell>
          <cell r="AU2781" t="str">
            <v>No</v>
          </cell>
          <cell r="AV2781" t="b">
            <v>1</v>
          </cell>
          <cell r="AX2781">
            <v>4240056.1328125056</v>
          </cell>
          <cell r="AY2781" t="b">
            <v>0</v>
          </cell>
          <cell r="AZ2781">
            <v>1438211.8971923846</v>
          </cell>
          <cell r="BA2781">
            <v>1</v>
          </cell>
          <cell r="BB2781">
            <v>3785.76440429688</v>
          </cell>
          <cell r="BC2781">
            <v>1.0000001067939999</v>
          </cell>
          <cell r="DS2781">
            <v>1904.288</v>
          </cell>
          <cell r="DT2781" t="str">
            <v>WA</v>
          </cell>
          <cell r="DU2781" t="str">
            <v>32to46</v>
          </cell>
          <cell r="EZ2781" t="str">
            <v>WA</v>
          </cell>
          <cell r="FA2781" t="str">
            <v>Kitchen</v>
          </cell>
          <cell r="FB2781">
            <v>198219.06</v>
          </cell>
          <cell r="FC2781">
            <v>144852.38999999998</v>
          </cell>
          <cell r="FI2781" t="str">
            <v>OR</v>
          </cell>
          <cell r="FJ2781" t="str">
            <v>Living Room/Family Room</v>
          </cell>
          <cell r="FK2781" t="str">
            <v>EISAnqnx</v>
          </cell>
          <cell r="FL2781">
            <v>237605.40000000002</v>
          </cell>
          <cell r="FS2781" t="str">
            <v>WA</v>
          </cell>
          <cell r="FT2781" t="str">
            <v>EISAnqnx</v>
          </cell>
          <cell r="FV2781">
            <v>665597.76</v>
          </cell>
        </row>
        <row r="2782">
          <cell r="AN2782" t="str">
            <v>OR</v>
          </cell>
          <cell r="AO2782" t="str">
            <v>Natural Gas FAF</v>
          </cell>
          <cell r="AP2782" t="str">
            <v>Pre 1980</v>
          </cell>
          <cell r="AQ2782" t="str">
            <v>Crawlspace</v>
          </cell>
          <cell r="AR2782">
            <v>1925.05932617188</v>
          </cell>
          <cell r="AU2782" t="str">
            <v>No</v>
          </cell>
          <cell r="AV2782" t="b">
            <v>1</v>
          </cell>
          <cell r="AX2782">
            <v>5105257.3330078255</v>
          </cell>
          <cell r="AY2782" t="b">
            <v>0</v>
          </cell>
          <cell r="AZ2782">
            <v>2219703.1314577693</v>
          </cell>
          <cell r="BA2782">
            <v>1</v>
          </cell>
          <cell r="BB2782">
            <v>1925.05932617188</v>
          </cell>
          <cell r="BC2782">
            <v>1.0000001694347447</v>
          </cell>
          <cell r="DS2782">
            <v>1144.6790000000001</v>
          </cell>
          <cell r="DT2782" t="str">
            <v>MT</v>
          </cell>
          <cell r="DU2782" t="str">
            <v>lt32</v>
          </cell>
          <cell r="EZ2782" t="str">
            <v>WA</v>
          </cell>
          <cell r="FA2782" t="str">
            <v>Living Room/Family Room</v>
          </cell>
          <cell r="FB2782">
            <v>304952.39999999997</v>
          </cell>
          <cell r="FC2782">
            <v>385764.78599999996</v>
          </cell>
          <cell r="FI2782" t="str">
            <v>OR</v>
          </cell>
          <cell r="FJ2782" t="str">
            <v>Other</v>
          </cell>
          <cell r="FK2782" t="str">
            <v>EISAx</v>
          </cell>
          <cell r="FL2782">
            <v>47521.08</v>
          </cell>
          <cell r="FS2782" t="str">
            <v>WA</v>
          </cell>
          <cell r="FT2782" t="str">
            <v>EISAq</v>
          </cell>
          <cell r="FV2782">
            <v>2360792.0549999997</v>
          </cell>
        </row>
        <row r="2783">
          <cell r="AN2783" t="str">
            <v>OR</v>
          </cell>
          <cell r="AO2783" t="str">
            <v>Baseboard/Wall/Radiant</v>
          </cell>
          <cell r="AP2783" t="str">
            <v>Pre 1980</v>
          </cell>
          <cell r="AQ2783" t="str">
            <v>Crawlspace</v>
          </cell>
          <cell r="AR2783">
            <v>1925.05932617188</v>
          </cell>
          <cell r="AU2783" t="str">
            <v>No</v>
          </cell>
          <cell r="AV2783" t="b">
            <v>0</v>
          </cell>
          <cell r="AX2783">
            <v>5105257.3330078255</v>
          </cell>
          <cell r="AY2783" t="b">
            <v>0</v>
          </cell>
          <cell r="AZ2783">
            <v>2219703.1314577693</v>
          </cell>
          <cell r="BA2783" t="str">
            <v/>
          </cell>
          <cell r="BB2783" t="str">
            <v/>
          </cell>
          <cell r="BC2783">
            <v>1.0000001694347447</v>
          </cell>
          <cell r="DS2783">
            <v>1144.6790000000001</v>
          </cell>
          <cell r="DT2783" t="str">
            <v>MT</v>
          </cell>
          <cell r="DU2783" t="str">
            <v>lt32</v>
          </cell>
          <cell r="EZ2783" t="str">
            <v>WA</v>
          </cell>
          <cell r="FA2783" t="str">
            <v>Other</v>
          </cell>
          <cell r="FB2783">
            <v>190595.25</v>
          </cell>
          <cell r="FC2783">
            <v>141802.86600000001</v>
          </cell>
          <cell r="FI2783" t="str">
            <v>WA</v>
          </cell>
          <cell r="FJ2783" t="str">
            <v>Bathroom</v>
          </cell>
          <cell r="FK2783" t="str">
            <v>EISAq</v>
          </cell>
          <cell r="FL2783">
            <v>77762.861999999994</v>
          </cell>
          <cell r="FS2783" t="str">
            <v>WA</v>
          </cell>
          <cell r="FT2783" t="str">
            <v>EISAx</v>
          </cell>
          <cell r="FV2783">
            <v>270399.08999999997</v>
          </cell>
        </row>
        <row r="2784">
          <cell r="AN2784" t="str">
            <v>WA</v>
          </cell>
          <cell r="AO2784" t="str">
            <v>Natural Gas Other</v>
          </cell>
          <cell r="AP2784" t="str">
            <v>1993-2006</v>
          </cell>
          <cell r="AQ2784" t="str">
            <v>Crawlspace</v>
          </cell>
          <cell r="AR2784">
            <v>4360.1875</v>
          </cell>
          <cell r="AU2784" t="str">
            <v>No</v>
          </cell>
          <cell r="AV2784" t="b">
            <v>0</v>
          </cell>
          <cell r="AX2784">
            <v>7848337.5</v>
          </cell>
          <cell r="AY2784" t="b">
            <v>0</v>
          </cell>
          <cell r="AZ2784">
            <v>1837312.3774625</v>
          </cell>
          <cell r="BA2784" t="str">
            <v/>
          </cell>
          <cell r="BB2784" t="str">
            <v/>
          </cell>
          <cell r="BC2784">
            <v>0.99999988532604556</v>
          </cell>
          <cell r="DS2784">
            <v>1144.6790000000001</v>
          </cell>
          <cell r="DT2784" t="str">
            <v>MT</v>
          </cell>
          <cell r="DU2784" t="str">
            <v>32to46</v>
          </cell>
          <cell r="EZ2784" t="str">
            <v>WA</v>
          </cell>
          <cell r="FA2784" t="str">
            <v>Bathroom</v>
          </cell>
          <cell r="FB2784">
            <v>1001858</v>
          </cell>
          <cell r="FC2784">
            <v>96178.367999999988</v>
          </cell>
          <cell r="FI2784" t="str">
            <v>WA</v>
          </cell>
          <cell r="FJ2784" t="str">
            <v>Bathroom</v>
          </cell>
          <cell r="FK2784" t="str">
            <v>EISAx</v>
          </cell>
          <cell r="FL2784">
            <v>228714.3</v>
          </cell>
          <cell r="FS2784" t="str">
            <v>ID</v>
          </cell>
          <cell r="FT2784" t="str">
            <v>EISAnqnx</v>
          </cell>
          <cell r="FV2784">
            <v>4315770.96</v>
          </cell>
        </row>
        <row r="2785">
          <cell r="AN2785" t="str">
            <v>WA</v>
          </cell>
          <cell r="AO2785" t="str">
            <v>Natural Gas FAF</v>
          </cell>
          <cell r="AP2785" t="str">
            <v>1993-2006</v>
          </cell>
          <cell r="AQ2785" t="str">
            <v>Crawlspace</v>
          </cell>
          <cell r="AR2785">
            <v>4360.1875</v>
          </cell>
          <cell r="AU2785" t="str">
            <v>No</v>
          </cell>
          <cell r="AV2785" t="b">
            <v>1</v>
          </cell>
          <cell r="AX2785">
            <v>7848337.5</v>
          </cell>
          <cell r="AY2785" t="b">
            <v>0</v>
          </cell>
          <cell r="AZ2785">
            <v>1837312.3774625</v>
          </cell>
          <cell r="BA2785">
            <v>1</v>
          </cell>
          <cell r="BB2785">
            <v>4360.1875</v>
          </cell>
          <cell r="BC2785">
            <v>0.99999988532604556</v>
          </cell>
          <cell r="DS2785">
            <v>1612.692</v>
          </cell>
          <cell r="DT2785" t="str">
            <v>OR</v>
          </cell>
          <cell r="DU2785" t="str">
            <v>lt32</v>
          </cell>
          <cell r="EZ2785" t="str">
            <v>WA</v>
          </cell>
          <cell r="FA2785" t="str">
            <v>Bedrooms</v>
          </cell>
          <cell r="FB2785">
            <v>1148129.2679999999</v>
          </cell>
          <cell r="FC2785">
            <v>510947.57999999996</v>
          </cell>
          <cell r="FI2785" t="str">
            <v>WA</v>
          </cell>
          <cell r="FJ2785" t="str">
            <v>Bedrooms</v>
          </cell>
          <cell r="FK2785" t="str">
            <v>EISAq</v>
          </cell>
          <cell r="FL2785">
            <v>195169.53599999999</v>
          </cell>
          <cell r="FS2785" t="str">
            <v>ID</v>
          </cell>
          <cell r="FT2785" t="str">
            <v>EISAq</v>
          </cell>
          <cell r="FV2785">
            <v>469434.73600000003</v>
          </cell>
        </row>
        <row r="2786">
          <cell r="AN2786" t="str">
            <v>WA</v>
          </cell>
          <cell r="AO2786" t="str">
            <v>Wood</v>
          </cell>
          <cell r="AP2786" t="str">
            <v>Pre 1980</v>
          </cell>
          <cell r="AQ2786" t="str">
            <v>Crawlspace</v>
          </cell>
          <cell r="AR2786">
            <v>2079.99340820313</v>
          </cell>
          <cell r="AU2786" t="str">
            <v>No</v>
          </cell>
          <cell r="AV2786" t="b">
            <v>0</v>
          </cell>
          <cell r="AX2786">
            <v>2533431.9711914123</v>
          </cell>
          <cell r="AY2786" t="b">
            <v>0</v>
          </cell>
          <cell r="AZ2786">
            <v>1088662.5178726346</v>
          </cell>
          <cell r="BA2786" t="str">
            <v/>
          </cell>
          <cell r="BB2786" t="str">
            <v/>
          </cell>
          <cell r="BC2786">
            <v>1.0000001962521654</v>
          </cell>
          <cell r="DS2786">
            <v>1612.692</v>
          </cell>
          <cell r="DT2786" t="str">
            <v>OR</v>
          </cell>
          <cell r="DU2786" t="str">
            <v>lt32</v>
          </cell>
          <cell r="EZ2786" t="str">
            <v>WA</v>
          </cell>
          <cell r="FA2786" t="str">
            <v>Exterior</v>
          </cell>
          <cell r="FB2786">
            <v>1532842.74</v>
          </cell>
          <cell r="FC2786">
            <v>2887354.7560000001</v>
          </cell>
          <cell r="FI2786" t="str">
            <v>WA</v>
          </cell>
          <cell r="FJ2786" t="str">
            <v>Exterior</v>
          </cell>
          <cell r="FK2786" t="str">
            <v>EISAq</v>
          </cell>
          <cell r="FL2786">
            <v>35069.525999999998</v>
          </cell>
          <cell r="FS2786" t="str">
            <v>ID</v>
          </cell>
          <cell r="FT2786" t="str">
            <v>EISAx</v>
          </cell>
          <cell r="FV2786">
            <v>8101534.96</v>
          </cell>
        </row>
        <row r="2787">
          <cell r="AN2787" t="str">
            <v>WA</v>
          </cell>
          <cell r="AO2787" t="str">
            <v>Baseboard/Wall/Radiant</v>
          </cell>
          <cell r="AP2787" t="str">
            <v>Pre 1980</v>
          </cell>
          <cell r="AQ2787" t="str">
            <v>Crawlspace</v>
          </cell>
          <cell r="AR2787">
            <v>2079.99340820313</v>
          </cell>
          <cell r="AU2787" t="str">
            <v>No</v>
          </cell>
          <cell r="AV2787" t="b">
            <v>1</v>
          </cell>
          <cell r="AX2787">
            <v>2533431.9711914123</v>
          </cell>
          <cell r="AY2787" t="b">
            <v>0</v>
          </cell>
          <cell r="AZ2787">
            <v>1088662.5178726346</v>
          </cell>
          <cell r="BA2787">
            <v>1</v>
          </cell>
          <cell r="BB2787">
            <v>2079.99340820313</v>
          </cell>
          <cell r="BC2787">
            <v>1.0000001962521654</v>
          </cell>
          <cell r="DS2787">
            <v>8264.9449999999997</v>
          </cell>
          <cell r="DT2787" t="str">
            <v>OR</v>
          </cell>
          <cell r="DU2787" t="str">
            <v>gt46</v>
          </cell>
          <cell r="EZ2787" t="str">
            <v>WA</v>
          </cell>
          <cell r="FA2787" t="str">
            <v>Garage</v>
          </cell>
          <cell r="FB2787">
            <v>1306422.8319999999</v>
          </cell>
          <cell r="FC2787">
            <v>1084010.3559999999</v>
          </cell>
          <cell r="FI2787" t="str">
            <v>WA</v>
          </cell>
          <cell r="FJ2787" t="str">
            <v>Exterior</v>
          </cell>
          <cell r="FK2787" t="str">
            <v>EISAx</v>
          </cell>
          <cell r="FL2787">
            <v>274457.15999999997</v>
          </cell>
          <cell r="FS2787" t="str">
            <v>OR</v>
          </cell>
          <cell r="FT2787" t="str">
            <v>EISAnqnx</v>
          </cell>
          <cell r="FV2787">
            <v>2608454.9449999998</v>
          </cell>
        </row>
        <row r="2788">
          <cell r="AN2788" t="str">
            <v>ID</v>
          </cell>
          <cell r="AO2788" t="str">
            <v>Baseboard/Wall/Radiant</v>
          </cell>
          <cell r="AP2788" t="str">
            <v>Pre 1980</v>
          </cell>
          <cell r="AQ2788" t="str">
            <v>Basement</v>
          </cell>
          <cell r="AR2788">
            <v>1192.46508789063</v>
          </cell>
          <cell r="AU2788" t="str">
            <v>Yes</v>
          </cell>
          <cell r="AV2788" t="b">
            <v>0</v>
          </cell>
          <cell r="AX2788">
            <v>3357981.687500014</v>
          </cell>
          <cell r="AY2788" t="b">
            <v>0</v>
          </cell>
          <cell r="AZ2788">
            <v>0</v>
          </cell>
          <cell r="BA2788" t="str">
            <v/>
          </cell>
          <cell r="BB2788" t="str">
            <v/>
          </cell>
          <cell r="BC2788">
            <v>1.0000000737049977</v>
          </cell>
          <cell r="DS2788">
            <v>1144.6790000000001</v>
          </cell>
          <cell r="DT2788" t="str">
            <v>MT</v>
          </cell>
          <cell r="DU2788" t="str">
            <v>lt32</v>
          </cell>
          <cell r="EZ2788" t="str">
            <v>WA</v>
          </cell>
          <cell r="FA2788" t="str">
            <v>Kitchen</v>
          </cell>
          <cell r="FB2788">
            <v>160297.28</v>
          </cell>
          <cell r="FC2788">
            <v>240445.91999999998</v>
          </cell>
          <cell r="FI2788" t="str">
            <v>WA</v>
          </cell>
          <cell r="FJ2788" t="str">
            <v>Garage</v>
          </cell>
          <cell r="FK2788" t="str">
            <v>EISAq</v>
          </cell>
          <cell r="FL2788">
            <v>259209.53999999998</v>
          </cell>
          <cell r="FS2788" t="str">
            <v>OR</v>
          </cell>
          <cell r="FT2788" t="str">
            <v>EISAx</v>
          </cell>
          <cell r="FV2788">
            <v>3465106.1999999997</v>
          </cell>
        </row>
        <row r="2789">
          <cell r="AN2789" t="str">
            <v>ID</v>
          </cell>
          <cell r="AO2789" t="str">
            <v>Wood</v>
          </cell>
          <cell r="AP2789" t="str">
            <v>Pre 1980</v>
          </cell>
          <cell r="AQ2789" t="str">
            <v>Basement</v>
          </cell>
          <cell r="AR2789">
            <v>1192.46508789063</v>
          </cell>
          <cell r="AU2789" t="str">
            <v>Yes</v>
          </cell>
          <cell r="AV2789" t="b">
            <v>0</v>
          </cell>
          <cell r="AX2789">
            <v>3357981.687500014</v>
          </cell>
          <cell r="AY2789" t="b">
            <v>0</v>
          </cell>
          <cell r="AZ2789">
            <v>0</v>
          </cell>
          <cell r="BA2789" t="str">
            <v/>
          </cell>
          <cell r="BB2789" t="str">
            <v/>
          </cell>
          <cell r="BC2789">
            <v>1.0000000737049977</v>
          </cell>
          <cell r="DS2789">
            <v>1144.6790000000001</v>
          </cell>
          <cell r="DT2789" t="str">
            <v>MT</v>
          </cell>
          <cell r="DU2789" t="str">
            <v>32to46</v>
          </cell>
          <cell r="EZ2789" t="str">
            <v>WA</v>
          </cell>
          <cell r="FA2789" t="str">
            <v>Living Room/Family Room</v>
          </cell>
          <cell r="FB2789">
            <v>551021.9</v>
          </cell>
          <cell r="FC2789">
            <v>541003.31999999995</v>
          </cell>
          <cell r="FI2789" t="str">
            <v>WA</v>
          </cell>
          <cell r="FJ2789" t="str">
            <v>Kitchen</v>
          </cell>
          <cell r="FK2789" t="str">
            <v>EISAq</v>
          </cell>
          <cell r="FL2789">
            <v>140278.10399999999</v>
          </cell>
          <cell r="FS2789" t="str">
            <v>OR</v>
          </cell>
          <cell r="FT2789" t="str">
            <v>EISAnqnx</v>
          </cell>
          <cell r="FV2789">
            <v>20497063.599999998</v>
          </cell>
        </row>
        <row r="2790">
          <cell r="AN2790" t="str">
            <v>ID</v>
          </cell>
          <cell r="AO2790" t="str">
            <v>Natural Gas FAF</v>
          </cell>
          <cell r="AP2790" t="str">
            <v>Pre 1980</v>
          </cell>
          <cell r="AQ2790" t="str">
            <v>Basement</v>
          </cell>
          <cell r="AR2790">
            <v>1192.46508789063</v>
          </cell>
          <cell r="AU2790" t="str">
            <v>Yes</v>
          </cell>
          <cell r="AV2790" t="b">
            <v>1</v>
          </cell>
          <cell r="AX2790">
            <v>3357981.687500014</v>
          </cell>
          <cell r="AY2790" t="b">
            <v>0</v>
          </cell>
          <cell r="AZ2790">
            <v>0</v>
          </cell>
          <cell r="BA2790">
            <v>1</v>
          </cell>
          <cell r="BB2790">
            <v>1192.46508789063</v>
          </cell>
          <cell r="BC2790">
            <v>1.0000000737049977</v>
          </cell>
          <cell r="DS2790">
            <v>1144.6790000000001</v>
          </cell>
          <cell r="DT2790" t="str">
            <v>MT</v>
          </cell>
          <cell r="DU2790" t="str">
            <v>lt32</v>
          </cell>
          <cell r="EZ2790" t="str">
            <v>WA</v>
          </cell>
          <cell r="FA2790" t="str">
            <v>Other</v>
          </cell>
          <cell r="FB2790">
            <v>1292396.8199999998</v>
          </cell>
          <cell r="FC2790">
            <v>1212248.18</v>
          </cell>
          <cell r="FI2790" t="str">
            <v>WA</v>
          </cell>
          <cell r="FJ2790" t="str">
            <v>Living Room/Family Room</v>
          </cell>
          <cell r="FK2790" t="str">
            <v>EISAq</v>
          </cell>
          <cell r="FL2790">
            <v>85386.671999999991</v>
          </cell>
          <cell r="FS2790" t="str">
            <v>OR</v>
          </cell>
          <cell r="FT2790" t="str">
            <v>EISAq</v>
          </cell>
          <cell r="FV2790">
            <v>1239741.75</v>
          </cell>
        </row>
        <row r="2791">
          <cell r="AN2791" t="str">
            <v>OR</v>
          </cell>
          <cell r="AO2791" t="str">
            <v>Baseboard/Wall/Radiant</v>
          </cell>
          <cell r="AP2791" t="str">
            <v>1980-1992</v>
          </cell>
          <cell r="AQ2791" t="str">
            <v>Crawlspace</v>
          </cell>
          <cell r="AR2791">
            <v>1612.69177246094</v>
          </cell>
          <cell r="AU2791" t="str">
            <v>Yes</v>
          </cell>
          <cell r="AV2791" t="b">
            <v>1</v>
          </cell>
          <cell r="AX2791">
            <v>2701258.7188720745</v>
          </cell>
          <cell r="AY2791" t="b">
            <v>0</v>
          </cell>
          <cell r="AZ2791">
            <v>0</v>
          </cell>
          <cell r="BA2791">
            <v>1</v>
          </cell>
          <cell r="BB2791">
            <v>1612.69177246094</v>
          </cell>
          <cell r="BC2791">
            <v>0.99999985890730525</v>
          </cell>
          <cell r="DS2791">
            <v>1144.6790000000001</v>
          </cell>
          <cell r="DT2791" t="str">
            <v>MT</v>
          </cell>
          <cell r="DU2791" t="str">
            <v>32to46</v>
          </cell>
          <cell r="EZ2791" t="str">
            <v>WA</v>
          </cell>
          <cell r="FA2791" t="str">
            <v>Bathroom</v>
          </cell>
          <cell r="FB2791">
            <v>2453464.0350000001</v>
          </cell>
          <cell r="FC2791">
            <v>669126.55500000005</v>
          </cell>
          <cell r="FI2791" t="str">
            <v>WA</v>
          </cell>
          <cell r="FJ2791" t="str">
            <v>Living Room/Family Room</v>
          </cell>
          <cell r="FK2791" t="str">
            <v>EISAx</v>
          </cell>
          <cell r="FL2791">
            <v>396438.12</v>
          </cell>
          <cell r="FS2791" t="str">
            <v>ID</v>
          </cell>
          <cell r="FT2791" t="str">
            <v>EISAnqnx</v>
          </cell>
          <cell r="FV2791">
            <v>9975488.1400000006</v>
          </cell>
        </row>
        <row r="2792">
          <cell r="AN2792" t="str">
            <v>WA</v>
          </cell>
          <cell r="AO2792" t="str">
            <v>Wood</v>
          </cell>
          <cell r="AP2792" t="str">
            <v>Pre 1980</v>
          </cell>
          <cell r="AQ2792" t="str">
            <v>Crawlspace</v>
          </cell>
          <cell r="AR2792">
            <v>2079.99340820313</v>
          </cell>
          <cell r="AU2792" t="str">
            <v>Yes</v>
          </cell>
          <cell r="AV2792" t="b">
            <v>1</v>
          </cell>
          <cell r="AX2792">
            <v>2283832.7622070368</v>
          </cell>
          <cell r="AY2792" t="b">
            <v>0</v>
          </cell>
          <cell r="AZ2792">
            <v>0</v>
          </cell>
          <cell r="BA2792">
            <v>1</v>
          </cell>
          <cell r="BB2792">
            <v>2079.99340820313</v>
          </cell>
          <cell r="BC2792">
            <v>1.0000001962521654</v>
          </cell>
          <cell r="DS2792">
            <v>1144.6790000000001</v>
          </cell>
          <cell r="DT2792" t="str">
            <v>MT</v>
          </cell>
          <cell r="DU2792" t="str">
            <v>32to46</v>
          </cell>
          <cell r="EZ2792" t="str">
            <v>WA</v>
          </cell>
          <cell r="FA2792" t="str">
            <v>Bedrooms</v>
          </cell>
          <cell r="FB2792">
            <v>3915629.47</v>
          </cell>
          <cell r="FC2792">
            <v>2339464.696</v>
          </cell>
          <cell r="FI2792" t="str">
            <v>WA</v>
          </cell>
          <cell r="FJ2792" t="str">
            <v>Other</v>
          </cell>
          <cell r="FK2792" t="str">
            <v>EISAq</v>
          </cell>
          <cell r="FL2792">
            <v>370517.16599999997</v>
          </cell>
          <cell r="FS2792" t="str">
            <v>ID</v>
          </cell>
          <cell r="FT2792" t="str">
            <v>EISAq</v>
          </cell>
          <cell r="FV2792">
            <v>1605163.936</v>
          </cell>
        </row>
        <row r="2793">
          <cell r="AN2793" t="str">
            <v>MT</v>
          </cell>
          <cell r="AO2793" t="str">
            <v>Natural Gas FAF</v>
          </cell>
          <cell r="AP2793" t="str">
            <v>1993-2006</v>
          </cell>
          <cell r="AQ2793" t="str">
            <v>Basement</v>
          </cell>
          <cell r="AR2793">
            <v>2130.88647460938</v>
          </cell>
          <cell r="AU2793" t="str">
            <v>Yes</v>
          </cell>
          <cell r="AV2793" t="b">
            <v>1</v>
          </cell>
          <cell r="AX2793">
            <v>4116872.6689453223</v>
          </cell>
          <cell r="AY2793" t="b">
            <v>0</v>
          </cell>
          <cell r="AZ2793">
            <v>0</v>
          </cell>
          <cell r="BA2793">
            <v>1</v>
          </cell>
          <cell r="BB2793">
            <v>2130.88647460938</v>
          </cell>
          <cell r="BC2793">
            <v>1.0000002227286584</v>
          </cell>
          <cell r="DS2793">
            <v>2079.9929999999999</v>
          </cell>
          <cell r="DT2793" t="str">
            <v>WA</v>
          </cell>
          <cell r="DU2793" t="str">
            <v>32to46</v>
          </cell>
          <cell r="EZ2793" t="str">
            <v>WA</v>
          </cell>
          <cell r="FA2793" t="str">
            <v>Exterior</v>
          </cell>
          <cell r="FB2793">
            <v>1412600.5050000001</v>
          </cell>
          <cell r="FC2793">
            <v>12059147.469000001</v>
          </cell>
          <cell r="FI2793" t="str">
            <v>OR</v>
          </cell>
          <cell r="FJ2793" t="str">
            <v>Bathroom</v>
          </cell>
          <cell r="FK2793" t="str">
            <v>EISAnqnx</v>
          </cell>
          <cell r="FL2793">
            <v>2079821.4000000001</v>
          </cell>
          <cell r="FS2793" t="str">
            <v>ID</v>
          </cell>
          <cell r="FT2793" t="str">
            <v>EISAx</v>
          </cell>
          <cell r="FV2793">
            <v>6662944.6400000006</v>
          </cell>
        </row>
        <row r="2794">
          <cell r="AN2794" t="str">
            <v>ID</v>
          </cell>
          <cell r="AO2794" t="str">
            <v>Heat Pump (Central System)</v>
          </cell>
          <cell r="AP2794" t="str">
            <v>Post 2006</v>
          </cell>
          <cell r="AQ2794" t="str">
            <v>Crawlspace</v>
          </cell>
          <cell r="AR2794">
            <v>1192.46508789063</v>
          </cell>
          <cell r="AU2794" t="str">
            <v>No</v>
          </cell>
          <cell r="AV2794" t="b">
            <v>1</v>
          </cell>
          <cell r="AX2794">
            <v>2570954.7294921982</v>
          </cell>
          <cell r="AY2794" t="b">
            <v>0</v>
          </cell>
          <cell r="AZ2794">
            <v>362958.4690708511</v>
          </cell>
          <cell r="BA2794">
            <v>1</v>
          </cell>
          <cell r="BB2794">
            <v>1192.46508789063</v>
          </cell>
          <cell r="BC2794">
            <v>1.0000000737049977</v>
          </cell>
          <cell r="DS2794">
            <v>1144.6790000000001</v>
          </cell>
          <cell r="DT2794" t="str">
            <v>MT</v>
          </cell>
          <cell r="DU2794" t="str">
            <v>gt46</v>
          </cell>
          <cell r="EZ2794" t="str">
            <v>WA</v>
          </cell>
          <cell r="FA2794" t="str">
            <v>Garage</v>
          </cell>
          <cell r="FB2794">
            <v>198259.72000000003</v>
          </cell>
          <cell r="FC2794">
            <v>1179645.334</v>
          </cell>
          <cell r="FI2794" t="str">
            <v>OR</v>
          </cell>
          <cell r="FJ2794" t="str">
            <v>Bedrooms</v>
          </cell>
          <cell r="FK2794" t="str">
            <v>EISAnqnx</v>
          </cell>
          <cell r="FL2794">
            <v>1941166.6400000001</v>
          </cell>
          <cell r="FS2794" t="str">
            <v>ID</v>
          </cell>
          <cell r="FT2794" t="str">
            <v>EISAnqnx</v>
          </cell>
          <cell r="FV2794">
            <v>3861479.2800000003</v>
          </cell>
        </row>
        <row r="2795">
          <cell r="AN2795" t="str">
            <v>OR</v>
          </cell>
          <cell r="AO2795" t="str">
            <v>Baseboard/Wall/Radiant</v>
          </cell>
          <cell r="AP2795" t="str">
            <v>Pre 1980</v>
          </cell>
          <cell r="AQ2795" t="str">
            <v>Crawlspace</v>
          </cell>
          <cell r="AR2795">
            <v>8264.9453125</v>
          </cell>
          <cell r="AU2795" t="str">
            <v>No</v>
          </cell>
          <cell r="AV2795" t="b">
            <v>0</v>
          </cell>
          <cell r="AX2795">
            <v>11380829.6953125</v>
          </cell>
          <cell r="AY2795" t="b">
            <v>0</v>
          </cell>
          <cell r="AZ2795">
            <v>6068310.4626960941</v>
          </cell>
          <cell r="BA2795" t="str">
            <v/>
          </cell>
          <cell r="BB2795" t="str">
            <v/>
          </cell>
          <cell r="BC2795">
            <v>1.000000037810294</v>
          </cell>
          <cell r="DS2795">
            <v>1144.6790000000001</v>
          </cell>
          <cell r="DT2795" t="str">
            <v>MT</v>
          </cell>
          <cell r="DU2795" t="str">
            <v>lt32</v>
          </cell>
          <cell r="EZ2795" t="str">
            <v>WA</v>
          </cell>
          <cell r="FA2795" t="str">
            <v>Kitchen</v>
          </cell>
          <cell r="FB2795">
            <v>793038.88000000012</v>
          </cell>
          <cell r="FC2795">
            <v>649300.5830000001</v>
          </cell>
          <cell r="FI2795" t="str">
            <v>OR</v>
          </cell>
          <cell r="FJ2795" t="str">
            <v>Bedrooms</v>
          </cell>
          <cell r="FK2795" t="str">
            <v>EISAq</v>
          </cell>
          <cell r="FL2795">
            <v>478358.92200000002</v>
          </cell>
          <cell r="FS2795" t="str">
            <v>ID</v>
          </cell>
          <cell r="FT2795" t="str">
            <v>EISAq</v>
          </cell>
          <cell r="FV2795">
            <v>1714951.0919999999</v>
          </cell>
        </row>
        <row r="2796">
          <cell r="AN2796" t="str">
            <v>OR</v>
          </cell>
          <cell r="AO2796" t="str">
            <v>Natural Gas FAF</v>
          </cell>
          <cell r="AP2796" t="str">
            <v>Pre 1980</v>
          </cell>
          <cell r="AQ2796" t="str">
            <v>Crawlspace</v>
          </cell>
          <cell r="AR2796">
            <v>8264.9453125</v>
          </cell>
          <cell r="AU2796" t="str">
            <v>No</v>
          </cell>
          <cell r="AV2796" t="b">
            <v>1</v>
          </cell>
          <cell r="AX2796">
            <v>11380829.6953125</v>
          </cell>
          <cell r="AY2796" t="b">
            <v>0</v>
          </cell>
          <cell r="AZ2796">
            <v>6068310.4626960941</v>
          </cell>
          <cell r="BA2796">
            <v>1</v>
          </cell>
          <cell r="BB2796">
            <v>8264.9453125</v>
          </cell>
          <cell r="BC2796">
            <v>1.000000037810294</v>
          </cell>
          <cell r="DS2796">
            <v>1144.6790000000001</v>
          </cell>
          <cell r="DT2796" t="str">
            <v>MT</v>
          </cell>
          <cell r="DU2796" t="str">
            <v>gt46</v>
          </cell>
          <cell r="EZ2796" t="str">
            <v>WA</v>
          </cell>
          <cell r="FA2796" t="str">
            <v>Living Room/Family Room</v>
          </cell>
          <cell r="FB2796">
            <v>2899548.4050000003</v>
          </cell>
          <cell r="FC2796">
            <v>2428681.5700000003</v>
          </cell>
          <cell r="FI2796" t="str">
            <v>OR</v>
          </cell>
          <cell r="FJ2796" t="str">
            <v>Bedrooms</v>
          </cell>
          <cell r="FK2796" t="str">
            <v>EISAx</v>
          </cell>
          <cell r="FL2796">
            <v>831928.56</v>
          </cell>
          <cell r="FS2796" t="str">
            <v>ID</v>
          </cell>
          <cell r="FT2796" t="str">
            <v>EISAx</v>
          </cell>
          <cell r="FV2796">
            <v>1041085.1</v>
          </cell>
        </row>
        <row r="2797">
          <cell r="AN2797" t="str">
            <v>OR</v>
          </cell>
          <cell r="AO2797" t="str">
            <v>Wood</v>
          </cell>
          <cell r="AP2797" t="str">
            <v>Pre 1980</v>
          </cell>
          <cell r="AQ2797" t="str">
            <v>Crawlspace</v>
          </cell>
          <cell r="AR2797">
            <v>8264.9453125</v>
          </cell>
          <cell r="AU2797" t="str">
            <v>No</v>
          </cell>
          <cell r="AV2797" t="b">
            <v>1</v>
          </cell>
          <cell r="AX2797">
            <v>11529598.7109375</v>
          </cell>
          <cell r="AY2797" t="b">
            <v>0</v>
          </cell>
          <cell r="AZ2797">
            <v>6102047.1429671878</v>
          </cell>
          <cell r="BA2797">
            <v>1</v>
          </cell>
          <cell r="BB2797">
            <v>8264.9453125</v>
          </cell>
          <cell r="BC2797">
            <v>1.000000037810294</v>
          </cell>
          <cell r="DS2797">
            <v>1144.6790000000001</v>
          </cell>
          <cell r="DT2797" t="str">
            <v>MT</v>
          </cell>
          <cell r="DU2797" t="str">
            <v>32to46</v>
          </cell>
          <cell r="EZ2797" t="str">
            <v>WA</v>
          </cell>
          <cell r="FA2797" t="str">
            <v>Other</v>
          </cell>
          <cell r="FB2797">
            <v>3717369.7500000005</v>
          </cell>
          <cell r="FC2797">
            <v>4713624.8430000003</v>
          </cell>
          <cell r="FI2797" t="str">
            <v>OR</v>
          </cell>
          <cell r="FJ2797" t="str">
            <v>Exterior</v>
          </cell>
          <cell r="FK2797" t="str">
            <v>EISAnqnx</v>
          </cell>
          <cell r="FL2797">
            <v>1247892.8400000001</v>
          </cell>
          <cell r="FS2797" t="str">
            <v>ID</v>
          </cell>
          <cell r="FT2797" t="str">
            <v>EISAnqnx</v>
          </cell>
          <cell r="FV2797">
            <v>1401146.375</v>
          </cell>
        </row>
        <row r="2798">
          <cell r="AN2798" t="str">
            <v>MT</v>
          </cell>
          <cell r="AO2798" t="str">
            <v>Natural Gas Other</v>
          </cell>
          <cell r="AP2798" t="str">
            <v>Pre 1980</v>
          </cell>
          <cell r="AU2798" t="str">
            <v>Yes</v>
          </cell>
          <cell r="AV2798" t="b">
            <v>1</v>
          </cell>
          <cell r="AX2798">
            <v>0</v>
          </cell>
          <cell r="AY2798" t="b">
            <v>1</v>
          </cell>
          <cell r="AZ2798">
            <v>0</v>
          </cell>
          <cell r="BA2798">
            <v>1</v>
          </cell>
          <cell r="BB2798">
            <v>0</v>
          </cell>
          <cell r="BC2798">
            <v>0</v>
          </cell>
          <cell r="DS2798">
            <v>2130.886</v>
          </cell>
          <cell r="DT2798" t="str">
            <v>MT</v>
          </cell>
          <cell r="DU2798" t="str">
            <v>lt32</v>
          </cell>
          <cell r="EZ2798" t="str">
            <v>WA</v>
          </cell>
          <cell r="FA2798" t="str">
            <v>Bathroom</v>
          </cell>
          <cell r="FB2798">
            <v>22871.43</v>
          </cell>
          <cell r="FC2798">
            <v>76238.099999999991</v>
          </cell>
          <cell r="FI2798" t="str">
            <v>OR</v>
          </cell>
          <cell r="FJ2798" t="str">
            <v>Exterior</v>
          </cell>
          <cell r="FK2798" t="str">
            <v>EISAq</v>
          </cell>
          <cell r="FL2798">
            <v>103991.07</v>
          </cell>
          <cell r="FS2798" t="str">
            <v>ID</v>
          </cell>
          <cell r="FT2798" t="str">
            <v>EISAq</v>
          </cell>
          <cell r="FV2798">
            <v>1302171.7799999998</v>
          </cell>
        </row>
        <row r="2799">
          <cell r="AN2799" t="str">
            <v>MT</v>
          </cell>
          <cell r="AO2799" t="str">
            <v>Natural Gas FAF</v>
          </cell>
          <cell r="AP2799" t="str">
            <v>Post 2006</v>
          </cell>
          <cell r="AQ2799" t="str">
            <v>Basement</v>
          </cell>
          <cell r="AR2799">
            <v>1144.67944335938</v>
          </cell>
          <cell r="AU2799" t="str">
            <v>No</v>
          </cell>
          <cell r="AV2799" t="b">
            <v>0</v>
          </cell>
          <cell r="AX2799">
            <v>2319120.552246104</v>
          </cell>
          <cell r="AY2799" t="b">
            <v>0</v>
          </cell>
          <cell r="AZ2799">
            <v>576626.54619507084</v>
          </cell>
          <cell r="BA2799" t="str">
            <v/>
          </cell>
          <cell r="BB2799" t="str">
            <v/>
          </cell>
          <cell r="BC2799">
            <v>1.0000003873220178</v>
          </cell>
          <cell r="DS2799">
            <v>2130.886</v>
          </cell>
          <cell r="DT2799" t="str">
            <v>MT</v>
          </cell>
          <cell r="DU2799" t="str">
            <v>lt32</v>
          </cell>
          <cell r="EZ2799" t="str">
            <v>WA</v>
          </cell>
          <cell r="FA2799" t="str">
            <v>Bedrooms</v>
          </cell>
          <cell r="FB2799">
            <v>163149.53399999999</v>
          </cell>
          <cell r="FC2799">
            <v>487923.83999999997</v>
          </cell>
          <cell r="FI2799" t="str">
            <v>OR</v>
          </cell>
          <cell r="FJ2799" t="str">
            <v>Exterior</v>
          </cell>
          <cell r="FK2799" t="str">
            <v>EISAx</v>
          </cell>
          <cell r="FL2799">
            <v>623946.42000000004</v>
          </cell>
          <cell r="FS2799" t="str">
            <v>ID</v>
          </cell>
          <cell r="FT2799" t="str">
            <v>EISAx</v>
          </cell>
          <cell r="FV2799">
            <v>2802292.75</v>
          </cell>
        </row>
        <row r="2800">
          <cell r="AN2800" t="str">
            <v>MT</v>
          </cell>
          <cell r="AO2800" t="str">
            <v>Wood</v>
          </cell>
          <cell r="AP2800" t="str">
            <v>Post 2006</v>
          </cell>
          <cell r="AQ2800" t="str">
            <v>Basement</v>
          </cell>
          <cell r="AR2800">
            <v>1144.67944335938</v>
          </cell>
          <cell r="AU2800" t="str">
            <v>No</v>
          </cell>
          <cell r="AV2800" t="b">
            <v>1</v>
          </cell>
          <cell r="AX2800">
            <v>2319120.552246104</v>
          </cell>
          <cell r="AY2800" t="b">
            <v>0</v>
          </cell>
          <cell r="AZ2800">
            <v>576626.54619507084</v>
          </cell>
          <cell r="BA2800">
            <v>1</v>
          </cell>
          <cell r="BB2800">
            <v>1144.67944335938</v>
          </cell>
          <cell r="BC2800">
            <v>1.0000003873220178</v>
          </cell>
          <cell r="DS2800">
            <v>2130.886</v>
          </cell>
          <cell r="DT2800" t="str">
            <v>MT</v>
          </cell>
          <cell r="DU2800" t="str">
            <v>32to46</v>
          </cell>
          <cell r="EZ2800" t="str">
            <v>WA</v>
          </cell>
          <cell r="FA2800" t="str">
            <v>Exterior</v>
          </cell>
          <cell r="FB2800">
            <v>314100.97200000001</v>
          </cell>
          <cell r="FC2800">
            <v>2567699.2080000001</v>
          </cell>
          <cell r="FI2800" t="str">
            <v>OR</v>
          </cell>
          <cell r="FJ2800" t="str">
            <v>Garage</v>
          </cell>
          <cell r="FK2800" t="str">
            <v>EISAq</v>
          </cell>
          <cell r="FL2800">
            <v>1067641.652</v>
          </cell>
          <cell r="FS2800" t="str">
            <v>ID</v>
          </cell>
          <cell r="FT2800" t="str">
            <v>EISAnqnx</v>
          </cell>
          <cell r="FV2800">
            <v>1126879.4249999998</v>
          </cell>
        </row>
        <row r="2801">
          <cell r="AN2801" t="str">
            <v>OR</v>
          </cell>
          <cell r="AO2801" t="str">
            <v>Electric FAF</v>
          </cell>
          <cell r="AP2801" t="str">
            <v>Pre 1980</v>
          </cell>
          <cell r="AQ2801" t="str">
            <v>Crawlspace</v>
          </cell>
          <cell r="AR2801">
            <v>1612.69177246094</v>
          </cell>
          <cell r="AU2801" t="str">
            <v>No</v>
          </cell>
          <cell r="AV2801" t="b">
            <v>1</v>
          </cell>
          <cell r="AX2801">
            <v>3009282.847412114</v>
          </cell>
          <cell r="AY2801" t="b">
            <v>0</v>
          </cell>
          <cell r="AZ2801">
            <v>1153931.6017174579</v>
          </cell>
          <cell r="BA2801">
            <v>1</v>
          </cell>
          <cell r="BB2801">
            <v>1612.69177246094</v>
          </cell>
          <cell r="BC2801">
            <v>0.99999985890730525</v>
          </cell>
          <cell r="DS2801">
            <v>1925.059</v>
          </cell>
          <cell r="DT2801" t="str">
            <v>OR</v>
          </cell>
          <cell r="DU2801" t="str">
            <v>lt32</v>
          </cell>
          <cell r="EZ2801" t="str">
            <v>WA</v>
          </cell>
          <cell r="FA2801" t="str">
            <v>Kitchen</v>
          </cell>
          <cell r="FB2801">
            <v>251585.72999999998</v>
          </cell>
          <cell r="FC2801">
            <v>335447.64</v>
          </cell>
          <cell r="FI2801" t="str">
            <v>OR</v>
          </cell>
          <cell r="FJ2801" t="str">
            <v>Kitchen</v>
          </cell>
          <cell r="FK2801" t="str">
            <v>EISAq</v>
          </cell>
          <cell r="FL2801">
            <v>159452.97400000002</v>
          </cell>
          <cell r="FS2801" t="str">
            <v>ID</v>
          </cell>
          <cell r="FT2801" t="str">
            <v>EISAq</v>
          </cell>
          <cell r="FV2801">
            <v>620081.79999999993</v>
          </cell>
        </row>
        <row r="2802">
          <cell r="AN2802" t="str">
            <v>ID</v>
          </cell>
          <cell r="AO2802" t="str">
            <v>Baseboard/Wall/Radiant</v>
          </cell>
          <cell r="AP2802" t="str">
            <v>Post 2006</v>
          </cell>
          <cell r="AQ2802" t="str">
            <v>Crawlspace</v>
          </cell>
          <cell r="AR2802">
            <v>1192.46508789063</v>
          </cell>
          <cell r="AU2802" t="str">
            <v>No</v>
          </cell>
          <cell r="AV2802" t="b">
            <v>0</v>
          </cell>
          <cell r="AX2802">
            <v>2289532.9687500098</v>
          </cell>
          <cell r="AY2802" t="b">
            <v>0</v>
          </cell>
          <cell r="AZ2802">
            <v>313414.52583171515</v>
          </cell>
          <cell r="BA2802" t="str">
            <v/>
          </cell>
          <cell r="BB2802" t="str">
            <v/>
          </cell>
          <cell r="BC2802">
            <v>1.0000000737049977</v>
          </cell>
          <cell r="DS2802">
            <v>1925.059</v>
          </cell>
          <cell r="DT2802" t="str">
            <v>OR</v>
          </cell>
          <cell r="DU2802" t="str">
            <v>gt46</v>
          </cell>
          <cell r="EZ2802" t="str">
            <v>WA</v>
          </cell>
          <cell r="FA2802" t="str">
            <v>Living Room/Family Room</v>
          </cell>
          <cell r="FB2802">
            <v>99109.53</v>
          </cell>
          <cell r="FC2802">
            <v>487923.83999999997</v>
          </cell>
          <cell r="FI2802" t="str">
            <v>OR</v>
          </cell>
          <cell r="FJ2802" t="str">
            <v>Living Room/Family Room</v>
          </cell>
          <cell r="FK2802" t="str">
            <v>EISAnqnx</v>
          </cell>
          <cell r="FL2802">
            <v>4852916.6000000006</v>
          </cell>
          <cell r="FS2802" t="str">
            <v>ID</v>
          </cell>
          <cell r="FT2802" t="str">
            <v>EISAx</v>
          </cell>
          <cell r="FV2802">
            <v>476985.99999999994</v>
          </cell>
        </row>
        <row r="2803">
          <cell r="AN2803" t="str">
            <v>ID</v>
          </cell>
          <cell r="AO2803" t="str">
            <v>Propane/LP</v>
          </cell>
          <cell r="AP2803" t="str">
            <v>Post 2006</v>
          </cell>
          <cell r="AQ2803" t="str">
            <v>Crawlspace</v>
          </cell>
          <cell r="AR2803">
            <v>1192.46508789063</v>
          </cell>
          <cell r="AU2803" t="str">
            <v>No</v>
          </cell>
          <cell r="AV2803" t="b">
            <v>1</v>
          </cell>
          <cell r="AX2803">
            <v>2289532.9687500098</v>
          </cell>
          <cell r="AY2803" t="b">
            <v>0</v>
          </cell>
          <cell r="AZ2803">
            <v>313414.52583171515</v>
          </cell>
          <cell r="BA2803">
            <v>1</v>
          </cell>
          <cell r="BB2803">
            <v>1192.46508789063</v>
          </cell>
          <cell r="BC2803">
            <v>1.0000000737049977</v>
          </cell>
          <cell r="DS2803">
            <v>1925.059</v>
          </cell>
          <cell r="DT2803" t="str">
            <v>OR</v>
          </cell>
          <cell r="DU2803" t="str">
            <v>32to46</v>
          </cell>
          <cell r="EZ2803" t="str">
            <v>WA</v>
          </cell>
          <cell r="FA2803" t="str">
            <v>Other</v>
          </cell>
          <cell r="FB2803">
            <v>600756.228</v>
          </cell>
          <cell r="FC2803">
            <v>1006342.9199999999</v>
          </cell>
          <cell r="FI2803" t="str">
            <v>OR</v>
          </cell>
          <cell r="FJ2803" t="str">
            <v>Living Room/Family Room</v>
          </cell>
          <cell r="FK2803" t="str">
            <v>EISAq</v>
          </cell>
          <cell r="FL2803">
            <v>797264.87</v>
          </cell>
          <cell r="FS2803" t="str">
            <v>WA</v>
          </cell>
          <cell r="FT2803" t="str">
            <v>EISAnqnx</v>
          </cell>
          <cell r="FV2803">
            <v>533200.64000000001</v>
          </cell>
        </row>
        <row r="2804">
          <cell r="AN2804" t="str">
            <v>WA</v>
          </cell>
          <cell r="AO2804" t="str">
            <v>Natural Gas FAF</v>
          </cell>
          <cell r="AP2804" t="str">
            <v>1993-2006</v>
          </cell>
          <cell r="AQ2804" t="str">
            <v>Crawlspace</v>
          </cell>
          <cell r="AR2804">
            <v>1386.6622721354199</v>
          </cell>
          <cell r="AU2804" t="str">
            <v>No</v>
          </cell>
          <cell r="AV2804" t="b">
            <v>1</v>
          </cell>
          <cell r="AX2804">
            <v>4159986.8164062598</v>
          </cell>
          <cell r="AY2804" t="b">
            <v>0</v>
          </cell>
          <cell r="AZ2804">
            <v>857367.32021356001</v>
          </cell>
          <cell r="BA2804">
            <v>0.66666666666666741</v>
          </cell>
          <cell r="BB2804">
            <v>1386.6622721354197</v>
          </cell>
          <cell r="BC2804">
            <v>0.66666679750144353</v>
          </cell>
          <cell r="DS2804">
            <v>2130.886</v>
          </cell>
          <cell r="DT2804" t="str">
            <v>MT</v>
          </cell>
          <cell r="DU2804" t="str">
            <v>lt32</v>
          </cell>
          <cell r="EZ2804" t="str">
            <v>WA</v>
          </cell>
          <cell r="FA2804" t="str">
            <v>Bathroom</v>
          </cell>
          <cell r="FB2804">
            <v>263644.92</v>
          </cell>
          <cell r="FC2804">
            <v>67375.923999999999</v>
          </cell>
          <cell r="FI2804" t="str">
            <v>OR</v>
          </cell>
          <cell r="FJ2804" t="str">
            <v>Living Room/Family Room</v>
          </cell>
          <cell r="FK2804" t="str">
            <v>EISAx</v>
          </cell>
          <cell r="FL2804">
            <v>1941166.6400000001</v>
          </cell>
          <cell r="FS2804" t="str">
            <v>WA</v>
          </cell>
          <cell r="FT2804" t="str">
            <v>EISAq</v>
          </cell>
          <cell r="FV2804">
            <v>803609.53599999996</v>
          </cell>
        </row>
        <row r="2805">
          <cell r="AN2805" t="str">
            <v>WA</v>
          </cell>
          <cell r="AO2805" t="str">
            <v>Natural Gas FAF</v>
          </cell>
          <cell r="AP2805" t="str">
            <v>1993-2006</v>
          </cell>
          <cell r="AQ2805" t="str">
            <v>Slab on Grade</v>
          </cell>
          <cell r="AR2805">
            <v>693.33113606770803</v>
          </cell>
          <cell r="AU2805" t="str">
            <v>No</v>
          </cell>
          <cell r="AV2805" t="b">
            <v>1</v>
          </cell>
          <cell r="AX2805">
            <v>2079993.4082031241</v>
          </cell>
          <cell r="AY2805" t="b">
            <v>0</v>
          </cell>
          <cell r="AZ2805">
            <v>428683.66010677879</v>
          </cell>
          <cell r="BA2805">
            <v>0.33333333333333276</v>
          </cell>
          <cell r="BB2805">
            <v>693.33113606770792</v>
          </cell>
          <cell r="BC2805">
            <v>0.33333339875072082</v>
          </cell>
          <cell r="DS2805">
            <v>2130.886</v>
          </cell>
          <cell r="DT2805" t="str">
            <v>MT</v>
          </cell>
          <cell r="DU2805" t="str">
            <v>32to46</v>
          </cell>
          <cell r="EZ2805" t="str">
            <v>WA</v>
          </cell>
          <cell r="FA2805" t="str">
            <v>Exterior</v>
          </cell>
          <cell r="FB2805">
            <v>549260.25</v>
          </cell>
          <cell r="FC2805">
            <v>1192260.916</v>
          </cell>
          <cell r="FI2805" t="str">
            <v>OR</v>
          </cell>
          <cell r="FJ2805" t="str">
            <v>Other</v>
          </cell>
          <cell r="FK2805" t="str">
            <v>EISAnqnx</v>
          </cell>
          <cell r="FL2805">
            <v>3327714.24</v>
          </cell>
          <cell r="FS2805" t="str">
            <v>WA</v>
          </cell>
          <cell r="FT2805" t="str">
            <v>EISAnqnx</v>
          </cell>
          <cell r="FV2805">
            <v>5574381.2400000002</v>
          </cell>
        </row>
        <row r="2806">
          <cell r="AN2806" t="str">
            <v>MT</v>
          </cell>
          <cell r="AO2806" t="str">
            <v>Natural Gas FAF</v>
          </cell>
          <cell r="AP2806" t="str">
            <v>1993-2006</v>
          </cell>
          <cell r="AQ2806" t="str">
            <v>Crawlspace</v>
          </cell>
          <cell r="AR2806">
            <v>1144.67944335938</v>
          </cell>
          <cell r="AU2806" t="str">
            <v>No</v>
          </cell>
          <cell r="AV2806" t="b">
            <v>1</v>
          </cell>
          <cell r="AX2806">
            <v>2470218.238769542</v>
          </cell>
          <cell r="AY2806" t="b">
            <v>0</v>
          </cell>
          <cell r="AZ2806">
            <v>553273.94087109622</v>
          </cell>
          <cell r="BA2806">
            <v>1</v>
          </cell>
          <cell r="BB2806">
            <v>1144.67944335938</v>
          </cell>
          <cell r="BC2806">
            <v>1.0000003873220178</v>
          </cell>
          <cell r="DS2806">
            <v>2079.9929999999999</v>
          </cell>
          <cell r="DT2806" t="str">
            <v>WA</v>
          </cell>
          <cell r="DU2806" t="str">
            <v>lt32</v>
          </cell>
          <cell r="EZ2806" t="str">
            <v>WA</v>
          </cell>
          <cell r="FA2806" t="str">
            <v>Garage</v>
          </cell>
          <cell r="FB2806">
            <v>451125.75199999998</v>
          </cell>
          <cell r="FC2806">
            <v>971092.12199999997</v>
          </cell>
          <cell r="FI2806" t="str">
            <v>OR</v>
          </cell>
          <cell r="FJ2806" t="str">
            <v>Other</v>
          </cell>
          <cell r="FK2806" t="str">
            <v>EISAq</v>
          </cell>
          <cell r="FL2806">
            <v>1116170.818</v>
          </cell>
          <cell r="FS2806" t="str">
            <v>WA</v>
          </cell>
          <cell r="FT2806" t="str">
            <v>EISAq</v>
          </cell>
          <cell r="FV2806">
            <v>967196.745</v>
          </cell>
        </row>
        <row r="2807">
          <cell r="AN2807" t="str">
            <v>ID</v>
          </cell>
          <cell r="AO2807" t="str">
            <v>Baseboard/Wall/Radiant</v>
          </cell>
          <cell r="AP2807" t="str">
            <v>Pre 1980</v>
          </cell>
          <cell r="AQ2807" t="str">
            <v>Crawlspace</v>
          </cell>
          <cell r="AR2807">
            <v>3785.76440429688</v>
          </cell>
          <cell r="AU2807" t="str">
            <v>No</v>
          </cell>
          <cell r="AV2807" t="b">
            <v>0</v>
          </cell>
          <cell r="AX2807">
            <v>4527774.2275390681</v>
          </cell>
          <cell r="AY2807" t="b">
            <v>0</v>
          </cell>
          <cell r="AZ2807">
            <v>970009.75594961061</v>
          </cell>
          <cell r="BA2807" t="str">
            <v/>
          </cell>
          <cell r="BB2807" t="str">
            <v/>
          </cell>
          <cell r="BC2807">
            <v>1.0000001067939999</v>
          </cell>
          <cell r="DS2807">
            <v>2079.9929999999999</v>
          </cell>
          <cell r="DT2807" t="str">
            <v>WA</v>
          </cell>
          <cell r="DU2807" t="str">
            <v>gt46</v>
          </cell>
          <cell r="EZ2807" t="str">
            <v>WA</v>
          </cell>
          <cell r="FA2807" t="str">
            <v>Kitchen</v>
          </cell>
          <cell r="FB2807">
            <v>234351.03999999998</v>
          </cell>
          <cell r="FC2807">
            <v>156722.258</v>
          </cell>
          <cell r="FI2807" t="str">
            <v>WA</v>
          </cell>
          <cell r="FJ2807" t="str">
            <v>Bathroom</v>
          </cell>
          <cell r="FK2807" t="str">
            <v>EISAnqnx</v>
          </cell>
          <cell r="FL2807">
            <v>240445.91999999998</v>
          </cell>
          <cell r="FS2807" t="str">
            <v>WA</v>
          </cell>
          <cell r="FT2807" t="str">
            <v>EISAx</v>
          </cell>
          <cell r="FV2807">
            <v>2764310.6969999997</v>
          </cell>
        </row>
        <row r="2808">
          <cell r="AN2808" t="str">
            <v>ID</v>
          </cell>
          <cell r="AO2808" t="str">
            <v>Baseboard/Wall/Radiant</v>
          </cell>
          <cell r="AP2808" t="str">
            <v>Pre 1980</v>
          </cell>
          <cell r="AQ2808" t="str">
            <v>Crawlspace</v>
          </cell>
          <cell r="AR2808">
            <v>3785.76440429688</v>
          </cell>
          <cell r="AU2808" t="str">
            <v>No</v>
          </cell>
          <cell r="AV2808" t="b">
            <v>1</v>
          </cell>
          <cell r="AX2808">
            <v>4527774.2275390681</v>
          </cell>
          <cell r="AY2808" t="b">
            <v>0</v>
          </cell>
          <cell r="AZ2808">
            <v>970009.75594961061</v>
          </cell>
          <cell r="BA2808">
            <v>1</v>
          </cell>
          <cell r="BB2808">
            <v>3785.76440429688</v>
          </cell>
          <cell r="BC2808">
            <v>1.0000001067939999</v>
          </cell>
          <cell r="DS2808">
            <v>1144.6790000000001</v>
          </cell>
          <cell r="DT2808" t="str">
            <v>MT</v>
          </cell>
          <cell r="DU2808" t="str">
            <v>lt32</v>
          </cell>
          <cell r="EZ2808" t="str">
            <v>WA</v>
          </cell>
          <cell r="FA2808" t="str">
            <v>Living Room/Family Room</v>
          </cell>
          <cell r="FB2808">
            <v>386679.21600000001</v>
          </cell>
          <cell r="FC2808">
            <v>398396.76799999998</v>
          </cell>
          <cell r="FI2808" t="str">
            <v>WA</v>
          </cell>
          <cell r="FJ2808" t="str">
            <v>Bathroom</v>
          </cell>
          <cell r="FK2808" t="str">
            <v>EISAx</v>
          </cell>
          <cell r="FL2808">
            <v>240445.91999999998</v>
          </cell>
          <cell r="FS2808" t="str">
            <v>MT</v>
          </cell>
          <cell r="FT2808" t="str">
            <v>EISAnqnx</v>
          </cell>
          <cell r="FV2808">
            <v>5039545.3899999997</v>
          </cell>
        </row>
        <row r="2809">
          <cell r="AN2809" t="str">
            <v>WA</v>
          </cell>
          <cell r="AO2809" t="str">
            <v>Natural Gas Other</v>
          </cell>
          <cell r="AP2809" t="str">
            <v>Post 2006</v>
          </cell>
          <cell r="AQ2809" t="str">
            <v>Crawlspace</v>
          </cell>
          <cell r="AR2809">
            <v>2079.99340820313</v>
          </cell>
          <cell r="AU2809" t="str">
            <v>No</v>
          </cell>
          <cell r="AV2809" t="b">
            <v>0</v>
          </cell>
          <cell r="AX2809">
            <v>4991984.1796875121</v>
          </cell>
          <cell r="AY2809" t="b">
            <v>0</v>
          </cell>
          <cell r="AZ2809">
            <v>784731.17707456241</v>
          </cell>
          <cell r="BA2809" t="str">
            <v/>
          </cell>
          <cell r="BB2809" t="str">
            <v/>
          </cell>
          <cell r="BC2809">
            <v>1.0000001962521654</v>
          </cell>
          <cell r="DS2809">
            <v>1144.6790000000001</v>
          </cell>
          <cell r="DT2809" t="str">
            <v>MT</v>
          </cell>
          <cell r="DU2809" t="str">
            <v>gt46</v>
          </cell>
          <cell r="EZ2809" t="str">
            <v>WA</v>
          </cell>
          <cell r="FA2809" t="str">
            <v>Other</v>
          </cell>
          <cell r="FB2809">
            <v>292938.8</v>
          </cell>
          <cell r="FC2809">
            <v>183086.75</v>
          </cell>
          <cell r="FI2809" t="str">
            <v>WA</v>
          </cell>
          <cell r="FJ2809" t="str">
            <v>Bedrooms</v>
          </cell>
          <cell r="FK2809" t="str">
            <v>EISAnqnx</v>
          </cell>
          <cell r="FL2809">
            <v>200371.59999999998</v>
          </cell>
          <cell r="FS2809" t="str">
            <v>MT</v>
          </cell>
          <cell r="FT2809" t="str">
            <v>EISAq</v>
          </cell>
          <cell r="FV2809">
            <v>417653.65600000002</v>
          </cell>
        </row>
        <row r="2810">
          <cell r="AN2810" t="str">
            <v>WA</v>
          </cell>
          <cell r="AO2810" t="str">
            <v>Natural Gas FAF</v>
          </cell>
          <cell r="AP2810" t="str">
            <v>Post 2006</v>
          </cell>
          <cell r="AQ2810" t="str">
            <v>Crawlspace</v>
          </cell>
          <cell r="AR2810">
            <v>2079.99340820313</v>
          </cell>
          <cell r="AU2810" t="str">
            <v>No</v>
          </cell>
          <cell r="AV2810" t="b">
            <v>1</v>
          </cell>
          <cell r="AX2810">
            <v>4991984.1796875121</v>
          </cell>
          <cell r="AY2810" t="b">
            <v>0</v>
          </cell>
          <cell r="AZ2810">
            <v>784731.17707456241</v>
          </cell>
          <cell r="BA2810">
            <v>1</v>
          </cell>
          <cell r="BB2810">
            <v>2079.99340820313</v>
          </cell>
          <cell r="BC2810">
            <v>1.0000001962521654</v>
          </cell>
          <cell r="DS2810">
            <v>1144.6790000000001</v>
          </cell>
          <cell r="DT2810" t="str">
            <v>MT</v>
          </cell>
          <cell r="DU2810" t="str">
            <v>gt46</v>
          </cell>
          <cell r="EZ2810" t="str">
            <v>WA</v>
          </cell>
          <cell r="FA2810" t="str">
            <v>Bathroom</v>
          </cell>
          <cell r="FB2810">
            <v>1701154.8839999998</v>
          </cell>
          <cell r="FC2810">
            <v>260483.08</v>
          </cell>
          <cell r="FI2810" t="str">
            <v>WA</v>
          </cell>
          <cell r="FJ2810" t="str">
            <v>Exterior</v>
          </cell>
          <cell r="FK2810" t="str">
            <v>EISAq</v>
          </cell>
          <cell r="FL2810">
            <v>90167.22</v>
          </cell>
          <cell r="FS2810" t="str">
            <v>MT</v>
          </cell>
          <cell r="FT2810" t="str">
            <v>EISAx</v>
          </cell>
          <cell r="FV2810">
            <v>3100439.13</v>
          </cell>
        </row>
        <row r="2811">
          <cell r="AN2811" t="str">
            <v>MT</v>
          </cell>
          <cell r="AO2811" t="str">
            <v>Heat Pump (Central System)</v>
          </cell>
          <cell r="AP2811" t="str">
            <v>1993-2006</v>
          </cell>
          <cell r="AQ2811" t="str">
            <v>Crawlspace</v>
          </cell>
          <cell r="AR2811">
            <v>767.53289522337695</v>
          </cell>
          <cell r="AU2811" t="str">
            <v>No</v>
          </cell>
          <cell r="AV2811" t="b">
            <v>1</v>
          </cell>
          <cell r="AX2811">
            <v>1797562.0406131488</v>
          </cell>
          <cell r="AY2811" t="b">
            <v>0</v>
          </cell>
          <cell r="AZ2811">
            <v>432002.97345147585</v>
          </cell>
          <cell r="BA2811">
            <v>0.36019417475728133</v>
          </cell>
          <cell r="BB2811">
            <v>767.53289522337695</v>
          </cell>
          <cell r="BC2811">
            <v>0.36019425498284607</v>
          </cell>
          <cell r="DS2811">
            <v>1144.6790000000001</v>
          </cell>
          <cell r="DT2811" t="str">
            <v>MT</v>
          </cell>
          <cell r="DU2811" t="str">
            <v>lt32</v>
          </cell>
          <cell r="EZ2811" t="str">
            <v>WA</v>
          </cell>
          <cell r="FA2811" t="str">
            <v>Bedrooms</v>
          </cell>
          <cell r="FB2811">
            <v>1915552.4959999998</v>
          </cell>
          <cell r="FC2811">
            <v>825530.99199999997</v>
          </cell>
          <cell r="FI2811" t="str">
            <v>WA</v>
          </cell>
          <cell r="FJ2811" t="str">
            <v>Exterior</v>
          </cell>
          <cell r="FK2811" t="str">
            <v>EISAx</v>
          </cell>
          <cell r="FL2811">
            <v>150278.69999999998</v>
          </cell>
          <cell r="FS2811" t="str">
            <v>OR</v>
          </cell>
          <cell r="FT2811" t="str">
            <v>EISAnqnx</v>
          </cell>
          <cell r="FV2811">
            <v>8434379.1600000001</v>
          </cell>
        </row>
        <row r="2812">
          <cell r="AN2812" t="str">
            <v>MT</v>
          </cell>
          <cell r="AO2812" t="str">
            <v>Heat Pump (Central System)</v>
          </cell>
          <cell r="AP2812" t="str">
            <v>1993-2006</v>
          </cell>
          <cell r="AQ2812" t="str">
            <v>Slab on Grade</v>
          </cell>
          <cell r="AR2812">
            <v>1363.3535793860001</v>
          </cell>
          <cell r="AU2812" t="str">
            <v>No</v>
          </cell>
          <cell r="AV2812" t="b">
            <v>1</v>
          </cell>
          <cell r="AX2812">
            <v>3192974.0829220121</v>
          </cell>
          <cell r="AY2812" t="b">
            <v>0</v>
          </cell>
          <cell r="AZ2812">
            <v>767358.38141380844</v>
          </cell>
          <cell r="BA2812">
            <v>0.63980582524271878</v>
          </cell>
          <cell r="BB2812">
            <v>1363.3535793860001</v>
          </cell>
          <cell r="BC2812">
            <v>0.639805967745811</v>
          </cell>
          <cell r="DS2812">
            <v>1612.692</v>
          </cell>
          <cell r="DT2812" t="str">
            <v>OR</v>
          </cell>
          <cell r="DU2812" t="str">
            <v>32to46</v>
          </cell>
          <cell r="EZ2812" t="str">
            <v>WA</v>
          </cell>
          <cell r="FA2812" t="str">
            <v>Garage</v>
          </cell>
          <cell r="FB2812">
            <v>260483.08</v>
          </cell>
          <cell r="FC2812">
            <v>935735.37199999997</v>
          </cell>
          <cell r="FI2812" t="str">
            <v>WA</v>
          </cell>
          <cell r="FJ2812" t="str">
            <v>Garage</v>
          </cell>
          <cell r="FK2812" t="str">
            <v>EISAnqnx</v>
          </cell>
          <cell r="FL2812">
            <v>240445.91999999998</v>
          </cell>
          <cell r="FS2812" t="str">
            <v>OR</v>
          </cell>
          <cell r="FT2812" t="str">
            <v>EISAq</v>
          </cell>
          <cell r="FV2812">
            <v>203199.19200000001</v>
          </cell>
        </row>
        <row r="2813">
          <cell r="AN2813" t="str">
            <v>ID</v>
          </cell>
          <cell r="AO2813" t="str">
            <v>Natural Gas FAF</v>
          </cell>
          <cell r="AP2813" t="str">
            <v>1993-2006</v>
          </cell>
          <cell r="AQ2813" t="str">
            <v>Crawlspace</v>
          </cell>
          <cell r="AR2813">
            <v>3785.76440429688</v>
          </cell>
          <cell r="AU2813" t="str">
            <v>Yes</v>
          </cell>
          <cell r="AV2813" t="b">
            <v>1</v>
          </cell>
          <cell r="AX2813">
            <v>5247069.4643554753</v>
          </cell>
          <cell r="AY2813" t="b">
            <v>0</v>
          </cell>
          <cell r="AZ2813">
            <v>0</v>
          </cell>
          <cell r="BA2813">
            <v>1</v>
          </cell>
          <cell r="BB2813">
            <v>3785.76440429688</v>
          </cell>
          <cell r="BC2813">
            <v>1.0000001067939999</v>
          </cell>
          <cell r="DS2813">
            <v>1612.692</v>
          </cell>
          <cell r="DT2813" t="str">
            <v>OR</v>
          </cell>
          <cell r="DU2813" t="str">
            <v>32to46</v>
          </cell>
          <cell r="EZ2813" t="str">
            <v>WA</v>
          </cell>
          <cell r="FA2813" t="str">
            <v>Kitchen</v>
          </cell>
          <cell r="FB2813">
            <v>100185.79999999999</v>
          </cell>
          <cell r="FC2813">
            <v>198367.88399999999</v>
          </cell>
          <cell r="FI2813" t="str">
            <v>WA</v>
          </cell>
          <cell r="FJ2813" t="str">
            <v>Garage</v>
          </cell>
          <cell r="FK2813" t="str">
            <v>EISAq</v>
          </cell>
          <cell r="FL2813">
            <v>320594.56</v>
          </cell>
          <cell r="FS2813" t="str">
            <v>OR</v>
          </cell>
          <cell r="FT2813" t="str">
            <v>EISAx</v>
          </cell>
          <cell r="FV2813">
            <v>7005534.0480000004</v>
          </cell>
        </row>
        <row r="2814">
          <cell r="AN2814" t="str">
            <v>ID</v>
          </cell>
          <cell r="AO2814" t="str">
            <v>Natural Gas Other</v>
          </cell>
          <cell r="AP2814" t="str">
            <v>Pre 1980</v>
          </cell>
          <cell r="AQ2814" t="str">
            <v>Basement</v>
          </cell>
          <cell r="AR2814">
            <v>878.65848581414502</v>
          </cell>
          <cell r="AU2814" t="str">
            <v>Yes</v>
          </cell>
          <cell r="AV2814" t="b">
            <v>1</v>
          </cell>
          <cell r="AX2814">
            <v>2899573.0031866785</v>
          </cell>
          <cell r="AY2814" t="b">
            <v>0</v>
          </cell>
          <cell r="AZ2814">
            <v>0</v>
          </cell>
          <cell r="BA2814">
            <v>0.73684210526315819</v>
          </cell>
          <cell r="BB2814">
            <v>878.65848581414502</v>
          </cell>
          <cell r="BC2814">
            <v>0.73684215957210075</v>
          </cell>
          <cell r="DS2814">
            <v>2079.9929999999999</v>
          </cell>
          <cell r="DT2814" t="str">
            <v>WA</v>
          </cell>
          <cell r="DU2814" t="str">
            <v>lt32</v>
          </cell>
          <cell r="EZ2814" t="str">
            <v>WA</v>
          </cell>
          <cell r="FA2814" t="str">
            <v>Living Room/Family Room</v>
          </cell>
          <cell r="FB2814">
            <v>1494772.1359999999</v>
          </cell>
          <cell r="FC2814">
            <v>1148129.2679999999</v>
          </cell>
          <cell r="FI2814" t="str">
            <v>WA</v>
          </cell>
          <cell r="FJ2814" t="str">
            <v>Kitchen</v>
          </cell>
          <cell r="FK2814" t="str">
            <v>EISAx</v>
          </cell>
          <cell r="FL2814">
            <v>390724.62</v>
          </cell>
          <cell r="FS2814" t="str">
            <v>ID</v>
          </cell>
          <cell r="FT2814" t="str">
            <v>EISAnqnx</v>
          </cell>
          <cell r="FV2814">
            <v>1627878.52</v>
          </cell>
        </row>
        <row r="2815">
          <cell r="AN2815" t="str">
            <v>ID</v>
          </cell>
          <cell r="AO2815" t="str">
            <v>Other</v>
          </cell>
          <cell r="AP2815" t="str">
            <v>Pre 1980</v>
          </cell>
          <cell r="AQ2815" t="str">
            <v>Crawlspace</v>
          </cell>
          <cell r="AR2815">
            <v>313.80660207647998</v>
          </cell>
          <cell r="AU2815" t="str">
            <v>Yes</v>
          </cell>
          <cell r="AV2815" t="b">
            <v>0</v>
          </cell>
          <cell r="AX2815">
            <v>1035561.7868523839</v>
          </cell>
          <cell r="AY2815" t="b">
            <v>0</v>
          </cell>
          <cell r="AZ2815">
            <v>0</v>
          </cell>
          <cell r="BA2815" t="str">
            <v/>
          </cell>
          <cell r="BB2815" t="str">
            <v/>
          </cell>
          <cell r="BC2815">
            <v>0.2631579141328928</v>
          </cell>
          <cell r="DS2815">
            <v>2079.9929999999999</v>
          </cell>
          <cell r="DT2815" t="str">
            <v>WA</v>
          </cell>
          <cell r="DU2815" t="str">
            <v>lt32</v>
          </cell>
          <cell r="EZ2815" t="str">
            <v>WA</v>
          </cell>
          <cell r="FA2815" t="str">
            <v>Other</v>
          </cell>
          <cell r="FB2815">
            <v>1186199.872</v>
          </cell>
          <cell r="FC2815">
            <v>795475.25199999998</v>
          </cell>
          <cell r="FI2815" t="str">
            <v>WA</v>
          </cell>
          <cell r="FJ2815" t="str">
            <v>Living Room/Family Room</v>
          </cell>
          <cell r="FK2815" t="str">
            <v>EISAnqnx</v>
          </cell>
          <cell r="FL2815">
            <v>681263.44</v>
          </cell>
          <cell r="FS2815" t="str">
            <v>ID</v>
          </cell>
          <cell r="FT2815" t="str">
            <v>EISAq</v>
          </cell>
          <cell r="FV2815">
            <v>643579.88</v>
          </cell>
        </row>
        <row r="2816">
          <cell r="AN2816" t="str">
            <v>ID</v>
          </cell>
          <cell r="AO2816" t="str">
            <v>Other</v>
          </cell>
          <cell r="AP2816" t="str">
            <v>Pre 1980</v>
          </cell>
          <cell r="AQ2816" t="str">
            <v>Basement</v>
          </cell>
          <cell r="AR2816">
            <v>878.65848581414502</v>
          </cell>
          <cell r="AU2816" t="str">
            <v>Yes</v>
          </cell>
          <cell r="AV2816" t="b">
            <v>0</v>
          </cell>
          <cell r="AX2816">
            <v>2899573.0031866785</v>
          </cell>
          <cell r="AY2816" t="b">
            <v>0</v>
          </cell>
          <cell r="AZ2816">
            <v>0</v>
          </cell>
          <cell r="BA2816" t="str">
            <v/>
          </cell>
          <cell r="BB2816" t="str">
            <v/>
          </cell>
          <cell r="BC2816">
            <v>0.73684215957210075</v>
          </cell>
          <cell r="DS2816">
            <v>2079.9929999999999</v>
          </cell>
          <cell r="DT2816" t="str">
            <v>WA</v>
          </cell>
          <cell r="DU2816" t="str">
            <v>lt32</v>
          </cell>
          <cell r="EZ2816" t="str">
            <v>WA</v>
          </cell>
          <cell r="FA2816" t="str">
            <v>Bathroom</v>
          </cell>
          <cell r="FB2816">
            <v>228714.3</v>
          </cell>
          <cell r="FC2816">
            <v>138753.342</v>
          </cell>
          <cell r="FI2816" t="str">
            <v>WA</v>
          </cell>
          <cell r="FJ2816" t="str">
            <v>Living Room/Family Room</v>
          </cell>
          <cell r="FK2816" t="str">
            <v>EISAx</v>
          </cell>
          <cell r="FL2816">
            <v>134248.97199999998</v>
          </cell>
          <cell r="FS2816" t="str">
            <v>WA</v>
          </cell>
          <cell r="FT2816" t="str">
            <v>EISAnqnx</v>
          </cell>
          <cell r="FV2816">
            <v>3223989.15</v>
          </cell>
        </row>
        <row r="2817">
          <cell r="AN2817" t="str">
            <v>ID</v>
          </cell>
          <cell r="AO2817" t="str">
            <v>Wood</v>
          </cell>
          <cell r="AP2817" t="str">
            <v>Pre 1980</v>
          </cell>
          <cell r="AQ2817" t="str">
            <v>Crawlspace</v>
          </cell>
          <cell r="AR2817">
            <v>313.80660207647998</v>
          </cell>
          <cell r="AU2817" t="str">
            <v>Yes</v>
          </cell>
          <cell r="AV2817" t="b">
            <v>0</v>
          </cell>
          <cell r="AX2817">
            <v>1035561.7868523839</v>
          </cell>
          <cell r="AY2817" t="b">
            <v>0</v>
          </cell>
          <cell r="AZ2817">
            <v>0</v>
          </cell>
          <cell r="BA2817" t="str">
            <v/>
          </cell>
          <cell r="BB2817" t="str">
            <v/>
          </cell>
          <cell r="BC2817">
            <v>0.2631579141328928</v>
          </cell>
          <cell r="DS2817">
            <v>2079.9929999999999</v>
          </cell>
          <cell r="DT2817" t="str">
            <v>WA</v>
          </cell>
          <cell r="DU2817" t="str">
            <v>lt32</v>
          </cell>
          <cell r="EZ2817" t="str">
            <v>WA</v>
          </cell>
          <cell r="FA2817" t="str">
            <v>Bedrooms</v>
          </cell>
          <cell r="FB2817">
            <v>1120700.07</v>
          </cell>
          <cell r="FC2817">
            <v>396438.12</v>
          </cell>
          <cell r="FI2817" t="str">
            <v>WA</v>
          </cell>
          <cell r="FJ2817" t="str">
            <v>Other</v>
          </cell>
          <cell r="FK2817" t="str">
            <v>EISAnqnx</v>
          </cell>
          <cell r="FL2817">
            <v>841560.72</v>
          </cell>
          <cell r="FS2817" t="str">
            <v>WA</v>
          </cell>
          <cell r="FT2817" t="str">
            <v>EISAq</v>
          </cell>
          <cell r="FV2817">
            <v>611517.94200000004</v>
          </cell>
        </row>
        <row r="2818">
          <cell r="AN2818" t="str">
            <v>ID</v>
          </cell>
          <cell r="AO2818" t="str">
            <v>Wood</v>
          </cell>
          <cell r="AP2818" t="str">
            <v>Pre 1980</v>
          </cell>
          <cell r="AQ2818" t="str">
            <v>Basement</v>
          </cell>
          <cell r="AR2818">
            <v>878.65848581414502</v>
          </cell>
          <cell r="AU2818" t="str">
            <v>Yes</v>
          </cell>
          <cell r="AV2818" t="b">
            <v>0</v>
          </cell>
          <cell r="AX2818">
            <v>2899573.0031866785</v>
          </cell>
          <cell r="AY2818" t="b">
            <v>0</v>
          </cell>
          <cell r="AZ2818">
            <v>0</v>
          </cell>
          <cell r="BA2818" t="str">
            <v/>
          </cell>
          <cell r="BB2818" t="str">
            <v/>
          </cell>
          <cell r="BC2818">
            <v>0.73684215957210075</v>
          </cell>
          <cell r="DS2818">
            <v>3785.7640000000001</v>
          </cell>
          <cell r="DT2818" t="str">
            <v>ID</v>
          </cell>
          <cell r="DU2818" t="str">
            <v>32to46</v>
          </cell>
          <cell r="EZ2818" t="str">
            <v>WA</v>
          </cell>
          <cell r="FA2818" t="str">
            <v>Exterior</v>
          </cell>
          <cell r="FB2818">
            <v>91485.72</v>
          </cell>
          <cell r="FC2818">
            <v>1768723.92</v>
          </cell>
          <cell r="FI2818" t="str">
            <v>WA</v>
          </cell>
          <cell r="FJ2818" t="str">
            <v>Other</v>
          </cell>
          <cell r="FK2818" t="str">
            <v>EISAx</v>
          </cell>
          <cell r="FL2818">
            <v>1466720.112</v>
          </cell>
          <cell r="FS2818" t="str">
            <v>WA</v>
          </cell>
          <cell r="FT2818" t="str">
            <v>EISAx</v>
          </cell>
          <cell r="FV2818">
            <v>1455995.0999999999</v>
          </cell>
        </row>
        <row r="2819">
          <cell r="AN2819" t="str">
            <v>ID</v>
          </cell>
          <cell r="AO2819" t="str">
            <v>Natural Gas Other</v>
          </cell>
          <cell r="AP2819" t="str">
            <v>Pre 1980</v>
          </cell>
          <cell r="AQ2819" t="str">
            <v>Crawlspace</v>
          </cell>
          <cell r="AR2819">
            <v>313.80660207647998</v>
          </cell>
          <cell r="AU2819" t="str">
            <v>Yes</v>
          </cell>
          <cell r="AV2819" t="b">
            <v>1</v>
          </cell>
          <cell r="AX2819">
            <v>1035561.7868523839</v>
          </cell>
          <cell r="AY2819" t="b">
            <v>0</v>
          </cell>
          <cell r="AZ2819">
            <v>0</v>
          </cell>
          <cell r="BA2819">
            <v>0.26315789473684187</v>
          </cell>
          <cell r="BB2819">
            <v>313.80660207647998</v>
          </cell>
          <cell r="BC2819">
            <v>0.2631579141328928</v>
          </cell>
          <cell r="DS2819">
            <v>3785.7640000000001</v>
          </cell>
          <cell r="DT2819" t="str">
            <v>ID</v>
          </cell>
          <cell r="DU2819" t="str">
            <v>lt32</v>
          </cell>
          <cell r="EZ2819" t="str">
            <v>WA</v>
          </cell>
          <cell r="FA2819" t="str">
            <v>Garage</v>
          </cell>
          <cell r="FB2819">
            <v>152476.19999999998</v>
          </cell>
          <cell r="FC2819">
            <v>358319.07</v>
          </cell>
          <cell r="FI2819" t="str">
            <v>WA</v>
          </cell>
          <cell r="FJ2819" t="str">
            <v>Bathroom</v>
          </cell>
          <cell r="FK2819" t="str">
            <v>EISAnqnx</v>
          </cell>
          <cell r="FL2819">
            <v>198259.72000000003</v>
          </cell>
          <cell r="FS2819" t="str">
            <v>ID</v>
          </cell>
          <cell r="FT2819" t="str">
            <v>EISAnqnx</v>
          </cell>
          <cell r="FV2819">
            <v>1371334.75</v>
          </cell>
        </row>
        <row r="2820">
          <cell r="AN2820" t="str">
            <v>OR</v>
          </cell>
          <cell r="AO2820" t="str">
            <v>Wood</v>
          </cell>
          <cell r="AP2820" t="str">
            <v>1993-2006</v>
          </cell>
          <cell r="AQ2820" t="str">
            <v>Crawlspace</v>
          </cell>
          <cell r="AR2820">
            <v>1925.05932617188</v>
          </cell>
          <cell r="AU2820" t="str">
            <v>No</v>
          </cell>
          <cell r="AV2820" t="b">
            <v>1</v>
          </cell>
          <cell r="AX2820">
            <v>3927121.0253906352</v>
          </cell>
          <cell r="AY2820" t="b">
            <v>0</v>
          </cell>
          <cell r="AZ2820">
            <v>618769.89415210113</v>
          </cell>
          <cell r="BA2820">
            <v>1</v>
          </cell>
          <cell r="BB2820">
            <v>1925.05932617188</v>
          </cell>
          <cell r="BC2820">
            <v>1.0000001694347447</v>
          </cell>
          <cell r="DS2820">
            <v>3785.7640000000001</v>
          </cell>
          <cell r="DT2820" t="str">
            <v>ID</v>
          </cell>
          <cell r="DU2820" t="str">
            <v>32to46</v>
          </cell>
          <cell r="EZ2820" t="str">
            <v>WA</v>
          </cell>
          <cell r="FA2820" t="str">
            <v>Kitchen</v>
          </cell>
          <cell r="FB2820">
            <v>343071.45</v>
          </cell>
          <cell r="FC2820">
            <v>353744.78399999999</v>
          </cell>
          <cell r="FI2820" t="str">
            <v>WA</v>
          </cell>
          <cell r="FJ2820" t="str">
            <v>Bathroom</v>
          </cell>
          <cell r="FK2820" t="str">
            <v>EISAq</v>
          </cell>
          <cell r="FL2820">
            <v>148694.79</v>
          </cell>
          <cell r="FS2820" t="str">
            <v>ID</v>
          </cell>
          <cell r="FT2820" t="str">
            <v>EISAq</v>
          </cell>
          <cell r="FV2820">
            <v>281421.74</v>
          </cell>
        </row>
        <row r="2821">
          <cell r="AN2821" t="str">
            <v>OR</v>
          </cell>
          <cell r="AO2821" t="str">
            <v>Baseboard/Wall/Radiant</v>
          </cell>
          <cell r="AP2821" t="str">
            <v>1993-2006</v>
          </cell>
          <cell r="AQ2821" t="str">
            <v>Crawlspace</v>
          </cell>
          <cell r="AR2821">
            <v>1925.05932617188</v>
          </cell>
          <cell r="AU2821" t="str">
            <v>No</v>
          </cell>
          <cell r="AV2821" t="b">
            <v>0</v>
          </cell>
          <cell r="AX2821">
            <v>3927121.0253906352</v>
          </cell>
          <cell r="AY2821" t="b">
            <v>0</v>
          </cell>
          <cell r="AZ2821">
            <v>618769.89415210113</v>
          </cell>
          <cell r="BA2821" t="str">
            <v/>
          </cell>
          <cell r="BB2821" t="str">
            <v/>
          </cell>
          <cell r="BC2821">
            <v>1.0000001694347447</v>
          </cell>
          <cell r="DS2821">
            <v>3785.7640000000001</v>
          </cell>
          <cell r="DT2821" t="str">
            <v>ID</v>
          </cell>
          <cell r="DU2821" t="str">
            <v>lt32</v>
          </cell>
          <cell r="EZ2821" t="str">
            <v>WA</v>
          </cell>
          <cell r="FA2821" t="str">
            <v>Living Room/Family Room</v>
          </cell>
          <cell r="FB2821">
            <v>1128323.8799999999</v>
          </cell>
          <cell r="FC2821">
            <v>388814.31</v>
          </cell>
          <cell r="FI2821" t="str">
            <v>WA</v>
          </cell>
          <cell r="FJ2821" t="str">
            <v>Bedrooms</v>
          </cell>
          <cell r="FK2821" t="str">
            <v>EISAnqnx</v>
          </cell>
          <cell r="FL2821">
            <v>1486947.9000000001</v>
          </cell>
          <cell r="FS2821" t="str">
            <v>ID</v>
          </cell>
          <cell r="FT2821" t="str">
            <v>EISAx</v>
          </cell>
          <cell r="FV2821">
            <v>1424995.6749999998</v>
          </cell>
        </row>
        <row r="2822">
          <cell r="AN2822" t="str">
            <v>MT</v>
          </cell>
          <cell r="AO2822" t="str">
            <v>Propane/LP</v>
          </cell>
          <cell r="AP2822" t="str">
            <v>Pre 1980</v>
          </cell>
          <cell r="AQ2822" t="str">
            <v>Basement</v>
          </cell>
          <cell r="AR2822">
            <v>2130.88647460938</v>
          </cell>
          <cell r="AU2822" t="str">
            <v>No</v>
          </cell>
          <cell r="AV2822" t="b">
            <v>1</v>
          </cell>
          <cell r="AX2822">
            <v>5403928.099609388</v>
          </cell>
          <cell r="AY2822" t="b">
            <v>0</v>
          </cell>
          <cell r="AZ2822">
            <v>898488.28201904509</v>
          </cell>
          <cell r="BA2822">
            <v>1</v>
          </cell>
          <cell r="BB2822">
            <v>2130.88647460938</v>
          </cell>
          <cell r="BC2822">
            <v>1.0000002227286584</v>
          </cell>
          <cell r="DS2822">
            <v>2079.9929999999999</v>
          </cell>
          <cell r="DT2822" t="str">
            <v>WA</v>
          </cell>
          <cell r="DU2822" t="str">
            <v>32to46</v>
          </cell>
          <cell r="EZ2822" t="str">
            <v>WA</v>
          </cell>
          <cell r="FA2822" t="str">
            <v>Other</v>
          </cell>
          <cell r="FB2822">
            <v>251585.72999999998</v>
          </cell>
          <cell r="FC2822">
            <v>352220.022</v>
          </cell>
          <cell r="FI2822" t="str">
            <v>WA</v>
          </cell>
          <cell r="FJ2822" t="str">
            <v>Exterior</v>
          </cell>
          <cell r="FK2822" t="str">
            <v>EISAnqnx</v>
          </cell>
          <cell r="FL2822">
            <v>594779.16</v>
          </cell>
          <cell r="FS2822" t="str">
            <v>ID</v>
          </cell>
          <cell r="FT2822" t="str">
            <v>EISAnqnx</v>
          </cell>
          <cell r="FV2822">
            <v>5546144.2599999998</v>
          </cell>
        </row>
        <row r="2823">
          <cell r="AN2823" t="str">
            <v>OR</v>
          </cell>
          <cell r="AO2823" t="str">
            <v>Wood</v>
          </cell>
          <cell r="AP2823" t="str">
            <v>Pre 1980</v>
          </cell>
          <cell r="AQ2823" t="str">
            <v>Crawlspace</v>
          </cell>
          <cell r="AR2823">
            <v>1612.69177246094</v>
          </cell>
          <cell r="AU2823" t="str">
            <v>No</v>
          </cell>
          <cell r="AV2823" t="b">
            <v>0</v>
          </cell>
          <cell r="AX2823">
            <v>1551409.4851074242</v>
          </cell>
          <cell r="AY2823" t="b">
            <v>0</v>
          </cell>
          <cell r="AZ2823">
            <v>1245506.3687865254</v>
          </cell>
          <cell r="BA2823" t="str">
            <v/>
          </cell>
          <cell r="BB2823" t="str">
            <v/>
          </cell>
          <cell r="BC2823">
            <v>0.99999985890730525</v>
          </cell>
          <cell r="DS2823">
            <v>3785.7640000000001</v>
          </cell>
          <cell r="DT2823" t="str">
            <v>ID</v>
          </cell>
          <cell r="DU2823" t="str">
            <v>32to46</v>
          </cell>
          <cell r="EZ2823" t="str">
            <v>WA</v>
          </cell>
          <cell r="FA2823" t="str">
            <v>Bathroom</v>
          </cell>
          <cell r="FB2823">
            <v>5070492.3390000006</v>
          </cell>
          <cell r="FC2823">
            <v>1848771.8890000002</v>
          </cell>
          <cell r="FI2823" t="str">
            <v>WA</v>
          </cell>
          <cell r="FJ2823" t="str">
            <v>Exterior</v>
          </cell>
          <cell r="FK2823" t="str">
            <v>EISAq</v>
          </cell>
          <cell r="FL2823">
            <v>148694.79</v>
          </cell>
          <cell r="FS2823" t="str">
            <v>ID</v>
          </cell>
          <cell r="FT2823" t="str">
            <v>EISAq</v>
          </cell>
          <cell r="FV2823">
            <v>363433.34400000004</v>
          </cell>
        </row>
        <row r="2824">
          <cell r="AN2824" t="str">
            <v>OR</v>
          </cell>
          <cell r="AO2824" t="str">
            <v>Baseboard/Wall/Radiant</v>
          </cell>
          <cell r="AP2824" t="str">
            <v>Pre 1980</v>
          </cell>
          <cell r="AQ2824" t="str">
            <v>Crawlspace</v>
          </cell>
          <cell r="AR2824">
            <v>1612.69177246094</v>
          </cell>
          <cell r="AU2824" t="str">
            <v>No</v>
          </cell>
          <cell r="AV2824" t="b">
            <v>0</v>
          </cell>
          <cell r="AX2824">
            <v>1551409.4851074242</v>
          </cell>
          <cell r="AY2824" t="b">
            <v>0</v>
          </cell>
          <cell r="AZ2824">
            <v>1245506.3687865254</v>
          </cell>
          <cell r="BA2824" t="str">
            <v/>
          </cell>
          <cell r="BB2824" t="str">
            <v/>
          </cell>
          <cell r="BC2824">
            <v>0.99999985890730525</v>
          </cell>
          <cell r="DS2824">
            <v>3785.7640000000001</v>
          </cell>
          <cell r="DT2824" t="str">
            <v>ID</v>
          </cell>
          <cell r="DU2824" t="str">
            <v>lt32</v>
          </cell>
          <cell r="EZ2824" t="str">
            <v>WA</v>
          </cell>
          <cell r="FA2824" t="str">
            <v>Bedrooms</v>
          </cell>
          <cell r="FB2824">
            <v>3023460.7300000004</v>
          </cell>
          <cell r="FC2824">
            <v>1814076.4380000001</v>
          </cell>
          <cell r="FI2824" t="str">
            <v>WA</v>
          </cell>
          <cell r="FJ2824" t="str">
            <v>Kitchen</v>
          </cell>
          <cell r="FK2824" t="str">
            <v>EISAnqnx</v>
          </cell>
          <cell r="FL2824">
            <v>198259.72000000003</v>
          </cell>
          <cell r="FS2824" t="str">
            <v>ID</v>
          </cell>
          <cell r="FT2824" t="str">
            <v>EISAx</v>
          </cell>
          <cell r="FV2824">
            <v>1722522.62</v>
          </cell>
        </row>
        <row r="2825">
          <cell r="AN2825" t="str">
            <v>OR</v>
          </cell>
          <cell r="AO2825" t="str">
            <v>Baseboard/Wall/Radiant</v>
          </cell>
          <cell r="AP2825" t="str">
            <v>Pre 1980</v>
          </cell>
          <cell r="AQ2825" t="str">
            <v>Crawlspace</v>
          </cell>
          <cell r="AR2825">
            <v>1612.69177246094</v>
          </cell>
          <cell r="AU2825" t="str">
            <v>No</v>
          </cell>
          <cell r="AV2825" t="b">
            <v>1</v>
          </cell>
          <cell r="AX2825">
            <v>1551409.4851074242</v>
          </cell>
          <cell r="AY2825" t="b">
            <v>0</v>
          </cell>
          <cell r="AZ2825">
            <v>1245506.3687865254</v>
          </cell>
          <cell r="BA2825">
            <v>1</v>
          </cell>
          <cell r="BB2825">
            <v>1612.69177246094</v>
          </cell>
          <cell r="BC2825">
            <v>0.99999985890730525</v>
          </cell>
          <cell r="DS2825">
            <v>1144.6790000000001</v>
          </cell>
          <cell r="DT2825" t="str">
            <v>MT</v>
          </cell>
          <cell r="DU2825" t="str">
            <v>32to46</v>
          </cell>
          <cell r="EZ2825" t="str">
            <v>WA</v>
          </cell>
          <cell r="FA2825" t="str">
            <v>Exterior</v>
          </cell>
          <cell r="FB2825">
            <v>669126.55500000005</v>
          </cell>
          <cell r="FC2825">
            <v>11454455.323000001</v>
          </cell>
          <cell r="FI2825" t="str">
            <v>WA</v>
          </cell>
          <cell r="FJ2825" t="str">
            <v>Kitchen</v>
          </cell>
          <cell r="FK2825" t="str">
            <v>EISAq</v>
          </cell>
          <cell r="FL2825">
            <v>223042.18500000003</v>
          </cell>
          <cell r="FS2825" t="str">
            <v>OR</v>
          </cell>
          <cell r="FT2825" t="str">
            <v>EISAnqnx</v>
          </cell>
          <cell r="FV2825">
            <v>2225514.96</v>
          </cell>
        </row>
        <row r="2826">
          <cell r="AN2826" t="str">
            <v>WA</v>
          </cell>
          <cell r="AO2826" t="str">
            <v>Propane/LP</v>
          </cell>
          <cell r="AP2826" t="str">
            <v>Pre 1980</v>
          </cell>
          <cell r="AQ2826" t="str">
            <v>Basement</v>
          </cell>
          <cell r="AR2826">
            <v>1698.4187770534199</v>
          </cell>
          <cell r="AU2826" t="str">
            <v>No</v>
          </cell>
          <cell r="AV2826" t="b">
            <v>0</v>
          </cell>
          <cell r="AX2826">
            <v>4908430.2656843839</v>
          </cell>
          <cell r="AY2826" t="b">
            <v>0</v>
          </cell>
          <cell r="AZ2826">
            <v>834169.89025590196</v>
          </cell>
          <cell r="BA2826" t="str">
            <v/>
          </cell>
          <cell r="BB2826" t="str">
            <v/>
          </cell>
          <cell r="BC2826">
            <v>0.8918917606230885</v>
          </cell>
          <cell r="DS2826">
            <v>1144.6790000000001</v>
          </cell>
          <cell r="DT2826" t="str">
            <v>MT</v>
          </cell>
          <cell r="DU2826" t="str">
            <v>lt32</v>
          </cell>
          <cell r="EZ2826" t="str">
            <v>WA</v>
          </cell>
          <cell r="FA2826" t="str">
            <v>Garage</v>
          </cell>
          <cell r="FB2826">
            <v>1407644.0120000001</v>
          </cell>
          <cell r="FC2826">
            <v>4460843.7</v>
          </cell>
          <cell r="FI2826" t="str">
            <v>WA</v>
          </cell>
          <cell r="FJ2826" t="str">
            <v>Kitchen</v>
          </cell>
          <cell r="FK2826" t="str">
            <v>EISAx</v>
          </cell>
          <cell r="FL2826">
            <v>1288688.1800000002</v>
          </cell>
          <cell r="FS2826" t="str">
            <v>OR</v>
          </cell>
          <cell r="FT2826" t="str">
            <v>EISAq</v>
          </cell>
          <cell r="FV2826">
            <v>177396.12</v>
          </cell>
        </row>
        <row r="2827">
          <cell r="AN2827" t="str">
            <v>WA</v>
          </cell>
          <cell r="AO2827" t="str">
            <v>Electric FAF</v>
          </cell>
          <cell r="AP2827" t="str">
            <v>Pre 1980</v>
          </cell>
          <cell r="AQ2827" t="str">
            <v>Slab on Grade</v>
          </cell>
          <cell r="AR2827">
            <v>205.86894267314199</v>
          </cell>
          <cell r="AU2827" t="str">
            <v>No</v>
          </cell>
          <cell r="AV2827" t="b">
            <v>1</v>
          </cell>
          <cell r="AX2827">
            <v>594961.24432538031</v>
          </cell>
          <cell r="AY2827" t="b">
            <v>0</v>
          </cell>
          <cell r="AZ2827">
            <v>101111.50184920031</v>
          </cell>
          <cell r="BA2827">
            <v>0.10810810810810818</v>
          </cell>
          <cell r="BB2827">
            <v>205.86894267314199</v>
          </cell>
          <cell r="BC2827">
            <v>0.10810809219673809</v>
          </cell>
          <cell r="DS2827">
            <v>3785.7640000000001</v>
          </cell>
          <cell r="DT2827" t="str">
            <v>ID</v>
          </cell>
          <cell r="DU2827" t="str">
            <v>lt32</v>
          </cell>
          <cell r="EZ2827" t="str">
            <v>WA</v>
          </cell>
          <cell r="FA2827" t="str">
            <v>Kitchen</v>
          </cell>
          <cell r="FB2827">
            <v>3221720.45</v>
          </cell>
          <cell r="FC2827">
            <v>1734772.55</v>
          </cell>
          <cell r="FI2827" t="str">
            <v>WA</v>
          </cell>
          <cell r="FJ2827" t="str">
            <v>Living Room/Family Room</v>
          </cell>
          <cell r="FK2827" t="str">
            <v>EISAnqnx</v>
          </cell>
          <cell r="FL2827">
            <v>198259.72000000003</v>
          </cell>
          <cell r="FS2827" t="str">
            <v>OR</v>
          </cell>
          <cell r="FT2827" t="str">
            <v>EISAx</v>
          </cell>
          <cell r="FV2827">
            <v>241903.8</v>
          </cell>
        </row>
        <row r="2828">
          <cell r="AN2828" t="str">
            <v>WA</v>
          </cell>
          <cell r="AO2828" t="str">
            <v>Propane/LP</v>
          </cell>
          <cell r="AP2828" t="str">
            <v>Pre 1980</v>
          </cell>
          <cell r="AQ2828" t="str">
            <v>Slab on Grade</v>
          </cell>
          <cell r="AR2828">
            <v>205.86894267314199</v>
          </cell>
          <cell r="AU2828" t="str">
            <v>No</v>
          </cell>
          <cell r="AV2828" t="b">
            <v>0</v>
          </cell>
          <cell r="AX2828">
            <v>594961.24432538031</v>
          </cell>
          <cell r="AY2828" t="b">
            <v>0</v>
          </cell>
          <cell r="AZ2828">
            <v>101111.50184920031</v>
          </cell>
          <cell r="BA2828" t="str">
            <v/>
          </cell>
          <cell r="BB2828" t="str">
            <v/>
          </cell>
          <cell r="BC2828">
            <v>0.10810809219673809</v>
          </cell>
          <cell r="DS2828">
            <v>3785.7640000000001</v>
          </cell>
          <cell r="DT2828" t="str">
            <v>ID</v>
          </cell>
          <cell r="DU2828" t="str">
            <v>lt32</v>
          </cell>
          <cell r="EZ2828" t="str">
            <v>WA</v>
          </cell>
          <cell r="FA2828" t="str">
            <v>Living Room/Family Room</v>
          </cell>
          <cell r="FB2828">
            <v>4312148.91</v>
          </cell>
          <cell r="FC2828">
            <v>1328340.1240000001</v>
          </cell>
          <cell r="FI2828" t="str">
            <v>WA</v>
          </cell>
          <cell r="FJ2828" t="str">
            <v>Living Room/Family Room</v>
          </cell>
          <cell r="FK2828" t="str">
            <v>EISAx</v>
          </cell>
          <cell r="FL2828">
            <v>1387818.04</v>
          </cell>
          <cell r="FS2828" t="str">
            <v>OR</v>
          </cell>
          <cell r="FT2828" t="str">
            <v>EISAnqnx</v>
          </cell>
          <cell r="FV2828">
            <v>4108369.9199999999</v>
          </cell>
        </row>
        <row r="2829">
          <cell r="AN2829" t="str">
            <v>WA</v>
          </cell>
          <cell r="AO2829" t="str">
            <v>Baseboard/Wall/Radiant</v>
          </cell>
          <cell r="AP2829" t="str">
            <v>Pre 1980</v>
          </cell>
          <cell r="AQ2829" t="str">
            <v>Slab on Grade</v>
          </cell>
          <cell r="AR2829">
            <v>205.86894267314199</v>
          </cell>
          <cell r="AU2829" t="str">
            <v>No</v>
          </cell>
          <cell r="AV2829" t="b">
            <v>0</v>
          </cell>
          <cell r="AX2829">
            <v>594961.24432538031</v>
          </cell>
          <cell r="AY2829" t="b">
            <v>0</v>
          </cell>
          <cell r="AZ2829">
            <v>101111.50184920031</v>
          </cell>
          <cell r="BA2829" t="str">
            <v/>
          </cell>
          <cell r="BB2829" t="str">
            <v/>
          </cell>
          <cell r="BC2829">
            <v>0.10810809219673809</v>
          </cell>
          <cell r="DS2829">
            <v>3785.7640000000001</v>
          </cell>
          <cell r="DT2829" t="str">
            <v>ID</v>
          </cell>
          <cell r="DU2829" t="str">
            <v>lt32</v>
          </cell>
          <cell r="EZ2829" t="str">
            <v>WA</v>
          </cell>
          <cell r="FA2829" t="str">
            <v>Other</v>
          </cell>
          <cell r="FB2829">
            <v>11186804.701000001</v>
          </cell>
          <cell r="FC2829">
            <v>4579799.5320000006</v>
          </cell>
          <cell r="FI2829" t="str">
            <v>WA</v>
          </cell>
          <cell r="FJ2829" t="str">
            <v>Other</v>
          </cell>
          <cell r="FK2829" t="str">
            <v>EISAnqnx</v>
          </cell>
          <cell r="FL2829">
            <v>594779.16</v>
          </cell>
          <cell r="FS2829" t="str">
            <v>OR</v>
          </cell>
          <cell r="FT2829" t="str">
            <v>EISAq</v>
          </cell>
          <cell r="FV2829">
            <v>1326661.1199999999</v>
          </cell>
        </row>
        <row r="2830">
          <cell r="AN2830" t="str">
            <v>WA</v>
          </cell>
          <cell r="AO2830" t="str">
            <v>Baseboard/Wall/Radiant</v>
          </cell>
          <cell r="AP2830" t="str">
            <v>Pre 1980</v>
          </cell>
          <cell r="AQ2830" t="str">
            <v>Slab on Grade</v>
          </cell>
          <cell r="AR2830">
            <v>205.86894267314199</v>
          </cell>
          <cell r="AU2830" t="str">
            <v>No</v>
          </cell>
          <cell r="AV2830" t="b">
            <v>0</v>
          </cell>
          <cell r="AX2830">
            <v>594961.24432538031</v>
          </cell>
          <cell r="AY2830" t="b">
            <v>0</v>
          </cell>
          <cell r="AZ2830">
            <v>101111.50184920031</v>
          </cell>
          <cell r="BA2830" t="str">
            <v/>
          </cell>
          <cell r="BB2830" t="str">
            <v/>
          </cell>
          <cell r="BC2830">
            <v>0.10810809219673809</v>
          </cell>
          <cell r="DS2830">
            <v>3785.7640000000001</v>
          </cell>
          <cell r="DT2830" t="str">
            <v>ID</v>
          </cell>
          <cell r="DU2830" t="str">
            <v>32to46</v>
          </cell>
          <cell r="EZ2830" t="str">
            <v>WA</v>
          </cell>
          <cell r="FA2830" t="str">
            <v>Bathroom</v>
          </cell>
          <cell r="FB2830">
            <v>669126.55500000005</v>
          </cell>
          <cell r="FC2830">
            <v>470866.83500000002</v>
          </cell>
          <cell r="FI2830" t="str">
            <v>WA</v>
          </cell>
          <cell r="FJ2830" t="str">
            <v>Other</v>
          </cell>
          <cell r="FK2830" t="str">
            <v>EISAq</v>
          </cell>
          <cell r="FL2830">
            <v>74347.395000000004</v>
          </cell>
          <cell r="FS2830" t="str">
            <v>ID</v>
          </cell>
          <cell r="FT2830" t="str">
            <v>EISAnqnx</v>
          </cell>
          <cell r="FV2830">
            <v>20465840.184</v>
          </cell>
        </row>
        <row r="2831">
          <cell r="AN2831" t="str">
            <v>WA</v>
          </cell>
          <cell r="AO2831" t="str">
            <v>Baseboard/Wall/Radiant</v>
          </cell>
          <cell r="AP2831" t="str">
            <v>Pre 1980</v>
          </cell>
          <cell r="AQ2831" t="str">
            <v>Basement</v>
          </cell>
          <cell r="AR2831">
            <v>1698.4187770534199</v>
          </cell>
          <cell r="AU2831" t="str">
            <v>No</v>
          </cell>
          <cell r="AV2831" t="b">
            <v>0</v>
          </cell>
          <cell r="AX2831">
            <v>4908430.2656843839</v>
          </cell>
          <cell r="AY2831" t="b">
            <v>0</v>
          </cell>
          <cell r="AZ2831">
            <v>834169.89025590196</v>
          </cell>
          <cell r="BA2831" t="str">
            <v/>
          </cell>
          <cell r="BB2831" t="str">
            <v/>
          </cell>
          <cell r="BC2831">
            <v>0.8918917606230885</v>
          </cell>
          <cell r="DS2831">
            <v>3785.7640000000001</v>
          </cell>
          <cell r="DT2831" t="str">
            <v>ID</v>
          </cell>
          <cell r="DU2831" t="str">
            <v>lt32</v>
          </cell>
          <cell r="EZ2831" t="str">
            <v>WA</v>
          </cell>
          <cell r="FA2831" t="str">
            <v>Bedrooms</v>
          </cell>
          <cell r="FB2831">
            <v>148694.79</v>
          </cell>
          <cell r="FC2831">
            <v>1417556.9980000001</v>
          </cell>
          <cell r="FI2831" t="str">
            <v>WA</v>
          </cell>
          <cell r="FJ2831" t="str">
            <v>Other</v>
          </cell>
          <cell r="FK2831" t="str">
            <v>EISAx</v>
          </cell>
          <cell r="FL2831">
            <v>421301.90500000003</v>
          </cell>
          <cell r="FS2831" t="str">
            <v>ID</v>
          </cell>
          <cell r="FT2831" t="str">
            <v>EISAq</v>
          </cell>
          <cell r="FV2831">
            <v>848011.13600000006</v>
          </cell>
        </row>
        <row r="2832">
          <cell r="AN2832" t="str">
            <v>WA</v>
          </cell>
          <cell r="AO2832" t="str">
            <v>Baseboard/Wall/Radiant</v>
          </cell>
          <cell r="AP2832" t="str">
            <v>Pre 1980</v>
          </cell>
          <cell r="AQ2832" t="str">
            <v>Slab on Grade</v>
          </cell>
          <cell r="AR2832">
            <v>205.86894267314199</v>
          </cell>
          <cell r="AU2832" t="str">
            <v>No</v>
          </cell>
          <cell r="AV2832" t="b">
            <v>0</v>
          </cell>
          <cell r="AX2832">
            <v>594961.24432538031</v>
          </cell>
          <cell r="AY2832" t="b">
            <v>0</v>
          </cell>
          <cell r="AZ2832">
            <v>101111.50184920031</v>
          </cell>
          <cell r="BA2832" t="str">
            <v/>
          </cell>
          <cell r="BB2832" t="str">
            <v/>
          </cell>
          <cell r="BC2832">
            <v>0.10810809219673809</v>
          </cell>
          <cell r="DS2832">
            <v>3785.7640000000001</v>
          </cell>
          <cell r="DT2832" t="str">
            <v>ID</v>
          </cell>
          <cell r="DU2832" t="str">
            <v>lt32</v>
          </cell>
          <cell r="EZ2832" t="str">
            <v>WA</v>
          </cell>
          <cell r="FA2832" t="str">
            <v>Exterior</v>
          </cell>
          <cell r="FB2832">
            <v>371736.97500000003</v>
          </cell>
          <cell r="FC2832">
            <v>9476814.6160000004</v>
          </cell>
          <cell r="FI2832" t="str">
            <v>WA</v>
          </cell>
          <cell r="FJ2832" t="str">
            <v>Bathroom</v>
          </cell>
          <cell r="FK2832" t="str">
            <v>EISAq</v>
          </cell>
          <cell r="FL2832">
            <v>30055.739999999998</v>
          </cell>
          <cell r="FS2832" t="str">
            <v>ID</v>
          </cell>
          <cell r="FT2832" t="str">
            <v>EISAx</v>
          </cell>
          <cell r="FV2832">
            <v>6132937.6800000006</v>
          </cell>
        </row>
        <row r="2833">
          <cell r="AN2833" t="str">
            <v>WA</v>
          </cell>
          <cell r="AO2833" t="str">
            <v>Baseboard/Wall/Radiant</v>
          </cell>
          <cell r="AP2833" t="str">
            <v>Pre 1980</v>
          </cell>
          <cell r="AQ2833" t="str">
            <v>Basement</v>
          </cell>
          <cell r="AR2833">
            <v>1698.4187770534199</v>
          </cell>
          <cell r="AU2833" t="str">
            <v>No</v>
          </cell>
          <cell r="AV2833" t="b">
            <v>0</v>
          </cell>
          <cell r="AX2833">
            <v>4908430.2656843839</v>
          </cell>
          <cell r="AY2833" t="b">
            <v>0</v>
          </cell>
          <cell r="AZ2833">
            <v>834169.89025590196</v>
          </cell>
          <cell r="BA2833" t="str">
            <v/>
          </cell>
          <cell r="BB2833" t="str">
            <v/>
          </cell>
          <cell r="BC2833">
            <v>0.8918917606230885</v>
          </cell>
          <cell r="DS2833">
            <v>3785.7640000000001</v>
          </cell>
          <cell r="DT2833" t="str">
            <v>ID</v>
          </cell>
          <cell r="DU2833" t="str">
            <v>lt32</v>
          </cell>
          <cell r="EZ2833" t="str">
            <v>WA</v>
          </cell>
          <cell r="FA2833" t="str">
            <v>Garage</v>
          </cell>
          <cell r="FB2833">
            <v>907038.21900000004</v>
          </cell>
          <cell r="FC2833">
            <v>2032162.1300000001</v>
          </cell>
          <cell r="FI2833" t="str">
            <v>WA</v>
          </cell>
          <cell r="FJ2833" t="str">
            <v>Bathroom</v>
          </cell>
          <cell r="FK2833" t="str">
            <v>EISAx</v>
          </cell>
          <cell r="FL2833">
            <v>651207.69999999995</v>
          </cell>
          <cell r="FS2833" t="str">
            <v>ID</v>
          </cell>
          <cell r="FT2833" t="str">
            <v>EISAnqnx</v>
          </cell>
          <cell r="FV2833">
            <v>1323636.1499999999</v>
          </cell>
        </row>
        <row r="2834">
          <cell r="AN2834" t="str">
            <v>WA</v>
          </cell>
          <cell r="AO2834" t="str">
            <v>Electric FAF</v>
          </cell>
          <cell r="AP2834" t="str">
            <v>Pre 1980</v>
          </cell>
          <cell r="AQ2834" t="str">
            <v>Basement</v>
          </cell>
          <cell r="AR2834">
            <v>1698.4187770534199</v>
          </cell>
          <cell r="AU2834" t="str">
            <v>No</v>
          </cell>
          <cell r="AV2834" t="b">
            <v>1</v>
          </cell>
          <cell r="AX2834">
            <v>4908430.2656843839</v>
          </cell>
          <cell r="AY2834" t="b">
            <v>0</v>
          </cell>
          <cell r="AZ2834">
            <v>834169.89025590196</v>
          </cell>
          <cell r="BA2834">
            <v>0.89189189189189177</v>
          </cell>
          <cell r="BB2834">
            <v>1698.4187770534199</v>
          </cell>
          <cell r="BC2834">
            <v>0.8918917606230885</v>
          </cell>
          <cell r="DS2834">
            <v>3785.7640000000001</v>
          </cell>
          <cell r="DT2834" t="str">
            <v>ID</v>
          </cell>
          <cell r="DU2834" t="str">
            <v>32to46</v>
          </cell>
          <cell r="EZ2834" t="str">
            <v>WA</v>
          </cell>
          <cell r="FA2834" t="str">
            <v>Kitchen</v>
          </cell>
          <cell r="FB2834">
            <v>2403899.105</v>
          </cell>
          <cell r="FC2834">
            <v>698865.51300000004</v>
          </cell>
          <cell r="FI2834" t="str">
            <v>WA</v>
          </cell>
          <cell r="FJ2834" t="str">
            <v>Bedrooms</v>
          </cell>
          <cell r="FK2834" t="str">
            <v>EISAq</v>
          </cell>
          <cell r="FL2834">
            <v>212393.89599999998</v>
          </cell>
          <cell r="FS2834" t="str">
            <v>ID</v>
          </cell>
          <cell r="FT2834" t="str">
            <v>EISAq</v>
          </cell>
          <cell r="FV2834">
            <v>218221.09499999997</v>
          </cell>
        </row>
        <row r="2835">
          <cell r="AN2835" t="str">
            <v>WA</v>
          </cell>
          <cell r="AO2835" t="str">
            <v>Baseboard/Wall/Radiant</v>
          </cell>
          <cell r="AP2835" t="str">
            <v>Pre 1980</v>
          </cell>
          <cell r="AQ2835" t="str">
            <v>Basement</v>
          </cell>
          <cell r="AR2835">
            <v>1698.4187770534199</v>
          </cell>
          <cell r="AU2835" t="str">
            <v>No</v>
          </cell>
          <cell r="AV2835" t="b">
            <v>0</v>
          </cell>
          <cell r="AX2835">
            <v>4908430.2656843839</v>
          </cell>
          <cell r="AY2835" t="b">
            <v>0</v>
          </cell>
          <cell r="AZ2835">
            <v>834169.89025590196</v>
          </cell>
          <cell r="BA2835" t="str">
            <v/>
          </cell>
          <cell r="BB2835" t="str">
            <v/>
          </cell>
          <cell r="BC2835">
            <v>0.8918917606230885</v>
          </cell>
          <cell r="DS2835">
            <v>3785.7640000000001</v>
          </cell>
          <cell r="DT2835" t="str">
            <v>ID</v>
          </cell>
          <cell r="DU2835" t="str">
            <v>lt32</v>
          </cell>
          <cell r="EZ2835" t="str">
            <v>WA</v>
          </cell>
          <cell r="FA2835" t="str">
            <v>Living Room/Family Room</v>
          </cell>
          <cell r="FB2835">
            <v>1040863.53</v>
          </cell>
          <cell r="FC2835">
            <v>4287366.4450000003</v>
          </cell>
          <cell r="FI2835" t="str">
            <v>WA</v>
          </cell>
          <cell r="FJ2835" t="str">
            <v>Garage</v>
          </cell>
          <cell r="FK2835" t="str">
            <v>EISAq</v>
          </cell>
          <cell r="FL2835">
            <v>160297.28</v>
          </cell>
          <cell r="FS2835" t="str">
            <v>ID</v>
          </cell>
          <cell r="FT2835" t="str">
            <v>EISAx</v>
          </cell>
          <cell r="FV2835">
            <v>1669451</v>
          </cell>
        </row>
        <row r="2836">
          <cell r="AN2836" t="str">
            <v>OR</v>
          </cell>
          <cell r="AO2836" t="str">
            <v>Heat Pump (Central System)</v>
          </cell>
          <cell r="AP2836" t="str">
            <v>Post 2006</v>
          </cell>
          <cell r="AQ2836" t="str">
            <v>Crawlspace</v>
          </cell>
          <cell r="AR2836">
            <v>8264.9453125</v>
          </cell>
          <cell r="AU2836" t="str">
            <v>No</v>
          </cell>
          <cell r="AV2836" t="b">
            <v>1</v>
          </cell>
          <cell r="AX2836">
            <v>13422271.1875</v>
          </cell>
          <cell r="AY2836" t="b">
            <v>0</v>
          </cell>
          <cell r="AZ2836">
            <v>2366829.9096570313</v>
          </cell>
          <cell r="BA2836">
            <v>1</v>
          </cell>
          <cell r="BB2836">
            <v>8264.9453125</v>
          </cell>
          <cell r="BC2836">
            <v>1.000000037810294</v>
          </cell>
          <cell r="DS2836">
            <v>2130.886</v>
          </cell>
          <cell r="DT2836" t="str">
            <v>MT</v>
          </cell>
          <cell r="DU2836" t="str">
            <v>lt32</v>
          </cell>
          <cell r="EZ2836" t="str">
            <v>WA</v>
          </cell>
          <cell r="FA2836" t="str">
            <v>Other</v>
          </cell>
          <cell r="FB2836">
            <v>520431.76500000001</v>
          </cell>
          <cell r="FC2836">
            <v>1491904.3930000002</v>
          </cell>
          <cell r="FI2836" t="str">
            <v>WA</v>
          </cell>
          <cell r="FJ2836" t="str">
            <v>Kitchen</v>
          </cell>
          <cell r="FK2836" t="str">
            <v>EISAq</v>
          </cell>
          <cell r="FL2836">
            <v>160297.28</v>
          </cell>
          <cell r="FS2836" t="str">
            <v>OR</v>
          </cell>
          <cell r="FT2836" t="str">
            <v>EISAnqnx</v>
          </cell>
          <cell r="FV2836">
            <v>3657612.1</v>
          </cell>
        </row>
        <row r="2837">
          <cell r="AN2837" t="str">
            <v>MT</v>
          </cell>
          <cell r="AO2837" t="str">
            <v>Natural Gas FAF</v>
          </cell>
          <cell r="AP2837" t="str">
            <v>1980-1992</v>
          </cell>
          <cell r="AQ2837" t="str">
            <v>Crawlspace</v>
          </cell>
          <cell r="AR2837">
            <v>1144.67944335938</v>
          </cell>
          <cell r="AU2837" t="str">
            <v>No</v>
          </cell>
          <cell r="AV2837" t="b">
            <v>1</v>
          </cell>
          <cell r="AX2837">
            <v>1112628.4189453174</v>
          </cell>
          <cell r="AY2837" t="b">
            <v>0</v>
          </cell>
          <cell r="AZ2837">
            <v>382148.37046692066</v>
          </cell>
          <cell r="BA2837">
            <v>1</v>
          </cell>
          <cell r="BB2837">
            <v>1144.67944335938</v>
          </cell>
          <cell r="BC2837">
            <v>1.0000003873220178</v>
          </cell>
          <cell r="DS2837">
            <v>2130.886</v>
          </cell>
          <cell r="DT2837" t="str">
            <v>MT</v>
          </cell>
          <cell r="DU2837" t="str">
            <v>lt32</v>
          </cell>
          <cell r="EZ2837" t="str">
            <v>WA</v>
          </cell>
          <cell r="FA2837" t="str">
            <v>Bathroom</v>
          </cell>
          <cell r="FB2837">
            <v>374694.89199999999</v>
          </cell>
          <cell r="FC2837">
            <v>280520.24</v>
          </cell>
          <cell r="FI2837" t="str">
            <v>WA</v>
          </cell>
          <cell r="FJ2837" t="str">
            <v>Living Room/Family Room</v>
          </cell>
          <cell r="FK2837" t="str">
            <v>EISAnqnx</v>
          </cell>
          <cell r="FL2837">
            <v>120222.95999999999</v>
          </cell>
          <cell r="FS2837" t="str">
            <v>OR</v>
          </cell>
          <cell r="FT2837" t="str">
            <v>EISAq</v>
          </cell>
          <cell r="FV2837">
            <v>84702.596000000005</v>
          </cell>
        </row>
        <row r="2838">
          <cell r="AN2838" t="str">
            <v>WA</v>
          </cell>
          <cell r="AO2838" t="str">
            <v>Other</v>
          </cell>
          <cell r="AP2838" t="str">
            <v>Pre 1980</v>
          </cell>
          <cell r="AQ2838" t="str">
            <v>Crawlspace</v>
          </cell>
          <cell r="AR2838">
            <v>2079.99340820313</v>
          </cell>
          <cell r="AU2838" t="str">
            <v>No</v>
          </cell>
          <cell r="AV2838" t="b">
            <v>0</v>
          </cell>
          <cell r="AX2838">
            <v>2807991.1010742257</v>
          </cell>
          <cell r="AY2838" t="b">
            <v>0</v>
          </cell>
          <cell r="AZ2838">
            <v>1890024.6982411665</v>
          </cell>
          <cell r="BA2838" t="str">
            <v/>
          </cell>
          <cell r="BB2838" t="str">
            <v/>
          </cell>
          <cell r="BC2838">
            <v>1.0000001962521654</v>
          </cell>
          <cell r="DS2838">
            <v>2130.886</v>
          </cell>
          <cell r="DT2838" t="str">
            <v>MT</v>
          </cell>
          <cell r="DU2838" t="str">
            <v>32to46</v>
          </cell>
          <cell r="EZ2838" t="str">
            <v>WA</v>
          </cell>
          <cell r="FA2838" t="str">
            <v>Bedrooms</v>
          </cell>
          <cell r="FB2838">
            <v>2063827.48</v>
          </cell>
          <cell r="FC2838">
            <v>2526685.8759999997</v>
          </cell>
          <cell r="FI2838" t="str">
            <v>WA</v>
          </cell>
          <cell r="FJ2838" t="str">
            <v>Living Room/Family Room</v>
          </cell>
          <cell r="FK2838" t="str">
            <v>EISAq</v>
          </cell>
          <cell r="FL2838">
            <v>158293.56399999998</v>
          </cell>
          <cell r="FS2838" t="str">
            <v>OR</v>
          </cell>
          <cell r="FT2838" t="str">
            <v>EISAx</v>
          </cell>
          <cell r="FV2838">
            <v>2396698.4550000001</v>
          </cell>
        </row>
        <row r="2839">
          <cell r="AN2839" t="str">
            <v>WA</v>
          </cell>
          <cell r="AO2839" t="str">
            <v>Baseboard/Wall/Radiant</v>
          </cell>
          <cell r="AP2839" t="str">
            <v>Pre 1980</v>
          </cell>
          <cell r="AQ2839" t="str">
            <v>Crawlspace</v>
          </cell>
          <cell r="AR2839">
            <v>2079.99340820313</v>
          </cell>
          <cell r="AU2839" t="str">
            <v>No</v>
          </cell>
          <cell r="AV2839" t="b">
            <v>1</v>
          </cell>
          <cell r="AX2839">
            <v>2807991.1010742257</v>
          </cell>
          <cell r="AY2839" t="b">
            <v>0</v>
          </cell>
          <cell r="AZ2839">
            <v>1890024.6982411665</v>
          </cell>
          <cell r="BA2839">
            <v>1</v>
          </cell>
          <cell r="BB2839">
            <v>2079.99340820313</v>
          </cell>
          <cell r="BC2839">
            <v>1.0000001962521654</v>
          </cell>
          <cell r="DS2839">
            <v>2079.9929999999999</v>
          </cell>
          <cell r="DT2839" t="str">
            <v>WA</v>
          </cell>
          <cell r="DU2839" t="str">
            <v>lt32</v>
          </cell>
          <cell r="EZ2839" t="str">
            <v>WA</v>
          </cell>
          <cell r="FA2839" t="str">
            <v>Exterior</v>
          </cell>
          <cell r="FB2839">
            <v>2073846.0599999998</v>
          </cell>
          <cell r="FC2839">
            <v>8978651.3959999997</v>
          </cell>
          <cell r="FI2839" t="str">
            <v>WA</v>
          </cell>
          <cell r="FJ2839" t="str">
            <v>Living Room/Family Room</v>
          </cell>
          <cell r="FK2839" t="str">
            <v>EISAx</v>
          </cell>
          <cell r="FL2839">
            <v>500929</v>
          </cell>
          <cell r="FS2839" t="str">
            <v>WA</v>
          </cell>
          <cell r="FT2839" t="str">
            <v>EISAnqnx</v>
          </cell>
          <cell r="FV2839">
            <v>4675027.04</v>
          </cell>
        </row>
        <row r="2840">
          <cell r="AN2840" t="str">
            <v>ID</v>
          </cell>
          <cell r="AO2840" t="str">
            <v>Natural Gas FAF</v>
          </cell>
          <cell r="AP2840" t="str">
            <v>1993-2006</v>
          </cell>
          <cell r="AQ2840" t="str">
            <v>Crawlspace</v>
          </cell>
          <cell r="AR2840">
            <v>3785.76440429688</v>
          </cell>
          <cell r="AU2840" t="str">
            <v>No</v>
          </cell>
          <cell r="AV2840" t="b">
            <v>1</v>
          </cell>
          <cell r="AX2840">
            <v>7851675.374511729</v>
          </cell>
          <cell r="AY2840" t="b">
            <v>0</v>
          </cell>
          <cell r="AZ2840">
            <v>2053370.598234036</v>
          </cell>
          <cell r="BA2840">
            <v>1</v>
          </cell>
          <cell r="BB2840">
            <v>3785.76440429688</v>
          </cell>
          <cell r="BC2840">
            <v>1.0000001067939999</v>
          </cell>
          <cell r="DS2840">
            <v>2079.9929999999999</v>
          </cell>
          <cell r="DT2840" t="str">
            <v>WA</v>
          </cell>
          <cell r="DU2840" t="str">
            <v>lt32</v>
          </cell>
          <cell r="EZ2840" t="str">
            <v>WA</v>
          </cell>
          <cell r="FA2840" t="str">
            <v>Kitchen</v>
          </cell>
          <cell r="FB2840">
            <v>871616.46</v>
          </cell>
          <cell r="FC2840">
            <v>290538.82</v>
          </cell>
          <cell r="FI2840" t="str">
            <v>WA</v>
          </cell>
          <cell r="FJ2840" t="str">
            <v>Other</v>
          </cell>
          <cell r="FK2840" t="str">
            <v>EISAnqnx</v>
          </cell>
          <cell r="FL2840">
            <v>240445.91999999998</v>
          </cell>
          <cell r="FS2840" t="str">
            <v>WA</v>
          </cell>
          <cell r="FT2840" t="str">
            <v>EISAq</v>
          </cell>
          <cell r="FV2840">
            <v>805513.82400000002</v>
          </cell>
        </row>
        <row r="2841">
          <cell r="AN2841" t="str">
            <v>OR</v>
          </cell>
          <cell r="AO2841" t="str">
            <v>Oil FAF</v>
          </cell>
          <cell r="AP2841" t="str">
            <v>Pre 1980</v>
          </cell>
          <cell r="AQ2841" t="str">
            <v>Crawlspace</v>
          </cell>
          <cell r="AR2841">
            <v>1027.3669703579101</v>
          </cell>
          <cell r="AU2841" t="str">
            <v>No</v>
          </cell>
          <cell r="AV2841" t="b">
            <v>1</v>
          </cell>
          <cell r="AX2841">
            <v>2962926.3425122127</v>
          </cell>
          <cell r="AY2841" t="b">
            <v>0</v>
          </cell>
          <cell r="AZ2841">
            <v>1110534.3813423235</v>
          </cell>
          <cell r="BA2841">
            <v>0.63705103969754162</v>
          </cell>
          <cell r="BB2841">
            <v>513.68348517895515</v>
          </cell>
          <cell r="BC2841">
            <v>0.63705094981429189</v>
          </cell>
          <cell r="DS2841">
            <v>2079.9929999999999</v>
          </cell>
          <cell r="DT2841" t="str">
            <v>WA</v>
          </cell>
          <cell r="DU2841" t="str">
            <v>lt32</v>
          </cell>
          <cell r="EZ2841" t="str">
            <v>WA</v>
          </cell>
          <cell r="FA2841" t="str">
            <v>Living Room/Family Room</v>
          </cell>
          <cell r="FB2841">
            <v>2464570.6799999997</v>
          </cell>
          <cell r="FC2841">
            <v>2001712.284</v>
          </cell>
          <cell r="FI2841" t="str">
            <v>WA</v>
          </cell>
          <cell r="FJ2841" t="str">
            <v>Other</v>
          </cell>
          <cell r="FK2841" t="str">
            <v>EISAq</v>
          </cell>
          <cell r="FL2841">
            <v>90167.22</v>
          </cell>
          <cell r="FS2841" t="str">
            <v>WA</v>
          </cell>
          <cell r="FT2841" t="str">
            <v>EISAx</v>
          </cell>
          <cell r="FV2841">
            <v>1456780.32</v>
          </cell>
        </row>
        <row r="2842">
          <cell r="AN2842" t="str">
            <v>OR</v>
          </cell>
          <cell r="AO2842" t="str">
            <v>Baseboard/Wall/Radiant</v>
          </cell>
          <cell r="AP2842" t="str">
            <v>Pre 1980</v>
          </cell>
          <cell r="AQ2842" t="str">
            <v>Crawlspace</v>
          </cell>
          <cell r="AR2842">
            <v>1027.3669703579101</v>
          </cell>
          <cell r="AU2842" t="str">
            <v>No</v>
          </cell>
          <cell r="AV2842" t="b">
            <v>0</v>
          </cell>
          <cell r="AX2842">
            <v>2962926.3425122127</v>
          </cell>
          <cell r="AY2842" t="b">
            <v>0</v>
          </cell>
          <cell r="AZ2842">
            <v>1110534.3813423235</v>
          </cell>
          <cell r="BA2842" t="str">
            <v/>
          </cell>
          <cell r="BB2842" t="str">
            <v/>
          </cell>
          <cell r="BC2842">
            <v>0.63705094981429189</v>
          </cell>
          <cell r="DS2842">
            <v>2079.9929999999999</v>
          </cell>
          <cell r="DT2842" t="str">
            <v>WA</v>
          </cell>
          <cell r="DU2842" t="str">
            <v>gt46</v>
          </cell>
          <cell r="EZ2842" t="str">
            <v>WA</v>
          </cell>
          <cell r="FA2842" t="str">
            <v>Other</v>
          </cell>
          <cell r="FB2842">
            <v>3550584.7519999999</v>
          </cell>
          <cell r="FC2842">
            <v>3338190.8559999997</v>
          </cell>
          <cell r="FI2842" t="str">
            <v>WA</v>
          </cell>
          <cell r="FJ2842" t="str">
            <v>Bathroom</v>
          </cell>
          <cell r="FK2842" t="str">
            <v>EISAq</v>
          </cell>
          <cell r="FL2842">
            <v>223042.18500000003</v>
          </cell>
          <cell r="FS2842" t="str">
            <v>OR</v>
          </cell>
          <cell r="FT2842" t="str">
            <v>EISAnqnx</v>
          </cell>
          <cell r="FV2842">
            <v>96761.52</v>
          </cell>
        </row>
        <row r="2843">
          <cell r="AN2843" t="str">
            <v>OR</v>
          </cell>
          <cell r="AO2843" t="str">
            <v>Wood</v>
          </cell>
          <cell r="AP2843" t="str">
            <v>Pre 1980</v>
          </cell>
          <cell r="AQ2843" t="str">
            <v>Crawlspace</v>
          </cell>
          <cell r="AR2843">
            <v>1027.3669703579101</v>
          </cell>
          <cell r="AU2843" t="str">
            <v>No</v>
          </cell>
          <cell r="AV2843" t="b">
            <v>1</v>
          </cell>
          <cell r="AX2843">
            <v>2962926.3425122127</v>
          </cell>
          <cell r="AY2843" t="b">
            <v>0</v>
          </cell>
          <cell r="AZ2843">
            <v>1110534.3813423235</v>
          </cell>
          <cell r="BA2843">
            <v>0.63705103969754162</v>
          </cell>
          <cell r="BB2843">
            <v>513.68348517895515</v>
          </cell>
          <cell r="BC2843">
            <v>0.63705094981429189</v>
          </cell>
          <cell r="DS2843">
            <v>2079.9929999999999</v>
          </cell>
          <cell r="DT2843" t="str">
            <v>WA</v>
          </cell>
          <cell r="DU2843" t="str">
            <v>32to46</v>
          </cell>
          <cell r="EZ2843" t="str">
            <v>WA</v>
          </cell>
          <cell r="FA2843" t="str">
            <v>Bathroom</v>
          </cell>
          <cell r="FB2843">
            <v>86315.924999999988</v>
          </cell>
          <cell r="FC2843">
            <v>49487.796999999999</v>
          </cell>
          <cell r="FI2843" t="str">
            <v>WA</v>
          </cell>
          <cell r="FJ2843" t="str">
            <v>Bedrooms</v>
          </cell>
          <cell r="FK2843" t="str">
            <v>EISAq</v>
          </cell>
          <cell r="FL2843">
            <v>520431.76500000001</v>
          </cell>
          <cell r="FS2843" t="str">
            <v>OR</v>
          </cell>
          <cell r="FT2843" t="str">
            <v>EISAq</v>
          </cell>
          <cell r="FV2843">
            <v>1036960.956</v>
          </cell>
        </row>
        <row r="2844">
          <cell r="AN2844" t="str">
            <v>OR</v>
          </cell>
          <cell r="AO2844" t="str">
            <v>Wood</v>
          </cell>
          <cell r="AP2844" t="str">
            <v>Pre 1980</v>
          </cell>
          <cell r="AQ2844" t="str">
            <v>Basement</v>
          </cell>
          <cell r="AR2844">
            <v>585.32480210302504</v>
          </cell>
          <cell r="AU2844" t="str">
            <v>No</v>
          </cell>
          <cell r="AV2844" t="b">
            <v>1</v>
          </cell>
          <cell r="AX2844">
            <v>1688076.7292651243</v>
          </cell>
          <cell r="AY2844" t="b">
            <v>0</v>
          </cell>
          <cell r="AZ2844">
            <v>632708.01548286912</v>
          </cell>
          <cell r="BA2844">
            <v>0.36294896030245827</v>
          </cell>
          <cell r="BB2844">
            <v>292.66240105151257</v>
          </cell>
          <cell r="BC2844">
            <v>0.36294890909301036</v>
          </cell>
          <cell r="DS2844">
            <v>1612.692</v>
          </cell>
          <cell r="DT2844" t="str">
            <v>OR</v>
          </cell>
          <cell r="DU2844" t="str">
            <v>32to46</v>
          </cell>
          <cell r="EZ2844" t="str">
            <v>WA</v>
          </cell>
          <cell r="FA2844" t="str">
            <v>Bedrooms</v>
          </cell>
          <cell r="FB2844">
            <v>69052.739999999991</v>
          </cell>
          <cell r="FC2844">
            <v>272758.32299999997</v>
          </cell>
          <cell r="FI2844" t="str">
            <v>WA</v>
          </cell>
          <cell r="FJ2844" t="str">
            <v>Exterior</v>
          </cell>
          <cell r="FK2844" t="str">
            <v>EISAq</v>
          </cell>
          <cell r="FL2844">
            <v>371736.97500000003</v>
          </cell>
          <cell r="FS2844" t="str">
            <v>OR</v>
          </cell>
          <cell r="FT2844" t="str">
            <v>EISAx</v>
          </cell>
          <cell r="FV2844">
            <v>483807.6</v>
          </cell>
        </row>
        <row r="2845">
          <cell r="AN2845" t="str">
            <v>OR</v>
          </cell>
          <cell r="AO2845" t="str">
            <v>Oil FAF</v>
          </cell>
          <cell r="AP2845" t="str">
            <v>Pre 1980</v>
          </cell>
          <cell r="AQ2845" t="str">
            <v>Basement</v>
          </cell>
          <cell r="AR2845">
            <v>585.32480210302504</v>
          </cell>
          <cell r="AU2845" t="str">
            <v>No</v>
          </cell>
          <cell r="AV2845" t="b">
            <v>1</v>
          </cell>
          <cell r="AX2845">
            <v>1688076.7292651243</v>
          </cell>
          <cell r="AY2845" t="b">
            <v>0</v>
          </cell>
          <cell r="AZ2845">
            <v>632708.01548286912</v>
          </cell>
          <cell r="BA2845">
            <v>0.36294896030245827</v>
          </cell>
          <cell r="BB2845">
            <v>292.66240105151257</v>
          </cell>
          <cell r="BC2845">
            <v>0.36294890909301036</v>
          </cell>
          <cell r="DS2845">
            <v>1612.692</v>
          </cell>
          <cell r="DT2845" t="str">
            <v>OR</v>
          </cell>
          <cell r="DU2845" t="str">
            <v>gt46</v>
          </cell>
          <cell r="EZ2845" t="str">
            <v>WA</v>
          </cell>
          <cell r="FA2845" t="str">
            <v>Exterior</v>
          </cell>
          <cell r="FB2845">
            <v>207158.21999999997</v>
          </cell>
          <cell r="FC2845">
            <v>810218.81599999988</v>
          </cell>
          <cell r="FI2845" t="str">
            <v>WA</v>
          </cell>
          <cell r="FJ2845" t="str">
            <v>Exterior</v>
          </cell>
          <cell r="FK2845" t="str">
            <v>EISAx</v>
          </cell>
          <cell r="FL2845">
            <v>644344.09000000008</v>
          </cell>
          <cell r="FS2845" t="str">
            <v>MT</v>
          </cell>
          <cell r="FT2845" t="str">
            <v>EISAnqnx</v>
          </cell>
          <cell r="FV2845">
            <v>4847765.6500000004</v>
          </cell>
        </row>
        <row r="2846">
          <cell r="AN2846" t="str">
            <v>OR</v>
          </cell>
          <cell r="AO2846" t="str">
            <v>Baseboard/Wall/Radiant</v>
          </cell>
          <cell r="AP2846" t="str">
            <v>Pre 1980</v>
          </cell>
          <cell r="AQ2846" t="str">
            <v>Crawlspace</v>
          </cell>
          <cell r="AR2846">
            <v>1027.3669703579101</v>
          </cell>
          <cell r="AU2846" t="str">
            <v>No</v>
          </cell>
          <cell r="AV2846" t="b">
            <v>0</v>
          </cell>
          <cell r="AX2846">
            <v>2962926.3425122127</v>
          </cell>
          <cell r="AY2846" t="b">
            <v>0</v>
          </cell>
          <cell r="AZ2846">
            <v>1110534.3813423235</v>
          </cell>
          <cell r="BA2846" t="str">
            <v/>
          </cell>
          <cell r="BB2846" t="str">
            <v/>
          </cell>
          <cell r="BC2846">
            <v>0.63705094981429189</v>
          </cell>
          <cell r="DS2846">
            <v>1612.692</v>
          </cell>
          <cell r="DT2846" t="str">
            <v>OR</v>
          </cell>
          <cell r="DU2846" t="str">
            <v>32to46</v>
          </cell>
          <cell r="EZ2846" t="str">
            <v>WA</v>
          </cell>
          <cell r="FA2846" t="str">
            <v>Kitchen</v>
          </cell>
          <cell r="FB2846">
            <v>69052.739999999991</v>
          </cell>
          <cell r="FC2846">
            <v>150765.14899999998</v>
          </cell>
          <cell r="FI2846" t="str">
            <v>WA</v>
          </cell>
          <cell r="FJ2846" t="str">
            <v>Garage</v>
          </cell>
          <cell r="FK2846" t="str">
            <v>EISAq</v>
          </cell>
          <cell r="FL2846">
            <v>931820.68400000012</v>
          </cell>
          <cell r="FS2846" t="str">
            <v>MT</v>
          </cell>
          <cell r="FT2846" t="str">
            <v>EISAq</v>
          </cell>
          <cell r="FV2846">
            <v>1319018.4339999999</v>
          </cell>
        </row>
        <row r="2847">
          <cell r="AN2847" t="str">
            <v>OR</v>
          </cell>
          <cell r="AO2847" t="str">
            <v>Baseboard/Wall/Radiant</v>
          </cell>
          <cell r="AP2847" t="str">
            <v>Pre 1980</v>
          </cell>
          <cell r="AQ2847" t="str">
            <v>Basement</v>
          </cell>
          <cell r="AR2847">
            <v>585.32480210302504</v>
          </cell>
          <cell r="AU2847" t="str">
            <v>No</v>
          </cell>
          <cell r="AV2847" t="b">
            <v>0</v>
          </cell>
          <cell r="AX2847">
            <v>1688076.7292651243</v>
          </cell>
          <cell r="AY2847" t="b">
            <v>0</v>
          </cell>
          <cell r="AZ2847">
            <v>632708.01548286912</v>
          </cell>
          <cell r="BA2847" t="str">
            <v/>
          </cell>
          <cell r="BB2847" t="str">
            <v/>
          </cell>
          <cell r="BC2847">
            <v>0.36294890909301036</v>
          </cell>
          <cell r="DS2847">
            <v>1192.4649999999999</v>
          </cell>
          <cell r="DT2847" t="str">
            <v>ID</v>
          </cell>
          <cell r="DU2847" t="str">
            <v>lt32</v>
          </cell>
          <cell r="EZ2847" t="str">
            <v>WA</v>
          </cell>
          <cell r="FA2847" t="str">
            <v>Living Room/Family Room</v>
          </cell>
          <cell r="FB2847">
            <v>241684.58999999997</v>
          </cell>
          <cell r="FC2847">
            <v>207158.21999999997</v>
          </cell>
          <cell r="FI2847" t="str">
            <v>WA</v>
          </cell>
          <cell r="FJ2847" t="str">
            <v>Kitchen</v>
          </cell>
          <cell r="FK2847" t="str">
            <v>EISAq</v>
          </cell>
          <cell r="FL2847">
            <v>148694.79</v>
          </cell>
          <cell r="FS2847" t="str">
            <v>ID</v>
          </cell>
          <cell r="FT2847" t="str">
            <v>EISAnqnx</v>
          </cell>
          <cell r="FV2847">
            <v>454291.68</v>
          </cell>
        </row>
        <row r="2848">
          <cell r="AN2848" t="str">
            <v>OR</v>
          </cell>
          <cell r="AO2848" t="str">
            <v>Baseboard/Wall/Radiant</v>
          </cell>
          <cell r="AP2848" t="str">
            <v>Pre 1980</v>
          </cell>
          <cell r="AQ2848" t="str">
            <v>Basement</v>
          </cell>
          <cell r="AR2848">
            <v>585.32480210302504</v>
          </cell>
          <cell r="AU2848" t="str">
            <v>No</v>
          </cell>
          <cell r="AV2848" t="b">
            <v>0</v>
          </cell>
          <cell r="AX2848">
            <v>1688076.7292651243</v>
          </cell>
          <cell r="AY2848" t="b">
            <v>0</v>
          </cell>
          <cell r="AZ2848">
            <v>632708.01548286912</v>
          </cell>
          <cell r="BA2848" t="str">
            <v/>
          </cell>
          <cell r="BB2848" t="str">
            <v/>
          </cell>
          <cell r="BC2848">
            <v>0.36294890909301036</v>
          </cell>
          <cell r="DS2848">
            <v>1904.288</v>
          </cell>
          <cell r="DT2848" t="str">
            <v>WA</v>
          </cell>
          <cell r="DU2848" t="str">
            <v>lt32</v>
          </cell>
          <cell r="EZ2848" t="str">
            <v>WA</v>
          </cell>
          <cell r="FA2848" t="str">
            <v>Other</v>
          </cell>
          <cell r="FB2848">
            <v>155368.66499999998</v>
          </cell>
          <cell r="FC2848">
            <v>66750.981999999989</v>
          </cell>
          <cell r="FI2848" t="str">
            <v>WA</v>
          </cell>
          <cell r="FJ2848" t="str">
            <v>Living Room/Family Room</v>
          </cell>
          <cell r="FK2848" t="str">
            <v>EISAq</v>
          </cell>
          <cell r="FL2848">
            <v>223042.18500000003</v>
          </cell>
          <cell r="FS2848" t="str">
            <v>ID</v>
          </cell>
          <cell r="FT2848" t="str">
            <v>EISAq</v>
          </cell>
          <cell r="FV2848">
            <v>2210886.176</v>
          </cell>
        </row>
        <row r="2849">
          <cell r="AN2849" t="str">
            <v>OR</v>
          </cell>
          <cell r="AO2849" t="str">
            <v>Baseboard/Wall/Radiant</v>
          </cell>
          <cell r="AP2849" t="str">
            <v>Pre 1980</v>
          </cell>
          <cell r="AQ2849" t="str">
            <v>Crawlspace</v>
          </cell>
          <cell r="AR2849">
            <v>1027.3669703579101</v>
          </cell>
          <cell r="AU2849" t="str">
            <v>No</v>
          </cell>
          <cell r="AV2849" t="b">
            <v>0</v>
          </cell>
          <cell r="AX2849">
            <v>2962926.3425122127</v>
          </cell>
          <cell r="AY2849" t="b">
            <v>0</v>
          </cell>
          <cell r="AZ2849">
            <v>1110534.3813423235</v>
          </cell>
          <cell r="BA2849" t="str">
            <v/>
          </cell>
          <cell r="BB2849" t="str">
            <v/>
          </cell>
          <cell r="BC2849">
            <v>0.63705094981429189</v>
          </cell>
          <cell r="DS2849">
            <v>1904.288</v>
          </cell>
          <cell r="DT2849" t="str">
            <v>WA</v>
          </cell>
          <cell r="DU2849" t="str">
            <v>32to46</v>
          </cell>
          <cell r="EZ2849" t="str">
            <v>OR</v>
          </cell>
          <cell r="FA2849" t="str">
            <v>Bathroom</v>
          </cell>
          <cell r="FB2849">
            <v>1941166.6400000001</v>
          </cell>
          <cell r="FC2849">
            <v>915121.41600000008</v>
          </cell>
          <cell r="FI2849" t="str">
            <v>WA</v>
          </cell>
          <cell r="FJ2849" t="str">
            <v>Other</v>
          </cell>
          <cell r="FK2849" t="str">
            <v>EISAq</v>
          </cell>
          <cell r="FL2849">
            <v>594779.16</v>
          </cell>
          <cell r="FS2849" t="str">
            <v>ID</v>
          </cell>
          <cell r="FT2849" t="str">
            <v>EISAx</v>
          </cell>
          <cell r="FV2849">
            <v>1325017.4000000001</v>
          </cell>
        </row>
        <row r="2850">
          <cell r="AN2850" t="str">
            <v>OR</v>
          </cell>
          <cell r="AO2850" t="str">
            <v>Baseboard/Wall/Radiant</v>
          </cell>
          <cell r="AP2850" t="str">
            <v>Pre 1980</v>
          </cell>
          <cell r="AQ2850" t="str">
            <v>Basement</v>
          </cell>
          <cell r="AR2850">
            <v>585.32480210302504</v>
          </cell>
          <cell r="AU2850" t="str">
            <v>No</v>
          </cell>
          <cell r="AV2850" t="b">
            <v>0</v>
          </cell>
          <cell r="AX2850">
            <v>1688076.7292651243</v>
          </cell>
          <cell r="AY2850" t="b">
            <v>0</v>
          </cell>
          <cell r="AZ2850">
            <v>632708.01548286912</v>
          </cell>
          <cell r="BA2850" t="str">
            <v/>
          </cell>
          <cell r="BB2850" t="str">
            <v/>
          </cell>
          <cell r="BC2850">
            <v>0.36294890909301036</v>
          </cell>
          <cell r="DS2850">
            <v>3785.7640000000001</v>
          </cell>
          <cell r="DT2850" t="str">
            <v>ID</v>
          </cell>
          <cell r="DU2850" t="str">
            <v>32to46</v>
          </cell>
          <cell r="EZ2850" t="str">
            <v>OR</v>
          </cell>
          <cell r="FA2850" t="str">
            <v>Bedrooms</v>
          </cell>
          <cell r="FB2850">
            <v>2773095.2</v>
          </cell>
          <cell r="FC2850">
            <v>3424772.5720000002</v>
          </cell>
          <cell r="FI2850" t="str">
            <v>WA</v>
          </cell>
          <cell r="FJ2850" t="str">
            <v>Bathroom</v>
          </cell>
          <cell r="FK2850" t="str">
            <v>EISAnqnx</v>
          </cell>
          <cell r="FL2850">
            <v>320594.56</v>
          </cell>
          <cell r="FS2850" t="str">
            <v>WA</v>
          </cell>
          <cell r="FT2850" t="str">
            <v>EISAnqnx</v>
          </cell>
          <cell r="FV2850">
            <v>1418694.56</v>
          </cell>
        </row>
        <row r="2851">
          <cell r="AN2851" t="str">
            <v>OR</v>
          </cell>
          <cell r="AO2851" t="str">
            <v>Natural Gas FAF</v>
          </cell>
          <cell r="AP2851" t="str">
            <v>Pre 1980</v>
          </cell>
          <cell r="AQ2851" t="str">
            <v>Crawlspace</v>
          </cell>
          <cell r="AR2851">
            <v>1612.69177246094</v>
          </cell>
          <cell r="AU2851" t="str">
            <v>No</v>
          </cell>
          <cell r="AV2851" t="b">
            <v>1</v>
          </cell>
          <cell r="AX2851">
            <v>1915877.8256835968</v>
          </cell>
          <cell r="AY2851" t="b">
            <v>0</v>
          </cell>
          <cell r="AZ2851">
            <v>943069.41089217679</v>
          </cell>
          <cell r="BA2851">
            <v>1</v>
          </cell>
          <cell r="BB2851">
            <v>1612.69177246094</v>
          </cell>
          <cell r="BC2851">
            <v>0.99999985890730525</v>
          </cell>
          <cell r="DS2851">
            <v>3785.7640000000001</v>
          </cell>
          <cell r="DT2851" t="str">
            <v>ID</v>
          </cell>
          <cell r="DU2851" t="str">
            <v>lt32</v>
          </cell>
          <cell r="EZ2851" t="str">
            <v>OR</v>
          </cell>
          <cell r="FA2851" t="str">
            <v>Exterior</v>
          </cell>
          <cell r="FB2851">
            <v>1934233.902</v>
          </cell>
          <cell r="FC2851">
            <v>15252023.600000001</v>
          </cell>
          <cell r="FI2851" t="str">
            <v>WA</v>
          </cell>
          <cell r="FJ2851" t="str">
            <v>Bathroom</v>
          </cell>
          <cell r="FK2851" t="str">
            <v>EISAq</v>
          </cell>
          <cell r="FL2851">
            <v>242449.636</v>
          </cell>
          <cell r="FS2851" t="str">
            <v>WA</v>
          </cell>
          <cell r="FT2851" t="str">
            <v>EISAq</v>
          </cell>
          <cell r="FV2851">
            <v>476072</v>
          </cell>
        </row>
        <row r="2852">
          <cell r="AN2852" t="str">
            <v>WA</v>
          </cell>
          <cell r="AO2852" t="str">
            <v>Heat Pump (Central System)</v>
          </cell>
          <cell r="AP2852" t="str">
            <v>Pre 1980</v>
          </cell>
          <cell r="AQ2852" t="str">
            <v>Crawlspace</v>
          </cell>
          <cell r="AR2852">
            <v>2079.99340820313</v>
          </cell>
          <cell r="AU2852" t="str">
            <v>No</v>
          </cell>
          <cell r="AV2852" t="b">
            <v>1</v>
          </cell>
          <cell r="AX2852">
            <v>6402219.7104492346</v>
          </cell>
          <cell r="AY2852" t="b">
            <v>0</v>
          </cell>
          <cell r="AZ2852">
            <v>2994027.7914973218</v>
          </cell>
          <cell r="BA2852">
            <v>1</v>
          </cell>
          <cell r="BB2852">
            <v>2079.99340820313</v>
          </cell>
          <cell r="BC2852">
            <v>1.0000001962521654</v>
          </cell>
          <cell r="DS2852">
            <v>2130.886</v>
          </cell>
          <cell r="DT2852" t="str">
            <v>MT</v>
          </cell>
          <cell r="DU2852" t="str">
            <v>32to46</v>
          </cell>
          <cell r="EZ2852" t="str">
            <v>OR</v>
          </cell>
          <cell r="FA2852" t="str">
            <v>Garage</v>
          </cell>
          <cell r="FB2852">
            <v>0</v>
          </cell>
          <cell r="FC2852">
            <v>0</v>
          </cell>
          <cell r="FI2852" t="str">
            <v>WA</v>
          </cell>
          <cell r="FJ2852" t="str">
            <v>Bedrooms</v>
          </cell>
          <cell r="FK2852" t="str">
            <v>EISAq</v>
          </cell>
          <cell r="FL2852">
            <v>160297.28</v>
          </cell>
          <cell r="FS2852" t="str">
            <v>OR</v>
          </cell>
          <cell r="FT2852" t="str">
            <v>EISAnqnx</v>
          </cell>
          <cell r="FV2852">
            <v>2685457.3050000002</v>
          </cell>
        </row>
        <row r="2853">
          <cell r="AN2853" t="str">
            <v>OR</v>
          </cell>
          <cell r="AO2853" t="str">
            <v>Natural Gas FAF</v>
          </cell>
          <cell r="AP2853" t="str">
            <v>Pre 1980</v>
          </cell>
          <cell r="AQ2853" t="str">
            <v>Slab on Grade</v>
          </cell>
          <cell r="AR2853">
            <v>3305.9781250000001</v>
          </cell>
          <cell r="AU2853" t="str">
            <v>Yes</v>
          </cell>
          <cell r="AV2853" t="b">
            <v>1</v>
          </cell>
          <cell r="AX2853">
            <v>4562249.8125</v>
          </cell>
          <cell r="AY2853" t="b">
            <v>0</v>
          </cell>
          <cell r="AZ2853">
            <v>0</v>
          </cell>
          <cell r="BA2853">
            <v>0.4</v>
          </cell>
          <cell r="BB2853">
            <v>3305.9781250000001</v>
          </cell>
          <cell r="BC2853">
            <v>0.40000001512411759</v>
          </cell>
          <cell r="DS2853">
            <v>1192.4649999999999</v>
          </cell>
          <cell r="DT2853" t="str">
            <v>ID</v>
          </cell>
          <cell r="DU2853" t="str">
            <v>lt32</v>
          </cell>
          <cell r="EZ2853" t="str">
            <v>OR</v>
          </cell>
          <cell r="FA2853" t="str">
            <v>Kitchen</v>
          </cell>
          <cell r="FB2853">
            <v>2357130.92</v>
          </cell>
          <cell r="FC2853">
            <v>762601.18</v>
          </cell>
          <cell r="FI2853" t="str">
            <v>WA</v>
          </cell>
          <cell r="FJ2853" t="str">
            <v>Bedrooms</v>
          </cell>
          <cell r="FK2853" t="str">
            <v>EISAx</v>
          </cell>
          <cell r="FL2853">
            <v>480891.83999999997</v>
          </cell>
          <cell r="FS2853" t="str">
            <v>OR</v>
          </cell>
          <cell r="FT2853" t="str">
            <v>EISAx</v>
          </cell>
          <cell r="FV2853">
            <v>433138.27499999997</v>
          </cell>
        </row>
        <row r="2854">
          <cell r="AN2854" t="str">
            <v>OR</v>
          </cell>
          <cell r="AO2854" t="str">
            <v>Natural Gas FAF</v>
          </cell>
          <cell r="AP2854" t="str">
            <v>Pre 1980</v>
          </cell>
          <cell r="AQ2854" t="str">
            <v>Crawlspace</v>
          </cell>
          <cell r="AR2854">
            <v>4958.9671875000004</v>
          </cell>
          <cell r="AU2854" t="str">
            <v>Yes</v>
          </cell>
          <cell r="AV2854" t="b">
            <v>1</v>
          </cell>
          <cell r="AX2854">
            <v>6843374.7187500009</v>
          </cell>
          <cell r="AY2854" t="b">
            <v>0</v>
          </cell>
          <cell r="AZ2854">
            <v>0</v>
          </cell>
          <cell r="BA2854">
            <v>0.60000000000000009</v>
          </cell>
          <cell r="BB2854">
            <v>4958.9671875000004</v>
          </cell>
          <cell r="BC2854">
            <v>0.60000002268617647</v>
          </cell>
          <cell r="DS2854">
            <v>1192.4649999999999</v>
          </cell>
          <cell r="DT2854" t="str">
            <v>ID</v>
          </cell>
          <cell r="DU2854" t="str">
            <v>lt32</v>
          </cell>
          <cell r="EZ2854" t="str">
            <v>OR</v>
          </cell>
          <cell r="FA2854" t="str">
            <v>Living Room/Family Room</v>
          </cell>
          <cell r="FB2854">
            <v>2703767.8200000003</v>
          </cell>
          <cell r="FC2854">
            <v>3057337.4580000001</v>
          </cell>
          <cell r="FI2854" t="str">
            <v>WA</v>
          </cell>
          <cell r="FJ2854" t="str">
            <v>Kitchen</v>
          </cell>
          <cell r="FK2854" t="str">
            <v>EISAnqnx</v>
          </cell>
          <cell r="FL2854">
            <v>240445.91999999998</v>
          </cell>
          <cell r="FS2854" t="str">
            <v>ID</v>
          </cell>
          <cell r="FT2854" t="str">
            <v>EISAnqnx</v>
          </cell>
          <cell r="FV2854">
            <v>0</v>
          </cell>
        </row>
        <row r="2855">
          <cell r="AN2855" t="str">
            <v>WA</v>
          </cell>
          <cell r="AO2855" t="str">
            <v>Other</v>
          </cell>
          <cell r="AP2855" t="str">
            <v>1980-1992</v>
          </cell>
          <cell r="AQ2855" t="str">
            <v>Slab on Grade</v>
          </cell>
          <cell r="AR2855">
            <v>1904.28771972656</v>
          </cell>
          <cell r="AU2855" t="str">
            <v>No</v>
          </cell>
          <cell r="AV2855" t="b">
            <v>0</v>
          </cell>
          <cell r="AX2855">
            <v>4189432.9833984319</v>
          </cell>
          <cell r="AY2855" t="b">
            <v>0</v>
          </cell>
          <cell r="AZ2855">
            <v>1448001.339202879</v>
          </cell>
          <cell r="BA2855" t="str">
            <v/>
          </cell>
          <cell r="BB2855" t="str">
            <v/>
          </cell>
          <cell r="BC2855">
            <v>0.99999985281982562</v>
          </cell>
          <cell r="DS2855">
            <v>2130.886</v>
          </cell>
          <cell r="DT2855" t="str">
            <v>MT</v>
          </cell>
          <cell r="DU2855" t="str">
            <v>gt46</v>
          </cell>
          <cell r="EZ2855" t="str">
            <v>OR</v>
          </cell>
          <cell r="FA2855" t="str">
            <v>Other</v>
          </cell>
          <cell r="FB2855">
            <v>7099123.7120000003</v>
          </cell>
          <cell r="FC2855">
            <v>5490728.4960000003</v>
          </cell>
          <cell r="FI2855" t="str">
            <v>WA</v>
          </cell>
          <cell r="FJ2855" t="str">
            <v>Kitchen</v>
          </cell>
          <cell r="FK2855" t="str">
            <v>EISAq</v>
          </cell>
          <cell r="FL2855">
            <v>92170.936000000002</v>
          </cell>
          <cell r="FS2855" t="str">
            <v>ID</v>
          </cell>
          <cell r="FT2855" t="str">
            <v>EISAq</v>
          </cell>
          <cell r="FV2855">
            <v>0</v>
          </cell>
        </row>
        <row r="2856">
          <cell r="AN2856" t="str">
            <v>WA</v>
          </cell>
          <cell r="AO2856" t="str">
            <v>Electric FAF</v>
          </cell>
          <cell r="AP2856" t="str">
            <v>1980-1992</v>
          </cell>
          <cell r="AQ2856" t="str">
            <v>Slab on Grade</v>
          </cell>
          <cell r="AR2856">
            <v>1904.28771972656</v>
          </cell>
          <cell r="AU2856" t="str">
            <v>No</v>
          </cell>
          <cell r="AV2856" t="b">
            <v>1</v>
          </cell>
          <cell r="AX2856">
            <v>4189432.9833984319</v>
          </cell>
          <cell r="AY2856" t="b">
            <v>0</v>
          </cell>
          <cell r="AZ2856">
            <v>1448001.339202879</v>
          </cell>
          <cell r="BA2856">
            <v>1</v>
          </cell>
          <cell r="BB2856">
            <v>1904.28771972656</v>
          </cell>
          <cell r="BC2856">
            <v>0.99999985281982562</v>
          </cell>
          <cell r="DS2856">
            <v>2130.886</v>
          </cell>
          <cell r="DT2856" t="str">
            <v>MT</v>
          </cell>
          <cell r="DU2856" t="str">
            <v>lt32</v>
          </cell>
          <cell r="EZ2856" t="str">
            <v>WA</v>
          </cell>
          <cell r="FA2856" t="str">
            <v>Bathroom</v>
          </cell>
          <cell r="FB2856">
            <v>410114.32</v>
          </cell>
          <cell r="FC2856">
            <v>161116.34</v>
          </cell>
          <cell r="FI2856" t="str">
            <v>WA</v>
          </cell>
          <cell r="FJ2856" t="str">
            <v>Kitchen</v>
          </cell>
          <cell r="FK2856" t="str">
            <v>EISAx</v>
          </cell>
          <cell r="FL2856">
            <v>130241.54</v>
          </cell>
          <cell r="FS2856" t="str">
            <v>ID</v>
          </cell>
          <cell r="FT2856" t="str">
            <v>EISAx</v>
          </cell>
          <cell r="FV2856">
            <v>0</v>
          </cell>
        </row>
        <row r="2857">
          <cell r="AN2857" t="str">
            <v>MT</v>
          </cell>
          <cell r="AO2857" t="str">
            <v>Natural Gas FAF</v>
          </cell>
          <cell r="AP2857" t="str">
            <v>Pre 1980</v>
          </cell>
          <cell r="AQ2857" t="str">
            <v>Basement</v>
          </cell>
          <cell r="AR2857">
            <v>1144.67944335938</v>
          </cell>
          <cell r="AU2857" t="str">
            <v>No</v>
          </cell>
          <cell r="AV2857" t="b">
            <v>1</v>
          </cell>
          <cell r="AX2857">
            <v>2410694.9077148545</v>
          </cell>
          <cell r="AY2857" t="b">
            <v>0</v>
          </cell>
          <cell r="AZ2857">
            <v>334606.97148559714</v>
          </cell>
          <cell r="BA2857">
            <v>1</v>
          </cell>
          <cell r="BB2857">
            <v>1144.67944335938</v>
          </cell>
          <cell r="BC2857">
            <v>1.0000003873220178</v>
          </cell>
          <cell r="DS2857">
            <v>2130.886</v>
          </cell>
          <cell r="DT2857" t="str">
            <v>MT</v>
          </cell>
          <cell r="DU2857" t="str">
            <v>lt32</v>
          </cell>
          <cell r="EZ2857" t="str">
            <v>WA</v>
          </cell>
          <cell r="FA2857" t="str">
            <v>Bedrooms</v>
          </cell>
          <cell r="FB2857">
            <v>703053.12</v>
          </cell>
          <cell r="FC2857">
            <v>922757.22</v>
          </cell>
          <cell r="FI2857" t="str">
            <v>WA</v>
          </cell>
          <cell r="FJ2857" t="str">
            <v>Living Room/Family Room</v>
          </cell>
          <cell r="FK2857" t="str">
            <v>EISAq</v>
          </cell>
          <cell r="FL2857">
            <v>210390.18</v>
          </cell>
          <cell r="FS2857" t="str">
            <v>OR</v>
          </cell>
          <cell r="FT2857" t="str">
            <v>EISAnqnx</v>
          </cell>
          <cell r="FV2857">
            <v>5217058.62</v>
          </cell>
        </row>
        <row r="2858">
          <cell r="AN2858" t="str">
            <v>OR</v>
          </cell>
          <cell r="AO2858" t="str">
            <v>Wood</v>
          </cell>
          <cell r="AP2858" t="str">
            <v>Pre 1980</v>
          </cell>
          <cell r="AQ2858" t="str">
            <v>Crawlspace</v>
          </cell>
          <cell r="AR2858">
            <v>1612.69177246094</v>
          </cell>
          <cell r="AU2858" t="str">
            <v>No</v>
          </cell>
          <cell r="AV2858" t="b">
            <v>0</v>
          </cell>
          <cell r="AX2858">
            <v>1773960.949707034</v>
          </cell>
          <cell r="AY2858" t="b">
            <v>0</v>
          </cell>
          <cell r="AZ2858">
            <v>938066.0346681166</v>
          </cell>
          <cell r="BA2858" t="str">
            <v/>
          </cell>
          <cell r="BB2858" t="str">
            <v/>
          </cell>
          <cell r="BC2858">
            <v>0.99999985890730525</v>
          </cell>
          <cell r="DS2858">
            <v>3785.7640000000001</v>
          </cell>
          <cell r="DT2858" t="str">
            <v>ID</v>
          </cell>
          <cell r="DU2858" t="str">
            <v>32to46</v>
          </cell>
          <cell r="EZ2858" t="str">
            <v>WA</v>
          </cell>
          <cell r="FA2858" t="str">
            <v>Exterior</v>
          </cell>
          <cell r="FB2858">
            <v>673759.24</v>
          </cell>
          <cell r="FC2858">
            <v>1970013.43</v>
          </cell>
          <cell r="FI2858" t="str">
            <v>WA</v>
          </cell>
          <cell r="FJ2858" t="str">
            <v>Other</v>
          </cell>
          <cell r="FK2858" t="str">
            <v>EISAnqnx</v>
          </cell>
          <cell r="FL2858">
            <v>320594.56</v>
          </cell>
          <cell r="FS2858" t="str">
            <v>OR</v>
          </cell>
          <cell r="FT2858" t="str">
            <v>EISAq</v>
          </cell>
          <cell r="FV2858">
            <v>1743320.0519999999</v>
          </cell>
        </row>
        <row r="2859">
          <cell r="AN2859" t="str">
            <v>OR</v>
          </cell>
          <cell r="AO2859" t="str">
            <v>Baseboard/Wall/Radiant</v>
          </cell>
          <cell r="AP2859" t="str">
            <v>Pre 1980</v>
          </cell>
          <cell r="AQ2859" t="str">
            <v>Crawlspace</v>
          </cell>
          <cell r="AR2859">
            <v>1612.69177246094</v>
          </cell>
          <cell r="AU2859" t="str">
            <v>No</v>
          </cell>
          <cell r="AV2859" t="b">
            <v>1</v>
          </cell>
          <cell r="AX2859">
            <v>1773960.949707034</v>
          </cell>
          <cell r="AY2859" t="b">
            <v>0</v>
          </cell>
          <cell r="AZ2859">
            <v>938066.0346681166</v>
          </cell>
          <cell r="BA2859">
            <v>1</v>
          </cell>
          <cell r="BB2859">
            <v>1612.69177246094</v>
          </cell>
          <cell r="BC2859">
            <v>0.99999985890730525</v>
          </cell>
          <cell r="DS2859">
            <v>2130.886</v>
          </cell>
          <cell r="DT2859" t="str">
            <v>MT</v>
          </cell>
          <cell r="DU2859" t="str">
            <v>32to46</v>
          </cell>
          <cell r="EZ2859" t="str">
            <v>WA</v>
          </cell>
          <cell r="FA2859" t="str">
            <v>Kitchen</v>
          </cell>
          <cell r="FB2859">
            <v>175763.28</v>
          </cell>
          <cell r="FC2859">
            <v>190410.22</v>
          </cell>
          <cell r="FI2859" t="str">
            <v>WA</v>
          </cell>
          <cell r="FJ2859" t="str">
            <v>Other</v>
          </cell>
          <cell r="FK2859" t="str">
            <v>EISAq</v>
          </cell>
          <cell r="FL2859">
            <v>340631.72</v>
          </cell>
          <cell r="FS2859" t="str">
            <v>OR</v>
          </cell>
          <cell r="FT2859" t="str">
            <v>EISAx</v>
          </cell>
          <cell r="FV2859">
            <v>1733643.9</v>
          </cell>
        </row>
        <row r="2860">
          <cell r="AN2860" t="str">
            <v>WA</v>
          </cell>
          <cell r="AO2860" t="str">
            <v>Wood</v>
          </cell>
          <cell r="AQ2860" t="str">
            <v>Slab on Grade</v>
          </cell>
          <cell r="AR2860">
            <v>2079.99340820313</v>
          </cell>
          <cell r="AU2860" t="str">
            <v>Yes</v>
          </cell>
          <cell r="AV2860" t="b">
            <v>0</v>
          </cell>
          <cell r="AX2860">
            <v>2204793.0126953176</v>
          </cell>
          <cell r="AY2860" t="b">
            <v>0</v>
          </cell>
          <cell r="AZ2860">
            <v>0</v>
          </cell>
          <cell r="BA2860" t="str">
            <v/>
          </cell>
          <cell r="BB2860" t="str">
            <v/>
          </cell>
          <cell r="BC2860">
            <v>1.0000001962521654</v>
          </cell>
          <cell r="DS2860">
            <v>2130.886</v>
          </cell>
          <cell r="DT2860" t="str">
            <v>MT</v>
          </cell>
          <cell r="DU2860" t="str">
            <v>32to46</v>
          </cell>
          <cell r="EZ2860" t="str">
            <v>WA</v>
          </cell>
          <cell r="FA2860" t="str">
            <v>Living Room/Family Room</v>
          </cell>
          <cell r="FB2860">
            <v>146469.4</v>
          </cell>
          <cell r="FC2860">
            <v>316373.90399999998</v>
          </cell>
          <cell r="FI2860" t="str">
            <v>WA</v>
          </cell>
          <cell r="FJ2860" t="str">
            <v>Other</v>
          </cell>
          <cell r="FK2860" t="str">
            <v>EISAx</v>
          </cell>
          <cell r="FL2860">
            <v>1082006.6399999999</v>
          </cell>
          <cell r="FS2860" t="str">
            <v>WA</v>
          </cell>
          <cell r="FT2860" t="str">
            <v>EISAnqnx</v>
          </cell>
          <cell r="FV2860">
            <v>4094219.2</v>
          </cell>
        </row>
        <row r="2861">
          <cell r="AN2861" t="str">
            <v>WA</v>
          </cell>
          <cell r="AO2861" t="str">
            <v>Baseboard/Wall/Radiant</v>
          </cell>
          <cell r="AQ2861" t="str">
            <v>Slab on Grade</v>
          </cell>
          <cell r="AR2861">
            <v>2079.99340820313</v>
          </cell>
          <cell r="AU2861" t="str">
            <v>Yes</v>
          </cell>
          <cell r="AV2861" t="b">
            <v>1</v>
          </cell>
          <cell r="AX2861">
            <v>2204793.0126953176</v>
          </cell>
          <cell r="AY2861" t="b">
            <v>0</v>
          </cell>
          <cell r="AZ2861">
            <v>0</v>
          </cell>
          <cell r="BA2861">
            <v>1</v>
          </cell>
          <cell r="BB2861">
            <v>2079.99340820313</v>
          </cell>
          <cell r="BC2861">
            <v>1.0000001962521654</v>
          </cell>
          <cell r="DS2861">
            <v>2130.886</v>
          </cell>
          <cell r="DT2861" t="str">
            <v>MT</v>
          </cell>
          <cell r="DU2861" t="str">
            <v>lt32</v>
          </cell>
          <cell r="EZ2861" t="str">
            <v>WA</v>
          </cell>
          <cell r="FA2861" t="str">
            <v>Other</v>
          </cell>
          <cell r="FB2861">
            <v>615171.48</v>
          </cell>
          <cell r="FC2861">
            <v>215310.01799999998</v>
          </cell>
          <cell r="FI2861" t="str">
            <v>WA</v>
          </cell>
          <cell r="FJ2861" t="str">
            <v>Bathroom</v>
          </cell>
          <cell r="FK2861" t="str">
            <v>EISAq</v>
          </cell>
          <cell r="FL2861">
            <v>256160.016</v>
          </cell>
          <cell r="FS2861" t="str">
            <v>WA</v>
          </cell>
          <cell r="FT2861" t="str">
            <v>EISAq</v>
          </cell>
          <cell r="FV2861">
            <v>1028315.52</v>
          </cell>
        </row>
        <row r="2862">
          <cell r="AN2862" t="str">
            <v>ID</v>
          </cell>
          <cell r="AO2862" t="str">
            <v>Natural Gas Other</v>
          </cell>
          <cell r="AP2862" t="str">
            <v>1993-2006</v>
          </cell>
          <cell r="AQ2862" t="str">
            <v>Crawlspace</v>
          </cell>
          <cell r="AR2862">
            <v>3785.76440429688</v>
          </cell>
          <cell r="AU2862" t="str">
            <v>No</v>
          </cell>
          <cell r="AV2862" t="b">
            <v>1</v>
          </cell>
          <cell r="AX2862">
            <v>15006770.098632833</v>
          </cell>
          <cell r="AY2862" t="b">
            <v>0</v>
          </cell>
          <cell r="AZ2862">
            <v>2986563.7953518592</v>
          </cell>
          <cell r="BA2862">
            <v>1</v>
          </cell>
          <cell r="BB2862">
            <v>3785.76440429688</v>
          </cell>
          <cell r="BC2862">
            <v>1.0000001067939999</v>
          </cell>
          <cell r="DS2862">
            <v>12271.31</v>
          </cell>
          <cell r="DT2862" t="str">
            <v>WA</v>
          </cell>
          <cell r="DU2862" t="str">
            <v>32to46</v>
          </cell>
          <cell r="EZ2862" t="str">
            <v>OR</v>
          </cell>
          <cell r="FA2862" t="str">
            <v>Bathroom</v>
          </cell>
          <cell r="FB2862">
            <v>89102.025000000009</v>
          </cell>
          <cell r="FC2862">
            <v>123554.808</v>
          </cell>
          <cell r="FI2862" t="str">
            <v>WA</v>
          </cell>
          <cell r="FJ2862" t="str">
            <v>Bedrooms</v>
          </cell>
          <cell r="FK2862" t="str">
            <v>EISAnqnx</v>
          </cell>
          <cell r="FL2862">
            <v>121980.95999999999</v>
          </cell>
          <cell r="FS2862" t="str">
            <v>WA</v>
          </cell>
          <cell r="FT2862" t="str">
            <v>EISAx</v>
          </cell>
          <cell r="FV2862">
            <v>3401058.3680000002</v>
          </cell>
        </row>
        <row r="2863">
          <cell r="AN2863" t="str">
            <v>WA</v>
          </cell>
          <cell r="AO2863" t="str">
            <v>Baseboard/Wall/Radiant</v>
          </cell>
          <cell r="AP2863" t="str">
            <v>1993-2006</v>
          </cell>
          <cell r="AQ2863" t="str">
            <v>Basement</v>
          </cell>
          <cell r="AR2863">
            <v>1904.28771972656</v>
          </cell>
          <cell r="AU2863" t="str">
            <v>No</v>
          </cell>
          <cell r="AV2863" t="b">
            <v>0</v>
          </cell>
          <cell r="AX2863">
            <v>4905445.1660156185</v>
          </cell>
          <cell r="AY2863" t="b">
            <v>0</v>
          </cell>
          <cell r="AZ2863">
            <v>1128471.3812713609</v>
          </cell>
          <cell r="BA2863" t="str">
            <v/>
          </cell>
          <cell r="BB2863" t="str">
            <v/>
          </cell>
          <cell r="BC2863">
            <v>0.99999985281982562</v>
          </cell>
          <cell r="DS2863">
            <v>1925.059</v>
          </cell>
          <cell r="DT2863" t="str">
            <v>OR</v>
          </cell>
          <cell r="DU2863" t="str">
            <v>lt32</v>
          </cell>
          <cell r="EZ2863" t="str">
            <v>OR</v>
          </cell>
          <cell r="FA2863" t="str">
            <v>Bedrooms</v>
          </cell>
          <cell r="FB2863">
            <v>243545.535</v>
          </cell>
          <cell r="FC2863">
            <v>266118.04800000001</v>
          </cell>
          <cell r="FI2863" t="str">
            <v>WA</v>
          </cell>
          <cell r="FJ2863" t="str">
            <v>Bedrooms</v>
          </cell>
          <cell r="FK2863" t="str">
            <v>EISAq</v>
          </cell>
          <cell r="FL2863">
            <v>94535.243999999992</v>
          </cell>
          <cell r="FS2863" t="str">
            <v>OR</v>
          </cell>
          <cell r="FT2863" t="str">
            <v>EISAnqnx</v>
          </cell>
          <cell r="FV2863">
            <v>2964590.86</v>
          </cell>
        </row>
        <row r="2864">
          <cell r="AN2864" t="str">
            <v>WA</v>
          </cell>
          <cell r="AO2864" t="str">
            <v>Electric FAF</v>
          </cell>
          <cell r="AP2864" t="str">
            <v>1993-2006</v>
          </cell>
          <cell r="AQ2864" t="str">
            <v>Basement</v>
          </cell>
          <cell r="AR2864">
            <v>1904.28771972656</v>
          </cell>
          <cell r="AU2864" t="str">
            <v>No</v>
          </cell>
          <cell r="AV2864" t="b">
            <v>1</v>
          </cell>
          <cell r="AX2864">
            <v>4905445.1660156185</v>
          </cell>
          <cell r="AY2864" t="b">
            <v>0</v>
          </cell>
          <cell r="AZ2864">
            <v>1128471.3812713609</v>
          </cell>
          <cell r="BA2864">
            <v>1</v>
          </cell>
          <cell r="BB2864">
            <v>1904.28771972656</v>
          </cell>
          <cell r="BC2864">
            <v>0.99999985281982562</v>
          </cell>
          <cell r="DS2864">
            <v>1925.059</v>
          </cell>
          <cell r="DT2864" t="str">
            <v>OR</v>
          </cell>
          <cell r="DU2864" t="str">
            <v>lt32</v>
          </cell>
          <cell r="EZ2864" t="str">
            <v>OR</v>
          </cell>
          <cell r="FA2864" t="str">
            <v>Exterior</v>
          </cell>
          <cell r="FB2864">
            <v>0</v>
          </cell>
          <cell r="FC2864">
            <v>0</v>
          </cell>
          <cell r="FI2864" t="str">
            <v>WA</v>
          </cell>
          <cell r="FJ2864" t="str">
            <v>Bedrooms</v>
          </cell>
          <cell r="FK2864" t="str">
            <v>EISAx</v>
          </cell>
          <cell r="FL2864">
            <v>60990.479999999996</v>
          </cell>
          <cell r="FS2864" t="str">
            <v>OR</v>
          </cell>
          <cell r="FT2864" t="str">
            <v>EISAq</v>
          </cell>
          <cell r="FV2864">
            <v>704571.59400000004</v>
          </cell>
        </row>
        <row r="2865">
          <cell r="AN2865" t="str">
            <v>OR</v>
          </cell>
          <cell r="AO2865" t="str">
            <v>Heat Pump (Central System)</v>
          </cell>
          <cell r="AP2865" t="str">
            <v>Pre 1980</v>
          </cell>
          <cell r="AQ2865" t="str">
            <v>Crawlspace</v>
          </cell>
          <cell r="AR2865">
            <v>6259.2656615249798</v>
          </cell>
          <cell r="AU2865" t="str">
            <v>No</v>
          </cell>
          <cell r="AV2865" t="b">
            <v>1</v>
          </cell>
          <cell r="AX2865">
            <v>8068193.4377056994</v>
          </cell>
          <cell r="AY2865" t="b">
            <v>0</v>
          </cell>
          <cell r="AZ2865">
            <v>3286681.5617695483</v>
          </cell>
          <cell r="BA2865">
            <v>0.73129921259842567</v>
          </cell>
          <cell r="BB2865">
            <v>6259.2656615249798</v>
          </cell>
          <cell r="BC2865">
            <v>0.73129917121289567</v>
          </cell>
          <cell r="DS2865">
            <v>1925.059</v>
          </cell>
          <cell r="DT2865" t="str">
            <v>OR</v>
          </cell>
          <cell r="DU2865" t="str">
            <v>32to46</v>
          </cell>
          <cell r="EZ2865" t="str">
            <v>OR</v>
          </cell>
          <cell r="FA2865" t="str">
            <v>Kitchen</v>
          </cell>
          <cell r="FB2865">
            <v>71281.62</v>
          </cell>
          <cell r="FC2865">
            <v>142563.24</v>
          </cell>
          <cell r="FI2865" t="str">
            <v>WA</v>
          </cell>
          <cell r="FJ2865" t="str">
            <v>Exterior</v>
          </cell>
          <cell r="FK2865" t="str">
            <v>EISAq</v>
          </cell>
          <cell r="FL2865">
            <v>51841.907999999996</v>
          </cell>
          <cell r="FS2865" t="str">
            <v>OR</v>
          </cell>
          <cell r="FT2865" t="str">
            <v>EISAx</v>
          </cell>
          <cell r="FV2865">
            <v>808524.78</v>
          </cell>
        </row>
        <row r="2866">
          <cell r="AN2866" t="str">
            <v>OR</v>
          </cell>
          <cell r="AO2866" t="str">
            <v>Heat Pump (Central System)</v>
          </cell>
          <cell r="AP2866" t="str">
            <v>Pre 1980</v>
          </cell>
          <cell r="AQ2866" t="str">
            <v>Basement</v>
          </cell>
          <cell r="AR2866">
            <v>2299.8378541000202</v>
          </cell>
          <cell r="AU2866" t="str">
            <v>No</v>
          </cell>
          <cell r="AV2866" t="b">
            <v>1</v>
          </cell>
          <cell r="AX2866">
            <v>2964490.9939349261</v>
          </cell>
          <cell r="AY2866" t="b">
            <v>0</v>
          </cell>
          <cell r="AZ2866">
            <v>1207623.2387120922</v>
          </cell>
          <cell r="BA2866">
            <v>0.26870078740157427</v>
          </cell>
          <cell r="BB2866">
            <v>2299.8378541000202</v>
          </cell>
          <cell r="BC2866">
            <v>0.2687007721953163</v>
          </cell>
          <cell r="DS2866">
            <v>2079.9929999999999</v>
          </cell>
          <cell r="DT2866" t="str">
            <v>WA</v>
          </cell>
          <cell r="DU2866" t="str">
            <v>32to46</v>
          </cell>
          <cell r="EZ2866" t="str">
            <v>OR</v>
          </cell>
          <cell r="FA2866" t="str">
            <v>Living Room/Family Room</v>
          </cell>
          <cell r="FB2866">
            <v>41580.945</v>
          </cell>
          <cell r="FC2866">
            <v>155631.53700000001</v>
          </cell>
          <cell r="FI2866" t="str">
            <v>WA</v>
          </cell>
          <cell r="FJ2866" t="str">
            <v>Exterior</v>
          </cell>
          <cell r="FK2866" t="str">
            <v>EISAx</v>
          </cell>
          <cell r="FL2866">
            <v>304952.39999999997</v>
          </cell>
          <cell r="FS2866" t="str">
            <v>ID</v>
          </cell>
          <cell r="FT2866" t="str">
            <v>EISAnqnx</v>
          </cell>
          <cell r="FV2866">
            <v>14972696.620000001</v>
          </cell>
        </row>
        <row r="2867">
          <cell r="AN2867" t="str">
            <v>WA</v>
          </cell>
          <cell r="AO2867" t="str">
            <v>Heat Pump (Central System)</v>
          </cell>
          <cell r="AP2867" t="str">
            <v>Pre 1980</v>
          </cell>
          <cell r="AQ2867" t="str">
            <v>Basement</v>
          </cell>
          <cell r="AR2867">
            <v>1278.9992147417199</v>
          </cell>
          <cell r="AU2867" t="str">
            <v>No</v>
          </cell>
          <cell r="AV2867" t="b">
            <v>1</v>
          </cell>
          <cell r="AX2867">
            <v>2148718.6807660894</v>
          </cell>
          <cell r="AY2867" t="b">
            <v>0</v>
          </cell>
          <cell r="AZ2867">
            <v>677085.9409942393</v>
          </cell>
          <cell r="BA2867">
            <v>0.67164179104477606</v>
          </cell>
          <cell r="BB2867">
            <v>1278.9992147417199</v>
          </cell>
          <cell r="BC2867">
            <v>0.67164169219242043</v>
          </cell>
          <cell r="DS2867">
            <v>2079.9929999999999</v>
          </cell>
          <cell r="DT2867" t="str">
            <v>WA</v>
          </cell>
          <cell r="DU2867" t="str">
            <v>32to46</v>
          </cell>
          <cell r="EZ2867" t="str">
            <v>OR</v>
          </cell>
          <cell r="FA2867" t="str">
            <v>Other</v>
          </cell>
          <cell r="FB2867">
            <v>273246.21000000002</v>
          </cell>
          <cell r="FC2867">
            <v>370664.424</v>
          </cell>
          <cell r="FI2867" t="str">
            <v>WA</v>
          </cell>
          <cell r="FJ2867" t="str">
            <v>Garage</v>
          </cell>
          <cell r="FK2867" t="str">
            <v>EISAq</v>
          </cell>
          <cell r="FL2867">
            <v>100634.292</v>
          </cell>
          <cell r="FS2867" t="str">
            <v>ID</v>
          </cell>
          <cell r="FT2867" t="str">
            <v>EISAq</v>
          </cell>
          <cell r="FV2867">
            <v>4058339.0079999999</v>
          </cell>
        </row>
        <row r="2868">
          <cell r="AN2868" t="str">
            <v>WA</v>
          </cell>
          <cell r="AO2868" t="str">
            <v>Baseboard/Wall/Radiant</v>
          </cell>
          <cell r="AP2868" t="str">
            <v>Pre 1980</v>
          </cell>
          <cell r="AQ2868" t="str">
            <v>Crawlspace</v>
          </cell>
          <cell r="AR2868">
            <v>625.28850498484098</v>
          </cell>
          <cell r="AU2868" t="str">
            <v>No</v>
          </cell>
          <cell r="AV2868" t="b">
            <v>0</v>
          </cell>
          <cell r="AX2868">
            <v>1050484.6883745329</v>
          </cell>
          <cell r="AY2868" t="b">
            <v>0</v>
          </cell>
          <cell r="AZ2868">
            <v>331019.79337496147</v>
          </cell>
          <cell r="BA2868" t="str">
            <v/>
          </cell>
          <cell r="BB2868" t="str">
            <v/>
          </cell>
          <cell r="BC2868">
            <v>0.32835816062740564</v>
          </cell>
          <cell r="DS2868">
            <v>2079.9929999999999</v>
          </cell>
          <cell r="DT2868" t="str">
            <v>WA</v>
          </cell>
          <cell r="DU2868" t="str">
            <v>32to46</v>
          </cell>
          <cell r="EZ2868" t="str">
            <v>WA</v>
          </cell>
          <cell r="FA2868" t="str">
            <v>Bathroom</v>
          </cell>
          <cell r="FB2868">
            <v>1006168.079</v>
          </cell>
          <cell r="FC2868">
            <v>337041.52400000003</v>
          </cell>
          <cell r="FI2868" t="str">
            <v>WA</v>
          </cell>
          <cell r="FJ2868" t="str">
            <v>Kitchen</v>
          </cell>
          <cell r="FK2868" t="str">
            <v>EISAq</v>
          </cell>
          <cell r="FL2868">
            <v>128080.008</v>
          </cell>
          <cell r="FS2868" t="str">
            <v>ID</v>
          </cell>
          <cell r="FT2868" t="str">
            <v>EISAx</v>
          </cell>
          <cell r="FV2868">
            <v>11168003.800000001</v>
          </cell>
        </row>
        <row r="2869">
          <cell r="AN2869" t="str">
            <v>WA</v>
          </cell>
          <cell r="AO2869" t="str">
            <v>Baseboard/Wall/Radiant</v>
          </cell>
          <cell r="AP2869" t="str">
            <v>Pre 1980</v>
          </cell>
          <cell r="AQ2869" t="str">
            <v>Basement</v>
          </cell>
          <cell r="AR2869">
            <v>1278.9992147417199</v>
          </cell>
          <cell r="AU2869" t="str">
            <v>No</v>
          </cell>
          <cell r="AV2869" t="b">
            <v>0</v>
          </cell>
          <cell r="AX2869">
            <v>2148718.6807660894</v>
          </cell>
          <cell r="AY2869" t="b">
            <v>0</v>
          </cell>
          <cell r="AZ2869">
            <v>677085.9409942393</v>
          </cell>
          <cell r="BA2869" t="str">
            <v/>
          </cell>
          <cell r="BB2869" t="str">
            <v/>
          </cell>
          <cell r="BC2869">
            <v>0.67164169219242043</v>
          </cell>
          <cell r="DS2869">
            <v>2079.9929999999999</v>
          </cell>
          <cell r="DT2869" t="str">
            <v>WA</v>
          </cell>
          <cell r="DU2869" t="str">
            <v>lt32</v>
          </cell>
          <cell r="EZ2869" t="str">
            <v>WA</v>
          </cell>
          <cell r="FA2869" t="str">
            <v>Bedrooms</v>
          </cell>
          <cell r="FB2869">
            <v>1789293.9730000002</v>
          </cell>
          <cell r="FC2869">
            <v>4029628.8090000004</v>
          </cell>
          <cell r="FI2869" t="str">
            <v>WA</v>
          </cell>
          <cell r="FJ2869" t="str">
            <v>Living Room/Family Room</v>
          </cell>
          <cell r="FK2869" t="str">
            <v>EISAq</v>
          </cell>
          <cell r="FL2869">
            <v>318675.25799999997</v>
          </cell>
          <cell r="FS2869" t="str">
            <v>WA</v>
          </cell>
          <cell r="FT2869" t="str">
            <v>EISAnqnx</v>
          </cell>
          <cell r="FV2869">
            <v>14418789.25</v>
          </cell>
        </row>
        <row r="2870">
          <cell r="AN2870" t="str">
            <v>WA</v>
          </cell>
          <cell r="AO2870" t="str">
            <v>Heat Pump (Central System)</v>
          </cell>
          <cell r="AP2870" t="str">
            <v>Pre 1980</v>
          </cell>
          <cell r="AQ2870" t="str">
            <v>Crawlspace</v>
          </cell>
          <cell r="AR2870">
            <v>625.28850498484098</v>
          </cell>
          <cell r="AU2870" t="str">
            <v>No</v>
          </cell>
          <cell r="AV2870" t="b">
            <v>1</v>
          </cell>
          <cell r="AX2870">
            <v>1050484.6883745329</v>
          </cell>
          <cell r="AY2870" t="b">
            <v>0</v>
          </cell>
          <cell r="AZ2870">
            <v>331019.79337496147</v>
          </cell>
          <cell r="BA2870">
            <v>0.32835820895522394</v>
          </cell>
          <cell r="BB2870">
            <v>625.28850498484098</v>
          </cell>
          <cell r="BC2870">
            <v>0.32835816062740564</v>
          </cell>
          <cell r="DS2870">
            <v>2079.9929999999999</v>
          </cell>
          <cell r="DT2870" t="str">
            <v>WA</v>
          </cell>
          <cell r="DU2870" t="str">
            <v>lt32</v>
          </cell>
          <cell r="EZ2870" t="str">
            <v>WA</v>
          </cell>
          <cell r="FA2870" t="str">
            <v>Exterior</v>
          </cell>
          <cell r="FB2870">
            <v>1070602.4880000001</v>
          </cell>
          <cell r="FC2870">
            <v>9149686.0780000016</v>
          </cell>
          <cell r="FI2870" t="str">
            <v>WA</v>
          </cell>
          <cell r="FJ2870" t="str">
            <v>Living Room/Family Room</v>
          </cell>
          <cell r="FK2870" t="str">
            <v>EISAx</v>
          </cell>
          <cell r="FL2870">
            <v>38119.049999999996</v>
          </cell>
          <cell r="FS2870" t="str">
            <v>WA</v>
          </cell>
          <cell r="FT2870" t="str">
            <v>EISAq</v>
          </cell>
          <cell r="FV2870">
            <v>2613789.0299999998</v>
          </cell>
        </row>
        <row r="2871">
          <cell r="AN2871" t="str">
            <v>OR</v>
          </cell>
          <cell r="AO2871" t="str">
            <v>Heat Pump (Central System)</v>
          </cell>
          <cell r="AP2871" t="str">
            <v>Pre 1980</v>
          </cell>
          <cell r="AQ2871" t="str">
            <v>Crawlspace</v>
          </cell>
          <cell r="AR2871">
            <v>8264.9453125</v>
          </cell>
          <cell r="AU2871" t="str">
            <v>No</v>
          </cell>
          <cell r="AV2871" t="b">
            <v>1</v>
          </cell>
          <cell r="AX2871">
            <v>8463304</v>
          </cell>
          <cell r="AY2871" t="b">
            <v>0</v>
          </cell>
          <cell r="AZ2871">
            <v>3189688.6914640623</v>
          </cell>
          <cell r="BA2871">
            <v>1</v>
          </cell>
          <cell r="BB2871">
            <v>8264.9453125</v>
          </cell>
          <cell r="BC2871">
            <v>1.000000037810294</v>
          </cell>
          <cell r="DS2871">
            <v>2079.9929999999999</v>
          </cell>
          <cell r="DT2871" t="str">
            <v>WA</v>
          </cell>
          <cell r="DU2871" t="str">
            <v>lt32</v>
          </cell>
          <cell r="EZ2871" t="str">
            <v>WA</v>
          </cell>
          <cell r="FA2871" t="str">
            <v>Kitchen</v>
          </cell>
          <cell r="FB2871">
            <v>1075558.9810000001</v>
          </cell>
          <cell r="FC2871">
            <v>416345.41200000001</v>
          </cell>
          <cell r="FI2871" t="str">
            <v>WA</v>
          </cell>
          <cell r="FJ2871" t="str">
            <v>Other</v>
          </cell>
          <cell r="FK2871" t="str">
            <v>EISAnqnx</v>
          </cell>
          <cell r="FL2871">
            <v>152476.19999999998</v>
          </cell>
          <cell r="FS2871" t="str">
            <v>WA</v>
          </cell>
          <cell r="FT2871" t="str">
            <v>EISAx</v>
          </cell>
          <cell r="FV2871">
            <v>1472557.2</v>
          </cell>
        </row>
        <row r="2872">
          <cell r="AN2872" t="str">
            <v>WA</v>
          </cell>
          <cell r="AO2872" t="str">
            <v>Wood</v>
          </cell>
          <cell r="AP2872" t="str">
            <v>Pre 1980</v>
          </cell>
          <cell r="AQ2872" t="str">
            <v>Basement</v>
          </cell>
          <cell r="AR2872">
            <v>2079.99340820313</v>
          </cell>
          <cell r="AU2872" t="str">
            <v>No</v>
          </cell>
          <cell r="AV2872" t="b">
            <v>1</v>
          </cell>
          <cell r="AX2872">
            <v>7331976.7639160333</v>
          </cell>
          <cell r="AY2872" t="b">
            <v>0</v>
          </cell>
          <cell r="AZ2872">
            <v>1938075.4579614303</v>
          </cell>
          <cell r="BA2872">
            <v>1</v>
          </cell>
          <cell r="BB2872">
            <v>2079.99340820313</v>
          </cell>
          <cell r="BC2872">
            <v>1.0000001962521654</v>
          </cell>
          <cell r="DS2872">
            <v>2079.9929999999999</v>
          </cell>
          <cell r="DT2872" t="str">
            <v>WA</v>
          </cell>
          <cell r="DU2872" t="str">
            <v>32to46</v>
          </cell>
          <cell r="EZ2872" t="str">
            <v>WA</v>
          </cell>
          <cell r="FA2872" t="str">
            <v>Living Room/Family Room</v>
          </cell>
          <cell r="FB2872">
            <v>1610860.2250000001</v>
          </cell>
          <cell r="FC2872">
            <v>1313470.645</v>
          </cell>
          <cell r="FI2872" t="str">
            <v>WA</v>
          </cell>
          <cell r="FJ2872" t="str">
            <v>Other</v>
          </cell>
          <cell r="FK2872" t="str">
            <v>EISAq</v>
          </cell>
          <cell r="FL2872">
            <v>132654.29399999999</v>
          </cell>
          <cell r="FS2872" t="str">
            <v>OR</v>
          </cell>
          <cell r="FT2872" t="str">
            <v>EISAnqnx</v>
          </cell>
          <cell r="FV2872">
            <v>4620141.5999999996</v>
          </cell>
        </row>
        <row r="2873">
          <cell r="AN2873" t="str">
            <v>MT</v>
          </cell>
          <cell r="AO2873" t="str">
            <v>Wood</v>
          </cell>
          <cell r="AP2873" t="str">
            <v>Pre 1980</v>
          </cell>
          <cell r="AQ2873" t="str">
            <v>Basement</v>
          </cell>
          <cell r="AR2873">
            <v>294.84167480468801</v>
          </cell>
          <cell r="AU2873" t="str">
            <v>No</v>
          </cell>
          <cell r="AV2873" t="b">
            <v>0</v>
          </cell>
          <cell r="AX2873">
            <v>981822.77709961112</v>
          </cell>
          <cell r="AY2873" t="b">
            <v>0</v>
          </cell>
          <cell r="AZ2873">
            <v>235763.01008903849</v>
          </cell>
          <cell r="BA2873" t="str">
            <v/>
          </cell>
          <cell r="BB2873" t="str">
            <v/>
          </cell>
          <cell r="BC2873">
            <v>0.25757585734051902</v>
          </cell>
          <cell r="DS2873">
            <v>3785.7640000000001</v>
          </cell>
          <cell r="DT2873" t="str">
            <v>ID</v>
          </cell>
          <cell r="DU2873" t="str">
            <v>lt32</v>
          </cell>
          <cell r="EZ2873" t="str">
            <v>WA</v>
          </cell>
          <cell r="FA2873" t="str">
            <v>Other</v>
          </cell>
          <cell r="FB2873">
            <v>5154752.7200000007</v>
          </cell>
          <cell r="FC2873">
            <v>2235378.3430000003</v>
          </cell>
          <cell r="FI2873" t="str">
            <v>OR</v>
          </cell>
          <cell r="FJ2873" t="str">
            <v>Bathroom</v>
          </cell>
          <cell r="FK2873" t="str">
            <v>EISAnqnx</v>
          </cell>
          <cell r="FL2873">
            <v>213844.86000000002</v>
          </cell>
          <cell r="FS2873" t="str">
            <v>OR</v>
          </cell>
          <cell r="FT2873" t="str">
            <v>EISAq</v>
          </cell>
          <cell r="FV2873">
            <v>146304.484</v>
          </cell>
        </row>
        <row r="2874">
          <cell r="AN2874" t="str">
            <v>MT</v>
          </cell>
          <cell r="AO2874" t="str">
            <v>Natural Gas FAF</v>
          </cell>
          <cell r="AP2874" t="str">
            <v>Pre 1980</v>
          </cell>
          <cell r="AQ2874" t="str">
            <v>Crawlspace</v>
          </cell>
          <cell r="AR2874">
            <v>849.83776855468795</v>
          </cell>
          <cell r="AU2874" t="str">
            <v>No</v>
          </cell>
          <cell r="AV2874" t="b">
            <v>1</v>
          </cell>
          <cell r="AX2874">
            <v>2829959.7692871108</v>
          </cell>
          <cell r="AY2874" t="b">
            <v>0</v>
          </cell>
          <cell r="AZ2874">
            <v>679552.20555075724</v>
          </cell>
          <cell r="BA2874">
            <v>0.74242424242424221</v>
          </cell>
          <cell r="BB2874">
            <v>849.83776855468795</v>
          </cell>
          <cell r="BC2874">
            <v>0.74242452998149511</v>
          </cell>
          <cell r="DS2874">
            <v>3785.7640000000001</v>
          </cell>
          <cell r="DT2874" t="str">
            <v>ID</v>
          </cell>
          <cell r="DU2874" t="str">
            <v>32to46</v>
          </cell>
          <cell r="EZ2874" t="str">
            <v>WA</v>
          </cell>
          <cell r="FA2874" t="str">
            <v>Bathroom</v>
          </cell>
          <cell r="FB2874">
            <v>91485.72</v>
          </cell>
          <cell r="FC2874">
            <v>56416.193999999996</v>
          </cell>
          <cell r="FI2874" t="str">
            <v>OR</v>
          </cell>
          <cell r="FJ2874" t="str">
            <v>Bathroom</v>
          </cell>
          <cell r="FK2874" t="str">
            <v>EISAx</v>
          </cell>
          <cell r="FL2874">
            <v>297006.75</v>
          </cell>
          <cell r="FS2874" t="str">
            <v>OR</v>
          </cell>
          <cell r="FT2874" t="str">
            <v>EISAx</v>
          </cell>
          <cell r="FV2874">
            <v>1097283.6299999999</v>
          </cell>
        </row>
        <row r="2875">
          <cell r="AN2875" t="str">
            <v>MT</v>
          </cell>
          <cell r="AO2875" t="str">
            <v>Wood</v>
          </cell>
          <cell r="AP2875" t="str">
            <v>Pre 1980</v>
          </cell>
          <cell r="AQ2875" t="str">
            <v>Crawlspace</v>
          </cell>
          <cell r="AR2875">
            <v>849.83776855468795</v>
          </cell>
          <cell r="AU2875" t="str">
            <v>No</v>
          </cell>
          <cell r="AV2875" t="b">
            <v>0</v>
          </cell>
          <cell r="AX2875">
            <v>2829959.7692871108</v>
          </cell>
          <cell r="AY2875" t="b">
            <v>0</v>
          </cell>
          <cell r="AZ2875">
            <v>679552.20555075724</v>
          </cell>
          <cell r="BA2875" t="str">
            <v/>
          </cell>
          <cell r="BB2875" t="str">
            <v/>
          </cell>
          <cell r="BC2875">
            <v>0.74242452998149511</v>
          </cell>
          <cell r="DS2875">
            <v>3785.7640000000001</v>
          </cell>
          <cell r="DT2875" t="str">
            <v>ID</v>
          </cell>
          <cell r="DU2875" t="str">
            <v>lt32</v>
          </cell>
          <cell r="EZ2875" t="str">
            <v>WA</v>
          </cell>
          <cell r="FA2875" t="str">
            <v>Bedrooms</v>
          </cell>
          <cell r="FB2875">
            <v>45742.86</v>
          </cell>
          <cell r="FC2875">
            <v>440656.21799999999</v>
          </cell>
          <cell r="FI2875" t="str">
            <v>OR</v>
          </cell>
          <cell r="FJ2875" t="str">
            <v>Bedrooms</v>
          </cell>
          <cell r="FK2875" t="str">
            <v>EISAnqnx</v>
          </cell>
          <cell r="FL2875">
            <v>142563.24</v>
          </cell>
          <cell r="FS2875" t="str">
            <v>WA</v>
          </cell>
          <cell r="FT2875" t="str">
            <v>EISAnqnx</v>
          </cell>
          <cell r="FV2875">
            <v>1294915.8400000001</v>
          </cell>
        </row>
        <row r="2876">
          <cell r="AN2876" t="str">
            <v>MT</v>
          </cell>
          <cell r="AO2876" t="str">
            <v>Natural Gas Other</v>
          </cell>
          <cell r="AP2876" t="str">
            <v>Pre 1980</v>
          </cell>
          <cell r="AQ2876" t="str">
            <v>Basement</v>
          </cell>
          <cell r="AR2876">
            <v>294.84167480468801</v>
          </cell>
          <cell r="AU2876" t="str">
            <v>No</v>
          </cell>
          <cell r="AV2876" t="b">
            <v>0</v>
          </cell>
          <cell r="AX2876">
            <v>981822.77709961112</v>
          </cell>
          <cell r="AY2876" t="b">
            <v>0</v>
          </cell>
          <cell r="AZ2876">
            <v>235763.01008903849</v>
          </cell>
          <cell r="BA2876" t="str">
            <v/>
          </cell>
          <cell r="BB2876" t="str">
            <v/>
          </cell>
          <cell r="BC2876">
            <v>0.25757585734051902</v>
          </cell>
          <cell r="DS2876">
            <v>3785.7640000000001</v>
          </cell>
          <cell r="DT2876" t="str">
            <v>ID</v>
          </cell>
          <cell r="DU2876" t="str">
            <v>lt32</v>
          </cell>
          <cell r="EZ2876" t="str">
            <v>WA</v>
          </cell>
          <cell r="FA2876" t="str">
            <v>Exterior</v>
          </cell>
          <cell r="FB2876">
            <v>419309.55</v>
          </cell>
          <cell r="FC2876">
            <v>1372285.8</v>
          </cell>
          <cell r="FI2876" t="str">
            <v>OR</v>
          </cell>
          <cell r="FJ2876" t="str">
            <v>Bedrooms</v>
          </cell>
          <cell r="FK2876" t="str">
            <v>EISAx</v>
          </cell>
          <cell r="FL2876">
            <v>142563.24</v>
          </cell>
          <cell r="FS2876" t="str">
            <v>WA</v>
          </cell>
          <cell r="FT2876" t="str">
            <v>EISAq</v>
          </cell>
          <cell r="FV2876">
            <v>457029.12</v>
          </cell>
        </row>
        <row r="2877">
          <cell r="AN2877" t="str">
            <v>MT</v>
          </cell>
          <cell r="AO2877" t="str">
            <v>Natural Gas Other</v>
          </cell>
          <cell r="AP2877" t="str">
            <v>Pre 1980</v>
          </cell>
          <cell r="AQ2877" t="str">
            <v>Crawlspace</v>
          </cell>
          <cell r="AR2877">
            <v>849.83776855468795</v>
          </cell>
          <cell r="AU2877" t="str">
            <v>No</v>
          </cell>
          <cell r="AV2877" t="b">
            <v>0</v>
          </cell>
          <cell r="AX2877">
            <v>2829959.7692871108</v>
          </cell>
          <cell r="AY2877" t="b">
            <v>0</v>
          </cell>
          <cell r="AZ2877">
            <v>679552.20555075724</v>
          </cell>
          <cell r="BA2877" t="str">
            <v/>
          </cell>
          <cell r="BB2877" t="str">
            <v/>
          </cell>
          <cell r="BC2877">
            <v>0.74242452998149511</v>
          </cell>
          <cell r="DS2877">
            <v>1904.288</v>
          </cell>
          <cell r="DT2877" t="str">
            <v>WA</v>
          </cell>
          <cell r="DU2877" t="str">
            <v>32to46</v>
          </cell>
          <cell r="EZ2877" t="str">
            <v>WA</v>
          </cell>
          <cell r="FA2877" t="str">
            <v>Garage</v>
          </cell>
          <cell r="FB2877">
            <v>45742.86</v>
          </cell>
          <cell r="FC2877">
            <v>182971.44</v>
          </cell>
          <cell r="FI2877" t="str">
            <v>OR</v>
          </cell>
          <cell r="FJ2877" t="str">
            <v>Exterior</v>
          </cell>
          <cell r="FK2877" t="str">
            <v>EISAx</v>
          </cell>
          <cell r="FL2877">
            <v>308887.02</v>
          </cell>
          <cell r="FS2877" t="str">
            <v>WA</v>
          </cell>
          <cell r="FT2877" t="str">
            <v>EISAx</v>
          </cell>
          <cell r="FV2877">
            <v>2037588.16</v>
          </cell>
        </row>
        <row r="2878">
          <cell r="AN2878" t="str">
            <v>MT</v>
          </cell>
          <cell r="AO2878" t="str">
            <v>Natural Gas FAF</v>
          </cell>
          <cell r="AP2878" t="str">
            <v>Pre 1980</v>
          </cell>
          <cell r="AQ2878" t="str">
            <v>Crawlspace</v>
          </cell>
          <cell r="AR2878">
            <v>849.83776855468795</v>
          </cell>
          <cell r="AU2878" t="str">
            <v>No</v>
          </cell>
          <cell r="AV2878" t="b">
            <v>0</v>
          </cell>
          <cell r="AX2878">
            <v>2829959.7692871108</v>
          </cell>
          <cell r="AY2878" t="b">
            <v>0</v>
          </cell>
          <cell r="AZ2878">
            <v>679552.20555075724</v>
          </cell>
          <cell r="BA2878" t="str">
            <v/>
          </cell>
          <cell r="BB2878" t="str">
            <v/>
          </cell>
          <cell r="BC2878">
            <v>0.74242452998149511</v>
          </cell>
          <cell r="DS2878">
            <v>1904.288</v>
          </cell>
          <cell r="DT2878" t="str">
            <v>WA</v>
          </cell>
          <cell r="DU2878" t="str">
            <v>lt32</v>
          </cell>
          <cell r="EZ2878" t="str">
            <v>WA</v>
          </cell>
          <cell r="FA2878" t="str">
            <v>Kitchen</v>
          </cell>
          <cell r="FB2878">
            <v>228714.3</v>
          </cell>
          <cell r="FC2878">
            <v>184496.20199999999</v>
          </cell>
          <cell r="FI2878" t="str">
            <v>OR</v>
          </cell>
          <cell r="FJ2878" t="str">
            <v>Garage</v>
          </cell>
          <cell r="FK2878" t="str">
            <v>EISAnqnx</v>
          </cell>
          <cell r="FL2878">
            <v>118802.70000000001</v>
          </cell>
          <cell r="FS2878" t="str">
            <v>WA</v>
          </cell>
          <cell r="FT2878" t="str">
            <v>EISAnqnx</v>
          </cell>
          <cell r="FV2878">
            <v>418943.36</v>
          </cell>
        </row>
        <row r="2879">
          <cell r="AN2879" t="str">
            <v>MT</v>
          </cell>
          <cell r="AO2879" t="str">
            <v>Natural Gas FAF</v>
          </cell>
          <cell r="AP2879" t="str">
            <v>Pre 1980</v>
          </cell>
          <cell r="AQ2879" t="str">
            <v>Basement</v>
          </cell>
          <cell r="AR2879">
            <v>294.84167480468801</v>
          </cell>
          <cell r="AU2879" t="str">
            <v>No</v>
          </cell>
          <cell r="AV2879" t="b">
            <v>0</v>
          </cell>
          <cell r="AX2879">
            <v>981822.77709961112</v>
          </cell>
          <cell r="AY2879" t="b">
            <v>0</v>
          </cell>
          <cell r="AZ2879">
            <v>235763.01008903849</v>
          </cell>
          <cell r="BA2879" t="str">
            <v/>
          </cell>
          <cell r="BB2879" t="str">
            <v/>
          </cell>
          <cell r="BC2879">
            <v>0.25757585734051902</v>
          </cell>
          <cell r="DS2879">
            <v>1904.288</v>
          </cell>
          <cell r="DT2879" t="str">
            <v>WA</v>
          </cell>
          <cell r="DU2879" t="str">
            <v>lt32</v>
          </cell>
          <cell r="EZ2879" t="str">
            <v>WA</v>
          </cell>
          <cell r="FA2879" t="str">
            <v>Living Room/Family Room</v>
          </cell>
          <cell r="FB2879">
            <v>45742.86</v>
          </cell>
          <cell r="FC2879">
            <v>358319.07</v>
          </cell>
          <cell r="FI2879" t="str">
            <v>OR</v>
          </cell>
          <cell r="FJ2879" t="str">
            <v>Garage</v>
          </cell>
          <cell r="FK2879" t="str">
            <v>EISAq</v>
          </cell>
          <cell r="FL2879">
            <v>190084.32</v>
          </cell>
          <cell r="FS2879" t="str">
            <v>WA</v>
          </cell>
          <cell r="FT2879" t="str">
            <v>EISAq</v>
          </cell>
          <cell r="FV2879">
            <v>542722.07999999996</v>
          </cell>
        </row>
        <row r="2880">
          <cell r="AN2880" t="str">
            <v>MT</v>
          </cell>
          <cell r="AO2880" t="str">
            <v>Natural Gas FAF</v>
          </cell>
          <cell r="AP2880" t="str">
            <v>Pre 1980</v>
          </cell>
          <cell r="AQ2880" t="str">
            <v>Crawlspace</v>
          </cell>
          <cell r="AR2880">
            <v>849.83776855468795</v>
          </cell>
          <cell r="AU2880" t="str">
            <v>No</v>
          </cell>
          <cell r="AV2880" t="b">
            <v>0</v>
          </cell>
          <cell r="AX2880">
            <v>2829959.7692871108</v>
          </cell>
          <cell r="AY2880" t="b">
            <v>0</v>
          </cell>
          <cell r="AZ2880">
            <v>679552.20555075724</v>
          </cell>
          <cell r="BA2880" t="str">
            <v/>
          </cell>
          <cell r="BB2880" t="str">
            <v/>
          </cell>
          <cell r="BC2880">
            <v>0.74242452998149511</v>
          </cell>
          <cell r="DS2880">
            <v>1904.288</v>
          </cell>
          <cell r="DT2880" t="str">
            <v>WA</v>
          </cell>
          <cell r="DU2880" t="str">
            <v>lt32</v>
          </cell>
          <cell r="EZ2880" t="str">
            <v>WA</v>
          </cell>
          <cell r="FA2880" t="str">
            <v>Other</v>
          </cell>
          <cell r="FB2880">
            <v>45742.86</v>
          </cell>
          <cell r="FC2880">
            <v>196694.29799999998</v>
          </cell>
          <cell r="FI2880" t="str">
            <v>OR</v>
          </cell>
          <cell r="FJ2880" t="str">
            <v>Kitchen</v>
          </cell>
          <cell r="FK2880" t="str">
            <v>EISAq</v>
          </cell>
          <cell r="FL2880">
            <v>35640.81</v>
          </cell>
          <cell r="FS2880" t="str">
            <v>WA</v>
          </cell>
          <cell r="FT2880" t="str">
            <v>EISAnqnx</v>
          </cell>
          <cell r="FV2880">
            <v>22211071.099999998</v>
          </cell>
        </row>
        <row r="2881">
          <cell r="AN2881" t="str">
            <v>MT</v>
          </cell>
          <cell r="AO2881" t="str">
            <v>Baseboard/Wall/Radiant</v>
          </cell>
          <cell r="AP2881" t="str">
            <v>Pre 1980</v>
          </cell>
          <cell r="AQ2881" t="str">
            <v>Basement</v>
          </cell>
          <cell r="AR2881">
            <v>294.84167480468801</v>
          </cell>
          <cell r="AU2881" t="str">
            <v>No</v>
          </cell>
          <cell r="AV2881" t="b">
            <v>0</v>
          </cell>
          <cell r="AX2881">
            <v>981822.77709961112</v>
          </cell>
          <cell r="AY2881" t="b">
            <v>0</v>
          </cell>
          <cell r="AZ2881">
            <v>235763.01008903849</v>
          </cell>
          <cell r="BA2881" t="str">
            <v/>
          </cell>
          <cell r="BB2881" t="str">
            <v/>
          </cell>
          <cell r="BC2881">
            <v>0.25757585734051902</v>
          </cell>
          <cell r="DS2881">
            <v>1192.4649999999999</v>
          </cell>
          <cell r="DT2881" t="str">
            <v>ID</v>
          </cell>
          <cell r="DU2881" t="str">
            <v>32to46</v>
          </cell>
          <cell r="EZ2881" t="str">
            <v>WA</v>
          </cell>
          <cell r="FA2881" t="str">
            <v>Bathroom</v>
          </cell>
          <cell r="FB2881">
            <v>1722981.0599999998</v>
          </cell>
          <cell r="FC2881">
            <v>311051.44799999997</v>
          </cell>
          <cell r="FI2881" t="str">
            <v>OR</v>
          </cell>
          <cell r="FJ2881" t="str">
            <v>Kitchen</v>
          </cell>
          <cell r="FK2881" t="str">
            <v>EISAx</v>
          </cell>
          <cell r="FL2881">
            <v>89102.025000000009</v>
          </cell>
          <cell r="FS2881" t="str">
            <v>WA</v>
          </cell>
          <cell r="FT2881" t="str">
            <v>EISAq</v>
          </cell>
          <cell r="FV2881">
            <v>2883757.85</v>
          </cell>
        </row>
        <row r="2882">
          <cell r="AN2882" t="str">
            <v>MT</v>
          </cell>
          <cell r="AO2882" t="str">
            <v>Baseboard/Wall/Radiant</v>
          </cell>
          <cell r="AP2882" t="str">
            <v>Pre 1980</v>
          </cell>
          <cell r="AQ2882" t="str">
            <v>Crawlspace</v>
          </cell>
          <cell r="AR2882">
            <v>849.83776855468795</v>
          </cell>
          <cell r="AU2882" t="str">
            <v>No</v>
          </cell>
          <cell r="AV2882" t="b">
            <v>0</v>
          </cell>
          <cell r="AX2882">
            <v>2829959.7692871108</v>
          </cell>
          <cell r="AY2882" t="b">
            <v>0</v>
          </cell>
          <cell r="AZ2882">
            <v>679552.20555075724</v>
          </cell>
          <cell r="BA2882" t="str">
            <v/>
          </cell>
          <cell r="BB2882" t="str">
            <v/>
          </cell>
          <cell r="BC2882">
            <v>0.74242452998149511</v>
          </cell>
          <cell r="DS2882">
            <v>1192.4649999999999</v>
          </cell>
          <cell r="DT2882" t="str">
            <v>ID</v>
          </cell>
          <cell r="DU2882" t="str">
            <v>lt32</v>
          </cell>
          <cell r="EZ2882" t="str">
            <v>WA</v>
          </cell>
          <cell r="FA2882" t="str">
            <v>Bedrooms</v>
          </cell>
          <cell r="FB2882">
            <v>841668.62399999995</v>
          </cell>
          <cell r="FC2882">
            <v>548914.31999999995</v>
          </cell>
          <cell r="FI2882" t="str">
            <v>OR</v>
          </cell>
          <cell r="FJ2882" t="str">
            <v>Living Room/Family Room</v>
          </cell>
          <cell r="FK2882" t="str">
            <v>EISAnqnx</v>
          </cell>
          <cell r="FL2882">
            <v>285126.48</v>
          </cell>
          <cell r="FS2882" t="str">
            <v>WA</v>
          </cell>
          <cell r="FT2882" t="str">
            <v>EISAx</v>
          </cell>
          <cell r="FV2882">
            <v>13866580.299999999</v>
          </cell>
        </row>
        <row r="2883">
          <cell r="AN2883" t="str">
            <v>MT</v>
          </cell>
          <cell r="AO2883" t="str">
            <v>Natural Gas FAF</v>
          </cell>
          <cell r="AP2883" t="str">
            <v>Pre 1980</v>
          </cell>
          <cell r="AQ2883" t="str">
            <v>Basement</v>
          </cell>
          <cell r="AR2883">
            <v>294.84167480468801</v>
          </cell>
          <cell r="AU2883" t="str">
            <v>No</v>
          </cell>
          <cell r="AV2883" t="b">
            <v>1</v>
          </cell>
          <cell r="AX2883">
            <v>981822.77709961112</v>
          </cell>
          <cell r="AY2883" t="b">
            <v>0</v>
          </cell>
          <cell r="AZ2883">
            <v>235763.01008903849</v>
          </cell>
          <cell r="BA2883">
            <v>0.25757575757575779</v>
          </cell>
          <cell r="BB2883">
            <v>294.84167480468801</v>
          </cell>
          <cell r="BC2883">
            <v>0.25757585734051902</v>
          </cell>
          <cell r="DS2883">
            <v>1192.4649999999999</v>
          </cell>
          <cell r="DT2883" t="str">
            <v>ID</v>
          </cell>
          <cell r="DU2883" t="str">
            <v>lt32</v>
          </cell>
          <cell r="EZ2883" t="str">
            <v>WA</v>
          </cell>
          <cell r="FA2883" t="str">
            <v>Exterior</v>
          </cell>
          <cell r="FB2883">
            <v>548914.31999999995</v>
          </cell>
          <cell r="FC2883">
            <v>2692729.6919999998</v>
          </cell>
          <cell r="FI2883" t="str">
            <v>OR</v>
          </cell>
          <cell r="FJ2883" t="str">
            <v>Other</v>
          </cell>
          <cell r="FK2883" t="str">
            <v>EISAnqnx</v>
          </cell>
          <cell r="FL2883">
            <v>71281.62</v>
          </cell>
          <cell r="FS2883" t="str">
            <v>MT</v>
          </cell>
          <cell r="FT2883" t="str">
            <v>EISAnqnx</v>
          </cell>
          <cell r="FV2883">
            <v>1659784.55</v>
          </cell>
        </row>
        <row r="2884">
          <cell r="AN2884" t="str">
            <v>MT</v>
          </cell>
          <cell r="AO2884" t="str">
            <v>Natural Gas FAF</v>
          </cell>
          <cell r="AP2884" t="str">
            <v>Pre 1980</v>
          </cell>
          <cell r="AQ2884" t="str">
            <v>Basement</v>
          </cell>
          <cell r="AR2884">
            <v>294.84167480468801</v>
          </cell>
          <cell r="AU2884" t="str">
            <v>No</v>
          </cell>
          <cell r="AV2884" t="b">
            <v>0</v>
          </cell>
          <cell r="AX2884">
            <v>981822.77709961112</v>
          </cell>
          <cell r="AY2884" t="b">
            <v>0</v>
          </cell>
          <cell r="AZ2884">
            <v>235763.01008903849</v>
          </cell>
          <cell r="BA2884" t="str">
            <v/>
          </cell>
          <cell r="BB2884" t="str">
            <v/>
          </cell>
          <cell r="BC2884">
            <v>0.25757585734051902</v>
          </cell>
          <cell r="DS2884">
            <v>1192.4649999999999</v>
          </cell>
          <cell r="DT2884" t="str">
            <v>ID</v>
          </cell>
          <cell r="DU2884" t="str">
            <v>32to46</v>
          </cell>
          <cell r="EZ2884" t="str">
            <v>WA</v>
          </cell>
          <cell r="FA2884" t="str">
            <v>Garage</v>
          </cell>
          <cell r="FB2884">
            <v>280556.20799999998</v>
          </cell>
          <cell r="FC2884">
            <v>250060.96799999999</v>
          </cell>
          <cell r="FI2884" t="str">
            <v>OR</v>
          </cell>
          <cell r="FJ2884" t="str">
            <v>Other</v>
          </cell>
          <cell r="FK2884" t="str">
            <v>EISAx</v>
          </cell>
          <cell r="FL2884">
            <v>237605.40000000002</v>
          </cell>
          <cell r="FS2884" t="str">
            <v>MT</v>
          </cell>
          <cell r="FT2884" t="str">
            <v>EISAq</v>
          </cell>
          <cell r="FV2884">
            <v>165978.45500000002</v>
          </cell>
        </row>
        <row r="2885">
          <cell r="AN2885" t="str">
            <v>ID</v>
          </cell>
          <cell r="AO2885" t="str">
            <v>Oil Other</v>
          </cell>
          <cell r="AP2885" t="str">
            <v>Pre 1980</v>
          </cell>
          <cell r="AQ2885" t="str">
            <v>Crawlspace</v>
          </cell>
          <cell r="AR2885">
            <v>1192.46508789063</v>
          </cell>
          <cell r="AU2885" t="str">
            <v>No</v>
          </cell>
          <cell r="AV2885" t="b">
            <v>1</v>
          </cell>
          <cell r="AX2885">
            <v>1197234.9482421926</v>
          </cell>
          <cell r="AY2885" t="b">
            <v>0</v>
          </cell>
          <cell r="AZ2885">
            <v>686754.47671123338</v>
          </cell>
          <cell r="BA2885">
            <v>1</v>
          </cell>
          <cell r="BB2885">
            <v>1192.46508789063</v>
          </cell>
          <cell r="BC2885">
            <v>1.0000000737049977</v>
          </cell>
          <cell r="DS2885">
            <v>1192.4649999999999</v>
          </cell>
          <cell r="DT2885" t="str">
            <v>ID</v>
          </cell>
          <cell r="DU2885" t="str">
            <v>32to46</v>
          </cell>
          <cell r="EZ2885" t="str">
            <v>WA</v>
          </cell>
          <cell r="FA2885" t="str">
            <v>Kitchen</v>
          </cell>
          <cell r="FB2885">
            <v>134179.05599999998</v>
          </cell>
          <cell r="FC2885">
            <v>285130.49400000001</v>
          </cell>
          <cell r="FI2885" t="str">
            <v>WA</v>
          </cell>
          <cell r="FJ2885" t="str">
            <v>Bathroom</v>
          </cell>
          <cell r="FK2885" t="str">
            <v>EISAnqnx</v>
          </cell>
          <cell r="FL2885">
            <v>480891.83999999997</v>
          </cell>
          <cell r="FS2885" t="str">
            <v>MT</v>
          </cell>
          <cell r="FT2885" t="str">
            <v>EISAx</v>
          </cell>
          <cell r="FV2885">
            <v>955806.96500000008</v>
          </cell>
        </row>
        <row r="2886">
          <cell r="AN2886" t="str">
            <v>ID</v>
          </cell>
          <cell r="AO2886" t="str">
            <v>Baseboard/Wall/Radiant</v>
          </cell>
          <cell r="AP2886" t="str">
            <v>Pre 1980</v>
          </cell>
          <cell r="AQ2886" t="str">
            <v>Crawlspace</v>
          </cell>
          <cell r="AR2886">
            <v>1192.46508789063</v>
          </cell>
          <cell r="AU2886" t="str">
            <v>No</v>
          </cell>
          <cell r="AV2886" t="b">
            <v>0</v>
          </cell>
          <cell r="AX2886">
            <v>1197234.9482421926</v>
          </cell>
          <cell r="AY2886" t="b">
            <v>0</v>
          </cell>
          <cell r="AZ2886">
            <v>686754.47671123338</v>
          </cell>
          <cell r="BA2886" t="str">
            <v/>
          </cell>
          <cell r="BB2886" t="str">
            <v/>
          </cell>
          <cell r="BC2886">
            <v>1.0000000737049977</v>
          </cell>
          <cell r="DS2886">
            <v>2079.9929999999999</v>
          </cell>
          <cell r="DT2886" t="str">
            <v>WA</v>
          </cell>
          <cell r="DU2886" t="str">
            <v>32to46</v>
          </cell>
          <cell r="EZ2886" t="str">
            <v>WA</v>
          </cell>
          <cell r="FA2886" t="str">
            <v>Living Room/Family Room</v>
          </cell>
          <cell r="FB2886">
            <v>182971.44</v>
          </cell>
          <cell r="FC2886">
            <v>231763.82399999999</v>
          </cell>
          <cell r="FI2886" t="str">
            <v>WA</v>
          </cell>
          <cell r="FJ2886" t="str">
            <v>Bathroom</v>
          </cell>
          <cell r="FK2886" t="str">
            <v>EISAx</v>
          </cell>
          <cell r="FL2886">
            <v>300557.39999999997</v>
          </cell>
          <cell r="FS2886" t="str">
            <v>WA</v>
          </cell>
          <cell r="FT2886" t="str">
            <v>EISAnqnx</v>
          </cell>
          <cell r="FV2886">
            <v>7654374.2400000002</v>
          </cell>
        </row>
        <row r="2887">
          <cell r="AN2887" t="str">
            <v>WA</v>
          </cell>
          <cell r="AO2887" t="str">
            <v>Wood</v>
          </cell>
          <cell r="AP2887" t="str">
            <v>Pre 1980</v>
          </cell>
          <cell r="AQ2887" t="str">
            <v>Crawlspace</v>
          </cell>
          <cell r="AR2887">
            <v>1904.28771972656</v>
          </cell>
          <cell r="AU2887" t="str">
            <v>Yes</v>
          </cell>
          <cell r="AV2887" t="b">
            <v>0</v>
          </cell>
          <cell r="AX2887">
            <v>4010429.9377441355</v>
          </cell>
          <cell r="AY2887" t="b">
            <v>0</v>
          </cell>
          <cell r="AZ2887">
            <v>0</v>
          </cell>
          <cell r="BA2887" t="str">
            <v/>
          </cell>
          <cell r="BB2887" t="str">
            <v/>
          </cell>
          <cell r="BC2887">
            <v>0.99999985281982562</v>
          </cell>
          <cell r="DS2887">
            <v>2079.9929999999999</v>
          </cell>
          <cell r="DT2887" t="str">
            <v>WA</v>
          </cell>
          <cell r="DU2887" t="str">
            <v>32to46</v>
          </cell>
          <cell r="EZ2887" t="str">
            <v>WA</v>
          </cell>
          <cell r="FA2887" t="str">
            <v>Other</v>
          </cell>
          <cell r="FB2887">
            <v>1431751.5179999999</v>
          </cell>
          <cell r="FC2887">
            <v>952976.25</v>
          </cell>
          <cell r="FI2887" t="str">
            <v>WA</v>
          </cell>
          <cell r="FJ2887" t="str">
            <v>Bedrooms</v>
          </cell>
          <cell r="FK2887" t="str">
            <v>EISAq</v>
          </cell>
          <cell r="FL2887">
            <v>162300.99599999998</v>
          </cell>
          <cell r="FS2887" t="str">
            <v>WA</v>
          </cell>
          <cell r="FT2887" t="str">
            <v>EISAq</v>
          </cell>
          <cell r="FV2887">
            <v>626077.89299999992</v>
          </cell>
        </row>
        <row r="2888">
          <cell r="AN2888" t="str">
            <v>WA</v>
          </cell>
          <cell r="AO2888" t="str">
            <v>Heat Pump (Central System)</v>
          </cell>
          <cell r="AP2888" t="str">
            <v>Pre 1980</v>
          </cell>
          <cell r="AQ2888" t="str">
            <v>Crawlspace</v>
          </cell>
          <cell r="AR2888">
            <v>1904.28771972656</v>
          </cell>
          <cell r="AU2888" t="str">
            <v>Yes</v>
          </cell>
          <cell r="AV2888" t="b">
            <v>1</v>
          </cell>
          <cell r="AX2888">
            <v>4010429.9377441355</v>
          </cell>
          <cell r="AY2888" t="b">
            <v>0</v>
          </cell>
          <cell r="AZ2888">
            <v>0</v>
          </cell>
          <cell r="BA2888">
            <v>1</v>
          </cell>
          <cell r="BB2888">
            <v>1904.28771972656</v>
          </cell>
          <cell r="BC2888">
            <v>0.99999985281982562</v>
          </cell>
          <cell r="DS2888">
            <v>2079.9929999999999</v>
          </cell>
          <cell r="DT2888" t="str">
            <v>WA</v>
          </cell>
          <cell r="DU2888" t="str">
            <v>32to46</v>
          </cell>
          <cell r="EZ2888" t="str">
            <v>WA</v>
          </cell>
          <cell r="FA2888" t="str">
            <v>Bathroom</v>
          </cell>
          <cell r="FB2888">
            <v>1784337.4800000002</v>
          </cell>
          <cell r="FC2888">
            <v>599735.65300000005</v>
          </cell>
          <cell r="FI2888" t="str">
            <v>WA</v>
          </cell>
          <cell r="FJ2888" t="str">
            <v>Exterior</v>
          </cell>
          <cell r="FK2888" t="str">
            <v>EISAq</v>
          </cell>
          <cell r="FL2888">
            <v>60111.479999999996</v>
          </cell>
          <cell r="FS2888" t="str">
            <v>WA</v>
          </cell>
          <cell r="FT2888" t="str">
            <v>EISAx</v>
          </cell>
          <cell r="FV2888">
            <v>4107986.1749999998</v>
          </cell>
        </row>
        <row r="2889">
          <cell r="AN2889" t="str">
            <v>WA</v>
          </cell>
          <cell r="AO2889" t="str">
            <v>Heat Pump (Central System)</v>
          </cell>
          <cell r="AP2889" t="str">
            <v>Pre 1980</v>
          </cell>
          <cell r="AQ2889" t="str">
            <v>Slab on Grade</v>
          </cell>
          <cell r="AR2889">
            <v>1904.28771972656</v>
          </cell>
          <cell r="AU2889" t="str">
            <v>No</v>
          </cell>
          <cell r="AV2889" t="b">
            <v>0</v>
          </cell>
          <cell r="AX2889">
            <v>5903291.9311523363</v>
          </cell>
          <cell r="AY2889" t="b">
            <v>0</v>
          </cell>
          <cell r="AZ2889">
            <v>2558753.3232421842</v>
          </cell>
          <cell r="BA2889" t="str">
            <v/>
          </cell>
          <cell r="BB2889" t="str">
            <v/>
          </cell>
          <cell r="BC2889">
            <v>0.99999985281982562</v>
          </cell>
          <cell r="DS2889">
            <v>2079.9929999999999</v>
          </cell>
          <cell r="DT2889" t="str">
            <v>WA</v>
          </cell>
          <cell r="DU2889" t="str">
            <v>lt32</v>
          </cell>
          <cell r="EZ2889" t="str">
            <v>WA</v>
          </cell>
          <cell r="FA2889" t="str">
            <v>Bedrooms</v>
          </cell>
          <cell r="FB2889">
            <v>2255204.3150000004</v>
          </cell>
          <cell r="FC2889">
            <v>1402687.5190000001</v>
          </cell>
          <cell r="FI2889" t="str">
            <v>WA</v>
          </cell>
          <cell r="FJ2889" t="str">
            <v>Kitchen</v>
          </cell>
          <cell r="FK2889" t="str">
            <v>EISAq</v>
          </cell>
          <cell r="FL2889">
            <v>192356.73599999998</v>
          </cell>
          <cell r="FS2889" t="str">
            <v>WA</v>
          </cell>
          <cell r="FT2889" t="str">
            <v>EISAq</v>
          </cell>
          <cell r="FV2889">
            <v>3736681.1159999999</v>
          </cell>
        </row>
        <row r="2890">
          <cell r="AN2890" t="str">
            <v>WA</v>
          </cell>
          <cell r="AO2890" t="str">
            <v>Propane/LP</v>
          </cell>
          <cell r="AP2890" t="str">
            <v>Pre 1980</v>
          </cell>
          <cell r="AQ2890" t="str">
            <v>Slab on Grade</v>
          </cell>
          <cell r="AR2890">
            <v>1904.28771972656</v>
          </cell>
          <cell r="AU2890" t="str">
            <v>No</v>
          </cell>
          <cell r="AV2890" t="b">
            <v>0</v>
          </cell>
          <cell r="AX2890">
            <v>5903291.9311523363</v>
          </cell>
          <cell r="AY2890" t="b">
            <v>0</v>
          </cell>
          <cell r="AZ2890">
            <v>2558753.3232421842</v>
          </cell>
          <cell r="BA2890" t="str">
            <v/>
          </cell>
          <cell r="BB2890" t="str">
            <v/>
          </cell>
          <cell r="BC2890">
            <v>0.99999985281982562</v>
          </cell>
          <cell r="DS2890">
            <v>2130.886</v>
          </cell>
          <cell r="DT2890" t="str">
            <v>MT</v>
          </cell>
          <cell r="DU2890" t="str">
            <v>lt32</v>
          </cell>
          <cell r="EZ2890" t="str">
            <v>WA</v>
          </cell>
          <cell r="FA2890" t="str">
            <v>Exterior</v>
          </cell>
          <cell r="FB2890">
            <v>2180856.9200000004</v>
          </cell>
          <cell r="FC2890">
            <v>8039431.6460000006</v>
          </cell>
          <cell r="FI2890" t="str">
            <v>WA</v>
          </cell>
          <cell r="FJ2890" t="str">
            <v>Living Room/Family Room</v>
          </cell>
          <cell r="FK2890" t="str">
            <v>EISAq</v>
          </cell>
          <cell r="FL2890">
            <v>104193.23199999999</v>
          </cell>
          <cell r="FS2890" t="str">
            <v>WA</v>
          </cell>
          <cell r="FT2890" t="str">
            <v>EISAx</v>
          </cell>
          <cell r="FV2890">
            <v>466540.11600000004</v>
          </cell>
        </row>
        <row r="2891">
          <cell r="AN2891" t="str">
            <v>WA</v>
          </cell>
          <cell r="AO2891" t="str">
            <v>Propane/LP</v>
          </cell>
          <cell r="AP2891" t="str">
            <v>Pre 1980</v>
          </cell>
          <cell r="AQ2891" t="str">
            <v>Slab on Grade</v>
          </cell>
          <cell r="AR2891">
            <v>1904.28771972656</v>
          </cell>
          <cell r="AU2891" t="str">
            <v>No</v>
          </cell>
          <cell r="AV2891" t="b">
            <v>0</v>
          </cell>
          <cell r="AX2891">
            <v>5903291.9311523363</v>
          </cell>
          <cell r="AY2891" t="b">
            <v>0</v>
          </cell>
          <cell r="AZ2891">
            <v>2558753.3232421842</v>
          </cell>
          <cell r="BA2891" t="str">
            <v/>
          </cell>
          <cell r="BB2891" t="str">
            <v/>
          </cell>
          <cell r="BC2891">
            <v>0.99999985281982562</v>
          </cell>
          <cell r="DS2891">
            <v>2130.886</v>
          </cell>
          <cell r="DT2891" t="str">
            <v>MT</v>
          </cell>
          <cell r="DU2891" t="str">
            <v>lt32</v>
          </cell>
          <cell r="EZ2891" t="str">
            <v>WA</v>
          </cell>
          <cell r="FA2891" t="str">
            <v>Garage</v>
          </cell>
          <cell r="FB2891">
            <v>1189558.32</v>
          </cell>
          <cell r="FC2891">
            <v>2047031.6090000002</v>
          </cell>
          <cell r="FI2891" t="str">
            <v>WA</v>
          </cell>
          <cell r="FJ2891" t="str">
            <v>Other</v>
          </cell>
          <cell r="FK2891" t="str">
            <v>EISAq</v>
          </cell>
          <cell r="FL2891">
            <v>90167.22</v>
          </cell>
          <cell r="FS2891" t="str">
            <v>ID</v>
          </cell>
          <cell r="FT2891" t="str">
            <v>EISAnqnx</v>
          </cell>
          <cell r="FV2891">
            <v>1979491.9</v>
          </cell>
        </row>
        <row r="2892">
          <cell r="AN2892" t="str">
            <v>WA</v>
          </cell>
          <cell r="AO2892" t="str">
            <v>Propane/LP</v>
          </cell>
          <cell r="AP2892" t="str">
            <v>Pre 1980</v>
          </cell>
          <cell r="AQ2892" t="str">
            <v>Slab on Grade</v>
          </cell>
          <cell r="AR2892">
            <v>1904.28771972656</v>
          </cell>
          <cell r="AU2892" t="str">
            <v>No</v>
          </cell>
          <cell r="AV2892" t="b">
            <v>0</v>
          </cell>
          <cell r="AX2892">
            <v>5903291.9311523363</v>
          </cell>
          <cell r="AY2892" t="b">
            <v>0</v>
          </cell>
          <cell r="AZ2892">
            <v>2558753.3232421842</v>
          </cell>
          <cell r="BA2892" t="str">
            <v/>
          </cell>
          <cell r="BB2892" t="str">
            <v/>
          </cell>
          <cell r="BC2892">
            <v>0.99999985281982562</v>
          </cell>
          <cell r="DS2892">
            <v>2130.886</v>
          </cell>
          <cell r="DT2892" t="str">
            <v>MT</v>
          </cell>
          <cell r="DU2892" t="str">
            <v>32to46</v>
          </cell>
          <cell r="EZ2892" t="str">
            <v>WA</v>
          </cell>
          <cell r="FA2892" t="str">
            <v>Kitchen</v>
          </cell>
          <cell r="FB2892">
            <v>297389.58</v>
          </cell>
          <cell r="FC2892">
            <v>579909.6810000001</v>
          </cell>
          <cell r="FI2892" t="str">
            <v>WA</v>
          </cell>
          <cell r="FJ2892" t="str">
            <v>Other</v>
          </cell>
          <cell r="FK2892" t="str">
            <v>EISAx</v>
          </cell>
          <cell r="FL2892">
            <v>144267.552</v>
          </cell>
          <cell r="FS2892" t="str">
            <v>ID</v>
          </cell>
          <cell r="FT2892" t="str">
            <v>EISAq</v>
          </cell>
          <cell r="FV2892">
            <v>804913.875</v>
          </cell>
        </row>
        <row r="2893">
          <cell r="AN2893" t="str">
            <v>WA</v>
          </cell>
          <cell r="AO2893" t="str">
            <v>Wood</v>
          </cell>
          <cell r="AP2893" t="str">
            <v>Pre 1980</v>
          </cell>
          <cell r="AQ2893" t="str">
            <v>Slab on Grade</v>
          </cell>
          <cell r="AR2893">
            <v>1904.28771972656</v>
          </cell>
          <cell r="AU2893" t="str">
            <v>No</v>
          </cell>
          <cell r="AV2893" t="b">
            <v>1</v>
          </cell>
          <cell r="AX2893">
            <v>5903291.9311523363</v>
          </cell>
          <cell r="AY2893" t="b">
            <v>0</v>
          </cell>
          <cell r="AZ2893">
            <v>2558753.3232421842</v>
          </cell>
          <cell r="BA2893">
            <v>1</v>
          </cell>
          <cell r="BB2893">
            <v>1904.28771972656</v>
          </cell>
          <cell r="BC2893">
            <v>0.99999985281982562</v>
          </cell>
          <cell r="DS2893">
            <v>2130.886</v>
          </cell>
          <cell r="DT2893" t="str">
            <v>MT</v>
          </cell>
          <cell r="DU2893" t="str">
            <v>32to46</v>
          </cell>
          <cell r="EZ2893" t="str">
            <v>WA</v>
          </cell>
          <cell r="FA2893" t="str">
            <v>Living Room/Family Room</v>
          </cell>
          <cell r="FB2893">
            <v>441127.87700000004</v>
          </cell>
          <cell r="FC2893">
            <v>2195726.3990000002</v>
          </cell>
          <cell r="FI2893" t="str">
            <v>WA</v>
          </cell>
          <cell r="FJ2893" t="str">
            <v>Bathroom</v>
          </cell>
          <cell r="FK2893" t="str">
            <v>EISAnqnx</v>
          </cell>
          <cell r="FL2893">
            <v>1189558.32</v>
          </cell>
          <cell r="FS2893" t="str">
            <v>ID</v>
          </cell>
          <cell r="FT2893" t="str">
            <v>EISAx</v>
          </cell>
          <cell r="FV2893">
            <v>739328.29999999993</v>
          </cell>
        </row>
        <row r="2894">
          <cell r="AN2894" t="str">
            <v>MT</v>
          </cell>
          <cell r="AO2894" t="str">
            <v>Natural Gas FAF</v>
          </cell>
          <cell r="AP2894" t="str">
            <v>1993-2006</v>
          </cell>
          <cell r="AQ2894" t="str">
            <v>Basement</v>
          </cell>
          <cell r="AR2894">
            <v>534.18374023437502</v>
          </cell>
          <cell r="AU2894" t="str">
            <v>No</v>
          </cell>
          <cell r="AV2894" t="b">
            <v>1</v>
          </cell>
          <cell r="AX2894">
            <v>1057683.8056640625</v>
          </cell>
          <cell r="AY2894" t="b">
            <v>0</v>
          </cell>
          <cell r="AZ2894">
            <v>259775.68961093749</v>
          </cell>
          <cell r="BA2894">
            <v>0.46666666666666667</v>
          </cell>
          <cell r="BB2894">
            <v>534.18374023437502</v>
          </cell>
          <cell r="BC2894">
            <v>0.46666684741693959</v>
          </cell>
          <cell r="DS2894">
            <v>1925.059</v>
          </cell>
          <cell r="DT2894" t="str">
            <v>OR</v>
          </cell>
          <cell r="DU2894" t="str">
            <v>32to46</v>
          </cell>
          <cell r="EZ2894" t="str">
            <v>WA</v>
          </cell>
          <cell r="FA2894" t="str">
            <v>Other</v>
          </cell>
          <cell r="FB2894">
            <v>4906928.07</v>
          </cell>
          <cell r="FC2894">
            <v>2190769.906</v>
          </cell>
          <cell r="FI2894" t="str">
            <v>WA</v>
          </cell>
          <cell r="FJ2894" t="str">
            <v>Bedrooms</v>
          </cell>
          <cell r="FK2894" t="str">
            <v>EISAnqnx</v>
          </cell>
          <cell r="FL2894">
            <v>594779.16</v>
          </cell>
          <cell r="FS2894" t="str">
            <v>OR</v>
          </cell>
          <cell r="FT2894" t="str">
            <v>EISAnqnx</v>
          </cell>
          <cell r="FV2894">
            <v>1559297.79</v>
          </cell>
        </row>
        <row r="2895">
          <cell r="AN2895" t="str">
            <v>MT</v>
          </cell>
          <cell r="AO2895" t="str">
            <v>Natural Gas FAF</v>
          </cell>
          <cell r="AP2895" t="str">
            <v>1993-2006</v>
          </cell>
          <cell r="AQ2895" t="str">
            <v>Crawlspace</v>
          </cell>
          <cell r="AR2895">
            <v>610.49570312499998</v>
          </cell>
          <cell r="AU2895" t="str">
            <v>No</v>
          </cell>
          <cell r="AV2895" t="b">
            <v>1</v>
          </cell>
          <cell r="AX2895">
            <v>1208781.4921875</v>
          </cell>
          <cell r="AY2895" t="b">
            <v>0</v>
          </cell>
          <cell r="AZ2895">
            <v>296886.50241249998</v>
          </cell>
          <cell r="BA2895">
            <v>0.53333333333333333</v>
          </cell>
          <cell r="BB2895">
            <v>610.49570312499998</v>
          </cell>
          <cell r="BC2895">
            <v>0.53333353990507382</v>
          </cell>
          <cell r="DS2895">
            <v>1925.059</v>
          </cell>
          <cell r="DT2895" t="str">
            <v>OR</v>
          </cell>
          <cell r="DU2895" t="str">
            <v>lt32</v>
          </cell>
          <cell r="EZ2895" t="str">
            <v>WA</v>
          </cell>
          <cell r="FA2895" t="str">
            <v>Bathroom</v>
          </cell>
          <cell r="FB2895">
            <v>1112062.3799999999</v>
          </cell>
          <cell r="FC2895">
            <v>220408.75999999998</v>
          </cell>
          <cell r="FI2895" t="str">
            <v>WA</v>
          </cell>
          <cell r="FJ2895" t="str">
            <v>Bedrooms</v>
          </cell>
          <cell r="FK2895" t="str">
            <v>EISAq</v>
          </cell>
          <cell r="FL2895">
            <v>74347.395000000004</v>
          </cell>
          <cell r="FS2895" t="str">
            <v>OR</v>
          </cell>
          <cell r="FT2895" t="str">
            <v>EISAq</v>
          </cell>
          <cell r="FV2895">
            <v>960604.44099999999</v>
          </cell>
        </row>
        <row r="2896">
          <cell r="AN2896" t="str">
            <v>OR</v>
          </cell>
          <cell r="AO2896" t="str">
            <v>Baseboard/Wall/Radiant</v>
          </cell>
          <cell r="AP2896" t="str">
            <v>Pre 1980</v>
          </cell>
          <cell r="AQ2896" t="str">
            <v>Crawlspace</v>
          </cell>
          <cell r="AR2896">
            <v>1612.69177246094</v>
          </cell>
          <cell r="AU2896" t="str">
            <v>No</v>
          </cell>
          <cell r="AV2896" t="b">
            <v>0</v>
          </cell>
          <cell r="AX2896">
            <v>3173777.4082031301</v>
          </cell>
          <cell r="AY2896" t="b">
            <v>0</v>
          </cell>
          <cell r="AZ2896">
            <v>801456.68858390022</v>
          </cell>
          <cell r="BA2896" t="str">
            <v/>
          </cell>
          <cell r="BB2896" t="str">
            <v/>
          </cell>
          <cell r="BC2896">
            <v>0.99999985890730525</v>
          </cell>
          <cell r="DS2896">
            <v>1144.6790000000001</v>
          </cell>
          <cell r="DT2896" t="str">
            <v>MT</v>
          </cell>
          <cell r="DU2896" t="str">
            <v>lt32</v>
          </cell>
          <cell r="EZ2896" t="str">
            <v>WA</v>
          </cell>
          <cell r="FA2896" t="str">
            <v>Bedrooms</v>
          </cell>
          <cell r="FB2896">
            <v>801486.39999999991</v>
          </cell>
          <cell r="FC2896">
            <v>821523.55999999994</v>
          </cell>
          <cell r="FI2896" t="str">
            <v>WA</v>
          </cell>
          <cell r="FJ2896" t="str">
            <v>Kitchen</v>
          </cell>
          <cell r="FK2896" t="str">
            <v>EISAq</v>
          </cell>
          <cell r="FL2896">
            <v>148694.79</v>
          </cell>
          <cell r="FS2896" t="str">
            <v>OR</v>
          </cell>
          <cell r="FT2896" t="str">
            <v>EISAx</v>
          </cell>
          <cell r="FV2896">
            <v>1597798.97</v>
          </cell>
        </row>
        <row r="2897">
          <cell r="AN2897" t="str">
            <v>OR</v>
          </cell>
          <cell r="AO2897" t="str">
            <v>Electric FAF</v>
          </cell>
          <cell r="AP2897" t="str">
            <v>Pre 1980</v>
          </cell>
          <cell r="AQ2897" t="str">
            <v>Crawlspace</v>
          </cell>
          <cell r="AR2897">
            <v>1612.69177246094</v>
          </cell>
          <cell r="AU2897" t="str">
            <v>No</v>
          </cell>
          <cell r="AV2897" t="b">
            <v>1</v>
          </cell>
          <cell r="AX2897">
            <v>3173777.4082031301</v>
          </cell>
          <cell r="AY2897" t="b">
            <v>0</v>
          </cell>
          <cell r="AZ2897">
            <v>801456.68858390022</v>
          </cell>
          <cell r="BA2897">
            <v>1</v>
          </cell>
          <cell r="BB2897">
            <v>1612.69177246094</v>
          </cell>
          <cell r="BC2897">
            <v>0.99999985890730525</v>
          </cell>
          <cell r="DS2897">
            <v>1144.6790000000001</v>
          </cell>
          <cell r="DT2897" t="str">
            <v>MT</v>
          </cell>
          <cell r="DU2897" t="str">
            <v>gt46</v>
          </cell>
          <cell r="EZ2897" t="str">
            <v>WA</v>
          </cell>
          <cell r="FA2897" t="str">
            <v>Exterior</v>
          </cell>
          <cell r="FB2897">
            <v>621151.96</v>
          </cell>
          <cell r="FC2897">
            <v>4007432</v>
          </cell>
          <cell r="FI2897" t="str">
            <v>WA</v>
          </cell>
          <cell r="FJ2897" t="str">
            <v>Living Room/Family Room</v>
          </cell>
          <cell r="FK2897" t="str">
            <v>EISAnqnx</v>
          </cell>
          <cell r="FL2897">
            <v>297389.58</v>
          </cell>
          <cell r="FS2897" t="str">
            <v>OR</v>
          </cell>
          <cell r="FT2897" t="str">
            <v>EISAnqnx</v>
          </cell>
          <cell r="FV2897">
            <v>2464075.52</v>
          </cell>
        </row>
        <row r="2898">
          <cell r="AN2898" t="str">
            <v>OR</v>
          </cell>
          <cell r="AO2898" t="str">
            <v>Baseboard/Wall/Radiant</v>
          </cell>
          <cell r="AP2898" t="str">
            <v>Pre 1980</v>
          </cell>
          <cell r="AQ2898" t="str">
            <v>Crawlspace</v>
          </cell>
          <cell r="AR2898">
            <v>1701.60638786765</v>
          </cell>
          <cell r="AU2898" t="str">
            <v>No</v>
          </cell>
          <cell r="AV2898" t="b">
            <v>0</v>
          </cell>
          <cell r="AX2898">
            <v>4667506.3219209639</v>
          </cell>
          <cell r="AY2898" t="b">
            <v>0</v>
          </cell>
          <cell r="AZ2898">
            <v>1198009.3411133063</v>
          </cell>
          <cell r="BA2898" t="str">
            <v/>
          </cell>
          <cell r="BB2898" t="str">
            <v/>
          </cell>
          <cell r="BC2898">
            <v>0.20588236072564911</v>
          </cell>
          <cell r="DS2898">
            <v>2079.9929999999999</v>
          </cell>
          <cell r="DT2898" t="str">
            <v>WA</v>
          </cell>
          <cell r="DU2898" t="str">
            <v>32to46</v>
          </cell>
          <cell r="EZ2898" t="str">
            <v>WA</v>
          </cell>
          <cell r="FA2898" t="str">
            <v>Kitchen</v>
          </cell>
          <cell r="FB2898">
            <v>901672.2</v>
          </cell>
          <cell r="FC2898">
            <v>300557.39999999997</v>
          </cell>
          <cell r="FI2898" t="str">
            <v>WA</v>
          </cell>
          <cell r="FJ2898" t="str">
            <v>Living Room/Family Room</v>
          </cell>
          <cell r="FK2898" t="str">
            <v>EISAq</v>
          </cell>
          <cell r="FL2898">
            <v>74347.395000000004</v>
          </cell>
          <cell r="FS2898" t="str">
            <v>OR</v>
          </cell>
          <cell r="FT2898" t="str">
            <v>EISAq</v>
          </cell>
          <cell r="FV2898">
            <v>442763.57</v>
          </cell>
        </row>
        <row r="2899">
          <cell r="AN2899" t="str">
            <v>OR</v>
          </cell>
          <cell r="AO2899" t="str">
            <v>Baseboard/Wall/Radiant</v>
          </cell>
          <cell r="AP2899" t="str">
            <v>Pre 1980</v>
          </cell>
          <cell r="AQ2899" t="str">
            <v>Basement</v>
          </cell>
          <cell r="AR2899">
            <v>6563.3389246323504</v>
          </cell>
          <cell r="AU2899" t="str">
            <v>No</v>
          </cell>
          <cell r="AV2899" t="b">
            <v>0</v>
          </cell>
          <cell r="AX2899">
            <v>18003238.670266539</v>
          </cell>
          <cell r="AY2899" t="b">
            <v>0</v>
          </cell>
          <cell r="AZ2899">
            <v>4620893.1728656003</v>
          </cell>
          <cell r="BA2899" t="str">
            <v/>
          </cell>
          <cell r="BB2899" t="str">
            <v/>
          </cell>
          <cell r="BC2899">
            <v>0.79411767708464498</v>
          </cell>
          <cell r="DS2899">
            <v>2079.9929999999999</v>
          </cell>
          <cell r="DT2899" t="str">
            <v>WA</v>
          </cell>
          <cell r="DU2899" t="str">
            <v>lt32</v>
          </cell>
          <cell r="EZ2899" t="str">
            <v>WA</v>
          </cell>
          <cell r="FA2899" t="str">
            <v>Living Room/Family Room</v>
          </cell>
          <cell r="FB2899">
            <v>711319.17999999993</v>
          </cell>
          <cell r="FC2899">
            <v>631170.53999999992</v>
          </cell>
          <cell r="FI2899" t="str">
            <v>WA</v>
          </cell>
          <cell r="FJ2899" t="str">
            <v>Other</v>
          </cell>
          <cell r="FK2899" t="str">
            <v>EISAnqnx</v>
          </cell>
          <cell r="FL2899">
            <v>1685207.62</v>
          </cell>
          <cell r="FS2899" t="str">
            <v>OR</v>
          </cell>
          <cell r="FT2899" t="str">
            <v>EISAx</v>
          </cell>
          <cell r="FV2899">
            <v>519765.93</v>
          </cell>
        </row>
        <row r="2900">
          <cell r="AN2900" t="str">
            <v>OR</v>
          </cell>
          <cell r="AO2900" t="str">
            <v>Natural Gas Other</v>
          </cell>
          <cell r="AP2900" t="str">
            <v>Pre 1980</v>
          </cell>
          <cell r="AQ2900" t="str">
            <v>Crawlspace</v>
          </cell>
          <cell r="AR2900">
            <v>1701.60638786765</v>
          </cell>
          <cell r="AU2900" t="str">
            <v>No</v>
          </cell>
          <cell r="AV2900" t="b">
            <v>0</v>
          </cell>
          <cell r="AX2900">
            <v>4667506.3219209639</v>
          </cell>
          <cell r="AY2900" t="b">
            <v>0</v>
          </cell>
          <cell r="AZ2900">
            <v>1198009.3411133063</v>
          </cell>
          <cell r="BA2900" t="str">
            <v/>
          </cell>
          <cell r="BB2900" t="str">
            <v/>
          </cell>
          <cell r="BC2900">
            <v>0.20588236072564911</v>
          </cell>
          <cell r="DS2900">
            <v>2079.9929999999999</v>
          </cell>
          <cell r="DT2900" t="str">
            <v>WA</v>
          </cell>
          <cell r="DU2900" t="str">
            <v>32to46</v>
          </cell>
          <cell r="EZ2900" t="str">
            <v>WA</v>
          </cell>
          <cell r="FA2900" t="str">
            <v>Other</v>
          </cell>
          <cell r="FB2900">
            <v>1362526.88</v>
          </cell>
          <cell r="FC2900">
            <v>1633028.5399999998</v>
          </cell>
          <cell r="FI2900" t="str">
            <v>WA</v>
          </cell>
          <cell r="FJ2900" t="str">
            <v>Bathroom</v>
          </cell>
          <cell r="FK2900" t="str">
            <v>EISAnqnx</v>
          </cell>
          <cell r="FL2900">
            <v>304952.39999999997</v>
          </cell>
          <cell r="FS2900" t="str">
            <v>OR</v>
          </cell>
          <cell r="FT2900" t="str">
            <v>EISAnqnx</v>
          </cell>
          <cell r="FV2900">
            <v>1782024.66</v>
          </cell>
        </row>
        <row r="2901">
          <cell r="AN2901" t="str">
            <v>OR</v>
          </cell>
          <cell r="AO2901" t="str">
            <v>Natural Gas Other</v>
          </cell>
          <cell r="AP2901" t="str">
            <v>Pre 1980</v>
          </cell>
          <cell r="AQ2901" t="str">
            <v>Basement</v>
          </cell>
          <cell r="AR2901">
            <v>6563.3389246323504</v>
          </cell>
          <cell r="AU2901" t="str">
            <v>No</v>
          </cell>
          <cell r="AV2901" t="b">
            <v>0</v>
          </cell>
          <cell r="AX2901">
            <v>18003238.670266539</v>
          </cell>
          <cell r="AY2901" t="b">
            <v>0</v>
          </cell>
          <cell r="AZ2901">
            <v>4620893.1728656003</v>
          </cell>
          <cell r="BA2901" t="str">
            <v/>
          </cell>
          <cell r="BB2901" t="str">
            <v/>
          </cell>
          <cell r="BC2901">
            <v>0.79411767708464498</v>
          </cell>
          <cell r="DS2901">
            <v>2079.9929999999999</v>
          </cell>
          <cell r="DT2901" t="str">
            <v>WA</v>
          </cell>
          <cell r="DU2901" t="str">
            <v>lt32</v>
          </cell>
          <cell r="EZ2901" t="str">
            <v>WA</v>
          </cell>
          <cell r="FA2901" t="str">
            <v>Bathroom</v>
          </cell>
          <cell r="FB2901">
            <v>329556.14999999997</v>
          </cell>
          <cell r="FC2901">
            <v>193339.60800000001</v>
          </cell>
          <cell r="FI2901" t="str">
            <v>WA</v>
          </cell>
          <cell r="FJ2901" t="str">
            <v>Bedrooms</v>
          </cell>
          <cell r="FK2901" t="str">
            <v>EISAnqnx</v>
          </cell>
          <cell r="FL2901">
            <v>182971.44</v>
          </cell>
          <cell r="FS2901" t="str">
            <v>OR</v>
          </cell>
          <cell r="FT2901" t="str">
            <v>EISAq</v>
          </cell>
          <cell r="FV2901">
            <v>1298217.06</v>
          </cell>
        </row>
        <row r="2902">
          <cell r="AN2902" t="str">
            <v>OR</v>
          </cell>
          <cell r="AO2902" t="str">
            <v>Natural Gas FAF</v>
          </cell>
          <cell r="AP2902" t="str">
            <v>Pre 1980</v>
          </cell>
          <cell r="AQ2902" t="str">
            <v>Crawlspace</v>
          </cell>
          <cell r="AR2902">
            <v>1701.60638786765</v>
          </cell>
          <cell r="AU2902" t="str">
            <v>No</v>
          </cell>
          <cell r="AV2902" t="b">
            <v>1</v>
          </cell>
          <cell r="AX2902">
            <v>4667506.3219209639</v>
          </cell>
          <cell r="AY2902" t="b">
            <v>0</v>
          </cell>
          <cell r="AZ2902">
            <v>1198009.3411133063</v>
          </cell>
          <cell r="BA2902">
            <v>0.20588235294117682</v>
          </cell>
          <cell r="BB2902">
            <v>1701.60638786765</v>
          </cell>
          <cell r="BC2902">
            <v>0.20588236072564911</v>
          </cell>
          <cell r="DS2902">
            <v>2079.9929999999999</v>
          </cell>
          <cell r="DT2902" t="str">
            <v>WA</v>
          </cell>
          <cell r="DU2902" t="str">
            <v>lt32</v>
          </cell>
          <cell r="EZ2902" t="str">
            <v>WA</v>
          </cell>
          <cell r="FA2902" t="str">
            <v>Bedrooms</v>
          </cell>
          <cell r="FB2902">
            <v>887604.56400000001</v>
          </cell>
          <cell r="FC2902">
            <v>1020891.718</v>
          </cell>
          <cell r="FI2902" t="str">
            <v>WA</v>
          </cell>
          <cell r="FJ2902" t="str">
            <v>Exterior</v>
          </cell>
          <cell r="FK2902" t="str">
            <v>EISAnqnx</v>
          </cell>
          <cell r="FL2902">
            <v>274457.15999999997</v>
          </cell>
          <cell r="FS2902" t="str">
            <v>OR</v>
          </cell>
          <cell r="FT2902" t="str">
            <v>EISAx</v>
          </cell>
          <cell r="FV2902">
            <v>314474.94</v>
          </cell>
        </row>
        <row r="2903">
          <cell r="AN2903" t="str">
            <v>OR</v>
          </cell>
          <cell r="AO2903" t="str">
            <v>Natural Gas FAF</v>
          </cell>
          <cell r="AP2903" t="str">
            <v>Pre 1980</v>
          </cell>
          <cell r="AQ2903" t="str">
            <v>Basement</v>
          </cell>
          <cell r="AR2903">
            <v>6563.3389246323504</v>
          </cell>
          <cell r="AU2903" t="str">
            <v>No</v>
          </cell>
          <cell r="AV2903" t="b">
            <v>1</v>
          </cell>
          <cell r="AX2903">
            <v>18003238.670266539</v>
          </cell>
          <cell r="AY2903" t="b">
            <v>0</v>
          </cell>
          <cell r="AZ2903">
            <v>4620893.1728656003</v>
          </cell>
          <cell r="BA2903">
            <v>0.79411764705882326</v>
          </cell>
          <cell r="BB2903">
            <v>6563.3389246323504</v>
          </cell>
          <cell r="BC2903">
            <v>0.79411767708464498</v>
          </cell>
          <cell r="DS2903">
            <v>2079.9929999999999</v>
          </cell>
          <cell r="DT2903" t="str">
            <v>WA</v>
          </cell>
          <cell r="DU2903" t="str">
            <v>lt32</v>
          </cell>
          <cell r="EZ2903" t="str">
            <v>WA</v>
          </cell>
          <cell r="FA2903" t="str">
            <v>Exterior</v>
          </cell>
          <cell r="FB2903">
            <v>1406106.24</v>
          </cell>
          <cell r="FC2903">
            <v>3541630.0919999997</v>
          </cell>
          <cell r="FI2903" t="str">
            <v>WA</v>
          </cell>
          <cell r="FJ2903" t="str">
            <v>Exterior</v>
          </cell>
          <cell r="FK2903" t="str">
            <v>EISAx</v>
          </cell>
          <cell r="FL2903">
            <v>228714.3</v>
          </cell>
          <cell r="FS2903" t="str">
            <v>MT</v>
          </cell>
          <cell r="FT2903" t="str">
            <v>EISAnqnx</v>
          </cell>
          <cell r="FV2903">
            <v>2663607.5</v>
          </cell>
        </row>
        <row r="2904">
          <cell r="AN2904" t="str">
            <v>MT</v>
          </cell>
          <cell r="AO2904" t="str">
            <v>Natural Gas FAF</v>
          </cell>
          <cell r="AP2904" t="str">
            <v>Pre 1980</v>
          </cell>
          <cell r="AQ2904" t="str">
            <v>Basement</v>
          </cell>
          <cell r="AR2904">
            <v>810.81460571289097</v>
          </cell>
          <cell r="AU2904" t="str">
            <v>No</v>
          </cell>
          <cell r="AV2904" t="b">
            <v>1</v>
          </cell>
          <cell r="AX2904">
            <v>2052171.7670593271</v>
          </cell>
          <cell r="AY2904" t="b">
            <v>0</v>
          </cell>
          <cell r="AZ2904">
            <v>592951.2346831148</v>
          </cell>
          <cell r="BA2904">
            <v>0.70833333333333359</v>
          </cell>
          <cell r="BB2904">
            <v>810.81460571289108</v>
          </cell>
          <cell r="BC2904">
            <v>0.70833360768642639</v>
          </cell>
          <cell r="DS2904">
            <v>2079.9929999999999</v>
          </cell>
          <cell r="DT2904" t="str">
            <v>WA</v>
          </cell>
          <cell r="DU2904" t="str">
            <v>32to46</v>
          </cell>
          <cell r="EZ2904" t="str">
            <v>WA</v>
          </cell>
          <cell r="FA2904" t="str">
            <v>Kitchen</v>
          </cell>
          <cell r="FB2904">
            <v>527289.84</v>
          </cell>
          <cell r="FC2904">
            <v>218239.40599999999</v>
          </cell>
          <cell r="FI2904" t="str">
            <v>WA</v>
          </cell>
          <cell r="FJ2904" t="str">
            <v>Garage</v>
          </cell>
          <cell r="FK2904" t="str">
            <v>EISAq</v>
          </cell>
          <cell r="FL2904">
            <v>243961.91999999998</v>
          </cell>
          <cell r="FS2904" t="str">
            <v>MT</v>
          </cell>
          <cell r="FT2904" t="str">
            <v>EISAq</v>
          </cell>
          <cell r="FV2904">
            <v>967422.24399999995</v>
          </cell>
        </row>
        <row r="2905">
          <cell r="AN2905" t="str">
            <v>MT</v>
          </cell>
          <cell r="AO2905" t="str">
            <v>Natural Gas FAF</v>
          </cell>
          <cell r="AP2905" t="str">
            <v>Pre 1980</v>
          </cell>
          <cell r="AQ2905" t="str">
            <v>Crawlspace</v>
          </cell>
          <cell r="AR2905">
            <v>333.86483764648398</v>
          </cell>
          <cell r="AU2905" t="str">
            <v>No</v>
          </cell>
          <cell r="AV2905" t="b">
            <v>1</v>
          </cell>
          <cell r="AX2905">
            <v>845011.90408325091</v>
          </cell>
          <cell r="AY2905" t="b">
            <v>0</v>
          </cell>
          <cell r="AZ2905">
            <v>244156.39075187044</v>
          </cell>
          <cell r="BA2905">
            <v>0.2916666666666663</v>
          </cell>
          <cell r="BB2905">
            <v>333.86483764648403</v>
          </cell>
          <cell r="BC2905">
            <v>0.2916667796355869</v>
          </cell>
          <cell r="DS2905">
            <v>4360.1880000000001</v>
          </cell>
          <cell r="DT2905" t="str">
            <v>WA</v>
          </cell>
          <cell r="DU2905" t="str">
            <v>32to46</v>
          </cell>
          <cell r="EZ2905" t="str">
            <v>WA</v>
          </cell>
          <cell r="FA2905" t="str">
            <v>Living Room/Family Room</v>
          </cell>
          <cell r="FB2905">
            <v>703053.12</v>
          </cell>
          <cell r="FC2905">
            <v>827552.11</v>
          </cell>
          <cell r="FI2905" t="str">
            <v>WA</v>
          </cell>
          <cell r="FJ2905" t="str">
            <v>Kitchen</v>
          </cell>
          <cell r="FK2905" t="str">
            <v>EISAnqnx</v>
          </cell>
          <cell r="FL2905">
            <v>91485.72</v>
          </cell>
          <cell r="FS2905" t="str">
            <v>MT</v>
          </cell>
          <cell r="FT2905" t="str">
            <v>EISAx</v>
          </cell>
          <cell r="FV2905">
            <v>905626.54999999993</v>
          </cell>
        </row>
        <row r="2906">
          <cell r="AN2906" t="str">
            <v>MT</v>
          </cell>
          <cell r="AO2906" t="str">
            <v>Natural Gas Other</v>
          </cell>
          <cell r="AP2906" t="str">
            <v>Pre 1980</v>
          </cell>
          <cell r="AQ2906" t="str">
            <v>Crawlspace</v>
          </cell>
          <cell r="AR2906">
            <v>333.86483764648398</v>
          </cell>
          <cell r="AU2906" t="str">
            <v>No</v>
          </cell>
          <cell r="AV2906" t="b">
            <v>0</v>
          </cell>
          <cell r="AX2906">
            <v>845011.90408325091</v>
          </cell>
          <cell r="AY2906" t="b">
            <v>0</v>
          </cell>
          <cell r="AZ2906">
            <v>244156.39075187044</v>
          </cell>
          <cell r="BA2906" t="str">
            <v/>
          </cell>
          <cell r="BB2906" t="str">
            <v/>
          </cell>
          <cell r="BC2906">
            <v>0.2916667796355869</v>
          </cell>
          <cell r="DS2906">
            <v>4360.1880000000001</v>
          </cell>
          <cell r="DT2906" t="str">
            <v>WA</v>
          </cell>
          <cell r="DU2906" t="str">
            <v>lt32</v>
          </cell>
          <cell r="EZ2906" t="str">
            <v>WA</v>
          </cell>
          <cell r="FA2906" t="str">
            <v>Other</v>
          </cell>
          <cell r="FB2906">
            <v>761640.88</v>
          </cell>
          <cell r="FC2906">
            <v>1003315.39</v>
          </cell>
          <cell r="FI2906" t="str">
            <v>WA</v>
          </cell>
          <cell r="FJ2906" t="str">
            <v>Kitchen</v>
          </cell>
          <cell r="FK2906" t="str">
            <v>EISAq</v>
          </cell>
          <cell r="FL2906">
            <v>19821.905999999999</v>
          </cell>
          <cell r="FS2906" t="str">
            <v>ID</v>
          </cell>
          <cell r="FT2906" t="str">
            <v>EISAnqnx</v>
          </cell>
          <cell r="FV2906">
            <v>10089061.060000001</v>
          </cell>
        </row>
        <row r="2907">
          <cell r="AN2907" t="str">
            <v>MT</v>
          </cell>
          <cell r="AO2907" t="str">
            <v>Natural Gas Other</v>
          </cell>
          <cell r="AP2907" t="str">
            <v>Pre 1980</v>
          </cell>
          <cell r="AQ2907" t="str">
            <v>Basement</v>
          </cell>
          <cell r="AR2907">
            <v>810.81460571289097</v>
          </cell>
          <cell r="AU2907" t="str">
            <v>No</v>
          </cell>
          <cell r="AV2907" t="b">
            <v>0</v>
          </cell>
          <cell r="AX2907">
            <v>2052171.7670593271</v>
          </cell>
          <cell r="AY2907" t="b">
            <v>0</v>
          </cell>
          <cell r="AZ2907">
            <v>592951.2346831148</v>
          </cell>
          <cell r="BA2907" t="str">
            <v/>
          </cell>
          <cell r="BB2907" t="str">
            <v/>
          </cell>
          <cell r="BC2907">
            <v>0.70833360768642639</v>
          </cell>
          <cell r="DS2907">
            <v>1904.288</v>
          </cell>
          <cell r="DT2907" t="str">
            <v>WA</v>
          </cell>
          <cell r="DU2907" t="str">
            <v>32to46</v>
          </cell>
          <cell r="EZ2907" t="str">
            <v>WA</v>
          </cell>
          <cell r="FA2907" t="str">
            <v>Bathroom</v>
          </cell>
          <cell r="FB2907">
            <v>788082.3870000001</v>
          </cell>
          <cell r="FC2907">
            <v>421301.90500000003</v>
          </cell>
          <cell r="FI2907" t="str">
            <v>WA</v>
          </cell>
          <cell r="FJ2907" t="str">
            <v>Living Room/Family Room</v>
          </cell>
          <cell r="FK2907" t="str">
            <v>EISAnqnx</v>
          </cell>
          <cell r="FL2907">
            <v>91485.72</v>
          </cell>
          <cell r="FS2907" t="str">
            <v>ID</v>
          </cell>
          <cell r="FT2907" t="str">
            <v>EISAq</v>
          </cell>
          <cell r="FV2907">
            <v>7454169.3160000006</v>
          </cell>
        </row>
        <row r="2908">
          <cell r="AN2908" t="str">
            <v>MT</v>
          </cell>
          <cell r="AO2908" t="str">
            <v>Baseboard/Wall/Radiant</v>
          </cell>
          <cell r="AP2908" t="str">
            <v>Pre 1980</v>
          </cell>
          <cell r="AQ2908" t="str">
            <v>Crawlspace</v>
          </cell>
          <cell r="AR2908">
            <v>1144.67944335938</v>
          </cell>
          <cell r="AU2908" t="str">
            <v>No</v>
          </cell>
          <cell r="AV2908" t="b">
            <v>1</v>
          </cell>
          <cell r="AX2908">
            <v>1140100.7255859424</v>
          </cell>
          <cell r="AY2908" t="b">
            <v>0</v>
          </cell>
          <cell r="AZ2908">
            <v>302443.08167841932</v>
          </cell>
          <cell r="BA2908">
            <v>1</v>
          </cell>
          <cell r="BB2908">
            <v>1144.67944335938</v>
          </cell>
          <cell r="BC2908">
            <v>1.0000003873220178</v>
          </cell>
          <cell r="DS2908">
            <v>1192.4649999999999</v>
          </cell>
          <cell r="DT2908" t="str">
            <v>ID</v>
          </cell>
          <cell r="DU2908" t="str">
            <v>32to46</v>
          </cell>
          <cell r="EZ2908" t="str">
            <v>WA</v>
          </cell>
          <cell r="FA2908" t="str">
            <v>Bedrooms</v>
          </cell>
          <cell r="FB2908">
            <v>763299.92200000002</v>
          </cell>
          <cell r="FC2908">
            <v>2032162.1300000001</v>
          </cell>
          <cell r="FI2908" t="str">
            <v>WA</v>
          </cell>
          <cell r="FJ2908" t="str">
            <v>Living Room/Family Room</v>
          </cell>
          <cell r="FK2908" t="str">
            <v>EISAq</v>
          </cell>
          <cell r="FL2908">
            <v>19821.905999999999</v>
          </cell>
          <cell r="FS2908" t="str">
            <v>ID</v>
          </cell>
          <cell r="FT2908" t="str">
            <v>EISAx</v>
          </cell>
          <cell r="FV2908">
            <v>10126918.700000001</v>
          </cell>
        </row>
        <row r="2909">
          <cell r="AN2909" t="str">
            <v>WA</v>
          </cell>
          <cell r="AO2909" t="str">
            <v>Electric FAF</v>
          </cell>
          <cell r="AP2909" t="str">
            <v>1980-1992</v>
          </cell>
          <cell r="AQ2909" t="str">
            <v>Crawlspace</v>
          </cell>
          <cell r="AR2909">
            <v>2079.99340820313</v>
          </cell>
          <cell r="AU2909" t="str">
            <v>No</v>
          </cell>
          <cell r="AV2909" t="b">
            <v>1</v>
          </cell>
          <cell r="AX2909">
            <v>3681588.3325195401</v>
          </cell>
          <cell r="AY2909" t="b">
            <v>0</v>
          </cell>
          <cell r="AZ2909">
            <v>705115.89338679367</v>
          </cell>
          <cell r="BA2909">
            <v>1</v>
          </cell>
          <cell r="BB2909">
            <v>2079.99340820313</v>
          </cell>
          <cell r="BC2909">
            <v>1.0000001962521654</v>
          </cell>
          <cell r="DS2909">
            <v>1904.288</v>
          </cell>
          <cell r="DT2909" t="str">
            <v>WA</v>
          </cell>
          <cell r="DU2909" t="str">
            <v>lt32</v>
          </cell>
          <cell r="EZ2909" t="str">
            <v>WA</v>
          </cell>
          <cell r="FA2909" t="str">
            <v>Exterior</v>
          </cell>
          <cell r="FB2909">
            <v>341998.01700000005</v>
          </cell>
          <cell r="FC2909">
            <v>5764401.3590000002</v>
          </cell>
          <cell r="FI2909" t="str">
            <v>WA</v>
          </cell>
          <cell r="FJ2909" t="str">
            <v>Other</v>
          </cell>
          <cell r="FK2909" t="str">
            <v>EISAnqnx</v>
          </cell>
          <cell r="FL2909">
            <v>480300.02999999997</v>
          </cell>
          <cell r="FS2909" t="str">
            <v>ID</v>
          </cell>
          <cell r="FT2909" t="str">
            <v>EISAnqnx</v>
          </cell>
          <cell r="FV2909">
            <v>3104326.48</v>
          </cell>
        </row>
        <row r="2910">
          <cell r="AN2910" t="str">
            <v>MT</v>
          </cell>
          <cell r="AO2910" t="str">
            <v>Wood</v>
          </cell>
          <cell r="AP2910" t="str">
            <v>1993-2006</v>
          </cell>
          <cell r="AQ2910" t="str">
            <v>Crawlspace</v>
          </cell>
          <cell r="AR2910">
            <v>1144.67944335938</v>
          </cell>
          <cell r="AU2910" t="str">
            <v>No</v>
          </cell>
          <cell r="AV2910" t="b">
            <v>0</v>
          </cell>
          <cell r="AX2910">
            <v>3572544.5427246252</v>
          </cell>
          <cell r="AY2910" t="b">
            <v>0</v>
          </cell>
          <cell r="AZ2910">
            <v>477704.37891145225</v>
          </cell>
          <cell r="BA2910" t="str">
            <v/>
          </cell>
          <cell r="BB2910" t="str">
            <v/>
          </cell>
          <cell r="BC2910">
            <v>1.0000003873220178</v>
          </cell>
          <cell r="DS2910">
            <v>1904.288</v>
          </cell>
          <cell r="DT2910" t="str">
            <v>WA</v>
          </cell>
          <cell r="DU2910" t="str">
            <v>lt32</v>
          </cell>
          <cell r="EZ2910" t="str">
            <v>WA</v>
          </cell>
          <cell r="FA2910" t="str">
            <v>Garage</v>
          </cell>
          <cell r="FB2910">
            <v>113999.33900000001</v>
          </cell>
          <cell r="FC2910">
            <v>1189558.32</v>
          </cell>
          <cell r="FI2910" t="str">
            <v>WA</v>
          </cell>
          <cell r="FJ2910" t="str">
            <v>Other</v>
          </cell>
          <cell r="FK2910" t="str">
            <v>EISAx</v>
          </cell>
          <cell r="FL2910">
            <v>91485.72</v>
          </cell>
          <cell r="FS2910" t="str">
            <v>ID</v>
          </cell>
          <cell r="FT2910" t="str">
            <v>EISAq</v>
          </cell>
          <cell r="FV2910">
            <v>4240055.68</v>
          </cell>
        </row>
        <row r="2911">
          <cell r="AN2911" t="str">
            <v>MT</v>
          </cell>
          <cell r="AO2911" t="str">
            <v>Baseboard/Wall/Radiant</v>
          </cell>
          <cell r="AP2911" t="str">
            <v>1993-2006</v>
          </cell>
          <cell r="AQ2911" t="str">
            <v>Crawlspace</v>
          </cell>
          <cell r="AR2911">
            <v>1144.67944335938</v>
          </cell>
          <cell r="AU2911" t="str">
            <v>No</v>
          </cell>
          <cell r="AV2911" t="b">
            <v>0</v>
          </cell>
          <cell r="AX2911">
            <v>3572544.5427246252</v>
          </cell>
          <cell r="AY2911" t="b">
            <v>0</v>
          </cell>
          <cell r="AZ2911">
            <v>477704.37891145225</v>
          </cell>
          <cell r="BA2911" t="str">
            <v/>
          </cell>
          <cell r="BB2911" t="str">
            <v/>
          </cell>
          <cell r="BC2911">
            <v>1.0000003873220178</v>
          </cell>
          <cell r="DS2911">
            <v>1904.288</v>
          </cell>
          <cell r="DT2911" t="str">
            <v>WA</v>
          </cell>
          <cell r="DU2911" t="str">
            <v>lt32</v>
          </cell>
          <cell r="EZ2911" t="str">
            <v>WA</v>
          </cell>
          <cell r="FA2911" t="str">
            <v>Kitchen</v>
          </cell>
          <cell r="FB2911">
            <v>193303.22700000001</v>
          </cell>
          <cell r="FC2911">
            <v>693909.02</v>
          </cell>
          <cell r="FI2911" t="str">
            <v>WA</v>
          </cell>
          <cell r="FJ2911" t="str">
            <v>Bathroom</v>
          </cell>
          <cell r="FK2911" t="str">
            <v>EISAq</v>
          </cell>
          <cell r="FL2911">
            <v>43940.82</v>
          </cell>
          <cell r="FS2911" t="str">
            <v>ID</v>
          </cell>
          <cell r="FT2911" t="str">
            <v>EISAx</v>
          </cell>
          <cell r="FV2911">
            <v>321789.94</v>
          </cell>
        </row>
        <row r="2912">
          <cell r="AN2912" t="str">
            <v>MT</v>
          </cell>
          <cell r="AO2912" t="str">
            <v>Natural Gas FAF</v>
          </cell>
          <cell r="AP2912" t="str">
            <v>1993-2006</v>
          </cell>
          <cell r="AQ2912" t="str">
            <v>Crawlspace</v>
          </cell>
          <cell r="AR2912">
            <v>1144.67944335938</v>
          </cell>
          <cell r="AU2912" t="str">
            <v>No</v>
          </cell>
          <cell r="AV2912" t="b">
            <v>1</v>
          </cell>
          <cell r="AX2912">
            <v>3572544.5427246252</v>
          </cell>
          <cell r="AY2912" t="b">
            <v>0</v>
          </cell>
          <cell r="AZ2912">
            <v>477704.37891145225</v>
          </cell>
          <cell r="BA2912">
            <v>1</v>
          </cell>
          <cell r="BB2912">
            <v>1144.67944335938</v>
          </cell>
          <cell r="BC2912">
            <v>1.0000003873220178</v>
          </cell>
          <cell r="DS2912">
            <v>1904.288</v>
          </cell>
          <cell r="DT2912" t="str">
            <v>WA</v>
          </cell>
          <cell r="DU2912" t="str">
            <v>gt46</v>
          </cell>
          <cell r="EZ2912" t="str">
            <v>WA</v>
          </cell>
          <cell r="FA2912" t="str">
            <v>Living Room/Family Room</v>
          </cell>
          <cell r="FB2912">
            <v>128868.81800000001</v>
          </cell>
          <cell r="FC2912">
            <v>916951.20500000007</v>
          </cell>
          <cell r="FI2912" t="str">
            <v>WA</v>
          </cell>
          <cell r="FJ2912" t="str">
            <v>Bathroom</v>
          </cell>
          <cell r="FK2912" t="str">
            <v>EISAx</v>
          </cell>
          <cell r="FL2912">
            <v>109852.05</v>
          </cell>
          <cell r="FS2912" t="str">
            <v>OR</v>
          </cell>
          <cell r="FT2912" t="str">
            <v>EISAnqnx</v>
          </cell>
          <cell r="FV2912">
            <v>5055789.42</v>
          </cell>
        </row>
        <row r="2913">
          <cell r="AN2913" t="str">
            <v>MT</v>
          </cell>
          <cell r="AO2913" t="str">
            <v>Natural Gas FAF</v>
          </cell>
          <cell r="AP2913" t="str">
            <v>Pre 1980</v>
          </cell>
          <cell r="AQ2913" t="str">
            <v>Basement</v>
          </cell>
          <cell r="AR2913">
            <v>2130.88647460938</v>
          </cell>
          <cell r="AU2913" t="str">
            <v>No</v>
          </cell>
          <cell r="AV2913" t="b">
            <v>1</v>
          </cell>
          <cell r="AX2913">
            <v>3494653.8183593834</v>
          </cell>
          <cell r="AY2913" t="b">
            <v>0</v>
          </cell>
          <cell r="AZ2913">
            <v>3257507.4626001054</v>
          </cell>
          <cell r="BA2913">
            <v>1</v>
          </cell>
          <cell r="BB2913">
            <v>2130.88647460938</v>
          </cell>
          <cell r="BC2913">
            <v>1.0000002227286584</v>
          </cell>
          <cell r="DS2913">
            <v>1904.288</v>
          </cell>
          <cell r="DT2913" t="str">
            <v>WA</v>
          </cell>
          <cell r="DU2913" t="str">
            <v>lt32</v>
          </cell>
          <cell r="EZ2913" t="str">
            <v>WA</v>
          </cell>
          <cell r="FA2913" t="str">
            <v>Other</v>
          </cell>
          <cell r="FB2913">
            <v>2279986.7800000003</v>
          </cell>
          <cell r="FC2913">
            <v>991298.60000000009</v>
          </cell>
          <cell r="FI2913" t="str">
            <v>WA</v>
          </cell>
          <cell r="FJ2913" t="str">
            <v>Bedrooms</v>
          </cell>
          <cell r="FK2913" t="str">
            <v>EISAq</v>
          </cell>
          <cell r="FL2913">
            <v>131822.46</v>
          </cell>
          <cell r="FS2913" t="str">
            <v>OR</v>
          </cell>
          <cell r="FT2913" t="str">
            <v>EISAq</v>
          </cell>
          <cell r="FV2913">
            <v>2628687.96</v>
          </cell>
        </row>
        <row r="2914">
          <cell r="AN2914" t="str">
            <v>OR</v>
          </cell>
          <cell r="AO2914" t="str">
            <v>Propane/LP</v>
          </cell>
          <cell r="AP2914" t="str">
            <v>1993-2006</v>
          </cell>
          <cell r="AQ2914" t="str">
            <v>Crawlspace</v>
          </cell>
          <cell r="AR2914">
            <v>1657.3181125179301</v>
          </cell>
          <cell r="AU2914" t="str">
            <v>No</v>
          </cell>
          <cell r="AV2914" t="b">
            <v>0</v>
          </cell>
          <cell r="AX2914">
            <v>5353137.5034329146</v>
          </cell>
          <cell r="AY2914" t="b">
            <v>0</v>
          </cell>
          <cell r="AZ2914">
            <v>951225.68580660608</v>
          </cell>
          <cell r="BA2914" t="str">
            <v/>
          </cell>
          <cell r="BB2914" t="str">
            <v/>
          </cell>
          <cell r="BC2914">
            <v>0.86091808745494558</v>
          </cell>
          <cell r="DS2914">
            <v>1192.4649999999999</v>
          </cell>
          <cell r="DT2914" t="str">
            <v>ID</v>
          </cell>
          <cell r="DU2914" t="str">
            <v>lt32</v>
          </cell>
          <cell r="EZ2914" t="str">
            <v>OR</v>
          </cell>
          <cell r="FA2914" t="str">
            <v>Bathroom</v>
          </cell>
          <cell r="FB2914">
            <v>53461.215000000004</v>
          </cell>
          <cell r="FC2914">
            <v>59401.350000000006</v>
          </cell>
          <cell r="FI2914" t="str">
            <v>WA</v>
          </cell>
          <cell r="FJ2914" t="str">
            <v>Exterior</v>
          </cell>
          <cell r="FK2914" t="str">
            <v>EISAnqnx</v>
          </cell>
          <cell r="FL2914">
            <v>87881.64</v>
          </cell>
          <cell r="FS2914" t="str">
            <v>OR</v>
          </cell>
          <cell r="FT2914" t="str">
            <v>EISAx</v>
          </cell>
          <cell r="FV2914">
            <v>4491347.22</v>
          </cell>
        </row>
        <row r="2915">
          <cell r="AN2915" t="str">
            <v>OR</v>
          </cell>
          <cell r="AO2915" t="str">
            <v>Wood</v>
          </cell>
          <cell r="AP2915" t="str">
            <v>1993-2006</v>
          </cell>
          <cell r="AQ2915" t="str">
            <v>Slab on Grade</v>
          </cell>
          <cell r="AR2915">
            <v>267.74121365394598</v>
          </cell>
          <cell r="AU2915" t="str">
            <v>No</v>
          </cell>
          <cell r="AV2915" t="b">
            <v>0</v>
          </cell>
          <cell r="AX2915">
            <v>864804.12010224548</v>
          </cell>
          <cell r="AY2915" t="b">
            <v>0</v>
          </cell>
          <cell r="AZ2915">
            <v>153671.35473450783</v>
          </cell>
          <cell r="BA2915" t="str">
            <v/>
          </cell>
          <cell r="BB2915" t="str">
            <v/>
          </cell>
          <cell r="BC2915">
            <v>0.13908208197979696</v>
          </cell>
          <cell r="DS2915">
            <v>1192.4649999999999</v>
          </cell>
          <cell r="DT2915" t="str">
            <v>ID</v>
          </cell>
          <cell r="DU2915" t="str">
            <v>32to46</v>
          </cell>
          <cell r="EZ2915" t="str">
            <v>OR</v>
          </cell>
          <cell r="FA2915" t="str">
            <v>Bedrooms</v>
          </cell>
          <cell r="FB2915">
            <v>718756.33500000008</v>
          </cell>
          <cell r="FC2915">
            <v>439569.99</v>
          </cell>
          <cell r="FI2915" t="str">
            <v>WA</v>
          </cell>
          <cell r="FJ2915" t="str">
            <v>Exterior</v>
          </cell>
          <cell r="FK2915" t="str">
            <v>EISAx</v>
          </cell>
          <cell r="FL2915">
            <v>219704.1</v>
          </cell>
          <cell r="FS2915" t="str">
            <v>MT</v>
          </cell>
          <cell r="FT2915" t="str">
            <v>EISAnqnx</v>
          </cell>
          <cell r="FV2915">
            <v>1619720.7850000001</v>
          </cell>
        </row>
        <row r="2916">
          <cell r="AN2916" t="str">
            <v>OR</v>
          </cell>
          <cell r="AO2916" t="str">
            <v>Propane/LP</v>
          </cell>
          <cell r="AP2916" t="str">
            <v>1993-2006</v>
          </cell>
          <cell r="AQ2916" t="str">
            <v>Slab on Grade</v>
          </cell>
          <cell r="AR2916">
            <v>267.74121365394598</v>
          </cell>
          <cell r="AU2916" t="str">
            <v>No</v>
          </cell>
          <cell r="AV2916" t="b">
            <v>0</v>
          </cell>
          <cell r="AX2916">
            <v>864804.12010224548</v>
          </cell>
          <cell r="AY2916" t="b">
            <v>0</v>
          </cell>
          <cell r="AZ2916">
            <v>153671.35473450783</v>
          </cell>
          <cell r="BA2916" t="str">
            <v/>
          </cell>
          <cell r="BB2916" t="str">
            <v/>
          </cell>
          <cell r="BC2916">
            <v>0.13908208197979696</v>
          </cell>
          <cell r="DS2916">
            <v>1904.288</v>
          </cell>
          <cell r="DT2916" t="str">
            <v>WA</v>
          </cell>
          <cell r="DU2916" t="str">
            <v>gt46</v>
          </cell>
          <cell r="EZ2916" t="str">
            <v>OR</v>
          </cell>
          <cell r="FA2916" t="str">
            <v>Exterior</v>
          </cell>
          <cell r="FB2916">
            <v>356408.10000000003</v>
          </cell>
          <cell r="FC2916">
            <v>2010141.6840000001</v>
          </cell>
          <cell r="FI2916" t="str">
            <v>WA</v>
          </cell>
          <cell r="FJ2916" t="str">
            <v>Garage</v>
          </cell>
          <cell r="FK2916" t="str">
            <v>EISAnqnx</v>
          </cell>
          <cell r="FL2916">
            <v>263644.92</v>
          </cell>
          <cell r="FS2916" t="str">
            <v>MT</v>
          </cell>
          <cell r="FT2916" t="str">
            <v>EISAq</v>
          </cell>
          <cell r="FV2916">
            <v>682228.68400000001</v>
          </cell>
        </row>
        <row r="2917">
          <cell r="AN2917" t="str">
            <v>OR</v>
          </cell>
          <cell r="AO2917" t="str">
            <v>Heat Pump (Central System)</v>
          </cell>
          <cell r="AP2917" t="str">
            <v>1993-2006</v>
          </cell>
          <cell r="AQ2917" t="str">
            <v>Slab on Grade</v>
          </cell>
          <cell r="AR2917">
            <v>267.74121365394598</v>
          </cell>
          <cell r="AU2917" t="str">
            <v>No</v>
          </cell>
          <cell r="AV2917" t="b">
            <v>1</v>
          </cell>
          <cell r="AX2917">
            <v>864804.12010224548</v>
          </cell>
          <cell r="AY2917" t="b">
            <v>0</v>
          </cell>
          <cell r="AZ2917">
            <v>153671.35473450783</v>
          </cell>
          <cell r="BA2917">
            <v>0.13908205841446419</v>
          </cell>
          <cell r="BB2917">
            <v>267.74121365394598</v>
          </cell>
          <cell r="BC2917">
            <v>0.13908208197979696</v>
          </cell>
          <cell r="DS2917">
            <v>1904.288</v>
          </cell>
          <cell r="DT2917" t="str">
            <v>WA</v>
          </cell>
          <cell r="DU2917" t="str">
            <v>gt46</v>
          </cell>
          <cell r="EZ2917" t="str">
            <v>OR</v>
          </cell>
          <cell r="FA2917" t="str">
            <v>Garage</v>
          </cell>
          <cell r="FB2917">
            <v>148503.375</v>
          </cell>
          <cell r="FC2917">
            <v>548868.47400000005</v>
          </cell>
          <cell r="FI2917" t="str">
            <v>WA</v>
          </cell>
          <cell r="FJ2917" t="str">
            <v>Garage</v>
          </cell>
          <cell r="FK2917" t="str">
            <v>EISAq</v>
          </cell>
          <cell r="FL2917">
            <v>117175.51999999999</v>
          </cell>
          <cell r="FS2917" t="str">
            <v>MT</v>
          </cell>
          <cell r="FT2917" t="str">
            <v>EISAx</v>
          </cell>
          <cell r="FV2917">
            <v>326233.51500000001</v>
          </cell>
        </row>
        <row r="2918">
          <cell r="AN2918" t="str">
            <v>OR</v>
          </cell>
          <cell r="AO2918" t="str">
            <v>Heat Pump (Central System)</v>
          </cell>
          <cell r="AP2918" t="str">
            <v>1993-2006</v>
          </cell>
          <cell r="AQ2918" t="str">
            <v>Slab on Grade</v>
          </cell>
          <cell r="AR2918">
            <v>267.74121365394598</v>
          </cell>
          <cell r="AU2918" t="str">
            <v>No</v>
          </cell>
          <cell r="AV2918" t="b">
            <v>0</v>
          </cell>
          <cell r="AX2918">
            <v>864804.12010224548</v>
          </cell>
          <cell r="AY2918" t="b">
            <v>0</v>
          </cell>
          <cell r="AZ2918">
            <v>153671.35473450783</v>
          </cell>
          <cell r="BA2918" t="str">
            <v/>
          </cell>
          <cell r="BB2918" t="str">
            <v/>
          </cell>
          <cell r="BC2918">
            <v>0.13908208197979696</v>
          </cell>
          <cell r="DS2918">
            <v>1192.4649999999999</v>
          </cell>
          <cell r="DT2918" t="str">
            <v>ID</v>
          </cell>
          <cell r="DU2918" t="str">
            <v>32to46</v>
          </cell>
          <cell r="EZ2918" t="str">
            <v>OR</v>
          </cell>
          <cell r="FA2918" t="str">
            <v>Kitchen</v>
          </cell>
          <cell r="FB2918">
            <v>172263.91500000001</v>
          </cell>
          <cell r="FC2918">
            <v>154443.51</v>
          </cell>
          <cell r="FI2918" t="str">
            <v>WA</v>
          </cell>
          <cell r="FJ2918" t="str">
            <v>Kitchen</v>
          </cell>
          <cell r="FK2918" t="str">
            <v>EISAq</v>
          </cell>
          <cell r="FL2918">
            <v>43940.82</v>
          </cell>
          <cell r="FS2918" t="str">
            <v>ID</v>
          </cell>
          <cell r="FT2918" t="str">
            <v>EISAnqnx</v>
          </cell>
          <cell r="FV2918">
            <v>572383.19999999995</v>
          </cell>
        </row>
        <row r="2919">
          <cell r="AN2919" t="str">
            <v>OR</v>
          </cell>
          <cell r="AO2919" t="str">
            <v>Heat Pump (Central System)</v>
          </cell>
          <cell r="AP2919" t="str">
            <v>1993-2006</v>
          </cell>
          <cell r="AQ2919" t="str">
            <v>Crawlspace</v>
          </cell>
          <cell r="AR2919">
            <v>1657.3181125179301</v>
          </cell>
          <cell r="AU2919" t="str">
            <v>No</v>
          </cell>
          <cell r="AV2919" t="b">
            <v>0</v>
          </cell>
          <cell r="AX2919">
            <v>5353137.5034329146</v>
          </cell>
          <cell r="AY2919" t="b">
            <v>0</v>
          </cell>
          <cell r="AZ2919">
            <v>951225.68580660608</v>
          </cell>
          <cell r="BA2919" t="str">
            <v/>
          </cell>
          <cell r="BB2919" t="str">
            <v/>
          </cell>
          <cell r="BC2919">
            <v>0.86091808745494558</v>
          </cell>
          <cell r="DS2919">
            <v>1192.4649999999999</v>
          </cell>
          <cell r="DT2919" t="str">
            <v>ID</v>
          </cell>
          <cell r="DU2919" t="str">
            <v>lt32</v>
          </cell>
          <cell r="EZ2919" t="str">
            <v>OR</v>
          </cell>
          <cell r="FA2919" t="str">
            <v>Living Room/Family Room</v>
          </cell>
          <cell r="FB2919">
            <v>641534.58000000007</v>
          </cell>
          <cell r="FC2919">
            <v>801918.22499999998</v>
          </cell>
          <cell r="FI2919" t="str">
            <v>WA</v>
          </cell>
          <cell r="FJ2919" t="str">
            <v>Kitchen</v>
          </cell>
          <cell r="FK2919" t="str">
            <v>EISAx</v>
          </cell>
          <cell r="FL2919">
            <v>329556.14999999997</v>
          </cell>
          <cell r="FS2919" t="str">
            <v>ID</v>
          </cell>
          <cell r="FT2919" t="str">
            <v>EISAq</v>
          </cell>
          <cell r="FV2919">
            <v>333890.19999999995</v>
          </cell>
        </row>
        <row r="2920">
          <cell r="AN2920" t="str">
            <v>OR</v>
          </cell>
          <cell r="AO2920" t="str">
            <v>Baseboard/Wall/Radiant</v>
          </cell>
          <cell r="AP2920" t="str">
            <v>1993-2006</v>
          </cell>
          <cell r="AQ2920" t="str">
            <v>Slab on Grade</v>
          </cell>
          <cell r="AR2920">
            <v>267.74121365394598</v>
          </cell>
          <cell r="AU2920" t="str">
            <v>No</v>
          </cell>
          <cell r="AV2920" t="b">
            <v>0</v>
          </cell>
          <cell r="AX2920">
            <v>864804.12010224548</v>
          </cell>
          <cell r="AY2920" t="b">
            <v>0</v>
          </cell>
          <cell r="AZ2920">
            <v>153671.35473450783</v>
          </cell>
          <cell r="BA2920" t="str">
            <v/>
          </cell>
          <cell r="BB2920" t="str">
            <v/>
          </cell>
          <cell r="BC2920">
            <v>0.13908208197979696</v>
          </cell>
          <cell r="DS2920">
            <v>1904.288</v>
          </cell>
          <cell r="DT2920" t="str">
            <v>WA</v>
          </cell>
          <cell r="DU2920" t="str">
            <v>lt32</v>
          </cell>
          <cell r="EZ2920" t="str">
            <v>OR</v>
          </cell>
          <cell r="FA2920" t="str">
            <v>Other</v>
          </cell>
          <cell r="FB2920">
            <v>552432.55500000005</v>
          </cell>
          <cell r="FC2920">
            <v>457390.39500000002</v>
          </cell>
          <cell r="FI2920" t="str">
            <v>WA</v>
          </cell>
          <cell r="FJ2920" t="str">
            <v>Living Room/Family Room</v>
          </cell>
          <cell r="FK2920" t="str">
            <v>EISAnqnx</v>
          </cell>
          <cell r="FL2920">
            <v>175763.28</v>
          </cell>
          <cell r="FS2920" t="str">
            <v>MT</v>
          </cell>
          <cell r="FT2920" t="str">
            <v>EISAnqnx</v>
          </cell>
          <cell r="FV2920">
            <v>7639226.3099999996</v>
          </cell>
        </row>
        <row r="2921">
          <cell r="AN2921" t="str">
            <v>OR</v>
          </cell>
          <cell r="AO2921" t="str">
            <v>Baseboard/Wall/Radiant</v>
          </cell>
          <cell r="AP2921" t="str">
            <v>1993-2006</v>
          </cell>
          <cell r="AQ2921" t="str">
            <v>Crawlspace</v>
          </cell>
          <cell r="AR2921">
            <v>1657.3181125179301</v>
          </cell>
          <cell r="AU2921" t="str">
            <v>No</v>
          </cell>
          <cell r="AV2921" t="b">
            <v>0</v>
          </cell>
          <cell r="AX2921">
            <v>5353137.5034329146</v>
          </cell>
          <cell r="AY2921" t="b">
            <v>0</v>
          </cell>
          <cell r="AZ2921">
            <v>951225.68580660608</v>
          </cell>
          <cell r="BA2921" t="str">
            <v/>
          </cell>
          <cell r="BB2921" t="str">
            <v/>
          </cell>
          <cell r="BC2921">
            <v>0.86091808745494558</v>
          </cell>
          <cell r="DS2921">
            <v>1904.288</v>
          </cell>
          <cell r="DT2921" t="str">
            <v>WA</v>
          </cell>
          <cell r="DU2921" t="str">
            <v>gt46</v>
          </cell>
          <cell r="EZ2921" t="str">
            <v>WA</v>
          </cell>
          <cell r="FA2921" t="str">
            <v>Bathroom</v>
          </cell>
          <cell r="FB2921">
            <v>243961.91999999998</v>
          </cell>
          <cell r="FC2921">
            <v>59465.718000000001</v>
          </cell>
          <cell r="FI2921" t="str">
            <v>WA</v>
          </cell>
          <cell r="FJ2921" t="str">
            <v>Living Room/Family Room</v>
          </cell>
          <cell r="FK2921" t="str">
            <v>EISAq</v>
          </cell>
          <cell r="FL2921">
            <v>197733.69</v>
          </cell>
          <cell r="FS2921" t="str">
            <v>MT</v>
          </cell>
          <cell r="FT2921" t="str">
            <v>EISAx</v>
          </cell>
          <cell r="FV2921">
            <v>4506823.8899999997</v>
          </cell>
        </row>
        <row r="2922">
          <cell r="AN2922" t="str">
            <v>OR</v>
          </cell>
          <cell r="AO2922" t="str">
            <v>Heat Pump (Central System)</v>
          </cell>
          <cell r="AP2922" t="str">
            <v>1993-2006</v>
          </cell>
          <cell r="AQ2922" t="str">
            <v>Crawlspace</v>
          </cell>
          <cell r="AR2922">
            <v>1657.3181125179301</v>
          </cell>
          <cell r="AU2922" t="str">
            <v>No</v>
          </cell>
          <cell r="AV2922" t="b">
            <v>1</v>
          </cell>
          <cell r="AX2922">
            <v>5353137.5034329146</v>
          </cell>
          <cell r="AY2922" t="b">
            <v>0</v>
          </cell>
          <cell r="AZ2922">
            <v>951225.68580660608</v>
          </cell>
          <cell r="BA2922">
            <v>0.86091794158553581</v>
          </cell>
          <cell r="BB2922">
            <v>1657.3181125179301</v>
          </cell>
          <cell r="BC2922">
            <v>0.86091808745494558</v>
          </cell>
          <cell r="DS2922">
            <v>2130.886</v>
          </cell>
          <cell r="DT2922" t="str">
            <v>MT</v>
          </cell>
          <cell r="DU2922" t="str">
            <v>gt46</v>
          </cell>
          <cell r="EZ2922" t="str">
            <v>WA</v>
          </cell>
          <cell r="FA2922" t="str">
            <v>Bedrooms</v>
          </cell>
          <cell r="FB2922">
            <v>571785.75</v>
          </cell>
          <cell r="FC2922">
            <v>394913.35800000001</v>
          </cell>
          <cell r="FI2922" t="str">
            <v>WA</v>
          </cell>
          <cell r="FJ2922" t="str">
            <v>Other</v>
          </cell>
          <cell r="FK2922" t="str">
            <v>EISAnqnx</v>
          </cell>
          <cell r="FL2922">
            <v>439408.2</v>
          </cell>
          <cell r="FS2922" t="str">
            <v>OR</v>
          </cell>
          <cell r="FT2922" t="str">
            <v>EISAnqnx</v>
          </cell>
          <cell r="FV2922">
            <v>1048249.8</v>
          </cell>
        </row>
        <row r="2923">
          <cell r="AN2923" t="str">
            <v>OR</v>
          </cell>
          <cell r="AO2923" t="str">
            <v>Wood</v>
          </cell>
          <cell r="AP2923" t="str">
            <v>1993-2006</v>
          </cell>
          <cell r="AQ2923" t="str">
            <v>Crawlspace</v>
          </cell>
          <cell r="AR2923">
            <v>1657.3181125179301</v>
          </cell>
          <cell r="AU2923" t="str">
            <v>No</v>
          </cell>
          <cell r="AV2923" t="b">
            <v>0</v>
          </cell>
          <cell r="AX2923">
            <v>5353137.5034329146</v>
          </cell>
          <cell r="AY2923" t="b">
            <v>0</v>
          </cell>
          <cell r="AZ2923">
            <v>951225.68580660608</v>
          </cell>
          <cell r="BA2923" t="str">
            <v/>
          </cell>
          <cell r="BB2923" t="str">
            <v/>
          </cell>
          <cell r="BC2923">
            <v>0.86091808745494558</v>
          </cell>
          <cell r="DS2923">
            <v>2079.9929999999999</v>
          </cell>
          <cell r="DT2923" t="str">
            <v>WA</v>
          </cell>
          <cell r="DU2923" t="str">
            <v>lt32</v>
          </cell>
          <cell r="EZ2923" t="str">
            <v>WA</v>
          </cell>
          <cell r="FA2923" t="str">
            <v>Exterior</v>
          </cell>
          <cell r="FB2923">
            <v>182971.44</v>
          </cell>
          <cell r="FC2923">
            <v>1052085.78</v>
          </cell>
          <cell r="FI2923" t="str">
            <v>WA</v>
          </cell>
          <cell r="FJ2923" t="str">
            <v>Other</v>
          </cell>
          <cell r="FK2923" t="str">
            <v>EISAq</v>
          </cell>
          <cell r="FL2923">
            <v>131822.46</v>
          </cell>
          <cell r="FS2923" t="str">
            <v>OR</v>
          </cell>
          <cell r="FT2923" t="str">
            <v>EISAq</v>
          </cell>
          <cell r="FV2923">
            <v>1394978.58</v>
          </cell>
        </row>
        <row r="2924">
          <cell r="AN2924" t="str">
            <v>MT</v>
          </cell>
          <cell r="AO2924" t="str">
            <v>Natural Gas FAF</v>
          </cell>
          <cell r="AP2924" t="str">
            <v>Pre 1980</v>
          </cell>
          <cell r="AQ2924" t="str">
            <v>Basement</v>
          </cell>
          <cell r="AR2924">
            <v>2130.88647460938</v>
          </cell>
          <cell r="AU2924" t="str">
            <v>No</v>
          </cell>
          <cell r="AV2924" t="b">
            <v>1</v>
          </cell>
          <cell r="AX2924">
            <v>4866944.7080078237</v>
          </cell>
          <cell r="AY2924" t="b">
            <v>0</v>
          </cell>
          <cell r="AZ2924">
            <v>1447788.197443851</v>
          </cell>
          <cell r="BA2924">
            <v>1</v>
          </cell>
          <cell r="BB2924">
            <v>2130.88647460938</v>
          </cell>
          <cell r="BC2924">
            <v>1.0000002227286584</v>
          </cell>
          <cell r="DS2924">
            <v>2079.9929999999999</v>
          </cell>
          <cell r="DT2924" t="str">
            <v>WA</v>
          </cell>
          <cell r="DU2924" t="str">
            <v>32to46</v>
          </cell>
          <cell r="EZ2924" t="str">
            <v>WA</v>
          </cell>
          <cell r="FA2924" t="str">
            <v>Garage</v>
          </cell>
          <cell r="FB2924">
            <v>182971.44</v>
          </cell>
          <cell r="FC2924">
            <v>393388.59599999996</v>
          </cell>
          <cell r="FI2924" t="str">
            <v>WA</v>
          </cell>
          <cell r="FJ2924" t="str">
            <v>Bathroom</v>
          </cell>
          <cell r="FK2924" t="str">
            <v>EISAnqnx</v>
          </cell>
          <cell r="FL2924">
            <v>320594.56</v>
          </cell>
          <cell r="FS2924" t="str">
            <v>OR</v>
          </cell>
          <cell r="FT2924" t="str">
            <v>EISAx</v>
          </cell>
          <cell r="FV2924">
            <v>362855.7</v>
          </cell>
        </row>
        <row r="2925">
          <cell r="AN2925" t="str">
            <v>WA</v>
          </cell>
          <cell r="AO2925" t="str">
            <v>Natural Gas FAF</v>
          </cell>
          <cell r="AP2925" t="str">
            <v>Post 2006</v>
          </cell>
          <cell r="AQ2925" t="str">
            <v>Crawlspace</v>
          </cell>
          <cell r="AR2925">
            <v>2079.99340820313</v>
          </cell>
          <cell r="AU2925" t="str">
            <v>No</v>
          </cell>
          <cell r="AV2925" t="b">
            <v>1</v>
          </cell>
          <cell r="AX2925">
            <v>4351346.2099609477</v>
          </cell>
          <cell r="AY2925" t="b">
            <v>0</v>
          </cell>
          <cell r="AZ2925">
            <v>847392.22649272671</v>
          </cell>
          <cell r="BA2925">
            <v>1</v>
          </cell>
          <cell r="BB2925">
            <v>2079.99340820313</v>
          </cell>
          <cell r="BC2925">
            <v>1.0000001962521654</v>
          </cell>
          <cell r="DS2925">
            <v>2130.886</v>
          </cell>
          <cell r="DT2925" t="str">
            <v>MT</v>
          </cell>
          <cell r="DU2925" t="str">
            <v>lt32</v>
          </cell>
          <cell r="EZ2925" t="str">
            <v>WA</v>
          </cell>
          <cell r="FA2925" t="str">
            <v>Kitchen</v>
          </cell>
          <cell r="FB2925">
            <v>396438.12</v>
          </cell>
          <cell r="FC2925">
            <v>167723.82</v>
          </cell>
          <cell r="FI2925" t="str">
            <v>WA</v>
          </cell>
          <cell r="FJ2925" t="str">
            <v>Bathroom</v>
          </cell>
          <cell r="FK2925" t="str">
            <v>EISAq</v>
          </cell>
          <cell r="FL2925">
            <v>104193.23199999999</v>
          </cell>
          <cell r="FS2925" t="str">
            <v>MT</v>
          </cell>
          <cell r="FT2925" t="str">
            <v>EISAnqnx</v>
          </cell>
          <cell r="FV2925">
            <v>1888720.35</v>
          </cell>
        </row>
        <row r="2926">
          <cell r="AN2926" t="str">
            <v>MT</v>
          </cell>
          <cell r="AO2926" t="str">
            <v>Natural Gas FAF</v>
          </cell>
          <cell r="AP2926" t="str">
            <v>1980-1992</v>
          </cell>
          <cell r="AQ2926" t="str">
            <v>Basement</v>
          </cell>
          <cell r="AR2926">
            <v>1144.67944335938</v>
          </cell>
          <cell r="AU2926" t="str">
            <v>No</v>
          </cell>
          <cell r="AV2926" t="b">
            <v>1</v>
          </cell>
          <cell r="AX2926">
            <v>4432198.8046875196</v>
          </cell>
          <cell r="AY2926" t="b">
            <v>0</v>
          </cell>
          <cell r="AZ2926">
            <v>1693885.1934887769</v>
          </cell>
          <cell r="BA2926">
            <v>1</v>
          </cell>
          <cell r="BB2926">
            <v>1144.67944335938</v>
          </cell>
          <cell r="BC2926">
            <v>1.0000003873220178</v>
          </cell>
          <cell r="DS2926">
            <v>2130.886</v>
          </cell>
          <cell r="DT2926" t="str">
            <v>MT</v>
          </cell>
          <cell r="DU2926" t="str">
            <v>lt32</v>
          </cell>
          <cell r="EZ2926" t="str">
            <v>WA</v>
          </cell>
          <cell r="FA2926" t="str">
            <v>Living Room/Family Room</v>
          </cell>
          <cell r="FB2926">
            <v>282080.96999999997</v>
          </cell>
          <cell r="FC2926">
            <v>376616.21399999998</v>
          </cell>
          <cell r="FI2926" t="str">
            <v>WA</v>
          </cell>
          <cell r="FJ2926" t="str">
            <v>Bedrooms</v>
          </cell>
          <cell r="FK2926" t="str">
            <v>EISAnqnx</v>
          </cell>
          <cell r="FL2926">
            <v>480891.83999999997</v>
          </cell>
          <cell r="FS2926" t="str">
            <v>MT</v>
          </cell>
          <cell r="FT2926" t="str">
            <v>EISAq</v>
          </cell>
          <cell r="FV2926">
            <v>296471.86100000003</v>
          </cell>
        </row>
        <row r="2927">
          <cell r="AN2927" t="str">
            <v>ID</v>
          </cell>
          <cell r="AO2927" t="str">
            <v>Natural Gas Other</v>
          </cell>
          <cell r="AP2927" t="str">
            <v>1980-1992</v>
          </cell>
          <cell r="AQ2927" t="str">
            <v>Basement</v>
          </cell>
          <cell r="AR2927">
            <v>768.36662567011001</v>
          </cell>
          <cell r="AU2927" t="str">
            <v>No</v>
          </cell>
          <cell r="AV2927" t="b">
            <v>1</v>
          </cell>
          <cell r="AX2927">
            <v>2005436.8929989871</v>
          </cell>
          <cell r="AY2927" t="b">
            <v>0</v>
          </cell>
          <cell r="AZ2927">
            <v>473140.72841202433</v>
          </cell>
          <cell r="BA2927">
            <v>0.64435146443514657</v>
          </cell>
          <cell r="BB2927">
            <v>768.36662567011001</v>
          </cell>
          <cell r="BC2927">
            <v>0.64435151192706708</v>
          </cell>
          <cell r="DS2927">
            <v>2130.886</v>
          </cell>
          <cell r="DT2927" t="str">
            <v>MT</v>
          </cell>
          <cell r="DU2927" t="str">
            <v>32to46</v>
          </cell>
          <cell r="EZ2927" t="str">
            <v>WA</v>
          </cell>
          <cell r="FA2927" t="str">
            <v>Bedrooms</v>
          </cell>
          <cell r="FB2927">
            <v>228714.3</v>
          </cell>
          <cell r="FC2927">
            <v>451329.55199999997</v>
          </cell>
          <cell r="FI2927" t="str">
            <v>WA</v>
          </cell>
          <cell r="FJ2927" t="str">
            <v>Bedrooms</v>
          </cell>
          <cell r="FK2927" t="str">
            <v>EISAq</v>
          </cell>
          <cell r="FL2927">
            <v>180334.44</v>
          </cell>
          <cell r="FS2927" t="str">
            <v>MT</v>
          </cell>
          <cell r="FT2927" t="str">
            <v>EISAx</v>
          </cell>
          <cell r="FV2927">
            <v>1013040.915</v>
          </cell>
        </row>
        <row r="2928">
          <cell r="AN2928" t="str">
            <v>ID</v>
          </cell>
          <cell r="AO2928" t="str">
            <v>Natural Gas Other</v>
          </cell>
          <cell r="AP2928" t="str">
            <v>1980-1992</v>
          </cell>
          <cell r="AQ2928" t="str">
            <v>Crawlspace</v>
          </cell>
          <cell r="AR2928">
            <v>424.09846222051499</v>
          </cell>
          <cell r="AU2928" t="str">
            <v>No</v>
          </cell>
          <cell r="AV2928" t="b">
            <v>1</v>
          </cell>
          <cell r="AX2928">
            <v>1106896.9863955441</v>
          </cell>
          <cell r="AY2928" t="b">
            <v>0</v>
          </cell>
          <cell r="AZ2928">
            <v>261149.10334429899</v>
          </cell>
          <cell r="BA2928">
            <v>0.35564853556485343</v>
          </cell>
          <cell r="BB2928">
            <v>424.09846222051499</v>
          </cell>
          <cell r="BC2928">
            <v>0.35564856177792642</v>
          </cell>
          <cell r="DS2928">
            <v>2130.886</v>
          </cell>
          <cell r="DT2928" t="str">
            <v>MT</v>
          </cell>
          <cell r="DU2928" t="str">
            <v>lt32</v>
          </cell>
          <cell r="EZ2928" t="str">
            <v>WA</v>
          </cell>
          <cell r="FA2928" t="str">
            <v>Exterior</v>
          </cell>
          <cell r="FB2928">
            <v>134179.05599999998</v>
          </cell>
          <cell r="FC2928">
            <v>3412417.3559999997</v>
          </cell>
          <cell r="FI2928" t="str">
            <v>WA</v>
          </cell>
          <cell r="FJ2928" t="str">
            <v>Exterior</v>
          </cell>
          <cell r="FK2928" t="str">
            <v>EISAq</v>
          </cell>
          <cell r="FL2928">
            <v>90167.22</v>
          </cell>
          <cell r="FS2928" t="str">
            <v>WA</v>
          </cell>
          <cell r="FT2928" t="str">
            <v>EISAnqnx</v>
          </cell>
          <cell r="FV2928">
            <v>2423191.8449999997</v>
          </cell>
        </row>
        <row r="2929">
          <cell r="AN2929" t="str">
            <v>ID</v>
          </cell>
          <cell r="AO2929" t="str">
            <v>Wood</v>
          </cell>
          <cell r="AP2929" t="str">
            <v>1980-1992</v>
          </cell>
          <cell r="AQ2929" t="str">
            <v>Crawlspace</v>
          </cell>
          <cell r="AR2929">
            <v>424.09846222051499</v>
          </cell>
          <cell r="AU2929" t="str">
            <v>No</v>
          </cell>
          <cell r="AV2929" t="b">
            <v>0</v>
          </cell>
          <cell r="AX2929">
            <v>1106896.9863955441</v>
          </cell>
          <cell r="AY2929" t="b">
            <v>0</v>
          </cell>
          <cell r="AZ2929">
            <v>261149.10334429899</v>
          </cell>
          <cell r="BA2929" t="str">
            <v/>
          </cell>
          <cell r="BB2929" t="str">
            <v/>
          </cell>
          <cell r="BC2929">
            <v>0.35564856177792642</v>
          </cell>
          <cell r="DS2929">
            <v>1612.692</v>
          </cell>
          <cell r="DT2929" t="str">
            <v>OR</v>
          </cell>
          <cell r="DU2929" t="str">
            <v>lt32</v>
          </cell>
          <cell r="EZ2929" t="str">
            <v>WA</v>
          </cell>
          <cell r="FA2929" t="str">
            <v>Kitchen</v>
          </cell>
          <cell r="FB2929">
            <v>137228.57999999999</v>
          </cell>
          <cell r="FC2929">
            <v>160100.00999999998</v>
          </cell>
          <cell r="FI2929" t="str">
            <v>WA</v>
          </cell>
          <cell r="FJ2929" t="str">
            <v>Exterior</v>
          </cell>
          <cell r="FK2929" t="str">
            <v>EISAx</v>
          </cell>
          <cell r="FL2929">
            <v>300557.39999999997</v>
          </cell>
          <cell r="FS2929" t="str">
            <v>WA</v>
          </cell>
          <cell r="FT2929" t="str">
            <v>EISAq</v>
          </cell>
          <cell r="FV2929">
            <v>45759.845999999998</v>
          </cell>
        </row>
        <row r="2930">
          <cell r="AN2930" t="str">
            <v>ID</v>
          </cell>
          <cell r="AO2930" t="str">
            <v>Baseboard/Wall/Radiant</v>
          </cell>
          <cell r="AP2930" t="str">
            <v>1980-1992</v>
          </cell>
          <cell r="AQ2930" t="str">
            <v>Crawlspace</v>
          </cell>
          <cell r="AR2930">
            <v>424.09846222051499</v>
          </cell>
          <cell r="AU2930" t="str">
            <v>No</v>
          </cell>
          <cell r="AV2930" t="b">
            <v>0</v>
          </cell>
          <cell r="AX2930">
            <v>1106896.9863955441</v>
          </cell>
          <cell r="AY2930" t="b">
            <v>0</v>
          </cell>
          <cell r="AZ2930">
            <v>261149.10334429899</v>
          </cell>
          <cell r="BA2930" t="str">
            <v/>
          </cell>
          <cell r="BB2930" t="str">
            <v/>
          </cell>
          <cell r="BC2930">
            <v>0.35564856177792642</v>
          </cell>
          <cell r="DS2930">
            <v>1612.692</v>
          </cell>
          <cell r="DT2930" t="str">
            <v>OR</v>
          </cell>
          <cell r="DU2930" t="str">
            <v>32to46</v>
          </cell>
          <cell r="EZ2930" t="str">
            <v>WA</v>
          </cell>
          <cell r="FA2930" t="str">
            <v>Living Room/Family Room</v>
          </cell>
          <cell r="FB2930">
            <v>228714.3</v>
          </cell>
          <cell r="FC2930">
            <v>411685.74</v>
          </cell>
          <cell r="FI2930" t="str">
            <v>WA</v>
          </cell>
          <cell r="FJ2930" t="str">
            <v>Garage</v>
          </cell>
          <cell r="FK2930" t="str">
            <v>EISAq</v>
          </cell>
          <cell r="FL2930">
            <v>30055.739999999998</v>
          </cell>
          <cell r="FS2930" t="str">
            <v>WA</v>
          </cell>
          <cell r="FT2930" t="str">
            <v>EISAx</v>
          </cell>
          <cell r="FV2930">
            <v>946396.81499999994</v>
          </cell>
        </row>
        <row r="2931">
          <cell r="AN2931" t="str">
            <v>ID</v>
          </cell>
          <cell r="AO2931" t="str">
            <v>Baseboard/Wall/Radiant</v>
          </cell>
          <cell r="AP2931" t="str">
            <v>1980-1992</v>
          </cell>
          <cell r="AQ2931" t="str">
            <v>Basement</v>
          </cell>
          <cell r="AR2931">
            <v>768.36662567011001</v>
          </cell>
          <cell r="AU2931" t="str">
            <v>No</v>
          </cell>
          <cell r="AV2931" t="b">
            <v>0</v>
          </cell>
          <cell r="AX2931">
            <v>2005436.8929989871</v>
          </cell>
          <cell r="AY2931" t="b">
            <v>0</v>
          </cell>
          <cell r="AZ2931">
            <v>473140.72841202433</v>
          </cell>
          <cell r="BA2931" t="str">
            <v/>
          </cell>
          <cell r="BB2931" t="str">
            <v/>
          </cell>
          <cell r="BC2931">
            <v>0.64435151192706708</v>
          </cell>
          <cell r="DS2931">
            <v>1612.692</v>
          </cell>
          <cell r="DT2931" t="str">
            <v>OR</v>
          </cell>
          <cell r="DU2931" t="str">
            <v>lt32</v>
          </cell>
          <cell r="EZ2931" t="str">
            <v>WA</v>
          </cell>
          <cell r="FA2931" t="str">
            <v>Other</v>
          </cell>
          <cell r="FB2931">
            <v>1059709.5899999999</v>
          </cell>
          <cell r="FC2931">
            <v>2059953.4619999998</v>
          </cell>
          <cell r="FI2931" t="str">
            <v>WA</v>
          </cell>
          <cell r="FJ2931" t="str">
            <v>Kitchen</v>
          </cell>
          <cell r="FK2931" t="str">
            <v>EISAq</v>
          </cell>
          <cell r="FL2931">
            <v>120222.95999999999</v>
          </cell>
          <cell r="FS2931" t="str">
            <v>WA</v>
          </cell>
          <cell r="FT2931" t="str">
            <v>EISAnqnx</v>
          </cell>
          <cell r="FV2931">
            <v>2974389.9899999998</v>
          </cell>
        </row>
        <row r="2932">
          <cell r="AN2932" t="str">
            <v>ID</v>
          </cell>
          <cell r="AO2932" t="str">
            <v>Wood</v>
          </cell>
          <cell r="AP2932" t="str">
            <v>1980-1992</v>
          </cell>
          <cell r="AQ2932" t="str">
            <v>Basement</v>
          </cell>
          <cell r="AR2932">
            <v>768.36662567011001</v>
          </cell>
          <cell r="AU2932" t="str">
            <v>No</v>
          </cell>
          <cell r="AV2932" t="b">
            <v>0</v>
          </cell>
          <cell r="AX2932">
            <v>2005436.8929989871</v>
          </cell>
          <cell r="AY2932" t="b">
            <v>0</v>
          </cell>
          <cell r="AZ2932">
            <v>473140.72841202433</v>
          </cell>
          <cell r="BA2932" t="str">
            <v/>
          </cell>
          <cell r="BB2932" t="str">
            <v/>
          </cell>
          <cell r="BC2932">
            <v>0.64435151192706708</v>
          </cell>
          <cell r="DS2932">
            <v>1612.692</v>
          </cell>
          <cell r="DT2932" t="str">
            <v>OR</v>
          </cell>
          <cell r="DU2932" t="str">
            <v>gt46</v>
          </cell>
          <cell r="EZ2932" t="str">
            <v>WA</v>
          </cell>
          <cell r="FA2932" t="str">
            <v>Bathroom</v>
          </cell>
          <cell r="FB2932">
            <v>182971.44</v>
          </cell>
          <cell r="FC2932">
            <v>50317.146000000001</v>
          </cell>
          <cell r="FI2932" t="str">
            <v>WA</v>
          </cell>
          <cell r="FJ2932" t="str">
            <v>Living Room/Family Room</v>
          </cell>
          <cell r="FK2932" t="str">
            <v>EISAq</v>
          </cell>
          <cell r="FL2932">
            <v>180334.44</v>
          </cell>
          <cell r="FS2932" t="str">
            <v>WA</v>
          </cell>
          <cell r="FT2932" t="str">
            <v>EISAq</v>
          </cell>
          <cell r="FV2932">
            <v>813277.26299999992</v>
          </cell>
        </row>
        <row r="2933">
          <cell r="AN2933" t="str">
            <v>OR</v>
          </cell>
          <cell r="AO2933" t="str">
            <v>Heat Pump (Central System)</v>
          </cell>
          <cell r="AP2933" t="str">
            <v>1993-2006</v>
          </cell>
          <cell r="AQ2933" t="str">
            <v>Crawlspace</v>
          </cell>
          <cell r="AR2933">
            <v>1612.69177246094</v>
          </cell>
          <cell r="AU2933" t="str">
            <v>No</v>
          </cell>
          <cell r="AV2933" t="b">
            <v>1</v>
          </cell>
          <cell r="AX2933">
            <v>3212482.0107421926</v>
          </cell>
          <cell r="AY2933" t="b">
            <v>0</v>
          </cell>
          <cell r="AZ2933">
            <v>667658.74806661485</v>
          </cell>
          <cell r="BA2933">
            <v>1</v>
          </cell>
          <cell r="BB2933">
            <v>1612.69177246094</v>
          </cell>
          <cell r="BC2933">
            <v>0.99999985890730525</v>
          </cell>
          <cell r="DS2933">
            <v>1612.692</v>
          </cell>
          <cell r="DT2933" t="str">
            <v>OR</v>
          </cell>
          <cell r="DU2933" t="str">
            <v>gt46</v>
          </cell>
          <cell r="EZ2933" t="str">
            <v>WA</v>
          </cell>
          <cell r="FA2933" t="str">
            <v>Bedrooms</v>
          </cell>
          <cell r="FB2933">
            <v>320200.01999999996</v>
          </cell>
          <cell r="FC2933">
            <v>167723.82</v>
          </cell>
          <cell r="FI2933" t="str">
            <v>WA</v>
          </cell>
          <cell r="FJ2933" t="str">
            <v>Other</v>
          </cell>
          <cell r="FK2933" t="str">
            <v>EISAnqnx</v>
          </cell>
          <cell r="FL2933">
            <v>601114.79999999993</v>
          </cell>
          <cell r="FS2933" t="str">
            <v>WA</v>
          </cell>
          <cell r="FT2933" t="str">
            <v>EISAx</v>
          </cell>
          <cell r="FV2933">
            <v>259999.125</v>
          </cell>
        </row>
        <row r="2934">
          <cell r="AN2934" t="str">
            <v>WA</v>
          </cell>
          <cell r="AO2934" t="str">
            <v>Baseboard/Wall/Radiant</v>
          </cell>
          <cell r="AP2934" t="str">
            <v>1980-1992</v>
          </cell>
          <cell r="AQ2934" t="str">
            <v>Crawlspace</v>
          </cell>
          <cell r="AR2934">
            <v>2079.99340820313</v>
          </cell>
          <cell r="AU2934" t="str">
            <v>No</v>
          </cell>
          <cell r="AV2934" t="b">
            <v>0</v>
          </cell>
          <cell r="AX2934">
            <v>3440309.0971679771</v>
          </cell>
          <cell r="AY2934" t="b">
            <v>0</v>
          </cell>
          <cell r="AZ2934">
            <v>1437135.2535126498</v>
          </cell>
          <cell r="BA2934" t="str">
            <v/>
          </cell>
          <cell r="BB2934" t="str">
            <v/>
          </cell>
          <cell r="BC2934">
            <v>1.0000001962521654</v>
          </cell>
          <cell r="DS2934">
            <v>1612.692</v>
          </cell>
          <cell r="DT2934" t="str">
            <v>OR</v>
          </cell>
          <cell r="DU2934" t="str">
            <v>32to46</v>
          </cell>
          <cell r="EZ2934" t="str">
            <v>WA</v>
          </cell>
          <cell r="FA2934" t="str">
            <v>Exterior</v>
          </cell>
          <cell r="FB2934">
            <v>274457.15999999997</v>
          </cell>
          <cell r="FC2934">
            <v>2515857.2999999998</v>
          </cell>
          <cell r="FI2934" t="str">
            <v>WA</v>
          </cell>
          <cell r="FJ2934" t="str">
            <v>Other</v>
          </cell>
          <cell r="FK2934" t="str">
            <v>EISAq</v>
          </cell>
          <cell r="FL2934">
            <v>266494.228</v>
          </cell>
          <cell r="FS2934" t="str">
            <v>ID</v>
          </cell>
          <cell r="FT2934" t="str">
            <v>EISAnqnx</v>
          </cell>
          <cell r="FV2934">
            <v>12909455.24</v>
          </cell>
        </row>
        <row r="2935">
          <cell r="AN2935" t="str">
            <v>WA</v>
          </cell>
          <cell r="AO2935" t="str">
            <v>Electric FAF</v>
          </cell>
          <cell r="AP2935" t="str">
            <v>1980-1992</v>
          </cell>
          <cell r="AQ2935" t="str">
            <v>Crawlspace</v>
          </cell>
          <cell r="AR2935">
            <v>2079.99340820313</v>
          </cell>
          <cell r="AU2935" t="str">
            <v>No</v>
          </cell>
          <cell r="AV2935" t="b">
            <v>1</v>
          </cell>
          <cell r="AX2935">
            <v>3440309.0971679771</v>
          </cell>
          <cell r="AY2935" t="b">
            <v>0</v>
          </cell>
          <cell r="AZ2935">
            <v>1437135.2535126498</v>
          </cell>
          <cell r="BA2935">
            <v>1</v>
          </cell>
          <cell r="BB2935">
            <v>2079.99340820313</v>
          </cell>
          <cell r="BC2935">
            <v>1.0000001962521654</v>
          </cell>
          <cell r="DS2935">
            <v>1904.288</v>
          </cell>
          <cell r="DT2935" t="str">
            <v>WA</v>
          </cell>
          <cell r="DU2935" t="str">
            <v>32to46</v>
          </cell>
          <cell r="EZ2935" t="str">
            <v>WA</v>
          </cell>
          <cell r="FA2935" t="str">
            <v>Kitchen</v>
          </cell>
          <cell r="FB2935">
            <v>91485.72</v>
          </cell>
          <cell r="FC2935">
            <v>114357.15</v>
          </cell>
          <cell r="FI2935" t="str">
            <v>WA</v>
          </cell>
          <cell r="FJ2935" t="str">
            <v>Other</v>
          </cell>
          <cell r="FK2935" t="str">
            <v>EISAx</v>
          </cell>
          <cell r="FL2935">
            <v>400743.19999999995</v>
          </cell>
          <cell r="FS2935" t="str">
            <v>ID</v>
          </cell>
          <cell r="FT2935" t="str">
            <v>EISAq</v>
          </cell>
          <cell r="FV2935">
            <v>605722.24</v>
          </cell>
        </row>
        <row r="2936">
          <cell r="AN2936" t="str">
            <v>ID</v>
          </cell>
          <cell r="AO2936" t="str">
            <v>Baseboard/Wall/Radiant</v>
          </cell>
          <cell r="AP2936" t="str">
            <v>Pre 1980</v>
          </cell>
          <cell r="AQ2936" t="str">
            <v>Basement</v>
          </cell>
          <cell r="AR2936">
            <v>1192.46508789063</v>
          </cell>
          <cell r="AU2936" t="str">
            <v>No</v>
          </cell>
          <cell r="AV2936" t="b">
            <v>1</v>
          </cell>
          <cell r="AX2936">
            <v>6797051.0009765914</v>
          </cell>
          <cell r="AY2936" t="b">
            <v>0</v>
          </cell>
          <cell r="AZ2936">
            <v>1218520.4500610402</v>
          </cell>
          <cell r="BA2936">
            <v>0.5</v>
          </cell>
          <cell r="BB2936">
            <v>1192.46508789063</v>
          </cell>
          <cell r="BC2936">
            <v>1.0000000737049977</v>
          </cell>
          <cell r="DS2936">
            <v>1904.288</v>
          </cell>
          <cell r="DT2936" t="str">
            <v>WA</v>
          </cell>
          <cell r="DU2936" t="str">
            <v>32to46</v>
          </cell>
          <cell r="EZ2936" t="str">
            <v>WA</v>
          </cell>
          <cell r="FA2936" t="str">
            <v>Living Room/Family Room</v>
          </cell>
          <cell r="FB2936">
            <v>182971.44</v>
          </cell>
          <cell r="FC2936">
            <v>340021.92599999998</v>
          </cell>
          <cell r="FI2936" t="str">
            <v>WA</v>
          </cell>
          <cell r="FJ2936" t="str">
            <v>Bathroom</v>
          </cell>
          <cell r="FK2936" t="str">
            <v>EISAnqnx</v>
          </cell>
          <cell r="FL2936">
            <v>1982597.2000000002</v>
          </cell>
          <cell r="FS2936" t="str">
            <v>ID</v>
          </cell>
          <cell r="FT2936" t="str">
            <v>EISAx</v>
          </cell>
          <cell r="FV2936">
            <v>3501831.7</v>
          </cell>
        </row>
        <row r="2937">
          <cell r="AN2937" t="str">
            <v>ID</v>
          </cell>
          <cell r="AO2937" t="str">
            <v>Baseboard/Wall/Radiant</v>
          </cell>
          <cell r="AP2937" t="str">
            <v>Pre 1980</v>
          </cell>
          <cell r="AQ2937" t="str">
            <v>Basement</v>
          </cell>
          <cell r="AR2937">
            <v>1192.46508789063</v>
          </cell>
          <cell r="AU2937" t="str">
            <v>No</v>
          </cell>
          <cell r="AV2937" t="b">
            <v>1</v>
          </cell>
          <cell r="AX2937">
            <v>6797051.0009765914</v>
          </cell>
          <cell r="AY2937" t="b">
            <v>0</v>
          </cell>
          <cell r="AZ2937">
            <v>1218520.4500610402</v>
          </cell>
          <cell r="BA2937">
            <v>0.5</v>
          </cell>
          <cell r="BB2937">
            <v>1192.46508789063</v>
          </cell>
          <cell r="BC2937">
            <v>1.0000000737049977</v>
          </cell>
          <cell r="DS2937">
            <v>1144.6790000000001</v>
          </cell>
          <cell r="DT2937" t="str">
            <v>MT</v>
          </cell>
          <cell r="DU2937" t="str">
            <v>lt32</v>
          </cell>
          <cell r="EZ2937" t="str">
            <v>WA</v>
          </cell>
          <cell r="FA2937" t="str">
            <v>Other</v>
          </cell>
          <cell r="FB2937">
            <v>754757.19</v>
          </cell>
          <cell r="FC2937">
            <v>1703159.1539999999</v>
          </cell>
          <cell r="FI2937" t="str">
            <v>WA</v>
          </cell>
          <cell r="FJ2937" t="str">
            <v>Bathroom</v>
          </cell>
          <cell r="FK2937" t="str">
            <v>EISAq</v>
          </cell>
          <cell r="FL2937">
            <v>495649.30000000005</v>
          </cell>
          <cell r="FS2937" t="str">
            <v>ID</v>
          </cell>
          <cell r="FT2937" t="str">
            <v>EISAnqnx</v>
          </cell>
          <cell r="FV2937">
            <v>2612177.16</v>
          </cell>
        </row>
        <row r="2938">
          <cell r="AN2938" t="str">
            <v>ID</v>
          </cell>
          <cell r="AO2938" t="str">
            <v>Natural Gas Other</v>
          </cell>
          <cell r="AP2938" t="str">
            <v>1993-2006</v>
          </cell>
          <cell r="AQ2938" t="str">
            <v>Basement</v>
          </cell>
          <cell r="AR2938">
            <v>3785.76440429688</v>
          </cell>
          <cell r="AU2938" t="str">
            <v>Yes</v>
          </cell>
          <cell r="AV2938" t="b">
            <v>0</v>
          </cell>
          <cell r="AX2938">
            <v>14647122.480224628</v>
          </cell>
          <cell r="AY2938" t="b">
            <v>0</v>
          </cell>
          <cell r="AZ2938">
            <v>0</v>
          </cell>
          <cell r="BA2938" t="str">
            <v/>
          </cell>
          <cell r="BB2938" t="str">
            <v/>
          </cell>
          <cell r="BC2938">
            <v>1.0000001067939999</v>
          </cell>
          <cell r="DS2938">
            <v>1144.6790000000001</v>
          </cell>
          <cell r="DT2938" t="str">
            <v>MT</v>
          </cell>
          <cell r="DU2938" t="str">
            <v>32to46</v>
          </cell>
          <cell r="EZ2938" t="str">
            <v>WA</v>
          </cell>
          <cell r="FA2938" t="str">
            <v>Bathroom</v>
          </cell>
          <cell r="FB2938">
            <v>365942.88</v>
          </cell>
          <cell r="FC2938">
            <v>169248.58199999999</v>
          </cell>
          <cell r="FI2938" t="str">
            <v>WA</v>
          </cell>
          <cell r="FJ2938" t="str">
            <v>Bedrooms</v>
          </cell>
          <cell r="FK2938" t="str">
            <v>EISAnqnx</v>
          </cell>
          <cell r="FL2938">
            <v>2180856.9200000004</v>
          </cell>
          <cell r="FS2938" t="str">
            <v>ID</v>
          </cell>
          <cell r="FT2938" t="str">
            <v>EISAq</v>
          </cell>
          <cell r="FV2938">
            <v>829082.31599999999</v>
          </cell>
        </row>
        <row r="2939">
          <cell r="AN2939" t="str">
            <v>ID</v>
          </cell>
          <cell r="AO2939" t="str">
            <v>Natural Gas Other</v>
          </cell>
          <cell r="AP2939" t="str">
            <v>1993-2006</v>
          </cell>
          <cell r="AQ2939" t="str">
            <v>Basement</v>
          </cell>
          <cell r="AR2939">
            <v>3785.76440429688</v>
          </cell>
          <cell r="AU2939" t="str">
            <v>Yes</v>
          </cell>
          <cell r="AV2939" t="b">
            <v>1</v>
          </cell>
          <cell r="AX2939">
            <v>14647122.480224628</v>
          </cell>
          <cell r="AY2939" t="b">
            <v>0</v>
          </cell>
          <cell r="AZ2939">
            <v>0</v>
          </cell>
          <cell r="BA2939">
            <v>1</v>
          </cell>
          <cell r="BB2939">
            <v>3785.76440429688</v>
          </cell>
          <cell r="BC2939">
            <v>1.0000001067939999</v>
          </cell>
          <cell r="DS2939">
            <v>8264.9449999999997</v>
          </cell>
          <cell r="DT2939" t="str">
            <v>OR</v>
          </cell>
          <cell r="DU2939" t="str">
            <v>lt32</v>
          </cell>
          <cell r="EZ2939" t="str">
            <v>WA</v>
          </cell>
          <cell r="FA2939" t="str">
            <v>Bedrooms</v>
          </cell>
          <cell r="FB2939">
            <v>198219.06</v>
          </cell>
          <cell r="FC2939">
            <v>466577.17199999996</v>
          </cell>
          <cell r="FI2939" t="str">
            <v>WA</v>
          </cell>
          <cell r="FJ2939" t="str">
            <v>Bedrooms</v>
          </cell>
          <cell r="FK2939" t="str">
            <v>EISAq</v>
          </cell>
          <cell r="FL2939">
            <v>396519.44000000006</v>
          </cell>
          <cell r="FS2939" t="str">
            <v>ID</v>
          </cell>
          <cell r="FT2939" t="str">
            <v>EISAx</v>
          </cell>
          <cell r="FV2939">
            <v>757152.8</v>
          </cell>
        </row>
        <row r="2940">
          <cell r="AN2940" t="str">
            <v>WA</v>
          </cell>
          <cell r="AO2940" t="str">
            <v>Natural Gas FAF</v>
          </cell>
          <cell r="AP2940" t="str">
            <v>Post 2006</v>
          </cell>
          <cell r="AQ2940" t="str">
            <v>Slab on Grade</v>
          </cell>
          <cell r="AR2940">
            <v>638.26512526088698</v>
          </cell>
          <cell r="AU2940" t="str">
            <v>No</v>
          </cell>
          <cell r="AV2940" t="b">
            <v>1</v>
          </cell>
          <cell r="AX2940">
            <v>1077391.5314403772</v>
          </cell>
          <cell r="AY2940" t="b">
            <v>0</v>
          </cell>
          <cell r="AZ2940">
            <v>197255.64548233952</v>
          </cell>
          <cell r="BA2940">
            <v>0.30685920577617315</v>
          </cell>
          <cell r="BB2940">
            <v>638.26512526088698</v>
          </cell>
          <cell r="BC2940">
            <v>0.30685926599795627</v>
          </cell>
          <cell r="DS2940">
            <v>8264.9449999999997</v>
          </cell>
          <cell r="DT2940" t="str">
            <v>OR</v>
          </cell>
          <cell r="DU2940" t="str">
            <v>lt32</v>
          </cell>
          <cell r="EZ2940" t="str">
            <v>WA</v>
          </cell>
          <cell r="FA2940" t="str">
            <v>Exterior</v>
          </cell>
          <cell r="FB2940">
            <v>45742.86</v>
          </cell>
          <cell r="FC2940">
            <v>2412173.4839999997</v>
          </cell>
          <cell r="FI2940" t="str">
            <v>WA</v>
          </cell>
          <cell r="FJ2940" t="str">
            <v>Exterior</v>
          </cell>
          <cell r="FK2940" t="str">
            <v>EISAnqnx</v>
          </cell>
          <cell r="FL2940">
            <v>1586077.7600000002</v>
          </cell>
          <cell r="FS2940" t="str">
            <v>OR</v>
          </cell>
          <cell r="FT2940" t="str">
            <v>EISAnqnx</v>
          </cell>
          <cell r="FV2940">
            <v>6516324.7149999999</v>
          </cell>
        </row>
        <row r="2941">
          <cell r="AN2941" t="str">
            <v>WA</v>
          </cell>
          <cell r="AO2941" t="str">
            <v>Natural Gas FAF</v>
          </cell>
          <cell r="AP2941" t="str">
            <v>Post 2006</v>
          </cell>
          <cell r="AQ2941" t="str">
            <v>Crawlspace</v>
          </cell>
          <cell r="AR2941">
            <v>1441.72828294224</v>
          </cell>
          <cell r="AU2941" t="str">
            <v>No</v>
          </cell>
          <cell r="AV2941" t="b">
            <v>1</v>
          </cell>
          <cell r="AX2941">
            <v>2433637.341606501</v>
          </cell>
          <cell r="AY2941" t="b">
            <v>0</v>
          </cell>
          <cell r="AZ2941">
            <v>445565.69332481432</v>
          </cell>
          <cell r="BA2941">
            <v>0.69314079422382691</v>
          </cell>
          <cell r="BB2941">
            <v>1441.72828294224</v>
          </cell>
          <cell r="BC2941">
            <v>0.69314093025420753</v>
          </cell>
          <cell r="DS2941">
            <v>3785.7640000000001</v>
          </cell>
          <cell r="DT2941" t="str">
            <v>ID</v>
          </cell>
          <cell r="DU2941" t="str">
            <v>lt32</v>
          </cell>
          <cell r="EZ2941" t="str">
            <v>WA</v>
          </cell>
          <cell r="FA2941" t="str">
            <v>Kitchen</v>
          </cell>
          <cell r="FB2941">
            <v>160100.00999999998</v>
          </cell>
          <cell r="FC2941">
            <v>224140.014</v>
          </cell>
          <cell r="FI2941" t="str">
            <v>WA</v>
          </cell>
          <cell r="FJ2941" t="str">
            <v>Garage</v>
          </cell>
          <cell r="FK2941" t="str">
            <v>EISAnqnx</v>
          </cell>
          <cell r="FL2941">
            <v>991298.60000000009</v>
          </cell>
          <cell r="FS2941" t="str">
            <v>OR</v>
          </cell>
          <cell r="FT2941" t="str">
            <v>EISAq</v>
          </cell>
          <cell r="FV2941">
            <v>1586248.6159999999</v>
          </cell>
        </row>
        <row r="2942">
          <cell r="AN2942" t="str">
            <v>MT</v>
          </cell>
          <cell r="AO2942" t="str">
            <v>Electric Other</v>
          </cell>
          <cell r="AP2942" t="str">
            <v>1993-2006</v>
          </cell>
          <cell r="AQ2942" t="str">
            <v>Slab on Grade</v>
          </cell>
          <cell r="AR2942">
            <v>894.93120117187505</v>
          </cell>
          <cell r="AU2942" t="str">
            <v>No</v>
          </cell>
          <cell r="AV2942" t="b">
            <v>1</v>
          </cell>
          <cell r="AX2942">
            <v>2120986.9467773438</v>
          </cell>
          <cell r="AY2942" t="b">
            <v>0</v>
          </cell>
          <cell r="AZ2942">
            <v>380757.42885058594</v>
          </cell>
          <cell r="BA2942">
            <v>0.78181818181818186</v>
          </cell>
          <cell r="BB2942">
            <v>894.93120117187505</v>
          </cell>
          <cell r="BC2942">
            <v>0.78181848463357406</v>
          </cell>
          <cell r="DS2942">
            <v>1904.288</v>
          </cell>
          <cell r="DT2942" t="str">
            <v>WA</v>
          </cell>
          <cell r="DU2942" t="str">
            <v>lt32</v>
          </cell>
          <cell r="EZ2942" t="str">
            <v>WA</v>
          </cell>
          <cell r="FA2942" t="str">
            <v>Living Room/Family Room</v>
          </cell>
          <cell r="FB2942">
            <v>269882.87400000001</v>
          </cell>
          <cell r="FC2942">
            <v>626677.18200000003</v>
          </cell>
          <cell r="FI2942" t="str">
            <v>WA</v>
          </cell>
          <cell r="FJ2942" t="str">
            <v>Garage</v>
          </cell>
          <cell r="FK2942" t="str">
            <v>EISAq</v>
          </cell>
          <cell r="FL2942">
            <v>793038.88000000012</v>
          </cell>
          <cell r="FS2942" t="str">
            <v>OR</v>
          </cell>
          <cell r="FT2942" t="str">
            <v>EISAx</v>
          </cell>
          <cell r="FV2942">
            <v>6006184.0800000001</v>
          </cell>
        </row>
        <row r="2943">
          <cell r="AN2943" t="str">
            <v>MT</v>
          </cell>
          <cell r="AO2943" t="str">
            <v>Electric Other</v>
          </cell>
          <cell r="AP2943" t="str">
            <v>1993-2006</v>
          </cell>
          <cell r="AQ2943" t="str">
            <v>Basement</v>
          </cell>
          <cell r="AR2943">
            <v>249.74824218750001</v>
          </cell>
          <cell r="AU2943" t="str">
            <v>No</v>
          </cell>
          <cell r="AV2943" t="b">
            <v>1</v>
          </cell>
          <cell r="AX2943">
            <v>591903.333984375</v>
          </cell>
          <cell r="AY2943" t="b">
            <v>0</v>
          </cell>
          <cell r="AZ2943">
            <v>106257.88712109375</v>
          </cell>
          <cell r="BA2943">
            <v>0.2181818181818182</v>
          </cell>
          <cell r="BB2943">
            <v>249.74824218750001</v>
          </cell>
          <cell r="BC2943">
            <v>0.21818190268843929</v>
          </cell>
          <cell r="DS2943">
            <v>1904.288</v>
          </cell>
          <cell r="DT2943" t="str">
            <v>WA</v>
          </cell>
          <cell r="DU2943" t="str">
            <v>lt32</v>
          </cell>
          <cell r="EZ2943" t="str">
            <v>WA</v>
          </cell>
          <cell r="FA2943" t="str">
            <v>Other</v>
          </cell>
          <cell r="FB2943">
            <v>405586.69199999998</v>
          </cell>
          <cell r="FC2943">
            <v>646499.08799999999</v>
          </cell>
          <cell r="FI2943" t="str">
            <v>WA</v>
          </cell>
          <cell r="FJ2943" t="str">
            <v>Kitchen</v>
          </cell>
          <cell r="FK2943" t="str">
            <v>EISAnqnx</v>
          </cell>
          <cell r="FL2943">
            <v>1883467.34</v>
          </cell>
          <cell r="FS2943" t="str">
            <v>WA</v>
          </cell>
          <cell r="FT2943" t="str">
            <v>EISAq</v>
          </cell>
          <cell r="FV2943">
            <v>1073276.388</v>
          </cell>
        </row>
        <row r="2944">
          <cell r="AN2944" t="str">
            <v>ID</v>
          </cell>
          <cell r="AO2944" t="str">
            <v>Natural Gas FAF</v>
          </cell>
          <cell r="AP2944" t="str">
            <v>1993-2006</v>
          </cell>
          <cell r="AQ2944" t="str">
            <v>Crawlspace</v>
          </cell>
          <cell r="AR2944">
            <v>3785.76440429688</v>
          </cell>
          <cell r="AU2944" t="str">
            <v>No</v>
          </cell>
          <cell r="AV2944" t="b">
            <v>1</v>
          </cell>
          <cell r="AX2944">
            <v>3952338.0380859426</v>
          </cell>
          <cell r="AY2944" t="b">
            <v>0</v>
          </cell>
          <cell r="AZ2944">
            <v>799835.10305918078</v>
          </cell>
          <cell r="BA2944">
            <v>1</v>
          </cell>
          <cell r="BB2944">
            <v>3785.76440429688</v>
          </cell>
          <cell r="BC2944">
            <v>1.0000001067939999</v>
          </cell>
          <cell r="DS2944">
            <v>1904.288</v>
          </cell>
          <cell r="DT2944" t="str">
            <v>WA</v>
          </cell>
          <cell r="DU2944" t="str">
            <v>32to46</v>
          </cell>
          <cell r="EZ2944" t="str">
            <v>WA</v>
          </cell>
          <cell r="FA2944" t="str">
            <v>Bathroom</v>
          </cell>
          <cell r="FB2944">
            <v>573062.77599999995</v>
          </cell>
          <cell r="FC2944">
            <v>302561.11599999998</v>
          </cell>
          <cell r="FI2944" t="str">
            <v>WA</v>
          </cell>
          <cell r="FJ2944" t="str">
            <v>Kitchen</v>
          </cell>
          <cell r="FK2944" t="str">
            <v>EISAq</v>
          </cell>
          <cell r="FL2944">
            <v>99129.860000000015</v>
          </cell>
          <cell r="FS2944" t="str">
            <v>WA</v>
          </cell>
          <cell r="FT2944" t="str">
            <v>EISAnqnx</v>
          </cell>
          <cell r="FV2944">
            <v>5153950.2</v>
          </cell>
        </row>
        <row r="2945">
          <cell r="AN2945" t="str">
            <v>MT</v>
          </cell>
          <cell r="AO2945" t="str">
            <v>Natural Gas Other</v>
          </cell>
          <cell r="AP2945" t="str">
            <v>1993-2006</v>
          </cell>
          <cell r="AQ2945" t="str">
            <v>Crawlspace</v>
          </cell>
          <cell r="AR2945">
            <v>1144.67944335938</v>
          </cell>
          <cell r="AU2945" t="str">
            <v>No</v>
          </cell>
          <cell r="AV2945" t="b">
            <v>0</v>
          </cell>
          <cell r="AX2945">
            <v>4124280.0344238463</v>
          </cell>
          <cell r="AY2945" t="b">
            <v>0</v>
          </cell>
          <cell r="AZ2945">
            <v>692336.58219499816</v>
          </cell>
          <cell r="BA2945" t="str">
            <v/>
          </cell>
          <cell r="BB2945" t="str">
            <v/>
          </cell>
          <cell r="BC2945">
            <v>1.0000003873220178</v>
          </cell>
          <cell r="DS2945">
            <v>8264.9449999999997</v>
          </cell>
          <cell r="DT2945" t="str">
            <v>OR</v>
          </cell>
          <cell r="DU2945" t="str">
            <v>lt32</v>
          </cell>
          <cell r="EZ2945" t="str">
            <v>WA</v>
          </cell>
          <cell r="FA2945" t="str">
            <v>Bedrooms</v>
          </cell>
          <cell r="FB2945">
            <v>637181.68799999997</v>
          </cell>
          <cell r="FC2945">
            <v>853583.01599999995</v>
          </cell>
          <cell r="FI2945" t="str">
            <v>WA</v>
          </cell>
          <cell r="FJ2945" t="str">
            <v>Living Room/Family Room</v>
          </cell>
          <cell r="FK2945" t="str">
            <v>EISAnqnx</v>
          </cell>
          <cell r="FL2945">
            <v>1090428.4600000002</v>
          </cell>
          <cell r="FS2945" t="str">
            <v>WA</v>
          </cell>
          <cell r="FT2945" t="str">
            <v>EISAq</v>
          </cell>
          <cell r="FV2945">
            <v>7240072.8999999994</v>
          </cell>
        </row>
        <row r="2946">
          <cell r="AN2946" t="str">
            <v>MT</v>
          </cell>
          <cell r="AO2946" t="str">
            <v>Wood</v>
          </cell>
          <cell r="AP2946" t="str">
            <v>1993-2006</v>
          </cell>
          <cell r="AQ2946" t="str">
            <v>Crawlspace</v>
          </cell>
          <cell r="AR2946">
            <v>1144.67944335938</v>
          </cell>
          <cell r="AU2946" t="str">
            <v>No</v>
          </cell>
          <cell r="AV2946" t="b">
            <v>1</v>
          </cell>
          <cell r="AX2946">
            <v>4124280.0344238463</v>
          </cell>
          <cell r="AY2946" t="b">
            <v>0</v>
          </cell>
          <cell r="AZ2946">
            <v>692336.58219499816</v>
          </cell>
          <cell r="BA2946">
            <v>1</v>
          </cell>
          <cell r="BB2946">
            <v>1144.67944335938</v>
          </cell>
          <cell r="BC2946">
            <v>1.0000003873220178</v>
          </cell>
          <cell r="DS2946">
            <v>8264.9449999999997</v>
          </cell>
          <cell r="DT2946" t="str">
            <v>OR</v>
          </cell>
          <cell r="DU2946" t="str">
            <v>32to46</v>
          </cell>
          <cell r="EZ2946" t="str">
            <v>WA</v>
          </cell>
          <cell r="FA2946" t="str">
            <v>Exterior</v>
          </cell>
          <cell r="FB2946">
            <v>575066.49199999997</v>
          </cell>
          <cell r="FC2946">
            <v>5596378.7879999997</v>
          </cell>
          <cell r="FI2946" t="str">
            <v>WA</v>
          </cell>
          <cell r="FJ2946" t="str">
            <v>Living Room/Family Room</v>
          </cell>
          <cell r="FK2946" t="str">
            <v>EISAq</v>
          </cell>
          <cell r="FL2946">
            <v>317215.55200000003</v>
          </cell>
          <cell r="FS2946" t="str">
            <v>WA</v>
          </cell>
          <cell r="FT2946" t="str">
            <v>EISAx</v>
          </cell>
          <cell r="FV2946">
            <v>12209953.449999999</v>
          </cell>
        </row>
        <row r="2947">
          <cell r="AN2947" t="str">
            <v>ID</v>
          </cell>
          <cell r="AO2947" t="str">
            <v>Natural Gas FAF</v>
          </cell>
          <cell r="AP2947" t="str">
            <v>1993-2006</v>
          </cell>
          <cell r="AQ2947" t="str">
            <v>Crawlspace</v>
          </cell>
          <cell r="AR2947">
            <v>3785.76440429688</v>
          </cell>
          <cell r="AU2947" t="str">
            <v>No</v>
          </cell>
          <cell r="AV2947" t="b">
            <v>1</v>
          </cell>
          <cell r="AX2947">
            <v>7874389.9609375102</v>
          </cell>
          <cell r="AY2947" t="b">
            <v>0</v>
          </cell>
          <cell r="AZ2947">
            <v>2159418.9450329617</v>
          </cell>
          <cell r="BA2947">
            <v>1</v>
          </cell>
          <cell r="BB2947">
            <v>3785.76440429688</v>
          </cell>
          <cell r="BC2947">
            <v>1.0000001067939999</v>
          </cell>
          <cell r="DS2947">
            <v>2079.9929999999999</v>
          </cell>
          <cell r="DT2947" t="str">
            <v>WA</v>
          </cell>
          <cell r="DU2947" t="str">
            <v>32to46</v>
          </cell>
          <cell r="EZ2947" t="str">
            <v>WA</v>
          </cell>
          <cell r="FA2947" t="str">
            <v>Kitchen</v>
          </cell>
          <cell r="FB2947">
            <v>897664.76799999992</v>
          </cell>
          <cell r="FC2947">
            <v>444824.95199999999</v>
          </cell>
          <cell r="FI2947" t="str">
            <v>WA</v>
          </cell>
          <cell r="FJ2947" t="str">
            <v>Living Room/Family Room</v>
          </cell>
          <cell r="FK2947" t="str">
            <v>EISAx</v>
          </cell>
          <cell r="FL2947">
            <v>1288688.1800000002</v>
          </cell>
          <cell r="FS2947" t="str">
            <v>ID</v>
          </cell>
          <cell r="FT2947" t="str">
            <v>EISAnqnx</v>
          </cell>
          <cell r="FV2947">
            <v>12985170.52</v>
          </cell>
        </row>
        <row r="2948">
          <cell r="AN2948" t="str">
            <v>ID</v>
          </cell>
          <cell r="AO2948" t="str">
            <v>Natural Gas Other</v>
          </cell>
          <cell r="AP2948" t="str">
            <v>1993-2006</v>
          </cell>
          <cell r="AQ2948" t="str">
            <v>Crawlspace</v>
          </cell>
          <cell r="AR2948">
            <v>3785.76440429688</v>
          </cell>
          <cell r="AU2948" t="str">
            <v>No</v>
          </cell>
          <cell r="AV2948" t="b">
            <v>0</v>
          </cell>
          <cell r="AX2948">
            <v>7874389.9609375102</v>
          </cell>
          <cell r="AY2948" t="b">
            <v>0</v>
          </cell>
          <cell r="AZ2948">
            <v>2159418.9450329617</v>
          </cell>
          <cell r="BA2948" t="str">
            <v/>
          </cell>
          <cell r="BB2948" t="str">
            <v/>
          </cell>
          <cell r="BC2948">
            <v>1.0000001067939999</v>
          </cell>
          <cell r="DS2948">
            <v>1144.6790000000001</v>
          </cell>
          <cell r="DT2948" t="str">
            <v>MT</v>
          </cell>
          <cell r="DU2948" t="str">
            <v>32to46</v>
          </cell>
          <cell r="EZ2948" t="str">
            <v>WA</v>
          </cell>
          <cell r="FA2948" t="str">
            <v>Living Room/Family Room</v>
          </cell>
          <cell r="FB2948">
            <v>410761.77999999997</v>
          </cell>
          <cell r="FC2948">
            <v>793471.53599999996</v>
          </cell>
          <cell r="FI2948" t="str">
            <v>WA</v>
          </cell>
          <cell r="FJ2948" t="str">
            <v>Other</v>
          </cell>
          <cell r="FK2948" t="str">
            <v>EISAnqnx</v>
          </cell>
          <cell r="FL2948">
            <v>1040863.53</v>
          </cell>
          <cell r="FS2948" t="str">
            <v>ID</v>
          </cell>
          <cell r="FT2948" t="str">
            <v>EISAq</v>
          </cell>
          <cell r="FV2948">
            <v>3513188.9920000001</v>
          </cell>
        </row>
        <row r="2949">
          <cell r="AN2949" t="str">
            <v>ID</v>
          </cell>
          <cell r="AO2949" t="str">
            <v>Baseboard/Wall/Radiant</v>
          </cell>
          <cell r="AQ2949" t="str">
            <v>Slab on Grade</v>
          </cell>
          <cell r="AR2949">
            <v>1244.9449461065999</v>
          </cell>
          <cell r="AU2949" t="str">
            <v>No</v>
          </cell>
          <cell r="AV2949" t="b">
            <v>0</v>
          </cell>
          <cell r="AX2949">
            <v>1665736.3378906306</v>
          </cell>
          <cell r="AY2949" t="b">
            <v>0</v>
          </cell>
          <cell r="AZ2949">
            <v>598750.17159973329</v>
          </cell>
          <cell r="BA2949" t="str">
            <v/>
          </cell>
          <cell r="BB2949" t="str">
            <v/>
          </cell>
          <cell r="BC2949">
            <v>0.32884906351970167</v>
          </cell>
          <cell r="DS2949">
            <v>1144.6790000000001</v>
          </cell>
          <cell r="DT2949" t="str">
            <v>MT</v>
          </cell>
          <cell r="DU2949" t="str">
            <v>32to46</v>
          </cell>
          <cell r="EZ2949" t="str">
            <v>WA</v>
          </cell>
          <cell r="FA2949" t="str">
            <v>Other</v>
          </cell>
          <cell r="FB2949">
            <v>775438.09199999995</v>
          </cell>
          <cell r="FC2949">
            <v>2366388.5959999999</v>
          </cell>
          <cell r="FI2949" t="str">
            <v>WA</v>
          </cell>
          <cell r="FJ2949" t="str">
            <v>Other</v>
          </cell>
          <cell r="FK2949" t="str">
            <v>EISAq</v>
          </cell>
          <cell r="FL2949">
            <v>1209384.2920000001</v>
          </cell>
          <cell r="FS2949" t="str">
            <v>ID</v>
          </cell>
          <cell r="FT2949" t="str">
            <v>EISAx</v>
          </cell>
          <cell r="FV2949">
            <v>6776517.5600000005</v>
          </cell>
        </row>
        <row r="2950">
          <cell r="AN2950" t="str">
            <v>ID</v>
          </cell>
          <cell r="AO2950" t="str">
            <v>Baseboard/Wall/Radiant</v>
          </cell>
          <cell r="AQ2950" t="str">
            <v>Crawlspace</v>
          </cell>
          <cell r="AR2950">
            <v>2540.8194581902799</v>
          </cell>
          <cell r="AU2950" t="str">
            <v>No</v>
          </cell>
          <cell r="AV2950" t="b">
            <v>0</v>
          </cell>
          <cell r="AX2950">
            <v>3399616.4350585947</v>
          </cell>
          <cell r="AY2950" t="b">
            <v>0</v>
          </cell>
          <cell r="AZ2950">
            <v>1221994.6684012699</v>
          </cell>
          <cell r="BA2950" t="str">
            <v/>
          </cell>
          <cell r="BB2950" t="str">
            <v/>
          </cell>
          <cell r="BC2950">
            <v>0.67115104327429809</v>
          </cell>
          <cell r="DS2950">
            <v>1144.6790000000001</v>
          </cell>
          <cell r="DT2950" t="str">
            <v>MT</v>
          </cell>
          <cell r="DU2950" t="str">
            <v>32to46</v>
          </cell>
          <cell r="EZ2950" t="str">
            <v>WA</v>
          </cell>
          <cell r="FA2950" t="str">
            <v>Bathroom</v>
          </cell>
          <cell r="FB2950">
            <v>109852.05</v>
          </cell>
          <cell r="FC2950">
            <v>105457.96799999999</v>
          </cell>
          <cell r="FI2950" t="str">
            <v>WA</v>
          </cell>
          <cell r="FJ2950" t="str">
            <v>Other</v>
          </cell>
          <cell r="FK2950" t="str">
            <v>EISAx</v>
          </cell>
          <cell r="FL2950">
            <v>4535191.0950000007</v>
          </cell>
          <cell r="FS2950" t="str">
            <v>ID</v>
          </cell>
          <cell r="FT2950" t="str">
            <v>EISAnqnx</v>
          </cell>
          <cell r="FV2950">
            <v>6019364.7599999998</v>
          </cell>
        </row>
        <row r="2951">
          <cell r="AN2951" t="str">
            <v>ID</v>
          </cell>
          <cell r="AO2951" t="str">
            <v>Natural Gas Other</v>
          </cell>
          <cell r="AQ2951" t="str">
            <v>Slab on Grade</v>
          </cell>
          <cell r="AR2951">
            <v>1244.9449461065999</v>
          </cell>
          <cell r="AU2951" t="str">
            <v>No</v>
          </cell>
          <cell r="AV2951" t="b">
            <v>1</v>
          </cell>
          <cell r="AX2951">
            <v>1665736.3378906306</v>
          </cell>
          <cell r="AY2951" t="b">
            <v>0</v>
          </cell>
          <cell r="AZ2951">
            <v>598750.17159973329</v>
          </cell>
          <cell r="BA2951">
            <v>0.32884902840059865</v>
          </cell>
          <cell r="BB2951">
            <v>1244.9449461065999</v>
          </cell>
          <cell r="BC2951">
            <v>0.32884906351970167</v>
          </cell>
          <cell r="DS2951">
            <v>1144.6790000000001</v>
          </cell>
          <cell r="DT2951" t="str">
            <v>MT</v>
          </cell>
          <cell r="DU2951" t="str">
            <v>lt32</v>
          </cell>
          <cell r="EZ2951" t="str">
            <v>WA</v>
          </cell>
          <cell r="FA2951" t="str">
            <v>Bedrooms</v>
          </cell>
          <cell r="FB2951">
            <v>329556.14999999997</v>
          </cell>
          <cell r="FC2951">
            <v>616636.174</v>
          </cell>
          <cell r="FI2951" t="str">
            <v>WA</v>
          </cell>
          <cell r="FJ2951" t="str">
            <v>Bathroom</v>
          </cell>
          <cell r="FK2951" t="str">
            <v>EISAnqnx</v>
          </cell>
          <cell r="FL2951">
            <v>571785.75</v>
          </cell>
          <cell r="FS2951" t="str">
            <v>ID</v>
          </cell>
          <cell r="FT2951" t="str">
            <v>EISAq</v>
          </cell>
          <cell r="FV2951">
            <v>344504.52400000003</v>
          </cell>
        </row>
        <row r="2952">
          <cell r="AN2952" t="str">
            <v>ID</v>
          </cell>
          <cell r="AO2952" t="str">
            <v>Natural Gas Other</v>
          </cell>
          <cell r="AQ2952" t="str">
            <v>Crawlspace</v>
          </cell>
          <cell r="AR2952">
            <v>2540.8194581902799</v>
          </cell>
          <cell r="AU2952" t="str">
            <v>No</v>
          </cell>
          <cell r="AV2952" t="b">
            <v>1</v>
          </cell>
          <cell r="AX2952">
            <v>3399616.4350585947</v>
          </cell>
          <cell r="AY2952" t="b">
            <v>0</v>
          </cell>
          <cell r="AZ2952">
            <v>1221994.6684012699</v>
          </cell>
          <cell r="BA2952">
            <v>0.6711509715994014</v>
          </cell>
          <cell r="BB2952">
            <v>2540.8194581902799</v>
          </cell>
          <cell r="BC2952">
            <v>0.67115104327429809</v>
          </cell>
          <cell r="DS2952">
            <v>2130.886</v>
          </cell>
          <cell r="DT2952" t="str">
            <v>MT</v>
          </cell>
          <cell r="DU2952" t="str">
            <v>lt32</v>
          </cell>
          <cell r="EZ2952" t="str">
            <v>WA</v>
          </cell>
          <cell r="FA2952" t="str">
            <v>Exterior</v>
          </cell>
          <cell r="FB2952">
            <v>219704.1</v>
          </cell>
          <cell r="FC2952">
            <v>3515265.6</v>
          </cell>
          <cell r="FI2952" t="str">
            <v>WA</v>
          </cell>
          <cell r="FJ2952" t="str">
            <v>Bedrooms</v>
          </cell>
          <cell r="FK2952" t="str">
            <v>EISAnqnx</v>
          </cell>
          <cell r="FL2952">
            <v>792876.24</v>
          </cell>
          <cell r="FS2952" t="str">
            <v>ID</v>
          </cell>
          <cell r="FT2952" t="str">
            <v>EISAx</v>
          </cell>
          <cell r="FV2952">
            <v>2687892.44</v>
          </cell>
        </row>
        <row r="2953">
          <cell r="AN2953" t="str">
            <v>ID</v>
          </cell>
          <cell r="AO2953" t="str">
            <v>Wood</v>
          </cell>
          <cell r="AP2953" t="str">
            <v>Pre 1980</v>
          </cell>
          <cell r="AQ2953" t="str">
            <v>Basement</v>
          </cell>
          <cell r="AR2953">
            <v>3785.76440429688</v>
          </cell>
          <cell r="AU2953" t="str">
            <v>No</v>
          </cell>
          <cell r="AV2953" t="b">
            <v>0</v>
          </cell>
          <cell r="AX2953">
            <v>9426553.3666992318</v>
          </cell>
          <cell r="AY2953" t="b">
            <v>0</v>
          </cell>
          <cell r="AZ2953">
            <v>1992977.8129980497</v>
          </cell>
          <cell r="BA2953" t="str">
            <v/>
          </cell>
          <cell r="BB2953" t="str">
            <v/>
          </cell>
          <cell r="BC2953">
            <v>1.0000001067939999</v>
          </cell>
          <cell r="DS2953">
            <v>2130.886</v>
          </cell>
          <cell r="DT2953" t="str">
            <v>MT</v>
          </cell>
          <cell r="DU2953" t="str">
            <v>32to46</v>
          </cell>
          <cell r="EZ2953" t="str">
            <v>WA</v>
          </cell>
          <cell r="FA2953" t="str">
            <v>Garage</v>
          </cell>
          <cell r="FB2953">
            <v>87881.64</v>
          </cell>
          <cell r="FC2953">
            <v>585877.6</v>
          </cell>
          <cell r="FI2953" t="str">
            <v>WA</v>
          </cell>
          <cell r="FJ2953" t="str">
            <v>Bedrooms</v>
          </cell>
          <cell r="FK2953" t="str">
            <v>EISAx</v>
          </cell>
          <cell r="FL2953">
            <v>434557.17</v>
          </cell>
          <cell r="FS2953" t="str">
            <v>WA</v>
          </cell>
          <cell r="FT2953" t="str">
            <v>EISAnqnx</v>
          </cell>
          <cell r="FV2953">
            <v>4208476.4800000004</v>
          </cell>
        </row>
        <row r="2954">
          <cell r="AN2954" t="str">
            <v>ID</v>
          </cell>
          <cell r="AO2954" t="str">
            <v>Wood</v>
          </cell>
          <cell r="AP2954" t="str">
            <v>Pre 1980</v>
          </cell>
          <cell r="AQ2954" t="str">
            <v>Basement</v>
          </cell>
          <cell r="AR2954">
            <v>3785.76440429688</v>
          </cell>
          <cell r="AU2954" t="str">
            <v>No</v>
          </cell>
          <cell r="AV2954" t="b">
            <v>0</v>
          </cell>
          <cell r="AX2954">
            <v>9426553.3666992318</v>
          </cell>
          <cell r="AY2954" t="b">
            <v>0</v>
          </cell>
          <cell r="AZ2954">
            <v>1992977.8129980497</v>
          </cell>
          <cell r="BA2954" t="str">
            <v/>
          </cell>
          <cell r="BB2954" t="str">
            <v/>
          </cell>
          <cell r="BC2954">
            <v>1.0000001067939999</v>
          </cell>
          <cell r="DS2954">
            <v>1904.288</v>
          </cell>
          <cell r="DT2954" t="str">
            <v>WA</v>
          </cell>
          <cell r="DU2954" t="str">
            <v>lt32</v>
          </cell>
          <cell r="EZ2954" t="str">
            <v>WA</v>
          </cell>
          <cell r="FA2954" t="str">
            <v>Kitchen</v>
          </cell>
          <cell r="FB2954">
            <v>87881.64</v>
          </cell>
          <cell r="FC2954">
            <v>215310.01799999998</v>
          </cell>
          <cell r="FI2954" t="str">
            <v>WA</v>
          </cell>
          <cell r="FJ2954" t="str">
            <v>Exterior</v>
          </cell>
          <cell r="FK2954" t="str">
            <v>EISAnqnx</v>
          </cell>
          <cell r="FL2954">
            <v>60990.479999999996</v>
          </cell>
          <cell r="FS2954" t="str">
            <v>WA</v>
          </cell>
          <cell r="FT2954" t="str">
            <v>EISAq</v>
          </cell>
          <cell r="FV2954">
            <v>1310150.1440000001</v>
          </cell>
        </row>
        <row r="2955">
          <cell r="AN2955" t="str">
            <v>ID</v>
          </cell>
          <cell r="AO2955" t="str">
            <v>Baseboard/Wall/Radiant</v>
          </cell>
          <cell r="AP2955" t="str">
            <v>Pre 1980</v>
          </cell>
          <cell r="AQ2955" t="str">
            <v>Basement</v>
          </cell>
          <cell r="AR2955">
            <v>3785.76440429688</v>
          </cell>
          <cell r="AU2955" t="str">
            <v>No</v>
          </cell>
          <cell r="AV2955" t="b">
            <v>1</v>
          </cell>
          <cell r="AX2955">
            <v>9426553.3666992318</v>
          </cell>
          <cell r="AY2955" t="b">
            <v>0</v>
          </cell>
          <cell r="AZ2955">
            <v>1992977.8129980497</v>
          </cell>
          <cell r="BA2955">
            <v>1</v>
          </cell>
          <cell r="BB2955">
            <v>3785.76440429688</v>
          </cell>
          <cell r="BC2955">
            <v>1.0000001067939999</v>
          </cell>
          <cell r="DS2955">
            <v>1904.288</v>
          </cell>
          <cell r="DT2955" t="str">
            <v>WA</v>
          </cell>
          <cell r="DU2955" t="str">
            <v>32to46</v>
          </cell>
          <cell r="EZ2955" t="str">
            <v>WA</v>
          </cell>
          <cell r="FA2955" t="str">
            <v>Living Room/Family Room</v>
          </cell>
          <cell r="FB2955">
            <v>130357.766</v>
          </cell>
          <cell r="FC2955">
            <v>634212.50199999998</v>
          </cell>
          <cell r="FI2955" t="str">
            <v>WA</v>
          </cell>
          <cell r="FJ2955" t="str">
            <v>Exterior</v>
          </cell>
          <cell r="FK2955" t="str">
            <v>EISAq</v>
          </cell>
          <cell r="FL2955">
            <v>10673.333999999999</v>
          </cell>
          <cell r="FS2955" t="str">
            <v>WA</v>
          </cell>
          <cell r="FT2955" t="str">
            <v>EISAx</v>
          </cell>
          <cell r="FV2955">
            <v>1456780.32</v>
          </cell>
        </row>
        <row r="2956">
          <cell r="AN2956" t="str">
            <v>MT</v>
          </cell>
          <cell r="AO2956" t="str">
            <v>Natural Gas FAF</v>
          </cell>
          <cell r="AP2956" t="str">
            <v>Pre 1980</v>
          </cell>
          <cell r="AQ2956" t="str">
            <v>Crawlspace</v>
          </cell>
          <cell r="AR2956">
            <v>1491.62053222656</v>
          </cell>
          <cell r="AU2956" t="str">
            <v>No</v>
          </cell>
          <cell r="AV2956" t="b">
            <v>1</v>
          </cell>
          <cell r="AX2956">
            <v>3221900.3496093699</v>
          </cell>
          <cell r="AY2956" t="b">
            <v>0</v>
          </cell>
          <cell r="AZ2956">
            <v>1819966.4851239959</v>
          </cell>
          <cell r="BA2956">
            <v>0.69999999999999973</v>
          </cell>
          <cell r="BB2956">
            <v>1491.6205322265603</v>
          </cell>
          <cell r="BC2956">
            <v>0.70000015591005815</v>
          </cell>
          <cell r="DS2956">
            <v>1904.288</v>
          </cell>
          <cell r="DT2956" t="str">
            <v>WA</v>
          </cell>
          <cell r="DU2956" t="str">
            <v>lt32</v>
          </cell>
          <cell r="EZ2956" t="str">
            <v>WA</v>
          </cell>
          <cell r="FA2956" t="str">
            <v>Other</v>
          </cell>
          <cell r="FB2956">
            <v>1486664.41</v>
          </cell>
          <cell r="FC2956">
            <v>1599445.848</v>
          </cell>
          <cell r="FI2956" t="str">
            <v>WA</v>
          </cell>
          <cell r="FJ2956" t="str">
            <v>Exterior</v>
          </cell>
          <cell r="FK2956" t="str">
            <v>EISAx</v>
          </cell>
          <cell r="FL2956">
            <v>457428.6</v>
          </cell>
          <cell r="FS2956" t="str">
            <v>MT</v>
          </cell>
          <cell r="FT2956" t="str">
            <v>EISAnqnx</v>
          </cell>
          <cell r="FV2956">
            <v>5305906.1399999997</v>
          </cell>
        </row>
        <row r="2957">
          <cell r="AN2957" t="str">
            <v>MT</v>
          </cell>
          <cell r="AO2957" t="str">
            <v>Natural Gas FAF</v>
          </cell>
          <cell r="AP2957" t="str">
            <v>Pre 1980</v>
          </cell>
          <cell r="AQ2957" t="str">
            <v>Basement</v>
          </cell>
          <cell r="AR2957">
            <v>639.265942382812</v>
          </cell>
          <cell r="AU2957" t="str">
            <v>No</v>
          </cell>
          <cell r="AV2957" t="b">
            <v>1</v>
          </cell>
          <cell r="AX2957">
            <v>1380814.4355468738</v>
          </cell>
          <cell r="AY2957" t="b">
            <v>0</v>
          </cell>
          <cell r="AZ2957">
            <v>779985.63648171327</v>
          </cell>
          <cell r="BA2957">
            <v>0.30000000000000016</v>
          </cell>
          <cell r="BB2957">
            <v>639.26594238281211</v>
          </cell>
          <cell r="BC2957">
            <v>0.30000006681859659</v>
          </cell>
          <cell r="DS2957">
            <v>1904.288</v>
          </cell>
          <cell r="DT2957" t="str">
            <v>WA</v>
          </cell>
          <cell r="DU2957" t="str">
            <v>lt32</v>
          </cell>
          <cell r="EZ2957" t="str">
            <v>OR</v>
          </cell>
          <cell r="FA2957" t="str">
            <v>Bathroom</v>
          </cell>
          <cell r="FB2957">
            <v>784097.82000000007</v>
          </cell>
          <cell r="FC2957">
            <v>148503.375</v>
          </cell>
          <cell r="FI2957" t="str">
            <v>WA</v>
          </cell>
          <cell r="FJ2957" t="str">
            <v>Kitchen</v>
          </cell>
          <cell r="FK2957" t="str">
            <v>EISAnqnx</v>
          </cell>
          <cell r="FL2957">
            <v>114357.15</v>
          </cell>
          <cell r="FS2957" t="str">
            <v>MT</v>
          </cell>
          <cell r="FT2957" t="str">
            <v>EISAq</v>
          </cell>
          <cell r="FV2957">
            <v>929066.29599999997</v>
          </cell>
        </row>
        <row r="2958">
          <cell r="AN2958" t="str">
            <v>MT</v>
          </cell>
          <cell r="AO2958" t="str">
            <v>Wood</v>
          </cell>
          <cell r="AP2958" t="str">
            <v>Pre 1980</v>
          </cell>
          <cell r="AQ2958" t="str">
            <v>Basement</v>
          </cell>
          <cell r="AR2958">
            <v>639.265942382812</v>
          </cell>
          <cell r="AU2958" t="str">
            <v>No</v>
          </cell>
          <cell r="AV2958" t="b">
            <v>0</v>
          </cell>
          <cell r="AX2958">
            <v>1380814.4355468738</v>
          </cell>
          <cell r="AY2958" t="b">
            <v>0</v>
          </cell>
          <cell r="AZ2958">
            <v>779985.63648171327</v>
          </cell>
          <cell r="BA2958" t="str">
            <v/>
          </cell>
          <cell r="BB2958" t="str">
            <v/>
          </cell>
          <cell r="BC2958">
            <v>0.30000006681859659</v>
          </cell>
          <cell r="DS2958">
            <v>1904.288</v>
          </cell>
          <cell r="DT2958" t="str">
            <v>WA</v>
          </cell>
          <cell r="DU2958" t="str">
            <v>lt32</v>
          </cell>
          <cell r="EZ2958" t="str">
            <v>OR</v>
          </cell>
          <cell r="FA2958" t="str">
            <v>Bedrooms</v>
          </cell>
          <cell r="FB2958">
            <v>900524.46600000001</v>
          </cell>
          <cell r="FC2958">
            <v>672423.28200000001</v>
          </cell>
          <cell r="FI2958" t="str">
            <v>WA</v>
          </cell>
          <cell r="FJ2958" t="str">
            <v>Kitchen</v>
          </cell>
          <cell r="FK2958" t="str">
            <v>EISAx</v>
          </cell>
          <cell r="FL2958">
            <v>532141.93799999997</v>
          </cell>
          <cell r="FS2958" t="str">
            <v>MT</v>
          </cell>
          <cell r="FT2958" t="str">
            <v>EISAx</v>
          </cell>
          <cell r="FV2958">
            <v>724501.24</v>
          </cell>
        </row>
        <row r="2959">
          <cell r="AN2959" t="str">
            <v>MT</v>
          </cell>
          <cell r="AO2959" t="str">
            <v>Wood</v>
          </cell>
          <cell r="AP2959" t="str">
            <v>Pre 1980</v>
          </cell>
          <cell r="AQ2959" t="str">
            <v>Crawlspace</v>
          </cell>
          <cell r="AR2959">
            <v>1491.62053222656</v>
          </cell>
          <cell r="AU2959" t="str">
            <v>No</v>
          </cell>
          <cell r="AV2959" t="b">
            <v>0</v>
          </cell>
          <cell r="AX2959">
            <v>3221900.3496093699</v>
          </cell>
          <cell r="AY2959" t="b">
            <v>0</v>
          </cell>
          <cell r="AZ2959">
            <v>1819966.4851239959</v>
          </cell>
          <cell r="BA2959" t="str">
            <v/>
          </cell>
          <cell r="BB2959" t="str">
            <v/>
          </cell>
          <cell r="BC2959">
            <v>0.70000015591005815</v>
          </cell>
          <cell r="DS2959">
            <v>2130.886</v>
          </cell>
          <cell r="DT2959" t="str">
            <v>MT</v>
          </cell>
          <cell r="DU2959" t="str">
            <v>lt32</v>
          </cell>
          <cell r="EZ2959" t="str">
            <v>OR</v>
          </cell>
          <cell r="FA2959" t="str">
            <v>Exterior</v>
          </cell>
          <cell r="FB2959">
            <v>1380487.3740000001</v>
          </cell>
          <cell r="FC2959">
            <v>2864333.0970000001</v>
          </cell>
          <cell r="FI2959" t="str">
            <v>WA</v>
          </cell>
          <cell r="FJ2959" t="str">
            <v>Living Room/Family Room</v>
          </cell>
          <cell r="FK2959" t="str">
            <v>EISAnqnx</v>
          </cell>
          <cell r="FL2959">
            <v>182971.44</v>
          </cell>
          <cell r="FS2959" t="str">
            <v>WA</v>
          </cell>
          <cell r="FT2959" t="str">
            <v>EISAnqnx</v>
          </cell>
          <cell r="FV2959">
            <v>3570540</v>
          </cell>
        </row>
        <row r="2960">
          <cell r="AN2960" t="str">
            <v>WA</v>
          </cell>
          <cell r="AO2960" t="str">
            <v>Baseboard/Wall/Radiant</v>
          </cell>
          <cell r="AP2960" t="str">
            <v>1993-2006</v>
          </cell>
          <cell r="AQ2960" t="str">
            <v>Crawlspace</v>
          </cell>
          <cell r="AR2960">
            <v>2079.99340820313</v>
          </cell>
          <cell r="AU2960" t="str">
            <v>No</v>
          </cell>
          <cell r="AV2960" t="b">
            <v>1</v>
          </cell>
          <cell r="AX2960">
            <v>3194869.8750000075</v>
          </cell>
          <cell r="AY2960" t="b">
            <v>0</v>
          </cell>
          <cell r="AZ2960">
            <v>654830.38874875649</v>
          </cell>
          <cell r="BA2960">
            <v>1</v>
          </cell>
          <cell r="BB2960">
            <v>2079.99340820313</v>
          </cell>
          <cell r="BC2960">
            <v>1.0000001962521654</v>
          </cell>
          <cell r="DS2960">
            <v>2130.886</v>
          </cell>
          <cell r="DT2960" t="str">
            <v>MT</v>
          </cell>
          <cell r="DU2960" t="str">
            <v>lt32</v>
          </cell>
          <cell r="EZ2960" t="str">
            <v>OR</v>
          </cell>
          <cell r="FA2960" t="str">
            <v>Garage</v>
          </cell>
          <cell r="FB2960">
            <v>469270.66500000004</v>
          </cell>
          <cell r="FC2960">
            <v>348091.91100000002</v>
          </cell>
          <cell r="FI2960" t="str">
            <v>WA</v>
          </cell>
          <cell r="FJ2960" t="str">
            <v>Living Room/Family Room</v>
          </cell>
          <cell r="FK2960" t="str">
            <v>EISAq</v>
          </cell>
          <cell r="FL2960">
            <v>175347.63</v>
          </cell>
          <cell r="FS2960" t="str">
            <v>WA</v>
          </cell>
          <cell r="FT2960" t="str">
            <v>EISAq</v>
          </cell>
          <cell r="FV2960">
            <v>512253.47200000001</v>
          </cell>
        </row>
        <row r="2961">
          <cell r="AN2961" t="str">
            <v>OR</v>
          </cell>
          <cell r="AO2961" t="str">
            <v>Baseboard/Wall/Radiant</v>
          </cell>
          <cell r="AP2961" t="str">
            <v>Pre 1980</v>
          </cell>
          <cell r="AQ2961" t="str">
            <v>Basement</v>
          </cell>
          <cell r="AR2961">
            <v>1612.69177246094</v>
          </cell>
          <cell r="AU2961" t="str">
            <v>No</v>
          </cell>
          <cell r="AV2961" t="b">
            <v>0</v>
          </cell>
          <cell r="AX2961">
            <v>5926642.2637939546</v>
          </cell>
          <cell r="AY2961" t="b">
            <v>0</v>
          </cell>
          <cell r="AZ2961">
            <v>1293352.9984453146</v>
          </cell>
          <cell r="BA2961" t="str">
            <v/>
          </cell>
          <cell r="BB2961" t="str">
            <v/>
          </cell>
          <cell r="BC2961">
            <v>0.99999985890730525</v>
          </cell>
          <cell r="DS2961">
            <v>1904.288</v>
          </cell>
          <cell r="DT2961" t="str">
            <v>WA</v>
          </cell>
          <cell r="DU2961" t="str">
            <v>lt32</v>
          </cell>
          <cell r="EZ2961" t="str">
            <v>OR</v>
          </cell>
          <cell r="FA2961" t="str">
            <v>Kitchen</v>
          </cell>
          <cell r="FB2961">
            <v>405117.20699999999</v>
          </cell>
          <cell r="FC2961">
            <v>235229.34600000002</v>
          </cell>
          <cell r="FI2961" t="str">
            <v>WA</v>
          </cell>
          <cell r="FJ2961" t="str">
            <v>Other</v>
          </cell>
          <cell r="FK2961" t="str">
            <v>EISAnqnx</v>
          </cell>
          <cell r="FL2961">
            <v>1318919.1299999999</v>
          </cell>
          <cell r="FS2961" t="str">
            <v>WA</v>
          </cell>
          <cell r="FT2961" t="str">
            <v>EISAx</v>
          </cell>
          <cell r="FV2961">
            <v>5998507.2000000002</v>
          </cell>
        </row>
        <row r="2962">
          <cell r="AN2962" t="str">
            <v>OR</v>
          </cell>
          <cell r="AO2962" t="str">
            <v>Wood</v>
          </cell>
          <cell r="AP2962" t="str">
            <v>Pre 1980</v>
          </cell>
          <cell r="AQ2962" t="str">
            <v>Basement</v>
          </cell>
          <cell r="AR2962">
            <v>1612.69177246094</v>
          </cell>
          <cell r="AU2962" t="str">
            <v>No</v>
          </cell>
          <cell r="AV2962" t="b">
            <v>0</v>
          </cell>
          <cell r="AX2962">
            <v>5926642.2637939546</v>
          </cell>
          <cell r="AY2962" t="b">
            <v>0</v>
          </cell>
          <cell r="AZ2962">
            <v>1293352.9984453146</v>
          </cell>
          <cell r="BA2962" t="str">
            <v/>
          </cell>
          <cell r="BB2962" t="str">
            <v/>
          </cell>
          <cell r="BC2962">
            <v>0.99999985890730525</v>
          </cell>
          <cell r="DS2962">
            <v>8559.1039999999994</v>
          </cell>
          <cell r="DT2962" t="str">
            <v>OR</v>
          </cell>
          <cell r="DU2962" t="str">
            <v>lt32</v>
          </cell>
          <cell r="EZ2962" t="str">
            <v>OR</v>
          </cell>
          <cell r="FA2962" t="str">
            <v>Living Room/Family Room</v>
          </cell>
          <cell r="FB2962">
            <v>924285.00600000005</v>
          </cell>
          <cell r="FC2962">
            <v>769841.49600000004</v>
          </cell>
          <cell r="FI2962" t="str">
            <v>WA</v>
          </cell>
          <cell r="FJ2962" t="str">
            <v>Other</v>
          </cell>
          <cell r="FK2962" t="str">
            <v>EISAq</v>
          </cell>
          <cell r="FL2962">
            <v>16772.381999999998</v>
          </cell>
          <cell r="FS2962" t="str">
            <v>OR</v>
          </cell>
          <cell r="FT2962" t="str">
            <v>EISAnqnx</v>
          </cell>
          <cell r="FV2962">
            <v>6179439.3899999997</v>
          </cell>
        </row>
        <row r="2963">
          <cell r="AN2963" t="str">
            <v>OR</v>
          </cell>
          <cell r="AO2963" t="str">
            <v>Wood</v>
          </cell>
          <cell r="AP2963" t="str">
            <v>Pre 1980</v>
          </cell>
          <cell r="AQ2963" t="str">
            <v>Basement</v>
          </cell>
          <cell r="AR2963">
            <v>1612.69177246094</v>
          </cell>
          <cell r="AU2963" t="str">
            <v>No</v>
          </cell>
          <cell r="AV2963" t="b">
            <v>1</v>
          </cell>
          <cell r="AX2963">
            <v>5926642.2637939546</v>
          </cell>
          <cell r="AY2963" t="b">
            <v>0</v>
          </cell>
          <cell r="AZ2963">
            <v>1293352.9984453146</v>
          </cell>
          <cell r="BA2963">
            <v>1</v>
          </cell>
          <cell r="BB2963">
            <v>1612.69177246094</v>
          </cell>
          <cell r="BC2963">
            <v>0.99999985890730525</v>
          </cell>
          <cell r="DS2963">
            <v>8559.1039999999994</v>
          </cell>
          <cell r="DT2963" t="str">
            <v>OR</v>
          </cell>
          <cell r="DU2963" t="str">
            <v>lt32</v>
          </cell>
          <cell r="EZ2963" t="str">
            <v>OR</v>
          </cell>
          <cell r="FA2963" t="str">
            <v>Other</v>
          </cell>
          <cell r="FB2963">
            <v>849439.30500000005</v>
          </cell>
          <cell r="FC2963">
            <v>622526.14800000004</v>
          </cell>
          <cell r="FI2963" t="str">
            <v>WA</v>
          </cell>
          <cell r="FJ2963" t="str">
            <v>Other</v>
          </cell>
          <cell r="FK2963" t="str">
            <v>EISAx</v>
          </cell>
          <cell r="FL2963">
            <v>686142.9</v>
          </cell>
          <cell r="FS2963" t="str">
            <v>OR</v>
          </cell>
          <cell r="FT2963" t="str">
            <v>EISAq</v>
          </cell>
          <cell r="FV2963">
            <v>1540047.2</v>
          </cell>
        </row>
        <row r="2964">
          <cell r="AN2964" t="str">
            <v>OR</v>
          </cell>
          <cell r="AO2964" t="str">
            <v>Baseboard/Wall/Radiant</v>
          </cell>
          <cell r="AP2964" t="str">
            <v>Pre 1980</v>
          </cell>
          <cell r="AQ2964" t="str">
            <v>Slab on Grade</v>
          </cell>
          <cell r="AR2964">
            <v>392.75888185395502</v>
          </cell>
          <cell r="AU2964" t="str">
            <v>No</v>
          </cell>
          <cell r="AV2964" t="b">
            <v>0</v>
          </cell>
          <cell r="AX2964">
            <v>851501.25585937453</v>
          </cell>
          <cell r="AY2964" t="b">
            <v>0</v>
          </cell>
          <cell r="AZ2964">
            <v>313229.48935034132</v>
          </cell>
          <cell r="BA2964" t="str">
            <v/>
          </cell>
          <cell r="BB2964" t="str">
            <v/>
          </cell>
          <cell r="BC2964">
            <v>0.24354240106229522</v>
          </cell>
          <cell r="DS2964">
            <v>8559.1039999999994</v>
          </cell>
          <cell r="DT2964" t="str">
            <v>OR</v>
          </cell>
          <cell r="DU2964" t="str">
            <v>lt32</v>
          </cell>
          <cell r="EZ2964" t="str">
            <v>WA</v>
          </cell>
          <cell r="FA2964" t="str">
            <v>Bathroom</v>
          </cell>
          <cell r="FB2964">
            <v>594779.16</v>
          </cell>
          <cell r="FC2964">
            <v>247824.65000000002</v>
          </cell>
          <cell r="FI2964" t="str">
            <v>WA</v>
          </cell>
          <cell r="FJ2964" t="str">
            <v>Bathroom</v>
          </cell>
          <cell r="FK2964" t="str">
            <v>EISAnqnx</v>
          </cell>
          <cell r="FL2964">
            <v>115087.9</v>
          </cell>
          <cell r="FS2964" t="str">
            <v>OR</v>
          </cell>
          <cell r="FT2964" t="str">
            <v>EISAx</v>
          </cell>
          <cell r="FV2964">
            <v>11367473.395</v>
          </cell>
        </row>
        <row r="2965">
          <cell r="AN2965" t="str">
            <v>OR</v>
          </cell>
          <cell r="AO2965" t="str">
            <v>Baseboard/Wall/Radiant</v>
          </cell>
          <cell r="AP2965" t="str">
            <v>Pre 1980</v>
          </cell>
          <cell r="AQ2965" t="str">
            <v>Crawlspace</v>
          </cell>
          <cell r="AR2965">
            <v>1219.93289060698</v>
          </cell>
          <cell r="AU2965" t="str">
            <v>No</v>
          </cell>
          <cell r="AV2965" t="b">
            <v>0</v>
          </cell>
          <cell r="AX2965">
            <v>2644814.5068359324</v>
          </cell>
          <cell r="AY2965" t="b">
            <v>0</v>
          </cell>
          <cell r="AZ2965">
            <v>972909.7775275741</v>
          </cell>
          <cell r="BA2965" t="str">
            <v/>
          </cell>
          <cell r="BB2965" t="str">
            <v/>
          </cell>
          <cell r="BC2965">
            <v>0.75645745784500695</v>
          </cell>
          <cell r="DS2965">
            <v>8559.1039999999994</v>
          </cell>
          <cell r="DT2965" t="str">
            <v>OR</v>
          </cell>
          <cell r="DU2965" t="str">
            <v>lt32</v>
          </cell>
          <cell r="EZ2965" t="str">
            <v>WA</v>
          </cell>
          <cell r="FA2965" t="str">
            <v>Bedrooms</v>
          </cell>
          <cell r="FB2965">
            <v>1065645.9950000001</v>
          </cell>
          <cell r="FC2965">
            <v>3077982.1530000004</v>
          </cell>
          <cell r="FI2965" t="str">
            <v>WA</v>
          </cell>
          <cell r="FJ2965" t="str">
            <v>Bathroom</v>
          </cell>
          <cell r="FK2965" t="str">
            <v>EISAq</v>
          </cell>
          <cell r="FL2965">
            <v>96673.835999999996</v>
          </cell>
          <cell r="FS2965" t="str">
            <v>WA</v>
          </cell>
          <cell r="FT2965" t="str">
            <v>EISAnqnx</v>
          </cell>
          <cell r="FV2965">
            <v>748797.48</v>
          </cell>
        </row>
        <row r="2966">
          <cell r="AN2966" t="str">
            <v>OR</v>
          </cell>
          <cell r="AO2966" t="str">
            <v>Other</v>
          </cell>
          <cell r="AP2966" t="str">
            <v>Pre 1980</v>
          </cell>
          <cell r="AQ2966" t="str">
            <v>Slab on Grade</v>
          </cell>
          <cell r="AR2966">
            <v>392.75888185395502</v>
          </cell>
          <cell r="AU2966" t="str">
            <v>No</v>
          </cell>
          <cell r="AV2966" t="b">
            <v>0</v>
          </cell>
          <cell r="AX2966">
            <v>851501.25585937453</v>
          </cell>
          <cell r="AY2966" t="b">
            <v>0</v>
          </cell>
          <cell r="AZ2966">
            <v>313229.48935034132</v>
          </cell>
          <cell r="BA2966" t="str">
            <v/>
          </cell>
          <cell r="BB2966" t="str">
            <v/>
          </cell>
          <cell r="BC2966">
            <v>0.24354240106229522</v>
          </cell>
          <cell r="DS2966">
            <v>8559.1039999999994</v>
          </cell>
          <cell r="DT2966" t="str">
            <v>OR</v>
          </cell>
          <cell r="DU2966" t="str">
            <v>32to46</v>
          </cell>
          <cell r="EZ2966" t="str">
            <v>WA</v>
          </cell>
          <cell r="FA2966" t="str">
            <v>Exterior</v>
          </cell>
          <cell r="FB2966">
            <v>540257.73700000008</v>
          </cell>
          <cell r="FC2966">
            <v>8326908.2400000002</v>
          </cell>
          <cell r="FI2966" t="str">
            <v>WA</v>
          </cell>
          <cell r="FJ2966" t="str">
            <v>Bathroom</v>
          </cell>
          <cell r="FK2966" t="str">
            <v>EISAx</v>
          </cell>
          <cell r="FL2966">
            <v>1726318.4999999998</v>
          </cell>
          <cell r="FS2966" t="str">
            <v>WA</v>
          </cell>
          <cell r="FT2966" t="str">
            <v>EISAq</v>
          </cell>
          <cell r="FV2966">
            <v>1366555.4010000001</v>
          </cell>
        </row>
        <row r="2967">
          <cell r="AN2967" t="str">
            <v>OR</v>
          </cell>
          <cell r="AO2967" t="str">
            <v>Other</v>
          </cell>
          <cell r="AP2967" t="str">
            <v>Pre 1980</v>
          </cell>
          <cell r="AQ2967" t="str">
            <v>Crawlspace</v>
          </cell>
          <cell r="AR2967">
            <v>1219.93289060698</v>
          </cell>
          <cell r="AU2967" t="str">
            <v>No</v>
          </cell>
          <cell r="AV2967" t="b">
            <v>0</v>
          </cell>
          <cell r="AX2967">
            <v>2644814.5068359324</v>
          </cell>
          <cell r="AY2967" t="b">
            <v>0</v>
          </cell>
          <cell r="AZ2967">
            <v>972909.7775275741</v>
          </cell>
          <cell r="BA2967" t="str">
            <v/>
          </cell>
          <cell r="BB2967" t="str">
            <v/>
          </cell>
          <cell r="BC2967">
            <v>0.75645745784500695</v>
          </cell>
          <cell r="DS2967">
            <v>1144.6790000000001</v>
          </cell>
          <cell r="DT2967" t="str">
            <v>MT</v>
          </cell>
          <cell r="DU2967" t="str">
            <v>32to46</v>
          </cell>
          <cell r="EZ2967" t="str">
            <v>WA</v>
          </cell>
          <cell r="FA2967" t="str">
            <v>Kitchen</v>
          </cell>
          <cell r="FB2967">
            <v>793038.88000000012</v>
          </cell>
          <cell r="FC2967">
            <v>579909.6810000001</v>
          </cell>
          <cell r="FI2967" t="str">
            <v>WA</v>
          </cell>
          <cell r="FJ2967" t="str">
            <v>Bedrooms</v>
          </cell>
          <cell r="FK2967" t="str">
            <v>EISAq</v>
          </cell>
          <cell r="FL2967">
            <v>105880.86799999999</v>
          </cell>
          <cell r="FS2967" t="str">
            <v>ID</v>
          </cell>
          <cell r="FT2967" t="str">
            <v>EISAnqnx</v>
          </cell>
          <cell r="FV2967">
            <v>11433007.280000001</v>
          </cell>
        </row>
        <row r="2968">
          <cell r="AN2968" t="str">
            <v>OR</v>
          </cell>
          <cell r="AO2968" t="str">
            <v>Heat Pump (Ductless System)</v>
          </cell>
          <cell r="AP2968" t="str">
            <v>Pre 1980</v>
          </cell>
          <cell r="AQ2968" t="str">
            <v>Slab on Grade</v>
          </cell>
          <cell r="AR2968">
            <v>392.75888185395502</v>
          </cell>
          <cell r="AU2968" t="str">
            <v>No</v>
          </cell>
          <cell r="AV2968" t="b">
            <v>1</v>
          </cell>
          <cell r="AX2968">
            <v>851501.25585937453</v>
          </cell>
          <cell r="AY2968" t="b">
            <v>0</v>
          </cell>
          <cell r="AZ2968">
            <v>313229.48935034132</v>
          </cell>
          <cell r="BA2968">
            <v>0.24354243542435447</v>
          </cell>
          <cell r="BB2968">
            <v>392.75888185395502</v>
          </cell>
          <cell r="BC2968">
            <v>0.24354240106229522</v>
          </cell>
          <cell r="DS2968">
            <v>1144.6790000000001</v>
          </cell>
          <cell r="DT2968" t="str">
            <v>MT</v>
          </cell>
          <cell r="DU2968" t="str">
            <v>32to46</v>
          </cell>
          <cell r="EZ2968" t="str">
            <v>WA</v>
          </cell>
          <cell r="FA2968" t="str">
            <v>Living Room/Family Room</v>
          </cell>
          <cell r="FB2968">
            <v>817821.34500000009</v>
          </cell>
          <cell r="FC2968">
            <v>2190769.906</v>
          </cell>
          <cell r="FI2968" t="str">
            <v>WA</v>
          </cell>
          <cell r="FJ2968" t="str">
            <v>Exterior</v>
          </cell>
          <cell r="FK2968" t="str">
            <v>EISAx</v>
          </cell>
          <cell r="FL2968">
            <v>431579.62499999994</v>
          </cell>
          <cell r="FS2968" t="str">
            <v>ID</v>
          </cell>
          <cell r="FT2968" t="str">
            <v>EISAq</v>
          </cell>
          <cell r="FV2968">
            <v>552721.54399999999</v>
          </cell>
        </row>
        <row r="2969">
          <cell r="AN2969" t="str">
            <v>OR</v>
          </cell>
          <cell r="AO2969" t="str">
            <v>Heat Pump (Ductless System)</v>
          </cell>
          <cell r="AP2969" t="str">
            <v>Pre 1980</v>
          </cell>
          <cell r="AQ2969" t="str">
            <v>Crawlspace</v>
          </cell>
          <cell r="AR2969">
            <v>1219.93289060698</v>
          </cell>
          <cell r="AU2969" t="str">
            <v>No</v>
          </cell>
          <cell r="AV2969" t="b">
            <v>1</v>
          </cell>
          <cell r="AX2969">
            <v>2644814.5068359324</v>
          </cell>
          <cell r="AY2969" t="b">
            <v>0</v>
          </cell>
          <cell r="AZ2969">
            <v>972909.7775275741</v>
          </cell>
          <cell r="BA2969">
            <v>0.7564575645756455</v>
          </cell>
          <cell r="BB2969">
            <v>1219.93289060698</v>
          </cell>
          <cell r="BC2969">
            <v>0.75645745784500695</v>
          </cell>
          <cell r="DS2969">
            <v>1144.6790000000001</v>
          </cell>
          <cell r="DT2969" t="str">
            <v>MT</v>
          </cell>
          <cell r="DU2969" t="str">
            <v>lt32</v>
          </cell>
          <cell r="EZ2969" t="str">
            <v>WA</v>
          </cell>
          <cell r="FA2969" t="str">
            <v>Other</v>
          </cell>
          <cell r="FB2969">
            <v>3048243.1950000003</v>
          </cell>
          <cell r="FC2969">
            <v>4118845.6830000002</v>
          </cell>
          <cell r="FI2969" t="str">
            <v>WA</v>
          </cell>
          <cell r="FJ2969" t="str">
            <v>Kitchen</v>
          </cell>
          <cell r="FK2969" t="str">
            <v>EISAnqnx</v>
          </cell>
          <cell r="FL2969">
            <v>115087.9</v>
          </cell>
          <cell r="FS2969" t="str">
            <v>ID</v>
          </cell>
          <cell r="FT2969" t="str">
            <v>EISAx</v>
          </cell>
          <cell r="FV2969">
            <v>1514305.6</v>
          </cell>
        </row>
        <row r="2970">
          <cell r="AN2970" t="str">
            <v>ID</v>
          </cell>
          <cell r="AO2970" t="str">
            <v>Baseboard/Wall/Radiant</v>
          </cell>
          <cell r="AP2970" t="str">
            <v>1993-2006</v>
          </cell>
          <cell r="AQ2970" t="str">
            <v>Slab on Grade</v>
          </cell>
          <cell r="AR2970">
            <v>1192.46508789063</v>
          </cell>
          <cell r="AU2970" t="str">
            <v>No</v>
          </cell>
          <cell r="AV2970" t="b">
            <v>0</v>
          </cell>
          <cell r="AX2970">
            <v>2709280.6796875112</v>
          </cell>
          <cell r="AY2970" t="b">
            <v>0</v>
          </cell>
          <cell r="AZ2970">
            <v>461483.9890136738</v>
          </cell>
          <cell r="BA2970" t="str">
            <v/>
          </cell>
          <cell r="BB2970" t="str">
            <v/>
          </cell>
          <cell r="BC2970">
            <v>1.0000000737049977</v>
          </cell>
          <cell r="DS2970">
            <v>3785.7640000000001</v>
          </cell>
          <cell r="DT2970" t="str">
            <v>ID</v>
          </cell>
          <cell r="DU2970" t="str">
            <v>lt32</v>
          </cell>
          <cell r="EZ2970" t="str">
            <v>WA</v>
          </cell>
          <cell r="FA2970" t="str">
            <v>Bathroom</v>
          </cell>
          <cell r="FB2970">
            <v>1045820.023</v>
          </cell>
          <cell r="FC2970">
            <v>758343.429</v>
          </cell>
          <cell r="FI2970" t="str">
            <v>WA</v>
          </cell>
          <cell r="FJ2970" t="str">
            <v>Kitchen</v>
          </cell>
          <cell r="FK2970" t="str">
            <v>EISAq</v>
          </cell>
          <cell r="FL2970">
            <v>79410.650999999998</v>
          </cell>
          <cell r="FS2970" t="str">
            <v>WA</v>
          </cell>
          <cell r="FT2970" t="str">
            <v>EISAnqnx</v>
          </cell>
          <cell r="FV2970">
            <v>540798.17999999993</v>
          </cell>
        </row>
        <row r="2971">
          <cell r="AN2971" t="str">
            <v>ID</v>
          </cell>
          <cell r="AO2971" t="str">
            <v>Baseboard/Wall/Radiant</v>
          </cell>
          <cell r="AP2971" t="str">
            <v>1993-2006</v>
          </cell>
          <cell r="AQ2971" t="str">
            <v>Slab on Grade</v>
          </cell>
          <cell r="AR2971">
            <v>1192.46508789063</v>
          </cell>
          <cell r="AU2971" t="str">
            <v>No</v>
          </cell>
          <cell r="AV2971" t="b">
            <v>0</v>
          </cell>
          <cell r="AX2971">
            <v>2709280.6796875112</v>
          </cell>
          <cell r="AY2971" t="b">
            <v>0</v>
          </cell>
          <cell r="AZ2971">
            <v>461483.9890136738</v>
          </cell>
          <cell r="BA2971" t="str">
            <v/>
          </cell>
          <cell r="BB2971" t="str">
            <v/>
          </cell>
          <cell r="BC2971">
            <v>1.0000000737049977</v>
          </cell>
          <cell r="DS2971">
            <v>3785.7640000000001</v>
          </cell>
          <cell r="DT2971" t="str">
            <v>ID</v>
          </cell>
          <cell r="DU2971" t="str">
            <v>lt32</v>
          </cell>
          <cell r="EZ2971" t="str">
            <v>WA</v>
          </cell>
          <cell r="FA2971" t="str">
            <v>Bedrooms</v>
          </cell>
          <cell r="FB2971">
            <v>1417556.9980000001</v>
          </cell>
          <cell r="FC2971">
            <v>1719903.0710000002</v>
          </cell>
          <cell r="FI2971" t="str">
            <v>WA</v>
          </cell>
          <cell r="FJ2971" t="str">
            <v>Living Room/Family Room</v>
          </cell>
          <cell r="FK2971" t="str">
            <v>EISAq</v>
          </cell>
          <cell r="FL2971">
            <v>79410.650999999998</v>
          </cell>
          <cell r="FS2971" t="str">
            <v>WA</v>
          </cell>
          <cell r="FT2971" t="str">
            <v>EISAq</v>
          </cell>
          <cell r="FV2971">
            <v>1052476.4579999999</v>
          </cell>
        </row>
        <row r="2972">
          <cell r="AN2972" t="str">
            <v>ID</v>
          </cell>
          <cell r="AO2972" t="str">
            <v>Wood</v>
          </cell>
          <cell r="AP2972" t="str">
            <v>1993-2006</v>
          </cell>
          <cell r="AQ2972" t="str">
            <v>Slab on Grade</v>
          </cell>
          <cell r="AR2972">
            <v>1192.46508789063</v>
          </cell>
          <cell r="AU2972" t="str">
            <v>No</v>
          </cell>
          <cell r="AV2972" t="b">
            <v>0</v>
          </cell>
          <cell r="AX2972">
            <v>2709280.6796875112</v>
          </cell>
          <cell r="AY2972" t="b">
            <v>0</v>
          </cell>
          <cell r="AZ2972">
            <v>461483.9890136738</v>
          </cell>
          <cell r="BA2972" t="str">
            <v/>
          </cell>
          <cell r="BB2972" t="str">
            <v/>
          </cell>
          <cell r="BC2972">
            <v>1.0000000737049977</v>
          </cell>
          <cell r="DS2972">
            <v>12271.31</v>
          </cell>
          <cell r="DT2972" t="str">
            <v>WA</v>
          </cell>
          <cell r="DU2972" t="str">
            <v>lt32</v>
          </cell>
          <cell r="EZ2972" t="str">
            <v>WA</v>
          </cell>
          <cell r="FA2972" t="str">
            <v>Exterior</v>
          </cell>
          <cell r="FB2972">
            <v>1025994.0510000001</v>
          </cell>
          <cell r="FC2972">
            <v>7796563.489000001</v>
          </cell>
          <cell r="FI2972" t="str">
            <v>WA</v>
          </cell>
          <cell r="FJ2972" t="str">
            <v>Other</v>
          </cell>
          <cell r="FK2972" t="str">
            <v>EISAnqnx</v>
          </cell>
          <cell r="FL2972">
            <v>207158.21999999997</v>
          </cell>
          <cell r="FS2972" t="str">
            <v>WA</v>
          </cell>
          <cell r="FT2972" t="str">
            <v>EISAx</v>
          </cell>
          <cell r="FV2972">
            <v>1227195.8699999999</v>
          </cell>
        </row>
        <row r="2973">
          <cell r="AN2973" t="str">
            <v>ID</v>
          </cell>
          <cell r="AO2973" t="str">
            <v>Heat Pump (Central System)</v>
          </cell>
          <cell r="AP2973" t="str">
            <v>1993-2006</v>
          </cell>
          <cell r="AQ2973" t="str">
            <v>Slab on Grade</v>
          </cell>
          <cell r="AR2973">
            <v>1192.46508789063</v>
          </cell>
          <cell r="AU2973" t="str">
            <v>No</v>
          </cell>
          <cell r="AV2973" t="b">
            <v>1</v>
          </cell>
          <cell r="AX2973">
            <v>2709280.6796875112</v>
          </cell>
          <cell r="AY2973" t="b">
            <v>0</v>
          </cell>
          <cell r="AZ2973">
            <v>461483.9890136738</v>
          </cell>
          <cell r="BA2973">
            <v>1</v>
          </cell>
          <cell r="BB2973">
            <v>1192.46508789063</v>
          </cell>
          <cell r="BC2973">
            <v>1.0000000737049977</v>
          </cell>
          <cell r="DS2973">
            <v>12271.31</v>
          </cell>
          <cell r="DT2973" t="str">
            <v>WA</v>
          </cell>
          <cell r="DU2973" t="str">
            <v>32to46</v>
          </cell>
          <cell r="EZ2973" t="str">
            <v>WA</v>
          </cell>
          <cell r="FA2973" t="str">
            <v>Garage</v>
          </cell>
          <cell r="FB2973">
            <v>356867.49600000004</v>
          </cell>
          <cell r="FC2973">
            <v>2304769.2450000001</v>
          </cell>
          <cell r="FI2973" t="str">
            <v>WA</v>
          </cell>
          <cell r="FJ2973" t="str">
            <v>Other</v>
          </cell>
          <cell r="FK2973" t="str">
            <v>EISAq</v>
          </cell>
          <cell r="FL2973">
            <v>136954.601</v>
          </cell>
          <cell r="FS2973" t="str">
            <v>MT</v>
          </cell>
          <cell r="FT2973" t="str">
            <v>EISAq</v>
          </cell>
          <cell r="FV2973">
            <v>562553.90399999998</v>
          </cell>
        </row>
        <row r="2974">
          <cell r="AN2974" t="str">
            <v>WA</v>
          </cell>
          <cell r="AO2974" t="str">
            <v>Wood</v>
          </cell>
          <cell r="AP2974" t="str">
            <v>1980-1992</v>
          </cell>
          <cell r="AQ2974" t="str">
            <v>Basement</v>
          </cell>
          <cell r="AR2974">
            <v>1904.28771972656</v>
          </cell>
          <cell r="AU2974" t="str">
            <v>No</v>
          </cell>
          <cell r="AV2974" t="b">
            <v>0</v>
          </cell>
          <cell r="AX2974">
            <v>5573850.155639641</v>
          </cell>
          <cell r="AY2974" t="b">
            <v>0</v>
          </cell>
          <cell r="AZ2974">
            <v>1159815.9571380599</v>
          </cell>
          <cell r="BA2974" t="str">
            <v/>
          </cell>
          <cell r="BB2974" t="str">
            <v/>
          </cell>
          <cell r="BC2974">
            <v>0.99999985281982562</v>
          </cell>
          <cell r="DS2974">
            <v>12271.31</v>
          </cell>
          <cell r="DT2974" t="str">
            <v>WA</v>
          </cell>
          <cell r="DU2974" t="str">
            <v>32to46</v>
          </cell>
          <cell r="EZ2974" t="str">
            <v>WA</v>
          </cell>
          <cell r="FA2974" t="str">
            <v>Kitchen</v>
          </cell>
          <cell r="FB2974">
            <v>842603.81</v>
          </cell>
          <cell r="FC2974">
            <v>604692.14600000007</v>
          </cell>
          <cell r="FI2974" t="str">
            <v>WA</v>
          </cell>
          <cell r="FJ2974" t="str">
            <v>Bathroom</v>
          </cell>
          <cell r="FK2974" t="str">
            <v>EISAnqnx</v>
          </cell>
          <cell r="FL2974">
            <v>297389.58</v>
          </cell>
          <cell r="FS2974" t="str">
            <v>OR</v>
          </cell>
          <cell r="FT2974" t="str">
            <v>EISAnqnx</v>
          </cell>
          <cell r="FV2974">
            <v>1475613.18</v>
          </cell>
        </row>
        <row r="2975">
          <cell r="AN2975" t="str">
            <v>WA</v>
          </cell>
          <cell r="AO2975" t="str">
            <v>Heat Pump (Central System)</v>
          </cell>
          <cell r="AP2975" t="str">
            <v>1980-1992</v>
          </cell>
          <cell r="AQ2975" t="str">
            <v>Basement</v>
          </cell>
          <cell r="AR2975">
            <v>1904.28771972656</v>
          </cell>
          <cell r="AU2975" t="str">
            <v>No</v>
          </cell>
          <cell r="AV2975" t="b">
            <v>1</v>
          </cell>
          <cell r="AX2975">
            <v>5573850.155639641</v>
          </cell>
          <cell r="AY2975" t="b">
            <v>0</v>
          </cell>
          <cell r="AZ2975">
            <v>1159815.9571380599</v>
          </cell>
          <cell r="BA2975">
            <v>1</v>
          </cell>
          <cell r="BB2975">
            <v>1904.28771972656</v>
          </cell>
          <cell r="BC2975">
            <v>0.99999985281982562</v>
          </cell>
          <cell r="DS2975">
            <v>1904.288</v>
          </cell>
          <cell r="DT2975" t="str">
            <v>WA</v>
          </cell>
          <cell r="DU2975" t="str">
            <v>lt32</v>
          </cell>
          <cell r="EZ2975" t="str">
            <v>WA</v>
          </cell>
          <cell r="FA2975" t="str">
            <v>Living Room/Family Room</v>
          </cell>
          <cell r="FB2975">
            <v>1437382.9700000002</v>
          </cell>
          <cell r="FC2975">
            <v>2076770.5670000003</v>
          </cell>
          <cell r="FI2975" t="str">
            <v>WA</v>
          </cell>
          <cell r="FJ2975" t="str">
            <v>Bathroom</v>
          </cell>
          <cell r="FK2975" t="str">
            <v>EISAq</v>
          </cell>
          <cell r="FL2975">
            <v>292433.087</v>
          </cell>
          <cell r="FS2975" t="str">
            <v>OR</v>
          </cell>
          <cell r="FT2975" t="str">
            <v>EISAq</v>
          </cell>
          <cell r="FV2975">
            <v>353179.54800000001</v>
          </cell>
        </row>
        <row r="2976">
          <cell r="AN2976" t="str">
            <v>ID</v>
          </cell>
          <cell r="AO2976" t="str">
            <v>Baseboard/Wall/Radiant</v>
          </cell>
          <cell r="AP2976" t="str">
            <v>Pre 1980</v>
          </cell>
          <cell r="AQ2976" t="str">
            <v>Crawlspace</v>
          </cell>
          <cell r="AR2976">
            <v>3785.76440429688</v>
          </cell>
          <cell r="AU2976" t="str">
            <v>Yes</v>
          </cell>
          <cell r="AV2976" t="b">
            <v>0</v>
          </cell>
          <cell r="AX2976">
            <v>3410973.728271489</v>
          </cell>
          <cell r="AY2976" t="b">
            <v>0</v>
          </cell>
          <cell r="AZ2976">
            <v>0</v>
          </cell>
          <cell r="BA2976" t="str">
            <v/>
          </cell>
          <cell r="BB2976" t="str">
            <v/>
          </cell>
          <cell r="BC2976">
            <v>1.0000001067939999</v>
          </cell>
          <cell r="DS2976">
            <v>1904.288</v>
          </cell>
          <cell r="DT2976" t="str">
            <v>WA</v>
          </cell>
          <cell r="DU2976" t="str">
            <v>lt32</v>
          </cell>
          <cell r="EZ2976" t="str">
            <v>WA</v>
          </cell>
          <cell r="FA2976" t="str">
            <v>Other</v>
          </cell>
          <cell r="FB2976">
            <v>2220508.8640000001</v>
          </cell>
          <cell r="FC2976">
            <v>2636854.2760000001</v>
          </cell>
          <cell r="FI2976" t="str">
            <v>WA</v>
          </cell>
          <cell r="FJ2976" t="str">
            <v>Bathroom</v>
          </cell>
          <cell r="FK2976" t="str">
            <v>EISAx</v>
          </cell>
          <cell r="FL2976">
            <v>669126.55500000005</v>
          </cell>
          <cell r="FS2976" t="str">
            <v>OR</v>
          </cell>
          <cell r="FT2976" t="str">
            <v>EISAx</v>
          </cell>
          <cell r="FV2976">
            <v>1677199.68</v>
          </cell>
        </row>
        <row r="2977">
          <cell r="AN2977" t="str">
            <v>ID</v>
          </cell>
          <cell r="AO2977" t="str">
            <v>Baseboard/Wall/Radiant</v>
          </cell>
          <cell r="AP2977" t="str">
            <v>Pre 1980</v>
          </cell>
          <cell r="AQ2977" t="str">
            <v>Crawlspace</v>
          </cell>
          <cell r="AR2977">
            <v>3785.76440429688</v>
          </cell>
          <cell r="AU2977" t="str">
            <v>Yes</v>
          </cell>
          <cell r="AV2977" t="b">
            <v>1</v>
          </cell>
          <cell r="AX2977">
            <v>3410973.728271489</v>
          </cell>
          <cell r="AY2977" t="b">
            <v>0</v>
          </cell>
          <cell r="AZ2977">
            <v>0</v>
          </cell>
          <cell r="BA2977">
            <v>1</v>
          </cell>
          <cell r="BB2977">
            <v>3785.76440429688</v>
          </cell>
          <cell r="BC2977">
            <v>1.0000001067939999</v>
          </cell>
          <cell r="DS2977">
            <v>1904.288</v>
          </cell>
          <cell r="DT2977" t="str">
            <v>WA</v>
          </cell>
          <cell r="DU2977" t="str">
            <v>32to46</v>
          </cell>
          <cell r="EZ2977" t="str">
            <v>WA</v>
          </cell>
          <cell r="FA2977" t="str">
            <v>Bathroom</v>
          </cell>
          <cell r="FB2977">
            <v>3816499.6100000003</v>
          </cell>
          <cell r="FC2977">
            <v>594779.16</v>
          </cell>
          <cell r="FI2977" t="str">
            <v>WA</v>
          </cell>
          <cell r="FJ2977" t="str">
            <v>Bedrooms</v>
          </cell>
          <cell r="FK2977" t="str">
            <v>EISAnqnx</v>
          </cell>
          <cell r="FL2977">
            <v>594779.16</v>
          </cell>
          <cell r="FS2977" t="str">
            <v>OR</v>
          </cell>
          <cell r="FT2977" t="str">
            <v>EISAnqnx</v>
          </cell>
          <cell r="FV2977">
            <v>483807.6</v>
          </cell>
        </row>
        <row r="2978">
          <cell r="AN2978" t="str">
            <v>MT</v>
          </cell>
          <cell r="AO2978" t="str">
            <v>Propane/LP</v>
          </cell>
          <cell r="AP2978" t="str">
            <v>Pre 1980</v>
          </cell>
          <cell r="AQ2978" t="str">
            <v>Basement</v>
          </cell>
          <cell r="AR2978">
            <v>2130.88647460938</v>
          </cell>
          <cell r="AU2978" t="str">
            <v>No</v>
          </cell>
          <cell r="AV2978" t="b">
            <v>0</v>
          </cell>
          <cell r="AX2978">
            <v>7428270.2504882989</v>
          </cell>
          <cell r="AY2978" t="b">
            <v>0</v>
          </cell>
          <cell r="AZ2978">
            <v>1548557.8188281287</v>
          </cell>
          <cell r="BA2978" t="str">
            <v/>
          </cell>
          <cell r="BB2978" t="str">
            <v/>
          </cell>
          <cell r="BC2978">
            <v>1.0000002227286584</v>
          </cell>
          <cell r="DS2978">
            <v>1904.288</v>
          </cell>
          <cell r="DT2978" t="str">
            <v>WA</v>
          </cell>
          <cell r="DU2978" t="str">
            <v>32to46</v>
          </cell>
          <cell r="EZ2978" t="str">
            <v>WA</v>
          </cell>
          <cell r="FA2978" t="str">
            <v>Bedrooms</v>
          </cell>
          <cell r="FB2978">
            <v>3097808.1250000005</v>
          </cell>
          <cell r="FC2978">
            <v>2522854.9370000004</v>
          </cell>
          <cell r="FI2978" t="str">
            <v>WA</v>
          </cell>
          <cell r="FJ2978" t="str">
            <v>Bedrooms</v>
          </cell>
          <cell r="FK2978" t="str">
            <v>EISAq</v>
          </cell>
          <cell r="FL2978">
            <v>223042.18500000003</v>
          </cell>
          <cell r="FS2978" t="str">
            <v>OR</v>
          </cell>
          <cell r="FT2978" t="str">
            <v>EISAq</v>
          </cell>
          <cell r="FV2978">
            <v>835374.45600000001</v>
          </cell>
        </row>
        <row r="2979">
          <cell r="AN2979" t="str">
            <v>MT</v>
          </cell>
          <cell r="AO2979" t="str">
            <v>Wood</v>
          </cell>
          <cell r="AP2979" t="str">
            <v>Pre 1980</v>
          </cell>
          <cell r="AQ2979" t="str">
            <v>Basement</v>
          </cell>
          <cell r="AR2979">
            <v>2130.88647460938</v>
          </cell>
          <cell r="AU2979" t="str">
            <v>No</v>
          </cell>
          <cell r="AV2979" t="b">
            <v>1</v>
          </cell>
          <cell r="AX2979">
            <v>7428270.2504882989</v>
          </cell>
          <cell r="AY2979" t="b">
            <v>0</v>
          </cell>
          <cell r="AZ2979">
            <v>1548557.8188281287</v>
          </cell>
          <cell r="BA2979">
            <v>1</v>
          </cell>
          <cell r="BB2979">
            <v>2130.88647460938</v>
          </cell>
          <cell r="BC2979">
            <v>1.0000002227286584</v>
          </cell>
          <cell r="DS2979">
            <v>1904.288</v>
          </cell>
          <cell r="DT2979" t="str">
            <v>WA</v>
          </cell>
          <cell r="DU2979" t="str">
            <v>32to46</v>
          </cell>
          <cell r="EZ2979" t="str">
            <v>WA</v>
          </cell>
          <cell r="FA2979" t="str">
            <v>Exterior</v>
          </cell>
          <cell r="FB2979">
            <v>74347.395000000004</v>
          </cell>
          <cell r="FC2979">
            <v>14373829.700000001</v>
          </cell>
          <cell r="FI2979" t="str">
            <v>WA</v>
          </cell>
          <cell r="FJ2979" t="str">
            <v>Bedrooms</v>
          </cell>
          <cell r="FK2979" t="str">
            <v>EISAx</v>
          </cell>
          <cell r="FL2979">
            <v>4559973.5600000005</v>
          </cell>
          <cell r="FS2979" t="str">
            <v>MT</v>
          </cell>
          <cell r="FT2979" t="str">
            <v>EISAnqnx</v>
          </cell>
          <cell r="FV2979">
            <v>1757082.2650000001</v>
          </cell>
        </row>
        <row r="2980">
          <cell r="AN2980" t="str">
            <v>ID</v>
          </cell>
          <cell r="AO2980" t="str">
            <v>Baseboard/Wall/Radiant</v>
          </cell>
          <cell r="AP2980" t="str">
            <v>Pre 1980</v>
          </cell>
          <cell r="AQ2980" t="str">
            <v>Basement</v>
          </cell>
          <cell r="AR2980">
            <v>745.29067993164097</v>
          </cell>
          <cell r="AU2980" t="str">
            <v>Yes</v>
          </cell>
          <cell r="AV2980" t="b">
            <v>0</v>
          </cell>
          <cell r="AX2980">
            <v>1453316.8258666999</v>
          </cell>
          <cell r="AY2980" t="b">
            <v>0</v>
          </cell>
          <cell r="AZ2980">
            <v>0</v>
          </cell>
          <cell r="BA2980" t="str">
            <v/>
          </cell>
          <cell r="BB2980" t="str">
            <v/>
          </cell>
          <cell r="BC2980">
            <v>0.62500004606562121</v>
          </cell>
          <cell r="DS2980">
            <v>1612.692</v>
          </cell>
          <cell r="DT2980" t="str">
            <v>OR</v>
          </cell>
          <cell r="DU2980" t="str">
            <v>32to46</v>
          </cell>
          <cell r="EZ2980" t="str">
            <v>WA</v>
          </cell>
          <cell r="FA2980" t="str">
            <v>Kitchen</v>
          </cell>
          <cell r="FB2980">
            <v>2577376.3600000003</v>
          </cell>
          <cell r="FC2980">
            <v>1179645.334</v>
          </cell>
          <cell r="FI2980" t="str">
            <v>WA</v>
          </cell>
          <cell r="FJ2980" t="str">
            <v>Exterior</v>
          </cell>
          <cell r="FK2980" t="str">
            <v>EISAnqnx</v>
          </cell>
          <cell r="FL2980">
            <v>892168.74000000011</v>
          </cell>
          <cell r="FS2980" t="str">
            <v>MT</v>
          </cell>
          <cell r="FT2980" t="str">
            <v>EISAq</v>
          </cell>
          <cell r="FV2980">
            <v>835615.67</v>
          </cell>
        </row>
        <row r="2981">
          <cell r="AN2981" t="str">
            <v>ID</v>
          </cell>
          <cell r="AO2981" t="str">
            <v>Baseboard/Wall/Radiant</v>
          </cell>
          <cell r="AP2981" t="str">
            <v>Pre 1980</v>
          </cell>
          <cell r="AQ2981" t="str">
            <v>Slab on Grade</v>
          </cell>
          <cell r="AR2981">
            <v>447.17440795898398</v>
          </cell>
          <cell r="AU2981" t="str">
            <v>Yes</v>
          </cell>
          <cell r="AV2981" t="b">
            <v>0</v>
          </cell>
          <cell r="AX2981">
            <v>871990.09552001872</v>
          </cell>
          <cell r="AY2981" t="b">
            <v>0</v>
          </cell>
          <cell r="AZ2981">
            <v>0</v>
          </cell>
          <cell r="BA2981" t="str">
            <v/>
          </cell>
          <cell r="BB2981" t="str">
            <v/>
          </cell>
          <cell r="BC2981">
            <v>0.37500002763937224</v>
          </cell>
          <cell r="DS2981">
            <v>12271.31</v>
          </cell>
          <cell r="DT2981" t="str">
            <v>WA</v>
          </cell>
          <cell r="DU2981" t="str">
            <v>lt32</v>
          </cell>
          <cell r="EZ2981" t="str">
            <v>WA</v>
          </cell>
          <cell r="FA2981" t="str">
            <v>Living Room/Family Room</v>
          </cell>
          <cell r="FB2981">
            <v>8054301.1250000009</v>
          </cell>
          <cell r="FC2981">
            <v>3766934.68</v>
          </cell>
          <cell r="FI2981" t="str">
            <v>WA</v>
          </cell>
          <cell r="FJ2981" t="str">
            <v>Exterior</v>
          </cell>
          <cell r="FK2981" t="str">
            <v>EISAq</v>
          </cell>
          <cell r="FL2981">
            <v>223042.18500000003</v>
          </cell>
          <cell r="FS2981" t="str">
            <v>MT</v>
          </cell>
          <cell r="FT2981" t="str">
            <v>EISAx</v>
          </cell>
          <cell r="FV2981">
            <v>148808.27000000002</v>
          </cell>
        </row>
        <row r="2982">
          <cell r="AN2982" t="str">
            <v>ID</v>
          </cell>
          <cell r="AO2982" t="str">
            <v>Natural Gas FAF</v>
          </cell>
          <cell r="AP2982" t="str">
            <v>Pre 1980</v>
          </cell>
          <cell r="AQ2982" t="str">
            <v>Basement</v>
          </cell>
          <cell r="AR2982">
            <v>745.29067993164097</v>
          </cell>
          <cell r="AU2982" t="str">
            <v>Yes</v>
          </cell>
          <cell r="AV2982" t="b">
            <v>1</v>
          </cell>
          <cell r="AX2982">
            <v>1453316.8258666999</v>
          </cell>
          <cell r="AY2982" t="b">
            <v>0</v>
          </cell>
          <cell r="AZ2982">
            <v>0</v>
          </cell>
          <cell r="BA2982">
            <v>0.62500000000000033</v>
          </cell>
          <cell r="BB2982">
            <v>745.29067993164097</v>
          </cell>
          <cell r="BC2982">
            <v>0.62500004606562121</v>
          </cell>
          <cell r="DS2982">
            <v>12271.31</v>
          </cell>
          <cell r="DT2982" t="str">
            <v>WA</v>
          </cell>
          <cell r="DU2982" t="str">
            <v>lt32</v>
          </cell>
          <cell r="EZ2982" t="str">
            <v>WA</v>
          </cell>
          <cell r="FA2982" t="str">
            <v>Other</v>
          </cell>
          <cell r="FB2982">
            <v>7137349.9200000009</v>
          </cell>
          <cell r="FC2982">
            <v>5139883.2410000004</v>
          </cell>
          <cell r="FI2982" t="str">
            <v>WA</v>
          </cell>
          <cell r="FJ2982" t="str">
            <v>Exterior</v>
          </cell>
          <cell r="FK2982" t="str">
            <v>EISAx</v>
          </cell>
          <cell r="FL2982">
            <v>2131291.9900000002</v>
          </cell>
          <cell r="FS2982" t="str">
            <v>WA</v>
          </cell>
          <cell r="FT2982" t="str">
            <v>EISAnqnx</v>
          </cell>
          <cell r="FV2982">
            <v>655197.79499999993</v>
          </cell>
        </row>
        <row r="2983">
          <cell r="AN2983" t="str">
            <v>ID</v>
          </cell>
          <cell r="AO2983" t="str">
            <v>Natural Gas FAF</v>
          </cell>
          <cell r="AP2983" t="str">
            <v>Pre 1980</v>
          </cell>
          <cell r="AQ2983" t="str">
            <v>Slab on Grade</v>
          </cell>
          <cell r="AR2983">
            <v>447.17440795898398</v>
          </cell>
          <cell r="AU2983" t="str">
            <v>Yes</v>
          </cell>
          <cell r="AV2983" t="b">
            <v>1</v>
          </cell>
          <cell r="AX2983">
            <v>871990.09552001872</v>
          </cell>
          <cell r="AY2983" t="b">
            <v>0</v>
          </cell>
          <cell r="AZ2983">
            <v>0</v>
          </cell>
          <cell r="BA2983">
            <v>0.37499999999999967</v>
          </cell>
          <cell r="BB2983">
            <v>447.17440795898398</v>
          </cell>
          <cell r="BC2983">
            <v>0.37500002763937224</v>
          </cell>
          <cell r="DS2983">
            <v>12271.31</v>
          </cell>
          <cell r="DT2983" t="str">
            <v>WA</v>
          </cell>
          <cell r="DU2983" t="str">
            <v>lt32</v>
          </cell>
          <cell r="EZ2983" t="str">
            <v>WA</v>
          </cell>
          <cell r="FA2983" t="str">
            <v>Bathroom</v>
          </cell>
          <cell r="FB2983">
            <v>182971.44</v>
          </cell>
          <cell r="FC2983">
            <v>91485.72</v>
          </cell>
          <cell r="FI2983" t="str">
            <v>WA</v>
          </cell>
          <cell r="FJ2983" t="str">
            <v>Garage</v>
          </cell>
          <cell r="FK2983" t="str">
            <v>EISAq</v>
          </cell>
          <cell r="FL2983">
            <v>1412600.5050000001</v>
          </cell>
          <cell r="FS2983" t="str">
            <v>WA</v>
          </cell>
          <cell r="FT2983" t="str">
            <v>EISAx</v>
          </cell>
          <cell r="FV2983">
            <v>1414395.24</v>
          </cell>
        </row>
        <row r="2984">
          <cell r="AN2984" t="str">
            <v>MT</v>
          </cell>
          <cell r="AO2984" t="str">
            <v>Wood</v>
          </cell>
          <cell r="AP2984" t="str">
            <v>Pre 1980</v>
          </cell>
          <cell r="AQ2984" t="str">
            <v>Slab on Grade</v>
          </cell>
          <cell r="AR2984">
            <v>852.35458984374998</v>
          </cell>
          <cell r="AU2984" t="str">
            <v>No</v>
          </cell>
          <cell r="AV2984" t="b">
            <v>0</v>
          </cell>
          <cell r="AX2984">
            <v>2482056.5656249998</v>
          </cell>
          <cell r="AY2984" t="b">
            <v>0</v>
          </cell>
          <cell r="AZ2984">
            <v>475230.30156738276</v>
          </cell>
          <cell r="BA2984" t="str">
            <v/>
          </cell>
          <cell r="BB2984" t="str">
            <v/>
          </cell>
          <cell r="BC2984">
            <v>0.4000000890914624</v>
          </cell>
          <cell r="DS2984">
            <v>12271.31</v>
          </cell>
          <cell r="DT2984" t="str">
            <v>WA</v>
          </cell>
          <cell r="DU2984" t="str">
            <v>gt46</v>
          </cell>
          <cell r="EZ2984" t="str">
            <v>WA</v>
          </cell>
          <cell r="FA2984" t="str">
            <v>Bedrooms</v>
          </cell>
          <cell r="FB2984">
            <v>67089.527999999991</v>
          </cell>
          <cell r="FC2984">
            <v>449804.79</v>
          </cell>
          <cell r="FI2984" t="str">
            <v>WA</v>
          </cell>
          <cell r="FJ2984" t="str">
            <v>Garage</v>
          </cell>
          <cell r="FK2984" t="str">
            <v>EISAx</v>
          </cell>
          <cell r="FL2984">
            <v>966516.13500000013</v>
          </cell>
          <cell r="FS2984" t="str">
            <v>WA</v>
          </cell>
          <cell r="FT2984" t="str">
            <v>EISAnqnx</v>
          </cell>
          <cell r="FV2984">
            <v>2662391.04</v>
          </cell>
        </row>
        <row r="2985">
          <cell r="AN2985" t="str">
            <v>MT</v>
          </cell>
          <cell r="AO2985" t="str">
            <v>Natural Gas FAF</v>
          </cell>
          <cell r="AP2985" t="str">
            <v>Pre 1980</v>
          </cell>
          <cell r="AQ2985" t="str">
            <v>Basement</v>
          </cell>
          <cell r="AR2985">
            <v>1278.5318847656199</v>
          </cell>
          <cell r="AU2985" t="str">
            <v>No</v>
          </cell>
          <cell r="AV2985" t="b">
            <v>1</v>
          </cell>
          <cell r="AX2985">
            <v>3723084.8484374853</v>
          </cell>
          <cell r="AY2985" t="b">
            <v>0</v>
          </cell>
          <cell r="AZ2985">
            <v>712845.45235107129</v>
          </cell>
          <cell r="BA2985">
            <v>0.59999999999999898</v>
          </cell>
          <cell r="BB2985">
            <v>1278.5318847656201</v>
          </cell>
          <cell r="BC2985">
            <v>0.60000013363719129</v>
          </cell>
          <cell r="DS2985">
            <v>12271.31</v>
          </cell>
          <cell r="DT2985" t="str">
            <v>WA</v>
          </cell>
          <cell r="DU2985" t="str">
            <v>lt32</v>
          </cell>
          <cell r="EZ2985" t="str">
            <v>WA</v>
          </cell>
          <cell r="FA2985" t="str">
            <v>Exterior</v>
          </cell>
          <cell r="FB2985">
            <v>329348.592</v>
          </cell>
          <cell r="FC2985">
            <v>2653085.88</v>
          </cell>
          <cell r="FI2985" t="str">
            <v>WA</v>
          </cell>
          <cell r="FJ2985" t="str">
            <v>Kitchen</v>
          </cell>
          <cell r="FK2985" t="str">
            <v>EISAq</v>
          </cell>
          <cell r="FL2985">
            <v>396519.44000000006</v>
          </cell>
          <cell r="FS2985" t="str">
            <v>WA</v>
          </cell>
          <cell r="FT2985" t="str">
            <v>EISAq</v>
          </cell>
          <cell r="FV2985">
            <v>1360315.422</v>
          </cell>
        </row>
        <row r="2986">
          <cell r="AN2986" t="str">
            <v>MT</v>
          </cell>
          <cell r="AO2986" t="str">
            <v>Natural Gas FAF</v>
          </cell>
          <cell r="AP2986" t="str">
            <v>Pre 1980</v>
          </cell>
          <cell r="AQ2986" t="str">
            <v>Slab on Grade</v>
          </cell>
          <cell r="AR2986">
            <v>852.35458984374998</v>
          </cell>
          <cell r="AU2986" t="str">
            <v>No</v>
          </cell>
          <cell r="AV2986" t="b">
            <v>1</v>
          </cell>
          <cell r="AX2986">
            <v>2482056.5656249998</v>
          </cell>
          <cell r="AY2986" t="b">
            <v>0</v>
          </cell>
          <cell r="AZ2986">
            <v>475230.30156738276</v>
          </cell>
          <cell r="BA2986">
            <v>0.40000000000000091</v>
          </cell>
          <cell r="BB2986">
            <v>852.35458984375009</v>
          </cell>
          <cell r="BC2986">
            <v>0.4000000890914624</v>
          </cell>
          <cell r="DS2986">
            <v>1612.692</v>
          </cell>
          <cell r="DT2986" t="str">
            <v>OR</v>
          </cell>
          <cell r="DU2986" t="str">
            <v>lt32</v>
          </cell>
          <cell r="EZ2986" t="str">
            <v>WA</v>
          </cell>
          <cell r="FA2986" t="str">
            <v>Kitchen</v>
          </cell>
          <cell r="FB2986">
            <v>100634.292</v>
          </cell>
          <cell r="FC2986">
            <v>160100.00999999998</v>
          </cell>
          <cell r="FI2986" t="str">
            <v>WA</v>
          </cell>
          <cell r="FJ2986" t="str">
            <v>Kitchen</v>
          </cell>
          <cell r="FK2986" t="str">
            <v>EISAx</v>
          </cell>
          <cell r="FL2986">
            <v>247824.65000000002</v>
          </cell>
          <cell r="FS2986" t="str">
            <v>WA</v>
          </cell>
          <cell r="FT2986" t="str">
            <v>EISAx</v>
          </cell>
          <cell r="FV2986">
            <v>1559994.75</v>
          </cell>
        </row>
        <row r="2987">
          <cell r="AN2987" t="str">
            <v>MT</v>
          </cell>
          <cell r="AO2987" t="str">
            <v>Wood</v>
          </cell>
          <cell r="AP2987" t="str">
            <v>Pre 1980</v>
          </cell>
          <cell r="AQ2987" t="str">
            <v>Basement</v>
          </cell>
          <cell r="AR2987">
            <v>1278.5318847656199</v>
          </cell>
          <cell r="AU2987" t="str">
            <v>No</v>
          </cell>
          <cell r="AV2987" t="b">
            <v>0</v>
          </cell>
          <cell r="AX2987">
            <v>3723084.8484374853</v>
          </cell>
          <cell r="AY2987" t="b">
            <v>0</v>
          </cell>
          <cell r="AZ2987">
            <v>712845.45235107129</v>
          </cell>
          <cell r="BA2987" t="str">
            <v/>
          </cell>
          <cell r="BB2987" t="str">
            <v/>
          </cell>
          <cell r="BC2987">
            <v>0.60000013363719129</v>
          </cell>
          <cell r="DS2987">
            <v>1612.692</v>
          </cell>
          <cell r="DT2987" t="str">
            <v>OR</v>
          </cell>
          <cell r="DU2987" t="str">
            <v>lt32</v>
          </cell>
          <cell r="EZ2987" t="str">
            <v>WA</v>
          </cell>
          <cell r="FA2987" t="str">
            <v>Living Room/Family Room</v>
          </cell>
          <cell r="FB2987">
            <v>100634.292</v>
          </cell>
          <cell r="FC2987">
            <v>335447.64</v>
          </cell>
          <cell r="FI2987" t="str">
            <v>WA</v>
          </cell>
          <cell r="FJ2987" t="str">
            <v>Living Room/Family Room</v>
          </cell>
          <cell r="FK2987" t="str">
            <v>EISAnqnx</v>
          </cell>
          <cell r="FL2987">
            <v>1189558.32</v>
          </cell>
          <cell r="FS2987" t="str">
            <v>ID</v>
          </cell>
          <cell r="FT2987" t="str">
            <v>EISAnqnx</v>
          </cell>
          <cell r="FV2987">
            <v>822800.85</v>
          </cell>
        </row>
        <row r="2988">
          <cell r="AN2988" t="str">
            <v>MT</v>
          </cell>
          <cell r="AO2988" t="str">
            <v>Wood</v>
          </cell>
          <cell r="AP2988" t="str">
            <v>Pre 1980</v>
          </cell>
          <cell r="AQ2988" t="str">
            <v>Basement</v>
          </cell>
          <cell r="AR2988">
            <v>1278.5318847656199</v>
          </cell>
          <cell r="AU2988" t="str">
            <v>No</v>
          </cell>
          <cell r="AV2988" t="b">
            <v>0</v>
          </cell>
          <cell r="AX2988">
            <v>3723084.8484374853</v>
          </cell>
          <cell r="AY2988" t="b">
            <v>0</v>
          </cell>
          <cell r="AZ2988">
            <v>712845.45235107129</v>
          </cell>
          <cell r="BA2988" t="str">
            <v/>
          </cell>
          <cell r="BB2988" t="str">
            <v/>
          </cell>
          <cell r="BC2988">
            <v>0.60000013363719129</v>
          </cell>
          <cell r="DS2988">
            <v>1612.692</v>
          </cell>
          <cell r="DT2988" t="str">
            <v>OR</v>
          </cell>
          <cell r="DU2988" t="str">
            <v>lt32</v>
          </cell>
          <cell r="EZ2988" t="str">
            <v>WA</v>
          </cell>
          <cell r="FA2988" t="str">
            <v>Other</v>
          </cell>
          <cell r="FB2988">
            <v>844718.14799999993</v>
          </cell>
          <cell r="FC2988">
            <v>1334166.75</v>
          </cell>
          <cell r="FI2988" t="str">
            <v>WA</v>
          </cell>
          <cell r="FJ2988" t="str">
            <v>Living Room/Family Room</v>
          </cell>
          <cell r="FK2988" t="str">
            <v>EISAq</v>
          </cell>
          <cell r="FL2988">
            <v>188346.73400000003</v>
          </cell>
          <cell r="FS2988" t="str">
            <v>ID</v>
          </cell>
          <cell r="FT2988" t="str">
            <v>EISAq</v>
          </cell>
          <cell r="FV2988">
            <v>369664.14999999997</v>
          </cell>
        </row>
        <row r="2989">
          <cell r="AN2989" t="str">
            <v>MT</v>
          </cell>
          <cell r="AO2989" t="str">
            <v>Wood</v>
          </cell>
          <cell r="AP2989" t="str">
            <v>Pre 1980</v>
          </cell>
          <cell r="AQ2989" t="str">
            <v>Slab on Grade</v>
          </cell>
          <cell r="AR2989">
            <v>852.35458984374998</v>
          </cell>
          <cell r="AU2989" t="str">
            <v>No</v>
          </cell>
          <cell r="AV2989" t="b">
            <v>0</v>
          </cell>
          <cell r="AX2989">
            <v>2482056.5656249998</v>
          </cell>
          <cell r="AY2989" t="b">
            <v>0</v>
          </cell>
          <cell r="AZ2989">
            <v>475230.30156738276</v>
          </cell>
          <cell r="BA2989" t="str">
            <v/>
          </cell>
          <cell r="BB2989" t="str">
            <v/>
          </cell>
          <cell r="BC2989">
            <v>0.4000000890914624</v>
          </cell>
          <cell r="DS2989">
            <v>1612.692</v>
          </cell>
          <cell r="DT2989" t="str">
            <v>OR</v>
          </cell>
          <cell r="DU2989" t="str">
            <v>lt32</v>
          </cell>
          <cell r="EZ2989" t="str">
            <v>WA</v>
          </cell>
          <cell r="FA2989" t="str">
            <v>Bathroom</v>
          </cell>
          <cell r="FB2989">
            <v>2081727.06</v>
          </cell>
          <cell r="FC2989">
            <v>470866.83500000002</v>
          </cell>
          <cell r="FI2989" t="str">
            <v>WA</v>
          </cell>
          <cell r="FJ2989" t="str">
            <v>Living Room/Family Room</v>
          </cell>
          <cell r="FK2989" t="str">
            <v>EISAx</v>
          </cell>
          <cell r="FL2989">
            <v>247824.65000000002</v>
          </cell>
          <cell r="FS2989" t="str">
            <v>ID</v>
          </cell>
          <cell r="FT2989" t="str">
            <v>EISAx</v>
          </cell>
          <cell r="FV2989">
            <v>2176248.625</v>
          </cell>
        </row>
        <row r="2990">
          <cell r="AN2990" t="str">
            <v>ID</v>
          </cell>
          <cell r="AO2990" t="str">
            <v>Natural Gas FAF</v>
          </cell>
          <cell r="AP2990" t="str">
            <v>Pre 1980</v>
          </cell>
          <cell r="AQ2990" t="str">
            <v>Basement</v>
          </cell>
          <cell r="AR2990">
            <v>3785.76440429688</v>
          </cell>
          <cell r="AU2990" t="str">
            <v>No</v>
          </cell>
          <cell r="AV2990" t="b">
            <v>1</v>
          </cell>
          <cell r="AX2990">
            <v>12818598.272949236</v>
          </cell>
          <cell r="AY2990" t="b">
            <v>0</v>
          </cell>
          <cell r="AZ2990">
            <v>4117170.2202490289</v>
          </cell>
          <cell r="BA2990">
            <v>1</v>
          </cell>
          <cell r="BB2990">
            <v>3785.76440429688</v>
          </cell>
          <cell r="BC2990">
            <v>1.0000001067939999</v>
          </cell>
          <cell r="DS2990">
            <v>1612.692</v>
          </cell>
          <cell r="DT2990" t="str">
            <v>OR</v>
          </cell>
          <cell r="DU2990" t="str">
            <v>lt32</v>
          </cell>
          <cell r="EZ2990" t="str">
            <v>WA</v>
          </cell>
          <cell r="FA2990" t="str">
            <v>Bedrooms</v>
          </cell>
          <cell r="FB2990">
            <v>2874765.9400000004</v>
          </cell>
          <cell r="FC2990">
            <v>1392774.5330000001</v>
          </cell>
          <cell r="FI2990" t="str">
            <v>WA</v>
          </cell>
          <cell r="FJ2990" t="str">
            <v>Other</v>
          </cell>
          <cell r="FK2990" t="str">
            <v>EISAnqnx</v>
          </cell>
          <cell r="FL2990">
            <v>2676506.2200000002</v>
          </cell>
          <cell r="FS2990" t="str">
            <v>MT</v>
          </cell>
          <cell r="FT2990" t="str">
            <v>EISAnqnx</v>
          </cell>
          <cell r="FV2990">
            <v>137361.48000000001</v>
          </cell>
        </row>
        <row r="2991">
          <cell r="AN2991" t="str">
            <v>MT</v>
          </cell>
          <cell r="AO2991" t="str">
            <v>Natural Gas Other</v>
          </cell>
          <cell r="AP2991" t="str">
            <v>1993-2006</v>
          </cell>
          <cell r="AQ2991" t="str">
            <v>Crawlspace</v>
          </cell>
          <cell r="AR2991">
            <v>1432.83745706492</v>
          </cell>
          <cell r="AU2991" t="str">
            <v>No</v>
          </cell>
          <cell r="AV2991" t="b">
            <v>1</v>
          </cell>
          <cell r="AX2991">
            <v>3372899.3739308217</v>
          </cell>
          <cell r="AY2991" t="b">
            <v>0</v>
          </cell>
          <cell r="AZ2991">
            <v>742465.99409695179</v>
          </cell>
          <cell r="BA2991">
            <v>0.67241379310344773</v>
          </cell>
          <cell r="BB2991">
            <v>1432.83745706492</v>
          </cell>
          <cell r="BC2991">
            <v>0.67241394286926659</v>
          </cell>
          <cell r="DS2991">
            <v>1612.692</v>
          </cell>
          <cell r="DT2991" t="str">
            <v>OR</v>
          </cell>
          <cell r="DU2991" t="str">
            <v>32to46</v>
          </cell>
          <cell r="EZ2991" t="str">
            <v>WA</v>
          </cell>
          <cell r="FA2991" t="str">
            <v>Garage</v>
          </cell>
          <cell r="FB2991">
            <v>2180856.9200000004</v>
          </cell>
          <cell r="FC2991">
            <v>1982597.2000000002</v>
          </cell>
          <cell r="FI2991" t="str">
            <v>WA</v>
          </cell>
          <cell r="FJ2991" t="str">
            <v>Other</v>
          </cell>
          <cell r="FK2991" t="str">
            <v>EISAq</v>
          </cell>
          <cell r="FL2991">
            <v>446084.37000000005</v>
          </cell>
          <cell r="FS2991" t="str">
            <v>MT</v>
          </cell>
          <cell r="FT2991" t="str">
            <v>EISAq</v>
          </cell>
          <cell r="FV2991">
            <v>296471.86100000003</v>
          </cell>
        </row>
        <row r="2992">
          <cell r="AN2992" t="str">
            <v>MT</v>
          </cell>
          <cell r="AO2992" t="str">
            <v>Natural Gas Other</v>
          </cell>
          <cell r="AP2992" t="str">
            <v>1993-2006</v>
          </cell>
          <cell r="AQ2992" t="str">
            <v>Basement</v>
          </cell>
          <cell r="AR2992">
            <v>698.04901754444995</v>
          </cell>
          <cell r="AU2992" t="str">
            <v>No</v>
          </cell>
          <cell r="AV2992" t="b">
            <v>1</v>
          </cell>
          <cell r="AX2992">
            <v>1643207.3872996352</v>
          </cell>
          <cell r="AY2992" t="b">
            <v>0</v>
          </cell>
          <cell r="AZ2992">
            <v>361714.20225236204</v>
          </cell>
          <cell r="BA2992">
            <v>0.32758620689655227</v>
          </cell>
          <cell r="BB2992">
            <v>698.04901754444995</v>
          </cell>
          <cell r="BC2992">
            <v>0.3275862798593871</v>
          </cell>
          <cell r="DS2992">
            <v>1612.692</v>
          </cell>
          <cell r="DT2992" t="str">
            <v>OR</v>
          </cell>
          <cell r="DU2992" t="str">
            <v>lt32</v>
          </cell>
          <cell r="EZ2992" t="str">
            <v>WA</v>
          </cell>
          <cell r="FA2992" t="str">
            <v>Kitchen</v>
          </cell>
          <cell r="FB2992">
            <v>1586077.7600000002</v>
          </cell>
          <cell r="FC2992">
            <v>629474.61100000003</v>
          </cell>
          <cell r="FI2992" t="str">
            <v>WA</v>
          </cell>
          <cell r="FJ2992" t="str">
            <v>Other</v>
          </cell>
          <cell r="FK2992" t="str">
            <v>EISAx</v>
          </cell>
          <cell r="FL2992">
            <v>2602158.8250000002</v>
          </cell>
          <cell r="FS2992" t="str">
            <v>MT</v>
          </cell>
          <cell r="FT2992" t="str">
            <v>EISAx</v>
          </cell>
          <cell r="FV2992">
            <v>51510.555000000008</v>
          </cell>
        </row>
        <row r="2993">
          <cell r="AN2993" t="str">
            <v>WA</v>
          </cell>
          <cell r="AO2993" t="str">
            <v>Natural Gas FAF</v>
          </cell>
          <cell r="AP2993" t="str">
            <v>Pre 1980</v>
          </cell>
          <cell r="AQ2993" t="str">
            <v>Basement</v>
          </cell>
          <cell r="AR2993">
            <v>12271.3056640625</v>
          </cell>
          <cell r="AU2993" t="str">
            <v>No</v>
          </cell>
          <cell r="AV2993" t="b">
            <v>1</v>
          </cell>
          <cell r="AX2993">
            <v>26334221.955078125</v>
          </cell>
          <cell r="AY2993" t="b">
            <v>0</v>
          </cell>
          <cell r="AZ2993">
            <v>5801934.6744970707</v>
          </cell>
          <cell r="BA2993">
            <v>1</v>
          </cell>
          <cell r="BB2993">
            <v>12271.3056640625</v>
          </cell>
          <cell r="BC2993">
            <v>0.99999964666058472</v>
          </cell>
          <cell r="DS2993">
            <v>1612.692</v>
          </cell>
          <cell r="DT2993" t="str">
            <v>OR</v>
          </cell>
          <cell r="DU2993" t="str">
            <v>lt32</v>
          </cell>
          <cell r="EZ2993" t="str">
            <v>WA</v>
          </cell>
          <cell r="FA2993" t="str">
            <v>Living Room/Family Room</v>
          </cell>
          <cell r="FB2993">
            <v>4906928.07</v>
          </cell>
          <cell r="FC2993">
            <v>2785549.0660000001</v>
          </cell>
          <cell r="FI2993" t="str">
            <v>WA</v>
          </cell>
          <cell r="FJ2993" t="str">
            <v>Bathroom</v>
          </cell>
          <cell r="FK2993" t="str">
            <v>EISAnqnx</v>
          </cell>
          <cell r="FL2993">
            <v>468702.07999999996</v>
          </cell>
          <cell r="FS2993" t="str">
            <v>MT</v>
          </cell>
          <cell r="FT2993" t="str">
            <v>EISAnqnx</v>
          </cell>
          <cell r="FV2993">
            <v>1373614.8</v>
          </cell>
        </row>
        <row r="2994">
          <cell r="AN2994" t="str">
            <v>OR</v>
          </cell>
          <cell r="AO2994" t="str">
            <v>Baseboard/Wall/Radiant</v>
          </cell>
          <cell r="AP2994" t="str">
            <v>Pre 1980</v>
          </cell>
          <cell r="AQ2994" t="str">
            <v>Crawlspace</v>
          </cell>
          <cell r="AR2994">
            <v>952.687846489967</v>
          </cell>
          <cell r="AU2994" t="str">
            <v>No</v>
          </cell>
          <cell r="AV2994" t="b">
            <v>0</v>
          </cell>
          <cell r="AX2994">
            <v>1476666.1620594489</v>
          </cell>
          <cell r="AY2994" t="b">
            <v>0</v>
          </cell>
          <cell r="AZ2994">
            <v>364229.14048164332</v>
          </cell>
          <cell r="BA2994" t="str">
            <v/>
          </cell>
          <cell r="BB2994" t="str">
            <v/>
          </cell>
          <cell r="BC2994">
            <v>0.49488760941351251</v>
          </cell>
          <cell r="DS2994">
            <v>4360.1880000000001</v>
          </cell>
          <cell r="DT2994" t="str">
            <v>WA</v>
          </cell>
          <cell r="DU2994" t="str">
            <v>lt32</v>
          </cell>
          <cell r="EZ2994" t="str">
            <v>WA</v>
          </cell>
          <cell r="FA2994" t="str">
            <v>Other</v>
          </cell>
          <cell r="FB2994">
            <v>4931710.5350000001</v>
          </cell>
          <cell r="FC2994">
            <v>2701288.6850000001</v>
          </cell>
          <cell r="FI2994" t="str">
            <v>WA</v>
          </cell>
          <cell r="FJ2994" t="str">
            <v>Bedrooms</v>
          </cell>
          <cell r="FK2994" t="str">
            <v>EISAnqnx</v>
          </cell>
          <cell r="FL2994">
            <v>908110.28</v>
          </cell>
          <cell r="FS2994" t="str">
            <v>MT</v>
          </cell>
          <cell r="FT2994" t="str">
            <v>EISAq</v>
          </cell>
          <cell r="FV2994">
            <v>25182.938000000002</v>
          </cell>
        </row>
        <row r="2995">
          <cell r="AN2995" t="str">
            <v>OR</v>
          </cell>
          <cell r="AO2995" t="str">
            <v>Oil FAF</v>
          </cell>
          <cell r="AP2995" t="str">
            <v>Pre 1980</v>
          </cell>
          <cell r="AQ2995" t="str">
            <v>Basement</v>
          </cell>
          <cell r="AR2995">
            <v>972.371479681908</v>
          </cell>
          <cell r="AU2995" t="str">
            <v>No</v>
          </cell>
          <cell r="AV2995" t="b">
            <v>1</v>
          </cell>
          <cell r="AX2995">
            <v>1507175.7935069574</v>
          </cell>
          <cell r="AY2995" t="b">
            <v>0</v>
          </cell>
          <cell r="AZ2995">
            <v>371754.53594613989</v>
          </cell>
          <cell r="BA2995">
            <v>0.50511247443762775</v>
          </cell>
          <cell r="BB2995">
            <v>972.371479681908</v>
          </cell>
          <cell r="BC2995">
            <v>0.50511256002122951</v>
          </cell>
          <cell r="DS2995">
            <v>4360.1880000000001</v>
          </cell>
          <cell r="DT2995" t="str">
            <v>WA</v>
          </cell>
          <cell r="DU2995" t="str">
            <v>lt32</v>
          </cell>
          <cell r="EZ2995" t="str">
            <v>WA</v>
          </cell>
          <cell r="FA2995" t="str">
            <v>Bathroom</v>
          </cell>
          <cell r="FB2995">
            <v>45742.86</v>
          </cell>
          <cell r="FC2995">
            <v>141802.86600000001</v>
          </cell>
          <cell r="FI2995" t="str">
            <v>WA</v>
          </cell>
          <cell r="FJ2995" t="str">
            <v>Bedrooms</v>
          </cell>
          <cell r="FK2995" t="str">
            <v>EISAq</v>
          </cell>
          <cell r="FL2995">
            <v>550724.94400000002</v>
          </cell>
          <cell r="FS2995" t="str">
            <v>ID</v>
          </cell>
          <cell r="FT2995" t="str">
            <v>EISAnqnx</v>
          </cell>
          <cell r="FV2995">
            <v>10637996.84</v>
          </cell>
        </row>
        <row r="2996">
          <cell r="AN2996" t="str">
            <v>OR</v>
          </cell>
          <cell r="AO2996" t="str">
            <v>Oil FAF</v>
          </cell>
          <cell r="AP2996" t="str">
            <v>Pre 1980</v>
          </cell>
          <cell r="AQ2996" t="str">
            <v>Crawlspace</v>
          </cell>
          <cell r="AR2996">
            <v>952.687846489967</v>
          </cell>
          <cell r="AU2996" t="str">
            <v>No</v>
          </cell>
          <cell r="AV2996" t="b">
            <v>1</v>
          </cell>
          <cell r="AX2996">
            <v>1476666.1620594489</v>
          </cell>
          <cell r="AY2996" t="b">
            <v>0</v>
          </cell>
          <cell r="AZ2996">
            <v>364229.14048164332</v>
          </cell>
          <cell r="BA2996">
            <v>0.49488752556237231</v>
          </cell>
          <cell r="BB2996">
            <v>952.687846489967</v>
          </cell>
          <cell r="BC2996">
            <v>0.49488760941351251</v>
          </cell>
          <cell r="DS2996">
            <v>1612.692</v>
          </cell>
          <cell r="DT2996" t="str">
            <v>OR</v>
          </cell>
          <cell r="DU2996" t="str">
            <v>lt32</v>
          </cell>
          <cell r="EZ2996" t="str">
            <v>WA</v>
          </cell>
          <cell r="FA2996" t="str">
            <v>Bedrooms</v>
          </cell>
          <cell r="FB2996">
            <v>413210.50199999998</v>
          </cell>
          <cell r="FC2996">
            <v>1235057.22</v>
          </cell>
          <cell r="FI2996" t="str">
            <v>WA</v>
          </cell>
          <cell r="FJ2996" t="str">
            <v>Exterior</v>
          </cell>
          <cell r="FK2996" t="str">
            <v>EISAnqnx</v>
          </cell>
          <cell r="FL2996">
            <v>87881.64</v>
          </cell>
          <cell r="FS2996" t="str">
            <v>ID</v>
          </cell>
          <cell r="FT2996" t="str">
            <v>EISAq</v>
          </cell>
          <cell r="FV2996">
            <v>605722.24</v>
          </cell>
        </row>
        <row r="2997">
          <cell r="AN2997" t="str">
            <v>OR</v>
          </cell>
          <cell r="AO2997" t="str">
            <v>Baseboard/Wall/Radiant</v>
          </cell>
          <cell r="AP2997" t="str">
            <v>Pre 1980</v>
          </cell>
          <cell r="AQ2997" t="str">
            <v>Crawlspace</v>
          </cell>
          <cell r="AR2997">
            <v>952.687846489967</v>
          </cell>
          <cell r="AU2997" t="str">
            <v>No</v>
          </cell>
          <cell r="AV2997" t="b">
            <v>0</v>
          </cell>
          <cell r="AX2997">
            <v>1476666.1620594489</v>
          </cell>
          <cell r="AY2997" t="b">
            <v>0</v>
          </cell>
          <cell r="AZ2997">
            <v>364229.14048164332</v>
          </cell>
          <cell r="BA2997" t="str">
            <v/>
          </cell>
          <cell r="BB2997" t="str">
            <v/>
          </cell>
          <cell r="BC2997">
            <v>0.49488760941351251</v>
          </cell>
          <cell r="DS2997">
            <v>1612.692</v>
          </cell>
          <cell r="DT2997" t="str">
            <v>OR</v>
          </cell>
          <cell r="DU2997" t="str">
            <v>gt46</v>
          </cell>
          <cell r="EZ2997" t="str">
            <v>WA</v>
          </cell>
          <cell r="FA2997" t="str">
            <v>Exterior</v>
          </cell>
          <cell r="FB2997">
            <v>68614.289999999994</v>
          </cell>
          <cell r="FC2997">
            <v>4356245.034</v>
          </cell>
          <cell r="FI2997" t="str">
            <v>WA</v>
          </cell>
          <cell r="FJ2997" t="str">
            <v>Exterior</v>
          </cell>
          <cell r="FK2997" t="str">
            <v>EISAq</v>
          </cell>
          <cell r="FL2997">
            <v>38082.044000000002</v>
          </cell>
          <cell r="FS2997" t="str">
            <v>ID</v>
          </cell>
          <cell r="FT2997" t="str">
            <v>EISAx</v>
          </cell>
          <cell r="FV2997">
            <v>795010.44000000006</v>
          </cell>
        </row>
        <row r="2998">
          <cell r="AN2998" t="str">
            <v>OR</v>
          </cell>
          <cell r="AO2998" t="str">
            <v>Other</v>
          </cell>
          <cell r="AP2998" t="str">
            <v>Pre 1980</v>
          </cell>
          <cell r="AQ2998" t="str">
            <v>Basement</v>
          </cell>
          <cell r="AR2998">
            <v>972.371479681908</v>
          </cell>
          <cell r="AU2998" t="str">
            <v>No</v>
          </cell>
          <cell r="AV2998" t="b">
            <v>0</v>
          </cell>
          <cell r="AX2998">
            <v>1507175.7935069574</v>
          </cell>
          <cell r="AY2998" t="b">
            <v>0</v>
          </cell>
          <cell r="AZ2998">
            <v>371754.53594613989</v>
          </cell>
          <cell r="BA2998" t="str">
            <v/>
          </cell>
          <cell r="BB2998" t="str">
            <v/>
          </cell>
          <cell r="BC2998">
            <v>0.50511256002122951</v>
          </cell>
          <cell r="DS2998">
            <v>1612.692</v>
          </cell>
          <cell r="DT2998" t="str">
            <v>OR</v>
          </cell>
          <cell r="DU2998" t="str">
            <v>32to46</v>
          </cell>
          <cell r="EZ2998" t="str">
            <v>WA</v>
          </cell>
          <cell r="FA2998" t="str">
            <v>Kitchen</v>
          </cell>
          <cell r="FB2998">
            <v>91485.72</v>
          </cell>
          <cell r="FC2998">
            <v>227189.538</v>
          </cell>
          <cell r="FI2998" t="str">
            <v>WA</v>
          </cell>
          <cell r="FJ2998" t="str">
            <v>Exterior</v>
          </cell>
          <cell r="FK2998" t="str">
            <v>EISAx</v>
          </cell>
          <cell r="FL2998">
            <v>219704.1</v>
          </cell>
          <cell r="FS2998" t="str">
            <v>WA</v>
          </cell>
          <cell r="FT2998" t="str">
            <v>EISAnqnx</v>
          </cell>
          <cell r="FV2998">
            <v>415998.6</v>
          </cell>
        </row>
        <row r="2999">
          <cell r="AN2999" t="str">
            <v>OR</v>
          </cell>
          <cell r="AO2999" t="str">
            <v>Baseboard/Wall/Radiant</v>
          </cell>
          <cell r="AP2999" t="str">
            <v>Pre 1980</v>
          </cell>
          <cell r="AQ2999" t="str">
            <v>Basement</v>
          </cell>
          <cell r="AR2999">
            <v>972.371479681908</v>
          </cell>
          <cell r="AU2999" t="str">
            <v>No</v>
          </cell>
          <cell r="AV2999" t="b">
            <v>0</v>
          </cell>
          <cell r="AX2999">
            <v>1507175.7935069574</v>
          </cell>
          <cell r="AY2999" t="b">
            <v>0</v>
          </cell>
          <cell r="AZ2999">
            <v>371754.53594613989</v>
          </cell>
          <cell r="BA2999" t="str">
            <v/>
          </cell>
          <cell r="BB2999" t="str">
            <v/>
          </cell>
          <cell r="BC2999">
            <v>0.50511256002122951</v>
          </cell>
          <cell r="DS2999">
            <v>1144.6790000000001</v>
          </cell>
          <cell r="DT2999" t="str">
            <v>MT</v>
          </cell>
          <cell r="DU2999" t="str">
            <v>32to46</v>
          </cell>
          <cell r="EZ2999" t="str">
            <v>WA</v>
          </cell>
          <cell r="FA2999" t="str">
            <v>Living Room/Family Room</v>
          </cell>
          <cell r="FB2999">
            <v>62515.241999999998</v>
          </cell>
          <cell r="FC2999">
            <v>612954.32400000002</v>
          </cell>
          <cell r="FI2999" t="str">
            <v>WA</v>
          </cell>
          <cell r="FJ2999" t="str">
            <v>Kitchen</v>
          </cell>
          <cell r="FK2999" t="str">
            <v>EISAnqnx</v>
          </cell>
          <cell r="FL2999">
            <v>87881.64</v>
          </cell>
          <cell r="FS2999" t="str">
            <v>WA</v>
          </cell>
          <cell r="FT2999" t="str">
            <v>EISAq</v>
          </cell>
          <cell r="FV2999">
            <v>2204792.58</v>
          </cell>
        </row>
        <row r="3000">
          <cell r="AN3000" t="str">
            <v>OR</v>
          </cell>
          <cell r="AO3000" t="str">
            <v>Baseboard/Wall/Radiant</v>
          </cell>
          <cell r="AP3000" t="str">
            <v>Pre 1980</v>
          </cell>
          <cell r="AQ3000" t="str">
            <v>Basement</v>
          </cell>
          <cell r="AR3000">
            <v>972.371479681908</v>
          </cell>
          <cell r="AU3000" t="str">
            <v>No</v>
          </cell>
          <cell r="AV3000" t="b">
            <v>0</v>
          </cell>
          <cell r="AX3000">
            <v>1507175.7935069574</v>
          </cell>
          <cell r="AY3000" t="b">
            <v>0</v>
          </cell>
          <cell r="AZ3000">
            <v>371754.53594613989</v>
          </cell>
          <cell r="BA3000" t="str">
            <v/>
          </cell>
          <cell r="BB3000" t="str">
            <v/>
          </cell>
          <cell r="BC3000">
            <v>0.50511256002122951</v>
          </cell>
          <cell r="DS3000">
            <v>1144.6790000000001</v>
          </cell>
          <cell r="DT3000" t="str">
            <v>MT</v>
          </cell>
          <cell r="DU3000" t="str">
            <v>lt32</v>
          </cell>
          <cell r="EZ3000" t="str">
            <v>WA</v>
          </cell>
          <cell r="FA3000" t="str">
            <v>Other</v>
          </cell>
          <cell r="FB3000">
            <v>358319.07</v>
          </cell>
          <cell r="FC3000">
            <v>1622346.7679999999</v>
          </cell>
          <cell r="FI3000" t="str">
            <v>WA</v>
          </cell>
          <cell r="FJ3000" t="str">
            <v>Kitchen</v>
          </cell>
          <cell r="FK3000" t="str">
            <v>EISAq</v>
          </cell>
          <cell r="FL3000">
            <v>142075.318</v>
          </cell>
          <cell r="FS3000" t="str">
            <v>WA</v>
          </cell>
          <cell r="FT3000" t="str">
            <v>EISAx</v>
          </cell>
          <cell r="FV3000">
            <v>1154396.115</v>
          </cell>
        </row>
        <row r="3001">
          <cell r="AN3001" t="str">
            <v>OR</v>
          </cell>
          <cell r="AO3001" t="str">
            <v>Other</v>
          </cell>
          <cell r="AP3001" t="str">
            <v>Pre 1980</v>
          </cell>
          <cell r="AQ3001" t="str">
            <v>Crawlspace</v>
          </cell>
          <cell r="AR3001">
            <v>952.687846489967</v>
          </cell>
          <cell r="AU3001" t="str">
            <v>No</v>
          </cell>
          <cell r="AV3001" t="b">
            <v>0</v>
          </cell>
          <cell r="AX3001">
            <v>1476666.1620594489</v>
          </cell>
          <cell r="AY3001" t="b">
            <v>0</v>
          </cell>
          <cell r="AZ3001">
            <v>364229.14048164332</v>
          </cell>
          <cell r="BA3001" t="str">
            <v/>
          </cell>
          <cell r="BB3001" t="str">
            <v/>
          </cell>
          <cell r="BC3001">
            <v>0.49488760941351251</v>
          </cell>
          <cell r="DS3001">
            <v>1904.288</v>
          </cell>
          <cell r="DT3001" t="str">
            <v>WA</v>
          </cell>
          <cell r="DU3001" t="str">
            <v>lt32</v>
          </cell>
          <cell r="EZ3001" t="str">
            <v>WA</v>
          </cell>
          <cell r="FA3001" t="str">
            <v>Bathroom</v>
          </cell>
          <cell r="FB3001">
            <v>1556338.8020000001</v>
          </cell>
          <cell r="FC3001">
            <v>569996.69500000007</v>
          </cell>
          <cell r="FI3001" t="str">
            <v>WA</v>
          </cell>
          <cell r="FJ3001" t="str">
            <v>Living Room/Family Room</v>
          </cell>
          <cell r="FK3001" t="str">
            <v>EISAq</v>
          </cell>
          <cell r="FL3001">
            <v>123034.296</v>
          </cell>
          <cell r="FS3001" t="str">
            <v>OR</v>
          </cell>
          <cell r="FT3001" t="str">
            <v>EISAnqnx</v>
          </cell>
          <cell r="FV3001">
            <v>1694051.92</v>
          </cell>
        </row>
        <row r="3002">
          <cell r="AN3002" t="str">
            <v>WA</v>
          </cell>
          <cell r="AO3002" t="str">
            <v>Natural Gas FAF</v>
          </cell>
          <cell r="AP3002" t="str">
            <v>1993-2006</v>
          </cell>
          <cell r="AQ3002" t="str">
            <v>Crawlspace</v>
          </cell>
          <cell r="AR3002">
            <v>2079.99340820313</v>
          </cell>
          <cell r="AU3002" t="str">
            <v>No</v>
          </cell>
          <cell r="AV3002" t="b">
            <v>1</v>
          </cell>
          <cell r="AX3002">
            <v>3119990.112304695</v>
          </cell>
          <cell r="AY3002" t="b">
            <v>0</v>
          </cell>
          <cell r="AZ3002">
            <v>587003.88370066055</v>
          </cell>
          <cell r="BA3002">
            <v>1</v>
          </cell>
          <cell r="BB3002">
            <v>2079.99340820313</v>
          </cell>
          <cell r="BC3002">
            <v>1.0000001962521654</v>
          </cell>
          <cell r="DS3002">
            <v>1904.288</v>
          </cell>
          <cell r="DT3002" t="str">
            <v>WA</v>
          </cell>
          <cell r="DU3002" t="str">
            <v>lt32</v>
          </cell>
          <cell r="EZ3002" t="str">
            <v>WA</v>
          </cell>
          <cell r="FA3002" t="str">
            <v>Bedrooms</v>
          </cell>
          <cell r="FB3002">
            <v>1833902.4100000001</v>
          </cell>
          <cell r="FC3002">
            <v>2364247.1610000003</v>
          </cell>
          <cell r="FI3002" t="str">
            <v>WA</v>
          </cell>
          <cell r="FJ3002" t="str">
            <v>Other</v>
          </cell>
          <cell r="FK3002" t="str">
            <v>EISAnqnx</v>
          </cell>
          <cell r="FL3002">
            <v>703053.12</v>
          </cell>
          <cell r="FS3002" t="str">
            <v>OR</v>
          </cell>
          <cell r="FT3002" t="str">
            <v>EISAq</v>
          </cell>
          <cell r="FV3002">
            <v>1207011.993</v>
          </cell>
        </row>
        <row r="3003">
          <cell r="AN3003" t="str">
            <v>WA</v>
          </cell>
          <cell r="AO3003" t="str">
            <v>Natural Gas FAF</v>
          </cell>
          <cell r="AP3003" t="str">
            <v>1993-2006</v>
          </cell>
          <cell r="AQ3003" t="str">
            <v>Crawlspace</v>
          </cell>
          <cell r="AR3003">
            <v>2079.99340820313</v>
          </cell>
          <cell r="AU3003" t="str">
            <v>No</v>
          </cell>
          <cell r="AV3003" t="b">
            <v>1</v>
          </cell>
          <cell r="AX3003">
            <v>2339992.5842285212</v>
          </cell>
          <cell r="AY3003" t="b">
            <v>0</v>
          </cell>
          <cell r="AZ3003">
            <v>781462.67543291207</v>
          </cell>
          <cell r="BA3003">
            <v>1</v>
          </cell>
          <cell r="BB3003">
            <v>2079.99340820313</v>
          </cell>
          <cell r="BC3003">
            <v>1.0000001962521654</v>
          </cell>
          <cell r="DS3003">
            <v>1904.288</v>
          </cell>
          <cell r="DT3003" t="str">
            <v>WA</v>
          </cell>
          <cell r="DU3003" t="str">
            <v>gt46</v>
          </cell>
          <cell r="EZ3003" t="str">
            <v>WA</v>
          </cell>
          <cell r="FA3003" t="str">
            <v>Exterior</v>
          </cell>
          <cell r="FB3003">
            <v>1784337.4800000002</v>
          </cell>
          <cell r="FC3003">
            <v>9516466.5600000005</v>
          </cell>
          <cell r="FI3003" t="str">
            <v>WA</v>
          </cell>
          <cell r="FJ3003" t="str">
            <v>Other</v>
          </cell>
          <cell r="FK3003" t="str">
            <v>EISAq</v>
          </cell>
          <cell r="FL3003">
            <v>950586.40599999996</v>
          </cell>
          <cell r="FS3003" t="str">
            <v>OR</v>
          </cell>
          <cell r="FT3003" t="str">
            <v>EISAx</v>
          </cell>
          <cell r="FV3003">
            <v>442763.57</v>
          </cell>
        </row>
        <row r="3004">
          <cell r="AN3004" t="str">
            <v>ID</v>
          </cell>
          <cell r="AO3004" t="str">
            <v>Natural Gas Other</v>
          </cell>
          <cell r="AP3004" t="str">
            <v>1980-1992</v>
          </cell>
          <cell r="AQ3004" t="str">
            <v>Basement</v>
          </cell>
          <cell r="AR3004">
            <v>3785.76440429688</v>
          </cell>
          <cell r="AU3004" t="str">
            <v>No</v>
          </cell>
          <cell r="AV3004" t="b">
            <v>0</v>
          </cell>
          <cell r="AX3004">
            <v>12087945.742919939</v>
          </cell>
          <cell r="AY3004" t="b">
            <v>0</v>
          </cell>
          <cell r="AZ3004">
            <v>2405398.9872021517</v>
          </cell>
          <cell r="BA3004" t="str">
            <v/>
          </cell>
          <cell r="BB3004" t="str">
            <v/>
          </cell>
          <cell r="BC3004">
            <v>1.0000001067939999</v>
          </cell>
          <cell r="DS3004">
            <v>1144.6790000000001</v>
          </cell>
          <cell r="DT3004" t="str">
            <v>MT</v>
          </cell>
          <cell r="DU3004" t="str">
            <v>gt46</v>
          </cell>
          <cell r="EZ3004" t="str">
            <v>WA</v>
          </cell>
          <cell r="FA3004" t="str">
            <v>Kitchen</v>
          </cell>
          <cell r="FB3004">
            <v>565040.20200000005</v>
          </cell>
          <cell r="FC3004">
            <v>892168.74000000011</v>
          </cell>
          <cell r="FI3004" t="str">
            <v>WA</v>
          </cell>
          <cell r="FJ3004" t="str">
            <v>Bathroom</v>
          </cell>
          <cell r="FK3004" t="str">
            <v>EISAnqnx</v>
          </cell>
          <cell r="FL3004">
            <v>263644.92</v>
          </cell>
          <cell r="FS3004" t="str">
            <v>WA</v>
          </cell>
          <cell r="FT3004" t="str">
            <v>EISAnqnx</v>
          </cell>
          <cell r="FV3004">
            <v>17670686.399999999</v>
          </cell>
        </row>
        <row r="3005">
          <cell r="AN3005" t="str">
            <v>ID</v>
          </cell>
          <cell r="AO3005" t="str">
            <v>Natural Gas Other</v>
          </cell>
          <cell r="AP3005" t="str">
            <v>1980-1992</v>
          </cell>
          <cell r="AQ3005" t="str">
            <v>Basement</v>
          </cell>
          <cell r="AR3005">
            <v>3785.76440429688</v>
          </cell>
          <cell r="AU3005" t="str">
            <v>No</v>
          </cell>
          <cell r="AV3005" t="b">
            <v>0</v>
          </cell>
          <cell r="AX3005">
            <v>12087945.742919939</v>
          </cell>
          <cell r="AY3005" t="b">
            <v>0</v>
          </cell>
          <cell r="AZ3005">
            <v>2405398.9872021517</v>
          </cell>
          <cell r="BA3005" t="str">
            <v/>
          </cell>
          <cell r="BB3005" t="str">
            <v/>
          </cell>
          <cell r="BC3005">
            <v>1.0000001067939999</v>
          </cell>
          <cell r="DS3005">
            <v>1144.6790000000001</v>
          </cell>
          <cell r="DT3005" t="str">
            <v>MT</v>
          </cell>
          <cell r="DU3005" t="str">
            <v>gt46</v>
          </cell>
          <cell r="EZ3005" t="str">
            <v>WA</v>
          </cell>
          <cell r="FA3005" t="str">
            <v>Living Room/Family Room</v>
          </cell>
          <cell r="FB3005">
            <v>193303.22700000001</v>
          </cell>
          <cell r="FC3005">
            <v>1734772.55</v>
          </cell>
          <cell r="FI3005" t="str">
            <v>WA</v>
          </cell>
          <cell r="FJ3005" t="str">
            <v>Bathroom</v>
          </cell>
          <cell r="FK3005" t="str">
            <v>EISAq</v>
          </cell>
          <cell r="FL3005">
            <v>21970.41</v>
          </cell>
          <cell r="FS3005" t="str">
            <v>WA</v>
          </cell>
          <cell r="FT3005" t="str">
            <v>EISAq</v>
          </cell>
          <cell r="FV3005">
            <v>1337572.79</v>
          </cell>
        </row>
        <row r="3006">
          <cell r="AN3006" t="str">
            <v>ID</v>
          </cell>
          <cell r="AO3006" t="str">
            <v>Natural Gas FAF</v>
          </cell>
          <cell r="AP3006" t="str">
            <v>1980-1992</v>
          </cell>
          <cell r="AQ3006" t="str">
            <v>Basement</v>
          </cell>
          <cell r="AR3006">
            <v>3785.76440429688</v>
          </cell>
          <cell r="AU3006" t="str">
            <v>No</v>
          </cell>
          <cell r="AV3006" t="b">
            <v>1</v>
          </cell>
          <cell r="AX3006">
            <v>12087945.742919939</v>
          </cell>
          <cell r="AY3006" t="b">
            <v>0</v>
          </cell>
          <cell r="AZ3006">
            <v>2405398.9872021517</v>
          </cell>
          <cell r="BA3006">
            <v>1</v>
          </cell>
          <cell r="BB3006">
            <v>3785.76440429688</v>
          </cell>
          <cell r="BC3006">
            <v>1.0000001067939999</v>
          </cell>
          <cell r="DS3006">
            <v>1612.692</v>
          </cell>
          <cell r="DT3006" t="str">
            <v>OR</v>
          </cell>
          <cell r="DU3006" t="str">
            <v>lt32</v>
          </cell>
          <cell r="EZ3006" t="str">
            <v>WA</v>
          </cell>
          <cell r="FA3006" t="str">
            <v>Other</v>
          </cell>
          <cell r="FB3006">
            <v>3172155.5200000005</v>
          </cell>
          <cell r="FC3006">
            <v>3117634.0970000001</v>
          </cell>
          <cell r="FI3006" t="str">
            <v>WA</v>
          </cell>
          <cell r="FJ3006" t="str">
            <v>Bathroom</v>
          </cell>
          <cell r="FK3006" t="str">
            <v>EISAx</v>
          </cell>
          <cell r="FL3006">
            <v>351526.56</v>
          </cell>
          <cell r="FS3006" t="str">
            <v>MT</v>
          </cell>
          <cell r="FT3006" t="str">
            <v>EISAnqnx</v>
          </cell>
          <cell r="FV3006">
            <v>4091301.12</v>
          </cell>
        </row>
        <row r="3007">
          <cell r="AN3007" t="str">
            <v>WA</v>
          </cell>
          <cell r="AO3007" t="str">
            <v>Baseboard/Wall/Radiant</v>
          </cell>
          <cell r="AP3007" t="str">
            <v>Pre 1980</v>
          </cell>
          <cell r="AQ3007" t="str">
            <v>Slab on Grade</v>
          </cell>
          <cell r="AR3007">
            <v>1904.28771972656</v>
          </cell>
          <cell r="AU3007" t="str">
            <v>No</v>
          </cell>
          <cell r="AV3007" t="b">
            <v>1</v>
          </cell>
          <cell r="AX3007">
            <v>2445105.432128903</v>
          </cell>
          <cell r="AY3007" t="b">
            <v>0</v>
          </cell>
          <cell r="AZ3007">
            <v>1401860.4477539044</v>
          </cell>
          <cell r="BA3007">
            <v>1</v>
          </cell>
          <cell r="BB3007">
            <v>1904.28771972656</v>
          </cell>
          <cell r="BC3007">
            <v>0.99999985281982562</v>
          </cell>
          <cell r="DS3007">
            <v>1612.692</v>
          </cell>
          <cell r="DT3007" t="str">
            <v>OR</v>
          </cell>
          <cell r="DU3007" t="str">
            <v>32to46</v>
          </cell>
          <cell r="EZ3007" t="str">
            <v>WA</v>
          </cell>
          <cell r="FA3007" t="str">
            <v>Bathroom</v>
          </cell>
          <cell r="FB3007">
            <v>228714.3</v>
          </cell>
          <cell r="FC3007">
            <v>76238.099999999991</v>
          </cell>
          <cell r="FI3007" t="str">
            <v>WA</v>
          </cell>
          <cell r="FJ3007" t="str">
            <v>Bedrooms</v>
          </cell>
          <cell r="FK3007" t="str">
            <v>EISAnqnx</v>
          </cell>
          <cell r="FL3007">
            <v>87881.64</v>
          </cell>
          <cell r="FS3007" t="str">
            <v>MT</v>
          </cell>
          <cell r="FT3007" t="str">
            <v>EISAq</v>
          </cell>
          <cell r="FV3007">
            <v>317502.01399999997</v>
          </cell>
        </row>
        <row r="3008">
          <cell r="AN3008" t="str">
            <v>WA</v>
          </cell>
          <cell r="AO3008" t="str">
            <v>Baseboard/Wall/Radiant</v>
          </cell>
          <cell r="AP3008" t="str">
            <v>Pre 1980</v>
          </cell>
          <cell r="AQ3008" t="str">
            <v>Slab on Grade</v>
          </cell>
          <cell r="AR3008">
            <v>1904.28771972656</v>
          </cell>
          <cell r="AU3008" t="str">
            <v>No</v>
          </cell>
          <cell r="AV3008" t="b">
            <v>0</v>
          </cell>
          <cell r="AX3008">
            <v>2445105.432128903</v>
          </cell>
          <cell r="AY3008" t="b">
            <v>0</v>
          </cell>
          <cell r="AZ3008">
            <v>1401860.4477539044</v>
          </cell>
          <cell r="BA3008" t="str">
            <v/>
          </cell>
          <cell r="BB3008" t="str">
            <v/>
          </cell>
          <cell r="BC3008">
            <v>0.99999985281982562</v>
          </cell>
          <cell r="DS3008">
            <v>1612.692</v>
          </cell>
          <cell r="DT3008" t="str">
            <v>OR</v>
          </cell>
          <cell r="DU3008" t="str">
            <v>lt32</v>
          </cell>
          <cell r="EZ3008" t="str">
            <v>WA</v>
          </cell>
          <cell r="FA3008" t="str">
            <v>Bedrooms</v>
          </cell>
          <cell r="FB3008">
            <v>121980.95999999999</v>
          </cell>
          <cell r="FC3008">
            <v>324774.30599999998</v>
          </cell>
          <cell r="FI3008" t="str">
            <v>WA</v>
          </cell>
          <cell r="FJ3008" t="str">
            <v>Bedrooms</v>
          </cell>
          <cell r="FK3008" t="str">
            <v>EISAx</v>
          </cell>
          <cell r="FL3008">
            <v>571230.66</v>
          </cell>
          <cell r="FS3008" t="str">
            <v>MT</v>
          </cell>
          <cell r="FT3008" t="str">
            <v>EISAx</v>
          </cell>
          <cell r="FV3008">
            <v>1086751.8599999999</v>
          </cell>
        </row>
        <row r="3009">
          <cell r="AN3009" t="str">
            <v>WA</v>
          </cell>
          <cell r="AO3009" t="str">
            <v>Baseboard/Wall/Radiant</v>
          </cell>
          <cell r="AP3009" t="str">
            <v>Pre 1980</v>
          </cell>
          <cell r="AQ3009" t="str">
            <v>Slab on Grade</v>
          </cell>
          <cell r="AR3009">
            <v>1904.28771972656</v>
          </cell>
          <cell r="AU3009" t="str">
            <v>No</v>
          </cell>
          <cell r="AV3009" t="b">
            <v>0</v>
          </cell>
          <cell r="AX3009">
            <v>2445105.432128903</v>
          </cell>
          <cell r="AY3009" t="b">
            <v>0</v>
          </cell>
          <cell r="AZ3009">
            <v>1401860.4477539044</v>
          </cell>
          <cell r="BA3009" t="str">
            <v/>
          </cell>
          <cell r="BB3009" t="str">
            <v/>
          </cell>
          <cell r="BC3009">
            <v>0.99999985281982562</v>
          </cell>
          <cell r="DS3009">
            <v>2079.9929999999999</v>
          </cell>
          <cell r="DT3009" t="str">
            <v>WA</v>
          </cell>
          <cell r="DU3009" t="str">
            <v>32to46</v>
          </cell>
          <cell r="EZ3009" t="str">
            <v>WA</v>
          </cell>
          <cell r="FA3009" t="str">
            <v>Exterior</v>
          </cell>
          <cell r="FB3009">
            <v>731885.76</v>
          </cell>
          <cell r="FC3009">
            <v>1753476.3</v>
          </cell>
          <cell r="FI3009" t="str">
            <v>WA</v>
          </cell>
          <cell r="FJ3009" t="str">
            <v>Exterior</v>
          </cell>
          <cell r="FK3009" t="str">
            <v>EISAnqnx</v>
          </cell>
          <cell r="FL3009">
            <v>292938.8</v>
          </cell>
          <cell r="FS3009" t="str">
            <v>ID</v>
          </cell>
          <cell r="FT3009" t="str">
            <v>EISAnqnx</v>
          </cell>
          <cell r="FV3009">
            <v>7321735.0999999996</v>
          </cell>
        </row>
        <row r="3010">
          <cell r="AN3010" t="str">
            <v>ID</v>
          </cell>
          <cell r="AO3010" t="str">
            <v>Natural Gas Other</v>
          </cell>
          <cell r="AP3010" t="str">
            <v>Post 2006</v>
          </cell>
          <cell r="AQ3010" t="str">
            <v>Basement</v>
          </cell>
          <cell r="AR3010">
            <v>1192.46508789063</v>
          </cell>
          <cell r="AU3010" t="str">
            <v>No</v>
          </cell>
          <cell r="AV3010" t="b">
            <v>0</v>
          </cell>
          <cell r="AX3010">
            <v>3939904.6503906413</v>
          </cell>
          <cell r="AY3010" t="b">
            <v>0</v>
          </cell>
          <cell r="AZ3010">
            <v>729460.70588989567</v>
          </cell>
          <cell r="BA3010" t="str">
            <v/>
          </cell>
          <cell r="BB3010" t="str">
            <v/>
          </cell>
          <cell r="BC3010">
            <v>1.0000000737049977</v>
          </cell>
          <cell r="DS3010">
            <v>2079.9929999999999</v>
          </cell>
          <cell r="DT3010" t="str">
            <v>WA</v>
          </cell>
          <cell r="DU3010" t="str">
            <v>lt32</v>
          </cell>
          <cell r="EZ3010" t="str">
            <v>WA</v>
          </cell>
          <cell r="FA3010" t="str">
            <v>Kitchen</v>
          </cell>
          <cell r="FB3010">
            <v>91485.72</v>
          </cell>
          <cell r="FC3010">
            <v>243961.91999999998</v>
          </cell>
          <cell r="FI3010" t="str">
            <v>WA</v>
          </cell>
          <cell r="FJ3010" t="str">
            <v>Exterior</v>
          </cell>
          <cell r="FK3010" t="str">
            <v>EISAx</v>
          </cell>
          <cell r="FL3010">
            <v>761640.88</v>
          </cell>
          <cell r="FS3010" t="str">
            <v>ID</v>
          </cell>
          <cell r="FT3010" t="str">
            <v>EISAq</v>
          </cell>
          <cell r="FV3010">
            <v>269497.08999999997</v>
          </cell>
        </row>
        <row r="3011">
          <cell r="AN3011" t="str">
            <v>ID</v>
          </cell>
          <cell r="AO3011" t="str">
            <v>Natural Gas FAF</v>
          </cell>
          <cell r="AP3011" t="str">
            <v>Post 2006</v>
          </cell>
          <cell r="AQ3011" t="str">
            <v>Basement</v>
          </cell>
          <cell r="AR3011">
            <v>1192.46508789063</v>
          </cell>
          <cell r="AU3011" t="str">
            <v>No</v>
          </cell>
          <cell r="AV3011" t="b">
            <v>1</v>
          </cell>
          <cell r="AX3011">
            <v>3939904.6503906413</v>
          </cell>
          <cell r="AY3011" t="b">
            <v>0</v>
          </cell>
          <cell r="AZ3011">
            <v>729460.70588989567</v>
          </cell>
          <cell r="BA3011">
            <v>1</v>
          </cell>
          <cell r="BB3011">
            <v>1192.46508789063</v>
          </cell>
          <cell r="BC3011">
            <v>1.0000000737049977</v>
          </cell>
          <cell r="DS3011">
            <v>1904.288</v>
          </cell>
          <cell r="DT3011" t="str">
            <v>WA</v>
          </cell>
          <cell r="DU3011" t="str">
            <v>lt32</v>
          </cell>
          <cell r="EZ3011" t="str">
            <v>WA</v>
          </cell>
          <cell r="FA3011" t="str">
            <v>Other</v>
          </cell>
          <cell r="FB3011">
            <v>448280.02799999999</v>
          </cell>
          <cell r="FC3011">
            <v>939253.39199999999</v>
          </cell>
          <cell r="FI3011" t="str">
            <v>WA</v>
          </cell>
          <cell r="FJ3011" t="str">
            <v>Garage</v>
          </cell>
          <cell r="FK3011" t="str">
            <v>EISAnqnx</v>
          </cell>
          <cell r="FL3011">
            <v>351526.56</v>
          </cell>
          <cell r="FS3011" t="str">
            <v>ID</v>
          </cell>
          <cell r="FT3011" t="str">
            <v>EISAx</v>
          </cell>
          <cell r="FV3011">
            <v>1049369.2</v>
          </cell>
        </row>
        <row r="3012">
          <cell r="AN3012" t="str">
            <v>WA</v>
          </cell>
          <cell r="AO3012" t="str">
            <v>Baseboard/Wall/Radiant</v>
          </cell>
          <cell r="AP3012" t="str">
            <v>Pre 1980</v>
          </cell>
          <cell r="AQ3012" t="str">
            <v>Slab on Grade</v>
          </cell>
          <cell r="AR3012">
            <v>172.59519770196101</v>
          </cell>
          <cell r="AU3012" t="str">
            <v>No</v>
          </cell>
          <cell r="AV3012" t="b">
            <v>0</v>
          </cell>
          <cell r="AX3012">
            <v>243359.22875976501</v>
          </cell>
          <cell r="AY3012" t="b">
            <v>0</v>
          </cell>
          <cell r="AZ3012">
            <v>81352.746436819332</v>
          </cell>
          <cell r="BA3012" t="str">
            <v/>
          </cell>
          <cell r="BB3012" t="str">
            <v/>
          </cell>
          <cell r="BC3012">
            <v>8.2978739689009054E-2</v>
          </cell>
          <cell r="DS3012">
            <v>1904.288</v>
          </cell>
          <cell r="DT3012" t="str">
            <v>WA</v>
          </cell>
          <cell r="DU3012" t="str">
            <v>32to46</v>
          </cell>
          <cell r="EZ3012" t="str">
            <v>WA</v>
          </cell>
          <cell r="FA3012" t="str">
            <v>Bathroom</v>
          </cell>
          <cell r="FB3012">
            <v>208386.46399999998</v>
          </cell>
          <cell r="FC3012">
            <v>256475.64799999999</v>
          </cell>
          <cell r="FI3012" t="str">
            <v>WA</v>
          </cell>
          <cell r="FJ3012" t="str">
            <v>Kitchen</v>
          </cell>
          <cell r="FK3012" t="str">
            <v>EISAq</v>
          </cell>
          <cell r="FL3012">
            <v>322232.68</v>
          </cell>
          <cell r="FS3012" t="str">
            <v>OR</v>
          </cell>
          <cell r="FT3012" t="str">
            <v>EISAnqnx</v>
          </cell>
          <cell r="FV3012">
            <v>3967173.5999999996</v>
          </cell>
        </row>
        <row r="3013">
          <cell r="AN3013" t="str">
            <v>WA</v>
          </cell>
          <cell r="AO3013" t="str">
            <v>Baseboard/Wall/Radiant</v>
          </cell>
          <cell r="AP3013" t="str">
            <v>Pre 1980</v>
          </cell>
          <cell r="AQ3013" t="str">
            <v>Crawlspace</v>
          </cell>
          <cell r="AR3013">
            <v>1907.3982105011601</v>
          </cell>
          <cell r="AU3013" t="str">
            <v>No</v>
          </cell>
          <cell r="AV3013" t="b">
            <v>0</v>
          </cell>
          <cell r="AX3013">
            <v>2689431.4768066355</v>
          </cell>
          <cell r="AY3013" t="b">
            <v>0</v>
          </cell>
          <cell r="AZ3013">
            <v>899052.14651972183</v>
          </cell>
          <cell r="BA3013" t="str">
            <v/>
          </cell>
          <cell r="BB3013" t="str">
            <v/>
          </cell>
          <cell r="BC3013">
            <v>0.91702145656315193</v>
          </cell>
          <cell r="DS3013">
            <v>1904.288</v>
          </cell>
          <cell r="DT3013" t="str">
            <v>WA</v>
          </cell>
          <cell r="DU3013" t="str">
            <v>32to46</v>
          </cell>
          <cell r="EZ3013" t="str">
            <v>WA</v>
          </cell>
          <cell r="FA3013" t="str">
            <v>Bedrooms</v>
          </cell>
          <cell r="FB3013">
            <v>661226.27999999991</v>
          </cell>
          <cell r="FC3013">
            <v>404750.63199999998</v>
          </cell>
          <cell r="FI3013" t="str">
            <v>WA</v>
          </cell>
          <cell r="FJ3013" t="str">
            <v>Kitchen</v>
          </cell>
          <cell r="FK3013" t="str">
            <v>EISAx</v>
          </cell>
          <cell r="FL3013">
            <v>29293.879999999997</v>
          </cell>
          <cell r="FS3013" t="str">
            <v>OR</v>
          </cell>
          <cell r="FT3013" t="str">
            <v>EISAq</v>
          </cell>
          <cell r="FV3013">
            <v>3884524.15</v>
          </cell>
        </row>
        <row r="3014">
          <cell r="AN3014" t="str">
            <v>WA</v>
          </cell>
          <cell r="AO3014" t="str">
            <v>Baseboard/Wall/Radiant</v>
          </cell>
          <cell r="AP3014" t="str">
            <v>Pre 1980</v>
          </cell>
          <cell r="AQ3014" t="str">
            <v>Slab on Grade</v>
          </cell>
          <cell r="AR3014">
            <v>172.59519770196101</v>
          </cell>
          <cell r="AU3014" t="str">
            <v>No</v>
          </cell>
          <cell r="AV3014" t="b">
            <v>1</v>
          </cell>
          <cell r="AX3014">
            <v>243359.22875976501</v>
          </cell>
          <cell r="AY3014" t="b">
            <v>0</v>
          </cell>
          <cell r="AZ3014">
            <v>81352.746436819332</v>
          </cell>
          <cell r="BA3014">
            <v>8.2978723404255272E-2</v>
          </cell>
          <cell r="BB3014">
            <v>172.59519770196101</v>
          </cell>
          <cell r="BC3014">
            <v>8.2978739689009054E-2</v>
          </cell>
          <cell r="DS3014">
            <v>1904.288</v>
          </cell>
          <cell r="DT3014" t="str">
            <v>WA</v>
          </cell>
          <cell r="DU3014" t="str">
            <v>32to46</v>
          </cell>
          <cell r="EZ3014" t="str">
            <v>WA</v>
          </cell>
          <cell r="FA3014" t="str">
            <v>Exterior</v>
          </cell>
          <cell r="FB3014">
            <v>300557.39999999997</v>
          </cell>
          <cell r="FC3014">
            <v>3306131.4</v>
          </cell>
          <cell r="FI3014" t="str">
            <v>WA</v>
          </cell>
          <cell r="FJ3014" t="str">
            <v>Living Room/Family Room</v>
          </cell>
          <cell r="FK3014" t="str">
            <v>EISAq</v>
          </cell>
          <cell r="FL3014">
            <v>175763.28</v>
          </cell>
          <cell r="FS3014" t="str">
            <v>MT</v>
          </cell>
          <cell r="FT3014" t="str">
            <v>EISAnqnx</v>
          </cell>
          <cell r="FV3014">
            <v>8278492.1100000003</v>
          </cell>
        </row>
        <row r="3015">
          <cell r="AN3015" t="str">
            <v>WA</v>
          </cell>
          <cell r="AO3015" t="str">
            <v>Baseboard/Wall/Radiant</v>
          </cell>
          <cell r="AP3015" t="str">
            <v>Pre 1980</v>
          </cell>
          <cell r="AQ3015" t="str">
            <v>Crawlspace</v>
          </cell>
          <cell r="AR3015">
            <v>1907.3982105011601</v>
          </cell>
          <cell r="AU3015" t="str">
            <v>No</v>
          </cell>
          <cell r="AV3015" t="b">
            <v>1</v>
          </cell>
          <cell r="AX3015">
            <v>2689431.4768066355</v>
          </cell>
          <cell r="AY3015" t="b">
            <v>0</v>
          </cell>
          <cell r="AZ3015">
            <v>899052.14651972183</v>
          </cell>
          <cell r="BA3015">
            <v>0.91702127659574484</v>
          </cell>
          <cell r="BB3015">
            <v>1907.3982105011601</v>
          </cell>
          <cell r="BC3015">
            <v>0.91702145656315193</v>
          </cell>
          <cell r="DS3015">
            <v>2079.9929999999999</v>
          </cell>
          <cell r="DT3015" t="str">
            <v>WA</v>
          </cell>
          <cell r="DU3015" t="str">
            <v>lt32</v>
          </cell>
          <cell r="EZ3015" t="str">
            <v>WA</v>
          </cell>
          <cell r="FA3015" t="str">
            <v>Garage</v>
          </cell>
          <cell r="FB3015">
            <v>701300.6</v>
          </cell>
          <cell r="FC3015">
            <v>1490764.7039999999</v>
          </cell>
          <cell r="FI3015" t="str">
            <v>WA</v>
          </cell>
          <cell r="FJ3015" t="str">
            <v>Living Room/Family Room</v>
          </cell>
          <cell r="FK3015" t="str">
            <v>EISAx</v>
          </cell>
          <cell r="FL3015">
            <v>2057895.0699999998</v>
          </cell>
          <cell r="FS3015" t="str">
            <v>MT</v>
          </cell>
          <cell r="FT3015" t="str">
            <v>EISAx</v>
          </cell>
          <cell r="FV3015">
            <v>9514405.9900000002</v>
          </cell>
        </row>
        <row r="3016">
          <cell r="AN3016" t="str">
            <v>MT</v>
          </cell>
          <cell r="AO3016" t="str">
            <v>Natural Gas FAF</v>
          </cell>
          <cell r="AP3016" t="str">
            <v>Post 2006</v>
          </cell>
          <cell r="AQ3016" t="str">
            <v>Crawlspace</v>
          </cell>
          <cell r="AR3016">
            <v>2130.88647460938</v>
          </cell>
          <cell r="AU3016" t="str">
            <v>No</v>
          </cell>
          <cell r="AV3016" t="b">
            <v>1</v>
          </cell>
          <cell r="AX3016">
            <v>3238947.4414062575</v>
          </cell>
          <cell r="AY3016" t="b">
            <v>0</v>
          </cell>
          <cell r="AZ3016">
            <v>568264.16578288714</v>
          </cell>
          <cell r="BA3016">
            <v>1</v>
          </cell>
          <cell r="BB3016">
            <v>2130.88647460938</v>
          </cell>
          <cell r="BC3016">
            <v>1.0000002227286584</v>
          </cell>
          <cell r="DS3016">
            <v>2130.886</v>
          </cell>
          <cell r="DT3016" t="str">
            <v>MT</v>
          </cell>
          <cell r="DU3016" t="str">
            <v>32to46</v>
          </cell>
          <cell r="EZ3016" t="str">
            <v>WA</v>
          </cell>
          <cell r="FA3016" t="str">
            <v>Kitchen</v>
          </cell>
          <cell r="FB3016">
            <v>408758.06399999995</v>
          </cell>
          <cell r="FC3016">
            <v>326605.70799999998</v>
          </cell>
          <cell r="FI3016" t="str">
            <v>WA</v>
          </cell>
          <cell r="FJ3016" t="str">
            <v>Other</v>
          </cell>
          <cell r="FK3016" t="str">
            <v>EISAnqnx</v>
          </cell>
          <cell r="FL3016">
            <v>703053.12</v>
          </cell>
          <cell r="FS3016" t="str">
            <v>WA</v>
          </cell>
          <cell r="FT3016" t="str">
            <v>EISAnqnx</v>
          </cell>
          <cell r="FV3016">
            <v>6988736.96</v>
          </cell>
        </row>
        <row r="3017">
          <cell r="AN3017" t="str">
            <v>OR</v>
          </cell>
          <cell r="AO3017" t="str">
            <v>Oil Other</v>
          </cell>
          <cell r="AP3017" t="str">
            <v>Pre 1980</v>
          </cell>
          <cell r="AQ3017" t="str">
            <v>Crawlspace</v>
          </cell>
          <cell r="AR3017">
            <v>1925.05932617188</v>
          </cell>
          <cell r="AU3017" t="str">
            <v>No</v>
          </cell>
          <cell r="AV3017" t="b">
            <v>1</v>
          </cell>
          <cell r="AX3017">
            <v>2344722.2592773498</v>
          </cell>
          <cell r="AY3017" t="b">
            <v>0</v>
          </cell>
          <cell r="AZ3017">
            <v>663339.83020129567</v>
          </cell>
          <cell r="BA3017">
            <v>1</v>
          </cell>
          <cell r="BB3017">
            <v>1925.05932617188</v>
          </cell>
          <cell r="BC3017">
            <v>1.0000001694347447</v>
          </cell>
          <cell r="DS3017">
            <v>3785.7640000000001</v>
          </cell>
          <cell r="DT3017" t="str">
            <v>ID</v>
          </cell>
          <cell r="DU3017" t="str">
            <v>lt32</v>
          </cell>
          <cell r="EZ3017" t="str">
            <v>WA</v>
          </cell>
          <cell r="FA3017" t="str">
            <v>Living Room/Family Room</v>
          </cell>
          <cell r="FB3017">
            <v>110204.37999999999</v>
          </cell>
          <cell r="FC3017">
            <v>853583.01599999995</v>
          </cell>
          <cell r="FI3017" t="str">
            <v>WA</v>
          </cell>
          <cell r="FJ3017" t="str">
            <v>Other</v>
          </cell>
          <cell r="FK3017" t="str">
            <v>EISAq</v>
          </cell>
          <cell r="FL3017">
            <v>319303.29200000002</v>
          </cell>
          <cell r="FS3017" t="str">
            <v>WA</v>
          </cell>
          <cell r="FT3017" t="str">
            <v>EISAq</v>
          </cell>
          <cell r="FV3017">
            <v>637936.48</v>
          </cell>
        </row>
        <row r="3018">
          <cell r="AN3018" t="str">
            <v>MT</v>
          </cell>
          <cell r="AO3018" t="str">
            <v>Natural Gas FAF</v>
          </cell>
          <cell r="AP3018" t="str">
            <v>Pre 1980</v>
          </cell>
          <cell r="AQ3018" t="str">
            <v>Crawlspace</v>
          </cell>
          <cell r="AR3018">
            <v>1144.67944335938</v>
          </cell>
          <cell r="AU3018" t="str">
            <v>No</v>
          </cell>
          <cell r="AV3018" t="b">
            <v>1</v>
          </cell>
          <cell r="AX3018">
            <v>3333306.5390625144</v>
          </cell>
          <cell r="AY3018" t="b">
            <v>0</v>
          </cell>
          <cell r="AZ3018">
            <v>812835.84251799679</v>
          </cell>
          <cell r="BA3018">
            <v>1</v>
          </cell>
          <cell r="BB3018">
            <v>1144.67944335938</v>
          </cell>
          <cell r="BC3018">
            <v>1.0000003873220178</v>
          </cell>
          <cell r="DS3018">
            <v>3785.7640000000001</v>
          </cell>
          <cell r="DT3018" t="str">
            <v>ID</v>
          </cell>
          <cell r="DU3018" t="str">
            <v>32to46</v>
          </cell>
          <cell r="EZ3018" t="str">
            <v>WA</v>
          </cell>
          <cell r="FA3018" t="str">
            <v>Other</v>
          </cell>
          <cell r="FB3018">
            <v>821523.55999999994</v>
          </cell>
          <cell r="FC3018">
            <v>1216255.612</v>
          </cell>
          <cell r="FI3018" t="str">
            <v>WA</v>
          </cell>
          <cell r="FJ3018" t="str">
            <v>Other</v>
          </cell>
          <cell r="FK3018" t="str">
            <v>EISAx</v>
          </cell>
          <cell r="FL3018">
            <v>952051.1</v>
          </cell>
          <cell r="FS3018" t="str">
            <v>WA</v>
          </cell>
          <cell r="FT3018" t="str">
            <v>EISAx</v>
          </cell>
          <cell r="FV3018">
            <v>1923330.8800000001</v>
          </cell>
        </row>
        <row r="3019">
          <cell r="AN3019" t="str">
            <v>WA</v>
          </cell>
          <cell r="AO3019" t="str">
            <v>Natural Gas Other</v>
          </cell>
          <cell r="AP3019" t="str">
            <v>Pre 1980</v>
          </cell>
          <cell r="AQ3019" t="str">
            <v>Crawlspace</v>
          </cell>
          <cell r="AR3019">
            <v>1039.99670410156</v>
          </cell>
          <cell r="AU3019" t="str">
            <v>No</v>
          </cell>
          <cell r="AV3019" t="b">
            <v>1</v>
          </cell>
          <cell r="AX3019">
            <v>1257356.015258786</v>
          </cell>
          <cell r="AY3019" t="b">
            <v>0</v>
          </cell>
          <cell r="AZ3019">
            <v>354773.6596714835</v>
          </cell>
          <cell r="BA3019">
            <v>0.5</v>
          </cell>
          <cell r="BB3019">
            <v>1039.99670410156</v>
          </cell>
          <cell r="BC3019">
            <v>0.50000009812608026</v>
          </cell>
          <cell r="DS3019">
            <v>3785.7640000000001</v>
          </cell>
          <cell r="DT3019" t="str">
            <v>ID</v>
          </cell>
          <cell r="DU3019" t="str">
            <v>lt32</v>
          </cell>
          <cell r="EZ3019" t="str">
            <v>WA</v>
          </cell>
          <cell r="FA3019" t="str">
            <v>Bathroom</v>
          </cell>
          <cell r="FB3019">
            <v>669126.55500000005</v>
          </cell>
          <cell r="FC3019">
            <v>822777.83800000011</v>
          </cell>
          <cell r="FI3019" t="str">
            <v>WA</v>
          </cell>
          <cell r="FJ3019" t="str">
            <v>Bathroom</v>
          </cell>
          <cell r="FK3019" t="str">
            <v>EISAq</v>
          </cell>
          <cell r="FL3019">
            <v>106733.34</v>
          </cell>
          <cell r="FS3019" t="str">
            <v>OR</v>
          </cell>
          <cell r="FT3019" t="str">
            <v>EISAnqnx</v>
          </cell>
          <cell r="FV3019">
            <v>96761.52</v>
          </cell>
        </row>
        <row r="3020">
          <cell r="AN3020" t="str">
            <v>WA</v>
          </cell>
          <cell r="AO3020" t="str">
            <v>Natural Gas Other</v>
          </cell>
          <cell r="AP3020" t="str">
            <v>Pre 1980</v>
          </cell>
          <cell r="AQ3020" t="str">
            <v>Crawlspace</v>
          </cell>
          <cell r="AR3020">
            <v>1039.99670410156</v>
          </cell>
          <cell r="AU3020" t="str">
            <v>No</v>
          </cell>
          <cell r="AV3020" t="b">
            <v>1</v>
          </cell>
          <cell r="AX3020">
            <v>1257356.015258786</v>
          </cell>
          <cell r="AY3020" t="b">
            <v>0</v>
          </cell>
          <cell r="AZ3020">
            <v>354773.6596714835</v>
          </cell>
          <cell r="BA3020">
            <v>0.5</v>
          </cell>
          <cell r="BB3020">
            <v>1039.99670410156</v>
          </cell>
          <cell r="BC3020">
            <v>0.50000009812608026</v>
          </cell>
          <cell r="DS3020">
            <v>1612.692</v>
          </cell>
          <cell r="DT3020" t="str">
            <v>OR</v>
          </cell>
          <cell r="DU3020" t="str">
            <v>lt32</v>
          </cell>
          <cell r="EZ3020" t="str">
            <v>WA</v>
          </cell>
          <cell r="FA3020" t="str">
            <v>Bedrooms</v>
          </cell>
          <cell r="FB3020">
            <v>1209384.2920000001</v>
          </cell>
          <cell r="FC3020">
            <v>1278775.1940000001</v>
          </cell>
          <cell r="FI3020" t="str">
            <v>WA</v>
          </cell>
          <cell r="FJ3020" t="str">
            <v>Bathroom</v>
          </cell>
          <cell r="FK3020" t="str">
            <v>EISAx</v>
          </cell>
          <cell r="FL3020">
            <v>152476.19999999998</v>
          </cell>
          <cell r="FS3020" t="str">
            <v>OR</v>
          </cell>
          <cell r="FT3020" t="str">
            <v>EISAq</v>
          </cell>
          <cell r="FV3020">
            <v>998256.348</v>
          </cell>
        </row>
        <row r="3021">
          <cell r="AN3021" t="str">
            <v>WA</v>
          </cell>
          <cell r="AO3021" t="str">
            <v>Baseboard/Wall/Radiant</v>
          </cell>
          <cell r="AP3021" t="str">
            <v>Pre 1980</v>
          </cell>
          <cell r="AQ3021" t="str">
            <v>Crawlspace</v>
          </cell>
          <cell r="AR3021">
            <v>2079.99340820313</v>
          </cell>
          <cell r="AU3021" t="str">
            <v>No</v>
          </cell>
          <cell r="AV3021" t="b">
            <v>1</v>
          </cell>
          <cell r="AX3021">
            <v>3244789.7167968829</v>
          </cell>
          <cell r="AY3021" t="b">
            <v>0</v>
          </cell>
          <cell r="AZ3021">
            <v>1133202.6647185329</v>
          </cell>
          <cell r="BA3021">
            <v>1</v>
          </cell>
          <cell r="BB3021">
            <v>2079.99340820313</v>
          </cell>
          <cell r="BC3021">
            <v>1.0000001962521654</v>
          </cell>
          <cell r="DS3021">
            <v>8264.9449999999997</v>
          </cell>
          <cell r="DT3021" t="str">
            <v>OR</v>
          </cell>
          <cell r="DU3021" t="str">
            <v>lt32</v>
          </cell>
          <cell r="EZ3021" t="str">
            <v>WA</v>
          </cell>
          <cell r="FA3021" t="str">
            <v>Exterior</v>
          </cell>
          <cell r="FB3021">
            <v>2161030.9480000003</v>
          </cell>
          <cell r="FC3021">
            <v>11776627.368000001</v>
          </cell>
          <cell r="FI3021" t="str">
            <v>WA</v>
          </cell>
          <cell r="FJ3021" t="str">
            <v>Bedrooms</v>
          </cell>
          <cell r="FK3021" t="str">
            <v>EISAnqnx</v>
          </cell>
          <cell r="FL3021">
            <v>609904.79999999993</v>
          </cell>
          <cell r="FS3021" t="str">
            <v>OR</v>
          </cell>
          <cell r="FT3021" t="str">
            <v>EISAx</v>
          </cell>
          <cell r="FV3021">
            <v>145142.28</v>
          </cell>
        </row>
        <row r="3022">
          <cell r="AN3022" t="str">
            <v>WA</v>
          </cell>
          <cell r="AO3022" t="str">
            <v>Electric FAF</v>
          </cell>
          <cell r="AP3022" t="str">
            <v>1980-1992</v>
          </cell>
          <cell r="AQ3022" t="str">
            <v>Basement</v>
          </cell>
          <cell r="AR3022">
            <v>4360.1875</v>
          </cell>
          <cell r="AU3022" t="str">
            <v>No</v>
          </cell>
          <cell r="AV3022" t="b">
            <v>1</v>
          </cell>
          <cell r="AX3022">
            <v>12753548.4375</v>
          </cell>
          <cell r="AY3022" t="b">
            <v>0</v>
          </cell>
          <cell r="AZ3022">
            <v>3191243.0321875</v>
          </cell>
          <cell r="BA3022">
            <v>1</v>
          </cell>
          <cell r="BB3022">
            <v>4360.1875</v>
          </cell>
          <cell r="BC3022">
            <v>0.99999988532604556</v>
          </cell>
          <cell r="DS3022">
            <v>2079.9929999999999</v>
          </cell>
          <cell r="DT3022" t="str">
            <v>WA</v>
          </cell>
          <cell r="DU3022" t="str">
            <v>lt32</v>
          </cell>
          <cell r="EZ3022" t="str">
            <v>WA</v>
          </cell>
          <cell r="FA3022" t="str">
            <v>Garage</v>
          </cell>
          <cell r="FB3022">
            <v>768256.41500000004</v>
          </cell>
          <cell r="FC3022">
            <v>2577376.3600000003</v>
          </cell>
          <cell r="FI3022" t="str">
            <v>WA</v>
          </cell>
          <cell r="FJ3022" t="str">
            <v>Bedrooms</v>
          </cell>
          <cell r="FK3022" t="str">
            <v>EISAq</v>
          </cell>
          <cell r="FL3022">
            <v>45742.86</v>
          </cell>
          <cell r="FS3022" t="str">
            <v>ID</v>
          </cell>
          <cell r="FT3022" t="str">
            <v>EISAnqnx</v>
          </cell>
          <cell r="FV3022">
            <v>11243719.08</v>
          </cell>
        </row>
        <row r="3023">
          <cell r="AN3023" t="str">
            <v>WA</v>
          </cell>
          <cell r="AO3023" t="str">
            <v>Wood</v>
          </cell>
          <cell r="AP3023" t="str">
            <v>1980-1992</v>
          </cell>
          <cell r="AQ3023" t="str">
            <v>Basement</v>
          </cell>
          <cell r="AR3023">
            <v>4360.1875</v>
          </cell>
          <cell r="AU3023" t="str">
            <v>No</v>
          </cell>
          <cell r="AV3023" t="b">
            <v>0</v>
          </cell>
          <cell r="AX3023">
            <v>12753548.4375</v>
          </cell>
          <cell r="AY3023" t="b">
            <v>0</v>
          </cell>
          <cell r="AZ3023">
            <v>3191243.0321875</v>
          </cell>
          <cell r="BA3023" t="str">
            <v/>
          </cell>
          <cell r="BB3023" t="str">
            <v/>
          </cell>
          <cell r="BC3023">
            <v>0.99999988532604556</v>
          </cell>
          <cell r="DS3023">
            <v>2079.9929999999999</v>
          </cell>
          <cell r="DT3023" t="str">
            <v>WA</v>
          </cell>
          <cell r="DU3023" t="str">
            <v>lt32</v>
          </cell>
          <cell r="EZ3023" t="str">
            <v>WA</v>
          </cell>
          <cell r="FA3023" t="str">
            <v>Kitchen</v>
          </cell>
          <cell r="FB3023">
            <v>674083.04800000007</v>
          </cell>
          <cell r="FC3023">
            <v>664170.06200000003</v>
          </cell>
          <cell r="FI3023" t="str">
            <v>WA</v>
          </cell>
          <cell r="FJ3023" t="str">
            <v>Exterior</v>
          </cell>
          <cell r="FK3023" t="str">
            <v>EISAq</v>
          </cell>
          <cell r="FL3023">
            <v>100634.292</v>
          </cell>
          <cell r="FS3023" t="str">
            <v>ID</v>
          </cell>
          <cell r="FT3023" t="str">
            <v>EISAq</v>
          </cell>
          <cell r="FV3023">
            <v>1317445.872</v>
          </cell>
        </row>
        <row r="3024">
          <cell r="AN3024" t="str">
            <v>WA</v>
          </cell>
          <cell r="AO3024" t="str">
            <v>Wood</v>
          </cell>
          <cell r="AP3024" t="str">
            <v>1980-1992</v>
          </cell>
          <cell r="AQ3024" t="str">
            <v>Basement</v>
          </cell>
          <cell r="AR3024">
            <v>4360.1875</v>
          </cell>
          <cell r="AU3024" t="str">
            <v>No</v>
          </cell>
          <cell r="AV3024" t="b">
            <v>0</v>
          </cell>
          <cell r="AX3024">
            <v>12753548.4375</v>
          </cell>
          <cell r="AY3024" t="b">
            <v>0</v>
          </cell>
          <cell r="AZ3024">
            <v>3191243.0321875</v>
          </cell>
          <cell r="BA3024" t="str">
            <v/>
          </cell>
          <cell r="BB3024" t="str">
            <v/>
          </cell>
          <cell r="BC3024">
            <v>0.99999988532604556</v>
          </cell>
          <cell r="DS3024">
            <v>2079.9929999999999</v>
          </cell>
          <cell r="DT3024" t="str">
            <v>WA</v>
          </cell>
          <cell r="DU3024" t="str">
            <v>lt32</v>
          </cell>
          <cell r="EZ3024" t="str">
            <v>WA</v>
          </cell>
          <cell r="FA3024" t="str">
            <v>Living Room/Family Room</v>
          </cell>
          <cell r="FB3024">
            <v>1566251.7880000002</v>
          </cell>
          <cell r="FC3024">
            <v>2899548.4050000003</v>
          </cell>
          <cell r="FI3024" t="str">
            <v>WA</v>
          </cell>
          <cell r="FJ3024" t="str">
            <v>Exterior</v>
          </cell>
          <cell r="FK3024" t="str">
            <v>EISAx</v>
          </cell>
          <cell r="FL3024">
            <v>76238.099999999991</v>
          </cell>
          <cell r="FS3024" t="str">
            <v>ID</v>
          </cell>
          <cell r="FT3024" t="str">
            <v>EISAx</v>
          </cell>
          <cell r="FV3024">
            <v>3558618.16</v>
          </cell>
        </row>
        <row r="3025">
          <cell r="AN3025" t="str">
            <v>WA</v>
          </cell>
          <cell r="AO3025" t="str">
            <v>Baseboard/Wall/Radiant</v>
          </cell>
          <cell r="AP3025" t="str">
            <v>Pre 1980</v>
          </cell>
          <cell r="AQ3025" t="str">
            <v>Basement</v>
          </cell>
          <cell r="AR3025">
            <v>1904.28771972656</v>
          </cell>
          <cell r="AU3025" t="str">
            <v>No</v>
          </cell>
          <cell r="AV3025" t="b">
            <v>0</v>
          </cell>
          <cell r="AX3025">
            <v>4779762.1765136654</v>
          </cell>
          <cell r="AY3025" t="b">
            <v>0</v>
          </cell>
          <cell r="AZ3025">
            <v>968863.50604247919</v>
          </cell>
          <cell r="BA3025" t="str">
            <v/>
          </cell>
          <cell r="BB3025" t="str">
            <v/>
          </cell>
          <cell r="BC3025">
            <v>0.99999985281982562</v>
          </cell>
          <cell r="DS3025">
            <v>2079.9929999999999</v>
          </cell>
          <cell r="DT3025" t="str">
            <v>WA</v>
          </cell>
          <cell r="DU3025" t="str">
            <v>32to46</v>
          </cell>
          <cell r="EZ3025" t="str">
            <v>WA</v>
          </cell>
          <cell r="FA3025" t="str">
            <v>Other</v>
          </cell>
          <cell r="FB3025">
            <v>3191981.4920000001</v>
          </cell>
          <cell r="FC3025">
            <v>4753276.7870000005</v>
          </cell>
          <cell r="FI3025" t="str">
            <v>WA</v>
          </cell>
          <cell r="FJ3025" t="str">
            <v>Garage</v>
          </cell>
          <cell r="FK3025" t="str">
            <v>EISAq</v>
          </cell>
          <cell r="FL3025">
            <v>60990.479999999996</v>
          </cell>
          <cell r="FS3025" t="str">
            <v>MT</v>
          </cell>
          <cell r="FT3025" t="str">
            <v>EISAnqnx</v>
          </cell>
          <cell r="FV3025">
            <v>3004549.26</v>
          </cell>
        </row>
        <row r="3026">
          <cell r="AN3026" t="str">
            <v>WA</v>
          </cell>
          <cell r="AO3026" t="str">
            <v>Baseboard/Wall/Radiant</v>
          </cell>
          <cell r="AP3026" t="str">
            <v>Pre 1980</v>
          </cell>
          <cell r="AQ3026" t="str">
            <v>Basement</v>
          </cell>
          <cell r="AR3026">
            <v>1904.28771972656</v>
          </cell>
          <cell r="AU3026" t="str">
            <v>No</v>
          </cell>
          <cell r="AV3026" t="b">
            <v>0</v>
          </cell>
          <cell r="AX3026">
            <v>4779762.1765136654</v>
          </cell>
          <cell r="AY3026" t="b">
            <v>0</v>
          </cell>
          <cell r="AZ3026">
            <v>968863.50604247919</v>
          </cell>
          <cell r="BA3026" t="str">
            <v/>
          </cell>
          <cell r="BB3026" t="str">
            <v/>
          </cell>
          <cell r="BC3026">
            <v>0.99999985281982562</v>
          </cell>
          <cell r="DS3026">
            <v>4360.1880000000001</v>
          </cell>
          <cell r="DT3026" t="str">
            <v>WA</v>
          </cell>
          <cell r="DU3026" t="str">
            <v>lt32</v>
          </cell>
          <cell r="EZ3026" t="str">
            <v>WA</v>
          </cell>
          <cell r="FA3026" t="str">
            <v>Bathroom</v>
          </cell>
          <cell r="FB3026">
            <v>1055135.304</v>
          </cell>
          <cell r="FC3026">
            <v>170773.34399999998</v>
          </cell>
          <cell r="FI3026" t="str">
            <v>WA</v>
          </cell>
          <cell r="FJ3026" t="str">
            <v>Kitchen</v>
          </cell>
          <cell r="FK3026" t="str">
            <v>EISAnqnx</v>
          </cell>
          <cell r="FL3026">
            <v>282080.96999999997</v>
          </cell>
          <cell r="FS3026" t="str">
            <v>MT</v>
          </cell>
          <cell r="FT3026" t="str">
            <v>EISAq</v>
          </cell>
          <cell r="FV3026">
            <v>255706.32</v>
          </cell>
        </row>
        <row r="3027">
          <cell r="AN3027" t="str">
            <v>WA</v>
          </cell>
          <cell r="AO3027" t="str">
            <v>Wood</v>
          </cell>
          <cell r="AP3027" t="str">
            <v>Pre 1980</v>
          </cell>
          <cell r="AQ3027" t="str">
            <v>Basement</v>
          </cell>
          <cell r="AR3027">
            <v>1904.28771972656</v>
          </cell>
          <cell r="AU3027" t="str">
            <v>No</v>
          </cell>
          <cell r="AV3027" t="b">
            <v>0</v>
          </cell>
          <cell r="AX3027">
            <v>4779762.1765136654</v>
          </cell>
          <cell r="AY3027" t="b">
            <v>0</v>
          </cell>
          <cell r="AZ3027">
            <v>968863.50604247919</v>
          </cell>
          <cell r="BA3027" t="str">
            <v/>
          </cell>
          <cell r="BB3027" t="str">
            <v/>
          </cell>
          <cell r="BC3027">
            <v>0.99999985281982562</v>
          </cell>
          <cell r="DS3027">
            <v>4360.1880000000001</v>
          </cell>
          <cell r="DT3027" t="str">
            <v>WA</v>
          </cell>
          <cell r="DU3027" t="str">
            <v>lt32</v>
          </cell>
          <cell r="EZ3027" t="str">
            <v>WA</v>
          </cell>
          <cell r="FA3027" t="str">
            <v>Bedrooms</v>
          </cell>
          <cell r="FB3027">
            <v>388814.31</v>
          </cell>
          <cell r="FC3027">
            <v>670895.28</v>
          </cell>
          <cell r="FI3027" t="str">
            <v>WA</v>
          </cell>
          <cell r="FJ3027" t="str">
            <v>Living Room/Family Room</v>
          </cell>
          <cell r="FK3027" t="str">
            <v>EISAq</v>
          </cell>
          <cell r="FL3027">
            <v>434557.17</v>
          </cell>
          <cell r="FS3027" t="str">
            <v>MT</v>
          </cell>
          <cell r="FT3027" t="str">
            <v>EISAx</v>
          </cell>
          <cell r="FV3027">
            <v>4187190.9899999998</v>
          </cell>
        </row>
        <row r="3028">
          <cell r="AN3028" t="str">
            <v>WA</v>
          </cell>
          <cell r="AO3028" t="str">
            <v>Baseboard/Wall/Radiant</v>
          </cell>
          <cell r="AP3028" t="str">
            <v>Pre 1980</v>
          </cell>
          <cell r="AQ3028" t="str">
            <v>Basement</v>
          </cell>
          <cell r="AR3028">
            <v>1904.28771972656</v>
          </cell>
          <cell r="AU3028" t="str">
            <v>No</v>
          </cell>
          <cell r="AV3028" t="b">
            <v>0</v>
          </cell>
          <cell r="AX3028">
            <v>4779762.1765136654</v>
          </cell>
          <cell r="AY3028" t="b">
            <v>0</v>
          </cell>
          <cell r="AZ3028">
            <v>968863.50604247919</v>
          </cell>
          <cell r="BA3028" t="str">
            <v/>
          </cell>
          <cell r="BB3028" t="str">
            <v/>
          </cell>
          <cell r="BC3028">
            <v>0.99999985281982562</v>
          </cell>
          <cell r="DS3028">
            <v>4360.1880000000001</v>
          </cell>
          <cell r="DT3028" t="str">
            <v>WA</v>
          </cell>
          <cell r="DU3028" t="str">
            <v>32to46</v>
          </cell>
          <cell r="EZ3028" t="str">
            <v>WA</v>
          </cell>
          <cell r="FA3028" t="str">
            <v>Exterior</v>
          </cell>
          <cell r="FB3028">
            <v>67089.527999999991</v>
          </cell>
          <cell r="FC3028">
            <v>2047755.3659999999</v>
          </cell>
          <cell r="FI3028" t="str">
            <v>WA</v>
          </cell>
          <cell r="FJ3028" t="str">
            <v>Other</v>
          </cell>
          <cell r="FK3028" t="str">
            <v>EISAnqnx</v>
          </cell>
          <cell r="FL3028">
            <v>609904.79999999993</v>
          </cell>
          <cell r="FS3028" t="str">
            <v>MT</v>
          </cell>
          <cell r="FT3028" t="str">
            <v>EISAnqnx</v>
          </cell>
          <cell r="FV3028">
            <v>2184158.15</v>
          </cell>
        </row>
        <row r="3029">
          <cell r="AN3029" t="str">
            <v>WA</v>
          </cell>
          <cell r="AO3029" t="str">
            <v>Other</v>
          </cell>
          <cell r="AP3029" t="str">
            <v>Pre 1980</v>
          </cell>
          <cell r="AQ3029" t="str">
            <v>Basement</v>
          </cell>
          <cell r="AR3029">
            <v>1904.28771972656</v>
          </cell>
          <cell r="AU3029" t="str">
            <v>No</v>
          </cell>
          <cell r="AV3029" t="b">
            <v>1</v>
          </cell>
          <cell r="AX3029">
            <v>4779762.1765136654</v>
          </cell>
          <cell r="AY3029" t="b">
            <v>0</v>
          </cell>
          <cell r="AZ3029">
            <v>968863.50604247919</v>
          </cell>
          <cell r="BA3029">
            <v>1</v>
          </cell>
          <cell r="BB3029">
            <v>1904.28771972656</v>
          </cell>
          <cell r="BC3029">
            <v>0.99999985281982562</v>
          </cell>
          <cell r="DS3029">
            <v>4360.1880000000001</v>
          </cell>
          <cell r="DT3029" t="str">
            <v>WA</v>
          </cell>
          <cell r="DU3029" t="str">
            <v>lt32</v>
          </cell>
          <cell r="EZ3029" t="str">
            <v>WA</v>
          </cell>
          <cell r="FA3029" t="str">
            <v>Garage</v>
          </cell>
          <cell r="FB3029">
            <v>91485.72</v>
          </cell>
          <cell r="FC3029">
            <v>137228.57999999999</v>
          </cell>
          <cell r="FI3029" t="str">
            <v>WA</v>
          </cell>
          <cell r="FJ3029" t="str">
            <v>Other</v>
          </cell>
          <cell r="FK3029" t="str">
            <v>EISAq</v>
          </cell>
          <cell r="FL3029">
            <v>423883.83600000001</v>
          </cell>
          <cell r="FS3029" t="str">
            <v>MT</v>
          </cell>
          <cell r="FT3029" t="str">
            <v>EISAq</v>
          </cell>
          <cell r="FV3029">
            <v>304716.69799999997</v>
          </cell>
        </row>
        <row r="3030">
          <cell r="AN3030" t="str">
            <v>ID</v>
          </cell>
          <cell r="AO3030" t="str">
            <v>Baseboard/Wall/Radiant</v>
          </cell>
          <cell r="AP3030" t="str">
            <v>1980-1992</v>
          </cell>
          <cell r="AQ3030" t="str">
            <v>Crawlspace</v>
          </cell>
          <cell r="AR3030">
            <v>1192.46508789063</v>
          </cell>
          <cell r="AU3030" t="str">
            <v>No</v>
          </cell>
          <cell r="AV3030" t="b">
            <v>0</v>
          </cell>
          <cell r="AX3030">
            <v>2074889.2529296961</v>
          </cell>
          <cell r="AY3030" t="b">
            <v>0</v>
          </cell>
          <cell r="AZ3030">
            <v>556310.36300735094</v>
          </cell>
          <cell r="BA3030" t="str">
            <v/>
          </cell>
          <cell r="BB3030" t="str">
            <v/>
          </cell>
          <cell r="BC3030">
            <v>1.0000000737049977</v>
          </cell>
          <cell r="DS3030">
            <v>4360.1880000000001</v>
          </cell>
          <cell r="DT3030" t="str">
            <v>WA</v>
          </cell>
          <cell r="DU3030" t="str">
            <v>lt32</v>
          </cell>
          <cell r="EZ3030" t="str">
            <v>WA</v>
          </cell>
          <cell r="FA3030" t="str">
            <v>Kitchen</v>
          </cell>
          <cell r="FB3030">
            <v>134179.05599999998</v>
          </cell>
          <cell r="FC3030">
            <v>167723.82</v>
          </cell>
          <cell r="FI3030" t="str">
            <v>WA</v>
          </cell>
          <cell r="FJ3030" t="str">
            <v>Bathroom</v>
          </cell>
          <cell r="FK3030" t="str">
            <v>EISAnqnx</v>
          </cell>
          <cell r="FL3030">
            <v>960600.05999999994</v>
          </cell>
          <cell r="FS3030" t="str">
            <v>MT</v>
          </cell>
          <cell r="FT3030" t="str">
            <v>EISAx</v>
          </cell>
          <cell r="FV3030">
            <v>159816.45000000001</v>
          </cell>
        </row>
        <row r="3031">
          <cell r="AN3031" t="str">
            <v>ID</v>
          </cell>
          <cell r="AO3031" t="str">
            <v>Propane/LP</v>
          </cell>
          <cell r="AP3031" t="str">
            <v>1980-1992</v>
          </cell>
          <cell r="AQ3031" t="str">
            <v>Crawlspace</v>
          </cell>
          <cell r="AR3031">
            <v>1192.46508789063</v>
          </cell>
          <cell r="AU3031" t="str">
            <v>No</v>
          </cell>
          <cell r="AV3031" t="b">
            <v>1</v>
          </cell>
          <cell r="AX3031">
            <v>2074889.2529296961</v>
          </cell>
          <cell r="AY3031" t="b">
            <v>0</v>
          </cell>
          <cell r="AZ3031">
            <v>556310.36300735094</v>
          </cell>
          <cell r="BA3031">
            <v>1</v>
          </cell>
          <cell r="BB3031">
            <v>1192.46508789063</v>
          </cell>
          <cell r="BC3031">
            <v>1.0000000737049977</v>
          </cell>
          <cell r="DS3031">
            <v>4360.1880000000001</v>
          </cell>
          <cell r="DT3031" t="str">
            <v>WA</v>
          </cell>
          <cell r="DU3031" t="str">
            <v>lt32</v>
          </cell>
          <cell r="EZ3031" t="str">
            <v>WA</v>
          </cell>
          <cell r="FA3031" t="str">
            <v>Living Room/Family Room</v>
          </cell>
          <cell r="FB3031">
            <v>45742.86</v>
          </cell>
          <cell r="FC3031">
            <v>266833.34999999998</v>
          </cell>
          <cell r="FI3031" t="str">
            <v>WA</v>
          </cell>
          <cell r="FJ3031" t="str">
            <v>Bathroom</v>
          </cell>
          <cell r="FK3031" t="str">
            <v>EISAx</v>
          </cell>
          <cell r="FL3031">
            <v>1166442.93</v>
          </cell>
          <cell r="FS3031" t="str">
            <v>WA</v>
          </cell>
          <cell r="FT3031" t="str">
            <v>EISAnqnx</v>
          </cell>
          <cell r="FV3031">
            <v>2995189.92</v>
          </cell>
        </row>
        <row r="3032">
          <cell r="AN3032" t="str">
            <v>WA</v>
          </cell>
          <cell r="AO3032" t="str">
            <v>Heat Pump (Central System)</v>
          </cell>
          <cell r="AP3032" t="str">
            <v>1993-2006</v>
          </cell>
          <cell r="AQ3032" t="str">
            <v>Crawlspace</v>
          </cell>
          <cell r="AR3032">
            <v>1904.28771972656</v>
          </cell>
          <cell r="AU3032" t="str">
            <v>No</v>
          </cell>
          <cell r="AV3032" t="b">
            <v>1</v>
          </cell>
          <cell r="AX3032">
            <v>3839044.0429687449</v>
          </cell>
          <cell r="AY3032" t="b">
            <v>0</v>
          </cell>
          <cell r="AZ3032">
            <v>492873.84134033136</v>
          </cell>
          <cell r="BA3032">
            <v>1</v>
          </cell>
          <cell r="BB3032">
            <v>1904.28771972656</v>
          </cell>
          <cell r="BC3032">
            <v>0.99999985281982562</v>
          </cell>
          <cell r="DS3032">
            <v>1192.4649999999999</v>
          </cell>
          <cell r="DT3032" t="str">
            <v>ID</v>
          </cell>
          <cell r="DU3032" t="str">
            <v>lt32</v>
          </cell>
          <cell r="EZ3032" t="str">
            <v>WA</v>
          </cell>
          <cell r="FA3032" t="str">
            <v>Other</v>
          </cell>
          <cell r="FB3032">
            <v>303427.63799999998</v>
          </cell>
          <cell r="FC3032">
            <v>594657.17999999993</v>
          </cell>
          <cell r="FI3032" t="str">
            <v>WA</v>
          </cell>
          <cell r="FJ3032" t="str">
            <v>Bedrooms</v>
          </cell>
          <cell r="FK3032" t="str">
            <v>EISAnqnx</v>
          </cell>
          <cell r="FL3032">
            <v>686142.9</v>
          </cell>
          <cell r="FS3032" t="str">
            <v>WA</v>
          </cell>
          <cell r="FT3032" t="str">
            <v>EISAq</v>
          </cell>
          <cell r="FV3032">
            <v>2495991.6</v>
          </cell>
        </row>
        <row r="3033">
          <cell r="AN3033" t="str">
            <v>ID</v>
          </cell>
          <cell r="AO3033" t="str">
            <v>Baseboard/Wall/Radiant</v>
          </cell>
          <cell r="AP3033" t="str">
            <v>Post 2006</v>
          </cell>
          <cell r="AQ3033" t="str">
            <v>Basement</v>
          </cell>
          <cell r="AR3033">
            <v>1192.46508789063</v>
          </cell>
          <cell r="AU3033" t="str">
            <v>No</v>
          </cell>
          <cell r="AV3033" t="b">
            <v>0</v>
          </cell>
          <cell r="AX3033">
            <v>3837352.6528320475</v>
          </cell>
          <cell r="AY3033" t="b">
            <v>0</v>
          </cell>
          <cell r="AZ3033">
            <v>1056178.25299561</v>
          </cell>
          <cell r="BA3033" t="str">
            <v/>
          </cell>
          <cell r="BB3033" t="str">
            <v/>
          </cell>
          <cell r="BC3033">
            <v>1.0000000737049977</v>
          </cell>
          <cell r="DS3033">
            <v>1192.4649999999999</v>
          </cell>
          <cell r="DT3033" t="str">
            <v>ID</v>
          </cell>
          <cell r="DU3033" t="str">
            <v>lt32</v>
          </cell>
          <cell r="EZ3033" t="str">
            <v>WA</v>
          </cell>
          <cell r="FA3033" t="str">
            <v>Bathroom</v>
          </cell>
          <cell r="FB3033">
            <v>2294254.8199999998</v>
          </cell>
          <cell r="FC3033">
            <v>432802.65599999996</v>
          </cell>
          <cell r="FI3033" t="str">
            <v>WA</v>
          </cell>
          <cell r="FJ3033" t="str">
            <v>Bedrooms</v>
          </cell>
          <cell r="FK3033" t="str">
            <v>EISAx</v>
          </cell>
          <cell r="FL3033">
            <v>594657.17999999993</v>
          </cell>
          <cell r="FS3033" t="str">
            <v>WA</v>
          </cell>
          <cell r="FT3033" t="str">
            <v>EISAx</v>
          </cell>
          <cell r="FV3033">
            <v>1372795.38</v>
          </cell>
        </row>
        <row r="3034">
          <cell r="AN3034" t="str">
            <v>ID</v>
          </cell>
          <cell r="AO3034" t="str">
            <v>Propane/LP</v>
          </cell>
          <cell r="AP3034" t="str">
            <v>Post 2006</v>
          </cell>
          <cell r="AQ3034" t="str">
            <v>Basement</v>
          </cell>
          <cell r="AR3034">
            <v>1192.46508789063</v>
          </cell>
          <cell r="AU3034" t="str">
            <v>No</v>
          </cell>
          <cell r="AV3034" t="b">
            <v>0</v>
          </cell>
          <cell r="AX3034">
            <v>3837352.6528320475</v>
          </cell>
          <cell r="AY3034" t="b">
            <v>0</v>
          </cell>
          <cell r="AZ3034">
            <v>1056178.25299561</v>
          </cell>
          <cell r="BA3034" t="str">
            <v/>
          </cell>
          <cell r="BB3034" t="str">
            <v/>
          </cell>
          <cell r="BC3034">
            <v>1.0000000737049977</v>
          </cell>
          <cell r="DS3034">
            <v>1192.4649999999999</v>
          </cell>
          <cell r="DT3034" t="str">
            <v>ID</v>
          </cell>
          <cell r="DU3034" t="str">
            <v>32to46</v>
          </cell>
          <cell r="EZ3034" t="str">
            <v>WA</v>
          </cell>
          <cell r="FA3034" t="str">
            <v>Bedrooms</v>
          </cell>
          <cell r="FB3034">
            <v>2526685.8759999997</v>
          </cell>
          <cell r="FC3034">
            <v>1051950.8999999999</v>
          </cell>
          <cell r="FI3034" t="str">
            <v>WA</v>
          </cell>
          <cell r="FJ3034" t="str">
            <v>Exterior</v>
          </cell>
          <cell r="FK3034" t="str">
            <v>EISAnqnx</v>
          </cell>
          <cell r="FL3034">
            <v>457428.6</v>
          </cell>
          <cell r="FS3034" t="str">
            <v>WA</v>
          </cell>
          <cell r="FT3034" t="str">
            <v>EISAnqnx</v>
          </cell>
          <cell r="FV3034">
            <v>2285145.6</v>
          </cell>
        </row>
        <row r="3035">
          <cell r="AN3035" t="str">
            <v>ID</v>
          </cell>
          <cell r="AO3035" t="str">
            <v>Heat Pump (Central System)</v>
          </cell>
          <cell r="AP3035" t="str">
            <v>Post 2006</v>
          </cell>
          <cell r="AQ3035" t="str">
            <v>Basement</v>
          </cell>
          <cell r="AR3035">
            <v>1192.46508789063</v>
          </cell>
          <cell r="AU3035" t="str">
            <v>No</v>
          </cell>
          <cell r="AV3035" t="b">
            <v>1</v>
          </cell>
          <cell r="AX3035">
            <v>3837352.6528320475</v>
          </cell>
          <cell r="AY3035" t="b">
            <v>0</v>
          </cell>
          <cell r="AZ3035">
            <v>1056178.25299561</v>
          </cell>
          <cell r="BA3035">
            <v>1</v>
          </cell>
          <cell r="BB3035">
            <v>1192.46508789063</v>
          </cell>
          <cell r="BC3035">
            <v>1.0000000737049977</v>
          </cell>
          <cell r="DS3035">
            <v>1904.288</v>
          </cell>
          <cell r="DT3035" t="str">
            <v>WA</v>
          </cell>
          <cell r="DU3035" t="str">
            <v>lt32</v>
          </cell>
          <cell r="EZ3035" t="str">
            <v>WA</v>
          </cell>
          <cell r="FA3035" t="str">
            <v>Exterior</v>
          </cell>
          <cell r="FB3035">
            <v>675252.29200000002</v>
          </cell>
          <cell r="FC3035">
            <v>5616415.9479999999</v>
          </cell>
          <cell r="FI3035" t="str">
            <v>WA</v>
          </cell>
          <cell r="FJ3035" t="str">
            <v>Exterior</v>
          </cell>
          <cell r="FK3035" t="str">
            <v>EISAx</v>
          </cell>
          <cell r="FL3035">
            <v>1219809.5999999999</v>
          </cell>
          <cell r="FS3035" t="str">
            <v>WA</v>
          </cell>
          <cell r="FT3035" t="str">
            <v>EISAq</v>
          </cell>
          <cell r="FV3035">
            <v>2437488.6400000001</v>
          </cell>
        </row>
        <row r="3036">
          <cell r="AN3036" t="str">
            <v>OR</v>
          </cell>
          <cell r="AO3036" t="str">
            <v>Wood</v>
          </cell>
          <cell r="AP3036" t="str">
            <v>Pre 1980</v>
          </cell>
          <cell r="AQ3036" t="str">
            <v>Crawlspace</v>
          </cell>
          <cell r="AR3036">
            <v>1925.05932617188</v>
          </cell>
          <cell r="AU3036" t="str">
            <v>No</v>
          </cell>
          <cell r="AV3036" t="b">
            <v>0</v>
          </cell>
          <cell r="AX3036">
            <v>1751803.9868164109</v>
          </cell>
          <cell r="AY3036" t="b">
            <v>0</v>
          </cell>
          <cell r="AZ3036">
            <v>427371.83317712514</v>
          </cell>
          <cell r="BA3036" t="str">
            <v/>
          </cell>
          <cell r="BB3036" t="str">
            <v/>
          </cell>
          <cell r="BC3036">
            <v>1.0000001694347447</v>
          </cell>
          <cell r="DS3036">
            <v>1904.288</v>
          </cell>
          <cell r="DT3036" t="str">
            <v>WA</v>
          </cell>
          <cell r="DU3036" t="str">
            <v>32to46</v>
          </cell>
          <cell r="EZ3036" t="str">
            <v>WA</v>
          </cell>
          <cell r="FA3036" t="str">
            <v>Garage</v>
          </cell>
          <cell r="FB3036">
            <v>480891.83999999997</v>
          </cell>
          <cell r="FC3036">
            <v>1146125.5519999999</v>
          </cell>
          <cell r="FI3036" t="str">
            <v>WA</v>
          </cell>
          <cell r="FJ3036" t="str">
            <v>Garage</v>
          </cell>
          <cell r="FK3036" t="str">
            <v>EISAnqnx</v>
          </cell>
          <cell r="FL3036">
            <v>457428.6</v>
          </cell>
          <cell r="FS3036" t="str">
            <v>WA</v>
          </cell>
          <cell r="FT3036" t="str">
            <v>EISAx</v>
          </cell>
          <cell r="FV3036">
            <v>1504387.52</v>
          </cell>
        </row>
        <row r="3037">
          <cell r="AN3037" t="str">
            <v>OR</v>
          </cell>
          <cell r="AO3037" t="str">
            <v>Baseboard/Wall/Radiant</v>
          </cell>
          <cell r="AP3037" t="str">
            <v>Pre 1980</v>
          </cell>
          <cell r="AQ3037" t="str">
            <v>Crawlspace</v>
          </cell>
          <cell r="AR3037">
            <v>1925.05932617188</v>
          </cell>
          <cell r="AU3037" t="str">
            <v>No</v>
          </cell>
          <cell r="AV3037" t="b">
            <v>0</v>
          </cell>
          <cell r="AX3037">
            <v>1751803.9868164109</v>
          </cell>
          <cell r="AY3037" t="b">
            <v>0</v>
          </cell>
          <cell r="AZ3037">
            <v>427371.83317712514</v>
          </cell>
          <cell r="BA3037" t="str">
            <v/>
          </cell>
          <cell r="BB3037" t="str">
            <v/>
          </cell>
          <cell r="BC3037">
            <v>1.0000001694347447</v>
          </cell>
          <cell r="DS3037">
            <v>2130.886</v>
          </cell>
          <cell r="DT3037" t="str">
            <v>MT</v>
          </cell>
          <cell r="DU3037" t="str">
            <v>lt32</v>
          </cell>
          <cell r="EZ3037" t="str">
            <v>WA</v>
          </cell>
          <cell r="FA3037" t="str">
            <v>Kitchen</v>
          </cell>
          <cell r="FB3037">
            <v>320594.56</v>
          </cell>
          <cell r="FC3037">
            <v>262486.79599999997</v>
          </cell>
          <cell r="FI3037" t="str">
            <v>WA</v>
          </cell>
          <cell r="FJ3037" t="str">
            <v>Garage</v>
          </cell>
          <cell r="FK3037" t="str">
            <v>EISAq</v>
          </cell>
          <cell r="FL3037">
            <v>243961.91999999998</v>
          </cell>
          <cell r="FS3037" t="str">
            <v>MT</v>
          </cell>
          <cell r="FT3037" t="str">
            <v>EISAnqnx</v>
          </cell>
          <cell r="FV3037">
            <v>2258739.16</v>
          </cell>
        </row>
        <row r="3038">
          <cell r="AN3038" t="str">
            <v>OR</v>
          </cell>
          <cell r="AO3038" t="str">
            <v>Baseboard/Wall/Radiant</v>
          </cell>
          <cell r="AP3038" t="str">
            <v>Pre 1980</v>
          </cell>
          <cell r="AQ3038" t="str">
            <v>Crawlspace</v>
          </cell>
          <cell r="AR3038">
            <v>1925.05932617188</v>
          </cell>
          <cell r="AU3038" t="str">
            <v>No</v>
          </cell>
          <cell r="AV3038" t="b">
            <v>1</v>
          </cell>
          <cell r="AX3038">
            <v>1751803.9868164109</v>
          </cell>
          <cell r="AY3038" t="b">
            <v>0</v>
          </cell>
          <cell r="AZ3038">
            <v>427371.83317712514</v>
          </cell>
          <cell r="BA3038">
            <v>1</v>
          </cell>
          <cell r="BB3038">
            <v>1925.05932617188</v>
          </cell>
          <cell r="BC3038">
            <v>1.0000001694347447</v>
          </cell>
          <cell r="DS3038">
            <v>2079.9929999999999</v>
          </cell>
          <cell r="DT3038" t="str">
            <v>WA</v>
          </cell>
          <cell r="DU3038" t="str">
            <v>Unknown</v>
          </cell>
          <cell r="EZ3038" t="str">
            <v>WA</v>
          </cell>
          <cell r="FA3038" t="str">
            <v>Living Room/Family Room</v>
          </cell>
          <cell r="FB3038">
            <v>1382564.04</v>
          </cell>
          <cell r="FC3038">
            <v>959779.96399999992</v>
          </cell>
          <cell r="FI3038" t="str">
            <v>WA</v>
          </cell>
          <cell r="FJ3038" t="str">
            <v>Garage</v>
          </cell>
          <cell r="FK3038" t="str">
            <v>EISAx</v>
          </cell>
          <cell r="FL3038">
            <v>304952.39999999997</v>
          </cell>
          <cell r="FS3038" t="str">
            <v>MT</v>
          </cell>
          <cell r="FT3038" t="str">
            <v>EISAnqnx</v>
          </cell>
          <cell r="FV3038">
            <v>1007317.52</v>
          </cell>
        </row>
        <row r="3039">
          <cell r="AN3039" t="str">
            <v>WA</v>
          </cell>
          <cell r="AO3039" t="str">
            <v>Electric FAF</v>
          </cell>
          <cell r="AP3039" t="str">
            <v>Pre 1980</v>
          </cell>
          <cell r="AQ3039" t="str">
            <v>Slab on Grade</v>
          </cell>
          <cell r="AR3039">
            <v>1904.28771972656</v>
          </cell>
          <cell r="AU3039" t="str">
            <v>No</v>
          </cell>
          <cell r="AV3039" t="b">
            <v>1</v>
          </cell>
          <cell r="AX3039">
            <v>0</v>
          </cell>
          <cell r="AY3039" t="b">
            <v>1</v>
          </cell>
          <cell r="AZ3039">
            <v>1060155.0593261705</v>
          </cell>
          <cell r="BA3039">
            <v>1</v>
          </cell>
          <cell r="BB3039">
            <v>1904.28771972656</v>
          </cell>
          <cell r="BC3039">
            <v>0.99999985281982562</v>
          </cell>
          <cell r="DS3039">
            <v>1925.059</v>
          </cell>
          <cell r="DT3039" t="str">
            <v>OR</v>
          </cell>
          <cell r="DU3039" t="str">
            <v>32to46</v>
          </cell>
          <cell r="EZ3039" t="str">
            <v>WA</v>
          </cell>
          <cell r="FA3039" t="str">
            <v>Other</v>
          </cell>
          <cell r="FB3039">
            <v>3063681.764</v>
          </cell>
          <cell r="FC3039">
            <v>1518816.7279999999</v>
          </cell>
          <cell r="FI3039" t="str">
            <v>WA</v>
          </cell>
          <cell r="FJ3039" t="str">
            <v>Kitchen</v>
          </cell>
          <cell r="FK3039" t="str">
            <v>EISAnqnx</v>
          </cell>
          <cell r="FL3039">
            <v>60990.479999999996</v>
          </cell>
          <cell r="FS3039" t="str">
            <v>MT</v>
          </cell>
          <cell r="FT3039" t="str">
            <v>EISAx</v>
          </cell>
          <cell r="FV3039">
            <v>686807.4</v>
          </cell>
        </row>
        <row r="3040">
          <cell r="AN3040" t="str">
            <v>ID</v>
          </cell>
          <cell r="AO3040" t="str">
            <v>Baseboard/Wall/Radiant</v>
          </cell>
          <cell r="AP3040" t="str">
            <v>Pre 1980</v>
          </cell>
          <cell r="AQ3040" t="str">
            <v>Crawlspace</v>
          </cell>
          <cell r="AR3040">
            <v>1192.46508789063</v>
          </cell>
          <cell r="AU3040" t="str">
            <v>No</v>
          </cell>
          <cell r="AV3040" t="b">
            <v>0</v>
          </cell>
          <cell r="AX3040">
            <v>3257814.620117201</v>
          </cell>
          <cell r="AY3040" t="b">
            <v>0</v>
          </cell>
          <cell r="AZ3040">
            <v>506870.99895642308</v>
          </cell>
          <cell r="BA3040" t="str">
            <v/>
          </cell>
          <cell r="BB3040" t="str">
            <v/>
          </cell>
          <cell r="BC3040">
            <v>1.0000000737049977</v>
          </cell>
          <cell r="DS3040">
            <v>1612.692</v>
          </cell>
          <cell r="DT3040" t="str">
            <v>OR</v>
          </cell>
          <cell r="DU3040" t="str">
            <v>32to46</v>
          </cell>
          <cell r="EZ3040" t="str">
            <v>OR</v>
          </cell>
          <cell r="FA3040" t="str">
            <v>Bathroom</v>
          </cell>
          <cell r="FB3040">
            <v>2572045.798</v>
          </cell>
          <cell r="FC3040">
            <v>1268691.054</v>
          </cell>
          <cell r="FI3040" t="str">
            <v>WA</v>
          </cell>
          <cell r="FJ3040" t="str">
            <v>Kitchen</v>
          </cell>
          <cell r="FK3040" t="str">
            <v>EISAq</v>
          </cell>
          <cell r="FL3040">
            <v>64040.004000000001</v>
          </cell>
          <cell r="FS3040" t="str">
            <v>MT</v>
          </cell>
          <cell r="FT3040" t="str">
            <v>EISAnqnx</v>
          </cell>
          <cell r="FV3040">
            <v>2701442.4400000004</v>
          </cell>
        </row>
        <row r="3041">
          <cell r="AN3041" t="str">
            <v>ID</v>
          </cell>
          <cell r="AO3041" t="str">
            <v>Oil FAF</v>
          </cell>
          <cell r="AP3041" t="str">
            <v>Pre 1980</v>
          </cell>
          <cell r="AQ3041" t="str">
            <v>Crawlspace</v>
          </cell>
          <cell r="AR3041">
            <v>1192.46508789063</v>
          </cell>
          <cell r="AU3041" t="str">
            <v>No</v>
          </cell>
          <cell r="AV3041" t="b">
            <v>1</v>
          </cell>
          <cell r="AX3041">
            <v>3257814.620117201</v>
          </cell>
          <cell r="AY3041" t="b">
            <v>0</v>
          </cell>
          <cell r="AZ3041">
            <v>506870.99895642308</v>
          </cell>
          <cell r="BA3041">
            <v>1</v>
          </cell>
          <cell r="BB3041">
            <v>1192.46508789063</v>
          </cell>
          <cell r="BC3041">
            <v>1.0000000737049977</v>
          </cell>
          <cell r="DS3041">
            <v>1612.692</v>
          </cell>
          <cell r="DT3041" t="str">
            <v>OR</v>
          </cell>
          <cell r="DU3041" t="str">
            <v>32to46</v>
          </cell>
          <cell r="EZ3041" t="str">
            <v>OR</v>
          </cell>
          <cell r="FA3041" t="str">
            <v>Bedrooms</v>
          </cell>
          <cell r="FB3041">
            <v>2572045.798</v>
          </cell>
          <cell r="FC3041">
            <v>1150834.5080000001</v>
          </cell>
          <cell r="FI3041" t="str">
            <v>WA</v>
          </cell>
          <cell r="FJ3041" t="str">
            <v>Kitchen</v>
          </cell>
          <cell r="FK3041" t="str">
            <v>EISAx</v>
          </cell>
          <cell r="FL3041">
            <v>1242681.03</v>
          </cell>
          <cell r="FS3041" t="str">
            <v>MT</v>
          </cell>
          <cell r="FT3041" t="str">
            <v>EISAq</v>
          </cell>
          <cell r="FV3041">
            <v>1018764.31</v>
          </cell>
        </row>
        <row r="3042">
          <cell r="AN3042" t="str">
            <v>WA</v>
          </cell>
          <cell r="AO3042" t="str">
            <v>Natural Gas FAF</v>
          </cell>
          <cell r="AP3042" t="str">
            <v>1993-2006</v>
          </cell>
          <cell r="AQ3042" t="str">
            <v>Slab on Grade</v>
          </cell>
          <cell r="AR3042">
            <v>1904.28771972656</v>
          </cell>
          <cell r="AU3042" t="str">
            <v>No</v>
          </cell>
          <cell r="AV3042" t="b">
            <v>1</v>
          </cell>
          <cell r="AX3042">
            <v>3244906.2744140583</v>
          </cell>
          <cell r="AY3042" t="b">
            <v>0</v>
          </cell>
          <cell r="AZ3042">
            <v>756716.33262634173</v>
          </cell>
          <cell r="BA3042">
            <v>1</v>
          </cell>
          <cell r="BB3042">
            <v>1904.28771972656</v>
          </cell>
          <cell r="BC3042">
            <v>0.99999985281982562</v>
          </cell>
          <cell r="DS3042">
            <v>1192.4649999999999</v>
          </cell>
          <cell r="DT3042" t="str">
            <v>ID</v>
          </cell>
          <cell r="DU3042" t="str">
            <v>32to46</v>
          </cell>
          <cell r="EZ3042" t="str">
            <v>OR</v>
          </cell>
          <cell r="FA3042" t="str">
            <v>Exterior</v>
          </cell>
          <cell r="FB3042">
            <v>1428144.0280000002</v>
          </cell>
          <cell r="FC3042">
            <v>8236092.7439999999</v>
          </cell>
          <cell r="FI3042" t="str">
            <v>WA</v>
          </cell>
          <cell r="FJ3042" t="str">
            <v>Living Room/Family Room</v>
          </cell>
          <cell r="FK3042" t="str">
            <v>EISAnqnx</v>
          </cell>
          <cell r="FL3042">
            <v>785252.42999999993</v>
          </cell>
          <cell r="FS3042" t="str">
            <v>MT</v>
          </cell>
          <cell r="FT3042" t="str">
            <v>EISAx</v>
          </cell>
          <cell r="FV3042">
            <v>2014635.04</v>
          </cell>
        </row>
        <row r="3043">
          <cell r="AN3043" t="str">
            <v>MT</v>
          </cell>
          <cell r="AO3043" t="str">
            <v>Natural Gas FAF</v>
          </cell>
          <cell r="AP3043" t="str">
            <v>Pre 1980</v>
          </cell>
          <cell r="AQ3043" t="str">
            <v>Slab on Grade</v>
          </cell>
          <cell r="AR3043">
            <v>1234.5612114800299</v>
          </cell>
          <cell r="AU3043" t="str">
            <v>No</v>
          </cell>
          <cell r="AV3043" t="b">
            <v>1</v>
          </cell>
          <cell r="AX3043">
            <v>2209864.5685492535</v>
          </cell>
          <cell r="AY3043" t="b">
            <v>0</v>
          </cell>
          <cell r="AZ3043">
            <v>625613.89391750516</v>
          </cell>
          <cell r="BA3043">
            <v>0.57936507936507842</v>
          </cell>
          <cell r="BB3043">
            <v>1234.5612114800301</v>
          </cell>
          <cell r="BC3043">
            <v>0.57936520840628258</v>
          </cell>
          <cell r="DS3043">
            <v>1192.4649999999999</v>
          </cell>
          <cell r="DT3043" t="str">
            <v>ID</v>
          </cell>
          <cell r="DU3043" t="str">
            <v>32to46</v>
          </cell>
          <cell r="EZ3043" t="str">
            <v>OR</v>
          </cell>
          <cell r="FA3043" t="str">
            <v>Garage</v>
          </cell>
          <cell r="FB3043">
            <v>3348512.4539999999</v>
          </cell>
          <cell r="FC3043">
            <v>3362377.93</v>
          </cell>
          <cell r="FI3043" t="str">
            <v>WA</v>
          </cell>
          <cell r="FJ3043" t="str">
            <v>Living Room/Family Room</v>
          </cell>
          <cell r="FK3043" t="str">
            <v>EISAq</v>
          </cell>
          <cell r="FL3043">
            <v>22871.43</v>
          </cell>
          <cell r="FS3043" t="str">
            <v>OR</v>
          </cell>
          <cell r="FT3043" t="str">
            <v>EISAnqnx</v>
          </cell>
          <cell r="FV3043">
            <v>2059813.13</v>
          </cell>
        </row>
        <row r="3044">
          <cell r="AN3044" t="str">
            <v>MT</v>
          </cell>
          <cell r="AO3044" t="str">
            <v>Natural Gas FAF</v>
          </cell>
          <cell r="AP3044" t="str">
            <v>Pre 1980</v>
          </cell>
          <cell r="AQ3044" t="str">
            <v>Basement</v>
          </cell>
          <cell r="AR3044">
            <v>896.32526312933999</v>
          </cell>
          <cell r="AU3044" t="str">
            <v>No</v>
          </cell>
          <cell r="AV3044" t="b">
            <v>1</v>
          </cell>
          <cell r="AX3044">
            <v>1604422.2210015187</v>
          </cell>
          <cell r="AY3044" t="b">
            <v>0</v>
          </cell>
          <cell r="AZ3044">
            <v>454212.82709079306</v>
          </cell>
          <cell r="BA3044">
            <v>0.42063492063492147</v>
          </cell>
          <cell r="BB3044">
            <v>896.3252631293401</v>
          </cell>
          <cell r="BC3044">
            <v>0.42063501432237105</v>
          </cell>
          <cell r="DS3044">
            <v>1612.692</v>
          </cell>
          <cell r="DT3044" t="str">
            <v>OR</v>
          </cell>
          <cell r="DU3044" t="str">
            <v>lt32</v>
          </cell>
          <cell r="EZ3044" t="str">
            <v>OR</v>
          </cell>
          <cell r="FA3044" t="str">
            <v>Kitchen</v>
          </cell>
          <cell r="FB3044">
            <v>1386547.6</v>
          </cell>
          <cell r="FC3044">
            <v>797264.87</v>
          </cell>
          <cell r="FI3044" t="str">
            <v>WA</v>
          </cell>
          <cell r="FJ3044" t="str">
            <v>Living Room/Family Room</v>
          </cell>
          <cell r="FK3044" t="str">
            <v>EISAx</v>
          </cell>
          <cell r="FL3044">
            <v>320200.01999999996</v>
          </cell>
          <cell r="FS3044" t="str">
            <v>OR</v>
          </cell>
          <cell r="FT3044" t="str">
            <v>EISAq</v>
          </cell>
          <cell r="FV3044">
            <v>873976.78599999996</v>
          </cell>
        </row>
        <row r="3045">
          <cell r="AN3045" t="str">
            <v>WA</v>
          </cell>
          <cell r="AO3045" t="str">
            <v>Propane/LP</v>
          </cell>
          <cell r="AP3045" t="str">
            <v>Pre 1980</v>
          </cell>
          <cell r="AQ3045" t="str">
            <v>Crawlspace</v>
          </cell>
          <cell r="AR3045">
            <v>2079.99340820313</v>
          </cell>
          <cell r="AU3045" t="str">
            <v>Yes</v>
          </cell>
          <cell r="AV3045" t="b">
            <v>1</v>
          </cell>
          <cell r="AX3045">
            <v>2495992.0898437561</v>
          </cell>
          <cell r="AY3045" t="b">
            <v>0</v>
          </cell>
          <cell r="AZ3045">
            <v>0</v>
          </cell>
          <cell r="BA3045">
            <v>1</v>
          </cell>
          <cell r="BB3045">
            <v>2079.99340820313</v>
          </cell>
          <cell r="BC3045">
            <v>1.0000001962521654</v>
          </cell>
          <cell r="DS3045">
            <v>1612.692</v>
          </cell>
          <cell r="DT3045" t="str">
            <v>OR</v>
          </cell>
          <cell r="DU3045" t="str">
            <v>32to46</v>
          </cell>
          <cell r="EZ3045" t="str">
            <v>OR</v>
          </cell>
          <cell r="FA3045" t="str">
            <v>Living Room/Family Room</v>
          </cell>
          <cell r="FB3045">
            <v>3847669.5900000003</v>
          </cell>
          <cell r="FC3045">
            <v>2329399.9679999999</v>
          </cell>
          <cell r="FI3045" t="str">
            <v>WA</v>
          </cell>
          <cell r="FJ3045" t="str">
            <v>Other</v>
          </cell>
          <cell r="FK3045" t="str">
            <v>EISAnqnx</v>
          </cell>
          <cell r="FL3045">
            <v>1372285.8</v>
          </cell>
          <cell r="FS3045" t="str">
            <v>OR</v>
          </cell>
          <cell r="FT3045" t="str">
            <v>EISAx</v>
          </cell>
          <cell r="FV3045">
            <v>1222412.4650000001</v>
          </cell>
        </row>
        <row r="3046">
          <cell r="AN3046" t="str">
            <v>MT</v>
          </cell>
          <cell r="AO3046" t="str">
            <v>Baseboard/Wall/Radiant</v>
          </cell>
          <cell r="AP3046" t="str">
            <v>Pre 1980</v>
          </cell>
          <cell r="AQ3046" t="str">
            <v>Crawlspace</v>
          </cell>
          <cell r="AR3046">
            <v>2130.88647460938</v>
          </cell>
          <cell r="AU3046" t="str">
            <v>No</v>
          </cell>
          <cell r="AV3046" t="b">
            <v>1</v>
          </cell>
          <cell r="AX3046">
            <v>1610950.1748046912</v>
          </cell>
          <cell r="AY3046" t="b">
            <v>0</v>
          </cell>
          <cell r="AZ3046">
            <v>517483.43638376583</v>
          </cell>
          <cell r="BA3046">
            <v>1</v>
          </cell>
          <cell r="BB3046">
            <v>2130.88647460938</v>
          </cell>
          <cell r="BC3046">
            <v>1.0000002227286584</v>
          </cell>
          <cell r="DS3046">
            <v>1612.692</v>
          </cell>
          <cell r="DT3046" t="str">
            <v>OR</v>
          </cell>
          <cell r="DU3046" t="str">
            <v>lt32</v>
          </cell>
          <cell r="EZ3046" t="str">
            <v>OR</v>
          </cell>
          <cell r="FA3046" t="str">
            <v>Other</v>
          </cell>
          <cell r="FB3046">
            <v>8790711.784</v>
          </cell>
          <cell r="FC3046">
            <v>2086754.138</v>
          </cell>
          <cell r="FI3046" t="str">
            <v>WA</v>
          </cell>
          <cell r="FJ3046" t="str">
            <v>Other</v>
          </cell>
          <cell r="FK3046" t="str">
            <v>EISAq</v>
          </cell>
          <cell r="FL3046">
            <v>42693.335999999996</v>
          </cell>
          <cell r="FS3046" t="str">
            <v>WA</v>
          </cell>
          <cell r="FT3046" t="str">
            <v>EISAnqnx</v>
          </cell>
          <cell r="FV3046">
            <v>5948779.9799999995</v>
          </cell>
        </row>
        <row r="3047">
          <cell r="AN3047" t="str">
            <v>OR</v>
          </cell>
          <cell r="AO3047" t="str">
            <v>Wood</v>
          </cell>
          <cell r="AP3047" t="str">
            <v>Pre 1980</v>
          </cell>
          <cell r="AQ3047" t="str">
            <v>Crawlspace</v>
          </cell>
          <cell r="AR3047">
            <v>1612.69177246094</v>
          </cell>
          <cell r="AU3047" t="str">
            <v>No</v>
          </cell>
          <cell r="AV3047" t="b">
            <v>0</v>
          </cell>
          <cell r="AX3047">
            <v>2786731.3828125042</v>
          </cell>
          <cell r="AY3047" t="b">
            <v>0</v>
          </cell>
          <cell r="AZ3047">
            <v>453475.37980512762</v>
          </cell>
          <cell r="BA3047" t="str">
            <v/>
          </cell>
          <cell r="BB3047" t="str">
            <v/>
          </cell>
          <cell r="BC3047">
            <v>0.99999985890730525</v>
          </cell>
          <cell r="DS3047">
            <v>1144.6790000000001</v>
          </cell>
          <cell r="DT3047" t="str">
            <v>MT</v>
          </cell>
          <cell r="DU3047" t="str">
            <v>lt32</v>
          </cell>
          <cell r="EZ3047" t="str">
            <v>WA</v>
          </cell>
          <cell r="FA3047" t="str">
            <v>Bathroom</v>
          </cell>
          <cell r="FB3047">
            <v>1566251.7880000002</v>
          </cell>
          <cell r="FC3047">
            <v>862429.78200000012</v>
          </cell>
          <cell r="FI3047" t="str">
            <v>WA</v>
          </cell>
          <cell r="FJ3047" t="str">
            <v>Other</v>
          </cell>
          <cell r="FK3047" t="str">
            <v>EISAx</v>
          </cell>
          <cell r="FL3047">
            <v>1448523.9</v>
          </cell>
          <cell r="FS3047" t="str">
            <v>WA</v>
          </cell>
          <cell r="FT3047" t="str">
            <v>EISAq</v>
          </cell>
          <cell r="FV3047">
            <v>2179832.6639999999</v>
          </cell>
        </row>
        <row r="3048">
          <cell r="AN3048" t="str">
            <v>OR</v>
          </cell>
          <cell r="AO3048" t="str">
            <v>Electric FAF</v>
          </cell>
          <cell r="AP3048" t="str">
            <v>Pre 1980</v>
          </cell>
          <cell r="AQ3048" t="str">
            <v>Crawlspace</v>
          </cell>
          <cell r="AR3048">
            <v>1612.69177246094</v>
          </cell>
          <cell r="AU3048" t="str">
            <v>No</v>
          </cell>
          <cell r="AV3048" t="b">
            <v>1</v>
          </cell>
          <cell r="AX3048">
            <v>2786731.3828125042</v>
          </cell>
          <cell r="AY3048" t="b">
            <v>0</v>
          </cell>
          <cell r="AZ3048">
            <v>453475.37980512762</v>
          </cell>
          <cell r="BA3048">
            <v>1</v>
          </cell>
          <cell r="BB3048">
            <v>1612.69177246094</v>
          </cell>
          <cell r="BC3048">
            <v>0.99999985890730525</v>
          </cell>
          <cell r="DS3048">
            <v>1144.6790000000001</v>
          </cell>
          <cell r="DT3048" t="str">
            <v>MT</v>
          </cell>
          <cell r="DU3048" t="str">
            <v>lt32</v>
          </cell>
          <cell r="EZ3048" t="str">
            <v>WA</v>
          </cell>
          <cell r="FA3048" t="str">
            <v>Bedrooms</v>
          </cell>
          <cell r="FB3048">
            <v>1982597.2000000002</v>
          </cell>
          <cell r="FC3048">
            <v>1586077.7600000002</v>
          </cell>
          <cell r="FI3048" t="str">
            <v>WA</v>
          </cell>
          <cell r="FJ3048" t="str">
            <v>Bathroom</v>
          </cell>
          <cell r="FK3048" t="str">
            <v>EISAnqnx</v>
          </cell>
          <cell r="FL3048">
            <v>60990.479999999996</v>
          </cell>
          <cell r="FS3048" t="str">
            <v>WA</v>
          </cell>
          <cell r="FT3048" t="str">
            <v>EISAx</v>
          </cell>
          <cell r="FV3048">
            <v>2100792.9300000002</v>
          </cell>
        </row>
        <row r="3049">
          <cell r="AN3049" t="str">
            <v>ID</v>
          </cell>
          <cell r="AO3049" t="str">
            <v>Natural Gas FAF</v>
          </cell>
          <cell r="AP3049" t="str">
            <v>Pre 1980</v>
          </cell>
          <cell r="AQ3049" t="str">
            <v>Basement</v>
          </cell>
          <cell r="AR3049">
            <v>3402.71910200714</v>
          </cell>
          <cell r="AU3049" t="str">
            <v>Yes</v>
          </cell>
          <cell r="AV3049" t="b">
            <v>1</v>
          </cell>
          <cell r="AX3049">
            <v>13767401.486720888</v>
          </cell>
          <cell r="AY3049" t="b">
            <v>0</v>
          </cell>
          <cell r="AZ3049">
            <v>0</v>
          </cell>
          <cell r="BA3049">
            <v>0.8988195615514335</v>
          </cell>
          <cell r="BB3049">
            <v>3402.71910200714</v>
          </cell>
          <cell r="BC3049">
            <v>0.89881965753996818</v>
          </cell>
          <cell r="DS3049">
            <v>8264.9449999999997</v>
          </cell>
          <cell r="DT3049" t="str">
            <v>OR</v>
          </cell>
          <cell r="DU3049" t="str">
            <v>lt32</v>
          </cell>
          <cell r="EZ3049" t="str">
            <v>WA</v>
          </cell>
          <cell r="FA3049" t="str">
            <v>Exterior</v>
          </cell>
          <cell r="FB3049">
            <v>2141204.9760000003</v>
          </cell>
          <cell r="FC3049">
            <v>10706024.880000001</v>
          </cell>
          <cell r="FI3049" t="str">
            <v>WA</v>
          </cell>
          <cell r="FJ3049" t="str">
            <v>Bedrooms</v>
          </cell>
          <cell r="FK3049" t="str">
            <v>EISAx</v>
          </cell>
          <cell r="FL3049">
            <v>198219.06</v>
          </cell>
          <cell r="FS3049" t="str">
            <v>WA</v>
          </cell>
          <cell r="FT3049" t="str">
            <v>EISAnqnx</v>
          </cell>
          <cell r="FV3049">
            <v>5132056.16</v>
          </cell>
        </row>
        <row r="3050">
          <cell r="AN3050" t="str">
            <v>ID</v>
          </cell>
          <cell r="AO3050" t="str">
            <v>Natural Gas FAF</v>
          </cell>
          <cell r="AP3050" t="str">
            <v>Pre 1980</v>
          </cell>
          <cell r="AQ3050" t="str">
            <v>Crawlspace</v>
          </cell>
          <cell r="AR3050">
            <v>383.04530228973402</v>
          </cell>
          <cell r="AU3050" t="str">
            <v>Yes</v>
          </cell>
          <cell r="AV3050" t="b">
            <v>1</v>
          </cell>
          <cell r="AX3050">
            <v>1549801.2930642639</v>
          </cell>
          <cell r="AY3050" t="b">
            <v>0</v>
          </cell>
          <cell r="AZ3050">
            <v>0</v>
          </cell>
          <cell r="BA3050">
            <v>0.10118043844856653</v>
          </cell>
          <cell r="BB3050">
            <v>383.04530228973402</v>
          </cell>
          <cell r="BC3050">
            <v>0.10118044925403011</v>
          </cell>
          <cell r="DS3050">
            <v>8264.9449999999997</v>
          </cell>
          <cell r="DT3050" t="str">
            <v>OR</v>
          </cell>
          <cell r="DU3050" t="str">
            <v>lt32</v>
          </cell>
          <cell r="EZ3050" t="str">
            <v>WA</v>
          </cell>
          <cell r="FA3050" t="str">
            <v>Garage</v>
          </cell>
          <cell r="FB3050">
            <v>793038.88000000012</v>
          </cell>
          <cell r="FC3050">
            <v>1982597.2000000002</v>
          </cell>
          <cell r="FI3050" t="str">
            <v>WA</v>
          </cell>
          <cell r="FJ3050" t="str">
            <v>Exterior</v>
          </cell>
          <cell r="FK3050" t="str">
            <v>EISAq</v>
          </cell>
          <cell r="FL3050">
            <v>68614.289999999994</v>
          </cell>
          <cell r="FS3050" t="str">
            <v>WA</v>
          </cell>
          <cell r="FT3050" t="str">
            <v>EISAq</v>
          </cell>
          <cell r="FV3050">
            <v>119970.144</v>
          </cell>
        </row>
        <row r="3051">
          <cell r="AN3051" t="str">
            <v>OR</v>
          </cell>
          <cell r="AO3051" t="str">
            <v>Wood</v>
          </cell>
          <cell r="AP3051" t="str">
            <v>Pre 1980</v>
          </cell>
          <cell r="AQ3051" t="str">
            <v>Crawlspace</v>
          </cell>
          <cell r="AR3051">
            <v>1612.69177246094</v>
          </cell>
          <cell r="AU3051" t="str">
            <v>No</v>
          </cell>
          <cell r="AV3051" t="b">
            <v>0</v>
          </cell>
          <cell r="AX3051">
            <v>2818985.2182617229</v>
          </cell>
          <cell r="AY3051" t="b">
            <v>0</v>
          </cell>
          <cell r="AZ3051">
            <v>990813.79589259182</v>
          </cell>
          <cell r="BA3051" t="str">
            <v/>
          </cell>
          <cell r="BB3051" t="str">
            <v/>
          </cell>
          <cell r="BC3051">
            <v>0.99999985890730525</v>
          </cell>
          <cell r="DS3051">
            <v>2130.886</v>
          </cell>
          <cell r="DT3051" t="str">
            <v>MT</v>
          </cell>
          <cell r="DU3051" t="str">
            <v>32to46</v>
          </cell>
          <cell r="EZ3051" t="str">
            <v>WA</v>
          </cell>
          <cell r="FA3051" t="str">
            <v>Kitchen</v>
          </cell>
          <cell r="FB3051">
            <v>763299.92200000002</v>
          </cell>
          <cell r="FC3051">
            <v>778169.40100000007</v>
          </cell>
          <cell r="FI3051" t="str">
            <v>WA</v>
          </cell>
          <cell r="FJ3051" t="str">
            <v>Kitchen</v>
          </cell>
          <cell r="FK3051" t="str">
            <v>EISAq</v>
          </cell>
          <cell r="FL3051">
            <v>45742.86</v>
          </cell>
          <cell r="FS3051" t="str">
            <v>OR</v>
          </cell>
          <cell r="FT3051" t="str">
            <v>EISAnqnx</v>
          </cell>
          <cell r="FV3051">
            <v>1161138.24</v>
          </cell>
        </row>
        <row r="3052">
          <cell r="AN3052" t="str">
            <v>OR</v>
          </cell>
          <cell r="AO3052" t="str">
            <v>Heat Pump (Central System)</v>
          </cell>
          <cell r="AP3052" t="str">
            <v>Pre 1980</v>
          </cell>
          <cell r="AQ3052" t="str">
            <v>Crawlspace</v>
          </cell>
          <cell r="AR3052">
            <v>1612.69177246094</v>
          </cell>
          <cell r="AU3052" t="str">
            <v>No</v>
          </cell>
          <cell r="AV3052" t="b">
            <v>1</v>
          </cell>
          <cell r="AX3052">
            <v>2818985.2182617229</v>
          </cell>
          <cell r="AY3052" t="b">
            <v>0</v>
          </cell>
          <cell r="AZ3052">
            <v>990813.79589259182</v>
          </cell>
          <cell r="BA3052">
            <v>1</v>
          </cell>
          <cell r="BB3052">
            <v>1612.69177246094</v>
          </cell>
          <cell r="BC3052">
            <v>0.99999985890730525</v>
          </cell>
          <cell r="DS3052">
            <v>2130.886</v>
          </cell>
          <cell r="DT3052" t="str">
            <v>MT</v>
          </cell>
          <cell r="DU3052" t="str">
            <v>32to46</v>
          </cell>
          <cell r="EZ3052" t="str">
            <v>WA</v>
          </cell>
          <cell r="FA3052" t="str">
            <v>Living Room/Family Room</v>
          </cell>
          <cell r="FB3052">
            <v>2448507.5420000004</v>
          </cell>
          <cell r="FC3052">
            <v>3122590.5900000003</v>
          </cell>
          <cell r="FI3052" t="str">
            <v>WA</v>
          </cell>
          <cell r="FJ3052" t="str">
            <v>Living Room/Family Room</v>
          </cell>
          <cell r="FK3052" t="str">
            <v>EISAq</v>
          </cell>
          <cell r="FL3052">
            <v>68614.289999999994</v>
          </cell>
          <cell r="FS3052" t="str">
            <v>OR</v>
          </cell>
          <cell r="FT3052" t="str">
            <v>EISAq</v>
          </cell>
          <cell r="FV3052">
            <v>35479.224000000002</v>
          </cell>
        </row>
        <row r="3053">
          <cell r="AN3053" t="str">
            <v>WA</v>
          </cell>
          <cell r="AO3053" t="str">
            <v>Heat Pump (Central System)</v>
          </cell>
          <cell r="AP3053" t="str">
            <v>Pre 1980</v>
          </cell>
          <cell r="AQ3053" t="str">
            <v>Basement</v>
          </cell>
          <cell r="AR3053">
            <v>1904.28771972656</v>
          </cell>
          <cell r="AU3053" t="str">
            <v>No</v>
          </cell>
          <cell r="AV3053" t="b">
            <v>1</v>
          </cell>
          <cell r="AX3053">
            <v>5411985.6994628832</v>
          </cell>
          <cell r="AY3053" t="b">
            <v>0</v>
          </cell>
          <cell r="AZ3053">
            <v>956380.90003967169</v>
          </cell>
          <cell r="BA3053">
            <v>1</v>
          </cell>
          <cell r="BB3053">
            <v>1904.28771972656</v>
          </cell>
          <cell r="BC3053">
            <v>0.99999985281982562</v>
          </cell>
          <cell r="DS3053">
            <v>2130.886</v>
          </cell>
          <cell r="DT3053" t="str">
            <v>MT</v>
          </cell>
          <cell r="DU3053" t="str">
            <v>32to46</v>
          </cell>
          <cell r="EZ3053" t="str">
            <v>WA</v>
          </cell>
          <cell r="FA3053" t="str">
            <v>Other</v>
          </cell>
          <cell r="FB3053">
            <v>2527811.4300000002</v>
          </cell>
          <cell r="FC3053">
            <v>4629364.4620000003</v>
          </cell>
          <cell r="FI3053" t="str">
            <v>WA</v>
          </cell>
          <cell r="FJ3053" t="str">
            <v>Living Room/Family Room</v>
          </cell>
          <cell r="FK3053" t="str">
            <v>EISAx</v>
          </cell>
          <cell r="FL3053">
            <v>99109.53</v>
          </cell>
          <cell r="FS3053" t="str">
            <v>OR</v>
          </cell>
          <cell r="FT3053" t="str">
            <v>EISAx</v>
          </cell>
          <cell r="FV3053">
            <v>258030.72</v>
          </cell>
        </row>
        <row r="3054">
          <cell r="AN3054" t="str">
            <v>MT</v>
          </cell>
          <cell r="AO3054" t="str">
            <v>Other</v>
          </cell>
          <cell r="AP3054" t="str">
            <v>1980-1992</v>
          </cell>
          <cell r="AQ3054" t="str">
            <v>Crawlspace</v>
          </cell>
          <cell r="AR3054">
            <v>258.476003339214</v>
          </cell>
          <cell r="AU3054" t="str">
            <v>No</v>
          </cell>
          <cell r="AV3054" t="b">
            <v>1</v>
          </cell>
          <cell r="AX3054">
            <v>511782.48661164375</v>
          </cell>
          <cell r="AY3054" t="b">
            <v>0</v>
          </cell>
          <cell r="AZ3054">
            <v>135976.93633346632</v>
          </cell>
          <cell r="BA3054">
            <v>0.22580645161290347</v>
          </cell>
          <cell r="BB3054">
            <v>258.476003339214</v>
          </cell>
          <cell r="BC3054">
            <v>0.22580653907271295</v>
          </cell>
          <cell r="DS3054">
            <v>1925.059</v>
          </cell>
          <cell r="DT3054" t="str">
            <v>OR</v>
          </cell>
          <cell r="DU3054" t="str">
            <v>lt32</v>
          </cell>
          <cell r="EZ3054" t="str">
            <v>WA</v>
          </cell>
          <cell r="FA3054" t="str">
            <v>Bathroom</v>
          </cell>
          <cell r="FB3054">
            <v>371736.97500000003</v>
          </cell>
          <cell r="FC3054">
            <v>520431.76500000001</v>
          </cell>
          <cell r="FI3054" t="str">
            <v>WA</v>
          </cell>
          <cell r="FJ3054" t="str">
            <v>Other</v>
          </cell>
          <cell r="FK3054" t="str">
            <v>EISAnqnx</v>
          </cell>
          <cell r="FL3054">
            <v>152476.19999999998</v>
          </cell>
          <cell r="FS3054" t="str">
            <v>MT</v>
          </cell>
          <cell r="FT3054" t="str">
            <v>EISAnqnx</v>
          </cell>
          <cell r="FV3054">
            <v>2426719.48</v>
          </cell>
        </row>
        <row r="3055">
          <cell r="AN3055" t="str">
            <v>MT</v>
          </cell>
          <cell r="AO3055" t="str">
            <v>Baseboard/Wall/Radiant</v>
          </cell>
          <cell r="AP3055" t="str">
            <v>1980-1992</v>
          </cell>
          <cell r="AQ3055" t="str">
            <v>Basement</v>
          </cell>
          <cell r="AR3055">
            <v>886.203440020161</v>
          </cell>
          <cell r="AU3055" t="str">
            <v>No</v>
          </cell>
          <cell r="AV3055" t="b">
            <v>0</v>
          </cell>
          <cell r="AX3055">
            <v>1754682.8112399187</v>
          </cell>
          <cell r="AY3055" t="b">
            <v>0</v>
          </cell>
          <cell r="AZ3055">
            <v>466206.63885759818</v>
          </cell>
          <cell r="BA3055" t="str">
            <v/>
          </cell>
          <cell r="BB3055" t="str">
            <v/>
          </cell>
          <cell r="BC3055">
            <v>0.77419384824930038</v>
          </cell>
          <cell r="DS3055">
            <v>1925.059</v>
          </cell>
          <cell r="DT3055" t="str">
            <v>OR</v>
          </cell>
          <cell r="DU3055" t="str">
            <v>lt32</v>
          </cell>
          <cell r="EZ3055" t="str">
            <v>WA</v>
          </cell>
          <cell r="FA3055" t="str">
            <v>Bedrooms</v>
          </cell>
          <cell r="FB3055">
            <v>2527811.4300000002</v>
          </cell>
          <cell r="FC3055">
            <v>3667804.8200000003</v>
          </cell>
          <cell r="FI3055" t="str">
            <v>WA</v>
          </cell>
          <cell r="FJ3055" t="str">
            <v>Other</v>
          </cell>
          <cell r="FK3055" t="str">
            <v>EISAq</v>
          </cell>
          <cell r="FL3055">
            <v>56416.193999999996</v>
          </cell>
          <cell r="FS3055" t="str">
            <v>MT</v>
          </cell>
          <cell r="FT3055" t="str">
            <v>EISAq</v>
          </cell>
          <cell r="FV3055">
            <v>1509831.601</v>
          </cell>
        </row>
        <row r="3056">
          <cell r="AN3056" t="str">
            <v>MT</v>
          </cell>
          <cell r="AO3056" t="str">
            <v>Baseboard/Wall/Radiant</v>
          </cell>
          <cell r="AP3056" t="str">
            <v>1980-1992</v>
          </cell>
          <cell r="AQ3056" t="str">
            <v>Crawlspace</v>
          </cell>
          <cell r="AR3056">
            <v>258.476003339214</v>
          </cell>
          <cell r="AU3056" t="str">
            <v>No</v>
          </cell>
          <cell r="AV3056" t="b">
            <v>0</v>
          </cell>
          <cell r="AX3056">
            <v>511782.48661164375</v>
          </cell>
          <cell r="AY3056" t="b">
            <v>0</v>
          </cell>
          <cell r="AZ3056">
            <v>135976.93633346632</v>
          </cell>
          <cell r="BA3056" t="str">
            <v/>
          </cell>
          <cell r="BB3056" t="str">
            <v/>
          </cell>
          <cell r="BC3056">
            <v>0.22580653907271295</v>
          </cell>
          <cell r="DS3056">
            <v>1925.059</v>
          </cell>
          <cell r="DT3056" t="str">
            <v>OR</v>
          </cell>
          <cell r="DU3056" t="str">
            <v>32to46</v>
          </cell>
          <cell r="EZ3056" t="str">
            <v>WA</v>
          </cell>
          <cell r="FA3056" t="str">
            <v>Exterior</v>
          </cell>
          <cell r="FB3056">
            <v>297389.58</v>
          </cell>
          <cell r="FC3056">
            <v>10235158.045</v>
          </cell>
          <cell r="FI3056" t="str">
            <v>WA</v>
          </cell>
          <cell r="FJ3056" t="str">
            <v>Other</v>
          </cell>
          <cell r="FK3056" t="str">
            <v>EISAx</v>
          </cell>
          <cell r="FL3056">
            <v>785252.42999999993</v>
          </cell>
          <cell r="FS3056" t="str">
            <v>MT</v>
          </cell>
          <cell r="FT3056" t="str">
            <v>EISAx</v>
          </cell>
          <cell r="FV3056">
            <v>457871.60000000003</v>
          </cell>
        </row>
        <row r="3057">
          <cell r="AN3057" t="str">
            <v>MT</v>
          </cell>
          <cell r="AO3057" t="str">
            <v>Other</v>
          </cell>
          <cell r="AP3057" t="str">
            <v>1980-1992</v>
          </cell>
          <cell r="AQ3057" t="str">
            <v>Basement</v>
          </cell>
          <cell r="AR3057">
            <v>886.203440020161</v>
          </cell>
          <cell r="AU3057" t="str">
            <v>No</v>
          </cell>
          <cell r="AV3057" t="b">
            <v>1</v>
          </cell>
          <cell r="AX3057">
            <v>1754682.8112399187</v>
          </cell>
          <cell r="AY3057" t="b">
            <v>0</v>
          </cell>
          <cell r="AZ3057">
            <v>466206.63885759818</v>
          </cell>
          <cell r="BA3057">
            <v>0.77419354838709653</v>
          </cell>
          <cell r="BB3057">
            <v>886.203440020161</v>
          </cell>
          <cell r="BC3057">
            <v>0.77419384824930038</v>
          </cell>
          <cell r="DS3057">
            <v>1925.059</v>
          </cell>
          <cell r="DT3057" t="str">
            <v>OR</v>
          </cell>
          <cell r="DU3057" t="str">
            <v>lt32</v>
          </cell>
          <cell r="EZ3057" t="str">
            <v>WA</v>
          </cell>
          <cell r="FA3057" t="str">
            <v>Garage</v>
          </cell>
          <cell r="FB3057">
            <v>446084.37000000005</v>
          </cell>
          <cell r="FC3057">
            <v>2379116.64</v>
          </cell>
          <cell r="FI3057" t="str">
            <v>OR</v>
          </cell>
          <cell r="FJ3057" t="str">
            <v>Bathroom</v>
          </cell>
          <cell r="FK3057" t="str">
            <v>EISAx</v>
          </cell>
          <cell r="FL3057">
            <v>3674351.14</v>
          </cell>
          <cell r="FS3057" t="str">
            <v>MT</v>
          </cell>
          <cell r="FT3057" t="str">
            <v>EISAnqnx</v>
          </cell>
          <cell r="FV3057">
            <v>3995411.25</v>
          </cell>
        </row>
        <row r="3058">
          <cell r="AN3058" t="str">
            <v>OR</v>
          </cell>
          <cell r="AO3058" t="str">
            <v>Natural Gas FAF</v>
          </cell>
          <cell r="AP3058" t="str">
            <v>Pre 1980</v>
          </cell>
          <cell r="AQ3058" t="str">
            <v>Slab on Grade</v>
          </cell>
          <cell r="AR3058">
            <v>8264.9453125</v>
          </cell>
          <cell r="AU3058" t="str">
            <v>No</v>
          </cell>
          <cell r="AV3058" t="b">
            <v>1</v>
          </cell>
          <cell r="AX3058">
            <v>0</v>
          </cell>
          <cell r="AY3058" t="b">
            <v>1</v>
          </cell>
          <cell r="AZ3058">
            <v>3911798.6164062503</v>
          </cell>
          <cell r="BA3058">
            <v>1</v>
          </cell>
          <cell r="BB3058">
            <v>8264.9453125</v>
          </cell>
          <cell r="BC3058">
            <v>1.000000037810294</v>
          </cell>
          <cell r="DS3058">
            <v>2130.886</v>
          </cell>
          <cell r="DT3058" t="str">
            <v>MT</v>
          </cell>
          <cell r="DU3058" t="str">
            <v>gt46</v>
          </cell>
          <cell r="EZ3058" t="str">
            <v>WA</v>
          </cell>
          <cell r="FA3058" t="str">
            <v>Kitchen</v>
          </cell>
          <cell r="FB3058">
            <v>446084.37000000005</v>
          </cell>
          <cell r="FC3058">
            <v>817821.34500000009</v>
          </cell>
          <cell r="FI3058" t="str">
            <v>OR</v>
          </cell>
          <cell r="FJ3058" t="str">
            <v>Bedrooms</v>
          </cell>
          <cell r="FK3058" t="str">
            <v>EISAnqnx</v>
          </cell>
          <cell r="FL3058">
            <v>831928.56</v>
          </cell>
          <cell r="FS3058" t="str">
            <v>MT</v>
          </cell>
          <cell r="FT3058" t="str">
            <v>EISAq</v>
          </cell>
          <cell r="FV3058">
            <v>2037127.0160000001</v>
          </cell>
        </row>
        <row r="3059">
          <cell r="AN3059" t="str">
            <v>MT</v>
          </cell>
          <cell r="AO3059" t="str">
            <v>Natural Gas Other</v>
          </cell>
          <cell r="AP3059" t="str">
            <v>1980-1992</v>
          </cell>
          <cell r="AQ3059" t="str">
            <v>Basement</v>
          </cell>
          <cell r="AR3059">
            <v>630.56844656808005</v>
          </cell>
          <cell r="AU3059" t="str">
            <v>No</v>
          </cell>
          <cell r="AV3059" t="b">
            <v>1</v>
          </cell>
          <cell r="AX3059">
            <v>1944673.089215959</v>
          </cell>
          <cell r="AY3059" t="b">
            <v>0</v>
          </cell>
          <cell r="AZ3059">
            <v>437507.87279393291</v>
          </cell>
          <cell r="BA3059">
            <v>0.29591836734693933</v>
          </cell>
          <cell r="BB3059">
            <v>630.56844656808005</v>
          </cell>
          <cell r="BC3059">
            <v>0.29591843325643891</v>
          </cell>
          <cell r="DS3059">
            <v>3785.7640000000001</v>
          </cell>
          <cell r="DT3059" t="str">
            <v>ID</v>
          </cell>
          <cell r="DU3059" t="str">
            <v>32to46</v>
          </cell>
          <cell r="EZ3059" t="str">
            <v>WA</v>
          </cell>
          <cell r="FA3059" t="str">
            <v>Living Room/Family Room</v>
          </cell>
          <cell r="FB3059">
            <v>247824.65000000002</v>
          </cell>
          <cell r="FC3059">
            <v>1263905.7150000001</v>
          </cell>
          <cell r="FI3059" t="str">
            <v>OR</v>
          </cell>
          <cell r="FJ3059" t="str">
            <v>Bedrooms</v>
          </cell>
          <cell r="FK3059" t="str">
            <v>EISAx</v>
          </cell>
          <cell r="FL3059">
            <v>2079821.4000000001</v>
          </cell>
          <cell r="FS3059" t="str">
            <v>MT</v>
          </cell>
          <cell r="FT3059" t="str">
            <v>EISAx</v>
          </cell>
          <cell r="FV3059">
            <v>841699.97</v>
          </cell>
        </row>
        <row r="3060">
          <cell r="AN3060" t="str">
            <v>MT</v>
          </cell>
          <cell r="AO3060" t="str">
            <v>Natural Gas Other</v>
          </cell>
          <cell r="AP3060" t="str">
            <v>1980-1992</v>
          </cell>
          <cell r="AQ3060" t="str">
            <v>Crawlspace</v>
          </cell>
          <cell r="AR3060">
            <v>1500.3180280412901</v>
          </cell>
          <cell r="AU3060" t="str">
            <v>No</v>
          </cell>
          <cell r="AV3060" t="b">
            <v>1</v>
          </cell>
          <cell r="AX3060">
            <v>4626980.7984793382</v>
          </cell>
          <cell r="AY3060" t="b">
            <v>0</v>
          </cell>
          <cell r="AZ3060">
            <v>1040967.0076821136</v>
          </cell>
          <cell r="BA3060">
            <v>0.70408163265306067</v>
          </cell>
          <cell r="BB3060">
            <v>1500.3180280412901</v>
          </cell>
          <cell r="BC3060">
            <v>0.70408178947221489</v>
          </cell>
          <cell r="DS3060">
            <v>4360.1880000000001</v>
          </cell>
          <cell r="DT3060" t="str">
            <v>WA</v>
          </cell>
          <cell r="DU3060" t="str">
            <v>lt32</v>
          </cell>
          <cell r="EZ3060" t="str">
            <v>WA</v>
          </cell>
          <cell r="FA3060" t="str">
            <v>Other</v>
          </cell>
          <cell r="FB3060">
            <v>2081727.06</v>
          </cell>
          <cell r="FC3060">
            <v>3142416.5620000004</v>
          </cell>
          <cell r="FI3060" t="str">
            <v>OR</v>
          </cell>
          <cell r="FJ3060" t="str">
            <v>Exterior</v>
          </cell>
          <cell r="FK3060" t="str">
            <v>EISAq</v>
          </cell>
          <cell r="FL3060">
            <v>970583.32000000007</v>
          </cell>
          <cell r="FS3060" t="str">
            <v>ID</v>
          </cell>
          <cell r="FT3060" t="str">
            <v>EISAnqnx</v>
          </cell>
          <cell r="FV3060">
            <v>2599573.6999999997</v>
          </cell>
        </row>
        <row r="3061">
          <cell r="AN3061" t="str">
            <v>ID</v>
          </cell>
          <cell r="AO3061" t="str">
            <v>Natural Gas FAF</v>
          </cell>
          <cell r="AP3061" t="str">
            <v>Pre 1980</v>
          </cell>
          <cell r="AQ3061" t="str">
            <v>Basement</v>
          </cell>
          <cell r="AR3061">
            <v>3785.76440429688</v>
          </cell>
          <cell r="AU3061" t="str">
            <v>No</v>
          </cell>
          <cell r="AV3061" t="b">
            <v>1</v>
          </cell>
          <cell r="AX3061">
            <v>12265876.669921892</v>
          </cell>
          <cell r="AY3061" t="b">
            <v>0</v>
          </cell>
          <cell r="AZ3061">
            <v>4254404.1799047906</v>
          </cell>
          <cell r="BA3061">
            <v>1</v>
          </cell>
          <cell r="BB3061">
            <v>3785.76440429688</v>
          </cell>
          <cell r="BC3061">
            <v>1.0000001067939999</v>
          </cell>
          <cell r="DS3061">
            <v>4360.1880000000001</v>
          </cell>
          <cell r="DT3061" t="str">
            <v>WA</v>
          </cell>
          <cell r="DU3061" t="str">
            <v>lt32</v>
          </cell>
          <cell r="EZ3061" t="str">
            <v>OR</v>
          </cell>
          <cell r="FA3061" t="str">
            <v>Bathroom</v>
          </cell>
          <cell r="FB3061">
            <v>6516773.7200000007</v>
          </cell>
          <cell r="FC3061">
            <v>2079821.4000000001</v>
          </cell>
          <cell r="FI3061" t="str">
            <v>OR</v>
          </cell>
          <cell r="FJ3061" t="str">
            <v>Garage</v>
          </cell>
          <cell r="FK3061" t="str">
            <v>EISAnqnx</v>
          </cell>
          <cell r="FL3061">
            <v>3293050.5500000003</v>
          </cell>
          <cell r="FS3061" t="str">
            <v>ID</v>
          </cell>
          <cell r="FT3061" t="str">
            <v>EISAq</v>
          </cell>
          <cell r="FV3061">
            <v>546148.97</v>
          </cell>
        </row>
        <row r="3062">
          <cell r="AN3062" t="str">
            <v>WA</v>
          </cell>
          <cell r="AO3062" t="str">
            <v>Propane/LP</v>
          </cell>
          <cell r="AP3062" t="str">
            <v>1993-2006</v>
          </cell>
          <cell r="AQ3062" t="str">
            <v>Crawlspace</v>
          </cell>
          <cell r="AR3062">
            <v>1904.28771972656</v>
          </cell>
          <cell r="AU3062" t="str">
            <v>No</v>
          </cell>
          <cell r="AV3062" t="b">
            <v>0</v>
          </cell>
          <cell r="AX3062">
            <v>2745982.8918456994</v>
          </cell>
          <cell r="AY3062" t="b">
            <v>0</v>
          </cell>
          <cell r="AZ3062">
            <v>472287.34851745539</v>
          </cell>
          <cell r="BA3062" t="str">
            <v/>
          </cell>
          <cell r="BB3062" t="str">
            <v/>
          </cell>
          <cell r="BC3062">
            <v>0.99999985281982562</v>
          </cell>
          <cell r="DS3062">
            <v>1612.692</v>
          </cell>
          <cell r="DT3062" t="str">
            <v>OR</v>
          </cell>
          <cell r="DU3062" t="str">
            <v>32to46</v>
          </cell>
          <cell r="EZ3062" t="str">
            <v>OR</v>
          </cell>
          <cell r="FA3062" t="str">
            <v>Bedrooms</v>
          </cell>
          <cell r="FB3062">
            <v>9775160.5800000001</v>
          </cell>
          <cell r="FC3062">
            <v>5345140.9980000006</v>
          </cell>
          <cell r="FI3062" t="str">
            <v>OR</v>
          </cell>
          <cell r="FJ3062" t="str">
            <v>Kitchen</v>
          </cell>
          <cell r="FK3062" t="str">
            <v>EISAnqnx</v>
          </cell>
          <cell r="FL3062">
            <v>2079821.4000000001</v>
          </cell>
          <cell r="FS3062" t="str">
            <v>ID</v>
          </cell>
          <cell r="FT3062" t="str">
            <v>EISAx</v>
          </cell>
          <cell r="FV3062">
            <v>697592.02499999991</v>
          </cell>
        </row>
        <row r="3063">
          <cell r="AN3063" t="str">
            <v>WA</v>
          </cell>
          <cell r="AO3063" t="str">
            <v>Heat Pump (Central System)</v>
          </cell>
          <cell r="AP3063" t="str">
            <v>1993-2006</v>
          </cell>
          <cell r="AQ3063" t="str">
            <v>Crawlspace</v>
          </cell>
          <cell r="AR3063">
            <v>1904.28771972656</v>
          </cell>
          <cell r="AU3063" t="str">
            <v>No</v>
          </cell>
          <cell r="AV3063" t="b">
            <v>1</v>
          </cell>
          <cell r="AX3063">
            <v>2745982.8918456994</v>
          </cell>
          <cell r="AY3063" t="b">
            <v>0</v>
          </cell>
          <cell r="AZ3063">
            <v>472287.34851745539</v>
          </cell>
          <cell r="BA3063">
            <v>1</v>
          </cell>
          <cell r="BB3063">
            <v>1904.28771972656</v>
          </cell>
          <cell r="BC3063">
            <v>0.99999985281982562</v>
          </cell>
          <cell r="DS3063">
            <v>1192.4649999999999</v>
          </cell>
          <cell r="DT3063" t="str">
            <v>ID</v>
          </cell>
          <cell r="DU3063" t="str">
            <v>lt32</v>
          </cell>
          <cell r="EZ3063" t="str">
            <v>OR</v>
          </cell>
          <cell r="FA3063" t="str">
            <v>Exterior</v>
          </cell>
          <cell r="FB3063">
            <v>7972648.7000000002</v>
          </cell>
          <cell r="FC3063">
            <v>29949428.16</v>
          </cell>
          <cell r="FI3063" t="str">
            <v>OR</v>
          </cell>
          <cell r="FJ3063" t="str">
            <v>Living Room/Family Room</v>
          </cell>
          <cell r="FK3063" t="str">
            <v>EISAnqnx</v>
          </cell>
          <cell r="FL3063">
            <v>6655428.4800000004</v>
          </cell>
          <cell r="FS3063" t="str">
            <v>WA</v>
          </cell>
          <cell r="FT3063" t="str">
            <v>EISAnqnx</v>
          </cell>
          <cell r="FV3063">
            <v>1747194.1199999999</v>
          </cell>
        </row>
        <row r="3064">
          <cell r="AN3064" t="str">
            <v>OR</v>
          </cell>
          <cell r="AO3064" t="str">
            <v>Heat Pump (Central System)</v>
          </cell>
          <cell r="AP3064" t="str">
            <v>Pre 1980</v>
          </cell>
          <cell r="AQ3064" t="str">
            <v>Crawlspace</v>
          </cell>
          <cell r="AR3064">
            <v>8264.9453125</v>
          </cell>
          <cell r="AU3064" t="str">
            <v>No</v>
          </cell>
          <cell r="AV3064" t="b">
            <v>1</v>
          </cell>
          <cell r="AX3064">
            <v>13025553.8125</v>
          </cell>
          <cell r="AY3064" t="b">
            <v>0</v>
          </cell>
          <cell r="AZ3064">
            <v>3978828.9758796874</v>
          </cell>
          <cell r="BA3064">
            <v>1</v>
          </cell>
          <cell r="BB3064">
            <v>8264.9453125</v>
          </cell>
          <cell r="BC3064">
            <v>1.000000037810294</v>
          </cell>
          <cell r="DS3064">
            <v>1192.4649999999999</v>
          </cell>
          <cell r="DT3064" t="str">
            <v>ID</v>
          </cell>
          <cell r="DU3064" t="str">
            <v>32to46</v>
          </cell>
          <cell r="EZ3064" t="str">
            <v>OR</v>
          </cell>
          <cell r="FA3064" t="str">
            <v>Kitchen</v>
          </cell>
          <cell r="FB3064">
            <v>1483605.932</v>
          </cell>
          <cell r="FC3064">
            <v>2426458.3000000003</v>
          </cell>
          <cell r="FI3064" t="str">
            <v>OR</v>
          </cell>
          <cell r="FJ3064" t="str">
            <v>Living Room/Family Room</v>
          </cell>
          <cell r="FK3064" t="str">
            <v>EISAq</v>
          </cell>
          <cell r="FL3064">
            <v>457560.70800000004</v>
          </cell>
          <cell r="FS3064" t="str">
            <v>WA</v>
          </cell>
          <cell r="FT3064" t="str">
            <v>EISAq</v>
          </cell>
          <cell r="FV3064">
            <v>41599.86</v>
          </cell>
        </row>
        <row r="3065">
          <cell r="AN3065" t="str">
            <v>WA</v>
          </cell>
          <cell r="AO3065" t="str">
            <v>Baseboard/Wall/Radiant</v>
          </cell>
          <cell r="AP3065" t="str">
            <v>Pre 1980</v>
          </cell>
          <cell r="AQ3065" t="str">
            <v>Crawlspace</v>
          </cell>
          <cell r="AR3065">
            <v>2079.99340820313</v>
          </cell>
          <cell r="AU3065" t="str">
            <v>No</v>
          </cell>
          <cell r="AV3065" t="b">
            <v>0</v>
          </cell>
          <cell r="AX3065">
            <v>3280149.604736336</v>
          </cell>
          <cell r="AY3065" t="b">
            <v>0</v>
          </cell>
          <cell r="AZ3065">
            <v>1316554.9156490022</v>
          </cell>
          <cell r="BA3065" t="str">
            <v/>
          </cell>
          <cell r="BB3065" t="str">
            <v/>
          </cell>
          <cell r="BC3065">
            <v>1.0000001962521654</v>
          </cell>
          <cell r="DS3065">
            <v>2079.9929999999999</v>
          </cell>
          <cell r="DT3065" t="str">
            <v>WA</v>
          </cell>
          <cell r="DU3065" t="str">
            <v>gt46</v>
          </cell>
          <cell r="EZ3065" t="str">
            <v>OR</v>
          </cell>
          <cell r="FA3065" t="str">
            <v>Living Room/Family Room</v>
          </cell>
          <cell r="FB3065">
            <v>4020988.04</v>
          </cell>
          <cell r="FC3065">
            <v>4506279.7</v>
          </cell>
          <cell r="FI3065" t="str">
            <v>OR</v>
          </cell>
          <cell r="FJ3065" t="str">
            <v>Living Room/Family Room</v>
          </cell>
          <cell r="FK3065" t="str">
            <v>EISAx</v>
          </cell>
          <cell r="FL3065">
            <v>2079821.4000000001</v>
          </cell>
          <cell r="FS3065" t="str">
            <v>OR</v>
          </cell>
          <cell r="FT3065" t="str">
            <v>EISAnqnx</v>
          </cell>
          <cell r="FV3065">
            <v>7315224.2000000002</v>
          </cell>
        </row>
        <row r="3066">
          <cell r="AN3066" t="str">
            <v>WA</v>
          </cell>
          <cell r="AO3066" t="str">
            <v>Baseboard/Wall/Radiant</v>
          </cell>
          <cell r="AP3066" t="str">
            <v>Pre 1980</v>
          </cell>
          <cell r="AQ3066" t="str">
            <v>Crawlspace</v>
          </cell>
          <cell r="AR3066">
            <v>2079.99340820313</v>
          </cell>
          <cell r="AU3066" t="str">
            <v>No</v>
          </cell>
          <cell r="AV3066" t="b">
            <v>0</v>
          </cell>
          <cell r="AX3066">
            <v>3280149.604736336</v>
          </cell>
          <cell r="AY3066" t="b">
            <v>0</v>
          </cell>
          <cell r="AZ3066">
            <v>1316554.9156490022</v>
          </cell>
          <cell r="BA3066" t="str">
            <v/>
          </cell>
          <cell r="BB3066" t="str">
            <v/>
          </cell>
          <cell r="BC3066">
            <v>1.0000001962521654</v>
          </cell>
          <cell r="DS3066">
            <v>2079.9929999999999</v>
          </cell>
          <cell r="DT3066" t="str">
            <v>WA</v>
          </cell>
          <cell r="DU3066" t="str">
            <v>lt32</v>
          </cell>
          <cell r="EZ3066" t="str">
            <v>OR</v>
          </cell>
          <cell r="FA3066" t="str">
            <v>Other</v>
          </cell>
          <cell r="FB3066">
            <v>19009567.596000001</v>
          </cell>
          <cell r="FC3066">
            <v>11945107.574000001</v>
          </cell>
          <cell r="FI3066" t="str">
            <v>OR</v>
          </cell>
          <cell r="FJ3066" t="str">
            <v>Other</v>
          </cell>
          <cell r="FK3066" t="str">
            <v>EISAnqnx</v>
          </cell>
          <cell r="FL3066">
            <v>4852916.6000000006</v>
          </cell>
          <cell r="FS3066" t="str">
            <v>OR</v>
          </cell>
          <cell r="FT3066" t="str">
            <v>EISAq</v>
          </cell>
          <cell r="FV3066">
            <v>1245513.173</v>
          </cell>
        </row>
        <row r="3067">
          <cell r="AN3067" t="str">
            <v>WA</v>
          </cell>
          <cell r="AO3067" t="str">
            <v>Wood</v>
          </cell>
          <cell r="AP3067" t="str">
            <v>Pre 1980</v>
          </cell>
          <cell r="AQ3067" t="str">
            <v>Crawlspace</v>
          </cell>
          <cell r="AR3067">
            <v>2079.99340820313</v>
          </cell>
          <cell r="AU3067" t="str">
            <v>No</v>
          </cell>
          <cell r="AV3067" t="b">
            <v>1</v>
          </cell>
          <cell r="AX3067">
            <v>3280149.604736336</v>
          </cell>
          <cell r="AY3067" t="b">
            <v>0</v>
          </cell>
          <cell r="AZ3067">
            <v>1316554.9156490022</v>
          </cell>
          <cell r="BA3067">
            <v>1</v>
          </cell>
          <cell r="BB3067">
            <v>2079.99340820313</v>
          </cell>
          <cell r="BC3067">
            <v>1.0000001962521654</v>
          </cell>
          <cell r="DS3067">
            <v>1612.692</v>
          </cell>
          <cell r="DT3067" t="str">
            <v>OR</v>
          </cell>
          <cell r="DU3067" t="str">
            <v>lt32</v>
          </cell>
          <cell r="EZ3067" t="str">
            <v>WA</v>
          </cell>
          <cell r="FA3067" t="str">
            <v>Bathroom</v>
          </cell>
          <cell r="FB3067">
            <v>87881.64</v>
          </cell>
          <cell r="FC3067">
            <v>115710.826</v>
          </cell>
          <cell r="FI3067" t="str">
            <v>OR</v>
          </cell>
          <cell r="FJ3067" t="str">
            <v>Other</v>
          </cell>
          <cell r="FK3067" t="str">
            <v>EISAx</v>
          </cell>
          <cell r="FL3067">
            <v>831928.56</v>
          </cell>
          <cell r="FS3067" t="str">
            <v>OR</v>
          </cell>
          <cell r="FT3067" t="str">
            <v>EISAx</v>
          </cell>
          <cell r="FV3067">
            <v>1617049.56</v>
          </cell>
        </row>
        <row r="3068">
          <cell r="AN3068" t="str">
            <v>MT</v>
          </cell>
          <cell r="AO3068" t="str">
            <v>Natural Gas Other</v>
          </cell>
          <cell r="AP3068" t="str">
            <v>Pre 1980</v>
          </cell>
          <cell r="AQ3068" t="str">
            <v>Basement</v>
          </cell>
          <cell r="AR3068">
            <v>1144.67944335938</v>
          </cell>
          <cell r="AU3068" t="str">
            <v>No</v>
          </cell>
          <cell r="AV3068" t="b">
            <v>1</v>
          </cell>
          <cell r="AX3068">
            <v>3846122.9296875168</v>
          </cell>
          <cell r="AY3068" t="b">
            <v>0</v>
          </cell>
          <cell r="AZ3068">
            <v>585640.89681152604</v>
          </cell>
          <cell r="BA3068">
            <v>1</v>
          </cell>
          <cell r="BB3068">
            <v>572.33972167969</v>
          </cell>
          <cell r="BC3068">
            <v>1.0000003873220178</v>
          </cell>
          <cell r="DS3068">
            <v>1612.692</v>
          </cell>
          <cell r="DT3068" t="str">
            <v>OR</v>
          </cell>
          <cell r="DU3068" t="str">
            <v>gt46</v>
          </cell>
          <cell r="EZ3068" t="str">
            <v>WA</v>
          </cell>
          <cell r="FA3068" t="str">
            <v>Bedrooms</v>
          </cell>
          <cell r="FB3068">
            <v>175763.28</v>
          </cell>
          <cell r="FC3068">
            <v>681082.71</v>
          </cell>
          <cell r="FI3068" t="str">
            <v>WA</v>
          </cell>
          <cell r="FJ3068" t="str">
            <v>Bathroom</v>
          </cell>
          <cell r="FK3068" t="str">
            <v>EISAnqnx</v>
          </cell>
          <cell r="FL3068">
            <v>457428.6</v>
          </cell>
          <cell r="FS3068" t="str">
            <v>WA</v>
          </cell>
          <cell r="FT3068" t="str">
            <v>EISAnqnx</v>
          </cell>
          <cell r="FV3068">
            <v>21106653.199999999</v>
          </cell>
        </row>
        <row r="3069">
          <cell r="AN3069" t="str">
            <v>MT</v>
          </cell>
          <cell r="AO3069" t="str">
            <v>Heat Pump (Central System)</v>
          </cell>
          <cell r="AP3069" t="str">
            <v>Pre 1980</v>
          </cell>
          <cell r="AQ3069" t="str">
            <v>Basement</v>
          </cell>
          <cell r="AR3069">
            <v>1144.67944335938</v>
          </cell>
          <cell r="AU3069" t="str">
            <v>No</v>
          </cell>
          <cell r="AV3069" t="b">
            <v>1</v>
          </cell>
          <cell r="AX3069">
            <v>3846122.9296875168</v>
          </cell>
          <cell r="AY3069" t="b">
            <v>0</v>
          </cell>
          <cell r="AZ3069">
            <v>585640.89681152604</v>
          </cell>
          <cell r="BA3069">
            <v>1</v>
          </cell>
          <cell r="BB3069">
            <v>572.33972167969</v>
          </cell>
          <cell r="BC3069">
            <v>1.0000003873220178</v>
          </cell>
          <cell r="DS3069">
            <v>1612.692</v>
          </cell>
          <cell r="DT3069" t="str">
            <v>OR</v>
          </cell>
          <cell r="DU3069" t="str">
            <v>lt32</v>
          </cell>
          <cell r="EZ3069" t="str">
            <v>WA</v>
          </cell>
          <cell r="FA3069" t="str">
            <v>Exterior</v>
          </cell>
          <cell r="FB3069">
            <v>761640.88</v>
          </cell>
          <cell r="FC3069">
            <v>2658419.61</v>
          </cell>
          <cell r="FI3069" t="str">
            <v>WA</v>
          </cell>
          <cell r="FJ3069" t="str">
            <v>Bathroom</v>
          </cell>
          <cell r="FK3069" t="str">
            <v>EISAx</v>
          </cell>
          <cell r="FL3069">
            <v>121980.95999999999</v>
          </cell>
          <cell r="FS3069" t="str">
            <v>WA</v>
          </cell>
          <cell r="FT3069" t="str">
            <v>EISAq</v>
          </cell>
          <cell r="FV3069">
            <v>4847167.45</v>
          </cell>
        </row>
        <row r="3070">
          <cell r="AN3070" t="str">
            <v>MT</v>
          </cell>
          <cell r="AO3070" t="str">
            <v>Natural Gas FAF</v>
          </cell>
          <cell r="AP3070" t="str">
            <v>Pre 1980</v>
          </cell>
          <cell r="AQ3070" t="str">
            <v>Basement</v>
          </cell>
          <cell r="AR3070">
            <v>1144.67944335938</v>
          </cell>
          <cell r="AU3070" t="str">
            <v>No</v>
          </cell>
          <cell r="AV3070" t="b">
            <v>0</v>
          </cell>
          <cell r="AX3070">
            <v>3846122.9296875168</v>
          </cell>
          <cell r="AY3070" t="b">
            <v>0</v>
          </cell>
          <cell r="AZ3070">
            <v>585640.89681152604</v>
          </cell>
          <cell r="BA3070" t="str">
            <v/>
          </cell>
          <cell r="BB3070" t="str">
            <v/>
          </cell>
          <cell r="BC3070">
            <v>1.0000003873220178</v>
          </cell>
          <cell r="DS3070">
            <v>1612.692</v>
          </cell>
          <cell r="DT3070" t="str">
            <v>OR</v>
          </cell>
          <cell r="DU3070" t="str">
            <v>32to46</v>
          </cell>
          <cell r="EZ3070" t="str">
            <v>WA</v>
          </cell>
          <cell r="FA3070" t="str">
            <v>Garage</v>
          </cell>
          <cell r="FB3070">
            <v>0</v>
          </cell>
          <cell r="FC3070">
            <v>0</v>
          </cell>
          <cell r="FI3070" t="str">
            <v>WA</v>
          </cell>
          <cell r="FJ3070" t="str">
            <v>Bedrooms</v>
          </cell>
          <cell r="FK3070" t="str">
            <v>EISAnqnx</v>
          </cell>
          <cell r="FL3070">
            <v>541290.51</v>
          </cell>
          <cell r="FS3070" t="str">
            <v>WA</v>
          </cell>
          <cell r="FT3070" t="str">
            <v>EISAnqnx</v>
          </cell>
          <cell r="FV3070">
            <v>707197.62</v>
          </cell>
        </row>
        <row r="3071">
          <cell r="AN3071" t="str">
            <v>MT</v>
          </cell>
          <cell r="AO3071" t="str">
            <v>Natural Gas FAF</v>
          </cell>
          <cell r="AP3071" t="str">
            <v>Pre 1980</v>
          </cell>
          <cell r="AQ3071" t="str">
            <v>Basement</v>
          </cell>
          <cell r="AR3071">
            <v>1144.67944335938</v>
          </cell>
          <cell r="AU3071" t="str">
            <v>No</v>
          </cell>
          <cell r="AV3071" t="b">
            <v>0</v>
          </cell>
          <cell r="AX3071">
            <v>3846122.9296875168</v>
          </cell>
          <cell r="AY3071" t="b">
            <v>0</v>
          </cell>
          <cell r="AZ3071">
            <v>585640.89681152604</v>
          </cell>
          <cell r="BA3071" t="str">
            <v/>
          </cell>
          <cell r="BB3071" t="str">
            <v/>
          </cell>
          <cell r="BC3071">
            <v>1.0000003873220178</v>
          </cell>
          <cell r="DS3071">
            <v>1612.692</v>
          </cell>
          <cell r="DT3071" t="str">
            <v>OR</v>
          </cell>
          <cell r="DU3071" t="str">
            <v>32to46</v>
          </cell>
          <cell r="EZ3071" t="str">
            <v>WA</v>
          </cell>
          <cell r="FA3071" t="str">
            <v>Kitchen</v>
          </cell>
          <cell r="FB3071">
            <v>175763.28</v>
          </cell>
          <cell r="FC3071">
            <v>205057.16</v>
          </cell>
          <cell r="FI3071" t="str">
            <v>WA</v>
          </cell>
          <cell r="FJ3071" t="str">
            <v>Bedrooms</v>
          </cell>
          <cell r="FK3071" t="str">
            <v>EISAq</v>
          </cell>
          <cell r="FL3071">
            <v>68614.289999999994</v>
          </cell>
          <cell r="FS3071" t="str">
            <v>WA</v>
          </cell>
          <cell r="FT3071" t="str">
            <v>EISAq</v>
          </cell>
          <cell r="FV3071">
            <v>1216795.905</v>
          </cell>
        </row>
        <row r="3072">
          <cell r="AN3072" t="str">
            <v>MT</v>
          </cell>
          <cell r="AO3072" t="str">
            <v>Natural Gas FAF</v>
          </cell>
          <cell r="AP3072" t="str">
            <v>1993-2006</v>
          </cell>
          <cell r="AQ3072" t="str">
            <v>Crawlspace</v>
          </cell>
          <cell r="AR3072">
            <v>2130.88647460938</v>
          </cell>
          <cell r="AU3072" t="str">
            <v>No</v>
          </cell>
          <cell r="AV3072" t="b">
            <v>1</v>
          </cell>
          <cell r="AX3072">
            <v>3515962.6831054771</v>
          </cell>
          <cell r="AY3072" t="b">
            <v>0</v>
          </cell>
          <cell r="AZ3072">
            <v>514482.08278427855</v>
          </cell>
          <cell r="BA3072">
            <v>1</v>
          </cell>
          <cell r="BB3072">
            <v>2130.88647460938</v>
          </cell>
          <cell r="BC3072">
            <v>1.0000002227286584</v>
          </cell>
          <cell r="DS3072">
            <v>1612.692</v>
          </cell>
          <cell r="DT3072" t="str">
            <v>OR</v>
          </cell>
          <cell r="DU3072" t="str">
            <v>lt32</v>
          </cell>
          <cell r="EZ3072" t="str">
            <v>WA</v>
          </cell>
          <cell r="FA3072" t="str">
            <v>Living Room/Family Room</v>
          </cell>
          <cell r="FB3072">
            <v>292938.8</v>
          </cell>
          <cell r="FC3072">
            <v>209451.242</v>
          </cell>
          <cell r="FI3072" t="str">
            <v>WA</v>
          </cell>
          <cell r="FJ3072" t="str">
            <v>Exterior</v>
          </cell>
          <cell r="FK3072" t="str">
            <v>EISAnqnx</v>
          </cell>
          <cell r="FL3072">
            <v>396438.12</v>
          </cell>
          <cell r="FS3072" t="str">
            <v>WA</v>
          </cell>
          <cell r="FT3072" t="str">
            <v>EISAx</v>
          </cell>
          <cell r="FV3072">
            <v>187199.37</v>
          </cell>
        </row>
        <row r="3073">
          <cell r="AN3073" t="str">
            <v>MT</v>
          </cell>
          <cell r="AO3073" t="str">
            <v>Baseboard/Wall/Radiant</v>
          </cell>
          <cell r="AP3073" t="str">
            <v>Pre 1980</v>
          </cell>
          <cell r="AQ3073" t="str">
            <v>Crawlspace</v>
          </cell>
          <cell r="AR3073">
            <v>1611.15806616806</v>
          </cell>
          <cell r="AU3073" t="str">
            <v>No</v>
          </cell>
          <cell r="AV3073" t="b">
            <v>1</v>
          </cell>
          <cell r="AX3073">
            <v>2054226.5343642766</v>
          </cell>
          <cell r="AY3073" t="b">
            <v>0</v>
          </cell>
          <cell r="AZ3073">
            <v>1160402.9239539623</v>
          </cell>
          <cell r="BA3073">
            <v>0.75609756097560932</v>
          </cell>
          <cell r="BB3073">
            <v>1611.15806616806</v>
          </cell>
          <cell r="BC3073">
            <v>0.75609772938020148</v>
          </cell>
          <cell r="DS3073">
            <v>1904.288</v>
          </cell>
          <cell r="DT3073" t="str">
            <v>WA</v>
          </cell>
          <cell r="DU3073" t="str">
            <v>32to46</v>
          </cell>
          <cell r="EZ3073" t="str">
            <v>WA</v>
          </cell>
          <cell r="FA3073" t="str">
            <v>Other</v>
          </cell>
          <cell r="FB3073">
            <v>1075085.3959999999</v>
          </cell>
          <cell r="FC3073">
            <v>1552575.64</v>
          </cell>
          <cell r="FI3073" t="str">
            <v>WA</v>
          </cell>
          <cell r="FJ3073" t="str">
            <v>Exterior</v>
          </cell>
          <cell r="FK3073" t="str">
            <v>EISAq</v>
          </cell>
          <cell r="FL3073">
            <v>16772.381999999998</v>
          </cell>
          <cell r="FS3073" t="str">
            <v>OR</v>
          </cell>
          <cell r="FT3073" t="str">
            <v>EISAnqnx</v>
          </cell>
          <cell r="FV3073">
            <v>2231965.7280000001</v>
          </cell>
        </row>
        <row r="3074">
          <cell r="AN3074" t="str">
            <v>MT</v>
          </cell>
          <cell r="AO3074" t="str">
            <v>Baseboard/Wall/Radiant</v>
          </cell>
          <cell r="AP3074" t="str">
            <v>Pre 1980</v>
          </cell>
          <cell r="AQ3074" t="str">
            <v>Basement</v>
          </cell>
          <cell r="AR3074">
            <v>519.72840844131099</v>
          </cell>
          <cell r="AU3074" t="str">
            <v>No</v>
          </cell>
          <cell r="AV3074" t="b">
            <v>1</v>
          </cell>
          <cell r="AX3074">
            <v>662653.72076267155</v>
          </cell>
          <cell r="AY3074" t="b">
            <v>0</v>
          </cell>
          <cell r="AZ3074">
            <v>374323.5238561178</v>
          </cell>
          <cell r="BA3074">
            <v>0.24390243902439071</v>
          </cell>
          <cell r="BB3074">
            <v>519.72840844131099</v>
          </cell>
          <cell r="BC3074">
            <v>0.24390249334845271</v>
          </cell>
          <cell r="DS3074">
            <v>1904.288</v>
          </cell>
          <cell r="DT3074" t="str">
            <v>WA</v>
          </cell>
          <cell r="DU3074" t="str">
            <v>32to46</v>
          </cell>
          <cell r="EZ3074" t="str">
            <v>OR</v>
          </cell>
          <cell r="FA3074" t="str">
            <v>Bathroom</v>
          </cell>
          <cell r="FB3074">
            <v>184144.185</v>
          </cell>
          <cell r="FC3074">
            <v>154443.51</v>
          </cell>
          <cell r="FI3074" t="str">
            <v>WA</v>
          </cell>
          <cell r="FJ3074" t="str">
            <v>Garage</v>
          </cell>
          <cell r="FK3074" t="str">
            <v>EISAnqnx</v>
          </cell>
          <cell r="FL3074">
            <v>182971.44</v>
          </cell>
          <cell r="FS3074" t="str">
            <v>OR</v>
          </cell>
          <cell r="FT3074" t="str">
            <v>EISAq</v>
          </cell>
          <cell r="FV3074">
            <v>390271.46399999998</v>
          </cell>
        </row>
        <row r="3075">
          <cell r="AN3075" t="str">
            <v>WA</v>
          </cell>
          <cell r="AO3075" t="str">
            <v>Baseboard/Wall/Radiant</v>
          </cell>
          <cell r="AP3075" t="str">
            <v>1993-2006</v>
          </cell>
          <cell r="AQ3075" t="str">
            <v>Crawlspace</v>
          </cell>
          <cell r="AR3075">
            <v>1904.28771972656</v>
          </cell>
          <cell r="AU3075" t="str">
            <v>No</v>
          </cell>
          <cell r="AV3075" t="b">
            <v>0</v>
          </cell>
          <cell r="AX3075">
            <v>3601008.078002925</v>
          </cell>
          <cell r="AY3075" t="b">
            <v>0</v>
          </cell>
          <cell r="AZ3075">
            <v>901448.1026174915</v>
          </cell>
          <cell r="BA3075" t="str">
            <v/>
          </cell>
          <cell r="BB3075" t="str">
            <v/>
          </cell>
          <cell r="BC3075">
            <v>0.99999985281982562</v>
          </cell>
          <cell r="DS3075">
            <v>2079.9929999999999</v>
          </cell>
          <cell r="DT3075" t="str">
            <v>WA</v>
          </cell>
          <cell r="DU3075" t="str">
            <v>lt32</v>
          </cell>
          <cell r="EZ3075" t="str">
            <v>OR</v>
          </cell>
          <cell r="FA3075" t="str">
            <v>Bedrooms</v>
          </cell>
          <cell r="FB3075">
            <v>344527.83</v>
          </cell>
          <cell r="FC3075">
            <v>439569.99</v>
          </cell>
          <cell r="FI3075" t="str">
            <v>WA</v>
          </cell>
          <cell r="FJ3075" t="str">
            <v>Kitchen</v>
          </cell>
          <cell r="FK3075" t="str">
            <v>EISAx</v>
          </cell>
          <cell r="FL3075">
            <v>983471.49</v>
          </cell>
          <cell r="FS3075" t="str">
            <v>OR</v>
          </cell>
          <cell r="FT3075" t="str">
            <v>EISAx</v>
          </cell>
          <cell r="FV3075">
            <v>1274026.68</v>
          </cell>
        </row>
        <row r="3076">
          <cell r="AN3076" t="str">
            <v>WA</v>
          </cell>
          <cell r="AO3076" t="str">
            <v>Electric FAF</v>
          </cell>
          <cell r="AP3076" t="str">
            <v>1993-2006</v>
          </cell>
          <cell r="AQ3076" t="str">
            <v>Crawlspace</v>
          </cell>
          <cell r="AR3076">
            <v>1904.28771972656</v>
          </cell>
          <cell r="AU3076" t="str">
            <v>No</v>
          </cell>
          <cell r="AV3076" t="b">
            <v>1</v>
          </cell>
          <cell r="AX3076">
            <v>3601008.078002925</v>
          </cell>
          <cell r="AY3076" t="b">
            <v>0</v>
          </cell>
          <cell r="AZ3076">
            <v>901448.1026174915</v>
          </cell>
          <cell r="BA3076">
            <v>1</v>
          </cell>
          <cell r="BB3076">
            <v>1904.28771972656</v>
          </cell>
          <cell r="BC3076">
            <v>0.99999985281982562</v>
          </cell>
          <cell r="DS3076">
            <v>2079.9929999999999</v>
          </cell>
          <cell r="DT3076" t="str">
            <v>WA</v>
          </cell>
          <cell r="DU3076" t="str">
            <v>gt46</v>
          </cell>
          <cell r="EZ3076" t="str">
            <v>OR</v>
          </cell>
          <cell r="FA3076" t="str">
            <v>Exterior</v>
          </cell>
          <cell r="FB3076">
            <v>89102.025000000009</v>
          </cell>
          <cell r="FC3076">
            <v>1824809.4720000001</v>
          </cell>
          <cell r="FI3076" t="str">
            <v>WA</v>
          </cell>
          <cell r="FJ3076" t="str">
            <v>Living Room/Family Room</v>
          </cell>
          <cell r="FK3076" t="str">
            <v>EISAnqnx</v>
          </cell>
          <cell r="FL3076">
            <v>114357.15</v>
          </cell>
          <cell r="FS3076" t="str">
            <v>OR</v>
          </cell>
          <cell r="FT3076" t="str">
            <v>EISAnqnx</v>
          </cell>
          <cell r="FV3076">
            <v>2367822.5699999998</v>
          </cell>
        </row>
        <row r="3077">
          <cell r="AN3077" t="str">
            <v>OR</v>
          </cell>
          <cell r="AO3077" t="str">
            <v>Oil FAF</v>
          </cell>
          <cell r="AP3077" t="str">
            <v>Pre 1980</v>
          </cell>
          <cell r="AQ3077" t="str">
            <v>Basement</v>
          </cell>
          <cell r="AR3077">
            <v>5045.1020722598996</v>
          </cell>
          <cell r="AU3077" t="str">
            <v>No</v>
          </cell>
          <cell r="AV3077" t="b">
            <v>1</v>
          </cell>
          <cell r="AX3077">
            <v>19675898.081813607</v>
          </cell>
          <cell r="AY3077" t="b">
            <v>0</v>
          </cell>
          <cell r="AZ3077">
            <v>9518417.501160223</v>
          </cell>
          <cell r="BA3077">
            <v>0.58944281524926712</v>
          </cell>
          <cell r="BB3077">
            <v>5045.1020722598996</v>
          </cell>
          <cell r="BC3077">
            <v>0.58944278189164423</v>
          </cell>
          <cell r="DS3077">
            <v>1925.059</v>
          </cell>
          <cell r="DT3077" t="str">
            <v>OR</v>
          </cell>
          <cell r="DU3077" t="str">
            <v>lt32</v>
          </cell>
          <cell r="EZ3077" t="str">
            <v>OR</v>
          </cell>
          <cell r="FA3077" t="str">
            <v>Garage</v>
          </cell>
          <cell r="FB3077">
            <v>129494.943</v>
          </cell>
          <cell r="FC3077">
            <v>546492.42000000004</v>
          </cell>
          <cell r="FI3077" t="str">
            <v>WA</v>
          </cell>
          <cell r="FJ3077" t="str">
            <v>Living Room/Family Room</v>
          </cell>
          <cell r="FK3077" t="str">
            <v>EISAq</v>
          </cell>
          <cell r="FL3077">
            <v>22871.43</v>
          </cell>
          <cell r="FS3077" t="str">
            <v>OR</v>
          </cell>
          <cell r="FT3077" t="str">
            <v>EISAq</v>
          </cell>
          <cell r="FV3077">
            <v>1187761.4029999999</v>
          </cell>
        </row>
        <row r="3078">
          <cell r="AN3078" t="str">
            <v>OR</v>
          </cell>
          <cell r="AO3078" t="str">
            <v>Oil FAF</v>
          </cell>
          <cell r="AP3078" t="str">
            <v>Pre 1980</v>
          </cell>
          <cell r="AQ3078" t="str">
            <v>Crawlspace</v>
          </cell>
          <cell r="AR3078">
            <v>3514.0014433650999</v>
          </cell>
          <cell r="AU3078" t="str">
            <v>No</v>
          </cell>
          <cell r="AV3078" t="b">
            <v>1</v>
          </cell>
          <cell r="AX3078">
            <v>13704605.629123889</v>
          </cell>
          <cell r="AY3078" t="b">
            <v>0</v>
          </cell>
          <cell r="AZ3078">
            <v>6629743.5331464158</v>
          </cell>
          <cell r="BA3078">
            <v>0.41055718475073283</v>
          </cell>
          <cell r="BB3078">
            <v>3514.0014433650999</v>
          </cell>
          <cell r="BC3078">
            <v>0.41055716151656763</v>
          </cell>
          <cell r="DS3078">
            <v>1925.059</v>
          </cell>
          <cell r="DT3078" t="str">
            <v>OR</v>
          </cell>
          <cell r="DU3078" t="str">
            <v>gt46</v>
          </cell>
          <cell r="EZ3078" t="str">
            <v>OR</v>
          </cell>
          <cell r="FA3078" t="str">
            <v>Kitchen</v>
          </cell>
          <cell r="FB3078">
            <v>53461.215000000004</v>
          </cell>
          <cell r="FC3078">
            <v>178204.05000000002</v>
          </cell>
          <cell r="FI3078" t="str">
            <v>WA</v>
          </cell>
          <cell r="FJ3078" t="str">
            <v>Other</v>
          </cell>
          <cell r="FK3078" t="str">
            <v>EISAnqnx</v>
          </cell>
          <cell r="FL3078">
            <v>1562881.05</v>
          </cell>
          <cell r="FS3078" t="str">
            <v>OR</v>
          </cell>
          <cell r="FT3078" t="str">
            <v>EISAx</v>
          </cell>
          <cell r="FV3078">
            <v>154004.72</v>
          </cell>
        </row>
        <row r="3079">
          <cell r="AN3079" t="str">
            <v>MT</v>
          </cell>
          <cell r="AO3079" t="str">
            <v>Electric FAF</v>
          </cell>
          <cell r="AP3079" t="str">
            <v>1980-1992</v>
          </cell>
          <cell r="AQ3079" t="str">
            <v>Basement</v>
          </cell>
          <cell r="AR3079">
            <v>1144.67944335938</v>
          </cell>
          <cell r="AU3079" t="str">
            <v>No</v>
          </cell>
          <cell r="AV3079" t="b">
            <v>1</v>
          </cell>
          <cell r="AX3079">
            <v>1857814.7365722738</v>
          </cell>
          <cell r="AY3079" t="b">
            <v>0</v>
          </cell>
          <cell r="AZ3079">
            <v>558889.73822021729</v>
          </cell>
          <cell r="BA3079">
            <v>1</v>
          </cell>
          <cell r="BB3079">
            <v>1144.67944335938</v>
          </cell>
          <cell r="BC3079">
            <v>1.0000003873220178</v>
          </cell>
          <cell r="DS3079">
            <v>3785.7640000000001</v>
          </cell>
          <cell r="DT3079" t="str">
            <v>ID</v>
          </cell>
          <cell r="DU3079" t="str">
            <v>lt32</v>
          </cell>
          <cell r="EZ3079" t="str">
            <v>OR</v>
          </cell>
          <cell r="FA3079" t="str">
            <v>Living Room/Family Room</v>
          </cell>
          <cell r="FB3079">
            <v>160383.64500000002</v>
          </cell>
          <cell r="FC3079">
            <v>166323.78</v>
          </cell>
          <cell r="FI3079" t="str">
            <v>WA</v>
          </cell>
          <cell r="FJ3079" t="str">
            <v>Other</v>
          </cell>
          <cell r="FK3079" t="str">
            <v>EISAx</v>
          </cell>
          <cell r="FL3079">
            <v>670895.28</v>
          </cell>
          <cell r="FS3079" t="str">
            <v>WA</v>
          </cell>
          <cell r="FT3079" t="str">
            <v>EISAnqnx</v>
          </cell>
          <cell r="FV3079">
            <v>10377247.439999999</v>
          </cell>
        </row>
        <row r="3080">
          <cell r="AN3080" t="str">
            <v>MT</v>
          </cell>
          <cell r="AO3080" t="str">
            <v>Baseboard/Wall/Radiant</v>
          </cell>
          <cell r="AP3080" t="str">
            <v>1980-1992</v>
          </cell>
          <cell r="AQ3080" t="str">
            <v>Basement</v>
          </cell>
          <cell r="AR3080">
            <v>1144.67944335938</v>
          </cell>
          <cell r="AU3080" t="str">
            <v>No</v>
          </cell>
          <cell r="AV3080" t="b">
            <v>0</v>
          </cell>
          <cell r="AX3080">
            <v>1857814.7365722738</v>
          </cell>
          <cell r="AY3080" t="b">
            <v>0</v>
          </cell>
          <cell r="AZ3080">
            <v>558889.73822021729</v>
          </cell>
          <cell r="BA3080" t="str">
            <v/>
          </cell>
          <cell r="BB3080" t="str">
            <v/>
          </cell>
          <cell r="BC3080">
            <v>1.0000003873220178</v>
          </cell>
          <cell r="DS3080">
            <v>3785.7640000000001</v>
          </cell>
          <cell r="DT3080" t="str">
            <v>ID</v>
          </cell>
          <cell r="DU3080" t="str">
            <v>32to46</v>
          </cell>
          <cell r="EZ3080" t="str">
            <v>OR</v>
          </cell>
          <cell r="FA3080" t="str">
            <v>Other</v>
          </cell>
          <cell r="FB3080">
            <v>790037.95500000007</v>
          </cell>
          <cell r="FC3080">
            <v>1128625.6500000001</v>
          </cell>
          <cell r="FI3080" t="str">
            <v>OR</v>
          </cell>
          <cell r="FJ3080" t="str">
            <v>Bathroom</v>
          </cell>
          <cell r="FK3080" t="str">
            <v>EISAnqnx</v>
          </cell>
          <cell r="FL3080">
            <v>12340273.640000001</v>
          </cell>
          <cell r="FS3080" t="str">
            <v>WA</v>
          </cell>
          <cell r="FT3080" t="str">
            <v>EISAq</v>
          </cell>
          <cell r="FV3080">
            <v>767393.08799999999</v>
          </cell>
        </row>
        <row r="3081">
          <cell r="AN3081" t="str">
            <v>ID</v>
          </cell>
          <cell r="AO3081" t="str">
            <v>Wood</v>
          </cell>
          <cell r="AP3081" t="str">
            <v>Pre 1980</v>
          </cell>
          <cell r="AQ3081" t="str">
            <v>Basement</v>
          </cell>
          <cell r="AR3081">
            <v>3785.76440429688</v>
          </cell>
          <cell r="AU3081" t="str">
            <v>No</v>
          </cell>
          <cell r="AV3081" t="b">
            <v>0</v>
          </cell>
          <cell r="AX3081">
            <v>10622854.918457046</v>
          </cell>
          <cell r="AY3081" t="b">
            <v>0</v>
          </cell>
          <cell r="AZ3081">
            <v>2536537.8661669954</v>
          </cell>
          <cell r="BA3081" t="str">
            <v/>
          </cell>
          <cell r="BB3081" t="str">
            <v/>
          </cell>
          <cell r="BC3081">
            <v>1.0000001067939999</v>
          </cell>
          <cell r="DS3081">
            <v>1904.288</v>
          </cell>
          <cell r="DT3081" t="str">
            <v>WA</v>
          </cell>
          <cell r="DU3081" t="str">
            <v>32to46</v>
          </cell>
          <cell r="EZ3081" t="str">
            <v>WA</v>
          </cell>
          <cell r="FA3081" t="str">
            <v>Bathroom</v>
          </cell>
          <cell r="FB3081">
            <v>450836.1</v>
          </cell>
          <cell r="FC3081">
            <v>282523.95600000001</v>
          </cell>
          <cell r="FI3081" t="str">
            <v>OR</v>
          </cell>
          <cell r="FJ3081" t="str">
            <v>Bathroom</v>
          </cell>
          <cell r="FK3081" t="str">
            <v>EISAq</v>
          </cell>
          <cell r="FL3081">
            <v>249578.568</v>
          </cell>
          <cell r="FS3081" t="str">
            <v>WA</v>
          </cell>
          <cell r="FT3081" t="str">
            <v>EISAx</v>
          </cell>
          <cell r="FV3081">
            <v>18879614.039999999</v>
          </cell>
        </row>
        <row r="3082">
          <cell r="AN3082" t="str">
            <v>ID</v>
          </cell>
          <cell r="AO3082" t="str">
            <v>Natural Gas FAF</v>
          </cell>
          <cell r="AP3082" t="str">
            <v>Pre 1980</v>
          </cell>
          <cell r="AQ3082" t="str">
            <v>Basement</v>
          </cell>
          <cell r="AR3082">
            <v>3785.76440429688</v>
          </cell>
          <cell r="AU3082" t="str">
            <v>No</v>
          </cell>
          <cell r="AV3082" t="b">
            <v>1</v>
          </cell>
          <cell r="AX3082">
            <v>10622854.918457046</v>
          </cell>
          <cell r="AY3082" t="b">
            <v>0</v>
          </cell>
          <cell r="AZ3082">
            <v>2536537.8661669954</v>
          </cell>
          <cell r="BA3082">
            <v>1</v>
          </cell>
          <cell r="BB3082">
            <v>3785.76440429688</v>
          </cell>
          <cell r="BC3082">
            <v>1.0000001067939999</v>
          </cell>
          <cell r="DS3082">
            <v>1904.288</v>
          </cell>
          <cell r="DT3082" t="str">
            <v>WA</v>
          </cell>
          <cell r="DU3082" t="str">
            <v>lt32</v>
          </cell>
          <cell r="EZ3082" t="str">
            <v>WA</v>
          </cell>
          <cell r="FA3082" t="str">
            <v>Bedrooms</v>
          </cell>
          <cell r="FB3082">
            <v>1358519.4479999999</v>
          </cell>
          <cell r="FC3082">
            <v>1584939.3559999999</v>
          </cell>
          <cell r="FI3082" t="str">
            <v>OR</v>
          </cell>
          <cell r="FJ3082" t="str">
            <v>Bathroom</v>
          </cell>
          <cell r="FK3082" t="str">
            <v>EISAx</v>
          </cell>
          <cell r="FL3082">
            <v>693273.8</v>
          </cell>
          <cell r="FS3082" t="str">
            <v>WA</v>
          </cell>
          <cell r="FT3082" t="str">
            <v>EISAnqnx</v>
          </cell>
          <cell r="FV3082">
            <v>1747194.1199999999</v>
          </cell>
        </row>
        <row r="3083">
          <cell r="AN3083" t="str">
            <v>WA</v>
          </cell>
          <cell r="AO3083" t="str">
            <v>Baseboard/Wall/Radiant</v>
          </cell>
          <cell r="AP3083" t="str">
            <v>Pre 1980</v>
          </cell>
          <cell r="AQ3083" t="str">
            <v>Basement</v>
          </cell>
          <cell r="AR3083">
            <v>6135.65283203125</v>
          </cell>
          <cell r="AU3083" t="str">
            <v>No</v>
          </cell>
          <cell r="AV3083" t="b">
            <v>0</v>
          </cell>
          <cell r="AX3083">
            <v>18235160.216796875</v>
          </cell>
          <cell r="AY3083" t="b">
            <v>0</v>
          </cell>
          <cell r="AZ3083">
            <v>4163347.2291748044</v>
          </cell>
          <cell r="BA3083" t="str">
            <v/>
          </cell>
          <cell r="BB3083" t="str">
            <v/>
          </cell>
          <cell r="BC3083">
            <v>0.49999982333029236</v>
          </cell>
          <cell r="DS3083">
            <v>1904.288</v>
          </cell>
          <cell r="DT3083" t="str">
            <v>WA</v>
          </cell>
          <cell r="DU3083" t="str">
            <v>32to46</v>
          </cell>
          <cell r="EZ3083" t="str">
            <v>WA</v>
          </cell>
          <cell r="FA3083" t="str">
            <v>Exterior</v>
          </cell>
          <cell r="FB3083">
            <v>44081.752</v>
          </cell>
          <cell r="FC3083">
            <v>5626434.5279999999</v>
          </cell>
          <cell r="FI3083" t="str">
            <v>OR</v>
          </cell>
          <cell r="FJ3083" t="str">
            <v>Bedrooms</v>
          </cell>
          <cell r="FK3083" t="str">
            <v>EISAnqnx</v>
          </cell>
          <cell r="FL3083">
            <v>1386547.6</v>
          </cell>
          <cell r="FS3083" t="str">
            <v>WA</v>
          </cell>
          <cell r="FT3083" t="str">
            <v>EISAq</v>
          </cell>
          <cell r="FV3083">
            <v>730077.54299999995</v>
          </cell>
        </row>
        <row r="3084">
          <cell r="AN3084" t="str">
            <v>WA</v>
          </cell>
          <cell r="AO3084" t="str">
            <v>Natural Gas FAF</v>
          </cell>
          <cell r="AP3084" t="str">
            <v>Pre 1980</v>
          </cell>
          <cell r="AQ3084" t="str">
            <v>Basement</v>
          </cell>
          <cell r="AR3084">
            <v>6135.65283203125</v>
          </cell>
          <cell r="AU3084" t="str">
            <v>No</v>
          </cell>
          <cell r="AV3084" t="b">
            <v>1</v>
          </cell>
          <cell r="AX3084">
            <v>18235160.216796875</v>
          </cell>
          <cell r="AY3084" t="b">
            <v>0</v>
          </cell>
          <cell r="AZ3084">
            <v>4163347.2291748044</v>
          </cell>
          <cell r="BA3084">
            <v>0.5</v>
          </cell>
          <cell r="BB3084">
            <v>6135.65283203125</v>
          </cell>
          <cell r="BC3084">
            <v>0.49999982333029236</v>
          </cell>
          <cell r="DS3084">
            <v>1904.288</v>
          </cell>
          <cell r="DT3084" t="str">
            <v>WA</v>
          </cell>
          <cell r="DU3084" t="str">
            <v>gt46</v>
          </cell>
          <cell r="EZ3084" t="str">
            <v>WA</v>
          </cell>
          <cell r="FA3084" t="str">
            <v>Kitchen</v>
          </cell>
          <cell r="FB3084">
            <v>260483.08</v>
          </cell>
          <cell r="FC3084">
            <v>400743.19999999995</v>
          </cell>
          <cell r="FI3084" t="str">
            <v>OR</v>
          </cell>
          <cell r="FJ3084" t="str">
            <v>Bedrooms</v>
          </cell>
          <cell r="FK3084" t="str">
            <v>EISAx</v>
          </cell>
          <cell r="FL3084">
            <v>4679598.1500000004</v>
          </cell>
          <cell r="FS3084" t="str">
            <v>WA</v>
          </cell>
          <cell r="FT3084" t="str">
            <v>EISAx</v>
          </cell>
          <cell r="FV3084">
            <v>103999.65</v>
          </cell>
        </row>
        <row r="3085">
          <cell r="AN3085" t="str">
            <v>WA</v>
          </cell>
          <cell r="AO3085" t="str">
            <v>Natural Gas FAF</v>
          </cell>
          <cell r="AP3085" t="str">
            <v>Pre 1980</v>
          </cell>
          <cell r="AQ3085" t="str">
            <v>Slab on Grade</v>
          </cell>
          <cell r="AR3085">
            <v>6135.65283203125</v>
          </cell>
          <cell r="AU3085" t="str">
            <v>No</v>
          </cell>
          <cell r="AV3085" t="b">
            <v>1</v>
          </cell>
          <cell r="AX3085">
            <v>18235160.216796875</v>
          </cell>
          <cell r="AY3085" t="b">
            <v>0</v>
          </cell>
          <cell r="AZ3085">
            <v>4163347.2291748044</v>
          </cell>
          <cell r="BA3085">
            <v>0.5</v>
          </cell>
          <cell r="BB3085">
            <v>6135.65283203125</v>
          </cell>
          <cell r="BC3085">
            <v>0.49999982333029236</v>
          </cell>
          <cell r="DS3085">
            <v>1904.288</v>
          </cell>
          <cell r="DT3085" t="str">
            <v>WA</v>
          </cell>
          <cell r="DU3085" t="str">
            <v>32to46</v>
          </cell>
          <cell r="EZ3085" t="str">
            <v>WA</v>
          </cell>
          <cell r="FA3085" t="str">
            <v>Living Room/Family Room</v>
          </cell>
          <cell r="FB3085">
            <v>661226.27999999991</v>
          </cell>
          <cell r="FC3085">
            <v>737367.48800000001</v>
          </cell>
          <cell r="FI3085" t="str">
            <v>OR</v>
          </cell>
          <cell r="FJ3085" t="str">
            <v>Exterior</v>
          </cell>
          <cell r="FK3085" t="str">
            <v>EISAnqnx</v>
          </cell>
          <cell r="FL3085">
            <v>2079821.4000000001</v>
          </cell>
          <cell r="FS3085" t="str">
            <v>MT</v>
          </cell>
          <cell r="FT3085" t="str">
            <v>EISAnqnx</v>
          </cell>
          <cell r="FV3085">
            <v>2712889.23</v>
          </cell>
        </row>
        <row r="3086">
          <cell r="AN3086" t="str">
            <v>WA</v>
          </cell>
          <cell r="AO3086" t="str">
            <v>Baseboard/Wall/Radiant</v>
          </cell>
          <cell r="AP3086" t="str">
            <v>Pre 1980</v>
          </cell>
          <cell r="AQ3086" t="str">
            <v>Slab on Grade</v>
          </cell>
          <cell r="AR3086">
            <v>6135.65283203125</v>
          </cell>
          <cell r="AU3086" t="str">
            <v>No</v>
          </cell>
          <cell r="AV3086" t="b">
            <v>0</v>
          </cell>
          <cell r="AX3086">
            <v>18235160.216796875</v>
          </cell>
          <cell r="AY3086" t="b">
            <v>0</v>
          </cell>
          <cell r="AZ3086">
            <v>4163347.2291748044</v>
          </cell>
          <cell r="BA3086" t="str">
            <v/>
          </cell>
          <cell r="BB3086" t="str">
            <v/>
          </cell>
          <cell r="BC3086">
            <v>0.49999982333029236</v>
          </cell>
          <cell r="DS3086">
            <v>1904.288</v>
          </cell>
          <cell r="DT3086" t="str">
            <v>WA</v>
          </cell>
          <cell r="DU3086" t="str">
            <v>32to46</v>
          </cell>
          <cell r="EZ3086" t="str">
            <v>WA</v>
          </cell>
          <cell r="FA3086" t="str">
            <v>Other</v>
          </cell>
          <cell r="FB3086">
            <v>2206091.3160000001</v>
          </cell>
          <cell r="FC3086">
            <v>2180043.0079999999</v>
          </cell>
          <cell r="FI3086" t="str">
            <v>OR</v>
          </cell>
          <cell r="FJ3086" t="str">
            <v>Exterior</v>
          </cell>
          <cell r="FK3086" t="str">
            <v>EISAx</v>
          </cell>
          <cell r="FL3086">
            <v>3466369</v>
          </cell>
          <cell r="FS3086" t="str">
            <v>MT</v>
          </cell>
          <cell r="FT3086" t="str">
            <v>EISAq</v>
          </cell>
          <cell r="FV3086">
            <v>1026777.0630000001</v>
          </cell>
        </row>
        <row r="3087">
          <cell r="AN3087" t="str">
            <v>WA</v>
          </cell>
          <cell r="AO3087" t="str">
            <v>Wood</v>
          </cell>
          <cell r="AP3087" t="str">
            <v>Pre 1980</v>
          </cell>
          <cell r="AQ3087" t="str">
            <v>Slab on Grade</v>
          </cell>
          <cell r="AR3087">
            <v>6135.65283203125</v>
          </cell>
          <cell r="AU3087" t="str">
            <v>No</v>
          </cell>
          <cell r="AV3087" t="b">
            <v>0</v>
          </cell>
          <cell r="AX3087">
            <v>18235160.216796875</v>
          </cell>
          <cell r="AY3087" t="b">
            <v>0</v>
          </cell>
          <cell r="AZ3087">
            <v>4163347.2291748044</v>
          </cell>
          <cell r="BA3087" t="str">
            <v/>
          </cell>
          <cell r="BB3087" t="str">
            <v/>
          </cell>
          <cell r="BC3087">
            <v>0.49999982333029236</v>
          </cell>
          <cell r="DS3087">
            <v>2079.9929999999999</v>
          </cell>
          <cell r="DT3087" t="str">
            <v>WA</v>
          </cell>
          <cell r="DU3087" t="str">
            <v>32to46</v>
          </cell>
          <cell r="EZ3087" t="str">
            <v>OR</v>
          </cell>
          <cell r="FA3087" t="str">
            <v>Bathroom</v>
          </cell>
          <cell r="FB3087">
            <v>3743678.52</v>
          </cell>
          <cell r="FC3087">
            <v>1185498.1980000001</v>
          </cell>
          <cell r="FI3087" t="str">
            <v>OR</v>
          </cell>
          <cell r="FJ3087" t="str">
            <v>Garage</v>
          </cell>
          <cell r="FK3087" t="str">
            <v>EISAnqnx</v>
          </cell>
          <cell r="FL3087">
            <v>0</v>
          </cell>
          <cell r="FS3087" t="str">
            <v>MT</v>
          </cell>
          <cell r="FT3087" t="str">
            <v>EISAnqnx</v>
          </cell>
          <cell r="FV3087">
            <v>3324182.16</v>
          </cell>
        </row>
        <row r="3088">
          <cell r="AN3088" t="str">
            <v>WA</v>
          </cell>
          <cell r="AO3088" t="str">
            <v>Wood</v>
          </cell>
          <cell r="AP3088" t="str">
            <v>Pre 1980</v>
          </cell>
          <cell r="AQ3088" t="str">
            <v>Basement</v>
          </cell>
          <cell r="AR3088">
            <v>6135.65283203125</v>
          </cell>
          <cell r="AU3088" t="str">
            <v>No</v>
          </cell>
          <cell r="AV3088" t="b">
            <v>0</v>
          </cell>
          <cell r="AX3088">
            <v>18235160.216796875</v>
          </cell>
          <cell r="AY3088" t="b">
            <v>0</v>
          </cell>
          <cell r="AZ3088">
            <v>4163347.2291748044</v>
          </cell>
          <cell r="BA3088" t="str">
            <v/>
          </cell>
          <cell r="BB3088" t="str">
            <v/>
          </cell>
          <cell r="BC3088">
            <v>0.49999982333029236</v>
          </cell>
          <cell r="DS3088">
            <v>1144.6790000000001</v>
          </cell>
          <cell r="DT3088" t="str">
            <v>MT</v>
          </cell>
          <cell r="DU3088" t="str">
            <v>lt32</v>
          </cell>
          <cell r="EZ3088" t="str">
            <v>OR</v>
          </cell>
          <cell r="FA3088" t="str">
            <v>Bedrooms</v>
          </cell>
          <cell r="FB3088">
            <v>3591158.284</v>
          </cell>
          <cell r="FC3088">
            <v>6641563.0040000007</v>
          </cell>
          <cell r="FI3088" t="str">
            <v>OR</v>
          </cell>
          <cell r="FJ3088" t="str">
            <v>Garage</v>
          </cell>
          <cell r="FK3088" t="str">
            <v>EISAq</v>
          </cell>
          <cell r="FL3088">
            <v>0</v>
          </cell>
          <cell r="FS3088" t="str">
            <v>ID</v>
          </cell>
          <cell r="FT3088" t="str">
            <v>EISAnqnx</v>
          </cell>
          <cell r="FV3088">
            <v>1476447.96</v>
          </cell>
        </row>
        <row r="3089">
          <cell r="AN3089" t="str">
            <v>WA</v>
          </cell>
          <cell r="AO3089" t="str">
            <v>Natural Gas Other</v>
          </cell>
          <cell r="AP3089" t="str">
            <v>Post 2006</v>
          </cell>
          <cell r="AQ3089" t="str">
            <v>Crawlspace</v>
          </cell>
          <cell r="AR3089">
            <v>438.50206031394902</v>
          </cell>
          <cell r="AU3089" t="str">
            <v>No</v>
          </cell>
          <cell r="AV3089" t="b">
            <v>0</v>
          </cell>
          <cell r="AX3089">
            <v>1334800.2715956608</v>
          </cell>
          <cell r="AY3089" t="b">
            <v>0</v>
          </cell>
          <cell r="AZ3089">
            <v>204512.44970735032</v>
          </cell>
          <cell r="BA3089" t="str">
            <v/>
          </cell>
          <cell r="BB3089" t="str">
            <v/>
          </cell>
          <cell r="BC3089">
            <v>0.23027087305804006</v>
          </cell>
          <cell r="DS3089">
            <v>1144.6790000000001</v>
          </cell>
          <cell r="DT3089" t="str">
            <v>MT</v>
          </cell>
          <cell r="DU3089" t="str">
            <v>32to46</v>
          </cell>
          <cell r="EZ3089" t="str">
            <v>OR</v>
          </cell>
          <cell r="FA3089" t="str">
            <v>Exterior</v>
          </cell>
          <cell r="FB3089">
            <v>1968897.5920000002</v>
          </cell>
          <cell r="FC3089">
            <v>22025308.626000002</v>
          </cell>
          <cell r="FI3089" t="str">
            <v>OR</v>
          </cell>
          <cell r="FJ3089" t="str">
            <v>Kitchen</v>
          </cell>
          <cell r="FK3089" t="str">
            <v>EISAx</v>
          </cell>
          <cell r="FL3089">
            <v>6100809.4400000004</v>
          </cell>
          <cell r="FS3089" t="str">
            <v>ID</v>
          </cell>
          <cell r="FT3089" t="str">
            <v>EISAq</v>
          </cell>
          <cell r="FV3089">
            <v>791224.67599999998</v>
          </cell>
        </row>
        <row r="3090">
          <cell r="AN3090" t="str">
            <v>WA</v>
          </cell>
          <cell r="AO3090" t="str">
            <v>Natural Gas Other</v>
          </cell>
          <cell r="AP3090" t="str">
            <v>Post 2006</v>
          </cell>
          <cell r="AQ3090" t="str">
            <v>Basement</v>
          </cell>
          <cell r="AR3090">
            <v>1465.7856594126099</v>
          </cell>
          <cell r="AU3090" t="str">
            <v>No</v>
          </cell>
          <cell r="AV3090" t="b">
            <v>0</v>
          </cell>
          <cell r="AX3090">
            <v>4461851.5472519845</v>
          </cell>
          <cell r="AY3090" t="b">
            <v>0</v>
          </cell>
          <cell r="AZ3090">
            <v>683626.01475065586</v>
          </cell>
          <cell r="BA3090" t="str">
            <v/>
          </cell>
          <cell r="BB3090" t="str">
            <v/>
          </cell>
          <cell r="BC3090">
            <v>0.76972897976178489</v>
          </cell>
          <cell r="DS3090">
            <v>1612.692</v>
          </cell>
          <cell r="DT3090" t="str">
            <v>OR</v>
          </cell>
          <cell r="DU3090" t="str">
            <v>lt32</v>
          </cell>
          <cell r="EZ3090" t="str">
            <v>OR</v>
          </cell>
          <cell r="FA3090" t="str">
            <v>Kitchen</v>
          </cell>
          <cell r="FB3090">
            <v>415964.28</v>
          </cell>
          <cell r="FC3090">
            <v>1331085.696</v>
          </cell>
          <cell r="FI3090" t="str">
            <v>OR</v>
          </cell>
          <cell r="FJ3090" t="str">
            <v>Living Room/Family Room</v>
          </cell>
          <cell r="FK3090" t="str">
            <v>EISAnqnx</v>
          </cell>
          <cell r="FL3090">
            <v>693273.8</v>
          </cell>
          <cell r="FS3090" t="str">
            <v>ID</v>
          </cell>
          <cell r="FT3090" t="str">
            <v>EISAx</v>
          </cell>
          <cell r="FV3090">
            <v>1892882</v>
          </cell>
        </row>
        <row r="3091">
          <cell r="AN3091" t="str">
            <v>WA</v>
          </cell>
          <cell r="AO3091" t="str">
            <v>Baseboard/Wall/Radiant</v>
          </cell>
          <cell r="AP3091" t="str">
            <v>Post 2006</v>
          </cell>
          <cell r="AQ3091" t="str">
            <v>Crawlspace</v>
          </cell>
          <cell r="AR3091">
            <v>438.50206031394902</v>
          </cell>
          <cell r="AU3091" t="str">
            <v>No</v>
          </cell>
          <cell r="AV3091" t="b">
            <v>0</v>
          </cell>
          <cell r="AX3091">
            <v>1334800.2715956608</v>
          </cell>
          <cell r="AY3091" t="b">
            <v>0</v>
          </cell>
          <cell r="AZ3091">
            <v>204512.44970735032</v>
          </cell>
          <cell r="BA3091" t="str">
            <v/>
          </cell>
          <cell r="BB3091" t="str">
            <v/>
          </cell>
          <cell r="BC3091">
            <v>0.23027087305804006</v>
          </cell>
          <cell r="DS3091">
            <v>1612.692</v>
          </cell>
          <cell r="DT3091" t="str">
            <v>OR</v>
          </cell>
          <cell r="DU3091" t="str">
            <v>lt32</v>
          </cell>
          <cell r="EZ3091" t="str">
            <v>OR</v>
          </cell>
          <cell r="FA3091" t="str">
            <v>Living Room/Family Room</v>
          </cell>
          <cell r="FB3091">
            <v>11958973.050000001</v>
          </cell>
          <cell r="FC3091">
            <v>6461311.8160000006</v>
          </cell>
          <cell r="FI3091" t="str">
            <v>OR</v>
          </cell>
          <cell r="FJ3091" t="str">
            <v>Living Room/Family Room</v>
          </cell>
          <cell r="FK3091" t="str">
            <v>EISAq</v>
          </cell>
          <cell r="FL3091">
            <v>124789.284</v>
          </cell>
          <cell r="FS3091" t="str">
            <v>MT</v>
          </cell>
          <cell r="FT3091" t="str">
            <v>EISAnqnx</v>
          </cell>
          <cell r="FV3091">
            <v>1802869.425</v>
          </cell>
        </row>
        <row r="3092">
          <cell r="AN3092" t="str">
            <v>WA</v>
          </cell>
          <cell r="AO3092" t="str">
            <v>Baseboard/Wall/Radiant</v>
          </cell>
          <cell r="AP3092" t="str">
            <v>Post 2006</v>
          </cell>
          <cell r="AQ3092" t="str">
            <v>Basement</v>
          </cell>
          <cell r="AR3092">
            <v>1465.7856594126099</v>
          </cell>
          <cell r="AU3092" t="str">
            <v>No</v>
          </cell>
          <cell r="AV3092" t="b">
            <v>0</v>
          </cell>
          <cell r="AX3092">
            <v>4461851.5472519845</v>
          </cell>
          <cell r="AY3092" t="b">
            <v>0</v>
          </cell>
          <cell r="AZ3092">
            <v>683626.01475065586</v>
          </cell>
          <cell r="BA3092" t="str">
            <v/>
          </cell>
          <cell r="BB3092" t="str">
            <v/>
          </cell>
          <cell r="BC3092">
            <v>0.76972897976178489</v>
          </cell>
          <cell r="DS3092">
            <v>1612.692</v>
          </cell>
          <cell r="DT3092" t="str">
            <v>OR</v>
          </cell>
          <cell r="DU3092" t="str">
            <v>lt32</v>
          </cell>
          <cell r="EZ3092" t="str">
            <v>OR</v>
          </cell>
          <cell r="FA3092" t="str">
            <v>Other</v>
          </cell>
          <cell r="FB3092">
            <v>4062584.4680000003</v>
          </cell>
          <cell r="FC3092">
            <v>5137158.858</v>
          </cell>
          <cell r="FI3092" t="str">
            <v>OR</v>
          </cell>
          <cell r="FJ3092" t="str">
            <v>Living Room/Family Room</v>
          </cell>
          <cell r="FK3092" t="str">
            <v>EISAx</v>
          </cell>
          <cell r="FL3092">
            <v>1039910.7000000001</v>
          </cell>
          <cell r="FS3092" t="str">
            <v>MT</v>
          </cell>
          <cell r="FT3092" t="str">
            <v>EISAq</v>
          </cell>
          <cell r="FV3092">
            <v>208331.57800000001</v>
          </cell>
        </row>
        <row r="3093">
          <cell r="AN3093" t="str">
            <v>WA</v>
          </cell>
          <cell r="AO3093" t="str">
            <v>Natural Gas FAF</v>
          </cell>
          <cell r="AP3093" t="str">
            <v>Post 2006</v>
          </cell>
          <cell r="AQ3093" t="str">
            <v>Crawlspace</v>
          </cell>
          <cell r="AR3093">
            <v>438.50206031394902</v>
          </cell>
          <cell r="AU3093" t="str">
            <v>No</v>
          </cell>
          <cell r="AV3093" t="b">
            <v>1</v>
          </cell>
          <cell r="AX3093">
            <v>1334800.2715956608</v>
          </cell>
          <cell r="AY3093" t="b">
            <v>0</v>
          </cell>
          <cell r="AZ3093">
            <v>204512.44970735032</v>
          </cell>
          <cell r="BA3093">
            <v>0.23027090694935246</v>
          </cell>
          <cell r="BB3093">
            <v>438.50206031394902</v>
          </cell>
          <cell r="BC3093">
            <v>0.23027087305804006</v>
          </cell>
          <cell r="DS3093">
            <v>1612.692</v>
          </cell>
          <cell r="DT3093" t="str">
            <v>OR</v>
          </cell>
          <cell r="DU3093" t="str">
            <v>lt32</v>
          </cell>
          <cell r="EZ3093" t="str">
            <v>WA</v>
          </cell>
          <cell r="FA3093" t="str">
            <v>Bathroom</v>
          </cell>
          <cell r="FB3093">
            <v>721337.76</v>
          </cell>
          <cell r="FC3093">
            <v>150278.69999999998</v>
          </cell>
          <cell r="FI3093" t="str">
            <v>OR</v>
          </cell>
          <cell r="FJ3093" t="str">
            <v>Other</v>
          </cell>
          <cell r="FK3093" t="str">
            <v>EISAnqnx</v>
          </cell>
          <cell r="FL3093">
            <v>3605023.7600000002</v>
          </cell>
          <cell r="FS3093" t="str">
            <v>MT</v>
          </cell>
          <cell r="FT3093" t="str">
            <v>EISAx</v>
          </cell>
          <cell r="FV3093">
            <v>1688401.5250000001</v>
          </cell>
        </row>
        <row r="3094">
          <cell r="AN3094" t="str">
            <v>WA</v>
          </cell>
          <cell r="AO3094" t="str">
            <v>Natural Gas FAF</v>
          </cell>
          <cell r="AP3094" t="str">
            <v>Post 2006</v>
          </cell>
          <cell r="AQ3094" t="str">
            <v>Basement</v>
          </cell>
          <cell r="AR3094">
            <v>1465.7856594126099</v>
          </cell>
          <cell r="AU3094" t="str">
            <v>No</v>
          </cell>
          <cell r="AV3094" t="b">
            <v>1</v>
          </cell>
          <cell r="AX3094">
            <v>4461851.5472519845</v>
          </cell>
          <cell r="AY3094" t="b">
            <v>0</v>
          </cell>
          <cell r="AZ3094">
            <v>683626.01475065586</v>
          </cell>
          <cell r="BA3094">
            <v>0.76972909305064752</v>
          </cell>
          <cell r="BB3094">
            <v>1465.7856594126099</v>
          </cell>
          <cell r="BC3094">
            <v>0.76972897976178489</v>
          </cell>
          <cell r="DS3094">
            <v>1925.059</v>
          </cell>
          <cell r="DT3094" t="str">
            <v>OR</v>
          </cell>
          <cell r="DU3094" t="str">
            <v>lt32</v>
          </cell>
          <cell r="EZ3094" t="str">
            <v>WA</v>
          </cell>
          <cell r="FA3094" t="str">
            <v>Bedrooms</v>
          </cell>
          <cell r="FB3094">
            <v>631170.53999999992</v>
          </cell>
          <cell r="FC3094">
            <v>296549.96799999999</v>
          </cell>
          <cell r="FI3094" t="str">
            <v>OR</v>
          </cell>
          <cell r="FJ3094" t="str">
            <v>Other</v>
          </cell>
          <cell r="FK3094" t="str">
            <v>EISAq</v>
          </cell>
          <cell r="FL3094">
            <v>8083572.5080000004</v>
          </cell>
          <cell r="FS3094" t="str">
            <v>ID</v>
          </cell>
          <cell r="FT3094" t="str">
            <v>EISAnqnx</v>
          </cell>
          <cell r="FV3094">
            <v>2683046.25</v>
          </cell>
        </row>
        <row r="3095">
          <cell r="AN3095" t="str">
            <v>OR</v>
          </cell>
          <cell r="AO3095" t="str">
            <v>Baseboard/Wall/Radiant</v>
          </cell>
          <cell r="AP3095" t="str">
            <v>1993-2006</v>
          </cell>
          <cell r="AQ3095" t="str">
            <v>Slab on Grade</v>
          </cell>
          <cell r="AR3095">
            <v>1612.69177246094</v>
          </cell>
          <cell r="AU3095" t="str">
            <v>No</v>
          </cell>
          <cell r="AV3095" t="b">
            <v>0</v>
          </cell>
          <cell r="AX3095">
            <v>2259381.1732177772</v>
          </cell>
          <cell r="AY3095" t="b">
            <v>0</v>
          </cell>
          <cell r="AZ3095">
            <v>465132.56101318431</v>
          </cell>
          <cell r="BA3095" t="str">
            <v/>
          </cell>
          <cell r="BB3095" t="str">
            <v/>
          </cell>
          <cell r="BC3095">
            <v>0.99999985890730525</v>
          </cell>
          <cell r="DS3095">
            <v>4360.1880000000001</v>
          </cell>
          <cell r="DT3095" t="str">
            <v>WA</v>
          </cell>
          <cell r="DU3095" t="str">
            <v>32to46</v>
          </cell>
          <cell r="EZ3095" t="str">
            <v>WA</v>
          </cell>
          <cell r="FA3095" t="str">
            <v>Exterior</v>
          </cell>
          <cell r="FB3095">
            <v>921709.36</v>
          </cell>
          <cell r="FC3095">
            <v>2352362.5839999998</v>
          </cell>
          <cell r="FI3095" t="str">
            <v>OR</v>
          </cell>
          <cell r="FJ3095" t="str">
            <v>Other</v>
          </cell>
          <cell r="FK3095" t="str">
            <v>EISAx</v>
          </cell>
          <cell r="FL3095">
            <v>5476863.0200000005</v>
          </cell>
          <cell r="FS3095" t="str">
            <v>ID</v>
          </cell>
          <cell r="FT3095" t="str">
            <v>EISAq</v>
          </cell>
          <cell r="FV3095">
            <v>2310997.17</v>
          </cell>
        </row>
        <row r="3096">
          <cell r="AN3096" t="str">
            <v>OR</v>
          </cell>
          <cell r="AO3096" t="str">
            <v>Electric FAF</v>
          </cell>
          <cell r="AP3096" t="str">
            <v>1993-2006</v>
          </cell>
          <cell r="AQ3096" t="str">
            <v>Slab on Grade</v>
          </cell>
          <cell r="AR3096">
            <v>1612.69177246094</v>
          </cell>
          <cell r="AU3096" t="str">
            <v>No</v>
          </cell>
          <cell r="AV3096" t="b">
            <v>1</v>
          </cell>
          <cell r="AX3096">
            <v>2259381.1732177772</v>
          </cell>
          <cell r="AY3096" t="b">
            <v>0</v>
          </cell>
          <cell r="AZ3096">
            <v>465132.56101318431</v>
          </cell>
          <cell r="BA3096">
            <v>1</v>
          </cell>
          <cell r="BB3096">
            <v>1612.69177246094</v>
          </cell>
          <cell r="BC3096">
            <v>0.99999985890730525</v>
          </cell>
          <cell r="DS3096">
            <v>2130.886</v>
          </cell>
          <cell r="DT3096" t="str">
            <v>MT</v>
          </cell>
          <cell r="DU3096" t="str">
            <v>32to46</v>
          </cell>
          <cell r="EZ3096" t="str">
            <v>WA</v>
          </cell>
          <cell r="FA3096" t="str">
            <v>Kitchen</v>
          </cell>
          <cell r="FB3096">
            <v>270501.65999999997</v>
          </cell>
          <cell r="FC3096">
            <v>186345.58799999999</v>
          </cell>
          <cell r="FI3096" t="str">
            <v>WA</v>
          </cell>
          <cell r="FJ3096" t="str">
            <v>Bathroom</v>
          </cell>
          <cell r="FK3096" t="str">
            <v>EISAnqnx</v>
          </cell>
          <cell r="FL3096">
            <v>1082006.6399999999</v>
          </cell>
          <cell r="FS3096" t="str">
            <v>ID</v>
          </cell>
          <cell r="FT3096" t="str">
            <v>EISAx</v>
          </cell>
          <cell r="FV3096">
            <v>357739.5</v>
          </cell>
        </row>
        <row r="3097">
          <cell r="AN3097" t="str">
            <v>WA</v>
          </cell>
          <cell r="AO3097" t="str">
            <v>Natural Gas FAF</v>
          </cell>
          <cell r="AP3097" t="str">
            <v>Pre 1980</v>
          </cell>
          <cell r="AQ3097" t="str">
            <v>Basement</v>
          </cell>
          <cell r="AR3097">
            <v>12271.3056640625</v>
          </cell>
          <cell r="AU3097" t="str">
            <v>No</v>
          </cell>
          <cell r="AV3097" t="b">
            <v>1</v>
          </cell>
          <cell r="AX3097">
            <v>27610437.744140625</v>
          </cell>
          <cell r="AY3097" t="b">
            <v>0</v>
          </cell>
          <cell r="AZ3097">
            <v>6448080.2742382819</v>
          </cell>
          <cell r="BA3097">
            <v>1</v>
          </cell>
          <cell r="BB3097">
            <v>12271.3056640625</v>
          </cell>
          <cell r="BC3097">
            <v>0.99999964666058472</v>
          </cell>
          <cell r="DS3097">
            <v>1144.6790000000001</v>
          </cell>
          <cell r="DT3097" t="str">
            <v>MT</v>
          </cell>
          <cell r="DU3097" t="str">
            <v>gt46</v>
          </cell>
          <cell r="EZ3097" t="str">
            <v>WA</v>
          </cell>
          <cell r="FA3097" t="str">
            <v>Living Room/Family Room</v>
          </cell>
          <cell r="FB3097">
            <v>1482749.8399999999</v>
          </cell>
          <cell r="FC3097">
            <v>502932.71599999996</v>
          </cell>
          <cell r="FI3097" t="str">
            <v>WA</v>
          </cell>
          <cell r="FJ3097" t="str">
            <v>Bathroom</v>
          </cell>
          <cell r="FK3097" t="str">
            <v>EISAx</v>
          </cell>
          <cell r="FL3097">
            <v>2003716</v>
          </cell>
          <cell r="FS3097" t="str">
            <v>ID</v>
          </cell>
          <cell r="FT3097" t="str">
            <v>EISAnqnx</v>
          </cell>
          <cell r="FV3097">
            <v>2146437</v>
          </cell>
        </row>
        <row r="3098">
          <cell r="AN3098" t="str">
            <v>OR</v>
          </cell>
          <cell r="AO3098" t="str">
            <v>Baseboard/Wall/Radiant</v>
          </cell>
          <cell r="AP3098" t="str">
            <v>1980-1992</v>
          </cell>
          <cell r="AU3098" t="str">
            <v>No</v>
          </cell>
          <cell r="AV3098" t="b">
            <v>0</v>
          </cell>
          <cell r="AX3098">
            <v>0</v>
          </cell>
          <cell r="AY3098" t="b">
            <v>1</v>
          </cell>
          <cell r="AZ3098">
            <v>0</v>
          </cell>
          <cell r="BA3098" t="str">
            <v/>
          </cell>
          <cell r="BB3098" t="str">
            <v/>
          </cell>
          <cell r="BC3098">
            <v>0</v>
          </cell>
          <cell r="DS3098">
            <v>1144.6790000000001</v>
          </cell>
          <cell r="DT3098" t="str">
            <v>MT</v>
          </cell>
          <cell r="DU3098" t="str">
            <v>32to46</v>
          </cell>
          <cell r="EZ3098" t="str">
            <v>WA</v>
          </cell>
          <cell r="FA3098" t="str">
            <v>Other</v>
          </cell>
          <cell r="FB3098">
            <v>1322452.5599999998</v>
          </cell>
          <cell r="FC3098">
            <v>1084010.3559999999</v>
          </cell>
          <cell r="FI3098" t="str">
            <v>WA</v>
          </cell>
          <cell r="FJ3098" t="str">
            <v>Bedrooms</v>
          </cell>
          <cell r="FK3098" t="str">
            <v>EISAnqnx</v>
          </cell>
          <cell r="FL3098">
            <v>120222.95999999999</v>
          </cell>
          <cell r="FS3098" t="str">
            <v>ID</v>
          </cell>
          <cell r="FT3098" t="str">
            <v>EISAq</v>
          </cell>
          <cell r="FV3098">
            <v>436442.18999999994</v>
          </cell>
        </row>
        <row r="3099">
          <cell r="AN3099" t="str">
            <v>OR</v>
          </cell>
          <cell r="AO3099" t="str">
            <v>Wood</v>
          </cell>
          <cell r="AP3099" t="str">
            <v>1980-1992</v>
          </cell>
          <cell r="AU3099" t="str">
            <v>No</v>
          </cell>
          <cell r="AV3099" t="b">
            <v>1</v>
          </cell>
          <cell r="AX3099">
            <v>0</v>
          </cell>
          <cell r="AY3099" t="b">
            <v>1</v>
          </cell>
          <cell r="AZ3099">
            <v>0</v>
          </cell>
          <cell r="BA3099">
            <v>1</v>
          </cell>
          <cell r="BB3099">
            <v>0</v>
          </cell>
          <cell r="BC3099">
            <v>0</v>
          </cell>
          <cell r="DS3099">
            <v>3785.7640000000001</v>
          </cell>
          <cell r="DT3099" t="str">
            <v>ID</v>
          </cell>
          <cell r="DU3099" t="str">
            <v>gt46</v>
          </cell>
          <cell r="EZ3099" t="str">
            <v>WA</v>
          </cell>
          <cell r="FA3099" t="str">
            <v>Bathroom</v>
          </cell>
          <cell r="FB3099">
            <v>3717369.7500000005</v>
          </cell>
          <cell r="FC3099">
            <v>1308514.152</v>
          </cell>
          <cell r="FI3099" t="str">
            <v>WA</v>
          </cell>
          <cell r="FJ3099" t="str">
            <v>Bedrooms</v>
          </cell>
          <cell r="FK3099" t="str">
            <v>EISAq</v>
          </cell>
          <cell r="FL3099">
            <v>44081.752</v>
          </cell>
          <cell r="FS3099" t="str">
            <v>ID</v>
          </cell>
          <cell r="FT3099" t="str">
            <v>EISAx</v>
          </cell>
          <cell r="FV3099">
            <v>2343193.7249999996</v>
          </cell>
        </row>
        <row r="3100">
          <cell r="AN3100" t="str">
            <v>OR</v>
          </cell>
          <cell r="AO3100" t="str">
            <v>Other</v>
          </cell>
          <cell r="AP3100" t="str">
            <v>Pre 1980</v>
          </cell>
          <cell r="AQ3100" t="str">
            <v>Basement</v>
          </cell>
          <cell r="AR3100">
            <v>1612.69177246094</v>
          </cell>
          <cell r="AU3100" t="str">
            <v>No</v>
          </cell>
          <cell r="AV3100" t="b">
            <v>0</v>
          </cell>
          <cell r="AX3100">
            <v>3560823.4335937556</v>
          </cell>
          <cell r="AY3100" t="b">
            <v>0</v>
          </cell>
          <cell r="AZ3100">
            <v>1402542.0688607323</v>
          </cell>
          <cell r="BA3100" t="str">
            <v/>
          </cell>
          <cell r="BB3100" t="str">
            <v/>
          </cell>
          <cell r="BC3100">
            <v>0.99999985890730525</v>
          </cell>
          <cell r="DS3100">
            <v>3785.7640000000001</v>
          </cell>
          <cell r="DT3100" t="str">
            <v>ID</v>
          </cell>
          <cell r="DU3100" t="str">
            <v>32to46</v>
          </cell>
          <cell r="EZ3100" t="str">
            <v>WA</v>
          </cell>
          <cell r="FA3100" t="str">
            <v>Bedrooms</v>
          </cell>
          <cell r="FB3100">
            <v>4455887.2070000004</v>
          </cell>
          <cell r="FC3100">
            <v>3291111.3520000004</v>
          </cell>
          <cell r="FI3100" t="str">
            <v>WA</v>
          </cell>
          <cell r="FJ3100" t="str">
            <v>Exterior</v>
          </cell>
          <cell r="FK3100" t="str">
            <v>EISAnqnx</v>
          </cell>
          <cell r="FL3100">
            <v>240445.91999999998</v>
          </cell>
          <cell r="FS3100" t="str">
            <v>ID</v>
          </cell>
          <cell r="FT3100" t="str">
            <v>EISAnqnx</v>
          </cell>
          <cell r="FV3100">
            <v>4467201.5200000005</v>
          </cell>
        </row>
        <row r="3101">
          <cell r="AN3101" t="str">
            <v>OR</v>
          </cell>
          <cell r="AO3101" t="str">
            <v>Heat Pump (Central System)</v>
          </cell>
          <cell r="AP3101" t="str">
            <v>Pre 1980</v>
          </cell>
          <cell r="AQ3101" t="str">
            <v>Basement</v>
          </cell>
          <cell r="AR3101">
            <v>1612.69177246094</v>
          </cell>
          <cell r="AU3101" t="str">
            <v>No</v>
          </cell>
          <cell r="AV3101" t="b">
            <v>1</v>
          </cell>
          <cell r="AX3101">
            <v>3560823.4335937556</v>
          </cell>
          <cell r="AY3101" t="b">
            <v>0</v>
          </cell>
          <cell r="AZ3101">
            <v>1402542.0688607323</v>
          </cell>
          <cell r="BA3101">
            <v>1</v>
          </cell>
          <cell r="BB3101">
            <v>1612.69177246094</v>
          </cell>
          <cell r="BC3101">
            <v>0.99999985890730525</v>
          </cell>
          <cell r="DS3101">
            <v>2079.9929999999999</v>
          </cell>
          <cell r="DT3101" t="str">
            <v>WA</v>
          </cell>
          <cell r="DU3101" t="str">
            <v>lt32</v>
          </cell>
          <cell r="EZ3101" t="str">
            <v>WA</v>
          </cell>
          <cell r="FA3101" t="str">
            <v>Exterior</v>
          </cell>
          <cell r="FB3101">
            <v>282520.10100000002</v>
          </cell>
          <cell r="FC3101">
            <v>14448177.095000001</v>
          </cell>
          <cell r="FI3101" t="str">
            <v>WA</v>
          </cell>
          <cell r="FJ3101" t="str">
            <v>Garage</v>
          </cell>
          <cell r="FK3101" t="str">
            <v>EISAnqnx</v>
          </cell>
          <cell r="FL3101">
            <v>240445.91999999998</v>
          </cell>
          <cell r="FS3101" t="str">
            <v>ID</v>
          </cell>
          <cell r="FT3101" t="str">
            <v>EISAq</v>
          </cell>
          <cell r="FV3101">
            <v>2896109.46</v>
          </cell>
        </row>
        <row r="3102">
          <cell r="AN3102" t="str">
            <v>OR</v>
          </cell>
          <cell r="AO3102" t="str">
            <v>Natural Gas FAF</v>
          </cell>
          <cell r="AP3102" t="str">
            <v>1993-2006</v>
          </cell>
          <cell r="AQ3102" t="str">
            <v>Basement</v>
          </cell>
          <cell r="AR3102">
            <v>1612.69177246094</v>
          </cell>
          <cell r="AU3102" t="str">
            <v>No</v>
          </cell>
          <cell r="AV3102" t="b">
            <v>1</v>
          </cell>
          <cell r="AX3102">
            <v>6176609.4885253999</v>
          </cell>
          <cell r="AY3102" t="b">
            <v>0</v>
          </cell>
          <cell r="AZ3102">
            <v>1049410.790175783</v>
          </cell>
          <cell r="BA3102">
            <v>1</v>
          </cell>
          <cell r="BB3102">
            <v>1612.69177246094</v>
          </cell>
          <cell r="BC3102">
            <v>0.99999985890730525</v>
          </cell>
          <cell r="DS3102">
            <v>2079.9929999999999</v>
          </cell>
          <cell r="DT3102" t="str">
            <v>WA</v>
          </cell>
          <cell r="DU3102" t="str">
            <v>lt32</v>
          </cell>
          <cell r="EZ3102" t="str">
            <v>WA</v>
          </cell>
          <cell r="FA3102" t="str">
            <v>Garage</v>
          </cell>
          <cell r="FB3102">
            <v>2973895.8000000003</v>
          </cell>
          <cell r="FC3102">
            <v>3895803.4980000001</v>
          </cell>
          <cell r="FI3102" t="str">
            <v>WA</v>
          </cell>
          <cell r="FJ3102" t="str">
            <v>Kitchen</v>
          </cell>
          <cell r="FK3102" t="str">
            <v>EISAnqnx</v>
          </cell>
          <cell r="FL3102">
            <v>1202229.5999999999</v>
          </cell>
          <cell r="FS3102" t="str">
            <v>ID</v>
          </cell>
          <cell r="FT3102" t="str">
            <v>EISAx</v>
          </cell>
          <cell r="FV3102">
            <v>1438590.32</v>
          </cell>
        </row>
        <row r="3103">
          <cell r="AN3103" t="str">
            <v>WA</v>
          </cell>
          <cell r="AO3103" t="str">
            <v>Baseboard/Wall/Radiant</v>
          </cell>
          <cell r="AP3103" t="str">
            <v>1993-2006</v>
          </cell>
          <cell r="AQ3103" t="str">
            <v>Slab on Grade</v>
          </cell>
          <cell r="AR3103">
            <v>4360.1875</v>
          </cell>
          <cell r="AU3103" t="str">
            <v>No</v>
          </cell>
          <cell r="AV3103" t="b">
            <v>0</v>
          </cell>
          <cell r="AX3103">
            <v>7002461.125</v>
          </cell>
          <cell r="AY3103" t="b">
            <v>0</v>
          </cell>
          <cell r="AZ3103">
            <v>2046563.0078125</v>
          </cell>
          <cell r="BA3103" t="str">
            <v/>
          </cell>
          <cell r="BB3103" t="str">
            <v/>
          </cell>
          <cell r="BC3103">
            <v>0.99999988532604556</v>
          </cell>
          <cell r="DS3103">
            <v>2079.9929999999999</v>
          </cell>
          <cell r="DT3103" t="str">
            <v>WA</v>
          </cell>
          <cell r="DU3103" t="str">
            <v>lt32</v>
          </cell>
          <cell r="EZ3103" t="str">
            <v>WA</v>
          </cell>
          <cell r="FA3103" t="str">
            <v>Kitchen</v>
          </cell>
          <cell r="FB3103">
            <v>4009802.8370000003</v>
          </cell>
          <cell r="FC3103">
            <v>966516.13500000013</v>
          </cell>
          <cell r="FI3103" t="str">
            <v>WA</v>
          </cell>
          <cell r="FJ3103" t="str">
            <v>Kitchen</v>
          </cell>
          <cell r="FK3103" t="str">
            <v>EISAx</v>
          </cell>
          <cell r="FL3103">
            <v>180334.44</v>
          </cell>
          <cell r="FS3103" t="str">
            <v>OR</v>
          </cell>
          <cell r="FT3103" t="str">
            <v>EISAnqnx</v>
          </cell>
          <cell r="FV3103">
            <v>1347541.3</v>
          </cell>
        </row>
        <row r="3104">
          <cell r="AN3104" t="str">
            <v>WA</v>
          </cell>
          <cell r="AO3104" t="str">
            <v>Wood</v>
          </cell>
          <cell r="AP3104" t="str">
            <v>1993-2006</v>
          </cell>
          <cell r="AQ3104" t="str">
            <v>Slab on Grade</v>
          </cell>
          <cell r="AR3104">
            <v>4360.1875</v>
          </cell>
          <cell r="AU3104" t="str">
            <v>No</v>
          </cell>
          <cell r="AV3104" t="b">
            <v>1</v>
          </cell>
          <cell r="AX3104">
            <v>7002461.125</v>
          </cell>
          <cell r="AY3104" t="b">
            <v>0</v>
          </cell>
          <cell r="AZ3104">
            <v>2046563.0078125</v>
          </cell>
          <cell r="BA3104">
            <v>1</v>
          </cell>
          <cell r="BB3104">
            <v>4360.1875</v>
          </cell>
          <cell r="BC3104">
            <v>0.99999988532604556</v>
          </cell>
          <cell r="DS3104">
            <v>2079.9929999999999</v>
          </cell>
          <cell r="DT3104" t="str">
            <v>WA</v>
          </cell>
          <cell r="DU3104" t="str">
            <v>lt32</v>
          </cell>
          <cell r="EZ3104" t="str">
            <v>WA</v>
          </cell>
          <cell r="FA3104" t="str">
            <v>Living Room/Family Room</v>
          </cell>
          <cell r="FB3104">
            <v>5823879.2750000004</v>
          </cell>
          <cell r="FC3104">
            <v>4123802.1760000004</v>
          </cell>
          <cell r="FI3104" t="str">
            <v>WA</v>
          </cell>
          <cell r="FJ3104" t="str">
            <v>Living Room/Family Room</v>
          </cell>
          <cell r="FK3104" t="str">
            <v>EISAnqnx</v>
          </cell>
          <cell r="FL3104">
            <v>80148.639999999999</v>
          </cell>
          <cell r="FS3104" t="str">
            <v>OR</v>
          </cell>
          <cell r="FT3104" t="str">
            <v>EISAq</v>
          </cell>
          <cell r="FV3104">
            <v>28875.884999999998</v>
          </cell>
        </row>
        <row r="3105">
          <cell r="AN3105" t="str">
            <v>OR</v>
          </cell>
          <cell r="AO3105" t="str">
            <v>Baseboard/Wall/Radiant</v>
          </cell>
          <cell r="AP3105" t="str">
            <v>1980-1992</v>
          </cell>
          <cell r="AQ3105" t="str">
            <v>Crawlspace</v>
          </cell>
          <cell r="AR3105">
            <v>1612.69177246094</v>
          </cell>
          <cell r="AU3105" t="str">
            <v>No</v>
          </cell>
          <cell r="AV3105" t="b">
            <v>0</v>
          </cell>
          <cell r="AX3105">
            <v>3772086.0557861389</v>
          </cell>
          <cell r="AY3105" t="b">
            <v>0</v>
          </cell>
          <cell r="AZ3105">
            <v>1416125.4491218161</v>
          </cell>
          <cell r="BA3105" t="str">
            <v/>
          </cell>
          <cell r="BB3105" t="str">
            <v/>
          </cell>
          <cell r="BC3105">
            <v>0.99999985890730525</v>
          </cell>
          <cell r="DS3105">
            <v>2079.9929999999999</v>
          </cell>
          <cell r="DT3105" t="str">
            <v>WA</v>
          </cell>
          <cell r="DU3105" t="str">
            <v>lt32</v>
          </cell>
          <cell r="EZ3105" t="str">
            <v>WA</v>
          </cell>
          <cell r="FA3105" t="str">
            <v>Other</v>
          </cell>
          <cell r="FB3105">
            <v>10165767.143000001</v>
          </cell>
          <cell r="FC3105">
            <v>7295957.6960000005</v>
          </cell>
          <cell r="FI3105" t="str">
            <v>WA</v>
          </cell>
          <cell r="FJ3105" t="str">
            <v>Living Room/Family Room</v>
          </cell>
          <cell r="FK3105" t="str">
            <v>EISAx</v>
          </cell>
          <cell r="FL3105">
            <v>450836.1</v>
          </cell>
          <cell r="FS3105" t="str">
            <v>OR</v>
          </cell>
          <cell r="FT3105" t="str">
            <v>EISAx</v>
          </cell>
          <cell r="FV3105">
            <v>77002.36</v>
          </cell>
        </row>
        <row r="3106">
          <cell r="AN3106" t="str">
            <v>OR</v>
          </cell>
          <cell r="AO3106" t="str">
            <v>Baseboard/Wall/Radiant</v>
          </cell>
          <cell r="AP3106" t="str">
            <v>1980-1992</v>
          </cell>
          <cell r="AQ3106" t="str">
            <v>Crawlspace</v>
          </cell>
          <cell r="AR3106">
            <v>1612.69177246094</v>
          </cell>
          <cell r="AU3106" t="str">
            <v>No</v>
          </cell>
          <cell r="AV3106" t="b">
            <v>1</v>
          </cell>
          <cell r="AX3106">
            <v>3772086.0557861389</v>
          </cell>
          <cell r="AY3106" t="b">
            <v>0</v>
          </cell>
          <cell r="AZ3106">
            <v>1416125.4491218161</v>
          </cell>
          <cell r="BA3106">
            <v>1</v>
          </cell>
          <cell r="BB3106">
            <v>1612.69177246094</v>
          </cell>
          <cell r="BC3106">
            <v>0.99999985890730525</v>
          </cell>
          <cell r="DS3106">
            <v>1904.288</v>
          </cell>
          <cell r="DT3106" t="str">
            <v>WA</v>
          </cell>
          <cell r="DU3106" t="str">
            <v>32to46</v>
          </cell>
          <cell r="EZ3106" t="str">
            <v>WA</v>
          </cell>
          <cell r="FA3106" t="str">
            <v>Bathroom</v>
          </cell>
          <cell r="FB3106">
            <v>344203.08999999997</v>
          </cell>
          <cell r="FC3106">
            <v>137681.236</v>
          </cell>
          <cell r="FI3106" t="str">
            <v>WA</v>
          </cell>
          <cell r="FJ3106" t="str">
            <v>Other</v>
          </cell>
          <cell r="FK3106" t="str">
            <v>EISAnqnx</v>
          </cell>
          <cell r="FL3106">
            <v>721337.76</v>
          </cell>
          <cell r="FS3106" t="str">
            <v>WA</v>
          </cell>
          <cell r="FT3106" t="str">
            <v>EISAnqnx</v>
          </cell>
          <cell r="FV3106">
            <v>2808824.8</v>
          </cell>
        </row>
        <row r="3107">
          <cell r="AN3107" t="str">
            <v>MT</v>
          </cell>
          <cell r="AO3107" t="str">
            <v>Electric FAF</v>
          </cell>
          <cell r="AP3107" t="str">
            <v>Pre 1980</v>
          </cell>
          <cell r="AQ3107" t="str">
            <v>Basement</v>
          </cell>
          <cell r="AR3107">
            <v>1144.67944335938</v>
          </cell>
          <cell r="AU3107" t="str">
            <v>No</v>
          </cell>
          <cell r="AV3107" t="b">
            <v>1</v>
          </cell>
          <cell r="AX3107">
            <v>4402437.1391601758</v>
          </cell>
          <cell r="AY3107" t="b">
            <v>0</v>
          </cell>
          <cell r="AZ3107">
            <v>959344.39468506281</v>
          </cell>
          <cell r="BA3107">
            <v>1</v>
          </cell>
          <cell r="BB3107">
            <v>1144.67944335938</v>
          </cell>
          <cell r="BC3107">
            <v>1.0000003873220178</v>
          </cell>
          <cell r="DS3107">
            <v>2079.9929999999999</v>
          </cell>
          <cell r="DT3107" t="str">
            <v>WA</v>
          </cell>
          <cell r="DU3107" t="str">
            <v>gt46</v>
          </cell>
          <cell r="EZ3107" t="str">
            <v>WA</v>
          </cell>
          <cell r="FA3107" t="str">
            <v>Bedrooms</v>
          </cell>
          <cell r="FB3107">
            <v>344203.08999999997</v>
          </cell>
          <cell r="FC3107">
            <v>672294.54599999997</v>
          </cell>
          <cell r="FI3107" t="str">
            <v>WA</v>
          </cell>
          <cell r="FJ3107" t="str">
            <v>Other</v>
          </cell>
          <cell r="FK3107" t="str">
            <v>EISAq</v>
          </cell>
          <cell r="FL3107">
            <v>44081.752</v>
          </cell>
          <cell r="FS3107" t="str">
            <v>WA</v>
          </cell>
          <cell r="FT3107" t="str">
            <v>EISAq</v>
          </cell>
          <cell r="FV3107">
            <v>875972.48</v>
          </cell>
        </row>
        <row r="3108">
          <cell r="AN3108" t="str">
            <v>WA</v>
          </cell>
          <cell r="AO3108" t="str">
            <v>Wood</v>
          </cell>
          <cell r="AP3108" t="str">
            <v>Pre 1980</v>
          </cell>
          <cell r="AQ3108" t="str">
            <v>Crawlspace</v>
          </cell>
          <cell r="AR3108">
            <v>1904.28771972656</v>
          </cell>
          <cell r="AU3108" t="str">
            <v>No</v>
          </cell>
          <cell r="AV3108" t="b">
            <v>1</v>
          </cell>
          <cell r="AX3108">
            <v>2018544.9829101537</v>
          </cell>
          <cell r="AY3108" t="b">
            <v>0</v>
          </cell>
          <cell r="AZ3108">
            <v>721915.47454833891</v>
          </cell>
          <cell r="BA3108">
            <v>1</v>
          </cell>
          <cell r="BB3108">
            <v>1904.28771972656</v>
          </cell>
          <cell r="BC3108">
            <v>0.99999985281982562</v>
          </cell>
          <cell r="DS3108">
            <v>2079.9929999999999</v>
          </cell>
          <cell r="DT3108" t="str">
            <v>WA</v>
          </cell>
          <cell r="DU3108" t="str">
            <v>32to46</v>
          </cell>
          <cell r="EZ3108" t="str">
            <v>WA</v>
          </cell>
          <cell r="FA3108" t="str">
            <v>Exterior</v>
          </cell>
          <cell r="FB3108">
            <v>366173.5</v>
          </cell>
          <cell r="FC3108">
            <v>3497689.2719999999</v>
          </cell>
          <cell r="FI3108" t="str">
            <v>WA</v>
          </cell>
          <cell r="FJ3108" t="str">
            <v>Other</v>
          </cell>
          <cell r="FK3108" t="str">
            <v>EISAx</v>
          </cell>
          <cell r="FL3108">
            <v>601114.79999999993</v>
          </cell>
          <cell r="FS3108" t="str">
            <v>WA</v>
          </cell>
          <cell r="FT3108" t="str">
            <v>EISAx</v>
          </cell>
          <cell r="FV3108">
            <v>1218744.3200000001</v>
          </cell>
        </row>
        <row r="3109">
          <cell r="AN3109" t="str">
            <v>WA</v>
          </cell>
          <cell r="AO3109" t="str">
            <v>Baseboard/Wall/Radiant</v>
          </cell>
          <cell r="AP3109" t="str">
            <v>Pre 1980</v>
          </cell>
          <cell r="AQ3109" t="str">
            <v>Crawlspace</v>
          </cell>
          <cell r="AR3109">
            <v>1904.28771972656</v>
          </cell>
          <cell r="AU3109" t="str">
            <v>No</v>
          </cell>
          <cell r="AV3109" t="b">
            <v>0</v>
          </cell>
          <cell r="AX3109">
            <v>2018544.9829101537</v>
          </cell>
          <cell r="AY3109" t="b">
            <v>0</v>
          </cell>
          <cell r="AZ3109">
            <v>721915.47454833891</v>
          </cell>
          <cell r="BA3109" t="str">
            <v/>
          </cell>
          <cell r="BB3109" t="str">
            <v/>
          </cell>
          <cell r="BC3109">
            <v>0.99999985281982562</v>
          </cell>
          <cell r="DS3109">
            <v>2079.9929999999999</v>
          </cell>
          <cell r="DT3109" t="str">
            <v>WA</v>
          </cell>
          <cell r="DU3109" t="str">
            <v>lt32</v>
          </cell>
          <cell r="EZ3109" t="str">
            <v>WA</v>
          </cell>
          <cell r="FA3109" t="str">
            <v>Kitchen</v>
          </cell>
          <cell r="FB3109">
            <v>366173.5</v>
          </cell>
          <cell r="FC3109">
            <v>203592.46599999999</v>
          </cell>
          <cell r="FI3109" t="str">
            <v>WA</v>
          </cell>
          <cell r="FJ3109" t="str">
            <v>Bathroom</v>
          </cell>
          <cell r="FK3109" t="str">
            <v>EISAx</v>
          </cell>
          <cell r="FL3109">
            <v>150278.69999999998</v>
          </cell>
          <cell r="FS3109" t="str">
            <v>WA</v>
          </cell>
          <cell r="FT3109" t="str">
            <v>EISAnqnx</v>
          </cell>
          <cell r="FV3109">
            <v>1559994.75</v>
          </cell>
        </row>
        <row r="3110">
          <cell r="AN3110" t="str">
            <v>WA</v>
          </cell>
          <cell r="AO3110" t="str">
            <v>Baseboard/Wall/Radiant</v>
          </cell>
          <cell r="AP3110" t="str">
            <v>Pre 1980</v>
          </cell>
          <cell r="AQ3110" t="str">
            <v>Crawlspace</v>
          </cell>
          <cell r="AR3110">
            <v>1904.28771972656</v>
          </cell>
          <cell r="AU3110" t="str">
            <v>No</v>
          </cell>
          <cell r="AV3110" t="b">
            <v>0</v>
          </cell>
          <cell r="AX3110">
            <v>2018544.9829101537</v>
          </cell>
          <cell r="AY3110" t="b">
            <v>0</v>
          </cell>
          <cell r="AZ3110">
            <v>721915.47454833891</v>
          </cell>
          <cell r="BA3110" t="str">
            <v/>
          </cell>
          <cell r="BB3110" t="str">
            <v/>
          </cell>
          <cell r="BC3110">
            <v>0.99999985281982562</v>
          </cell>
          <cell r="DS3110">
            <v>2079.9929999999999</v>
          </cell>
          <cell r="DT3110" t="str">
            <v>WA</v>
          </cell>
          <cell r="DU3110" t="str">
            <v>lt32</v>
          </cell>
          <cell r="EZ3110" t="str">
            <v>WA</v>
          </cell>
          <cell r="FA3110" t="str">
            <v>Living Room/Family Room</v>
          </cell>
          <cell r="FB3110">
            <v>65911.23</v>
          </cell>
          <cell r="FC3110">
            <v>465772.69199999998</v>
          </cell>
          <cell r="FI3110" t="str">
            <v>WA</v>
          </cell>
          <cell r="FJ3110" t="str">
            <v>Bedrooms</v>
          </cell>
          <cell r="FK3110" t="str">
            <v>EISAnqnx</v>
          </cell>
          <cell r="FL3110">
            <v>360668.88</v>
          </cell>
          <cell r="FS3110" t="str">
            <v>WA</v>
          </cell>
          <cell r="FT3110" t="str">
            <v>EISAq</v>
          </cell>
          <cell r="FV3110">
            <v>1085756.3459999999</v>
          </cell>
        </row>
        <row r="3111">
          <cell r="AN3111" t="str">
            <v>MT</v>
          </cell>
          <cell r="AO3111" t="str">
            <v>Baseboard/Wall/Radiant</v>
          </cell>
          <cell r="AP3111" t="str">
            <v>1993-2006</v>
          </cell>
          <cell r="AQ3111" t="str">
            <v>Crawlspace</v>
          </cell>
          <cell r="AR3111">
            <v>530.46120545922304</v>
          </cell>
          <cell r="AU3111" t="str">
            <v>No</v>
          </cell>
          <cell r="AV3111" t="b">
            <v>0</v>
          </cell>
          <cell r="AX3111">
            <v>1708085.0815786982</v>
          </cell>
          <cell r="AY3111" t="b">
            <v>0</v>
          </cell>
          <cell r="AZ3111">
            <v>328421.05118425383</v>
          </cell>
          <cell r="BA3111" t="str">
            <v/>
          </cell>
          <cell r="BB3111" t="str">
            <v/>
          </cell>
          <cell r="BC3111">
            <v>0.46341481363703096</v>
          </cell>
          <cell r="DS3111">
            <v>2079.9929999999999</v>
          </cell>
          <cell r="DT3111" t="str">
            <v>WA</v>
          </cell>
          <cell r="DU3111" t="str">
            <v>lt32</v>
          </cell>
          <cell r="EZ3111" t="str">
            <v>WA</v>
          </cell>
          <cell r="FA3111" t="str">
            <v>Other</v>
          </cell>
          <cell r="FB3111">
            <v>644465.36</v>
          </cell>
          <cell r="FC3111">
            <v>1930466.692</v>
          </cell>
          <cell r="FI3111" t="str">
            <v>WA</v>
          </cell>
          <cell r="FJ3111" t="str">
            <v>Exterior</v>
          </cell>
          <cell r="FK3111" t="str">
            <v>EISAnqnx</v>
          </cell>
          <cell r="FL3111">
            <v>601114.79999999993</v>
          </cell>
          <cell r="FS3111" t="str">
            <v>WA</v>
          </cell>
          <cell r="FT3111" t="str">
            <v>EISAx</v>
          </cell>
          <cell r="FV3111">
            <v>540798.17999999993</v>
          </cell>
        </row>
        <row r="3112">
          <cell r="AN3112" t="str">
            <v>MT</v>
          </cell>
          <cell r="AO3112" t="str">
            <v>Baseboard/Wall/Radiant</v>
          </cell>
          <cell r="AP3112" t="str">
            <v>1993-2006</v>
          </cell>
          <cell r="AQ3112" t="str">
            <v>Basement</v>
          </cell>
          <cell r="AR3112">
            <v>614.21823790015299</v>
          </cell>
          <cell r="AU3112" t="str">
            <v>No</v>
          </cell>
          <cell r="AV3112" t="b">
            <v>0</v>
          </cell>
          <cell r="AX3112">
            <v>1977782.7260384925</v>
          </cell>
          <cell r="AY3112" t="b">
            <v>0</v>
          </cell>
          <cell r="AZ3112">
            <v>380277.00663439918</v>
          </cell>
          <cell r="BA3112" t="str">
            <v/>
          </cell>
          <cell r="BB3112" t="str">
            <v/>
          </cell>
          <cell r="BC3112">
            <v>0.53658557368498327</v>
          </cell>
          <cell r="DS3112">
            <v>2079.9929999999999</v>
          </cell>
          <cell r="DT3112" t="str">
            <v>WA</v>
          </cell>
          <cell r="DU3112" t="str">
            <v>32to46</v>
          </cell>
          <cell r="EZ3112" t="str">
            <v>WA</v>
          </cell>
          <cell r="FA3112" t="str">
            <v>Bathroom</v>
          </cell>
          <cell r="FB3112">
            <v>128868.81800000001</v>
          </cell>
          <cell r="FC3112">
            <v>267650.62200000003</v>
          </cell>
          <cell r="FI3112" t="str">
            <v>WA</v>
          </cell>
          <cell r="FJ3112" t="str">
            <v>Kitchen</v>
          </cell>
          <cell r="FK3112" t="str">
            <v>EISAx</v>
          </cell>
          <cell r="FL3112">
            <v>520966.16</v>
          </cell>
          <cell r="FS3112" t="str">
            <v>MT</v>
          </cell>
          <cell r="FT3112" t="str">
            <v>EISAnqnx</v>
          </cell>
          <cell r="FV3112">
            <v>2392379.1100000003</v>
          </cell>
        </row>
        <row r="3113">
          <cell r="AN3113" t="str">
            <v>MT</v>
          </cell>
          <cell r="AO3113" t="str">
            <v>Natural Gas FAF</v>
          </cell>
          <cell r="AP3113" t="str">
            <v>1993-2006</v>
          </cell>
          <cell r="AQ3113" t="str">
            <v>Crawlspace</v>
          </cell>
          <cell r="AR3113">
            <v>530.46120545922304</v>
          </cell>
          <cell r="AU3113" t="str">
            <v>No</v>
          </cell>
          <cell r="AV3113" t="b">
            <v>0</v>
          </cell>
          <cell r="AX3113">
            <v>1708085.0815786982</v>
          </cell>
          <cell r="AY3113" t="b">
            <v>0</v>
          </cell>
          <cell r="AZ3113">
            <v>328421.05118425383</v>
          </cell>
          <cell r="BA3113" t="str">
            <v/>
          </cell>
          <cell r="BB3113" t="str">
            <v/>
          </cell>
          <cell r="BC3113">
            <v>0.46341481363703096</v>
          </cell>
          <cell r="DS3113">
            <v>2079.9929999999999</v>
          </cell>
          <cell r="DT3113" t="str">
            <v>WA</v>
          </cell>
          <cell r="DU3113" t="str">
            <v>lt32</v>
          </cell>
          <cell r="EZ3113" t="str">
            <v>WA</v>
          </cell>
          <cell r="FA3113" t="str">
            <v>Bedrooms</v>
          </cell>
          <cell r="FB3113">
            <v>713734.99200000009</v>
          </cell>
          <cell r="FC3113">
            <v>3132503.5760000004</v>
          </cell>
          <cell r="FI3113" t="str">
            <v>WA</v>
          </cell>
          <cell r="FJ3113" t="str">
            <v>Living Room/Family Room</v>
          </cell>
          <cell r="FK3113" t="str">
            <v>EISAnqnx</v>
          </cell>
          <cell r="FL3113">
            <v>120222.95999999999</v>
          </cell>
          <cell r="FS3113" t="str">
            <v>MT</v>
          </cell>
          <cell r="FT3113" t="str">
            <v>EISAq</v>
          </cell>
          <cell r="FV3113">
            <v>354850.49000000005</v>
          </cell>
        </row>
        <row r="3114">
          <cell r="AN3114" t="str">
            <v>MT</v>
          </cell>
          <cell r="AO3114" t="str">
            <v>Natural Gas FAF</v>
          </cell>
          <cell r="AP3114" t="str">
            <v>1993-2006</v>
          </cell>
          <cell r="AQ3114" t="str">
            <v>Basement</v>
          </cell>
          <cell r="AR3114">
            <v>614.21823790015299</v>
          </cell>
          <cell r="AU3114" t="str">
            <v>No</v>
          </cell>
          <cell r="AV3114" t="b">
            <v>0</v>
          </cell>
          <cell r="AX3114">
            <v>1977782.7260384925</v>
          </cell>
          <cell r="AY3114" t="b">
            <v>0</v>
          </cell>
          <cell r="AZ3114">
            <v>380277.00663439918</v>
          </cell>
          <cell r="BA3114" t="str">
            <v/>
          </cell>
          <cell r="BB3114" t="str">
            <v/>
          </cell>
          <cell r="BC3114">
            <v>0.53658557368498327</v>
          </cell>
          <cell r="DS3114">
            <v>2079.9929999999999</v>
          </cell>
          <cell r="DT3114" t="str">
            <v>WA</v>
          </cell>
          <cell r="DU3114" t="str">
            <v>gt46</v>
          </cell>
          <cell r="EZ3114" t="str">
            <v>WA</v>
          </cell>
          <cell r="FA3114" t="str">
            <v>Exterior</v>
          </cell>
          <cell r="FB3114">
            <v>227998.67800000001</v>
          </cell>
          <cell r="FC3114">
            <v>8386386.1560000004</v>
          </cell>
          <cell r="FI3114" t="str">
            <v>WA</v>
          </cell>
          <cell r="FJ3114" t="str">
            <v>Other</v>
          </cell>
          <cell r="FK3114" t="str">
            <v>EISAnqnx</v>
          </cell>
          <cell r="FL3114">
            <v>240445.91999999998</v>
          </cell>
          <cell r="FS3114" t="str">
            <v>MT</v>
          </cell>
          <cell r="FT3114" t="str">
            <v>EISAx</v>
          </cell>
          <cell r="FV3114">
            <v>137361.48000000001</v>
          </cell>
        </row>
        <row r="3115">
          <cell r="AN3115" t="str">
            <v>MT</v>
          </cell>
          <cell r="AO3115" t="str">
            <v>Wood</v>
          </cell>
          <cell r="AP3115" t="str">
            <v>1993-2006</v>
          </cell>
          <cell r="AQ3115" t="str">
            <v>Crawlspace</v>
          </cell>
          <cell r="AR3115">
            <v>530.46120545922304</v>
          </cell>
          <cell r="AU3115" t="str">
            <v>No</v>
          </cell>
          <cell r="AV3115" t="b">
            <v>1</v>
          </cell>
          <cell r="AX3115">
            <v>1708085.0815786982</v>
          </cell>
          <cell r="AY3115" t="b">
            <v>0</v>
          </cell>
          <cell r="AZ3115">
            <v>328421.05118425383</v>
          </cell>
          <cell r="BA3115">
            <v>0.46341463414634149</v>
          </cell>
          <cell r="BB3115">
            <v>530.46120545922304</v>
          </cell>
          <cell r="BC3115">
            <v>0.46341481363703096</v>
          </cell>
          <cell r="DS3115">
            <v>2079.9929999999999</v>
          </cell>
          <cell r="DT3115" t="str">
            <v>WA</v>
          </cell>
          <cell r="DU3115" t="str">
            <v>32to46</v>
          </cell>
          <cell r="EZ3115" t="str">
            <v>WA</v>
          </cell>
          <cell r="FA3115" t="str">
            <v>Kitchen</v>
          </cell>
          <cell r="FB3115">
            <v>619561.625</v>
          </cell>
          <cell r="FC3115">
            <v>822777.83800000011</v>
          </cell>
          <cell r="FI3115" t="str">
            <v>WA</v>
          </cell>
          <cell r="FJ3115" t="str">
            <v>Other</v>
          </cell>
          <cell r="FK3115" t="str">
            <v>EISAx</v>
          </cell>
          <cell r="FL3115">
            <v>150278.69999999998</v>
          </cell>
          <cell r="FS3115" t="str">
            <v>WA</v>
          </cell>
          <cell r="FT3115" t="str">
            <v>EISAnqnx</v>
          </cell>
          <cell r="FV3115">
            <v>363998.77499999997</v>
          </cell>
        </row>
        <row r="3116">
          <cell r="AN3116" t="str">
            <v>MT</v>
          </cell>
          <cell r="AO3116" t="str">
            <v>Wood</v>
          </cell>
          <cell r="AP3116" t="str">
            <v>1993-2006</v>
          </cell>
          <cell r="AQ3116" t="str">
            <v>Basement</v>
          </cell>
          <cell r="AR3116">
            <v>614.21823790015299</v>
          </cell>
          <cell r="AU3116" t="str">
            <v>No</v>
          </cell>
          <cell r="AV3116" t="b">
            <v>1</v>
          </cell>
          <cell r="AX3116">
            <v>1977782.7260384925</v>
          </cell>
          <cell r="AY3116" t="b">
            <v>0</v>
          </cell>
          <cell r="AZ3116">
            <v>380277.00663439918</v>
          </cell>
          <cell r="BA3116">
            <v>0.53658536585365857</v>
          </cell>
          <cell r="BB3116">
            <v>614.21823790015299</v>
          </cell>
          <cell r="BC3116">
            <v>0.53658557368498327</v>
          </cell>
          <cell r="DS3116">
            <v>2079.9929999999999</v>
          </cell>
          <cell r="DT3116" t="str">
            <v>WA</v>
          </cell>
          <cell r="DU3116" t="str">
            <v>32to46</v>
          </cell>
          <cell r="EZ3116" t="str">
            <v>WA</v>
          </cell>
          <cell r="FA3116" t="str">
            <v>Living Room/Family Room</v>
          </cell>
          <cell r="FB3116">
            <v>391562.94700000004</v>
          </cell>
          <cell r="FC3116">
            <v>1159819.3620000002</v>
          </cell>
          <cell r="FI3116" t="str">
            <v>WA</v>
          </cell>
          <cell r="FJ3116" t="str">
            <v>Bathroom</v>
          </cell>
          <cell r="FK3116" t="str">
            <v>EISAnqnx</v>
          </cell>
          <cell r="FL3116">
            <v>439408.2</v>
          </cell>
          <cell r="FS3116" t="str">
            <v>WA</v>
          </cell>
          <cell r="FT3116" t="str">
            <v>EISAq</v>
          </cell>
          <cell r="FV3116">
            <v>784157.36100000003</v>
          </cell>
        </row>
        <row r="3117">
          <cell r="AN3117" t="str">
            <v>OR</v>
          </cell>
          <cell r="AO3117" t="str">
            <v>Heat Pump (Central System)</v>
          </cell>
          <cell r="AP3117" t="str">
            <v>Pre 1980</v>
          </cell>
          <cell r="AQ3117" t="str">
            <v>Crawlspace</v>
          </cell>
          <cell r="AR3117">
            <v>1612.69177246094</v>
          </cell>
          <cell r="AU3117" t="str">
            <v>No</v>
          </cell>
          <cell r="AV3117" t="b">
            <v>1</v>
          </cell>
          <cell r="AX3117">
            <v>2419037.65869141</v>
          </cell>
          <cell r="AY3117" t="b">
            <v>0</v>
          </cell>
          <cell r="AZ3117">
            <v>909503.48941688368</v>
          </cell>
          <cell r="BA3117">
            <v>1</v>
          </cell>
          <cell r="BB3117">
            <v>1612.69177246094</v>
          </cell>
          <cell r="BC3117">
            <v>0.99999985890730525</v>
          </cell>
          <cell r="DS3117">
            <v>2079.9929999999999</v>
          </cell>
          <cell r="DT3117" t="str">
            <v>WA</v>
          </cell>
          <cell r="DU3117" t="str">
            <v>32to46</v>
          </cell>
          <cell r="EZ3117" t="str">
            <v>WA</v>
          </cell>
          <cell r="FA3117" t="str">
            <v>Other</v>
          </cell>
          <cell r="FB3117">
            <v>560083.70900000003</v>
          </cell>
          <cell r="FC3117">
            <v>2022249.1440000001</v>
          </cell>
          <cell r="FI3117" t="str">
            <v>WA</v>
          </cell>
          <cell r="FJ3117" t="str">
            <v>Bedrooms</v>
          </cell>
          <cell r="FK3117" t="str">
            <v>EISAnqnx</v>
          </cell>
          <cell r="FL3117">
            <v>175763.28</v>
          </cell>
          <cell r="FS3117" t="str">
            <v>WA</v>
          </cell>
          <cell r="FT3117" t="str">
            <v>EISAx</v>
          </cell>
          <cell r="FV3117">
            <v>311998.95</v>
          </cell>
        </row>
        <row r="3118">
          <cell r="AN3118" t="str">
            <v>WA</v>
          </cell>
          <cell r="AO3118" t="str">
            <v>Heat Pump (Central System)</v>
          </cell>
          <cell r="AP3118" t="str">
            <v>1980-1992</v>
          </cell>
          <cell r="AQ3118" t="str">
            <v>Crawlspace</v>
          </cell>
          <cell r="AR3118">
            <v>2079.99340820313</v>
          </cell>
          <cell r="AU3118" t="str">
            <v>No</v>
          </cell>
          <cell r="AV3118" t="b">
            <v>1</v>
          </cell>
          <cell r="AX3118">
            <v>3535988.7939453209</v>
          </cell>
          <cell r="AY3118" t="b">
            <v>0</v>
          </cell>
          <cell r="AZ3118">
            <v>949525.10281902086</v>
          </cell>
          <cell r="BA3118">
            <v>1</v>
          </cell>
          <cell r="BB3118">
            <v>2079.99340820313</v>
          </cell>
          <cell r="BC3118">
            <v>1.0000001962521654</v>
          </cell>
          <cell r="DS3118">
            <v>2079.9929999999999</v>
          </cell>
          <cell r="DT3118" t="str">
            <v>WA</v>
          </cell>
          <cell r="DU3118" t="str">
            <v>lt32</v>
          </cell>
          <cell r="EZ3118" t="str">
            <v>WA</v>
          </cell>
          <cell r="FA3118" t="str">
            <v>Bathroom</v>
          </cell>
          <cell r="FB3118">
            <v>2577376.3600000003</v>
          </cell>
          <cell r="FC3118">
            <v>1189558.32</v>
          </cell>
          <cell r="FI3118" t="str">
            <v>WA</v>
          </cell>
          <cell r="FJ3118" t="str">
            <v>Bedrooms</v>
          </cell>
          <cell r="FK3118" t="str">
            <v>EISAq</v>
          </cell>
          <cell r="FL3118">
            <v>21970.41</v>
          </cell>
          <cell r="FS3118" t="str">
            <v>ID</v>
          </cell>
          <cell r="FT3118" t="str">
            <v>EISAnqnx</v>
          </cell>
          <cell r="FV3118">
            <v>6057222.4000000004</v>
          </cell>
        </row>
        <row r="3119">
          <cell r="AN3119" t="str">
            <v>WA</v>
          </cell>
          <cell r="AO3119" t="str">
            <v>Electric FAF</v>
          </cell>
          <cell r="AP3119" t="str">
            <v>Pre 1980</v>
          </cell>
          <cell r="AQ3119" t="str">
            <v>Basement</v>
          </cell>
          <cell r="AR3119">
            <v>1904.28771972656</v>
          </cell>
          <cell r="AU3119" t="str">
            <v>No</v>
          </cell>
          <cell r="AV3119" t="b">
            <v>1</v>
          </cell>
          <cell r="AX3119">
            <v>4113261.4746093694</v>
          </cell>
          <cell r="AY3119" t="b">
            <v>0</v>
          </cell>
          <cell r="AZ3119">
            <v>1102163.6464233384</v>
          </cell>
          <cell r="BA3119">
            <v>1</v>
          </cell>
          <cell r="BB3119">
            <v>1904.28771972656</v>
          </cell>
          <cell r="BC3119">
            <v>0.99999985281982562</v>
          </cell>
          <cell r="DS3119">
            <v>2079.9929999999999</v>
          </cell>
          <cell r="DT3119" t="str">
            <v>WA</v>
          </cell>
          <cell r="DU3119" t="str">
            <v>gt46</v>
          </cell>
          <cell r="EZ3119" t="str">
            <v>WA</v>
          </cell>
          <cell r="FA3119" t="str">
            <v>Bedrooms</v>
          </cell>
          <cell r="FB3119">
            <v>1115210.925</v>
          </cell>
          <cell r="FC3119">
            <v>3157286.0410000002</v>
          </cell>
          <cell r="FI3119" t="str">
            <v>WA</v>
          </cell>
          <cell r="FJ3119" t="str">
            <v>Bedrooms</v>
          </cell>
          <cell r="FK3119" t="str">
            <v>EISAx</v>
          </cell>
          <cell r="FL3119">
            <v>234351.03999999998</v>
          </cell>
          <cell r="FS3119" t="str">
            <v>ID</v>
          </cell>
          <cell r="FT3119" t="str">
            <v>EISAq</v>
          </cell>
          <cell r="FV3119">
            <v>2509961.5320000001</v>
          </cell>
        </row>
        <row r="3120">
          <cell r="AN3120" t="str">
            <v>WA</v>
          </cell>
          <cell r="AO3120" t="str">
            <v>Heat Pump (Central System)</v>
          </cell>
          <cell r="AP3120" t="str">
            <v>Pre 1980</v>
          </cell>
          <cell r="AQ3120" t="str">
            <v>Crawlspace</v>
          </cell>
          <cell r="AR3120">
            <v>2079.99340820313</v>
          </cell>
          <cell r="AU3120" t="str">
            <v>No</v>
          </cell>
          <cell r="AV3120" t="b">
            <v>1</v>
          </cell>
          <cell r="AX3120">
            <v>2537591.9580078186</v>
          </cell>
          <cell r="AY3120" t="b">
            <v>0</v>
          </cell>
          <cell r="AZ3120">
            <v>1085009.2174504665</v>
          </cell>
          <cell r="BA3120">
            <v>1</v>
          </cell>
          <cell r="BB3120">
            <v>2079.99340820313</v>
          </cell>
          <cell r="BC3120">
            <v>1.0000001962521654</v>
          </cell>
          <cell r="DS3120">
            <v>3785.7640000000001</v>
          </cell>
          <cell r="DT3120" t="str">
            <v>ID</v>
          </cell>
          <cell r="DU3120" t="str">
            <v>32to46</v>
          </cell>
          <cell r="EZ3120" t="str">
            <v>WA</v>
          </cell>
          <cell r="FA3120" t="str">
            <v>Exterior</v>
          </cell>
          <cell r="FB3120">
            <v>2706245.1780000003</v>
          </cell>
          <cell r="FC3120">
            <v>13278444.747000001</v>
          </cell>
          <cell r="FI3120" t="str">
            <v>WA</v>
          </cell>
          <cell r="FJ3120" t="str">
            <v>Exterior</v>
          </cell>
          <cell r="FK3120" t="str">
            <v>EISAnqnx</v>
          </cell>
          <cell r="FL3120">
            <v>87881.64</v>
          </cell>
          <cell r="FS3120" t="str">
            <v>ID</v>
          </cell>
          <cell r="FT3120" t="str">
            <v>EISAx</v>
          </cell>
          <cell r="FV3120">
            <v>4542916.8</v>
          </cell>
        </row>
        <row r="3121">
          <cell r="AN3121" t="str">
            <v>MT</v>
          </cell>
          <cell r="AO3121" t="str">
            <v>Natural Gas FAF</v>
          </cell>
          <cell r="AP3121" t="str">
            <v>1993-2006</v>
          </cell>
          <cell r="AQ3121" t="str">
            <v>Crawlspace</v>
          </cell>
          <cell r="AR3121">
            <v>2130.88647460938</v>
          </cell>
          <cell r="AU3121" t="str">
            <v>No</v>
          </cell>
          <cell r="AV3121" t="b">
            <v>1</v>
          </cell>
          <cell r="AX3121">
            <v>3034382.339843757</v>
          </cell>
          <cell r="AY3121" t="b">
            <v>0</v>
          </cell>
          <cell r="AZ3121">
            <v>862551.52089070028</v>
          </cell>
          <cell r="BA3121">
            <v>1</v>
          </cell>
          <cell r="BB3121">
            <v>2130.88647460938</v>
          </cell>
          <cell r="BC3121">
            <v>1.0000002227286584</v>
          </cell>
          <cell r="DS3121">
            <v>1144.6790000000001</v>
          </cell>
          <cell r="DT3121" t="str">
            <v>MT</v>
          </cell>
          <cell r="DU3121" t="str">
            <v>lt32</v>
          </cell>
          <cell r="EZ3121" t="str">
            <v>WA</v>
          </cell>
          <cell r="FA3121" t="str">
            <v>Kitchen</v>
          </cell>
          <cell r="FB3121">
            <v>2577376.3600000003</v>
          </cell>
          <cell r="FC3121">
            <v>991298.60000000009</v>
          </cell>
          <cell r="FI3121" t="str">
            <v>WA</v>
          </cell>
          <cell r="FJ3121" t="str">
            <v>Exterior</v>
          </cell>
          <cell r="FK3121" t="str">
            <v>EISAx</v>
          </cell>
          <cell r="FL3121">
            <v>439408.2</v>
          </cell>
          <cell r="FS3121" t="str">
            <v>WA</v>
          </cell>
          <cell r="FT3121" t="str">
            <v>EISAnqnx</v>
          </cell>
          <cell r="FV3121">
            <v>228514.56</v>
          </cell>
        </row>
        <row r="3122">
          <cell r="AN3122" t="str">
            <v>ID</v>
          </cell>
          <cell r="AO3122" t="str">
            <v>Baseboard/Wall/Radiant</v>
          </cell>
          <cell r="AP3122" t="str">
            <v>Pre 1980</v>
          </cell>
          <cell r="AQ3122" t="str">
            <v>Crawlspace</v>
          </cell>
          <cell r="AR3122">
            <v>1975.8371990553401</v>
          </cell>
          <cell r="AU3122" t="str">
            <v>No</v>
          </cell>
          <cell r="AV3122" t="b">
            <v>0</v>
          </cell>
          <cell r="AX3122">
            <v>2947949.1009905674</v>
          </cell>
          <cell r="AY3122" t="b">
            <v>0</v>
          </cell>
          <cell r="AZ3122">
            <v>1004763.4019844964</v>
          </cell>
          <cell r="BA3122" t="str">
            <v/>
          </cell>
          <cell r="BB3122" t="str">
            <v/>
          </cell>
          <cell r="BC3122">
            <v>0.52191240633471603</v>
          </cell>
          <cell r="DS3122">
            <v>1144.6790000000001</v>
          </cell>
          <cell r="DT3122" t="str">
            <v>MT</v>
          </cell>
          <cell r="DU3122" t="str">
            <v>lt32</v>
          </cell>
          <cell r="EZ3122" t="str">
            <v>WA</v>
          </cell>
          <cell r="FA3122" t="str">
            <v>Living Room/Family Room</v>
          </cell>
          <cell r="FB3122">
            <v>3826412.5960000004</v>
          </cell>
          <cell r="FC3122">
            <v>3370415.24</v>
          </cell>
          <cell r="FI3122" t="str">
            <v>WA</v>
          </cell>
          <cell r="FJ3122" t="str">
            <v>Garage</v>
          </cell>
          <cell r="FK3122" t="str">
            <v>EISAq</v>
          </cell>
          <cell r="FL3122">
            <v>197733.69</v>
          </cell>
          <cell r="FS3122" t="str">
            <v>WA</v>
          </cell>
          <cell r="FT3122" t="str">
            <v>EISAq</v>
          </cell>
          <cell r="FV3122">
            <v>148534.46400000001</v>
          </cell>
        </row>
        <row r="3123">
          <cell r="AN3123" t="str">
            <v>ID</v>
          </cell>
          <cell r="AO3123" t="str">
            <v>Baseboard/Wall/Radiant</v>
          </cell>
          <cell r="AP3123" t="str">
            <v>Pre 1980</v>
          </cell>
          <cell r="AQ3123" t="str">
            <v>Basement</v>
          </cell>
          <cell r="AR3123">
            <v>1809.9272052415299</v>
          </cell>
          <cell r="AU3123" t="str">
            <v>No</v>
          </cell>
          <cell r="AV3123" t="b">
            <v>0</v>
          </cell>
          <cell r="AX3123">
            <v>2700411.3902203627</v>
          </cell>
          <cell r="AY3123" t="b">
            <v>0</v>
          </cell>
          <cell r="AZ3123">
            <v>920393.9560163311</v>
          </cell>
          <cell r="BA3123" t="str">
            <v/>
          </cell>
          <cell r="BB3123" t="str">
            <v/>
          </cell>
          <cell r="BC3123">
            <v>0.47808770045928112</v>
          </cell>
          <cell r="DS3123">
            <v>1612.692</v>
          </cell>
          <cell r="DT3123" t="str">
            <v>OR</v>
          </cell>
          <cell r="DU3123" t="str">
            <v>lt32</v>
          </cell>
          <cell r="EZ3123" t="str">
            <v>WA</v>
          </cell>
          <cell r="FA3123" t="str">
            <v>Other</v>
          </cell>
          <cell r="FB3123">
            <v>3023460.7300000004</v>
          </cell>
          <cell r="FC3123">
            <v>3058156.1810000003</v>
          </cell>
          <cell r="FI3123" t="str">
            <v>WA</v>
          </cell>
          <cell r="FJ3123" t="str">
            <v>Garage</v>
          </cell>
          <cell r="FK3123" t="str">
            <v>EISAx</v>
          </cell>
          <cell r="FL3123">
            <v>219704.1</v>
          </cell>
          <cell r="FS3123" t="str">
            <v>WA</v>
          </cell>
          <cell r="FT3123" t="str">
            <v>EISAx</v>
          </cell>
          <cell r="FV3123">
            <v>133300.16</v>
          </cell>
        </row>
        <row r="3124">
          <cell r="AN3124" t="str">
            <v>ID</v>
          </cell>
          <cell r="AO3124" t="str">
            <v>Wood</v>
          </cell>
          <cell r="AP3124" t="str">
            <v>Pre 1980</v>
          </cell>
          <cell r="AQ3124" t="str">
            <v>Crawlspace</v>
          </cell>
          <cell r="AR3124">
            <v>1975.8371990553401</v>
          </cell>
          <cell r="AU3124" t="str">
            <v>No</v>
          </cell>
          <cell r="AV3124" t="b">
            <v>1</v>
          </cell>
          <cell r="AX3124">
            <v>2947949.1009905674</v>
          </cell>
          <cell r="AY3124" t="b">
            <v>0</v>
          </cell>
          <cell r="AZ3124">
            <v>1004763.4019844964</v>
          </cell>
          <cell r="BA3124">
            <v>0.52191235059760999</v>
          </cell>
          <cell r="BB3124">
            <v>1975.8371990553401</v>
          </cell>
          <cell r="BC3124">
            <v>0.52191240633471603</v>
          </cell>
          <cell r="DS3124">
            <v>1612.692</v>
          </cell>
          <cell r="DT3124" t="str">
            <v>OR</v>
          </cell>
          <cell r="DU3124" t="str">
            <v>32to46</v>
          </cell>
          <cell r="EZ3124" t="str">
            <v>WA</v>
          </cell>
          <cell r="FA3124" t="str">
            <v>Bathroom</v>
          </cell>
          <cell r="FB3124">
            <v>1635642.6900000002</v>
          </cell>
          <cell r="FC3124">
            <v>837647.31700000004</v>
          </cell>
          <cell r="FI3124" t="str">
            <v>WA</v>
          </cell>
          <cell r="FJ3124" t="str">
            <v>Kitchen</v>
          </cell>
          <cell r="FK3124" t="str">
            <v>EISAnqnx</v>
          </cell>
          <cell r="FL3124">
            <v>263644.92</v>
          </cell>
          <cell r="FS3124" t="str">
            <v>OR</v>
          </cell>
          <cell r="FT3124" t="str">
            <v>EISAnqnx</v>
          </cell>
          <cell r="FV3124">
            <v>1959420.78</v>
          </cell>
        </row>
        <row r="3125">
          <cell r="AN3125" t="str">
            <v>ID</v>
          </cell>
          <cell r="AO3125" t="str">
            <v>Wood</v>
          </cell>
          <cell r="AP3125" t="str">
            <v>Pre 1980</v>
          </cell>
          <cell r="AQ3125" t="str">
            <v>Basement</v>
          </cell>
          <cell r="AR3125">
            <v>1809.9272052415299</v>
          </cell>
          <cell r="AU3125" t="str">
            <v>No</v>
          </cell>
          <cell r="AV3125" t="b">
            <v>1</v>
          </cell>
          <cell r="AX3125">
            <v>2700411.3902203627</v>
          </cell>
          <cell r="AY3125" t="b">
            <v>0</v>
          </cell>
          <cell r="AZ3125">
            <v>920393.9560163311</v>
          </cell>
          <cell r="BA3125">
            <v>0.47808764940239001</v>
          </cell>
          <cell r="BB3125">
            <v>1809.9272052415299</v>
          </cell>
          <cell r="BC3125">
            <v>0.47808770045928112</v>
          </cell>
          <cell r="DS3125">
            <v>1612.692</v>
          </cell>
          <cell r="DT3125" t="str">
            <v>OR</v>
          </cell>
          <cell r="DU3125" t="str">
            <v>32to46</v>
          </cell>
          <cell r="EZ3125" t="str">
            <v>WA</v>
          </cell>
          <cell r="FA3125" t="str">
            <v>Bedrooms</v>
          </cell>
          <cell r="FB3125">
            <v>862429.78200000012</v>
          </cell>
          <cell r="FC3125">
            <v>2726071.1500000004</v>
          </cell>
          <cell r="FI3125" t="str">
            <v>WA</v>
          </cell>
          <cell r="FJ3125" t="str">
            <v>Other</v>
          </cell>
          <cell r="FK3125" t="str">
            <v>EISAnqnx</v>
          </cell>
          <cell r="FL3125">
            <v>234351.03999999998</v>
          </cell>
          <cell r="FS3125" t="str">
            <v>OR</v>
          </cell>
          <cell r="FT3125" t="str">
            <v>EISAq</v>
          </cell>
          <cell r="FV3125">
            <v>538639.12800000003</v>
          </cell>
        </row>
        <row r="3126">
          <cell r="AN3126" t="str">
            <v>OR</v>
          </cell>
          <cell r="AO3126" t="str">
            <v>Baseboard/Wall/Radiant</v>
          </cell>
          <cell r="AP3126" t="str">
            <v>1980-1992</v>
          </cell>
          <cell r="AQ3126" t="str">
            <v>Crawlspace</v>
          </cell>
          <cell r="AR3126">
            <v>1612.69177246094</v>
          </cell>
          <cell r="AU3126" t="str">
            <v>No</v>
          </cell>
          <cell r="AV3126" t="b">
            <v>0</v>
          </cell>
          <cell r="AX3126">
            <v>4354267.7856445378</v>
          </cell>
          <cell r="AY3126" t="b">
            <v>0</v>
          </cell>
          <cell r="AZ3126">
            <v>1263218.2399851093</v>
          </cell>
          <cell r="BA3126" t="str">
            <v/>
          </cell>
          <cell r="BB3126" t="str">
            <v/>
          </cell>
          <cell r="BC3126">
            <v>0.99999985890730525</v>
          </cell>
          <cell r="DS3126">
            <v>1612.692</v>
          </cell>
          <cell r="DT3126" t="str">
            <v>OR</v>
          </cell>
          <cell r="DU3126" t="str">
            <v>lt32</v>
          </cell>
          <cell r="EZ3126" t="str">
            <v>WA</v>
          </cell>
          <cell r="FA3126" t="str">
            <v>Exterior</v>
          </cell>
          <cell r="FB3126">
            <v>218085.69200000001</v>
          </cell>
          <cell r="FC3126">
            <v>11449498.83</v>
          </cell>
          <cell r="FI3126" t="str">
            <v>WA</v>
          </cell>
          <cell r="FJ3126" t="str">
            <v>Other</v>
          </cell>
          <cell r="FK3126" t="str">
            <v>EISAx</v>
          </cell>
          <cell r="FL3126">
            <v>175763.28</v>
          </cell>
          <cell r="FS3126" t="str">
            <v>OR</v>
          </cell>
          <cell r="FT3126" t="str">
            <v>EISAx</v>
          </cell>
          <cell r="FV3126">
            <v>1604628.54</v>
          </cell>
        </row>
        <row r="3127">
          <cell r="AN3127" t="str">
            <v>OR</v>
          </cell>
          <cell r="AO3127" t="str">
            <v>Wood</v>
          </cell>
          <cell r="AP3127" t="str">
            <v>1980-1992</v>
          </cell>
          <cell r="AQ3127" t="str">
            <v>Crawlspace</v>
          </cell>
          <cell r="AR3127">
            <v>1612.69177246094</v>
          </cell>
          <cell r="AU3127" t="str">
            <v>No</v>
          </cell>
          <cell r="AV3127" t="b">
            <v>0</v>
          </cell>
          <cell r="AX3127">
            <v>4354267.7856445378</v>
          </cell>
          <cell r="AY3127" t="b">
            <v>0</v>
          </cell>
          <cell r="AZ3127">
            <v>1263218.2399851093</v>
          </cell>
          <cell r="BA3127" t="str">
            <v/>
          </cell>
          <cell r="BB3127" t="str">
            <v/>
          </cell>
          <cell r="BC3127">
            <v>0.99999985890730525</v>
          </cell>
          <cell r="DS3127">
            <v>1144.6790000000001</v>
          </cell>
          <cell r="DT3127" t="str">
            <v>MT</v>
          </cell>
          <cell r="DU3127" t="str">
            <v>gt46</v>
          </cell>
          <cell r="EZ3127" t="str">
            <v>WA</v>
          </cell>
          <cell r="FA3127" t="str">
            <v>Garage</v>
          </cell>
          <cell r="FB3127">
            <v>1090428.4600000002</v>
          </cell>
          <cell r="FC3127">
            <v>3419980.1700000004</v>
          </cell>
          <cell r="FI3127" t="str">
            <v>WA</v>
          </cell>
          <cell r="FJ3127" t="str">
            <v>Bathroom</v>
          </cell>
          <cell r="FK3127" t="str">
            <v>EISAnqnx</v>
          </cell>
          <cell r="FL3127">
            <v>1452694.0999999999</v>
          </cell>
          <cell r="FS3127" t="str">
            <v>ID</v>
          </cell>
          <cell r="FT3127" t="str">
            <v>EISAnqnx</v>
          </cell>
          <cell r="FV3127">
            <v>13515177.48</v>
          </cell>
        </row>
        <row r="3128">
          <cell r="AN3128" t="str">
            <v>OR</v>
          </cell>
          <cell r="AO3128" t="str">
            <v>Baseboard/Wall/Radiant</v>
          </cell>
          <cell r="AP3128" t="str">
            <v>1980-1992</v>
          </cell>
          <cell r="AQ3128" t="str">
            <v>Crawlspace</v>
          </cell>
          <cell r="AR3128">
            <v>1612.69177246094</v>
          </cell>
          <cell r="AU3128" t="str">
            <v>No</v>
          </cell>
          <cell r="AV3128" t="b">
            <v>0</v>
          </cell>
          <cell r="AX3128">
            <v>4354267.7856445378</v>
          </cell>
          <cell r="AY3128" t="b">
            <v>0</v>
          </cell>
          <cell r="AZ3128">
            <v>1263218.2399851093</v>
          </cell>
          <cell r="BA3128" t="str">
            <v/>
          </cell>
          <cell r="BB3128" t="str">
            <v/>
          </cell>
          <cell r="BC3128">
            <v>0.99999985890730525</v>
          </cell>
          <cell r="DS3128">
            <v>1144.6790000000001</v>
          </cell>
          <cell r="DT3128" t="str">
            <v>MT</v>
          </cell>
          <cell r="DU3128" t="str">
            <v>32to46</v>
          </cell>
          <cell r="EZ3128" t="str">
            <v>WA</v>
          </cell>
          <cell r="FA3128" t="str">
            <v>Kitchen</v>
          </cell>
          <cell r="FB3128">
            <v>436171.38400000002</v>
          </cell>
          <cell r="FC3128">
            <v>619561.625</v>
          </cell>
          <cell r="FI3128" t="str">
            <v>WA</v>
          </cell>
          <cell r="FJ3128" t="str">
            <v>Bathroom</v>
          </cell>
          <cell r="FK3128" t="str">
            <v>EISAx</v>
          </cell>
          <cell r="FL3128">
            <v>120222.95999999999</v>
          </cell>
          <cell r="FS3128" t="str">
            <v>ID</v>
          </cell>
          <cell r="FT3128" t="str">
            <v>EISAq</v>
          </cell>
          <cell r="FV3128">
            <v>689009.04800000007</v>
          </cell>
        </row>
        <row r="3129">
          <cell r="AN3129" t="str">
            <v>OR</v>
          </cell>
          <cell r="AO3129" t="str">
            <v>Natural Gas FAF</v>
          </cell>
          <cell r="AP3129" t="str">
            <v>1980-1992</v>
          </cell>
          <cell r="AQ3129" t="str">
            <v>Crawlspace</v>
          </cell>
          <cell r="AR3129">
            <v>1612.69177246094</v>
          </cell>
          <cell r="AU3129" t="str">
            <v>No</v>
          </cell>
          <cell r="AV3129" t="b">
            <v>1</v>
          </cell>
          <cell r="AX3129">
            <v>4354267.7856445378</v>
          </cell>
          <cell r="AY3129" t="b">
            <v>0</v>
          </cell>
          <cell r="AZ3129">
            <v>1263218.2399851093</v>
          </cell>
          <cell r="BA3129">
            <v>1</v>
          </cell>
          <cell r="BB3129">
            <v>1612.69177246094</v>
          </cell>
          <cell r="BC3129">
            <v>0.99999985890730525</v>
          </cell>
          <cell r="DS3129">
            <v>12271.31</v>
          </cell>
          <cell r="DT3129" t="str">
            <v>WA</v>
          </cell>
          <cell r="DU3129" t="str">
            <v>32to46</v>
          </cell>
          <cell r="EZ3129" t="str">
            <v>WA</v>
          </cell>
          <cell r="FA3129" t="str">
            <v>Living Room/Family Room</v>
          </cell>
          <cell r="FB3129">
            <v>1496860.8860000002</v>
          </cell>
          <cell r="FC3129">
            <v>3509197.0440000002</v>
          </cell>
          <cell r="FI3129" t="str">
            <v>WA</v>
          </cell>
          <cell r="FJ3129" t="str">
            <v>Bedrooms</v>
          </cell>
          <cell r="FK3129" t="str">
            <v>EISAq</v>
          </cell>
          <cell r="FL3129">
            <v>60111.479999999996</v>
          </cell>
          <cell r="FS3129" t="str">
            <v>ID</v>
          </cell>
          <cell r="FT3129" t="str">
            <v>EISAx</v>
          </cell>
          <cell r="FV3129">
            <v>2082170.2</v>
          </cell>
        </row>
        <row r="3130">
          <cell r="AN3130" t="str">
            <v>OR</v>
          </cell>
          <cell r="AO3130" t="str">
            <v>Electric FAF</v>
          </cell>
          <cell r="AP3130" t="str">
            <v>Pre 1980</v>
          </cell>
          <cell r="AQ3130" t="str">
            <v>Crawlspace</v>
          </cell>
          <cell r="AR3130">
            <v>8264.9453125</v>
          </cell>
          <cell r="AU3130" t="str">
            <v>No</v>
          </cell>
          <cell r="AV3130" t="b">
            <v>1</v>
          </cell>
          <cell r="AX3130">
            <v>10372506.3671875</v>
          </cell>
          <cell r="AY3130" t="b">
            <v>0</v>
          </cell>
          <cell r="AZ3130">
            <v>4502995.1135765621</v>
          </cell>
          <cell r="BA3130">
            <v>1</v>
          </cell>
          <cell r="BB3130">
            <v>8264.9453125</v>
          </cell>
          <cell r="BC3130">
            <v>1.000000037810294</v>
          </cell>
          <cell r="DS3130">
            <v>3785.7640000000001</v>
          </cell>
          <cell r="DT3130" t="str">
            <v>ID</v>
          </cell>
          <cell r="DU3130" t="str">
            <v>lt32</v>
          </cell>
          <cell r="EZ3130" t="str">
            <v>WA</v>
          </cell>
          <cell r="FA3130" t="str">
            <v>Other</v>
          </cell>
          <cell r="FB3130">
            <v>3925542.4560000002</v>
          </cell>
          <cell r="FC3130">
            <v>2666593.2340000002</v>
          </cell>
          <cell r="FI3130" t="str">
            <v>WA</v>
          </cell>
          <cell r="FJ3130" t="str">
            <v>Exterior</v>
          </cell>
          <cell r="FK3130" t="str">
            <v>EISAnqnx</v>
          </cell>
          <cell r="FL3130">
            <v>360668.88</v>
          </cell>
          <cell r="FS3130" t="str">
            <v>MT</v>
          </cell>
          <cell r="FT3130" t="str">
            <v>EISAnqnx</v>
          </cell>
          <cell r="FV3130">
            <v>2129102.94</v>
          </cell>
        </row>
        <row r="3131">
          <cell r="AN3131" t="str">
            <v>OR</v>
          </cell>
          <cell r="AO3131" t="str">
            <v>Other</v>
          </cell>
          <cell r="AP3131" t="str">
            <v>Pre 1980</v>
          </cell>
          <cell r="AQ3131" t="str">
            <v>Crawlspace</v>
          </cell>
          <cell r="AR3131">
            <v>8264.9453125</v>
          </cell>
          <cell r="AU3131" t="str">
            <v>No</v>
          </cell>
          <cell r="AV3131" t="b">
            <v>0</v>
          </cell>
          <cell r="AX3131">
            <v>10372506.3671875</v>
          </cell>
          <cell r="AY3131" t="b">
            <v>0</v>
          </cell>
          <cell r="AZ3131">
            <v>4502995.1135765621</v>
          </cell>
          <cell r="BA3131" t="str">
            <v/>
          </cell>
          <cell r="BB3131" t="str">
            <v/>
          </cell>
          <cell r="BC3131">
            <v>1.000000037810294</v>
          </cell>
          <cell r="DS3131">
            <v>3785.7640000000001</v>
          </cell>
          <cell r="DT3131" t="str">
            <v>ID</v>
          </cell>
          <cell r="DU3131" t="str">
            <v>lt32</v>
          </cell>
          <cell r="EZ3131" t="str">
            <v>WA</v>
          </cell>
          <cell r="FA3131" t="str">
            <v>Bathroom</v>
          </cell>
          <cell r="FB3131">
            <v>474560.85599999997</v>
          </cell>
          <cell r="FC3131">
            <v>197733.69</v>
          </cell>
          <cell r="FI3131" t="str">
            <v>WA</v>
          </cell>
          <cell r="FJ3131" t="str">
            <v>Garage</v>
          </cell>
          <cell r="FK3131" t="str">
            <v>EISAnqnx</v>
          </cell>
          <cell r="FL3131">
            <v>300557.39999999997</v>
          </cell>
          <cell r="FS3131" t="str">
            <v>MT</v>
          </cell>
          <cell r="FT3131" t="str">
            <v>EISAq</v>
          </cell>
          <cell r="FV3131">
            <v>1048525.964</v>
          </cell>
        </row>
        <row r="3132">
          <cell r="AN3132" t="str">
            <v>OR</v>
          </cell>
          <cell r="AO3132" t="str">
            <v>Baseboard/Wall/Radiant</v>
          </cell>
          <cell r="AP3132" t="str">
            <v>Pre 1980</v>
          </cell>
          <cell r="AQ3132" t="str">
            <v>Crawlspace</v>
          </cell>
          <cell r="AR3132">
            <v>8264.9453125</v>
          </cell>
          <cell r="AU3132" t="str">
            <v>No</v>
          </cell>
          <cell r="AV3132" t="b">
            <v>0</v>
          </cell>
          <cell r="AX3132">
            <v>10372506.3671875</v>
          </cell>
          <cell r="AY3132" t="b">
            <v>0</v>
          </cell>
          <cell r="AZ3132">
            <v>4502995.1135765621</v>
          </cell>
          <cell r="BA3132" t="str">
            <v/>
          </cell>
          <cell r="BB3132" t="str">
            <v/>
          </cell>
          <cell r="BC3132">
            <v>1.000000037810294</v>
          </cell>
          <cell r="DS3132">
            <v>1192.4649999999999</v>
          </cell>
          <cell r="DT3132" t="str">
            <v>ID</v>
          </cell>
          <cell r="DU3132" t="str">
            <v>lt32</v>
          </cell>
          <cell r="EZ3132" t="str">
            <v>WA</v>
          </cell>
          <cell r="FA3132" t="str">
            <v>Bedrooms</v>
          </cell>
          <cell r="FB3132">
            <v>65911.23</v>
          </cell>
          <cell r="FC3132">
            <v>574160.04799999995</v>
          </cell>
          <cell r="FI3132" t="str">
            <v>WA</v>
          </cell>
          <cell r="FJ3132" t="str">
            <v>Kitchen</v>
          </cell>
          <cell r="FK3132" t="str">
            <v>EISAq</v>
          </cell>
          <cell r="FL3132">
            <v>320594.56</v>
          </cell>
          <cell r="FS3132" t="str">
            <v>MT</v>
          </cell>
          <cell r="FT3132" t="str">
            <v>EISAx</v>
          </cell>
          <cell r="FV3132">
            <v>480765.18000000005</v>
          </cell>
        </row>
        <row r="3133">
          <cell r="AN3133" t="str">
            <v>WA</v>
          </cell>
          <cell r="AO3133" t="str">
            <v>Heat Pump (Central System)</v>
          </cell>
          <cell r="AP3133" t="str">
            <v>Post 2006</v>
          </cell>
          <cell r="AQ3133" t="str">
            <v>Crawlspace</v>
          </cell>
          <cell r="AR3133">
            <v>2079.99340820313</v>
          </cell>
          <cell r="AU3133" t="str">
            <v>No</v>
          </cell>
          <cell r="AV3133" t="b">
            <v>1</v>
          </cell>
          <cell r="AX3133">
            <v>0</v>
          </cell>
          <cell r="AY3133" t="b">
            <v>1</v>
          </cell>
          <cell r="AZ3133">
            <v>1137295.675747195</v>
          </cell>
          <cell r="BA3133">
            <v>1</v>
          </cell>
          <cell r="BB3133">
            <v>2079.99340820313</v>
          </cell>
          <cell r="BC3133">
            <v>1.0000001962521654</v>
          </cell>
          <cell r="DS3133">
            <v>3785.7640000000001</v>
          </cell>
          <cell r="DT3133" t="str">
            <v>ID</v>
          </cell>
          <cell r="DU3133" t="str">
            <v>lt32</v>
          </cell>
          <cell r="EZ3133" t="str">
            <v>WA</v>
          </cell>
          <cell r="FA3133" t="str">
            <v>Exterior</v>
          </cell>
          <cell r="FB3133">
            <v>659112.29999999993</v>
          </cell>
          <cell r="FC3133">
            <v>2006630.78</v>
          </cell>
          <cell r="FI3133" t="str">
            <v>WA</v>
          </cell>
          <cell r="FJ3133" t="str">
            <v>Living Room/Family Room</v>
          </cell>
          <cell r="FK3133" t="str">
            <v>EISAnqnx</v>
          </cell>
          <cell r="FL3133">
            <v>240445.91999999998</v>
          </cell>
          <cell r="FS3133" t="str">
            <v>MT</v>
          </cell>
          <cell r="FT3133" t="str">
            <v>EISAnqnx</v>
          </cell>
          <cell r="FV3133">
            <v>4464248.1000000006</v>
          </cell>
        </row>
        <row r="3134">
          <cell r="AN3134" t="str">
            <v>WA</v>
          </cell>
          <cell r="AO3134" t="str">
            <v>Heat Pump (Ductless System)</v>
          </cell>
          <cell r="AP3134" t="str">
            <v>Pre 1980</v>
          </cell>
          <cell r="AQ3134" t="str">
            <v>Crawlspace</v>
          </cell>
          <cell r="AR3134">
            <v>4360.1875</v>
          </cell>
          <cell r="AU3134" t="str">
            <v>No</v>
          </cell>
          <cell r="AV3134" t="b">
            <v>1</v>
          </cell>
          <cell r="AX3134">
            <v>10442649.0625</v>
          </cell>
          <cell r="AY3134" t="b">
            <v>0</v>
          </cell>
          <cell r="AZ3134">
            <v>3324543.556475</v>
          </cell>
          <cell r="BA3134">
            <v>1</v>
          </cell>
          <cell r="BB3134">
            <v>4360.1875</v>
          </cell>
          <cell r="BC3134">
            <v>0.99999988532604556</v>
          </cell>
          <cell r="DS3134">
            <v>4360.1880000000001</v>
          </cell>
          <cell r="DT3134" t="str">
            <v>WA</v>
          </cell>
          <cell r="DU3134" t="str">
            <v>lt32</v>
          </cell>
          <cell r="EZ3134" t="str">
            <v>WA</v>
          </cell>
          <cell r="FA3134" t="str">
            <v>Garage</v>
          </cell>
          <cell r="FB3134">
            <v>240209.81599999999</v>
          </cell>
          <cell r="FC3134">
            <v>676688.62800000003</v>
          </cell>
          <cell r="FI3134" t="str">
            <v>WA</v>
          </cell>
          <cell r="FJ3134" t="str">
            <v>Living Room/Family Room</v>
          </cell>
          <cell r="FK3134" t="str">
            <v>EISAx</v>
          </cell>
          <cell r="FL3134">
            <v>400743.19999999995</v>
          </cell>
          <cell r="FS3134" t="str">
            <v>MT</v>
          </cell>
          <cell r="FT3134" t="str">
            <v>EISAq</v>
          </cell>
          <cell r="FV3134">
            <v>304484.614</v>
          </cell>
        </row>
        <row r="3135">
          <cell r="AN3135" t="str">
            <v>WA</v>
          </cell>
          <cell r="AO3135" t="str">
            <v>Propane/LP</v>
          </cell>
          <cell r="AP3135" t="str">
            <v>Pre 1980</v>
          </cell>
          <cell r="AQ3135" t="str">
            <v>Crawlspace</v>
          </cell>
          <cell r="AR3135">
            <v>4360.1875</v>
          </cell>
          <cell r="AU3135" t="str">
            <v>No</v>
          </cell>
          <cell r="AV3135" t="b">
            <v>0</v>
          </cell>
          <cell r="AX3135">
            <v>10442649.0625</v>
          </cell>
          <cell r="AY3135" t="b">
            <v>0</v>
          </cell>
          <cell r="AZ3135">
            <v>3324543.556475</v>
          </cell>
          <cell r="BA3135" t="str">
            <v/>
          </cell>
          <cell r="BB3135" t="str">
            <v/>
          </cell>
          <cell r="BC3135">
            <v>0.99999988532604556</v>
          </cell>
          <cell r="DS3135">
            <v>4360.1880000000001</v>
          </cell>
          <cell r="DT3135" t="str">
            <v>WA</v>
          </cell>
          <cell r="DU3135" t="str">
            <v>32to46</v>
          </cell>
          <cell r="EZ3135" t="str">
            <v>WA</v>
          </cell>
          <cell r="FA3135" t="str">
            <v>Kitchen</v>
          </cell>
          <cell r="FB3135">
            <v>96669.804000000004</v>
          </cell>
          <cell r="FC3135">
            <v>146469.4</v>
          </cell>
          <cell r="FI3135" t="str">
            <v>WA</v>
          </cell>
          <cell r="FJ3135" t="str">
            <v>Other</v>
          </cell>
          <cell r="FK3135" t="str">
            <v>EISAnqnx</v>
          </cell>
          <cell r="FL3135">
            <v>741374.91999999993</v>
          </cell>
          <cell r="FS3135" t="str">
            <v>MT</v>
          </cell>
          <cell r="FT3135" t="str">
            <v>EISAx</v>
          </cell>
          <cell r="FV3135">
            <v>1264870.2950000002</v>
          </cell>
        </row>
        <row r="3136">
          <cell r="AN3136" t="str">
            <v>ID</v>
          </cell>
          <cell r="AO3136" t="str">
            <v>Baseboard/Wall/Radiant</v>
          </cell>
          <cell r="AP3136" t="str">
            <v>Pre 1980</v>
          </cell>
          <cell r="AU3136" t="str">
            <v>No</v>
          </cell>
          <cell r="AV3136" t="b">
            <v>0</v>
          </cell>
          <cell r="AX3136">
            <v>0</v>
          </cell>
          <cell r="AY3136" t="b">
            <v>1</v>
          </cell>
          <cell r="AZ3136">
            <v>0</v>
          </cell>
          <cell r="BA3136" t="str">
            <v/>
          </cell>
          <cell r="BB3136" t="str">
            <v/>
          </cell>
          <cell r="BC3136">
            <v>0</v>
          </cell>
          <cell r="DS3136">
            <v>4360.1880000000001</v>
          </cell>
          <cell r="DT3136" t="str">
            <v>WA</v>
          </cell>
          <cell r="DU3136" t="str">
            <v>lt32</v>
          </cell>
          <cell r="EZ3136" t="str">
            <v>WA</v>
          </cell>
          <cell r="FA3136" t="str">
            <v>Living Room/Family Room</v>
          </cell>
          <cell r="FB3136">
            <v>65911.23</v>
          </cell>
          <cell r="FC3136">
            <v>637141.89</v>
          </cell>
          <cell r="FI3136" t="str">
            <v>WA</v>
          </cell>
          <cell r="FJ3136" t="str">
            <v>Other</v>
          </cell>
          <cell r="FK3136" t="str">
            <v>EISAq</v>
          </cell>
          <cell r="FL3136">
            <v>190353.02</v>
          </cell>
          <cell r="FS3136" t="str">
            <v>WA</v>
          </cell>
          <cell r="FT3136" t="str">
            <v>EISAnqnx</v>
          </cell>
          <cell r="FV3136">
            <v>1903193.595</v>
          </cell>
        </row>
        <row r="3137">
          <cell r="AN3137" t="str">
            <v>ID</v>
          </cell>
          <cell r="AO3137" t="str">
            <v>Wood</v>
          </cell>
          <cell r="AP3137" t="str">
            <v>Pre 1980</v>
          </cell>
          <cell r="AU3137" t="str">
            <v>No</v>
          </cell>
          <cell r="AV3137" t="b">
            <v>1</v>
          </cell>
          <cell r="AX3137">
            <v>0</v>
          </cell>
          <cell r="AY3137" t="b">
            <v>1</v>
          </cell>
          <cell r="AZ3137">
            <v>0</v>
          </cell>
          <cell r="BA3137">
            <v>1</v>
          </cell>
          <cell r="BB3137">
            <v>0</v>
          </cell>
          <cell r="BC3137">
            <v>0</v>
          </cell>
          <cell r="DS3137">
            <v>4360.1880000000001</v>
          </cell>
          <cell r="DT3137" t="str">
            <v>WA</v>
          </cell>
          <cell r="DU3137" t="str">
            <v>lt32</v>
          </cell>
          <cell r="EZ3137" t="str">
            <v>WA</v>
          </cell>
          <cell r="FA3137" t="str">
            <v>Other</v>
          </cell>
          <cell r="FB3137">
            <v>131822.46</v>
          </cell>
          <cell r="FC3137">
            <v>348597.17199999996</v>
          </cell>
          <cell r="FI3137" t="str">
            <v>OR</v>
          </cell>
          <cell r="FJ3137" t="str">
            <v>Bathroom</v>
          </cell>
          <cell r="FK3137" t="str">
            <v>EISAnqnx</v>
          </cell>
          <cell r="FL3137">
            <v>2079821.4000000001</v>
          </cell>
          <cell r="FS3137" t="str">
            <v>WA</v>
          </cell>
          <cell r="FT3137" t="str">
            <v>EISAq</v>
          </cell>
          <cell r="FV3137">
            <v>2358712.0619999999</v>
          </cell>
        </row>
        <row r="3138">
          <cell r="AN3138" t="str">
            <v>ID</v>
          </cell>
          <cell r="AO3138" t="str">
            <v>Oil FAF</v>
          </cell>
          <cell r="AP3138" t="str">
            <v>Pre 1980</v>
          </cell>
          <cell r="AQ3138" t="str">
            <v>Basement</v>
          </cell>
          <cell r="AR3138">
            <v>521.70347595214798</v>
          </cell>
          <cell r="AU3138" t="str">
            <v>No</v>
          </cell>
          <cell r="AV3138" t="b">
            <v>1</v>
          </cell>
          <cell r="AX3138">
            <v>983932.75564575114</v>
          </cell>
          <cell r="AY3138" t="b">
            <v>0</v>
          </cell>
          <cell r="AZ3138">
            <v>596215.7749050135</v>
          </cell>
          <cell r="BA3138">
            <v>0.43749999999999961</v>
          </cell>
          <cell r="BB3138">
            <v>521.70347595214798</v>
          </cell>
          <cell r="BC3138">
            <v>0.43750003224593426</v>
          </cell>
          <cell r="EZ3138" t="str">
            <v>WA</v>
          </cell>
          <cell r="FA3138" t="str">
            <v>Bathroom</v>
          </cell>
          <cell r="FB3138">
            <v>3766934.68</v>
          </cell>
          <cell r="FC3138">
            <v>664170.06200000003</v>
          </cell>
          <cell r="FI3138" t="str">
            <v>OR</v>
          </cell>
          <cell r="FJ3138" t="str">
            <v>Bathroom</v>
          </cell>
          <cell r="FK3138" t="str">
            <v>EISAx</v>
          </cell>
          <cell r="FL3138">
            <v>2079821.4000000001</v>
          </cell>
          <cell r="FS3138" t="str">
            <v>WA</v>
          </cell>
          <cell r="FT3138" t="str">
            <v>EISAx</v>
          </cell>
          <cell r="FV3138">
            <v>727997.54999999993</v>
          </cell>
        </row>
        <row r="3139">
          <cell r="AN3139" t="str">
            <v>ID</v>
          </cell>
          <cell r="AO3139" t="str">
            <v>Baseboard/Wall/Radiant</v>
          </cell>
          <cell r="AP3139" t="str">
            <v>Pre 1980</v>
          </cell>
          <cell r="AQ3139" t="str">
            <v>Crawlspace</v>
          </cell>
          <cell r="AR3139">
            <v>670.76161193847702</v>
          </cell>
          <cell r="AU3139" t="str">
            <v>No</v>
          </cell>
          <cell r="AV3139" t="b">
            <v>0</v>
          </cell>
          <cell r="AX3139">
            <v>1265056.4001159677</v>
          </cell>
          <cell r="AY3139" t="b">
            <v>0</v>
          </cell>
          <cell r="AZ3139">
            <v>766563.13916359004</v>
          </cell>
          <cell r="BA3139" t="str">
            <v/>
          </cell>
          <cell r="BB3139" t="str">
            <v/>
          </cell>
          <cell r="BC3139">
            <v>0.56250004145905919</v>
          </cell>
          <cell r="EZ3139" t="str">
            <v>WA</v>
          </cell>
          <cell r="FA3139" t="str">
            <v>Bedrooms</v>
          </cell>
          <cell r="FB3139">
            <v>1189558.32</v>
          </cell>
          <cell r="FC3139">
            <v>1367992.0680000002</v>
          </cell>
          <cell r="FI3139" t="str">
            <v>OR</v>
          </cell>
          <cell r="FJ3139" t="str">
            <v>Bedrooms</v>
          </cell>
          <cell r="FK3139" t="str">
            <v>EISAnqnx</v>
          </cell>
          <cell r="FL3139">
            <v>4540943.3900000006</v>
          </cell>
          <cell r="FS3139" t="str">
            <v>WA</v>
          </cell>
          <cell r="FT3139" t="str">
            <v>EISAnqnx</v>
          </cell>
          <cell r="FV3139">
            <v>3868786.98</v>
          </cell>
        </row>
        <row r="3140">
          <cell r="AN3140" t="str">
            <v>ID</v>
          </cell>
          <cell r="AO3140" t="str">
            <v>Baseboard/Wall/Radiant</v>
          </cell>
          <cell r="AP3140" t="str">
            <v>Pre 1980</v>
          </cell>
          <cell r="AQ3140" t="str">
            <v>Basement</v>
          </cell>
          <cell r="AR3140">
            <v>521.70347595214798</v>
          </cell>
          <cell r="AU3140" t="str">
            <v>No</v>
          </cell>
          <cell r="AV3140" t="b">
            <v>0</v>
          </cell>
          <cell r="AX3140">
            <v>983932.75564575114</v>
          </cell>
          <cell r="AY3140" t="b">
            <v>0</v>
          </cell>
          <cell r="AZ3140">
            <v>596215.7749050135</v>
          </cell>
          <cell r="BA3140" t="str">
            <v/>
          </cell>
          <cell r="BB3140" t="str">
            <v/>
          </cell>
          <cell r="BC3140">
            <v>0.43750003224593426</v>
          </cell>
          <cell r="EZ3140" t="str">
            <v>WA</v>
          </cell>
          <cell r="FA3140" t="str">
            <v>Exterior</v>
          </cell>
          <cell r="FB3140">
            <v>594779.16</v>
          </cell>
          <cell r="FC3140">
            <v>7623086.2340000002</v>
          </cell>
          <cell r="FI3140" t="str">
            <v>OR</v>
          </cell>
          <cell r="FJ3140" t="str">
            <v>Exterior</v>
          </cell>
          <cell r="FK3140" t="str">
            <v>EISAnqnx</v>
          </cell>
          <cell r="FL3140">
            <v>415964.28</v>
          </cell>
          <cell r="FS3140" t="str">
            <v>WA</v>
          </cell>
          <cell r="FT3140" t="str">
            <v>EISAq</v>
          </cell>
          <cell r="FV3140">
            <v>544958.16599999997</v>
          </cell>
        </row>
        <row r="3141">
          <cell r="AN3141" t="str">
            <v>ID</v>
          </cell>
          <cell r="AO3141" t="str">
            <v>Wood</v>
          </cell>
          <cell r="AP3141" t="str">
            <v>Pre 1980</v>
          </cell>
          <cell r="AQ3141" t="str">
            <v>Crawlspace</v>
          </cell>
          <cell r="AR3141">
            <v>670.76161193847702</v>
          </cell>
          <cell r="AU3141" t="str">
            <v>No</v>
          </cell>
          <cell r="AV3141" t="b">
            <v>0</v>
          </cell>
          <cell r="AX3141">
            <v>1265056.4001159677</v>
          </cell>
          <cell r="AY3141" t="b">
            <v>0</v>
          </cell>
          <cell r="AZ3141">
            <v>766563.13916359004</v>
          </cell>
          <cell r="BA3141" t="str">
            <v/>
          </cell>
          <cell r="BB3141" t="str">
            <v/>
          </cell>
          <cell r="BC3141">
            <v>0.56250004145905919</v>
          </cell>
          <cell r="EZ3141" t="str">
            <v>WA</v>
          </cell>
          <cell r="FA3141" t="str">
            <v>Garage</v>
          </cell>
          <cell r="FB3141">
            <v>297389.58</v>
          </cell>
          <cell r="FC3141">
            <v>966516.13500000013</v>
          </cell>
          <cell r="FI3141" t="str">
            <v>OR</v>
          </cell>
          <cell r="FJ3141" t="str">
            <v>Exterior</v>
          </cell>
          <cell r="FK3141" t="str">
            <v>EISAx</v>
          </cell>
          <cell r="FL3141">
            <v>2079821.4000000001</v>
          </cell>
          <cell r="FS3141" t="str">
            <v>WA</v>
          </cell>
          <cell r="FT3141" t="str">
            <v>EISAx</v>
          </cell>
          <cell r="FV3141">
            <v>1934393.49</v>
          </cell>
        </row>
        <row r="3142">
          <cell r="AN3142" t="str">
            <v>ID</v>
          </cell>
          <cell r="AO3142" t="str">
            <v>Wood</v>
          </cell>
          <cell r="AP3142" t="str">
            <v>Pre 1980</v>
          </cell>
          <cell r="AQ3142" t="str">
            <v>Basement</v>
          </cell>
          <cell r="AR3142">
            <v>521.70347595214798</v>
          </cell>
          <cell r="AU3142" t="str">
            <v>No</v>
          </cell>
          <cell r="AV3142" t="b">
            <v>0</v>
          </cell>
          <cell r="AX3142">
            <v>983932.75564575114</v>
          </cell>
          <cell r="AY3142" t="b">
            <v>0</v>
          </cell>
          <cell r="AZ3142">
            <v>596215.7749050135</v>
          </cell>
          <cell r="BA3142" t="str">
            <v/>
          </cell>
          <cell r="BB3142" t="str">
            <v/>
          </cell>
          <cell r="BC3142">
            <v>0.43750003224593426</v>
          </cell>
          <cell r="EZ3142" t="str">
            <v>WA</v>
          </cell>
          <cell r="FA3142" t="str">
            <v>Kitchen</v>
          </cell>
          <cell r="FB3142">
            <v>1610860.2250000001</v>
          </cell>
          <cell r="FC3142">
            <v>664170.06200000003</v>
          </cell>
          <cell r="FI3142" t="str">
            <v>OR</v>
          </cell>
          <cell r="FJ3142" t="str">
            <v>Garage</v>
          </cell>
          <cell r="FK3142" t="str">
            <v>EISAq</v>
          </cell>
          <cell r="FL3142">
            <v>194116.66400000002</v>
          </cell>
          <cell r="FS3142" t="str">
            <v>ID</v>
          </cell>
          <cell r="FT3142" t="str">
            <v>EISAnqnx</v>
          </cell>
          <cell r="FV3142">
            <v>5602930.7199999997</v>
          </cell>
        </row>
        <row r="3143">
          <cell r="AN3143" t="str">
            <v>ID</v>
          </cell>
          <cell r="AO3143" t="str">
            <v>Baseboard/Wall/Radiant</v>
          </cell>
          <cell r="AP3143" t="str">
            <v>Pre 1980</v>
          </cell>
          <cell r="AQ3143" t="str">
            <v>Crawlspace</v>
          </cell>
          <cell r="AR3143">
            <v>670.76161193847702</v>
          </cell>
          <cell r="AU3143" t="str">
            <v>No</v>
          </cell>
          <cell r="AV3143" t="b">
            <v>0</v>
          </cell>
          <cell r="AX3143">
            <v>1265056.4001159677</v>
          </cell>
          <cell r="AY3143" t="b">
            <v>0</v>
          </cell>
          <cell r="AZ3143">
            <v>766563.13916359004</v>
          </cell>
          <cell r="BA3143" t="str">
            <v/>
          </cell>
          <cell r="BB3143" t="str">
            <v/>
          </cell>
          <cell r="BC3143">
            <v>0.56250004145905919</v>
          </cell>
          <cell r="EZ3143" t="str">
            <v>WA</v>
          </cell>
          <cell r="FA3143" t="str">
            <v>Living Room/Family Room</v>
          </cell>
          <cell r="FB3143">
            <v>1586077.7600000002</v>
          </cell>
          <cell r="FC3143">
            <v>1947901.7490000001</v>
          </cell>
          <cell r="FI3143" t="str">
            <v>OR</v>
          </cell>
          <cell r="FJ3143" t="str">
            <v>Kitchen</v>
          </cell>
          <cell r="FK3143" t="str">
            <v>EISAx</v>
          </cell>
          <cell r="FL3143">
            <v>1802511.8800000001</v>
          </cell>
          <cell r="FS3143" t="str">
            <v>ID</v>
          </cell>
          <cell r="FT3143" t="str">
            <v>EISAq</v>
          </cell>
          <cell r="FV3143">
            <v>1275802.4680000001</v>
          </cell>
        </row>
        <row r="3144">
          <cell r="AN3144" t="str">
            <v>ID</v>
          </cell>
          <cell r="AO3144" t="str">
            <v>Baseboard/Wall/Radiant</v>
          </cell>
          <cell r="AP3144" t="str">
            <v>Pre 1980</v>
          </cell>
          <cell r="AQ3144" t="str">
            <v>Basement</v>
          </cell>
          <cell r="AR3144">
            <v>521.70347595214798</v>
          </cell>
          <cell r="AU3144" t="str">
            <v>No</v>
          </cell>
          <cell r="AV3144" t="b">
            <v>0</v>
          </cell>
          <cell r="AX3144">
            <v>983932.75564575114</v>
          </cell>
          <cell r="AY3144" t="b">
            <v>0</v>
          </cell>
          <cell r="AZ3144">
            <v>596215.7749050135</v>
          </cell>
          <cell r="BA3144" t="str">
            <v/>
          </cell>
          <cell r="BB3144" t="str">
            <v/>
          </cell>
          <cell r="BC3144">
            <v>0.43750003224593426</v>
          </cell>
          <cell r="EZ3144" t="str">
            <v>WA</v>
          </cell>
          <cell r="FA3144" t="str">
            <v>Other</v>
          </cell>
          <cell r="FB3144">
            <v>2602158.8250000002</v>
          </cell>
          <cell r="FC3144">
            <v>1576164.7740000002</v>
          </cell>
          <cell r="FI3144" t="str">
            <v>OR</v>
          </cell>
          <cell r="FJ3144" t="str">
            <v>Living Room/Family Room</v>
          </cell>
          <cell r="FK3144" t="str">
            <v>EISAnqnx</v>
          </cell>
          <cell r="FL3144">
            <v>415964.28</v>
          </cell>
          <cell r="FS3144" t="str">
            <v>ID</v>
          </cell>
          <cell r="FT3144" t="str">
            <v>EISAx</v>
          </cell>
          <cell r="FV3144">
            <v>605722.24</v>
          </cell>
        </row>
        <row r="3145">
          <cell r="AN3145" t="str">
            <v>ID</v>
          </cell>
          <cell r="AO3145" t="str">
            <v>Oil FAF</v>
          </cell>
          <cell r="AP3145" t="str">
            <v>Pre 1980</v>
          </cell>
          <cell r="AQ3145" t="str">
            <v>Crawlspace</v>
          </cell>
          <cell r="AR3145">
            <v>670.76161193847702</v>
          </cell>
          <cell r="AU3145" t="str">
            <v>No</v>
          </cell>
          <cell r="AV3145" t="b">
            <v>1</v>
          </cell>
          <cell r="AX3145">
            <v>1265056.4001159677</v>
          </cell>
          <cell r="AY3145" t="b">
            <v>0</v>
          </cell>
          <cell r="AZ3145">
            <v>766563.13916359004</v>
          </cell>
          <cell r="BA3145">
            <v>0.56250000000000033</v>
          </cell>
          <cell r="BB3145">
            <v>670.76161193847702</v>
          </cell>
          <cell r="BC3145">
            <v>0.56250004145905919</v>
          </cell>
          <cell r="EZ3145" t="str">
            <v>WA</v>
          </cell>
          <cell r="FA3145" t="str">
            <v>Bathroom</v>
          </cell>
          <cell r="FB3145">
            <v>1709990.0850000002</v>
          </cell>
          <cell r="FC3145">
            <v>1769468.0010000002</v>
          </cell>
          <cell r="FI3145" t="str">
            <v>OR</v>
          </cell>
          <cell r="FJ3145" t="str">
            <v>Living Room/Family Room</v>
          </cell>
          <cell r="FK3145" t="str">
            <v>EISAq</v>
          </cell>
          <cell r="FL3145">
            <v>311973.21000000002</v>
          </cell>
          <cell r="FS3145" t="str">
            <v>ID</v>
          </cell>
          <cell r="FT3145" t="str">
            <v>EISAnqnx</v>
          </cell>
          <cell r="FV3145">
            <v>10202633.98</v>
          </cell>
        </row>
        <row r="3146">
          <cell r="AN3146" t="str">
            <v>WA</v>
          </cell>
          <cell r="AO3146" t="str">
            <v>Wood</v>
          </cell>
          <cell r="AP3146" t="str">
            <v>1993-2006</v>
          </cell>
          <cell r="AQ3146" t="str">
            <v>Slab on Grade</v>
          </cell>
          <cell r="AR3146">
            <v>1904.28771972656</v>
          </cell>
          <cell r="AU3146" t="str">
            <v>No</v>
          </cell>
          <cell r="AV3146" t="b">
            <v>1</v>
          </cell>
          <cell r="AX3146">
            <v>4905445.1660156185</v>
          </cell>
          <cell r="AY3146" t="b">
            <v>0</v>
          </cell>
          <cell r="AZ3146">
            <v>1046863.1310424791</v>
          </cell>
          <cell r="BA3146">
            <v>1</v>
          </cell>
          <cell r="BB3146">
            <v>1904.28771972656</v>
          </cell>
          <cell r="BC3146">
            <v>0.99999985281982562</v>
          </cell>
          <cell r="EZ3146" t="str">
            <v>WA</v>
          </cell>
          <cell r="FA3146" t="str">
            <v>Bedrooms</v>
          </cell>
          <cell r="FB3146">
            <v>3221720.45</v>
          </cell>
          <cell r="FC3146">
            <v>5382751.398</v>
          </cell>
          <cell r="FI3146" t="str">
            <v>OR</v>
          </cell>
          <cell r="FJ3146" t="str">
            <v>Other</v>
          </cell>
          <cell r="FK3146" t="str">
            <v>EISAnqnx</v>
          </cell>
          <cell r="FL3146">
            <v>2079821.4000000001</v>
          </cell>
          <cell r="FS3146" t="str">
            <v>ID</v>
          </cell>
          <cell r="FT3146" t="str">
            <v>EISAq</v>
          </cell>
          <cell r="FV3146">
            <v>3145969.8840000001</v>
          </cell>
        </row>
        <row r="3147">
          <cell r="AN3147" t="str">
            <v>WA</v>
          </cell>
          <cell r="AO3147" t="str">
            <v>Heat Pump (Central System)</v>
          </cell>
          <cell r="AP3147" t="str">
            <v>1993-2006</v>
          </cell>
          <cell r="AQ3147" t="str">
            <v>Slab on Grade</v>
          </cell>
          <cell r="AR3147">
            <v>1904.28771972656</v>
          </cell>
          <cell r="AU3147" t="str">
            <v>No</v>
          </cell>
          <cell r="AV3147" t="b">
            <v>0</v>
          </cell>
          <cell r="AX3147">
            <v>4905445.1660156185</v>
          </cell>
          <cell r="AY3147" t="b">
            <v>0</v>
          </cell>
          <cell r="AZ3147">
            <v>1046863.1310424791</v>
          </cell>
          <cell r="BA3147" t="str">
            <v/>
          </cell>
          <cell r="BB3147" t="str">
            <v/>
          </cell>
          <cell r="BC3147">
            <v>0.99999985281982562</v>
          </cell>
          <cell r="EZ3147" t="str">
            <v>WA</v>
          </cell>
          <cell r="FA3147" t="str">
            <v>Exterior</v>
          </cell>
          <cell r="FB3147">
            <v>3122590.5900000003</v>
          </cell>
          <cell r="FC3147">
            <v>19161801.938000001</v>
          </cell>
          <cell r="FI3147" t="str">
            <v>OR</v>
          </cell>
          <cell r="FJ3147" t="str">
            <v>Other</v>
          </cell>
          <cell r="FK3147" t="str">
            <v>EISAq</v>
          </cell>
          <cell r="FL3147">
            <v>103991.07</v>
          </cell>
          <cell r="FS3147" t="str">
            <v>ID</v>
          </cell>
          <cell r="FT3147" t="str">
            <v>EISAx</v>
          </cell>
          <cell r="FV3147">
            <v>11679081.939999999</v>
          </cell>
        </row>
        <row r="3148">
          <cell r="AN3148" t="str">
            <v>MT</v>
          </cell>
          <cell r="AO3148" t="str">
            <v>Natural Gas Other</v>
          </cell>
          <cell r="AP3148" t="str">
            <v>Pre 1980</v>
          </cell>
          <cell r="AU3148" t="str">
            <v>No</v>
          </cell>
          <cell r="AV3148" t="b">
            <v>1</v>
          </cell>
          <cell r="AX3148">
            <v>0</v>
          </cell>
          <cell r="AY3148" t="b">
            <v>1</v>
          </cell>
          <cell r="AZ3148">
            <v>0</v>
          </cell>
          <cell r="BA3148">
            <v>1</v>
          </cell>
          <cell r="BB3148">
            <v>0</v>
          </cell>
          <cell r="BC3148">
            <v>0</v>
          </cell>
          <cell r="EZ3148" t="str">
            <v>WA</v>
          </cell>
          <cell r="FA3148" t="str">
            <v>Garage</v>
          </cell>
          <cell r="FB3148">
            <v>614605.1320000001</v>
          </cell>
          <cell r="FC3148">
            <v>1249036.236</v>
          </cell>
          <cell r="FI3148" t="str">
            <v>OR</v>
          </cell>
          <cell r="FJ3148" t="str">
            <v>Other</v>
          </cell>
          <cell r="FK3148" t="str">
            <v>EISAx</v>
          </cell>
          <cell r="FL3148">
            <v>1386547.6</v>
          </cell>
          <cell r="FS3148" t="str">
            <v>OR</v>
          </cell>
          <cell r="FT3148" t="str">
            <v>EISAnqnx</v>
          </cell>
          <cell r="FV3148">
            <v>3733381.98</v>
          </cell>
        </row>
        <row r="3149">
          <cell r="AN3149" t="str">
            <v>WA</v>
          </cell>
          <cell r="AO3149" t="str">
            <v>Baseboard/Wall/Radiant</v>
          </cell>
          <cell r="AP3149" t="str">
            <v>Pre 1980</v>
          </cell>
          <cell r="AQ3149" t="str">
            <v>Crawlspace</v>
          </cell>
          <cell r="AR3149">
            <v>1811.0563436227301</v>
          </cell>
          <cell r="AU3149" t="str">
            <v>No</v>
          </cell>
          <cell r="AV3149" t="b">
            <v>0</v>
          </cell>
          <cell r="AX3149">
            <v>4969538.6069007711</v>
          </cell>
          <cell r="AY3149" t="b">
            <v>0</v>
          </cell>
          <cell r="AZ3149">
            <v>2887243.9768063524</v>
          </cell>
          <cell r="BA3149" t="str">
            <v/>
          </cell>
          <cell r="BB3149" t="str">
            <v/>
          </cell>
          <cell r="BC3149">
            <v>0.87070309545403768</v>
          </cell>
          <cell r="EZ3149" t="str">
            <v>WA</v>
          </cell>
          <cell r="FA3149" t="str">
            <v>Kitchen</v>
          </cell>
          <cell r="FB3149">
            <v>3221720.45</v>
          </cell>
          <cell r="FC3149">
            <v>1992510.1860000002</v>
          </cell>
          <cell r="FI3149" t="str">
            <v>WA</v>
          </cell>
          <cell r="FJ3149" t="str">
            <v>Bathroom</v>
          </cell>
          <cell r="FK3149" t="str">
            <v>EISAnqnx</v>
          </cell>
          <cell r="FL3149">
            <v>182971.44</v>
          </cell>
          <cell r="FS3149" t="str">
            <v>OR</v>
          </cell>
          <cell r="FT3149" t="str">
            <v>EISAq</v>
          </cell>
          <cell r="FV3149">
            <v>612822.96</v>
          </cell>
        </row>
        <row r="3150">
          <cell r="AN3150" t="str">
            <v>WA</v>
          </cell>
          <cell r="AO3150" t="str">
            <v>Baseboard/Wall/Radiant</v>
          </cell>
          <cell r="AP3150" t="str">
            <v>Pre 1980</v>
          </cell>
          <cell r="AQ3150" t="str">
            <v>Slab on Grade</v>
          </cell>
          <cell r="AR3150">
            <v>268.93706458039401</v>
          </cell>
          <cell r="AU3150" t="str">
            <v>No</v>
          </cell>
          <cell r="AV3150" t="b">
            <v>0</v>
          </cell>
          <cell r="AX3150">
            <v>737963.30520860117</v>
          </cell>
          <cell r="AY3150" t="b">
            <v>0</v>
          </cell>
          <cell r="AZ3150">
            <v>428748.07434013067</v>
          </cell>
          <cell r="BA3150" t="str">
            <v/>
          </cell>
          <cell r="BB3150" t="str">
            <v/>
          </cell>
          <cell r="BC3150">
            <v>0.12929710079812481</v>
          </cell>
          <cell r="EZ3150" t="str">
            <v>WA</v>
          </cell>
          <cell r="FA3150" t="str">
            <v>Living Room/Family Room</v>
          </cell>
          <cell r="FB3150">
            <v>4049454.7810000004</v>
          </cell>
          <cell r="FC3150">
            <v>4014759.3300000005</v>
          </cell>
          <cell r="FI3150" t="str">
            <v>WA</v>
          </cell>
          <cell r="FJ3150" t="str">
            <v>Bathroom</v>
          </cell>
          <cell r="FK3150" t="str">
            <v>EISAx</v>
          </cell>
          <cell r="FL3150">
            <v>175347.63</v>
          </cell>
          <cell r="FS3150" t="str">
            <v>OR</v>
          </cell>
          <cell r="FT3150" t="str">
            <v>EISAx</v>
          </cell>
          <cell r="FV3150">
            <v>201586.5</v>
          </cell>
        </row>
        <row r="3151">
          <cell r="AN3151" t="str">
            <v>WA</v>
          </cell>
          <cell r="AO3151" t="str">
            <v>Natural Gas FAF</v>
          </cell>
          <cell r="AP3151" t="str">
            <v>Pre 1980</v>
          </cell>
          <cell r="AQ3151" t="str">
            <v>Crawlspace</v>
          </cell>
          <cell r="AR3151">
            <v>1811.0563436227301</v>
          </cell>
          <cell r="AU3151" t="str">
            <v>No</v>
          </cell>
          <cell r="AV3151" t="b">
            <v>1</v>
          </cell>
          <cell r="AX3151">
            <v>4969538.6069007711</v>
          </cell>
          <cell r="AY3151" t="b">
            <v>0</v>
          </cell>
          <cell r="AZ3151">
            <v>2887243.9768063524</v>
          </cell>
          <cell r="BA3151">
            <v>0.87070292457670584</v>
          </cell>
          <cell r="BB3151">
            <v>1811.0563436227301</v>
          </cell>
          <cell r="BC3151">
            <v>0.87070309545403768</v>
          </cell>
          <cell r="EZ3151" t="str">
            <v>WA</v>
          </cell>
          <cell r="FA3151" t="str">
            <v>Other</v>
          </cell>
          <cell r="FB3151">
            <v>5402577.3700000001</v>
          </cell>
          <cell r="FC3151">
            <v>4555017.0670000007</v>
          </cell>
          <cell r="FI3151" t="str">
            <v>WA</v>
          </cell>
          <cell r="FJ3151" t="str">
            <v>Bedrooms</v>
          </cell>
          <cell r="FK3151" t="str">
            <v>EISAnqnx</v>
          </cell>
          <cell r="FL3151">
            <v>526042.89</v>
          </cell>
          <cell r="FS3151" t="str">
            <v>WA</v>
          </cell>
          <cell r="FT3151" t="str">
            <v>EISAnqnx</v>
          </cell>
          <cell r="FV3151">
            <v>837886.72</v>
          </cell>
        </row>
        <row r="3152">
          <cell r="AN3152" t="str">
            <v>WA</v>
          </cell>
          <cell r="AO3152" t="str">
            <v>Natural Gas FAF</v>
          </cell>
          <cell r="AP3152" t="str">
            <v>Pre 1980</v>
          </cell>
          <cell r="AQ3152" t="str">
            <v>Slab on Grade</v>
          </cell>
          <cell r="AR3152">
            <v>268.93706458039401</v>
          </cell>
          <cell r="AU3152" t="str">
            <v>No</v>
          </cell>
          <cell r="AV3152" t="b">
            <v>1</v>
          </cell>
          <cell r="AX3152">
            <v>737963.30520860117</v>
          </cell>
          <cell r="AY3152" t="b">
            <v>0</v>
          </cell>
          <cell r="AZ3152">
            <v>428748.07434013067</v>
          </cell>
          <cell r="BA3152">
            <v>0.12929707542329416</v>
          </cell>
          <cell r="BB3152">
            <v>268.93706458039401</v>
          </cell>
          <cell r="BC3152">
            <v>0.12929710079812481</v>
          </cell>
          <cell r="EZ3152" t="str">
            <v>WA</v>
          </cell>
          <cell r="FA3152" t="str">
            <v>Bathroom</v>
          </cell>
          <cell r="FB3152">
            <v>207986.54799999998</v>
          </cell>
          <cell r="FC3152">
            <v>139145.93</v>
          </cell>
          <cell r="FI3152" t="str">
            <v>WA</v>
          </cell>
          <cell r="FJ3152" t="str">
            <v>Bedrooms</v>
          </cell>
          <cell r="FK3152" t="str">
            <v>EISAq</v>
          </cell>
          <cell r="FL3152">
            <v>19821.905999999999</v>
          </cell>
          <cell r="FS3152" t="str">
            <v>WA</v>
          </cell>
          <cell r="FT3152" t="str">
            <v>EISAq</v>
          </cell>
          <cell r="FV3152">
            <v>2151845.44</v>
          </cell>
        </row>
        <row r="3153">
          <cell r="AN3153" t="str">
            <v>OR</v>
          </cell>
          <cell r="AO3153" t="str">
            <v>Wood</v>
          </cell>
          <cell r="AP3153" t="str">
            <v>1993-2006</v>
          </cell>
          <cell r="AQ3153" t="str">
            <v>Slab on Grade</v>
          </cell>
          <cell r="AR3153">
            <v>1925.05932617188</v>
          </cell>
          <cell r="AU3153" t="str">
            <v>No</v>
          </cell>
          <cell r="AV3153" t="b">
            <v>1</v>
          </cell>
          <cell r="AX3153">
            <v>2069438.775634771</v>
          </cell>
          <cell r="AY3153" t="b">
            <v>0</v>
          </cell>
          <cell r="AZ3153">
            <v>499768.50178613415</v>
          </cell>
          <cell r="BA3153">
            <v>1</v>
          </cell>
          <cell r="BB3153">
            <v>1925.05932617188</v>
          </cell>
          <cell r="BC3153">
            <v>1.0000001694347447</v>
          </cell>
          <cell r="EZ3153" t="str">
            <v>WA</v>
          </cell>
          <cell r="FA3153" t="str">
            <v>Bedrooms</v>
          </cell>
          <cell r="FB3153">
            <v>310515.12799999997</v>
          </cell>
          <cell r="FC3153">
            <v>394002.68599999999</v>
          </cell>
          <cell r="FI3153" t="str">
            <v>WA</v>
          </cell>
          <cell r="FJ3153" t="str">
            <v>Bedrooms</v>
          </cell>
          <cell r="FK3153" t="str">
            <v>EISAx</v>
          </cell>
          <cell r="FL3153">
            <v>99109.53</v>
          </cell>
          <cell r="FS3153" t="str">
            <v>WA</v>
          </cell>
          <cell r="FT3153" t="str">
            <v>EISAx</v>
          </cell>
          <cell r="FV3153">
            <v>994038.33600000001</v>
          </cell>
        </row>
        <row r="3154">
          <cell r="AN3154" t="str">
            <v>OR</v>
          </cell>
          <cell r="AO3154" t="str">
            <v>Wood</v>
          </cell>
          <cell r="AP3154" t="str">
            <v>Pre 1980</v>
          </cell>
          <cell r="AQ3154" t="str">
            <v>Crawlspace</v>
          </cell>
          <cell r="AR3154">
            <v>1201.3739214039799</v>
          </cell>
          <cell r="AU3154" t="str">
            <v>No</v>
          </cell>
          <cell r="AV3154" t="b">
            <v>1</v>
          </cell>
          <cell r="AX3154">
            <v>2378720.36437988</v>
          </cell>
          <cell r="AY3154" t="b">
            <v>0</v>
          </cell>
          <cell r="AZ3154">
            <v>915830.64694032911</v>
          </cell>
          <cell r="BA3154">
            <v>0.74494949494949492</v>
          </cell>
          <cell r="BB3154">
            <v>600.68696070198996</v>
          </cell>
          <cell r="BC3154">
            <v>0.74494938984256132</v>
          </cell>
          <cell r="EZ3154" t="str">
            <v>WA</v>
          </cell>
          <cell r="FA3154" t="str">
            <v>Exterior</v>
          </cell>
          <cell r="FB3154">
            <v>1028215.188</v>
          </cell>
          <cell r="FC3154">
            <v>1939254.8559999999</v>
          </cell>
          <cell r="FI3154" t="str">
            <v>WA</v>
          </cell>
          <cell r="FJ3154" t="str">
            <v>Exterior</v>
          </cell>
          <cell r="FK3154" t="str">
            <v>EISAnqnx</v>
          </cell>
          <cell r="FL3154">
            <v>182971.44</v>
          </cell>
          <cell r="FS3154" t="str">
            <v>ID</v>
          </cell>
          <cell r="FT3154" t="str">
            <v>EISAnqnx</v>
          </cell>
          <cell r="FV3154">
            <v>4751133.82</v>
          </cell>
        </row>
        <row r="3155">
          <cell r="AN3155" t="str">
            <v>OR</v>
          </cell>
          <cell r="AO3155" t="str">
            <v>Wood</v>
          </cell>
          <cell r="AP3155" t="str">
            <v>Pre 1980</v>
          </cell>
          <cell r="AQ3155" t="str">
            <v>Slab on Grade</v>
          </cell>
          <cell r="AR3155">
            <v>411.31785105695599</v>
          </cell>
          <cell r="AU3155" t="str">
            <v>No</v>
          </cell>
          <cell r="AV3155" t="b">
            <v>1</v>
          </cell>
          <cell r="AX3155">
            <v>814409.34509277286</v>
          </cell>
          <cell r="AY3155" t="b">
            <v>0</v>
          </cell>
          <cell r="AZ3155">
            <v>313555.57742702804</v>
          </cell>
          <cell r="BA3155">
            <v>0.25505050505050514</v>
          </cell>
          <cell r="BB3155">
            <v>205.65892552847799</v>
          </cell>
          <cell r="BC3155">
            <v>0.25505046906474144</v>
          </cell>
          <cell r="EZ3155" t="str">
            <v>WA</v>
          </cell>
          <cell r="FA3155" t="str">
            <v>Garage</v>
          </cell>
          <cell r="FB3155">
            <v>224098.182</v>
          </cell>
          <cell r="FC3155">
            <v>703053.12</v>
          </cell>
          <cell r="FI3155" t="str">
            <v>WA</v>
          </cell>
          <cell r="FJ3155" t="str">
            <v>Exterior</v>
          </cell>
          <cell r="FK3155" t="str">
            <v>EISAx</v>
          </cell>
          <cell r="FL3155">
            <v>228714.3</v>
          </cell>
          <cell r="FS3155" t="str">
            <v>ID</v>
          </cell>
          <cell r="FT3155" t="str">
            <v>EISAq</v>
          </cell>
          <cell r="FV3155">
            <v>647365.64399999997</v>
          </cell>
        </row>
        <row r="3156">
          <cell r="AN3156" t="str">
            <v>OR</v>
          </cell>
          <cell r="AO3156" t="str">
            <v>Oil FAF</v>
          </cell>
          <cell r="AP3156" t="str">
            <v>Pre 1980</v>
          </cell>
          <cell r="AQ3156" t="str">
            <v>Slab on Grade</v>
          </cell>
          <cell r="AR3156">
            <v>411.31785105695599</v>
          </cell>
          <cell r="AU3156" t="str">
            <v>No</v>
          </cell>
          <cell r="AV3156" t="b">
            <v>1</v>
          </cell>
          <cell r="AX3156">
            <v>814409.34509277286</v>
          </cell>
          <cell r="AY3156" t="b">
            <v>0</v>
          </cell>
          <cell r="AZ3156">
            <v>313555.57742702804</v>
          </cell>
          <cell r="BA3156">
            <v>0.25505050505050514</v>
          </cell>
          <cell r="BB3156">
            <v>205.65892552847799</v>
          </cell>
          <cell r="BC3156">
            <v>0.25505046906474144</v>
          </cell>
          <cell r="EZ3156" t="str">
            <v>WA</v>
          </cell>
          <cell r="FA3156" t="str">
            <v>Kitchen</v>
          </cell>
          <cell r="FB3156">
            <v>782146.59600000002</v>
          </cell>
          <cell r="FC3156">
            <v>216774.712</v>
          </cell>
          <cell r="FI3156" t="str">
            <v>WA</v>
          </cell>
          <cell r="FJ3156" t="str">
            <v>Garage</v>
          </cell>
          <cell r="FK3156" t="str">
            <v>EISAnqnx</v>
          </cell>
          <cell r="FL3156">
            <v>121980.95999999999</v>
          </cell>
          <cell r="FS3156" t="str">
            <v>WA</v>
          </cell>
          <cell r="FT3156" t="str">
            <v>EISAnqnx</v>
          </cell>
          <cell r="FV3156">
            <v>4430385.09</v>
          </cell>
        </row>
        <row r="3157">
          <cell r="AN3157" t="str">
            <v>OR</v>
          </cell>
          <cell r="AO3157" t="str">
            <v>Baseboard/Wall/Radiant</v>
          </cell>
          <cell r="AP3157" t="str">
            <v>Pre 1980</v>
          </cell>
          <cell r="AQ3157" t="str">
            <v>Slab on Grade</v>
          </cell>
          <cell r="AR3157">
            <v>411.31785105695599</v>
          </cell>
          <cell r="AU3157" t="str">
            <v>No</v>
          </cell>
          <cell r="AV3157" t="b">
            <v>0</v>
          </cell>
          <cell r="AX3157">
            <v>814409.34509277286</v>
          </cell>
          <cell r="AY3157" t="b">
            <v>0</v>
          </cell>
          <cell r="AZ3157">
            <v>313555.57742702804</v>
          </cell>
          <cell r="BA3157" t="str">
            <v/>
          </cell>
          <cell r="BB3157" t="str">
            <v/>
          </cell>
          <cell r="BC3157">
            <v>0.25505046906474144</v>
          </cell>
          <cell r="EZ3157" t="str">
            <v>WA</v>
          </cell>
          <cell r="FA3157" t="str">
            <v>Living Room/Family Room</v>
          </cell>
          <cell r="FB3157">
            <v>727952.91799999995</v>
          </cell>
          <cell r="FC3157">
            <v>738205.77599999995</v>
          </cell>
          <cell r="FI3157" t="str">
            <v>WA</v>
          </cell>
          <cell r="FJ3157" t="str">
            <v>Garage</v>
          </cell>
          <cell r="FK3157" t="str">
            <v>EISAq</v>
          </cell>
          <cell r="FL3157">
            <v>60990.479999999996</v>
          </cell>
          <cell r="FS3157" t="str">
            <v>WA</v>
          </cell>
          <cell r="FT3157" t="str">
            <v>EISAq</v>
          </cell>
          <cell r="FV3157">
            <v>831997.2</v>
          </cell>
        </row>
        <row r="3158">
          <cell r="AN3158" t="str">
            <v>OR</v>
          </cell>
          <cell r="AO3158" t="str">
            <v>Baseboard/Wall/Radiant</v>
          </cell>
          <cell r="AP3158" t="str">
            <v>Pre 1980</v>
          </cell>
          <cell r="AQ3158" t="str">
            <v>Crawlspace</v>
          </cell>
          <cell r="AR3158">
            <v>1201.3739214039799</v>
          </cell>
          <cell r="AU3158" t="str">
            <v>No</v>
          </cell>
          <cell r="AV3158" t="b">
            <v>0</v>
          </cell>
          <cell r="AX3158">
            <v>2378720.36437988</v>
          </cell>
          <cell r="AY3158" t="b">
            <v>0</v>
          </cell>
          <cell r="AZ3158">
            <v>915830.64694032911</v>
          </cell>
          <cell r="BA3158" t="str">
            <v/>
          </cell>
          <cell r="BB3158" t="str">
            <v/>
          </cell>
          <cell r="BC3158">
            <v>0.74494938984256132</v>
          </cell>
          <cell r="EZ3158" t="str">
            <v>WA</v>
          </cell>
          <cell r="FA3158" t="str">
            <v>Other</v>
          </cell>
          <cell r="FB3158">
            <v>377891.05199999997</v>
          </cell>
          <cell r="FC3158">
            <v>402790.85</v>
          </cell>
          <cell r="FI3158" t="str">
            <v>WA</v>
          </cell>
          <cell r="FJ3158" t="str">
            <v>Garage</v>
          </cell>
          <cell r="FK3158" t="str">
            <v>EISAx</v>
          </cell>
          <cell r="FL3158">
            <v>198219.06</v>
          </cell>
          <cell r="FS3158" t="str">
            <v>WA</v>
          </cell>
          <cell r="FT3158" t="str">
            <v>EISAx</v>
          </cell>
          <cell r="FV3158">
            <v>1518394.89</v>
          </cell>
        </row>
        <row r="3159">
          <cell r="AN3159" t="str">
            <v>OR</v>
          </cell>
          <cell r="AO3159" t="str">
            <v>Oil FAF</v>
          </cell>
          <cell r="AP3159" t="str">
            <v>Pre 1980</v>
          </cell>
          <cell r="AQ3159" t="str">
            <v>Crawlspace</v>
          </cell>
          <cell r="AR3159">
            <v>1201.3739214039799</v>
          </cell>
          <cell r="AU3159" t="str">
            <v>No</v>
          </cell>
          <cell r="AV3159" t="b">
            <v>1</v>
          </cell>
          <cell r="AX3159">
            <v>2378720.36437988</v>
          </cell>
          <cell r="AY3159" t="b">
            <v>0</v>
          </cell>
          <cell r="AZ3159">
            <v>915830.64694032911</v>
          </cell>
          <cell r="BA3159">
            <v>0.74494949494949492</v>
          </cell>
          <cell r="BB3159">
            <v>600.68696070198996</v>
          </cell>
          <cell r="BC3159">
            <v>0.74494938984256132</v>
          </cell>
          <cell r="EZ3159" t="str">
            <v>WA</v>
          </cell>
          <cell r="FA3159" t="str">
            <v>Bathroom</v>
          </cell>
          <cell r="FB3159">
            <v>2161030.9480000003</v>
          </cell>
          <cell r="FC3159">
            <v>773212.90800000005</v>
          </cell>
          <cell r="FI3159" t="str">
            <v>WA</v>
          </cell>
          <cell r="FJ3159" t="str">
            <v>Kitchen</v>
          </cell>
          <cell r="FK3159" t="str">
            <v>EISAx</v>
          </cell>
          <cell r="FL3159">
            <v>693766.71</v>
          </cell>
          <cell r="FS3159" t="str">
            <v>MT</v>
          </cell>
          <cell r="FT3159" t="str">
            <v>EISAnqnx</v>
          </cell>
          <cell r="FV3159">
            <v>3196329</v>
          </cell>
        </row>
        <row r="3160">
          <cell r="AN3160" t="str">
            <v>ID</v>
          </cell>
          <cell r="AO3160" t="str">
            <v>Oil FAF</v>
          </cell>
          <cell r="AP3160" t="str">
            <v>Pre 1980</v>
          </cell>
          <cell r="AQ3160" t="str">
            <v>Basement</v>
          </cell>
          <cell r="AR3160">
            <v>1192.46508789063</v>
          </cell>
          <cell r="AU3160" t="str">
            <v>No</v>
          </cell>
          <cell r="AV3160" t="b">
            <v>1</v>
          </cell>
          <cell r="AX3160">
            <v>1907944.1406250079</v>
          </cell>
          <cell r="AY3160" t="b">
            <v>0</v>
          </cell>
          <cell r="AZ3160">
            <v>1109994.202412114</v>
          </cell>
          <cell r="BA3160">
            <v>1</v>
          </cell>
          <cell r="BB3160">
            <v>1192.46508789063</v>
          </cell>
          <cell r="BC3160">
            <v>1.0000000737049977</v>
          </cell>
          <cell r="EZ3160" t="str">
            <v>WA</v>
          </cell>
          <cell r="FA3160" t="str">
            <v>Bedrooms</v>
          </cell>
          <cell r="FB3160">
            <v>2304769.2450000001</v>
          </cell>
          <cell r="FC3160">
            <v>2106509.5250000004</v>
          </cell>
          <cell r="FI3160" t="str">
            <v>WA</v>
          </cell>
          <cell r="FJ3160" t="str">
            <v>Living Room/Family Room</v>
          </cell>
          <cell r="FK3160" t="str">
            <v>EISAnqnx</v>
          </cell>
          <cell r="FL3160">
            <v>91485.72</v>
          </cell>
          <cell r="FS3160" t="str">
            <v>MT</v>
          </cell>
          <cell r="FT3160" t="str">
            <v>EISAq</v>
          </cell>
          <cell r="FV3160">
            <v>839569.08400000003</v>
          </cell>
        </row>
        <row r="3161">
          <cell r="AN3161" t="str">
            <v>OR</v>
          </cell>
          <cell r="AO3161" t="str">
            <v>Baseboard/Wall/Radiant</v>
          </cell>
          <cell r="AP3161" t="str">
            <v>Post 2006</v>
          </cell>
          <cell r="AU3161" t="str">
            <v>No</v>
          </cell>
          <cell r="AV3161" t="b">
            <v>1</v>
          </cell>
          <cell r="AX3161">
            <v>0</v>
          </cell>
          <cell r="AY3161" t="b">
            <v>1</v>
          </cell>
          <cell r="AZ3161">
            <v>0</v>
          </cell>
          <cell r="BA3161">
            <v>1</v>
          </cell>
          <cell r="BB3161">
            <v>0</v>
          </cell>
          <cell r="BC3161">
            <v>0</v>
          </cell>
          <cell r="EZ3161" t="str">
            <v>WA</v>
          </cell>
          <cell r="FA3161" t="str">
            <v>Exterior</v>
          </cell>
          <cell r="FB3161">
            <v>3122590.5900000003</v>
          </cell>
          <cell r="FC3161">
            <v>11181848.208000001</v>
          </cell>
          <cell r="FI3161" t="str">
            <v>WA</v>
          </cell>
          <cell r="FJ3161" t="str">
            <v>Living Room/Family Room</v>
          </cell>
          <cell r="FK3161" t="str">
            <v>EISAq</v>
          </cell>
          <cell r="FL3161">
            <v>85386.671999999991</v>
          </cell>
          <cell r="FS3161" t="str">
            <v>MT</v>
          </cell>
          <cell r="FT3161" t="str">
            <v>EISAx</v>
          </cell>
          <cell r="FV3161">
            <v>1363767.04</v>
          </cell>
        </row>
        <row r="3162">
          <cell r="AN3162" t="str">
            <v>MT</v>
          </cell>
          <cell r="AO3162" t="str">
            <v>Wood</v>
          </cell>
          <cell r="AP3162" t="str">
            <v>Pre 1980</v>
          </cell>
          <cell r="AQ3162" t="str">
            <v>Basement</v>
          </cell>
          <cell r="AR3162">
            <v>1144.67944335938</v>
          </cell>
          <cell r="AU3162" t="str">
            <v>No</v>
          </cell>
          <cell r="AV3162" t="b">
            <v>1</v>
          </cell>
          <cell r="AX3162">
            <v>2987613.3471679818</v>
          </cell>
          <cell r="AY3162" t="b">
            <v>0</v>
          </cell>
          <cell r="AZ3162">
            <v>429197.55728759954</v>
          </cell>
          <cell r="BA3162">
            <v>1</v>
          </cell>
          <cell r="BB3162">
            <v>1144.67944335938</v>
          </cell>
          <cell r="BC3162">
            <v>1.0000003873220178</v>
          </cell>
          <cell r="EZ3162" t="str">
            <v>WA</v>
          </cell>
          <cell r="FA3162" t="str">
            <v>Garage</v>
          </cell>
          <cell r="FB3162">
            <v>723647.978</v>
          </cell>
          <cell r="FC3162">
            <v>2081727.06</v>
          </cell>
          <cell r="FI3162" t="str">
            <v>WA</v>
          </cell>
          <cell r="FJ3162" t="str">
            <v>Living Room/Family Room</v>
          </cell>
          <cell r="FK3162" t="str">
            <v>EISAx</v>
          </cell>
          <cell r="FL3162">
            <v>449804.79</v>
          </cell>
          <cell r="FS3162" t="str">
            <v>WA</v>
          </cell>
          <cell r="FT3162" t="str">
            <v>EISAnqnx</v>
          </cell>
          <cell r="FV3162">
            <v>6455536.3200000003</v>
          </cell>
        </row>
        <row r="3163">
          <cell r="AN3163" t="str">
            <v>OR</v>
          </cell>
          <cell r="AO3163" t="str">
            <v>Natural Gas FAF</v>
          </cell>
          <cell r="AP3163" t="str">
            <v>1993-2006</v>
          </cell>
          <cell r="AQ3163" t="str">
            <v>Crawlspace</v>
          </cell>
          <cell r="AR3163">
            <v>8264.9453125</v>
          </cell>
          <cell r="AU3163" t="str">
            <v>No</v>
          </cell>
          <cell r="AV3163" t="b">
            <v>1</v>
          </cell>
          <cell r="AX3163">
            <v>10620454.7265625</v>
          </cell>
          <cell r="AY3163" t="b">
            <v>0</v>
          </cell>
          <cell r="AZ3163">
            <v>2750468.8351945314</v>
          </cell>
          <cell r="BA3163">
            <v>1</v>
          </cell>
          <cell r="BB3163">
            <v>8264.9453125</v>
          </cell>
          <cell r="BC3163">
            <v>1.000000037810294</v>
          </cell>
          <cell r="EZ3163" t="str">
            <v>WA</v>
          </cell>
          <cell r="FA3163" t="str">
            <v>Kitchen</v>
          </cell>
          <cell r="FB3163">
            <v>1472078.4210000001</v>
          </cell>
          <cell r="FC3163">
            <v>1858684.8750000002</v>
          </cell>
          <cell r="FI3163" t="str">
            <v>WA</v>
          </cell>
          <cell r="FJ3163" t="str">
            <v>Other</v>
          </cell>
          <cell r="FK3163" t="str">
            <v>EISAnqnx</v>
          </cell>
          <cell r="FL3163">
            <v>846242.90999999992</v>
          </cell>
          <cell r="FS3163" t="str">
            <v>WA</v>
          </cell>
          <cell r="FT3163" t="str">
            <v>EISAq</v>
          </cell>
          <cell r="FV3163">
            <v>1056879.8400000001</v>
          </cell>
        </row>
        <row r="3164">
          <cell r="AN3164" t="str">
            <v>MT</v>
          </cell>
          <cell r="AO3164" t="str">
            <v>Natural Gas FAF</v>
          </cell>
          <cell r="AP3164" t="str">
            <v>Pre 1980</v>
          </cell>
          <cell r="AQ3164" t="str">
            <v>Basement</v>
          </cell>
          <cell r="AR3164">
            <v>2130.88647460938</v>
          </cell>
          <cell r="AU3164" t="str">
            <v>No</v>
          </cell>
          <cell r="AV3164" t="b">
            <v>0</v>
          </cell>
          <cell r="AX3164">
            <v>8438310.4394531455</v>
          </cell>
          <cell r="AY3164" t="b">
            <v>0</v>
          </cell>
          <cell r="AZ3164">
            <v>1823293.011999516</v>
          </cell>
          <cell r="BA3164" t="str">
            <v/>
          </cell>
          <cell r="BB3164" t="str">
            <v/>
          </cell>
          <cell r="BC3164">
            <v>1.0000002227286584</v>
          </cell>
          <cell r="EZ3164" t="str">
            <v>WA</v>
          </cell>
          <cell r="FA3164" t="str">
            <v>Living Room/Family Room</v>
          </cell>
          <cell r="FB3164">
            <v>510518.77900000004</v>
          </cell>
          <cell r="FC3164">
            <v>1858684.8750000002</v>
          </cell>
          <cell r="FI3164" t="str">
            <v>WA</v>
          </cell>
          <cell r="FJ3164" t="str">
            <v>Other</v>
          </cell>
          <cell r="FK3164" t="str">
            <v>EISAq</v>
          </cell>
          <cell r="FL3164">
            <v>131129.53200000001</v>
          </cell>
          <cell r="FS3164" t="str">
            <v>WA</v>
          </cell>
          <cell r="FT3164" t="str">
            <v>EISAx</v>
          </cell>
          <cell r="FV3164">
            <v>4932105.92</v>
          </cell>
        </row>
        <row r="3165">
          <cell r="AN3165" t="str">
            <v>MT</v>
          </cell>
          <cell r="AO3165" t="str">
            <v>Wood</v>
          </cell>
          <cell r="AP3165" t="str">
            <v>Pre 1980</v>
          </cell>
          <cell r="AQ3165" t="str">
            <v>Basement</v>
          </cell>
          <cell r="AR3165">
            <v>2130.88647460938</v>
          </cell>
          <cell r="AU3165" t="str">
            <v>No</v>
          </cell>
          <cell r="AV3165" t="b">
            <v>1</v>
          </cell>
          <cell r="AX3165">
            <v>8438310.4394531455</v>
          </cell>
          <cell r="AY3165" t="b">
            <v>0</v>
          </cell>
          <cell r="AZ3165">
            <v>1823293.011999516</v>
          </cell>
          <cell r="BA3165">
            <v>1</v>
          </cell>
          <cell r="BB3165">
            <v>2130.88647460938</v>
          </cell>
          <cell r="BC3165">
            <v>1.0000002227286584</v>
          </cell>
          <cell r="EZ3165" t="str">
            <v>WA</v>
          </cell>
          <cell r="FA3165" t="str">
            <v>Other</v>
          </cell>
          <cell r="FB3165">
            <v>4559973.5600000005</v>
          </cell>
          <cell r="FC3165">
            <v>3657891.8340000003</v>
          </cell>
          <cell r="FI3165" t="str">
            <v>WA</v>
          </cell>
          <cell r="FJ3165" t="str">
            <v>Other</v>
          </cell>
          <cell r="FK3165" t="str">
            <v>EISAx</v>
          </cell>
          <cell r="FL3165">
            <v>297328.58999999997</v>
          </cell>
          <cell r="FS3165" t="str">
            <v>OR</v>
          </cell>
          <cell r="FT3165" t="str">
            <v>EISAnqnx</v>
          </cell>
          <cell r="FV3165">
            <v>1830405.42</v>
          </cell>
        </row>
        <row r="3166">
          <cell r="AN3166" t="str">
            <v>OR</v>
          </cell>
          <cell r="AO3166" t="str">
            <v>Wood</v>
          </cell>
          <cell r="AP3166" t="str">
            <v>Pre 1980</v>
          </cell>
          <cell r="AQ3166" t="str">
            <v>Crawlspace</v>
          </cell>
          <cell r="AR3166">
            <v>1925.05932617188</v>
          </cell>
          <cell r="AU3166" t="str">
            <v>No</v>
          </cell>
          <cell r="AV3166" t="b">
            <v>1</v>
          </cell>
          <cell r="AX3166">
            <v>3707664.262207041</v>
          </cell>
          <cell r="AY3166" t="b">
            <v>0</v>
          </cell>
          <cell r="AZ3166">
            <v>1174510.0733644806</v>
          </cell>
          <cell r="BA3166">
            <v>1</v>
          </cell>
          <cell r="BB3166">
            <v>1925.05932617188</v>
          </cell>
          <cell r="BC3166">
            <v>1.0000001694347447</v>
          </cell>
          <cell r="EZ3166" t="str">
            <v>WA</v>
          </cell>
          <cell r="FA3166" t="str">
            <v>Bathroom</v>
          </cell>
          <cell r="FB3166">
            <v>1486947.9000000001</v>
          </cell>
          <cell r="FC3166">
            <v>451040.86300000001</v>
          </cell>
          <cell r="FI3166" t="str">
            <v>OR</v>
          </cell>
          <cell r="FJ3166" t="str">
            <v>Bathroom</v>
          </cell>
          <cell r="FK3166" t="str">
            <v>EISAnqnx</v>
          </cell>
          <cell r="FL3166">
            <v>693273.8</v>
          </cell>
          <cell r="FS3166" t="str">
            <v>OR</v>
          </cell>
          <cell r="FT3166" t="str">
            <v>EISAq</v>
          </cell>
          <cell r="FV3166">
            <v>812796.76800000004</v>
          </cell>
        </row>
        <row r="3167">
          <cell r="AN3167" t="str">
            <v>OR</v>
          </cell>
          <cell r="AO3167" t="str">
            <v>Baseboard/Wall/Radiant</v>
          </cell>
          <cell r="AP3167" t="str">
            <v>Pre 1980</v>
          </cell>
          <cell r="AQ3167" t="str">
            <v>Crawlspace</v>
          </cell>
          <cell r="AR3167">
            <v>1925.05932617188</v>
          </cell>
          <cell r="AU3167" t="str">
            <v>No</v>
          </cell>
          <cell r="AV3167" t="b">
            <v>0</v>
          </cell>
          <cell r="AX3167">
            <v>3707664.262207041</v>
          </cell>
          <cell r="AY3167" t="b">
            <v>0</v>
          </cell>
          <cell r="AZ3167">
            <v>1174510.0733644806</v>
          </cell>
          <cell r="BA3167" t="str">
            <v/>
          </cell>
          <cell r="BB3167" t="str">
            <v/>
          </cell>
          <cell r="BC3167">
            <v>1.0000001694347447</v>
          </cell>
          <cell r="EZ3167" t="str">
            <v>WA</v>
          </cell>
          <cell r="FA3167" t="str">
            <v>Bedrooms</v>
          </cell>
          <cell r="FB3167">
            <v>1908249.8050000002</v>
          </cell>
          <cell r="FC3167">
            <v>1873554.3540000001</v>
          </cell>
          <cell r="FI3167" t="str">
            <v>OR</v>
          </cell>
          <cell r="FJ3167" t="str">
            <v>Bathroom</v>
          </cell>
          <cell r="FK3167" t="str">
            <v>EISAq</v>
          </cell>
          <cell r="FL3167">
            <v>942852.36800000002</v>
          </cell>
          <cell r="FS3167" t="str">
            <v>OR</v>
          </cell>
          <cell r="FT3167" t="str">
            <v>EISAx</v>
          </cell>
          <cell r="FV3167">
            <v>3201193.62</v>
          </cell>
        </row>
        <row r="3168">
          <cell r="AN3168" t="str">
            <v>MT</v>
          </cell>
          <cell r="AO3168" t="str">
            <v>Natural Gas Other</v>
          </cell>
          <cell r="AP3168" t="str">
            <v>Pre 1980</v>
          </cell>
          <cell r="AQ3168" t="str">
            <v>Basement</v>
          </cell>
          <cell r="AR3168">
            <v>2130.88647460938</v>
          </cell>
          <cell r="AU3168" t="str">
            <v>No</v>
          </cell>
          <cell r="AV3168" t="b">
            <v>1</v>
          </cell>
          <cell r="AX3168">
            <v>5625540.292968763</v>
          </cell>
          <cell r="AY3168" t="b">
            <v>0</v>
          </cell>
          <cell r="AZ3168">
            <v>864458.02501953335</v>
          </cell>
          <cell r="BA3168">
            <v>1</v>
          </cell>
          <cell r="BB3168">
            <v>2130.88647460938</v>
          </cell>
          <cell r="BC3168">
            <v>1.0000002227286584</v>
          </cell>
          <cell r="EZ3168" t="str">
            <v>WA</v>
          </cell>
          <cell r="FA3168" t="str">
            <v>Exterior</v>
          </cell>
          <cell r="FB3168">
            <v>1933032.2700000003</v>
          </cell>
          <cell r="FC3168">
            <v>7112567.455000001</v>
          </cell>
          <cell r="FI3168" t="str">
            <v>OR</v>
          </cell>
          <cell r="FJ3168" t="str">
            <v>Bathroom</v>
          </cell>
          <cell r="FK3168" t="str">
            <v>EISAx</v>
          </cell>
          <cell r="FL3168">
            <v>1733184.5</v>
          </cell>
          <cell r="FS3168" t="str">
            <v>ID</v>
          </cell>
          <cell r="FT3168" t="str">
            <v>EISAnqnx</v>
          </cell>
          <cell r="FV3168">
            <v>8801901.3000000007</v>
          </cell>
        </row>
        <row r="3169">
          <cell r="AN3169" t="str">
            <v>ID</v>
          </cell>
          <cell r="AO3169" t="str">
            <v>Natural Gas FAF</v>
          </cell>
          <cell r="AP3169" t="str">
            <v>1980-1992</v>
          </cell>
          <cell r="AQ3169" t="str">
            <v>Crawlspace</v>
          </cell>
          <cell r="AR3169">
            <v>3785.76440429688</v>
          </cell>
          <cell r="AU3169" t="str">
            <v>Yes</v>
          </cell>
          <cell r="AV3169" t="b">
            <v>1</v>
          </cell>
          <cell r="AX3169">
            <v>5345499.338867195</v>
          </cell>
          <cell r="AY3169" t="b">
            <v>0</v>
          </cell>
          <cell r="AZ3169">
            <v>0</v>
          </cell>
          <cell r="BA3169">
            <v>1</v>
          </cell>
          <cell r="BB3169">
            <v>3785.76440429688</v>
          </cell>
          <cell r="BC3169">
            <v>1.0000001067939999</v>
          </cell>
          <cell r="EZ3169" t="str">
            <v>WA</v>
          </cell>
          <cell r="FA3169" t="str">
            <v>Garage</v>
          </cell>
          <cell r="FB3169">
            <v>2056944.5950000002</v>
          </cell>
          <cell r="FC3169">
            <v>2270073.7940000002</v>
          </cell>
          <cell r="FI3169" t="str">
            <v>OR</v>
          </cell>
          <cell r="FJ3169" t="str">
            <v>Bedrooms</v>
          </cell>
          <cell r="FK3169" t="str">
            <v>EISAnqnx</v>
          </cell>
          <cell r="FL3169">
            <v>831928.56</v>
          </cell>
          <cell r="FS3169" t="str">
            <v>ID</v>
          </cell>
          <cell r="FT3169" t="str">
            <v>EISAq</v>
          </cell>
          <cell r="FV3169">
            <v>283932.3</v>
          </cell>
        </row>
        <row r="3170">
          <cell r="AN3170" t="str">
            <v>WA</v>
          </cell>
          <cell r="AO3170" t="str">
            <v>Natural Gas FAF</v>
          </cell>
          <cell r="AP3170" t="str">
            <v>Pre 1980</v>
          </cell>
          <cell r="AQ3170" t="str">
            <v>Crawlspace</v>
          </cell>
          <cell r="AR3170">
            <v>4360.1875</v>
          </cell>
          <cell r="AU3170" t="str">
            <v>No</v>
          </cell>
          <cell r="AV3170" t="b">
            <v>1</v>
          </cell>
          <cell r="AX3170">
            <v>3767202</v>
          </cell>
          <cell r="AY3170" t="b">
            <v>0</v>
          </cell>
          <cell r="AZ3170">
            <v>2544301.0839125002</v>
          </cell>
          <cell r="BA3170">
            <v>1</v>
          </cell>
          <cell r="BB3170">
            <v>4360.1875</v>
          </cell>
          <cell r="BC3170">
            <v>0.99999988532604556</v>
          </cell>
          <cell r="EZ3170" t="str">
            <v>WA</v>
          </cell>
          <cell r="FA3170" t="str">
            <v>Kitchen</v>
          </cell>
          <cell r="FB3170">
            <v>223042.18500000003</v>
          </cell>
          <cell r="FC3170">
            <v>451040.86300000001</v>
          </cell>
          <cell r="FI3170" t="str">
            <v>OR</v>
          </cell>
          <cell r="FJ3170" t="str">
            <v>Bedrooms</v>
          </cell>
          <cell r="FK3170" t="str">
            <v>EISAq</v>
          </cell>
          <cell r="FL3170">
            <v>103991.07</v>
          </cell>
          <cell r="FS3170" t="str">
            <v>ID</v>
          </cell>
          <cell r="FT3170" t="str">
            <v>EISAx</v>
          </cell>
          <cell r="FV3170">
            <v>7287595.7000000002</v>
          </cell>
        </row>
        <row r="3171">
          <cell r="AN3171" t="str">
            <v>OR</v>
          </cell>
          <cell r="AO3171" t="str">
            <v>Heat Pump (Ductless System)</v>
          </cell>
          <cell r="AP3171" t="str">
            <v>Pre 1980</v>
          </cell>
          <cell r="AQ3171" t="str">
            <v>Crawlspace</v>
          </cell>
          <cell r="AR3171">
            <v>179.18797471788201</v>
          </cell>
          <cell r="AU3171" t="str">
            <v>No</v>
          </cell>
          <cell r="AV3171" t="b">
            <v>1</v>
          </cell>
          <cell r="AX3171">
            <v>376294.74690755224</v>
          </cell>
          <cell r="AY3171" t="b">
            <v>0</v>
          </cell>
          <cell r="AZ3171">
            <v>204331.6313302952</v>
          </cell>
          <cell r="BA3171">
            <v>0.11111111111111084</v>
          </cell>
          <cell r="BB3171">
            <v>179.18797471788201</v>
          </cell>
          <cell r="BC3171">
            <v>0.11111109543414491</v>
          </cell>
          <cell r="EZ3171" t="str">
            <v>WA</v>
          </cell>
          <cell r="FA3171" t="str">
            <v>Living Room/Family Room</v>
          </cell>
          <cell r="FB3171">
            <v>594779.16</v>
          </cell>
          <cell r="FC3171">
            <v>2106509.5250000004</v>
          </cell>
          <cell r="FI3171" t="str">
            <v>OR</v>
          </cell>
          <cell r="FJ3171" t="str">
            <v>Bedrooms</v>
          </cell>
          <cell r="FK3171" t="str">
            <v>EISAx</v>
          </cell>
          <cell r="FL3171">
            <v>1039910.7000000001</v>
          </cell>
          <cell r="FS3171" t="str">
            <v>WA</v>
          </cell>
          <cell r="FT3171" t="str">
            <v>EISAnqnx</v>
          </cell>
          <cell r="FV3171">
            <v>1237595.835</v>
          </cell>
        </row>
        <row r="3172">
          <cell r="AN3172" t="str">
            <v>OR</v>
          </cell>
          <cell r="AO3172" t="str">
            <v>Heat Pump (Ductless System)</v>
          </cell>
          <cell r="AP3172" t="str">
            <v>Pre 1980</v>
          </cell>
          <cell r="AQ3172" t="str">
            <v>Basement</v>
          </cell>
          <cell r="AR3172">
            <v>1433.50379774306</v>
          </cell>
          <cell r="AU3172" t="str">
            <v>No</v>
          </cell>
          <cell r="AV3172" t="b">
            <v>1</v>
          </cell>
          <cell r="AX3172">
            <v>3010357.9752604258</v>
          </cell>
          <cell r="AY3172" t="b">
            <v>0</v>
          </cell>
          <cell r="AZ3172">
            <v>1634653.0506423661</v>
          </cell>
          <cell r="BA3172">
            <v>0.88888888888888917</v>
          </cell>
          <cell r="BB3172">
            <v>1433.50379774306</v>
          </cell>
          <cell r="BC3172">
            <v>0.88888876347316159</v>
          </cell>
          <cell r="EZ3172" t="str">
            <v>WA</v>
          </cell>
          <cell r="FA3172" t="str">
            <v>Other</v>
          </cell>
          <cell r="FB3172">
            <v>1011124.572</v>
          </cell>
          <cell r="FC3172">
            <v>1719903.0710000002</v>
          </cell>
          <cell r="FI3172" t="str">
            <v>OR</v>
          </cell>
          <cell r="FJ3172" t="str">
            <v>Exterior</v>
          </cell>
          <cell r="FK3172" t="str">
            <v>EISAnqnx</v>
          </cell>
          <cell r="FL3172">
            <v>831928.56</v>
          </cell>
          <cell r="FS3172" t="str">
            <v>WA</v>
          </cell>
          <cell r="FT3172" t="str">
            <v>EISAq</v>
          </cell>
          <cell r="FV3172">
            <v>996316.647</v>
          </cell>
        </row>
        <row r="3173">
          <cell r="AN3173" t="str">
            <v>OR</v>
          </cell>
          <cell r="AO3173" t="str">
            <v>Wood</v>
          </cell>
          <cell r="AP3173" t="str">
            <v>Pre 1980</v>
          </cell>
          <cell r="AQ3173" t="str">
            <v>Crawlspace</v>
          </cell>
          <cell r="AR3173">
            <v>179.18797471788201</v>
          </cell>
          <cell r="AU3173" t="str">
            <v>No</v>
          </cell>
          <cell r="AV3173" t="b">
            <v>0</v>
          </cell>
          <cell r="AX3173">
            <v>376294.74690755224</v>
          </cell>
          <cell r="AY3173" t="b">
            <v>0</v>
          </cell>
          <cell r="AZ3173">
            <v>204331.6313302952</v>
          </cell>
          <cell r="BA3173" t="str">
            <v/>
          </cell>
          <cell r="BB3173" t="str">
            <v/>
          </cell>
          <cell r="BC3173">
            <v>0.11111109543414491</v>
          </cell>
          <cell r="EZ3173" t="str">
            <v>WA</v>
          </cell>
          <cell r="FA3173" t="str">
            <v>Bathroom</v>
          </cell>
          <cell r="FB3173">
            <v>1412600.5050000001</v>
          </cell>
          <cell r="FC3173">
            <v>1065645.9950000001</v>
          </cell>
          <cell r="FI3173" t="str">
            <v>OR</v>
          </cell>
          <cell r="FJ3173" t="str">
            <v>Exterior</v>
          </cell>
          <cell r="FK3173" t="str">
            <v>EISAx</v>
          </cell>
          <cell r="FL3173">
            <v>1039910.7000000001</v>
          </cell>
          <cell r="FS3173" t="str">
            <v>WA</v>
          </cell>
          <cell r="FT3173" t="str">
            <v>EISAx</v>
          </cell>
          <cell r="FV3173">
            <v>540798.17999999993</v>
          </cell>
        </row>
        <row r="3174">
          <cell r="AN3174" t="str">
            <v>OR</v>
          </cell>
          <cell r="AO3174" t="str">
            <v>Wood</v>
          </cell>
          <cell r="AP3174" t="str">
            <v>Pre 1980</v>
          </cell>
          <cell r="AQ3174" t="str">
            <v>Basement</v>
          </cell>
          <cell r="AR3174">
            <v>1433.50379774306</v>
          </cell>
          <cell r="AU3174" t="str">
            <v>No</v>
          </cell>
          <cell r="AV3174" t="b">
            <v>0</v>
          </cell>
          <cell r="AX3174">
            <v>3010357.9752604258</v>
          </cell>
          <cell r="AY3174" t="b">
            <v>0</v>
          </cell>
          <cell r="AZ3174">
            <v>1634653.0506423661</v>
          </cell>
          <cell r="BA3174" t="str">
            <v/>
          </cell>
          <cell r="BB3174" t="str">
            <v/>
          </cell>
          <cell r="BC3174">
            <v>0.88888876347316159</v>
          </cell>
          <cell r="EZ3174" t="str">
            <v>WA</v>
          </cell>
          <cell r="FA3174" t="str">
            <v>Bedrooms</v>
          </cell>
          <cell r="FB3174">
            <v>4113889.1900000004</v>
          </cell>
          <cell r="FC3174">
            <v>2998678.2650000001</v>
          </cell>
          <cell r="FI3174" t="str">
            <v>OR</v>
          </cell>
          <cell r="FJ3174" t="str">
            <v>Garage</v>
          </cell>
          <cell r="FK3174" t="str">
            <v>EISAq</v>
          </cell>
          <cell r="FL3174">
            <v>305040.47200000001</v>
          </cell>
          <cell r="FS3174" t="str">
            <v>ID</v>
          </cell>
          <cell r="FT3174" t="str">
            <v>EISAnqnx</v>
          </cell>
          <cell r="FV3174">
            <v>1383259.4</v>
          </cell>
        </row>
        <row r="3175">
          <cell r="AN3175" t="str">
            <v>ID</v>
          </cell>
          <cell r="AO3175" t="str">
            <v>Natural Gas FAF</v>
          </cell>
          <cell r="AP3175" t="str">
            <v>Pre 1980</v>
          </cell>
          <cell r="AQ3175" t="str">
            <v>Crawlspace</v>
          </cell>
          <cell r="AR3175">
            <v>143.416743118889</v>
          </cell>
          <cell r="AU3175" t="str">
            <v>Yes</v>
          </cell>
          <cell r="AV3175" t="b">
            <v>1</v>
          </cell>
          <cell r="AX3175">
            <v>170522.50756835903</v>
          </cell>
          <cell r="AY3175" t="b">
            <v>0</v>
          </cell>
          <cell r="AZ3175">
            <v>0</v>
          </cell>
          <cell r="BA3175">
            <v>0.12026913372581938</v>
          </cell>
          <cell r="BB3175">
            <v>143.416743118889</v>
          </cell>
          <cell r="BC3175">
            <v>0.12026914259025549</v>
          </cell>
          <cell r="EZ3175" t="str">
            <v>WA</v>
          </cell>
          <cell r="FA3175" t="str">
            <v>Exterior</v>
          </cell>
          <cell r="FB3175">
            <v>436171.38400000002</v>
          </cell>
          <cell r="FC3175">
            <v>11771670.875000002</v>
          </cell>
          <cell r="FI3175" t="str">
            <v>OR</v>
          </cell>
          <cell r="FJ3175" t="str">
            <v>Kitchen</v>
          </cell>
          <cell r="FK3175" t="str">
            <v>EISAnqnx</v>
          </cell>
          <cell r="FL3175">
            <v>1247892.8400000001</v>
          </cell>
          <cell r="FS3175" t="str">
            <v>ID</v>
          </cell>
          <cell r="FT3175" t="str">
            <v>EISAq</v>
          </cell>
          <cell r="FV3175">
            <v>3076559.6999999997</v>
          </cell>
        </row>
        <row r="3176">
          <cell r="AN3176" t="str">
            <v>ID</v>
          </cell>
          <cell r="AO3176" t="str">
            <v>Natural Gas FAF</v>
          </cell>
          <cell r="AP3176" t="str">
            <v>Pre 1980</v>
          </cell>
          <cell r="AQ3176" t="str">
            <v>Crawlspace</v>
          </cell>
          <cell r="AR3176">
            <v>1049.0483447717399</v>
          </cell>
          <cell r="AU3176" t="str">
            <v>Yes</v>
          </cell>
          <cell r="AV3176" t="b">
            <v>1</v>
          </cell>
          <cell r="AX3176">
            <v>1247318.4819335989</v>
          </cell>
          <cell r="AY3176" t="b">
            <v>0</v>
          </cell>
          <cell r="AZ3176">
            <v>0</v>
          </cell>
          <cell r="BA3176">
            <v>0.87973086627418073</v>
          </cell>
          <cell r="BB3176">
            <v>1049.0483447717399</v>
          </cell>
          <cell r="BC3176">
            <v>0.87973093111474132</v>
          </cell>
          <cell r="EZ3176" t="str">
            <v>WA</v>
          </cell>
          <cell r="FA3176" t="str">
            <v>Garage</v>
          </cell>
          <cell r="FB3176">
            <v>2527811.4300000002</v>
          </cell>
          <cell r="FC3176">
            <v>3667804.8200000003</v>
          </cell>
          <cell r="FI3176" t="str">
            <v>OR</v>
          </cell>
          <cell r="FJ3176" t="str">
            <v>Kitchen</v>
          </cell>
          <cell r="FK3176" t="str">
            <v>EISAx</v>
          </cell>
          <cell r="FL3176">
            <v>1247892.8400000001</v>
          </cell>
          <cell r="FS3176" t="str">
            <v>ID</v>
          </cell>
          <cell r="FT3176" t="str">
            <v>EISAx</v>
          </cell>
          <cell r="FV3176">
            <v>626044.125</v>
          </cell>
        </row>
        <row r="3177">
          <cell r="AN3177" t="str">
            <v>WA</v>
          </cell>
          <cell r="AO3177" t="str">
            <v>Natural Gas FAF</v>
          </cell>
          <cell r="AP3177" t="str">
            <v>1993-2006</v>
          </cell>
          <cell r="AQ3177" t="str">
            <v>Crawlspace</v>
          </cell>
          <cell r="AR3177">
            <v>2079.99340820313</v>
          </cell>
          <cell r="AU3177" t="str">
            <v>No</v>
          </cell>
          <cell r="AV3177" t="b">
            <v>1</v>
          </cell>
          <cell r="AX3177">
            <v>3261429.6640625079</v>
          </cell>
          <cell r="AY3177" t="b">
            <v>0</v>
          </cell>
          <cell r="AZ3177">
            <v>855637.52836218465</v>
          </cell>
          <cell r="BA3177">
            <v>1</v>
          </cell>
          <cell r="BB3177">
            <v>2079.99340820313</v>
          </cell>
          <cell r="BC3177">
            <v>1.0000001962521654</v>
          </cell>
          <cell r="EZ3177" t="str">
            <v>WA</v>
          </cell>
          <cell r="FA3177" t="str">
            <v>Kitchen</v>
          </cell>
          <cell r="FB3177">
            <v>951646.65600000008</v>
          </cell>
          <cell r="FC3177">
            <v>659213.56900000002</v>
          </cell>
          <cell r="FI3177" t="str">
            <v>OR</v>
          </cell>
          <cell r="FJ3177" t="str">
            <v>Living Room/Family Room</v>
          </cell>
          <cell r="FK3177" t="str">
            <v>EISAnqnx</v>
          </cell>
          <cell r="FL3177">
            <v>1247892.8400000001</v>
          </cell>
          <cell r="FS3177" t="str">
            <v>WA</v>
          </cell>
          <cell r="FT3177" t="str">
            <v>EISAnqnx</v>
          </cell>
          <cell r="FV3177">
            <v>20370374.599999998</v>
          </cell>
        </row>
        <row r="3178">
          <cell r="AN3178" t="str">
            <v>MT</v>
          </cell>
          <cell r="AO3178" t="str">
            <v>Natural Gas FAF</v>
          </cell>
          <cell r="AP3178" t="str">
            <v>Pre 1980</v>
          </cell>
          <cell r="AQ3178" t="str">
            <v>Basement</v>
          </cell>
          <cell r="AR3178">
            <v>2130.88647460938</v>
          </cell>
          <cell r="AU3178" t="str">
            <v>No</v>
          </cell>
          <cell r="AV3178" t="b">
            <v>1</v>
          </cell>
          <cell r="AX3178">
            <v>2147933.5664062551</v>
          </cell>
          <cell r="AY3178" t="b">
            <v>0</v>
          </cell>
          <cell r="AZ3178">
            <v>1039148.0982080103</v>
          </cell>
          <cell r="BA3178">
            <v>1</v>
          </cell>
          <cell r="BB3178">
            <v>2130.88647460938</v>
          </cell>
          <cell r="BC3178">
            <v>1.0000002227286584</v>
          </cell>
          <cell r="EZ3178" t="str">
            <v>WA</v>
          </cell>
          <cell r="FA3178" t="str">
            <v>Living Room/Family Room</v>
          </cell>
          <cell r="FB3178">
            <v>1784337.4800000002</v>
          </cell>
          <cell r="FC3178">
            <v>2582332.8530000001</v>
          </cell>
          <cell r="FI3178" t="str">
            <v>OR</v>
          </cell>
          <cell r="FJ3178" t="str">
            <v>Living Room/Family Room</v>
          </cell>
          <cell r="FK3178" t="str">
            <v>EISAx</v>
          </cell>
          <cell r="FL3178">
            <v>1559866.05</v>
          </cell>
          <cell r="FS3178" t="str">
            <v>WA</v>
          </cell>
          <cell r="FT3178" t="str">
            <v>EISAq</v>
          </cell>
          <cell r="FV3178">
            <v>3877733.96</v>
          </cell>
        </row>
        <row r="3179">
          <cell r="AN3179" t="str">
            <v>OR</v>
          </cell>
          <cell r="AO3179" t="str">
            <v>Heat Pump (Central System)</v>
          </cell>
          <cell r="AP3179" t="str">
            <v>Pre 1980</v>
          </cell>
          <cell r="AQ3179" t="str">
            <v>Slab on Grade</v>
          </cell>
          <cell r="AR3179">
            <v>1612.69177246094</v>
          </cell>
          <cell r="AU3179" t="str">
            <v>No</v>
          </cell>
          <cell r="AV3179" t="b">
            <v>1</v>
          </cell>
          <cell r="AX3179">
            <v>4867103.7692871168</v>
          </cell>
          <cell r="AY3179" t="b">
            <v>0</v>
          </cell>
          <cell r="AZ3179">
            <v>1402179.0519427513</v>
          </cell>
          <cell r="BA3179">
            <v>1</v>
          </cell>
          <cell r="BB3179">
            <v>1612.69177246094</v>
          </cell>
          <cell r="BC3179">
            <v>0.99999985890730525</v>
          </cell>
          <cell r="EZ3179" t="str">
            <v>WA</v>
          </cell>
          <cell r="FA3179" t="str">
            <v>Other</v>
          </cell>
          <cell r="FB3179">
            <v>2884678.9260000004</v>
          </cell>
          <cell r="FC3179">
            <v>2686419.2060000002</v>
          </cell>
          <cell r="FI3179" t="str">
            <v>OR</v>
          </cell>
          <cell r="FJ3179" t="str">
            <v>Other</v>
          </cell>
          <cell r="FK3179" t="str">
            <v>EISAq</v>
          </cell>
          <cell r="FL3179">
            <v>610080.94400000002</v>
          </cell>
          <cell r="FS3179" t="str">
            <v>WA</v>
          </cell>
          <cell r="FT3179" t="str">
            <v>EISAx</v>
          </cell>
          <cell r="FV3179">
            <v>4417671.5999999996</v>
          </cell>
        </row>
        <row r="3180">
          <cell r="AN3180" t="str">
            <v>WA</v>
          </cell>
          <cell r="AO3180" t="str">
            <v>Natural Gas FAF</v>
          </cell>
          <cell r="AP3180" t="str">
            <v>Pre 1980</v>
          </cell>
          <cell r="AQ3180" t="str">
            <v>Basement</v>
          </cell>
          <cell r="AR3180">
            <v>1904.28771972656</v>
          </cell>
          <cell r="AU3180" t="str">
            <v>Yes</v>
          </cell>
          <cell r="AV3180" t="b">
            <v>1</v>
          </cell>
          <cell r="AX3180">
            <v>2904038.7725830041</v>
          </cell>
          <cell r="AY3180" t="b">
            <v>0</v>
          </cell>
          <cell r="AZ3180">
            <v>0</v>
          </cell>
          <cell r="BA3180">
            <v>1</v>
          </cell>
          <cell r="BB3180">
            <v>1904.28771972656</v>
          </cell>
          <cell r="BC3180">
            <v>0.99999985281982562</v>
          </cell>
          <cell r="EZ3180" t="str">
            <v>WA</v>
          </cell>
          <cell r="FA3180" t="str">
            <v>Bathroom</v>
          </cell>
          <cell r="FB3180">
            <v>460478.12400000001</v>
          </cell>
          <cell r="FC3180">
            <v>292754.304</v>
          </cell>
          <cell r="FI3180" t="str">
            <v>OR</v>
          </cell>
          <cell r="FJ3180" t="str">
            <v>Other</v>
          </cell>
          <cell r="FK3180" t="str">
            <v>EISAx</v>
          </cell>
          <cell r="FL3180">
            <v>1559866.05</v>
          </cell>
          <cell r="FS3180" t="str">
            <v>WA</v>
          </cell>
          <cell r="FT3180" t="str">
            <v>EISAnqnx</v>
          </cell>
          <cell r="FV3180">
            <v>2662391.04</v>
          </cell>
        </row>
        <row r="3181">
          <cell r="AN3181" t="str">
            <v>MT</v>
          </cell>
          <cell r="AO3181" t="str">
            <v>Wood</v>
          </cell>
          <cell r="AP3181" t="str">
            <v>Pre 1980</v>
          </cell>
          <cell r="AQ3181" t="str">
            <v>Slab on Grade</v>
          </cell>
          <cell r="AR3181">
            <v>481.97029194078902</v>
          </cell>
          <cell r="AU3181" t="str">
            <v>No</v>
          </cell>
          <cell r="AV3181" t="b">
            <v>1</v>
          </cell>
          <cell r="AX3181">
            <v>741752.2792968743</v>
          </cell>
          <cell r="AY3181" t="b">
            <v>0</v>
          </cell>
          <cell r="AZ3181">
            <v>237817.2516355261</v>
          </cell>
          <cell r="BA3181">
            <v>0.42105263157894696</v>
          </cell>
          <cell r="BB3181">
            <v>481.97029194078902</v>
          </cell>
          <cell r="BC3181">
            <v>0.42105279466189999</v>
          </cell>
          <cell r="EZ3181" t="str">
            <v>WA</v>
          </cell>
          <cell r="FA3181" t="str">
            <v>Bedrooms</v>
          </cell>
          <cell r="FB3181">
            <v>353744.78399999999</v>
          </cell>
          <cell r="FC3181">
            <v>681568.61399999994</v>
          </cell>
          <cell r="FI3181" t="str">
            <v>WA</v>
          </cell>
          <cell r="FJ3181" t="str">
            <v>Bathroom</v>
          </cell>
          <cell r="FK3181" t="str">
            <v>EISAnqnx</v>
          </cell>
          <cell r="FL3181">
            <v>2081727.06</v>
          </cell>
          <cell r="FS3181" t="str">
            <v>WA</v>
          </cell>
          <cell r="FT3181" t="str">
            <v>EISAq</v>
          </cell>
          <cell r="FV3181">
            <v>353598.81</v>
          </cell>
        </row>
        <row r="3182">
          <cell r="AN3182" t="str">
            <v>MT</v>
          </cell>
          <cell r="AO3182" t="str">
            <v>Wood</v>
          </cell>
          <cell r="AP3182" t="str">
            <v>Pre 1980</v>
          </cell>
          <cell r="AQ3182" t="str">
            <v>Crawlspace</v>
          </cell>
          <cell r="AR3182">
            <v>662.70915141858598</v>
          </cell>
          <cell r="AU3182" t="str">
            <v>No</v>
          </cell>
          <cell r="AV3182" t="b">
            <v>1</v>
          </cell>
          <cell r="AX3182">
            <v>1019909.3840332038</v>
          </cell>
          <cell r="AY3182" t="b">
            <v>0</v>
          </cell>
          <cell r="AZ3182">
            <v>326998.7209988489</v>
          </cell>
          <cell r="BA3182">
            <v>0.57894736842105299</v>
          </cell>
          <cell r="BB3182">
            <v>662.70915141858598</v>
          </cell>
          <cell r="BC3182">
            <v>0.57894759266011342</v>
          </cell>
          <cell r="EZ3182" t="str">
            <v>WA</v>
          </cell>
          <cell r="FA3182" t="str">
            <v>Exterior</v>
          </cell>
          <cell r="FB3182">
            <v>67089.527999999991</v>
          </cell>
          <cell r="FC3182">
            <v>3653329.7519999999</v>
          </cell>
          <cell r="FI3182" t="str">
            <v>WA</v>
          </cell>
          <cell r="FJ3182" t="str">
            <v>Bathroom</v>
          </cell>
          <cell r="FK3182" t="str">
            <v>EISAq</v>
          </cell>
          <cell r="FL3182">
            <v>297389.58</v>
          </cell>
          <cell r="FS3182" t="str">
            <v>WA</v>
          </cell>
          <cell r="FT3182" t="str">
            <v>EISAx</v>
          </cell>
          <cell r="FV3182">
            <v>1372795.38</v>
          </cell>
        </row>
        <row r="3183">
          <cell r="AN3183" t="str">
            <v>MT</v>
          </cell>
          <cell r="AO3183" t="str">
            <v>Baseboard/Wall/Radiant</v>
          </cell>
          <cell r="AP3183" t="str">
            <v>Pre 1980</v>
          </cell>
          <cell r="AQ3183" t="str">
            <v>Crawlspace</v>
          </cell>
          <cell r="AR3183">
            <v>662.70915141858598</v>
          </cell>
          <cell r="AU3183" t="str">
            <v>No</v>
          </cell>
          <cell r="AV3183" t="b">
            <v>0</v>
          </cell>
          <cell r="AX3183">
            <v>1019909.3840332038</v>
          </cell>
          <cell r="AY3183" t="b">
            <v>0</v>
          </cell>
          <cell r="AZ3183">
            <v>326998.7209988489</v>
          </cell>
          <cell r="BA3183" t="str">
            <v/>
          </cell>
          <cell r="BB3183" t="str">
            <v/>
          </cell>
          <cell r="BC3183">
            <v>0.57894759266011342</v>
          </cell>
          <cell r="EZ3183" t="str">
            <v>WA</v>
          </cell>
          <cell r="FA3183" t="str">
            <v>Kitchen</v>
          </cell>
          <cell r="FB3183">
            <v>365942.88</v>
          </cell>
          <cell r="FC3183">
            <v>304952.39999999997</v>
          </cell>
          <cell r="FI3183" t="str">
            <v>WA</v>
          </cell>
          <cell r="FJ3183" t="str">
            <v>Bedrooms</v>
          </cell>
          <cell r="FK3183" t="str">
            <v>EISAnqnx</v>
          </cell>
          <cell r="FL3183">
            <v>892168.74000000011</v>
          </cell>
          <cell r="FS3183" t="str">
            <v>MT</v>
          </cell>
          <cell r="FT3183" t="str">
            <v>EISAnqnx</v>
          </cell>
          <cell r="FV3183">
            <v>2194812.58</v>
          </cell>
        </row>
        <row r="3184">
          <cell r="AN3184" t="str">
            <v>MT</v>
          </cell>
          <cell r="AO3184" t="str">
            <v>Baseboard/Wall/Radiant</v>
          </cell>
          <cell r="AP3184" t="str">
            <v>Pre 1980</v>
          </cell>
          <cell r="AQ3184" t="str">
            <v>Slab on Grade</v>
          </cell>
          <cell r="AR3184">
            <v>481.97029194078902</v>
          </cell>
          <cell r="AU3184" t="str">
            <v>No</v>
          </cell>
          <cell r="AV3184" t="b">
            <v>0</v>
          </cell>
          <cell r="AX3184">
            <v>741752.2792968743</v>
          </cell>
          <cell r="AY3184" t="b">
            <v>0</v>
          </cell>
          <cell r="AZ3184">
            <v>237817.2516355261</v>
          </cell>
          <cell r="BA3184" t="str">
            <v/>
          </cell>
          <cell r="BB3184" t="str">
            <v/>
          </cell>
          <cell r="BC3184">
            <v>0.42105279466189999</v>
          </cell>
          <cell r="EZ3184" t="str">
            <v>WA</v>
          </cell>
          <cell r="FA3184" t="str">
            <v>Living Room/Family Room</v>
          </cell>
          <cell r="FB3184">
            <v>216516.204</v>
          </cell>
          <cell r="FC3184">
            <v>214991.44199999998</v>
          </cell>
          <cell r="FI3184" t="str">
            <v>WA</v>
          </cell>
          <cell r="FJ3184" t="str">
            <v>Bedrooms</v>
          </cell>
          <cell r="FK3184" t="str">
            <v>EISAq</v>
          </cell>
          <cell r="FL3184">
            <v>148694.79</v>
          </cell>
          <cell r="FS3184" t="str">
            <v>MT</v>
          </cell>
          <cell r="FT3184" t="str">
            <v>EISAq</v>
          </cell>
          <cell r="FV3184">
            <v>3102570.0159999998</v>
          </cell>
        </row>
        <row r="3185">
          <cell r="AN3185" t="str">
            <v>WA</v>
          </cell>
          <cell r="AO3185" t="str">
            <v>Electric FAF</v>
          </cell>
          <cell r="AP3185" t="str">
            <v>1993-2006</v>
          </cell>
          <cell r="AQ3185" t="str">
            <v>Crawlspace</v>
          </cell>
          <cell r="AR3185">
            <v>2079.99340820313</v>
          </cell>
          <cell r="AU3185" t="str">
            <v>No</v>
          </cell>
          <cell r="AV3185" t="b">
            <v>1</v>
          </cell>
          <cell r="AX3185">
            <v>3785588.0029296968</v>
          </cell>
          <cell r="AY3185" t="b">
            <v>0</v>
          </cell>
          <cell r="AZ3185">
            <v>1630437.3609105996</v>
          </cell>
          <cell r="BA3185">
            <v>1</v>
          </cell>
          <cell r="BB3185">
            <v>2079.99340820313</v>
          </cell>
          <cell r="BC3185">
            <v>1.0000001962521654</v>
          </cell>
          <cell r="EZ3185" t="str">
            <v>WA</v>
          </cell>
          <cell r="FA3185" t="str">
            <v>Other</v>
          </cell>
          <cell r="FB3185">
            <v>1507989.618</v>
          </cell>
          <cell r="FC3185">
            <v>1930348.692</v>
          </cell>
          <cell r="FI3185" t="str">
            <v>WA</v>
          </cell>
          <cell r="FJ3185" t="str">
            <v>Exterior</v>
          </cell>
          <cell r="FK3185" t="str">
            <v>EISAx</v>
          </cell>
          <cell r="FL3185">
            <v>2230421.85</v>
          </cell>
          <cell r="FS3185" t="str">
            <v>MT</v>
          </cell>
          <cell r="FT3185" t="str">
            <v>EISAx</v>
          </cell>
          <cell r="FV3185">
            <v>660574.66</v>
          </cell>
        </row>
        <row r="3186">
          <cell r="AN3186" t="str">
            <v>OR</v>
          </cell>
          <cell r="AO3186" t="str">
            <v>Electric FAF</v>
          </cell>
          <cell r="AP3186" t="str">
            <v>1993-2006</v>
          </cell>
          <cell r="AQ3186" t="str">
            <v>Crawlspace</v>
          </cell>
          <cell r="AR3186">
            <v>1925.05932617188</v>
          </cell>
          <cell r="AU3186" t="str">
            <v>No</v>
          </cell>
          <cell r="AV3186" t="b">
            <v>1</v>
          </cell>
          <cell r="AX3186">
            <v>2529527.9545898503</v>
          </cell>
          <cell r="AY3186" t="b">
            <v>0</v>
          </cell>
          <cell r="AZ3186">
            <v>479727.28665915655</v>
          </cell>
          <cell r="BA3186">
            <v>1</v>
          </cell>
          <cell r="BB3186">
            <v>1925.05932617188</v>
          </cell>
          <cell r="BC3186">
            <v>1.0000001694347447</v>
          </cell>
          <cell r="EZ3186" t="str">
            <v>WA</v>
          </cell>
          <cell r="FA3186" t="str">
            <v>Bathroom</v>
          </cell>
          <cell r="FB3186">
            <v>789502.99399999995</v>
          </cell>
          <cell r="FC3186">
            <v>264702.17</v>
          </cell>
          <cell r="FI3186" t="str">
            <v>WA</v>
          </cell>
          <cell r="FJ3186" t="str">
            <v>Kitchen</v>
          </cell>
          <cell r="FK3186" t="str">
            <v>EISAnqnx</v>
          </cell>
          <cell r="FL3186">
            <v>1784337.4800000002</v>
          </cell>
          <cell r="FS3186" t="str">
            <v>MT</v>
          </cell>
          <cell r="FT3186" t="str">
            <v>EISAnqnx</v>
          </cell>
          <cell r="FV3186">
            <v>526552.34000000008</v>
          </cell>
        </row>
        <row r="3187">
          <cell r="AN3187" t="str">
            <v>ID</v>
          </cell>
          <cell r="AO3187" t="str">
            <v>Natural Gas Other</v>
          </cell>
          <cell r="AP3187" t="str">
            <v>Post 2006</v>
          </cell>
          <cell r="AQ3187" t="str">
            <v>Crawlspace</v>
          </cell>
          <cell r="AR3187">
            <v>145.287011129814</v>
          </cell>
          <cell r="AU3187" t="str">
            <v>No</v>
          </cell>
          <cell r="AV3187" t="b">
            <v>1</v>
          </cell>
          <cell r="AX3187">
            <v>519836.92582247453</v>
          </cell>
          <cell r="AY3187" t="b">
            <v>0</v>
          </cell>
          <cell r="AZ3187">
            <v>92998.956787950709</v>
          </cell>
          <cell r="BA3187">
            <v>3.8377192982456079E-2</v>
          </cell>
          <cell r="BB3187">
            <v>145.287011129814</v>
          </cell>
          <cell r="BC3187">
            <v>3.8377197080909954E-2</v>
          </cell>
          <cell r="EZ3187" t="str">
            <v>WA</v>
          </cell>
          <cell r="FA3187" t="str">
            <v>Bedrooms</v>
          </cell>
          <cell r="FB3187">
            <v>621474.65999999992</v>
          </cell>
          <cell r="FC3187">
            <v>929910.23199999996</v>
          </cell>
          <cell r="FI3187" t="str">
            <v>WA</v>
          </cell>
          <cell r="FJ3187" t="str">
            <v>Kitchen</v>
          </cell>
          <cell r="FK3187" t="str">
            <v>EISAx</v>
          </cell>
          <cell r="FL3187">
            <v>446084.37000000005</v>
          </cell>
          <cell r="FS3187" t="str">
            <v>MT</v>
          </cell>
          <cell r="FT3187" t="str">
            <v>EISAq</v>
          </cell>
          <cell r="FV3187">
            <v>377744.07</v>
          </cell>
        </row>
        <row r="3188">
          <cell r="AN3188" t="str">
            <v>ID</v>
          </cell>
          <cell r="AO3188" t="str">
            <v>Natural Gas Other</v>
          </cell>
          <cell r="AP3188" t="str">
            <v>Post 2006</v>
          </cell>
          <cell r="AQ3188" t="str">
            <v>Basement</v>
          </cell>
          <cell r="AR3188">
            <v>3640.4773931670602</v>
          </cell>
          <cell r="AU3188" t="str">
            <v>No</v>
          </cell>
          <cell r="AV3188" t="b">
            <v>1</v>
          </cell>
          <cell r="AX3188">
            <v>13025628.112751741</v>
          </cell>
          <cell r="AY3188" t="b">
            <v>0</v>
          </cell>
          <cell r="AZ3188">
            <v>2330288.1458009402</v>
          </cell>
          <cell r="BA3188">
            <v>0.96162280701754399</v>
          </cell>
          <cell r="BB3188">
            <v>3640.4773931670602</v>
          </cell>
          <cell r="BC3188">
            <v>0.96162290971308828</v>
          </cell>
          <cell r="EZ3188" t="str">
            <v>WA</v>
          </cell>
          <cell r="FA3188" t="str">
            <v>Exterior</v>
          </cell>
          <cell r="FB3188">
            <v>722752.01199999999</v>
          </cell>
          <cell r="FC3188">
            <v>3507879.1919999998</v>
          </cell>
          <cell r="FI3188" t="str">
            <v>WA</v>
          </cell>
          <cell r="FJ3188" t="str">
            <v>Living Room/Family Room</v>
          </cell>
          <cell r="FK3188" t="str">
            <v>EISAnqnx</v>
          </cell>
          <cell r="FL3188">
            <v>1189558.32</v>
          </cell>
          <cell r="FS3188" t="str">
            <v>MT</v>
          </cell>
          <cell r="FT3188" t="str">
            <v>EISAx</v>
          </cell>
          <cell r="FV3188">
            <v>486488.57500000001</v>
          </cell>
        </row>
        <row r="3189">
          <cell r="AN3189" t="str">
            <v>WA</v>
          </cell>
          <cell r="AO3189" t="str">
            <v>Wood</v>
          </cell>
          <cell r="AP3189" t="str">
            <v>Pre 1980</v>
          </cell>
          <cell r="AQ3189" t="str">
            <v>Crawlspace</v>
          </cell>
          <cell r="AR3189">
            <v>1248.92813083345</v>
          </cell>
          <cell r="AU3189" t="str">
            <v>No</v>
          </cell>
          <cell r="AV3189" t="b">
            <v>0</v>
          </cell>
          <cell r="AX3189">
            <v>2540319.8181152372</v>
          </cell>
          <cell r="AY3189" t="b">
            <v>0</v>
          </cell>
          <cell r="AZ3189">
            <v>813697.90901621699</v>
          </cell>
          <cell r="BA3189" t="str">
            <v/>
          </cell>
          <cell r="BB3189" t="str">
            <v/>
          </cell>
          <cell r="BC3189">
            <v>0.65585044427809769</v>
          </cell>
          <cell r="EZ3189" t="str">
            <v>WA</v>
          </cell>
          <cell r="FA3189" t="str">
            <v>Garage</v>
          </cell>
          <cell r="FB3189">
            <v>644492.24</v>
          </cell>
          <cell r="FC3189">
            <v>662906.304</v>
          </cell>
          <cell r="FI3189" t="str">
            <v>WA</v>
          </cell>
          <cell r="FJ3189" t="str">
            <v>Living Room/Family Room</v>
          </cell>
          <cell r="FK3189" t="str">
            <v>EISAq</v>
          </cell>
          <cell r="FL3189">
            <v>669126.55500000005</v>
          </cell>
          <cell r="FS3189" t="str">
            <v>ID</v>
          </cell>
          <cell r="FT3189" t="str">
            <v>EISAnqnx</v>
          </cell>
          <cell r="FV3189">
            <v>1949668.46</v>
          </cell>
        </row>
        <row r="3190">
          <cell r="AN3190" t="str">
            <v>WA</v>
          </cell>
          <cell r="AO3190" t="str">
            <v>Wood</v>
          </cell>
          <cell r="AP3190" t="str">
            <v>Pre 1980</v>
          </cell>
          <cell r="AQ3190" t="str">
            <v>Crawlspace</v>
          </cell>
          <cell r="AR3190">
            <v>655.35958889311405</v>
          </cell>
          <cell r="AU3190" t="str">
            <v>No</v>
          </cell>
          <cell r="AV3190" t="b">
            <v>0</v>
          </cell>
          <cell r="AX3190">
            <v>1333001.403808594</v>
          </cell>
          <cell r="AY3190" t="b">
            <v>0</v>
          </cell>
          <cell r="AZ3190">
            <v>426977.91327687504</v>
          </cell>
          <cell r="BA3190" t="str">
            <v/>
          </cell>
          <cell r="BB3190" t="str">
            <v/>
          </cell>
          <cell r="BC3190">
            <v>0.34414940854173004</v>
          </cell>
          <cell r="EZ3190" t="str">
            <v>WA</v>
          </cell>
          <cell r="FA3190" t="str">
            <v>Kitchen</v>
          </cell>
          <cell r="FB3190">
            <v>598457.07999999996</v>
          </cell>
          <cell r="FC3190">
            <v>307284.69299999997</v>
          </cell>
          <cell r="FI3190" t="str">
            <v>WA</v>
          </cell>
          <cell r="FJ3190" t="str">
            <v>Living Room/Family Room</v>
          </cell>
          <cell r="FK3190" t="str">
            <v>EISAx</v>
          </cell>
          <cell r="FL3190">
            <v>4708668.3500000006</v>
          </cell>
          <cell r="FS3190" t="str">
            <v>ID</v>
          </cell>
          <cell r="FT3190" t="str">
            <v>EISAq</v>
          </cell>
          <cell r="FV3190">
            <v>3331472.3200000003</v>
          </cell>
        </row>
        <row r="3191">
          <cell r="AN3191" t="str">
            <v>WA</v>
          </cell>
          <cell r="AO3191" t="str">
            <v>Baseboard/Wall/Radiant</v>
          </cell>
          <cell r="AP3191" t="str">
            <v>Pre 1980</v>
          </cell>
          <cell r="AQ3191" t="str">
            <v>Crawlspace</v>
          </cell>
          <cell r="AR3191">
            <v>1248.92813083345</v>
          </cell>
          <cell r="AU3191" t="str">
            <v>No</v>
          </cell>
          <cell r="AV3191" t="b">
            <v>0</v>
          </cell>
          <cell r="AX3191">
            <v>2540319.8181152372</v>
          </cell>
          <cell r="AY3191" t="b">
            <v>0</v>
          </cell>
          <cell r="AZ3191">
            <v>813697.90901621699</v>
          </cell>
          <cell r="BA3191" t="str">
            <v/>
          </cell>
          <cell r="BB3191" t="str">
            <v/>
          </cell>
          <cell r="BC3191">
            <v>0.65585044427809769</v>
          </cell>
          <cell r="EZ3191" t="str">
            <v>WA</v>
          </cell>
          <cell r="FA3191" t="str">
            <v>Living Room/Family Room</v>
          </cell>
          <cell r="FB3191">
            <v>1018527.9149999999</v>
          </cell>
          <cell r="FC3191">
            <v>1146275.4839999999</v>
          </cell>
          <cell r="FI3191" t="str">
            <v>WA</v>
          </cell>
          <cell r="FJ3191" t="str">
            <v>Other</v>
          </cell>
          <cell r="FK3191" t="str">
            <v>EISAnqnx</v>
          </cell>
          <cell r="FL3191">
            <v>2081727.06</v>
          </cell>
          <cell r="FS3191" t="str">
            <v>OR</v>
          </cell>
          <cell r="FT3191" t="str">
            <v>EISAnqnx</v>
          </cell>
          <cell r="FV3191">
            <v>2964590.86</v>
          </cell>
        </row>
        <row r="3192">
          <cell r="AN3192" t="str">
            <v>WA</v>
          </cell>
          <cell r="AO3192" t="str">
            <v>Baseboard/Wall/Radiant</v>
          </cell>
          <cell r="AP3192" t="str">
            <v>Pre 1980</v>
          </cell>
          <cell r="AQ3192" t="str">
            <v>Crawlspace</v>
          </cell>
          <cell r="AR3192">
            <v>655.35958889311405</v>
          </cell>
          <cell r="AU3192" t="str">
            <v>No</v>
          </cell>
          <cell r="AV3192" t="b">
            <v>0</v>
          </cell>
          <cell r="AX3192">
            <v>1333001.403808594</v>
          </cell>
          <cell r="AY3192" t="b">
            <v>0</v>
          </cell>
          <cell r="AZ3192">
            <v>426977.91327687504</v>
          </cell>
          <cell r="BA3192" t="str">
            <v/>
          </cell>
          <cell r="BB3192" t="str">
            <v/>
          </cell>
          <cell r="BC3192">
            <v>0.34414940854173004</v>
          </cell>
          <cell r="EZ3192" t="str">
            <v>WA</v>
          </cell>
          <cell r="FA3192" t="str">
            <v>Other</v>
          </cell>
          <cell r="FB3192">
            <v>561628.95199999993</v>
          </cell>
          <cell r="FC3192">
            <v>386695.34399999998</v>
          </cell>
          <cell r="FI3192" t="str">
            <v>WA</v>
          </cell>
          <cell r="FJ3192" t="str">
            <v>Other</v>
          </cell>
          <cell r="FK3192" t="str">
            <v>EISAq</v>
          </cell>
          <cell r="FL3192">
            <v>540257.73700000008</v>
          </cell>
          <cell r="FS3192" t="str">
            <v>OR</v>
          </cell>
          <cell r="FT3192" t="str">
            <v>EISAq</v>
          </cell>
          <cell r="FV3192">
            <v>38501.18</v>
          </cell>
        </row>
        <row r="3193">
          <cell r="AN3193" t="str">
            <v>WA</v>
          </cell>
          <cell r="AO3193" t="str">
            <v>Baseboard/Wall/Radiant</v>
          </cell>
          <cell r="AP3193" t="str">
            <v>Pre 1980</v>
          </cell>
          <cell r="AQ3193" t="str">
            <v>Crawlspace</v>
          </cell>
          <cell r="AR3193">
            <v>1248.92813083345</v>
          </cell>
          <cell r="AU3193" t="str">
            <v>No</v>
          </cell>
          <cell r="AV3193" t="b">
            <v>1</v>
          </cell>
          <cell r="AX3193">
            <v>2540319.8181152372</v>
          </cell>
          <cell r="AY3193" t="b">
            <v>0</v>
          </cell>
          <cell r="AZ3193">
            <v>813697.90901621699</v>
          </cell>
          <cell r="BA3193">
            <v>0.65585054080629324</v>
          </cell>
          <cell r="BB3193">
            <v>1248.92813083345</v>
          </cell>
          <cell r="BC3193">
            <v>0.65585044427809769</v>
          </cell>
          <cell r="EZ3193" t="str">
            <v>WA</v>
          </cell>
          <cell r="FA3193" t="str">
            <v>Bathroom</v>
          </cell>
          <cell r="FB3193">
            <v>68614.289999999994</v>
          </cell>
          <cell r="FC3193">
            <v>53366.67</v>
          </cell>
          <cell r="FI3193" t="str">
            <v>WA</v>
          </cell>
          <cell r="FJ3193" t="str">
            <v>Bathroom</v>
          </cell>
          <cell r="FK3193" t="str">
            <v>EISAnqnx</v>
          </cell>
          <cell r="FL3193">
            <v>548914.31999999995</v>
          </cell>
          <cell r="FS3193" t="str">
            <v>OR</v>
          </cell>
          <cell r="FT3193" t="str">
            <v>EISAx</v>
          </cell>
          <cell r="FV3193">
            <v>154004.72</v>
          </cell>
        </row>
        <row r="3194">
          <cell r="AN3194" t="str">
            <v>WA</v>
          </cell>
          <cell r="AO3194" t="str">
            <v>Baseboard/Wall/Radiant</v>
          </cell>
          <cell r="AP3194" t="str">
            <v>Pre 1980</v>
          </cell>
          <cell r="AQ3194" t="str">
            <v>Crawlspace</v>
          </cell>
          <cell r="AR3194">
            <v>655.35958889311405</v>
          </cell>
          <cell r="AU3194" t="str">
            <v>No</v>
          </cell>
          <cell r="AV3194" t="b">
            <v>1</v>
          </cell>
          <cell r="AX3194">
            <v>1333001.403808594</v>
          </cell>
          <cell r="AY3194" t="b">
            <v>0</v>
          </cell>
          <cell r="AZ3194">
            <v>426977.91327687504</v>
          </cell>
          <cell r="BA3194">
            <v>0.34414945919370676</v>
          </cell>
          <cell r="BB3194">
            <v>655.35958889311405</v>
          </cell>
          <cell r="BC3194">
            <v>0.34414940854173004</v>
          </cell>
          <cell r="EZ3194" t="str">
            <v>WA</v>
          </cell>
          <cell r="FA3194" t="str">
            <v>Bedrooms</v>
          </cell>
          <cell r="FB3194">
            <v>182971.44</v>
          </cell>
          <cell r="FC3194">
            <v>628201.94400000002</v>
          </cell>
          <cell r="FI3194" t="str">
            <v>WA</v>
          </cell>
          <cell r="FJ3194" t="str">
            <v>Bedrooms</v>
          </cell>
          <cell r="FK3194" t="str">
            <v>EISAnqnx</v>
          </cell>
          <cell r="FL3194">
            <v>526042.89</v>
          </cell>
          <cell r="FS3194" t="str">
            <v>MT</v>
          </cell>
          <cell r="FT3194" t="str">
            <v>EISAnqnx</v>
          </cell>
          <cell r="FV3194">
            <v>522067.07</v>
          </cell>
        </row>
        <row r="3195">
          <cell r="AN3195" t="str">
            <v>MT</v>
          </cell>
          <cell r="AO3195" t="str">
            <v>Wood</v>
          </cell>
          <cell r="AP3195" t="str">
            <v>Pre 1980</v>
          </cell>
          <cell r="AQ3195" t="str">
            <v>Crawlspace</v>
          </cell>
          <cell r="AR3195">
            <v>1144.67944335938</v>
          </cell>
          <cell r="AU3195" t="str">
            <v>No</v>
          </cell>
          <cell r="AV3195" t="b">
            <v>1</v>
          </cell>
          <cell r="AX3195">
            <v>1373615.3320312561</v>
          </cell>
          <cell r="AY3195" t="b">
            <v>0</v>
          </cell>
          <cell r="AZ3195">
            <v>492855.5849596457</v>
          </cell>
          <cell r="BA3195">
            <v>1</v>
          </cell>
          <cell r="BB3195">
            <v>1144.67944335938</v>
          </cell>
          <cell r="BC3195">
            <v>1.0000003873220178</v>
          </cell>
          <cell r="EZ3195" t="str">
            <v>WA</v>
          </cell>
          <cell r="FA3195" t="str">
            <v>Exterior</v>
          </cell>
          <cell r="FB3195">
            <v>91485.72</v>
          </cell>
          <cell r="FC3195">
            <v>2354232.5279999999</v>
          </cell>
          <cell r="FI3195" t="str">
            <v>WA</v>
          </cell>
          <cell r="FJ3195" t="str">
            <v>Bedrooms</v>
          </cell>
          <cell r="FK3195" t="str">
            <v>EISAq</v>
          </cell>
          <cell r="FL3195">
            <v>216516.204</v>
          </cell>
          <cell r="FS3195" t="str">
            <v>MT</v>
          </cell>
          <cell r="FT3195" t="str">
            <v>EISAq</v>
          </cell>
          <cell r="FV3195">
            <v>2199074.352</v>
          </cell>
        </row>
        <row r="3196">
          <cell r="AN3196" t="str">
            <v>WA</v>
          </cell>
          <cell r="AO3196" t="str">
            <v>Natural Gas FAF</v>
          </cell>
          <cell r="AP3196" t="str">
            <v>1993-2006</v>
          </cell>
          <cell r="AQ3196" t="str">
            <v>Crawlspace</v>
          </cell>
          <cell r="AR3196">
            <v>1904.28771972656</v>
          </cell>
          <cell r="AU3196" t="str">
            <v>No</v>
          </cell>
          <cell r="AV3196" t="b">
            <v>1</v>
          </cell>
          <cell r="AX3196">
            <v>5888057.6293945238</v>
          </cell>
          <cell r="AY3196" t="b">
            <v>0</v>
          </cell>
          <cell r="AZ3196">
            <v>765988.69039123436</v>
          </cell>
          <cell r="BA3196">
            <v>1</v>
          </cell>
          <cell r="BB3196">
            <v>1904.28771972656</v>
          </cell>
          <cell r="BC3196">
            <v>0.99999985281982562</v>
          </cell>
          <cell r="EZ3196" t="str">
            <v>WA</v>
          </cell>
          <cell r="FA3196" t="str">
            <v>Kitchen</v>
          </cell>
          <cell r="FB3196">
            <v>22871.43</v>
          </cell>
          <cell r="FC3196">
            <v>231763.82399999999</v>
          </cell>
          <cell r="FI3196" t="str">
            <v>WA</v>
          </cell>
          <cell r="FJ3196" t="str">
            <v>Exterior</v>
          </cell>
          <cell r="FK3196" t="str">
            <v>EISAnqnx</v>
          </cell>
          <cell r="FL3196">
            <v>365942.88</v>
          </cell>
          <cell r="FS3196" t="str">
            <v>MT</v>
          </cell>
          <cell r="FT3196" t="str">
            <v>EISAx</v>
          </cell>
          <cell r="FV3196">
            <v>2505921.9359999998</v>
          </cell>
        </row>
        <row r="3197">
          <cell r="AN3197" t="str">
            <v>WA</v>
          </cell>
          <cell r="AO3197" t="str">
            <v>Oil FAF</v>
          </cell>
          <cell r="AP3197" t="str">
            <v>Pre 1980</v>
          </cell>
          <cell r="AQ3197" t="str">
            <v>Crawlspace</v>
          </cell>
          <cell r="AR3197">
            <v>963.89938428925302</v>
          </cell>
          <cell r="AU3197" t="str">
            <v>No</v>
          </cell>
          <cell r="AV3197" t="b">
            <v>1</v>
          </cell>
          <cell r="AX3197">
            <v>1349459.1380049542</v>
          </cell>
          <cell r="AY3197" t="b">
            <v>0</v>
          </cell>
          <cell r="AZ3197">
            <v>673097.68734487542</v>
          </cell>
          <cell r="BA3197">
            <v>0.46341463414634188</v>
          </cell>
          <cell r="BB3197">
            <v>963.89938428925313</v>
          </cell>
          <cell r="BC3197">
            <v>0.46341472509246573</v>
          </cell>
          <cell r="EZ3197" t="str">
            <v>WA</v>
          </cell>
          <cell r="FA3197" t="str">
            <v>Living Room/Family Room</v>
          </cell>
          <cell r="FB3197">
            <v>274457.15999999997</v>
          </cell>
          <cell r="FC3197">
            <v>390339.07199999999</v>
          </cell>
          <cell r="FI3197" t="str">
            <v>WA</v>
          </cell>
          <cell r="FJ3197" t="str">
            <v>Garage</v>
          </cell>
          <cell r="FK3197" t="str">
            <v>EISAq</v>
          </cell>
          <cell r="FL3197">
            <v>45742.86</v>
          </cell>
          <cell r="FS3197" t="str">
            <v>OR</v>
          </cell>
          <cell r="FT3197" t="str">
            <v>EISAnqnx</v>
          </cell>
          <cell r="FV3197">
            <v>225776.88</v>
          </cell>
        </row>
        <row r="3198">
          <cell r="AN3198" t="str">
            <v>WA</v>
          </cell>
          <cell r="AO3198" t="str">
            <v>Oil FAF</v>
          </cell>
          <cell r="AP3198" t="str">
            <v>Pre 1980</v>
          </cell>
          <cell r="AQ3198" t="str">
            <v>Basement</v>
          </cell>
          <cell r="AR3198">
            <v>1116.0940239138699</v>
          </cell>
          <cell r="AU3198" t="str">
            <v>No</v>
          </cell>
          <cell r="AV3198" t="b">
            <v>1</v>
          </cell>
          <cell r="AX3198">
            <v>1562531.633479418</v>
          </cell>
          <cell r="AY3198" t="b">
            <v>0</v>
          </cell>
          <cell r="AZ3198">
            <v>779376.26955722284</v>
          </cell>
          <cell r="BA3198">
            <v>0.53658536585365801</v>
          </cell>
          <cell r="BB3198">
            <v>1116.0940239138702</v>
          </cell>
          <cell r="BC3198">
            <v>0.53658547115969624</v>
          </cell>
          <cell r="EZ3198" t="str">
            <v>WA</v>
          </cell>
          <cell r="FA3198" t="str">
            <v>Other</v>
          </cell>
          <cell r="FB3198">
            <v>472676.22</v>
          </cell>
          <cell r="FC3198">
            <v>913332.43799999997</v>
          </cell>
          <cell r="FI3198" t="str">
            <v>WA</v>
          </cell>
          <cell r="FJ3198" t="str">
            <v>Kitchen</v>
          </cell>
          <cell r="FK3198" t="str">
            <v>EISAq</v>
          </cell>
          <cell r="FL3198">
            <v>45742.86</v>
          </cell>
          <cell r="FS3198" t="str">
            <v>OR</v>
          </cell>
          <cell r="FT3198" t="str">
            <v>EISAq</v>
          </cell>
          <cell r="FV3198">
            <v>1533670.0919999999</v>
          </cell>
        </row>
        <row r="3199">
          <cell r="AN3199" t="str">
            <v>MT</v>
          </cell>
          <cell r="AO3199" t="str">
            <v>Baseboard/Wall/Radiant</v>
          </cell>
          <cell r="AP3199" t="str">
            <v>Pre 1980</v>
          </cell>
          <cell r="AQ3199" t="str">
            <v>Basement</v>
          </cell>
          <cell r="AR3199">
            <v>1144.67944335938</v>
          </cell>
          <cell r="AU3199" t="str">
            <v>No</v>
          </cell>
          <cell r="AV3199" t="b">
            <v>0</v>
          </cell>
          <cell r="AX3199">
            <v>1510976.8652343815</v>
          </cell>
          <cell r="AY3199" t="b">
            <v>0</v>
          </cell>
          <cell r="AZ3199">
            <v>694614.37981933902</v>
          </cell>
          <cell r="BA3199" t="str">
            <v/>
          </cell>
          <cell r="BB3199" t="str">
            <v/>
          </cell>
          <cell r="BC3199">
            <v>1.0000003873220178</v>
          </cell>
          <cell r="EZ3199" t="str">
            <v>WA</v>
          </cell>
          <cell r="FA3199" t="str">
            <v>Bathroom</v>
          </cell>
          <cell r="FB3199">
            <v>91485.72</v>
          </cell>
          <cell r="FC3199">
            <v>65564.766000000003</v>
          </cell>
          <cell r="FI3199" t="str">
            <v>WA</v>
          </cell>
          <cell r="FJ3199" t="str">
            <v>Living Room/Family Room</v>
          </cell>
          <cell r="FK3199" t="str">
            <v>EISAnqnx</v>
          </cell>
          <cell r="FL3199">
            <v>274457.15999999997</v>
          </cell>
          <cell r="FS3199" t="str">
            <v>MT</v>
          </cell>
          <cell r="FT3199" t="str">
            <v>EISAq</v>
          </cell>
          <cell r="FV3199">
            <v>2173503.7199999997</v>
          </cell>
        </row>
        <row r="3200">
          <cell r="AN3200" t="str">
            <v>MT</v>
          </cell>
          <cell r="AO3200" t="str">
            <v>Natural Gas FAF</v>
          </cell>
          <cell r="AP3200" t="str">
            <v>Pre 1980</v>
          </cell>
          <cell r="AQ3200" t="str">
            <v>Basement</v>
          </cell>
          <cell r="AR3200">
            <v>1144.67944335938</v>
          </cell>
          <cell r="AU3200" t="str">
            <v>No</v>
          </cell>
          <cell r="AV3200" t="b">
            <v>1</v>
          </cell>
          <cell r="AX3200">
            <v>1510976.8652343815</v>
          </cell>
          <cell r="AY3200" t="b">
            <v>0</v>
          </cell>
          <cell r="AZ3200">
            <v>694614.37981933902</v>
          </cell>
          <cell r="BA3200">
            <v>1</v>
          </cell>
          <cell r="BB3200">
            <v>1144.67944335938</v>
          </cell>
          <cell r="BC3200">
            <v>1.0000003873220178</v>
          </cell>
          <cell r="EZ3200" t="str">
            <v>WA</v>
          </cell>
          <cell r="FA3200" t="str">
            <v>Bedrooms</v>
          </cell>
          <cell r="FB3200">
            <v>112832.38799999999</v>
          </cell>
          <cell r="FC3200">
            <v>484874.31599999999</v>
          </cell>
          <cell r="FI3200" t="str">
            <v>WA</v>
          </cell>
          <cell r="FJ3200" t="str">
            <v>Living Room/Family Room</v>
          </cell>
          <cell r="FK3200" t="str">
            <v>EISAq</v>
          </cell>
          <cell r="FL3200">
            <v>114357.15</v>
          </cell>
          <cell r="FS3200" t="str">
            <v>MT</v>
          </cell>
          <cell r="FT3200" t="str">
            <v>EISAx</v>
          </cell>
          <cell r="FV3200">
            <v>852354.4</v>
          </cell>
        </row>
        <row r="3201">
          <cell r="AN3201" t="str">
            <v>OR</v>
          </cell>
          <cell r="AO3201" t="str">
            <v>Baseboard/Wall/Radiant</v>
          </cell>
          <cell r="AP3201" t="str">
            <v>Pre 1980</v>
          </cell>
          <cell r="AQ3201" t="str">
            <v>Crawlspace</v>
          </cell>
          <cell r="AR3201">
            <v>1612.69177246094</v>
          </cell>
          <cell r="AU3201" t="str">
            <v>No</v>
          </cell>
          <cell r="AV3201" t="b">
            <v>1</v>
          </cell>
          <cell r="AX3201">
            <v>1751383.2648925809</v>
          </cell>
          <cell r="AY3201" t="b">
            <v>0</v>
          </cell>
          <cell r="AZ3201">
            <v>367030.58526425838</v>
          </cell>
          <cell r="BA3201">
            <v>1</v>
          </cell>
          <cell r="BB3201">
            <v>1612.69177246094</v>
          </cell>
          <cell r="BC3201">
            <v>0.99999985890730525</v>
          </cell>
          <cell r="EZ3201" t="str">
            <v>WA</v>
          </cell>
          <cell r="FA3201" t="str">
            <v>Exterior</v>
          </cell>
          <cell r="FB3201">
            <v>45742.86</v>
          </cell>
          <cell r="FC3201">
            <v>1357038.18</v>
          </cell>
          <cell r="FI3201" t="str">
            <v>WA</v>
          </cell>
          <cell r="FJ3201" t="str">
            <v>Other</v>
          </cell>
          <cell r="FK3201" t="str">
            <v>EISAnqnx</v>
          </cell>
          <cell r="FL3201">
            <v>91485.72</v>
          </cell>
          <cell r="FS3201" t="str">
            <v>WA</v>
          </cell>
          <cell r="FT3201" t="str">
            <v>EISAnqnx</v>
          </cell>
          <cell r="FV3201">
            <v>4804783.83</v>
          </cell>
        </row>
        <row r="3202">
          <cell r="AN3202" t="str">
            <v>OR</v>
          </cell>
          <cell r="AO3202" t="str">
            <v>Wood</v>
          </cell>
          <cell r="AP3202" t="str">
            <v>Pre 1980</v>
          </cell>
          <cell r="AQ3202" t="str">
            <v>Slab on Grade</v>
          </cell>
          <cell r="AR3202">
            <v>168.713064540906</v>
          </cell>
          <cell r="AU3202" t="str">
            <v>No</v>
          </cell>
          <cell r="AV3202" t="b">
            <v>1</v>
          </cell>
          <cell r="AX3202">
            <v>300309.25488281267</v>
          </cell>
          <cell r="AY3202" t="b">
            <v>0</v>
          </cell>
          <cell r="AZ3202">
            <v>179100.3904985605</v>
          </cell>
          <cell r="BA3202">
            <v>8.7640449438202248E-2</v>
          </cell>
          <cell r="BB3202">
            <v>168.713064540906</v>
          </cell>
          <cell r="BC3202">
            <v>8.7640464287539244E-2</v>
          </cell>
          <cell r="EZ3202" t="str">
            <v>WA</v>
          </cell>
          <cell r="FA3202" t="str">
            <v>Kitchen</v>
          </cell>
          <cell r="FB3202">
            <v>68614.289999999994</v>
          </cell>
          <cell r="FC3202">
            <v>213466.68</v>
          </cell>
          <cell r="FI3202" t="str">
            <v>WA</v>
          </cell>
          <cell r="FJ3202" t="str">
            <v>Other</v>
          </cell>
          <cell r="FK3202" t="str">
            <v>EISAq</v>
          </cell>
          <cell r="FL3202">
            <v>160100.00999999998</v>
          </cell>
          <cell r="FS3202" t="str">
            <v>WA</v>
          </cell>
          <cell r="FT3202" t="str">
            <v>EISAq</v>
          </cell>
          <cell r="FV3202">
            <v>923516.89199999999</v>
          </cell>
        </row>
        <row r="3203">
          <cell r="AN3203" t="str">
            <v>OR</v>
          </cell>
          <cell r="AO3203" t="str">
            <v>Wood</v>
          </cell>
          <cell r="AP3203" t="str">
            <v>Pre 1980</v>
          </cell>
          <cell r="AQ3203" t="str">
            <v>Crawlspace</v>
          </cell>
          <cell r="AR3203">
            <v>1756.34626163097</v>
          </cell>
          <cell r="AU3203" t="str">
            <v>No</v>
          </cell>
          <cell r="AV3203" t="b">
            <v>1</v>
          </cell>
          <cell r="AX3203">
            <v>3126296.3457031269</v>
          </cell>
          <cell r="AY3203" t="b">
            <v>0</v>
          </cell>
          <cell r="AZ3203">
            <v>1864480.9882670655</v>
          </cell>
          <cell r="BA3203">
            <v>0.91235955056179774</v>
          </cell>
          <cell r="BB3203">
            <v>1756.34626163097</v>
          </cell>
          <cell r="BC3203">
            <v>0.91235970514720333</v>
          </cell>
          <cell r="EZ3203" t="str">
            <v>WA</v>
          </cell>
          <cell r="FA3203" t="str">
            <v>Living Room/Family Room</v>
          </cell>
          <cell r="FB3203">
            <v>365942.88</v>
          </cell>
          <cell r="FC3203">
            <v>358319.07</v>
          </cell>
          <cell r="FI3203" t="str">
            <v>WA</v>
          </cell>
          <cell r="FJ3203" t="str">
            <v>Other</v>
          </cell>
          <cell r="FK3203" t="str">
            <v>EISAx</v>
          </cell>
          <cell r="FL3203">
            <v>228714.3</v>
          </cell>
          <cell r="FS3203" t="str">
            <v>WA</v>
          </cell>
          <cell r="FT3203" t="str">
            <v>EISAx</v>
          </cell>
          <cell r="FV3203">
            <v>675997.72499999998</v>
          </cell>
        </row>
        <row r="3204">
          <cell r="AN3204" t="str">
            <v>WA</v>
          </cell>
          <cell r="AO3204" t="str">
            <v>Electric FAF</v>
          </cell>
          <cell r="AP3204" t="str">
            <v>1980-1992</v>
          </cell>
          <cell r="AQ3204" t="str">
            <v>Crawlspace</v>
          </cell>
          <cell r="AR3204">
            <v>4360.1875</v>
          </cell>
          <cell r="AU3204" t="str">
            <v>No</v>
          </cell>
          <cell r="AV3204" t="b">
            <v>1</v>
          </cell>
          <cell r="AX3204">
            <v>4970613.75</v>
          </cell>
          <cell r="AY3204" t="b">
            <v>0</v>
          </cell>
          <cell r="AZ3204">
            <v>1090219.97444375</v>
          </cell>
          <cell r="BA3204">
            <v>1</v>
          </cell>
          <cell r="BB3204">
            <v>4360.1875</v>
          </cell>
          <cell r="BC3204">
            <v>0.99999988532604556</v>
          </cell>
          <cell r="EZ3204" t="str">
            <v>WA</v>
          </cell>
          <cell r="FA3204" t="str">
            <v>Other</v>
          </cell>
          <cell r="FB3204">
            <v>182971.44</v>
          </cell>
          <cell r="FC3204">
            <v>114357.15</v>
          </cell>
          <cell r="FI3204" t="str">
            <v>WA</v>
          </cell>
          <cell r="FJ3204" t="str">
            <v>Bathroom</v>
          </cell>
          <cell r="FK3204" t="str">
            <v>EISAx</v>
          </cell>
          <cell r="FL3204">
            <v>1387533.42</v>
          </cell>
          <cell r="FS3204" t="str">
            <v>OR</v>
          </cell>
          <cell r="FT3204" t="str">
            <v>EISAnqnx</v>
          </cell>
          <cell r="FV3204">
            <v>4918525.7450000001</v>
          </cell>
        </row>
        <row r="3205">
          <cell r="AN3205" t="str">
            <v>MT</v>
          </cell>
          <cell r="AO3205" t="str">
            <v>Natural Gas Other</v>
          </cell>
          <cell r="AP3205" t="str">
            <v>1980-1992</v>
          </cell>
          <cell r="AQ3205" t="str">
            <v>Crawlspace</v>
          </cell>
          <cell r="AR3205">
            <v>2130.88647460938</v>
          </cell>
          <cell r="AU3205" t="str">
            <v>No</v>
          </cell>
          <cell r="AV3205" t="b">
            <v>0</v>
          </cell>
          <cell r="AX3205">
            <v>5131174.6308593871</v>
          </cell>
          <cell r="AY3205" t="b">
            <v>0</v>
          </cell>
          <cell r="AZ3205">
            <v>1245073.344607254</v>
          </cell>
          <cell r="BA3205" t="str">
            <v/>
          </cell>
          <cell r="BB3205" t="str">
            <v/>
          </cell>
          <cell r="BC3205">
            <v>1.0000002227286584</v>
          </cell>
          <cell r="EZ3205" t="str">
            <v>WA</v>
          </cell>
          <cell r="FA3205" t="str">
            <v>Bathroom</v>
          </cell>
          <cell r="FB3205">
            <v>372691.17599999998</v>
          </cell>
          <cell r="FC3205">
            <v>198367.88399999999</v>
          </cell>
          <cell r="FI3205" t="str">
            <v>WA</v>
          </cell>
          <cell r="FJ3205" t="str">
            <v>Bedrooms</v>
          </cell>
          <cell r="FK3205" t="str">
            <v>EISAnqnx</v>
          </cell>
          <cell r="FL3205">
            <v>335447.64</v>
          </cell>
          <cell r="FS3205" t="str">
            <v>OR</v>
          </cell>
          <cell r="FT3205" t="str">
            <v>EISAq</v>
          </cell>
          <cell r="FV3205">
            <v>13188579.208999999</v>
          </cell>
        </row>
        <row r="3206">
          <cell r="AN3206" t="str">
            <v>MT</v>
          </cell>
          <cell r="AO3206" t="str">
            <v>Natural Gas Other</v>
          </cell>
          <cell r="AP3206" t="str">
            <v>1980-1992</v>
          </cell>
          <cell r="AQ3206" t="str">
            <v>Crawlspace</v>
          </cell>
          <cell r="AR3206">
            <v>2130.88647460938</v>
          </cell>
          <cell r="AU3206" t="str">
            <v>No</v>
          </cell>
          <cell r="AV3206" t="b">
            <v>1</v>
          </cell>
          <cell r="AX3206">
            <v>5131174.6308593871</v>
          </cell>
          <cell r="AY3206" t="b">
            <v>0</v>
          </cell>
          <cell r="AZ3206">
            <v>1245073.344607254</v>
          </cell>
          <cell r="BA3206">
            <v>1</v>
          </cell>
          <cell r="BB3206">
            <v>2130.88647460938</v>
          </cell>
          <cell r="BC3206">
            <v>1.0000002227286584</v>
          </cell>
          <cell r="EZ3206" t="str">
            <v>WA</v>
          </cell>
          <cell r="FA3206" t="str">
            <v>Bedrooms</v>
          </cell>
          <cell r="FB3206">
            <v>661226.27999999991</v>
          </cell>
          <cell r="FC3206">
            <v>498925.28399999999</v>
          </cell>
          <cell r="FI3206" t="str">
            <v>WA</v>
          </cell>
          <cell r="FJ3206" t="str">
            <v>Bedrooms</v>
          </cell>
          <cell r="FK3206" t="str">
            <v>EISAx</v>
          </cell>
          <cell r="FL3206">
            <v>266833.34999999998</v>
          </cell>
          <cell r="FS3206" t="str">
            <v>OR</v>
          </cell>
          <cell r="FT3206" t="str">
            <v>EISAx</v>
          </cell>
          <cell r="FV3206">
            <v>9432789.0999999996</v>
          </cell>
        </row>
        <row r="3207">
          <cell r="AN3207" t="str">
            <v>MT</v>
          </cell>
          <cell r="AO3207" t="str">
            <v>Wood</v>
          </cell>
          <cell r="AP3207" t="str">
            <v>1980-1992</v>
          </cell>
          <cell r="AQ3207" t="str">
            <v>Crawlspace</v>
          </cell>
          <cell r="AR3207">
            <v>1144.67944335938</v>
          </cell>
          <cell r="AU3207" t="str">
            <v>No</v>
          </cell>
          <cell r="AV3207" t="b">
            <v>0</v>
          </cell>
          <cell r="AX3207">
            <v>1762806.3427734452</v>
          </cell>
          <cell r="AY3207" t="b">
            <v>0</v>
          </cell>
          <cell r="AZ3207">
            <v>486321.86916489468</v>
          </cell>
          <cell r="BA3207" t="str">
            <v/>
          </cell>
          <cell r="BB3207" t="str">
            <v/>
          </cell>
          <cell r="BC3207">
            <v>1.0000003873220178</v>
          </cell>
          <cell r="EZ3207" t="str">
            <v>WA</v>
          </cell>
          <cell r="FA3207" t="str">
            <v>Exterior</v>
          </cell>
          <cell r="FB3207">
            <v>877627.60800000001</v>
          </cell>
          <cell r="FC3207">
            <v>4311996.8319999995</v>
          </cell>
          <cell r="FI3207" t="str">
            <v>WA</v>
          </cell>
          <cell r="FJ3207" t="str">
            <v>Garage</v>
          </cell>
          <cell r="FK3207" t="str">
            <v>EISAq</v>
          </cell>
          <cell r="FL3207">
            <v>22871.43</v>
          </cell>
          <cell r="FS3207" t="str">
            <v>WA</v>
          </cell>
          <cell r="FT3207" t="str">
            <v>EISAnqnx</v>
          </cell>
          <cell r="FV3207">
            <v>3785587.26</v>
          </cell>
        </row>
        <row r="3208">
          <cell r="AN3208" t="str">
            <v>MT</v>
          </cell>
          <cell r="AO3208" t="str">
            <v>Propane/LP</v>
          </cell>
          <cell r="AP3208" t="str">
            <v>1980-1992</v>
          </cell>
          <cell r="AQ3208" t="str">
            <v>Crawlspace</v>
          </cell>
          <cell r="AR3208">
            <v>1144.67944335938</v>
          </cell>
          <cell r="AU3208" t="str">
            <v>No</v>
          </cell>
          <cell r="AV3208" t="b">
            <v>1</v>
          </cell>
          <cell r="AX3208">
            <v>1762806.3427734452</v>
          </cell>
          <cell r="AY3208" t="b">
            <v>0</v>
          </cell>
          <cell r="AZ3208">
            <v>486321.86916489468</v>
          </cell>
          <cell r="BA3208">
            <v>1</v>
          </cell>
          <cell r="BB3208">
            <v>1144.67944335938</v>
          </cell>
          <cell r="BC3208">
            <v>1.0000003873220178</v>
          </cell>
          <cell r="EZ3208" t="str">
            <v>WA</v>
          </cell>
          <cell r="FA3208" t="str">
            <v>Kitchen</v>
          </cell>
          <cell r="FB3208">
            <v>224416.19199999998</v>
          </cell>
          <cell r="FC3208">
            <v>162300.99599999998</v>
          </cell>
          <cell r="FI3208" t="str">
            <v>WA</v>
          </cell>
          <cell r="FJ3208" t="str">
            <v>Kitchen</v>
          </cell>
          <cell r="FK3208" t="str">
            <v>EISAq</v>
          </cell>
          <cell r="FL3208">
            <v>182971.44</v>
          </cell>
          <cell r="FS3208" t="str">
            <v>WA</v>
          </cell>
          <cell r="FT3208" t="str">
            <v>EISAq</v>
          </cell>
          <cell r="FV3208">
            <v>1537114.827</v>
          </cell>
        </row>
        <row r="3209">
          <cell r="AN3209" t="str">
            <v>ID</v>
          </cell>
          <cell r="AO3209" t="str">
            <v>Natural Gas FAF</v>
          </cell>
          <cell r="AP3209" t="str">
            <v>Post 2006</v>
          </cell>
          <cell r="AQ3209" t="str">
            <v>Crawlspace</v>
          </cell>
          <cell r="AR3209">
            <v>3785.76440429688</v>
          </cell>
          <cell r="AU3209" t="str">
            <v>No</v>
          </cell>
          <cell r="AV3209" t="b">
            <v>1</v>
          </cell>
          <cell r="AX3209">
            <v>6935520.3886718843</v>
          </cell>
          <cell r="AY3209" t="b">
            <v>0</v>
          </cell>
          <cell r="AZ3209">
            <v>1787409.6701154076</v>
          </cell>
          <cell r="BA3209">
            <v>1</v>
          </cell>
          <cell r="BB3209">
            <v>3785.76440429688</v>
          </cell>
          <cell r="BC3209">
            <v>1.0000001067939999</v>
          </cell>
          <cell r="EZ3209" t="str">
            <v>WA</v>
          </cell>
          <cell r="FA3209" t="str">
            <v>Living Room/Family Room</v>
          </cell>
          <cell r="FB3209">
            <v>1011876.58</v>
          </cell>
          <cell r="FC3209">
            <v>1544865.0359999998</v>
          </cell>
          <cell r="FI3209" t="str">
            <v>WA</v>
          </cell>
          <cell r="FJ3209" t="str">
            <v>Kitchen</v>
          </cell>
          <cell r="FK3209" t="str">
            <v>EISAx</v>
          </cell>
          <cell r="FL3209">
            <v>114357.15</v>
          </cell>
          <cell r="FS3209" t="str">
            <v>WA</v>
          </cell>
          <cell r="FT3209" t="str">
            <v>EISAx</v>
          </cell>
          <cell r="FV3209">
            <v>2641591.11</v>
          </cell>
        </row>
        <row r="3210">
          <cell r="AN3210" t="str">
            <v>WA</v>
          </cell>
          <cell r="AO3210" t="str">
            <v>Wood</v>
          </cell>
          <cell r="AP3210" t="str">
            <v>1993-2006</v>
          </cell>
          <cell r="AQ3210" t="str">
            <v>Crawlspace</v>
          </cell>
          <cell r="AR3210">
            <v>2079.99340820313</v>
          </cell>
          <cell r="AU3210" t="str">
            <v>No</v>
          </cell>
          <cell r="AV3210" t="b">
            <v>0</v>
          </cell>
          <cell r="AX3210">
            <v>5982061.0419922015</v>
          </cell>
          <cell r="AY3210" t="b">
            <v>0</v>
          </cell>
          <cell r="AZ3210">
            <v>1422934.5145168249</v>
          </cell>
          <cell r="BA3210" t="str">
            <v/>
          </cell>
          <cell r="BB3210" t="str">
            <v/>
          </cell>
          <cell r="BC3210">
            <v>1.0000001962521654</v>
          </cell>
          <cell r="EZ3210" t="str">
            <v>WA</v>
          </cell>
          <cell r="FA3210" t="str">
            <v>Other</v>
          </cell>
          <cell r="FB3210">
            <v>2404459.1999999997</v>
          </cell>
          <cell r="FC3210">
            <v>1374549.176</v>
          </cell>
          <cell r="FI3210" t="str">
            <v>WA</v>
          </cell>
          <cell r="FJ3210" t="str">
            <v>Living Room/Family Room</v>
          </cell>
          <cell r="FK3210" t="str">
            <v>EISAnqnx</v>
          </cell>
          <cell r="FL3210">
            <v>442180.98</v>
          </cell>
          <cell r="FS3210" t="str">
            <v>OR</v>
          </cell>
          <cell r="FT3210" t="str">
            <v>EISAnqnx</v>
          </cell>
          <cell r="FV3210">
            <v>12582919.470000001</v>
          </cell>
        </row>
        <row r="3211">
          <cell r="AN3211" t="str">
            <v>WA</v>
          </cell>
          <cell r="AO3211" t="str">
            <v>Heat Pump (Central System)</v>
          </cell>
          <cell r="AP3211" t="str">
            <v>1993-2006</v>
          </cell>
          <cell r="AQ3211" t="str">
            <v>Crawlspace</v>
          </cell>
          <cell r="AR3211">
            <v>2079.99340820313</v>
          </cell>
          <cell r="AU3211" t="str">
            <v>No</v>
          </cell>
          <cell r="AV3211" t="b">
            <v>1</v>
          </cell>
          <cell r="AX3211">
            <v>5982061.0419922015</v>
          </cell>
          <cell r="AY3211" t="b">
            <v>0</v>
          </cell>
          <cell r="AZ3211">
            <v>1422934.5145168249</v>
          </cell>
          <cell r="BA3211">
            <v>1</v>
          </cell>
          <cell r="BB3211">
            <v>2079.99340820313</v>
          </cell>
          <cell r="BC3211">
            <v>1.0000001962521654</v>
          </cell>
          <cell r="EZ3211" t="str">
            <v>WA</v>
          </cell>
          <cell r="FA3211" t="str">
            <v>Bathroom</v>
          </cell>
          <cell r="FB3211">
            <v>420780.36</v>
          </cell>
          <cell r="FC3211">
            <v>304564.83199999999</v>
          </cell>
          <cell r="FI3211" t="str">
            <v>WA</v>
          </cell>
          <cell r="FJ3211" t="str">
            <v>Living Room/Family Room</v>
          </cell>
          <cell r="FK3211" t="str">
            <v>EISAq</v>
          </cell>
          <cell r="FL3211">
            <v>68614.289999999994</v>
          </cell>
          <cell r="FS3211" t="str">
            <v>OR</v>
          </cell>
          <cell r="FT3211" t="str">
            <v>EISAq</v>
          </cell>
          <cell r="FV3211">
            <v>4222037.4419999998</v>
          </cell>
        </row>
        <row r="3212">
          <cell r="AN3212" t="str">
            <v>WA</v>
          </cell>
          <cell r="AO3212" t="str">
            <v>Baseboard/Wall/Radiant</v>
          </cell>
          <cell r="AU3212" t="str">
            <v>No</v>
          </cell>
          <cell r="AV3212" t="b">
            <v>1</v>
          </cell>
          <cell r="AX3212">
            <v>0</v>
          </cell>
          <cell r="AY3212" t="b">
            <v>1</v>
          </cell>
          <cell r="AZ3212">
            <v>0</v>
          </cell>
          <cell r="BA3212">
            <v>1</v>
          </cell>
          <cell r="BB3212">
            <v>0</v>
          </cell>
          <cell r="BC3212">
            <v>0</v>
          </cell>
          <cell r="EZ3212" t="str">
            <v>WA</v>
          </cell>
          <cell r="FA3212" t="str">
            <v>Bedrooms</v>
          </cell>
          <cell r="FB3212">
            <v>534992.17200000002</v>
          </cell>
          <cell r="FC3212">
            <v>1584939.3559999999</v>
          </cell>
          <cell r="FI3212" t="str">
            <v>WA</v>
          </cell>
          <cell r="FJ3212" t="str">
            <v>Living Room/Family Room</v>
          </cell>
          <cell r="FK3212" t="str">
            <v>EISAx</v>
          </cell>
          <cell r="FL3212">
            <v>91485.72</v>
          </cell>
          <cell r="FS3212" t="str">
            <v>OR</v>
          </cell>
          <cell r="FT3212" t="str">
            <v>EISAx</v>
          </cell>
          <cell r="FV3212">
            <v>11958973.050000001</v>
          </cell>
        </row>
        <row r="3213">
          <cell r="AN3213" t="str">
            <v>WA</v>
          </cell>
          <cell r="AO3213" t="str">
            <v>Wood</v>
          </cell>
          <cell r="AP3213" t="str">
            <v>1980-1992</v>
          </cell>
          <cell r="AQ3213" t="str">
            <v>Crawlspace</v>
          </cell>
          <cell r="AR3213">
            <v>2079.99340820313</v>
          </cell>
          <cell r="AU3213" t="str">
            <v>No</v>
          </cell>
          <cell r="AV3213" t="b">
            <v>0</v>
          </cell>
          <cell r="AX3213">
            <v>7383976.5991211114</v>
          </cell>
          <cell r="AY3213" t="b">
            <v>0</v>
          </cell>
          <cell r="AZ3213">
            <v>1644832.579290092</v>
          </cell>
          <cell r="BA3213" t="str">
            <v/>
          </cell>
          <cell r="BB3213" t="str">
            <v/>
          </cell>
          <cell r="BC3213">
            <v>1.0000001962521654</v>
          </cell>
          <cell r="EZ3213" t="str">
            <v>WA</v>
          </cell>
          <cell r="FA3213" t="str">
            <v>Exterior</v>
          </cell>
          <cell r="FB3213">
            <v>961783.67999999993</v>
          </cell>
          <cell r="FC3213">
            <v>6636307.392</v>
          </cell>
          <cell r="FI3213" t="str">
            <v>WA</v>
          </cell>
          <cell r="FJ3213" t="str">
            <v>Other</v>
          </cell>
          <cell r="FK3213" t="str">
            <v>EISAnqnx</v>
          </cell>
          <cell r="FL3213">
            <v>1067333.3999999999</v>
          </cell>
          <cell r="FS3213" t="str">
            <v>OR</v>
          </cell>
          <cell r="FT3213" t="str">
            <v>EISAnqnx</v>
          </cell>
          <cell r="FV3213">
            <v>21323558.099999998</v>
          </cell>
        </row>
        <row r="3214">
          <cell r="AN3214" t="str">
            <v>WA</v>
          </cell>
          <cell r="AO3214" t="str">
            <v>Natural Gas Other</v>
          </cell>
          <cell r="AP3214" t="str">
            <v>1980-1992</v>
          </cell>
          <cell r="AQ3214" t="str">
            <v>Crawlspace</v>
          </cell>
          <cell r="AR3214">
            <v>2079.99340820313</v>
          </cell>
          <cell r="AU3214" t="str">
            <v>No</v>
          </cell>
          <cell r="AV3214" t="b">
            <v>0</v>
          </cell>
          <cell r="AX3214">
            <v>7383976.5991211114</v>
          </cell>
          <cell r="AY3214" t="b">
            <v>0</v>
          </cell>
          <cell r="AZ3214">
            <v>1644832.579290092</v>
          </cell>
          <cell r="BA3214" t="str">
            <v/>
          </cell>
          <cell r="BB3214" t="str">
            <v/>
          </cell>
          <cell r="BC3214">
            <v>1.0000001962521654</v>
          </cell>
          <cell r="EZ3214" t="str">
            <v>WA</v>
          </cell>
          <cell r="FA3214" t="str">
            <v>Garage</v>
          </cell>
          <cell r="FB3214">
            <v>132245.25599999999</v>
          </cell>
          <cell r="FC3214">
            <v>1406608.632</v>
          </cell>
          <cell r="FI3214" t="str">
            <v>WA</v>
          </cell>
          <cell r="FJ3214" t="str">
            <v>Other</v>
          </cell>
          <cell r="FK3214" t="str">
            <v>EISAq</v>
          </cell>
          <cell r="FL3214">
            <v>259209.53999999998</v>
          </cell>
          <cell r="FS3214" t="str">
            <v>OR</v>
          </cell>
          <cell r="FT3214" t="str">
            <v>EISAq</v>
          </cell>
          <cell r="FV3214">
            <v>2115825.92</v>
          </cell>
        </row>
        <row r="3215">
          <cell r="AN3215" t="str">
            <v>WA</v>
          </cell>
          <cell r="AO3215" t="str">
            <v>Natural Gas FAF</v>
          </cell>
          <cell r="AP3215" t="str">
            <v>1980-1992</v>
          </cell>
          <cell r="AQ3215" t="str">
            <v>Crawlspace</v>
          </cell>
          <cell r="AR3215">
            <v>2079.99340820313</v>
          </cell>
          <cell r="AU3215" t="str">
            <v>No</v>
          </cell>
          <cell r="AV3215" t="b">
            <v>1</v>
          </cell>
          <cell r="AX3215">
            <v>7383976.5991211114</v>
          </cell>
          <cell r="AY3215" t="b">
            <v>0</v>
          </cell>
          <cell r="AZ3215">
            <v>1644832.579290092</v>
          </cell>
          <cell r="BA3215">
            <v>1</v>
          </cell>
          <cell r="BB3215">
            <v>2079.99340820313</v>
          </cell>
          <cell r="BC3215">
            <v>1.0000001962521654</v>
          </cell>
          <cell r="EZ3215" t="str">
            <v>WA</v>
          </cell>
          <cell r="FA3215" t="str">
            <v>Kitchen</v>
          </cell>
          <cell r="FB3215">
            <v>164304.712</v>
          </cell>
          <cell r="FC3215">
            <v>326605.70799999998</v>
          </cell>
          <cell r="FI3215" t="str">
            <v>WA</v>
          </cell>
          <cell r="FJ3215" t="str">
            <v>Other</v>
          </cell>
          <cell r="FK3215" t="str">
            <v>EISAx</v>
          </cell>
          <cell r="FL3215">
            <v>876738.15</v>
          </cell>
          <cell r="FS3215" t="str">
            <v>OR</v>
          </cell>
          <cell r="FT3215" t="str">
            <v>EISAx</v>
          </cell>
          <cell r="FV3215">
            <v>6983878.5249999994</v>
          </cell>
        </row>
        <row r="3216">
          <cell r="AN3216" t="str">
            <v>WA</v>
          </cell>
          <cell r="AO3216" t="str">
            <v>Natural Gas FAF</v>
          </cell>
          <cell r="AP3216" t="str">
            <v>Pre 1980</v>
          </cell>
          <cell r="AQ3216" t="str">
            <v>Slab on Grade</v>
          </cell>
          <cell r="AR3216">
            <v>367.959521844287</v>
          </cell>
          <cell r="AU3216" t="str">
            <v>No</v>
          </cell>
          <cell r="AV3216" t="b">
            <v>1</v>
          </cell>
          <cell r="AX3216">
            <v>748797.62695312407</v>
          </cell>
          <cell r="AY3216" t="b">
            <v>0</v>
          </cell>
          <cell r="AZ3216">
            <v>260050.93975323552</v>
          </cell>
          <cell r="BA3216">
            <v>0.17690417690417654</v>
          </cell>
          <cell r="BB3216">
            <v>367.959521844287</v>
          </cell>
          <cell r="BC3216">
            <v>0.17690421162200401</v>
          </cell>
          <cell r="EZ3216" t="str">
            <v>WA</v>
          </cell>
          <cell r="FA3216" t="str">
            <v>Living Room/Family Room</v>
          </cell>
          <cell r="FB3216">
            <v>420780.36</v>
          </cell>
          <cell r="FC3216">
            <v>771430.65999999992</v>
          </cell>
          <cell r="FI3216" t="str">
            <v>WA</v>
          </cell>
          <cell r="FJ3216" t="str">
            <v>Bathroom</v>
          </cell>
          <cell r="FK3216" t="str">
            <v>EISAq</v>
          </cell>
          <cell r="FL3216">
            <v>109852.05</v>
          </cell>
          <cell r="FS3216" t="str">
            <v>OR</v>
          </cell>
          <cell r="FT3216" t="str">
            <v>EISAnqnx</v>
          </cell>
          <cell r="FV3216">
            <v>1741707.36</v>
          </cell>
        </row>
        <row r="3217">
          <cell r="AN3217" t="str">
            <v>WA</v>
          </cell>
          <cell r="AO3217" t="str">
            <v>Natural Gas FAF</v>
          </cell>
          <cell r="AP3217" t="str">
            <v>Pre 1980</v>
          </cell>
          <cell r="AQ3217" t="str">
            <v>Crawlspace</v>
          </cell>
          <cell r="AR3217">
            <v>1712.0338863588399</v>
          </cell>
          <cell r="AU3217" t="str">
            <v>No</v>
          </cell>
          <cell r="AV3217" t="b">
            <v>1</v>
          </cell>
          <cell r="AX3217">
            <v>3483988.9587402395</v>
          </cell>
          <cell r="AY3217" t="b">
            <v>0</v>
          </cell>
          <cell r="AZ3217">
            <v>1209959.2335740852</v>
          </cell>
          <cell r="BA3217">
            <v>0.82309582309582352</v>
          </cell>
          <cell r="BB3217">
            <v>1712.0338863588399</v>
          </cell>
          <cell r="BC3217">
            <v>0.82309598463015976</v>
          </cell>
          <cell r="EZ3217" t="str">
            <v>WA</v>
          </cell>
          <cell r="FA3217" t="str">
            <v>Other</v>
          </cell>
          <cell r="FB3217">
            <v>785456.6719999999</v>
          </cell>
          <cell r="FC3217">
            <v>2955481.0999999996</v>
          </cell>
          <cell r="FI3217" t="str">
            <v>WA</v>
          </cell>
          <cell r="FJ3217" t="str">
            <v>Bedrooms</v>
          </cell>
          <cell r="FK3217" t="str">
            <v>EISAq</v>
          </cell>
          <cell r="FL3217">
            <v>87881.64</v>
          </cell>
          <cell r="FS3217" t="str">
            <v>OR</v>
          </cell>
          <cell r="FT3217" t="str">
            <v>EISAq</v>
          </cell>
          <cell r="FV3217">
            <v>162881.89199999999</v>
          </cell>
        </row>
        <row r="3218">
          <cell r="AN3218" t="str">
            <v>WA</v>
          </cell>
          <cell r="AO3218" t="str">
            <v>Heat Pump (Central System)</v>
          </cell>
          <cell r="AP3218" t="str">
            <v>1980-1992</v>
          </cell>
          <cell r="AQ3218" t="str">
            <v>Crawlspace</v>
          </cell>
          <cell r="AR3218">
            <v>1463.1326180252399</v>
          </cell>
          <cell r="AU3218" t="str">
            <v>No</v>
          </cell>
          <cell r="AV3218" t="b">
            <v>1</v>
          </cell>
          <cell r="AX3218">
            <v>2990643.0712435902</v>
          </cell>
          <cell r="AY3218" t="b">
            <v>0</v>
          </cell>
          <cell r="AZ3218">
            <v>700395.2927784248</v>
          </cell>
          <cell r="BA3218">
            <v>0.70343137254901988</v>
          </cell>
          <cell r="BB3218">
            <v>1463.1326180252399</v>
          </cell>
          <cell r="BC3218">
            <v>0.70343151059894915</v>
          </cell>
          <cell r="EZ3218" t="str">
            <v>WA</v>
          </cell>
          <cell r="FA3218" t="str">
            <v>Bathroom</v>
          </cell>
          <cell r="FB3218">
            <v>981385.61400000006</v>
          </cell>
          <cell r="FC3218">
            <v>852516.79600000009</v>
          </cell>
          <cell r="FI3218" t="str">
            <v>WA</v>
          </cell>
          <cell r="FJ3218" t="str">
            <v>Exterior</v>
          </cell>
          <cell r="FK3218" t="str">
            <v>EISAq</v>
          </cell>
          <cell r="FL3218">
            <v>64446.536</v>
          </cell>
          <cell r="FS3218" t="str">
            <v>OR</v>
          </cell>
          <cell r="FT3218" t="str">
            <v>EISAx</v>
          </cell>
          <cell r="FV3218">
            <v>1967484.24</v>
          </cell>
        </row>
        <row r="3219">
          <cell r="AN3219" t="str">
            <v>WA</v>
          </cell>
          <cell r="AO3219" t="str">
            <v>Heat Pump (Central System)</v>
          </cell>
          <cell r="AP3219" t="str">
            <v>1980-1992</v>
          </cell>
          <cell r="AQ3219" t="str">
            <v>Slab on Grade</v>
          </cell>
          <cell r="AR3219">
            <v>616.86079017788802</v>
          </cell>
          <cell r="AU3219" t="str">
            <v>No</v>
          </cell>
          <cell r="AV3219" t="b">
            <v>1</v>
          </cell>
          <cell r="AX3219">
            <v>1260863.4551236031</v>
          </cell>
          <cell r="AY3219" t="b">
            <v>0</v>
          </cell>
          <cell r="AZ3219">
            <v>295288.60775675724</v>
          </cell>
          <cell r="BA3219">
            <v>0.29656862745098023</v>
          </cell>
          <cell r="BB3219">
            <v>616.86079017788802</v>
          </cell>
          <cell r="BC3219">
            <v>0.2965686856532152</v>
          </cell>
          <cell r="EZ3219" t="str">
            <v>WA</v>
          </cell>
          <cell r="FA3219" t="str">
            <v>Bedrooms</v>
          </cell>
          <cell r="FB3219">
            <v>1100341.446</v>
          </cell>
          <cell r="FC3219">
            <v>1719903.0710000002</v>
          </cell>
          <cell r="FI3219" t="str">
            <v>WA</v>
          </cell>
          <cell r="FJ3219" t="str">
            <v>Exterior</v>
          </cell>
          <cell r="FK3219" t="str">
            <v>EISAx</v>
          </cell>
          <cell r="FL3219">
            <v>219704.1</v>
          </cell>
          <cell r="FS3219" t="str">
            <v>WA</v>
          </cell>
          <cell r="FT3219" t="str">
            <v>EISAnqnx</v>
          </cell>
          <cell r="FV3219">
            <v>1185596.01</v>
          </cell>
        </row>
        <row r="3220">
          <cell r="AN3220" t="str">
            <v>ID</v>
          </cell>
          <cell r="AO3220" t="str">
            <v>Natural Gas FAF</v>
          </cell>
          <cell r="AP3220" t="str">
            <v>1980-1992</v>
          </cell>
          <cell r="AQ3220" t="str">
            <v>Crawlspace</v>
          </cell>
          <cell r="AR3220">
            <v>3785.76440429688</v>
          </cell>
          <cell r="AU3220" t="str">
            <v>No</v>
          </cell>
          <cell r="AV3220" t="b">
            <v>1</v>
          </cell>
          <cell r="AX3220">
            <v>4686776.3325195378</v>
          </cell>
          <cell r="AY3220" t="b">
            <v>0</v>
          </cell>
          <cell r="AZ3220">
            <v>817816.72682671004</v>
          </cell>
          <cell r="BA3220">
            <v>1</v>
          </cell>
          <cell r="BB3220">
            <v>3785.76440429688</v>
          </cell>
          <cell r="BC3220">
            <v>1.0000001067939999</v>
          </cell>
          <cell r="EZ3220" t="str">
            <v>WA</v>
          </cell>
          <cell r="FA3220" t="str">
            <v>Exterior</v>
          </cell>
          <cell r="FB3220">
            <v>327128.538</v>
          </cell>
          <cell r="FC3220">
            <v>6344311.040000001</v>
          </cell>
          <cell r="FI3220" t="str">
            <v>WA</v>
          </cell>
          <cell r="FJ3220" t="str">
            <v>Garage</v>
          </cell>
          <cell r="FK3220" t="str">
            <v>EISAnqnx</v>
          </cell>
          <cell r="FL3220">
            <v>87881.64</v>
          </cell>
          <cell r="FS3220" t="str">
            <v>WA</v>
          </cell>
          <cell r="FT3220" t="str">
            <v>EISAq</v>
          </cell>
          <cell r="FV3220">
            <v>1543354.8059999999</v>
          </cell>
        </row>
        <row r="3221">
          <cell r="AN3221" t="str">
            <v>WA</v>
          </cell>
          <cell r="AO3221" t="str">
            <v>Heat Pump (Central System)</v>
          </cell>
          <cell r="AP3221" t="str">
            <v>Pre 1980</v>
          </cell>
          <cell r="AQ3221" t="str">
            <v>Crawlspace</v>
          </cell>
          <cell r="AR3221">
            <v>2079.99340820313</v>
          </cell>
          <cell r="AU3221" t="str">
            <v>No</v>
          </cell>
          <cell r="AV3221" t="b">
            <v>1</v>
          </cell>
          <cell r="AX3221">
            <v>3639988.4643554776</v>
          </cell>
          <cell r="AY3221" t="b">
            <v>0</v>
          </cell>
          <cell r="AZ3221">
            <v>959707.50254953839</v>
          </cell>
          <cell r="BA3221">
            <v>1</v>
          </cell>
          <cell r="BB3221">
            <v>2079.99340820313</v>
          </cell>
          <cell r="BC3221">
            <v>1.0000001962521654</v>
          </cell>
          <cell r="EZ3221" t="str">
            <v>WA</v>
          </cell>
          <cell r="FA3221" t="str">
            <v>Garage</v>
          </cell>
          <cell r="FB3221">
            <v>0</v>
          </cell>
          <cell r="FC3221">
            <v>0</v>
          </cell>
          <cell r="FI3221" t="str">
            <v>WA</v>
          </cell>
          <cell r="FJ3221" t="str">
            <v>Kitchen</v>
          </cell>
          <cell r="FK3221" t="str">
            <v>EISAq</v>
          </cell>
          <cell r="FL3221">
            <v>117175.51999999999</v>
          </cell>
          <cell r="FS3221" t="str">
            <v>WA</v>
          </cell>
          <cell r="FT3221" t="str">
            <v>EISAx</v>
          </cell>
          <cell r="FV3221">
            <v>1674394.365</v>
          </cell>
        </row>
        <row r="3222">
          <cell r="AN3222" t="str">
            <v>MT</v>
          </cell>
          <cell r="AO3222" t="str">
            <v>Wood</v>
          </cell>
          <cell r="AP3222" t="str">
            <v>Pre 1980</v>
          </cell>
          <cell r="AQ3222" t="str">
            <v>Basement</v>
          </cell>
          <cell r="AR3222">
            <v>1144.67944335938</v>
          </cell>
          <cell r="AU3222" t="str">
            <v>No</v>
          </cell>
          <cell r="AV3222" t="b">
            <v>0</v>
          </cell>
          <cell r="AX3222">
            <v>3331017.1801757957</v>
          </cell>
          <cell r="AY3222" t="b">
            <v>0</v>
          </cell>
          <cell r="AZ3222">
            <v>538995.20949463127</v>
          </cell>
          <cell r="BA3222" t="str">
            <v/>
          </cell>
          <cell r="BB3222" t="str">
            <v/>
          </cell>
          <cell r="BC3222">
            <v>1.0000003873220178</v>
          </cell>
          <cell r="EZ3222" t="str">
            <v>WA</v>
          </cell>
          <cell r="FA3222" t="str">
            <v>Kitchen</v>
          </cell>
          <cell r="FB3222">
            <v>1239123.25</v>
          </cell>
          <cell r="FC3222">
            <v>599735.65300000005</v>
          </cell>
          <cell r="FI3222" t="str">
            <v>WA</v>
          </cell>
          <cell r="FJ3222" t="str">
            <v>Living Room/Family Room</v>
          </cell>
          <cell r="FK3222" t="str">
            <v>EISAnqnx</v>
          </cell>
          <cell r="FL3222">
            <v>219704.1</v>
          </cell>
          <cell r="FS3222" t="str">
            <v>ID</v>
          </cell>
          <cell r="FT3222" t="str">
            <v>EISAnqnx</v>
          </cell>
          <cell r="FV3222">
            <v>9615840.5600000005</v>
          </cell>
        </row>
        <row r="3223">
          <cell r="AN3223" t="str">
            <v>MT</v>
          </cell>
          <cell r="AO3223" t="str">
            <v>Natural Gas FAF</v>
          </cell>
          <cell r="AP3223" t="str">
            <v>Pre 1980</v>
          </cell>
          <cell r="AQ3223" t="str">
            <v>Basement</v>
          </cell>
          <cell r="AR3223">
            <v>1144.67944335938</v>
          </cell>
          <cell r="AU3223" t="str">
            <v>No</v>
          </cell>
          <cell r="AV3223" t="b">
            <v>1</v>
          </cell>
          <cell r="AX3223">
            <v>3331017.1801757957</v>
          </cell>
          <cell r="AY3223" t="b">
            <v>0</v>
          </cell>
          <cell r="AZ3223">
            <v>538995.20949463127</v>
          </cell>
          <cell r="BA3223">
            <v>1</v>
          </cell>
          <cell r="BB3223">
            <v>1144.67944335938</v>
          </cell>
          <cell r="BC3223">
            <v>1.0000003873220178</v>
          </cell>
          <cell r="EZ3223" t="str">
            <v>WA</v>
          </cell>
          <cell r="FA3223" t="str">
            <v>Living Room/Family Room</v>
          </cell>
          <cell r="FB3223">
            <v>218085.69200000001</v>
          </cell>
          <cell r="FC3223">
            <v>1288688.1800000002</v>
          </cell>
          <cell r="FI3223" t="str">
            <v>WA</v>
          </cell>
          <cell r="FJ3223" t="str">
            <v>Living Room/Family Room</v>
          </cell>
          <cell r="FK3223" t="str">
            <v>EISAq</v>
          </cell>
          <cell r="FL3223">
            <v>43940.82</v>
          </cell>
          <cell r="FS3223" t="str">
            <v>ID</v>
          </cell>
          <cell r="FT3223" t="str">
            <v>EISAq</v>
          </cell>
          <cell r="FV3223">
            <v>620865.29599999997</v>
          </cell>
        </row>
        <row r="3224">
          <cell r="AN3224" t="str">
            <v>OR</v>
          </cell>
          <cell r="AO3224" t="str">
            <v>Baseboard/Wall/Radiant</v>
          </cell>
          <cell r="AP3224" t="str">
            <v>Pre 1980</v>
          </cell>
          <cell r="AQ3224" t="str">
            <v>Crawlspace</v>
          </cell>
          <cell r="AR3224">
            <v>1612.69177246094</v>
          </cell>
          <cell r="AU3224" t="str">
            <v>No</v>
          </cell>
          <cell r="AV3224" t="b">
            <v>0</v>
          </cell>
          <cell r="AX3224">
            <v>2748026.7802734417</v>
          </cell>
          <cell r="AY3224" t="b">
            <v>0</v>
          </cell>
          <cell r="AZ3224">
            <v>686241.79536068218</v>
          </cell>
          <cell r="BA3224" t="str">
            <v/>
          </cell>
          <cell r="BB3224" t="str">
            <v/>
          </cell>
          <cell r="BC3224">
            <v>0.99999985890730525</v>
          </cell>
          <cell r="EZ3224" t="str">
            <v>WA</v>
          </cell>
          <cell r="FA3224" t="str">
            <v>Other</v>
          </cell>
          <cell r="FB3224">
            <v>753386.9360000001</v>
          </cell>
          <cell r="FC3224">
            <v>1665381.648</v>
          </cell>
          <cell r="FI3224" t="str">
            <v>WA</v>
          </cell>
          <cell r="FJ3224" t="str">
            <v>Other</v>
          </cell>
          <cell r="FK3224" t="str">
            <v>EISAnqnx</v>
          </cell>
          <cell r="FL3224">
            <v>263644.92</v>
          </cell>
          <cell r="FS3224" t="str">
            <v>ID</v>
          </cell>
          <cell r="FT3224" t="str">
            <v>EISAx</v>
          </cell>
          <cell r="FV3224">
            <v>9294050.620000001</v>
          </cell>
        </row>
        <row r="3225">
          <cell r="AN3225" t="str">
            <v>OR</v>
          </cell>
          <cell r="AO3225" t="str">
            <v>Baseboard/Wall/Radiant</v>
          </cell>
          <cell r="AP3225" t="str">
            <v>Pre 1980</v>
          </cell>
          <cell r="AQ3225" t="str">
            <v>Crawlspace</v>
          </cell>
          <cell r="AR3225">
            <v>1612.69177246094</v>
          </cell>
          <cell r="AU3225" t="str">
            <v>No</v>
          </cell>
          <cell r="AV3225" t="b">
            <v>0</v>
          </cell>
          <cell r="AX3225">
            <v>2748026.7802734417</v>
          </cell>
          <cell r="AY3225" t="b">
            <v>0</v>
          </cell>
          <cell r="AZ3225">
            <v>686241.79536068218</v>
          </cell>
          <cell r="BA3225" t="str">
            <v/>
          </cell>
          <cell r="BB3225" t="str">
            <v/>
          </cell>
          <cell r="BC3225">
            <v>0.99999985890730525</v>
          </cell>
          <cell r="EZ3225" t="str">
            <v>WA</v>
          </cell>
          <cell r="FA3225" t="str">
            <v>Bathroom</v>
          </cell>
          <cell r="FB3225">
            <v>10559583.32</v>
          </cell>
          <cell r="FC3225">
            <v>897664.76799999992</v>
          </cell>
          <cell r="FI3225" t="str">
            <v>WA</v>
          </cell>
          <cell r="FJ3225" t="str">
            <v>Other</v>
          </cell>
          <cell r="FK3225" t="str">
            <v>EISAq</v>
          </cell>
          <cell r="FL3225">
            <v>43940.82</v>
          </cell>
          <cell r="FS3225" t="str">
            <v>MT</v>
          </cell>
          <cell r="FT3225" t="str">
            <v>EISAnqnx</v>
          </cell>
          <cell r="FV3225">
            <v>984423.94000000006</v>
          </cell>
        </row>
        <row r="3226">
          <cell r="AN3226" t="str">
            <v>OR</v>
          </cell>
          <cell r="AO3226" t="str">
            <v>Other</v>
          </cell>
          <cell r="AP3226" t="str">
            <v>Pre 1980</v>
          </cell>
          <cell r="AQ3226" t="str">
            <v>Crawlspace</v>
          </cell>
          <cell r="AR3226">
            <v>1612.69177246094</v>
          </cell>
          <cell r="AU3226" t="str">
            <v>No</v>
          </cell>
          <cell r="AV3226" t="b">
            <v>1</v>
          </cell>
          <cell r="AX3226">
            <v>2748026.7802734417</v>
          </cell>
          <cell r="AY3226" t="b">
            <v>0</v>
          </cell>
          <cell r="AZ3226">
            <v>686241.79536068218</v>
          </cell>
          <cell r="BA3226">
            <v>1</v>
          </cell>
          <cell r="BB3226">
            <v>1612.69177246094</v>
          </cell>
          <cell r="BC3226">
            <v>0.99999985890730525</v>
          </cell>
          <cell r="EZ3226" t="str">
            <v>WA</v>
          </cell>
          <cell r="FA3226" t="str">
            <v>Bedrooms</v>
          </cell>
          <cell r="FB3226">
            <v>1683121.44</v>
          </cell>
          <cell r="FC3226">
            <v>853583.01599999995</v>
          </cell>
          <cell r="FI3226" t="str">
            <v>WA</v>
          </cell>
          <cell r="FJ3226" t="str">
            <v>Bathroom</v>
          </cell>
          <cell r="FK3226" t="str">
            <v>EISAnqnx</v>
          </cell>
          <cell r="FL3226">
            <v>320594.56</v>
          </cell>
          <cell r="FS3226" t="str">
            <v>MT</v>
          </cell>
          <cell r="FT3226" t="str">
            <v>EISAq</v>
          </cell>
          <cell r="FV3226">
            <v>444135.45200000005</v>
          </cell>
        </row>
        <row r="3227">
          <cell r="AN3227" t="str">
            <v>MT</v>
          </cell>
          <cell r="AO3227" t="str">
            <v>Natural Gas FAF</v>
          </cell>
          <cell r="AP3227" t="str">
            <v>1993-2006</v>
          </cell>
          <cell r="AQ3227" t="str">
            <v>Basement</v>
          </cell>
          <cell r="AR3227">
            <v>1144.67944335938</v>
          </cell>
          <cell r="AU3227" t="str">
            <v>No</v>
          </cell>
          <cell r="AV3227" t="b">
            <v>1</v>
          </cell>
          <cell r="AX3227">
            <v>13381302.692871151</v>
          </cell>
          <cell r="AY3227" t="b">
            <v>0</v>
          </cell>
          <cell r="AZ3227">
            <v>1764534.8087329178</v>
          </cell>
          <cell r="BA3227">
            <v>1</v>
          </cell>
          <cell r="BB3227">
            <v>1144.67944335938</v>
          </cell>
          <cell r="BC3227">
            <v>1.0000003873220178</v>
          </cell>
          <cell r="EZ3227" t="str">
            <v>WA</v>
          </cell>
          <cell r="FA3227" t="str">
            <v>Exterior</v>
          </cell>
          <cell r="FB3227">
            <v>2164013.2799999998</v>
          </cell>
          <cell r="FC3227">
            <v>7357645.1519999998</v>
          </cell>
          <cell r="FI3227" t="str">
            <v>WA</v>
          </cell>
          <cell r="FJ3227" t="str">
            <v>Bathroom</v>
          </cell>
          <cell r="FK3227" t="str">
            <v>EISAx</v>
          </cell>
          <cell r="FL3227">
            <v>10018.58</v>
          </cell>
          <cell r="FS3227" t="str">
            <v>MT</v>
          </cell>
          <cell r="FT3227" t="str">
            <v>EISAx</v>
          </cell>
          <cell r="FV3227">
            <v>1768529.0550000002</v>
          </cell>
        </row>
        <row r="3228">
          <cell r="AN3228" t="str">
            <v>WA</v>
          </cell>
          <cell r="AO3228" t="str">
            <v>Oil FAF</v>
          </cell>
          <cell r="AP3228" t="str">
            <v>Pre 1980</v>
          </cell>
          <cell r="AQ3228" t="str">
            <v>Slab on Grade</v>
          </cell>
          <cell r="AR3228">
            <v>1655.3667464717701</v>
          </cell>
          <cell r="AU3228" t="str">
            <v>No</v>
          </cell>
          <cell r="AV3228" t="b">
            <v>1</v>
          </cell>
          <cell r="AX3228">
            <v>2929999.1412550332</v>
          </cell>
          <cell r="AY3228" t="b">
            <v>0</v>
          </cell>
          <cell r="AZ3228">
            <v>1385630.0323077838</v>
          </cell>
          <cell r="BA3228">
            <v>0.13489736070381209</v>
          </cell>
          <cell r="BB3228">
            <v>1655.3667464717701</v>
          </cell>
          <cell r="BC3228">
            <v>0.13489731303925742</v>
          </cell>
          <cell r="EZ3228" t="str">
            <v>WA</v>
          </cell>
          <cell r="FA3228" t="str">
            <v>Garage</v>
          </cell>
          <cell r="FB3228">
            <v>1843418.72</v>
          </cell>
          <cell r="FC3228">
            <v>1454697.8159999999</v>
          </cell>
          <cell r="FI3228" t="str">
            <v>WA</v>
          </cell>
          <cell r="FJ3228" t="str">
            <v>Bedrooms</v>
          </cell>
          <cell r="FK3228" t="str">
            <v>EISAnqnx</v>
          </cell>
          <cell r="FL3228">
            <v>450836.1</v>
          </cell>
          <cell r="FS3228" t="str">
            <v>WA</v>
          </cell>
          <cell r="FT3228" t="str">
            <v>EISAnqnx</v>
          </cell>
          <cell r="FV3228">
            <v>23990411.050000001</v>
          </cell>
        </row>
        <row r="3229">
          <cell r="AN3229" t="str">
            <v>WA</v>
          </cell>
          <cell r="AO3229" t="str">
            <v>Wood</v>
          </cell>
          <cell r="AP3229" t="str">
            <v>Pre 1980</v>
          </cell>
          <cell r="AQ3229" t="str">
            <v>Crawlspace</v>
          </cell>
          <cell r="AR3229">
            <v>8960.5721711189508</v>
          </cell>
          <cell r="AU3229" t="str">
            <v>No</v>
          </cell>
          <cell r="AV3229" t="b">
            <v>0</v>
          </cell>
          <cell r="AX3229">
            <v>15860212.742880544</v>
          </cell>
          <cell r="AY3229" t="b">
            <v>0</v>
          </cell>
          <cell r="AZ3229">
            <v>7500475.6096660653</v>
          </cell>
          <cell r="BA3229" t="str">
            <v/>
          </cell>
          <cell r="BB3229" t="str">
            <v/>
          </cell>
          <cell r="BC3229">
            <v>0.73020502058206915</v>
          </cell>
          <cell r="EZ3229" t="str">
            <v>WA</v>
          </cell>
          <cell r="FA3229" t="str">
            <v>Kitchen</v>
          </cell>
          <cell r="FB3229">
            <v>2604830.7999999998</v>
          </cell>
          <cell r="FC3229">
            <v>464862.11199999996</v>
          </cell>
          <cell r="FI3229" t="str">
            <v>WA</v>
          </cell>
          <cell r="FJ3229" t="str">
            <v>Bedrooms</v>
          </cell>
          <cell r="FK3229" t="str">
            <v>EISAx</v>
          </cell>
          <cell r="FL3229">
            <v>50092.899999999994</v>
          </cell>
          <cell r="FS3229" t="str">
            <v>WA</v>
          </cell>
          <cell r="FT3229" t="str">
            <v>EISAq</v>
          </cell>
          <cell r="FV3229">
            <v>9056226.7799999993</v>
          </cell>
        </row>
        <row r="3230">
          <cell r="AN3230" t="str">
            <v>WA</v>
          </cell>
          <cell r="AO3230" t="str">
            <v>Wood</v>
          </cell>
          <cell r="AP3230" t="str">
            <v>Pre 1980</v>
          </cell>
          <cell r="AQ3230" t="str">
            <v>Basement</v>
          </cell>
          <cell r="AR3230">
            <v>1655.3667464717701</v>
          </cell>
          <cell r="AU3230" t="str">
            <v>No</v>
          </cell>
          <cell r="AV3230" t="b">
            <v>0</v>
          </cell>
          <cell r="AX3230">
            <v>2929999.1412550332</v>
          </cell>
          <cell r="AY3230" t="b">
            <v>0</v>
          </cell>
          <cell r="AZ3230">
            <v>1385630.0323077838</v>
          </cell>
          <cell r="BA3230" t="str">
            <v/>
          </cell>
          <cell r="BB3230" t="str">
            <v/>
          </cell>
          <cell r="BC3230">
            <v>0.13489731303925742</v>
          </cell>
          <cell r="EZ3230" t="str">
            <v>WA</v>
          </cell>
          <cell r="FA3230" t="str">
            <v>Living Room/Family Room</v>
          </cell>
          <cell r="FB3230">
            <v>2584793.6399999997</v>
          </cell>
          <cell r="FC3230">
            <v>1719188.328</v>
          </cell>
          <cell r="FI3230" t="str">
            <v>WA</v>
          </cell>
          <cell r="FJ3230" t="str">
            <v>Exterior</v>
          </cell>
          <cell r="FK3230" t="str">
            <v>EISAnqnx</v>
          </cell>
          <cell r="FL3230">
            <v>80148.639999999999</v>
          </cell>
          <cell r="FS3230" t="str">
            <v>WA</v>
          </cell>
          <cell r="FT3230" t="str">
            <v>EISAx</v>
          </cell>
          <cell r="FV3230">
            <v>26260603.399999999</v>
          </cell>
        </row>
        <row r="3231">
          <cell r="AN3231" t="str">
            <v>WA</v>
          </cell>
          <cell r="AO3231" t="str">
            <v>Wood</v>
          </cell>
          <cell r="AP3231" t="str">
            <v>Pre 1980</v>
          </cell>
          <cell r="AQ3231" t="str">
            <v>Slab on Grade</v>
          </cell>
          <cell r="AR3231">
            <v>1655.3667464717701</v>
          </cell>
          <cell r="AU3231" t="str">
            <v>No</v>
          </cell>
          <cell r="AV3231" t="b">
            <v>0</v>
          </cell>
          <cell r="AX3231">
            <v>2929999.1412550332</v>
          </cell>
          <cell r="AY3231" t="b">
            <v>0</v>
          </cell>
          <cell r="AZ3231">
            <v>1385630.0323077838</v>
          </cell>
          <cell r="BA3231" t="str">
            <v/>
          </cell>
          <cell r="BB3231" t="str">
            <v/>
          </cell>
          <cell r="BC3231">
            <v>0.13489731303925742</v>
          </cell>
          <cell r="EZ3231" t="str">
            <v>WA</v>
          </cell>
          <cell r="FA3231" t="str">
            <v>Other</v>
          </cell>
          <cell r="FB3231">
            <v>9397428.0399999991</v>
          </cell>
          <cell r="FC3231">
            <v>3217967.8959999997</v>
          </cell>
          <cell r="FI3231" t="str">
            <v>WA</v>
          </cell>
          <cell r="FJ3231" t="str">
            <v>Exterior</v>
          </cell>
          <cell r="FK3231" t="str">
            <v>EISAx</v>
          </cell>
          <cell r="FL3231">
            <v>601114.79999999993</v>
          </cell>
          <cell r="FS3231" t="str">
            <v>OR</v>
          </cell>
          <cell r="FT3231" t="str">
            <v>EISAnqnx</v>
          </cell>
          <cell r="FV3231">
            <v>4055920.38</v>
          </cell>
        </row>
        <row r="3232">
          <cell r="AN3232" t="str">
            <v>WA</v>
          </cell>
          <cell r="AO3232" t="str">
            <v>Oil FAF</v>
          </cell>
          <cell r="AP3232" t="str">
            <v>Pre 1980</v>
          </cell>
          <cell r="AQ3232" t="str">
            <v>Crawlspace</v>
          </cell>
          <cell r="AR3232">
            <v>8960.5721711189508</v>
          </cell>
          <cell r="AU3232" t="str">
            <v>No</v>
          </cell>
          <cell r="AV3232" t="b">
            <v>1</v>
          </cell>
          <cell r="AX3232">
            <v>15860212.742880544</v>
          </cell>
          <cell r="AY3232" t="b">
            <v>0</v>
          </cell>
          <cell r="AZ3232">
            <v>7500475.6096660653</v>
          </cell>
          <cell r="BA3232">
            <v>0.73020527859237594</v>
          </cell>
          <cell r="BB3232">
            <v>8960.5721711189508</v>
          </cell>
          <cell r="BC3232">
            <v>0.73020502058206915</v>
          </cell>
          <cell r="EZ3232" t="str">
            <v>WA</v>
          </cell>
          <cell r="FA3232" t="str">
            <v>Bathroom</v>
          </cell>
          <cell r="FB3232">
            <v>946192.32400000002</v>
          </cell>
          <cell r="FC3232">
            <v>168439.81</v>
          </cell>
          <cell r="FI3232" t="str">
            <v>WA</v>
          </cell>
          <cell r="FJ3232" t="str">
            <v>Kitchen</v>
          </cell>
          <cell r="FK3232" t="str">
            <v>EISAq</v>
          </cell>
          <cell r="FL3232">
            <v>154286.13199999998</v>
          </cell>
          <cell r="FS3232" t="str">
            <v>OR</v>
          </cell>
          <cell r="FT3232" t="str">
            <v>EISAq</v>
          </cell>
          <cell r="FV3232">
            <v>816022.152</v>
          </cell>
        </row>
        <row r="3233">
          <cell r="AN3233" t="str">
            <v>WA</v>
          </cell>
          <cell r="AO3233" t="str">
            <v>Oil FAF</v>
          </cell>
          <cell r="AP3233" t="str">
            <v>Pre 1980</v>
          </cell>
          <cell r="AQ3233" t="str">
            <v>Basement</v>
          </cell>
          <cell r="AR3233">
            <v>1655.3667464717701</v>
          </cell>
          <cell r="AU3233" t="str">
            <v>No</v>
          </cell>
          <cell r="AV3233" t="b">
            <v>1</v>
          </cell>
          <cell r="AX3233">
            <v>2929999.1412550332</v>
          </cell>
          <cell r="AY3233" t="b">
            <v>0</v>
          </cell>
          <cell r="AZ3233">
            <v>1385630.0323077838</v>
          </cell>
          <cell r="BA3233">
            <v>0.13489736070381209</v>
          </cell>
          <cell r="BB3233">
            <v>1655.3667464717701</v>
          </cell>
          <cell r="BC3233">
            <v>0.13489731303925742</v>
          </cell>
          <cell r="EZ3233" t="str">
            <v>WA</v>
          </cell>
          <cell r="FA3233" t="str">
            <v>Bedrooms</v>
          </cell>
          <cell r="FB3233">
            <v>703053.12</v>
          </cell>
          <cell r="FC3233">
            <v>541936.78</v>
          </cell>
          <cell r="FI3233" t="str">
            <v>WA</v>
          </cell>
          <cell r="FJ3233" t="str">
            <v>Living Room/Family Room</v>
          </cell>
          <cell r="FK3233" t="str">
            <v>EISAq</v>
          </cell>
          <cell r="FL3233">
            <v>66122.627999999997</v>
          </cell>
          <cell r="FS3233" t="str">
            <v>OR</v>
          </cell>
          <cell r="FT3233" t="str">
            <v>EISAx</v>
          </cell>
          <cell r="FV3233">
            <v>4201062.66</v>
          </cell>
        </row>
        <row r="3234">
          <cell r="AN3234" t="str">
            <v>ID</v>
          </cell>
          <cell r="AO3234" t="str">
            <v>Baseboard/Wall/Radiant</v>
          </cell>
          <cell r="AQ3234" t="str">
            <v>Crawlspace</v>
          </cell>
          <cell r="AR3234">
            <v>3785.76440429688</v>
          </cell>
          <cell r="AU3234" t="str">
            <v>No</v>
          </cell>
          <cell r="AV3234" t="b">
            <v>1</v>
          </cell>
          <cell r="AX3234">
            <v>2805251.4235839881</v>
          </cell>
          <cell r="AY3234" t="b">
            <v>0</v>
          </cell>
          <cell r="AZ3234">
            <v>706241.16399751068</v>
          </cell>
          <cell r="BA3234">
            <v>1</v>
          </cell>
          <cell r="BB3234">
            <v>3785.76440429688</v>
          </cell>
          <cell r="BC3234">
            <v>1.0000001067939999</v>
          </cell>
          <cell r="EZ3234" t="str">
            <v>WA</v>
          </cell>
          <cell r="FA3234" t="str">
            <v>Exterior</v>
          </cell>
          <cell r="FB3234">
            <v>169904.50399999999</v>
          </cell>
          <cell r="FC3234">
            <v>1628739.7279999999</v>
          </cell>
          <cell r="FI3234" t="str">
            <v>WA</v>
          </cell>
          <cell r="FJ3234" t="str">
            <v>Living Room/Family Room</v>
          </cell>
          <cell r="FK3234" t="str">
            <v>EISAx</v>
          </cell>
          <cell r="FL3234">
            <v>561040.48</v>
          </cell>
          <cell r="FS3234" t="str">
            <v>ID</v>
          </cell>
          <cell r="FT3234" t="str">
            <v>EISAnqnx</v>
          </cell>
          <cell r="FV3234">
            <v>1001670.6</v>
          </cell>
        </row>
        <row r="3235">
          <cell r="AN3235" t="str">
            <v>ID</v>
          </cell>
          <cell r="AO3235" t="str">
            <v>Baseboard/Wall/Radiant</v>
          </cell>
          <cell r="AP3235" t="str">
            <v>Pre 1980</v>
          </cell>
          <cell r="AQ3235" t="str">
            <v>Crawlspace</v>
          </cell>
          <cell r="AR3235">
            <v>1192.46508789063</v>
          </cell>
          <cell r="AU3235" t="str">
            <v>No</v>
          </cell>
          <cell r="AV3235" t="b">
            <v>1</v>
          </cell>
          <cell r="AX3235">
            <v>2098738.5546875088</v>
          </cell>
          <cell r="AY3235" t="b">
            <v>0</v>
          </cell>
          <cell r="AZ3235">
            <v>711726.48434929503</v>
          </cell>
          <cell r="BA3235">
            <v>1</v>
          </cell>
          <cell r="BB3235">
            <v>1192.46508789063</v>
          </cell>
          <cell r="BC3235">
            <v>1.0000000737049977</v>
          </cell>
          <cell r="EZ3235" t="str">
            <v>WA</v>
          </cell>
          <cell r="FA3235" t="str">
            <v>Garage</v>
          </cell>
          <cell r="FB3235">
            <v>146469.4</v>
          </cell>
          <cell r="FC3235">
            <v>691335.56799999997</v>
          </cell>
          <cell r="FI3235" t="str">
            <v>WA</v>
          </cell>
          <cell r="FJ3235" t="str">
            <v>Other</v>
          </cell>
          <cell r="FK3235" t="str">
            <v>EISAnqnx</v>
          </cell>
          <cell r="FL3235">
            <v>240445.91999999998</v>
          </cell>
          <cell r="FS3235" t="str">
            <v>ID</v>
          </cell>
          <cell r="FT3235" t="str">
            <v>EISAq</v>
          </cell>
          <cell r="FV3235">
            <v>450751.76999999996</v>
          </cell>
        </row>
        <row r="3236">
          <cell r="AN3236" t="str">
            <v>ID</v>
          </cell>
          <cell r="AO3236" t="str">
            <v>Wood</v>
          </cell>
          <cell r="AP3236" t="str">
            <v>Pre 1980</v>
          </cell>
          <cell r="AQ3236" t="str">
            <v>Crawlspace</v>
          </cell>
          <cell r="AR3236">
            <v>1192.46508789063</v>
          </cell>
          <cell r="AU3236" t="str">
            <v>No</v>
          </cell>
          <cell r="AV3236" t="b">
            <v>0</v>
          </cell>
          <cell r="AX3236">
            <v>2098738.5546875088</v>
          </cell>
          <cell r="AY3236" t="b">
            <v>0</v>
          </cell>
          <cell r="AZ3236">
            <v>711726.48434929503</v>
          </cell>
          <cell r="BA3236" t="str">
            <v/>
          </cell>
          <cell r="BB3236" t="str">
            <v/>
          </cell>
          <cell r="BC3236">
            <v>1.0000000737049977</v>
          </cell>
          <cell r="EZ3236" t="str">
            <v>WA</v>
          </cell>
          <cell r="FA3236" t="str">
            <v>Kitchen</v>
          </cell>
          <cell r="FB3236">
            <v>278291.86</v>
          </cell>
          <cell r="FC3236">
            <v>121569.602</v>
          </cell>
          <cell r="FI3236" t="str">
            <v>WA</v>
          </cell>
          <cell r="FJ3236" t="str">
            <v>Bathroom</v>
          </cell>
          <cell r="FK3236" t="str">
            <v>EISAx</v>
          </cell>
          <cell r="FL3236">
            <v>1552879.9</v>
          </cell>
          <cell r="FS3236" t="str">
            <v>ID</v>
          </cell>
          <cell r="FT3236" t="str">
            <v>EISAx</v>
          </cell>
          <cell r="FV3236">
            <v>375626.47499999998</v>
          </cell>
        </row>
        <row r="3237">
          <cell r="AN3237" t="str">
            <v>ID</v>
          </cell>
          <cell r="AO3237" t="str">
            <v>Wood</v>
          </cell>
          <cell r="AP3237" t="str">
            <v>Pre 1980</v>
          </cell>
          <cell r="AQ3237" t="str">
            <v>Crawlspace</v>
          </cell>
          <cell r="AR3237">
            <v>560.41854018059303</v>
          </cell>
          <cell r="AU3237" t="str">
            <v>No</v>
          </cell>
          <cell r="AV3237" t="b">
            <v>0</v>
          </cell>
          <cell r="AX3237">
            <v>1146055.9146693128</v>
          </cell>
          <cell r="AY3237" t="b">
            <v>0</v>
          </cell>
          <cell r="AZ3237">
            <v>761734.8902769665</v>
          </cell>
          <cell r="BA3237" t="str">
            <v/>
          </cell>
          <cell r="BB3237" t="str">
            <v/>
          </cell>
          <cell r="BC3237">
            <v>0.14803314210304525</v>
          </cell>
          <cell r="EZ3237" t="str">
            <v>WA</v>
          </cell>
          <cell r="FA3237" t="str">
            <v>Living Room/Family Room</v>
          </cell>
          <cell r="FB3237">
            <v>146469.4</v>
          </cell>
          <cell r="FC3237">
            <v>314909.20999999996</v>
          </cell>
          <cell r="FI3237" t="str">
            <v>WA</v>
          </cell>
          <cell r="FJ3237" t="str">
            <v>Bedrooms</v>
          </cell>
          <cell r="FK3237" t="str">
            <v>EISAnqnx</v>
          </cell>
          <cell r="FL3237">
            <v>601114.79999999993</v>
          </cell>
          <cell r="FS3237" t="str">
            <v>ID</v>
          </cell>
          <cell r="FT3237" t="str">
            <v>EISAnqnx</v>
          </cell>
          <cell r="FV3237">
            <v>3710048.72</v>
          </cell>
        </row>
        <row r="3238">
          <cell r="AN3238" t="str">
            <v>ID</v>
          </cell>
          <cell r="AO3238" t="str">
            <v>Wood</v>
          </cell>
          <cell r="AP3238" t="str">
            <v>Pre 1980</v>
          </cell>
          <cell r="AQ3238" t="str">
            <v>Basement</v>
          </cell>
          <cell r="AR3238">
            <v>3225.3458641162802</v>
          </cell>
          <cell r="AU3238" t="str">
            <v>No</v>
          </cell>
          <cell r="AV3238" t="b">
            <v>0</v>
          </cell>
          <cell r="AX3238">
            <v>6595832.2921177931</v>
          </cell>
          <cell r="AY3238" t="b">
            <v>0</v>
          </cell>
          <cell r="AZ3238">
            <v>4383970.7321534501</v>
          </cell>
          <cell r="BA3238" t="str">
            <v/>
          </cell>
          <cell r="BB3238" t="str">
            <v/>
          </cell>
          <cell r="BC3238">
            <v>0.85196696469095279</v>
          </cell>
          <cell r="EZ3238" t="str">
            <v>WA</v>
          </cell>
          <cell r="FA3238" t="str">
            <v>Other</v>
          </cell>
          <cell r="FB3238">
            <v>1214231.3259999999</v>
          </cell>
          <cell r="FC3238">
            <v>372032.27600000001</v>
          </cell>
          <cell r="FI3238" t="str">
            <v>WA</v>
          </cell>
          <cell r="FJ3238" t="str">
            <v>Bedrooms</v>
          </cell>
          <cell r="FK3238" t="str">
            <v>EISAx</v>
          </cell>
          <cell r="FL3238">
            <v>831542.14</v>
          </cell>
          <cell r="FS3238" t="str">
            <v>ID</v>
          </cell>
          <cell r="FT3238" t="str">
            <v>EISAq</v>
          </cell>
          <cell r="FV3238">
            <v>4069696.3000000003</v>
          </cell>
        </row>
        <row r="3239">
          <cell r="AN3239" t="str">
            <v>ID</v>
          </cell>
          <cell r="AO3239" t="str">
            <v>Natural Gas FAF</v>
          </cell>
          <cell r="AP3239" t="str">
            <v>Pre 1980</v>
          </cell>
          <cell r="AQ3239" t="str">
            <v>Crawlspace</v>
          </cell>
          <cell r="AR3239">
            <v>560.41854018059303</v>
          </cell>
          <cell r="AU3239" t="str">
            <v>No</v>
          </cell>
          <cell r="AV3239" t="b">
            <v>1</v>
          </cell>
          <cell r="AX3239">
            <v>1146055.9146693128</v>
          </cell>
          <cell r="AY3239" t="b">
            <v>0</v>
          </cell>
          <cell r="AZ3239">
            <v>761734.8902769665</v>
          </cell>
          <cell r="BA3239">
            <v>0.14803312629399587</v>
          </cell>
          <cell r="BB3239">
            <v>560.41854018059303</v>
          </cell>
          <cell r="BC3239">
            <v>0.14803314210304525</v>
          </cell>
          <cell r="EZ3239" t="str">
            <v>WA</v>
          </cell>
          <cell r="FA3239" t="str">
            <v>Bathroom</v>
          </cell>
          <cell r="FB3239">
            <v>90167.22</v>
          </cell>
          <cell r="FC3239">
            <v>80148.639999999999</v>
          </cell>
          <cell r="FI3239" t="str">
            <v>WA</v>
          </cell>
          <cell r="FJ3239" t="str">
            <v>Exterior</v>
          </cell>
          <cell r="FK3239" t="str">
            <v>EISAnqnx</v>
          </cell>
          <cell r="FL3239">
            <v>480891.83999999997</v>
          </cell>
          <cell r="FS3239" t="str">
            <v>ID</v>
          </cell>
          <cell r="FT3239" t="str">
            <v>EISAx</v>
          </cell>
          <cell r="FV3239">
            <v>5546144.2599999998</v>
          </cell>
        </row>
        <row r="3240">
          <cell r="AN3240" t="str">
            <v>ID</v>
          </cell>
          <cell r="AO3240" t="str">
            <v>Natural Gas FAF</v>
          </cell>
          <cell r="AP3240" t="str">
            <v>Pre 1980</v>
          </cell>
          <cell r="AQ3240" t="str">
            <v>Basement</v>
          </cell>
          <cell r="AR3240">
            <v>3225.3458641162802</v>
          </cell>
          <cell r="AU3240" t="str">
            <v>No</v>
          </cell>
          <cell r="AV3240" t="b">
            <v>1</v>
          </cell>
          <cell r="AX3240">
            <v>6595832.2921177931</v>
          </cell>
          <cell r="AY3240" t="b">
            <v>0</v>
          </cell>
          <cell r="AZ3240">
            <v>4383970.7321534501</v>
          </cell>
          <cell r="BA3240">
            <v>0.8519668737060041</v>
          </cell>
          <cell r="BB3240">
            <v>3225.3458641162802</v>
          </cell>
          <cell r="BC3240">
            <v>0.85196696469095279</v>
          </cell>
          <cell r="EZ3240" t="str">
            <v>WA</v>
          </cell>
          <cell r="FA3240" t="str">
            <v>Bedrooms</v>
          </cell>
          <cell r="FB3240">
            <v>150278.69999999998</v>
          </cell>
          <cell r="FC3240">
            <v>460854.68</v>
          </cell>
          <cell r="FI3240" t="str">
            <v>WA</v>
          </cell>
          <cell r="FJ3240" t="str">
            <v>Exterior</v>
          </cell>
          <cell r="FK3240" t="str">
            <v>EISAx</v>
          </cell>
          <cell r="FL3240">
            <v>1082006.6399999999</v>
          </cell>
          <cell r="FS3240" t="str">
            <v>WA</v>
          </cell>
          <cell r="FT3240" t="str">
            <v>EISAnqnx</v>
          </cell>
          <cell r="FV3240">
            <v>3421588.4849999999</v>
          </cell>
        </row>
        <row r="3241">
          <cell r="AN3241" t="str">
            <v>WA</v>
          </cell>
          <cell r="AO3241" t="str">
            <v>Natural Gas FAF</v>
          </cell>
          <cell r="AP3241" t="str">
            <v>Pre 1980</v>
          </cell>
          <cell r="AQ3241" t="str">
            <v>Slab on Grade</v>
          </cell>
          <cell r="AR3241">
            <v>2104.9181034482799</v>
          </cell>
          <cell r="AU3241" t="str">
            <v>No</v>
          </cell>
          <cell r="AV3241" t="b">
            <v>1</v>
          </cell>
          <cell r="AX3241">
            <v>4599246.0560344914</v>
          </cell>
          <cell r="AY3241" t="b">
            <v>0</v>
          </cell>
          <cell r="AZ3241">
            <v>1318367.4619620715</v>
          </cell>
          <cell r="BA3241">
            <v>0.48275862068965608</v>
          </cell>
          <cell r="BB3241">
            <v>2104.9181034482799</v>
          </cell>
          <cell r="BC3241">
            <v>0.48275856532981604</v>
          </cell>
          <cell r="EZ3241" t="str">
            <v>WA</v>
          </cell>
          <cell r="FA3241" t="str">
            <v>Exterior</v>
          </cell>
          <cell r="FB3241">
            <v>581077.64</v>
          </cell>
          <cell r="FC3241">
            <v>2051805.1839999999</v>
          </cell>
          <cell r="FI3241" t="str">
            <v>WA</v>
          </cell>
          <cell r="FJ3241" t="str">
            <v>Kitchen</v>
          </cell>
          <cell r="FK3241" t="str">
            <v>EISAx</v>
          </cell>
          <cell r="FL3241">
            <v>1172173.8599999999</v>
          </cell>
          <cell r="FS3241" t="str">
            <v>WA</v>
          </cell>
          <cell r="FT3241" t="str">
            <v>EISAq</v>
          </cell>
          <cell r="FV3241">
            <v>474238.40399999998</v>
          </cell>
        </row>
        <row r="3242">
          <cell r="AN3242" t="str">
            <v>WA</v>
          </cell>
          <cell r="AO3242" t="str">
            <v>Natural Gas Other</v>
          </cell>
          <cell r="AP3242" t="str">
            <v>Pre 1980</v>
          </cell>
          <cell r="AQ3242" t="str">
            <v>Crawlspace</v>
          </cell>
          <cell r="AR3242">
            <v>2255.2693965517201</v>
          </cell>
          <cell r="AU3242" t="str">
            <v>No</v>
          </cell>
          <cell r="AV3242" t="b">
            <v>0</v>
          </cell>
          <cell r="AX3242">
            <v>4927763.6314655086</v>
          </cell>
          <cell r="AY3242" t="b">
            <v>0</v>
          </cell>
          <cell r="AZ3242">
            <v>1412536.5663879283</v>
          </cell>
          <cell r="BA3242" t="str">
            <v/>
          </cell>
          <cell r="BB3242" t="str">
            <v/>
          </cell>
          <cell r="BC3242">
            <v>0.51724131999622958</v>
          </cell>
          <cell r="EZ3242" t="str">
            <v>WA</v>
          </cell>
          <cell r="FA3242" t="str">
            <v>Garage</v>
          </cell>
          <cell r="FB3242">
            <v>30055.739999999998</v>
          </cell>
          <cell r="FC3242">
            <v>673248.576</v>
          </cell>
          <cell r="FI3242" t="str">
            <v>WA</v>
          </cell>
          <cell r="FJ3242" t="str">
            <v>Living Room/Family Room</v>
          </cell>
          <cell r="FK3242" t="str">
            <v>EISAx</v>
          </cell>
          <cell r="FL3242">
            <v>2464570.6799999997</v>
          </cell>
          <cell r="FS3242" t="str">
            <v>WA</v>
          </cell>
          <cell r="FT3242" t="str">
            <v>EISAx</v>
          </cell>
          <cell r="FV3242">
            <v>9911166.6449999996</v>
          </cell>
        </row>
        <row r="3243">
          <cell r="AN3243" t="str">
            <v>WA</v>
          </cell>
          <cell r="AO3243" t="str">
            <v>Natural Gas Other</v>
          </cell>
          <cell r="AP3243" t="str">
            <v>Pre 1980</v>
          </cell>
          <cell r="AQ3243" t="str">
            <v>Slab on Grade</v>
          </cell>
          <cell r="AR3243">
            <v>2104.9181034482799</v>
          </cell>
          <cell r="AU3243" t="str">
            <v>No</v>
          </cell>
          <cell r="AV3243" t="b">
            <v>0</v>
          </cell>
          <cell r="AX3243">
            <v>4599246.0560344914</v>
          </cell>
          <cell r="AY3243" t="b">
            <v>0</v>
          </cell>
          <cell r="AZ3243">
            <v>1318367.4619620715</v>
          </cell>
          <cell r="BA3243" t="str">
            <v/>
          </cell>
          <cell r="BB3243" t="str">
            <v/>
          </cell>
          <cell r="BC3243">
            <v>0.48275856532981604</v>
          </cell>
          <cell r="EZ3243" t="str">
            <v>WA</v>
          </cell>
          <cell r="FA3243" t="str">
            <v>Kitchen</v>
          </cell>
          <cell r="FB3243">
            <v>30055.739999999998</v>
          </cell>
          <cell r="FC3243">
            <v>200371.59999999998</v>
          </cell>
          <cell r="FI3243" t="str">
            <v>WA</v>
          </cell>
          <cell r="FJ3243" t="str">
            <v>Other</v>
          </cell>
          <cell r="FK3243" t="str">
            <v>EISAnqnx</v>
          </cell>
          <cell r="FL3243">
            <v>601114.79999999993</v>
          </cell>
          <cell r="FS3243" t="str">
            <v>ID</v>
          </cell>
          <cell r="FT3243" t="str">
            <v>EISAnqnx</v>
          </cell>
          <cell r="FV3243">
            <v>4770062.6400000006</v>
          </cell>
        </row>
        <row r="3244">
          <cell r="AN3244" t="str">
            <v>WA</v>
          </cell>
          <cell r="AO3244" t="str">
            <v>Wood</v>
          </cell>
          <cell r="AP3244" t="str">
            <v>Pre 1980</v>
          </cell>
          <cell r="AQ3244" t="str">
            <v>Crawlspace</v>
          </cell>
          <cell r="AR3244">
            <v>2255.2693965517201</v>
          </cell>
          <cell r="AU3244" t="str">
            <v>No</v>
          </cell>
          <cell r="AV3244" t="b">
            <v>0</v>
          </cell>
          <cell r="AX3244">
            <v>4927763.6314655086</v>
          </cell>
          <cell r="AY3244" t="b">
            <v>0</v>
          </cell>
          <cell r="AZ3244">
            <v>1412536.5663879283</v>
          </cell>
          <cell r="BA3244" t="str">
            <v/>
          </cell>
          <cell r="BB3244" t="str">
            <v/>
          </cell>
          <cell r="BC3244">
            <v>0.51724131999622958</v>
          </cell>
          <cell r="EZ3244" t="str">
            <v>WA</v>
          </cell>
          <cell r="FA3244" t="str">
            <v>Living Room/Family Room</v>
          </cell>
          <cell r="FB3244">
            <v>90167.22</v>
          </cell>
          <cell r="FC3244">
            <v>444824.95199999999</v>
          </cell>
          <cell r="FI3244" t="str">
            <v>WA</v>
          </cell>
          <cell r="FJ3244" t="str">
            <v>Other</v>
          </cell>
          <cell r="FK3244" t="str">
            <v>EISAq</v>
          </cell>
          <cell r="FL3244">
            <v>390724.62</v>
          </cell>
          <cell r="FS3244" t="str">
            <v>ID</v>
          </cell>
          <cell r="FT3244" t="str">
            <v>EISAq</v>
          </cell>
          <cell r="FV3244">
            <v>56786.46</v>
          </cell>
        </row>
        <row r="3245">
          <cell r="AN3245" t="str">
            <v>WA</v>
          </cell>
          <cell r="AO3245" t="str">
            <v>Wood</v>
          </cell>
          <cell r="AP3245" t="str">
            <v>Pre 1980</v>
          </cell>
          <cell r="AQ3245" t="str">
            <v>Slab on Grade</v>
          </cell>
          <cell r="AR3245">
            <v>2104.9181034482799</v>
          </cell>
          <cell r="AU3245" t="str">
            <v>No</v>
          </cell>
          <cell r="AV3245" t="b">
            <v>0</v>
          </cell>
          <cell r="AX3245">
            <v>4599246.0560344914</v>
          </cell>
          <cell r="AY3245" t="b">
            <v>0</v>
          </cell>
          <cell r="AZ3245">
            <v>1318367.4619620715</v>
          </cell>
          <cell r="BA3245" t="str">
            <v/>
          </cell>
          <cell r="BB3245" t="str">
            <v/>
          </cell>
          <cell r="BC3245">
            <v>0.48275856532981604</v>
          </cell>
          <cell r="EZ3245" t="str">
            <v>WA</v>
          </cell>
          <cell r="FA3245" t="str">
            <v>Other</v>
          </cell>
          <cell r="FB3245">
            <v>300557.39999999997</v>
          </cell>
          <cell r="FC3245">
            <v>681263.44</v>
          </cell>
          <cell r="FI3245" t="str">
            <v>WA</v>
          </cell>
          <cell r="FJ3245" t="str">
            <v>Other</v>
          </cell>
          <cell r="FK3245" t="str">
            <v>EISAx</v>
          </cell>
          <cell r="FL3245">
            <v>4668658.2799999993</v>
          </cell>
          <cell r="FS3245" t="str">
            <v>ID</v>
          </cell>
          <cell r="FT3245" t="str">
            <v>EISAnqnx</v>
          </cell>
          <cell r="FV3245">
            <v>5807304.5499999998</v>
          </cell>
        </row>
        <row r="3246">
          <cell r="AN3246" t="str">
            <v>WA</v>
          </cell>
          <cell r="AO3246" t="str">
            <v>Natural Gas FAF</v>
          </cell>
          <cell r="AP3246" t="str">
            <v>Pre 1980</v>
          </cell>
          <cell r="AQ3246" t="str">
            <v>Crawlspace</v>
          </cell>
          <cell r="AR3246">
            <v>2255.2693965517201</v>
          </cell>
          <cell r="AU3246" t="str">
            <v>No</v>
          </cell>
          <cell r="AV3246" t="b">
            <v>1</v>
          </cell>
          <cell r="AX3246">
            <v>4927763.6314655086</v>
          </cell>
          <cell r="AY3246" t="b">
            <v>0</v>
          </cell>
          <cell r="AZ3246">
            <v>1412536.5663879283</v>
          </cell>
          <cell r="BA3246">
            <v>0.51724137931034386</v>
          </cell>
          <cell r="BB3246">
            <v>2255.2693965517201</v>
          </cell>
          <cell r="BC3246">
            <v>0.51724131999622958</v>
          </cell>
          <cell r="EZ3246" t="str">
            <v>OR</v>
          </cell>
          <cell r="FA3246" t="str">
            <v>Bathroom</v>
          </cell>
          <cell r="FB3246">
            <v>1559866.05</v>
          </cell>
          <cell r="FC3246">
            <v>1123103.5560000001</v>
          </cell>
          <cell r="FI3246" t="str">
            <v>WA</v>
          </cell>
          <cell r="FJ3246" t="str">
            <v>Bathroom</v>
          </cell>
          <cell r="FK3246" t="str">
            <v>EISAnqnx</v>
          </cell>
          <cell r="FL3246">
            <v>117175.51999999999</v>
          </cell>
          <cell r="FS3246" t="str">
            <v>ID</v>
          </cell>
          <cell r="FT3246" t="str">
            <v>EISAq</v>
          </cell>
          <cell r="FV3246">
            <v>572383.19999999995</v>
          </cell>
        </row>
        <row r="3247">
          <cell r="EZ3247" t="str">
            <v>OR</v>
          </cell>
          <cell r="FA3247" t="str">
            <v>Bedrooms</v>
          </cell>
          <cell r="FB3247">
            <v>2474987.466</v>
          </cell>
          <cell r="FC3247">
            <v>4818252.91</v>
          </cell>
          <cell r="FI3247" t="str">
            <v>WA</v>
          </cell>
          <cell r="FJ3247" t="str">
            <v>Bathroom</v>
          </cell>
          <cell r="FK3247" t="str">
            <v>EISAq</v>
          </cell>
          <cell r="FL3247">
            <v>82022.864000000001</v>
          </cell>
          <cell r="FS3247" t="str">
            <v>ID</v>
          </cell>
          <cell r="FT3247" t="str">
            <v>EISAx</v>
          </cell>
          <cell r="FV3247">
            <v>4638688.8499999996</v>
          </cell>
        </row>
        <row r="3248">
          <cell r="EZ3248" t="str">
            <v>OR</v>
          </cell>
          <cell r="FA3248" t="str">
            <v>Exterior</v>
          </cell>
          <cell r="FB3248">
            <v>180251.18799999999</v>
          </cell>
          <cell r="FC3248">
            <v>20409980.672000002</v>
          </cell>
          <cell r="FI3248" t="str">
            <v>WA</v>
          </cell>
          <cell r="FJ3248" t="str">
            <v>Bedrooms</v>
          </cell>
          <cell r="FK3248" t="str">
            <v>EISAnqnx</v>
          </cell>
          <cell r="FL3248">
            <v>263644.92</v>
          </cell>
          <cell r="FS3248" t="str">
            <v>WA</v>
          </cell>
          <cell r="FT3248" t="str">
            <v>EISAnqnx</v>
          </cell>
          <cell r="FV3248">
            <v>3265853.92</v>
          </cell>
        </row>
        <row r="3249">
          <cell r="EZ3249" t="str">
            <v>OR</v>
          </cell>
          <cell r="FA3249" t="str">
            <v>Garage</v>
          </cell>
          <cell r="FB3249">
            <v>2218476.16</v>
          </cell>
          <cell r="FC3249">
            <v>2877086.27</v>
          </cell>
          <cell r="FI3249" t="str">
            <v>WA</v>
          </cell>
          <cell r="FJ3249" t="str">
            <v>Exterior</v>
          </cell>
          <cell r="FK3249" t="str">
            <v>EISAq</v>
          </cell>
          <cell r="FL3249">
            <v>54193.678</v>
          </cell>
          <cell r="FS3249" t="str">
            <v>WA</v>
          </cell>
          <cell r="FT3249" t="str">
            <v>EISAq</v>
          </cell>
          <cell r="FV3249">
            <v>915962.52800000005</v>
          </cell>
        </row>
        <row r="3250">
          <cell r="EZ3250" t="str">
            <v>OR</v>
          </cell>
          <cell r="FA3250" t="str">
            <v>Kitchen</v>
          </cell>
          <cell r="FB3250">
            <v>970583.32000000007</v>
          </cell>
          <cell r="FC3250">
            <v>831928.56</v>
          </cell>
          <cell r="FI3250" t="str">
            <v>WA</v>
          </cell>
          <cell r="FJ3250" t="str">
            <v>Garage</v>
          </cell>
          <cell r="FK3250" t="str">
            <v>EISAq</v>
          </cell>
          <cell r="FL3250">
            <v>937404.15999999992</v>
          </cell>
          <cell r="FS3250" t="str">
            <v>WA</v>
          </cell>
          <cell r="FT3250" t="str">
            <v>EISAx</v>
          </cell>
          <cell r="FV3250">
            <v>571286.4</v>
          </cell>
        </row>
        <row r="3251">
          <cell r="EZ3251" t="str">
            <v>OR</v>
          </cell>
          <cell r="FA3251" t="str">
            <v>Living Room/Family Room</v>
          </cell>
          <cell r="FB3251">
            <v>894323.20200000005</v>
          </cell>
          <cell r="FC3251">
            <v>5518459.4479999999</v>
          </cell>
          <cell r="FI3251" t="str">
            <v>WA</v>
          </cell>
          <cell r="FJ3251" t="str">
            <v>Kitchen</v>
          </cell>
          <cell r="FK3251" t="str">
            <v>EISAq</v>
          </cell>
          <cell r="FL3251">
            <v>65911.23</v>
          </cell>
          <cell r="FS3251" t="str">
            <v>MT</v>
          </cell>
          <cell r="FT3251" t="str">
            <v>EISAnqnx</v>
          </cell>
          <cell r="FV3251">
            <v>1499529.4900000002</v>
          </cell>
        </row>
        <row r="3252">
          <cell r="EZ3252" t="str">
            <v>OR</v>
          </cell>
          <cell r="FA3252" t="str">
            <v>Other</v>
          </cell>
          <cell r="FB3252">
            <v>3889266.0180000002</v>
          </cell>
          <cell r="FC3252">
            <v>5996818.3700000001</v>
          </cell>
          <cell r="FI3252" t="str">
            <v>WA</v>
          </cell>
          <cell r="FJ3252" t="str">
            <v>Living Room/Family Room</v>
          </cell>
          <cell r="FK3252" t="str">
            <v>EISAq</v>
          </cell>
          <cell r="FL3252">
            <v>20505.716</v>
          </cell>
          <cell r="FS3252" t="str">
            <v>MT</v>
          </cell>
          <cell r="FT3252" t="str">
            <v>EISAq</v>
          </cell>
          <cell r="FV3252">
            <v>1671231.34</v>
          </cell>
        </row>
        <row r="3253">
          <cell r="EZ3253" t="str">
            <v>WA</v>
          </cell>
          <cell r="FA3253" t="str">
            <v>Bathroom</v>
          </cell>
          <cell r="FB3253">
            <v>2043790.3199999998</v>
          </cell>
          <cell r="FC3253">
            <v>146271.26799999998</v>
          </cell>
          <cell r="FI3253" t="str">
            <v>WA</v>
          </cell>
          <cell r="FJ3253" t="str">
            <v>Other</v>
          </cell>
          <cell r="FK3253" t="str">
            <v>EISAnqnx</v>
          </cell>
          <cell r="FL3253">
            <v>439408.2</v>
          </cell>
          <cell r="FS3253" t="str">
            <v>OR</v>
          </cell>
          <cell r="FT3253" t="str">
            <v>EISAnqnx</v>
          </cell>
          <cell r="FV3253">
            <v>6071785.3799999999</v>
          </cell>
        </row>
        <row r="3254">
          <cell r="EZ3254" t="str">
            <v>WA</v>
          </cell>
          <cell r="FA3254" t="str">
            <v>Bedrooms</v>
          </cell>
          <cell r="FB3254">
            <v>140260.12</v>
          </cell>
          <cell r="FC3254">
            <v>486902.98799999995</v>
          </cell>
          <cell r="FI3254" t="str">
            <v>WA</v>
          </cell>
          <cell r="FJ3254" t="str">
            <v>Other</v>
          </cell>
          <cell r="FK3254" t="str">
            <v>EISAq</v>
          </cell>
          <cell r="FL3254">
            <v>174298.58599999998</v>
          </cell>
          <cell r="FS3254" t="str">
            <v>OR</v>
          </cell>
          <cell r="FT3254" t="str">
            <v>EISAq</v>
          </cell>
          <cell r="FV3254">
            <v>1799764.2720000001</v>
          </cell>
        </row>
        <row r="3255">
          <cell r="EZ3255" t="str">
            <v>WA</v>
          </cell>
          <cell r="FA3255" t="str">
            <v>Garage</v>
          </cell>
          <cell r="FB3255">
            <v>1843418.72</v>
          </cell>
          <cell r="FC3255">
            <v>813508.696</v>
          </cell>
          <cell r="FI3255" t="str">
            <v>WA</v>
          </cell>
          <cell r="FJ3255" t="str">
            <v>Bathroom</v>
          </cell>
          <cell r="FK3255" t="str">
            <v>EISAq</v>
          </cell>
          <cell r="FL3255">
            <v>1030950.5440000001</v>
          </cell>
          <cell r="FS3255" t="str">
            <v>OR</v>
          </cell>
          <cell r="FT3255" t="str">
            <v>EISAx</v>
          </cell>
          <cell r="FV3255">
            <v>1249836.3</v>
          </cell>
        </row>
        <row r="3256">
          <cell r="EZ3256" t="str">
            <v>WA</v>
          </cell>
          <cell r="FA3256" t="str">
            <v>Kitchen</v>
          </cell>
          <cell r="FB3256">
            <v>753397.21600000001</v>
          </cell>
          <cell r="FC3256">
            <v>202375.31599999999</v>
          </cell>
          <cell r="FI3256" t="str">
            <v>WA</v>
          </cell>
          <cell r="FJ3256" t="str">
            <v>Bathroom</v>
          </cell>
          <cell r="FK3256" t="str">
            <v>EISAx</v>
          </cell>
          <cell r="FL3256">
            <v>322172.04500000004</v>
          </cell>
          <cell r="FS3256" t="str">
            <v>WA</v>
          </cell>
          <cell r="FT3256" t="str">
            <v>EISAnqnx</v>
          </cell>
          <cell r="FV3256">
            <v>998396.64</v>
          </cell>
        </row>
        <row r="3257">
          <cell r="EZ3257" t="str">
            <v>WA</v>
          </cell>
          <cell r="FA3257" t="str">
            <v>Living Room/Family Room</v>
          </cell>
          <cell r="FB3257">
            <v>1633028.5399999998</v>
          </cell>
          <cell r="FC3257">
            <v>905679.63199999998</v>
          </cell>
          <cell r="FI3257" t="str">
            <v>WA</v>
          </cell>
          <cell r="FJ3257" t="str">
            <v>Bedrooms</v>
          </cell>
          <cell r="FK3257" t="str">
            <v>EISAnqnx</v>
          </cell>
          <cell r="FL3257">
            <v>991298.60000000009</v>
          </cell>
          <cell r="FS3257" t="str">
            <v>WA</v>
          </cell>
          <cell r="FT3257" t="str">
            <v>EISAq</v>
          </cell>
          <cell r="FV3257">
            <v>1491354.9809999999</v>
          </cell>
        </row>
        <row r="3258">
          <cell r="EZ3258" t="str">
            <v>WA</v>
          </cell>
          <cell r="FA3258" t="str">
            <v>Other</v>
          </cell>
          <cell r="FB3258">
            <v>737367.48800000001</v>
          </cell>
          <cell r="FC3258">
            <v>715326.61199999996</v>
          </cell>
          <cell r="FI3258" t="str">
            <v>WA</v>
          </cell>
          <cell r="FJ3258" t="str">
            <v>Bedrooms</v>
          </cell>
          <cell r="FK3258" t="str">
            <v>EISAq</v>
          </cell>
          <cell r="FL3258">
            <v>74347.395000000004</v>
          </cell>
          <cell r="FS3258" t="str">
            <v>WA</v>
          </cell>
          <cell r="FT3258" t="str">
            <v>EISAx</v>
          </cell>
          <cell r="FV3258">
            <v>41599.86</v>
          </cell>
        </row>
        <row r="3259">
          <cell r="EZ3259" t="str">
            <v>WA</v>
          </cell>
          <cell r="FA3259" t="str">
            <v>Bathroom</v>
          </cell>
          <cell r="FB3259">
            <v>793038.88000000012</v>
          </cell>
          <cell r="FC3259">
            <v>247824.65000000002</v>
          </cell>
          <cell r="FI3259" t="str">
            <v>WA</v>
          </cell>
          <cell r="FJ3259" t="str">
            <v>Exterior</v>
          </cell>
          <cell r="FK3259" t="str">
            <v>EISAq</v>
          </cell>
          <cell r="FL3259">
            <v>391562.94700000004</v>
          </cell>
          <cell r="FS3259" t="str">
            <v>MT</v>
          </cell>
          <cell r="FT3259" t="str">
            <v>EISAnqnx</v>
          </cell>
          <cell r="FV3259">
            <v>0</v>
          </cell>
        </row>
        <row r="3260">
          <cell r="EZ3260" t="str">
            <v>WA</v>
          </cell>
          <cell r="FA3260" t="str">
            <v>Bedrooms</v>
          </cell>
          <cell r="FB3260">
            <v>728604.47100000002</v>
          </cell>
          <cell r="FC3260">
            <v>525388.25800000003</v>
          </cell>
          <cell r="FI3260" t="str">
            <v>WA</v>
          </cell>
          <cell r="FJ3260" t="str">
            <v>Exterior</v>
          </cell>
          <cell r="FK3260" t="str">
            <v>EISAx</v>
          </cell>
          <cell r="FL3260">
            <v>322172.04500000004</v>
          </cell>
          <cell r="FS3260" t="str">
            <v>MT</v>
          </cell>
          <cell r="FT3260" t="str">
            <v>EISAq</v>
          </cell>
          <cell r="FV3260">
            <v>0</v>
          </cell>
        </row>
        <row r="3261">
          <cell r="EZ3261" t="str">
            <v>WA</v>
          </cell>
          <cell r="FA3261" t="str">
            <v>Exterior</v>
          </cell>
          <cell r="FB3261">
            <v>594779.16</v>
          </cell>
          <cell r="FC3261">
            <v>3330763.2960000001</v>
          </cell>
          <cell r="FI3261" t="str">
            <v>WA</v>
          </cell>
          <cell r="FJ3261" t="str">
            <v>Garage</v>
          </cell>
          <cell r="FK3261" t="str">
            <v>EISAq</v>
          </cell>
          <cell r="FL3261">
            <v>1997466.6790000002</v>
          </cell>
          <cell r="FS3261" t="str">
            <v>WA</v>
          </cell>
          <cell r="FT3261" t="str">
            <v>EISAnqnx</v>
          </cell>
          <cell r="FV3261">
            <v>1447258.8800000001</v>
          </cell>
        </row>
        <row r="3262">
          <cell r="EZ3262" t="str">
            <v>WA</v>
          </cell>
          <cell r="FA3262" t="str">
            <v>Garage</v>
          </cell>
          <cell r="FB3262">
            <v>1189558.32</v>
          </cell>
          <cell r="FC3262">
            <v>971472.62800000003</v>
          </cell>
          <cell r="FI3262" t="str">
            <v>WA</v>
          </cell>
          <cell r="FJ3262" t="str">
            <v>Kitchen</v>
          </cell>
          <cell r="FK3262" t="str">
            <v>EISAq</v>
          </cell>
          <cell r="FL3262">
            <v>1437382.9700000002</v>
          </cell>
          <cell r="FS3262" t="str">
            <v>WA</v>
          </cell>
          <cell r="FT3262" t="str">
            <v>EISAq</v>
          </cell>
          <cell r="FV3262">
            <v>1826212.192</v>
          </cell>
        </row>
        <row r="3263">
          <cell r="EZ3263" t="str">
            <v>WA</v>
          </cell>
          <cell r="FA3263" t="str">
            <v>Kitchen</v>
          </cell>
          <cell r="FB3263">
            <v>297389.58</v>
          </cell>
          <cell r="FC3263">
            <v>505562.28600000002</v>
          </cell>
          <cell r="FI3263" t="str">
            <v>WA</v>
          </cell>
          <cell r="FJ3263" t="str">
            <v>Living Room/Family Room</v>
          </cell>
          <cell r="FK3263" t="str">
            <v>EISAnqnx</v>
          </cell>
          <cell r="FL3263">
            <v>495649.30000000005</v>
          </cell>
          <cell r="FS3263" t="str">
            <v>WA</v>
          </cell>
          <cell r="FT3263" t="str">
            <v>EISAx</v>
          </cell>
          <cell r="FV3263">
            <v>923579.68</v>
          </cell>
        </row>
        <row r="3264">
          <cell r="EZ3264" t="str">
            <v>WA</v>
          </cell>
          <cell r="FA3264" t="str">
            <v>Living Room/Family Room</v>
          </cell>
          <cell r="FB3264">
            <v>1645555.6760000002</v>
          </cell>
          <cell r="FC3264">
            <v>1120167.4180000001</v>
          </cell>
          <cell r="FI3264" t="str">
            <v>WA</v>
          </cell>
          <cell r="FJ3264" t="str">
            <v>Living Room/Family Room</v>
          </cell>
          <cell r="FK3264" t="str">
            <v>EISAq</v>
          </cell>
          <cell r="FL3264">
            <v>584866.174</v>
          </cell>
          <cell r="FS3264" t="str">
            <v>ID</v>
          </cell>
          <cell r="FT3264" t="str">
            <v>EISAnqnx</v>
          </cell>
          <cell r="FV3264">
            <v>4599703.26</v>
          </cell>
        </row>
        <row r="3265">
          <cell r="EZ3265" t="str">
            <v>WA</v>
          </cell>
          <cell r="FA3265" t="str">
            <v>Other</v>
          </cell>
          <cell r="FB3265">
            <v>991298.60000000009</v>
          </cell>
          <cell r="FC3265">
            <v>1115210.925</v>
          </cell>
          <cell r="FI3265" t="str">
            <v>WA</v>
          </cell>
          <cell r="FJ3265" t="str">
            <v>Living Room/Family Room</v>
          </cell>
          <cell r="FK3265" t="str">
            <v>EISAx</v>
          </cell>
          <cell r="FL3265">
            <v>1635642.6900000002</v>
          </cell>
          <cell r="FS3265" t="str">
            <v>ID</v>
          </cell>
          <cell r="FT3265" t="str">
            <v>EISAq</v>
          </cell>
          <cell r="FV3265">
            <v>2411531.6680000001</v>
          </cell>
        </row>
        <row r="3266">
          <cell r="EZ3266" t="str">
            <v>WA</v>
          </cell>
          <cell r="FA3266" t="str">
            <v>Bathroom</v>
          </cell>
          <cell r="FB3266">
            <v>346642.86799999996</v>
          </cell>
          <cell r="FC3266">
            <v>86159.788</v>
          </cell>
          <cell r="FI3266" t="str">
            <v>WA</v>
          </cell>
          <cell r="FJ3266" t="str">
            <v>Other</v>
          </cell>
          <cell r="FK3266" t="str">
            <v>EISAnqnx</v>
          </cell>
          <cell r="FL3266">
            <v>3965194.4000000004</v>
          </cell>
          <cell r="FS3266" t="str">
            <v>ID</v>
          </cell>
          <cell r="FT3266" t="str">
            <v>EISAx</v>
          </cell>
          <cell r="FV3266">
            <v>2309316.04</v>
          </cell>
        </row>
        <row r="3267">
          <cell r="EZ3267" t="str">
            <v>WA</v>
          </cell>
          <cell r="FA3267" t="str">
            <v>Bedrooms</v>
          </cell>
          <cell r="FB3267">
            <v>625159.39199999999</v>
          </cell>
          <cell r="FC3267">
            <v>1003861.7159999999</v>
          </cell>
          <cell r="FI3267" t="str">
            <v>WA</v>
          </cell>
          <cell r="FJ3267" t="str">
            <v>Other</v>
          </cell>
          <cell r="FK3267" t="str">
            <v>EISAq</v>
          </cell>
          <cell r="FL3267">
            <v>802951.86600000004</v>
          </cell>
          <cell r="FS3267" t="str">
            <v>WA</v>
          </cell>
          <cell r="FT3267" t="str">
            <v>EISAnqnx</v>
          </cell>
          <cell r="FV3267">
            <v>45342490.449999996</v>
          </cell>
        </row>
        <row r="3268">
          <cell r="EZ3268" t="str">
            <v>WA</v>
          </cell>
          <cell r="FA3268" t="str">
            <v>Kitchen</v>
          </cell>
          <cell r="FB3268">
            <v>170315.86</v>
          </cell>
          <cell r="FC3268">
            <v>192356.73599999998</v>
          </cell>
          <cell r="FI3268" t="str">
            <v>WA</v>
          </cell>
          <cell r="FJ3268" t="str">
            <v>Other</v>
          </cell>
          <cell r="FK3268" t="str">
            <v>EISAx</v>
          </cell>
          <cell r="FL3268">
            <v>2081727.06</v>
          </cell>
          <cell r="FS3268" t="str">
            <v>WA</v>
          </cell>
          <cell r="FT3268" t="str">
            <v>EISAq</v>
          </cell>
          <cell r="FV3268">
            <v>9117583.3300000001</v>
          </cell>
        </row>
        <row r="3269">
          <cell r="EZ3269" t="str">
            <v>WA</v>
          </cell>
          <cell r="FA3269" t="str">
            <v>Living Room/Family Room</v>
          </cell>
          <cell r="FB3269">
            <v>801486.39999999991</v>
          </cell>
          <cell r="FC3269">
            <v>637181.68799999997</v>
          </cell>
          <cell r="FI3269" t="str">
            <v>WA</v>
          </cell>
          <cell r="FJ3269" t="str">
            <v>Bathroom</v>
          </cell>
          <cell r="FK3269" t="str">
            <v>EISAx</v>
          </cell>
          <cell r="FL3269">
            <v>1933032.2700000003</v>
          </cell>
          <cell r="FS3269" t="str">
            <v>WA</v>
          </cell>
          <cell r="FT3269" t="str">
            <v>EISAx</v>
          </cell>
          <cell r="FV3269">
            <v>22395140.75</v>
          </cell>
        </row>
        <row r="3270">
          <cell r="EZ3270" t="str">
            <v>WA</v>
          </cell>
          <cell r="FA3270" t="str">
            <v>Other</v>
          </cell>
          <cell r="FB3270">
            <v>1045939.752</v>
          </cell>
          <cell r="FC3270">
            <v>969798.54399999999</v>
          </cell>
          <cell r="FI3270" t="str">
            <v>WA</v>
          </cell>
          <cell r="FJ3270" t="str">
            <v>Bedrooms</v>
          </cell>
          <cell r="FK3270" t="str">
            <v>EISAnqnx</v>
          </cell>
          <cell r="FL3270">
            <v>1090428.4600000002</v>
          </cell>
          <cell r="FS3270" t="str">
            <v>WA</v>
          </cell>
          <cell r="FT3270" t="str">
            <v>EISAnqnx</v>
          </cell>
          <cell r="FV3270">
            <v>2828790.48</v>
          </cell>
        </row>
        <row r="3271">
          <cell r="EZ3271" t="str">
            <v>WA</v>
          </cell>
          <cell r="FA3271" t="str">
            <v>Bathroom</v>
          </cell>
          <cell r="FB3271">
            <v>1192211.02</v>
          </cell>
          <cell r="FC3271">
            <v>294546.25199999998</v>
          </cell>
          <cell r="FI3271" t="str">
            <v>WA</v>
          </cell>
          <cell r="FJ3271" t="str">
            <v>Bedrooms</v>
          </cell>
          <cell r="FK3271" t="str">
            <v>EISAq</v>
          </cell>
          <cell r="FL3271">
            <v>223042.18500000003</v>
          </cell>
          <cell r="FS3271" t="str">
            <v>WA</v>
          </cell>
          <cell r="FT3271" t="str">
            <v>EISAq</v>
          </cell>
          <cell r="FV3271">
            <v>328638.89399999997</v>
          </cell>
        </row>
        <row r="3272">
          <cell r="EZ3272" t="str">
            <v>WA</v>
          </cell>
          <cell r="FA3272" t="str">
            <v>Bedrooms</v>
          </cell>
          <cell r="FB3272">
            <v>530984.74</v>
          </cell>
          <cell r="FC3272">
            <v>775438.09199999995</v>
          </cell>
          <cell r="FI3272" t="str">
            <v>WA</v>
          </cell>
          <cell r="FJ3272" t="str">
            <v>Exterior</v>
          </cell>
          <cell r="FK3272" t="str">
            <v>EISAq</v>
          </cell>
          <cell r="FL3272">
            <v>366780.48200000002</v>
          </cell>
          <cell r="FS3272" t="str">
            <v>WA</v>
          </cell>
          <cell r="FT3272" t="str">
            <v>EISAx</v>
          </cell>
          <cell r="FV3272">
            <v>1632794.5049999999</v>
          </cell>
        </row>
        <row r="3273">
          <cell r="EZ3273" t="str">
            <v>WA</v>
          </cell>
          <cell r="FA3273" t="str">
            <v>Kitchen</v>
          </cell>
          <cell r="FB3273">
            <v>587088.78799999994</v>
          </cell>
          <cell r="FC3273">
            <v>252468.21599999999</v>
          </cell>
          <cell r="FI3273" t="str">
            <v>WA</v>
          </cell>
          <cell r="FJ3273" t="str">
            <v>Exterior</v>
          </cell>
          <cell r="FK3273" t="str">
            <v>EISAx</v>
          </cell>
          <cell r="FL3273">
            <v>1486947.9000000001</v>
          </cell>
          <cell r="FS3273" t="str">
            <v>ID</v>
          </cell>
          <cell r="FT3273" t="str">
            <v>EISAnqnx</v>
          </cell>
          <cell r="FV3273">
            <v>1987526.1</v>
          </cell>
        </row>
        <row r="3274">
          <cell r="EZ3274" t="str">
            <v>WA</v>
          </cell>
          <cell r="FA3274" t="str">
            <v>Living Room/Family Room</v>
          </cell>
          <cell r="FB3274">
            <v>1843418.72</v>
          </cell>
          <cell r="FC3274">
            <v>691282.02</v>
          </cell>
          <cell r="FI3274" t="str">
            <v>WA</v>
          </cell>
          <cell r="FJ3274" t="str">
            <v>Garage</v>
          </cell>
          <cell r="FK3274" t="str">
            <v>EISAnqnx</v>
          </cell>
          <cell r="FL3274">
            <v>1586077.7600000002</v>
          </cell>
          <cell r="FS3274" t="str">
            <v>ID</v>
          </cell>
          <cell r="FT3274" t="str">
            <v>EISAq</v>
          </cell>
          <cell r="FV3274">
            <v>2120027.84</v>
          </cell>
        </row>
        <row r="3275">
          <cell r="EZ3275" t="str">
            <v>OR</v>
          </cell>
          <cell r="FA3275" t="str">
            <v>Bathroom</v>
          </cell>
          <cell r="FB3275">
            <v>285126.48</v>
          </cell>
          <cell r="FC3275">
            <v>53461.215000000004</v>
          </cell>
          <cell r="FI3275" t="str">
            <v>WA</v>
          </cell>
          <cell r="FJ3275" t="str">
            <v>Kitchen</v>
          </cell>
          <cell r="FK3275" t="str">
            <v>EISAnqnx</v>
          </cell>
          <cell r="FL3275">
            <v>892168.74000000011</v>
          </cell>
          <cell r="FS3275" t="str">
            <v>ID</v>
          </cell>
          <cell r="FT3275" t="str">
            <v>EISAx</v>
          </cell>
          <cell r="FV3275">
            <v>302861.12</v>
          </cell>
        </row>
        <row r="3276">
          <cell r="EZ3276" t="str">
            <v>OR</v>
          </cell>
          <cell r="FA3276" t="str">
            <v>Bedrooms</v>
          </cell>
          <cell r="FB3276">
            <v>457390.39500000002</v>
          </cell>
          <cell r="FC3276">
            <v>661731.03899999999</v>
          </cell>
          <cell r="FI3276" t="str">
            <v>WA</v>
          </cell>
          <cell r="FJ3276" t="str">
            <v>Kitchen</v>
          </cell>
          <cell r="FK3276" t="str">
            <v>EISAx</v>
          </cell>
          <cell r="FL3276">
            <v>1933032.2700000003</v>
          </cell>
          <cell r="FS3276" t="str">
            <v>ID</v>
          </cell>
          <cell r="FT3276" t="str">
            <v>EISAnqnx</v>
          </cell>
          <cell r="FV3276">
            <v>6927948.1200000001</v>
          </cell>
        </row>
        <row r="3277">
          <cell r="EZ3277" t="str">
            <v>OR</v>
          </cell>
          <cell r="FA3277" t="str">
            <v>Exterior</v>
          </cell>
          <cell r="FB3277">
            <v>610645.87800000003</v>
          </cell>
          <cell r="FC3277">
            <v>1760656.014</v>
          </cell>
          <cell r="FI3277" t="str">
            <v>WA</v>
          </cell>
          <cell r="FJ3277" t="str">
            <v>Living Room/Family Room</v>
          </cell>
          <cell r="FK3277" t="str">
            <v>EISAnqnx</v>
          </cell>
          <cell r="FL3277">
            <v>1486947.9000000001</v>
          </cell>
          <cell r="FS3277" t="str">
            <v>ID</v>
          </cell>
          <cell r="FT3277" t="str">
            <v>EISAq</v>
          </cell>
          <cell r="FV3277">
            <v>1393161.152</v>
          </cell>
        </row>
        <row r="3278">
          <cell r="EZ3278" t="str">
            <v>OR</v>
          </cell>
          <cell r="FA3278" t="str">
            <v>Garage</v>
          </cell>
          <cell r="FB3278">
            <v>646286.68800000008</v>
          </cell>
          <cell r="FC3278">
            <v>634406.41800000006</v>
          </cell>
          <cell r="FI3278" t="str">
            <v>WA</v>
          </cell>
          <cell r="FJ3278" t="str">
            <v>Living Room/Family Room</v>
          </cell>
          <cell r="FK3278" t="str">
            <v>EISAq</v>
          </cell>
          <cell r="FL3278">
            <v>594779.16</v>
          </cell>
          <cell r="FS3278" t="str">
            <v>ID</v>
          </cell>
          <cell r="FT3278" t="str">
            <v>EISAx</v>
          </cell>
          <cell r="FV3278">
            <v>3180041.7600000002</v>
          </cell>
        </row>
        <row r="3279">
          <cell r="EZ3279" t="str">
            <v>OR</v>
          </cell>
          <cell r="FA3279" t="str">
            <v>Kitchen</v>
          </cell>
          <cell r="FB3279">
            <v>304134.91200000001</v>
          </cell>
          <cell r="FC3279">
            <v>269682.12900000002</v>
          </cell>
          <cell r="FI3279" t="str">
            <v>WA</v>
          </cell>
          <cell r="FJ3279" t="str">
            <v>Living Room/Family Room</v>
          </cell>
          <cell r="FK3279" t="str">
            <v>EISAx</v>
          </cell>
          <cell r="FL3279">
            <v>644344.09000000008</v>
          </cell>
          <cell r="FS3279" t="str">
            <v>MT</v>
          </cell>
          <cell r="FT3279" t="str">
            <v>EISAnqnx</v>
          </cell>
          <cell r="FV3279">
            <v>3405420.0250000004</v>
          </cell>
        </row>
        <row r="3280">
          <cell r="EZ3280" t="str">
            <v>OR</v>
          </cell>
          <cell r="FA3280" t="str">
            <v>Living Room/Family Room</v>
          </cell>
          <cell r="FB3280">
            <v>161571.67200000002</v>
          </cell>
          <cell r="FC3280">
            <v>507287.52900000004</v>
          </cell>
          <cell r="FI3280" t="str">
            <v>WA</v>
          </cell>
          <cell r="FJ3280" t="str">
            <v>Other</v>
          </cell>
          <cell r="FK3280" t="str">
            <v>EISAnqnx</v>
          </cell>
          <cell r="FL3280">
            <v>3370415.24</v>
          </cell>
          <cell r="FS3280" t="str">
            <v>MT</v>
          </cell>
          <cell r="FT3280" t="str">
            <v>EISAq</v>
          </cell>
          <cell r="FV3280">
            <v>686807.4</v>
          </cell>
        </row>
        <row r="3281">
          <cell r="EZ3281" t="str">
            <v>OR</v>
          </cell>
          <cell r="FA3281" t="str">
            <v>Other</v>
          </cell>
          <cell r="FB3281">
            <v>387296.80200000003</v>
          </cell>
          <cell r="FC3281">
            <v>231665.26500000001</v>
          </cell>
          <cell r="FI3281" t="str">
            <v>WA</v>
          </cell>
          <cell r="FJ3281" t="str">
            <v>Other</v>
          </cell>
          <cell r="FK3281" t="str">
            <v>EISAq</v>
          </cell>
          <cell r="FL3281">
            <v>495649.30000000005</v>
          </cell>
          <cell r="FS3281" t="str">
            <v>MT</v>
          </cell>
          <cell r="FT3281" t="str">
            <v>EISAx</v>
          </cell>
          <cell r="FV3281">
            <v>2197783.6800000002</v>
          </cell>
        </row>
        <row r="3282">
          <cell r="EZ3282" t="str">
            <v>WA</v>
          </cell>
          <cell r="FA3282" t="str">
            <v>Bathroom</v>
          </cell>
          <cell r="FB3282">
            <v>120222.95999999999</v>
          </cell>
          <cell r="FC3282">
            <v>114211.81199999999</v>
          </cell>
          <cell r="FI3282" t="str">
            <v>WA</v>
          </cell>
          <cell r="FJ3282" t="str">
            <v>Other</v>
          </cell>
          <cell r="FK3282" t="str">
            <v>EISAx</v>
          </cell>
          <cell r="FL3282">
            <v>743473.95000000007</v>
          </cell>
          <cell r="FS3282" t="str">
            <v>WA</v>
          </cell>
          <cell r="FT3282" t="str">
            <v>EISAnqnx</v>
          </cell>
          <cell r="FV3282">
            <v>1497594.96</v>
          </cell>
        </row>
        <row r="3283">
          <cell r="EZ3283" t="str">
            <v>WA</v>
          </cell>
          <cell r="FA3283" t="str">
            <v>Bedrooms</v>
          </cell>
          <cell r="FB3283">
            <v>110204.37999999999</v>
          </cell>
          <cell r="FC3283">
            <v>693285.73599999992</v>
          </cell>
          <cell r="FI3283" t="str">
            <v>WA</v>
          </cell>
          <cell r="FJ3283" t="str">
            <v>Bathroom</v>
          </cell>
          <cell r="FK3283" t="str">
            <v>EISAnqnx</v>
          </cell>
          <cell r="FL3283">
            <v>87881.64</v>
          </cell>
          <cell r="FS3283" t="str">
            <v>WA</v>
          </cell>
          <cell r="FT3283" t="str">
            <v>EISAq</v>
          </cell>
          <cell r="FV3283">
            <v>1156476.108</v>
          </cell>
        </row>
        <row r="3284">
          <cell r="EZ3284" t="str">
            <v>WA</v>
          </cell>
          <cell r="FA3284" t="str">
            <v>Exterior</v>
          </cell>
          <cell r="FB3284">
            <v>565047.91200000001</v>
          </cell>
          <cell r="FC3284">
            <v>2143976.12</v>
          </cell>
          <cell r="FI3284" t="str">
            <v>WA</v>
          </cell>
          <cell r="FJ3284" t="str">
            <v>Bathroom</v>
          </cell>
          <cell r="FK3284" t="str">
            <v>EISAq</v>
          </cell>
          <cell r="FL3284">
            <v>57123.065999999999</v>
          </cell>
          <cell r="FS3284" t="str">
            <v>WA</v>
          </cell>
          <cell r="FT3284" t="str">
            <v>EISAx</v>
          </cell>
          <cell r="FV3284">
            <v>155999.47500000001</v>
          </cell>
        </row>
        <row r="3285">
          <cell r="EZ3285" t="str">
            <v>WA</v>
          </cell>
          <cell r="FA3285" t="str">
            <v>Kitchen</v>
          </cell>
          <cell r="FB3285">
            <v>60111.479999999996</v>
          </cell>
          <cell r="FC3285">
            <v>354657.73199999996</v>
          </cell>
          <cell r="FI3285" t="str">
            <v>WA</v>
          </cell>
          <cell r="FJ3285" t="str">
            <v>Bathroom</v>
          </cell>
          <cell r="FK3285" t="str">
            <v>EISAx</v>
          </cell>
          <cell r="FL3285">
            <v>219704.1</v>
          </cell>
          <cell r="FS3285" t="str">
            <v>WA</v>
          </cell>
          <cell r="FT3285" t="str">
            <v>EISAnqnx</v>
          </cell>
          <cell r="FV3285">
            <v>3570540</v>
          </cell>
        </row>
        <row r="3286">
          <cell r="EZ3286" t="str">
            <v>WA</v>
          </cell>
          <cell r="FA3286" t="str">
            <v>Living Room/Family Room</v>
          </cell>
          <cell r="FB3286">
            <v>60111.479999999996</v>
          </cell>
          <cell r="FC3286">
            <v>755400.93199999991</v>
          </cell>
          <cell r="FI3286" t="str">
            <v>WA</v>
          </cell>
          <cell r="FJ3286" t="str">
            <v>Bedrooms</v>
          </cell>
          <cell r="FK3286" t="str">
            <v>EISAq</v>
          </cell>
          <cell r="FL3286">
            <v>139145.93</v>
          </cell>
          <cell r="FS3286" t="str">
            <v>WA</v>
          </cell>
          <cell r="FT3286" t="str">
            <v>EISAq</v>
          </cell>
          <cell r="FV3286">
            <v>1348235.9040000001</v>
          </cell>
        </row>
        <row r="3287">
          <cell r="EZ3287" t="str">
            <v>WA</v>
          </cell>
          <cell r="FA3287" t="str">
            <v>Other</v>
          </cell>
          <cell r="FB3287">
            <v>30055.739999999998</v>
          </cell>
          <cell r="FC3287">
            <v>50092.899999999994</v>
          </cell>
          <cell r="FI3287" t="str">
            <v>WA</v>
          </cell>
          <cell r="FJ3287" t="str">
            <v>Bedrooms</v>
          </cell>
          <cell r="FK3287" t="str">
            <v>EISAx</v>
          </cell>
          <cell r="FL3287">
            <v>65911.23</v>
          </cell>
          <cell r="FS3287" t="str">
            <v>WA</v>
          </cell>
          <cell r="FT3287" t="str">
            <v>EISAx</v>
          </cell>
          <cell r="FV3287">
            <v>1180658.56</v>
          </cell>
        </row>
        <row r="3288">
          <cell r="EZ3288" t="str">
            <v>WA</v>
          </cell>
          <cell r="FA3288" t="str">
            <v>Bathroom</v>
          </cell>
          <cell r="FB3288">
            <v>402746.91599999997</v>
          </cell>
          <cell r="FC3288">
            <v>88163.504000000001</v>
          </cell>
          <cell r="FI3288" t="str">
            <v>WA</v>
          </cell>
          <cell r="FJ3288" t="str">
            <v>Exterior</v>
          </cell>
          <cell r="FK3288" t="str">
            <v>EISAq</v>
          </cell>
          <cell r="FL3288">
            <v>77628.781999999992</v>
          </cell>
          <cell r="FS3288" t="str">
            <v>WA</v>
          </cell>
          <cell r="FT3288" t="str">
            <v>EISAnqnx</v>
          </cell>
          <cell r="FV3288">
            <v>2485591.6349999998</v>
          </cell>
        </row>
        <row r="3289">
          <cell r="EZ3289" t="str">
            <v>WA</v>
          </cell>
          <cell r="FA3289" t="str">
            <v>Bedrooms</v>
          </cell>
          <cell r="FB3289">
            <v>721337.76</v>
          </cell>
          <cell r="FC3289">
            <v>492914.136</v>
          </cell>
          <cell r="FI3289" t="str">
            <v>WA</v>
          </cell>
          <cell r="FJ3289" t="str">
            <v>Exterior</v>
          </cell>
          <cell r="FK3289" t="str">
            <v>EISAx</v>
          </cell>
          <cell r="FL3289">
            <v>263644.92</v>
          </cell>
          <cell r="FS3289" t="str">
            <v>WA</v>
          </cell>
          <cell r="FT3289" t="str">
            <v>EISAq</v>
          </cell>
          <cell r="FV3289">
            <v>1926073.5179999999</v>
          </cell>
        </row>
        <row r="3290">
          <cell r="EZ3290" t="str">
            <v>WA</v>
          </cell>
          <cell r="FA3290" t="str">
            <v>Exterior</v>
          </cell>
          <cell r="FB3290">
            <v>1011876.58</v>
          </cell>
          <cell r="FC3290">
            <v>1514809.2959999999</v>
          </cell>
          <cell r="FI3290" t="str">
            <v>WA</v>
          </cell>
          <cell r="FJ3290" t="str">
            <v>Kitchen</v>
          </cell>
          <cell r="FK3290" t="str">
            <v>EISAq</v>
          </cell>
          <cell r="FL3290">
            <v>265109.614</v>
          </cell>
          <cell r="FS3290" t="str">
            <v>WA</v>
          </cell>
          <cell r="FT3290" t="str">
            <v>EISAx</v>
          </cell>
          <cell r="FV3290">
            <v>623997.9</v>
          </cell>
        </row>
        <row r="3291">
          <cell r="EZ3291" t="str">
            <v>WA</v>
          </cell>
          <cell r="FA3291" t="str">
            <v>Garage</v>
          </cell>
          <cell r="FB3291">
            <v>40074.32</v>
          </cell>
          <cell r="FC3291">
            <v>144267.552</v>
          </cell>
          <cell r="FI3291" t="str">
            <v>WA</v>
          </cell>
          <cell r="FJ3291" t="str">
            <v>Living Room/Family Room</v>
          </cell>
          <cell r="FK3291" t="str">
            <v>EISAq</v>
          </cell>
          <cell r="FL3291">
            <v>76164.088000000003</v>
          </cell>
          <cell r="FS3291" t="str">
            <v>MT</v>
          </cell>
          <cell r="FT3291" t="str">
            <v>EISAnqnx</v>
          </cell>
          <cell r="FV3291">
            <v>8385036.4100000001</v>
          </cell>
        </row>
        <row r="3292">
          <cell r="EZ3292" t="str">
            <v>WA</v>
          </cell>
          <cell r="FA3292" t="str">
            <v>Kitchen</v>
          </cell>
          <cell r="FB3292">
            <v>601114.79999999993</v>
          </cell>
          <cell r="FC3292">
            <v>284527.67199999996</v>
          </cell>
          <cell r="FI3292" t="str">
            <v>WA</v>
          </cell>
          <cell r="FJ3292" t="str">
            <v>Other</v>
          </cell>
          <cell r="FK3292" t="str">
            <v>EISAnqnx</v>
          </cell>
          <cell r="FL3292">
            <v>585877.6</v>
          </cell>
          <cell r="FS3292" t="str">
            <v>MT</v>
          </cell>
          <cell r="FT3292" t="str">
            <v>EISAq</v>
          </cell>
          <cell r="FV3292">
            <v>2759497.37</v>
          </cell>
        </row>
        <row r="3293">
          <cell r="EZ3293" t="str">
            <v>WA</v>
          </cell>
          <cell r="FA3293" t="str">
            <v>Living Room/Family Room</v>
          </cell>
          <cell r="FB3293">
            <v>280520.24</v>
          </cell>
          <cell r="FC3293">
            <v>300557.39999999997</v>
          </cell>
          <cell r="FI3293" t="str">
            <v>WA</v>
          </cell>
          <cell r="FJ3293" t="str">
            <v>Other</v>
          </cell>
          <cell r="FK3293" t="str">
            <v>EISAq</v>
          </cell>
          <cell r="FL3293">
            <v>117175.51999999999</v>
          </cell>
          <cell r="FS3293" t="str">
            <v>MT</v>
          </cell>
          <cell r="FT3293" t="str">
            <v>EISAx</v>
          </cell>
          <cell r="FV3293">
            <v>5199361.84</v>
          </cell>
        </row>
        <row r="3294">
          <cell r="EZ3294" t="str">
            <v>WA</v>
          </cell>
          <cell r="FA3294" t="str">
            <v>Other</v>
          </cell>
          <cell r="FB3294">
            <v>360668.88</v>
          </cell>
          <cell r="FC3294">
            <v>212393.89599999998</v>
          </cell>
          <cell r="FI3294" t="str">
            <v>WA</v>
          </cell>
          <cell r="FJ3294" t="str">
            <v>Other</v>
          </cell>
          <cell r="FK3294" t="str">
            <v>EISAx</v>
          </cell>
          <cell r="FL3294">
            <v>483349.01999999996</v>
          </cell>
          <cell r="FS3294" t="str">
            <v>MT</v>
          </cell>
          <cell r="FT3294" t="str">
            <v>EISAnqnx</v>
          </cell>
          <cell r="FV3294">
            <v>2461173.33</v>
          </cell>
        </row>
        <row r="3295">
          <cell r="EZ3295" t="str">
            <v>WA</v>
          </cell>
          <cell r="FA3295" t="str">
            <v>Bathroom</v>
          </cell>
          <cell r="FB3295">
            <v>218085.69200000001</v>
          </cell>
          <cell r="FC3295">
            <v>208172.70600000001</v>
          </cell>
          <cell r="FI3295" t="str">
            <v>OR</v>
          </cell>
          <cell r="FJ3295" t="str">
            <v>Bathroom</v>
          </cell>
          <cell r="FK3295" t="str">
            <v>EISAnqnx</v>
          </cell>
          <cell r="FL3295">
            <v>4159642.8000000003</v>
          </cell>
          <cell r="FS3295" t="str">
            <v>MT</v>
          </cell>
          <cell r="FT3295" t="str">
            <v>EISAq</v>
          </cell>
          <cell r="FV3295">
            <v>2314142.196</v>
          </cell>
        </row>
        <row r="3296">
          <cell r="EZ3296" t="str">
            <v>WA</v>
          </cell>
          <cell r="FA3296" t="str">
            <v>Bedrooms</v>
          </cell>
          <cell r="FB3296">
            <v>287476.59400000004</v>
          </cell>
          <cell r="FC3296">
            <v>1367992.0680000002</v>
          </cell>
          <cell r="FI3296" t="str">
            <v>OR</v>
          </cell>
          <cell r="FJ3296" t="str">
            <v>Bathroom</v>
          </cell>
          <cell r="FK3296" t="str">
            <v>EISAq</v>
          </cell>
          <cell r="FL3296">
            <v>582349.99199999997</v>
          </cell>
          <cell r="FS3296" t="str">
            <v>MT</v>
          </cell>
          <cell r="FT3296" t="str">
            <v>EISAx</v>
          </cell>
          <cell r="FV3296">
            <v>3100439.13</v>
          </cell>
        </row>
        <row r="3297">
          <cell r="EZ3297" t="str">
            <v>WA</v>
          </cell>
          <cell r="FA3297" t="str">
            <v>Exterior</v>
          </cell>
          <cell r="FB3297">
            <v>54521.423000000003</v>
          </cell>
          <cell r="FC3297">
            <v>4510408.6300000008</v>
          </cell>
          <cell r="FI3297" t="str">
            <v>OR</v>
          </cell>
          <cell r="FJ3297" t="str">
            <v>Bathroom</v>
          </cell>
          <cell r="FK3297" t="str">
            <v>EISAx</v>
          </cell>
          <cell r="FL3297">
            <v>1733184.5</v>
          </cell>
          <cell r="FS3297" t="str">
            <v>WA</v>
          </cell>
          <cell r="FT3297" t="str">
            <v>EISAnqnx</v>
          </cell>
          <cell r="FV3297">
            <v>2932603.52</v>
          </cell>
        </row>
        <row r="3298">
          <cell r="EZ3298" t="str">
            <v>WA</v>
          </cell>
          <cell r="FA3298" t="str">
            <v>Kitchen</v>
          </cell>
          <cell r="FB3298">
            <v>2309725.7380000004</v>
          </cell>
          <cell r="FC3298">
            <v>976429.12100000004</v>
          </cell>
          <cell r="FI3298" t="str">
            <v>OR</v>
          </cell>
          <cell r="FJ3298" t="str">
            <v>Bedrooms</v>
          </cell>
          <cell r="FK3298" t="str">
            <v>EISAnqnx</v>
          </cell>
          <cell r="FL3298">
            <v>831928.56</v>
          </cell>
          <cell r="FS3298" t="str">
            <v>WA</v>
          </cell>
          <cell r="FT3298" t="str">
            <v>EISAq</v>
          </cell>
          <cell r="FV3298">
            <v>1708146.3359999999</v>
          </cell>
        </row>
        <row r="3299">
          <cell r="EZ3299" t="str">
            <v>WA</v>
          </cell>
          <cell r="FA3299" t="str">
            <v>Living Room/Family Room</v>
          </cell>
          <cell r="FB3299">
            <v>351911.00300000003</v>
          </cell>
          <cell r="FC3299">
            <v>1139993.3900000001</v>
          </cell>
          <cell r="FI3299" t="str">
            <v>OR</v>
          </cell>
          <cell r="FJ3299" t="str">
            <v>Bedrooms</v>
          </cell>
          <cell r="FK3299" t="str">
            <v>EISAq</v>
          </cell>
          <cell r="FL3299">
            <v>623946.42000000004</v>
          </cell>
          <cell r="FS3299" t="str">
            <v>WA</v>
          </cell>
          <cell r="FT3299" t="str">
            <v>EISAx</v>
          </cell>
          <cell r="FV3299">
            <v>2218495.52</v>
          </cell>
        </row>
        <row r="3300">
          <cell r="EZ3300" t="str">
            <v>WA</v>
          </cell>
          <cell r="FA3300" t="str">
            <v>Other</v>
          </cell>
          <cell r="FB3300">
            <v>227998.67800000001</v>
          </cell>
          <cell r="FC3300">
            <v>535301.24400000006</v>
          </cell>
          <cell r="FI3300" t="str">
            <v>OR</v>
          </cell>
          <cell r="FJ3300" t="str">
            <v>Bedrooms</v>
          </cell>
          <cell r="FK3300" t="str">
            <v>EISAx</v>
          </cell>
          <cell r="FL3300">
            <v>693273.8</v>
          </cell>
          <cell r="FS3300" t="str">
            <v>OR</v>
          </cell>
          <cell r="FT3300" t="str">
            <v>EISAnqnx</v>
          </cell>
          <cell r="FV3300">
            <v>0</v>
          </cell>
        </row>
        <row r="3301">
          <cell r="EZ3301" t="str">
            <v>WA</v>
          </cell>
          <cell r="FA3301" t="str">
            <v>Bathroom</v>
          </cell>
          <cell r="FB3301">
            <v>437334.01999999996</v>
          </cell>
          <cell r="FC3301">
            <v>210610.85699999999</v>
          </cell>
          <cell r="FI3301" t="str">
            <v>OR</v>
          </cell>
          <cell r="FJ3301" t="str">
            <v>Exterior</v>
          </cell>
          <cell r="FK3301" t="str">
            <v>EISAnqnx</v>
          </cell>
          <cell r="FL3301">
            <v>831928.56</v>
          </cell>
          <cell r="FS3301" t="str">
            <v>OR</v>
          </cell>
          <cell r="FT3301" t="str">
            <v>EISAq</v>
          </cell>
          <cell r="FV3301">
            <v>0</v>
          </cell>
        </row>
        <row r="3302">
          <cell r="EZ3302" t="str">
            <v>WA</v>
          </cell>
          <cell r="FA3302" t="str">
            <v>Bedrooms</v>
          </cell>
          <cell r="FB3302">
            <v>437334.01999999996</v>
          </cell>
          <cell r="FC3302">
            <v>377488.31199999998</v>
          </cell>
          <cell r="FI3302" t="str">
            <v>OR</v>
          </cell>
          <cell r="FJ3302" t="str">
            <v>Exterior</v>
          </cell>
          <cell r="FK3302" t="str">
            <v>EISAq</v>
          </cell>
          <cell r="FL3302">
            <v>159452.97400000002</v>
          </cell>
          <cell r="FS3302" t="str">
            <v>WA</v>
          </cell>
          <cell r="FT3302" t="str">
            <v>EISAnqnx</v>
          </cell>
          <cell r="FV3302">
            <v>1195995.9749999999</v>
          </cell>
        </row>
        <row r="3303">
          <cell r="EZ3303" t="str">
            <v>WA</v>
          </cell>
          <cell r="FA3303" t="str">
            <v>Exterior</v>
          </cell>
          <cell r="FB3303">
            <v>1461616.3299999998</v>
          </cell>
          <cell r="FC3303">
            <v>2081940.1109999998</v>
          </cell>
          <cell r="FI3303" t="str">
            <v>OR</v>
          </cell>
          <cell r="FJ3303" t="str">
            <v>Exterior</v>
          </cell>
          <cell r="FK3303" t="str">
            <v>EISAx</v>
          </cell>
          <cell r="FL3303">
            <v>2218476.16</v>
          </cell>
          <cell r="FS3303" t="str">
            <v>WA</v>
          </cell>
          <cell r="FT3303" t="str">
            <v>EISAq</v>
          </cell>
          <cell r="FV3303">
            <v>2693590.9350000001</v>
          </cell>
        </row>
        <row r="3304">
          <cell r="EZ3304" t="str">
            <v>WA</v>
          </cell>
          <cell r="FA3304" t="str">
            <v>Garage</v>
          </cell>
          <cell r="FB3304">
            <v>171480.97099999999</v>
          </cell>
          <cell r="FC3304">
            <v>635285.20799999998</v>
          </cell>
          <cell r="FI3304" t="str">
            <v>OR</v>
          </cell>
          <cell r="FJ3304" t="str">
            <v>Garage</v>
          </cell>
          <cell r="FK3304" t="str">
            <v>EISAnqnx</v>
          </cell>
          <cell r="FL3304">
            <v>415964.28</v>
          </cell>
          <cell r="FS3304" t="str">
            <v>WA</v>
          </cell>
          <cell r="FT3304" t="str">
            <v>EISAx</v>
          </cell>
          <cell r="FV3304">
            <v>384798.70500000002</v>
          </cell>
        </row>
        <row r="3305">
          <cell r="EZ3305" t="str">
            <v>WA</v>
          </cell>
          <cell r="FA3305" t="str">
            <v>Kitchen</v>
          </cell>
          <cell r="FB3305">
            <v>224421.40499999997</v>
          </cell>
          <cell r="FC3305">
            <v>151916.02799999999</v>
          </cell>
          <cell r="FI3305" t="str">
            <v>OR</v>
          </cell>
          <cell r="FJ3305" t="str">
            <v>Garage</v>
          </cell>
          <cell r="FK3305" t="str">
            <v>EISAq</v>
          </cell>
          <cell r="FL3305">
            <v>1663857.12</v>
          </cell>
          <cell r="FS3305" t="str">
            <v>WA</v>
          </cell>
          <cell r="FT3305" t="str">
            <v>EISAnqnx</v>
          </cell>
          <cell r="FV3305">
            <v>447507.68</v>
          </cell>
        </row>
        <row r="3306">
          <cell r="EZ3306" t="str">
            <v>WA</v>
          </cell>
          <cell r="FA3306" t="str">
            <v>Living Room/Family Room</v>
          </cell>
          <cell r="FB3306">
            <v>521348.18699999998</v>
          </cell>
          <cell r="FC3306">
            <v>595004.44299999997</v>
          </cell>
          <cell r="FI3306" t="str">
            <v>OR</v>
          </cell>
          <cell r="FJ3306" t="str">
            <v>Garage</v>
          </cell>
          <cell r="FK3306" t="str">
            <v>EISAx</v>
          </cell>
          <cell r="FL3306">
            <v>1039910.7000000001</v>
          </cell>
          <cell r="FS3306" t="str">
            <v>WA</v>
          </cell>
          <cell r="FT3306" t="str">
            <v>EISAq</v>
          </cell>
          <cell r="FV3306">
            <v>57128.639999999999</v>
          </cell>
        </row>
        <row r="3307">
          <cell r="EZ3307" t="str">
            <v>WA</v>
          </cell>
          <cell r="FA3307" t="str">
            <v>Other</v>
          </cell>
          <cell r="FB3307">
            <v>946022.53799999994</v>
          </cell>
          <cell r="FC3307">
            <v>710092.34299999999</v>
          </cell>
          <cell r="FI3307" t="str">
            <v>OR</v>
          </cell>
          <cell r="FJ3307" t="str">
            <v>Kitchen</v>
          </cell>
          <cell r="FK3307" t="str">
            <v>EISAnqnx</v>
          </cell>
          <cell r="FL3307">
            <v>1247892.8400000001</v>
          </cell>
          <cell r="FS3307" t="str">
            <v>WA</v>
          </cell>
          <cell r="FT3307" t="str">
            <v>EISAx</v>
          </cell>
          <cell r="FV3307">
            <v>1770987.84</v>
          </cell>
        </row>
        <row r="3308">
          <cell r="EZ3308" t="str">
            <v>WA</v>
          </cell>
          <cell r="FA3308" t="str">
            <v>Bathroom</v>
          </cell>
          <cell r="FB3308">
            <v>45742.86</v>
          </cell>
          <cell r="FC3308">
            <v>167723.82</v>
          </cell>
          <cell r="FI3308" t="str">
            <v>OR</v>
          </cell>
          <cell r="FJ3308" t="str">
            <v>Kitchen</v>
          </cell>
          <cell r="FK3308" t="str">
            <v>EISAq</v>
          </cell>
          <cell r="FL3308">
            <v>207982.14</v>
          </cell>
          <cell r="FS3308" t="str">
            <v>OR</v>
          </cell>
          <cell r="FT3308" t="str">
            <v>EISAnqnx</v>
          </cell>
          <cell r="FV3308">
            <v>1556247.78</v>
          </cell>
        </row>
        <row r="3309">
          <cell r="EZ3309" t="str">
            <v>WA</v>
          </cell>
          <cell r="FA3309" t="str">
            <v>Bedrooms</v>
          </cell>
          <cell r="FB3309">
            <v>1379909.6099999999</v>
          </cell>
          <cell r="FC3309">
            <v>678519.09</v>
          </cell>
          <cell r="FI3309" t="str">
            <v>OR</v>
          </cell>
          <cell r="FJ3309" t="str">
            <v>Kitchen</v>
          </cell>
          <cell r="FK3309" t="str">
            <v>EISAx</v>
          </cell>
          <cell r="FL3309">
            <v>2738431.5100000002</v>
          </cell>
          <cell r="FS3309" t="str">
            <v>OR</v>
          </cell>
          <cell r="FT3309" t="str">
            <v>EISAq</v>
          </cell>
          <cell r="FV3309">
            <v>882142.52399999998</v>
          </cell>
        </row>
        <row r="3310">
          <cell r="EZ3310" t="str">
            <v>WA</v>
          </cell>
          <cell r="FA3310" t="str">
            <v>Garage</v>
          </cell>
          <cell r="FB3310">
            <v>182971.44</v>
          </cell>
          <cell r="FC3310">
            <v>335447.64</v>
          </cell>
          <cell r="FI3310" t="str">
            <v>OR</v>
          </cell>
          <cell r="FJ3310" t="str">
            <v>Living Room/Family Room</v>
          </cell>
          <cell r="FK3310" t="str">
            <v>EISAq</v>
          </cell>
          <cell r="FL3310">
            <v>1767848.1900000002</v>
          </cell>
          <cell r="FS3310" t="str">
            <v>OR</v>
          </cell>
          <cell r="FT3310" t="str">
            <v>EISAnqnx</v>
          </cell>
          <cell r="FV3310">
            <v>21819454.800000001</v>
          </cell>
        </row>
        <row r="3311">
          <cell r="EZ3311" t="str">
            <v>WA</v>
          </cell>
          <cell r="FA3311" t="str">
            <v>Living Room/Family Room</v>
          </cell>
          <cell r="FB3311">
            <v>353744.78399999999</v>
          </cell>
          <cell r="FC3311">
            <v>500121.93599999999</v>
          </cell>
          <cell r="FI3311" t="str">
            <v>OR</v>
          </cell>
          <cell r="FJ3311" t="str">
            <v>Other</v>
          </cell>
          <cell r="FK3311" t="str">
            <v>EISAnqnx</v>
          </cell>
          <cell r="FL3311">
            <v>6135473.1299999999</v>
          </cell>
          <cell r="FS3311" t="str">
            <v>OR</v>
          </cell>
          <cell r="FT3311" t="str">
            <v>EISAq</v>
          </cell>
          <cell r="FV3311">
            <v>4157267.335</v>
          </cell>
        </row>
        <row r="3312">
          <cell r="EZ3312" t="str">
            <v>WA</v>
          </cell>
          <cell r="FA3312" t="str">
            <v>Other</v>
          </cell>
          <cell r="FB3312">
            <v>1078006.7339999999</v>
          </cell>
          <cell r="FC3312">
            <v>1716882.0119999999</v>
          </cell>
          <cell r="FI3312" t="str">
            <v>OR</v>
          </cell>
          <cell r="FJ3312" t="str">
            <v>Other</v>
          </cell>
          <cell r="FK3312" t="str">
            <v>EISAq</v>
          </cell>
          <cell r="FL3312">
            <v>1351883.9100000001</v>
          </cell>
          <cell r="FS3312" t="str">
            <v>OR</v>
          </cell>
          <cell r="FT3312" t="str">
            <v>EISAx</v>
          </cell>
          <cell r="FV3312">
            <v>5124265.8999999994</v>
          </cell>
        </row>
        <row r="3313">
          <cell r="EZ3313" t="str">
            <v>WA</v>
          </cell>
          <cell r="FA3313" t="str">
            <v>Bathroom</v>
          </cell>
          <cell r="FB3313">
            <v>351526.56</v>
          </cell>
          <cell r="FC3313">
            <v>76164.088000000003</v>
          </cell>
          <cell r="FI3313" t="str">
            <v>OR</v>
          </cell>
          <cell r="FJ3313" t="str">
            <v>Other</v>
          </cell>
          <cell r="FK3313" t="str">
            <v>EISAx</v>
          </cell>
          <cell r="FL3313">
            <v>4020988.04</v>
          </cell>
          <cell r="FS3313" t="str">
            <v>MT</v>
          </cell>
          <cell r="FT3313" t="str">
            <v>EISAnqnx</v>
          </cell>
          <cell r="FV3313">
            <v>2770123.18</v>
          </cell>
        </row>
        <row r="3314">
          <cell r="EZ3314" t="str">
            <v>WA</v>
          </cell>
          <cell r="FA3314" t="str">
            <v>Bedrooms</v>
          </cell>
          <cell r="FB3314">
            <v>108387.356</v>
          </cell>
          <cell r="FC3314">
            <v>436478.81199999998</v>
          </cell>
          <cell r="FI3314" t="str">
            <v>WA</v>
          </cell>
          <cell r="FJ3314" t="str">
            <v>Bathroom</v>
          </cell>
          <cell r="FK3314" t="str">
            <v>EISAnqnx</v>
          </cell>
          <cell r="FL3314">
            <v>1189558.32</v>
          </cell>
          <cell r="FS3314" t="str">
            <v>MT</v>
          </cell>
          <cell r="FT3314" t="str">
            <v>EISAq</v>
          </cell>
          <cell r="FV3314">
            <v>732594.56</v>
          </cell>
        </row>
        <row r="3315">
          <cell r="EZ3315" t="str">
            <v>WA</v>
          </cell>
          <cell r="FA3315" t="str">
            <v>Garage</v>
          </cell>
          <cell r="FB3315">
            <v>644465.36</v>
          </cell>
          <cell r="FC3315">
            <v>439408.2</v>
          </cell>
          <cell r="FI3315" t="str">
            <v>WA</v>
          </cell>
          <cell r="FJ3315" t="str">
            <v>Bathroom</v>
          </cell>
          <cell r="FK3315" t="str">
            <v>EISAq</v>
          </cell>
          <cell r="FL3315">
            <v>173477.255</v>
          </cell>
          <cell r="FS3315" t="str">
            <v>MT</v>
          </cell>
          <cell r="FT3315" t="str">
            <v>EISAx</v>
          </cell>
          <cell r="FV3315">
            <v>2472506.64</v>
          </cell>
        </row>
        <row r="3316">
          <cell r="EZ3316" t="str">
            <v>WA</v>
          </cell>
          <cell r="FA3316" t="str">
            <v>Kitchen</v>
          </cell>
          <cell r="FB3316">
            <v>38082.044000000002</v>
          </cell>
          <cell r="FC3316">
            <v>171369.198</v>
          </cell>
          <cell r="FI3316" t="str">
            <v>WA</v>
          </cell>
          <cell r="FJ3316" t="str">
            <v>Bedrooms</v>
          </cell>
          <cell r="FK3316" t="str">
            <v>EISAnqnx</v>
          </cell>
          <cell r="FL3316">
            <v>2973895.8000000003</v>
          </cell>
          <cell r="FS3316" t="str">
            <v>OR</v>
          </cell>
          <cell r="FT3316" t="str">
            <v>EISAnqnx</v>
          </cell>
          <cell r="FV3316">
            <v>709584.48</v>
          </cell>
        </row>
        <row r="3317">
          <cell r="EZ3317" t="str">
            <v>WA</v>
          </cell>
          <cell r="FA3317" t="str">
            <v>Living Room/Family Room</v>
          </cell>
          <cell r="FB3317">
            <v>19041.022000000001</v>
          </cell>
          <cell r="FC3317">
            <v>442337.58799999999</v>
          </cell>
          <cell r="FI3317" t="str">
            <v>WA</v>
          </cell>
          <cell r="FJ3317" t="str">
            <v>Exterior</v>
          </cell>
          <cell r="FK3317" t="str">
            <v>EISAq</v>
          </cell>
          <cell r="FL3317">
            <v>173477.255</v>
          </cell>
          <cell r="FS3317" t="str">
            <v>OR</v>
          </cell>
          <cell r="FT3317" t="str">
            <v>EISAq</v>
          </cell>
          <cell r="FV3317">
            <v>406398.38400000002</v>
          </cell>
        </row>
        <row r="3318">
          <cell r="EZ3318" t="str">
            <v>WA</v>
          </cell>
          <cell r="FA3318" t="str">
            <v>Other</v>
          </cell>
          <cell r="FB3318">
            <v>246068.592</v>
          </cell>
          <cell r="FC3318">
            <v>244603.89799999999</v>
          </cell>
          <cell r="FI3318" t="str">
            <v>WA</v>
          </cell>
          <cell r="FJ3318" t="str">
            <v>Exterior</v>
          </cell>
          <cell r="FK3318" t="str">
            <v>EISAx</v>
          </cell>
          <cell r="FL3318">
            <v>644344.09000000008</v>
          </cell>
          <cell r="FS3318" t="str">
            <v>OR</v>
          </cell>
          <cell r="FT3318" t="str">
            <v>EISAx</v>
          </cell>
          <cell r="FV3318">
            <v>40317.300000000003</v>
          </cell>
        </row>
        <row r="3319">
          <cell r="EZ3319" t="str">
            <v>WA</v>
          </cell>
          <cell r="FA3319" t="str">
            <v>Bathroom</v>
          </cell>
          <cell r="FB3319">
            <v>841560.72</v>
          </cell>
          <cell r="FC3319">
            <v>230427.34</v>
          </cell>
          <cell r="FI3319" t="str">
            <v>WA</v>
          </cell>
          <cell r="FJ3319" t="str">
            <v>Garage</v>
          </cell>
          <cell r="FK3319" t="str">
            <v>EISAnqnx</v>
          </cell>
          <cell r="FL3319">
            <v>297389.58</v>
          </cell>
          <cell r="FS3319" t="str">
            <v>ID</v>
          </cell>
          <cell r="FT3319" t="str">
            <v>EISAnqnx</v>
          </cell>
          <cell r="FV3319">
            <v>9824057.5800000001</v>
          </cell>
        </row>
        <row r="3320">
          <cell r="EZ3320" t="str">
            <v>WA</v>
          </cell>
          <cell r="FA3320" t="str">
            <v>Bedrooms</v>
          </cell>
          <cell r="FB3320">
            <v>1051950.8999999999</v>
          </cell>
          <cell r="FC3320">
            <v>1100040.084</v>
          </cell>
          <cell r="FI3320" t="str">
            <v>WA</v>
          </cell>
          <cell r="FJ3320" t="str">
            <v>Garage</v>
          </cell>
          <cell r="FK3320" t="str">
            <v>EISAq</v>
          </cell>
          <cell r="FL3320">
            <v>793038.88000000012</v>
          </cell>
          <cell r="FS3320" t="str">
            <v>ID</v>
          </cell>
          <cell r="FT3320" t="str">
            <v>EISAq</v>
          </cell>
          <cell r="FV3320">
            <v>3884193.8640000001</v>
          </cell>
        </row>
        <row r="3321">
          <cell r="EZ3321" t="str">
            <v>WA</v>
          </cell>
          <cell r="FA3321" t="str">
            <v>Exterior</v>
          </cell>
          <cell r="FB3321">
            <v>871616.46</v>
          </cell>
          <cell r="FC3321">
            <v>3534555.0239999997</v>
          </cell>
          <cell r="FI3321" t="str">
            <v>WA</v>
          </cell>
          <cell r="FJ3321" t="str">
            <v>Kitchen</v>
          </cell>
          <cell r="FK3321" t="str">
            <v>EISAnqnx</v>
          </cell>
          <cell r="FL3321">
            <v>991298.60000000009</v>
          </cell>
          <cell r="FS3321" t="str">
            <v>ID</v>
          </cell>
          <cell r="FT3321" t="str">
            <v>EISAx</v>
          </cell>
          <cell r="FV3321">
            <v>2744678.9</v>
          </cell>
        </row>
        <row r="3322">
          <cell r="EZ3322" t="str">
            <v>WA</v>
          </cell>
          <cell r="FA3322" t="str">
            <v>Garage</v>
          </cell>
          <cell r="FB3322">
            <v>721337.76</v>
          </cell>
          <cell r="FC3322">
            <v>673248.576</v>
          </cell>
          <cell r="FI3322" t="str">
            <v>WA</v>
          </cell>
          <cell r="FJ3322" t="str">
            <v>Kitchen</v>
          </cell>
          <cell r="FK3322" t="str">
            <v>EISAx</v>
          </cell>
          <cell r="FL3322">
            <v>520431.76500000001</v>
          </cell>
          <cell r="FS3322" t="str">
            <v>OR</v>
          </cell>
          <cell r="FT3322" t="str">
            <v>EISAnqnx</v>
          </cell>
          <cell r="FV3322">
            <v>5861804.6550000003</v>
          </cell>
        </row>
        <row r="3323">
          <cell r="EZ3323" t="str">
            <v>WA</v>
          </cell>
          <cell r="FA3323" t="str">
            <v>Kitchen</v>
          </cell>
          <cell r="FB3323">
            <v>480891.83999999997</v>
          </cell>
          <cell r="FC3323">
            <v>378702.32399999996</v>
          </cell>
          <cell r="FI3323" t="str">
            <v>WA</v>
          </cell>
          <cell r="FJ3323" t="str">
            <v>Living Room/Family Room</v>
          </cell>
          <cell r="FK3323" t="str">
            <v>EISAnqnx</v>
          </cell>
          <cell r="FL3323">
            <v>768256.41500000004</v>
          </cell>
          <cell r="FS3323" t="str">
            <v>OR</v>
          </cell>
          <cell r="FT3323" t="str">
            <v>EISAq</v>
          </cell>
          <cell r="FV3323">
            <v>945203.96900000004</v>
          </cell>
        </row>
        <row r="3324">
          <cell r="EZ3324" t="str">
            <v>WA</v>
          </cell>
          <cell r="FA3324" t="str">
            <v>Living Room/Family Room</v>
          </cell>
          <cell r="FB3324">
            <v>593099.93599999999</v>
          </cell>
          <cell r="FC3324">
            <v>1110058.6639999999</v>
          </cell>
          <cell r="FI3324" t="str">
            <v>WA</v>
          </cell>
          <cell r="FJ3324" t="str">
            <v>Living Room/Family Room</v>
          </cell>
          <cell r="FK3324" t="str">
            <v>EISAq</v>
          </cell>
          <cell r="FL3324">
            <v>4956.4930000000004</v>
          </cell>
          <cell r="FS3324" t="str">
            <v>OR</v>
          </cell>
          <cell r="FT3324" t="str">
            <v>EISAx</v>
          </cell>
          <cell r="FV3324">
            <v>1405293.07</v>
          </cell>
        </row>
        <row r="3325">
          <cell r="EZ3325" t="str">
            <v>WA</v>
          </cell>
          <cell r="FA3325" t="str">
            <v>Other</v>
          </cell>
          <cell r="FB3325">
            <v>711319.17999999993</v>
          </cell>
          <cell r="FC3325">
            <v>873620.17599999998</v>
          </cell>
          <cell r="FI3325" t="str">
            <v>WA</v>
          </cell>
          <cell r="FJ3325" t="str">
            <v>Living Room/Family Room</v>
          </cell>
          <cell r="FK3325" t="str">
            <v>EISAx</v>
          </cell>
          <cell r="FL3325">
            <v>743473.95000000007</v>
          </cell>
          <cell r="FS3325" t="str">
            <v>ID</v>
          </cell>
          <cell r="FT3325" t="str">
            <v>EISAnqnx</v>
          </cell>
          <cell r="FV3325">
            <v>3293614.68</v>
          </cell>
        </row>
        <row r="3326">
          <cell r="EZ3326" t="str">
            <v>OR</v>
          </cell>
          <cell r="FA3326" t="str">
            <v>Bathroom</v>
          </cell>
          <cell r="FB3326">
            <v>2149148.7800000003</v>
          </cell>
          <cell r="FC3326">
            <v>665542.848</v>
          </cell>
          <cell r="FI3326" t="str">
            <v>WA</v>
          </cell>
          <cell r="FJ3326" t="str">
            <v>Other</v>
          </cell>
          <cell r="FK3326" t="str">
            <v>EISAnqnx</v>
          </cell>
          <cell r="FL3326">
            <v>852516.79600000009</v>
          </cell>
          <cell r="FS3326" t="str">
            <v>ID</v>
          </cell>
          <cell r="FT3326" t="str">
            <v>EISAq</v>
          </cell>
          <cell r="FV3326">
            <v>2101099.02</v>
          </cell>
        </row>
        <row r="3327">
          <cell r="EZ3327" t="str">
            <v>OR</v>
          </cell>
          <cell r="FA3327" t="str">
            <v>Bedrooms</v>
          </cell>
          <cell r="FB3327">
            <v>1941166.6400000001</v>
          </cell>
          <cell r="FC3327">
            <v>3286117.8119999999</v>
          </cell>
          <cell r="FI3327" t="str">
            <v>WA</v>
          </cell>
          <cell r="FJ3327" t="str">
            <v>Other</v>
          </cell>
          <cell r="FK3327" t="str">
            <v>EISAx</v>
          </cell>
          <cell r="FL3327">
            <v>2626941.29</v>
          </cell>
          <cell r="FS3327" t="str">
            <v>ID</v>
          </cell>
          <cell r="FT3327" t="str">
            <v>EISAx</v>
          </cell>
          <cell r="FV3327">
            <v>2366102.5</v>
          </cell>
        </row>
        <row r="3328">
          <cell r="EZ3328" t="str">
            <v>OR</v>
          </cell>
          <cell r="FA3328" t="str">
            <v>Exterior</v>
          </cell>
          <cell r="FB3328">
            <v>388233.32800000004</v>
          </cell>
          <cell r="FC3328">
            <v>10641752.83</v>
          </cell>
          <cell r="FI3328" t="str">
            <v>WA</v>
          </cell>
          <cell r="FJ3328" t="str">
            <v>Bathroom</v>
          </cell>
          <cell r="FK3328" t="str">
            <v>EISAq</v>
          </cell>
          <cell r="FL3328">
            <v>68614.289999999994</v>
          </cell>
          <cell r="FS3328" t="str">
            <v>OR</v>
          </cell>
          <cell r="FT3328" t="str">
            <v>EISAnqnx</v>
          </cell>
          <cell r="FV3328">
            <v>2709322.56</v>
          </cell>
        </row>
        <row r="3329">
          <cell r="EZ3329" t="str">
            <v>OR</v>
          </cell>
          <cell r="FA3329" t="str">
            <v>Garage</v>
          </cell>
          <cell r="FB3329">
            <v>831928.56</v>
          </cell>
          <cell r="FC3329">
            <v>3189059.48</v>
          </cell>
          <cell r="FI3329" t="str">
            <v>WA</v>
          </cell>
          <cell r="FJ3329" t="str">
            <v>Bathroom</v>
          </cell>
          <cell r="FK3329" t="str">
            <v>EISAx</v>
          </cell>
          <cell r="FL3329">
            <v>76238.099999999991</v>
          </cell>
          <cell r="FS3329" t="str">
            <v>OR</v>
          </cell>
          <cell r="FT3329" t="str">
            <v>EISAq</v>
          </cell>
          <cell r="FV3329">
            <v>838599.84</v>
          </cell>
        </row>
        <row r="3330">
          <cell r="EZ3330" t="str">
            <v>OR</v>
          </cell>
          <cell r="FA3330" t="str">
            <v>Kitchen</v>
          </cell>
          <cell r="FB3330">
            <v>2599776.75</v>
          </cell>
          <cell r="FC3330">
            <v>901255.94000000006</v>
          </cell>
          <cell r="FI3330" t="str">
            <v>WA</v>
          </cell>
          <cell r="FJ3330" t="str">
            <v>Bedrooms</v>
          </cell>
          <cell r="FK3330" t="str">
            <v>EISAq</v>
          </cell>
          <cell r="FL3330">
            <v>56416.193999999996</v>
          </cell>
          <cell r="FS3330" t="str">
            <v>OR</v>
          </cell>
          <cell r="FT3330" t="str">
            <v>EISAx</v>
          </cell>
          <cell r="FV3330">
            <v>2781893.7</v>
          </cell>
        </row>
        <row r="3331">
          <cell r="EZ3331" t="str">
            <v>OR</v>
          </cell>
          <cell r="FA3331" t="str">
            <v>Living Room/Family Room</v>
          </cell>
          <cell r="FB3331">
            <v>1324152.9580000001</v>
          </cell>
          <cell r="FC3331">
            <v>3258386.8600000003</v>
          </cell>
          <cell r="FI3331" t="str">
            <v>WA</v>
          </cell>
          <cell r="FJ3331" t="str">
            <v>Exterior</v>
          </cell>
          <cell r="FK3331" t="str">
            <v>EISAq</v>
          </cell>
          <cell r="FL3331">
            <v>33544.763999999996</v>
          </cell>
          <cell r="FS3331" t="str">
            <v>WA</v>
          </cell>
          <cell r="FT3331" t="str">
            <v>EISAnqnx</v>
          </cell>
          <cell r="FV3331">
            <v>4874977.2800000003</v>
          </cell>
        </row>
        <row r="3332">
          <cell r="EZ3332" t="str">
            <v>OR</v>
          </cell>
          <cell r="FA3332" t="str">
            <v>Other</v>
          </cell>
          <cell r="FB3332">
            <v>6378118.96</v>
          </cell>
          <cell r="FC3332">
            <v>2835489.8420000002</v>
          </cell>
          <cell r="FI3332" t="str">
            <v>WA</v>
          </cell>
          <cell r="FJ3332" t="str">
            <v>Exterior</v>
          </cell>
          <cell r="FK3332" t="str">
            <v>EISAx</v>
          </cell>
          <cell r="FL3332">
            <v>457428.6</v>
          </cell>
          <cell r="FS3332" t="str">
            <v>WA</v>
          </cell>
          <cell r="FT3332" t="str">
            <v>EISAq</v>
          </cell>
          <cell r="FV3332">
            <v>7382924.5760000004</v>
          </cell>
        </row>
        <row r="3333">
          <cell r="EZ3333" t="str">
            <v>WA</v>
          </cell>
          <cell r="FA3333" t="str">
            <v>Bathroom</v>
          </cell>
          <cell r="FB3333">
            <v>841560.72</v>
          </cell>
          <cell r="FC3333">
            <v>170315.86</v>
          </cell>
          <cell r="FI3333" t="str">
            <v>WA</v>
          </cell>
          <cell r="FJ3333" t="str">
            <v>Kitchen</v>
          </cell>
          <cell r="FK3333" t="str">
            <v>EISAnqnx</v>
          </cell>
          <cell r="FL3333">
            <v>152476.19999999998</v>
          </cell>
          <cell r="FS3333" t="str">
            <v>WA</v>
          </cell>
          <cell r="FT3333" t="str">
            <v>EISAx</v>
          </cell>
          <cell r="FV3333">
            <v>3932354.72</v>
          </cell>
        </row>
        <row r="3334">
          <cell r="EZ3334" t="str">
            <v>WA</v>
          </cell>
          <cell r="FA3334" t="str">
            <v>Bedrooms</v>
          </cell>
          <cell r="FB3334">
            <v>1492768.42</v>
          </cell>
          <cell r="FC3334">
            <v>807497.54799999995</v>
          </cell>
          <cell r="FI3334" t="str">
            <v>WA</v>
          </cell>
          <cell r="FJ3334" t="str">
            <v>Kitchen</v>
          </cell>
          <cell r="FK3334" t="str">
            <v>EISAx</v>
          </cell>
          <cell r="FL3334">
            <v>91485.72</v>
          </cell>
          <cell r="FS3334" t="str">
            <v>OR</v>
          </cell>
          <cell r="FT3334" t="str">
            <v>EISAnqnx</v>
          </cell>
          <cell r="FV3334">
            <v>1809555.46</v>
          </cell>
        </row>
        <row r="3335">
          <cell r="EZ3335" t="str">
            <v>WA</v>
          </cell>
          <cell r="FA3335" t="str">
            <v>Exterior</v>
          </cell>
          <cell r="FB3335">
            <v>551021.9</v>
          </cell>
          <cell r="FC3335">
            <v>4596524.5039999997</v>
          </cell>
          <cell r="FI3335" t="str">
            <v>WA</v>
          </cell>
          <cell r="FJ3335" t="str">
            <v>Living Room/Family Room</v>
          </cell>
          <cell r="FK3335" t="str">
            <v>EISAq</v>
          </cell>
          <cell r="FL3335">
            <v>45742.86</v>
          </cell>
          <cell r="FS3335" t="str">
            <v>OR</v>
          </cell>
          <cell r="FT3335" t="str">
            <v>EISAq</v>
          </cell>
          <cell r="FV3335">
            <v>496665.22200000001</v>
          </cell>
        </row>
        <row r="3336">
          <cell r="EZ3336" t="str">
            <v>WA</v>
          </cell>
          <cell r="FA3336" t="str">
            <v>Garage</v>
          </cell>
          <cell r="FB3336">
            <v>240445.91999999998</v>
          </cell>
          <cell r="FC3336">
            <v>787460.38799999992</v>
          </cell>
          <cell r="FI3336" t="str">
            <v>WA</v>
          </cell>
          <cell r="FJ3336" t="str">
            <v>Other</v>
          </cell>
          <cell r="FK3336" t="str">
            <v>EISAq</v>
          </cell>
          <cell r="FL3336">
            <v>193644.774</v>
          </cell>
          <cell r="FS3336" t="str">
            <v>OR</v>
          </cell>
          <cell r="FT3336" t="str">
            <v>EISAx</v>
          </cell>
          <cell r="FV3336">
            <v>462014.16</v>
          </cell>
        </row>
        <row r="3337">
          <cell r="EZ3337" t="str">
            <v>WA</v>
          </cell>
          <cell r="FA3337" t="str">
            <v>Kitchen</v>
          </cell>
          <cell r="FB3337">
            <v>3516521.5799999996</v>
          </cell>
          <cell r="FC3337">
            <v>410761.77999999997</v>
          </cell>
          <cell r="FI3337" t="str">
            <v>WA</v>
          </cell>
          <cell r="FJ3337" t="str">
            <v>Bathroom</v>
          </cell>
          <cell r="FK3337" t="str">
            <v>EISAq</v>
          </cell>
          <cell r="FL3337">
            <v>138105.47999999998</v>
          </cell>
          <cell r="FS3337" t="str">
            <v>MT</v>
          </cell>
          <cell r="FT3337" t="str">
            <v>EISAnqnx</v>
          </cell>
          <cell r="FV3337">
            <v>4560096.04</v>
          </cell>
        </row>
        <row r="3338">
          <cell r="EZ3338" t="str">
            <v>WA</v>
          </cell>
          <cell r="FA3338" t="str">
            <v>Living Room/Family Room</v>
          </cell>
          <cell r="FB3338">
            <v>2322306.844</v>
          </cell>
          <cell r="FC3338">
            <v>1300411.6839999999</v>
          </cell>
          <cell r="FI3338" t="str">
            <v>WA</v>
          </cell>
          <cell r="FJ3338" t="str">
            <v>Bathroom</v>
          </cell>
          <cell r="FK3338" t="str">
            <v>EISAx</v>
          </cell>
          <cell r="FL3338">
            <v>230175.8</v>
          </cell>
          <cell r="FS3338" t="str">
            <v>MT</v>
          </cell>
          <cell r="FT3338" t="str">
            <v>EISAq</v>
          </cell>
          <cell r="FV3338">
            <v>1770766.2660000001</v>
          </cell>
        </row>
        <row r="3339">
          <cell r="EZ3339" t="str">
            <v>WA</v>
          </cell>
          <cell r="FA3339" t="str">
            <v>Other</v>
          </cell>
          <cell r="FB3339">
            <v>1767277.5119999999</v>
          </cell>
          <cell r="FC3339">
            <v>845568.152</v>
          </cell>
          <cell r="FI3339" t="str">
            <v>WA</v>
          </cell>
          <cell r="FJ3339" t="str">
            <v>Bedrooms</v>
          </cell>
          <cell r="FK3339" t="str">
            <v>EISAnqnx</v>
          </cell>
          <cell r="FL3339">
            <v>276210.95999999996</v>
          </cell>
          <cell r="FS3339" t="str">
            <v>MT</v>
          </cell>
          <cell r="FT3339" t="str">
            <v>EISAx</v>
          </cell>
          <cell r="FV3339">
            <v>2109577.14</v>
          </cell>
        </row>
        <row r="3340">
          <cell r="EZ3340" t="str">
            <v>WA</v>
          </cell>
          <cell r="FA3340" t="str">
            <v>Bathroom</v>
          </cell>
          <cell r="FB3340">
            <v>477614.78499999997</v>
          </cell>
          <cell r="FC3340">
            <v>101277.35199999998</v>
          </cell>
          <cell r="FI3340" t="str">
            <v>WA</v>
          </cell>
          <cell r="FJ3340" t="str">
            <v>Bedrooms</v>
          </cell>
          <cell r="FK3340" t="str">
            <v>EISAq</v>
          </cell>
          <cell r="FL3340">
            <v>416618.19799999997</v>
          </cell>
          <cell r="FS3340" t="str">
            <v>MT</v>
          </cell>
          <cell r="FT3340" t="str">
            <v>EISAnqnx</v>
          </cell>
          <cell r="FV3340">
            <v>297616.54000000004</v>
          </cell>
        </row>
        <row r="3341">
          <cell r="EZ3341" t="str">
            <v>WA</v>
          </cell>
          <cell r="FA3341" t="str">
            <v>Bedrooms</v>
          </cell>
          <cell r="FB3341">
            <v>261249.53299999997</v>
          </cell>
          <cell r="FC3341">
            <v>448842.80999999994</v>
          </cell>
          <cell r="FI3341" t="str">
            <v>WA</v>
          </cell>
          <cell r="FJ3341" t="str">
            <v>Exterior</v>
          </cell>
          <cell r="FK3341" t="str">
            <v>EISAq</v>
          </cell>
          <cell r="FL3341">
            <v>191045.91399999999</v>
          </cell>
          <cell r="FS3341" t="str">
            <v>MT</v>
          </cell>
          <cell r="FT3341" t="str">
            <v>EISAq</v>
          </cell>
          <cell r="FV3341">
            <v>228935.80000000002</v>
          </cell>
        </row>
        <row r="3342">
          <cell r="EZ3342" t="str">
            <v>WA</v>
          </cell>
          <cell r="FA3342" t="str">
            <v>Exterior</v>
          </cell>
          <cell r="FB3342">
            <v>168028.33399999997</v>
          </cell>
          <cell r="FC3342">
            <v>1196914.1599999999</v>
          </cell>
          <cell r="FI3342" t="str">
            <v>WA</v>
          </cell>
          <cell r="FJ3342" t="str">
            <v>Exterior</v>
          </cell>
          <cell r="FK3342" t="str">
            <v>EISAx</v>
          </cell>
          <cell r="FL3342">
            <v>299228.53999999998</v>
          </cell>
          <cell r="FS3342" t="str">
            <v>ID</v>
          </cell>
          <cell r="FT3342" t="str">
            <v>EISAnqnx</v>
          </cell>
          <cell r="FV3342">
            <v>5622472.4749999996</v>
          </cell>
        </row>
        <row r="3343">
          <cell r="EZ3343" t="str">
            <v>WA</v>
          </cell>
          <cell r="FA3343" t="str">
            <v>Garage</v>
          </cell>
          <cell r="FB3343">
            <v>345263.69999999995</v>
          </cell>
          <cell r="FC3343">
            <v>460351.6</v>
          </cell>
          <cell r="FI3343" t="str">
            <v>WA</v>
          </cell>
          <cell r="FJ3343" t="str">
            <v>Garage</v>
          </cell>
          <cell r="FK3343" t="str">
            <v>EISAnqnx</v>
          </cell>
          <cell r="FL3343">
            <v>138105.47999999998</v>
          </cell>
          <cell r="FS3343" t="str">
            <v>ID</v>
          </cell>
          <cell r="FT3343" t="str">
            <v>EISAq</v>
          </cell>
          <cell r="FV3343">
            <v>184832.07499999998</v>
          </cell>
        </row>
        <row r="3344">
          <cell r="EZ3344" t="str">
            <v>WA</v>
          </cell>
          <cell r="FA3344" t="str">
            <v>Kitchen</v>
          </cell>
          <cell r="FB3344">
            <v>92070.319999999992</v>
          </cell>
          <cell r="FC3344">
            <v>138105.47999999998</v>
          </cell>
          <cell r="FI3344" t="str">
            <v>WA</v>
          </cell>
          <cell r="FJ3344" t="str">
            <v>Garage</v>
          </cell>
          <cell r="FK3344" t="str">
            <v>EISAq</v>
          </cell>
          <cell r="FL3344">
            <v>276210.95999999996</v>
          </cell>
          <cell r="FS3344" t="str">
            <v>ID</v>
          </cell>
          <cell r="FT3344" t="str">
            <v>EISAx</v>
          </cell>
          <cell r="FV3344">
            <v>3631055.9249999998</v>
          </cell>
        </row>
        <row r="3345">
          <cell r="EZ3345" t="str">
            <v>WA</v>
          </cell>
          <cell r="FA3345" t="str">
            <v>Living Room/Family Room</v>
          </cell>
          <cell r="FB3345">
            <v>69052.739999999991</v>
          </cell>
          <cell r="FC3345">
            <v>273909.20199999999</v>
          </cell>
          <cell r="FI3345" t="str">
            <v>WA</v>
          </cell>
          <cell r="FJ3345" t="str">
            <v>Kitchen</v>
          </cell>
          <cell r="FK3345" t="str">
            <v>EISAnqnx</v>
          </cell>
          <cell r="FL3345">
            <v>207158.21999999997</v>
          </cell>
          <cell r="FS3345" t="str">
            <v>WA</v>
          </cell>
          <cell r="FT3345" t="str">
            <v>EISAnqnx</v>
          </cell>
          <cell r="FV3345">
            <v>1913593.56</v>
          </cell>
        </row>
        <row r="3346">
          <cell r="EZ3346" t="str">
            <v>WA</v>
          </cell>
          <cell r="FA3346" t="str">
            <v>Other</v>
          </cell>
          <cell r="FB3346">
            <v>538611.37199999997</v>
          </cell>
          <cell r="FC3346">
            <v>197951.18799999999</v>
          </cell>
          <cell r="FI3346" t="str">
            <v>WA</v>
          </cell>
          <cell r="FJ3346" t="str">
            <v>Kitchen</v>
          </cell>
          <cell r="FK3346" t="str">
            <v>EISAq</v>
          </cell>
          <cell r="FL3346">
            <v>345263.69999999995</v>
          </cell>
          <cell r="FS3346" t="str">
            <v>WA</v>
          </cell>
          <cell r="FT3346" t="str">
            <v>EISAq</v>
          </cell>
          <cell r="FV3346">
            <v>1094076.318</v>
          </cell>
        </row>
        <row r="3347">
          <cell r="EZ3347" t="str">
            <v>WA</v>
          </cell>
          <cell r="FA3347" t="str">
            <v>Bathroom</v>
          </cell>
          <cell r="FB3347">
            <v>3776847.6660000002</v>
          </cell>
          <cell r="FC3347">
            <v>584866.174</v>
          </cell>
          <cell r="FI3347" t="str">
            <v>WA</v>
          </cell>
          <cell r="FJ3347" t="str">
            <v>Kitchen</v>
          </cell>
          <cell r="FK3347" t="str">
            <v>EISAx</v>
          </cell>
          <cell r="FL3347">
            <v>230175.8</v>
          </cell>
          <cell r="FS3347" t="str">
            <v>WA</v>
          </cell>
          <cell r="FT3347" t="str">
            <v>EISAx</v>
          </cell>
          <cell r="FV3347">
            <v>6718377.3899999997</v>
          </cell>
        </row>
        <row r="3348">
          <cell r="EZ3348" t="str">
            <v>WA</v>
          </cell>
          <cell r="FA3348" t="str">
            <v>Bedrooms</v>
          </cell>
          <cell r="FB3348">
            <v>892168.74000000011</v>
          </cell>
          <cell r="FC3348">
            <v>2403899.105</v>
          </cell>
          <cell r="FI3348" t="str">
            <v>WA</v>
          </cell>
          <cell r="FJ3348" t="str">
            <v>Living Room/Family Room</v>
          </cell>
          <cell r="FK3348" t="str">
            <v>EISAq</v>
          </cell>
          <cell r="FL3348">
            <v>103579.10999999999</v>
          </cell>
          <cell r="FS3348" t="str">
            <v>ID</v>
          </cell>
          <cell r="FT3348" t="str">
            <v>EISAnqnx</v>
          </cell>
          <cell r="FV3348">
            <v>143095.79999999999</v>
          </cell>
        </row>
        <row r="3349">
          <cell r="EZ3349" t="str">
            <v>WA</v>
          </cell>
          <cell r="FA3349" t="str">
            <v>Exterior</v>
          </cell>
          <cell r="FB3349">
            <v>817821.34500000009</v>
          </cell>
          <cell r="FC3349">
            <v>8475603.0300000012</v>
          </cell>
          <cell r="FI3349" t="str">
            <v>WA</v>
          </cell>
          <cell r="FJ3349" t="str">
            <v>Living Room/Family Room</v>
          </cell>
          <cell r="FK3349" t="str">
            <v>EISAx</v>
          </cell>
          <cell r="FL3349">
            <v>368281.27999999997</v>
          </cell>
          <cell r="FS3349" t="str">
            <v>ID</v>
          </cell>
          <cell r="FT3349" t="str">
            <v>EISAq</v>
          </cell>
          <cell r="FV3349">
            <v>888386.42499999993</v>
          </cell>
        </row>
        <row r="3350">
          <cell r="EZ3350" t="str">
            <v>WA</v>
          </cell>
          <cell r="FA3350" t="str">
            <v>Garage</v>
          </cell>
          <cell r="FB3350">
            <v>892168.74000000011</v>
          </cell>
          <cell r="FC3350">
            <v>2503028.9650000003</v>
          </cell>
          <cell r="FI3350" t="str">
            <v>WA</v>
          </cell>
          <cell r="FJ3350" t="str">
            <v>Other</v>
          </cell>
          <cell r="FK3350" t="str">
            <v>EISAnqnx</v>
          </cell>
          <cell r="FL3350">
            <v>276210.95999999996</v>
          </cell>
          <cell r="FS3350" t="str">
            <v>ID</v>
          </cell>
          <cell r="FT3350" t="str">
            <v>EISAx</v>
          </cell>
          <cell r="FV3350">
            <v>363701.82499999995</v>
          </cell>
        </row>
        <row r="3351">
          <cell r="EZ3351" t="str">
            <v>WA</v>
          </cell>
          <cell r="FA3351" t="str">
            <v>Kitchen</v>
          </cell>
          <cell r="FB3351">
            <v>2503028.9650000003</v>
          </cell>
          <cell r="FC3351">
            <v>768256.41500000004</v>
          </cell>
          <cell r="FI3351" t="str">
            <v>WA</v>
          </cell>
          <cell r="FJ3351" t="str">
            <v>Other</v>
          </cell>
          <cell r="FK3351" t="str">
            <v>EISAq</v>
          </cell>
          <cell r="FL3351">
            <v>143859.875</v>
          </cell>
          <cell r="FS3351" t="str">
            <v>MT</v>
          </cell>
          <cell r="FT3351" t="str">
            <v>EISAnqnx</v>
          </cell>
          <cell r="FV3351">
            <v>1278531.6000000001</v>
          </cell>
        </row>
        <row r="3352">
          <cell r="EZ3352" t="str">
            <v>WA</v>
          </cell>
          <cell r="FA3352" t="str">
            <v>Living Room/Family Room</v>
          </cell>
          <cell r="FB3352">
            <v>892168.74000000011</v>
          </cell>
          <cell r="FC3352">
            <v>1050776.5160000001</v>
          </cell>
          <cell r="FI3352" t="str">
            <v>WA</v>
          </cell>
          <cell r="FJ3352" t="str">
            <v>Other</v>
          </cell>
          <cell r="FK3352" t="str">
            <v>EISAx</v>
          </cell>
          <cell r="FL3352">
            <v>828632.87999999989</v>
          </cell>
          <cell r="FS3352" t="str">
            <v>MT</v>
          </cell>
          <cell r="FT3352" t="str">
            <v>EISAq</v>
          </cell>
          <cell r="FV3352">
            <v>696799.72199999995</v>
          </cell>
        </row>
        <row r="3353">
          <cell r="EZ3353" t="str">
            <v>WA</v>
          </cell>
          <cell r="FA3353" t="str">
            <v>Other</v>
          </cell>
          <cell r="FB3353">
            <v>5313360.4960000003</v>
          </cell>
          <cell r="FC3353">
            <v>3058156.1810000003</v>
          </cell>
          <cell r="FI3353" t="str">
            <v>WA</v>
          </cell>
          <cell r="FJ3353" t="str">
            <v>Bathroom</v>
          </cell>
          <cell r="FK3353" t="str">
            <v>EISAnqnx</v>
          </cell>
          <cell r="FL3353">
            <v>3568674.9600000004</v>
          </cell>
          <cell r="FS3353" t="str">
            <v>MT</v>
          </cell>
          <cell r="FT3353" t="str">
            <v>EISAx</v>
          </cell>
          <cell r="FV3353">
            <v>799082.25</v>
          </cell>
        </row>
        <row r="3354">
          <cell r="EZ3354" t="str">
            <v>OR</v>
          </cell>
          <cell r="FA3354" t="str">
            <v>Bathroom</v>
          </cell>
          <cell r="FB3354">
            <v>4145777.324</v>
          </cell>
          <cell r="FC3354">
            <v>866592.25</v>
          </cell>
          <cell r="FI3354" t="str">
            <v>WA</v>
          </cell>
          <cell r="FJ3354" t="str">
            <v>Bathroom</v>
          </cell>
          <cell r="FK3354" t="str">
            <v>EISAx</v>
          </cell>
          <cell r="FL3354">
            <v>1610860.2250000001</v>
          </cell>
          <cell r="FS3354" t="str">
            <v>OR</v>
          </cell>
          <cell r="FT3354" t="str">
            <v>EISAnqnx</v>
          </cell>
          <cell r="FV3354">
            <v>5986933.4900000002</v>
          </cell>
        </row>
        <row r="3355">
          <cell r="EZ3355" t="str">
            <v>OR</v>
          </cell>
          <cell r="FA3355" t="str">
            <v>Bedrooms</v>
          </cell>
          <cell r="FB3355">
            <v>9393859.9900000002</v>
          </cell>
          <cell r="FC3355">
            <v>4436952.32</v>
          </cell>
          <cell r="FI3355" t="str">
            <v>WA</v>
          </cell>
          <cell r="FJ3355" t="str">
            <v>Bedrooms</v>
          </cell>
          <cell r="FK3355" t="str">
            <v>EISAnqnx</v>
          </cell>
          <cell r="FL3355">
            <v>3271285.3800000004</v>
          </cell>
          <cell r="FS3355" t="str">
            <v>OR</v>
          </cell>
          <cell r="FT3355" t="str">
            <v>EISAq</v>
          </cell>
          <cell r="FV3355">
            <v>866276.54999999993</v>
          </cell>
        </row>
        <row r="3356">
          <cell r="EZ3356" t="str">
            <v>OR</v>
          </cell>
          <cell r="FA3356" t="str">
            <v>Exterior</v>
          </cell>
          <cell r="FB3356">
            <v>270376.78200000001</v>
          </cell>
          <cell r="FC3356">
            <v>15252023.600000001</v>
          </cell>
          <cell r="FI3356" t="str">
            <v>WA</v>
          </cell>
          <cell r="FJ3356" t="str">
            <v>Bedrooms</v>
          </cell>
          <cell r="FK3356" t="str">
            <v>EISAx</v>
          </cell>
          <cell r="FL3356">
            <v>718691.4850000001</v>
          </cell>
          <cell r="FS3356" t="str">
            <v>OR</v>
          </cell>
          <cell r="FT3356" t="str">
            <v>EISAx</v>
          </cell>
          <cell r="FV3356">
            <v>250257.66999999998</v>
          </cell>
        </row>
        <row r="3357">
          <cell r="EZ3357" t="str">
            <v>OR</v>
          </cell>
          <cell r="FA3357" t="str">
            <v>Garage</v>
          </cell>
          <cell r="FB3357">
            <v>554619.04</v>
          </cell>
          <cell r="FC3357">
            <v>2773095.2</v>
          </cell>
          <cell r="FI3357" t="str">
            <v>WA</v>
          </cell>
          <cell r="FJ3357" t="str">
            <v>Exterior</v>
          </cell>
          <cell r="FK3357" t="str">
            <v>EISAnqnx</v>
          </cell>
          <cell r="FL3357">
            <v>1486947.9000000001</v>
          </cell>
          <cell r="FS3357" t="str">
            <v>OR</v>
          </cell>
          <cell r="FT3357" t="str">
            <v>EISAnqnx</v>
          </cell>
          <cell r="FV3357">
            <v>2031991.92</v>
          </cell>
        </row>
        <row r="3358">
          <cell r="EZ3358" t="str">
            <v>OR</v>
          </cell>
          <cell r="FA3358" t="str">
            <v>Kitchen</v>
          </cell>
          <cell r="FB3358">
            <v>4353759.4640000006</v>
          </cell>
          <cell r="FC3358">
            <v>1941166.6400000001</v>
          </cell>
          <cell r="FI3358" t="str">
            <v>WA</v>
          </cell>
          <cell r="FJ3358" t="str">
            <v>Exterior</v>
          </cell>
          <cell r="FK3358" t="str">
            <v>EISAx</v>
          </cell>
          <cell r="FL3358">
            <v>644344.09000000008</v>
          </cell>
          <cell r="FS3358" t="str">
            <v>OR</v>
          </cell>
          <cell r="FT3358" t="str">
            <v>EISAq</v>
          </cell>
          <cell r="FV3358">
            <v>335439.93599999999</v>
          </cell>
        </row>
        <row r="3359">
          <cell r="EZ3359" t="str">
            <v>OR</v>
          </cell>
          <cell r="FA3359" t="str">
            <v>Living Room/Family Room</v>
          </cell>
          <cell r="FB3359">
            <v>6932738</v>
          </cell>
          <cell r="FC3359">
            <v>2946413.65</v>
          </cell>
          <cell r="FI3359" t="str">
            <v>WA</v>
          </cell>
          <cell r="FJ3359" t="str">
            <v>Garage</v>
          </cell>
          <cell r="FK3359" t="str">
            <v>EISAnqnx</v>
          </cell>
          <cell r="FL3359">
            <v>1784337.4800000002</v>
          </cell>
          <cell r="FS3359" t="str">
            <v>OR</v>
          </cell>
          <cell r="FT3359" t="str">
            <v>EISAx</v>
          </cell>
          <cell r="FV3359">
            <v>725711.4</v>
          </cell>
        </row>
        <row r="3360">
          <cell r="EZ3360" t="str">
            <v>OR</v>
          </cell>
          <cell r="FA3360" t="str">
            <v>Other</v>
          </cell>
          <cell r="FB3360">
            <v>7369500.4939999999</v>
          </cell>
          <cell r="FC3360">
            <v>3785274.9480000003</v>
          </cell>
          <cell r="FI3360" t="str">
            <v>WA</v>
          </cell>
          <cell r="FJ3360" t="str">
            <v>Garage</v>
          </cell>
          <cell r="FK3360" t="str">
            <v>EISAq</v>
          </cell>
          <cell r="FL3360">
            <v>654257.076</v>
          </cell>
          <cell r="FS3360" t="str">
            <v>WA</v>
          </cell>
          <cell r="FT3360" t="str">
            <v>EISAnqnx</v>
          </cell>
          <cell r="FV3360">
            <v>22824636.599999998</v>
          </cell>
        </row>
        <row r="3361">
          <cell r="EZ3361" t="str">
            <v>WA</v>
          </cell>
          <cell r="FA3361" t="str">
            <v>Bathroom</v>
          </cell>
          <cell r="FB3361">
            <v>842603.81</v>
          </cell>
          <cell r="FC3361">
            <v>272607.11500000005</v>
          </cell>
          <cell r="FI3361" t="str">
            <v>WA</v>
          </cell>
          <cell r="FJ3361" t="str">
            <v>Garage</v>
          </cell>
          <cell r="FK3361" t="str">
            <v>EISAx</v>
          </cell>
          <cell r="FL3361">
            <v>1486947.9000000001</v>
          </cell>
          <cell r="FS3361" t="str">
            <v>WA</v>
          </cell>
          <cell r="FT3361" t="str">
            <v>EISAq</v>
          </cell>
          <cell r="FV3361">
            <v>12823518.949999999</v>
          </cell>
        </row>
        <row r="3362">
          <cell r="EZ3362" t="str">
            <v>WA</v>
          </cell>
          <cell r="FA3362" t="str">
            <v>Bedrooms</v>
          </cell>
          <cell r="FB3362">
            <v>2676506.2200000002</v>
          </cell>
          <cell r="FC3362">
            <v>1685207.62</v>
          </cell>
          <cell r="FI3362" t="str">
            <v>WA</v>
          </cell>
          <cell r="FJ3362" t="str">
            <v>Kitchen</v>
          </cell>
          <cell r="FK3362" t="str">
            <v>EISAnqnx</v>
          </cell>
          <cell r="FL3362">
            <v>991298.60000000009</v>
          </cell>
          <cell r="FS3362" t="str">
            <v>WA</v>
          </cell>
          <cell r="FT3362" t="str">
            <v>EISAx</v>
          </cell>
          <cell r="FV3362">
            <v>13621154.1</v>
          </cell>
        </row>
        <row r="3363">
          <cell r="EZ3363" t="str">
            <v>WA</v>
          </cell>
          <cell r="FA3363" t="str">
            <v>Exterior</v>
          </cell>
          <cell r="FB3363">
            <v>411388.91900000005</v>
          </cell>
          <cell r="FC3363">
            <v>5759444.8660000004</v>
          </cell>
          <cell r="FI3363" t="str">
            <v>WA</v>
          </cell>
          <cell r="FJ3363" t="str">
            <v>Kitchen</v>
          </cell>
          <cell r="FK3363" t="str">
            <v>EISAq</v>
          </cell>
          <cell r="FL3363">
            <v>475823.32800000004</v>
          </cell>
          <cell r="FS3363" t="str">
            <v>ID</v>
          </cell>
          <cell r="FT3363" t="str">
            <v>EISAnqnx</v>
          </cell>
          <cell r="FV3363">
            <v>1817166.72</v>
          </cell>
        </row>
        <row r="3364">
          <cell r="EZ3364" t="str">
            <v>WA</v>
          </cell>
          <cell r="FA3364" t="str">
            <v>Garage</v>
          </cell>
          <cell r="FB3364">
            <v>396519.44000000006</v>
          </cell>
          <cell r="FC3364">
            <v>1268862.2080000001</v>
          </cell>
          <cell r="FI3364" t="str">
            <v>WA</v>
          </cell>
          <cell r="FJ3364" t="str">
            <v>Kitchen</v>
          </cell>
          <cell r="FK3364" t="str">
            <v>EISAx</v>
          </cell>
          <cell r="FL3364">
            <v>1610860.2250000001</v>
          </cell>
          <cell r="FS3364" t="str">
            <v>ID</v>
          </cell>
          <cell r="FT3364" t="str">
            <v>EISAq</v>
          </cell>
          <cell r="FV3364">
            <v>1661950.3959999999</v>
          </cell>
        </row>
        <row r="3365">
          <cell r="EZ3365" t="str">
            <v>WA</v>
          </cell>
          <cell r="FA3365" t="str">
            <v>Kitchen</v>
          </cell>
          <cell r="FB3365">
            <v>3717369.7500000005</v>
          </cell>
          <cell r="FC3365">
            <v>961559.64200000011</v>
          </cell>
          <cell r="FI3365" t="str">
            <v>WA</v>
          </cell>
          <cell r="FJ3365" t="str">
            <v>Living Room/Family Room</v>
          </cell>
          <cell r="FK3365" t="str">
            <v>EISAnqnx</v>
          </cell>
          <cell r="FL3365">
            <v>1189558.32</v>
          </cell>
          <cell r="FS3365" t="str">
            <v>ID</v>
          </cell>
          <cell r="FT3365" t="str">
            <v>EISAx</v>
          </cell>
          <cell r="FV3365">
            <v>283932.3</v>
          </cell>
        </row>
        <row r="3366">
          <cell r="EZ3366" t="str">
            <v>WA</v>
          </cell>
          <cell r="FA3366" t="str">
            <v>Living Room/Family Room</v>
          </cell>
          <cell r="FB3366">
            <v>2998678.2650000001</v>
          </cell>
          <cell r="FC3366">
            <v>1412600.5050000001</v>
          </cell>
          <cell r="FI3366" t="str">
            <v>WA</v>
          </cell>
          <cell r="FJ3366" t="str">
            <v>Living Room/Family Room</v>
          </cell>
          <cell r="FK3366" t="str">
            <v>EISAx</v>
          </cell>
          <cell r="FL3366">
            <v>2577376.3600000003</v>
          </cell>
          <cell r="FS3366" t="str">
            <v>WA</v>
          </cell>
          <cell r="FT3366" t="str">
            <v>EISAnqnx</v>
          </cell>
          <cell r="FV3366">
            <v>1996793.28</v>
          </cell>
        </row>
        <row r="3367">
          <cell r="EZ3367" t="str">
            <v>WA</v>
          </cell>
          <cell r="FA3367" t="str">
            <v>Other</v>
          </cell>
          <cell r="FB3367">
            <v>3107721.111</v>
          </cell>
          <cell r="FC3367">
            <v>1883467.34</v>
          </cell>
          <cell r="FI3367" t="str">
            <v>WA</v>
          </cell>
          <cell r="FJ3367" t="str">
            <v>Other</v>
          </cell>
          <cell r="FK3367" t="str">
            <v>EISAnqnx</v>
          </cell>
          <cell r="FL3367">
            <v>1288688.1800000002</v>
          </cell>
          <cell r="FS3367" t="str">
            <v>WA</v>
          </cell>
          <cell r="FT3367" t="str">
            <v>EISAq</v>
          </cell>
          <cell r="FV3367">
            <v>819517.24199999997</v>
          </cell>
        </row>
        <row r="3368">
          <cell r="EZ3368" t="str">
            <v>WA</v>
          </cell>
          <cell r="FA3368" t="str">
            <v>Bathroom</v>
          </cell>
          <cell r="FB3368">
            <v>223042.18500000003</v>
          </cell>
          <cell r="FC3368">
            <v>247824.65000000002</v>
          </cell>
          <cell r="FI3368" t="str">
            <v>WA</v>
          </cell>
          <cell r="FJ3368" t="str">
            <v>Other</v>
          </cell>
          <cell r="FK3368" t="str">
            <v>EISAq</v>
          </cell>
          <cell r="FL3368">
            <v>79303.888000000006</v>
          </cell>
          <cell r="FS3368" t="str">
            <v>WA</v>
          </cell>
          <cell r="FT3368" t="str">
            <v>EISAx</v>
          </cell>
          <cell r="FV3368">
            <v>2681110.977</v>
          </cell>
        </row>
        <row r="3369">
          <cell r="EZ3369" t="str">
            <v>WA</v>
          </cell>
          <cell r="FA3369" t="str">
            <v>Bedrooms</v>
          </cell>
          <cell r="FB3369">
            <v>1189558.32</v>
          </cell>
          <cell r="FC3369">
            <v>1848771.8890000002</v>
          </cell>
          <cell r="FI3369" t="str">
            <v>WA</v>
          </cell>
          <cell r="FJ3369" t="str">
            <v>Other</v>
          </cell>
          <cell r="FK3369" t="str">
            <v>EISAx</v>
          </cell>
          <cell r="FL3369">
            <v>7087784.9900000002</v>
          </cell>
          <cell r="FS3369" t="str">
            <v>OR</v>
          </cell>
          <cell r="FT3369" t="str">
            <v>EISAnqnx</v>
          </cell>
          <cell r="FV3369">
            <v>3967173.5999999996</v>
          </cell>
        </row>
        <row r="3370">
          <cell r="EZ3370" t="str">
            <v>WA</v>
          </cell>
          <cell r="FA3370" t="str">
            <v>Exterior</v>
          </cell>
          <cell r="FB3370">
            <v>872342.76800000004</v>
          </cell>
          <cell r="FC3370">
            <v>5848661.7400000002</v>
          </cell>
          <cell r="FI3370" t="str">
            <v>WA</v>
          </cell>
          <cell r="FJ3370" t="str">
            <v>Bathroom</v>
          </cell>
          <cell r="FK3370" t="str">
            <v>EISAnqnx</v>
          </cell>
          <cell r="FL3370">
            <v>175763.28</v>
          </cell>
          <cell r="FS3370" t="str">
            <v>OR</v>
          </cell>
          <cell r="FT3370" t="str">
            <v>EISAq</v>
          </cell>
          <cell r="FV3370">
            <v>4479600.1899999995</v>
          </cell>
        </row>
        <row r="3371">
          <cell r="EZ3371" t="str">
            <v>WA</v>
          </cell>
          <cell r="FA3371" t="str">
            <v>Garage</v>
          </cell>
          <cell r="FB3371">
            <v>1189558.32</v>
          </cell>
          <cell r="FC3371">
            <v>3568674.9600000004</v>
          </cell>
          <cell r="FI3371" t="str">
            <v>WA</v>
          </cell>
          <cell r="FJ3371" t="str">
            <v>Bathroom</v>
          </cell>
          <cell r="FK3371" t="str">
            <v>EISAq</v>
          </cell>
          <cell r="FL3371">
            <v>32223.268</v>
          </cell>
          <cell r="FS3371" t="str">
            <v>OR</v>
          </cell>
          <cell r="FT3371" t="str">
            <v>EISAx</v>
          </cell>
          <cell r="FV3371">
            <v>24150169.289999999</v>
          </cell>
        </row>
        <row r="3372">
          <cell r="EZ3372" t="str">
            <v>WA</v>
          </cell>
          <cell r="FA3372" t="str">
            <v>Kitchen</v>
          </cell>
          <cell r="FB3372">
            <v>1412600.5050000001</v>
          </cell>
          <cell r="FC3372">
            <v>778169.40100000007</v>
          </cell>
          <cell r="FI3372" t="str">
            <v>WA</v>
          </cell>
          <cell r="FJ3372" t="str">
            <v>Bedrooms</v>
          </cell>
          <cell r="FK3372" t="str">
            <v>EISAq</v>
          </cell>
          <cell r="FL3372">
            <v>10252.858</v>
          </cell>
          <cell r="FS3372" t="str">
            <v>MT</v>
          </cell>
          <cell r="FT3372" t="str">
            <v>EISAnqnx</v>
          </cell>
          <cell r="FV3372">
            <v>1665507.9450000001</v>
          </cell>
        </row>
        <row r="3373">
          <cell r="EZ3373" t="str">
            <v>WA</v>
          </cell>
          <cell r="FA3373" t="str">
            <v>Living Room/Family Room</v>
          </cell>
          <cell r="FB3373">
            <v>109042.84600000001</v>
          </cell>
          <cell r="FC3373">
            <v>1268862.2080000001</v>
          </cell>
          <cell r="FI3373" t="str">
            <v>WA</v>
          </cell>
          <cell r="FJ3373" t="str">
            <v>Bedrooms</v>
          </cell>
          <cell r="FK3373" t="str">
            <v>EISAx</v>
          </cell>
          <cell r="FL3373">
            <v>131822.46</v>
          </cell>
          <cell r="FS3373" t="str">
            <v>MT</v>
          </cell>
          <cell r="FT3373" t="str">
            <v>EISAq</v>
          </cell>
          <cell r="FV3373">
            <v>1038223.8530000001</v>
          </cell>
        </row>
        <row r="3374">
          <cell r="EZ3374" t="str">
            <v>WA</v>
          </cell>
          <cell r="FA3374" t="str">
            <v>Other</v>
          </cell>
          <cell r="FB3374">
            <v>297389.58</v>
          </cell>
          <cell r="FC3374">
            <v>1139993.3900000001</v>
          </cell>
          <cell r="FI3374" t="str">
            <v>WA</v>
          </cell>
          <cell r="FJ3374" t="str">
            <v>Exterior</v>
          </cell>
          <cell r="FK3374" t="str">
            <v>EISAx</v>
          </cell>
          <cell r="FL3374">
            <v>190410.22</v>
          </cell>
          <cell r="FS3374" t="str">
            <v>MT</v>
          </cell>
          <cell r="FT3374" t="str">
            <v>EISAx</v>
          </cell>
          <cell r="FV3374">
            <v>1459465.7250000001</v>
          </cell>
        </row>
        <row r="3375">
          <cell r="EZ3375" t="str">
            <v>OR</v>
          </cell>
          <cell r="FA3375" t="str">
            <v>Bathroom</v>
          </cell>
          <cell r="FB3375">
            <v>112862.565</v>
          </cell>
          <cell r="FC3375">
            <v>100982.295</v>
          </cell>
          <cell r="FI3375" t="str">
            <v>WA</v>
          </cell>
          <cell r="FJ3375" t="str">
            <v>Garage</v>
          </cell>
          <cell r="FK3375" t="str">
            <v>EISAq</v>
          </cell>
          <cell r="FL3375">
            <v>1054579.68</v>
          </cell>
          <cell r="FS3375" t="str">
            <v>MT</v>
          </cell>
          <cell r="FT3375" t="str">
            <v>EISAnqnx</v>
          </cell>
          <cell r="FV3375">
            <v>5412450.4399999995</v>
          </cell>
        </row>
        <row r="3376">
          <cell r="EZ3376" t="str">
            <v>OR</v>
          </cell>
          <cell r="FA3376" t="str">
            <v>Bedrooms</v>
          </cell>
          <cell r="FB3376">
            <v>516791.745</v>
          </cell>
          <cell r="FC3376">
            <v>860131.54800000007</v>
          </cell>
          <cell r="FI3376" t="str">
            <v>WA</v>
          </cell>
          <cell r="FJ3376" t="str">
            <v>Kitchen</v>
          </cell>
          <cell r="FK3376" t="str">
            <v>EISAq</v>
          </cell>
          <cell r="FL3376">
            <v>128893.072</v>
          </cell>
          <cell r="FS3376" t="str">
            <v>MT</v>
          </cell>
          <cell r="FT3376" t="str">
            <v>EISAq</v>
          </cell>
          <cell r="FV3376">
            <v>300454.92599999998</v>
          </cell>
        </row>
        <row r="3377">
          <cell r="EZ3377" t="str">
            <v>OR</v>
          </cell>
          <cell r="FA3377" t="str">
            <v>Exterior</v>
          </cell>
          <cell r="FB3377">
            <v>196024.45500000002</v>
          </cell>
          <cell r="FC3377">
            <v>2732462.1</v>
          </cell>
          <cell r="FI3377" t="str">
            <v>WA</v>
          </cell>
          <cell r="FJ3377" t="str">
            <v>Living Room/Family Room</v>
          </cell>
          <cell r="FK3377" t="str">
            <v>EISAnqnx</v>
          </cell>
          <cell r="FL3377">
            <v>351526.56</v>
          </cell>
          <cell r="FS3377" t="str">
            <v>MT</v>
          </cell>
          <cell r="FT3377" t="str">
            <v>EISAx</v>
          </cell>
          <cell r="FV3377">
            <v>1022825.28</v>
          </cell>
        </row>
        <row r="3378">
          <cell r="EZ3378" t="str">
            <v>OR</v>
          </cell>
          <cell r="FA3378" t="str">
            <v>Garage</v>
          </cell>
          <cell r="FB3378">
            <v>95042.16</v>
          </cell>
          <cell r="FC3378">
            <v>256613.83199999999</v>
          </cell>
          <cell r="FI3378" t="str">
            <v>WA</v>
          </cell>
          <cell r="FJ3378" t="str">
            <v>Living Room/Family Room</v>
          </cell>
          <cell r="FK3378" t="str">
            <v>EISAq</v>
          </cell>
          <cell r="FL3378">
            <v>17576.328000000001</v>
          </cell>
          <cell r="FS3378" t="str">
            <v>OR</v>
          </cell>
          <cell r="FT3378" t="str">
            <v>EISAnqnx</v>
          </cell>
          <cell r="FV3378">
            <v>774092.16</v>
          </cell>
        </row>
        <row r="3379">
          <cell r="EZ3379" t="str">
            <v>OR</v>
          </cell>
          <cell r="FA3379" t="str">
            <v>Kitchen</v>
          </cell>
          <cell r="FB3379">
            <v>106922.43000000001</v>
          </cell>
          <cell r="FC3379">
            <v>184144.185</v>
          </cell>
          <cell r="FI3379" t="str">
            <v>WA</v>
          </cell>
          <cell r="FJ3379" t="str">
            <v>Other</v>
          </cell>
          <cell r="FK3379" t="str">
            <v>EISAnqnx</v>
          </cell>
          <cell r="FL3379">
            <v>263644.92</v>
          </cell>
          <cell r="FS3379" t="str">
            <v>OR</v>
          </cell>
          <cell r="FT3379" t="str">
            <v>EISAq</v>
          </cell>
          <cell r="FV3379">
            <v>835374.45600000001</v>
          </cell>
        </row>
        <row r="3380">
          <cell r="EZ3380" t="str">
            <v>OR</v>
          </cell>
          <cell r="FA3380" t="str">
            <v>Living Room/Family Room</v>
          </cell>
          <cell r="FB3380">
            <v>186520.239</v>
          </cell>
          <cell r="FC3380">
            <v>594013.5</v>
          </cell>
          <cell r="FI3380" t="str">
            <v>WA</v>
          </cell>
          <cell r="FJ3380" t="str">
            <v>Other</v>
          </cell>
          <cell r="FK3380" t="str">
            <v>EISAx</v>
          </cell>
          <cell r="FL3380">
            <v>87881.64</v>
          </cell>
          <cell r="FS3380" t="str">
            <v>OR</v>
          </cell>
          <cell r="FT3380" t="str">
            <v>EISAx</v>
          </cell>
          <cell r="FV3380">
            <v>1330470.8999999999</v>
          </cell>
        </row>
        <row r="3381">
          <cell r="EZ3381" t="str">
            <v>OR</v>
          </cell>
          <cell r="FA3381" t="str">
            <v>Other</v>
          </cell>
          <cell r="FB3381">
            <v>445510.125</v>
          </cell>
          <cell r="FC3381">
            <v>630842.33700000006</v>
          </cell>
          <cell r="FI3381" t="str">
            <v>OR</v>
          </cell>
          <cell r="FJ3381" t="str">
            <v>Bathroom</v>
          </cell>
          <cell r="FK3381" t="str">
            <v>EISAnqnx</v>
          </cell>
          <cell r="FL3381">
            <v>190084.32</v>
          </cell>
          <cell r="FS3381" t="str">
            <v>OR</v>
          </cell>
          <cell r="FT3381" t="str">
            <v>EISAnqnx</v>
          </cell>
          <cell r="FV3381">
            <v>3907869.77</v>
          </cell>
        </row>
        <row r="3382">
          <cell r="EZ3382" t="str">
            <v>WA</v>
          </cell>
          <cell r="FA3382" t="str">
            <v>Bathroom</v>
          </cell>
          <cell r="FB3382">
            <v>1923119.2840000002</v>
          </cell>
          <cell r="FC3382">
            <v>1838858.9030000002</v>
          </cell>
          <cell r="FI3382" t="str">
            <v>OR</v>
          </cell>
          <cell r="FJ3382" t="str">
            <v>Bedrooms</v>
          </cell>
          <cell r="FK3382" t="str">
            <v>EISAq</v>
          </cell>
          <cell r="FL3382">
            <v>156819.56400000001</v>
          </cell>
          <cell r="FS3382" t="str">
            <v>OR</v>
          </cell>
          <cell r="FT3382" t="str">
            <v>EISAq</v>
          </cell>
          <cell r="FV3382">
            <v>1139634.9280000001</v>
          </cell>
        </row>
        <row r="3383">
          <cell r="EZ3383" t="str">
            <v>WA</v>
          </cell>
          <cell r="FA3383" t="str">
            <v>Bedrooms</v>
          </cell>
          <cell r="FB3383">
            <v>4113889.1900000004</v>
          </cell>
          <cell r="FC3383">
            <v>4188236.5850000004</v>
          </cell>
          <cell r="FI3383" t="str">
            <v>OR</v>
          </cell>
          <cell r="FJ3383" t="str">
            <v>Bedrooms</v>
          </cell>
          <cell r="FK3383" t="str">
            <v>EISAx</v>
          </cell>
          <cell r="FL3383">
            <v>29700.675000000003</v>
          </cell>
          <cell r="FS3383" t="str">
            <v>OR</v>
          </cell>
          <cell r="FT3383" t="str">
            <v>EISAx</v>
          </cell>
          <cell r="FV3383">
            <v>10722578.629999999</v>
          </cell>
        </row>
        <row r="3384">
          <cell r="EZ3384" t="str">
            <v>WA</v>
          </cell>
          <cell r="FA3384" t="str">
            <v>Exterior</v>
          </cell>
          <cell r="FB3384">
            <v>2270073.7940000002</v>
          </cell>
          <cell r="FC3384">
            <v>27696882.884000003</v>
          </cell>
          <cell r="FI3384" t="str">
            <v>OR</v>
          </cell>
          <cell r="FJ3384" t="str">
            <v>Garage</v>
          </cell>
          <cell r="FK3384" t="str">
            <v>EISAq</v>
          </cell>
          <cell r="FL3384">
            <v>17820.404999999999</v>
          </cell>
          <cell r="FS3384" t="str">
            <v>ID</v>
          </cell>
          <cell r="FT3384" t="str">
            <v>EISAnqnx</v>
          </cell>
          <cell r="FV3384">
            <v>1665736.1600000001</v>
          </cell>
        </row>
        <row r="3385">
          <cell r="EZ3385" t="str">
            <v>WA</v>
          </cell>
          <cell r="FA3385" t="str">
            <v>Garage</v>
          </cell>
          <cell r="FB3385">
            <v>778169.40100000007</v>
          </cell>
          <cell r="FC3385">
            <v>4381539.8119999999</v>
          </cell>
          <cell r="FI3385" t="str">
            <v>OR</v>
          </cell>
          <cell r="FJ3385" t="str">
            <v>Kitchen</v>
          </cell>
          <cell r="FK3385" t="str">
            <v>EISAq</v>
          </cell>
          <cell r="FL3385">
            <v>45145.025999999998</v>
          </cell>
          <cell r="FS3385" t="str">
            <v>ID</v>
          </cell>
          <cell r="FT3385" t="str">
            <v>EISAq</v>
          </cell>
          <cell r="FV3385">
            <v>1090300.0320000001</v>
          </cell>
        </row>
        <row r="3386">
          <cell r="EZ3386" t="str">
            <v>WA</v>
          </cell>
          <cell r="FA3386" t="str">
            <v>Kitchen</v>
          </cell>
          <cell r="FB3386">
            <v>802951.86600000004</v>
          </cell>
          <cell r="FC3386">
            <v>1387818.04</v>
          </cell>
          <cell r="FI3386" t="str">
            <v>OR</v>
          </cell>
          <cell r="FJ3386" t="str">
            <v>Living Room/Family Room</v>
          </cell>
          <cell r="FK3386" t="str">
            <v>EISAq</v>
          </cell>
          <cell r="FL3386">
            <v>96230.187000000005</v>
          </cell>
          <cell r="FS3386" t="str">
            <v>ID</v>
          </cell>
          <cell r="FT3386" t="str">
            <v>EISAx</v>
          </cell>
          <cell r="FV3386">
            <v>283932.3</v>
          </cell>
        </row>
        <row r="3387">
          <cell r="EZ3387" t="str">
            <v>WA</v>
          </cell>
          <cell r="FA3387" t="str">
            <v>Living Room/Family Room</v>
          </cell>
          <cell r="FB3387">
            <v>2889635.4190000002</v>
          </cell>
          <cell r="FC3387">
            <v>5789183.824</v>
          </cell>
          <cell r="FI3387" t="str">
            <v>OR</v>
          </cell>
          <cell r="FJ3387" t="str">
            <v>Other</v>
          </cell>
          <cell r="FK3387" t="str">
            <v>EISAq</v>
          </cell>
          <cell r="FL3387">
            <v>343339.80300000001</v>
          </cell>
          <cell r="FS3387" t="str">
            <v>ID</v>
          </cell>
          <cell r="FT3387" t="str">
            <v>EISAnqnx</v>
          </cell>
          <cell r="FV3387">
            <v>8612613.0999999996</v>
          </cell>
        </row>
        <row r="3388">
          <cell r="EZ3388" t="str">
            <v>WA</v>
          </cell>
          <cell r="FA3388" t="str">
            <v>Other</v>
          </cell>
          <cell r="FB3388">
            <v>9992289.8880000003</v>
          </cell>
          <cell r="FC3388">
            <v>11821235.805000002</v>
          </cell>
          <cell r="FI3388" t="str">
            <v>WA</v>
          </cell>
          <cell r="FJ3388" t="str">
            <v>Bathroom</v>
          </cell>
          <cell r="FK3388" t="str">
            <v>EISAnqnx</v>
          </cell>
          <cell r="FL3388">
            <v>793038.88000000012</v>
          </cell>
          <cell r="FS3388" t="str">
            <v>ID</v>
          </cell>
          <cell r="FT3388" t="str">
            <v>EISAq</v>
          </cell>
          <cell r="FV3388">
            <v>3331472.3200000003</v>
          </cell>
        </row>
        <row r="3389">
          <cell r="EZ3389" t="str">
            <v>WA</v>
          </cell>
          <cell r="FA3389" t="str">
            <v>Bathroom</v>
          </cell>
          <cell r="FB3389">
            <v>307585.74</v>
          </cell>
          <cell r="FC3389">
            <v>319303.29200000002</v>
          </cell>
          <cell r="FI3389" t="str">
            <v>WA</v>
          </cell>
          <cell r="FJ3389" t="str">
            <v>Bathroom</v>
          </cell>
          <cell r="FK3389" t="str">
            <v>EISAq</v>
          </cell>
          <cell r="FL3389">
            <v>401475.93300000002</v>
          </cell>
          <cell r="FS3389" t="str">
            <v>ID</v>
          </cell>
          <cell r="FT3389" t="str">
            <v>EISAx</v>
          </cell>
          <cell r="FV3389">
            <v>2271458.4</v>
          </cell>
        </row>
        <row r="3390">
          <cell r="EZ3390" t="str">
            <v>WA</v>
          </cell>
          <cell r="FA3390" t="str">
            <v>Bedrooms</v>
          </cell>
          <cell r="FB3390">
            <v>358850.02999999997</v>
          </cell>
          <cell r="FC3390">
            <v>705982.50800000003</v>
          </cell>
          <cell r="FI3390" t="str">
            <v>WA</v>
          </cell>
          <cell r="FJ3390" t="str">
            <v>Bedrooms</v>
          </cell>
          <cell r="FK3390" t="str">
            <v>EISAq</v>
          </cell>
          <cell r="FL3390">
            <v>148694.79</v>
          </cell>
          <cell r="FS3390" t="str">
            <v>ID</v>
          </cell>
          <cell r="FT3390" t="str">
            <v>EISAnqnx</v>
          </cell>
          <cell r="FV3390">
            <v>10221562.800000001</v>
          </cell>
        </row>
        <row r="3391">
          <cell r="EZ3391" t="str">
            <v>WA</v>
          </cell>
          <cell r="FA3391" t="str">
            <v>Exterior</v>
          </cell>
          <cell r="FB3391">
            <v>703053.12</v>
          </cell>
          <cell r="FC3391">
            <v>3418595.7960000001</v>
          </cell>
          <cell r="FI3391" t="str">
            <v>WA</v>
          </cell>
          <cell r="FJ3391" t="str">
            <v>Bedrooms</v>
          </cell>
          <cell r="FK3391" t="str">
            <v>EISAx</v>
          </cell>
          <cell r="FL3391">
            <v>793038.88000000012</v>
          </cell>
          <cell r="FS3391" t="str">
            <v>ID</v>
          </cell>
          <cell r="FT3391" t="str">
            <v>EISAq</v>
          </cell>
          <cell r="FV3391">
            <v>166573.61600000001</v>
          </cell>
        </row>
        <row r="3392">
          <cell r="EZ3392" t="str">
            <v>WA</v>
          </cell>
          <cell r="FA3392" t="str">
            <v>Kitchen</v>
          </cell>
          <cell r="FB3392">
            <v>32223.268</v>
          </cell>
          <cell r="FC3392">
            <v>128893.072</v>
          </cell>
          <cell r="FI3392" t="str">
            <v>WA</v>
          </cell>
          <cell r="FJ3392" t="str">
            <v>Exterior</v>
          </cell>
          <cell r="FK3392" t="str">
            <v>EISAnqnx</v>
          </cell>
          <cell r="FL3392">
            <v>3172155.5200000005</v>
          </cell>
          <cell r="FS3392" t="str">
            <v>ID</v>
          </cell>
          <cell r="FT3392" t="str">
            <v>EISAx</v>
          </cell>
          <cell r="FV3392">
            <v>2063241.3800000001</v>
          </cell>
        </row>
        <row r="3393">
          <cell r="EZ3393" t="str">
            <v>WA</v>
          </cell>
          <cell r="FA3393" t="str">
            <v>Living Room/Family Room</v>
          </cell>
          <cell r="FB3393">
            <v>45405.513999999996</v>
          </cell>
          <cell r="FC3393">
            <v>367638.19400000002</v>
          </cell>
          <cell r="FI3393" t="str">
            <v>WA</v>
          </cell>
          <cell r="FJ3393" t="str">
            <v>Exterior</v>
          </cell>
          <cell r="FK3393" t="str">
            <v>EISAq</v>
          </cell>
          <cell r="FL3393">
            <v>327128.538</v>
          </cell>
          <cell r="FS3393" t="str">
            <v>WA</v>
          </cell>
          <cell r="FT3393" t="str">
            <v>EISAnqnx</v>
          </cell>
          <cell r="FV3393">
            <v>4981583.2349999994</v>
          </cell>
        </row>
        <row r="3394">
          <cell r="EZ3394" t="str">
            <v>WA</v>
          </cell>
          <cell r="FA3394" t="str">
            <v>Other</v>
          </cell>
          <cell r="FB3394">
            <v>622494.94999999995</v>
          </cell>
          <cell r="FC3394">
            <v>1599445.848</v>
          </cell>
          <cell r="FI3394" t="str">
            <v>WA</v>
          </cell>
          <cell r="FJ3394" t="str">
            <v>Exterior</v>
          </cell>
          <cell r="FK3394" t="str">
            <v>EISAx</v>
          </cell>
          <cell r="FL3394">
            <v>743473.95000000007</v>
          </cell>
          <cell r="FS3394" t="str">
            <v>WA</v>
          </cell>
          <cell r="FT3394" t="str">
            <v>EISAq</v>
          </cell>
          <cell r="FV3394">
            <v>133119.552</v>
          </cell>
        </row>
        <row r="3395">
          <cell r="EZ3395" t="str">
            <v>WA</v>
          </cell>
          <cell r="FA3395" t="str">
            <v>Bathroom</v>
          </cell>
          <cell r="FB3395">
            <v>2626941.29</v>
          </cell>
          <cell r="FC3395">
            <v>1407644.0120000001</v>
          </cell>
          <cell r="FI3395" t="str">
            <v>WA</v>
          </cell>
          <cell r="FJ3395" t="str">
            <v>Kitchen</v>
          </cell>
          <cell r="FK3395" t="str">
            <v>EISAnqnx</v>
          </cell>
          <cell r="FL3395">
            <v>297389.58</v>
          </cell>
          <cell r="FS3395" t="str">
            <v>WA</v>
          </cell>
          <cell r="FT3395" t="str">
            <v>EISAx</v>
          </cell>
          <cell r="FV3395">
            <v>987996.67499999993</v>
          </cell>
        </row>
        <row r="3396">
          <cell r="EZ3396" t="str">
            <v>WA</v>
          </cell>
          <cell r="FA3396" t="str">
            <v>Bedrooms</v>
          </cell>
          <cell r="FB3396">
            <v>4673972.8990000002</v>
          </cell>
          <cell r="FC3396">
            <v>3296067.8450000002</v>
          </cell>
          <cell r="FI3396" t="str">
            <v>WA</v>
          </cell>
          <cell r="FJ3396" t="str">
            <v>Kitchen</v>
          </cell>
          <cell r="FK3396" t="str">
            <v>EISAq</v>
          </cell>
          <cell r="FL3396">
            <v>446084.37000000005</v>
          </cell>
          <cell r="FS3396" t="str">
            <v>ID</v>
          </cell>
          <cell r="FT3396" t="str">
            <v>EISAnqnx</v>
          </cell>
          <cell r="FV3396">
            <v>13969469.16</v>
          </cell>
        </row>
        <row r="3397">
          <cell r="EZ3397" t="str">
            <v>WA</v>
          </cell>
          <cell r="FA3397" t="str">
            <v>Exterior</v>
          </cell>
          <cell r="FB3397">
            <v>1918162.7910000002</v>
          </cell>
          <cell r="FC3397">
            <v>17050335.920000002</v>
          </cell>
          <cell r="FI3397" t="str">
            <v>WA</v>
          </cell>
          <cell r="FJ3397" t="str">
            <v>Living Room/Family Room</v>
          </cell>
          <cell r="FK3397" t="str">
            <v>EISAnqnx</v>
          </cell>
          <cell r="FL3397">
            <v>1189558.32</v>
          </cell>
          <cell r="FS3397" t="str">
            <v>ID</v>
          </cell>
          <cell r="FT3397" t="str">
            <v>EISAq</v>
          </cell>
          <cell r="FV3397">
            <v>2426674.7239999999</v>
          </cell>
        </row>
        <row r="3398">
          <cell r="EZ3398" t="str">
            <v>WA</v>
          </cell>
          <cell r="FA3398" t="str">
            <v>Garage</v>
          </cell>
          <cell r="FB3398">
            <v>852516.79600000009</v>
          </cell>
          <cell r="FC3398">
            <v>2443551.0490000001</v>
          </cell>
          <cell r="FI3398" t="str">
            <v>WA</v>
          </cell>
          <cell r="FJ3398" t="str">
            <v>Living Room/Family Room</v>
          </cell>
          <cell r="FK3398" t="str">
            <v>EISAq</v>
          </cell>
          <cell r="FL3398">
            <v>109042.84600000001</v>
          </cell>
          <cell r="FS3398" t="str">
            <v>MT</v>
          </cell>
          <cell r="FT3398" t="str">
            <v>EISAnqnx</v>
          </cell>
          <cell r="FV3398">
            <v>4325698.58</v>
          </cell>
        </row>
        <row r="3399">
          <cell r="EZ3399" t="str">
            <v>WA</v>
          </cell>
          <cell r="FA3399" t="str">
            <v>Kitchen</v>
          </cell>
          <cell r="FB3399">
            <v>2131291.9900000002</v>
          </cell>
          <cell r="FC3399">
            <v>857473.28900000011</v>
          </cell>
          <cell r="FI3399" t="str">
            <v>WA</v>
          </cell>
          <cell r="FJ3399" t="str">
            <v>Living Room/Family Room</v>
          </cell>
          <cell r="FK3399" t="str">
            <v>EISAx</v>
          </cell>
          <cell r="FL3399">
            <v>4208062.557</v>
          </cell>
          <cell r="FS3399" t="str">
            <v>MT</v>
          </cell>
          <cell r="FT3399" t="str">
            <v>EISAq</v>
          </cell>
          <cell r="FV3399">
            <v>161947.33600000001</v>
          </cell>
        </row>
        <row r="3400">
          <cell r="EZ3400" t="str">
            <v>WA</v>
          </cell>
          <cell r="FA3400" t="str">
            <v>Living Room/Family Room</v>
          </cell>
          <cell r="FB3400">
            <v>6939090.2000000002</v>
          </cell>
          <cell r="FC3400">
            <v>4391452.7980000004</v>
          </cell>
          <cell r="FI3400" t="str">
            <v>WA</v>
          </cell>
          <cell r="FJ3400" t="str">
            <v>Other</v>
          </cell>
          <cell r="FK3400" t="str">
            <v>EISAnqnx</v>
          </cell>
          <cell r="FL3400">
            <v>1685207.62</v>
          </cell>
          <cell r="FS3400" t="str">
            <v>MT</v>
          </cell>
          <cell r="FT3400" t="str">
            <v>EISAx</v>
          </cell>
          <cell r="FV3400">
            <v>1800598.67</v>
          </cell>
        </row>
        <row r="3401">
          <cell r="EZ3401" t="str">
            <v>WA</v>
          </cell>
          <cell r="FA3401" t="str">
            <v>Other</v>
          </cell>
          <cell r="FB3401">
            <v>14091309.599000001</v>
          </cell>
          <cell r="FC3401">
            <v>5630576.0480000004</v>
          </cell>
          <cell r="FI3401" t="str">
            <v>WA</v>
          </cell>
          <cell r="FJ3401" t="str">
            <v>Other</v>
          </cell>
          <cell r="FK3401" t="str">
            <v>EISAq</v>
          </cell>
          <cell r="FL3401">
            <v>763299.92200000002</v>
          </cell>
          <cell r="FS3401" t="str">
            <v>WA</v>
          </cell>
          <cell r="FT3401" t="str">
            <v>EISAnqnx</v>
          </cell>
          <cell r="FV3401">
            <v>26751455.800000001</v>
          </cell>
        </row>
        <row r="3402">
          <cell r="EZ3402" t="str">
            <v>WA</v>
          </cell>
          <cell r="FA3402" t="str">
            <v>Bathroom</v>
          </cell>
          <cell r="FB3402">
            <v>322246.12</v>
          </cell>
          <cell r="FC3402">
            <v>57543.95</v>
          </cell>
          <cell r="FI3402" t="str">
            <v>WA</v>
          </cell>
          <cell r="FJ3402" t="str">
            <v>Other</v>
          </cell>
          <cell r="FK3402" t="str">
            <v>EISAx</v>
          </cell>
          <cell r="FL3402">
            <v>743473.95000000007</v>
          </cell>
          <cell r="FS3402" t="str">
            <v>WA</v>
          </cell>
          <cell r="FT3402" t="str">
            <v>EISAq</v>
          </cell>
          <cell r="FV3402">
            <v>8565374.379999999</v>
          </cell>
        </row>
        <row r="3403">
          <cell r="EZ3403" t="str">
            <v>WA</v>
          </cell>
          <cell r="FA3403" t="str">
            <v>Bedrooms</v>
          </cell>
          <cell r="FB3403">
            <v>322246.12</v>
          </cell>
          <cell r="FC3403">
            <v>316491.72499999998</v>
          </cell>
          <cell r="FI3403" t="str">
            <v>OR</v>
          </cell>
          <cell r="FJ3403" t="str">
            <v>Bathroom</v>
          </cell>
          <cell r="FK3403" t="str">
            <v>EISAnqnx</v>
          </cell>
          <cell r="FL3403">
            <v>415964.28</v>
          </cell>
          <cell r="FS3403" t="str">
            <v>WA</v>
          </cell>
          <cell r="FT3403" t="str">
            <v>EISAx</v>
          </cell>
          <cell r="FV3403">
            <v>25524324.800000001</v>
          </cell>
        </row>
        <row r="3404">
          <cell r="EZ3404" t="str">
            <v>WA</v>
          </cell>
          <cell r="FA3404" t="str">
            <v>Garage</v>
          </cell>
          <cell r="FB3404">
            <v>322246.12</v>
          </cell>
          <cell r="FC3404">
            <v>362526.88499999995</v>
          </cell>
          <cell r="FI3404" t="str">
            <v>OR</v>
          </cell>
          <cell r="FJ3404" t="str">
            <v>Bathroom</v>
          </cell>
          <cell r="FK3404" t="str">
            <v>EISAq</v>
          </cell>
          <cell r="FL3404">
            <v>103991.07</v>
          </cell>
          <cell r="FS3404" t="str">
            <v>OR</v>
          </cell>
          <cell r="FT3404" t="str">
            <v>EISAnqnx</v>
          </cell>
          <cell r="FV3404">
            <v>7315224.2000000002</v>
          </cell>
        </row>
        <row r="3405">
          <cell r="EZ3405" t="str">
            <v>WA</v>
          </cell>
          <cell r="FA3405" t="str">
            <v>Kitchen</v>
          </cell>
          <cell r="FB3405">
            <v>230175.8</v>
          </cell>
          <cell r="FC3405">
            <v>161123.06</v>
          </cell>
          <cell r="FI3405" t="str">
            <v>OR</v>
          </cell>
          <cell r="FJ3405" t="str">
            <v>Bathroom</v>
          </cell>
          <cell r="FK3405" t="str">
            <v>EISAx</v>
          </cell>
          <cell r="FL3405">
            <v>1109238.08</v>
          </cell>
          <cell r="FS3405" t="str">
            <v>OR</v>
          </cell>
          <cell r="FT3405" t="str">
            <v>EISAq</v>
          </cell>
          <cell r="FV3405">
            <v>427363.098</v>
          </cell>
        </row>
        <row r="3406">
          <cell r="EZ3406" t="str">
            <v>WA</v>
          </cell>
          <cell r="FA3406" t="str">
            <v>Living Room/Family Room</v>
          </cell>
          <cell r="FB3406">
            <v>575439.5</v>
          </cell>
          <cell r="FC3406">
            <v>184140.63999999998</v>
          </cell>
          <cell r="FI3406" t="str">
            <v>OR</v>
          </cell>
          <cell r="FJ3406" t="str">
            <v>Bedrooms</v>
          </cell>
          <cell r="FK3406" t="str">
            <v>EISAnqnx</v>
          </cell>
          <cell r="FL3406">
            <v>2079821.4000000001</v>
          </cell>
          <cell r="FS3406" t="str">
            <v>OR</v>
          </cell>
          <cell r="FT3406" t="str">
            <v>EISAx</v>
          </cell>
          <cell r="FV3406">
            <v>192505.9</v>
          </cell>
        </row>
        <row r="3407">
          <cell r="EZ3407" t="str">
            <v>WA</v>
          </cell>
          <cell r="FA3407" t="str">
            <v>Other</v>
          </cell>
          <cell r="FB3407">
            <v>339509.30499999999</v>
          </cell>
          <cell r="FC3407">
            <v>500632.36499999993</v>
          </cell>
          <cell r="FI3407" t="str">
            <v>OR</v>
          </cell>
          <cell r="FJ3407" t="str">
            <v>Exterior</v>
          </cell>
          <cell r="FK3407" t="str">
            <v>EISAnqnx</v>
          </cell>
          <cell r="FL3407">
            <v>2079821.4000000001</v>
          </cell>
          <cell r="FS3407" t="str">
            <v>WA</v>
          </cell>
          <cell r="FT3407" t="str">
            <v>EISAnqnx</v>
          </cell>
          <cell r="FV3407">
            <v>3656232.96</v>
          </cell>
        </row>
        <row r="3408">
          <cell r="EZ3408" t="str">
            <v>WA</v>
          </cell>
          <cell r="FA3408" t="str">
            <v>Bathroom</v>
          </cell>
          <cell r="FB3408">
            <v>1486947.9000000001</v>
          </cell>
          <cell r="FC3408">
            <v>426258.39800000004</v>
          </cell>
          <cell r="FI3408" t="str">
            <v>OR</v>
          </cell>
          <cell r="FJ3408" t="str">
            <v>Kitchen</v>
          </cell>
          <cell r="FK3408" t="str">
            <v>EISAq</v>
          </cell>
          <cell r="FL3408">
            <v>360502.37599999999</v>
          </cell>
          <cell r="FS3408" t="str">
            <v>WA</v>
          </cell>
          <cell r="FT3408" t="str">
            <v>EISAq</v>
          </cell>
          <cell r="FV3408">
            <v>624606.46400000004</v>
          </cell>
        </row>
        <row r="3409">
          <cell r="EZ3409" t="str">
            <v>WA</v>
          </cell>
          <cell r="FA3409" t="str">
            <v>Bedrooms</v>
          </cell>
          <cell r="FB3409">
            <v>6255094.1660000002</v>
          </cell>
          <cell r="FC3409">
            <v>1734772.55</v>
          </cell>
          <cell r="FI3409" t="str">
            <v>OR</v>
          </cell>
          <cell r="FJ3409" t="str">
            <v>Living Room/Family Room</v>
          </cell>
          <cell r="FK3409" t="str">
            <v>EISAnqnx</v>
          </cell>
          <cell r="FL3409">
            <v>831928.56</v>
          </cell>
          <cell r="FS3409" t="str">
            <v>WA</v>
          </cell>
          <cell r="FT3409" t="str">
            <v>EISAx</v>
          </cell>
          <cell r="FV3409">
            <v>2704088.96</v>
          </cell>
        </row>
        <row r="3410">
          <cell r="EZ3410" t="str">
            <v>WA</v>
          </cell>
          <cell r="FA3410" t="str">
            <v>Exterior</v>
          </cell>
          <cell r="FB3410">
            <v>1635642.6900000002</v>
          </cell>
          <cell r="FC3410">
            <v>5303447.5100000007</v>
          </cell>
          <cell r="FI3410" t="str">
            <v>OR</v>
          </cell>
          <cell r="FJ3410" t="str">
            <v>Living Room/Family Room</v>
          </cell>
          <cell r="FK3410" t="str">
            <v>EISAq</v>
          </cell>
          <cell r="FL3410">
            <v>103991.07</v>
          </cell>
          <cell r="FS3410" t="str">
            <v>WA</v>
          </cell>
          <cell r="FT3410" t="str">
            <v>EISAnqnx</v>
          </cell>
          <cell r="FV3410">
            <v>2017593.21</v>
          </cell>
        </row>
        <row r="3411">
          <cell r="EZ3411" t="str">
            <v>WA</v>
          </cell>
          <cell r="FA3411" t="str">
            <v>Garage</v>
          </cell>
          <cell r="FB3411">
            <v>1090428.4600000002</v>
          </cell>
          <cell r="FC3411">
            <v>1313470.645</v>
          </cell>
          <cell r="FI3411" t="str">
            <v>OR</v>
          </cell>
          <cell r="FJ3411" t="str">
            <v>Other</v>
          </cell>
          <cell r="FK3411" t="str">
            <v>EISAnqnx</v>
          </cell>
          <cell r="FL3411">
            <v>1525202.36</v>
          </cell>
          <cell r="FS3411" t="str">
            <v>WA</v>
          </cell>
          <cell r="FT3411" t="str">
            <v>EISAq</v>
          </cell>
          <cell r="FV3411">
            <v>413918.60699999996</v>
          </cell>
        </row>
        <row r="3412">
          <cell r="EZ3412" t="str">
            <v>WA</v>
          </cell>
          <cell r="FA3412" t="str">
            <v>Kitchen</v>
          </cell>
          <cell r="FB3412">
            <v>634431.10400000005</v>
          </cell>
          <cell r="FC3412">
            <v>495649.30000000005</v>
          </cell>
          <cell r="FI3412" t="str">
            <v>OR</v>
          </cell>
          <cell r="FJ3412" t="str">
            <v>Other</v>
          </cell>
          <cell r="FK3412" t="str">
            <v>EISAx</v>
          </cell>
          <cell r="FL3412">
            <v>2773095.2</v>
          </cell>
          <cell r="FS3412" t="str">
            <v>WA</v>
          </cell>
          <cell r="FT3412" t="str">
            <v>EISAx</v>
          </cell>
          <cell r="FV3412">
            <v>1570394.7149999999</v>
          </cell>
        </row>
        <row r="3413">
          <cell r="EZ3413" t="str">
            <v>WA</v>
          </cell>
          <cell r="FA3413" t="str">
            <v>Living Room/Family Room</v>
          </cell>
          <cell r="FB3413">
            <v>218085.69200000001</v>
          </cell>
          <cell r="FC3413">
            <v>991298.60000000009</v>
          </cell>
          <cell r="FI3413" t="str">
            <v>WA</v>
          </cell>
          <cell r="FJ3413" t="str">
            <v>Bathroom</v>
          </cell>
          <cell r="FK3413" t="str">
            <v>EISAnqnx</v>
          </cell>
          <cell r="FL3413">
            <v>175763.28</v>
          </cell>
          <cell r="FS3413" t="str">
            <v>WA</v>
          </cell>
          <cell r="FT3413" t="str">
            <v>EISAnqnx</v>
          </cell>
          <cell r="FV3413">
            <v>2932790.13</v>
          </cell>
        </row>
        <row r="3414">
          <cell r="EZ3414" t="str">
            <v>WA</v>
          </cell>
          <cell r="FA3414" t="str">
            <v>Other</v>
          </cell>
          <cell r="FB3414">
            <v>1878510.8470000001</v>
          </cell>
          <cell r="FC3414">
            <v>1239123.25</v>
          </cell>
          <cell r="FI3414" t="str">
            <v>WA</v>
          </cell>
          <cell r="FJ3414" t="str">
            <v>Bathroom</v>
          </cell>
          <cell r="FK3414" t="str">
            <v>EISAq</v>
          </cell>
          <cell r="FL3414">
            <v>109852.05</v>
          </cell>
          <cell r="FS3414" t="str">
            <v>WA</v>
          </cell>
          <cell r="FT3414" t="str">
            <v>EISAq</v>
          </cell>
          <cell r="FV3414">
            <v>176799.405</v>
          </cell>
        </row>
        <row r="3415">
          <cell r="EZ3415" t="str">
            <v>WA</v>
          </cell>
          <cell r="FA3415" t="str">
            <v>Bathroom</v>
          </cell>
          <cell r="FB3415">
            <v>761412.08</v>
          </cell>
          <cell r="FC3415">
            <v>240445.91999999998</v>
          </cell>
          <cell r="FI3415" t="str">
            <v>WA</v>
          </cell>
          <cell r="FJ3415" t="str">
            <v>Bedrooms</v>
          </cell>
          <cell r="FK3415" t="str">
            <v>EISAq</v>
          </cell>
          <cell r="FL3415">
            <v>84952.251999999993</v>
          </cell>
          <cell r="FS3415" t="str">
            <v>WA</v>
          </cell>
          <cell r="FT3415" t="str">
            <v>EISAx</v>
          </cell>
          <cell r="FV3415">
            <v>1622394.54</v>
          </cell>
        </row>
        <row r="3416">
          <cell r="EZ3416" t="str">
            <v>WA</v>
          </cell>
          <cell r="FA3416" t="str">
            <v>Bedrooms</v>
          </cell>
          <cell r="FB3416">
            <v>1053954.6159999999</v>
          </cell>
          <cell r="FC3416">
            <v>1029910.024</v>
          </cell>
          <cell r="FI3416" t="str">
            <v>WA</v>
          </cell>
          <cell r="FJ3416" t="str">
            <v>Exterior</v>
          </cell>
          <cell r="FK3416" t="str">
            <v>EISAq</v>
          </cell>
          <cell r="FL3416">
            <v>38082.044000000002</v>
          </cell>
          <cell r="FS3416" t="str">
            <v>OR</v>
          </cell>
          <cell r="FT3416" t="str">
            <v>EISAnqnx</v>
          </cell>
          <cell r="FV3416">
            <v>6694605.4500000002</v>
          </cell>
        </row>
        <row r="3417">
          <cell r="EZ3417" t="str">
            <v>WA</v>
          </cell>
          <cell r="FA3417" t="str">
            <v>Exterior</v>
          </cell>
          <cell r="FB3417">
            <v>1683121.44</v>
          </cell>
          <cell r="FC3417">
            <v>4947174.8039999995</v>
          </cell>
          <cell r="FI3417" t="str">
            <v>WA</v>
          </cell>
          <cell r="FJ3417" t="str">
            <v>Exterior</v>
          </cell>
          <cell r="FK3417" t="str">
            <v>EISAx</v>
          </cell>
          <cell r="FL3417">
            <v>505319.43</v>
          </cell>
          <cell r="FS3417" t="str">
            <v>OR</v>
          </cell>
          <cell r="FT3417" t="str">
            <v>EISAq</v>
          </cell>
          <cell r="FV3417">
            <v>4215121.95</v>
          </cell>
        </row>
        <row r="3418">
          <cell r="EZ3418" t="str">
            <v>WA</v>
          </cell>
          <cell r="FA3418" t="str">
            <v>Kitchen</v>
          </cell>
          <cell r="FB3418">
            <v>641189.12</v>
          </cell>
          <cell r="FC3418">
            <v>290538.82</v>
          </cell>
          <cell r="FI3418" t="str">
            <v>WA</v>
          </cell>
          <cell r="FJ3418" t="str">
            <v>Garage</v>
          </cell>
          <cell r="FK3418" t="str">
            <v>EISAq</v>
          </cell>
          <cell r="FL3418">
            <v>32223.268</v>
          </cell>
          <cell r="FS3418" t="str">
            <v>OR</v>
          </cell>
          <cell r="FT3418" t="str">
            <v>EISAx</v>
          </cell>
          <cell r="FV3418">
            <v>537221.42499999993</v>
          </cell>
        </row>
        <row r="3419">
          <cell r="EZ3419" t="str">
            <v>WA</v>
          </cell>
          <cell r="FA3419" t="str">
            <v>Living Room/Family Room</v>
          </cell>
          <cell r="FB3419">
            <v>1192211.02</v>
          </cell>
          <cell r="FC3419">
            <v>703304.31599999999</v>
          </cell>
          <cell r="FI3419" t="str">
            <v>WA</v>
          </cell>
          <cell r="FJ3419" t="str">
            <v>Garage</v>
          </cell>
          <cell r="FK3419" t="str">
            <v>EISAx</v>
          </cell>
          <cell r="FL3419">
            <v>219704.1</v>
          </cell>
          <cell r="FS3419" t="str">
            <v>OR</v>
          </cell>
          <cell r="FT3419" t="str">
            <v>EISAnqnx</v>
          </cell>
          <cell r="FV3419">
            <v>3850118</v>
          </cell>
        </row>
        <row r="3420">
          <cell r="EZ3420" t="str">
            <v>WA</v>
          </cell>
          <cell r="FA3420" t="str">
            <v>Other</v>
          </cell>
          <cell r="FB3420">
            <v>3051659.4679999999</v>
          </cell>
          <cell r="FC3420">
            <v>2143976.12</v>
          </cell>
          <cell r="FI3420" t="str">
            <v>WA</v>
          </cell>
          <cell r="FJ3420" t="str">
            <v>Kitchen</v>
          </cell>
          <cell r="FK3420" t="str">
            <v>EISAq</v>
          </cell>
          <cell r="FL3420">
            <v>87881.64</v>
          </cell>
          <cell r="FS3420" t="str">
            <v>OR</v>
          </cell>
          <cell r="FT3420" t="str">
            <v>EISAq</v>
          </cell>
          <cell r="FV3420">
            <v>529391.22499999998</v>
          </cell>
        </row>
        <row r="3421">
          <cell r="EZ3421" t="str">
            <v>WA</v>
          </cell>
          <cell r="FA3421" t="str">
            <v>Bathroom</v>
          </cell>
          <cell r="FB3421">
            <v>241674.50999999998</v>
          </cell>
          <cell r="FC3421">
            <v>145004.70600000001</v>
          </cell>
          <cell r="FI3421" t="str">
            <v>WA</v>
          </cell>
          <cell r="FJ3421" t="str">
            <v>Living Room/Family Room</v>
          </cell>
          <cell r="FK3421" t="str">
            <v>EISAq</v>
          </cell>
          <cell r="FL3421">
            <v>21970.41</v>
          </cell>
          <cell r="FS3421" t="str">
            <v>OR</v>
          </cell>
          <cell r="FT3421" t="str">
            <v>EISAx</v>
          </cell>
          <cell r="FV3421">
            <v>1116534.22</v>
          </cell>
        </row>
        <row r="3422">
          <cell r="EZ3422" t="str">
            <v>WA</v>
          </cell>
          <cell r="FA3422" t="str">
            <v>Bedrooms</v>
          </cell>
          <cell r="FB3422">
            <v>351526.56</v>
          </cell>
          <cell r="FC3422">
            <v>313444.516</v>
          </cell>
          <cell r="FI3422" t="str">
            <v>WA</v>
          </cell>
          <cell r="FJ3422" t="str">
            <v>Other</v>
          </cell>
          <cell r="FK3422" t="str">
            <v>EISAq</v>
          </cell>
          <cell r="FL3422">
            <v>128893.072</v>
          </cell>
          <cell r="FS3422" t="str">
            <v>OR</v>
          </cell>
          <cell r="FT3422" t="str">
            <v>EISAnqnx</v>
          </cell>
          <cell r="FV3422">
            <v>1306280.52</v>
          </cell>
        </row>
        <row r="3423">
          <cell r="EZ3423" t="str">
            <v>WA</v>
          </cell>
          <cell r="FA3423" t="str">
            <v>Exterior</v>
          </cell>
          <cell r="FB3423">
            <v>175763.28</v>
          </cell>
          <cell r="FC3423">
            <v>1684398.0999999999</v>
          </cell>
          <cell r="FI3423" t="str">
            <v>WA</v>
          </cell>
          <cell r="FJ3423" t="str">
            <v>Bathroom</v>
          </cell>
          <cell r="FK3423" t="str">
            <v>EISAnqnx</v>
          </cell>
          <cell r="FL3423">
            <v>198259.72000000003</v>
          </cell>
          <cell r="FS3423" t="str">
            <v>OR</v>
          </cell>
          <cell r="FT3423" t="str">
            <v>EISAq</v>
          </cell>
          <cell r="FV3423">
            <v>574118.35199999996</v>
          </cell>
        </row>
        <row r="3424">
          <cell r="EZ3424" t="str">
            <v>WA</v>
          </cell>
          <cell r="FA3424" t="str">
            <v>Kitchen</v>
          </cell>
          <cell r="FB3424">
            <v>117175.51999999999</v>
          </cell>
          <cell r="FC3424">
            <v>183086.75</v>
          </cell>
          <cell r="FI3424" t="str">
            <v>WA</v>
          </cell>
          <cell r="FJ3424" t="str">
            <v>Bathroom</v>
          </cell>
          <cell r="FK3424" t="str">
            <v>EISAq</v>
          </cell>
          <cell r="FL3424">
            <v>832690.82400000002</v>
          </cell>
          <cell r="FS3424" t="str">
            <v>OR</v>
          </cell>
          <cell r="FT3424" t="str">
            <v>EISAx</v>
          </cell>
          <cell r="FV3424">
            <v>193523.04</v>
          </cell>
        </row>
        <row r="3425">
          <cell r="EZ3425" t="str">
            <v>WA</v>
          </cell>
          <cell r="FA3425" t="str">
            <v>Living Room/Family Room</v>
          </cell>
          <cell r="FB3425">
            <v>205057.16</v>
          </cell>
          <cell r="FC3425">
            <v>673759.24</v>
          </cell>
          <cell r="FI3425" t="str">
            <v>WA</v>
          </cell>
          <cell r="FJ3425" t="str">
            <v>Bathroom</v>
          </cell>
          <cell r="FK3425" t="str">
            <v>EISAx</v>
          </cell>
          <cell r="FL3425">
            <v>5065535.8460000008</v>
          </cell>
          <cell r="FS3425" t="str">
            <v>WA</v>
          </cell>
          <cell r="FT3425" t="str">
            <v>EISAnqnx</v>
          </cell>
          <cell r="FV3425">
            <v>675997.72499999998</v>
          </cell>
        </row>
        <row r="3426">
          <cell r="EZ3426" t="str">
            <v>WA</v>
          </cell>
          <cell r="FA3426" t="str">
            <v>Other</v>
          </cell>
          <cell r="FB3426">
            <v>263644.92</v>
          </cell>
          <cell r="FC3426">
            <v>275362.47200000001</v>
          </cell>
          <cell r="FI3426" t="str">
            <v>WA</v>
          </cell>
          <cell r="FJ3426" t="str">
            <v>Bedrooms</v>
          </cell>
          <cell r="FK3426" t="str">
            <v>EISAx</v>
          </cell>
          <cell r="FL3426">
            <v>5521533.2020000005</v>
          </cell>
          <cell r="FS3426" t="str">
            <v>WA</v>
          </cell>
          <cell r="FT3426" t="str">
            <v>EISAq</v>
          </cell>
          <cell r="FV3426">
            <v>289119.027</v>
          </cell>
        </row>
        <row r="3427">
          <cell r="EZ3427" t="str">
            <v>WA</v>
          </cell>
          <cell r="FA3427" t="str">
            <v>Bathroom</v>
          </cell>
          <cell r="FB3427">
            <v>570260.98800000001</v>
          </cell>
          <cell r="FC3427">
            <v>240912.39599999998</v>
          </cell>
          <cell r="FI3427" t="str">
            <v>WA</v>
          </cell>
          <cell r="FJ3427" t="str">
            <v>Exterior</v>
          </cell>
          <cell r="FK3427" t="str">
            <v>EISAq</v>
          </cell>
          <cell r="FL3427">
            <v>817821.34500000009</v>
          </cell>
          <cell r="FS3427" t="str">
            <v>WA</v>
          </cell>
          <cell r="FT3427" t="str">
            <v>EISAx</v>
          </cell>
          <cell r="FV3427">
            <v>2017593.21</v>
          </cell>
        </row>
        <row r="3428">
          <cell r="EZ3428" t="str">
            <v>WA</v>
          </cell>
          <cell r="FA3428" t="str">
            <v>Bedrooms</v>
          </cell>
          <cell r="FB3428">
            <v>304952.39999999997</v>
          </cell>
          <cell r="FC3428">
            <v>478775.26799999998</v>
          </cell>
          <cell r="FI3428" t="str">
            <v>WA</v>
          </cell>
          <cell r="FJ3428" t="str">
            <v>Exterior</v>
          </cell>
          <cell r="FK3428" t="str">
            <v>EISAx</v>
          </cell>
          <cell r="FL3428">
            <v>966516.13500000013</v>
          </cell>
          <cell r="FS3428" t="str">
            <v>OR</v>
          </cell>
          <cell r="FT3428" t="str">
            <v>EISAnqnx</v>
          </cell>
          <cell r="FV3428">
            <v>1064376.72</v>
          </cell>
        </row>
        <row r="3429">
          <cell r="EZ3429" t="str">
            <v>WA</v>
          </cell>
          <cell r="FA3429" t="str">
            <v>Exterior</v>
          </cell>
          <cell r="FB3429">
            <v>1683337.2479999999</v>
          </cell>
          <cell r="FC3429">
            <v>2244449.6639999999</v>
          </cell>
          <cell r="FI3429" t="str">
            <v>WA</v>
          </cell>
          <cell r="FJ3429" t="str">
            <v>Garage</v>
          </cell>
          <cell r="FK3429" t="str">
            <v>EISAnqnx</v>
          </cell>
          <cell r="FL3429">
            <v>1189558.32</v>
          </cell>
          <cell r="FS3429" t="str">
            <v>OR</v>
          </cell>
          <cell r="FT3429" t="str">
            <v>EISAq</v>
          </cell>
          <cell r="FV3429">
            <v>504772.59600000002</v>
          </cell>
        </row>
        <row r="3430">
          <cell r="EZ3430" t="str">
            <v>WA</v>
          </cell>
          <cell r="FA3430" t="str">
            <v>Garage</v>
          </cell>
          <cell r="FB3430">
            <v>137228.57999999999</v>
          </cell>
          <cell r="FC3430">
            <v>878262.91200000001</v>
          </cell>
          <cell r="FI3430" t="str">
            <v>WA</v>
          </cell>
          <cell r="FJ3430" t="str">
            <v>Garage</v>
          </cell>
          <cell r="FK3430" t="str">
            <v>EISAq</v>
          </cell>
          <cell r="FL3430">
            <v>1268862.2080000001</v>
          </cell>
          <cell r="FS3430" t="str">
            <v>OR</v>
          </cell>
          <cell r="FT3430" t="str">
            <v>EISAx</v>
          </cell>
          <cell r="FV3430">
            <v>225776.88</v>
          </cell>
        </row>
        <row r="3431">
          <cell r="EZ3431" t="str">
            <v>WA</v>
          </cell>
          <cell r="FA3431" t="str">
            <v>Kitchen</v>
          </cell>
          <cell r="FB3431">
            <v>396438.12</v>
          </cell>
          <cell r="FC3431">
            <v>167723.82</v>
          </cell>
          <cell r="FI3431" t="str">
            <v>WA</v>
          </cell>
          <cell r="FJ3431" t="str">
            <v>Kitchen</v>
          </cell>
          <cell r="FK3431" t="str">
            <v>EISAnqnx</v>
          </cell>
          <cell r="FL3431">
            <v>3568674.9600000004</v>
          </cell>
          <cell r="FS3431" t="str">
            <v>ID</v>
          </cell>
          <cell r="FT3431" t="str">
            <v>EISAnqnx</v>
          </cell>
          <cell r="FV3431">
            <v>12625522.940000001</v>
          </cell>
        </row>
        <row r="3432">
          <cell r="EZ3432" t="str">
            <v>WA</v>
          </cell>
          <cell r="FA3432" t="str">
            <v>Living Room/Family Room</v>
          </cell>
          <cell r="FB3432">
            <v>457428.6</v>
          </cell>
          <cell r="FC3432">
            <v>405586.69199999998</v>
          </cell>
          <cell r="FI3432" t="str">
            <v>WA</v>
          </cell>
          <cell r="FJ3432" t="str">
            <v>Kitchen</v>
          </cell>
          <cell r="FK3432" t="str">
            <v>EISAq</v>
          </cell>
          <cell r="FL3432">
            <v>416345.41200000001</v>
          </cell>
          <cell r="FS3432" t="str">
            <v>ID</v>
          </cell>
          <cell r="FT3432" t="str">
            <v>EISAq</v>
          </cell>
          <cell r="FV3432">
            <v>530006.96</v>
          </cell>
        </row>
        <row r="3433">
          <cell r="EZ3433" t="str">
            <v>WA</v>
          </cell>
          <cell r="FA3433" t="str">
            <v>Other</v>
          </cell>
          <cell r="FB3433">
            <v>617528.61</v>
          </cell>
          <cell r="FC3433">
            <v>809648.62199999997</v>
          </cell>
          <cell r="FI3433" t="str">
            <v>WA</v>
          </cell>
          <cell r="FJ3433" t="str">
            <v>Kitchen</v>
          </cell>
          <cell r="FK3433" t="str">
            <v>EISAx</v>
          </cell>
          <cell r="FL3433">
            <v>3058156.1810000003</v>
          </cell>
          <cell r="FS3433" t="str">
            <v>ID</v>
          </cell>
          <cell r="FT3433" t="str">
            <v>EISAx</v>
          </cell>
          <cell r="FV3433">
            <v>1987526.1</v>
          </cell>
        </row>
        <row r="3434">
          <cell r="EZ3434" t="str">
            <v>WA</v>
          </cell>
          <cell r="FA3434" t="str">
            <v>Bathroom</v>
          </cell>
          <cell r="FB3434">
            <v>175763.28</v>
          </cell>
          <cell r="FC3434">
            <v>105457.96799999999</v>
          </cell>
          <cell r="FI3434" t="str">
            <v>WA</v>
          </cell>
          <cell r="FJ3434" t="str">
            <v>Living Room/Family Room</v>
          </cell>
          <cell r="FK3434" t="str">
            <v>EISAq</v>
          </cell>
          <cell r="FL3434">
            <v>520431.76500000001</v>
          </cell>
          <cell r="FS3434" t="str">
            <v>WA</v>
          </cell>
          <cell r="FT3434" t="str">
            <v>EISAnqnx</v>
          </cell>
          <cell r="FV3434">
            <v>280799.05499999999</v>
          </cell>
        </row>
        <row r="3435">
          <cell r="EZ3435" t="str">
            <v>WA</v>
          </cell>
          <cell r="FA3435" t="str">
            <v>Bedrooms</v>
          </cell>
          <cell r="FB3435">
            <v>373496.97</v>
          </cell>
          <cell r="FC3435">
            <v>707447.20199999993</v>
          </cell>
          <cell r="FI3435" t="str">
            <v>WA</v>
          </cell>
          <cell r="FJ3435" t="str">
            <v>Living Room/Family Room</v>
          </cell>
          <cell r="FK3435" t="str">
            <v>EISAx</v>
          </cell>
          <cell r="FL3435">
            <v>6195616.2500000009</v>
          </cell>
          <cell r="FS3435" t="str">
            <v>WA</v>
          </cell>
          <cell r="FT3435" t="str">
            <v>EISAq</v>
          </cell>
          <cell r="FV3435">
            <v>1100316.297</v>
          </cell>
        </row>
        <row r="3436">
          <cell r="EZ3436" t="str">
            <v>WA</v>
          </cell>
          <cell r="FA3436" t="str">
            <v>Exterior</v>
          </cell>
          <cell r="FB3436">
            <v>109852.05</v>
          </cell>
          <cell r="FC3436">
            <v>2284922.64</v>
          </cell>
          <cell r="FI3436" t="str">
            <v>WA</v>
          </cell>
          <cell r="FJ3436" t="str">
            <v>Other</v>
          </cell>
          <cell r="FK3436" t="str">
            <v>EISAnqnx</v>
          </cell>
          <cell r="FL3436">
            <v>3915629.47</v>
          </cell>
          <cell r="FS3436" t="str">
            <v>WA</v>
          </cell>
          <cell r="FT3436" t="str">
            <v>EISAx</v>
          </cell>
          <cell r="FV3436">
            <v>1081596.3599999999</v>
          </cell>
        </row>
        <row r="3437">
          <cell r="EZ3437" t="str">
            <v>WA</v>
          </cell>
          <cell r="FA3437" t="str">
            <v>Garage</v>
          </cell>
          <cell r="FB3437">
            <v>0</v>
          </cell>
          <cell r="FC3437">
            <v>0</v>
          </cell>
          <cell r="FI3437" t="str">
            <v>WA</v>
          </cell>
          <cell r="FJ3437" t="str">
            <v>Other</v>
          </cell>
          <cell r="FK3437" t="str">
            <v>EISAq</v>
          </cell>
          <cell r="FL3437">
            <v>5209274.1430000002</v>
          </cell>
          <cell r="FS3437" t="str">
            <v>MT</v>
          </cell>
          <cell r="FT3437" t="str">
            <v>EISAnqnx</v>
          </cell>
          <cell r="FV3437">
            <v>446424.81000000006</v>
          </cell>
        </row>
        <row r="3438">
          <cell r="EZ3438" t="str">
            <v>WA</v>
          </cell>
          <cell r="FA3438" t="str">
            <v>Kitchen</v>
          </cell>
          <cell r="FB3438">
            <v>93740.415999999997</v>
          </cell>
          <cell r="FC3438">
            <v>319303.29200000002</v>
          </cell>
          <cell r="FI3438" t="str">
            <v>WA</v>
          </cell>
          <cell r="FJ3438" t="str">
            <v>Other</v>
          </cell>
          <cell r="FK3438" t="str">
            <v>EISAx</v>
          </cell>
          <cell r="FL3438">
            <v>11662628.029000001</v>
          </cell>
          <cell r="FS3438" t="str">
            <v>MT</v>
          </cell>
          <cell r="FT3438" t="str">
            <v>EISAq</v>
          </cell>
          <cell r="FV3438">
            <v>1426270.0340000002</v>
          </cell>
        </row>
        <row r="3439">
          <cell r="EZ3439" t="str">
            <v>WA</v>
          </cell>
          <cell r="FA3439" t="str">
            <v>Living Room/Family Room</v>
          </cell>
          <cell r="FB3439">
            <v>96669.804000000004</v>
          </cell>
          <cell r="FC3439">
            <v>618100.86800000002</v>
          </cell>
          <cell r="FI3439" t="str">
            <v>WA</v>
          </cell>
          <cell r="FJ3439" t="str">
            <v>Bathroom</v>
          </cell>
          <cell r="FK3439" t="str">
            <v>EISAnqnx</v>
          </cell>
          <cell r="FL3439">
            <v>87881.64</v>
          </cell>
          <cell r="FS3439" t="str">
            <v>MT</v>
          </cell>
          <cell r="FT3439" t="str">
            <v>EISAx</v>
          </cell>
          <cell r="FV3439">
            <v>50365.876000000004</v>
          </cell>
        </row>
        <row r="3440">
          <cell r="EZ3440" t="str">
            <v>WA</v>
          </cell>
          <cell r="FA3440" t="str">
            <v>Other</v>
          </cell>
          <cell r="FB3440">
            <v>445266.97599999997</v>
          </cell>
          <cell r="FC3440">
            <v>322232.68</v>
          </cell>
          <cell r="FI3440" t="str">
            <v>WA</v>
          </cell>
          <cell r="FJ3440" t="str">
            <v>Bathroom</v>
          </cell>
          <cell r="FK3440" t="str">
            <v>EISAq</v>
          </cell>
          <cell r="FL3440">
            <v>58587.759999999995</v>
          </cell>
          <cell r="FS3440" t="str">
            <v>OR</v>
          </cell>
          <cell r="FT3440" t="str">
            <v>EISAnqnx</v>
          </cell>
          <cell r="FV3440">
            <v>959551.74</v>
          </cell>
        </row>
        <row r="3441">
          <cell r="EZ3441" t="str">
            <v>WA</v>
          </cell>
          <cell r="FA3441" t="str">
            <v>Bathroom</v>
          </cell>
          <cell r="FB3441">
            <v>841560.72</v>
          </cell>
          <cell r="FC3441">
            <v>112208.09599999999</v>
          </cell>
          <cell r="FI3441" t="str">
            <v>WA</v>
          </cell>
          <cell r="FJ3441" t="str">
            <v>Bedrooms</v>
          </cell>
          <cell r="FK3441" t="str">
            <v>EISAq</v>
          </cell>
          <cell r="FL3441">
            <v>159651.64600000001</v>
          </cell>
          <cell r="FS3441" t="str">
            <v>OR</v>
          </cell>
          <cell r="FT3441" t="str">
            <v>EISAq</v>
          </cell>
          <cell r="FV3441">
            <v>507997.98</v>
          </cell>
        </row>
        <row r="3442">
          <cell r="EZ3442" t="str">
            <v>WA</v>
          </cell>
          <cell r="FA3442" t="str">
            <v>Bedrooms</v>
          </cell>
          <cell r="FB3442">
            <v>1202229.5999999999</v>
          </cell>
          <cell r="FC3442">
            <v>997850.56799999997</v>
          </cell>
          <cell r="FI3442" t="str">
            <v>WA</v>
          </cell>
          <cell r="FJ3442" t="str">
            <v>Exterior</v>
          </cell>
          <cell r="FK3442" t="str">
            <v>EISAq</v>
          </cell>
          <cell r="FL3442">
            <v>43940.82</v>
          </cell>
          <cell r="FS3442" t="str">
            <v>OR</v>
          </cell>
          <cell r="FT3442" t="str">
            <v>EISAx</v>
          </cell>
          <cell r="FV3442">
            <v>1483676.64</v>
          </cell>
        </row>
        <row r="3443">
          <cell r="EZ3443" t="str">
            <v>WA</v>
          </cell>
          <cell r="FA3443" t="str">
            <v>Exterior</v>
          </cell>
          <cell r="FB3443">
            <v>691282.02</v>
          </cell>
          <cell r="FC3443">
            <v>5389996.04</v>
          </cell>
          <cell r="FI3443" t="str">
            <v>WA</v>
          </cell>
          <cell r="FJ3443" t="str">
            <v>Kitchen</v>
          </cell>
          <cell r="FK3443" t="str">
            <v>EISAq</v>
          </cell>
          <cell r="FL3443">
            <v>43940.82</v>
          </cell>
          <cell r="FS3443" t="str">
            <v>ID</v>
          </cell>
          <cell r="FT3443" t="str">
            <v>EISAnqnx</v>
          </cell>
          <cell r="FV3443">
            <v>2801465.36</v>
          </cell>
        </row>
        <row r="3444">
          <cell r="EZ3444" t="str">
            <v>WA</v>
          </cell>
          <cell r="FA3444" t="str">
            <v>Kitchen</v>
          </cell>
          <cell r="FB3444">
            <v>256475.64799999999</v>
          </cell>
          <cell r="FC3444">
            <v>404750.63199999998</v>
          </cell>
          <cell r="FI3444" t="str">
            <v>WA</v>
          </cell>
          <cell r="FJ3444" t="str">
            <v>Living Room/Family Room</v>
          </cell>
          <cell r="FK3444" t="str">
            <v>EISAq</v>
          </cell>
          <cell r="FL3444">
            <v>43940.82</v>
          </cell>
          <cell r="FS3444" t="str">
            <v>ID</v>
          </cell>
          <cell r="FT3444" t="str">
            <v>EISAq</v>
          </cell>
          <cell r="FV3444">
            <v>1010798.988</v>
          </cell>
        </row>
        <row r="3445">
          <cell r="EZ3445" t="str">
            <v>WA</v>
          </cell>
          <cell r="FA3445" t="str">
            <v>Living Room/Family Room</v>
          </cell>
          <cell r="FB3445">
            <v>240445.91999999998</v>
          </cell>
          <cell r="FC3445">
            <v>522969.87599999999</v>
          </cell>
          <cell r="FI3445" t="str">
            <v>WA</v>
          </cell>
          <cell r="FJ3445" t="str">
            <v>Other</v>
          </cell>
          <cell r="FK3445" t="str">
            <v>EISAnqnx</v>
          </cell>
          <cell r="FL3445">
            <v>263644.92</v>
          </cell>
          <cell r="FS3445" t="str">
            <v>ID</v>
          </cell>
          <cell r="FT3445" t="str">
            <v>EISAx</v>
          </cell>
          <cell r="FV3445">
            <v>776081.62</v>
          </cell>
        </row>
        <row r="3446">
          <cell r="EZ3446" t="str">
            <v>WA</v>
          </cell>
          <cell r="FA3446" t="str">
            <v>Other</v>
          </cell>
          <cell r="FB3446">
            <v>2382418.324</v>
          </cell>
          <cell r="FC3446">
            <v>2995555.42</v>
          </cell>
          <cell r="FI3446" t="str">
            <v>WA</v>
          </cell>
          <cell r="FJ3446" t="str">
            <v>Other</v>
          </cell>
          <cell r="FK3446" t="str">
            <v>EISAq</v>
          </cell>
          <cell r="FL3446">
            <v>153792.87</v>
          </cell>
          <cell r="FS3446" t="str">
            <v>OR</v>
          </cell>
          <cell r="FT3446" t="str">
            <v>EISAnqnx</v>
          </cell>
          <cell r="FV3446">
            <v>4264005.6849999996</v>
          </cell>
        </row>
        <row r="3447">
          <cell r="EZ3447" t="str">
            <v>WA</v>
          </cell>
          <cell r="FA3447" t="str">
            <v>Bathroom</v>
          </cell>
          <cell r="FB3447">
            <v>395467.38</v>
          </cell>
          <cell r="FC3447">
            <v>231421.652</v>
          </cell>
          <cell r="FI3447" t="str">
            <v>WA</v>
          </cell>
          <cell r="FJ3447" t="str">
            <v>Bathroom</v>
          </cell>
          <cell r="FK3447" t="str">
            <v>EISAq</v>
          </cell>
          <cell r="FL3447">
            <v>42078.036</v>
          </cell>
          <cell r="FS3447" t="str">
            <v>OR</v>
          </cell>
          <cell r="FT3447" t="str">
            <v>EISAq</v>
          </cell>
          <cell r="FV3447">
            <v>1659400.858</v>
          </cell>
        </row>
        <row r="3448">
          <cell r="EZ3448" t="str">
            <v>WA</v>
          </cell>
          <cell r="FA3448" t="str">
            <v>Bedrooms</v>
          </cell>
          <cell r="FB3448">
            <v>853916.60199999996</v>
          </cell>
          <cell r="FC3448">
            <v>1039932.74</v>
          </cell>
          <cell r="FI3448" t="str">
            <v>WA</v>
          </cell>
          <cell r="FJ3448" t="str">
            <v>Bedrooms</v>
          </cell>
          <cell r="FK3448" t="str">
            <v>EISAnqnx</v>
          </cell>
          <cell r="FL3448">
            <v>160297.28</v>
          </cell>
          <cell r="FS3448" t="str">
            <v>OR</v>
          </cell>
          <cell r="FT3448" t="str">
            <v>EISAx</v>
          </cell>
          <cell r="FV3448">
            <v>2002061.3599999999</v>
          </cell>
        </row>
        <row r="3449">
          <cell r="EZ3449" t="str">
            <v>WA</v>
          </cell>
          <cell r="FA3449" t="str">
            <v>Exterior</v>
          </cell>
          <cell r="FB3449">
            <v>503854.73599999998</v>
          </cell>
          <cell r="FC3449">
            <v>4830560.8119999999</v>
          </cell>
          <cell r="FI3449" t="str">
            <v>WA</v>
          </cell>
          <cell r="FJ3449" t="str">
            <v>Bedrooms</v>
          </cell>
          <cell r="FK3449" t="str">
            <v>EISAq</v>
          </cell>
          <cell r="FL3449">
            <v>56104.047999999995</v>
          </cell>
          <cell r="FS3449" t="str">
            <v>WA</v>
          </cell>
          <cell r="FT3449" t="str">
            <v>EISAnqnx</v>
          </cell>
          <cell r="FV3449">
            <v>3139335.36</v>
          </cell>
        </row>
        <row r="3450">
          <cell r="EZ3450" t="str">
            <v>WA</v>
          </cell>
          <cell r="FA3450" t="str">
            <v>Garage</v>
          </cell>
          <cell r="FB3450">
            <v>410114.32</v>
          </cell>
          <cell r="FC3450">
            <v>855381.29599999997</v>
          </cell>
          <cell r="FI3450" t="str">
            <v>WA</v>
          </cell>
          <cell r="FJ3450" t="str">
            <v>Bedrooms</v>
          </cell>
          <cell r="FK3450" t="str">
            <v>EISAx</v>
          </cell>
          <cell r="FL3450">
            <v>480891.83999999997</v>
          </cell>
          <cell r="FS3450" t="str">
            <v>WA</v>
          </cell>
          <cell r="FT3450" t="str">
            <v>EISAq</v>
          </cell>
          <cell r="FV3450">
            <v>610426.32000000007</v>
          </cell>
        </row>
        <row r="3451">
          <cell r="EZ3451" t="str">
            <v>WA</v>
          </cell>
          <cell r="FA3451" t="str">
            <v>Kitchen</v>
          </cell>
          <cell r="FB3451">
            <v>225562.87599999999</v>
          </cell>
          <cell r="FC3451">
            <v>216774.712</v>
          </cell>
          <cell r="FI3451" t="str">
            <v>WA</v>
          </cell>
          <cell r="FJ3451" t="str">
            <v>Exterior</v>
          </cell>
          <cell r="FK3451" t="str">
            <v>EISAq</v>
          </cell>
          <cell r="FL3451">
            <v>30055.739999999998</v>
          </cell>
          <cell r="FS3451" t="str">
            <v>WA</v>
          </cell>
          <cell r="FT3451" t="str">
            <v>EISAx</v>
          </cell>
          <cell r="FV3451">
            <v>12164924.52</v>
          </cell>
        </row>
        <row r="3452">
          <cell r="EZ3452" t="str">
            <v>WA</v>
          </cell>
          <cell r="FA3452" t="str">
            <v>Living Room/Family Room</v>
          </cell>
          <cell r="FB3452">
            <v>770429.04399999999</v>
          </cell>
          <cell r="FC3452">
            <v>1124884.9920000001</v>
          </cell>
          <cell r="FI3452" t="str">
            <v>WA</v>
          </cell>
          <cell r="FJ3452" t="str">
            <v>Kitchen</v>
          </cell>
          <cell r="FK3452" t="str">
            <v>EISAx</v>
          </cell>
          <cell r="FL3452">
            <v>541003.31999999995</v>
          </cell>
          <cell r="FS3452" t="str">
            <v>WA</v>
          </cell>
          <cell r="FT3452" t="str">
            <v>EISAnqnx</v>
          </cell>
          <cell r="FV3452">
            <v>2079993</v>
          </cell>
        </row>
        <row r="3453">
          <cell r="EZ3453" t="str">
            <v>WA</v>
          </cell>
          <cell r="FA3453" t="str">
            <v>Other</v>
          </cell>
          <cell r="FB3453">
            <v>2076936.0919999999</v>
          </cell>
          <cell r="FC3453">
            <v>2473868.1659999997</v>
          </cell>
          <cell r="FI3453" t="str">
            <v>WA</v>
          </cell>
          <cell r="FJ3453" t="str">
            <v>Living Room/Family Room</v>
          </cell>
          <cell r="FK3453" t="str">
            <v>EISAq</v>
          </cell>
          <cell r="FL3453">
            <v>60111.479999999996</v>
          </cell>
          <cell r="FS3453" t="str">
            <v>WA</v>
          </cell>
          <cell r="FT3453" t="str">
            <v>EISAq</v>
          </cell>
          <cell r="FV3453">
            <v>465918.43199999997</v>
          </cell>
        </row>
        <row r="3454">
          <cell r="EZ3454" t="str">
            <v>WA</v>
          </cell>
          <cell r="FA3454" t="str">
            <v>Bathroom</v>
          </cell>
          <cell r="FB3454">
            <v>410114.32</v>
          </cell>
          <cell r="FC3454">
            <v>139145.93</v>
          </cell>
          <cell r="FI3454" t="str">
            <v>WA</v>
          </cell>
          <cell r="FJ3454" t="str">
            <v>Living Room/Family Room</v>
          </cell>
          <cell r="FK3454" t="str">
            <v>EISAx</v>
          </cell>
          <cell r="FL3454">
            <v>761412.08</v>
          </cell>
          <cell r="FS3454" t="str">
            <v>WA</v>
          </cell>
          <cell r="FT3454" t="str">
            <v>EISAx</v>
          </cell>
          <cell r="FV3454">
            <v>883997.02500000002</v>
          </cell>
        </row>
        <row r="3455">
          <cell r="EZ3455" t="str">
            <v>WA</v>
          </cell>
          <cell r="FA3455" t="str">
            <v>Bedrooms</v>
          </cell>
          <cell r="FB3455">
            <v>615171.48</v>
          </cell>
          <cell r="FC3455">
            <v>641535.97199999995</v>
          </cell>
          <cell r="FI3455" t="str">
            <v>WA</v>
          </cell>
          <cell r="FJ3455" t="str">
            <v>Other</v>
          </cell>
          <cell r="FK3455" t="str">
            <v>EISAnqnx</v>
          </cell>
          <cell r="FL3455">
            <v>801486.39999999991</v>
          </cell>
          <cell r="FS3455" t="str">
            <v>ID</v>
          </cell>
          <cell r="FT3455" t="str">
            <v>EISAnqnx</v>
          </cell>
          <cell r="FV3455">
            <v>3774151.7249999996</v>
          </cell>
        </row>
        <row r="3456">
          <cell r="EZ3456" t="str">
            <v>WA</v>
          </cell>
          <cell r="FA3456" t="str">
            <v>Kitchen</v>
          </cell>
          <cell r="FB3456">
            <v>117175.51999999999</v>
          </cell>
          <cell r="FC3456">
            <v>190410.22</v>
          </cell>
          <cell r="FI3456" t="str">
            <v>WA</v>
          </cell>
          <cell r="FJ3456" t="str">
            <v>Other</v>
          </cell>
          <cell r="FK3456" t="str">
            <v>EISAq</v>
          </cell>
          <cell r="FL3456">
            <v>60111.479999999996</v>
          </cell>
          <cell r="FS3456" t="str">
            <v>ID</v>
          </cell>
          <cell r="FT3456" t="str">
            <v>EISAq</v>
          </cell>
          <cell r="FV3456">
            <v>1015980.1799999999</v>
          </cell>
        </row>
        <row r="3457">
          <cell r="EZ3457" t="str">
            <v>WA</v>
          </cell>
          <cell r="FA3457" t="str">
            <v>Living Room/Family Room</v>
          </cell>
          <cell r="FB3457">
            <v>21970.41</v>
          </cell>
          <cell r="FC3457">
            <v>227027.57</v>
          </cell>
          <cell r="FI3457" t="str">
            <v>WA</v>
          </cell>
          <cell r="FJ3457" t="str">
            <v>Other</v>
          </cell>
          <cell r="FK3457" t="str">
            <v>EISAx</v>
          </cell>
          <cell r="FL3457">
            <v>80148.639999999999</v>
          </cell>
          <cell r="FS3457" t="str">
            <v>ID</v>
          </cell>
          <cell r="FT3457" t="str">
            <v>EISAx</v>
          </cell>
          <cell r="FV3457">
            <v>733365.97499999998</v>
          </cell>
        </row>
        <row r="3458">
          <cell r="EZ3458" t="str">
            <v>WA</v>
          </cell>
          <cell r="FA3458" t="str">
            <v>Other</v>
          </cell>
          <cell r="FB3458">
            <v>556583.72</v>
          </cell>
          <cell r="FC3458">
            <v>533148.61600000004</v>
          </cell>
          <cell r="FI3458" t="str">
            <v>WA</v>
          </cell>
          <cell r="FJ3458" t="str">
            <v>Bathroom</v>
          </cell>
          <cell r="FK3458" t="str">
            <v>EISAnqnx</v>
          </cell>
          <cell r="FL3458">
            <v>1082006.6399999999</v>
          </cell>
          <cell r="FS3458" t="str">
            <v>OR</v>
          </cell>
          <cell r="FT3458" t="str">
            <v>EISAnqnx</v>
          </cell>
          <cell r="FV3458">
            <v>1386915.12</v>
          </cell>
        </row>
        <row r="3459">
          <cell r="EZ3459" t="str">
            <v>WA</v>
          </cell>
          <cell r="FA3459" t="str">
            <v>Bathroom</v>
          </cell>
          <cell r="FB3459">
            <v>793038.88000000012</v>
          </cell>
          <cell r="FC3459">
            <v>227998.67800000001</v>
          </cell>
          <cell r="FI3459" t="str">
            <v>WA</v>
          </cell>
          <cell r="FJ3459" t="str">
            <v>Bedrooms</v>
          </cell>
          <cell r="FK3459" t="str">
            <v>EISAq</v>
          </cell>
          <cell r="FL3459">
            <v>248460.78399999999</v>
          </cell>
          <cell r="FS3459" t="str">
            <v>OR</v>
          </cell>
          <cell r="FT3459" t="str">
            <v>EISAq</v>
          </cell>
          <cell r="FV3459">
            <v>1178877.852</v>
          </cell>
        </row>
        <row r="3460">
          <cell r="EZ3460" t="str">
            <v>WA</v>
          </cell>
          <cell r="FA3460" t="str">
            <v>Bedrooms</v>
          </cell>
          <cell r="FB3460">
            <v>1586077.7600000002</v>
          </cell>
          <cell r="FC3460">
            <v>4287366.4450000003</v>
          </cell>
          <cell r="FI3460" t="str">
            <v>WA</v>
          </cell>
          <cell r="FJ3460" t="str">
            <v>Bedrooms</v>
          </cell>
          <cell r="FK3460" t="str">
            <v>EISAx</v>
          </cell>
          <cell r="FL3460">
            <v>300557.39999999997</v>
          </cell>
          <cell r="FS3460" t="str">
            <v>OR</v>
          </cell>
          <cell r="FT3460" t="str">
            <v>EISAx</v>
          </cell>
          <cell r="FV3460">
            <v>1193392.08</v>
          </cell>
        </row>
        <row r="3461">
          <cell r="EZ3461" t="str">
            <v>WA</v>
          </cell>
          <cell r="FA3461" t="str">
            <v>Exterior</v>
          </cell>
          <cell r="FB3461">
            <v>8029518.6600000011</v>
          </cell>
          <cell r="FC3461">
            <v>13580790.82</v>
          </cell>
          <cell r="FI3461" t="str">
            <v>WA</v>
          </cell>
          <cell r="FJ3461" t="str">
            <v>Exterior</v>
          </cell>
          <cell r="FK3461" t="str">
            <v>EISAnqnx</v>
          </cell>
          <cell r="FL3461">
            <v>721337.76</v>
          </cell>
          <cell r="FS3461" t="str">
            <v>WA</v>
          </cell>
          <cell r="FT3461" t="str">
            <v>EISAnqnx</v>
          </cell>
          <cell r="FV3461">
            <v>582398.04</v>
          </cell>
        </row>
        <row r="3462">
          <cell r="EZ3462" t="str">
            <v>WA</v>
          </cell>
          <cell r="FA3462" t="str">
            <v>Kitchen</v>
          </cell>
          <cell r="FB3462">
            <v>495649.30000000005</v>
          </cell>
          <cell r="FC3462">
            <v>332085.03100000002</v>
          </cell>
          <cell r="FI3462" t="str">
            <v>WA</v>
          </cell>
          <cell r="FJ3462" t="str">
            <v>Exterior</v>
          </cell>
          <cell r="FK3462" t="str">
            <v>EISAq</v>
          </cell>
          <cell r="FL3462">
            <v>256475.64799999999</v>
          </cell>
          <cell r="FS3462" t="str">
            <v>WA</v>
          </cell>
          <cell r="FT3462" t="str">
            <v>EISAq</v>
          </cell>
          <cell r="FV3462">
            <v>638557.85100000002</v>
          </cell>
        </row>
        <row r="3463">
          <cell r="EZ3463" t="str">
            <v>WA</v>
          </cell>
          <cell r="FA3463" t="str">
            <v>Living Room/Family Room</v>
          </cell>
          <cell r="FB3463">
            <v>991298.60000000009</v>
          </cell>
          <cell r="FC3463">
            <v>1422513.4910000002</v>
          </cell>
          <cell r="FI3463" t="str">
            <v>WA</v>
          </cell>
          <cell r="FJ3463" t="str">
            <v>Kitchen</v>
          </cell>
          <cell r="FK3463" t="str">
            <v>EISAq</v>
          </cell>
          <cell r="FL3463">
            <v>256475.64799999999</v>
          </cell>
          <cell r="FS3463" t="str">
            <v>MT</v>
          </cell>
          <cell r="FT3463" t="str">
            <v>EISAnqnx</v>
          </cell>
          <cell r="FV3463">
            <v>2199074.352</v>
          </cell>
        </row>
        <row r="3464">
          <cell r="EZ3464" t="str">
            <v>WA</v>
          </cell>
          <cell r="FA3464" t="str">
            <v>Other</v>
          </cell>
          <cell r="FB3464">
            <v>3172155.5200000005</v>
          </cell>
          <cell r="FC3464">
            <v>6760656.4520000005</v>
          </cell>
          <cell r="FI3464" t="str">
            <v>WA</v>
          </cell>
          <cell r="FJ3464" t="str">
            <v>Living Room/Family Room</v>
          </cell>
          <cell r="FK3464" t="str">
            <v>EISAnqnx</v>
          </cell>
          <cell r="FL3464">
            <v>1442675.52</v>
          </cell>
          <cell r="FS3464" t="str">
            <v>MT</v>
          </cell>
          <cell r="FT3464" t="str">
            <v>EISAq</v>
          </cell>
          <cell r="FV3464">
            <v>1427693.6199999999</v>
          </cell>
        </row>
        <row r="3465">
          <cell r="EZ3465" t="str">
            <v>WA</v>
          </cell>
          <cell r="FA3465" t="str">
            <v>Bathroom</v>
          </cell>
          <cell r="FB3465">
            <v>1486947.9000000001</v>
          </cell>
          <cell r="FC3465">
            <v>322172.04500000004</v>
          </cell>
          <cell r="FI3465" t="str">
            <v>WA</v>
          </cell>
          <cell r="FJ3465" t="str">
            <v>Living Room/Family Room</v>
          </cell>
          <cell r="FK3465" t="str">
            <v>EISAq</v>
          </cell>
          <cell r="FL3465">
            <v>204379.03199999998</v>
          </cell>
          <cell r="FS3465" t="str">
            <v>MT</v>
          </cell>
          <cell r="FT3465" t="str">
            <v>EISAx</v>
          </cell>
          <cell r="FV3465">
            <v>404868.33999999997</v>
          </cell>
        </row>
        <row r="3466">
          <cell r="EZ3466" t="str">
            <v>WA</v>
          </cell>
          <cell r="FA3466" t="str">
            <v>Bedrooms</v>
          </cell>
          <cell r="FB3466">
            <v>297389.58</v>
          </cell>
          <cell r="FC3466">
            <v>525388.25800000003</v>
          </cell>
          <cell r="FI3466" t="str">
            <v>WA</v>
          </cell>
          <cell r="FJ3466" t="str">
            <v>Other</v>
          </cell>
          <cell r="FK3466" t="str">
            <v>EISAnqnx</v>
          </cell>
          <cell r="FL3466">
            <v>120222.95999999999</v>
          </cell>
          <cell r="FS3466" t="str">
            <v>ID</v>
          </cell>
          <cell r="FT3466" t="str">
            <v>EISAnqnx</v>
          </cell>
          <cell r="FV3466">
            <v>190794.4</v>
          </cell>
        </row>
        <row r="3467">
          <cell r="EZ3467" t="str">
            <v>WA</v>
          </cell>
          <cell r="FA3467" t="str">
            <v>Exterior</v>
          </cell>
          <cell r="FB3467">
            <v>594779.16</v>
          </cell>
          <cell r="FC3467">
            <v>4758233.28</v>
          </cell>
          <cell r="FI3467" t="str">
            <v>WA</v>
          </cell>
          <cell r="FJ3467" t="str">
            <v>Other</v>
          </cell>
          <cell r="FK3467" t="str">
            <v>EISAq</v>
          </cell>
          <cell r="FL3467">
            <v>248460.78399999999</v>
          </cell>
          <cell r="FS3467" t="str">
            <v>ID</v>
          </cell>
          <cell r="FT3467" t="str">
            <v>EISAq</v>
          </cell>
          <cell r="FV3467">
            <v>1005247.9949999999</v>
          </cell>
        </row>
        <row r="3468">
          <cell r="EZ3468" t="str">
            <v>WA</v>
          </cell>
          <cell r="FA3468" t="str">
            <v>Garage</v>
          </cell>
          <cell r="FB3468">
            <v>1486947.9000000001</v>
          </cell>
          <cell r="FC3468">
            <v>2379116.64</v>
          </cell>
          <cell r="FI3468" t="str">
            <v>WA</v>
          </cell>
          <cell r="FJ3468" t="str">
            <v>Other</v>
          </cell>
          <cell r="FK3468" t="str">
            <v>EISAx</v>
          </cell>
          <cell r="FL3468">
            <v>440817.51999999996</v>
          </cell>
          <cell r="FS3468" t="str">
            <v>ID</v>
          </cell>
          <cell r="FT3468" t="str">
            <v>EISAx</v>
          </cell>
          <cell r="FV3468">
            <v>429287.39999999997</v>
          </cell>
        </row>
        <row r="3469">
          <cell r="EZ3469" t="str">
            <v>WA</v>
          </cell>
          <cell r="FA3469" t="str">
            <v>Living Room/Family Room</v>
          </cell>
          <cell r="FB3469">
            <v>297389.58</v>
          </cell>
          <cell r="FC3469">
            <v>1149906.3760000002</v>
          </cell>
          <cell r="FI3469" t="str">
            <v>WA</v>
          </cell>
          <cell r="FJ3469" t="str">
            <v>Bathroom</v>
          </cell>
          <cell r="FK3469" t="str">
            <v>EISAq</v>
          </cell>
          <cell r="FL3469">
            <v>1189558.32</v>
          </cell>
          <cell r="FS3469" t="str">
            <v>OR</v>
          </cell>
          <cell r="FT3469" t="str">
            <v>EISAnqnx</v>
          </cell>
          <cell r="FV3469">
            <v>11281649.924999999</v>
          </cell>
        </row>
        <row r="3470">
          <cell r="EZ3470" t="str">
            <v>WA</v>
          </cell>
          <cell r="FA3470" t="str">
            <v>Other</v>
          </cell>
          <cell r="FB3470">
            <v>991298.60000000009</v>
          </cell>
          <cell r="FC3470">
            <v>1263905.7150000001</v>
          </cell>
          <cell r="FI3470" t="str">
            <v>WA</v>
          </cell>
          <cell r="FJ3470" t="str">
            <v>Bedrooms</v>
          </cell>
          <cell r="FK3470" t="str">
            <v>EISAq</v>
          </cell>
          <cell r="FL3470">
            <v>223042.18500000003</v>
          </cell>
          <cell r="FS3470" t="str">
            <v>OR</v>
          </cell>
          <cell r="FT3470" t="str">
            <v>EISAq</v>
          </cell>
          <cell r="FV3470">
            <v>3157208.9899999998</v>
          </cell>
        </row>
        <row r="3471">
          <cell r="EZ3471" t="str">
            <v>WA</v>
          </cell>
          <cell r="FA3471" t="str">
            <v>Bathroom</v>
          </cell>
          <cell r="FB3471">
            <v>4341887.8680000007</v>
          </cell>
          <cell r="FC3471">
            <v>1149906.3760000002</v>
          </cell>
          <cell r="FI3471" t="str">
            <v>WA</v>
          </cell>
          <cell r="FJ3471" t="str">
            <v>Exterior</v>
          </cell>
          <cell r="FK3471" t="str">
            <v>EISAq</v>
          </cell>
          <cell r="FL3471">
            <v>74347.395000000004</v>
          </cell>
          <cell r="FS3471" t="str">
            <v>OR</v>
          </cell>
          <cell r="FT3471" t="str">
            <v>EISAx</v>
          </cell>
          <cell r="FV3471">
            <v>1446365.375</v>
          </cell>
        </row>
        <row r="3472">
          <cell r="EZ3472" t="str">
            <v>WA</v>
          </cell>
          <cell r="FA3472" t="str">
            <v>Bedrooms</v>
          </cell>
          <cell r="FB3472">
            <v>609648.63900000008</v>
          </cell>
          <cell r="FC3472">
            <v>3355545.7610000004</v>
          </cell>
          <cell r="FI3472" t="str">
            <v>WA</v>
          </cell>
          <cell r="FJ3472" t="str">
            <v>Kitchen</v>
          </cell>
          <cell r="FK3472" t="str">
            <v>EISAq</v>
          </cell>
          <cell r="FL3472">
            <v>148694.79</v>
          </cell>
          <cell r="FS3472" t="str">
            <v>OR</v>
          </cell>
          <cell r="FT3472" t="str">
            <v>EISAnqnx</v>
          </cell>
          <cell r="FV3472">
            <v>5454863.7000000002</v>
          </cell>
        </row>
        <row r="3473">
          <cell r="EZ3473" t="str">
            <v>WA</v>
          </cell>
          <cell r="FA3473" t="str">
            <v>Exterior</v>
          </cell>
          <cell r="FB3473">
            <v>341998.01700000005</v>
          </cell>
          <cell r="FC3473">
            <v>15370084.793000001</v>
          </cell>
          <cell r="FI3473" t="str">
            <v>WA</v>
          </cell>
          <cell r="FJ3473" t="str">
            <v>Living Room/Family Room</v>
          </cell>
          <cell r="FK3473" t="str">
            <v>EISAq</v>
          </cell>
          <cell r="FL3473">
            <v>446084.37000000005</v>
          </cell>
          <cell r="FS3473" t="str">
            <v>OR</v>
          </cell>
          <cell r="FT3473" t="str">
            <v>EISAq</v>
          </cell>
          <cell r="FV3473">
            <v>7868227.6399999997</v>
          </cell>
        </row>
        <row r="3474">
          <cell r="EZ3474" t="str">
            <v>WA</v>
          </cell>
          <cell r="FA3474" t="str">
            <v>Garage</v>
          </cell>
          <cell r="FB3474">
            <v>148694.79</v>
          </cell>
          <cell r="FC3474">
            <v>2354334.1750000003</v>
          </cell>
          <cell r="FI3474" t="str">
            <v>WA</v>
          </cell>
          <cell r="FJ3474" t="str">
            <v>Other</v>
          </cell>
          <cell r="FK3474" t="str">
            <v>EISAq</v>
          </cell>
          <cell r="FL3474">
            <v>1090428.4600000002</v>
          </cell>
          <cell r="FS3474" t="str">
            <v>OR</v>
          </cell>
          <cell r="FT3474" t="str">
            <v>EISAx</v>
          </cell>
          <cell r="FV3474">
            <v>1322391.2</v>
          </cell>
        </row>
        <row r="3475">
          <cell r="EZ3475" t="str">
            <v>WA</v>
          </cell>
          <cell r="FA3475" t="str">
            <v>Kitchen</v>
          </cell>
          <cell r="FB3475">
            <v>599735.65300000005</v>
          </cell>
          <cell r="FC3475">
            <v>897125.23300000012</v>
          </cell>
          <cell r="FI3475" t="str">
            <v>WA</v>
          </cell>
          <cell r="FJ3475" t="str">
            <v>Bathroom</v>
          </cell>
          <cell r="FK3475" t="str">
            <v>EISAnqnx</v>
          </cell>
          <cell r="FL3475">
            <v>793038.88000000012</v>
          </cell>
          <cell r="FS3475" t="str">
            <v>MT</v>
          </cell>
          <cell r="FT3475" t="str">
            <v>EISAnqnx</v>
          </cell>
          <cell r="FV3475">
            <v>2589026.4899999998</v>
          </cell>
        </row>
        <row r="3476">
          <cell r="EZ3476" t="str">
            <v>WA</v>
          </cell>
          <cell r="FA3476" t="str">
            <v>Living Room/Family Room</v>
          </cell>
          <cell r="FB3476">
            <v>1021037.5580000001</v>
          </cell>
          <cell r="FC3476">
            <v>4683885.8850000007</v>
          </cell>
          <cell r="FI3476" t="str">
            <v>WA</v>
          </cell>
          <cell r="FJ3476" t="str">
            <v>Bedrooms</v>
          </cell>
          <cell r="FK3476" t="str">
            <v>EISAnqnx</v>
          </cell>
          <cell r="FL3476">
            <v>3568674.9600000004</v>
          </cell>
          <cell r="FS3476" t="str">
            <v>MT</v>
          </cell>
          <cell r="FT3476" t="str">
            <v>EISAq</v>
          </cell>
          <cell r="FV3476">
            <v>984469.33199999994</v>
          </cell>
        </row>
        <row r="3477">
          <cell r="EZ3477" t="str">
            <v>WA</v>
          </cell>
          <cell r="FA3477" t="str">
            <v>Other</v>
          </cell>
          <cell r="FB3477">
            <v>1982597.2000000002</v>
          </cell>
          <cell r="FC3477">
            <v>3682674.2990000001</v>
          </cell>
          <cell r="FI3477" t="str">
            <v>WA</v>
          </cell>
          <cell r="FJ3477" t="str">
            <v>Bedrooms</v>
          </cell>
          <cell r="FK3477" t="str">
            <v>EISAq</v>
          </cell>
          <cell r="FL3477">
            <v>74347.395000000004</v>
          </cell>
          <cell r="FS3477" t="str">
            <v>MT</v>
          </cell>
          <cell r="FT3477" t="str">
            <v>EISAq</v>
          </cell>
          <cell r="FV3477">
            <v>616981.98100000003</v>
          </cell>
        </row>
        <row r="3478">
          <cell r="EZ3478" t="str">
            <v>WA</v>
          </cell>
          <cell r="FA3478" t="str">
            <v>Bathroom</v>
          </cell>
          <cell r="FB3478">
            <v>395467.38</v>
          </cell>
          <cell r="FC3478">
            <v>186016.13800000001</v>
          </cell>
          <cell r="FI3478" t="str">
            <v>WA</v>
          </cell>
          <cell r="FJ3478" t="str">
            <v>Bedrooms</v>
          </cell>
          <cell r="FK3478" t="str">
            <v>EISAx</v>
          </cell>
          <cell r="FL3478">
            <v>1635642.6900000002</v>
          </cell>
          <cell r="FS3478" t="str">
            <v>OR</v>
          </cell>
          <cell r="FT3478" t="str">
            <v>EISAnqnx</v>
          </cell>
          <cell r="FV3478">
            <v>4975154.82</v>
          </cell>
        </row>
        <row r="3479">
          <cell r="EZ3479" t="str">
            <v>WA</v>
          </cell>
          <cell r="FA3479" t="str">
            <v>Bedrooms</v>
          </cell>
          <cell r="FB3479">
            <v>307585.74</v>
          </cell>
          <cell r="FC3479">
            <v>1053114.986</v>
          </cell>
          <cell r="FI3479" t="str">
            <v>WA</v>
          </cell>
          <cell r="FJ3479" t="str">
            <v>Exterior</v>
          </cell>
          <cell r="FK3479" t="str">
            <v>EISAx</v>
          </cell>
          <cell r="FL3479">
            <v>649300.5830000001</v>
          </cell>
          <cell r="FS3479" t="str">
            <v>OR</v>
          </cell>
          <cell r="FT3479" t="str">
            <v>EISAq</v>
          </cell>
          <cell r="FV3479">
            <v>1511092.4040000001</v>
          </cell>
        </row>
        <row r="3480">
          <cell r="EZ3480" t="str">
            <v>WA</v>
          </cell>
          <cell r="FA3480" t="str">
            <v>Exterior</v>
          </cell>
          <cell r="FB3480">
            <v>190410.22</v>
          </cell>
          <cell r="FC3480">
            <v>4534692.6239999998</v>
          </cell>
          <cell r="FI3480" t="str">
            <v>WA</v>
          </cell>
          <cell r="FJ3480" t="str">
            <v>Kitchen</v>
          </cell>
          <cell r="FK3480" t="str">
            <v>EISAnqnx</v>
          </cell>
          <cell r="FL3480">
            <v>297389.58</v>
          </cell>
          <cell r="FS3480" t="str">
            <v>OR</v>
          </cell>
          <cell r="FT3480" t="str">
            <v>EISAx</v>
          </cell>
          <cell r="FV3480">
            <v>3781762.74</v>
          </cell>
        </row>
        <row r="3481">
          <cell r="EZ3481" t="str">
            <v>WA</v>
          </cell>
          <cell r="FA3481" t="str">
            <v>Kitchen</v>
          </cell>
          <cell r="FB3481">
            <v>64446.536</v>
          </cell>
          <cell r="FC3481">
            <v>221168.79399999999</v>
          </cell>
          <cell r="FI3481" t="str">
            <v>WA</v>
          </cell>
          <cell r="FJ3481" t="str">
            <v>Living Room/Family Room</v>
          </cell>
          <cell r="FK3481" t="str">
            <v>EISAnqnx</v>
          </cell>
          <cell r="FL3481">
            <v>198259.72000000003</v>
          </cell>
          <cell r="FS3481" t="str">
            <v>ID</v>
          </cell>
          <cell r="FT3481" t="str">
            <v>EISAnqnx</v>
          </cell>
          <cell r="FV3481">
            <v>3052710.4</v>
          </cell>
        </row>
        <row r="3482">
          <cell r="EZ3482" t="str">
            <v>WA</v>
          </cell>
          <cell r="FA3482" t="str">
            <v>Living Room/Family Room</v>
          </cell>
          <cell r="FB3482">
            <v>219704.1</v>
          </cell>
          <cell r="FC3482">
            <v>1023821.106</v>
          </cell>
          <cell r="FI3482" t="str">
            <v>WA</v>
          </cell>
          <cell r="FJ3482" t="str">
            <v>Living Room/Family Room</v>
          </cell>
          <cell r="FK3482" t="str">
            <v>EISAq</v>
          </cell>
          <cell r="FL3482">
            <v>64434.409000000007</v>
          </cell>
          <cell r="FS3482" t="str">
            <v>ID</v>
          </cell>
          <cell r="FT3482" t="str">
            <v>EISAq</v>
          </cell>
          <cell r="FV3482">
            <v>357739.5</v>
          </cell>
        </row>
        <row r="3483">
          <cell r="EZ3483" t="str">
            <v>WA</v>
          </cell>
          <cell r="FA3483" t="str">
            <v>Other</v>
          </cell>
          <cell r="FB3483">
            <v>1706368.51</v>
          </cell>
          <cell r="FC3483">
            <v>1652174.8319999999</v>
          </cell>
          <cell r="FI3483" t="str">
            <v>WA</v>
          </cell>
          <cell r="FJ3483" t="str">
            <v>Other</v>
          </cell>
          <cell r="FK3483" t="str">
            <v>EISAq</v>
          </cell>
          <cell r="FL3483">
            <v>74347.395000000004</v>
          </cell>
          <cell r="FS3483" t="str">
            <v>ID</v>
          </cell>
          <cell r="FT3483" t="str">
            <v>EISAx</v>
          </cell>
          <cell r="FV3483">
            <v>948009.67499999993</v>
          </cell>
        </row>
        <row r="3484">
          <cell r="EZ3484" t="str">
            <v>WA</v>
          </cell>
          <cell r="FA3484" t="str">
            <v>Bathroom</v>
          </cell>
          <cell r="FB3484">
            <v>761412.08</v>
          </cell>
          <cell r="FC3484">
            <v>220408.75999999998</v>
          </cell>
          <cell r="FI3484" t="str">
            <v>WA</v>
          </cell>
          <cell r="FJ3484" t="str">
            <v>Other</v>
          </cell>
          <cell r="FK3484" t="str">
            <v>EISAx</v>
          </cell>
          <cell r="FL3484">
            <v>1486947.9000000001</v>
          </cell>
          <cell r="FS3484" t="str">
            <v>WA</v>
          </cell>
          <cell r="FT3484" t="str">
            <v>EISAnqnx</v>
          </cell>
          <cell r="FV3484">
            <v>5428781.7299999995</v>
          </cell>
        </row>
        <row r="3485">
          <cell r="EZ3485" t="str">
            <v>WA</v>
          </cell>
          <cell r="FA3485" t="str">
            <v>Bedrooms</v>
          </cell>
          <cell r="FB3485">
            <v>701300.6</v>
          </cell>
          <cell r="FC3485">
            <v>1166162.7119999998</v>
          </cell>
          <cell r="FI3485" t="str">
            <v>WA</v>
          </cell>
          <cell r="FJ3485" t="str">
            <v>Bathroom</v>
          </cell>
          <cell r="FK3485" t="str">
            <v>EISAnqnx</v>
          </cell>
          <cell r="FL3485">
            <v>1803344.4</v>
          </cell>
          <cell r="FS3485" t="str">
            <v>WA</v>
          </cell>
          <cell r="FT3485" t="str">
            <v>EISAq</v>
          </cell>
          <cell r="FV3485">
            <v>906876.94799999997</v>
          </cell>
        </row>
        <row r="3486">
          <cell r="EZ3486" t="str">
            <v>WA</v>
          </cell>
          <cell r="FA3486" t="str">
            <v>Exterior</v>
          </cell>
          <cell r="FB3486">
            <v>210390.18</v>
          </cell>
          <cell r="FC3486">
            <v>3736930.34</v>
          </cell>
          <cell r="FI3486" t="str">
            <v>WA</v>
          </cell>
          <cell r="FJ3486" t="str">
            <v>Bedrooms</v>
          </cell>
          <cell r="FK3486" t="str">
            <v>EISAnqnx</v>
          </cell>
          <cell r="FL3486">
            <v>1913548.7799999998</v>
          </cell>
          <cell r="FS3486" t="str">
            <v>WA</v>
          </cell>
          <cell r="FT3486" t="str">
            <v>EISAx</v>
          </cell>
          <cell r="FV3486">
            <v>2859990.375</v>
          </cell>
        </row>
        <row r="3487">
          <cell r="EZ3487" t="str">
            <v>WA</v>
          </cell>
          <cell r="FA3487" t="str">
            <v>Garage</v>
          </cell>
          <cell r="FB3487">
            <v>480891.83999999997</v>
          </cell>
          <cell r="FC3487">
            <v>847571.8679999999</v>
          </cell>
          <cell r="FI3487" t="str">
            <v>WA</v>
          </cell>
          <cell r="FJ3487" t="str">
            <v>Bedrooms</v>
          </cell>
          <cell r="FK3487" t="str">
            <v>EISAq</v>
          </cell>
          <cell r="FL3487">
            <v>256475.64799999999</v>
          </cell>
          <cell r="FS3487" t="str">
            <v>MT</v>
          </cell>
          <cell r="FT3487" t="str">
            <v>EISAnqnx</v>
          </cell>
          <cell r="FV3487">
            <v>2106209.3600000003</v>
          </cell>
        </row>
        <row r="3488">
          <cell r="EZ3488" t="str">
            <v>WA</v>
          </cell>
          <cell r="FA3488" t="str">
            <v>Kitchen</v>
          </cell>
          <cell r="FB3488">
            <v>440817.51999999996</v>
          </cell>
          <cell r="FC3488">
            <v>601114.79999999993</v>
          </cell>
          <cell r="FI3488" t="str">
            <v>WA</v>
          </cell>
          <cell r="FJ3488" t="str">
            <v>Exterior</v>
          </cell>
          <cell r="FK3488" t="str">
            <v>EISAnqnx</v>
          </cell>
          <cell r="FL3488">
            <v>2524682.1599999997</v>
          </cell>
          <cell r="FS3488" t="str">
            <v>MT</v>
          </cell>
          <cell r="FT3488" t="str">
            <v>EISAq</v>
          </cell>
          <cell r="FV3488">
            <v>760066.85600000003</v>
          </cell>
        </row>
        <row r="3489">
          <cell r="EZ3489" t="str">
            <v>WA</v>
          </cell>
          <cell r="FA3489" t="str">
            <v>Living Room/Family Room</v>
          </cell>
          <cell r="FB3489">
            <v>661226.27999999991</v>
          </cell>
          <cell r="FC3489">
            <v>955772.53200000001</v>
          </cell>
          <cell r="FI3489" t="str">
            <v>WA</v>
          </cell>
          <cell r="FJ3489" t="str">
            <v>Exterior</v>
          </cell>
          <cell r="FK3489" t="str">
            <v>EISAx</v>
          </cell>
          <cell r="FL3489">
            <v>2705016.5999999996</v>
          </cell>
          <cell r="FS3489" t="str">
            <v>MT</v>
          </cell>
          <cell r="FT3489" t="str">
            <v>EISAx</v>
          </cell>
          <cell r="FV3489">
            <v>2060422.2000000002</v>
          </cell>
        </row>
        <row r="3490">
          <cell r="EZ3490" t="str">
            <v>WA</v>
          </cell>
          <cell r="FA3490" t="str">
            <v>Other</v>
          </cell>
          <cell r="FB3490">
            <v>452839.81599999999</v>
          </cell>
          <cell r="FC3490">
            <v>797478.96799999999</v>
          </cell>
          <cell r="FI3490" t="str">
            <v>WA</v>
          </cell>
          <cell r="FJ3490" t="str">
            <v>Garage</v>
          </cell>
          <cell r="FK3490" t="str">
            <v>EISAnqnx</v>
          </cell>
          <cell r="FL3490">
            <v>1843418.72</v>
          </cell>
          <cell r="FS3490" t="str">
            <v>ID</v>
          </cell>
          <cell r="FT3490" t="str">
            <v>EISAnqnx</v>
          </cell>
          <cell r="FV3490">
            <v>8215107.8799999999</v>
          </cell>
        </row>
        <row r="3491">
          <cell r="EZ3491" t="str">
            <v>WA</v>
          </cell>
          <cell r="FA3491" t="str">
            <v>Bathroom</v>
          </cell>
          <cell r="FB3491">
            <v>322232.68</v>
          </cell>
          <cell r="FC3491">
            <v>134751.848</v>
          </cell>
          <cell r="FI3491" t="str">
            <v>WA</v>
          </cell>
          <cell r="FJ3491" t="str">
            <v>Garage</v>
          </cell>
          <cell r="FK3491" t="str">
            <v>EISAq</v>
          </cell>
          <cell r="FL3491">
            <v>1025902.5919999999</v>
          </cell>
          <cell r="FS3491" t="str">
            <v>ID</v>
          </cell>
          <cell r="FT3491" t="str">
            <v>EISAq</v>
          </cell>
          <cell r="FV3491">
            <v>56786.46</v>
          </cell>
        </row>
        <row r="3492">
          <cell r="EZ3492" t="str">
            <v>WA</v>
          </cell>
          <cell r="FA3492" t="str">
            <v>Bedrooms</v>
          </cell>
          <cell r="FB3492">
            <v>761640.88</v>
          </cell>
          <cell r="FC3492">
            <v>414508.402</v>
          </cell>
          <cell r="FI3492" t="str">
            <v>WA</v>
          </cell>
          <cell r="FJ3492" t="str">
            <v>Kitchen</v>
          </cell>
          <cell r="FK3492" t="str">
            <v>EISAnqnx</v>
          </cell>
          <cell r="FL3492">
            <v>400743.19999999995</v>
          </cell>
          <cell r="FS3492" t="str">
            <v>WA</v>
          </cell>
          <cell r="FT3492" t="str">
            <v>EISAnqnx</v>
          </cell>
          <cell r="FV3492">
            <v>1767994.05</v>
          </cell>
        </row>
        <row r="3493">
          <cell r="EZ3493" t="str">
            <v>WA</v>
          </cell>
          <cell r="FA3493" t="str">
            <v>Exterior</v>
          </cell>
          <cell r="FB3493">
            <v>304656.35200000001</v>
          </cell>
          <cell r="FC3493">
            <v>2097441.8079999997</v>
          </cell>
          <cell r="FI3493" t="str">
            <v>WA</v>
          </cell>
          <cell r="FJ3493" t="str">
            <v>Kitchen</v>
          </cell>
          <cell r="FK3493" t="str">
            <v>EISAx</v>
          </cell>
          <cell r="FL3493">
            <v>1602972.7999999998</v>
          </cell>
          <cell r="FS3493" t="str">
            <v>WA</v>
          </cell>
          <cell r="FT3493" t="str">
            <v>EISAq</v>
          </cell>
          <cell r="FV3493">
            <v>1208475.933</v>
          </cell>
        </row>
        <row r="3494">
          <cell r="EZ3494" t="str">
            <v>WA</v>
          </cell>
          <cell r="FA3494" t="str">
            <v>Kitchen</v>
          </cell>
          <cell r="FB3494">
            <v>537542.69799999997</v>
          </cell>
          <cell r="FC3494">
            <v>143540.01199999999</v>
          </cell>
          <cell r="FI3494" t="str">
            <v>WA</v>
          </cell>
          <cell r="FJ3494" t="str">
            <v>Living Room/Family Room</v>
          </cell>
          <cell r="FK3494" t="str">
            <v>EISAnqnx</v>
          </cell>
          <cell r="FL3494">
            <v>601114.79999999993</v>
          </cell>
          <cell r="FS3494" t="str">
            <v>MT</v>
          </cell>
          <cell r="FT3494" t="str">
            <v>EISAnqnx</v>
          </cell>
          <cell r="FV3494">
            <v>2908659.39</v>
          </cell>
        </row>
        <row r="3495">
          <cell r="EZ3495" t="str">
            <v>WA</v>
          </cell>
          <cell r="FA3495" t="str">
            <v>Living Room/Family Room</v>
          </cell>
          <cell r="FB3495">
            <v>600524.54</v>
          </cell>
          <cell r="FC3495">
            <v>801187.61800000002</v>
          </cell>
          <cell r="FI3495" t="str">
            <v>WA</v>
          </cell>
          <cell r="FJ3495" t="str">
            <v>Living Room/Family Room</v>
          </cell>
          <cell r="FK3495" t="str">
            <v>EISAq</v>
          </cell>
          <cell r="FL3495">
            <v>160297.28</v>
          </cell>
          <cell r="FS3495" t="str">
            <v>MT</v>
          </cell>
          <cell r="FT3495" t="str">
            <v>EISAq</v>
          </cell>
          <cell r="FV3495">
            <v>2130886</v>
          </cell>
        </row>
        <row r="3496">
          <cell r="EZ3496" t="str">
            <v>WA</v>
          </cell>
          <cell r="FA3496" t="str">
            <v>Other</v>
          </cell>
          <cell r="FB3496">
            <v>1568687.274</v>
          </cell>
          <cell r="FC3496">
            <v>625424.33799999999</v>
          </cell>
          <cell r="FI3496" t="str">
            <v>WA</v>
          </cell>
          <cell r="FJ3496" t="str">
            <v>Living Room/Family Room</v>
          </cell>
          <cell r="FK3496" t="str">
            <v>EISAx</v>
          </cell>
          <cell r="FL3496">
            <v>1162155.28</v>
          </cell>
          <cell r="FS3496" t="str">
            <v>MT</v>
          </cell>
          <cell r="FT3496" t="str">
            <v>EISAx</v>
          </cell>
          <cell r="FV3496">
            <v>106544.3</v>
          </cell>
        </row>
        <row r="3497">
          <cell r="EZ3497" t="str">
            <v>WA</v>
          </cell>
          <cell r="FA3497" t="str">
            <v>Bathroom</v>
          </cell>
          <cell r="FB3497">
            <v>597706.70400000003</v>
          </cell>
          <cell r="FC3497">
            <v>164674.296</v>
          </cell>
          <cell r="FI3497" t="str">
            <v>WA</v>
          </cell>
          <cell r="FJ3497" t="str">
            <v>Other</v>
          </cell>
          <cell r="FK3497" t="str">
            <v>EISAnqnx</v>
          </cell>
          <cell r="FL3497">
            <v>4808918.3999999994</v>
          </cell>
          <cell r="FS3497" t="str">
            <v>ID</v>
          </cell>
          <cell r="FT3497" t="str">
            <v>EISAnqnx</v>
          </cell>
          <cell r="FV3497">
            <v>10846213.860000001</v>
          </cell>
        </row>
        <row r="3498">
          <cell r="EZ3498" t="str">
            <v>WA</v>
          </cell>
          <cell r="FA3498" t="str">
            <v>Bedrooms</v>
          </cell>
          <cell r="FB3498">
            <v>100634.292</v>
          </cell>
          <cell r="FC3498">
            <v>390339.07199999999</v>
          </cell>
          <cell r="FI3498" t="str">
            <v>WA</v>
          </cell>
          <cell r="FJ3498" t="str">
            <v>Other</v>
          </cell>
          <cell r="FK3498" t="str">
            <v>EISAq</v>
          </cell>
          <cell r="FL3498">
            <v>34063.171999999999</v>
          </cell>
          <cell r="FS3498" t="str">
            <v>ID</v>
          </cell>
          <cell r="FT3498" t="str">
            <v>EISAq</v>
          </cell>
          <cell r="FV3498">
            <v>643579.88</v>
          </cell>
        </row>
        <row r="3499">
          <cell r="EZ3499" t="str">
            <v>WA</v>
          </cell>
          <cell r="FA3499" t="str">
            <v>Exterior</v>
          </cell>
          <cell r="FB3499">
            <v>405586.69199999998</v>
          </cell>
          <cell r="FC3499">
            <v>2471639.202</v>
          </cell>
          <cell r="FI3499" t="str">
            <v>WA</v>
          </cell>
          <cell r="FJ3499" t="str">
            <v>Bathroom</v>
          </cell>
          <cell r="FK3499" t="str">
            <v>EISAq</v>
          </cell>
          <cell r="FL3499">
            <v>827734.33100000012</v>
          </cell>
          <cell r="FS3499" t="str">
            <v>ID</v>
          </cell>
          <cell r="FT3499" t="str">
            <v>EISAx</v>
          </cell>
          <cell r="FV3499">
            <v>1836095.54</v>
          </cell>
        </row>
        <row r="3500">
          <cell r="EZ3500" t="str">
            <v>WA</v>
          </cell>
          <cell r="FA3500" t="str">
            <v>Garage</v>
          </cell>
          <cell r="FB3500">
            <v>440656.21799999999</v>
          </cell>
          <cell r="FC3500">
            <v>859965.76799999992</v>
          </cell>
          <cell r="FI3500" t="str">
            <v>WA</v>
          </cell>
          <cell r="FJ3500" t="str">
            <v>Bedrooms</v>
          </cell>
          <cell r="FK3500" t="str">
            <v>EISAq</v>
          </cell>
          <cell r="FL3500">
            <v>441127.87700000004</v>
          </cell>
          <cell r="FS3500" t="str">
            <v>ID</v>
          </cell>
          <cell r="FT3500" t="str">
            <v>EISAnqnx</v>
          </cell>
          <cell r="FV3500">
            <v>3267354.0999999996</v>
          </cell>
        </row>
        <row r="3501">
          <cell r="EZ3501" t="str">
            <v>WA</v>
          </cell>
          <cell r="FA3501" t="str">
            <v>Kitchen</v>
          </cell>
          <cell r="FB3501">
            <v>579409.55999999994</v>
          </cell>
          <cell r="FC3501">
            <v>457428.6</v>
          </cell>
          <cell r="FI3501" t="str">
            <v>WA</v>
          </cell>
          <cell r="FJ3501" t="str">
            <v>Bedrooms</v>
          </cell>
          <cell r="FK3501" t="str">
            <v>EISAx</v>
          </cell>
          <cell r="FL3501">
            <v>322172.04500000004</v>
          </cell>
          <cell r="FS3501" t="str">
            <v>ID</v>
          </cell>
          <cell r="FT3501" t="str">
            <v>EISAq</v>
          </cell>
          <cell r="FV3501">
            <v>426902.47</v>
          </cell>
        </row>
        <row r="3502">
          <cell r="EZ3502" t="str">
            <v>WA</v>
          </cell>
          <cell r="FA3502" t="str">
            <v>Living Room/Family Room</v>
          </cell>
          <cell r="FB3502">
            <v>236338.11</v>
          </cell>
          <cell r="FC3502">
            <v>890461.00799999991</v>
          </cell>
          <cell r="FI3502" t="str">
            <v>WA</v>
          </cell>
          <cell r="FJ3502" t="str">
            <v>Kitchen</v>
          </cell>
          <cell r="FK3502" t="str">
            <v>EISAq</v>
          </cell>
          <cell r="FL3502">
            <v>128868.81800000001</v>
          </cell>
          <cell r="FS3502" t="str">
            <v>ID</v>
          </cell>
          <cell r="FT3502" t="str">
            <v>EISAx</v>
          </cell>
          <cell r="FV3502">
            <v>548533.89999999991</v>
          </cell>
        </row>
        <row r="3503">
          <cell r="EZ3503" t="str">
            <v>WA</v>
          </cell>
          <cell r="FA3503" t="str">
            <v>Other</v>
          </cell>
          <cell r="FB3503">
            <v>346120.97399999999</v>
          </cell>
          <cell r="FC3503">
            <v>289704.77999999997</v>
          </cell>
          <cell r="FI3503" t="str">
            <v>WA</v>
          </cell>
          <cell r="FJ3503" t="str">
            <v>Living Room/Family Room</v>
          </cell>
          <cell r="FK3503" t="str">
            <v>EISAq</v>
          </cell>
          <cell r="FL3503">
            <v>540257.73700000008</v>
          </cell>
          <cell r="FS3503" t="str">
            <v>OR</v>
          </cell>
          <cell r="FT3503" t="str">
            <v>EISAnqnx</v>
          </cell>
          <cell r="FV3503">
            <v>3041593.2199999997</v>
          </cell>
        </row>
        <row r="3504">
          <cell r="EZ3504" t="str">
            <v>OR</v>
          </cell>
          <cell r="FA3504" t="str">
            <v>Bathroom</v>
          </cell>
          <cell r="FB3504">
            <v>237605.40000000002</v>
          </cell>
          <cell r="FC3504">
            <v>124742.83500000001</v>
          </cell>
          <cell r="FI3504" t="str">
            <v>WA</v>
          </cell>
          <cell r="FJ3504" t="str">
            <v>Other</v>
          </cell>
          <cell r="FK3504" t="str">
            <v>EISAq</v>
          </cell>
          <cell r="FL3504">
            <v>485736.31400000001</v>
          </cell>
          <cell r="FS3504" t="str">
            <v>OR</v>
          </cell>
          <cell r="FT3504" t="str">
            <v>EISAq</v>
          </cell>
          <cell r="FV3504">
            <v>952904.20499999996</v>
          </cell>
        </row>
        <row r="3505">
          <cell r="EZ3505" t="str">
            <v>OR</v>
          </cell>
          <cell r="FA3505" t="str">
            <v>Bedrooms</v>
          </cell>
          <cell r="FB3505">
            <v>749645.03700000001</v>
          </cell>
          <cell r="FC3505">
            <v>599953.63500000001</v>
          </cell>
          <cell r="FI3505" t="str">
            <v>WA</v>
          </cell>
          <cell r="FJ3505" t="str">
            <v>Bathroom</v>
          </cell>
          <cell r="FK3505" t="str">
            <v>EISAnqnx</v>
          </cell>
          <cell r="FL3505">
            <v>243961.91999999998</v>
          </cell>
          <cell r="FS3505" t="str">
            <v>OR</v>
          </cell>
          <cell r="FT3505" t="str">
            <v>EISAx</v>
          </cell>
          <cell r="FV3505">
            <v>519765.93</v>
          </cell>
        </row>
        <row r="3506">
          <cell r="EZ3506" t="str">
            <v>OR</v>
          </cell>
          <cell r="FA3506" t="str">
            <v>Exterior</v>
          </cell>
          <cell r="FB3506">
            <v>225725.13</v>
          </cell>
          <cell r="FC3506">
            <v>2613659.4</v>
          </cell>
          <cell r="FI3506" t="str">
            <v>WA</v>
          </cell>
          <cell r="FJ3506" t="str">
            <v>Bedrooms</v>
          </cell>
          <cell r="FK3506" t="str">
            <v>EISAq</v>
          </cell>
          <cell r="FL3506">
            <v>182971.44</v>
          </cell>
          <cell r="FS3506" t="str">
            <v>MT</v>
          </cell>
          <cell r="FT3506" t="str">
            <v>EISAnqnx</v>
          </cell>
          <cell r="FV3506">
            <v>5817318.7800000003</v>
          </cell>
        </row>
        <row r="3507">
          <cell r="EZ3507" t="str">
            <v>OR</v>
          </cell>
          <cell r="FA3507" t="str">
            <v>Garage</v>
          </cell>
          <cell r="FB3507">
            <v>0</v>
          </cell>
          <cell r="FC3507">
            <v>0</v>
          </cell>
          <cell r="FI3507" t="str">
            <v>WA</v>
          </cell>
          <cell r="FJ3507" t="str">
            <v>Bedrooms</v>
          </cell>
          <cell r="FK3507" t="str">
            <v>EISAx</v>
          </cell>
          <cell r="FL3507">
            <v>121980.95999999999</v>
          </cell>
          <cell r="FS3507" t="str">
            <v>MT</v>
          </cell>
          <cell r="FT3507" t="str">
            <v>EISAq</v>
          </cell>
          <cell r="FV3507">
            <v>302585.81199999998</v>
          </cell>
        </row>
        <row r="3508">
          <cell r="EZ3508" t="str">
            <v>OR</v>
          </cell>
          <cell r="FA3508" t="str">
            <v>Kitchen</v>
          </cell>
          <cell r="FB3508">
            <v>623714.17500000005</v>
          </cell>
          <cell r="FC3508">
            <v>213844.86000000002</v>
          </cell>
          <cell r="FI3508" t="str">
            <v>WA</v>
          </cell>
          <cell r="FJ3508" t="str">
            <v>Exterior</v>
          </cell>
          <cell r="FK3508" t="str">
            <v>EISAq</v>
          </cell>
          <cell r="FL3508">
            <v>85386.671999999991</v>
          </cell>
          <cell r="FS3508" t="str">
            <v>MT</v>
          </cell>
          <cell r="FT3508" t="str">
            <v>EISAx</v>
          </cell>
          <cell r="FV3508">
            <v>894972.12</v>
          </cell>
        </row>
        <row r="3509">
          <cell r="EZ3509" t="str">
            <v>OR</v>
          </cell>
          <cell r="FA3509" t="str">
            <v>Living Room/Family Room</v>
          </cell>
          <cell r="FB3509">
            <v>1256932.5660000001</v>
          </cell>
          <cell r="FC3509">
            <v>665295.12</v>
          </cell>
          <cell r="FI3509" t="str">
            <v>WA</v>
          </cell>
          <cell r="FJ3509" t="str">
            <v>Exterior</v>
          </cell>
          <cell r="FK3509" t="str">
            <v>EISAx</v>
          </cell>
          <cell r="FL3509">
            <v>114357.15</v>
          </cell>
          <cell r="FS3509" t="str">
            <v>OR</v>
          </cell>
          <cell r="FT3509" t="str">
            <v>EISAnqnx</v>
          </cell>
          <cell r="FV3509">
            <v>2822211</v>
          </cell>
        </row>
        <row r="3510">
          <cell r="EZ3510" t="str">
            <v>OR</v>
          </cell>
          <cell r="FA3510" t="str">
            <v>Other</v>
          </cell>
          <cell r="FB3510">
            <v>1392367.6440000001</v>
          </cell>
          <cell r="FC3510">
            <v>867259.71000000008</v>
          </cell>
          <cell r="FI3510" t="str">
            <v>WA</v>
          </cell>
          <cell r="FJ3510" t="str">
            <v>Garage</v>
          </cell>
          <cell r="FK3510" t="str">
            <v>EISAnqnx</v>
          </cell>
          <cell r="FL3510">
            <v>289704.77999999997</v>
          </cell>
          <cell r="FS3510" t="str">
            <v>OR</v>
          </cell>
          <cell r="FT3510" t="str">
            <v>EISAq</v>
          </cell>
          <cell r="FV3510">
            <v>1948131.936</v>
          </cell>
        </row>
        <row r="3511">
          <cell r="EZ3511" t="str">
            <v>WA</v>
          </cell>
          <cell r="FA3511" t="str">
            <v>Bathroom</v>
          </cell>
          <cell r="FB3511">
            <v>929724.22399999993</v>
          </cell>
          <cell r="FC3511">
            <v>468869.54399999999</v>
          </cell>
          <cell r="FI3511" t="str">
            <v>WA</v>
          </cell>
          <cell r="FJ3511" t="str">
            <v>Garage</v>
          </cell>
          <cell r="FK3511" t="str">
            <v>EISAq</v>
          </cell>
          <cell r="FL3511">
            <v>266833.34999999998</v>
          </cell>
          <cell r="FS3511" t="str">
            <v>OR</v>
          </cell>
          <cell r="FT3511" t="str">
            <v>EISAx</v>
          </cell>
          <cell r="FV3511">
            <v>1451422.8</v>
          </cell>
        </row>
        <row r="3512">
          <cell r="EZ3512" t="str">
            <v>WA</v>
          </cell>
          <cell r="FA3512" t="str">
            <v>Bedrooms</v>
          </cell>
          <cell r="FB3512">
            <v>931727.94</v>
          </cell>
          <cell r="FC3512">
            <v>879631.32399999991</v>
          </cell>
          <cell r="FI3512" t="str">
            <v>WA</v>
          </cell>
          <cell r="FJ3512" t="str">
            <v>Garage</v>
          </cell>
          <cell r="FK3512" t="str">
            <v>EISAx</v>
          </cell>
          <cell r="FL3512">
            <v>99109.53</v>
          </cell>
          <cell r="FS3512" t="str">
            <v>WA</v>
          </cell>
          <cell r="FT3512" t="str">
            <v>EISAnqnx</v>
          </cell>
          <cell r="FV3512">
            <v>9235796.8000000007</v>
          </cell>
        </row>
        <row r="3513">
          <cell r="EZ3513" t="str">
            <v>WA</v>
          </cell>
          <cell r="FA3513" t="str">
            <v>Garage</v>
          </cell>
          <cell r="FB3513">
            <v>408758.06399999995</v>
          </cell>
          <cell r="FC3513">
            <v>961783.67999999993</v>
          </cell>
          <cell r="FI3513" t="str">
            <v>WA</v>
          </cell>
          <cell r="FJ3513" t="str">
            <v>Kitchen</v>
          </cell>
          <cell r="FK3513" t="str">
            <v>EISAq</v>
          </cell>
          <cell r="FL3513">
            <v>68614.289999999994</v>
          </cell>
          <cell r="FS3513" t="str">
            <v>WA</v>
          </cell>
          <cell r="FT3513" t="str">
            <v>EISAq</v>
          </cell>
          <cell r="FV3513">
            <v>927388.25600000005</v>
          </cell>
        </row>
        <row r="3514">
          <cell r="EZ3514" t="str">
            <v>WA</v>
          </cell>
          <cell r="FA3514" t="str">
            <v>Living Room/Family Room</v>
          </cell>
          <cell r="FB3514">
            <v>1396590.0519999999</v>
          </cell>
          <cell r="FC3514">
            <v>1647054.5519999999</v>
          </cell>
          <cell r="FI3514" t="str">
            <v>WA</v>
          </cell>
          <cell r="FJ3514" t="str">
            <v>Living Room/Family Room</v>
          </cell>
          <cell r="FK3514" t="str">
            <v>EISAnqnx</v>
          </cell>
          <cell r="FL3514">
            <v>457428.6</v>
          </cell>
          <cell r="FS3514" t="str">
            <v>WA</v>
          </cell>
          <cell r="FT3514" t="str">
            <v>EISAx</v>
          </cell>
          <cell r="FV3514">
            <v>2999253.6</v>
          </cell>
        </row>
        <row r="3515">
          <cell r="EZ3515" t="str">
            <v>WA</v>
          </cell>
          <cell r="FA3515" t="str">
            <v>Other</v>
          </cell>
          <cell r="FB3515">
            <v>440817.51999999996</v>
          </cell>
          <cell r="FC3515">
            <v>945753.95199999993</v>
          </cell>
          <cell r="FI3515" t="str">
            <v>WA</v>
          </cell>
          <cell r="FJ3515" t="str">
            <v>Living Room/Family Room</v>
          </cell>
          <cell r="FK3515" t="str">
            <v>EISAq</v>
          </cell>
          <cell r="FL3515">
            <v>68614.289999999994</v>
          </cell>
          <cell r="FS3515" t="str">
            <v>OR</v>
          </cell>
          <cell r="FT3515" t="str">
            <v>EISAnqnx</v>
          </cell>
          <cell r="FV3515">
            <v>1735638.45</v>
          </cell>
        </row>
        <row r="3516">
          <cell r="EZ3516" t="str">
            <v>OR</v>
          </cell>
          <cell r="FA3516" t="str">
            <v>Bathroom</v>
          </cell>
          <cell r="FB3516">
            <v>5088629.6919999998</v>
          </cell>
          <cell r="FC3516">
            <v>1837175.57</v>
          </cell>
          <cell r="FI3516" t="str">
            <v>WA</v>
          </cell>
          <cell r="FJ3516" t="str">
            <v>Living Room/Family Room</v>
          </cell>
          <cell r="FK3516" t="str">
            <v>EISAx</v>
          </cell>
          <cell r="FL3516">
            <v>175347.63</v>
          </cell>
          <cell r="FS3516" t="str">
            <v>OR</v>
          </cell>
          <cell r="FT3516" t="str">
            <v>EISAq</v>
          </cell>
          <cell r="FV3516">
            <v>5686282.1600000001</v>
          </cell>
        </row>
        <row r="3517">
          <cell r="EZ3517" t="str">
            <v>OR</v>
          </cell>
          <cell r="FA3517" t="str">
            <v>Bedrooms</v>
          </cell>
          <cell r="FB3517">
            <v>8714451.6660000011</v>
          </cell>
          <cell r="FC3517">
            <v>7383365.9700000007</v>
          </cell>
          <cell r="FI3517" t="str">
            <v>WA</v>
          </cell>
          <cell r="FJ3517" t="str">
            <v>Other</v>
          </cell>
          <cell r="FK3517" t="str">
            <v>EISAnqnx</v>
          </cell>
          <cell r="FL3517">
            <v>343071.45</v>
          </cell>
          <cell r="FS3517" t="str">
            <v>OR</v>
          </cell>
          <cell r="FT3517" t="str">
            <v>EISAx</v>
          </cell>
          <cell r="FV3517">
            <v>206623.625</v>
          </cell>
        </row>
        <row r="3518">
          <cell r="EZ3518" t="str">
            <v>OR</v>
          </cell>
          <cell r="FA3518" t="str">
            <v>Exterior</v>
          </cell>
          <cell r="FB3518">
            <v>5927490.9900000002</v>
          </cell>
          <cell r="FC3518">
            <v>35072721.542000003</v>
          </cell>
          <cell r="FI3518" t="str">
            <v>WA</v>
          </cell>
          <cell r="FJ3518" t="str">
            <v>Other</v>
          </cell>
          <cell r="FK3518" t="str">
            <v>EISAq</v>
          </cell>
          <cell r="FL3518">
            <v>105208.57799999999</v>
          </cell>
          <cell r="FS3518" t="str">
            <v>MT</v>
          </cell>
          <cell r="FT3518" t="str">
            <v>EISAnqnx</v>
          </cell>
          <cell r="FV3518">
            <v>1053104.6800000002</v>
          </cell>
        </row>
        <row r="3519">
          <cell r="EZ3519" t="str">
            <v>OR</v>
          </cell>
          <cell r="FA3519" t="str">
            <v>Garage</v>
          </cell>
          <cell r="FB3519">
            <v>887390.46400000004</v>
          </cell>
          <cell r="FC3519">
            <v>3986324.35</v>
          </cell>
          <cell r="FI3519" t="str">
            <v>WA</v>
          </cell>
          <cell r="FJ3519" t="str">
            <v>Bathroom</v>
          </cell>
          <cell r="FK3519" t="str">
            <v>EISAnqnx</v>
          </cell>
          <cell r="FL3519">
            <v>91485.72</v>
          </cell>
          <cell r="FS3519" t="str">
            <v>MT</v>
          </cell>
          <cell r="FT3519" t="str">
            <v>EISAq</v>
          </cell>
          <cell r="FV3519">
            <v>108744.505</v>
          </cell>
        </row>
        <row r="3520">
          <cell r="EZ3520" t="str">
            <v>OR</v>
          </cell>
          <cell r="FA3520" t="str">
            <v>Kitchen</v>
          </cell>
          <cell r="FB3520">
            <v>3161328.5279999999</v>
          </cell>
          <cell r="FC3520">
            <v>1747049.976</v>
          </cell>
          <cell r="FI3520" t="str">
            <v>WA</v>
          </cell>
          <cell r="FJ3520" t="str">
            <v>Bathroom</v>
          </cell>
          <cell r="FK3520" t="str">
            <v>EISAq</v>
          </cell>
          <cell r="FL3520">
            <v>45742.86</v>
          </cell>
          <cell r="FS3520" t="str">
            <v>WA</v>
          </cell>
          <cell r="FT3520" t="str">
            <v>EISAnqnx</v>
          </cell>
          <cell r="FV3520">
            <v>3795987.2250000001</v>
          </cell>
        </row>
        <row r="3521">
          <cell r="EZ3521" t="str">
            <v>OR</v>
          </cell>
          <cell r="FA3521" t="str">
            <v>Living Room/Family Room</v>
          </cell>
          <cell r="FB3521">
            <v>11335026.630000001</v>
          </cell>
          <cell r="FC3521">
            <v>9074954.0420000013</v>
          </cell>
          <cell r="FI3521" t="str">
            <v>WA</v>
          </cell>
          <cell r="FJ3521" t="str">
            <v>Bedrooms</v>
          </cell>
          <cell r="FK3521" t="str">
            <v>EISAnqnx</v>
          </cell>
          <cell r="FL3521">
            <v>91485.72</v>
          </cell>
          <cell r="FS3521" t="str">
            <v>WA</v>
          </cell>
          <cell r="FT3521" t="str">
            <v>EISAx</v>
          </cell>
          <cell r="FV3521">
            <v>1559994.75</v>
          </cell>
        </row>
        <row r="3522">
          <cell r="EZ3522" t="str">
            <v>OR</v>
          </cell>
          <cell r="FA3522" t="str">
            <v>Other</v>
          </cell>
          <cell r="FB3522">
            <v>20645693.764000002</v>
          </cell>
          <cell r="FC3522">
            <v>11612336.15</v>
          </cell>
          <cell r="FI3522" t="str">
            <v>WA</v>
          </cell>
          <cell r="FJ3522" t="str">
            <v>Bedrooms</v>
          </cell>
          <cell r="FK3522" t="str">
            <v>EISAq</v>
          </cell>
          <cell r="FL3522">
            <v>68614.289999999994</v>
          </cell>
          <cell r="FS3522" t="str">
            <v>ID</v>
          </cell>
          <cell r="FT3522" t="str">
            <v>EISAnqnx</v>
          </cell>
          <cell r="FV3522">
            <v>4845777.92</v>
          </cell>
        </row>
        <row r="3523">
          <cell r="EZ3523" t="str">
            <v>WA</v>
          </cell>
          <cell r="FA3523" t="str">
            <v>Bathroom</v>
          </cell>
          <cell r="FB3523">
            <v>408562.04499999998</v>
          </cell>
          <cell r="FC3523">
            <v>345263.69999999995</v>
          </cell>
          <cell r="FI3523" t="str">
            <v>WA</v>
          </cell>
          <cell r="FJ3523" t="str">
            <v>Bedrooms</v>
          </cell>
          <cell r="FK3523" t="str">
            <v>EISAx</v>
          </cell>
          <cell r="FL3523">
            <v>228714.3</v>
          </cell>
          <cell r="FS3523" t="str">
            <v>ID</v>
          </cell>
          <cell r="FT3523" t="str">
            <v>EISAq</v>
          </cell>
          <cell r="FV3523">
            <v>2063241.3800000001</v>
          </cell>
        </row>
        <row r="3524">
          <cell r="EZ3524" t="str">
            <v>WA</v>
          </cell>
          <cell r="FA3524" t="str">
            <v>Bedrooms</v>
          </cell>
          <cell r="FB3524">
            <v>575439.5</v>
          </cell>
          <cell r="FC3524">
            <v>1041545.4949999999</v>
          </cell>
          <cell r="FI3524" t="str">
            <v>WA</v>
          </cell>
          <cell r="FJ3524" t="str">
            <v>Exterior</v>
          </cell>
          <cell r="FK3524" t="str">
            <v>EISAq</v>
          </cell>
          <cell r="FL3524">
            <v>45742.86</v>
          </cell>
          <cell r="FS3524" t="str">
            <v>ID</v>
          </cell>
          <cell r="FT3524" t="str">
            <v>EISAx</v>
          </cell>
          <cell r="FV3524">
            <v>1230373.3</v>
          </cell>
        </row>
        <row r="3525">
          <cell r="EZ3525" t="str">
            <v>WA</v>
          </cell>
          <cell r="FA3525" t="str">
            <v>Exterior</v>
          </cell>
          <cell r="FB3525">
            <v>172631.84999999998</v>
          </cell>
          <cell r="FC3525">
            <v>3185633.0719999997</v>
          </cell>
          <cell r="FI3525" t="str">
            <v>WA</v>
          </cell>
          <cell r="FJ3525" t="str">
            <v>Kitchen</v>
          </cell>
          <cell r="FK3525" t="str">
            <v>EISAx</v>
          </cell>
          <cell r="FL3525">
            <v>541290.51</v>
          </cell>
          <cell r="FS3525" t="str">
            <v>OR</v>
          </cell>
          <cell r="FT3525" t="str">
            <v>EISAnqnx</v>
          </cell>
          <cell r="FV3525">
            <v>5289629.76</v>
          </cell>
        </row>
        <row r="3526">
          <cell r="EZ3526" t="str">
            <v>WA</v>
          </cell>
          <cell r="FA3526" t="str">
            <v>Garage</v>
          </cell>
          <cell r="FB3526">
            <v>138105.47999999998</v>
          </cell>
          <cell r="FC3526">
            <v>506386.75999999995</v>
          </cell>
          <cell r="FI3526" t="str">
            <v>WA</v>
          </cell>
          <cell r="FJ3526" t="str">
            <v>Living Room/Family Room</v>
          </cell>
          <cell r="FK3526" t="str">
            <v>EISAq</v>
          </cell>
          <cell r="FL3526">
            <v>118931.436</v>
          </cell>
          <cell r="FS3526" t="str">
            <v>OR</v>
          </cell>
          <cell r="FT3526" t="str">
            <v>EISAq</v>
          </cell>
          <cell r="FV3526">
            <v>440264.91600000003</v>
          </cell>
        </row>
        <row r="3527">
          <cell r="EZ3527" t="str">
            <v>WA</v>
          </cell>
          <cell r="FA3527" t="str">
            <v>Kitchen</v>
          </cell>
          <cell r="FB3527">
            <v>195649.43</v>
          </cell>
          <cell r="FC3527">
            <v>201403.82499999998</v>
          </cell>
          <cell r="FI3527" t="str">
            <v>WA</v>
          </cell>
          <cell r="FJ3527" t="str">
            <v>Other</v>
          </cell>
          <cell r="FK3527" t="str">
            <v>EISAnqnx</v>
          </cell>
          <cell r="FL3527">
            <v>937728.63</v>
          </cell>
          <cell r="FS3527" t="str">
            <v>OR</v>
          </cell>
          <cell r="FT3527" t="str">
            <v>EISAx</v>
          </cell>
          <cell r="FV3527">
            <v>322538.40000000002</v>
          </cell>
        </row>
        <row r="3528">
          <cell r="EZ3528" t="str">
            <v>WA</v>
          </cell>
          <cell r="FA3528" t="str">
            <v>Living Room/Family Room</v>
          </cell>
          <cell r="FB3528">
            <v>974794.51299999992</v>
          </cell>
          <cell r="FC3528">
            <v>650246.63499999989</v>
          </cell>
          <cell r="FI3528" t="str">
            <v>WA</v>
          </cell>
          <cell r="FJ3528" t="str">
            <v>Other</v>
          </cell>
          <cell r="FK3528" t="str">
            <v>EISAq</v>
          </cell>
          <cell r="FL3528">
            <v>175347.63</v>
          </cell>
          <cell r="FS3528" t="str">
            <v>OR</v>
          </cell>
          <cell r="FT3528" t="str">
            <v>EISAnqnx</v>
          </cell>
          <cell r="FV3528">
            <v>903107.52</v>
          </cell>
        </row>
        <row r="3529">
          <cell r="EZ3529" t="str">
            <v>WA</v>
          </cell>
          <cell r="FA3529" t="str">
            <v>Other</v>
          </cell>
          <cell r="FB3529">
            <v>879271.55599999998</v>
          </cell>
          <cell r="FC3529">
            <v>730808.16499999992</v>
          </cell>
          <cell r="FI3529" t="str">
            <v>WA</v>
          </cell>
          <cell r="FJ3529" t="str">
            <v>Other</v>
          </cell>
          <cell r="FK3529" t="str">
            <v>EISAx</v>
          </cell>
          <cell r="FL3529">
            <v>99109.53</v>
          </cell>
          <cell r="FS3529" t="str">
            <v>OR</v>
          </cell>
          <cell r="FT3529" t="str">
            <v>EISAq</v>
          </cell>
          <cell r="FV3529">
            <v>419299.92</v>
          </cell>
        </row>
        <row r="3530">
          <cell r="EZ3530" t="str">
            <v>OR</v>
          </cell>
          <cell r="FA3530" t="str">
            <v>Bathroom</v>
          </cell>
          <cell r="FB3530">
            <v>178204.05000000002</v>
          </cell>
          <cell r="FC3530">
            <v>83161.89</v>
          </cell>
          <cell r="FI3530" t="str">
            <v>WA</v>
          </cell>
          <cell r="FJ3530" t="str">
            <v>Bedrooms</v>
          </cell>
          <cell r="FK3530" t="str">
            <v>EISAnqnx</v>
          </cell>
          <cell r="FL3530">
            <v>80148.639999999999</v>
          </cell>
          <cell r="FS3530" t="str">
            <v>OR</v>
          </cell>
          <cell r="FT3530" t="str">
            <v>EISAx</v>
          </cell>
          <cell r="FV3530">
            <v>1290153.6000000001</v>
          </cell>
        </row>
        <row r="3531">
          <cell r="EZ3531" t="str">
            <v>OR</v>
          </cell>
          <cell r="FA3531" t="str">
            <v>Bedrooms</v>
          </cell>
          <cell r="FB3531">
            <v>83161.89</v>
          </cell>
          <cell r="FC3531">
            <v>332647.56</v>
          </cell>
          <cell r="FI3531" t="str">
            <v>WA</v>
          </cell>
          <cell r="FJ3531" t="str">
            <v>Bedrooms</v>
          </cell>
          <cell r="FK3531" t="str">
            <v>EISAq</v>
          </cell>
          <cell r="FL3531">
            <v>192356.73599999998</v>
          </cell>
          <cell r="FS3531" t="str">
            <v>WA</v>
          </cell>
          <cell r="FT3531" t="str">
            <v>EISAnqnx</v>
          </cell>
          <cell r="FV3531">
            <v>3847987.05</v>
          </cell>
        </row>
        <row r="3532">
          <cell r="EZ3532" t="str">
            <v>OR</v>
          </cell>
          <cell r="FA3532" t="str">
            <v>Exterior</v>
          </cell>
          <cell r="FB3532">
            <v>89102.025000000009</v>
          </cell>
          <cell r="FC3532">
            <v>1173770.676</v>
          </cell>
          <cell r="FI3532" t="str">
            <v>WA</v>
          </cell>
          <cell r="FJ3532" t="str">
            <v>Exterior</v>
          </cell>
          <cell r="FK3532" t="str">
            <v>EISAnqnx</v>
          </cell>
          <cell r="FL3532">
            <v>520966.16</v>
          </cell>
          <cell r="FS3532" t="str">
            <v>WA</v>
          </cell>
          <cell r="FT3532" t="str">
            <v>EISAq</v>
          </cell>
          <cell r="FV3532">
            <v>1152316.122</v>
          </cell>
        </row>
        <row r="3533">
          <cell r="EZ3533" t="str">
            <v>OR</v>
          </cell>
          <cell r="FA3533" t="str">
            <v>Garage</v>
          </cell>
          <cell r="FB3533">
            <v>84349.917000000001</v>
          </cell>
          <cell r="FC3533">
            <v>261365.94</v>
          </cell>
          <cell r="FI3533" t="str">
            <v>WA</v>
          </cell>
          <cell r="FJ3533" t="str">
            <v>Exterior</v>
          </cell>
          <cell r="FK3533" t="str">
            <v>EISAq</v>
          </cell>
          <cell r="FL3533">
            <v>480891.83999999997</v>
          </cell>
          <cell r="FS3533" t="str">
            <v>WA</v>
          </cell>
          <cell r="FT3533" t="str">
            <v>EISAx</v>
          </cell>
          <cell r="FV3533">
            <v>3047189.7450000001</v>
          </cell>
        </row>
        <row r="3534">
          <cell r="EZ3534" t="str">
            <v>OR</v>
          </cell>
          <cell r="FA3534" t="str">
            <v>Living Room/Family Room</v>
          </cell>
          <cell r="FB3534">
            <v>65341.485000000001</v>
          </cell>
          <cell r="FC3534">
            <v>297006.75</v>
          </cell>
          <cell r="FI3534" t="str">
            <v>WA</v>
          </cell>
          <cell r="FJ3534" t="str">
            <v>Kitchen</v>
          </cell>
          <cell r="FK3534" t="str">
            <v>EISAq</v>
          </cell>
          <cell r="FL3534">
            <v>320594.56</v>
          </cell>
          <cell r="FS3534" t="str">
            <v>OR</v>
          </cell>
          <cell r="FT3534" t="str">
            <v>EISAnqnx</v>
          </cell>
          <cell r="FV3534">
            <v>7810373.0249999994</v>
          </cell>
        </row>
        <row r="3535">
          <cell r="EZ3535" t="str">
            <v>OR</v>
          </cell>
          <cell r="FA3535" t="str">
            <v>Other</v>
          </cell>
          <cell r="FB3535">
            <v>356408.10000000003</v>
          </cell>
          <cell r="FC3535">
            <v>292254.64199999999</v>
          </cell>
          <cell r="FI3535" t="str">
            <v>WA</v>
          </cell>
          <cell r="FJ3535" t="str">
            <v>Living Room/Family Room</v>
          </cell>
          <cell r="FK3535" t="str">
            <v>EISAnqnx</v>
          </cell>
          <cell r="FL3535">
            <v>320594.56</v>
          </cell>
          <cell r="FS3535" t="str">
            <v>OR</v>
          </cell>
          <cell r="FT3535" t="str">
            <v>EISAq</v>
          </cell>
          <cell r="FV3535">
            <v>859554.28</v>
          </cell>
        </row>
        <row r="3536">
          <cell r="EZ3536" t="str">
            <v>WA</v>
          </cell>
          <cell r="FA3536" t="str">
            <v>Bathroom</v>
          </cell>
          <cell r="FB3536">
            <v>1272359.6599999999</v>
          </cell>
          <cell r="FC3536">
            <v>541003.31999999995</v>
          </cell>
          <cell r="FI3536" t="str">
            <v>WA</v>
          </cell>
          <cell r="FJ3536" t="str">
            <v>Living Room/Family Room</v>
          </cell>
          <cell r="FK3536" t="str">
            <v>EISAq</v>
          </cell>
          <cell r="FL3536">
            <v>26048.307999999997</v>
          </cell>
          <cell r="FS3536" t="str">
            <v>OR</v>
          </cell>
          <cell r="FT3536" t="str">
            <v>EISAx</v>
          </cell>
          <cell r="FV3536">
            <v>1818287.9</v>
          </cell>
        </row>
        <row r="3537">
          <cell r="EZ3537" t="str">
            <v>WA</v>
          </cell>
          <cell r="FA3537" t="str">
            <v>Bedrooms</v>
          </cell>
          <cell r="FB3537">
            <v>781449.24</v>
          </cell>
          <cell r="FC3537">
            <v>1302415.3999999999</v>
          </cell>
          <cell r="FI3537" t="str">
            <v>WA</v>
          </cell>
          <cell r="FJ3537" t="str">
            <v>Other</v>
          </cell>
          <cell r="FK3537" t="str">
            <v>EISAnqnx</v>
          </cell>
          <cell r="FL3537">
            <v>200371.59999999998</v>
          </cell>
          <cell r="FS3537" t="str">
            <v>WA</v>
          </cell>
          <cell r="FT3537" t="str">
            <v>EISAnqnx</v>
          </cell>
          <cell r="FV3537">
            <v>952144</v>
          </cell>
        </row>
        <row r="3538">
          <cell r="EZ3538" t="str">
            <v>WA</v>
          </cell>
          <cell r="FA3538" t="str">
            <v>Exterior</v>
          </cell>
          <cell r="FB3538">
            <v>1292396.8199999998</v>
          </cell>
          <cell r="FC3538">
            <v>5249735.92</v>
          </cell>
          <cell r="FI3538" t="str">
            <v>WA</v>
          </cell>
          <cell r="FJ3538" t="str">
            <v>Other</v>
          </cell>
          <cell r="FK3538" t="str">
            <v>EISAq</v>
          </cell>
          <cell r="FL3538">
            <v>26048.307999999997</v>
          </cell>
          <cell r="FS3538" t="str">
            <v>WA</v>
          </cell>
          <cell r="FT3538" t="str">
            <v>EISAq</v>
          </cell>
          <cell r="FV3538">
            <v>2837389.12</v>
          </cell>
        </row>
        <row r="3539">
          <cell r="EZ3539" t="str">
            <v>WA</v>
          </cell>
          <cell r="FA3539" t="str">
            <v>Garage</v>
          </cell>
          <cell r="FB3539">
            <v>400743.19999999995</v>
          </cell>
          <cell r="FC3539">
            <v>1392582.6199999999</v>
          </cell>
          <cell r="FI3539" t="str">
            <v>WA</v>
          </cell>
          <cell r="FJ3539" t="str">
            <v>Other</v>
          </cell>
          <cell r="FK3539" t="str">
            <v>EISAx</v>
          </cell>
          <cell r="FL3539">
            <v>240445.91999999998</v>
          </cell>
          <cell r="FS3539" t="str">
            <v>WA</v>
          </cell>
          <cell r="FT3539" t="str">
            <v>EISAx</v>
          </cell>
          <cell r="FV3539">
            <v>4094219.2</v>
          </cell>
        </row>
        <row r="3540">
          <cell r="EZ3540" t="str">
            <v>WA</v>
          </cell>
          <cell r="FA3540" t="str">
            <v>Kitchen</v>
          </cell>
          <cell r="FB3540">
            <v>1031913.74</v>
          </cell>
          <cell r="FC3540">
            <v>591096.22</v>
          </cell>
          <cell r="FI3540" t="str">
            <v>WA</v>
          </cell>
          <cell r="FJ3540" t="str">
            <v>Bathroom</v>
          </cell>
          <cell r="FK3540" t="str">
            <v>EISAnqnx</v>
          </cell>
          <cell r="FL3540">
            <v>1387818.04</v>
          </cell>
          <cell r="FS3540" t="str">
            <v>MT</v>
          </cell>
          <cell r="FT3540" t="str">
            <v>EISAnqnx</v>
          </cell>
          <cell r="FV3540">
            <v>2197783.6800000002</v>
          </cell>
        </row>
        <row r="3541">
          <cell r="EZ3541" t="str">
            <v>WA</v>
          </cell>
          <cell r="FA3541" t="str">
            <v>Living Room/Family Room</v>
          </cell>
          <cell r="FB3541">
            <v>1590950.504</v>
          </cell>
          <cell r="FC3541">
            <v>1582935.64</v>
          </cell>
          <cell r="FI3541" t="str">
            <v>WA</v>
          </cell>
          <cell r="FJ3541" t="str">
            <v>Bathroom</v>
          </cell>
          <cell r="FK3541" t="str">
            <v>EISAq</v>
          </cell>
          <cell r="FL3541">
            <v>297389.58</v>
          </cell>
          <cell r="FS3541" t="str">
            <v>MT</v>
          </cell>
          <cell r="FT3541" t="str">
            <v>EISAx</v>
          </cell>
          <cell r="FV3541">
            <v>274722.96000000002</v>
          </cell>
        </row>
        <row r="3542">
          <cell r="EZ3542" t="str">
            <v>WA</v>
          </cell>
          <cell r="FA3542" t="str">
            <v>Other</v>
          </cell>
          <cell r="FB3542">
            <v>813508.696</v>
          </cell>
          <cell r="FC3542">
            <v>1112062.3799999999</v>
          </cell>
          <cell r="FI3542" t="str">
            <v>WA</v>
          </cell>
          <cell r="FJ3542" t="str">
            <v>Bathroom</v>
          </cell>
          <cell r="FK3542" t="str">
            <v>EISAx</v>
          </cell>
          <cell r="FL3542">
            <v>322172.04500000004</v>
          </cell>
          <cell r="FS3542" t="str">
            <v>OR</v>
          </cell>
          <cell r="FT3542" t="str">
            <v>EISAnqnx</v>
          </cell>
          <cell r="FV3542">
            <v>645076.80000000005</v>
          </cell>
        </row>
        <row r="3543">
          <cell r="EZ3543" t="str">
            <v>OR</v>
          </cell>
          <cell r="FA3543" t="str">
            <v>Bathroom</v>
          </cell>
          <cell r="FB3543">
            <v>522731.88</v>
          </cell>
          <cell r="FC3543">
            <v>194836.42800000001</v>
          </cell>
          <cell r="FI3543" t="str">
            <v>WA</v>
          </cell>
          <cell r="FJ3543" t="str">
            <v>Bedrooms</v>
          </cell>
          <cell r="FK3543" t="str">
            <v>EISAnqnx</v>
          </cell>
          <cell r="FL3543">
            <v>1784337.4800000002</v>
          </cell>
          <cell r="FS3543" t="str">
            <v>OR</v>
          </cell>
          <cell r="FT3543" t="str">
            <v>EISAq</v>
          </cell>
          <cell r="FV3543">
            <v>588632.57999999996</v>
          </cell>
        </row>
        <row r="3544">
          <cell r="EZ3544" t="str">
            <v>OR</v>
          </cell>
          <cell r="FA3544" t="str">
            <v>Bedrooms</v>
          </cell>
          <cell r="FB3544">
            <v>1190403.054</v>
          </cell>
          <cell r="FC3544">
            <v>1038335.598</v>
          </cell>
          <cell r="FI3544" t="str">
            <v>WA</v>
          </cell>
          <cell r="FJ3544" t="str">
            <v>Exterior</v>
          </cell>
          <cell r="FK3544" t="str">
            <v>EISAq</v>
          </cell>
          <cell r="FL3544">
            <v>223042.18500000003</v>
          </cell>
          <cell r="FS3544" t="str">
            <v>OR</v>
          </cell>
          <cell r="FT3544" t="str">
            <v>EISAx</v>
          </cell>
          <cell r="FV3544">
            <v>241903.8</v>
          </cell>
        </row>
        <row r="3545">
          <cell r="EZ3545" t="str">
            <v>OR</v>
          </cell>
          <cell r="FA3545" t="str">
            <v>Exterior</v>
          </cell>
          <cell r="FB3545">
            <v>2043406.4400000002</v>
          </cell>
          <cell r="FC3545">
            <v>3238561.602</v>
          </cell>
          <cell r="FI3545" t="str">
            <v>WA</v>
          </cell>
          <cell r="FJ3545" t="str">
            <v>Garage</v>
          </cell>
          <cell r="FK3545" t="str">
            <v>EISAnqnx</v>
          </cell>
          <cell r="FL3545">
            <v>297389.58</v>
          </cell>
          <cell r="FS3545" t="str">
            <v>WA</v>
          </cell>
          <cell r="FT3545" t="str">
            <v>EISAnqnx</v>
          </cell>
          <cell r="FV3545">
            <v>1081596.3599999999</v>
          </cell>
        </row>
        <row r="3546">
          <cell r="EZ3546" t="str">
            <v>OR</v>
          </cell>
          <cell r="FA3546" t="str">
            <v>Kitchen</v>
          </cell>
          <cell r="FB3546">
            <v>273246.21000000002</v>
          </cell>
          <cell r="FC3546">
            <v>178204.05000000002</v>
          </cell>
          <cell r="FI3546" t="str">
            <v>WA</v>
          </cell>
          <cell r="FJ3546" t="str">
            <v>Kitchen</v>
          </cell>
          <cell r="FK3546" t="str">
            <v>EISAq</v>
          </cell>
          <cell r="FL3546">
            <v>545214.2300000001</v>
          </cell>
          <cell r="FS3546" t="str">
            <v>WA</v>
          </cell>
          <cell r="FT3546" t="str">
            <v>EISAq</v>
          </cell>
          <cell r="FV3546">
            <v>249599.16</v>
          </cell>
        </row>
        <row r="3547">
          <cell r="EZ3547" t="str">
            <v>OR</v>
          </cell>
          <cell r="FA3547" t="str">
            <v>Living Room/Family Room</v>
          </cell>
          <cell r="FB3547">
            <v>724696.47</v>
          </cell>
          <cell r="FC3547">
            <v>1009822.9500000001</v>
          </cell>
          <cell r="FI3547" t="str">
            <v>WA</v>
          </cell>
          <cell r="FJ3547" t="str">
            <v>Living Room/Family Room</v>
          </cell>
          <cell r="FK3547" t="str">
            <v>EISAq</v>
          </cell>
          <cell r="FL3547">
            <v>148694.79</v>
          </cell>
          <cell r="FS3547" t="str">
            <v>WA</v>
          </cell>
          <cell r="FT3547" t="str">
            <v>EISAx</v>
          </cell>
          <cell r="FV3547">
            <v>1060796.43</v>
          </cell>
        </row>
        <row r="3548">
          <cell r="EZ3548" t="str">
            <v>OR</v>
          </cell>
          <cell r="FA3548" t="str">
            <v>Other</v>
          </cell>
          <cell r="FB3548">
            <v>340963.74900000001</v>
          </cell>
          <cell r="FC3548">
            <v>298194.777</v>
          </cell>
          <cell r="FI3548" t="str">
            <v>WA</v>
          </cell>
          <cell r="FJ3548" t="str">
            <v>Other</v>
          </cell>
          <cell r="FK3548" t="str">
            <v>EISAnqnx</v>
          </cell>
          <cell r="FL3548">
            <v>5055622.8600000003</v>
          </cell>
          <cell r="FS3548" t="str">
            <v>ID</v>
          </cell>
          <cell r="FT3548" t="str">
            <v>EISAnqnx</v>
          </cell>
          <cell r="FV3548">
            <v>11811583.68</v>
          </cell>
        </row>
        <row r="3549">
          <cell r="EZ3549" t="str">
            <v>WA</v>
          </cell>
          <cell r="FA3549" t="str">
            <v>Bathroom</v>
          </cell>
          <cell r="FB3549">
            <v>988605.06099999987</v>
          </cell>
          <cell r="FC3549">
            <v>172631.84999999998</v>
          </cell>
          <cell r="FI3549" t="str">
            <v>WA</v>
          </cell>
          <cell r="FJ3549" t="str">
            <v>Other</v>
          </cell>
          <cell r="FK3549" t="str">
            <v>EISAx</v>
          </cell>
          <cell r="FL3549">
            <v>892168.74000000011</v>
          </cell>
          <cell r="FS3549" t="str">
            <v>ID</v>
          </cell>
          <cell r="FT3549" t="str">
            <v>EISAq</v>
          </cell>
          <cell r="FV3549">
            <v>7181594.3080000002</v>
          </cell>
        </row>
        <row r="3550">
          <cell r="EZ3550" t="str">
            <v>WA</v>
          </cell>
          <cell r="FA3550" t="str">
            <v>Bedrooms</v>
          </cell>
          <cell r="FB3550">
            <v>679018.61</v>
          </cell>
          <cell r="FC3550">
            <v>870064.52399999998</v>
          </cell>
          <cell r="FI3550" t="str">
            <v>WA</v>
          </cell>
          <cell r="FJ3550" t="str">
            <v>Bathroom</v>
          </cell>
          <cell r="FK3550" t="str">
            <v>EISAnqnx</v>
          </cell>
          <cell r="FL3550">
            <v>841560.72</v>
          </cell>
          <cell r="FS3550" t="str">
            <v>ID</v>
          </cell>
          <cell r="FT3550" t="str">
            <v>EISAx</v>
          </cell>
          <cell r="FV3550">
            <v>32330424.560000002</v>
          </cell>
        </row>
        <row r="3551">
          <cell r="EZ3551" t="str">
            <v>WA</v>
          </cell>
          <cell r="FA3551" t="str">
            <v>Exterior</v>
          </cell>
          <cell r="FB3551">
            <v>690527.39999999991</v>
          </cell>
          <cell r="FC3551">
            <v>2979625.7309999997</v>
          </cell>
          <cell r="FI3551" t="str">
            <v>WA</v>
          </cell>
          <cell r="FJ3551" t="str">
            <v>Bathroom</v>
          </cell>
          <cell r="FK3551" t="str">
            <v>EISAq</v>
          </cell>
          <cell r="FL3551">
            <v>60111.479999999996</v>
          </cell>
          <cell r="FS3551" t="str">
            <v>WA</v>
          </cell>
          <cell r="FT3551" t="str">
            <v>EISAnqnx</v>
          </cell>
          <cell r="FV3551">
            <v>4703591.3600000003</v>
          </cell>
        </row>
        <row r="3552">
          <cell r="EZ3552" t="str">
            <v>WA</v>
          </cell>
          <cell r="FA3552" t="str">
            <v>Garage</v>
          </cell>
          <cell r="FB3552">
            <v>155368.66499999998</v>
          </cell>
          <cell r="FC3552">
            <v>338358.42599999998</v>
          </cell>
          <cell r="FI3552" t="str">
            <v>WA</v>
          </cell>
          <cell r="FJ3552" t="str">
            <v>Bathroom</v>
          </cell>
          <cell r="FK3552" t="str">
            <v>EISAx</v>
          </cell>
          <cell r="FL3552">
            <v>300557.39999999997</v>
          </cell>
          <cell r="FS3552" t="str">
            <v>WA</v>
          </cell>
          <cell r="FT3552" t="str">
            <v>EISAq</v>
          </cell>
          <cell r="FV3552">
            <v>3764777.3760000002</v>
          </cell>
        </row>
        <row r="3553">
          <cell r="EZ3553" t="str">
            <v>WA</v>
          </cell>
          <cell r="FA3553" t="str">
            <v>Kitchen</v>
          </cell>
          <cell r="FB3553">
            <v>421221.71399999998</v>
          </cell>
          <cell r="FC3553">
            <v>475313.02699999994</v>
          </cell>
          <cell r="FI3553" t="str">
            <v>WA</v>
          </cell>
          <cell r="FJ3553" t="str">
            <v>Bedrooms</v>
          </cell>
          <cell r="FK3553" t="str">
            <v>EISAq</v>
          </cell>
          <cell r="FL3553">
            <v>326605.70799999998</v>
          </cell>
          <cell r="FS3553" t="str">
            <v>WA</v>
          </cell>
          <cell r="FT3553" t="str">
            <v>EISAx</v>
          </cell>
          <cell r="FV3553">
            <v>1180658.56</v>
          </cell>
        </row>
        <row r="3554">
          <cell r="EZ3554" t="str">
            <v>WA</v>
          </cell>
          <cell r="FA3554" t="str">
            <v>Living Room/Family Room</v>
          </cell>
          <cell r="FB3554">
            <v>862008.37099999993</v>
          </cell>
          <cell r="FC3554">
            <v>566232.46799999999</v>
          </cell>
          <cell r="FI3554" t="str">
            <v>WA</v>
          </cell>
          <cell r="FJ3554" t="str">
            <v>Bedrooms</v>
          </cell>
          <cell r="FK3554" t="str">
            <v>EISAx</v>
          </cell>
          <cell r="FL3554">
            <v>40074.32</v>
          </cell>
          <cell r="FS3554" t="str">
            <v>OR</v>
          </cell>
          <cell r="FT3554" t="str">
            <v>EISAnqnx</v>
          </cell>
          <cell r="FV3554">
            <v>13181020.159999998</v>
          </cell>
        </row>
        <row r="3555">
          <cell r="EZ3555" t="str">
            <v>WA</v>
          </cell>
          <cell r="FA3555" t="str">
            <v>Other</v>
          </cell>
          <cell r="FB3555">
            <v>540913.13</v>
          </cell>
          <cell r="FC3555">
            <v>932211.98999999987</v>
          </cell>
          <cell r="FI3555" t="str">
            <v>WA</v>
          </cell>
          <cell r="FJ3555" t="str">
            <v>Exterior</v>
          </cell>
          <cell r="FK3555" t="str">
            <v>EISAq</v>
          </cell>
          <cell r="FL3555">
            <v>60111.479999999996</v>
          </cell>
          <cell r="FS3555" t="str">
            <v>OR</v>
          </cell>
          <cell r="FT3555" t="str">
            <v>EISAq</v>
          </cell>
          <cell r="FV3555">
            <v>3552028.1599999997</v>
          </cell>
        </row>
        <row r="3556">
          <cell r="EZ3556" t="str">
            <v>WA</v>
          </cell>
          <cell r="FA3556" t="str">
            <v>Bathroom</v>
          </cell>
          <cell r="FB3556">
            <v>561040.48</v>
          </cell>
          <cell r="FC3556">
            <v>246457.068</v>
          </cell>
          <cell r="FI3556" t="str">
            <v>WA</v>
          </cell>
          <cell r="FJ3556" t="str">
            <v>Garage</v>
          </cell>
          <cell r="FK3556" t="str">
            <v>EISAnqnx</v>
          </cell>
          <cell r="FL3556">
            <v>80148.639999999999</v>
          </cell>
          <cell r="FS3556" t="str">
            <v>OR</v>
          </cell>
          <cell r="FT3556" t="str">
            <v>EISAx</v>
          </cell>
          <cell r="FV3556">
            <v>7318033.919999999</v>
          </cell>
        </row>
        <row r="3557">
          <cell r="EZ3557" t="str">
            <v>WA</v>
          </cell>
          <cell r="FA3557" t="str">
            <v>Bedrooms</v>
          </cell>
          <cell r="FB3557">
            <v>432802.65599999996</v>
          </cell>
          <cell r="FC3557">
            <v>490910.42</v>
          </cell>
          <cell r="FI3557" t="str">
            <v>WA</v>
          </cell>
          <cell r="FJ3557" t="str">
            <v>Garage</v>
          </cell>
          <cell r="FK3557" t="str">
            <v>EISAq</v>
          </cell>
          <cell r="FL3557">
            <v>90167.22</v>
          </cell>
          <cell r="FS3557" t="str">
            <v>WA</v>
          </cell>
          <cell r="FT3557" t="str">
            <v>EISAnqnx</v>
          </cell>
          <cell r="FV3557">
            <v>3199203.84</v>
          </cell>
        </row>
        <row r="3558">
          <cell r="EZ3558" t="str">
            <v>WA</v>
          </cell>
          <cell r="FA3558" t="str">
            <v>Exterior</v>
          </cell>
          <cell r="FB3558">
            <v>2444533.52</v>
          </cell>
          <cell r="FC3558">
            <v>3927283.36</v>
          </cell>
          <cell r="FI3558" t="str">
            <v>WA</v>
          </cell>
          <cell r="FJ3558" t="str">
            <v>Kitchen</v>
          </cell>
          <cell r="FK3558" t="str">
            <v>EISAq</v>
          </cell>
          <cell r="FL3558">
            <v>180334.44</v>
          </cell>
          <cell r="FS3558" t="str">
            <v>WA</v>
          </cell>
          <cell r="FT3558" t="str">
            <v>EISAx</v>
          </cell>
          <cell r="FV3558">
            <v>1094965.6000000001</v>
          </cell>
        </row>
        <row r="3559">
          <cell r="EZ3559" t="str">
            <v>WA</v>
          </cell>
          <cell r="FA3559" t="str">
            <v>Garage</v>
          </cell>
          <cell r="FB3559">
            <v>1001858</v>
          </cell>
          <cell r="FC3559">
            <v>969798.54399999999</v>
          </cell>
          <cell r="FI3559" t="str">
            <v>WA</v>
          </cell>
          <cell r="FJ3559" t="str">
            <v>Living Room/Family Room</v>
          </cell>
          <cell r="FK3559" t="str">
            <v>EISAq</v>
          </cell>
          <cell r="FL3559">
            <v>44081.752</v>
          </cell>
          <cell r="FS3559" t="str">
            <v>OR</v>
          </cell>
          <cell r="FT3559" t="str">
            <v>EISAnqnx</v>
          </cell>
          <cell r="FV3559">
            <v>10413830.699999999</v>
          </cell>
        </row>
        <row r="3560">
          <cell r="EZ3560" t="str">
            <v>WA</v>
          </cell>
          <cell r="FA3560" t="str">
            <v>Kitchen</v>
          </cell>
          <cell r="FB3560">
            <v>631170.53999999992</v>
          </cell>
          <cell r="FC3560">
            <v>380706.04</v>
          </cell>
          <cell r="FI3560" t="str">
            <v>WA</v>
          </cell>
          <cell r="FJ3560" t="str">
            <v>Living Room/Family Room</v>
          </cell>
          <cell r="FK3560" t="str">
            <v>EISAx</v>
          </cell>
          <cell r="FL3560">
            <v>100185.79999999999</v>
          </cell>
          <cell r="FS3560" t="str">
            <v>OR</v>
          </cell>
          <cell r="FT3560" t="str">
            <v>EISAq</v>
          </cell>
          <cell r="FV3560">
            <v>3702695.36</v>
          </cell>
        </row>
        <row r="3561">
          <cell r="EZ3561" t="str">
            <v>WA</v>
          </cell>
          <cell r="FA3561" t="str">
            <v>Living Room/Family Room</v>
          </cell>
          <cell r="FB3561">
            <v>829538.424</v>
          </cell>
          <cell r="FC3561">
            <v>1226274.192</v>
          </cell>
          <cell r="FI3561" t="str">
            <v>WA</v>
          </cell>
          <cell r="FJ3561" t="str">
            <v>Other</v>
          </cell>
          <cell r="FK3561" t="str">
            <v>EISAq</v>
          </cell>
          <cell r="FL3561">
            <v>328609.424</v>
          </cell>
          <cell r="FS3561" t="str">
            <v>OR</v>
          </cell>
          <cell r="FT3561" t="str">
            <v>EISAx</v>
          </cell>
          <cell r="FV3561">
            <v>6487981.8250000002</v>
          </cell>
        </row>
        <row r="3562">
          <cell r="EZ3562" t="str">
            <v>WA</v>
          </cell>
          <cell r="FA3562" t="str">
            <v>Other</v>
          </cell>
          <cell r="FB3562">
            <v>1945608.2359999998</v>
          </cell>
          <cell r="FC3562">
            <v>1466720.112</v>
          </cell>
          <cell r="FI3562" t="str">
            <v>WA</v>
          </cell>
          <cell r="FJ3562" t="str">
            <v>Other</v>
          </cell>
          <cell r="FK3562" t="str">
            <v>EISAx</v>
          </cell>
          <cell r="FL3562">
            <v>50092.899999999994</v>
          </cell>
          <cell r="FS3562" t="str">
            <v>WA</v>
          </cell>
          <cell r="FT3562" t="str">
            <v>EISAnqnx</v>
          </cell>
          <cell r="FV3562">
            <v>3677427.6239999998</v>
          </cell>
        </row>
        <row r="3563">
          <cell r="EZ3563" t="str">
            <v>OR</v>
          </cell>
          <cell r="FA3563" t="str">
            <v>Bathroom</v>
          </cell>
          <cell r="FB3563">
            <v>392048.91000000003</v>
          </cell>
          <cell r="FC3563">
            <v>190084.32</v>
          </cell>
          <cell r="FI3563" t="str">
            <v>WA</v>
          </cell>
          <cell r="FJ3563" t="str">
            <v>Bathroom</v>
          </cell>
          <cell r="FK3563" t="str">
            <v>EISAq</v>
          </cell>
          <cell r="FL3563">
            <v>68614.289999999994</v>
          </cell>
          <cell r="FS3563" t="str">
            <v>WA</v>
          </cell>
          <cell r="FT3563" t="str">
            <v>EISAq</v>
          </cell>
          <cell r="FV3563">
            <v>3787667.253</v>
          </cell>
        </row>
        <row r="3564">
          <cell r="EZ3564" t="str">
            <v>OR</v>
          </cell>
          <cell r="FA3564" t="str">
            <v>Bedrooms</v>
          </cell>
          <cell r="FB3564">
            <v>390860.88300000003</v>
          </cell>
          <cell r="FC3564">
            <v>451450.26</v>
          </cell>
          <cell r="FI3564" t="str">
            <v>WA</v>
          </cell>
          <cell r="FJ3564" t="str">
            <v>Bedrooms</v>
          </cell>
          <cell r="FK3564" t="str">
            <v>EISAnqnx</v>
          </cell>
          <cell r="FL3564">
            <v>457428.6</v>
          </cell>
          <cell r="FS3564" t="str">
            <v>WA</v>
          </cell>
          <cell r="FT3564" t="str">
            <v>EISAx</v>
          </cell>
          <cell r="FV3564">
            <v>540798.17999999993</v>
          </cell>
        </row>
        <row r="3565">
          <cell r="EZ3565" t="str">
            <v>OR</v>
          </cell>
          <cell r="FA3565" t="str">
            <v>Garage</v>
          </cell>
          <cell r="FB3565">
            <v>611833.90500000003</v>
          </cell>
          <cell r="FC3565">
            <v>475210.80000000005</v>
          </cell>
          <cell r="FI3565" t="str">
            <v>WA</v>
          </cell>
          <cell r="FJ3565" t="str">
            <v>Bedrooms</v>
          </cell>
          <cell r="FK3565" t="str">
            <v>EISAq</v>
          </cell>
          <cell r="FL3565">
            <v>50317.146000000001</v>
          </cell>
          <cell r="FS3565" t="str">
            <v>MT</v>
          </cell>
          <cell r="FT3565" t="str">
            <v>EISAnqnx</v>
          </cell>
          <cell r="FV3565">
            <v>2838803.9200000004</v>
          </cell>
        </row>
        <row r="3566">
          <cell r="EZ3566" t="str">
            <v>OR</v>
          </cell>
          <cell r="FA3566" t="str">
            <v>Kitchen</v>
          </cell>
          <cell r="FB3566">
            <v>540552.28500000003</v>
          </cell>
          <cell r="FC3566">
            <v>152067.45600000001</v>
          </cell>
          <cell r="FI3566" t="str">
            <v>WA</v>
          </cell>
          <cell r="FJ3566" t="str">
            <v>Bedrooms</v>
          </cell>
          <cell r="FK3566" t="str">
            <v>EISAx</v>
          </cell>
          <cell r="FL3566">
            <v>38119.049999999996</v>
          </cell>
          <cell r="FS3566" t="str">
            <v>MT</v>
          </cell>
          <cell r="FT3566" t="str">
            <v>EISAq</v>
          </cell>
          <cell r="FV3566">
            <v>4373818.4590000007</v>
          </cell>
        </row>
        <row r="3567">
          <cell r="EZ3567" t="str">
            <v>OR</v>
          </cell>
          <cell r="FA3567" t="str">
            <v>Living Room/Family Room</v>
          </cell>
          <cell r="FB3567">
            <v>124742.83500000001</v>
          </cell>
          <cell r="FC3567">
            <v>270870.15600000002</v>
          </cell>
          <cell r="FI3567" t="str">
            <v>WA</v>
          </cell>
          <cell r="FJ3567" t="str">
            <v>Exterior</v>
          </cell>
          <cell r="FK3567" t="str">
            <v>EISAnqnx</v>
          </cell>
          <cell r="FL3567">
            <v>182971.44</v>
          </cell>
          <cell r="FS3567" t="str">
            <v>MT</v>
          </cell>
          <cell r="FT3567" t="str">
            <v>EISAx</v>
          </cell>
          <cell r="FV3567">
            <v>2764399.7850000001</v>
          </cell>
        </row>
        <row r="3568">
          <cell r="EZ3568" t="str">
            <v>OR</v>
          </cell>
          <cell r="FA3568" t="str">
            <v>Other</v>
          </cell>
          <cell r="FB3568">
            <v>948045.54600000009</v>
          </cell>
          <cell r="FC3568">
            <v>1111993.2720000001</v>
          </cell>
          <cell r="FI3568" t="str">
            <v>WA</v>
          </cell>
          <cell r="FJ3568" t="str">
            <v>Kitchen</v>
          </cell>
          <cell r="FK3568" t="str">
            <v>EISAnqnx</v>
          </cell>
          <cell r="FL3568">
            <v>625152.41999999993</v>
          </cell>
          <cell r="FS3568" t="str">
            <v>ID</v>
          </cell>
          <cell r="FT3568" t="str">
            <v>EISAnqnx</v>
          </cell>
          <cell r="FV3568">
            <v>518722.27499999997</v>
          </cell>
        </row>
        <row r="3569">
          <cell r="EZ3569" t="str">
            <v>WA</v>
          </cell>
          <cell r="FA3569" t="str">
            <v>Bathroom</v>
          </cell>
          <cell r="FB3569">
            <v>348597.17199999996</v>
          </cell>
          <cell r="FC3569">
            <v>282685.94199999998</v>
          </cell>
          <cell r="FI3569" t="str">
            <v>WA</v>
          </cell>
          <cell r="FJ3569" t="str">
            <v>Living Room/Family Room</v>
          </cell>
          <cell r="FK3569" t="str">
            <v>EISAnqnx</v>
          </cell>
          <cell r="FL3569">
            <v>442180.98</v>
          </cell>
          <cell r="FS3569" t="str">
            <v>ID</v>
          </cell>
          <cell r="FT3569" t="str">
            <v>EISAq</v>
          </cell>
          <cell r="FV3569">
            <v>17886.974999999999</v>
          </cell>
        </row>
        <row r="3570">
          <cell r="EZ3570" t="str">
            <v>WA</v>
          </cell>
          <cell r="FA3570" t="str">
            <v>Bedrooms</v>
          </cell>
          <cell r="FB3570">
            <v>651788.82999999996</v>
          </cell>
          <cell r="FC3570">
            <v>1148320.0959999999</v>
          </cell>
          <cell r="FI3570" t="str">
            <v>WA</v>
          </cell>
          <cell r="FJ3570" t="str">
            <v>Living Room/Family Room</v>
          </cell>
          <cell r="FK3570" t="str">
            <v>EISAq</v>
          </cell>
          <cell r="FL3570">
            <v>73188.576000000001</v>
          </cell>
          <cell r="FS3570" t="str">
            <v>ID</v>
          </cell>
          <cell r="FT3570" t="str">
            <v>EISAx</v>
          </cell>
          <cell r="FV3570">
            <v>125208.825</v>
          </cell>
        </row>
        <row r="3571">
          <cell r="EZ3571" t="str">
            <v>WA</v>
          </cell>
          <cell r="FA3571" t="str">
            <v>Exterior</v>
          </cell>
          <cell r="FB3571">
            <v>96669.804000000004</v>
          </cell>
          <cell r="FC3571">
            <v>3632441.12</v>
          </cell>
          <cell r="FI3571" t="str">
            <v>WA</v>
          </cell>
          <cell r="FJ3571" t="str">
            <v>Other</v>
          </cell>
          <cell r="FK3571" t="str">
            <v>EISAnqnx</v>
          </cell>
          <cell r="FL3571">
            <v>274457.15999999997</v>
          </cell>
          <cell r="FS3571" t="str">
            <v>WA</v>
          </cell>
          <cell r="FT3571" t="str">
            <v>EISAnqnx</v>
          </cell>
          <cell r="FV3571">
            <v>2894517.7600000002</v>
          </cell>
        </row>
        <row r="3572">
          <cell r="EZ3572" t="str">
            <v>WA</v>
          </cell>
          <cell r="FA3572" t="str">
            <v>Garage</v>
          </cell>
          <cell r="FB3572">
            <v>43940.82</v>
          </cell>
          <cell r="FC3572">
            <v>565371.88399999996</v>
          </cell>
          <cell r="FI3572" t="str">
            <v>WA</v>
          </cell>
          <cell r="FJ3572" t="str">
            <v>Other</v>
          </cell>
          <cell r="FK3572" t="str">
            <v>EISAq</v>
          </cell>
          <cell r="FL3572">
            <v>195169.53599999999</v>
          </cell>
          <cell r="FS3572" t="str">
            <v>WA</v>
          </cell>
          <cell r="FT3572" t="str">
            <v>EISAq</v>
          </cell>
          <cell r="FV3572">
            <v>1744327.808</v>
          </cell>
        </row>
        <row r="3573">
          <cell r="EZ3573" t="str">
            <v>WA</v>
          </cell>
          <cell r="FA3573" t="str">
            <v>Kitchen</v>
          </cell>
          <cell r="FB3573">
            <v>483349.01999999996</v>
          </cell>
          <cell r="FC3573">
            <v>294403.49400000001</v>
          </cell>
          <cell r="FI3573" t="str">
            <v>WA</v>
          </cell>
          <cell r="FJ3573" t="str">
            <v>Other</v>
          </cell>
          <cell r="FK3573" t="str">
            <v>EISAx</v>
          </cell>
          <cell r="FL3573">
            <v>480300.02999999997</v>
          </cell>
          <cell r="FS3573" t="str">
            <v>WA</v>
          </cell>
          <cell r="FT3573" t="str">
            <v>EISAx</v>
          </cell>
          <cell r="FV3573">
            <v>999751.2</v>
          </cell>
        </row>
        <row r="3574">
          <cell r="EZ3574" t="str">
            <v>WA</v>
          </cell>
          <cell r="FA3574" t="str">
            <v>Living Room/Family Room</v>
          </cell>
          <cell r="FB3574">
            <v>556583.72</v>
          </cell>
          <cell r="FC3574">
            <v>790934.76</v>
          </cell>
          <cell r="FI3574" t="str">
            <v>WA</v>
          </cell>
          <cell r="FJ3574" t="str">
            <v>Bathroom</v>
          </cell>
          <cell r="FK3574" t="str">
            <v>EISAx</v>
          </cell>
          <cell r="FL3574">
            <v>1105843.97</v>
          </cell>
          <cell r="FS3574" t="str">
            <v>WA</v>
          </cell>
          <cell r="FT3574" t="str">
            <v>EISAnqnx</v>
          </cell>
          <cell r="FV3574">
            <v>1028315.52</v>
          </cell>
        </row>
        <row r="3575">
          <cell r="EZ3575" t="str">
            <v>WA</v>
          </cell>
          <cell r="FA3575" t="str">
            <v>Other</v>
          </cell>
          <cell r="FB3575">
            <v>969627.42799999996</v>
          </cell>
          <cell r="FC3575">
            <v>1136602.544</v>
          </cell>
          <cell r="FI3575" t="str">
            <v>WA</v>
          </cell>
          <cell r="FJ3575" t="str">
            <v>Bedrooms</v>
          </cell>
          <cell r="FK3575" t="str">
            <v>EISAnqnx</v>
          </cell>
          <cell r="FL3575">
            <v>322232.68</v>
          </cell>
          <cell r="FS3575" t="str">
            <v>WA</v>
          </cell>
          <cell r="FT3575" t="str">
            <v>EISAq</v>
          </cell>
          <cell r="FV3575">
            <v>1900479.4240000001</v>
          </cell>
        </row>
        <row r="3576">
          <cell r="EZ3576" t="str">
            <v>WA</v>
          </cell>
          <cell r="FA3576" t="str">
            <v>Bathroom</v>
          </cell>
          <cell r="FB3576">
            <v>67375.923999999999</v>
          </cell>
          <cell r="FC3576">
            <v>61517.148000000001</v>
          </cell>
          <cell r="FI3576" t="str">
            <v>WA</v>
          </cell>
          <cell r="FJ3576" t="str">
            <v>Bedrooms</v>
          </cell>
          <cell r="FK3576" t="str">
            <v>EISAq</v>
          </cell>
          <cell r="FL3576">
            <v>322232.68</v>
          </cell>
          <cell r="FS3576" t="str">
            <v>WA</v>
          </cell>
          <cell r="FT3576" t="str">
            <v>EISAx</v>
          </cell>
          <cell r="FV3576">
            <v>571286.4</v>
          </cell>
        </row>
        <row r="3577">
          <cell r="EZ3577" t="str">
            <v>WA</v>
          </cell>
          <cell r="FA3577" t="str">
            <v>Bedrooms</v>
          </cell>
          <cell r="FB3577">
            <v>358850.02999999997</v>
          </cell>
          <cell r="FC3577">
            <v>804117.00599999994</v>
          </cell>
          <cell r="FI3577" t="str">
            <v>WA</v>
          </cell>
          <cell r="FJ3577" t="str">
            <v>Exterior</v>
          </cell>
          <cell r="FK3577" t="str">
            <v>EISAnqnx</v>
          </cell>
          <cell r="FL3577">
            <v>263644.92</v>
          </cell>
          <cell r="FS3577" t="str">
            <v>MT</v>
          </cell>
          <cell r="FT3577" t="str">
            <v>EISAnqnx</v>
          </cell>
          <cell r="FV3577">
            <v>2953271.8200000003</v>
          </cell>
        </row>
        <row r="3578">
          <cell r="EZ3578" t="str">
            <v>WA</v>
          </cell>
          <cell r="FA3578" t="str">
            <v>Exterior</v>
          </cell>
          <cell r="FB3578">
            <v>43940.82</v>
          </cell>
          <cell r="FC3578">
            <v>1901172.8119999999</v>
          </cell>
          <cell r="FI3578" t="str">
            <v>WA</v>
          </cell>
          <cell r="FJ3578" t="str">
            <v>Exterior</v>
          </cell>
          <cell r="FK3578" t="str">
            <v>EISAx</v>
          </cell>
          <cell r="FL3578">
            <v>878816.4</v>
          </cell>
          <cell r="FS3578" t="str">
            <v>MT</v>
          </cell>
          <cell r="FT3578" t="str">
            <v>EISAq</v>
          </cell>
          <cell r="FV3578">
            <v>288459.10800000001</v>
          </cell>
        </row>
        <row r="3579">
          <cell r="EZ3579" t="str">
            <v>WA</v>
          </cell>
          <cell r="FA3579" t="str">
            <v>Garage</v>
          </cell>
          <cell r="FB3579">
            <v>117175.51999999999</v>
          </cell>
          <cell r="FC3579">
            <v>426225.95399999997</v>
          </cell>
          <cell r="FI3579" t="str">
            <v>WA</v>
          </cell>
          <cell r="FJ3579" t="str">
            <v>Garage</v>
          </cell>
          <cell r="FK3579" t="str">
            <v>EISAnqnx</v>
          </cell>
          <cell r="FL3579">
            <v>175763.28</v>
          </cell>
          <cell r="FS3579" t="str">
            <v>MT</v>
          </cell>
          <cell r="FT3579" t="str">
            <v>EISAx</v>
          </cell>
          <cell r="FV3579">
            <v>761211.53500000003</v>
          </cell>
        </row>
        <row r="3580">
          <cell r="EZ3580" t="str">
            <v>WA</v>
          </cell>
          <cell r="FA3580" t="str">
            <v>Kitchen</v>
          </cell>
          <cell r="FB3580">
            <v>117175.51999999999</v>
          </cell>
          <cell r="FC3580">
            <v>150863.48199999999</v>
          </cell>
          <cell r="FI3580" t="str">
            <v>WA</v>
          </cell>
          <cell r="FJ3580" t="str">
            <v>Garage</v>
          </cell>
          <cell r="FK3580" t="str">
            <v>EISAq</v>
          </cell>
          <cell r="FL3580">
            <v>117175.51999999999</v>
          </cell>
          <cell r="FS3580" t="str">
            <v>OR</v>
          </cell>
          <cell r="FT3580" t="str">
            <v>EISAnqnx</v>
          </cell>
          <cell r="FV3580">
            <v>3676937.7600000002</v>
          </cell>
        </row>
        <row r="3581">
          <cell r="EZ3581" t="str">
            <v>WA</v>
          </cell>
          <cell r="FA3581" t="str">
            <v>Living Room/Family Room</v>
          </cell>
          <cell r="FB3581">
            <v>197733.69</v>
          </cell>
          <cell r="FC3581">
            <v>320767.98599999998</v>
          </cell>
          <cell r="FI3581" t="str">
            <v>WA</v>
          </cell>
          <cell r="FJ3581" t="str">
            <v>Kitchen</v>
          </cell>
          <cell r="FK3581" t="str">
            <v>EISAx</v>
          </cell>
          <cell r="FL3581">
            <v>666435.77</v>
          </cell>
          <cell r="FS3581" t="str">
            <v>OR</v>
          </cell>
          <cell r="FT3581" t="str">
            <v>EISAq</v>
          </cell>
          <cell r="FV3581">
            <v>1027284.804</v>
          </cell>
        </row>
        <row r="3582">
          <cell r="EZ3582" t="str">
            <v>WA</v>
          </cell>
          <cell r="FA3582" t="str">
            <v>Other</v>
          </cell>
          <cell r="FB3582">
            <v>322232.68</v>
          </cell>
          <cell r="FC3582">
            <v>183086.75</v>
          </cell>
          <cell r="FI3582" t="str">
            <v>WA</v>
          </cell>
          <cell r="FJ3582" t="str">
            <v>Living Room/Family Room</v>
          </cell>
          <cell r="FK3582" t="str">
            <v>EISAq</v>
          </cell>
          <cell r="FL3582">
            <v>228492.264</v>
          </cell>
          <cell r="FS3582" t="str">
            <v>OR</v>
          </cell>
          <cell r="FT3582" t="str">
            <v>EISAx</v>
          </cell>
          <cell r="FV3582">
            <v>548315.28</v>
          </cell>
        </row>
        <row r="3583">
          <cell r="EZ3583" t="str">
            <v>WA</v>
          </cell>
          <cell r="FA3583" t="str">
            <v>Bathroom</v>
          </cell>
          <cell r="FB3583">
            <v>1376812.3599999999</v>
          </cell>
          <cell r="FC3583">
            <v>306121.04599999997</v>
          </cell>
          <cell r="FI3583" t="str">
            <v>WA</v>
          </cell>
          <cell r="FJ3583" t="str">
            <v>Other</v>
          </cell>
          <cell r="FK3583" t="str">
            <v>EISAnqnx</v>
          </cell>
          <cell r="FL3583">
            <v>395467.38</v>
          </cell>
          <cell r="FS3583" t="str">
            <v>OR</v>
          </cell>
          <cell r="FT3583" t="str">
            <v>EISAnqnx</v>
          </cell>
          <cell r="FV3583">
            <v>1818287.9</v>
          </cell>
        </row>
        <row r="3584">
          <cell r="EZ3584" t="str">
            <v>WA</v>
          </cell>
          <cell r="FA3584" t="str">
            <v>Bedrooms</v>
          </cell>
          <cell r="FB3584">
            <v>307585.74</v>
          </cell>
          <cell r="FC3584">
            <v>735276.38800000004</v>
          </cell>
          <cell r="FI3584" t="str">
            <v>WA</v>
          </cell>
          <cell r="FJ3584" t="str">
            <v>Other</v>
          </cell>
          <cell r="FK3584" t="str">
            <v>EISAq</v>
          </cell>
          <cell r="FL3584">
            <v>580018.82400000002</v>
          </cell>
          <cell r="FS3584" t="str">
            <v>OR</v>
          </cell>
          <cell r="FT3584" t="str">
            <v>EISAq</v>
          </cell>
          <cell r="FV3584">
            <v>10141087.514999999</v>
          </cell>
        </row>
        <row r="3585">
          <cell r="EZ3585" t="str">
            <v>WA</v>
          </cell>
          <cell r="FA3585" t="str">
            <v>Exterior</v>
          </cell>
          <cell r="FB3585">
            <v>1413429.71</v>
          </cell>
          <cell r="FC3585">
            <v>3836033.5860000001</v>
          </cell>
          <cell r="FI3585" t="str">
            <v>WA</v>
          </cell>
          <cell r="FJ3585" t="str">
            <v>Other</v>
          </cell>
          <cell r="FK3585" t="str">
            <v>EISAx</v>
          </cell>
          <cell r="FL3585">
            <v>497995.95999999996</v>
          </cell>
          <cell r="FS3585" t="str">
            <v>OR</v>
          </cell>
          <cell r="FT3585" t="str">
            <v>EISAx</v>
          </cell>
          <cell r="FV3585">
            <v>4504395.0249999994</v>
          </cell>
        </row>
        <row r="3586">
          <cell r="EZ3586" t="str">
            <v>WA</v>
          </cell>
          <cell r="FA3586" t="str">
            <v>Garage</v>
          </cell>
          <cell r="FB3586">
            <v>1581869.52</v>
          </cell>
          <cell r="FC3586">
            <v>924221.91399999999</v>
          </cell>
          <cell r="FI3586" t="str">
            <v>WA</v>
          </cell>
          <cell r="FJ3586" t="str">
            <v>Bathroom</v>
          </cell>
          <cell r="FK3586" t="str">
            <v>EISAnqnx</v>
          </cell>
          <cell r="FL3586">
            <v>881635.03999999992</v>
          </cell>
          <cell r="FS3586" t="str">
            <v>MT</v>
          </cell>
          <cell r="FT3586" t="str">
            <v>EISAnqnx</v>
          </cell>
          <cell r="FV3586">
            <v>972977.15</v>
          </cell>
        </row>
        <row r="3587">
          <cell r="EZ3587" t="str">
            <v>WA</v>
          </cell>
          <cell r="FA3587" t="str">
            <v>Kitchen</v>
          </cell>
          <cell r="FB3587">
            <v>556583.72</v>
          </cell>
          <cell r="FC3587">
            <v>408649.62599999999</v>
          </cell>
          <cell r="FI3587" t="str">
            <v>WA</v>
          </cell>
          <cell r="FJ3587" t="str">
            <v>Bedrooms</v>
          </cell>
          <cell r="FK3587" t="str">
            <v>EISAnqnx</v>
          </cell>
          <cell r="FL3587">
            <v>320594.56</v>
          </cell>
          <cell r="FS3587" t="str">
            <v>MT</v>
          </cell>
          <cell r="FT3587" t="str">
            <v>EISAq</v>
          </cell>
          <cell r="FV3587">
            <v>702832.90600000008</v>
          </cell>
        </row>
        <row r="3588">
          <cell r="EZ3588" t="str">
            <v>WA</v>
          </cell>
          <cell r="FA3588" t="str">
            <v>Other</v>
          </cell>
          <cell r="FB3588">
            <v>1032609.27</v>
          </cell>
          <cell r="FC3588">
            <v>1472017.47</v>
          </cell>
          <cell r="FI3588" t="str">
            <v>WA</v>
          </cell>
          <cell r="FJ3588" t="str">
            <v>Kitchen</v>
          </cell>
          <cell r="FK3588" t="str">
            <v>EISAx</v>
          </cell>
          <cell r="FL3588">
            <v>781449.24</v>
          </cell>
          <cell r="FS3588" t="str">
            <v>MT</v>
          </cell>
          <cell r="FT3588" t="str">
            <v>EISAnqnx</v>
          </cell>
          <cell r="FV3588">
            <v>2558357.5650000004</v>
          </cell>
        </row>
        <row r="3589">
          <cell r="EZ3589" t="str">
            <v>WA</v>
          </cell>
          <cell r="FA3589" t="str">
            <v>Bathroom</v>
          </cell>
          <cell r="FB3589">
            <v>1772353.66</v>
          </cell>
          <cell r="FC3589">
            <v>161123.06</v>
          </cell>
          <cell r="FI3589" t="str">
            <v>WA</v>
          </cell>
          <cell r="FJ3589" t="str">
            <v>Living Room/Family Room</v>
          </cell>
          <cell r="FK3589" t="str">
            <v>EISAnqnx</v>
          </cell>
          <cell r="FL3589">
            <v>260483.08</v>
          </cell>
          <cell r="FS3589" t="str">
            <v>MT</v>
          </cell>
          <cell r="FT3589" t="str">
            <v>EISAq</v>
          </cell>
          <cell r="FV3589">
            <v>171701.85</v>
          </cell>
        </row>
        <row r="3590">
          <cell r="EZ3590" t="str">
            <v>WA</v>
          </cell>
          <cell r="FA3590" t="str">
            <v>Bedrooms</v>
          </cell>
          <cell r="FB3590">
            <v>1363791.615</v>
          </cell>
          <cell r="FC3590">
            <v>553572.799</v>
          </cell>
          <cell r="FI3590" t="str">
            <v>WA</v>
          </cell>
          <cell r="FJ3590" t="str">
            <v>Other</v>
          </cell>
          <cell r="FK3590" t="str">
            <v>EISAnqnx</v>
          </cell>
          <cell r="FL3590">
            <v>1562898.48</v>
          </cell>
          <cell r="FS3590" t="str">
            <v>MT</v>
          </cell>
          <cell r="FT3590" t="str">
            <v>EISAx</v>
          </cell>
          <cell r="FV3590">
            <v>34340.370000000003</v>
          </cell>
        </row>
        <row r="3591">
          <cell r="EZ3591" t="str">
            <v>WA</v>
          </cell>
          <cell r="FA3591" t="str">
            <v>Exterior</v>
          </cell>
          <cell r="FB3591">
            <v>621474.65999999992</v>
          </cell>
          <cell r="FC3591">
            <v>2614797.088</v>
          </cell>
          <cell r="FI3591" t="str">
            <v>WA</v>
          </cell>
          <cell r="FJ3591" t="str">
            <v>Other</v>
          </cell>
          <cell r="FK3591" t="str">
            <v>EISAx</v>
          </cell>
          <cell r="FL3591">
            <v>651207.69999999995</v>
          </cell>
          <cell r="FS3591" t="str">
            <v>WA</v>
          </cell>
          <cell r="FT3591" t="str">
            <v>EISAnqnx</v>
          </cell>
          <cell r="FV3591">
            <v>3244789.08</v>
          </cell>
        </row>
        <row r="3592">
          <cell r="EZ3592" t="str">
            <v>WA</v>
          </cell>
          <cell r="FA3592" t="str">
            <v>Kitchen</v>
          </cell>
          <cell r="FB3592">
            <v>759580.1399999999</v>
          </cell>
          <cell r="FC3592">
            <v>225572.28399999999</v>
          </cell>
          <cell r="FI3592" t="str">
            <v>WA</v>
          </cell>
          <cell r="FJ3592" t="str">
            <v>Bathroom</v>
          </cell>
          <cell r="FK3592" t="str">
            <v>EISAnqnx</v>
          </cell>
          <cell r="FL3592">
            <v>120222.95999999999</v>
          </cell>
          <cell r="FS3592" t="str">
            <v>WA</v>
          </cell>
          <cell r="FT3592" t="str">
            <v>EISAq</v>
          </cell>
          <cell r="FV3592">
            <v>761277.43799999997</v>
          </cell>
        </row>
        <row r="3593">
          <cell r="EZ3593" t="str">
            <v>WA</v>
          </cell>
          <cell r="FA3593" t="str">
            <v>Living Room/Family Room</v>
          </cell>
          <cell r="FB3593">
            <v>1386809.1949999998</v>
          </cell>
          <cell r="FC3593">
            <v>563930.71</v>
          </cell>
          <cell r="FI3593" t="str">
            <v>WA</v>
          </cell>
          <cell r="FJ3593" t="str">
            <v>Bathroom</v>
          </cell>
          <cell r="FK3593" t="str">
            <v>EISAq</v>
          </cell>
          <cell r="FL3593">
            <v>150278.69999999998</v>
          </cell>
          <cell r="FS3593" t="str">
            <v>WA</v>
          </cell>
          <cell r="FT3593" t="str">
            <v>EISAx</v>
          </cell>
          <cell r="FV3593">
            <v>1601594.6099999999</v>
          </cell>
        </row>
        <row r="3594">
          <cell r="EZ3594" t="str">
            <v>WA</v>
          </cell>
          <cell r="FA3594" t="str">
            <v>Other</v>
          </cell>
          <cell r="FB3594">
            <v>2385772.1669999999</v>
          </cell>
          <cell r="FC3594">
            <v>802162.66299999994</v>
          </cell>
          <cell r="FI3594" t="str">
            <v>WA</v>
          </cell>
          <cell r="FJ3594" t="str">
            <v>Bedrooms</v>
          </cell>
          <cell r="FK3594" t="str">
            <v>EISAnqnx</v>
          </cell>
          <cell r="FL3594">
            <v>721337.76</v>
          </cell>
          <cell r="FS3594" t="str">
            <v>MT</v>
          </cell>
          <cell r="FT3594" t="str">
            <v>EISAnqnx</v>
          </cell>
          <cell r="FV3594">
            <v>2701442.4400000004</v>
          </cell>
        </row>
        <row r="3595">
          <cell r="EZ3595" t="str">
            <v>WA</v>
          </cell>
          <cell r="FA3595" t="str">
            <v>Bathroom</v>
          </cell>
          <cell r="FB3595">
            <v>2190769.906</v>
          </cell>
          <cell r="FC3595">
            <v>936777.17700000003</v>
          </cell>
          <cell r="FI3595" t="str">
            <v>WA</v>
          </cell>
          <cell r="FJ3595" t="str">
            <v>Bedrooms</v>
          </cell>
          <cell r="FK3595" t="str">
            <v>EISAq</v>
          </cell>
          <cell r="FL3595">
            <v>322598.27599999995</v>
          </cell>
          <cell r="FS3595" t="str">
            <v>MT</v>
          </cell>
          <cell r="FT3595" t="str">
            <v>EISAq</v>
          </cell>
          <cell r="FV3595">
            <v>366297.28</v>
          </cell>
        </row>
        <row r="3596">
          <cell r="EZ3596" t="str">
            <v>WA</v>
          </cell>
          <cell r="FA3596" t="str">
            <v>Bedrooms</v>
          </cell>
          <cell r="FB3596">
            <v>2240334.8360000001</v>
          </cell>
          <cell r="FC3596">
            <v>2473290.0070000002</v>
          </cell>
          <cell r="FI3596" t="str">
            <v>WA</v>
          </cell>
          <cell r="FJ3596" t="str">
            <v>Bedrooms</v>
          </cell>
          <cell r="FK3596" t="str">
            <v>EISAx</v>
          </cell>
          <cell r="FL3596">
            <v>140260.12</v>
          </cell>
          <cell r="FS3596" t="str">
            <v>MT</v>
          </cell>
          <cell r="FT3596" t="str">
            <v>EISAx</v>
          </cell>
          <cell r="FV3596">
            <v>74404.135000000009</v>
          </cell>
        </row>
        <row r="3597">
          <cell r="EZ3597" t="str">
            <v>WA</v>
          </cell>
          <cell r="FA3597" t="str">
            <v>Exterior</v>
          </cell>
          <cell r="FB3597">
            <v>470866.83500000002</v>
          </cell>
          <cell r="FC3597">
            <v>14116092.064000001</v>
          </cell>
          <cell r="FI3597" t="str">
            <v>WA</v>
          </cell>
          <cell r="FJ3597" t="str">
            <v>Exterior</v>
          </cell>
          <cell r="FK3597" t="str">
            <v>EISAq</v>
          </cell>
          <cell r="FL3597">
            <v>460854.68</v>
          </cell>
          <cell r="FS3597" t="str">
            <v>MT</v>
          </cell>
          <cell r="FT3597" t="str">
            <v>EISAnqnx</v>
          </cell>
          <cell r="FV3597">
            <v>2471827.7599999998</v>
          </cell>
        </row>
        <row r="3598">
          <cell r="EZ3598" t="str">
            <v>WA</v>
          </cell>
          <cell r="FA3598" t="str">
            <v>Garage</v>
          </cell>
          <cell r="FB3598">
            <v>1486947.9000000001</v>
          </cell>
          <cell r="FC3598">
            <v>4074237.2460000003</v>
          </cell>
          <cell r="FI3598" t="str">
            <v>WA</v>
          </cell>
          <cell r="FJ3598" t="str">
            <v>Exterior</v>
          </cell>
          <cell r="FK3598" t="str">
            <v>EISAx</v>
          </cell>
          <cell r="FL3598">
            <v>1001858</v>
          </cell>
          <cell r="FS3598" t="str">
            <v>MT</v>
          </cell>
          <cell r="FT3598" t="str">
            <v>EISAq</v>
          </cell>
          <cell r="FV3598">
            <v>434700.74400000001</v>
          </cell>
        </row>
        <row r="3599">
          <cell r="EZ3599" t="str">
            <v>WA</v>
          </cell>
          <cell r="FA3599" t="str">
            <v>Kitchen</v>
          </cell>
          <cell r="FB3599">
            <v>1615816.7180000001</v>
          </cell>
          <cell r="FC3599">
            <v>872342.76800000004</v>
          </cell>
          <cell r="FI3599" t="str">
            <v>WA</v>
          </cell>
          <cell r="FJ3599" t="str">
            <v>Kitchen</v>
          </cell>
          <cell r="FK3599" t="str">
            <v>EISAq</v>
          </cell>
          <cell r="FL3599">
            <v>216401.32799999998</v>
          </cell>
          <cell r="FS3599" t="str">
            <v>MT</v>
          </cell>
          <cell r="FT3599" t="str">
            <v>EISAx</v>
          </cell>
          <cell r="FV3599">
            <v>340941.76</v>
          </cell>
        </row>
        <row r="3600">
          <cell r="EZ3600" t="str">
            <v>WA</v>
          </cell>
          <cell r="FA3600" t="str">
            <v>Living Room/Family Room</v>
          </cell>
          <cell r="FB3600">
            <v>2364247.1610000003</v>
          </cell>
          <cell r="FC3600">
            <v>3737195.7220000001</v>
          </cell>
          <cell r="FI3600" t="str">
            <v>WA</v>
          </cell>
          <cell r="FJ3600" t="str">
            <v>Living Room/Family Room</v>
          </cell>
          <cell r="FK3600" t="str">
            <v>EISAq</v>
          </cell>
          <cell r="FL3600">
            <v>208386.46399999998</v>
          </cell>
          <cell r="FS3600" t="str">
            <v>OR</v>
          </cell>
          <cell r="FT3600" t="str">
            <v>EISAnqnx</v>
          </cell>
          <cell r="FV3600">
            <v>7719486.5899999999</v>
          </cell>
        </row>
        <row r="3601">
          <cell r="EZ3601" t="str">
            <v>WA</v>
          </cell>
          <cell r="FA3601" t="str">
            <v>Other</v>
          </cell>
          <cell r="FB3601">
            <v>7206740.8220000006</v>
          </cell>
          <cell r="FC3601">
            <v>4455887.2070000004</v>
          </cell>
          <cell r="FI3601" t="str">
            <v>WA</v>
          </cell>
          <cell r="FJ3601" t="str">
            <v>Living Room/Family Room</v>
          </cell>
          <cell r="FK3601" t="str">
            <v>EISAx</v>
          </cell>
          <cell r="FL3601">
            <v>601114.79999999993</v>
          </cell>
          <cell r="FS3601" t="str">
            <v>OR</v>
          </cell>
          <cell r="FT3601" t="str">
            <v>EISAq</v>
          </cell>
          <cell r="FV3601">
            <v>1006805.857</v>
          </cell>
        </row>
        <row r="3602">
          <cell r="EZ3602" t="str">
            <v>WA</v>
          </cell>
          <cell r="FA3602" t="str">
            <v>Bathroom</v>
          </cell>
          <cell r="FB3602">
            <v>233288.58599999998</v>
          </cell>
          <cell r="FC3602">
            <v>62515.241999999998</v>
          </cell>
          <cell r="FI3602" t="str">
            <v>WA</v>
          </cell>
          <cell r="FJ3602" t="str">
            <v>Other</v>
          </cell>
          <cell r="FK3602" t="str">
            <v>EISAnqnx</v>
          </cell>
          <cell r="FL3602">
            <v>1082006.6399999999</v>
          </cell>
          <cell r="FS3602" t="str">
            <v>OR</v>
          </cell>
          <cell r="FT3602" t="str">
            <v>EISAx</v>
          </cell>
          <cell r="FV3602">
            <v>8027496.0300000003</v>
          </cell>
        </row>
        <row r="3603">
          <cell r="EZ3603" t="str">
            <v>WA</v>
          </cell>
          <cell r="FA3603" t="str">
            <v>Bedrooms</v>
          </cell>
          <cell r="FB3603">
            <v>39643.811999999998</v>
          </cell>
          <cell r="FC3603">
            <v>169248.58199999999</v>
          </cell>
          <cell r="FI3603" t="str">
            <v>WA</v>
          </cell>
          <cell r="FJ3603" t="str">
            <v>Other</v>
          </cell>
          <cell r="FK3603" t="str">
            <v>EISAq</v>
          </cell>
          <cell r="FL3603">
            <v>330613.13999999996</v>
          </cell>
          <cell r="FS3603" t="str">
            <v>MT</v>
          </cell>
          <cell r="FT3603" t="str">
            <v>EISAnqnx</v>
          </cell>
          <cell r="FV3603">
            <v>2077613.8499999999</v>
          </cell>
        </row>
        <row r="3604">
          <cell r="EZ3604" t="str">
            <v>WA</v>
          </cell>
          <cell r="FA3604" t="str">
            <v>Exterior</v>
          </cell>
          <cell r="FB3604">
            <v>62515.241999999998</v>
          </cell>
          <cell r="FC3604">
            <v>1024640.064</v>
          </cell>
          <cell r="FI3604" t="str">
            <v>WA</v>
          </cell>
          <cell r="FJ3604" t="str">
            <v>Other</v>
          </cell>
          <cell r="FK3604" t="str">
            <v>EISAx</v>
          </cell>
          <cell r="FL3604">
            <v>300557.39999999997</v>
          </cell>
          <cell r="FS3604" t="str">
            <v>MT</v>
          </cell>
          <cell r="FT3604" t="str">
            <v>EISAq</v>
          </cell>
          <cell r="FV3604">
            <v>383559.48</v>
          </cell>
        </row>
        <row r="3605">
          <cell r="EZ3605" t="str">
            <v>WA</v>
          </cell>
          <cell r="FA3605" t="str">
            <v>Kitchen</v>
          </cell>
          <cell r="FB3605">
            <v>121980.95999999999</v>
          </cell>
          <cell r="FC3605">
            <v>196694.29799999998</v>
          </cell>
          <cell r="FI3605" t="str">
            <v>OR</v>
          </cell>
          <cell r="FJ3605" t="str">
            <v>Bathroom</v>
          </cell>
          <cell r="FK3605" t="str">
            <v>EISAnqnx</v>
          </cell>
          <cell r="FL3605">
            <v>3258386.8600000003</v>
          </cell>
          <cell r="FS3605" t="str">
            <v>MT</v>
          </cell>
          <cell r="FT3605" t="str">
            <v>EISAx</v>
          </cell>
          <cell r="FV3605">
            <v>319632.90000000002</v>
          </cell>
        </row>
        <row r="3606">
          <cell r="EZ3606" t="str">
            <v>WA</v>
          </cell>
          <cell r="FA3606" t="str">
            <v>Living Room/Family Room</v>
          </cell>
          <cell r="FB3606">
            <v>855391.48199999996</v>
          </cell>
          <cell r="FC3606">
            <v>437606.69399999996</v>
          </cell>
          <cell r="FI3606" t="str">
            <v>OR</v>
          </cell>
          <cell r="FJ3606" t="str">
            <v>Bathroom</v>
          </cell>
          <cell r="FK3606" t="str">
            <v>EISAx</v>
          </cell>
          <cell r="FL3606">
            <v>2218476.16</v>
          </cell>
          <cell r="FS3606" t="str">
            <v>WA</v>
          </cell>
          <cell r="FT3606" t="str">
            <v>EISAnqnx</v>
          </cell>
          <cell r="FV3606">
            <v>4045586.3849999998</v>
          </cell>
        </row>
        <row r="3607">
          <cell r="EZ3607" t="str">
            <v>WA</v>
          </cell>
          <cell r="FA3607" t="str">
            <v>Other</v>
          </cell>
          <cell r="FB3607">
            <v>99109.53</v>
          </cell>
          <cell r="FC3607">
            <v>68614.289999999994</v>
          </cell>
          <cell r="FI3607" t="str">
            <v>OR</v>
          </cell>
          <cell r="FJ3607" t="str">
            <v>Bedrooms</v>
          </cell>
          <cell r="FK3607" t="str">
            <v>EISAnqnx</v>
          </cell>
          <cell r="FL3607">
            <v>3050404.72</v>
          </cell>
          <cell r="FS3607" t="str">
            <v>WA</v>
          </cell>
          <cell r="FT3607" t="str">
            <v>EISAq</v>
          </cell>
          <cell r="FV3607">
            <v>700957.64099999995</v>
          </cell>
        </row>
        <row r="3608">
          <cell r="EZ3608" t="str">
            <v>OR</v>
          </cell>
          <cell r="FA3608" t="str">
            <v>Bathroom</v>
          </cell>
          <cell r="FB3608">
            <v>620150.09400000004</v>
          </cell>
          <cell r="FC3608">
            <v>285126.48</v>
          </cell>
          <cell r="FI3608" t="str">
            <v>OR</v>
          </cell>
          <cell r="FJ3608" t="str">
            <v>Bedrooms</v>
          </cell>
          <cell r="FK3608" t="str">
            <v>EISAq</v>
          </cell>
          <cell r="FL3608">
            <v>935919.63</v>
          </cell>
          <cell r="FS3608" t="str">
            <v>WA</v>
          </cell>
          <cell r="FT3608" t="str">
            <v>EISAx</v>
          </cell>
          <cell r="FV3608">
            <v>3338388.7650000001</v>
          </cell>
        </row>
        <row r="3609">
          <cell r="EZ3609" t="str">
            <v>OR</v>
          </cell>
          <cell r="FA3609" t="str">
            <v>Bedrooms</v>
          </cell>
          <cell r="FB3609">
            <v>184144.185</v>
          </cell>
          <cell r="FC3609">
            <v>510851.61000000004</v>
          </cell>
          <cell r="FI3609" t="str">
            <v>OR</v>
          </cell>
          <cell r="FJ3609" t="str">
            <v>Bedrooms</v>
          </cell>
          <cell r="FK3609" t="str">
            <v>EISAx</v>
          </cell>
          <cell r="FL3609">
            <v>1109238.08</v>
          </cell>
          <cell r="FS3609" t="str">
            <v>MT</v>
          </cell>
          <cell r="FT3609" t="str">
            <v>EISAnqnx</v>
          </cell>
          <cell r="FV3609">
            <v>2598421.33</v>
          </cell>
        </row>
        <row r="3610">
          <cell r="EZ3610" t="str">
            <v>OR</v>
          </cell>
          <cell r="FA3610" t="str">
            <v>Exterior</v>
          </cell>
          <cell r="FB3610">
            <v>53461.215000000004</v>
          </cell>
          <cell r="FC3610">
            <v>2333285.0279999999</v>
          </cell>
          <cell r="FI3610" t="str">
            <v>OR</v>
          </cell>
          <cell r="FJ3610" t="str">
            <v>Exterior</v>
          </cell>
          <cell r="FK3610" t="str">
            <v>EISAnqnx</v>
          </cell>
          <cell r="FL3610">
            <v>6378118.96</v>
          </cell>
          <cell r="FS3610" t="str">
            <v>MT</v>
          </cell>
          <cell r="FT3610" t="str">
            <v>EISAq</v>
          </cell>
          <cell r="FV3610">
            <v>610113.90700000001</v>
          </cell>
        </row>
        <row r="3611">
          <cell r="EZ3611" t="str">
            <v>OR</v>
          </cell>
          <cell r="FA3611" t="str">
            <v>Garage</v>
          </cell>
          <cell r="FB3611">
            <v>579757.17599999998</v>
          </cell>
          <cell r="FC3611">
            <v>570252.96</v>
          </cell>
          <cell r="FI3611" t="str">
            <v>OR</v>
          </cell>
          <cell r="FJ3611" t="str">
            <v>Exterior</v>
          </cell>
          <cell r="FK3611" t="str">
            <v>EISAx</v>
          </cell>
          <cell r="FL3611">
            <v>2599776.75</v>
          </cell>
          <cell r="FS3611" t="str">
            <v>MT</v>
          </cell>
          <cell r="FT3611" t="str">
            <v>EISAx</v>
          </cell>
          <cell r="FV3611">
            <v>429254.62500000006</v>
          </cell>
        </row>
        <row r="3612">
          <cell r="EZ3612" t="str">
            <v>OR</v>
          </cell>
          <cell r="FA3612" t="str">
            <v>Kitchen</v>
          </cell>
          <cell r="FB3612">
            <v>152067.45600000001</v>
          </cell>
          <cell r="FC3612">
            <v>118802.70000000001</v>
          </cell>
          <cell r="FI3612" t="str">
            <v>OR</v>
          </cell>
          <cell r="FJ3612" t="str">
            <v>Garage</v>
          </cell>
          <cell r="FK3612" t="str">
            <v>EISAnqnx</v>
          </cell>
          <cell r="FL3612">
            <v>1247892.8400000001</v>
          </cell>
          <cell r="FS3612" t="str">
            <v>ID</v>
          </cell>
          <cell r="FT3612" t="str">
            <v>EISAnqnx</v>
          </cell>
          <cell r="FV3612">
            <v>864537.12499999988</v>
          </cell>
        </row>
        <row r="3613">
          <cell r="EZ3613" t="str">
            <v>OR</v>
          </cell>
          <cell r="FA3613" t="str">
            <v>Living Room/Family Room</v>
          </cell>
          <cell r="FB3613">
            <v>704500.01100000006</v>
          </cell>
          <cell r="FC3613">
            <v>754397.14500000002</v>
          </cell>
          <cell r="FI3613" t="str">
            <v>OR</v>
          </cell>
          <cell r="FJ3613" t="str">
            <v>Garage</v>
          </cell>
          <cell r="FK3613" t="str">
            <v>EISAq</v>
          </cell>
          <cell r="FL3613">
            <v>3327714.24</v>
          </cell>
          <cell r="FS3613" t="str">
            <v>ID</v>
          </cell>
          <cell r="FT3613" t="str">
            <v>EISAq</v>
          </cell>
          <cell r="FV3613">
            <v>1219891.6949999998</v>
          </cell>
        </row>
        <row r="3614">
          <cell r="EZ3614" t="str">
            <v>OR</v>
          </cell>
          <cell r="FA3614" t="str">
            <v>Other</v>
          </cell>
          <cell r="FB3614">
            <v>755585.17200000002</v>
          </cell>
          <cell r="FC3614">
            <v>464518.55700000003</v>
          </cell>
          <cell r="FI3614" t="str">
            <v>OR</v>
          </cell>
          <cell r="FJ3614" t="str">
            <v>Kitchen</v>
          </cell>
          <cell r="FK3614" t="str">
            <v>EISAnqnx</v>
          </cell>
          <cell r="FL3614">
            <v>1247892.8400000001</v>
          </cell>
          <cell r="FS3614" t="str">
            <v>ID</v>
          </cell>
          <cell r="FT3614" t="str">
            <v>EISAx</v>
          </cell>
          <cell r="FV3614">
            <v>536609.25</v>
          </cell>
        </row>
        <row r="3615">
          <cell r="EZ3615" t="str">
            <v>OR</v>
          </cell>
          <cell r="FA3615" t="str">
            <v>Bathroom</v>
          </cell>
          <cell r="FB3615">
            <v>6606899.3140000002</v>
          </cell>
          <cell r="FC3615">
            <v>2669104.13</v>
          </cell>
          <cell r="FI3615" t="str">
            <v>OR</v>
          </cell>
          <cell r="FJ3615" t="str">
            <v>Kitchen</v>
          </cell>
          <cell r="FK3615" t="str">
            <v>EISAq</v>
          </cell>
          <cell r="FL3615">
            <v>935919.63</v>
          </cell>
          <cell r="FS3615" t="str">
            <v>OR</v>
          </cell>
          <cell r="FT3615" t="str">
            <v>EISAnqnx</v>
          </cell>
          <cell r="FV3615">
            <v>3209257.08</v>
          </cell>
        </row>
        <row r="3616">
          <cell r="EZ3616" t="str">
            <v>OR</v>
          </cell>
          <cell r="FA3616" t="str">
            <v>Bedrooms</v>
          </cell>
          <cell r="FB3616">
            <v>9123483.2080000006</v>
          </cell>
          <cell r="FC3616">
            <v>5615517.7800000003</v>
          </cell>
          <cell r="FI3616" t="str">
            <v>OR</v>
          </cell>
          <cell r="FJ3616" t="str">
            <v>Living Room/Family Room</v>
          </cell>
          <cell r="FK3616" t="str">
            <v>EISAnqnx</v>
          </cell>
          <cell r="FL3616">
            <v>1941166.6400000001</v>
          </cell>
          <cell r="FS3616" t="str">
            <v>OR</v>
          </cell>
          <cell r="FT3616" t="str">
            <v>EISAq</v>
          </cell>
          <cell r="FV3616">
            <v>254805.33600000001</v>
          </cell>
        </row>
        <row r="3617">
          <cell r="EZ3617" t="str">
            <v>OR</v>
          </cell>
          <cell r="FA3617" t="str">
            <v>Exterior</v>
          </cell>
          <cell r="FB3617">
            <v>5053966.0020000003</v>
          </cell>
          <cell r="FC3617">
            <v>25886843.692000002</v>
          </cell>
          <cell r="FI3617" t="str">
            <v>OR</v>
          </cell>
          <cell r="FJ3617" t="str">
            <v>Living Room/Family Room</v>
          </cell>
          <cell r="FK3617" t="str">
            <v>EISAq</v>
          </cell>
          <cell r="FL3617">
            <v>1455874.98</v>
          </cell>
          <cell r="FS3617" t="str">
            <v>OR</v>
          </cell>
          <cell r="FT3617" t="str">
            <v>EISAx</v>
          </cell>
          <cell r="FV3617">
            <v>3306018.6</v>
          </cell>
        </row>
        <row r="3618">
          <cell r="EZ3618" t="str">
            <v>OR</v>
          </cell>
          <cell r="FA3618" t="str">
            <v>Garage</v>
          </cell>
          <cell r="FB3618">
            <v>672475.58600000001</v>
          </cell>
          <cell r="FC3618">
            <v>4326028.5120000001</v>
          </cell>
          <cell r="FI3618" t="str">
            <v>OR</v>
          </cell>
          <cell r="FJ3618" t="str">
            <v>Living Room/Family Room</v>
          </cell>
          <cell r="FK3618" t="str">
            <v>EISAx</v>
          </cell>
          <cell r="FL3618">
            <v>1213229.1500000001</v>
          </cell>
          <cell r="FS3618" t="str">
            <v>WA</v>
          </cell>
          <cell r="FT3618" t="str">
            <v>EISAnqnx</v>
          </cell>
          <cell r="FV3618">
            <v>2007193.2449999999</v>
          </cell>
        </row>
        <row r="3619">
          <cell r="EZ3619" t="str">
            <v>OR</v>
          </cell>
          <cell r="FA3619" t="str">
            <v>Kitchen</v>
          </cell>
          <cell r="FB3619">
            <v>2128350.5660000001</v>
          </cell>
          <cell r="FC3619">
            <v>2010494.02</v>
          </cell>
          <cell r="FI3619" t="str">
            <v>OR</v>
          </cell>
          <cell r="FJ3619" t="str">
            <v>Other</v>
          </cell>
          <cell r="FK3619" t="str">
            <v>EISAnqnx</v>
          </cell>
          <cell r="FL3619">
            <v>415964.28</v>
          </cell>
          <cell r="FS3619" t="str">
            <v>WA</v>
          </cell>
          <cell r="FT3619" t="str">
            <v>EISAq</v>
          </cell>
          <cell r="FV3619">
            <v>680157.71100000001</v>
          </cell>
        </row>
        <row r="3620">
          <cell r="EZ3620" t="str">
            <v>OR</v>
          </cell>
          <cell r="FA3620" t="str">
            <v>Living Room/Family Room</v>
          </cell>
          <cell r="FB3620">
            <v>2350198.182</v>
          </cell>
          <cell r="FC3620">
            <v>8596595.120000001</v>
          </cell>
          <cell r="FI3620" t="str">
            <v>OR</v>
          </cell>
          <cell r="FJ3620" t="str">
            <v>Other</v>
          </cell>
          <cell r="FK3620" t="str">
            <v>EISAq</v>
          </cell>
          <cell r="FL3620">
            <v>831928.56</v>
          </cell>
          <cell r="FS3620" t="str">
            <v>WA</v>
          </cell>
          <cell r="FT3620" t="str">
            <v>EISAx</v>
          </cell>
          <cell r="FV3620">
            <v>4617584.46</v>
          </cell>
        </row>
        <row r="3621">
          <cell r="EZ3621" t="str">
            <v>OR</v>
          </cell>
          <cell r="FA3621" t="str">
            <v>Other</v>
          </cell>
          <cell r="FB3621">
            <v>7334836.8040000005</v>
          </cell>
          <cell r="FC3621">
            <v>5026235.05</v>
          </cell>
          <cell r="FI3621" t="str">
            <v>OR</v>
          </cell>
          <cell r="FJ3621" t="str">
            <v>Other</v>
          </cell>
          <cell r="FK3621" t="str">
            <v>EISAx</v>
          </cell>
          <cell r="FL3621">
            <v>5234217.1900000004</v>
          </cell>
          <cell r="FS3621" t="str">
            <v>ID</v>
          </cell>
          <cell r="FT3621" t="str">
            <v>EISAnqnx</v>
          </cell>
          <cell r="FV3621">
            <v>3005011.8</v>
          </cell>
        </row>
        <row r="3622">
          <cell r="EZ3622" t="str">
            <v>WA</v>
          </cell>
          <cell r="FA3622" t="str">
            <v>Bathroom</v>
          </cell>
          <cell r="FB3622">
            <v>613137.09600000002</v>
          </cell>
          <cell r="FC3622">
            <v>134248.97199999998</v>
          </cell>
          <cell r="FI3622" t="str">
            <v>WA</v>
          </cell>
          <cell r="FJ3622" t="str">
            <v>Bathroom</v>
          </cell>
          <cell r="FK3622" t="str">
            <v>EISAq</v>
          </cell>
          <cell r="FL3622">
            <v>768256.41500000004</v>
          </cell>
          <cell r="FS3622" t="str">
            <v>ID</v>
          </cell>
          <cell r="FT3622" t="str">
            <v>EISAq</v>
          </cell>
          <cell r="FV3622">
            <v>369664.14999999997</v>
          </cell>
        </row>
        <row r="3623">
          <cell r="EZ3623" t="str">
            <v>WA</v>
          </cell>
          <cell r="FA3623" t="str">
            <v>Bedrooms</v>
          </cell>
          <cell r="FB3623">
            <v>376698.60800000001</v>
          </cell>
          <cell r="FC3623">
            <v>563044.196</v>
          </cell>
          <cell r="FI3623" t="str">
            <v>WA</v>
          </cell>
          <cell r="FJ3623" t="str">
            <v>Bedrooms</v>
          </cell>
          <cell r="FK3623" t="str">
            <v>EISAnqnx</v>
          </cell>
          <cell r="FL3623">
            <v>1189558.32</v>
          </cell>
          <cell r="FS3623" t="str">
            <v>ID</v>
          </cell>
          <cell r="FT3623" t="str">
            <v>EISAx</v>
          </cell>
          <cell r="FV3623">
            <v>238492.99999999997</v>
          </cell>
        </row>
        <row r="3624">
          <cell r="EZ3624" t="str">
            <v>WA</v>
          </cell>
          <cell r="FA3624" t="str">
            <v>Exterior</v>
          </cell>
          <cell r="FB3624">
            <v>440817.51999999996</v>
          </cell>
          <cell r="FC3624">
            <v>2388429.4720000001</v>
          </cell>
          <cell r="FI3624" t="str">
            <v>WA</v>
          </cell>
          <cell r="FJ3624" t="str">
            <v>Bedrooms</v>
          </cell>
          <cell r="FK3624" t="str">
            <v>EISAq</v>
          </cell>
          <cell r="FL3624">
            <v>327128.538</v>
          </cell>
          <cell r="FS3624" t="str">
            <v>ID</v>
          </cell>
          <cell r="FT3624" t="str">
            <v>EISAnqnx</v>
          </cell>
          <cell r="FV3624">
            <v>6057222.4000000004</v>
          </cell>
        </row>
        <row r="3625">
          <cell r="EZ3625" t="str">
            <v>WA</v>
          </cell>
          <cell r="FA3625" t="str">
            <v>Garage</v>
          </cell>
          <cell r="FB3625">
            <v>480891.83999999997</v>
          </cell>
          <cell r="FC3625">
            <v>1061969.48</v>
          </cell>
          <cell r="FI3625" t="str">
            <v>WA</v>
          </cell>
          <cell r="FJ3625" t="str">
            <v>Exterior</v>
          </cell>
          <cell r="FK3625" t="str">
            <v>EISAnqnx</v>
          </cell>
          <cell r="FL3625">
            <v>743473.95000000007</v>
          </cell>
          <cell r="FS3625" t="str">
            <v>ID</v>
          </cell>
          <cell r="FT3625" t="str">
            <v>EISAq</v>
          </cell>
          <cell r="FV3625">
            <v>4399057.7680000002</v>
          </cell>
        </row>
        <row r="3626">
          <cell r="EZ3626" t="str">
            <v>WA</v>
          </cell>
          <cell r="FA3626" t="str">
            <v>Kitchen</v>
          </cell>
          <cell r="FB3626">
            <v>296549.96799999999</v>
          </cell>
          <cell r="FC3626">
            <v>272505.37599999999</v>
          </cell>
          <cell r="FI3626" t="str">
            <v>WA</v>
          </cell>
          <cell r="FJ3626" t="str">
            <v>Exterior</v>
          </cell>
          <cell r="FK3626" t="str">
            <v>EISAq</v>
          </cell>
          <cell r="FL3626">
            <v>1090428.4600000002</v>
          </cell>
          <cell r="FS3626" t="str">
            <v>ID</v>
          </cell>
          <cell r="FT3626" t="str">
            <v>EISAx</v>
          </cell>
          <cell r="FV3626">
            <v>29528959.199999999</v>
          </cell>
        </row>
        <row r="3627">
          <cell r="EZ3627" t="str">
            <v>WA</v>
          </cell>
          <cell r="FA3627" t="str">
            <v>Living Room/Family Room</v>
          </cell>
          <cell r="FB3627">
            <v>276512.80799999996</v>
          </cell>
          <cell r="FC3627">
            <v>581077.64</v>
          </cell>
          <cell r="FI3627" t="str">
            <v>WA</v>
          </cell>
          <cell r="FJ3627" t="str">
            <v>Exterior</v>
          </cell>
          <cell r="FK3627" t="str">
            <v>EISAx</v>
          </cell>
          <cell r="FL3627">
            <v>1982597.2000000002</v>
          </cell>
          <cell r="FS3627" t="str">
            <v>WA</v>
          </cell>
          <cell r="FT3627" t="str">
            <v>EISAnqnx</v>
          </cell>
          <cell r="FV3627">
            <v>3993586.56</v>
          </cell>
        </row>
        <row r="3628">
          <cell r="EZ3628" t="str">
            <v>WA</v>
          </cell>
          <cell r="FA3628" t="str">
            <v>Other</v>
          </cell>
          <cell r="FB3628">
            <v>753397.21600000001</v>
          </cell>
          <cell r="FC3628">
            <v>595103.652</v>
          </cell>
          <cell r="FI3628" t="str">
            <v>WA</v>
          </cell>
          <cell r="FJ3628" t="str">
            <v>Garage</v>
          </cell>
          <cell r="FK3628" t="str">
            <v>EISAnqnx</v>
          </cell>
          <cell r="FL3628">
            <v>594779.16</v>
          </cell>
          <cell r="FS3628" t="str">
            <v>WA</v>
          </cell>
          <cell r="FT3628" t="str">
            <v>EISAq</v>
          </cell>
          <cell r="FV3628">
            <v>183039.38399999999</v>
          </cell>
        </row>
        <row r="3629">
          <cell r="EZ3629" t="str">
            <v>WA</v>
          </cell>
          <cell r="FA3629" t="str">
            <v>Bathroom</v>
          </cell>
          <cell r="FB3629">
            <v>506220.984</v>
          </cell>
          <cell r="FC3629">
            <v>170773.34399999998</v>
          </cell>
          <cell r="FI3629" t="str">
            <v>WA</v>
          </cell>
          <cell r="FJ3629" t="str">
            <v>Kitchen</v>
          </cell>
          <cell r="FK3629" t="str">
            <v>EISAq</v>
          </cell>
          <cell r="FL3629">
            <v>981385.61400000006</v>
          </cell>
          <cell r="FS3629" t="str">
            <v>WA</v>
          </cell>
          <cell r="FT3629" t="str">
            <v>EISAx</v>
          </cell>
          <cell r="FV3629">
            <v>1476795.03</v>
          </cell>
        </row>
        <row r="3630">
          <cell r="EZ3630" t="str">
            <v>WA</v>
          </cell>
          <cell r="FA3630" t="str">
            <v>Bedrooms</v>
          </cell>
          <cell r="FB3630">
            <v>806599.098</v>
          </cell>
          <cell r="FC3630">
            <v>509270.50799999997</v>
          </cell>
          <cell r="FI3630" t="str">
            <v>WA</v>
          </cell>
          <cell r="FJ3630" t="str">
            <v>Living Room/Family Room</v>
          </cell>
          <cell r="FK3630" t="str">
            <v>EISAq</v>
          </cell>
          <cell r="FL3630">
            <v>733560.96400000004</v>
          </cell>
          <cell r="FS3630" t="str">
            <v>MT</v>
          </cell>
          <cell r="FT3630" t="str">
            <v>EISAnqnx</v>
          </cell>
          <cell r="FV3630">
            <v>3405420.0250000004</v>
          </cell>
        </row>
        <row r="3631">
          <cell r="EZ3631" t="str">
            <v>WA</v>
          </cell>
          <cell r="FA3631" t="str">
            <v>Exterior</v>
          </cell>
          <cell r="FB3631">
            <v>644974.326</v>
          </cell>
          <cell r="FC3631">
            <v>3212673.534</v>
          </cell>
          <cell r="FI3631" t="str">
            <v>WA</v>
          </cell>
          <cell r="FJ3631" t="str">
            <v>Other</v>
          </cell>
          <cell r="FK3631" t="str">
            <v>EISAnqnx</v>
          </cell>
          <cell r="FL3631">
            <v>842603.81</v>
          </cell>
          <cell r="FS3631" t="str">
            <v>MT</v>
          </cell>
          <cell r="FT3631" t="str">
            <v>EISAq</v>
          </cell>
          <cell r="FV3631">
            <v>100731.75200000001</v>
          </cell>
        </row>
        <row r="3632">
          <cell r="EZ3632" t="str">
            <v>WA</v>
          </cell>
          <cell r="FA3632" t="str">
            <v>Garage</v>
          </cell>
          <cell r="FB3632">
            <v>0</v>
          </cell>
          <cell r="FC3632">
            <v>0</v>
          </cell>
          <cell r="FI3632" t="str">
            <v>WA</v>
          </cell>
          <cell r="FJ3632" t="str">
            <v>Other</v>
          </cell>
          <cell r="FK3632" t="str">
            <v>EISAq</v>
          </cell>
          <cell r="FL3632">
            <v>867386.27500000002</v>
          </cell>
          <cell r="FS3632" t="str">
            <v>MT</v>
          </cell>
          <cell r="FT3632" t="str">
            <v>EISAx</v>
          </cell>
          <cell r="FV3632">
            <v>1865826.7700000003</v>
          </cell>
        </row>
        <row r="3633">
          <cell r="EZ3633" t="str">
            <v>WA</v>
          </cell>
          <cell r="FA3633" t="str">
            <v>Kitchen</v>
          </cell>
          <cell r="FB3633">
            <v>770004.80999999994</v>
          </cell>
          <cell r="FC3633">
            <v>243961.91999999998</v>
          </cell>
          <cell r="FI3633" t="str">
            <v>WA</v>
          </cell>
          <cell r="FJ3633" t="str">
            <v>Other</v>
          </cell>
          <cell r="FK3633" t="str">
            <v>EISAx</v>
          </cell>
          <cell r="FL3633">
            <v>966516.13500000013</v>
          </cell>
          <cell r="FS3633" t="str">
            <v>ID</v>
          </cell>
          <cell r="FT3633" t="str">
            <v>EISAnqnx</v>
          </cell>
          <cell r="FV3633">
            <v>5148639.04</v>
          </cell>
        </row>
        <row r="3634">
          <cell r="EZ3634" t="str">
            <v>WA</v>
          </cell>
          <cell r="FA3634" t="str">
            <v>Living Room/Family Room</v>
          </cell>
          <cell r="FB3634">
            <v>805074.33600000001</v>
          </cell>
          <cell r="FC3634">
            <v>489448.60199999996</v>
          </cell>
          <cell r="FI3634" t="str">
            <v>WA</v>
          </cell>
          <cell r="FJ3634" t="str">
            <v>Bathroom</v>
          </cell>
          <cell r="FK3634" t="str">
            <v>EISAnqnx</v>
          </cell>
          <cell r="FL3634">
            <v>360668.88</v>
          </cell>
          <cell r="FS3634" t="str">
            <v>ID</v>
          </cell>
          <cell r="FT3634" t="str">
            <v>EISAq</v>
          </cell>
          <cell r="FV3634">
            <v>764724.32799999998</v>
          </cell>
        </row>
        <row r="3635">
          <cell r="EZ3635" t="str">
            <v>WA</v>
          </cell>
          <cell r="FA3635" t="str">
            <v>Other</v>
          </cell>
          <cell r="FB3635">
            <v>1239631.5060000001</v>
          </cell>
          <cell r="FC3635">
            <v>1460721.996</v>
          </cell>
          <cell r="FI3635" t="str">
            <v>WA</v>
          </cell>
          <cell r="FJ3635" t="str">
            <v>Bedrooms</v>
          </cell>
          <cell r="FK3635" t="str">
            <v>EISAnqnx</v>
          </cell>
          <cell r="FL3635">
            <v>360668.88</v>
          </cell>
          <cell r="FS3635" t="str">
            <v>MT</v>
          </cell>
          <cell r="FT3635" t="str">
            <v>EISAnqnx</v>
          </cell>
          <cell r="FV3635">
            <v>1694124.9200000002</v>
          </cell>
        </row>
        <row r="3636">
          <cell r="EZ3636" t="str">
            <v>WA</v>
          </cell>
          <cell r="FA3636" t="str">
            <v>Bathroom</v>
          </cell>
          <cell r="FB3636">
            <v>297328.58999999997</v>
          </cell>
          <cell r="FC3636">
            <v>88436.195999999996</v>
          </cell>
          <cell r="FI3636" t="str">
            <v>WA</v>
          </cell>
          <cell r="FJ3636" t="str">
            <v>Exterior</v>
          </cell>
          <cell r="FK3636" t="str">
            <v>EISAq</v>
          </cell>
          <cell r="FL3636">
            <v>90167.22</v>
          </cell>
          <cell r="FS3636" t="str">
            <v>MT</v>
          </cell>
          <cell r="FT3636" t="str">
            <v>EISAq</v>
          </cell>
          <cell r="FV3636">
            <v>1087445.05</v>
          </cell>
        </row>
        <row r="3637">
          <cell r="EZ3637" t="str">
            <v>WA</v>
          </cell>
          <cell r="FA3637" t="str">
            <v>Bedrooms</v>
          </cell>
          <cell r="FB3637">
            <v>827945.76599999995</v>
          </cell>
          <cell r="FC3637">
            <v>731885.76</v>
          </cell>
          <cell r="FI3637" t="str">
            <v>WA</v>
          </cell>
          <cell r="FJ3637" t="str">
            <v>Exterior</v>
          </cell>
          <cell r="FK3637" t="str">
            <v>EISAx</v>
          </cell>
          <cell r="FL3637">
            <v>601114.79999999993</v>
          </cell>
          <cell r="FS3637" t="str">
            <v>MT</v>
          </cell>
          <cell r="FT3637" t="str">
            <v>EISAx</v>
          </cell>
          <cell r="FV3637">
            <v>566616.1050000001</v>
          </cell>
        </row>
        <row r="3638">
          <cell r="EZ3638" t="str">
            <v>WA</v>
          </cell>
          <cell r="FA3638" t="str">
            <v>Exterior</v>
          </cell>
          <cell r="FB3638">
            <v>111307.62599999999</v>
          </cell>
          <cell r="FC3638">
            <v>4961575.5479999995</v>
          </cell>
          <cell r="FI3638" t="str">
            <v>WA</v>
          </cell>
          <cell r="FJ3638" t="str">
            <v>Kitchen</v>
          </cell>
          <cell r="FK3638" t="str">
            <v>EISAq</v>
          </cell>
          <cell r="FL3638">
            <v>158293.56399999998</v>
          </cell>
          <cell r="FS3638" t="str">
            <v>ID</v>
          </cell>
          <cell r="FT3638" t="str">
            <v>EISAnqnx</v>
          </cell>
          <cell r="FV3638">
            <v>10372993.360000001</v>
          </cell>
        </row>
        <row r="3639">
          <cell r="EZ3639" t="str">
            <v>WA</v>
          </cell>
          <cell r="FA3639" t="str">
            <v>Kitchen</v>
          </cell>
          <cell r="FB3639">
            <v>68614.289999999994</v>
          </cell>
          <cell r="FC3639">
            <v>198219.06</v>
          </cell>
          <cell r="FI3639" t="str">
            <v>WA</v>
          </cell>
          <cell r="FJ3639" t="str">
            <v>Living Room/Family Room</v>
          </cell>
          <cell r="FK3639" t="str">
            <v>EISAq</v>
          </cell>
          <cell r="FL3639">
            <v>90167.22</v>
          </cell>
          <cell r="FS3639" t="str">
            <v>ID</v>
          </cell>
          <cell r="FT3639" t="str">
            <v>EISAq</v>
          </cell>
          <cell r="FV3639">
            <v>3944766.088</v>
          </cell>
        </row>
        <row r="3640">
          <cell r="EZ3640" t="str">
            <v>WA</v>
          </cell>
          <cell r="FA3640" t="str">
            <v>Living Room/Family Room</v>
          </cell>
          <cell r="FB3640">
            <v>616003.848</v>
          </cell>
          <cell r="FC3640">
            <v>917906.72399999993</v>
          </cell>
          <cell r="FI3640" t="str">
            <v>WA</v>
          </cell>
          <cell r="FJ3640" t="str">
            <v>Living Room/Family Room</v>
          </cell>
          <cell r="FK3640" t="str">
            <v>EISAx</v>
          </cell>
          <cell r="FL3640">
            <v>300557.39999999997</v>
          </cell>
          <cell r="FS3640" t="str">
            <v>ID</v>
          </cell>
          <cell r="FT3640" t="str">
            <v>EISAx</v>
          </cell>
          <cell r="FV3640">
            <v>5867934.2000000002</v>
          </cell>
        </row>
        <row r="3641">
          <cell r="EZ3641" t="str">
            <v>WA</v>
          </cell>
          <cell r="FA3641" t="str">
            <v>Other</v>
          </cell>
          <cell r="FB3641">
            <v>1549158.192</v>
          </cell>
          <cell r="FC3641">
            <v>2392351.5779999997</v>
          </cell>
          <cell r="FI3641" t="str">
            <v>WA</v>
          </cell>
          <cell r="FJ3641" t="str">
            <v>Other</v>
          </cell>
          <cell r="FK3641" t="str">
            <v>EISAnqnx</v>
          </cell>
          <cell r="FL3641">
            <v>1122080.96</v>
          </cell>
          <cell r="FS3641" t="str">
            <v>ID</v>
          </cell>
          <cell r="FT3641" t="str">
            <v>EISAnqnx</v>
          </cell>
          <cell r="FV3641">
            <v>5137281.7480000006</v>
          </cell>
        </row>
        <row r="3642">
          <cell r="EZ3642" t="str">
            <v>WA</v>
          </cell>
          <cell r="FA3642" t="str">
            <v>Bathroom</v>
          </cell>
          <cell r="FB3642">
            <v>762381</v>
          </cell>
          <cell r="FC3642">
            <v>147901.91399999999</v>
          </cell>
          <cell r="FI3642" t="str">
            <v>WA</v>
          </cell>
          <cell r="FJ3642" t="str">
            <v>Other</v>
          </cell>
          <cell r="FK3642" t="str">
            <v>EISAq</v>
          </cell>
          <cell r="FL3642">
            <v>160297.28</v>
          </cell>
          <cell r="FS3642" t="str">
            <v>ID</v>
          </cell>
          <cell r="FT3642" t="str">
            <v>EISAq</v>
          </cell>
          <cell r="FV3642">
            <v>340718.76</v>
          </cell>
        </row>
        <row r="3643">
          <cell r="EZ3643" t="str">
            <v>WA</v>
          </cell>
          <cell r="FA3643" t="str">
            <v>Bedrooms</v>
          </cell>
          <cell r="FB3643">
            <v>705964.80599999998</v>
          </cell>
          <cell r="FC3643">
            <v>922481.01</v>
          </cell>
          <cell r="FI3643" t="str">
            <v>WA</v>
          </cell>
          <cell r="FJ3643" t="str">
            <v>Other</v>
          </cell>
          <cell r="FK3643" t="str">
            <v>EISAx</v>
          </cell>
          <cell r="FL3643">
            <v>250464.5</v>
          </cell>
          <cell r="FS3643" t="str">
            <v>ID</v>
          </cell>
          <cell r="FT3643" t="str">
            <v>EISAx</v>
          </cell>
          <cell r="FV3643">
            <v>1438590.32</v>
          </cell>
        </row>
        <row r="3644">
          <cell r="EZ3644" t="str">
            <v>WA</v>
          </cell>
          <cell r="FA3644" t="str">
            <v>Exterior</v>
          </cell>
          <cell r="FB3644">
            <v>283605.73200000002</v>
          </cell>
          <cell r="FC3644">
            <v>3760063.0919999997</v>
          </cell>
          <cell r="FI3644" t="str">
            <v>WA</v>
          </cell>
          <cell r="FJ3644" t="str">
            <v>Bathroom</v>
          </cell>
          <cell r="FK3644" t="str">
            <v>EISAnqnx</v>
          </cell>
          <cell r="FL3644">
            <v>2775636.08</v>
          </cell>
          <cell r="FS3644" t="str">
            <v>ID</v>
          </cell>
          <cell r="FT3644" t="str">
            <v>EISAnqnx</v>
          </cell>
          <cell r="FV3644">
            <v>13023028.16</v>
          </cell>
        </row>
        <row r="3645">
          <cell r="EZ3645" t="str">
            <v>WA</v>
          </cell>
          <cell r="FA3645" t="str">
            <v>Garage</v>
          </cell>
          <cell r="FB3645">
            <v>152476.19999999998</v>
          </cell>
          <cell r="FC3645">
            <v>277506.68400000001</v>
          </cell>
          <cell r="FI3645" t="str">
            <v>WA</v>
          </cell>
          <cell r="FJ3645" t="str">
            <v>Bedrooms</v>
          </cell>
          <cell r="FK3645" t="str">
            <v>EISAnqnx</v>
          </cell>
          <cell r="FL3645">
            <v>1734772.55</v>
          </cell>
          <cell r="FS3645" t="str">
            <v>ID</v>
          </cell>
          <cell r="FT3645" t="str">
            <v>EISAq</v>
          </cell>
          <cell r="FV3645">
            <v>83286.808000000005</v>
          </cell>
        </row>
        <row r="3646">
          <cell r="EZ3646" t="str">
            <v>WA</v>
          </cell>
          <cell r="FA3646" t="str">
            <v>Kitchen</v>
          </cell>
          <cell r="FB3646">
            <v>718162.902</v>
          </cell>
          <cell r="FC3646">
            <v>198219.06</v>
          </cell>
          <cell r="FI3646" t="str">
            <v>WA</v>
          </cell>
          <cell r="FJ3646" t="str">
            <v>Bedrooms</v>
          </cell>
          <cell r="FK3646" t="str">
            <v>EISAx</v>
          </cell>
          <cell r="FL3646">
            <v>1933032.2700000003</v>
          </cell>
          <cell r="FS3646" t="str">
            <v>ID</v>
          </cell>
          <cell r="FT3646" t="str">
            <v>EISAx</v>
          </cell>
          <cell r="FV3646">
            <v>567864.6</v>
          </cell>
        </row>
        <row r="3647">
          <cell r="EZ3647" t="str">
            <v>WA</v>
          </cell>
          <cell r="FA3647" t="str">
            <v>Living Room/Family Room</v>
          </cell>
          <cell r="FB3647">
            <v>240912.39599999998</v>
          </cell>
          <cell r="FC3647">
            <v>391863.83399999997</v>
          </cell>
          <cell r="FI3647" t="str">
            <v>WA</v>
          </cell>
          <cell r="FJ3647" t="str">
            <v>Exterior</v>
          </cell>
          <cell r="FK3647" t="str">
            <v>EISAq</v>
          </cell>
          <cell r="FL3647">
            <v>327128.538</v>
          </cell>
          <cell r="FS3647" t="str">
            <v>MT</v>
          </cell>
          <cell r="FT3647" t="str">
            <v>EISAnqnx</v>
          </cell>
          <cell r="FV3647">
            <v>4208499.8499999996</v>
          </cell>
        </row>
        <row r="3648">
          <cell r="EZ3648" t="str">
            <v>WA</v>
          </cell>
          <cell r="FA3648" t="str">
            <v>Other</v>
          </cell>
          <cell r="FB3648">
            <v>1485118.1879999998</v>
          </cell>
          <cell r="FC3648">
            <v>1884605.8319999999</v>
          </cell>
          <cell r="FI3648" t="str">
            <v>WA</v>
          </cell>
          <cell r="FJ3648" t="str">
            <v>Exterior</v>
          </cell>
          <cell r="FK3648" t="str">
            <v>EISAx</v>
          </cell>
          <cell r="FL3648">
            <v>1982597.2000000002</v>
          </cell>
          <cell r="FS3648" t="str">
            <v>MT</v>
          </cell>
          <cell r="FT3648" t="str">
            <v>EISAq</v>
          </cell>
          <cell r="FV3648">
            <v>63926.58</v>
          </cell>
        </row>
        <row r="3649">
          <cell r="EZ3649" t="str">
            <v>WA</v>
          </cell>
          <cell r="FA3649" t="str">
            <v>Bathroom</v>
          </cell>
          <cell r="FB3649">
            <v>1222266.76</v>
          </cell>
          <cell r="FC3649">
            <v>168312.144</v>
          </cell>
          <cell r="FI3649" t="str">
            <v>WA</v>
          </cell>
          <cell r="FJ3649" t="str">
            <v>Garage</v>
          </cell>
          <cell r="FK3649" t="str">
            <v>EISAnqnx</v>
          </cell>
          <cell r="FL3649">
            <v>1189558.32</v>
          </cell>
          <cell r="FS3649" t="str">
            <v>MT</v>
          </cell>
          <cell r="FT3649" t="str">
            <v>EISAx</v>
          </cell>
          <cell r="FV3649">
            <v>585993.65</v>
          </cell>
        </row>
        <row r="3650">
          <cell r="EZ3650" t="str">
            <v>WA</v>
          </cell>
          <cell r="FA3650" t="str">
            <v>Bedrooms</v>
          </cell>
          <cell r="FB3650">
            <v>761412.08</v>
          </cell>
          <cell r="FC3650">
            <v>761412.08</v>
          </cell>
          <cell r="FI3650" t="str">
            <v>WA</v>
          </cell>
          <cell r="FJ3650" t="str">
            <v>Kitchen</v>
          </cell>
          <cell r="FK3650" t="str">
            <v>EISAq</v>
          </cell>
          <cell r="FL3650">
            <v>148694.79</v>
          </cell>
          <cell r="FS3650" t="str">
            <v>WA</v>
          </cell>
          <cell r="FT3650" t="str">
            <v>EISAnqnx</v>
          </cell>
          <cell r="FV3650">
            <v>1143996.1499999999</v>
          </cell>
        </row>
        <row r="3651">
          <cell r="EZ3651" t="str">
            <v>WA</v>
          </cell>
          <cell r="FA3651" t="str">
            <v>Exterior</v>
          </cell>
          <cell r="FB3651">
            <v>1077999.2079999999</v>
          </cell>
          <cell r="FC3651">
            <v>2484607.84</v>
          </cell>
          <cell r="FI3651" t="str">
            <v>WA</v>
          </cell>
          <cell r="FJ3651" t="str">
            <v>Living Room/Family Room</v>
          </cell>
          <cell r="FK3651" t="str">
            <v>EISAq</v>
          </cell>
          <cell r="FL3651">
            <v>148694.79</v>
          </cell>
          <cell r="FS3651" t="str">
            <v>WA</v>
          </cell>
          <cell r="FT3651" t="str">
            <v>EISAq</v>
          </cell>
          <cell r="FV3651">
            <v>1158556.101</v>
          </cell>
        </row>
        <row r="3652">
          <cell r="EZ3652" t="str">
            <v>WA</v>
          </cell>
          <cell r="FA3652" t="str">
            <v>Garage</v>
          </cell>
          <cell r="FB3652">
            <v>240445.91999999998</v>
          </cell>
          <cell r="FC3652">
            <v>823527.27599999995</v>
          </cell>
          <cell r="FI3652" t="str">
            <v>WA</v>
          </cell>
          <cell r="FJ3652" t="str">
            <v>Living Room/Family Room</v>
          </cell>
          <cell r="FK3652" t="str">
            <v>EISAx</v>
          </cell>
          <cell r="FL3652">
            <v>123912.32500000001</v>
          </cell>
          <cell r="FS3652" t="str">
            <v>WA</v>
          </cell>
          <cell r="FT3652" t="str">
            <v>EISAx</v>
          </cell>
          <cell r="FV3652">
            <v>675997.72499999998</v>
          </cell>
        </row>
        <row r="3653">
          <cell r="EZ3653" t="str">
            <v>WA</v>
          </cell>
          <cell r="FA3653" t="str">
            <v>Kitchen</v>
          </cell>
          <cell r="FB3653">
            <v>1192211.02</v>
          </cell>
          <cell r="FC3653">
            <v>352654.016</v>
          </cell>
          <cell r="FI3653" t="str">
            <v>WA</v>
          </cell>
          <cell r="FJ3653" t="str">
            <v>Other</v>
          </cell>
          <cell r="FK3653" t="str">
            <v>EISAq</v>
          </cell>
          <cell r="FL3653">
            <v>297389.58</v>
          </cell>
          <cell r="FS3653" t="str">
            <v>OR</v>
          </cell>
          <cell r="FT3653" t="str">
            <v>EISAnqnx</v>
          </cell>
          <cell r="FV3653">
            <v>2701259.1</v>
          </cell>
        </row>
        <row r="3654">
          <cell r="EZ3654" t="str">
            <v>WA</v>
          </cell>
          <cell r="FA3654" t="str">
            <v>Living Room/Family Room</v>
          </cell>
          <cell r="FB3654">
            <v>150278.69999999998</v>
          </cell>
          <cell r="FC3654">
            <v>322598.27599999995</v>
          </cell>
          <cell r="FI3654" t="str">
            <v>WA</v>
          </cell>
          <cell r="FJ3654" t="str">
            <v>Other</v>
          </cell>
          <cell r="FK3654" t="str">
            <v>EISAx</v>
          </cell>
          <cell r="FL3654">
            <v>371736.97500000003</v>
          </cell>
          <cell r="FS3654" t="str">
            <v>OR</v>
          </cell>
          <cell r="FT3654" t="str">
            <v>EISAq</v>
          </cell>
          <cell r="FV3654">
            <v>1103081.328</v>
          </cell>
        </row>
        <row r="3655">
          <cell r="EZ3655" t="str">
            <v>WA</v>
          </cell>
          <cell r="FA3655" t="str">
            <v>Other</v>
          </cell>
          <cell r="FB3655">
            <v>1118073.5279999999</v>
          </cell>
          <cell r="FC3655">
            <v>701300.6</v>
          </cell>
          <cell r="FI3655" t="str">
            <v>WA</v>
          </cell>
          <cell r="FJ3655" t="str">
            <v>Bathroom</v>
          </cell>
          <cell r="FK3655" t="str">
            <v>EISAq</v>
          </cell>
          <cell r="FL3655">
            <v>78144.923999999999</v>
          </cell>
          <cell r="FS3655" t="str">
            <v>OR</v>
          </cell>
          <cell r="FT3655" t="str">
            <v>EISAx</v>
          </cell>
          <cell r="FV3655">
            <v>1765897.74</v>
          </cell>
        </row>
        <row r="3656">
          <cell r="EZ3656" t="str">
            <v>WA</v>
          </cell>
          <cell r="FA3656" t="str">
            <v>Bathroom</v>
          </cell>
          <cell r="FB3656">
            <v>5724749.415</v>
          </cell>
          <cell r="FC3656">
            <v>1169732.348</v>
          </cell>
          <cell r="FI3656" t="str">
            <v>WA</v>
          </cell>
          <cell r="FJ3656" t="str">
            <v>Bathroom</v>
          </cell>
          <cell r="FK3656" t="str">
            <v>EISAx</v>
          </cell>
          <cell r="FL3656">
            <v>150278.69999999998</v>
          </cell>
          <cell r="FS3656" t="str">
            <v>OR</v>
          </cell>
          <cell r="FT3656" t="str">
            <v>EISAnqnx</v>
          </cell>
          <cell r="FV3656">
            <v>2161007.2799999998</v>
          </cell>
        </row>
        <row r="3657">
          <cell r="EZ3657" t="str">
            <v>WA</v>
          </cell>
          <cell r="FA3657" t="str">
            <v>Bedrooms</v>
          </cell>
          <cell r="FB3657">
            <v>892168.74000000011</v>
          </cell>
          <cell r="FC3657">
            <v>679039.54100000008</v>
          </cell>
          <cell r="FI3657" t="str">
            <v>WA</v>
          </cell>
          <cell r="FJ3657" t="str">
            <v>Bedrooms</v>
          </cell>
          <cell r="FK3657" t="str">
            <v>EISAnqnx</v>
          </cell>
          <cell r="FL3657">
            <v>480891.83999999997</v>
          </cell>
          <cell r="FS3657" t="str">
            <v>OR</v>
          </cell>
          <cell r="FT3657" t="str">
            <v>EISAq</v>
          </cell>
          <cell r="FV3657">
            <v>827310.99600000004</v>
          </cell>
        </row>
        <row r="3658">
          <cell r="EZ3658" t="str">
            <v>WA</v>
          </cell>
          <cell r="FA3658" t="str">
            <v>Exterior</v>
          </cell>
          <cell r="FB3658">
            <v>1982597.2000000002</v>
          </cell>
          <cell r="FC3658">
            <v>7821345.9540000008</v>
          </cell>
          <cell r="FI3658" t="str">
            <v>WA</v>
          </cell>
          <cell r="FJ3658" t="str">
            <v>Exterior</v>
          </cell>
          <cell r="FK3658" t="str">
            <v>EISAnqnx</v>
          </cell>
          <cell r="FL3658">
            <v>270501.65999999997</v>
          </cell>
          <cell r="FS3658" t="str">
            <v>OR</v>
          </cell>
          <cell r="FT3658" t="str">
            <v>EISAx</v>
          </cell>
          <cell r="FV3658">
            <v>1491740.1</v>
          </cell>
        </row>
        <row r="3659">
          <cell r="EZ3659" t="str">
            <v>WA</v>
          </cell>
          <cell r="FA3659" t="str">
            <v>Garage</v>
          </cell>
          <cell r="FB3659">
            <v>0</v>
          </cell>
          <cell r="FC3659">
            <v>0</v>
          </cell>
          <cell r="FI3659" t="str">
            <v>WA</v>
          </cell>
          <cell r="FJ3659" t="str">
            <v>Exterior</v>
          </cell>
          <cell r="FK3659" t="str">
            <v>EISAx</v>
          </cell>
          <cell r="FL3659">
            <v>400743.19999999995</v>
          </cell>
          <cell r="FS3659" t="str">
            <v>ID</v>
          </cell>
          <cell r="FT3659" t="str">
            <v>EISAnqnx</v>
          </cell>
          <cell r="FV3659">
            <v>482948.32499999995</v>
          </cell>
        </row>
        <row r="3660">
          <cell r="EZ3660" t="str">
            <v>WA</v>
          </cell>
          <cell r="FA3660" t="str">
            <v>Kitchen</v>
          </cell>
          <cell r="FB3660">
            <v>1144949.8830000001</v>
          </cell>
          <cell r="FC3660">
            <v>599735.65300000005</v>
          </cell>
          <cell r="FI3660" t="str">
            <v>WA</v>
          </cell>
          <cell r="FJ3660" t="str">
            <v>Garage</v>
          </cell>
          <cell r="FK3660" t="str">
            <v>EISAnqnx</v>
          </cell>
          <cell r="FL3660">
            <v>240445.91999999998</v>
          </cell>
          <cell r="FS3660" t="str">
            <v>ID</v>
          </cell>
          <cell r="FT3660" t="str">
            <v>EISAq</v>
          </cell>
          <cell r="FV3660">
            <v>455521.62999999995</v>
          </cell>
        </row>
        <row r="3661">
          <cell r="EZ3661" t="str">
            <v>WA</v>
          </cell>
          <cell r="FA3661" t="str">
            <v>Living Room/Family Room</v>
          </cell>
          <cell r="FB3661">
            <v>3350589.2680000002</v>
          </cell>
          <cell r="FC3661">
            <v>2081727.06</v>
          </cell>
          <cell r="FI3661" t="str">
            <v>WA</v>
          </cell>
          <cell r="FJ3661" t="str">
            <v>Garage</v>
          </cell>
          <cell r="FK3661" t="str">
            <v>EISAq</v>
          </cell>
          <cell r="FL3661">
            <v>721337.76</v>
          </cell>
          <cell r="FS3661" t="str">
            <v>ID</v>
          </cell>
          <cell r="FT3661" t="str">
            <v>EISAx</v>
          </cell>
          <cell r="FV3661">
            <v>244455.32499999998</v>
          </cell>
        </row>
        <row r="3662">
          <cell r="EZ3662" t="str">
            <v>WA</v>
          </cell>
          <cell r="FA3662" t="str">
            <v>Other</v>
          </cell>
          <cell r="FB3662">
            <v>6418658.4350000005</v>
          </cell>
          <cell r="FC3662">
            <v>2334508.2030000002</v>
          </cell>
          <cell r="FI3662" t="str">
            <v>WA</v>
          </cell>
          <cell r="FJ3662" t="str">
            <v>Kitchen</v>
          </cell>
          <cell r="FK3662" t="str">
            <v>EISAx</v>
          </cell>
          <cell r="FL3662">
            <v>400743.19999999995</v>
          </cell>
          <cell r="FS3662" t="str">
            <v>WA</v>
          </cell>
          <cell r="FT3662" t="str">
            <v>EISAnqnx</v>
          </cell>
          <cell r="FV3662">
            <v>3884747.52</v>
          </cell>
        </row>
        <row r="3663">
          <cell r="EZ3663" t="str">
            <v>WA</v>
          </cell>
          <cell r="FA3663" t="str">
            <v>Bathroom</v>
          </cell>
          <cell r="FB3663">
            <v>457428.6</v>
          </cell>
          <cell r="FC3663">
            <v>143327.628</v>
          </cell>
          <cell r="FI3663" t="str">
            <v>WA</v>
          </cell>
          <cell r="FJ3663" t="str">
            <v>Living Room/Family Room</v>
          </cell>
          <cell r="FK3663" t="str">
            <v>EISAnqnx</v>
          </cell>
          <cell r="FL3663">
            <v>120222.95999999999</v>
          </cell>
          <cell r="FS3663" t="str">
            <v>WA</v>
          </cell>
          <cell r="FT3663" t="str">
            <v>EISAq</v>
          </cell>
          <cell r="FV3663">
            <v>253270.304</v>
          </cell>
        </row>
        <row r="3664">
          <cell r="EZ3664" t="str">
            <v>WA</v>
          </cell>
          <cell r="FA3664" t="str">
            <v>Bedrooms</v>
          </cell>
          <cell r="FB3664">
            <v>1189314.3599999999</v>
          </cell>
          <cell r="FC3664">
            <v>608380.03799999994</v>
          </cell>
          <cell r="FI3664" t="str">
            <v>WA</v>
          </cell>
          <cell r="FJ3664" t="str">
            <v>Other</v>
          </cell>
          <cell r="FK3664" t="str">
            <v>EISAnqnx</v>
          </cell>
          <cell r="FL3664">
            <v>240445.91999999998</v>
          </cell>
          <cell r="FS3664" t="str">
            <v>WA</v>
          </cell>
          <cell r="FT3664" t="str">
            <v>EISAx</v>
          </cell>
          <cell r="FV3664">
            <v>1685294.8800000001</v>
          </cell>
        </row>
        <row r="3665">
          <cell r="EZ3665" t="str">
            <v>WA</v>
          </cell>
          <cell r="FA3665" t="str">
            <v>Exterior</v>
          </cell>
          <cell r="FB3665">
            <v>152476.19999999998</v>
          </cell>
          <cell r="FC3665">
            <v>3458160.216</v>
          </cell>
          <cell r="FI3665" t="str">
            <v>WA</v>
          </cell>
          <cell r="FJ3665" t="str">
            <v>Other</v>
          </cell>
          <cell r="FK3665" t="str">
            <v>EISAq</v>
          </cell>
          <cell r="FL3665">
            <v>30055.739999999998</v>
          </cell>
          <cell r="FS3665" t="str">
            <v>ID</v>
          </cell>
          <cell r="FT3665" t="str">
            <v>EISAnqnx</v>
          </cell>
          <cell r="FV3665">
            <v>1173586.8400000001</v>
          </cell>
        </row>
        <row r="3666">
          <cell r="EZ3666" t="str">
            <v>WA</v>
          </cell>
          <cell r="FA3666" t="str">
            <v>Kitchen</v>
          </cell>
          <cell r="FB3666">
            <v>983471.49</v>
          </cell>
          <cell r="FC3666">
            <v>283605.73200000002</v>
          </cell>
          <cell r="FI3666" t="str">
            <v>WA</v>
          </cell>
          <cell r="FJ3666" t="str">
            <v>Other</v>
          </cell>
          <cell r="FK3666" t="str">
            <v>EISAx</v>
          </cell>
          <cell r="FL3666">
            <v>400743.19999999995</v>
          </cell>
          <cell r="FS3666" t="str">
            <v>ID</v>
          </cell>
          <cell r="FT3666" t="str">
            <v>EISAq</v>
          </cell>
          <cell r="FV3666">
            <v>1169801.0760000001</v>
          </cell>
        </row>
        <row r="3667">
          <cell r="EZ3667" t="str">
            <v>WA</v>
          </cell>
          <cell r="FA3667" t="str">
            <v>Living Room/Family Room</v>
          </cell>
          <cell r="FB3667">
            <v>539765.74800000002</v>
          </cell>
          <cell r="FC3667">
            <v>240912.39599999998</v>
          </cell>
          <cell r="FI3667" t="str">
            <v>WA</v>
          </cell>
          <cell r="FJ3667" t="str">
            <v>Bathroom</v>
          </cell>
          <cell r="FK3667" t="str">
            <v>EISAx</v>
          </cell>
          <cell r="FL3667">
            <v>343071.45</v>
          </cell>
          <cell r="FS3667" t="str">
            <v>MT</v>
          </cell>
          <cell r="FT3667" t="str">
            <v>EISAnqnx</v>
          </cell>
          <cell r="FV3667">
            <v>6989306.0800000001</v>
          </cell>
        </row>
        <row r="3668">
          <cell r="EZ3668" t="str">
            <v>WA</v>
          </cell>
          <cell r="FA3668" t="str">
            <v>Other</v>
          </cell>
          <cell r="FB3668">
            <v>1966942.98</v>
          </cell>
          <cell r="FC3668">
            <v>1884605.8319999999</v>
          </cell>
          <cell r="FI3668" t="str">
            <v>WA</v>
          </cell>
          <cell r="FJ3668" t="str">
            <v>Bedrooms</v>
          </cell>
          <cell r="FK3668" t="str">
            <v>EISAnqnx</v>
          </cell>
          <cell r="FL3668">
            <v>274457.15999999997</v>
          </cell>
          <cell r="FS3668" t="str">
            <v>MT</v>
          </cell>
          <cell r="FT3668" t="str">
            <v>EISAq</v>
          </cell>
          <cell r="FV3668">
            <v>1845347.2760000001</v>
          </cell>
        </row>
        <row r="3669">
          <cell r="EZ3669" t="str">
            <v>WA</v>
          </cell>
          <cell r="FA3669" t="str">
            <v>Bathroom</v>
          </cell>
          <cell r="FB3669">
            <v>595103.652</v>
          </cell>
          <cell r="FC3669">
            <v>376698.60800000001</v>
          </cell>
          <cell r="FI3669" t="str">
            <v>WA</v>
          </cell>
          <cell r="FJ3669" t="str">
            <v>Bedrooms</v>
          </cell>
          <cell r="FK3669" t="str">
            <v>EISAx</v>
          </cell>
          <cell r="FL3669">
            <v>30495.239999999998</v>
          </cell>
          <cell r="FS3669" t="str">
            <v>MT</v>
          </cell>
          <cell r="FT3669" t="str">
            <v>EISAx</v>
          </cell>
          <cell r="FV3669">
            <v>255706.32</v>
          </cell>
        </row>
        <row r="3670">
          <cell r="EZ3670" t="str">
            <v>WA</v>
          </cell>
          <cell r="FA3670" t="str">
            <v>Bedrooms</v>
          </cell>
          <cell r="FB3670">
            <v>216401.32799999998</v>
          </cell>
          <cell r="FC3670">
            <v>1148129.2679999999</v>
          </cell>
          <cell r="FI3670" t="str">
            <v>WA</v>
          </cell>
          <cell r="FJ3670" t="str">
            <v>Kitchen</v>
          </cell>
          <cell r="FK3670" t="str">
            <v>EISAx</v>
          </cell>
          <cell r="FL3670">
            <v>1029214.35</v>
          </cell>
          <cell r="FS3670" t="str">
            <v>ID</v>
          </cell>
          <cell r="FT3670" t="str">
            <v>EISAnqnx</v>
          </cell>
          <cell r="FV3670">
            <v>1502505.9</v>
          </cell>
        </row>
        <row r="3671">
          <cell r="EZ3671" t="str">
            <v>WA</v>
          </cell>
          <cell r="FA3671" t="str">
            <v>Exterior</v>
          </cell>
          <cell r="FB3671">
            <v>212393.89599999998</v>
          </cell>
          <cell r="FC3671">
            <v>5169587.2799999993</v>
          </cell>
          <cell r="FI3671" t="str">
            <v>WA</v>
          </cell>
          <cell r="FJ3671" t="str">
            <v>Living Room/Family Room</v>
          </cell>
          <cell r="FK3671" t="str">
            <v>EISAnqnx</v>
          </cell>
          <cell r="FL3671">
            <v>457428.6</v>
          </cell>
          <cell r="FS3671" t="str">
            <v>ID</v>
          </cell>
          <cell r="FT3671" t="str">
            <v>EISAq</v>
          </cell>
          <cell r="FV3671">
            <v>1323636.1499999999</v>
          </cell>
        </row>
        <row r="3672">
          <cell r="EZ3672" t="str">
            <v>WA</v>
          </cell>
          <cell r="FA3672" t="str">
            <v>Garage</v>
          </cell>
          <cell r="FB3672">
            <v>198367.88399999999</v>
          </cell>
          <cell r="FC3672">
            <v>745382.35199999996</v>
          </cell>
          <cell r="FI3672" t="str">
            <v>WA</v>
          </cell>
          <cell r="FJ3672" t="str">
            <v>Other</v>
          </cell>
          <cell r="FK3672" t="str">
            <v>EISAnqnx</v>
          </cell>
          <cell r="FL3672">
            <v>411685.74</v>
          </cell>
          <cell r="FS3672" t="str">
            <v>ID</v>
          </cell>
          <cell r="FT3672" t="str">
            <v>EISAx</v>
          </cell>
          <cell r="FV3672">
            <v>894348.74999999988</v>
          </cell>
        </row>
        <row r="3673">
          <cell r="EZ3673" t="str">
            <v>WA</v>
          </cell>
          <cell r="FA3673" t="str">
            <v>Kitchen</v>
          </cell>
          <cell r="FB3673">
            <v>210390.18</v>
          </cell>
          <cell r="FC3673">
            <v>278516.52399999998</v>
          </cell>
          <cell r="FI3673" t="str">
            <v>WA</v>
          </cell>
          <cell r="FJ3673" t="str">
            <v>Other</v>
          </cell>
          <cell r="FK3673" t="str">
            <v>EISAq</v>
          </cell>
          <cell r="FL3673">
            <v>106733.34</v>
          </cell>
          <cell r="FS3673" t="str">
            <v>MT</v>
          </cell>
          <cell r="FT3673" t="str">
            <v>EISAnqnx</v>
          </cell>
          <cell r="FV3673">
            <v>4698603.63</v>
          </cell>
        </row>
        <row r="3674">
          <cell r="EZ3674" t="str">
            <v>WA</v>
          </cell>
          <cell r="FA3674" t="str">
            <v>Living Room/Family Room</v>
          </cell>
          <cell r="FB3674">
            <v>302561.11599999998</v>
          </cell>
          <cell r="FC3674">
            <v>849575.58399999992</v>
          </cell>
          <cell r="FI3674" t="str">
            <v>WA</v>
          </cell>
          <cell r="FJ3674" t="str">
            <v>Other</v>
          </cell>
          <cell r="FK3674" t="str">
            <v>EISAx</v>
          </cell>
          <cell r="FL3674">
            <v>594657.17999999993</v>
          </cell>
          <cell r="FS3674" t="str">
            <v>MT</v>
          </cell>
          <cell r="FT3674" t="str">
            <v>EISAq</v>
          </cell>
          <cell r="FV3674">
            <v>632873.14199999999</v>
          </cell>
        </row>
        <row r="3675">
          <cell r="EZ3675" t="str">
            <v>WA</v>
          </cell>
          <cell r="FA3675" t="str">
            <v>Other</v>
          </cell>
          <cell r="FB3675">
            <v>1474734.976</v>
          </cell>
          <cell r="FC3675">
            <v>4983241.6919999998</v>
          </cell>
          <cell r="FI3675" t="str">
            <v>OR</v>
          </cell>
          <cell r="FJ3675" t="str">
            <v>Bathroom</v>
          </cell>
          <cell r="FK3675" t="str">
            <v>EISAq</v>
          </cell>
          <cell r="FL3675">
            <v>270376.78200000001</v>
          </cell>
          <cell r="FS3675" t="str">
            <v>MT</v>
          </cell>
          <cell r="FT3675" t="str">
            <v>EISAx</v>
          </cell>
          <cell r="FV3675">
            <v>1129369.58</v>
          </cell>
        </row>
        <row r="3676">
          <cell r="EZ3676" t="str">
            <v>WA</v>
          </cell>
          <cell r="FA3676" t="str">
            <v>Bathroom</v>
          </cell>
          <cell r="FB3676">
            <v>946690.16300000006</v>
          </cell>
          <cell r="FC3676">
            <v>1006168.079</v>
          </cell>
          <cell r="FI3676" t="str">
            <v>OR</v>
          </cell>
          <cell r="FJ3676" t="str">
            <v>Bedrooms</v>
          </cell>
          <cell r="FK3676" t="str">
            <v>EISAx</v>
          </cell>
          <cell r="FL3676">
            <v>3293050.5500000003</v>
          </cell>
          <cell r="FS3676" t="str">
            <v>ID</v>
          </cell>
          <cell r="FT3676" t="str">
            <v>EISAnqnx</v>
          </cell>
          <cell r="FV3676">
            <v>6151866.5</v>
          </cell>
        </row>
        <row r="3677">
          <cell r="EZ3677" t="str">
            <v>WA</v>
          </cell>
          <cell r="FA3677" t="str">
            <v>Bedrooms</v>
          </cell>
          <cell r="FB3677">
            <v>827734.33100000012</v>
          </cell>
          <cell r="FC3677">
            <v>3187024.9990000003</v>
          </cell>
          <cell r="FI3677" t="str">
            <v>OR</v>
          </cell>
          <cell r="FJ3677" t="str">
            <v>Exterior</v>
          </cell>
          <cell r="FK3677" t="str">
            <v>EISAnqnx</v>
          </cell>
          <cell r="FL3677">
            <v>1247892.8400000001</v>
          </cell>
          <cell r="FS3677" t="str">
            <v>ID</v>
          </cell>
          <cell r="FT3677" t="str">
            <v>EISAq</v>
          </cell>
          <cell r="FV3677">
            <v>4929064.7280000001</v>
          </cell>
        </row>
        <row r="3678">
          <cell r="EZ3678" t="str">
            <v>WA</v>
          </cell>
          <cell r="FA3678" t="str">
            <v>Exterior</v>
          </cell>
          <cell r="FB3678">
            <v>3821456.1030000001</v>
          </cell>
          <cell r="FC3678">
            <v>14715827.717000002</v>
          </cell>
          <cell r="FI3678" t="str">
            <v>OR</v>
          </cell>
          <cell r="FJ3678" t="str">
            <v>Kitchen</v>
          </cell>
          <cell r="FK3678" t="str">
            <v>EISAq</v>
          </cell>
          <cell r="FL3678">
            <v>485291.66000000003</v>
          </cell>
          <cell r="FS3678" t="str">
            <v>ID</v>
          </cell>
          <cell r="FT3678" t="str">
            <v>EISAx</v>
          </cell>
          <cell r="FV3678">
            <v>2933967.1</v>
          </cell>
        </row>
        <row r="3679">
          <cell r="EZ3679" t="str">
            <v>WA</v>
          </cell>
          <cell r="FA3679" t="str">
            <v>Garage</v>
          </cell>
          <cell r="FB3679">
            <v>277563.60800000001</v>
          </cell>
          <cell r="FC3679">
            <v>2215552.3710000003</v>
          </cell>
          <cell r="FI3679" t="str">
            <v>OR</v>
          </cell>
          <cell r="FJ3679" t="str">
            <v>Living Room/Family Room</v>
          </cell>
          <cell r="FK3679" t="str">
            <v>EISAnqnx</v>
          </cell>
          <cell r="FL3679">
            <v>693273.8</v>
          </cell>
          <cell r="FS3679" t="str">
            <v>MT</v>
          </cell>
          <cell r="FT3679" t="str">
            <v>EISAnqnx</v>
          </cell>
          <cell r="FV3679">
            <v>4315044.1500000004</v>
          </cell>
        </row>
        <row r="3680">
          <cell r="EZ3680" t="str">
            <v>WA</v>
          </cell>
          <cell r="FA3680" t="str">
            <v>Kitchen</v>
          </cell>
          <cell r="FB3680">
            <v>1006168.079</v>
          </cell>
          <cell r="FC3680">
            <v>1090428.4600000002</v>
          </cell>
          <cell r="FI3680" t="str">
            <v>OR</v>
          </cell>
          <cell r="FJ3680" t="str">
            <v>Living Room/Family Room</v>
          </cell>
          <cell r="FK3680" t="str">
            <v>EISAq</v>
          </cell>
          <cell r="FL3680">
            <v>90125.593999999997</v>
          </cell>
          <cell r="FS3680" t="str">
            <v>MT</v>
          </cell>
          <cell r="FT3680" t="str">
            <v>EISAq</v>
          </cell>
          <cell r="FV3680">
            <v>1044134.14</v>
          </cell>
        </row>
        <row r="3681">
          <cell r="EZ3681" t="str">
            <v>WA</v>
          </cell>
          <cell r="FA3681" t="str">
            <v>Living Room/Family Room</v>
          </cell>
          <cell r="FB3681">
            <v>277563.60800000001</v>
          </cell>
          <cell r="FC3681">
            <v>1055733.0090000001</v>
          </cell>
          <cell r="FI3681" t="str">
            <v>OR</v>
          </cell>
          <cell r="FJ3681" t="str">
            <v>Living Room/Family Room</v>
          </cell>
          <cell r="FK3681" t="str">
            <v>EISAx</v>
          </cell>
          <cell r="FL3681">
            <v>693273.8</v>
          </cell>
          <cell r="FS3681" t="str">
            <v>MT</v>
          </cell>
          <cell r="FT3681" t="str">
            <v>EISAx</v>
          </cell>
          <cell r="FV3681">
            <v>1342458.18</v>
          </cell>
        </row>
        <row r="3682">
          <cell r="EZ3682" t="str">
            <v>WA</v>
          </cell>
          <cell r="FA3682" t="str">
            <v>Other</v>
          </cell>
          <cell r="FB3682">
            <v>3821456.1030000001</v>
          </cell>
          <cell r="FC3682">
            <v>6507875.3090000004</v>
          </cell>
          <cell r="FI3682" t="str">
            <v>OR</v>
          </cell>
          <cell r="FJ3682" t="str">
            <v>Other</v>
          </cell>
          <cell r="FK3682" t="str">
            <v>EISAq</v>
          </cell>
          <cell r="FL3682">
            <v>1559866.05</v>
          </cell>
          <cell r="FS3682" t="str">
            <v>WA</v>
          </cell>
          <cell r="FT3682" t="str">
            <v>EISAnqnx</v>
          </cell>
          <cell r="FV3682">
            <v>13621154.1</v>
          </cell>
        </row>
        <row r="3683">
          <cell r="EZ3683" t="str">
            <v>OR</v>
          </cell>
          <cell r="FA3683" t="str">
            <v>Bathroom</v>
          </cell>
          <cell r="FB3683">
            <v>142563.24</v>
          </cell>
          <cell r="FC3683">
            <v>73657.673999999999</v>
          </cell>
          <cell r="FI3683" t="str">
            <v>OR</v>
          </cell>
          <cell r="FJ3683" t="str">
            <v>Bathroom</v>
          </cell>
          <cell r="FK3683" t="str">
            <v>EISAnqnx</v>
          </cell>
          <cell r="FL3683">
            <v>2079821.4000000001</v>
          </cell>
          <cell r="FS3683" t="str">
            <v>WA</v>
          </cell>
          <cell r="FT3683" t="str">
            <v>EISAq</v>
          </cell>
          <cell r="FV3683">
            <v>2883757.85</v>
          </cell>
        </row>
        <row r="3684">
          <cell r="EZ3684" t="str">
            <v>OR</v>
          </cell>
          <cell r="FA3684" t="str">
            <v>Bedrooms</v>
          </cell>
          <cell r="FB3684">
            <v>463330.53</v>
          </cell>
          <cell r="FC3684">
            <v>495407.25900000002</v>
          </cell>
          <cell r="FI3684" t="str">
            <v>OR</v>
          </cell>
          <cell r="FJ3684" t="str">
            <v>Bathroom</v>
          </cell>
          <cell r="FK3684" t="str">
            <v>EISAq</v>
          </cell>
          <cell r="FL3684">
            <v>610080.94400000002</v>
          </cell>
          <cell r="FS3684" t="str">
            <v>WA</v>
          </cell>
          <cell r="FT3684" t="str">
            <v>EISAx</v>
          </cell>
          <cell r="FV3684">
            <v>2270192.35</v>
          </cell>
        </row>
        <row r="3685">
          <cell r="EZ3685" t="str">
            <v>OR</v>
          </cell>
          <cell r="FA3685" t="str">
            <v>Exterior</v>
          </cell>
          <cell r="FB3685">
            <v>201964.59</v>
          </cell>
          <cell r="FC3685">
            <v>1435136.6160000002</v>
          </cell>
          <cell r="FI3685" t="str">
            <v>OR</v>
          </cell>
          <cell r="FJ3685" t="str">
            <v>Bathroom</v>
          </cell>
          <cell r="FK3685" t="str">
            <v>EISAx</v>
          </cell>
          <cell r="FL3685">
            <v>866592.25</v>
          </cell>
          <cell r="FS3685" t="str">
            <v>OR</v>
          </cell>
          <cell r="FT3685" t="str">
            <v>EISAnqnx</v>
          </cell>
          <cell r="FV3685">
            <v>10010306.800000001</v>
          </cell>
        </row>
        <row r="3686">
          <cell r="EZ3686" t="str">
            <v>OR</v>
          </cell>
          <cell r="FA3686" t="str">
            <v>Garage</v>
          </cell>
          <cell r="FB3686">
            <v>237605.40000000002</v>
          </cell>
          <cell r="FC3686">
            <v>356408.10000000003</v>
          </cell>
          <cell r="FI3686" t="str">
            <v>OR</v>
          </cell>
          <cell r="FJ3686" t="str">
            <v>Bedrooms</v>
          </cell>
          <cell r="FK3686" t="str">
            <v>EISAnqnx</v>
          </cell>
          <cell r="FL3686">
            <v>2599776.75</v>
          </cell>
          <cell r="FS3686" t="str">
            <v>OR</v>
          </cell>
          <cell r="FT3686" t="str">
            <v>EISAq</v>
          </cell>
          <cell r="FV3686">
            <v>1191611.5209999999</v>
          </cell>
        </row>
        <row r="3687">
          <cell r="EZ3687" t="str">
            <v>OR</v>
          </cell>
          <cell r="FA3687" t="str">
            <v>Kitchen</v>
          </cell>
          <cell r="FB3687">
            <v>253049.75100000002</v>
          </cell>
          <cell r="FC3687">
            <v>235229.34600000002</v>
          </cell>
          <cell r="FI3687" t="str">
            <v>OR</v>
          </cell>
          <cell r="FJ3687" t="str">
            <v>Bedrooms</v>
          </cell>
          <cell r="FK3687" t="str">
            <v>EISAq</v>
          </cell>
          <cell r="FL3687">
            <v>180251.18799999999</v>
          </cell>
          <cell r="FS3687" t="str">
            <v>OR</v>
          </cell>
          <cell r="FT3687" t="str">
            <v>EISAx</v>
          </cell>
          <cell r="FV3687">
            <v>385011.8</v>
          </cell>
        </row>
        <row r="3688">
          <cell r="EZ3688" t="str">
            <v>OR</v>
          </cell>
          <cell r="FA3688" t="str">
            <v>Living Room/Family Room</v>
          </cell>
          <cell r="FB3688">
            <v>325519.39799999999</v>
          </cell>
          <cell r="FC3688">
            <v>237605.40000000002</v>
          </cell>
          <cell r="FI3688" t="str">
            <v>OR</v>
          </cell>
          <cell r="FJ3688" t="str">
            <v>Exterior</v>
          </cell>
          <cell r="FK3688" t="str">
            <v>EISAnqnx</v>
          </cell>
          <cell r="FL3688">
            <v>2079821.4000000001</v>
          </cell>
          <cell r="FS3688" t="str">
            <v>WA</v>
          </cell>
          <cell r="FT3688" t="str">
            <v>EISAnqnx</v>
          </cell>
          <cell r="FV3688">
            <v>5158382.6399999997</v>
          </cell>
        </row>
        <row r="3689">
          <cell r="EZ3689" t="str">
            <v>OR</v>
          </cell>
          <cell r="FA3689" t="str">
            <v>Other</v>
          </cell>
          <cell r="FB3689">
            <v>281562.39900000003</v>
          </cell>
          <cell r="FC3689">
            <v>617774.04</v>
          </cell>
          <cell r="FI3689" t="str">
            <v>OR</v>
          </cell>
          <cell r="FJ3689" t="str">
            <v>Garage</v>
          </cell>
          <cell r="FK3689" t="str">
            <v>EISAnqnx</v>
          </cell>
          <cell r="FL3689">
            <v>2079821.4000000001</v>
          </cell>
          <cell r="FS3689" t="str">
            <v>WA</v>
          </cell>
          <cell r="FT3689" t="str">
            <v>EISAx</v>
          </cell>
          <cell r="FV3689">
            <v>675997.72499999998</v>
          </cell>
        </row>
        <row r="3690">
          <cell r="EZ3690" t="str">
            <v>WA</v>
          </cell>
          <cell r="FA3690" t="str">
            <v>Bathroom</v>
          </cell>
          <cell r="FB3690">
            <v>304952.39999999997</v>
          </cell>
          <cell r="FC3690">
            <v>132654.29399999999</v>
          </cell>
          <cell r="FI3690" t="str">
            <v>OR</v>
          </cell>
          <cell r="FJ3690" t="str">
            <v>Kitchen</v>
          </cell>
          <cell r="FK3690" t="str">
            <v>EISAq</v>
          </cell>
          <cell r="FL3690">
            <v>1663857.12</v>
          </cell>
          <cell r="FS3690" t="str">
            <v>WA</v>
          </cell>
          <cell r="FT3690" t="str">
            <v>EISAnqnx</v>
          </cell>
          <cell r="FV3690">
            <v>2246392.44</v>
          </cell>
        </row>
        <row r="3691">
          <cell r="EZ3691" t="str">
            <v>WA</v>
          </cell>
          <cell r="FA3691" t="str">
            <v>Bedrooms</v>
          </cell>
          <cell r="FB3691">
            <v>1131373.4039999999</v>
          </cell>
          <cell r="FC3691">
            <v>612954.32400000002</v>
          </cell>
          <cell r="FI3691" t="str">
            <v>OR</v>
          </cell>
          <cell r="FJ3691" t="str">
            <v>Kitchen</v>
          </cell>
          <cell r="FK3691" t="str">
            <v>EISAx</v>
          </cell>
          <cell r="FL3691">
            <v>277309.52</v>
          </cell>
          <cell r="FS3691" t="str">
            <v>WA</v>
          </cell>
          <cell r="FT3691" t="str">
            <v>EISAq</v>
          </cell>
          <cell r="FV3691">
            <v>742557.50099999993</v>
          </cell>
        </row>
        <row r="3692">
          <cell r="EZ3692" t="str">
            <v>WA</v>
          </cell>
          <cell r="FA3692" t="str">
            <v>Exterior</v>
          </cell>
          <cell r="FB3692">
            <v>1665040.1040000001</v>
          </cell>
          <cell r="FC3692">
            <v>2171261.088</v>
          </cell>
          <cell r="FI3692" t="str">
            <v>OR</v>
          </cell>
          <cell r="FJ3692" t="str">
            <v>Living Room/Family Room</v>
          </cell>
          <cell r="FK3692" t="str">
            <v>EISAnqnx</v>
          </cell>
          <cell r="FL3692">
            <v>831928.56</v>
          </cell>
          <cell r="FS3692" t="str">
            <v>ID</v>
          </cell>
          <cell r="FT3692" t="str">
            <v>EISAnqnx</v>
          </cell>
          <cell r="FV3692">
            <v>10865142.68</v>
          </cell>
        </row>
        <row r="3693">
          <cell r="EZ3693" t="str">
            <v>WA</v>
          </cell>
          <cell r="FA3693" t="str">
            <v>Garage</v>
          </cell>
          <cell r="FB3693">
            <v>1045986.732</v>
          </cell>
          <cell r="FC3693">
            <v>643449.56400000001</v>
          </cell>
          <cell r="FI3693" t="str">
            <v>OR</v>
          </cell>
          <cell r="FJ3693" t="str">
            <v>Living Room/Family Room</v>
          </cell>
          <cell r="FK3693" t="str">
            <v>EISAq</v>
          </cell>
          <cell r="FL3693">
            <v>360502.37599999999</v>
          </cell>
          <cell r="FS3693" t="str">
            <v>ID</v>
          </cell>
          <cell r="FT3693" t="str">
            <v>EISAq</v>
          </cell>
          <cell r="FV3693">
            <v>2347173.6800000002</v>
          </cell>
        </row>
        <row r="3694">
          <cell r="EZ3694" t="str">
            <v>WA</v>
          </cell>
          <cell r="FA3694" t="str">
            <v>Kitchen</v>
          </cell>
          <cell r="FB3694">
            <v>341546.68799999997</v>
          </cell>
          <cell r="FC3694">
            <v>285130.49400000001</v>
          </cell>
          <cell r="FI3694" t="str">
            <v>OR</v>
          </cell>
          <cell r="FJ3694" t="str">
            <v>Other</v>
          </cell>
          <cell r="FK3694" t="str">
            <v>EISAnqnx</v>
          </cell>
          <cell r="FL3694">
            <v>4263633.87</v>
          </cell>
          <cell r="FS3694" t="str">
            <v>ID</v>
          </cell>
          <cell r="FT3694" t="str">
            <v>EISAx</v>
          </cell>
          <cell r="FV3694">
            <v>7798673.8399999999</v>
          </cell>
        </row>
        <row r="3695">
          <cell r="EZ3695" t="str">
            <v>WA</v>
          </cell>
          <cell r="FA3695" t="str">
            <v>Living Room/Family Room</v>
          </cell>
          <cell r="FB3695">
            <v>214991.44199999998</v>
          </cell>
          <cell r="FC3695">
            <v>301902.87599999999</v>
          </cell>
          <cell r="FI3695" t="str">
            <v>OR</v>
          </cell>
          <cell r="FJ3695" t="str">
            <v>Other</v>
          </cell>
          <cell r="FK3695" t="str">
            <v>EISAx</v>
          </cell>
          <cell r="FL3695">
            <v>4020988.04</v>
          </cell>
          <cell r="FS3695" t="str">
            <v>WA</v>
          </cell>
          <cell r="FT3695" t="str">
            <v>EISAnqnx</v>
          </cell>
          <cell r="FV3695">
            <v>2942124.96</v>
          </cell>
        </row>
        <row r="3696">
          <cell r="EZ3696" t="str">
            <v>WA</v>
          </cell>
          <cell r="FA3696" t="str">
            <v>Other</v>
          </cell>
          <cell r="FB3696">
            <v>2049280.128</v>
          </cell>
          <cell r="FC3696">
            <v>789826.71600000001</v>
          </cell>
          <cell r="FI3696" t="str">
            <v>WA</v>
          </cell>
          <cell r="FJ3696" t="str">
            <v>Bathroom</v>
          </cell>
          <cell r="FK3696" t="str">
            <v>EISAnqnx</v>
          </cell>
          <cell r="FL3696">
            <v>91485.72</v>
          </cell>
          <cell r="FS3696" t="str">
            <v>WA</v>
          </cell>
          <cell r="FT3696" t="str">
            <v>EISAq</v>
          </cell>
          <cell r="FV3696">
            <v>599850.72</v>
          </cell>
        </row>
        <row r="3697">
          <cell r="EZ3697" t="str">
            <v>WA</v>
          </cell>
          <cell r="FA3697" t="str">
            <v>Bathroom</v>
          </cell>
          <cell r="FB3697">
            <v>607848.01</v>
          </cell>
          <cell r="FC3697">
            <v>193339.60800000001</v>
          </cell>
          <cell r="FI3697" t="str">
            <v>WA</v>
          </cell>
          <cell r="FJ3697" t="str">
            <v>Bathroom</v>
          </cell>
          <cell r="FK3697" t="str">
            <v>EISAx</v>
          </cell>
          <cell r="FL3697">
            <v>648023.85</v>
          </cell>
          <cell r="FS3697" t="str">
            <v>WA</v>
          </cell>
          <cell r="FT3697" t="str">
            <v>EISAx</v>
          </cell>
          <cell r="FV3697">
            <v>952144</v>
          </cell>
        </row>
        <row r="3698">
          <cell r="EZ3698" t="str">
            <v>WA</v>
          </cell>
          <cell r="FA3698" t="str">
            <v>Bedrooms</v>
          </cell>
          <cell r="FB3698">
            <v>351526.56</v>
          </cell>
          <cell r="FC3698">
            <v>700123.73199999996</v>
          </cell>
          <cell r="FI3698" t="str">
            <v>WA</v>
          </cell>
          <cell r="FJ3698" t="str">
            <v>Bedrooms</v>
          </cell>
          <cell r="FK3698" t="str">
            <v>EISAx</v>
          </cell>
          <cell r="FL3698">
            <v>632776.23</v>
          </cell>
          <cell r="FS3698" t="str">
            <v>ID</v>
          </cell>
          <cell r="FT3698" t="str">
            <v>EISAnqnx</v>
          </cell>
          <cell r="FV3698">
            <v>7536378.7999999998</v>
          </cell>
        </row>
        <row r="3699">
          <cell r="EZ3699" t="str">
            <v>WA</v>
          </cell>
          <cell r="FA3699" t="str">
            <v>Exterior</v>
          </cell>
          <cell r="FB3699">
            <v>380820.44</v>
          </cell>
          <cell r="FC3699">
            <v>2290781.4159999997</v>
          </cell>
          <cell r="FI3699" t="str">
            <v>WA</v>
          </cell>
          <cell r="FJ3699" t="str">
            <v>Exterior</v>
          </cell>
          <cell r="FK3699" t="str">
            <v>EISAnqnx</v>
          </cell>
          <cell r="FL3699">
            <v>182971.44</v>
          </cell>
          <cell r="FS3699" t="str">
            <v>ID</v>
          </cell>
          <cell r="FT3699" t="str">
            <v>EISAq</v>
          </cell>
          <cell r="FV3699">
            <v>178869.75</v>
          </cell>
        </row>
        <row r="3700">
          <cell r="EZ3700" t="str">
            <v>WA</v>
          </cell>
          <cell r="FA3700" t="str">
            <v>Kitchen</v>
          </cell>
          <cell r="FB3700">
            <v>322232.68</v>
          </cell>
          <cell r="FC3700">
            <v>263644.92</v>
          </cell>
          <cell r="FI3700" t="str">
            <v>WA</v>
          </cell>
          <cell r="FJ3700" t="str">
            <v>Exterior</v>
          </cell>
          <cell r="FK3700" t="str">
            <v>EISAx</v>
          </cell>
          <cell r="FL3700">
            <v>609904.79999999993</v>
          </cell>
          <cell r="FS3700" t="str">
            <v>ID</v>
          </cell>
          <cell r="FT3700" t="str">
            <v>EISAx</v>
          </cell>
          <cell r="FV3700">
            <v>2212022.5749999997</v>
          </cell>
        </row>
        <row r="3701">
          <cell r="EZ3701" t="str">
            <v>WA</v>
          </cell>
          <cell r="FA3701" t="str">
            <v>Living Room/Family Room</v>
          </cell>
          <cell r="FB3701">
            <v>139145.93</v>
          </cell>
          <cell r="FC3701">
            <v>455519.83399999997</v>
          </cell>
          <cell r="FI3701" t="str">
            <v>WA</v>
          </cell>
          <cell r="FJ3701" t="str">
            <v>Garage</v>
          </cell>
          <cell r="FK3701" t="str">
            <v>EISAq</v>
          </cell>
          <cell r="FL3701">
            <v>54891.432000000001</v>
          </cell>
          <cell r="FS3701" t="str">
            <v>WA</v>
          </cell>
          <cell r="FT3701" t="str">
            <v>EISAnqnx</v>
          </cell>
          <cell r="FV3701">
            <v>2142392.79</v>
          </cell>
        </row>
        <row r="3702">
          <cell r="EZ3702" t="str">
            <v>WA</v>
          </cell>
          <cell r="FA3702" t="str">
            <v>Other</v>
          </cell>
          <cell r="FB3702">
            <v>732347</v>
          </cell>
          <cell r="FC3702">
            <v>517036.98199999996</v>
          </cell>
          <cell r="FI3702" t="str">
            <v>WA</v>
          </cell>
          <cell r="FJ3702" t="str">
            <v>Garage</v>
          </cell>
          <cell r="FK3702" t="str">
            <v>EISAx</v>
          </cell>
          <cell r="FL3702">
            <v>320200.01999999996</v>
          </cell>
          <cell r="FS3702" t="str">
            <v>WA</v>
          </cell>
          <cell r="FT3702" t="str">
            <v>EISAq</v>
          </cell>
          <cell r="FV3702">
            <v>1401915.2819999999</v>
          </cell>
        </row>
        <row r="3703">
          <cell r="EZ3703" t="str">
            <v>OR</v>
          </cell>
          <cell r="FA3703" t="str">
            <v>Bathroom</v>
          </cell>
          <cell r="FB3703">
            <v>605893.77</v>
          </cell>
          <cell r="FC3703">
            <v>127118.88900000001</v>
          </cell>
          <cell r="FI3703" t="str">
            <v>WA</v>
          </cell>
          <cell r="FJ3703" t="str">
            <v>Kitchen</v>
          </cell>
          <cell r="FK3703" t="str">
            <v>EISAnqnx</v>
          </cell>
          <cell r="FL3703">
            <v>60990.479999999996</v>
          </cell>
          <cell r="FS3703" t="str">
            <v>WA</v>
          </cell>
          <cell r="FT3703" t="str">
            <v>EISAx</v>
          </cell>
          <cell r="FV3703">
            <v>715517.59199999995</v>
          </cell>
        </row>
        <row r="3704">
          <cell r="EZ3704" t="str">
            <v>OR</v>
          </cell>
          <cell r="FA3704" t="str">
            <v>Bedrooms</v>
          </cell>
          <cell r="FB3704">
            <v>362348.23499999999</v>
          </cell>
          <cell r="FC3704">
            <v>445510.125</v>
          </cell>
          <cell r="FI3704" t="str">
            <v>WA</v>
          </cell>
          <cell r="FJ3704" t="str">
            <v>Kitchen</v>
          </cell>
          <cell r="FK3704" t="str">
            <v>EISAx</v>
          </cell>
          <cell r="FL3704">
            <v>282080.96999999997</v>
          </cell>
          <cell r="FS3704" t="str">
            <v>MT</v>
          </cell>
          <cell r="FT3704" t="str">
            <v>EISAnqnx</v>
          </cell>
          <cell r="FV3704">
            <v>3643815.06</v>
          </cell>
        </row>
        <row r="3705">
          <cell r="EZ3705" t="str">
            <v>OR</v>
          </cell>
          <cell r="FA3705" t="str">
            <v>Exterior</v>
          </cell>
          <cell r="FB3705">
            <v>495407.25900000002</v>
          </cell>
          <cell r="FC3705">
            <v>1596708.2880000002</v>
          </cell>
          <cell r="FI3705" t="str">
            <v>WA</v>
          </cell>
          <cell r="FJ3705" t="str">
            <v>Living Room/Family Room</v>
          </cell>
          <cell r="FK3705" t="str">
            <v>EISAnqnx</v>
          </cell>
          <cell r="FL3705">
            <v>60990.479999999996</v>
          </cell>
          <cell r="FS3705" t="str">
            <v>MT</v>
          </cell>
          <cell r="FT3705" t="str">
            <v>EISAq</v>
          </cell>
          <cell r="FV3705">
            <v>78842.781999999992</v>
          </cell>
        </row>
        <row r="3706">
          <cell r="EZ3706" t="str">
            <v>OR</v>
          </cell>
          <cell r="FA3706" t="str">
            <v>Kitchen</v>
          </cell>
          <cell r="FB3706">
            <v>361160.20799999998</v>
          </cell>
          <cell r="FC3706">
            <v>184144.185</v>
          </cell>
          <cell r="FI3706" t="str">
            <v>WA</v>
          </cell>
          <cell r="FJ3706" t="str">
            <v>Living Room/Family Room</v>
          </cell>
          <cell r="FK3706" t="str">
            <v>EISAx</v>
          </cell>
          <cell r="FL3706">
            <v>564161.93999999994</v>
          </cell>
          <cell r="FS3706" t="str">
            <v>MT</v>
          </cell>
          <cell r="FT3706" t="str">
            <v>EISAx</v>
          </cell>
          <cell r="FV3706">
            <v>745810.1</v>
          </cell>
        </row>
        <row r="3707">
          <cell r="EZ3707" t="str">
            <v>OR</v>
          </cell>
          <cell r="FA3707" t="str">
            <v>Living Room/Family Room</v>
          </cell>
          <cell r="FB3707">
            <v>368288.37</v>
          </cell>
          <cell r="FC3707">
            <v>344527.83</v>
          </cell>
          <cell r="FI3707" t="str">
            <v>WA</v>
          </cell>
          <cell r="FJ3707" t="str">
            <v>Other</v>
          </cell>
          <cell r="FK3707" t="str">
            <v>EISAnqnx</v>
          </cell>
          <cell r="FL3707">
            <v>396438.12</v>
          </cell>
          <cell r="FS3707" t="str">
            <v>OR</v>
          </cell>
          <cell r="FT3707" t="str">
            <v>EISAnqnx</v>
          </cell>
          <cell r="FV3707">
            <v>269508.26</v>
          </cell>
        </row>
        <row r="3708">
          <cell r="EZ3708" t="str">
            <v>OR</v>
          </cell>
          <cell r="FA3708" t="str">
            <v>Other</v>
          </cell>
          <cell r="FB3708">
            <v>662919.06599999999</v>
          </cell>
          <cell r="FC3708">
            <v>563124.79800000007</v>
          </cell>
          <cell r="FI3708" t="str">
            <v>WA</v>
          </cell>
          <cell r="FJ3708" t="str">
            <v>Other</v>
          </cell>
          <cell r="FK3708" t="str">
            <v>EISAx</v>
          </cell>
          <cell r="FL3708">
            <v>1852585.8299999998</v>
          </cell>
          <cell r="FS3708" t="str">
            <v>OR</v>
          </cell>
          <cell r="FT3708" t="str">
            <v>EISAq</v>
          </cell>
          <cell r="FV3708">
            <v>770023.6</v>
          </cell>
        </row>
        <row r="3709">
          <cell r="EZ3709" t="str">
            <v>OR</v>
          </cell>
          <cell r="FA3709" t="str">
            <v>Bathroom</v>
          </cell>
          <cell r="FB3709">
            <v>926661.06</v>
          </cell>
          <cell r="FC3709">
            <v>160383.64500000002</v>
          </cell>
          <cell r="FI3709" t="str">
            <v>OR</v>
          </cell>
          <cell r="FJ3709" t="str">
            <v>Bathroom</v>
          </cell>
          <cell r="FK3709" t="str">
            <v>EISAnqnx</v>
          </cell>
          <cell r="FL3709">
            <v>178204.05000000002</v>
          </cell>
          <cell r="FS3709" t="str">
            <v>OR</v>
          </cell>
          <cell r="FT3709" t="str">
            <v>EISAx</v>
          </cell>
          <cell r="FV3709">
            <v>240632.375</v>
          </cell>
        </row>
        <row r="3710">
          <cell r="EZ3710" t="str">
            <v>OR</v>
          </cell>
          <cell r="FA3710" t="str">
            <v>Bedrooms</v>
          </cell>
          <cell r="FB3710">
            <v>795978.09000000008</v>
          </cell>
          <cell r="FC3710">
            <v>825678.76500000001</v>
          </cell>
          <cell r="FI3710" t="str">
            <v>OR</v>
          </cell>
          <cell r="FJ3710" t="str">
            <v>Bathroom</v>
          </cell>
          <cell r="FK3710" t="str">
            <v>EISAx</v>
          </cell>
          <cell r="FL3710">
            <v>463330.53</v>
          </cell>
          <cell r="FS3710" t="str">
            <v>MT</v>
          </cell>
          <cell r="FT3710" t="str">
            <v>EISAnqnx</v>
          </cell>
          <cell r="FV3710">
            <v>2197783.6800000002</v>
          </cell>
        </row>
        <row r="3711">
          <cell r="EZ3711" t="str">
            <v>OR</v>
          </cell>
          <cell r="FA3711" t="str">
            <v>Exterior</v>
          </cell>
          <cell r="FB3711">
            <v>362348.23499999999</v>
          </cell>
          <cell r="FC3711">
            <v>2349917.406</v>
          </cell>
          <cell r="FI3711" t="str">
            <v>OR</v>
          </cell>
          <cell r="FJ3711" t="str">
            <v>Bedrooms</v>
          </cell>
          <cell r="FK3711" t="str">
            <v>EISAnqnx</v>
          </cell>
          <cell r="FL3711">
            <v>1039523.625</v>
          </cell>
          <cell r="FS3711" t="str">
            <v>MT</v>
          </cell>
          <cell r="FT3711" t="str">
            <v>EISAq</v>
          </cell>
          <cell r="FV3711">
            <v>539143.80900000001</v>
          </cell>
        </row>
        <row r="3712">
          <cell r="EZ3712" t="str">
            <v>OR</v>
          </cell>
          <cell r="FA3712" t="str">
            <v>Garage</v>
          </cell>
          <cell r="FB3712">
            <v>53461.215000000004</v>
          </cell>
          <cell r="FC3712">
            <v>1227231.8910000001</v>
          </cell>
          <cell r="FI3712" t="str">
            <v>OR</v>
          </cell>
          <cell r="FJ3712" t="str">
            <v>Bedrooms</v>
          </cell>
          <cell r="FK3712" t="str">
            <v>EISAq</v>
          </cell>
          <cell r="FL3712">
            <v>76033.728000000003</v>
          </cell>
          <cell r="FS3712" t="str">
            <v>MT</v>
          </cell>
          <cell r="FT3712" t="str">
            <v>EISAx</v>
          </cell>
          <cell r="FV3712">
            <v>343403.7</v>
          </cell>
        </row>
        <row r="3713">
          <cell r="EZ3713" t="str">
            <v>OR</v>
          </cell>
          <cell r="FA3713" t="str">
            <v>Kitchen</v>
          </cell>
          <cell r="FB3713">
            <v>368288.37</v>
          </cell>
          <cell r="FC3713">
            <v>427689.72000000003</v>
          </cell>
          <cell r="FI3713" t="str">
            <v>OR</v>
          </cell>
          <cell r="FJ3713" t="str">
            <v>Bedrooms</v>
          </cell>
          <cell r="FK3713" t="str">
            <v>EISAx</v>
          </cell>
          <cell r="FL3713">
            <v>118802.70000000001</v>
          </cell>
          <cell r="FS3713" t="str">
            <v>WA</v>
          </cell>
          <cell r="FT3713" t="str">
            <v>EISAq</v>
          </cell>
          <cell r="FV3713">
            <v>1291675.6529999999</v>
          </cell>
        </row>
        <row r="3714">
          <cell r="EZ3714" t="str">
            <v>OR</v>
          </cell>
          <cell r="FA3714" t="str">
            <v>Living Room/Family Room</v>
          </cell>
          <cell r="FB3714">
            <v>302946.88500000001</v>
          </cell>
          <cell r="FC3714">
            <v>237605.40000000002</v>
          </cell>
          <cell r="FI3714" t="str">
            <v>OR</v>
          </cell>
          <cell r="FJ3714" t="str">
            <v>Exterior</v>
          </cell>
          <cell r="FK3714" t="str">
            <v>EISAnqnx</v>
          </cell>
          <cell r="FL3714">
            <v>493031.20500000002</v>
          </cell>
          <cell r="FS3714" t="str">
            <v>WA</v>
          </cell>
          <cell r="FT3714" t="str">
            <v>EISAx</v>
          </cell>
          <cell r="FV3714">
            <v>1435195.17</v>
          </cell>
        </row>
        <row r="3715">
          <cell r="EZ3715" t="str">
            <v>OR</v>
          </cell>
          <cell r="FA3715" t="str">
            <v>Other</v>
          </cell>
          <cell r="FB3715">
            <v>552432.55500000005</v>
          </cell>
          <cell r="FC3715">
            <v>586885.33799999999</v>
          </cell>
          <cell r="FI3715" t="str">
            <v>OR</v>
          </cell>
          <cell r="FJ3715" t="str">
            <v>Exterior</v>
          </cell>
          <cell r="FK3715" t="str">
            <v>EISAx</v>
          </cell>
          <cell r="FL3715">
            <v>77221.755000000005</v>
          </cell>
          <cell r="FS3715" t="str">
            <v>WA</v>
          </cell>
          <cell r="FT3715" t="str">
            <v>EISAnqnx</v>
          </cell>
          <cell r="FV3715">
            <v>790397.34</v>
          </cell>
        </row>
        <row r="3716">
          <cell r="EZ3716" t="str">
            <v>WA</v>
          </cell>
          <cell r="FA3716" t="str">
            <v>Bathroom</v>
          </cell>
          <cell r="FB3716">
            <v>603118.51599999995</v>
          </cell>
          <cell r="FC3716">
            <v>432802.65599999996</v>
          </cell>
          <cell r="FI3716" t="str">
            <v>OR</v>
          </cell>
          <cell r="FJ3716" t="str">
            <v>Garage</v>
          </cell>
          <cell r="FK3716" t="str">
            <v>EISAnqnx</v>
          </cell>
          <cell r="FL3716">
            <v>475210.80000000005</v>
          </cell>
          <cell r="FS3716" t="str">
            <v>WA</v>
          </cell>
          <cell r="FT3716" t="str">
            <v>EISAq</v>
          </cell>
          <cell r="FV3716">
            <v>1310395.5899999999</v>
          </cell>
        </row>
        <row r="3717">
          <cell r="EZ3717" t="str">
            <v>WA</v>
          </cell>
          <cell r="FA3717" t="str">
            <v>Bedrooms</v>
          </cell>
          <cell r="FB3717">
            <v>999854.28399999999</v>
          </cell>
          <cell r="FC3717">
            <v>1178185.0079999999</v>
          </cell>
          <cell r="FI3717" t="str">
            <v>OR</v>
          </cell>
          <cell r="FJ3717" t="str">
            <v>Kitchen</v>
          </cell>
          <cell r="FK3717" t="str">
            <v>EISAq</v>
          </cell>
          <cell r="FL3717">
            <v>76033.728000000003</v>
          </cell>
          <cell r="FS3717" t="str">
            <v>WA</v>
          </cell>
          <cell r="FT3717" t="str">
            <v>EISAx</v>
          </cell>
          <cell r="FV3717">
            <v>935996.85</v>
          </cell>
        </row>
        <row r="3718">
          <cell r="EZ3718" t="str">
            <v>WA</v>
          </cell>
          <cell r="FA3718" t="str">
            <v>Exterior</v>
          </cell>
          <cell r="FB3718">
            <v>1663084.28</v>
          </cell>
          <cell r="FC3718">
            <v>5882910.176</v>
          </cell>
          <cell r="FI3718" t="str">
            <v>OR</v>
          </cell>
          <cell r="FJ3718" t="str">
            <v>Kitchen</v>
          </cell>
          <cell r="FK3718" t="str">
            <v>EISAx</v>
          </cell>
          <cell r="FL3718">
            <v>77221.755000000005</v>
          </cell>
          <cell r="FS3718" t="str">
            <v>WA</v>
          </cell>
          <cell r="FT3718" t="str">
            <v>EISAnqnx</v>
          </cell>
          <cell r="FV3718">
            <v>4839808.68</v>
          </cell>
        </row>
        <row r="3719">
          <cell r="EZ3719" t="str">
            <v>WA</v>
          </cell>
          <cell r="FA3719" t="str">
            <v>Garage</v>
          </cell>
          <cell r="FB3719">
            <v>232431.05599999998</v>
          </cell>
          <cell r="FC3719">
            <v>871616.46</v>
          </cell>
          <cell r="FI3719" t="str">
            <v>OR</v>
          </cell>
          <cell r="FJ3719" t="str">
            <v>Living Room/Family Room</v>
          </cell>
          <cell r="FK3719" t="str">
            <v>EISAnqnx</v>
          </cell>
          <cell r="FL3719">
            <v>855379.44000000006</v>
          </cell>
          <cell r="FS3719" t="str">
            <v>WA</v>
          </cell>
          <cell r="FT3719" t="str">
            <v>EISAq</v>
          </cell>
          <cell r="FV3719">
            <v>1042084.932</v>
          </cell>
        </row>
        <row r="3720">
          <cell r="EZ3720" t="str">
            <v>WA</v>
          </cell>
          <cell r="FA3720" t="str">
            <v>Kitchen</v>
          </cell>
          <cell r="FB3720">
            <v>843564.43599999999</v>
          </cell>
          <cell r="FC3720">
            <v>224416.19199999998</v>
          </cell>
          <cell r="FI3720" t="str">
            <v>OR</v>
          </cell>
          <cell r="FJ3720" t="str">
            <v>Living Room/Family Room</v>
          </cell>
          <cell r="FK3720" t="str">
            <v>EISAx</v>
          </cell>
          <cell r="FL3720">
            <v>89102.025000000009</v>
          </cell>
          <cell r="FS3720" t="str">
            <v>WA</v>
          </cell>
          <cell r="FT3720" t="str">
            <v>EISAx</v>
          </cell>
          <cell r="FV3720">
            <v>9701418.3000000007</v>
          </cell>
        </row>
        <row r="3721">
          <cell r="EZ3721" t="str">
            <v>WA</v>
          </cell>
          <cell r="FA3721" t="str">
            <v>Living Room/Family Room</v>
          </cell>
          <cell r="FB3721">
            <v>1729206.9079999998</v>
          </cell>
          <cell r="FC3721">
            <v>781449.24</v>
          </cell>
          <cell r="FI3721" t="str">
            <v>OR</v>
          </cell>
          <cell r="FJ3721" t="str">
            <v>Other</v>
          </cell>
          <cell r="FK3721" t="str">
            <v>EISAnqnx</v>
          </cell>
          <cell r="FL3721">
            <v>938541.33000000007</v>
          </cell>
          <cell r="FS3721" t="str">
            <v>WA</v>
          </cell>
          <cell r="FT3721" t="str">
            <v>EISAnqnx</v>
          </cell>
          <cell r="FV3721">
            <v>4941627.3600000003</v>
          </cell>
        </row>
        <row r="3722">
          <cell r="EZ3722" t="str">
            <v>WA</v>
          </cell>
          <cell r="FA3722" t="str">
            <v>Other</v>
          </cell>
          <cell r="FB3722">
            <v>2556741.6159999999</v>
          </cell>
          <cell r="FC3722">
            <v>2975518.26</v>
          </cell>
          <cell r="FI3722" t="str">
            <v>WA</v>
          </cell>
          <cell r="FJ3722" t="str">
            <v>Bathroom</v>
          </cell>
          <cell r="FK3722" t="str">
            <v>EISAq</v>
          </cell>
          <cell r="FL3722">
            <v>45742.86</v>
          </cell>
          <cell r="FS3722" t="str">
            <v>WA</v>
          </cell>
          <cell r="FT3722" t="str">
            <v>EISAq</v>
          </cell>
          <cell r="FV3722">
            <v>3233481.0240000002</v>
          </cell>
        </row>
        <row r="3723">
          <cell r="EZ3723" t="str">
            <v>WA</v>
          </cell>
          <cell r="FA3723" t="str">
            <v>Bathroom</v>
          </cell>
          <cell r="FB3723">
            <v>207158.21999999997</v>
          </cell>
          <cell r="FC3723">
            <v>126596.68999999999</v>
          </cell>
          <cell r="FI3723" t="str">
            <v>WA</v>
          </cell>
          <cell r="FJ3723" t="str">
            <v>Bedrooms</v>
          </cell>
          <cell r="FK3723" t="str">
            <v>EISAnqnx</v>
          </cell>
          <cell r="FL3723">
            <v>426933.36</v>
          </cell>
          <cell r="FS3723" t="str">
            <v>WA</v>
          </cell>
          <cell r="FT3723" t="str">
            <v>EISAx</v>
          </cell>
          <cell r="FV3723">
            <v>11720892.640000001</v>
          </cell>
        </row>
        <row r="3724">
          <cell r="EZ3724" t="str">
            <v>WA</v>
          </cell>
          <cell r="FA3724" t="str">
            <v>Bedrooms</v>
          </cell>
          <cell r="FB3724">
            <v>613418.50699999998</v>
          </cell>
          <cell r="FC3724">
            <v>886176.83</v>
          </cell>
          <cell r="FI3724" t="str">
            <v>WA</v>
          </cell>
          <cell r="FJ3724" t="str">
            <v>Bedrooms</v>
          </cell>
          <cell r="FK3724" t="str">
            <v>EISAq</v>
          </cell>
          <cell r="FL3724">
            <v>91485.72</v>
          </cell>
          <cell r="FS3724" t="str">
            <v>ID</v>
          </cell>
          <cell r="FT3724" t="str">
            <v>EISAnqnx</v>
          </cell>
          <cell r="FV3724">
            <v>2229909.5499999998</v>
          </cell>
        </row>
        <row r="3725">
          <cell r="EZ3725" t="str">
            <v>WA</v>
          </cell>
          <cell r="FA3725" t="str">
            <v>Kitchen</v>
          </cell>
          <cell r="FB3725">
            <v>64449.223999999995</v>
          </cell>
          <cell r="FC3725">
            <v>230175.8</v>
          </cell>
          <cell r="FI3725" t="str">
            <v>WA</v>
          </cell>
          <cell r="FJ3725" t="str">
            <v>Exterior</v>
          </cell>
          <cell r="FK3725" t="str">
            <v>EISAnqnx</v>
          </cell>
          <cell r="FL3725">
            <v>579409.55999999994</v>
          </cell>
          <cell r="FS3725" t="str">
            <v>ID</v>
          </cell>
          <cell r="FT3725" t="str">
            <v>EISAq</v>
          </cell>
          <cell r="FV3725">
            <v>684474.90999999992</v>
          </cell>
        </row>
        <row r="3726">
          <cell r="EZ3726" t="str">
            <v>WA</v>
          </cell>
          <cell r="FA3726" t="str">
            <v>Living Room/Family Room</v>
          </cell>
          <cell r="FB3726">
            <v>591551.80599999998</v>
          </cell>
          <cell r="FC3726">
            <v>468407.75299999997</v>
          </cell>
          <cell r="FI3726" t="str">
            <v>WA</v>
          </cell>
          <cell r="FJ3726" t="str">
            <v>Kitchen</v>
          </cell>
          <cell r="FK3726" t="str">
            <v>EISAq</v>
          </cell>
          <cell r="FL3726">
            <v>45742.86</v>
          </cell>
          <cell r="FS3726" t="str">
            <v>ID</v>
          </cell>
          <cell r="FT3726" t="str">
            <v>EISAx</v>
          </cell>
          <cell r="FV3726">
            <v>220606.02499999999</v>
          </cell>
        </row>
        <row r="3727">
          <cell r="EZ3727" t="str">
            <v>WA</v>
          </cell>
          <cell r="FA3727" t="str">
            <v>Other</v>
          </cell>
          <cell r="FB3727">
            <v>1005868.2459999999</v>
          </cell>
          <cell r="FC3727">
            <v>1553686.65</v>
          </cell>
          <cell r="FI3727" t="str">
            <v>WA</v>
          </cell>
          <cell r="FJ3727" t="str">
            <v>Living Room/Family Room</v>
          </cell>
          <cell r="FK3727" t="str">
            <v>EISAq</v>
          </cell>
          <cell r="FL3727">
            <v>228714.3</v>
          </cell>
          <cell r="FS3727" t="str">
            <v>WA</v>
          </cell>
          <cell r="FT3727" t="str">
            <v>EISAnqnx</v>
          </cell>
          <cell r="FV3727">
            <v>5541478.0800000001</v>
          </cell>
        </row>
        <row r="3728">
          <cell r="EZ3728" t="str">
            <v>WA</v>
          </cell>
          <cell r="FA3728" t="str">
            <v>Bathroom</v>
          </cell>
          <cell r="FB3728">
            <v>5357968.9330000002</v>
          </cell>
          <cell r="FC3728">
            <v>1204427.7990000001</v>
          </cell>
          <cell r="FI3728" t="str">
            <v>WA</v>
          </cell>
          <cell r="FJ3728" t="str">
            <v>Other</v>
          </cell>
          <cell r="FK3728" t="str">
            <v>EISAnqnx</v>
          </cell>
          <cell r="FL3728">
            <v>365942.88</v>
          </cell>
          <cell r="FS3728" t="str">
            <v>WA</v>
          </cell>
          <cell r="FT3728" t="str">
            <v>EISAq</v>
          </cell>
          <cell r="FV3728">
            <v>74267.232000000004</v>
          </cell>
        </row>
        <row r="3729">
          <cell r="EZ3729" t="str">
            <v>WA</v>
          </cell>
          <cell r="FA3729" t="str">
            <v>Bedrooms</v>
          </cell>
          <cell r="FB3729">
            <v>3618239.89</v>
          </cell>
          <cell r="FC3729">
            <v>2091640.0460000001</v>
          </cell>
          <cell r="FI3729" t="str">
            <v>WA</v>
          </cell>
          <cell r="FJ3729" t="str">
            <v>Other</v>
          </cell>
          <cell r="FK3729" t="str">
            <v>EISAq</v>
          </cell>
          <cell r="FL3729">
            <v>335447.64</v>
          </cell>
          <cell r="FS3729" t="str">
            <v>WA</v>
          </cell>
          <cell r="FT3729" t="str">
            <v>EISAx</v>
          </cell>
          <cell r="FV3729">
            <v>761715.19999999995</v>
          </cell>
        </row>
        <row r="3730">
          <cell r="EZ3730" t="str">
            <v>WA</v>
          </cell>
          <cell r="FA3730" t="str">
            <v>Exterior</v>
          </cell>
          <cell r="FB3730">
            <v>3048243.1950000003</v>
          </cell>
          <cell r="FC3730">
            <v>13491573.946</v>
          </cell>
          <cell r="FI3730" t="str">
            <v>OR</v>
          </cell>
          <cell r="FJ3730" t="str">
            <v>Bathroom</v>
          </cell>
          <cell r="FK3730" t="str">
            <v>EISAnqnx</v>
          </cell>
          <cell r="FL3730">
            <v>190084.32</v>
          </cell>
          <cell r="FS3730" t="str">
            <v>ID</v>
          </cell>
          <cell r="FT3730" t="str">
            <v>EISAnqnx</v>
          </cell>
          <cell r="FV3730">
            <v>1097067.7999999998</v>
          </cell>
        </row>
        <row r="3731">
          <cell r="EZ3731" t="str">
            <v>WA</v>
          </cell>
          <cell r="FA3731" t="str">
            <v>Garage</v>
          </cell>
          <cell r="FB3731">
            <v>2180856.9200000004</v>
          </cell>
          <cell r="FC3731">
            <v>3405110.6910000001</v>
          </cell>
          <cell r="FI3731" t="str">
            <v>OR</v>
          </cell>
          <cell r="FJ3731" t="str">
            <v>Bedrooms</v>
          </cell>
          <cell r="FK3731" t="str">
            <v>EISAnqnx</v>
          </cell>
          <cell r="FL3731">
            <v>231665.26500000001</v>
          </cell>
          <cell r="FS3731" t="str">
            <v>ID</v>
          </cell>
          <cell r="FT3731" t="str">
            <v>EISAq</v>
          </cell>
          <cell r="FV3731">
            <v>4641073.7799999993</v>
          </cell>
        </row>
        <row r="3732">
          <cell r="EZ3732" t="str">
            <v>WA</v>
          </cell>
          <cell r="FA3732" t="str">
            <v>Kitchen</v>
          </cell>
          <cell r="FB3732">
            <v>2701288.6850000001</v>
          </cell>
          <cell r="FC3732">
            <v>916951.20500000007</v>
          </cell>
          <cell r="FI3732" t="str">
            <v>OR</v>
          </cell>
          <cell r="FJ3732" t="str">
            <v>Exterior</v>
          </cell>
          <cell r="FK3732" t="str">
            <v>EISAq</v>
          </cell>
          <cell r="FL3732">
            <v>131870.997</v>
          </cell>
          <cell r="FS3732" t="str">
            <v>ID</v>
          </cell>
          <cell r="FT3732" t="str">
            <v>EISAx</v>
          </cell>
          <cell r="FV3732">
            <v>4573103.2749999994</v>
          </cell>
        </row>
        <row r="3733">
          <cell r="EZ3733" t="str">
            <v>WA</v>
          </cell>
          <cell r="FA3733" t="str">
            <v>Living Room/Family Room</v>
          </cell>
          <cell r="FB3733">
            <v>495649.30000000005</v>
          </cell>
          <cell r="FC3733">
            <v>1640599.1830000002</v>
          </cell>
          <cell r="FI3733" t="str">
            <v>OR</v>
          </cell>
          <cell r="FJ3733" t="str">
            <v>Garage</v>
          </cell>
          <cell r="FK3733" t="str">
            <v>EISAq</v>
          </cell>
          <cell r="FL3733">
            <v>256613.83199999999</v>
          </cell>
          <cell r="FS3733" t="str">
            <v>OR</v>
          </cell>
          <cell r="FT3733" t="str">
            <v>EISAnqnx</v>
          </cell>
          <cell r="FV3733">
            <v>1925059</v>
          </cell>
        </row>
        <row r="3734">
          <cell r="EZ3734" t="str">
            <v>WA</v>
          </cell>
          <cell r="FA3734" t="str">
            <v>Other</v>
          </cell>
          <cell r="FB3734">
            <v>13739398.596000001</v>
          </cell>
          <cell r="FC3734">
            <v>6195616.2500000009</v>
          </cell>
          <cell r="FI3734" t="str">
            <v>OR</v>
          </cell>
          <cell r="FJ3734" t="str">
            <v>Garage</v>
          </cell>
          <cell r="FK3734" t="str">
            <v>EISAx</v>
          </cell>
          <cell r="FL3734">
            <v>213844.86000000002</v>
          </cell>
          <cell r="FS3734" t="str">
            <v>WA</v>
          </cell>
          <cell r="FT3734" t="str">
            <v>EISAnqnx</v>
          </cell>
          <cell r="FV3734">
            <v>0</v>
          </cell>
        </row>
        <row r="3735">
          <cell r="EZ3735" t="str">
            <v>WA</v>
          </cell>
          <cell r="FA3735" t="str">
            <v>Bathroom</v>
          </cell>
          <cell r="FB3735">
            <v>25319.337999999996</v>
          </cell>
          <cell r="FC3735">
            <v>46035.159999999996</v>
          </cell>
          <cell r="FI3735" t="str">
            <v>OR</v>
          </cell>
          <cell r="FJ3735" t="str">
            <v>Kitchen</v>
          </cell>
          <cell r="FK3735" t="str">
            <v>EISAq</v>
          </cell>
          <cell r="FL3735">
            <v>97418.214000000007</v>
          </cell>
          <cell r="FS3735" t="str">
            <v>WA</v>
          </cell>
          <cell r="FT3735" t="str">
            <v>EISAq</v>
          </cell>
          <cell r="FV3735">
            <v>0</v>
          </cell>
        </row>
        <row r="3736">
          <cell r="EZ3736" t="str">
            <v>WA</v>
          </cell>
          <cell r="FA3736" t="str">
            <v>Bedrooms</v>
          </cell>
          <cell r="FB3736">
            <v>42582.522999999994</v>
          </cell>
          <cell r="FC3736">
            <v>356772.49</v>
          </cell>
          <cell r="FI3736" t="str">
            <v>OR</v>
          </cell>
          <cell r="FJ3736" t="str">
            <v>Living Room/Family Room</v>
          </cell>
          <cell r="FK3736" t="str">
            <v>EISAx</v>
          </cell>
          <cell r="FL3736">
            <v>136623.10500000001</v>
          </cell>
          <cell r="FS3736" t="str">
            <v>WA</v>
          </cell>
          <cell r="FT3736" t="str">
            <v>EISAx</v>
          </cell>
          <cell r="FV3736">
            <v>0</v>
          </cell>
        </row>
        <row r="3737">
          <cell r="EZ3737" t="str">
            <v>WA</v>
          </cell>
          <cell r="FA3737" t="str">
            <v>Exterior</v>
          </cell>
          <cell r="FB3737">
            <v>138105.47999999998</v>
          </cell>
          <cell r="FC3737">
            <v>1042696.374</v>
          </cell>
          <cell r="FI3737" t="str">
            <v>OR</v>
          </cell>
          <cell r="FJ3737" t="str">
            <v>Other</v>
          </cell>
          <cell r="FK3737" t="str">
            <v>EISAnqnx</v>
          </cell>
          <cell r="FL3737">
            <v>285126.48</v>
          </cell>
          <cell r="FS3737" t="str">
            <v>ID</v>
          </cell>
          <cell r="FT3737" t="str">
            <v>EISAnqnx</v>
          </cell>
          <cell r="FV3737">
            <v>1258050.575</v>
          </cell>
        </row>
        <row r="3738">
          <cell r="EZ3738" t="str">
            <v>WA</v>
          </cell>
          <cell r="FA3738" t="str">
            <v>Kitchen</v>
          </cell>
          <cell r="FB3738">
            <v>147312.51199999999</v>
          </cell>
          <cell r="FC3738">
            <v>94372.077999999994</v>
          </cell>
          <cell r="FI3738" t="str">
            <v>OR</v>
          </cell>
          <cell r="FJ3738" t="str">
            <v>Other</v>
          </cell>
          <cell r="FK3738" t="str">
            <v>EISAx</v>
          </cell>
          <cell r="FL3738">
            <v>154443.51</v>
          </cell>
          <cell r="FS3738" t="str">
            <v>ID</v>
          </cell>
          <cell r="FT3738" t="str">
            <v>EISAq</v>
          </cell>
          <cell r="FV3738">
            <v>1281899.875</v>
          </cell>
        </row>
        <row r="3739">
          <cell r="EZ3739" t="str">
            <v>WA</v>
          </cell>
          <cell r="FA3739" t="str">
            <v>Living Room/Family Room</v>
          </cell>
          <cell r="FB3739">
            <v>111635.26299999999</v>
          </cell>
          <cell r="FC3739">
            <v>322246.12</v>
          </cell>
          <cell r="FI3739" t="str">
            <v>WA</v>
          </cell>
          <cell r="FJ3739" t="str">
            <v>Bathroom</v>
          </cell>
          <cell r="FK3739" t="str">
            <v>EISAnqnx</v>
          </cell>
          <cell r="FL3739">
            <v>152476.19999999998</v>
          </cell>
          <cell r="FS3739" t="str">
            <v>ID</v>
          </cell>
          <cell r="FT3739" t="str">
            <v>EISAx</v>
          </cell>
          <cell r="FV3739">
            <v>1311711.5</v>
          </cell>
        </row>
        <row r="3740">
          <cell r="EZ3740" t="str">
            <v>WA</v>
          </cell>
          <cell r="FA3740" t="str">
            <v>Other</v>
          </cell>
          <cell r="FB3740">
            <v>86315.924999999988</v>
          </cell>
          <cell r="FC3740">
            <v>130049.32699999999</v>
          </cell>
          <cell r="FI3740" t="str">
            <v>WA</v>
          </cell>
          <cell r="FJ3740" t="str">
            <v>Bathroom</v>
          </cell>
          <cell r="FK3740" t="str">
            <v>EISAq</v>
          </cell>
          <cell r="FL3740">
            <v>68614.289999999994</v>
          </cell>
          <cell r="FS3740" t="str">
            <v>WA</v>
          </cell>
          <cell r="FT3740" t="str">
            <v>EISAnqnx</v>
          </cell>
          <cell r="FV3740">
            <v>1409173.12</v>
          </cell>
        </row>
        <row r="3741">
          <cell r="EZ3741" t="str">
            <v>WA</v>
          </cell>
          <cell r="FA3741" t="str">
            <v>Bathroom</v>
          </cell>
          <cell r="FB3741">
            <v>952051.1</v>
          </cell>
          <cell r="FC3741">
            <v>212380.63</v>
          </cell>
          <cell r="FI3741" t="str">
            <v>WA</v>
          </cell>
          <cell r="FJ3741" t="str">
            <v>Bathroom</v>
          </cell>
          <cell r="FK3741" t="str">
            <v>EISAx</v>
          </cell>
          <cell r="FL3741">
            <v>457428.6</v>
          </cell>
          <cell r="FS3741" t="str">
            <v>WA</v>
          </cell>
          <cell r="FT3741" t="str">
            <v>EISAq</v>
          </cell>
          <cell r="FV3741">
            <v>938813.98400000005</v>
          </cell>
        </row>
        <row r="3742">
          <cell r="EZ3742" t="str">
            <v>WA</v>
          </cell>
          <cell r="FA3742" t="str">
            <v>Bedrooms</v>
          </cell>
          <cell r="FB3742">
            <v>571230.66</v>
          </cell>
          <cell r="FC3742">
            <v>881745.78799999994</v>
          </cell>
          <cell r="FI3742" t="str">
            <v>WA</v>
          </cell>
          <cell r="FJ3742" t="str">
            <v>Bedrooms</v>
          </cell>
          <cell r="FK3742" t="str">
            <v>EISAq</v>
          </cell>
          <cell r="FL3742">
            <v>254635.25399999999</v>
          </cell>
          <cell r="FS3742" t="str">
            <v>WA</v>
          </cell>
          <cell r="FT3742" t="str">
            <v>EISAx</v>
          </cell>
          <cell r="FV3742">
            <v>599850.72</v>
          </cell>
        </row>
        <row r="3743">
          <cell r="EZ3743" t="str">
            <v>WA</v>
          </cell>
          <cell r="FA3743" t="str">
            <v>Exterior</v>
          </cell>
          <cell r="FB3743">
            <v>395467.38</v>
          </cell>
          <cell r="FC3743">
            <v>3351219.872</v>
          </cell>
          <cell r="FI3743" t="str">
            <v>WA</v>
          </cell>
          <cell r="FJ3743" t="str">
            <v>Bedrooms</v>
          </cell>
          <cell r="FK3743" t="str">
            <v>EISAx</v>
          </cell>
          <cell r="FL3743">
            <v>213466.68</v>
          </cell>
          <cell r="FS3743" t="str">
            <v>MT</v>
          </cell>
          <cell r="FT3743" t="str">
            <v>EISAq</v>
          </cell>
          <cell r="FV3743">
            <v>1154940.2120000001</v>
          </cell>
        </row>
        <row r="3744">
          <cell r="EZ3744" t="str">
            <v>WA</v>
          </cell>
          <cell r="FA3744" t="str">
            <v>Garage</v>
          </cell>
          <cell r="FB3744">
            <v>688406.17999999993</v>
          </cell>
          <cell r="FC3744">
            <v>732347</v>
          </cell>
          <cell r="FI3744" t="str">
            <v>WA</v>
          </cell>
          <cell r="FJ3744" t="str">
            <v>Exterior</v>
          </cell>
          <cell r="FK3744" t="str">
            <v>EISAq</v>
          </cell>
          <cell r="FL3744">
            <v>91485.72</v>
          </cell>
          <cell r="FS3744" t="str">
            <v>MT</v>
          </cell>
          <cell r="FT3744" t="str">
            <v>EISAx</v>
          </cell>
          <cell r="FV3744">
            <v>159816.45000000001</v>
          </cell>
        </row>
        <row r="3745">
          <cell r="EZ3745" t="str">
            <v>WA</v>
          </cell>
          <cell r="FA3745" t="str">
            <v>Kitchen</v>
          </cell>
          <cell r="FB3745">
            <v>175763.28</v>
          </cell>
          <cell r="FC3745">
            <v>178692.66800000001</v>
          </cell>
          <cell r="FI3745" t="str">
            <v>WA</v>
          </cell>
          <cell r="FJ3745" t="str">
            <v>Exterior</v>
          </cell>
          <cell r="FK3745" t="str">
            <v>EISAx</v>
          </cell>
          <cell r="FL3745">
            <v>167723.82</v>
          </cell>
          <cell r="FS3745" t="str">
            <v>WA</v>
          </cell>
          <cell r="FT3745" t="str">
            <v>EISAnqnx</v>
          </cell>
          <cell r="FV3745">
            <v>1081596.3599999999</v>
          </cell>
        </row>
        <row r="3746">
          <cell r="EZ3746" t="str">
            <v>WA</v>
          </cell>
          <cell r="FA3746" t="str">
            <v>Living Room/Family Room</v>
          </cell>
          <cell r="FB3746">
            <v>314909.20999999996</v>
          </cell>
          <cell r="FC3746">
            <v>887604.56400000001</v>
          </cell>
          <cell r="FI3746" t="str">
            <v>WA</v>
          </cell>
          <cell r="FJ3746" t="str">
            <v>Garage</v>
          </cell>
          <cell r="FK3746" t="str">
            <v>EISAnqnx</v>
          </cell>
          <cell r="FL3746">
            <v>182971.44</v>
          </cell>
          <cell r="FS3746" t="str">
            <v>WA</v>
          </cell>
          <cell r="FT3746" t="str">
            <v>EISAq</v>
          </cell>
          <cell r="FV3746">
            <v>513758.27100000001</v>
          </cell>
        </row>
        <row r="3747">
          <cell r="EZ3747" t="str">
            <v>WA</v>
          </cell>
          <cell r="FA3747" t="str">
            <v>Other</v>
          </cell>
          <cell r="FB3747">
            <v>995991.91999999993</v>
          </cell>
          <cell r="FC3747">
            <v>845128.43799999997</v>
          </cell>
          <cell r="FI3747" t="str">
            <v>WA</v>
          </cell>
          <cell r="FJ3747" t="str">
            <v>Garage</v>
          </cell>
          <cell r="FK3747" t="str">
            <v>EISAq</v>
          </cell>
          <cell r="FL3747">
            <v>847767.67200000002</v>
          </cell>
          <cell r="FS3747" t="str">
            <v>WA</v>
          </cell>
          <cell r="FT3747" t="str">
            <v>EISAx</v>
          </cell>
          <cell r="FV3747">
            <v>1039996.5</v>
          </cell>
        </row>
        <row r="3748">
          <cell r="EZ3748" t="str">
            <v>OR</v>
          </cell>
          <cell r="FA3748" t="str">
            <v>Bathroom</v>
          </cell>
          <cell r="FB3748">
            <v>142563.24</v>
          </cell>
          <cell r="FC3748">
            <v>59401.350000000006</v>
          </cell>
          <cell r="FI3748" t="str">
            <v>WA</v>
          </cell>
          <cell r="FJ3748" t="str">
            <v>Garage</v>
          </cell>
          <cell r="FK3748" t="str">
            <v>EISAx</v>
          </cell>
          <cell r="FL3748">
            <v>347645.73599999998</v>
          </cell>
          <cell r="FS3748" t="str">
            <v>MT</v>
          </cell>
          <cell r="FT3748" t="str">
            <v>EISAnqnx</v>
          </cell>
          <cell r="FV3748">
            <v>2109577.14</v>
          </cell>
        </row>
        <row r="3749">
          <cell r="EZ3749" t="str">
            <v>OR</v>
          </cell>
          <cell r="FA3749" t="str">
            <v>Bedrooms</v>
          </cell>
          <cell r="FB3749">
            <v>212656.83300000001</v>
          </cell>
          <cell r="FC3749">
            <v>332647.56</v>
          </cell>
          <cell r="FI3749" t="str">
            <v>WA</v>
          </cell>
          <cell r="FJ3749" t="str">
            <v>Kitchen</v>
          </cell>
          <cell r="FK3749" t="str">
            <v>EISAnqnx</v>
          </cell>
          <cell r="FL3749">
            <v>91485.72</v>
          </cell>
          <cell r="FS3749" t="str">
            <v>MT</v>
          </cell>
          <cell r="FT3749" t="str">
            <v>EISAq</v>
          </cell>
          <cell r="FV3749">
            <v>136376.704</v>
          </cell>
        </row>
        <row r="3750">
          <cell r="EZ3750" t="str">
            <v>OR</v>
          </cell>
          <cell r="FA3750" t="str">
            <v>Exterior</v>
          </cell>
          <cell r="FB3750">
            <v>53461.215000000004</v>
          </cell>
          <cell r="FC3750">
            <v>926661.06</v>
          </cell>
          <cell r="FI3750" t="str">
            <v>WA</v>
          </cell>
          <cell r="FJ3750" t="str">
            <v>Kitchen</v>
          </cell>
          <cell r="FK3750" t="str">
            <v>EISAq</v>
          </cell>
          <cell r="FL3750">
            <v>228714.3</v>
          </cell>
          <cell r="FS3750" t="str">
            <v>MT</v>
          </cell>
          <cell r="FT3750" t="str">
            <v>EISAx</v>
          </cell>
          <cell r="FV3750">
            <v>852354.4</v>
          </cell>
        </row>
        <row r="3751">
          <cell r="EZ3751" t="str">
            <v>OR</v>
          </cell>
          <cell r="FA3751" t="str">
            <v>Garage</v>
          </cell>
          <cell r="FB3751">
            <v>166323.78</v>
          </cell>
          <cell r="FC3751">
            <v>342151.77600000001</v>
          </cell>
          <cell r="FI3751" t="str">
            <v>WA</v>
          </cell>
          <cell r="FJ3751" t="str">
            <v>Kitchen</v>
          </cell>
          <cell r="FK3751" t="str">
            <v>EISAx</v>
          </cell>
          <cell r="FL3751">
            <v>304952.39999999997</v>
          </cell>
          <cell r="FS3751" t="str">
            <v>OR</v>
          </cell>
          <cell r="FT3751" t="str">
            <v>EISAnqnx</v>
          </cell>
          <cell r="FV3751">
            <v>725711.4</v>
          </cell>
        </row>
        <row r="3752">
          <cell r="EZ3752" t="str">
            <v>OR</v>
          </cell>
          <cell r="FA3752" t="str">
            <v>Kitchen</v>
          </cell>
          <cell r="FB3752">
            <v>160383.64500000002</v>
          </cell>
          <cell r="FC3752">
            <v>95042.16</v>
          </cell>
          <cell r="FI3752" t="str">
            <v>WA</v>
          </cell>
          <cell r="FJ3752" t="str">
            <v>Living Room/Family Room</v>
          </cell>
          <cell r="FK3752" t="str">
            <v>EISAnqnx</v>
          </cell>
          <cell r="FL3752">
            <v>457428.6</v>
          </cell>
          <cell r="FS3752" t="str">
            <v>OR</v>
          </cell>
          <cell r="FT3752" t="str">
            <v>EISAq</v>
          </cell>
          <cell r="FV3752">
            <v>822472.92</v>
          </cell>
        </row>
        <row r="3753">
          <cell r="EZ3753" t="str">
            <v>OR</v>
          </cell>
          <cell r="FA3753" t="str">
            <v>Living Room/Family Room</v>
          </cell>
          <cell r="FB3753">
            <v>71281.62</v>
          </cell>
          <cell r="FC3753">
            <v>237605.40000000002</v>
          </cell>
          <cell r="FI3753" t="str">
            <v>WA</v>
          </cell>
          <cell r="FJ3753" t="str">
            <v>Living Room/Family Room</v>
          </cell>
          <cell r="FK3753" t="str">
            <v>EISAx</v>
          </cell>
          <cell r="FL3753">
            <v>731885.76</v>
          </cell>
          <cell r="FS3753" t="str">
            <v>OR</v>
          </cell>
          <cell r="FT3753" t="str">
            <v>EISAx</v>
          </cell>
          <cell r="FV3753">
            <v>241903.8</v>
          </cell>
        </row>
        <row r="3754">
          <cell r="EZ3754" t="str">
            <v>OR</v>
          </cell>
          <cell r="FA3754" t="str">
            <v>Other</v>
          </cell>
          <cell r="FB3754">
            <v>204340.644</v>
          </cell>
          <cell r="FC3754">
            <v>197212.48200000002</v>
          </cell>
          <cell r="FI3754" t="str">
            <v>WA</v>
          </cell>
          <cell r="FJ3754" t="str">
            <v>Other</v>
          </cell>
          <cell r="FK3754" t="str">
            <v>EISAnqnx</v>
          </cell>
          <cell r="FL3754">
            <v>640400.03999999992</v>
          </cell>
          <cell r="FS3754" t="str">
            <v>ID</v>
          </cell>
          <cell r="FT3754" t="str">
            <v>EISAnqnx</v>
          </cell>
          <cell r="FV3754">
            <v>5186496.6800000006</v>
          </cell>
        </row>
        <row r="3755">
          <cell r="EZ3755" t="str">
            <v>WA</v>
          </cell>
          <cell r="FA3755" t="str">
            <v>Bathroom</v>
          </cell>
          <cell r="FB3755">
            <v>2192065.304</v>
          </cell>
          <cell r="FC3755">
            <v>653211.41599999997</v>
          </cell>
          <cell r="FI3755" t="str">
            <v>WA</v>
          </cell>
          <cell r="FJ3755" t="str">
            <v>Other</v>
          </cell>
          <cell r="FK3755" t="str">
            <v>EISAq</v>
          </cell>
          <cell r="FL3755">
            <v>928580.05799999996</v>
          </cell>
          <cell r="FS3755" t="str">
            <v>ID</v>
          </cell>
          <cell r="FT3755" t="str">
            <v>EISAq</v>
          </cell>
          <cell r="FV3755">
            <v>7984176.2760000005</v>
          </cell>
        </row>
        <row r="3756">
          <cell r="EZ3756" t="str">
            <v>WA</v>
          </cell>
          <cell r="FA3756" t="str">
            <v>Bedrooms</v>
          </cell>
          <cell r="FB3756">
            <v>2985536.84</v>
          </cell>
          <cell r="FC3756">
            <v>1649058.2679999999</v>
          </cell>
          <cell r="FI3756" t="str">
            <v>WA</v>
          </cell>
          <cell r="FJ3756" t="str">
            <v>Other</v>
          </cell>
          <cell r="FK3756" t="str">
            <v>EISAx</v>
          </cell>
          <cell r="FL3756">
            <v>777628.62</v>
          </cell>
          <cell r="FS3756" t="str">
            <v>ID</v>
          </cell>
          <cell r="FT3756" t="str">
            <v>EISAx</v>
          </cell>
          <cell r="FV3756">
            <v>4258984.5</v>
          </cell>
        </row>
        <row r="3757">
          <cell r="EZ3757" t="str">
            <v>WA</v>
          </cell>
          <cell r="FA3757" t="str">
            <v>Exterior</v>
          </cell>
          <cell r="FB3757">
            <v>721337.76</v>
          </cell>
          <cell r="FC3757">
            <v>5824802.4119999995</v>
          </cell>
          <cell r="FI3757" t="str">
            <v>WA</v>
          </cell>
          <cell r="FJ3757" t="str">
            <v>Bathroom</v>
          </cell>
          <cell r="FK3757" t="str">
            <v>EISAnqnx</v>
          </cell>
          <cell r="FL3757">
            <v>480891.83999999997</v>
          </cell>
          <cell r="FS3757" t="str">
            <v>OR</v>
          </cell>
          <cell r="FT3757" t="str">
            <v>EISAnqnx</v>
          </cell>
          <cell r="FV3757">
            <v>2701259.1</v>
          </cell>
        </row>
        <row r="3758">
          <cell r="EZ3758" t="str">
            <v>WA</v>
          </cell>
          <cell r="FA3758" t="str">
            <v>Garage</v>
          </cell>
          <cell r="FB3758">
            <v>921709.36</v>
          </cell>
          <cell r="FC3758">
            <v>1049947.1839999999</v>
          </cell>
          <cell r="FI3758" t="str">
            <v>WA</v>
          </cell>
          <cell r="FJ3758" t="str">
            <v>Bedrooms</v>
          </cell>
          <cell r="FK3758" t="str">
            <v>EISAnqnx</v>
          </cell>
          <cell r="FL3758">
            <v>781449.24</v>
          </cell>
          <cell r="FS3758" t="str">
            <v>OR</v>
          </cell>
          <cell r="FT3758" t="str">
            <v>EISAq</v>
          </cell>
          <cell r="FV3758">
            <v>435426.84</v>
          </cell>
        </row>
        <row r="3759">
          <cell r="EZ3759" t="str">
            <v>WA</v>
          </cell>
          <cell r="FA3759" t="str">
            <v>Kitchen</v>
          </cell>
          <cell r="FB3759">
            <v>699296.88399999996</v>
          </cell>
          <cell r="FC3759">
            <v>691282.02</v>
          </cell>
          <cell r="FI3759" t="str">
            <v>WA</v>
          </cell>
          <cell r="FJ3759" t="str">
            <v>Exterior</v>
          </cell>
          <cell r="FK3759" t="str">
            <v>EISAq</v>
          </cell>
          <cell r="FL3759">
            <v>120222.95999999999</v>
          </cell>
          <cell r="FS3759" t="str">
            <v>OR</v>
          </cell>
          <cell r="FT3759" t="str">
            <v>EISAx</v>
          </cell>
          <cell r="FV3759">
            <v>2636751.42</v>
          </cell>
        </row>
        <row r="3760">
          <cell r="EZ3760" t="str">
            <v>WA</v>
          </cell>
          <cell r="FA3760" t="str">
            <v>Living Room/Family Room</v>
          </cell>
          <cell r="FB3760">
            <v>1342489.72</v>
          </cell>
          <cell r="FC3760">
            <v>877627.60800000001</v>
          </cell>
          <cell r="FI3760" t="str">
            <v>WA</v>
          </cell>
          <cell r="FJ3760" t="str">
            <v>Kitchen</v>
          </cell>
          <cell r="FK3760" t="str">
            <v>EISAx</v>
          </cell>
          <cell r="FL3760">
            <v>470873.25999999995</v>
          </cell>
          <cell r="FS3760" t="str">
            <v>WA</v>
          </cell>
          <cell r="FT3760" t="str">
            <v>EISAnqnx</v>
          </cell>
          <cell r="FV3760">
            <v>142821.6</v>
          </cell>
        </row>
        <row r="3761">
          <cell r="EZ3761" t="str">
            <v>WA</v>
          </cell>
          <cell r="FA3761" t="str">
            <v>Other</v>
          </cell>
          <cell r="FB3761">
            <v>1993697.42</v>
          </cell>
          <cell r="FC3761">
            <v>1300411.6839999999</v>
          </cell>
          <cell r="FI3761" t="str">
            <v>WA</v>
          </cell>
          <cell r="FJ3761" t="str">
            <v>Living Room/Family Room</v>
          </cell>
          <cell r="FK3761" t="str">
            <v>EISAnqnx</v>
          </cell>
          <cell r="FL3761">
            <v>150278.69999999998</v>
          </cell>
          <cell r="FS3761" t="str">
            <v>WA</v>
          </cell>
          <cell r="FT3761" t="str">
            <v>EISAq</v>
          </cell>
          <cell r="FV3761">
            <v>1951895.2</v>
          </cell>
        </row>
        <row r="3762">
          <cell r="EZ3762" t="str">
            <v>WA</v>
          </cell>
          <cell r="FA3762" t="str">
            <v>Bathroom</v>
          </cell>
          <cell r="FB3762">
            <v>114246.132</v>
          </cell>
          <cell r="FC3762">
            <v>145004.70600000001</v>
          </cell>
          <cell r="FI3762" t="str">
            <v>WA</v>
          </cell>
          <cell r="FJ3762" t="str">
            <v>Other</v>
          </cell>
          <cell r="FK3762" t="str">
            <v>EISAnqnx</v>
          </cell>
          <cell r="FL3762">
            <v>390724.62</v>
          </cell>
          <cell r="FS3762" t="str">
            <v>WA</v>
          </cell>
          <cell r="FT3762" t="str">
            <v>EISAx</v>
          </cell>
          <cell r="FV3762">
            <v>2637438.88</v>
          </cell>
        </row>
        <row r="3763">
          <cell r="EZ3763" t="str">
            <v>WA</v>
          </cell>
          <cell r="FA3763" t="str">
            <v>Bedrooms</v>
          </cell>
          <cell r="FB3763">
            <v>388143.91</v>
          </cell>
          <cell r="FC3763">
            <v>426225.95399999997</v>
          </cell>
          <cell r="FI3763" t="str">
            <v>WA</v>
          </cell>
          <cell r="FJ3763" t="str">
            <v>Other</v>
          </cell>
          <cell r="FK3763" t="str">
            <v>EISAq</v>
          </cell>
          <cell r="FL3763">
            <v>36066.887999999999</v>
          </cell>
          <cell r="FS3763" t="str">
            <v>MT</v>
          </cell>
          <cell r="FT3763" t="str">
            <v>EISAnqnx</v>
          </cell>
          <cell r="FV3763">
            <v>274722.96000000002</v>
          </cell>
        </row>
        <row r="3764">
          <cell r="EZ3764" t="str">
            <v>WA</v>
          </cell>
          <cell r="FA3764" t="str">
            <v>Exterior</v>
          </cell>
          <cell r="FB3764">
            <v>360314.72399999999</v>
          </cell>
          <cell r="FC3764">
            <v>1687327.4879999999</v>
          </cell>
          <cell r="FI3764" t="str">
            <v>WA</v>
          </cell>
          <cell r="FJ3764" t="str">
            <v>Other</v>
          </cell>
          <cell r="FK3764" t="str">
            <v>EISAx</v>
          </cell>
          <cell r="FL3764">
            <v>320594.56</v>
          </cell>
          <cell r="FS3764" t="str">
            <v>MT</v>
          </cell>
          <cell r="FT3764" t="str">
            <v>EISAq</v>
          </cell>
          <cell r="FV3764">
            <v>650177.67200000002</v>
          </cell>
        </row>
        <row r="3765">
          <cell r="EZ3765" t="str">
            <v>WA</v>
          </cell>
          <cell r="FA3765" t="str">
            <v>Garage</v>
          </cell>
          <cell r="FB3765">
            <v>139145.93</v>
          </cell>
          <cell r="FC3765">
            <v>735276.38800000004</v>
          </cell>
          <cell r="FI3765" t="str">
            <v>WA</v>
          </cell>
          <cell r="FJ3765" t="str">
            <v>Bathroom</v>
          </cell>
          <cell r="FK3765" t="str">
            <v>EISAq</v>
          </cell>
          <cell r="FL3765">
            <v>91485.72</v>
          </cell>
          <cell r="FS3765" t="str">
            <v>MT</v>
          </cell>
          <cell r="FT3765" t="str">
            <v>EISAx</v>
          </cell>
          <cell r="FV3765">
            <v>1190466.1600000001</v>
          </cell>
        </row>
        <row r="3766">
          <cell r="EZ3766" t="str">
            <v>WA</v>
          </cell>
          <cell r="FA3766" t="str">
            <v>Kitchen</v>
          </cell>
          <cell r="FB3766">
            <v>197733.69</v>
          </cell>
          <cell r="FC3766">
            <v>109852.05</v>
          </cell>
          <cell r="FI3766" t="str">
            <v>WA</v>
          </cell>
          <cell r="FJ3766" t="str">
            <v>Bathroom</v>
          </cell>
          <cell r="FK3766" t="str">
            <v>EISAx</v>
          </cell>
          <cell r="FL3766">
            <v>121980.95999999999</v>
          </cell>
          <cell r="FS3766" t="str">
            <v>OR</v>
          </cell>
          <cell r="FT3766" t="str">
            <v>EISAnqnx</v>
          </cell>
          <cell r="FV3766">
            <v>0</v>
          </cell>
        </row>
        <row r="3767">
          <cell r="EZ3767" t="str">
            <v>WA</v>
          </cell>
          <cell r="FA3767" t="str">
            <v>Living Room/Family Room</v>
          </cell>
          <cell r="FB3767">
            <v>38082.044000000002</v>
          </cell>
          <cell r="FC3767">
            <v>367638.19400000002</v>
          </cell>
          <cell r="FI3767" t="str">
            <v>WA</v>
          </cell>
          <cell r="FJ3767" t="str">
            <v>Bedrooms</v>
          </cell>
          <cell r="FK3767" t="str">
            <v>EISAq</v>
          </cell>
          <cell r="FL3767">
            <v>201268.584</v>
          </cell>
          <cell r="FS3767" t="str">
            <v>OR</v>
          </cell>
          <cell r="FT3767" t="str">
            <v>EISAq</v>
          </cell>
          <cell r="FV3767">
            <v>0</v>
          </cell>
        </row>
        <row r="3768">
          <cell r="EZ3768" t="str">
            <v>WA</v>
          </cell>
          <cell r="FA3768" t="str">
            <v>Other</v>
          </cell>
          <cell r="FB3768">
            <v>87881.64</v>
          </cell>
          <cell r="FC3768">
            <v>301726.96399999998</v>
          </cell>
          <cell r="FI3768" t="str">
            <v>WA</v>
          </cell>
          <cell r="FJ3768" t="str">
            <v>Exterior</v>
          </cell>
          <cell r="FK3768" t="str">
            <v>EISAq</v>
          </cell>
          <cell r="FL3768">
            <v>67089.527999999991</v>
          </cell>
          <cell r="FS3768" t="str">
            <v>OR</v>
          </cell>
          <cell r="FT3768" t="str">
            <v>EISAx</v>
          </cell>
          <cell r="FV3768">
            <v>0</v>
          </cell>
        </row>
        <row r="3769">
          <cell r="EZ3769" t="str">
            <v>OR</v>
          </cell>
          <cell r="FA3769" t="str">
            <v>Bathroom</v>
          </cell>
          <cell r="FB3769">
            <v>3327714.24</v>
          </cell>
          <cell r="FC3769">
            <v>450627.97000000003</v>
          </cell>
          <cell r="FI3769" t="str">
            <v>WA</v>
          </cell>
          <cell r="FJ3769" t="str">
            <v>Garage</v>
          </cell>
          <cell r="FK3769" t="str">
            <v>EISAnqnx</v>
          </cell>
          <cell r="FL3769">
            <v>91485.72</v>
          </cell>
          <cell r="FS3769" t="str">
            <v>MT</v>
          </cell>
          <cell r="FT3769" t="str">
            <v>EISAnqnx</v>
          </cell>
          <cell r="FV3769">
            <v>8022785.79</v>
          </cell>
        </row>
        <row r="3770">
          <cell r="EZ3770" t="str">
            <v>OR</v>
          </cell>
          <cell r="FA3770" t="str">
            <v>Bedrooms</v>
          </cell>
          <cell r="FB3770">
            <v>4020988.04</v>
          </cell>
          <cell r="FC3770">
            <v>1941166.6400000001</v>
          </cell>
          <cell r="FI3770" t="str">
            <v>WA</v>
          </cell>
          <cell r="FJ3770" t="str">
            <v>Kitchen</v>
          </cell>
          <cell r="FK3770" t="str">
            <v>EISAq</v>
          </cell>
          <cell r="FL3770">
            <v>161624.772</v>
          </cell>
          <cell r="FS3770" t="str">
            <v>MT</v>
          </cell>
          <cell r="FT3770" t="str">
            <v>EISAq</v>
          </cell>
          <cell r="FV3770">
            <v>958898.7</v>
          </cell>
        </row>
        <row r="3771">
          <cell r="EZ3771" t="str">
            <v>OR</v>
          </cell>
          <cell r="FA3771" t="str">
            <v>Exterior</v>
          </cell>
          <cell r="FB3771">
            <v>4783589.22</v>
          </cell>
          <cell r="FC3771">
            <v>6918872.5240000002</v>
          </cell>
          <cell r="FI3771" t="str">
            <v>WA</v>
          </cell>
          <cell r="FJ3771" t="str">
            <v>Kitchen</v>
          </cell>
          <cell r="FK3771" t="str">
            <v>EISAx</v>
          </cell>
          <cell r="FL3771">
            <v>38119.049999999996</v>
          </cell>
          <cell r="FS3771" t="str">
            <v>MT</v>
          </cell>
          <cell r="FT3771" t="str">
            <v>EISAx</v>
          </cell>
          <cell r="FV3771">
            <v>1161332.8699999999</v>
          </cell>
        </row>
        <row r="3772">
          <cell r="EZ3772" t="str">
            <v>OR</v>
          </cell>
          <cell r="FA3772" t="str">
            <v>Garage</v>
          </cell>
          <cell r="FB3772">
            <v>1802511.8800000001</v>
          </cell>
          <cell r="FC3772">
            <v>2038224.9720000001</v>
          </cell>
          <cell r="FI3772" t="str">
            <v>WA</v>
          </cell>
          <cell r="FJ3772" t="str">
            <v>Living Room/Family Room</v>
          </cell>
          <cell r="FK3772" t="str">
            <v>EISAnqnx</v>
          </cell>
          <cell r="FL3772">
            <v>182971.44</v>
          </cell>
          <cell r="FS3772" t="str">
            <v>ID</v>
          </cell>
          <cell r="FT3772" t="str">
            <v>EISAnqnx</v>
          </cell>
          <cell r="FV3772">
            <v>14234472.640000001</v>
          </cell>
        </row>
        <row r="3773">
          <cell r="EZ3773" t="str">
            <v>OR</v>
          </cell>
          <cell r="FA3773" t="str">
            <v>Kitchen</v>
          </cell>
          <cell r="FB3773">
            <v>970583.32000000007</v>
          </cell>
          <cell r="FC3773">
            <v>665542.848</v>
          </cell>
          <cell r="FI3773" t="str">
            <v>WA</v>
          </cell>
          <cell r="FJ3773" t="str">
            <v>Living Room/Family Room</v>
          </cell>
          <cell r="FK3773" t="str">
            <v>EISAq</v>
          </cell>
          <cell r="FL3773">
            <v>67089.527999999991</v>
          </cell>
          <cell r="FS3773" t="str">
            <v>ID</v>
          </cell>
          <cell r="FT3773" t="str">
            <v>EISAq</v>
          </cell>
          <cell r="FV3773">
            <v>1749022.9680000001</v>
          </cell>
        </row>
        <row r="3774">
          <cell r="EZ3774" t="str">
            <v>OR</v>
          </cell>
          <cell r="FA3774" t="str">
            <v>Living Room/Family Room</v>
          </cell>
          <cell r="FB3774">
            <v>1663857.12</v>
          </cell>
          <cell r="FC3774">
            <v>1871839.26</v>
          </cell>
          <cell r="FI3774" t="str">
            <v>WA</v>
          </cell>
          <cell r="FJ3774" t="str">
            <v>Other</v>
          </cell>
          <cell r="FK3774" t="str">
            <v>EISAq</v>
          </cell>
          <cell r="FL3774">
            <v>416260.02600000001</v>
          </cell>
          <cell r="FS3774" t="str">
            <v>ID</v>
          </cell>
          <cell r="FT3774" t="str">
            <v>EISAx</v>
          </cell>
          <cell r="FV3774">
            <v>1665736.1600000001</v>
          </cell>
        </row>
        <row r="3775">
          <cell r="EZ3775" t="str">
            <v>OR</v>
          </cell>
          <cell r="FA3775" t="str">
            <v>Other</v>
          </cell>
          <cell r="FB3775">
            <v>1525202.36</v>
          </cell>
          <cell r="FC3775">
            <v>1691588.0720000002</v>
          </cell>
          <cell r="FI3775" t="str">
            <v>OR</v>
          </cell>
          <cell r="FJ3775" t="str">
            <v>Bathroom</v>
          </cell>
          <cell r="FK3775" t="str">
            <v>EISAnqnx</v>
          </cell>
          <cell r="FL3775">
            <v>3327714.24</v>
          </cell>
          <cell r="FS3775" t="str">
            <v>WA</v>
          </cell>
          <cell r="FT3775" t="str">
            <v>EISAnqnx</v>
          </cell>
          <cell r="FV3775">
            <v>4922584.4800000004</v>
          </cell>
        </row>
        <row r="3776">
          <cell r="EZ3776" t="str">
            <v>OR</v>
          </cell>
          <cell r="FA3776" t="str">
            <v>Bathroom</v>
          </cell>
          <cell r="FB3776">
            <v>6551437.4100000001</v>
          </cell>
          <cell r="FC3776">
            <v>831928.56</v>
          </cell>
          <cell r="FI3776" t="str">
            <v>OR</v>
          </cell>
          <cell r="FJ3776" t="str">
            <v>Bathroom</v>
          </cell>
          <cell r="FK3776" t="str">
            <v>EISAx</v>
          </cell>
          <cell r="FL3776">
            <v>415964.28</v>
          </cell>
          <cell r="FS3776" t="str">
            <v>WA</v>
          </cell>
          <cell r="FT3776" t="str">
            <v>EISAq</v>
          </cell>
          <cell r="FV3776">
            <v>114257.28</v>
          </cell>
        </row>
        <row r="3777">
          <cell r="EZ3777" t="str">
            <v>OR</v>
          </cell>
          <cell r="FA3777" t="str">
            <v>Bedrooms</v>
          </cell>
          <cell r="FB3777">
            <v>1656924.382</v>
          </cell>
          <cell r="FC3777">
            <v>3466369</v>
          </cell>
          <cell r="FI3777" t="str">
            <v>OR</v>
          </cell>
          <cell r="FJ3777" t="str">
            <v>Bedrooms</v>
          </cell>
          <cell r="FK3777" t="str">
            <v>EISAnqnx</v>
          </cell>
          <cell r="FL3777">
            <v>1663857.12</v>
          </cell>
          <cell r="FS3777" t="str">
            <v>WA</v>
          </cell>
          <cell r="FT3777" t="str">
            <v>EISAx</v>
          </cell>
          <cell r="FV3777">
            <v>704586.56</v>
          </cell>
        </row>
        <row r="3778">
          <cell r="EZ3778" t="str">
            <v>OR</v>
          </cell>
          <cell r="FA3778" t="str">
            <v>Exterior</v>
          </cell>
          <cell r="FB3778">
            <v>831928.56</v>
          </cell>
          <cell r="FC3778">
            <v>10530829.022</v>
          </cell>
          <cell r="FI3778" t="str">
            <v>OR</v>
          </cell>
          <cell r="FJ3778" t="str">
            <v>Bedrooms</v>
          </cell>
          <cell r="FK3778" t="str">
            <v>EISAq</v>
          </cell>
          <cell r="FL3778">
            <v>845794.03600000008</v>
          </cell>
          <cell r="FS3778" t="str">
            <v>OR</v>
          </cell>
          <cell r="FT3778" t="str">
            <v>EISAnqnx</v>
          </cell>
          <cell r="FV3778">
            <v>14215705.4</v>
          </cell>
        </row>
        <row r="3779">
          <cell r="EZ3779" t="str">
            <v>OR</v>
          </cell>
          <cell r="FA3779" t="str">
            <v>Garage</v>
          </cell>
          <cell r="FB3779">
            <v>866592.25</v>
          </cell>
          <cell r="FC3779">
            <v>1941166.6400000001</v>
          </cell>
          <cell r="FI3779" t="str">
            <v>OR</v>
          </cell>
          <cell r="FJ3779" t="str">
            <v>Exterior</v>
          </cell>
          <cell r="FK3779" t="str">
            <v>EISAx</v>
          </cell>
          <cell r="FL3779">
            <v>1559866.05</v>
          </cell>
          <cell r="FS3779" t="str">
            <v>OR</v>
          </cell>
          <cell r="FT3779" t="str">
            <v>EISAq</v>
          </cell>
          <cell r="FV3779">
            <v>3595251.0749999997</v>
          </cell>
        </row>
        <row r="3780">
          <cell r="EZ3780" t="str">
            <v>OR</v>
          </cell>
          <cell r="FA3780" t="str">
            <v>Kitchen</v>
          </cell>
          <cell r="FB3780">
            <v>3119732.1</v>
          </cell>
          <cell r="FC3780">
            <v>935919.63</v>
          </cell>
          <cell r="FI3780" t="str">
            <v>OR</v>
          </cell>
          <cell r="FJ3780" t="str">
            <v>Garage</v>
          </cell>
          <cell r="FK3780" t="str">
            <v>EISAnqnx</v>
          </cell>
          <cell r="FL3780">
            <v>415964.28</v>
          </cell>
          <cell r="FS3780" t="str">
            <v>OR</v>
          </cell>
          <cell r="FT3780" t="str">
            <v>EISAx</v>
          </cell>
          <cell r="FV3780">
            <v>5496188.4249999998</v>
          </cell>
        </row>
        <row r="3781">
          <cell r="EZ3781" t="str">
            <v>OR</v>
          </cell>
          <cell r="FA3781" t="str">
            <v>Living Room/Family Room</v>
          </cell>
          <cell r="FB3781">
            <v>1206296.412</v>
          </cell>
          <cell r="FC3781">
            <v>1906502.9500000002</v>
          </cell>
          <cell r="FI3781" t="str">
            <v>OR</v>
          </cell>
          <cell r="FJ3781" t="str">
            <v>Kitchen</v>
          </cell>
          <cell r="FK3781" t="str">
            <v>EISAq</v>
          </cell>
          <cell r="FL3781">
            <v>1774780.9280000001</v>
          </cell>
          <cell r="FS3781" t="str">
            <v>WA</v>
          </cell>
          <cell r="FT3781" t="str">
            <v>EISAnqnx</v>
          </cell>
          <cell r="FV3781">
            <v>1840793.8049999999</v>
          </cell>
        </row>
        <row r="3782">
          <cell r="EZ3782" t="str">
            <v>OR</v>
          </cell>
          <cell r="FA3782" t="str">
            <v>Other</v>
          </cell>
          <cell r="FB3782">
            <v>2045157.7100000002</v>
          </cell>
          <cell r="FC3782">
            <v>3535696.3800000004</v>
          </cell>
          <cell r="FI3782" t="str">
            <v>OR</v>
          </cell>
          <cell r="FJ3782" t="str">
            <v>Living Room/Family Room</v>
          </cell>
          <cell r="FK3782" t="str">
            <v>EISAnqnx</v>
          </cell>
          <cell r="FL3782">
            <v>1490538.6700000002</v>
          </cell>
          <cell r="FS3782" t="str">
            <v>WA</v>
          </cell>
          <cell r="FT3782" t="str">
            <v>EISAq</v>
          </cell>
          <cell r="FV3782">
            <v>2156952.7409999999</v>
          </cell>
        </row>
        <row r="3783">
          <cell r="EZ3783" t="str">
            <v>WA</v>
          </cell>
          <cell r="FA3783" t="str">
            <v>Bathroom</v>
          </cell>
          <cell r="FB3783">
            <v>454055.14</v>
          </cell>
          <cell r="FC3783">
            <v>166975.11600000001</v>
          </cell>
          <cell r="FI3783" t="str">
            <v>OR</v>
          </cell>
          <cell r="FJ3783" t="str">
            <v>Living Room/Family Room</v>
          </cell>
          <cell r="FK3783" t="str">
            <v>EISAq</v>
          </cell>
          <cell r="FL3783">
            <v>499157.136</v>
          </cell>
          <cell r="FS3783" t="str">
            <v>WA</v>
          </cell>
          <cell r="FT3783" t="str">
            <v>EISAx</v>
          </cell>
          <cell r="FV3783">
            <v>1996793.28</v>
          </cell>
        </row>
        <row r="3784">
          <cell r="EZ3784" t="str">
            <v>WA</v>
          </cell>
          <cell r="FA3784" t="str">
            <v>Bedrooms</v>
          </cell>
          <cell r="FB3784">
            <v>405720.23800000001</v>
          </cell>
          <cell r="FC3784">
            <v>746993.94</v>
          </cell>
          <cell r="FI3784" t="str">
            <v>OR</v>
          </cell>
          <cell r="FJ3784" t="str">
            <v>Living Room/Family Room</v>
          </cell>
          <cell r="FK3784" t="str">
            <v>EISAx</v>
          </cell>
          <cell r="FL3784">
            <v>450627.97000000003</v>
          </cell>
          <cell r="FS3784" t="str">
            <v>MT</v>
          </cell>
          <cell r="FT3784" t="str">
            <v>EISAnqnx</v>
          </cell>
          <cell r="FV3784">
            <v>4527205.4450000003</v>
          </cell>
        </row>
        <row r="3785">
          <cell r="EZ3785" t="str">
            <v>WA</v>
          </cell>
          <cell r="FA3785" t="str">
            <v>Exterior</v>
          </cell>
          <cell r="FB3785">
            <v>790934.76</v>
          </cell>
          <cell r="FC3785">
            <v>3808204.4</v>
          </cell>
          <cell r="FI3785" t="str">
            <v>OR</v>
          </cell>
          <cell r="FJ3785" t="str">
            <v>Other</v>
          </cell>
          <cell r="FK3785" t="str">
            <v>EISAnqnx</v>
          </cell>
          <cell r="FL3785">
            <v>3743678.52</v>
          </cell>
          <cell r="FS3785" t="str">
            <v>MT</v>
          </cell>
          <cell r="FT3785" t="str">
            <v>EISAq</v>
          </cell>
          <cell r="FV3785">
            <v>659335.10400000005</v>
          </cell>
        </row>
        <row r="3786">
          <cell r="EZ3786" t="str">
            <v>WA</v>
          </cell>
          <cell r="FA3786" t="str">
            <v>Garage</v>
          </cell>
          <cell r="FB3786">
            <v>292938.8</v>
          </cell>
          <cell r="FC3786">
            <v>527289.84</v>
          </cell>
          <cell r="FI3786" t="str">
            <v>OR</v>
          </cell>
          <cell r="FJ3786" t="str">
            <v>Other</v>
          </cell>
          <cell r="FK3786" t="str">
            <v>EISAq</v>
          </cell>
          <cell r="FL3786">
            <v>1136969.0320000001</v>
          </cell>
          <cell r="FS3786" t="str">
            <v>MT</v>
          </cell>
          <cell r="FT3786" t="str">
            <v>EISAx</v>
          </cell>
          <cell r="FV3786">
            <v>858509.25000000012</v>
          </cell>
        </row>
        <row r="3787">
          <cell r="EZ3787" t="str">
            <v>WA</v>
          </cell>
          <cell r="FA3787" t="str">
            <v>Kitchen</v>
          </cell>
          <cell r="FB3787">
            <v>253392.06200000001</v>
          </cell>
          <cell r="FC3787">
            <v>210915.93599999999</v>
          </cell>
          <cell r="FI3787" t="str">
            <v>OR</v>
          </cell>
          <cell r="FJ3787" t="str">
            <v>Other</v>
          </cell>
          <cell r="FK3787" t="str">
            <v>EISAx</v>
          </cell>
          <cell r="FL3787">
            <v>935919.63</v>
          </cell>
          <cell r="FS3787" t="str">
            <v>MT</v>
          </cell>
          <cell r="FT3787" t="str">
            <v>EISAnqnx</v>
          </cell>
          <cell r="FV3787">
            <v>2429210.04</v>
          </cell>
        </row>
        <row r="3788">
          <cell r="EZ3788" t="str">
            <v>WA</v>
          </cell>
          <cell r="FA3788" t="str">
            <v>Living Room/Family Room</v>
          </cell>
          <cell r="FB3788">
            <v>127428.378</v>
          </cell>
          <cell r="FC3788">
            <v>515572.288</v>
          </cell>
          <cell r="FI3788" t="str">
            <v>WA</v>
          </cell>
          <cell r="FJ3788" t="str">
            <v>Bathroom</v>
          </cell>
          <cell r="FK3788" t="str">
            <v>EISAnqnx</v>
          </cell>
          <cell r="FL3788">
            <v>365942.88</v>
          </cell>
          <cell r="FS3788" t="str">
            <v>MT</v>
          </cell>
          <cell r="FT3788" t="str">
            <v>EISAq</v>
          </cell>
          <cell r="FV3788">
            <v>873663.26</v>
          </cell>
        </row>
        <row r="3789">
          <cell r="EZ3789" t="str">
            <v>WA</v>
          </cell>
          <cell r="FA3789" t="str">
            <v>Other</v>
          </cell>
          <cell r="FB3789">
            <v>1734197.696</v>
          </cell>
          <cell r="FC3789">
            <v>1813291.172</v>
          </cell>
          <cell r="FI3789" t="str">
            <v>WA</v>
          </cell>
          <cell r="FJ3789" t="str">
            <v>Bedrooms</v>
          </cell>
          <cell r="FK3789" t="str">
            <v>EISAnqnx</v>
          </cell>
          <cell r="FL3789">
            <v>609904.79999999993</v>
          </cell>
          <cell r="FS3789" t="str">
            <v>MT</v>
          </cell>
          <cell r="FT3789" t="str">
            <v>EISAx</v>
          </cell>
          <cell r="FV3789">
            <v>639265.80000000005</v>
          </cell>
        </row>
        <row r="3790">
          <cell r="EZ3790" t="str">
            <v>OR</v>
          </cell>
          <cell r="FA3790" t="str">
            <v>Bathroom</v>
          </cell>
          <cell r="FB3790">
            <v>8409411.1940000001</v>
          </cell>
          <cell r="FC3790">
            <v>3916996.97</v>
          </cell>
          <cell r="FI3790" t="str">
            <v>WA</v>
          </cell>
          <cell r="FJ3790" t="str">
            <v>Bedrooms</v>
          </cell>
          <cell r="FK3790" t="str">
            <v>EISAq</v>
          </cell>
          <cell r="FL3790">
            <v>108258.102</v>
          </cell>
          <cell r="FS3790" t="str">
            <v>WA</v>
          </cell>
          <cell r="FT3790" t="str">
            <v>EISAnqnx</v>
          </cell>
          <cell r="FV3790">
            <v>3522932.8</v>
          </cell>
        </row>
        <row r="3791">
          <cell r="EZ3791" t="str">
            <v>OR</v>
          </cell>
          <cell r="FA3791" t="str">
            <v>Bedrooms</v>
          </cell>
          <cell r="FB3791">
            <v>6572235.6239999998</v>
          </cell>
          <cell r="FC3791">
            <v>4367624.9400000004</v>
          </cell>
          <cell r="FI3791" t="str">
            <v>WA</v>
          </cell>
          <cell r="FJ3791" t="str">
            <v>Exterior</v>
          </cell>
          <cell r="FK3791" t="str">
            <v>EISAnqnx</v>
          </cell>
          <cell r="FL3791">
            <v>91485.72</v>
          </cell>
          <cell r="FS3791" t="str">
            <v>WA</v>
          </cell>
          <cell r="FT3791" t="str">
            <v>EISAq</v>
          </cell>
          <cell r="FV3791">
            <v>2089003.936</v>
          </cell>
        </row>
        <row r="3792">
          <cell r="EZ3792" t="str">
            <v>OR</v>
          </cell>
          <cell r="FA3792" t="str">
            <v>Exterior</v>
          </cell>
          <cell r="FB3792">
            <v>547686.30200000003</v>
          </cell>
          <cell r="FC3792">
            <v>14239843.852</v>
          </cell>
          <cell r="FI3792" t="str">
            <v>WA</v>
          </cell>
          <cell r="FJ3792" t="str">
            <v>Exterior</v>
          </cell>
          <cell r="FK3792" t="str">
            <v>EISAx</v>
          </cell>
          <cell r="FL3792">
            <v>152476.19999999998</v>
          </cell>
          <cell r="FS3792" t="str">
            <v>WA</v>
          </cell>
          <cell r="FT3792" t="str">
            <v>EISAx</v>
          </cell>
          <cell r="FV3792">
            <v>1532951.84</v>
          </cell>
        </row>
        <row r="3793">
          <cell r="EZ3793" t="str">
            <v>OR</v>
          </cell>
          <cell r="FA3793" t="str">
            <v>Kitchen</v>
          </cell>
          <cell r="FB3793">
            <v>693273.8</v>
          </cell>
          <cell r="FC3793">
            <v>1005247.01</v>
          </cell>
          <cell r="FI3793" t="str">
            <v>WA</v>
          </cell>
          <cell r="FJ3793" t="str">
            <v>Kitchen</v>
          </cell>
          <cell r="FK3793" t="str">
            <v>EISAnqnx</v>
          </cell>
          <cell r="FL3793">
            <v>114357.15</v>
          </cell>
          <cell r="FS3793" t="str">
            <v>MT</v>
          </cell>
          <cell r="FT3793" t="str">
            <v>EISAnqnx</v>
          </cell>
          <cell r="FV3793">
            <v>2557063.2000000002</v>
          </cell>
        </row>
        <row r="3794">
          <cell r="EZ3794" t="str">
            <v>OR</v>
          </cell>
          <cell r="FA3794" t="str">
            <v>Other</v>
          </cell>
          <cell r="FB3794">
            <v>7071392.7600000007</v>
          </cell>
          <cell r="FC3794">
            <v>3709014.83</v>
          </cell>
          <cell r="FI3794" t="str">
            <v>WA</v>
          </cell>
          <cell r="FJ3794" t="str">
            <v>Kitchen</v>
          </cell>
          <cell r="FK3794" t="str">
            <v>EISAq</v>
          </cell>
          <cell r="FL3794">
            <v>22871.43</v>
          </cell>
          <cell r="FS3794" t="str">
            <v>MT</v>
          </cell>
          <cell r="FT3794" t="str">
            <v>EISAq</v>
          </cell>
          <cell r="FV3794">
            <v>63926.58</v>
          </cell>
        </row>
        <row r="3795">
          <cell r="EZ3795" t="str">
            <v>WA</v>
          </cell>
          <cell r="FA3795" t="str">
            <v>Bathroom</v>
          </cell>
          <cell r="FB3795">
            <v>70139.051999999996</v>
          </cell>
          <cell r="FC3795">
            <v>56416.193999999996</v>
          </cell>
          <cell r="FI3795" t="str">
            <v>WA</v>
          </cell>
          <cell r="FJ3795" t="str">
            <v>Kitchen</v>
          </cell>
          <cell r="FK3795" t="str">
            <v>EISAx</v>
          </cell>
          <cell r="FL3795">
            <v>7623.8099999999995</v>
          </cell>
          <cell r="FS3795" t="str">
            <v>WA</v>
          </cell>
          <cell r="FT3795" t="str">
            <v>EISAnqnx</v>
          </cell>
          <cell r="FV3795">
            <v>2513660.16</v>
          </cell>
        </row>
        <row r="3796">
          <cell r="EZ3796" t="str">
            <v>WA</v>
          </cell>
          <cell r="FA3796" t="str">
            <v>Bedrooms</v>
          </cell>
          <cell r="FB3796">
            <v>609904.79999999993</v>
          </cell>
          <cell r="FC3796">
            <v>451329.55199999997</v>
          </cell>
          <cell r="FI3796" t="str">
            <v>WA</v>
          </cell>
          <cell r="FJ3796" t="str">
            <v>Living Room/Family Room</v>
          </cell>
          <cell r="FK3796" t="str">
            <v>EISAnqnx</v>
          </cell>
          <cell r="FL3796">
            <v>449804.79</v>
          </cell>
          <cell r="FS3796" t="str">
            <v>WA</v>
          </cell>
          <cell r="FT3796" t="str">
            <v>EISAq</v>
          </cell>
          <cell r="FV3796">
            <v>561764.96</v>
          </cell>
        </row>
        <row r="3797">
          <cell r="EZ3797" t="str">
            <v>WA</v>
          </cell>
          <cell r="FA3797" t="str">
            <v>Exterior</v>
          </cell>
          <cell r="FB3797">
            <v>111307.62599999999</v>
          </cell>
          <cell r="FC3797">
            <v>3128811.6239999998</v>
          </cell>
          <cell r="FI3797" t="str">
            <v>WA</v>
          </cell>
          <cell r="FJ3797" t="str">
            <v>Living Room/Family Room</v>
          </cell>
          <cell r="FK3797" t="str">
            <v>EISAq</v>
          </cell>
          <cell r="FL3797">
            <v>42693.335999999996</v>
          </cell>
          <cell r="FS3797" t="str">
            <v>WA</v>
          </cell>
          <cell r="FT3797" t="str">
            <v>EISAx</v>
          </cell>
          <cell r="FV3797">
            <v>3399154.08</v>
          </cell>
        </row>
        <row r="3798">
          <cell r="EZ3798" t="str">
            <v>WA</v>
          </cell>
          <cell r="FA3798" t="str">
            <v>Garage</v>
          </cell>
          <cell r="FB3798">
            <v>35069.525999999998</v>
          </cell>
          <cell r="FC3798">
            <v>309526.68599999999</v>
          </cell>
          <cell r="FI3798" t="str">
            <v>WA</v>
          </cell>
          <cell r="FJ3798" t="str">
            <v>Other</v>
          </cell>
          <cell r="FK3798" t="str">
            <v>EISAnqnx</v>
          </cell>
          <cell r="FL3798">
            <v>800500.04999999993</v>
          </cell>
          <cell r="FS3798" t="str">
            <v>OR</v>
          </cell>
          <cell r="FT3798" t="str">
            <v>EISAnqnx</v>
          </cell>
          <cell r="FV3798">
            <v>18016913.919999998</v>
          </cell>
        </row>
        <row r="3799">
          <cell r="EZ3799" t="str">
            <v>WA</v>
          </cell>
          <cell r="FA3799" t="str">
            <v>Kitchen</v>
          </cell>
          <cell r="FB3799">
            <v>35069.525999999998</v>
          </cell>
          <cell r="FC3799">
            <v>176872.39199999999</v>
          </cell>
          <cell r="FI3799" t="str">
            <v>WA</v>
          </cell>
          <cell r="FJ3799" t="str">
            <v>Other</v>
          </cell>
          <cell r="FK3799" t="str">
            <v>EISAq</v>
          </cell>
          <cell r="FL3799">
            <v>132654.29399999999</v>
          </cell>
          <cell r="FS3799" t="str">
            <v>OR</v>
          </cell>
          <cell r="FT3799" t="str">
            <v>EISAq</v>
          </cell>
          <cell r="FV3799">
            <v>5803072.5119999992</v>
          </cell>
        </row>
        <row r="3800">
          <cell r="EZ3800" t="str">
            <v>WA</v>
          </cell>
          <cell r="FA3800" t="str">
            <v>Living Room/Family Room</v>
          </cell>
          <cell r="FB3800">
            <v>701390.52</v>
          </cell>
          <cell r="FC3800">
            <v>372041.92800000001</v>
          </cell>
          <cell r="FI3800" t="str">
            <v>WA</v>
          </cell>
          <cell r="FJ3800" t="str">
            <v>Other</v>
          </cell>
          <cell r="FK3800" t="str">
            <v>EISAx</v>
          </cell>
          <cell r="FL3800">
            <v>68614.289999999994</v>
          </cell>
          <cell r="FS3800" t="str">
            <v>MT</v>
          </cell>
          <cell r="FT3800" t="str">
            <v>EISAnqnx</v>
          </cell>
          <cell r="FV3800">
            <v>3634355.8250000002</v>
          </cell>
        </row>
        <row r="3801">
          <cell r="EZ3801" t="str">
            <v>WA</v>
          </cell>
          <cell r="FA3801" t="str">
            <v>Other</v>
          </cell>
          <cell r="FB3801">
            <v>637350.51599999995</v>
          </cell>
          <cell r="FC3801">
            <v>1637594.388</v>
          </cell>
          <cell r="FI3801" t="str">
            <v>WA</v>
          </cell>
          <cell r="FJ3801" t="str">
            <v>Bathroom</v>
          </cell>
          <cell r="FK3801" t="str">
            <v>EISAnqnx</v>
          </cell>
          <cell r="FL3801">
            <v>117175.51999999999</v>
          </cell>
          <cell r="FS3801" t="str">
            <v>MT</v>
          </cell>
          <cell r="FT3801" t="str">
            <v>EISAq</v>
          </cell>
          <cell r="FV3801">
            <v>749764.74500000011</v>
          </cell>
        </row>
        <row r="3802">
          <cell r="EZ3802" t="str">
            <v>WA</v>
          </cell>
          <cell r="FA3802" t="str">
            <v>Bathroom</v>
          </cell>
          <cell r="FB3802">
            <v>175763.28</v>
          </cell>
          <cell r="FC3802">
            <v>74699.394</v>
          </cell>
          <cell r="FI3802" t="str">
            <v>WA</v>
          </cell>
          <cell r="FJ3802" t="str">
            <v>Bathroom</v>
          </cell>
          <cell r="FK3802" t="str">
            <v>EISAq</v>
          </cell>
          <cell r="FL3802">
            <v>234351.03999999998</v>
          </cell>
          <cell r="FS3802" t="str">
            <v>MT</v>
          </cell>
          <cell r="FT3802" t="str">
            <v>EISAx</v>
          </cell>
          <cell r="FV3802">
            <v>251829.38</v>
          </cell>
        </row>
        <row r="3803">
          <cell r="EZ3803" t="str">
            <v>WA</v>
          </cell>
          <cell r="FA3803" t="str">
            <v>Bedrooms</v>
          </cell>
          <cell r="FB3803">
            <v>395467.38</v>
          </cell>
          <cell r="FC3803">
            <v>481884.326</v>
          </cell>
          <cell r="FI3803" t="str">
            <v>WA</v>
          </cell>
          <cell r="FJ3803" t="str">
            <v>Bedrooms</v>
          </cell>
          <cell r="FK3803" t="str">
            <v>EISAnqnx</v>
          </cell>
          <cell r="FL3803">
            <v>351526.56</v>
          </cell>
          <cell r="FS3803" t="str">
            <v>ID</v>
          </cell>
          <cell r="FT3803" t="str">
            <v>EISAnqnx</v>
          </cell>
          <cell r="FV3803">
            <v>681437.52</v>
          </cell>
        </row>
        <row r="3804">
          <cell r="EZ3804" t="str">
            <v>WA</v>
          </cell>
          <cell r="FA3804" t="str">
            <v>Exterior</v>
          </cell>
          <cell r="FB3804">
            <v>212380.63</v>
          </cell>
          <cell r="FC3804">
            <v>3111010.0559999999</v>
          </cell>
          <cell r="FI3804" t="str">
            <v>WA</v>
          </cell>
          <cell r="FJ3804" t="str">
            <v>Exterior</v>
          </cell>
          <cell r="FK3804" t="str">
            <v>EISAq</v>
          </cell>
          <cell r="FL3804">
            <v>524360.45199999993</v>
          </cell>
          <cell r="FS3804" t="str">
            <v>ID</v>
          </cell>
          <cell r="FT3804" t="str">
            <v>EISAq</v>
          </cell>
          <cell r="FV3804">
            <v>3710048.72</v>
          </cell>
        </row>
        <row r="3805">
          <cell r="EZ3805" t="str">
            <v>WA</v>
          </cell>
          <cell r="FA3805" t="str">
            <v>Kitchen</v>
          </cell>
          <cell r="FB3805">
            <v>205057.16</v>
          </cell>
          <cell r="FC3805">
            <v>285615.33</v>
          </cell>
          <cell r="FI3805" t="str">
            <v>WA</v>
          </cell>
          <cell r="FJ3805" t="str">
            <v>Exterior</v>
          </cell>
          <cell r="FK3805" t="str">
            <v>EISAx</v>
          </cell>
          <cell r="FL3805">
            <v>512642.89999999997</v>
          </cell>
          <cell r="FS3805" t="str">
            <v>ID</v>
          </cell>
          <cell r="FT3805" t="str">
            <v>EISAx</v>
          </cell>
          <cell r="FV3805">
            <v>3217899.4</v>
          </cell>
        </row>
        <row r="3806">
          <cell r="EZ3806" t="str">
            <v>WA</v>
          </cell>
          <cell r="FA3806" t="str">
            <v>Living Room/Family Room</v>
          </cell>
          <cell r="FB3806">
            <v>395467.38</v>
          </cell>
          <cell r="FC3806">
            <v>1138067.2379999999</v>
          </cell>
          <cell r="FI3806" t="str">
            <v>WA</v>
          </cell>
          <cell r="FJ3806" t="str">
            <v>Living Room/Family Room</v>
          </cell>
          <cell r="FK3806" t="str">
            <v>EISAnqnx</v>
          </cell>
          <cell r="FL3806">
            <v>439408.2</v>
          </cell>
          <cell r="FS3806" t="str">
            <v>WA</v>
          </cell>
          <cell r="FT3806" t="str">
            <v>EISAnqnx</v>
          </cell>
          <cell r="FV3806">
            <v>16443555.399999999</v>
          </cell>
        </row>
        <row r="3807">
          <cell r="EZ3807" t="str">
            <v>WA</v>
          </cell>
          <cell r="FA3807" t="str">
            <v>Other</v>
          </cell>
          <cell r="FB3807">
            <v>725023.53</v>
          </cell>
          <cell r="FC3807">
            <v>884675.17599999998</v>
          </cell>
          <cell r="FI3807" t="str">
            <v>WA</v>
          </cell>
          <cell r="FJ3807" t="str">
            <v>Living Room/Family Room</v>
          </cell>
          <cell r="FK3807" t="str">
            <v>EISAq</v>
          </cell>
          <cell r="FL3807">
            <v>96669.804000000004</v>
          </cell>
          <cell r="FS3807" t="str">
            <v>WA</v>
          </cell>
          <cell r="FT3807" t="str">
            <v>EISAq</v>
          </cell>
          <cell r="FV3807">
            <v>9632978.3499999996</v>
          </cell>
        </row>
        <row r="3808">
          <cell r="EZ3808" t="str">
            <v>WA</v>
          </cell>
          <cell r="FA3808" t="str">
            <v>Bathroom</v>
          </cell>
          <cell r="FB3808">
            <v>152476.19999999998</v>
          </cell>
          <cell r="FC3808">
            <v>70139.051999999996</v>
          </cell>
          <cell r="FI3808" t="str">
            <v>WA</v>
          </cell>
          <cell r="FJ3808" t="str">
            <v>Other</v>
          </cell>
          <cell r="FK3808" t="str">
            <v>EISAnqnx</v>
          </cell>
          <cell r="FL3808">
            <v>439408.2</v>
          </cell>
          <cell r="FS3808" t="str">
            <v>WA</v>
          </cell>
          <cell r="FT3808" t="str">
            <v>EISAx</v>
          </cell>
          <cell r="FV3808">
            <v>1595270.3</v>
          </cell>
        </row>
        <row r="3809">
          <cell r="EZ3809" t="str">
            <v>WA</v>
          </cell>
          <cell r="FA3809" t="str">
            <v>Bedrooms</v>
          </cell>
          <cell r="FB3809">
            <v>483349.554</v>
          </cell>
          <cell r="FC3809">
            <v>469626.696</v>
          </cell>
          <cell r="FI3809" t="str">
            <v>WA</v>
          </cell>
          <cell r="FJ3809" t="str">
            <v>Other</v>
          </cell>
          <cell r="FK3809" t="str">
            <v>EISAq</v>
          </cell>
          <cell r="FL3809">
            <v>244603.89799999999</v>
          </cell>
          <cell r="FS3809" t="str">
            <v>WA</v>
          </cell>
          <cell r="FT3809" t="str">
            <v>EISAnqnx</v>
          </cell>
          <cell r="FV3809">
            <v>5941378.5599999996</v>
          </cell>
        </row>
        <row r="3810">
          <cell r="EZ3810" t="str">
            <v>WA</v>
          </cell>
          <cell r="FA3810" t="str">
            <v>Exterior</v>
          </cell>
          <cell r="FB3810">
            <v>983471.49</v>
          </cell>
          <cell r="FC3810">
            <v>4069589.7779999999</v>
          </cell>
          <cell r="FI3810" t="str">
            <v>WA</v>
          </cell>
          <cell r="FJ3810" t="str">
            <v>Other</v>
          </cell>
          <cell r="FK3810" t="str">
            <v>EISAx</v>
          </cell>
          <cell r="FL3810">
            <v>183086.75</v>
          </cell>
          <cell r="FS3810" t="str">
            <v>WA</v>
          </cell>
          <cell r="FT3810" t="str">
            <v>EISAq</v>
          </cell>
          <cell r="FV3810">
            <v>142821.6</v>
          </cell>
        </row>
        <row r="3811">
          <cell r="EZ3811" t="str">
            <v>WA</v>
          </cell>
          <cell r="FA3811" t="str">
            <v>Garage</v>
          </cell>
          <cell r="FB3811">
            <v>121980.95999999999</v>
          </cell>
          <cell r="FC3811">
            <v>384240.02399999998</v>
          </cell>
          <cell r="FI3811" t="str">
            <v>OR</v>
          </cell>
          <cell r="FJ3811" t="str">
            <v>Bathroom</v>
          </cell>
          <cell r="FK3811" t="str">
            <v>EISAq</v>
          </cell>
          <cell r="FL3811">
            <v>57025.296000000002</v>
          </cell>
          <cell r="FS3811" t="str">
            <v>WA</v>
          </cell>
          <cell r="FT3811" t="str">
            <v>EISAx</v>
          </cell>
          <cell r="FV3811">
            <v>4446512.4800000004</v>
          </cell>
        </row>
        <row r="3812">
          <cell r="EZ3812" t="str">
            <v>WA</v>
          </cell>
          <cell r="FA3812" t="str">
            <v>Kitchen</v>
          </cell>
          <cell r="FB3812">
            <v>344596.212</v>
          </cell>
          <cell r="FC3812">
            <v>227189.538</v>
          </cell>
          <cell r="FI3812" t="str">
            <v>OR</v>
          </cell>
          <cell r="FJ3812" t="str">
            <v>Bedrooms</v>
          </cell>
          <cell r="FK3812" t="str">
            <v>EISAq</v>
          </cell>
          <cell r="FL3812">
            <v>123554.808</v>
          </cell>
          <cell r="FS3812" t="str">
            <v>OR</v>
          </cell>
          <cell r="FT3812" t="str">
            <v>EISAnqnx</v>
          </cell>
          <cell r="FV3812">
            <v>2515799.52</v>
          </cell>
        </row>
        <row r="3813">
          <cell r="EZ3813" t="str">
            <v>WA</v>
          </cell>
          <cell r="FA3813" t="str">
            <v>Living Room/Family Room</v>
          </cell>
          <cell r="FB3813">
            <v>207367.63199999998</v>
          </cell>
          <cell r="FC3813">
            <v>356794.30799999996</v>
          </cell>
          <cell r="FI3813" t="str">
            <v>OR</v>
          </cell>
          <cell r="FJ3813" t="str">
            <v>Exterior</v>
          </cell>
          <cell r="FK3813" t="str">
            <v>EISAq</v>
          </cell>
          <cell r="FL3813">
            <v>71281.62</v>
          </cell>
          <cell r="FS3813" t="str">
            <v>OR</v>
          </cell>
          <cell r="FT3813" t="str">
            <v>EISAq</v>
          </cell>
          <cell r="FV3813">
            <v>1062764.0279999999</v>
          </cell>
        </row>
        <row r="3814">
          <cell r="EZ3814" t="str">
            <v>WA</v>
          </cell>
          <cell r="FA3814" t="str">
            <v>Other</v>
          </cell>
          <cell r="FB3814">
            <v>2785740.1740000001</v>
          </cell>
          <cell r="FC3814">
            <v>2611917.3059999999</v>
          </cell>
          <cell r="FI3814" t="str">
            <v>OR</v>
          </cell>
          <cell r="FJ3814" t="str">
            <v>Exterior</v>
          </cell>
          <cell r="FK3814" t="str">
            <v>EISAx</v>
          </cell>
          <cell r="FL3814">
            <v>71281.62</v>
          </cell>
          <cell r="FS3814" t="str">
            <v>OR</v>
          </cell>
          <cell r="FT3814" t="str">
            <v>EISAx</v>
          </cell>
          <cell r="FV3814">
            <v>370919.16</v>
          </cell>
        </row>
        <row r="3815">
          <cell r="EZ3815" t="str">
            <v>WA</v>
          </cell>
          <cell r="FA3815" t="str">
            <v>Bathroom</v>
          </cell>
          <cell r="FB3815">
            <v>338497.16399999999</v>
          </cell>
          <cell r="FC3815">
            <v>164674.296</v>
          </cell>
          <cell r="FI3815" t="str">
            <v>OR</v>
          </cell>
          <cell r="FJ3815" t="str">
            <v>Garage</v>
          </cell>
          <cell r="FK3815" t="str">
            <v>EISAq</v>
          </cell>
          <cell r="FL3815">
            <v>99794.268000000011</v>
          </cell>
          <cell r="FS3815" t="str">
            <v>WA</v>
          </cell>
          <cell r="FT3815" t="str">
            <v>EISAnqnx</v>
          </cell>
          <cell r="FV3815">
            <v>9142125.9499999993</v>
          </cell>
        </row>
        <row r="3816">
          <cell r="EZ3816" t="str">
            <v>WA</v>
          </cell>
          <cell r="FA3816" t="str">
            <v>Bedrooms</v>
          </cell>
          <cell r="FB3816">
            <v>364418.11799999996</v>
          </cell>
          <cell r="FC3816">
            <v>492498.12599999999</v>
          </cell>
          <cell r="FI3816" t="str">
            <v>OR</v>
          </cell>
          <cell r="FJ3816" t="str">
            <v>Kitchen</v>
          </cell>
          <cell r="FK3816" t="str">
            <v>EISAq</v>
          </cell>
          <cell r="FL3816">
            <v>76033.728000000003</v>
          </cell>
          <cell r="FS3816" t="str">
            <v>WA</v>
          </cell>
          <cell r="FT3816" t="str">
            <v>EISAq</v>
          </cell>
          <cell r="FV3816">
            <v>11056450.309999999</v>
          </cell>
        </row>
        <row r="3817">
          <cell r="EZ3817" t="str">
            <v>WA</v>
          </cell>
          <cell r="FA3817" t="str">
            <v>Exterior</v>
          </cell>
          <cell r="FB3817">
            <v>760856.23800000001</v>
          </cell>
          <cell r="FC3817">
            <v>3842400.2399999998</v>
          </cell>
          <cell r="FI3817" t="str">
            <v>OR</v>
          </cell>
          <cell r="FJ3817" t="str">
            <v>Kitchen</v>
          </cell>
          <cell r="FK3817" t="str">
            <v>EISAx</v>
          </cell>
          <cell r="FL3817">
            <v>142563.24</v>
          </cell>
          <cell r="FS3817" t="str">
            <v>WA</v>
          </cell>
          <cell r="FT3817" t="str">
            <v>EISAx</v>
          </cell>
          <cell r="FV3817">
            <v>22751008.739999998</v>
          </cell>
        </row>
        <row r="3818">
          <cell r="EZ3818" t="str">
            <v>WA</v>
          </cell>
          <cell r="FA3818" t="str">
            <v>Garage</v>
          </cell>
          <cell r="FB3818">
            <v>317150.49599999998</v>
          </cell>
          <cell r="FC3818">
            <v>805074.33600000001</v>
          </cell>
          <cell r="FI3818" t="str">
            <v>OR</v>
          </cell>
          <cell r="FJ3818" t="str">
            <v>Living Room/Family Room</v>
          </cell>
          <cell r="FK3818" t="str">
            <v>EISAq</v>
          </cell>
          <cell r="FL3818">
            <v>53461.215000000004</v>
          </cell>
          <cell r="FS3818" t="str">
            <v>OR</v>
          </cell>
          <cell r="FT3818" t="str">
            <v>EISAnqnx</v>
          </cell>
          <cell r="FV3818">
            <v>3112495.56</v>
          </cell>
        </row>
        <row r="3819">
          <cell r="EZ3819" t="str">
            <v>WA</v>
          </cell>
          <cell r="FA3819" t="str">
            <v>Kitchen</v>
          </cell>
          <cell r="FB3819">
            <v>21346.667999999998</v>
          </cell>
          <cell r="FC3819">
            <v>152476.19999999998</v>
          </cell>
          <cell r="FI3819" t="str">
            <v>OR</v>
          </cell>
          <cell r="FJ3819" t="str">
            <v>Living Room/Family Room</v>
          </cell>
          <cell r="FK3819" t="str">
            <v>EISAx</v>
          </cell>
          <cell r="FL3819">
            <v>237605.40000000002</v>
          </cell>
          <cell r="FS3819" t="str">
            <v>OR</v>
          </cell>
          <cell r="FT3819" t="str">
            <v>EISAq</v>
          </cell>
          <cell r="FV3819">
            <v>206424.576</v>
          </cell>
        </row>
        <row r="3820">
          <cell r="EZ3820" t="str">
            <v>WA</v>
          </cell>
          <cell r="FA3820" t="str">
            <v>Living Room/Family Room</v>
          </cell>
          <cell r="FB3820">
            <v>745608.61800000002</v>
          </cell>
          <cell r="FC3820">
            <v>1334166.75</v>
          </cell>
          <cell r="FI3820" t="str">
            <v>OR</v>
          </cell>
          <cell r="FJ3820" t="str">
            <v>Other</v>
          </cell>
          <cell r="FK3820" t="str">
            <v>EISAq</v>
          </cell>
          <cell r="FL3820">
            <v>272058.18300000002</v>
          </cell>
          <cell r="FS3820" t="str">
            <v>OR</v>
          </cell>
          <cell r="FT3820" t="str">
            <v>EISAx</v>
          </cell>
          <cell r="FV3820">
            <v>225776.88</v>
          </cell>
        </row>
        <row r="3821">
          <cell r="EZ3821" t="str">
            <v>WA</v>
          </cell>
          <cell r="FA3821" t="str">
            <v>Other</v>
          </cell>
          <cell r="FB3821">
            <v>1273176.27</v>
          </cell>
          <cell r="FC3821">
            <v>1404305.8019999999</v>
          </cell>
          <cell r="FI3821" t="str">
            <v>WA</v>
          </cell>
          <cell r="FJ3821" t="str">
            <v>Bathroom</v>
          </cell>
          <cell r="FK3821" t="str">
            <v>EISAnqnx</v>
          </cell>
          <cell r="FL3821">
            <v>641189.12</v>
          </cell>
          <cell r="FS3821" t="str">
            <v>OR</v>
          </cell>
          <cell r="FT3821" t="str">
            <v>EISAnqnx</v>
          </cell>
          <cell r="FV3821">
            <v>4652616.42</v>
          </cell>
        </row>
        <row r="3822">
          <cell r="EZ3822" t="str">
            <v>WA</v>
          </cell>
          <cell r="FA3822" t="str">
            <v>Bathroom</v>
          </cell>
          <cell r="FB3822">
            <v>2676506.2200000002</v>
          </cell>
          <cell r="FC3822">
            <v>406432.42600000004</v>
          </cell>
          <cell r="FI3822" t="str">
            <v>WA</v>
          </cell>
          <cell r="FJ3822" t="str">
            <v>Bathroom</v>
          </cell>
          <cell r="FK3822" t="str">
            <v>EISAx</v>
          </cell>
          <cell r="FL3822">
            <v>360668.88</v>
          </cell>
          <cell r="FS3822" t="str">
            <v>OR</v>
          </cell>
          <cell r="FT3822" t="str">
            <v>EISAq</v>
          </cell>
          <cell r="FV3822">
            <v>637013.34</v>
          </cell>
        </row>
        <row r="3823">
          <cell r="EZ3823" t="str">
            <v>WA</v>
          </cell>
          <cell r="FA3823" t="str">
            <v>Bedrooms</v>
          </cell>
          <cell r="FB3823">
            <v>1561295.2950000002</v>
          </cell>
          <cell r="FC3823">
            <v>1491904.3930000002</v>
          </cell>
          <cell r="FI3823" t="str">
            <v>WA</v>
          </cell>
          <cell r="FJ3823" t="str">
            <v>Bedrooms</v>
          </cell>
          <cell r="FK3823" t="str">
            <v>EISAnqnx</v>
          </cell>
          <cell r="FL3823">
            <v>480891.83999999997</v>
          </cell>
          <cell r="FS3823" t="str">
            <v>OR</v>
          </cell>
          <cell r="FT3823" t="str">
            <v>EISAx</v>
          </cell>
          <cell r="FV3823">
            <v>3354399.36</v>
          </cell>
        </row>
        <row r="3824">
          <cell r="EZ3824" t="str">
            <v>WA</v>
          </cell>
          <cell r="FA3824" t="str">
            <v>Exterior</v>
          </cell>
          <cell r="FB3824">
            <v>1982597.2000000002</v>
          </cell>
          <cell r="FC3824">
            <v>9714726.2800000012</v>
          </cell>
          <cell r="FI3824" t="str">
            <v>WA</v>
          </cell>
          <cell r="FJ3824" t="str">
            <v>Bedrooms</v>
          </cell>
          <cell r="FK3824" t="str">
            <v>EISAq</v>
          </cell>
          <cell r="FL3824">
            <v>60111.479999999996</v>
          </cell>
          <cell r="FS3824" t="str">
            <v>OR</v>
          </cell>
          <cell r="FT3824" t="str">
            <v>EISAnqnx</v>
          </cell>
          <cell r="FV3824">
            <v>7805429.2800000003</v>
          </cell>
        </row>
        <row r="3825">
          <cell r="EZ3825" t="str">
            <v>WA</v>
          </cell>
          <cell r="FA3825" t="str">
            <v>Garage</v>
          </cell>
          <cell r="FB3825">
            <v>1774424.4940000002</v>
          </cell>
          <cell r="FC3825">
            <v>2785549.0660000001</v>
          </cell>
          <cell r="FI3825" t="str">
            <v>WA</v>
          </cell>
          <cell r="FJ3825" t="str">
            <v>Bedrooms</v>
          </cell>
          <cell r="FK3825" t="str">
            <v>EISAx</v>
          </cell>
          <cell r="FL3825">
            <v>561040.48</v>
          </cell>
          <cell r="FS3825" t="str">
            <v>OR</v>
          </cell>
          <cell r="FT3825" t="str">
            <v>EISAq</v>
          </cell>
          <cell r="FV3825">
            <v>1791700.8119999999</v>
          </cell>
        </row>
        <row r="3826">
          <cell r="EZ3826" t="str">
            <v>WA</v>
          </cell>
          <cell r="FA3826" t="str">
            <v>Kitchen</v>
          </cell>
          <cell r="FB3826">
            <v>2428681.5700000003</v>
          </cell>
          <cell r="FC3826">
            <v>857473.28900000011</v>
          </cell>
          <cell r="FI3826" t="str">
            <v>WA</v>
          </cell>
          <cell r="FJ3826" t="str">
            <v>Exterior</v>
          </cell>
          <cell r="FK3826" t="str">
            <v>EISAx</v>
          </cell>
          <cell r="FL3826">
            <v>1502787</v>
          </cell>
          <cell r="FS3826" t="str">
            <v>OR</v>
          </cell>
          <cell r="FT3826" t="str">
            <v>EISAx</v>
          </cell>
          <cell r="FV3826">
            <v>2241641.88</v>
          </cell>
        </row>
        <row r="3827">
          <cell r="EZ3827" t="str">
            <v>WA</v>
          </cell>
          <cell r="FA3827" t="str">
            <v>Living Room/Family Room</v>
          </cell>
          <cell r="FB3827">
            <v>3841282.0750000002</v>
          </cell>
          <cell r="FC3827">
            <v>2180856.9200000004</v>
          </cell>
          <cell r="FI3827" t="str">
            <v>WA</v>
          </cell>
          <cell r="FJ3827" t="str">
            <v>Garage</v>
          </cell>
          <cell r="FK3827" t="str">
            <v>EISAq</v>
          </cell>
          <cell r="FL3827">
            <v>769426.9439999999</v>
          </cell>
          <cell r="FS3827" t="str">
            <v>WA</v>
          </cell>
          <cell r="FT3827" t="str">
            <v>EISAnqnx</v>
          </cell>
          <cell r="FV3827">
            <v>6191466.96</v>
          </cell>
        </row>
        <row r="3828">
          <cell r="EZ3828" t="str">
            <v>WA</v>
          </cell>
          <cell r="FA3828" t="str">
            <v>Other</v>
          </cell>
          <cell r="FB3828">
            <v>6488049.3370000003</v>
          </cell>
          <cell r="FC3828">
            <v>3608326.9040000001</v>
          </cell>
          <cell r="FI3828" t="str">
            <v>WA</v>
          </cell>
          <cell r="FJ3828" t="str">
            <v>Kitchen</v>
          </cell>
          <cell r="FK3828" t="str">
            <v>EISAx</v>
          </cell>
          <cell r="FL3828">
            <v>1302415.3999999999</v>
          </cell>
          <cell r="FS3828" t="str">
            <v>WA</v>
          </cell>
          <cell r="FT3828" t="str">
            <v>EISAq</v>
          </cell>
          <cell r="FV3828">
            <v>444739.17600000004</v>
          </cell>
        </row>
        <row r="3829">
          <cell r="EZ3829" t="str">
            <v>WA</v>
          </cell>
          <cell r="FA3829" t="str">
            <v>Bathroom</v>
          </cell>
          <cell r="FB3829">
            <v>5115100.7760000005</v>
          </cell>
          <cell r="FC3829">
            <v>703822.00600000005</v>
          </cell>
          <cell r="FI3829" t="str">
            <v>WA</v>
          </cell>
          <cell r="FJ3829" t="str">
            <v>Living Room/Family Room</v>
          </cell>
          <cell r="FK3829" t="str">
            <v>EISAx</v>
          </cell>
          <cell r="FL3829">
            <v>3907246.1999999997</v>
          </cell>
          <cell r="FS3829" t="str">
            <v>WA</v>
          </cell>
          <cell r="FT3829" t="str">
            <v>EISAx</v>
          </cell>
          <cell r="FV3829">
            <v>2659714.6800000002</v>
          </cell>
        </row>
        <row r="3830">
          <cell r="EZ3830" t="str">
            <v>WA</v>
          </cell>
          <cell r="FA3830" t="str">
            <v>Bedrooms</v>
          </cell>
          <cell r="FB3830">
            <v>441127.87700000004</v>
          </cell>
          <cell r="FC3830">
            <v>2170943.9340000004</v>
          </cell>
          <cell r="FI3830" t="str">
            <v>WA</v>
          </cell>
          <cell r="FJ3830" t="str">
            <v>Other</v>
          </cell>
          <cell r="FK3830" t="str">
            <v>EISAnqnx</v>
          </cell>
          <cell r="FL3830">
            <v>1883493.0399999998</v>
          </cell>
          <cell r="FS3830" t="str">
            <v>OR</v>
          </cell>
          <cell r="FT3830" t="str">
            <v>EISAnqnx</v>
          </cell>
          <cell r="FV3830">
            <v>1274026.68</v>
          </cell>
        </row>
        <row r="3831">
          <cell r="EZ3831" t="str">
            <v>WA</v>
          </cell>
          <cell r="FA3831" t="str">
            <v>Exterior</v>
          </cell>
          <cell r="FB3831">
            <v>138781.804</v>
          </cell>
          <cell r="FC3831">
            <v>9387597.7420000006</v>
          </cell>
          <cell r="FI3831" t="str">
            <v>WA</v>
          </cell>
          <cell r="FJ3831" t="str">
            <v>Other</v>
          </cell>
          <cell r="FK3831" t="str">
            <v>EISAq</v>
          </cell>
          <cell r="FL3831">
            <v>128237.82399999999</v>
          </cell>
          <cell r="FS3831" t="str">
            <v>OR</v>
          </cell>
          <cell r="FT3831" t="str">
            <v>EISAq</v>
          </cell>
          <cell r="FV3831">
            <v>2281959.1800000002</v>
          </cell>
        </row>
        <row r="3832">
          <cell r="EZ3832" t="str">
            <v>WA</v>
          </cell>
          <cell r="FA3832" t="str">
            <v>Garage</v>
          </cell>
          <cell r="FB3832">
            <v>892168.74000000011</v>
          </cell>
          <cell r="FC3832">
            <v>1427469.9840000002</v>
          </cell>
          <cell r="FI3832" t="str">
            <v>WA</v>
          </cell>
          <cell r="FJ3832" t="str">
            <v>Other</v>
          </cell>
          <cell r="FK3832" t="str">
            <v>EISAx</v>
          </cell>
          <cell r="FL3832">
            <v>320594.56</v>
          </cell>
          <cell r="FS3832" t="str">
            <v>OR</v>
          </cell>
          <cell r="FT3832" t="str">
            <v>EISAx</v>
          </cell>
          <cell r="FV3832">
            <v>1548184.32</v>
          </cell>
        </row>
        <row r="3833">
          <cell r="EZ3833" t="str">
            <v>WA</v>
          </cell>
          <cell r="FA3833" t="str">
            <v>Kitchen</v>
          </cell>
          <cell r="FB3833">
            <v>1313470.645</v>
          </cell>
          <cell r="FC3833">
            <v>396519.44000000006</v>
          </cell>
          <cell r="FI3833" t="str">
            <v>WA</v>
          </cell>
          <cell r="FJ3833" t="str">
            <v>Bathroom</v>
          </cell>
          <cell r="FK3833" t="str">
            <v>EISAnqnx</v>
          </cell>
          <cell r="FL3833">
            <v>2775636.08</v>
          </cell>
          <cell r="FS3833" t="str">
            <v>MT</v>
          </cell>
          <cell r="FT3833" t="str">
            <v>EISAnqnx</v>
          </cell>
          <cell r="FV3833">
            <v>1682678.1300000001</v>
          </cell>
        </row>
        <row r="3834">
          <cell r="EZ3834" t="str">
            <v>WA</v>
          </cell>
          <cell r="FA3834" t="str">
            <v>Living Room/Family Room</v>
          </cell>
          <cell r="FB3834">
            <v>545214.2300000001</v>
          </cell>
          <cell r="FC3834">
            <v>2562506.8810000001</v>
          </cell>
          <cell r="FI3834" t="str">
            <v>WA</v>
          </cell>
          <cell r="FJ3834" t="str">
            <v>Bathroom</v>
          </cell>
          <cell r="FK3834" t="str">
            <v>EISAx</v>
          </cell>
          <cell r="FL3834">
            <v>1486947.9000000001</v>
          </cell>
          <cell r="FS3834" t="str">
            <v>MT</v>
          </cell>
          <cell r="FT3834" t="str">
            <v>EISAq</v>
          </cell>
          <cell r="FV3834">
            <v>779526.39900000009</v>
          </cell>
        </row>
        <row r="3835">
          <cell r="EZ3835" t="str">
            <v>WA</v>
          </cell>
          <cell r="FA3835" t="str">
            <v>Other</v>
          </cell>
          <cell r="FB3835">
            <v>2745897.1220000004</v>
          </cell>
          <cell r="FC3835">
            <v>2612071.8110000002</v>
          </cell>
          <cell r="FI3835" t="str">
            <v>WA</v>
          </cell>
          <cell r="FJ3835" t="str">
            <v>Bedrooms</v>
          </cell>
          <cell r="FK3835" t="str">
            <v>EISAnqnx</v>
          </cell>
          <cell r="FL3835">
            <v>297389.58</v>
          </cell>
          <cell r="FS3835" t="str">
            <v>MT</v>
          </cell>
          <cell r="FT3835" t="str">
            <v>EISAx</v>
          </cell>
          <cell r="FV3835">
            <v>2066145.5950000002</v>
          </cell>
        </row>
        <row r="3836">
          <cell r="EZ3836" t="str">
            <v>WA</v>
          </cell>
          <cell r="FA3836" t="str">
            <v>Bathroom</v>
          </cell>
          <cell r="FB3836">
            <v>3935455.4420000003</v>
          </cell>
          <cell r="FC3836">
            <v>1789293.9730000002</v>
          </cell>
          <cell r="FI3836" t="str">
            <v>WA</v>
          </cell>
          <cell r="FJ3836" t="str">
            <v>Bedrooms</v>
          </cell>
          <cell r="FK3836" t="str">
            <v>EISAx</v>
          </cell>
          <cell r="FL3836">
            <v>1288688.1800000002</v>
          </cell>
          <cell r="FS3836" t="str">
            <v>WA</v>
          </cell>
          <cell r="FT3836" t="str">
            <v>EISAnqnx</v>
          </cell>
          <cell r="FV3836">
            <v>1104487.04</v>
          </cell>
        </row>
        <row r="3837">
          <cell r="EZ3837" t="str">
            <v>WA</v>
          </cell>
          <cell r="FA3837" t="str">
            <v>Bedrooms</v>
          </cell>
          <cell r="FB3837">
            <v>857473.28900000011</v>
          </cell>
          <cell r="FC3837">
            <v>991298.60000000009</v>
          </cell>
          <cell r="FI3837" t="str">
            <v>WA</v>
          </cell>
          <cell r="FJ3837" t="str">
            <v>Exterior</v>
          </cell>
          <cell r="FK3837" t="str">
            <v>EISAq</v>
          </cell>
          <cell r="FL3837">
            <v>545214.2300000001</v>
          </cell>
          <cell r="FS3837" t="str">
            <v>WA</v>
          </cell>
          <cell r="FT3837" t="str">
            <v>EISAq</v>
          </cell>
          <cell r="FV3837">
            <v>727438.01600000006</v>
          </cell>
        </row>
        <row r="3838">
          <cell r="EZ3838" t="str">
            <v>WA</v>
          </cell>
          <cell r="FA3838" t="str">
            <v>Exterior</v>
          </cell>
          <cell r="FB3838">
            <v>1387818.04</v>
          </cell>
          <cell r="FC3838">
            <v>8678819.2430000007</v>
          </cell>
          <cell r="FI3838" t="str">
            <v>WA</v>
          </cell>
          <cell r="FJ3838" t="str">
            <v>Exterior</v>
          </cell>
          <cell r="FK3838" t="str">
            <v>EISAx</v>
          </cell>
          <cell r="FL3838">
            <v>2230421.85</v>
          </cell>
          <cell r="FS3838" t="str">
            <v>WA</v>
          </cell>
          <cell r="FT3838" t="str">
            <v>EISAx</v>
          </cell>
          <cell r="FV3838">
            <v>380857.59999999998</v>
          </cell>
        </row>
        <row r="3839">
          <cell r="EZ3839" t="str">
            <v>WA</v>
          </cell>
          <cell r="FA3839" t="str">
            <v>Garage</v>
          </cell>
          <cell r="FB3839">
            <v>793038.88000000012</v>
          </cell>
          <cell r="FC3839">
            <v>2081727.06</v>
          </cell>
          <cell r="FI3839" t="str">
            <v>WA</v>
          </cell>
          <cell r="FJ3839" t="str">
            <v>Garage</v>
          </cell>
          <cell r="FK3839" t="str">
            <v>EISAq</v>
          </cell>
          <cell r="FL3839">
            <v>793038.88000000012</v>
          </cell>
          <cell r="FS3839" t="str">
            <v>MT</v>
          </cell>
          <cell r="FT3839" t="str">
            <v>EISAnqnx</v>
          </cell>
          <cell r="FV3839">
            <v>778381.72000000009</v>
          </cell>
        </row>
        <row r="3840">
          <cell r="EZ3840" t="str">
            <v>WA</v>
          </cell>
          <cell r="FA3840" t="str">
            <v>Kitchen</v>
          </cell>
          <cell r="FB3840">
            <v>1164775.855</v>
          </cell>
          <cell r="FC3840">
            <v>545214.2300000001</v>
          </cell>
          <cell r="FI3840" t="str">
            <v>WA</v>
          </cell>
          <cell r="FJ3840" t="str">
            <v>Garage</v>
          </cell>
          <cell r="FK3840" t="str">
            <v>EISAx</v>
          </cell>
          <cell r="FL3840">
            <v>1239123.25</v>
          </cell>
          <cell r="FS3840" t="str">
            <v>MT</v>
          </cell>
          <cell r="FT3840" t="str">
            <v>EISAq</v>
          </cell>
          <cell r="FV3840">
            <v>400637.65</v>
          </cell>
        </row>
        <row r="3841">
          <cell r="EZ3841" t="str">
            <v>WA</v>
          </cell>
          <cell r="FA3841" t="str">
            <v>Living Room/Family Room</v>
          </cell>
          <cell r="FB3841">
            <v>148694.79</v>
          </cell>
          <cell r="FC3841">
            <v>981385.61400000006</v>
          </cell>
          <cell r="FI3841" t="str">
            <v>WA</v>
          </cell>
          <cell r="FJ3841" t="str">
            <v>Kitchen</v>
          </cell>
          <cell r="FK3841" t="str">
            <v>EISAq</v>
          </cell>
          <cell r="FL3841">
            <v>396519.44000000006</v>
          </cell>
          <cell r="FS3841" t="str">
            <v>MT</v>
          </cell>
          <cell r="FT3841" t="str">
            <v>EISAx</v>
          </cell>
          <cell r="FV3841">
            <v>5797799.1350000007</v>
          </cell>
        </row>
        <row r="3842">
          <cell r="EZ3842" t="str">
            <v>WA</v>
          </cell>
          <cell r="FA3842" t="str">
            <v>Other</v>
          </cell>
          <cell r="FB3842">
            <v>4138671.6550000003</v>
          </cell>
          <cell r="FC3842">
            <v>3429893.1560000004</v>
          </cell>
          <cell r="FI3842" t="str">
            <v>WA</v>
          </cell>
          <cell r="FJ3842" t="str">
            <v>Living Room/Family Room</v>
          </cell>
          <cell r="FK3842" t="str">
            <v>EISAx</v>
          </cell>
          <cell r="FL3842">
            <v>2354334.1750000003</v>
          </cell>
          <cell r="FS3842" t="str">
            <v>OR</v>
          </cell>
          <cell r="FT3842" t="str">
            <v>EISAnqnx</v>
          </cell>
          <cell r="FV3842">
            <v>2273895.7200000002</v>
          </cell>
        </row>
        <row r="3843">
          <cell r="EZ3843" t="str">
            <v>WA</v>
          </cell>
          <cell r="FA3843" t="str">
            <v>Bathroom</v>
          </cell>
          <cell r="FB3843">
            <v>300378.114</v>
          </cell>
          <cell r="FC3843">
            <v>236338.11</v>
          </cell>
          <cell r="FI3843" t="str">
            <v>WA</v>
          </cell>
          <cell r="FJ3843" t="str">
            <v>Other</v>
          </cell>
          <cell r="FK3843" t="str">
            <v>EISAnqnx</v>
          </cell>
          <cell r="FL3843">
            <v>1189558.32</v>
          </cell>
          <cell r="FS3843" t="str">
            <v>OR</v>
          </cell>
          <cell r="FT3843" t="str">
            <v>EISAq</v>
          </cell>
          <cell r="FV3843">
            <v>501547.212</v>
          </cell>
        </row>
        <row r="3844">
          <cell r="EZ3844" t="str">
            <v>WA</v>
          </cell>
          <cell r="FA3844" t="str">
            <v>Bedrooms</v>
          </cell>
          <cell r="FB3844">
            <v>765430.52399999998</v>
          </cell>
          <cell r="FC3844">
            <v>869114.34</v>
          </cell>
          <cell r="FI3844" t="str">
            <v>WA</v>
          </cell>
          <cell r="FJ3844" t="str">
            <v>Other</v>
          </cell>
          <cell r="FK3844" t="str">
            <v>EISAx</v>
          </cell>
          <cell r="FL3844">
            <v>619561.625</v>
          </cell>
          <cell r="FS3844" t="str">
            <v>OR</v>
          </cell>
          <cell r="FT3844" t="str">
            <v>EISAx</v>
          </cell>
          <cell r="FV3844">
            <v>878917.14</v>
          </cell>
        </row>
        <row r="3845">
          <cell r="EZ3845" t="str">
            <v>WA</v>
          </cell>
          <cell r="FA3845" t="str">
            <v>Exterior</v>
          </cell>
          <cell r="FB3845">
            <v>32020.002</v>
          </cell>
          <cell r="FC3845">
            <v>4670346.0060000001</v>
          </cell>
          <cell r="FI3845" t="str">
            <v>WA</v>
          </cell>
          <cell r="FJ3845" t="str">
            <v>Bathroom</v>
          </cell>
          <cell r="FK3845" t="str">
            <v>EISAnqnx</v>
          </cell>
          <cell r="FL3845">
            <v>322232.68</v>
          </cell>
          <cell r="FS3845" t="str">
            <v>WA</v>
          </cell>
          <cell r="FT3845" t="str">
            <v>EISAnqnx</v>
          </cell>
          <cell r="FV3845">
            <v>4101746.196</v>
          </cell>
        </row>
        <row r="3846">
          <cell r="EZ3846" t="str">
            <v>WA</v>
          </cell>
          <cell r="FA3846" t="str">
            <v>Garage</v>
          </cell>
          <cell r="FB3846">
            <v>487923.83999999997</v>
          </cell>
          <cell r="FC3846">
            <v>308001.924</v>
          </cell>
          <cell r="FI3846" t="str">
            <v>WA</v>
          </cell>
          <cell r="FJ3846" t="str">
            <v>Bathroom</v>
          </cell>
          <cell r="FK3846" t="str">
            <v>EISAx</v>
          </cell>
          <cell r="FL3846">
            <v>292938.8</v>
          </cell>
          <cell r="FS3846" t="str">
            <v>WA</v>
          </cell>
          <cell r="FT3846" t="str">
            <v>EISAq</v>
          </cell>
          <cell r="FV3846">
            <v>6581097.852</v>
          </cell>
        </row>
        <row r="3847">
          <cell r="EZ3847" t="str">
            <v>WA</v>
          </cell>
          <cell r="FA3847" t="str">
            <v>Kitchen</v>
          </cell>
          <cell r="FB3847">
            <v>85386.671999999991</v>
          </cell>
          <cell r="FC3847">
            <v>253110.492</v>
          </cell>
          <cell r="FI3847" t="str">
            <v>WA</v>
          </cell>
          <cell r="FJ3847" t="str">
            <v>Bedrooms</v>
          </cell>
          <cell r="FK3847" t="str">
            <v>EISAnqnx</v>
          </cell>
          <cell r="FL3847">
            <v>175763.28</v>
          </cell>
          <cell r="FS3847" t="str">
            <v>WA</v>
          </cell>
          <cell r="FT3847" t="str">
            <v>EISAx</v>
          </cell>
          <cell r="FV3847">
            <v>3993586.56</v>
          </cell>
        </row>
        <row r="3848">
          <cell r="EZ3848" t="str">
            <v>WA</v>
          </cell>
          <cell r="FA3848" t="str">
            <v>Living Room/Family Room</v>
          </cell>
          <cell r="FB3848">
            <v>948401.96399999992</v>
          </cell>
          <cell r="FC3848">
            <v>924005.772</v>
          </cell>
          <cell r="FI3848" t="str">
            <v>WA</v>
          </cell>
          <cell r="FJ3848" t="str">
            <v>Bedrooms</v>
          </cell>
          <cell r="FK3848" t="str">
            <v>EISAq</v>
          </cell>
          <cell r="FL3848">
            <v>96669.804000000004</v>
          </cell>
          <cell r="FS3848" t="str">
            <v>WA</v>
          </cell>
          <cell r="FT3848" t="str">
            <v>EISAnqnx</v>
          </cell>
          <cell r="FV3848">
            <v>2780260.48</v>
          </cell>
        </row>
        <row r="3849">
          <cell r="EZ3849" t="str">
            <v>WA</v>
          </cell>
          <cell r="FA3849" t="str">
            <v>Other</v>
          </cell>
          <cell r="FB3849">
            <v>1899853.4519999998</v>
          </cell>
          <cell r="FC3849">
            <v>1902902.976</v>
          </cell>
          <cell r="FI3849" t="str">
            <v>WA</v>
          </cell>
          <cell r="FJ3849" t="str">
            <v>Exterior</v>
          </cell>
          <cell r="FK3849" t="str">
            <v>EISAq</v>
          </cell>
          <cell r="FL3849">
            <v>43940.82</v>
          </cell>
          <cell r="FS3849" t="str">
            <v>WA</v>
          </cell>
          <cell r="FT3849" t="str">
            <v>EISAq</v>
          </cell>
          <cell r="FV3849">
            <v>957856.86400000006</v>
          </cell>
        </row>
        <row r="3850">
          <cell r="EZ3850" t="str">
            <v>WA</v>
          </cell>
          <cell r="FA3850" t="str">
            <v>Bathroom</v>
          </cell>
          <cell r="FB3850">
            <v>274457.15999999997</v>
          </cell>
          <cell r="FC3850">
            <v>93010.482000000004</v>
          </cell>
          <cell r="FI3850" t="str">
            <v>WA</v>
          </cell>
          <cell r="FJ3850" t="str">
            <v>Exterior</v>
          </cell>
          <cell r="FK3850" t="str">
            <v>EISAx</v>
          </cell>
          <cell r="FL3850">
            <v>219704.1</v>
          </cell>
          <cell r="FS3850" t="str">
            <v>WA</v>
          </cell>
          <cell r="FT3850" t="str">
            <v>EISAx</v>
          </cell>
          <cell r="FV3850">
            <v>590329.28</v>
          </cell>
        </row>
        <row r="3851">
          <cell r="EZ3851" t="str">
            <v>WA</v>
          </cell>
          <cell r="FA3851" t="str">
            <v>Bedrooms</v>
          </cell>
          <cell r="FB3851">
            <v>747133.38</v>
          </cell>
          <cell r="FC3851">
            <v>663271.47</v>
          </cell>
          <cell r="FI3851" t="str">
            <v>WA</v>
          </cell>
          <cell r="FJ3851" t="str">
            <v>Kitchen</v>
          </cell>
          <cell r="FK3851" t="str">
            <v>EISAnqnx</v>
          </cell>
          <cell r="FL3851">
            <v>219704.1</v>
          </cell>
          <cell r="FS3851" t="str">
            <v>WA</v>
          </cell>
          <cell r="FT3851" t="str">
            <v>EISAnqnx</v>
          </cell>
          <cell r="FV3851">
            <v>1435195.17</v>
          </cell>
        </row>
        <row r="3852">
          <cell r="EZ3852" t="str">
            <v>WA</v>
          </cell>
          <cell r="FA3852" t="str">
            <v>Exterior</v>
          </cell>
          <cell r="FB3852">
            <v>60990.479999999996</v>
          </cell>
          <cell r="FC3852">
            <v>3592339.2719999999</v>
          </cell>
          <cell r="FI3852" t="str">
            <v>WA</v>
          </cell>
          <cell r="FJ3852" t="str">
            <v>Living Room/Family Room</v>
          </cell>
          <cell r="FK3852" t="str">
            <v>EISAnqnx</v>
          </cell>
          <cell r="FL3852">
            <v>322232.68</v>
          </cell>
          <cell r="FS3852" t="str">
            <v>WA</v>
          </cell>
          <cell r="FT3852" t="str">
            <v>EISAq</v>
          </cell>
          <cell r="FV3852">
            <v>565758.09600000002</v>
          </cell>
        </row>
        <row r="3853">
          <cell r="EZ3853" t="str">
            <v>WA</v>
          </cell>
          <cell r="FA3853" t="str">
            <v>Kitchen</v>
          </cell>
          <cell r="FB3853">
            <v>263783.826</v>
          </cell>
          <cell r="FC3853">
            <v>239387.63399999999</v>
          </cell>
          <cell r="FI3853" t="str">
            <v>WA</v>
          </cell>
          <cell r="FJ3853" t="str">
            <v>Other</v>
          </cell>
          <cell r="FK3853" t="str">
            <v>EISAnqnx</v>
          </cell>
          <cell r="FL3853">
            <v>966698.03999999992</v>
          </cell>
          <cell r="FS3853" t="str">
            <v>WA</v>
          </cell>
          <cell r="FT3853" t="str">
            <v>EISAx</v>
          </cell>
          <cell r="FV3853">
            <v>239199.19500000001</v>
          </cell>
        </row>
        <row r="3854">
          <cell r="EZ3854" t="str">
            <v>WA</v>
          </cell>
          <cell r="FA3854" t="str">
            <v>Living Room/Family Room</v>
          </cell>
          <cell r="FB3854">
            <v>731885.76</v>
          </cell>
          <cell r="FC3854">
            <v>404061.93</v>
          </cell>
          <cell r="FI3854" t="str">
            <v>WA</v>
          </cell>
          <cell r="FJ3854" t="str">
            <v>Other</v>
          </cell>
          <cell r="FK3854" t="str">
            <v>EISAq</v>
          </cell>
          <cell r="FL3854">
            <v>183086.75</v>
          </cell>
          <cell r="FS3854" t="str">
            <v>MT</v>
          </cell>
          <cell r="FT3854" t="str">
            <v>EISAnqnx</v>
          </cell>
          <cell r="FV3854">
            <v>2429210.04</v>
          </cell>
        </row>
        <row r="3855">
          <cell r="EZ3855" t="str">
            <v>WA</v>
          </cell>
          <cell r="FA3855" t="str">
            <v>Other</v>
          </cell>
          <cell r="FB3855">
            <v>3176079.2459999998</v>
          </cell>
          <cell r="FC3855">
            <v>2836057.32</v>
          </cell>
          <cell r="FI3855" t="str">
            <v>WA</v>
          </cell>
          <cell r="FJ3855" t="str">
            <v>Other</v>
          </cell>
          <cell r="FK3855" t="str">
            <v>EISAx</v>
          </cell>
          <cell r="FL3855">
            <v>95205.11</v>
          </cell>
          <cell r="FS3855" t="str">
            <v>MT</v>
          </cell>
          <cell r="FT3855" t="str">
            <v>EISAq</v>
          </cell>
          <cell r="FV3855">
            <v>1376552.3559999999</v>
          </cell>
        </row>
        <row r="3856">
          <cell r="EZ3856" t="str">
            <v>WA</v>
          </cell>
          <cell r="FA3856" t="str">
            <v>Bathroom</v>
          </cell>
          <cell r="FB3856">
            <v>991298.60000000009</v>
          </cell>
          <cell r="FC3856">
            <v>475823.32800000004</v>
          </cell>
          <cell r="FI3856" t="str">
            <v>WA</v>
          </cell>
          <cell r="FJ3856" t="str">
            <v>Bathroom</v>
          </cell>
          <cell r="FK3856" t="str">
            <v>EISAnqnx</v>
          </cell>
          <cell r="FL3856">
            <v>891985.77</v>
          </cell>
          <cell r="FS3856" t="str">
            <v>MT</v>
          </cell>
          <cell r="FT3856" t="str">
            <v>EISAx</v>
          </cell>
          <cell r="FV3856">
            <v>4123264.41</v>
          </cell>
        </row>
        <row r="3857">
          <cell r="EZ3857" t="str">
            <v>WA</v>
          </cell>
          <cell r="FA3857" t="str">
            <v>Bedrooms</v>
          </cell>
          <cell r="FB3857">
            <v>907038.21900000004</v>
          </cell>
          <cell r="FC3857">
            <v>1139993.3900000001</v>
          </cell>
          <cell r="FI3857" t="str">
            <v>WA</v>
          </cell>
          <cell r="FJ3857" t="str">
            <v>Bathroom</v>
          </cell>
          <cell r="FK3857" t="str">
            <v>EISAq</v>
          </cell>
          <cell r="FL3857">
            <v>103683.81599999999</v>
          </cell>
          <cell r="FS3857" t="str">
            <v>ID</v>
          </cell>
          <cell r="FT3857" t="str">
            <v>EISAnqnx</v>
          </cell>
          <cell r="FV3857">
            <v>5167567.8600000003</v>
          </cell>
        </row>
        <row r="3858">
          <cell r="EZ3858" t="str">
            <v>WA</v>
          </cell>
          <cell r="FA3858" t="str">
            <v>Exterior</v>
          </cell>
          <cell r="FB3858">
            <v>2230421.85</v>
          </cell>
          <cell r="FC3858">
            <v>6146051.3200000003</v>
          </cell>
          <cell r="FI3858" t="str">
            <v>WA</v>
          </cell>
          <cell r="FJ3858" t="str">
            <v>Bathroom</v>
          </cell>
          <cell r="FK3858" t="str">
            <v>EISAx</v>
          </cell>
          <cell r="FL3858">
            <v>625152.41999999993</v>
          </cell>
          <cell r="FS3858" t="str">
            <v>ID</v>
          </cell>
          <cell r="FT3858" t="str">
            <v>EISAq</v>
          </cell>
          <cell r="FV3858">
            <v>1378018.0960000001</v>
          </cell>
        </row>
        <row r="3859">
          <cell r="EZ3859" t="str">
            <v>WA</v>
          </cell>
          <cell r="FA3859" t="str">
            <v>Garage</v>
          </cell>
          <cell r="FB3859">
            <v>297389.58</v>
          </cell>
          <cell r="FC3859">
            <v>1714946.5780000002</v>
          </cell>
          <cell r="FI3859" t="str">
            <v>WA</v>
          </cell>
          <cell r="FJ3859" t="str">
            <v>Bedrooms</v>
          </cell>
          <cell r="FK3859" t="str">
            <v>EISAnqnx</v>
          </cell>
          <cell r="FL3859">
            <v>1387533.42</v>
          </cell>
          <cell r="FS3859" t="str">
            <v>ID</v>
          </cell>
          <cell r="FT3859" t="str">
            <v>EISAx</v>
          </cell>
          <cell r="FV3859">
            <v>2271458.4</v>
          </cell>
        </row>
        <row r="3860">
          <cell r="EZ3860" t="str">
            <v>WA</v>
          </cell>
          <cell r="FA3860" t="str">
            <v>Kitchen</v>
          </cell>
          <cell r="FB3860">
            <v>793038.88000000012</v>
          </cell>
          <cell r="FC3860">
            <v>842603.81</v>
          </cell>
          <cell r="FI3860" t="str">
            <v>WA</v>
          </cell>
          <cell r="FJ3860" t="str">
            <v>Bedrooms</v>
          </cell>
          <cell r="FK3860" t="str">
            <v>EISAq</v>
          </cell>
          <cell r="FL3860">
            <v>62515.241999999998</v>
          </cell>
          <cell r="FS3860" t="str">
            <v>OR</v>
          </cell>
          <cell r="FT3860" t="str">
            <v>EISAnqnx</v>
          </cell>
          <cell r="FV3860">
            <v>96761.52</v>
          </cell>
        </row>
        <row r="3861">
          <cell r="EZ3861" t="str">
            <v>WA</v>
          </cell>
          <cell r="FA3861" t="str">
            <v>Living Room/Family Room</v>
          </cell>
          <cell r="FB3861">
            <v>2914417.8840000001</v>
          </cell>
          <cell r="FC3861">
            <v>1650512.1690000002</v>
          </cell>
          <cell r="FI3861" t="str">
            <v>WA</v>
          </cell>
          <cell r="FJ3861" t="str">
            <v>Bedrooms</v>
          </cell>
          <cell r="FK3861" t="str">
            <v>EISAx</v>
          </cell>
          <cell r="FL3861">
            <v>1105452.45</v>
          </cell>
          <cell r="FS3861" t="str">
            <v>OR</v>
          </cell>
          <cell r="FT3861" t="str">
            <v>EISAq</v>
          </cell>
          <cell r="FV3861">
            <v>2348079.5520000001</v>
          </cell>
        </row>
        <row r="3862">
          <cell r="EZ3862" t="str">
            <v>WA</v>
          </cell>
          <cell r="FA3862" t="str">
            <v>Other</v>
          </cell>
          <cell r="FB3862">
            <v>2056944.5950000002</v>
          </cell>
          <cell r="FC3862">
            <v>1705033.5920000002</v>
          </cell>
          <cell r="FI3862" t="str">
            <v>WA</v>
          </cell>
          <cell r="FJ3862" t="str">
            <v>Kitchen</v>
          </cell>
          <cell r="FK3862" t="str">
            <v>EISAq</v>
          </cell>
          <cell r="FL3862">
            <v>68614.289999999994</v>
          </cell>
          <cell r="FS3862" t="str">
            <v>OR</v>
          </cell>
          <cell r="FT3862" t="str">
            <v>EISAx</v>
          </cell>
          <cell r="FV3862">
            <v>2572243.7400000002</v>
          </cell>
        </row>
        <row r="3863">
          <cell r="EZ3863" t="str">
            <v>OR</v>
          </cell>
          <cell r="FA3863" t="str">
            <v>Bathroom</v>
          </cell>
          <cell r="FB3863">
            <v>2863220.7940000002</v>
          </cell>
          <cell r="FC3863">
            <v>1123103.5560000001</v>
          </cell>
          <cell r="FI3863" t="str">
            <v>WA</v>
          </cell>
          <cell r="FJ3863" t="str">
            <v>Kitchen</v>
          </cell>
          <cell r="FK3863" t="str">
            <v>EISAx</v>
          </cell>
          <cell r="FL3863">
            <v>815747.66999999993</v>
          </cell>
          <cell r="FS3863" t="str">
            <v>OR</v>
          </cell>
          <cell r="FT3863" t="str">
            <v>EISAnqnx</v>
          </cell>
          <cell r="FV3863">
            <v>1983586.7999999998</v>
          </cell>
        </row>
        <row r="3864">
          <cell r="EZ3864" t="str">
            <v>OR</v>
          </cell>
          <cell r="FA3864" t="str">
            <v>Bedrooms</v>
          </cell>
          <cell r="FB3864">
            <v>2780027.9380000001</v>
          </cell>
          <cell r="FC3864">
            <v>2537382.108</v>
          </cell>
          <cell r="FI3864" t="str">
            <v>WA</v>
          </cell>
          <cell r="FJ3864" t="str">
            <v>Living Room/Family Room</v>
          </cell>
          <cell r="FK3864" t="str">
            <v>EISAnqnx</v>
          </cell>
          <cell r="FL3864">
            <v>1867833.45</v>
          </cell>
          <cell r="FS3864" t="str">
            <v>OR</v>
          </cell>
          <cell r="FT3864" t="str">
            <v>EISAq</v>
          </cell>
          <cell r="FV3864">
            <v>2537338.1149999998</v>
          </cell>
        </row>
        <row r="3865">
          <cell r="EZ3865" t="str">
            <v>OR</v>
          </cell>
          <cell r="FA3865" t="str">
            <v>Exterior</v>
          </cell>
          <cell r="FB3865">
            <v>7418029.6600000001</v>
          </cell>
          <cell r="FC3865">
            <v>13539637.314000001</v>
          </cell>
          <cell r="FI3865" t="str">
            <v>WA</v>
          </cell>
          <cell r="FJ3865" t="str">
            <v>Living Room/Family Room</v>
          </cell>
          <cell r="FK3865" t="str">
            <v>EISAq</v>
          </cell>
          <cell r="FL3865">
            <v>182971.44</v>
          </cell>
          <cell r="FS3865" t="str">
            <v>OR</v>
          </cell>
          <cell r="FT3865" t="str">
            <v>EISAx</v>
          </cell>
          <cell r="FV3865">
            <v>3553926.35</v>
          </cell>
        </row>
        <row r="3866">
          <cell r="EZ3866" t="str">
            <v>OR</v>
          </cell>
          <cell r="FA3866" t="str">
            <v>Kitchen</v>
          </cell>
          <cell r="FB3866">
            <v>977516.05800000008</v>
          </cell>
          <cell r="FC3866">
            <v>1109238.08</v>
          </cell>
          <cell r="FI3866" t="str">
            <v>WA</v>
          </cell>
          <cell r="FJ3866" t="str">
            <v>Living Room/Family Room</v>
          </cell>
          <cell r="FK3866" t="str">
            <v>EISAx</v>
          </cell>
          <cell r="FL3866">
            <v>1486642.95</v>
          </cell>
          <cell r="FS3866" t="str">
            <v>WA</v>
          </cell>
          <cell r="FT3866" t="str">
            <v>EISAnqnx</v>
          </cell>
          <cell r="FV3866">
            <v>0</v>
          </cell>
        </row>
        <row r="3867">
          <cell r="EZ3867" t="str">
            <v>OR</v>
          </cell>
          <cell r="FA3867" t="str">
            <v>Living Room/Family Room</v>
          </cell>
          <cell r="FB3867">
            <v>3085068.41</v>
          </cell>
          <cell r="FC3867">
            <v>3695149.3540000003</v>
          </cell>
          <cell r="FI3867" t="str">
            <v>WA</v>
          </cell>
          <cell r="FJ3867" t="str">
            <v>Other</v>
          </cell>
          <cell r="FK3867" t="str">
            <v>EISAnqnx</v>
          </cell>
          <cell r="FL3867">
            <v>2508233.4899999998</v>
          </cell>
          <cell r="FS3867" t="str">
            <v>WA</v>
          </cell>
          <cell r="FT3867" t="str">
            <v>EISAq</v>
          </cell>
          <cell r="FV3867">
            <v>0</v>
          </cell>
        </row>
        <row r="3868">
          <cell r="EZ3868" t="str">
            <v>OR</v>
          </cell>
          <cell r="FA3868" t="str">
            <v>Other</v>
          </cell>
          <cell r="FB3868">
            <v>5511526.71</v>
          </cell>
          <cell r="FC3868">
            <v>4201239.2280000001</v>
          </cell>
          <cell r="FI3868" t="str">
            <v>WA</v>
          </cell>
          <cell r="FJ3868" t="str">
            <v>Other</v>
          </cell>
          <cell r="FK3868" t="str">
            <v>EISAq</v>
          </cell>
          <cell r="FL3868">
            <v>160100.00999999998</v>
          </cell>
          <cell r="FS3868" t="str">
            <v>WA</v>
          </cell>
          <cell r="FT3868" t="str">
            <v>EISAx</v>
          </cell>
          <cell r="FV3868">
            <v>0</v>
          </cell>
        </row>
        <row r="3869">
          <cell r="EZ3869" t="str">
            <v>OR</v>
          </cell>
          <cell r="FA3869" t="str">
            <v>Bathroom</v>
          </cell>
          <cell r="FB3869">
            <v>3501032.69</v>
          </cell>
          <cell r="FC3869">
            <v>831928.56</v>
          </cell>
          <cell r="FI3869" t="str">
            <v>WA</v>
          </cell>
          <cell r="FJ3869" t="str">
            <v>Other</v>
          </cell>
          <cell r="FK3869" t="str">
            <v>EISAx</v>
          </cell>
          <cell r="FL3869">
            <v>937728.63</v>
          </cell>
          <cell r="FS3869" t="str">
            <v>WA</v>
          </cell>
          <cell r="FT3869" t="str">
            <v>EISAnqnx</v>
          </cell>
          <cell r="FV3869">
            <v>2877724.08</v>
          </cell>
        </row>
        <row r="3870">
          <cell r="EZ3870" t="str">
            <v>OR</v>
          </cell>
          <cell r="FA3870" t="str">
            <v>Bedrooms</v>
          </cell>
          <cell r="FB3870">
            <v>4783589.22</v>
          </cell>
          <cell r="FC3870">
            <v>3293050.5500000003</v>
          </cell>
          <cell r="FI3870" t="str">
            <v>WA</v>
          </cell>
          <cell r="FJ3870" t="str">
            <v>Bathroom</v>
          </cell>
          <cell r="FK3870" t="str">
            <v>EISAq</v>
          </cell>
          <cell r="FL3870">
            <v>180157.36199999999</v>
          </cell>
          <cell r="FS3870" t="str">
            <v>WA</v>
          </cell>
          <cell r="FT3870" t="str">
            <v>EISAq</v>
          </cell>
          <cell r="FV3870">
            <v>3409667.0160000003</v>
          </cell>
        </row>
        <row r="3871">
          <cell r="EZ3871" t="str">
            <v>OR</v>
          </cell>
          <cell r="FA3871" t="str">
            <v>Exterior</v>
          </cell>
          <cell r="FB3871">
            <v>9428523.6799999997</v>
          </cell>
          <cell r="FC3871">
            <v>13116740.296</v>
          </cell>
          <cell r="FI3871" t="str">
            <v>WA</v>
          </cell>
          <cell r="FJ3871" t="str">
            <v>Bedrooms</v>
          </cell>
          <cell r="FK3871" t="str">
            <v>EISAnqnx</v>
          </cell>
          <cell r="FL3871">
            <v>234351.03999999998</v>
          </cell>
          <cell r="FS3871" t="str">
            <v>WA</v>
          </cell>
          <cell r="FT3871" t="str">
            <v>EISAx</v>
          </cell>
          <cell r="FV3871">
            <v>2158293.06</v>
          </cell>
        </row>
        <row r="3872">
          <cell r="EZ3872" t="str">
            <v>OR</v>
          </cell>
          <cell r="FA3872" t="str">
            <v>Garage</v>
          </cell>
          <cell r="FB3872">
            <v>2523516.6320000002</v>
          </cell>
          <cell r="FC3872">
            <v>3355445.1920000003</v>
          </cell>
          <cell r="FI3872" t="str">
            <v>WA</v>
          </cell>
          <cell r="FJ3872" t="str">
            <v>Bedrooms</v>
          </cell>
          <cell r="FK3872" t="str">
            <v>EISAq</v>
          </cell>
          <cell r="FL3872">
            <v>87881.64</v>
          </cell>
          <cell r="FS3872" t="str">
            <v>ID</v>
          </cell>
          <cell r="FT3872" t="str">
            <v>EISAnqnx</v>
          </cell>
          <cell r="FV3872">
            <v>375626.47499999998</v>
          </cell>
        </row>
        <row r="3873">
          <cell r="EZ3873" t="str">
            <v>OR</v>
          </cell>
          <cell r="FA3873" t="str">
            <v>Kitchen</v>
          </cell>
          <cell r="FB3873">
            <v>1109238.08</v>
          </cell>
          <cell r="FC3873">
            <v>485291.66000000003</v>
          </cell>
          <cell r="FI3873" t="str">
            <v>WA</v>
          </cell>
          <cell r="FJ3873" t="str">
            <v>Exterior</v>
          </cell>
          <cell r="FK3873" t="str">
            <v>EISAq</v>
          </cell>
          <cell r="FL3873">
            <v>133287.15400000001</v>
          </cell>
          <cell r="FS3873" t="str">
            <v>ID</v>
          </cell>
          <cell r="FT3873" t="str">
            <v>EISAq</v>
          </cell>
          <cell r="FV3873">
            <v>95397.2</v>
          </cell>
        </row>
        <row r="3874">
          <cell r="EZ3874" t="str">
            <v>OR</v>
          </cell>
          <cell r="FA3874" t="str">
            <v>Living Room/Family Room</v>
          </cell>
          <cell r="FB3874">
            <v>3085068.41</v>
          </cell>
          <cell r="FC3874">
            <v>3119732.1</v>
          </cell>
          <cell r="FI3874" t="str">
            <v>WA</v>
          </cell>
          <cell r="FJ3874" t="str">
            <v>Exterior</v>
          </cell>
          <cell r="FK3874" t="str">
            <v>EISAx</v>
          </cell>
          <cell r="FL3874">
            <v>439408.2</v>
          </cell>
          <cell r="FS3874" t="str">
            <v>ID</v>
          </cell>
          <cell r="FT3874" t="str">
            <v>EISAx</v>
          </cell>
          <cell r="FV3874">
            <v>143095.79999999999</v>
          </cell>
        </row>
        <row r="3875">
          <cell r="EZ3875" t="str">
            <v>OR</v>
          </cell>
          <cell r="FA3875" t="str">
            <v>Other</v>
          </cell>
          <cell r="FB3875">
            <v>4346826.7259999998</v>
          </cell>
          <cell r="FC3875">
            <v>4672665.4120000005</v>
          </cell>
          <cell r="FI3875" t="str">
            <v>WA</v>
          </cell>
          <cell r="FJ3875" t="str">
            <v>Garage</v>
          </cell>
          <cell r="FK3875" t="str">
            <v>EISAq</v>
          </cell>
          <cell r="FL3875">
            <v>234351.03999999998</v>
          </cell>
          <cell r="FS3875" t="str">
            <v>ID</v>
          </cell>
          <cell r="FT3875" t="str">
            <v>EISAnqnx</v>
          </cell>
          <cell r="FV3875">
            <v>1639639.375</v>
          </cell>
        </row>
        <row r="3876">
          <cell r="EZ3876" t="str">
            <v>WA</v>
          </cell>
          <cell r="FA3876" t="str">
            <v>Bathroom</v>
          </cell>
          <cell r="FB3876">
            <v>931820.68400000012</v>
          </cell>
          <cell r="FC3876">
            <v>337041.52400000003</v>
          </cell>
          <cell r="FI3876" t="str">
            <v>WA</v>
          </cell>
          <cell r="FJ3876" t="str">
            <v>Kitchen</v>
          </cell>
          <cell r="FK3876" t="str">
            <v>EISAnqnx</v>
          </cell>
          <cell r="FL3876">
            <v>58587.759999999995</v>
          </cell>
          <cell r="FS3876" t="str">
            <v>ID</v>
          </cell>
          <cell r="FT3876" t="str">
            <v>EISAq</v>
          </cell>
          <cell r="FV3876">
            <v>313618.29499999998</v>
          </cell>
        </row>
        <row r="3877">
          <cell r="EZ3877" t="str">
            <v>WA</v>
          </cell>
          <cell r="FA3877" t="str">
            <v>Bedrooms</v>
          </cell>
          <cell r="FB3877">
            <v>916951.20500000007</v>
          </cell>
          <cell r="FC3877">
            <v>1462165.4350000001</v>
          </cell>
          <cell r="FI3877" t="str">
            <v>WA</v>
          </cell>
          <cell r="FJ3877" t="str">
            <v>Kitchen</v>
          </cell>
          <cell r="FK3877" t="str">
            <v>EISAq</v>
          </cell>
          <cell r="FL3877">
            <v>77628.781999999992</v>
          </cell>
          <cell r="FS3877" t="str">
            <v>ID</v>
          </cell>
          <cell r="FT3877" t="str">
            <v>EISAx</v>
          </cell>
          <cell r="FV3877">
            <v>411400.42499999999</v>
          </cell>
        </row>
        <row r="3878">
          <cell r="EZ3878" t="str">
            <v>WA</v>
          </cell>
          <cell r="FA3878" t="str">
            <v>Exterior</v>
          </cell>
          <cell r="FB3878">
            <v>213129.19900000002</v>
          </cell>
          <cell r="FC3878">
            <v>6269963.6450000005</v>
          </cell>
          <cell r="FI3878" t="str">
            <v>WA</v>
          </cell>
          <cell r="FJ3878" t="str">
            <v>Living Room/Family Room</v>
          </cell>
          <cell r="FK3878" t="str">
            <v>EISAnqnx</v>
          </cell>
          <cell r="FL3878">
            <v>87881.64</v>
          </cell>
          <cell r="FS3878" t="str">
            <v>WA</v>
          </cell>
          <cell r="FT3878" t="str">
            <v>EISAnqnx</v>
          </cell>
          <cell r="FV3878">
            <v>1751944.96</v>
          </cell>
        </row>
        <row r="3879">
          <cell r="EZ3879" t="str">
            <v>WA</v>
          </cell>
          <cell r="FA3879" t="str">
            <v>Garage</v>
          </cell>
          <cell r="FB3879">
            <v>892168.74000000011</v>
          </cell>
          <cell r="FC3879">
            <v>1219297.2780000002</v>
          </cell>
          <cell r="FI3879" t="str">
            <v>WA</v>
          </cell>
          <cell r="FJ3879" t="str">
            <v>Living Room/Family Room</v>
          </cell>
          <cell r="FK3879" t="str">
            <v>EISAq</v>
          </cell>
          <cell r="FL3879">
            <v>4394.0820000000003</v>
          </cell>
          <cell r="FS3879" t="str">
            <v>WA</v>
          </cell>
          <cell r="FT3879" t="str">
            <v>EISAq</v>
          </cell>
          <cell r="FV3879">
            <v>2111855.392</v>
          </cell>
        </row>
        <row r="3880">
          <cell r="EZ3880" t="str">
            <v>WA</v>
          </cell>
          <cell r="FA3880" t="str">
            <v>Kitchen</v>
          </cell>
          <cell r="FB3880">
            <v>1586077.7600000002</v>
          </cell>
          <cell r="FC3880">
            <v>460953.84900000005</v>
          </cell>
          <cell r="FI3880" t="str">
            <v>WA</v>
          </cell>
          <cell r="FJ3880" t="str">
            <v>Living Room/Family Room</v>
          </cell>
          <cell r="FK3880" t="str">
            <v>EISAx</v>
          </cell>
          <cell r="FL3880">
            <v>292938.8</v>
          </cell>
          <cell r="FS3880" t="str">
            <v>WA</v>
          </cell>
          <cell r="FT3880" t="str">
            <v>EISAx</v>
          </cell>
          <cell r="FV3880">
            <v>2056631.04</v>
          </cell>
        </row>
        <row r="3881">
          <cell r="EZ3881" t="str">
            <v>WA</v>
          </cell>
          <cell r="FA3881" t="str">
            <v>Living Room/Family Room</v>
          </cell>
          <cell r="FB3881">
            <v>594779.16</v>
          </cell>
          <cell r="FC3881">
            <v>683996.0340000001</v>
          </cell>
          <cell r="FI3881" t="str">
            <v>WA</v>
          </cell>
          <cell r="FJ3881" t="str">
            <v>Other</v>
          </cell>
          <cell r="FK3881" t="str">
            <v>EISAnqnx</v>
          </cell>
          <cell r="FL3881">
            <v>527289.84</v>
          </cell>
          <cell r="FS3881" t="str">
            <v>MT</v>
          </cell>
          <cell r="FT3881" t="str">
            <v>EISAnqnx</v>
          </cell>
          <cell r="FV3881">
            <v>894972.12</v>
          </cell>
        </row>
        <row r="3882">
          <cell r="EZ3882" t="str">
            <v>WA</v>
          </cell>
          <cell r="FA3882" t="str">
            <v>Other</v>
          </cell>
          <cell r="FB3882">
            <v>2874765.9400000004</v>
          </cell>
          <cell r="FC3882">
            <v>2631897.7830000003</v>
          </cell>
          <cell r="FI3882" t="str">
            <v>WA</v>
          </cell>
          <cell r="FJ3882" t="str">
            <v>Other</v>
          </cell>
          <cell r="FK3882" t="str">
            <v>EISAq</v>
          </cell>
          <cell r="FL3882">
            <v>278291.86</v>
          </cell>
          <cell r="FS3882" t="str">
            <v>MT</v>
          </cell>
          <cell r="FT3882" t="str">
            <v>EISAq</v>
          </cell>
          <cell r="FV3882">
            <v>937589.84</v>
          </cell>
        </row>
        <row r="3883">
          <cell r="EZ3883" t="str">
            <v>WA</v>
          </cell>
          <cell r="FA3883" t="str">
            <v>Bathroom</v>
          </cell>
          <cell r="FB3883">
            <v>328000.51499999996</v>
          </cell>
          <cell r="FC3883">
            <v>132351.08499999999</v>
          </cell>
          <cell r="FI3883" t="str">
            <v>OR</v>
          </cell>
          <cell r="FJ3883" t="str">
            <v>Bathroom</v>
          </cell>
          <cell r="FK3883" t="str">
            <v>EISAnqnx</v>
          </cell>
          <cell r="FL3883">
            <v>277309.52</v>
          </cell>
          <cell r="FS3883" t="str">
            <v>WA</v>
          </cell>
          <cell r="FT3883" t="str">
            <v>EISAnqnx</v>
          </cell>
          <cell r="FV3883">
            <v>946396.81499999994</v>
          </cell>
        </row>
        <row r="3884">
          <cell r="EZ3884" t="str">
            <v>WA</v>
          </cell>
          <cell r="FA3884" t="str">
            <v>Bedrooms</v>
          </cell>
          <cell r="FB3884">
            <v>586948.28999999992</v>
          </cell>
          <cell r="FC3884">
            <v>496028.84899999999</v>
          </cell>
          <cell r="FI3884" t="str">
            <v>OR</v>
          </cell>
          <cell r="FJ3884" t="str">
            <v>Bathroom</v>
          </cell>
          <cell r="FK3884" t="str">
            <v>EISAx</v>
          </cell>
          <cell r="FL3884">
            <v>2426458.3000000003</v>
          </cell>
          <cell r="FS3884" t="str">
            <v>WA</v>
          </cell>
          <cell r="FT3884" t="str">
            <v>EISAq</v>
          </cell>
          <cell r="FV3884">
            <v>1225115.8769999999</v>
          </cell>
        </row>
        <row r="3885">
          <cell r="EZ3885" t="str">
            <v>WA</v>
          </cell>
          <cell r="FA3885" t="str">
            <v>Exterior</v>
          </cell>
          <cell r="FB3885">
            <v>517895.54999999993</v>
          </cell>
          <cell r="FC3885">
            <v>1750486.9589999998</v>
          </cell>
          <cell r="FI3885" t="str">
            <v>OR</v>
          </cell>
          <cell r="FJ3885" t="str">
            <v>Bedrooms</v>
          </cell>
          <cell r="FK3885" t="str">
            <v>EISAnqnx</v>
          </cell>
          <cell r="FL3885">
            <v>831928.56</v>
          </cell>
          <cell r="FS3885" t="str">
            <v>OR</v>
          </cell>
          <cell r="FT3885" t="str">
            <v>EISAnqnx</v>
          </cell>
          <cell r="FV3885">
            <v>442763.57</v>
          </cell>
        </row>
        <row r="3886">
          <cell r="EZ3886" t="str">
            <v>WA</v>
          </cell>
          <cell r="FA3886" t="str">
            <v>Kitchen</v>
          </cell>
          <cell r="FB3886">
            <v>325698.75699999998</v>
          </cell>
          <cell r="FC3886">
            <v>172631.84999999998</v>
          </cell>
          <cell r="FI3886" t="str">
            <v>OR</v>
          </cell>
          <cell r="FJ3886" t="str">
            <v>Bedrooms</v>
          </cell>
          <cell r="FK3886" t="str">
            <v>EISAx</v>
          </cell>
          <cell r="FL3886">
            <v>1247892.8400000001</v>
          </cell>
          <cell r="FS3886" t="str">
            <v>OR</v>
          </cell>
          <cell r="FT3886" t="str">
            <v>EISAq</v>
          </cell>
          <cell r="FV3886">
            <v>2267719.5019999999</v>
          </cell>
        </row>
        <row r="3887">
          <cell r="EZ3887" t="str">
            <v>WA</v>
          </cell>
          <cell r="FA3887" t="str">
            <v>Living Room/Family Room</v>
          </cell>
          <cell r="FB3887">
            <v>858555.73399999994</v>
          </cell>
          <cell r="FC3887">
            <v>575439.5</v>
          </cell>
          <cell r="FI3887" t="str">
            <v>OR</v>
          </cell>
          <cell r="FJ3887" t="str">
            <v>Exterior</v>
          </cell>
          <cell r="FK3887" t="str">
            <v>EISAnqnx</v>
          </cell>
          <cell r="FL3887">
            <v>3327714.24</v>
          </cell>
          <cell r="FS3887" t="str">
            <v>OR</v>
          </cell>
          <cell r="FT3887" t="str">
            <v>EISAx</v>
          </cell>
          <cell r="FV3887">
            <v>57751.77</v>
          </cell>
        </row>
        <row r="3888">
          <cell r="EZ3888" t="str">
            <v>WA</v>
          </cell>
          <cell r="FA3888" t="str">
            <v>Other</v>
          </cell>
          <cell r="FB3888">
            <v>231326.67899999997</v>
          </cell>
          <cell r="FC3888">
            <v>356772.49</v>
          </cell>
          <cell r="FI3888" t="str">
            <v>OR</v>
          </cell>
          <cell r="FJ3888" t="str">
            <v>Exterior</v>
          </cell>
          <cell r="FK3888" t="str">
            <v>EISAx</v>
          </cell>
          <cell r="FL3888">
            <v>1663857.12</v>
          </cell>
          <cell r="FS3888" t="str">
            <v>OR</v>
          </cell>
          <cell r="FT3888" t="str">
            <v>EISAnqnx</v>
          </cell>
          <cell r="FV3888">
            <v>3596303.16</v>
          </cell>
        </row>
        <row r="3889">
          <cell r="EZ3889" t="str">
            <v>WA</v>
          </cell>
          <cell r="FA3889" t="str">
            <v>Bathroom</v>
          </cell>
          <cell r="FB3889">
            <v>13179314.887000002</v>
          </cell>
          <cell r="FC3889">
            <v>3023460.7300000004</v>
          </cell>
          <cell r="FI3889" t="str">
            <v>OR</v>
          </cell>
          <cell r="FJ3889" t="str">
            <v>Garage</v>
          </cell>
          <cell r="FK3889" t="str">
            <v>EISAq</v>
          </cell>
          <cell r="FL3889">
            <v>554619.04</v>
          </cell>
          <cell r="FS3889" t="str">
            <v>OR</v>
          </cell>
          <cell r="FT3889" t="str">
            <v>EISAq</v>
          </cell>
          <cell r="FV3889">
            <v>175783.42800000001</v>
          </cell>
        </row>
        <row r="3890">
          <cell r="EZ3890" t="str">
            <v>WA</v>
          </cell>
          <cell r="FA3890" t="str">
            <v>Bedrooms</v>
          </cell>
          <cell r="FB3890">
            <v>3509197.0440000002</v>
          </cell>
          <cell r="FC3890">
            <v>2894591.912</v>
          </cell>
          <cell r="FI3890" t="str">
            <v>OR</v>
          </cell>
          <cell r="FJ3890" t="str">
            <v>Kitchen</v>
          </cell>
          <cell r="FK3890" t="str">
            <v>EISAnqnx</v>
          </cell>
          <cell r="FL3890">
            <v>1663857.12</v>
          </cell>
          <cell r="FS3890" t="str">
            <v>OR</v>
          </cell>
          <cell r="FT3890" t="str">
            <v>EISAx</v>
          </cell>
          <cell r="FV3890">
            <v>870853.68</v>
          </cell>
        </row>
        <row r="3891">
          <cell r="EZ3891" t="str">
            <v>WA</v>
          </cell>
          <cell r="FA3891" t="str">
            <v>Exterior</v>
          </cell>
          <cell r="FB3891">
            <v>3989976.8650000002</v>
          </cell>
          <cell r="FC3891">
            <v>17382420.951000001</v>
          </cell>
          <cell r="FI3891" t="str">
            <v>OR</v>
          </cell>
          <cell r="FJ3891" t="str">
            <v>Living Room/Family Room</v>
          </cell>
          <cell r="FK3891" t="str">
            <v>EISAnqnx</v>
          </cell>
          <cell r="FL3891">
            <v>831928.56</v>
          </cell>
          <cell r="FS3891" t="str">
            <v>ID</v>
          </cell>
          <cell r="FT3891" t="str">
            <v>EISAnqnx</v>
          </cell>
          <cell r="FV3891">
            <v>1454807.2999999998</v>
          </cell>
        </row>
        <row r="3892">
          <cell r="EZ3892" t="str">
            <v>WA</v>
          </cell>
          <cell r="FA3892" t="str">
            <v>Garage</v>
          </cell>
          <cell r="FB3892">
            <v>4480669.6720000003</v>
          </cell>
          <cell r="FC3892">
            <v>4867276.1260000002</v>
          </cell>
          <cell r="FI3892" t="str">
            <v>OR</v>
          </cell>
          <cell r="FJ3892" t="str">
            <v>Living Room/Family Room</v>
          </cell>
          <cell r="FK3892" t="str">
            <v>EISAq</v>
          </cell>
          <cell r="FL3892">
            <v>207982.14</v>
          </cell>
          <cell r="FS3892" t="str">
            <v>ID</v>
          </cell>
          <cell r="FT3892" t="str">
            <v>EISAq</v>
          </cell>
          <cell r="FV3892">
            <v>121631.43</v>
          </cell>
        </row>
        <row r="3893">
          <cell r="EZ3893" t="str">
            <v>WA</v>
          </cell>
          <cell r="FA3893" t="str">
            <v>Kitchen</v>
          </cell>
          <cell r="FB3893">
            <v>2027205.6370000001</v>
          </cell>
          <cell r="FC3893">
            <v>961559.64200000011</v>
          </cell>
          <cell r="FI3893" t="str">
            <v>OR</v>
          </cell>
          <cell r="FJ3893" t="str">
            <v>Living Room/Family Room</v>
          </cell>
          <cell r="FK3893" t="str">
            <v>EISAx</v>
          </cell>
          <cell r="FL3893">
            <v>693273.8</v>
          </cell>
          <cell r="FS3893" t="str">
            <v>OR</v>
          </cell>
          <cell r="FT3893" t="str">
            <v>EISAnqnx</v>
          </cell>
          <cell r="FV3893">
            <v>2741576.4</v>
          </cell>
        </row>
        <row r="3894">
          <cell r="EZ3894" t="str">
            <v>WA</v>
          </cell>
          <cell r="FA3894" t="str">
            <v>Living Room/Family Room</v>
          </cell>
          <cell r="FB3894">
            <v>1982597.2000000002</v>
          </cell>
          <cell r="FC3894">
            <v>763299.92200000002</v>
          </cell>
          <cell r="FI3894" t="str">
            <v>OR</v>
          </cell>
          <cell r="FJ3894" t="str">
            <v>Other</v>
          </cell>
          <cell r="FK3894" t="str">
            <v>EISAnqnx</v>
          </cell>
          <cell r="FL3894">
            <v>4159642.8000000003</v>
          </cell>
          <cell r="FS3894" t="str">
            <v>OR</v>
          </cell>
          <cell r="FT3894" t="str">
            <v>EISAq</v>
          </cell>
          <cell r="FV3894">
            <v>695070.25199999998</v>
          </cell>
        </row>
        <row r="3895">
          <cell r="EZ3895" t="str">
            <v>WA</v>
          </cell>
          <cell r="FA3895" t="str">
            <v>Other</v>
          </cell>
          <cell r="FB3895">
            <v>6463266.8720000004</v>
          </cell>
          <cell r="FC3895">
            <v>7543782.3460000008</v>
          </cell>
          <cell r="FI3895" t="str">
            <v>WA</v>
          </cell>
          <cell r="FJ3895" t="str">
            <v>Bathroom</v>
          </cell>
          <cell r="FK3895" t="str">
            <v>EISAq</v>
          </cell>
          <cell r="FL3895">
            <v>229956.95799999998</v>
          </cell>
          <cell r="FS3895" t="str">
            <v>OR</v>
          </cell>
          <cell r="FT3895" t="str">
            <v>EISAx</v>
          </cell>
          <cell r="FV3895">
            <v>3636620.46</v>
          </cell>
        </row>
        <row r="3896">
          <cell r="EZ3896" t="str">
            <v>OR</v>
          </cell>
          <cell r="FA3896" t="str">
            <v>Bathroom</v>
          </cell>
          <cell r="FB3896">
            <v>609457.85100000002</v>
          </cell>
          <cell r="FC3896">
            <v>314827.15500000003</v>
          </cell>
          <cell r="FI3896" t="str">
            <v>WA</v>
          </cell>
          <cell r="FJ3896" t="str">
            <v>Bathroom</v>
          </cell>
          <cell r="FK3896" t="str">
            <v>EISAx</v>
          </cell>
          <cell r="FL3896">
            <v>5858.7759999999998</v>
          </cell>
          <cell r="FS3896" t="str">
            <v>MT</v>
          </cell>
          <cell r="FT3896" t="str">
            <v>EISAnqnx</v>
          </cell>
          <cell r="FV3896">
            <v>2495400.2200000002</v>
          </cell>
        </row>
        <row r="3897">
          <cell r="EZ3897" t="str">
            <v>OR</v>
          </cell>
          <cell r="FA3897" t="str">
            <v>Bedrooms</v>
          </cell>
          <cell r="FB3897">
            <v>516791.745</v>
          </cell>
          <cell r="FC3897">
            <v>813798.495</v>
          </cell>
          <cell r="FI3897" t="str">
            <v>WA</v>
          </cell>
          <cell r="FJ3897" t="str">
            <v>Bedrooms</v>
          </cell>
          <cell r="FK3897" t="str">
            <v>EISAq</v>
          </cell>
          <cell r="FL3897">
            <v>139145.93</v>
          </cell>
          <cell r="FS3897" t="str">
            <v>MT</v>
          </cell>
          <cell r="FT3897" t="str">
            <v>EISAq</v>
          </cell>
          <cell r="FV3897">
            <v>434978.02</v>
          </cell>
        </row>
        <row r="3898">
          <cell r="EZ3898" t="str">
            <v>OR</v>
          </cell>
          <cell r="FA3898" t="str">
            <v>Exterior</v>
          </cell>
          <cell r="FB3898">
            <v>784097.82000000007</v>
          </cell>
          <cell r="FC3898">
            <v>4086812.8800000004</v>
          </cell>
          <cell r="FI3898" t="str">
            <v>WA</v>
          </cell>
          <cell r="FJ3898" t="str">
            <v>Exterior</v>
          </cell>
          <cell r="FK3898" t="str">
            <v>EISAq</v>
          </cell>
          <cell r="FL3898">
            <v>33687.962</v>
          </cell>
          <cell r="FS3898" t="str">
            <v>MT</v>
          </cell>
          <cell r="FT3898" t="str">
            <v>EISAx</v>
          </cell>
          <cell r="FV3898">
            <v>755488.14</v>
          </cell>
        </row>
        <row r="3899">
          <cell r="EZ3899" t="str">
            <v>OR</v>
          </cell>
          <cell r="FA3899" t="str">
            <v>Garage</v>
          </cell>
          <cell r="FB3899">
            <v>142563.24</v>
          </cell>
          <cell r="FC3899">
            <v>617774.04</v>
          </cell>
          <cell r="FI3899" t="str">
            <v>WA</v>
          </cell>
          <cell r="FJ3899" t="str">
            <v>Exterior</v>
          </cell>
          <cell r="FK3899" t="str">
            <v>EISAx</v>
          </cell>
          <cell r="FL3899">
            <v>292938.8</v>
          </cell>
          <cell r="FS3899" t="str">
            <v>OR</v>
          </cell>
          <cell r="FT3899" t="str">
            <v>EISAnqnx</v>
          </cell>
          <cell r="FV3899">
            <v>16736513.625</v>
          </cell>
        </row>
        <row r="3900">
          <cell r="EZ3900" t="str">
            <v>OR</v>
          </cell>
          <cell r="FA3900" t="str">
            <v>Kitchen</v>
          </cell>
          <cell r="FB3900">
            <v>213844.86000000002</v>
          </cell>
          <cell r="FC3900">
            <v>130682.97</v>
          </cell>
          <cell r="FI3900" t="str">
            <v>WA</v>
          </cell>
          <cell r="FJ3900" t="str">
            <v>Garage</v>
          </cell>
          <cell r="FK3900" t="str">
            <v>EISAq</v>
          </cell>
          <cell r="FL3900">
            <v>515572.288</v>
          </cell>
          <cell r="FS3900" t="str">
            <v>OR</v>
          </cell>
          <cell r="FT3900" t="str">
            <v>EISAq</v>
          </cell>
          <cell r="FV3900">
            <v>413247.25</v>
          </cell>
        </row>
        <row r="3901">
          <cell r="EZ3901" t="str">
            <v>OR</v>
          </cell>
          <cell r="FA3901" t="str">
            <v>Living Room/Family Room</v>
          </cell>
          <cell r="FB3901">
            <v>1394743.6980000001</v>
          </cell>
          <cell r="FC3901">
            <v>1021703.2200000001</v>
          </cell>
          <cell r="FI3901" t="str">
            <v>WA</v>
          </cell>
          <cell r="FJ3901" t="str">
            <v>Kitchen</v>
          </cell>
          <cell r="FK3901" t="str">
            <v>EISAq</v>
          </cell>
          <cell r="FL3901">
            <v>67375.923999999999</v>
          </cell>
          <cell r="FS3901" t="str">
            <v>OR</v>
          </cell>
          <cell r="FT3901" t="str">
            <v>EISAx</v>
          </cell>
          <cell r="FV3901">
            <v>4008498.3249999997</v>
          </cell>
        </row>
        <row r="3902">
          <cell r="EZ3902" t="str">
            <v>OR</v>
          </cell>
          <cell r="FA3902" t="str">
            <v>Other</v>
          </cell>
          <cell r="FB3902">
            <v>3167279.9820000003</v>
          </cell>
          <cell r="FC3902">
            <v>1780852.473</v>
          </cell>
          <cell r="FI3902" t="str">
            <v>WA</v>
          </cell>
          <cell r="FJ3902" t="str">
            <v>Living Room/Family Room</v>
          </cell>
          <cell r="FK3902" t="str">
            <v>EISAnqnx</v>
          </cell>
          <cell r="FL3902">
            <v>58587.759999999995</v>
          </cell>
          <cell r="FS3902" t="str">
            <v>MT</v>
          </cell>
          <cell r="FT3902" t="str">
            <v>EISAnqnx</v>
          </cell>
          <cell r="FV3902">
            <v>2109577.14</v>
          </cell>
        </row>
        <row r="3903">
          <cell r="EZ3903" t="str">
            <v>OR</v>
          </cell>
          <cell r="FA3903" t="str">
            <v>Bathroom</v>
          </cell>
          <cell r="FB3903">
            <v>267306.07500000001</v>
          </cell>
          <cell r="FC3903">
            <v>80785.83600000001</v>
          </cell>
          <cell r="FI3903" t="str">
            <v>WA</v>
          </cell>
          <cell r="FJ3903" t="str">
            <v>Living Room/Family Room</v>
          </cell>
          <cell r="FK3903" t="str">
            <v>EISAx</v>
          </cell>
          <cell r="FL3903">
            <v>51264.29</v>
          </cell>
          <cell r="FS3903" t="str">
            <v>MT</v>
          </cell>
          <cell r="FT3903" t="str">
            <v>EISAq</v>
          </cell>
          <cell r="FV3903">
            <v>1992378.41</v>
          </cell>
        </row>
        <row r="3904">
          <cell r="EZ3904" t="str">
            <v>OR</v>
          </cell>
          <cell r="FA3904" t="str">
            <v>Bedrooms</v>
          </cell>
          <cell r="FB3904">
            <v>684303.55200000003</v>
          </cell>
          <cell r="FC3904">
            <v>539364.25800000003</v>
          </cell>
          <cell r="FI3904" t="str">
            <v>WA</v>
          </cell>
          <cell r="FJ3904" t="str">
            <v>Other</v>
          </cell>
          <cell r="FK3904" t="str">
            <v>EISAnqnx</v>
          </cell>
          <cell r="FL3904">
            <v>175763.28</v>
          </cell>
          <cell r="FS3904" t="str">
            <v>MT</v>
          </cell>
          <cell r="FT3904" t="str">
            <v>EISAx</v>
          </cell>
          <cell r="FV3904">
            <v>266360.75</v>
          </cell>
        </row>
        <row r="3905">
          <cell r="EZ3905" t="str">
            <v>OR</v>
          </cell>
          <cell r="FA3905" t="str">
            <v>Exterior</v>
          </cell>
          <cell r="FB3905">
            <v>479962.908</v>
          </cell>
          <cell r="FC3905">
            <v>1544435.1</v>
          </cell>
          <cell r="FI3905" t="str">
            <v>WA</v>
          </cell>
          <cell r="FJ3905" t="str">
            <v>Other</v>
          </cell>
          <cell r="FK3905" t="str">
            <v>EISAq</v>
          </cell>
          <cell r="FL3905">
            <v>410114.32</v>
          </cell>
          <cell r="FS3905" t="str">
            <v>OR</v>
          </cell>
          <cell r="FT3905" t="str">
            <v>EISAnqnx</v>
          </cell>
          <cell r="FV3905">
            <v>3705738.5749999997</v>
          </cell>
        </row>
        <row r="3906">
          <cell r="EZ3906" t="str">
            <v>OR</v>
          </cell>
          <cell r="FA3906" t="str">
            <v>Kitchen</v>
          </cell>
          <cell r="FB3906">
            <v>356408.10000000003</v>
          </cell>
          <cell r="FC3906">
            <v>196024.45500000002</v>
          </cell>
          <cell r="FI3906" t="str">
            <v>WA</v>
          </cell>
          <cell r="FJ3906" t="str">
            <v>Other</v>
          </cell>
          <cell r="FK3906" t="str">
            <v>EISAx</v>
          </cell>
          <cell r="FL3906">
            <v>263644.92</v>
          </cell>
          <cell r="FS3906" t="str">
            <v>OR</v>
          </cell>
          <cell r="FT3906" t="str">
            <v>EISAq</v>
          </cell>
          <cell r="FV3906">
            <v>452388.86499999999</v>
          </cell>
        </row>
        <row r="3907">
          <cell r="EZ3907" t="str">
            <v>OR</v>
          </cell>
          <cell r="FA3907" t="str">
            <v>Living Room/Family Room</v>
          </cell>
          <cell r="FB3907">
            <v>133059.024</v>
          </cell>
          <cell r="FC3907">
            <v>262553.967</v>
          </cell>
          <cell r="FI3907" t="str">
            <v>WA</v>
          </cell>
          <cell r="FJ3907" t="str">
            <v>Bathroom</v>
          </cell>
          <cell r="FK3907" t="str">
            <v>EISAq</v>
          </cell>
          <cell r="FL3907">
            <v>45742.86</v>
          </cell>
          <cell r="FS3907" t="str">
            <v>OR</v>
          </cell>
          <cell r="FT3907" t="str">
            <v>EISAx</v>
          </cell>
          <cell r="FV3907">
            <v>231007.08</v>
          </cell>
        </row>
        <row r="3908">
          <cell r="EZ3908" t="str">
            <v>OR</v>
          </cell>
          <cell r="FA3908" t="str">
            <v>Other</v>
          </cell>
          <cell r="FB3908">
            <v>213844.86000000002</v>
          </cell>
          <cell r="FC3908">
            <v>314827.15500000003</v>
          </cell>
          <cell r="FI3908" t="str">
            <v>WA</v>
          </cell>
          <cell r="FJ3908" t="str">
            <v>Bedrooms</v>
          </cell>
          <cell r="FK3908" t="str">
            <v>EISAq</v>
          </cell>
          <cell r="FL3908">
            <v>68614.289999999994</v>
          </cell>
          <cell r="FS3908" t="str">
            <v>MT</v>
          </cell>
          <cell r="FT3908" t="str">
            <v>EISAnqnx</v>
          </cell>
          <cell r="FV3908">
            <v>5710774.4799999995</v>
          </cell>
        </row>
        <row r="3909">
          <cell r="EZ3909" t="str">
            <v>OR</v>
          </cell>
          <cell r="FA3909" t="str">
            <v>Bathroom</v>
          </cell>
          <cell r="FB3909">
            <v>7320971.3280000007</v>
          </cell>
          <cell r="FC3909">
            <v>2183812.4700000002</v>
          </cell>
          <cell r="FI3909" t="str">
            <v>WA</v>
          </cell>
          <cell r="FJ3909" t="str">
            <v>Exterior</v>
          </cell>
          <cell r="FK3909" t="str">
            <v>EISAnqnx</v>
          </cell>
          <cell r="FL3909">
            <v>91485.72</v>
          </cell>
          <cell r="FS3909" t="str">
            <v>MT</v>
          </cell>
          <cell r="FT3909" t="str">
            <v>EISAq</v>
          </cell>
          <cell r="FV3909">
            <v>1832561.96</v>
          </cell>
        </row>
        <row r="3910">
          <cell r="EZ3910" t="str">
            <v>OR</v>
          </cell>
          <cell r="FA3910" t="str">
            <v>Bedrooms</v>
          </cell>
          <cell r="FB3910">
            <v>2163014.2560000001</v>
          </cell>
          <cell r="FC3910">
            <v>3015741.0300000003</v>
          </cell>
          <cell r="FI3910" t="str">
            <v>WA</v>
          </cell>
          <cell r="FJ3910" t="str">
            <v>Exterior</v>
          </cell>
          <cell r="FK3910" t="str">
            <v>EISAq</v>
          </cell>
          <cell r="FL3910">
            <v>19821.905999999999</v>
          </cell>
          <cell r="FS3910" t="str">
            <v>MT</v>
          </cell>
          <cell r="FT3910" t="str">
            <v>EISAx</v>
          </cell>
          <cell r="FV3910">
            <v>2919313.82</v>
          </cell>
        </row>
        <row r="3911">
          <cell r="EZ3911" t="str">
            <v>OR</v>
          </cell>
          <cell r="FA3911" t="str">
            <v>Exterior</v>
          </cell>
          <cell r="FB3911">
            <v>3466369</v>
          </cell>
          <cell r="FC3911">
            <v>15501602.168000001</v>
          </cell>
          <cell r="FI3911" t="str">
            <v>WA</v>
          </cell>
          <cell r="FJ3911" t="str">
            <v>Kitchen</v>
          </cell>
          <cell r="FK3911" t="str">
            <v>EISAq</v>
          </cell>
          <cell r="FL3911">
            <v>45742.86</v>
          </cell>
          <cell r="FS3911" t="str">
            <v>ID</v>
          </cell>
          <cell r="FT3911" t="str">
            <v>EISAnqnx</v>
          </cell>
          <cell r="FV3911">
            <v>2933967.1</v>
          </cell>
        </row>
        <row r="3912">
          <cell r="EZ3912" t="str">
            <v>OR</v>
          </cell>
          <cell r="FA3912" t="str">
            <v>Kitchen</v>
          </cell>
          <cell r="FB3912">
            <v>582349.99199999997</v>
          </cell>
          <cell r="FC3912">
            <v>970583.32000000007</v>
          </cell>
          <cell r="FI3912" t="str">
            <v>WA</v>
          </cell>
          <cell r="FJ3912" t="str">
            <v>Living Room/Family Room</v>
          </cell>
          <cell r="FK3912" t="str">
            <v>EISAq</v>
          </cell>
          <cell r="FL3912">
            <v>45742.86</v>
          </cell>
          <cell r="FS3912" t="str">
            <v>ID</v>
          </cell>
          <cell r="FT3912" t="str">
            <v>EISAq</v>
          </cell>
          <cell r="FV3912">
            <v>3918265.74</v>
          </cell>
        </row>
        <row r="3913">
          <cell r="EZ3913" t="str">
            <v>OR</v>
          </cell>
          <cell r="FA3913" t="str">
            <v>Living Room/Family Room</v>
          </cell>
          <cell r="FB3913">
            <v>388233.32800000004</v>
          </cell>
          <cell r="FC3913">
            <v>4020988.04</v>
          </cell>
          <cell r="FI3913" t="str">
            <v>WA</v>
          </cell>
          <cell r="FJ3913" t="str">
            <v>Other</v>
          </cell>
          <cell r="FK3913" t="str">
            <v>EISAnqnx</v>
          </cell>
          <cell r="FL3913">
            <v>335447.64</v>
          </cell>
          <cell r="FS3913" t="str">
            <v>ID</v>
          </cell>
          <cell r="FT3913" t="str">
            <v>EISAx</v>
          </cell>
          <cell r="FV3913">
            <v>2990753.56</v>
          </cell>
        </row>
        <row r="3914">
          <cell r="EZ3914" t="str">
            <v>OR</v>
          </cell>
          <cell r="FA3914" t="str">
            <v>Other</v>
          </cell>
          <cell r="FB3914">
            <v>8457940.3600000013</v>
          </cell>
          <cell r="FC3914">
            <v>4367624.9400000004</v>
          </cell>
          <cell r="FI3914" t="str">
            <v>WA</v>
          </cell>
          <cell r="FJ3914" t="str">
            <v>Other</v>
          </cell>
          <cell r="FK3914" t="str">
            <v>EISAq</v>
          </cell>
          <cell r="FL3914">
            <v>111307.62599999999</v>
          </cell>
          <cell r="FS3914" t="str">
            <v>WA</v>
          </cell>
          <cell r="FT3914" t="str">
            <v>EISAnqnx</v>
          </cell>
          <cell r="FV3914">
            <v>3488150.4</v>
          </cell>
        </row>
        <row r="3915">
          <cell r="EZ3915" t="str">
            <v>OR</v>
          </cell>
          <cell r="FA3915" t="str">
            <v>Bathroom</v>
          </cell>
          <cell r="FB3915">
            <v>2149148.7800000003</v>
          </cell>
          <cell r="FC3915">
            <v>623946.42000000004</v>
          </cell>
          <cell r="FI3915" t="str">
            <v>WA</v>
          </cell>
          <cell r="FJ3915" t="str">
            <v>Bathroom</v>
          </cell>
          <cell r="FK3915" t="str">
            <v>EISAq</v>
          </cell>
          <cell r="FL3915">
            <v>153792.87</v>
          </cell>
          <cell r="FS3915" t="str">
            <v>WA</v>
          </cell>
          <cell r="FT3915" t="str">
            <v>EISAq</v>
          </cell>
          <cell r="FV3915">
            <v>327014.10000000003</v>
          </cell>
        </row>
        <row r="3916">
          <cell r="EZ3916" t="str">
            <v>OR</v>
          </cell>
          <cell r="FA3916" t="str">
            <v>Bedrooms</v>
          </cell>
          <cell r="FB3916">
            <v>3847669.5900000003</v>
          </cell>
          <cell r="FC3916">
            <v>5650181.4700000007</v>
          </cell>
          <cell r="FI3916" t="str">
            <v>WA</v>
          </cell>
          <cell r="FJ3916" t="str">
            <v>Bedrooms</v>
          </cell>
          <cell r="FK3916" t="str">
            <v>EISAq</v>
          </cell>
          <cell r="FL3916">
            <v>87881.64</v>
          </cell>
          <cell r="FS3916" t="str">
            <v>WA</v>
          </cell>
          <cell r="FT3916" t="str">
            <v>EISAx</v>
          </cell>
          <cell r="FV3916">
            <v>436018.8</v>
          </cell>
        </row>
        <row r="3917">
          <cell r="EZ3917" t="str">
            <v>OR</v>
          </cell>
          <cell r="FA3917" t="str">
            <v>Exterior</v>
          </cell>
          <cell r="FB3917">
            <v>831928.56</v>
          </cell>
          <cell r="FC3917">
            <v>16652436.676000001</v>
          </cell>
          <cell r="FI3917" t="str">
            <v>WA</v>
          </cell>
          <cell r="FJ3917" t="str">
            <v>Exterior</v>
          </cell>
          <cell r="FK3917" t="str">
            <v>EISAq</v>
          </cell>
          <cell r="FL3917">
            <v>32223.268</v>
          </cell>
          <cell r="FS3917" t="str">
            <v>OR</v>
          </cell>
          <cell r="FT3917" t="str">
            <v>EISAnqnx</v>
          </cell>
          <cell r="FV3917">
            <v>1798151.58</v>
          </cell>
        </row>
        <row r="3918">
          <cell r="EZ3918" t="str">
            <v>OR</v>
          </cell>
          <cell r="FA3918" t="str">
            <v>Garage</v>
          </cell>
          <cell r="FB3918">
            <v>1525202.36</v>
          </cell>
          <cell r="FC3918">
            <v>2079821.4000000001</v>
          </cell>
          <cell r="FI3918" t="str">
            <v>WA</v>
          </cell>
          <cell r="FJ3918" t="str">
            <v>Garage</v>
          </cell>
          <cell r="FK3918" t="str">
            <v>EISAnqnx</v>
          </cell>
          <cell r="FL3918">
            <v>87881.64</v>
          </cell>
          <cell r="FS3918" t="str">
            <v>OR</v>
          </cell>
          <cell r="FT3918" t="str">
            <v>EISAq</v>
          </cell>
          <cell r="FV3918">
            <v>332214.55200000003</v>
          </cell>
        </row>
        <row r="3919">
          <cell r="EZ3919" t="str">
            <v>OR</v>
          </cell>
          <cell r="FA3919" t="str">
            <v>Kitchen</v>
          </cell>
          <cell r="FB3919">
            <v>734870.228</v>
          </cell>
          <cell r="FC3919">
            <v>1733184.5</v>
          </cell>
          <cell r="FI3919" t="str">
            <v>WA</v>
          </cell>
          <cell r="FJ3919" t="str">
            <v>Kitchen</v>
          </cell>
          <cell r="FK3919" t="str">
            <v>EISAq</v>
          </cell>
          <cell r="FL3919">
            <v>193339.60800000001</v>
          </cell>
          <cell r="FS3919" t="str">
            <v>OR</v>
          </cell>
          <cell r="FT3919" t="str">
            <v>EISAx</v>
          </cell>
          <cell r="FV3919">
            <v>1790088.12</v>
          </cell>
        </row>
        <row r="3920">
          <cell r="EZ3920" t="str">
            <v>OR</v>
          </cell>
          <cell r="FA3920" t="str">
            <v>Living Room/Family Room</v>
          </cell>
          <cell r="FB3920">
            <v>1546000.574</v>
          </cell>
          <cell r="FC3920">
            <v>2079821.4000000001</v>
          </cell>
          <cell r="FI3920" t="str">
            <v>WA</v>
          </cell>
          <cell r="FJ3920" t="str">
            <v>Living Room/Family Room</v>
          </cell>
          <cell r="FK3920" t="str">
            <v>EISAq</v>
          </cell>
          <cell r="FL3920">
            <v>43940.82</v>
          </cell>
          <cell r="FS3920" t="str">
            <v>ID</v>
          </cell>
          <cell r="FT3920" t="str">
            <v>EISAnqnx</v>
          </cell>
          <cell r="FV3920">
            <v>2325306.75</v>
          </cell>
        </row>
        <row r="3921">
          <cell r="EZ3921" t="str">
            <v>OR</v>
          </cell>
          <cell r="FA3921" t="str">
            <v>Other</v>
          </cell>
          <cell r="FB3921">
            <v>3487167.2140000002</v>
          </cell>
          <cell r="FC3921">
            <v>5303544.57</v>
          </cell>
          <cell r="FI3921" t="str">
            <v>WA</v>
          </cell>
          <cell r="FJ3921" t="str">
            <v>Other</v>
          </cell>
          <cell r="FK3921" t="str">
            <v>EISAq</v>
          </cell>
          <cell r="FL3921">
            <v>219704.1</v>
          </cell>
          <cell r="FS3921" t="str">
            <v>ID</v>
          </cell>
          <cell r="FT3921" t="str">
            <v>EISAx</v>
          </cell>
          <cell r="FV3921">
            <v>1013595.2499999999</v>
          </cell>
        </row>
        <row r="3922">
          <cell r="EZ3922" t="str">
            <v>OR</v>
          </cell>
          <cell r="FA3922" t="str">
            <v>Bathroom</v>
          </cell>
          <cell r="FB3922">
            <v>78409.782000000007</v>
          </cell>
          <cell r="FC3922">
            <v>47521.08</v>
          </cell>
          <cell r="FI3922" t="str">
            <v>WA</v>
          </cell>
          <cell r="FJ3922" t="str">
            <v>Bathroom</v>
          </cell>
          <cell r="FK3922" t="str">
            <v>EISAq</v>
          </cell>
          <cell r="FL3922">
            <v>128868.81800000001</v>
          </cell>
          <cell r="FS3922" t="str">
            <v>WA</v>
          </cell>
          <cell r="FT3922" t="str">
            <v>EISAnqnx</v>
          </cell>
          <cell r="FV3922">
            <v>1039996.5</v>
          </cell>
        </row>
        <row r="3923">
          <cell r="EZ3923" t="str">
            <v>OR</v>
          </cell>
          <cell r="FA3923" t="str">
            <v>Bedrooms</v>
          </cell>
          <cell r="FB3923">
            <v>381356.66700000002</v>
          </cell>
          <cell r="FC3923">
            <v>350467.96500000003</v>
          </cell>
          <cell r="FI3923" t="str">
            <v>WA</v>
          </cell>
          <cell r="FJ3923" t="str">
            <v>Bedrooms</v>
          </cell>
          <cell r="FK3923" t="str">
            <v>EISAnqnx</v>
          </cell>
          <cell r="FL3923">
            <v>793038.88000000012</v>
          </cell>
          <cell r="FS3923" t="str">
            <v>WA</v>
          </cell>
          <cell r="FT3923" t="str">
            <v>EISAq</v>
          </cell>
          <cell r="FV3923">
            <v>977596.71</v>
          </cell>
        </row>
        <row r="3924">
          <cell r="EZ3924" t="str">
            <v>OR</v>
          </cell>
          <cell r="FA3924" t="str">
            <v>Exterior</v>
          </cell>
          <cell r="FB3924">
            <v>52273.188000000002</v>
          </cell>
          <cell r="FC3924">
            <v>1336530.375</v>
          </cell>
          <cell r="FI3924" t="str">
            <v>WA</v>
          </cell>
          <cell r="FJ3924" t="str">
            <v>Bedrooms</v>
          </cell>
          <cell r="FK3924" t="str">
            <v>EISAq</v>
          </cell>
          <cell r="FL3924">
            <v>1179645.334</v>
          </cell>
          <cell r="FS3924" t="str">
            <v>WA</v>
          </cell>
          <cell r="FT3924" t="str">
            <v>EISAx</v>
          </cell>
          <cell r="FV3924">
            <v>124799.58</v>
          </cell>
        </row>
        <row r="3925">
          <cell r="EZ3925" t="str">
            <v>OR</v>
          </cell>
          <cell r="FA3925" t="str">
            <v>Kitchen</v>
          </cell>
          <cell r="FB3925">
            <v>104546.376</v>
          </cell>
          <cell r="FC3925">
            <v>118802.70000000001</v>
          </cell>
          <cell r="FI3925" t="str">
            <v>WA</v>
          </cell>
          <cell r="FJ3925" t="str">
            <v>Bedrooms</v>
          </cell>
          <cell r="FK3925" t="str">
            <v>EISAx</v>
          </cell>
          <cell r="FL3925">
            <v>346954.51</v>
          </cell>
          <cell r="FS3925" t="str">
            <v>MT</v>
          </cell>
          <cell r="FT3925" t="str">
            <v>EISAnqnx</v>
          </cell>
          <cell r="FV3925">
            <v>1182641.73</v>
          </cell>
        </row>
        <row r="3926">
          <cell r="EZ3926" t="str">
            <v>OR</v>
          </cell>
          <cell r="FA3926" t="str">
            <v>Living Room/Family Room</v>
          </cell>
          <cell r="FB3926">
            <v>532236.09600000002</v>
          </cell>
          <cell r="FC3926">
            <v>528672.01500000001</v>
          </cell>
          <cell r="FI3926" t="str">
            <v>WA</v>
          </cell>
          <cell r="FJ3926" t="str">
            <v>Exterior</v>
          </cell>
          <cell r="FK3926" t="str">
            <v>EISAq</v>
          </cell>
          <cell r="FL3926">
            <v>113999.33900000001</v>
          </cell>
          <cell r="FS3926" t="str">
            <v>MT</v>
          </cell>
          <cell r="FT3926" t="str">
            <v>EISAq</v>
          </cell>
          <cell r="FV3926">
            <v>234397.46</v>
          </cell>
        </row>
        <row r="3927">
          <cell r="EZ3927" t="str">
            <v>OR</v>
          </cell>
          <cell r="FA3927" t="str">
            <v>Other</v>
          </cell>
          <cell r="FB3927">
            <v>374228.505</v>
          </cell>
          <cell r="FC3927">
            <v>169887.861</v>
          </cell>
          <cell r="FI3927" t="str">
            <v>WA</v>
          </cell>
          <cell r="FJ3927" t="str">
            <v>Exterior</v>
          </cell>
          <cell r="FK3927" t="str">
            <v>EISAx</v>
          </cell>
          <cell r="FL3927">
            <v>446084.37000000005</v>
          </cell>
          <cell r="FS3927" t="str">
            <v>OR</v>
          </cell>
          <cell r="FT3927" t="str">
            <v>EISAnqnx</v>
          </cell>
          <cell r="FV3927">
            <v>3225384</v>
          </cell>
        </row>
        <row r="3928">
          <cell r="EZ3928" t="str">
            <v>OR</v>
          </cell>
          <cell r="FA3928" t="str">
            <v>Bathroom</v>
          </cell>
          <cell r="FB3928">
            <v>4991571.3600000003</v>
          </cell>
          <cell r="FC3928">
            <v>658610.11</v>
          </cell>
          <cell r="FI3928" t="str">
            <v>WA</v>
          </cell>
          <cell r="FJ3928" t="str">
            <v>Kitchen</v>
          </cell>
          <cell r="FK3928" t="str">
            <v>EISAq</v>
          </cell>
          <cell r="FL3928">
            <v>128868.81800000001</v>
          </cell>
          <cell r="FS3928" t="str">
            <v>OR</v>
          </cell>
          <cell r="FT3928" t="str">
            <v>EISAq</v>
          </cell>
          <cell r="FV3928">
            <v>1428845.112</v>
          </cell>
        </row>
        <row r="3929">
          <cell r="EZ3929" t="str">
            <v>OR</v>
          </cell>
          <cell r="FA3929" t="str">
            <v>Bedrooms</v>
          </cell>
          <cell r="FB3929">
            <v>2287803.54</v>
          </cell>
          <cell r="FC3929">
            <v>1802511.8800000001</v>
          </cell>
          <cell r="FI3929" t="str">
            <v>WA</v>
          </cell>
          <cell r="FJ3929" t="str">
            <v>Living Room/Family Room</v>
          </cell>
          <cell r="FK3929" t="str">
            <v>EISAq</v>
          </cell>
          <cell r="FL3929">
            <v>322172.04500000004</v>
          </cell>
          <cell r="FS3929" t="str">
            <v>OR</v>
          </cell>
          <cell r="FT3929" t="str">
            <v>EISAx</v>
          </cell>
          <cell r="FV3929">
            <v>1080503.6399999999</v>
          </cell>
        </row>
        <row r="3930">
          <cell r="EZ3930" t="str">
            <v>OR</v>
          </cell>
          <cell r="FA3930" t="str">
            <v>Exterior</v>
          </cell>
          <cell r="FB3930">
            <v>1102305.3419999999</v>
          </cell>
          <cell r="FC3930">
            <v>9567178.4399999995</v>
          </cell>
          <cell r="FI3930" t="str">
            <v>WA</v>
          </cell>
          <cell r="FJ3930" t="str">
            <v>Other</v>
          </cell>
          <cell r="FK3930" t="str">
            <v>EISAnqnx</v>
          </cell>
          <cell r="FL3930">
            <v>297389.58</v>
          </cell>
          <cell r="FS3930" t="str">
            <v>WA</v>
          </cell>
          <cell r="FT3930" t="str">
            <v>EISAnqnx</v>
          </cell>
          <cell r="FV3930">
            <v>2589831.6800000002</v>
          </cell>
        </row>
        <row r="3931">
          <cell r="EZ3931" t="str">
            <v>OR</v>
          </cell>
          <cell r="FA3931" t="str">
            <v>Kitchen</v>
          </cell>
          <cell r="FB3931">
            <v>2412592.824</v>
          </cell>
          <cell r="FC3931">
            <v>866592.25</v>
          </cell>
          <cell r="FI3931" t="str">
            <v>WA</v>
          </cell>
          <cell r="FJ3931" t="str">
            <v>Other</v>
          </cell>
          <cell r="FK3931" t="str">
            <v>EISAq</v>
          </cell>
          <cell r="FL3931">
            <v>312259.05900000001</v>
          </cell>
          <cell r="FS3931" t="str">
            <v>WA</v>
          </cell>
          <cell r="FT3931" t="str">
            <v>EISAq</v>
          </cell>
          <cell r="FV3931">
            <v>28564.32</v>
          </cell>
        </row>
        <row r="3932">
          <cell r="EZ3932" t="str">
            <v>OR</v>
          </cell>
          <cell r="FA3932" t="str">
            <v>Living Room/Family Room</v>
          </cell>
          <cell r="FB3932">
            <v>4020988.04</v>
          </cell>
          <cell r="FC3932">
            <v>3466369</v>
          </cell>
          <cell r="FI3932" t="str">
            <v>WA</v>
          </cell>
          <cell r="FJ3932" t="str">
            <v>Bathroom</v>
          </cell>
          <cell r="FK3932" t="str">
            <v>EISAnqnx</v>
          </cell>
          <cell r="FL3932">
            <v>198259.72000000003</v>
          </cell>
          <cell r="FS3932" t="str">
            <v>MT</v>
          </cell>
          <cell r="FT3932" t="str">
            <v>EISAnqnx</v>
          </cell>
          <cell r="FV3932">
            <v>549445.92000000004</v>
          </cell>
        </row>
        <row r="3933">
          <cell r="EZ3933" t="str">
            <v>OR</v>
          </cell>
          <cell r="FA3933" t="str">
            <v>Other</v>
          </cell>
          <cell r="FB3933">
            <v>5788836.2300000004</v>
          </cell>
          <cell r="FC3933">
            <v>4644934.46</v>
          </cell>
          <cell r="FI3933" t="str">
            <v>WA</v>
          </cell>
          <cell r="FJ3933" t="str">
            <v>Bathroom</v>
          </cell>
          <cell r="FK3933" t="str">
            <v>EISAx</v>
          </cell>
          <cell r="FL3933">
            <v>1709990.0850000002</v>
          </cell>
          <cell r="FS3933" t="str">
            <v>MT</v>
          </cell>
          <cell r="FT3933" t="str">
            <v>EISAq</v>
          </cell>
          <cell r="FV3933">
            <v>51510.555000000008</v>
          </cell>
        </row>
        <row r="3934">
          <cell r="EZ3934" t="str">
            <v>WA</v>
          </cell>
          <cell r="FA3934" t="str">
            <v>Bathroom</v>
          </cell>
          <cell r="FB3934">
            <v>461758.446</v>
          </cell>
          <cell r="FC3934">
            <v>359838.78899999999</v>
          </cell>
          <cell r="FI3934" t="str">
            <v>WA</v>
          </cell>
          <cell r="FJ3934" t="str">
            <v>Bedrooms</v>
          </cell>
          <cell r="FK3934" t="str">
            <v>EISAnqnx</v>
          </cell>
          <cell r="FL3934">
            <v>1437382.9700000002</v>
          </cell>
          <cell r="FS3934" t="str">
            <v>WA</v>
          </cell>
          <cell r="FT3934" t="str">
            <v>EISAnqnx</v>
          </cell>
          <cell r="FV3934">
            <v>1622394.54</v>
          </cell>
        </row>
        <row r="3935">
          <cell r="EZ3935" t="str">
            <v>WA</v>
          </cell>
          <cell r="FA3935" t="str">
            <v>Bedrooms</v>
          </cell>
          <cell r="FB3935">
            <v>1227195.8699999999</v>
          </cell>
          <cell r="FC3935">
            <v>1480955.0160000001</v>
          </cell>
          <cell r="FI3935" t="str">
            <v>WA</v>
          </cell>
          <cell r="FJ3935" t="str">
            <v>Bedrooms</v>
          </cell>
          <cell r="FK3935" t="str">
            <v>EISAx</v>
          </cell>
          <cell r="FL3935">
            <v>1982597.2000000002</v>
          </cell>
          <cell r="FS3935" t="str">
            <v>WA</v>
          </cell>
          <cell r="FT3935" t="str">
            <v>EISAq</v>
          </cell>
          <cell r="FV3935">
            <v>1755514.0919999999</v>
          </cell>
        </row>
        <row r="3936">
          <cell r="EZ3936" t="str">
            <v>WA</v>
          </cell>
          <cell r="FA3936" t="str">
            <v>Kitchen</v>
          </cell>
          <cell r="FB3936">
            <v>665597.76</v>
          </cell>
          <cell r="FC3936">
            <v>131039.55899999999</v>
          </cell>
          <cell r="FI3936" t="str">
            <v>WA</v>
          </cell>
          <cell r="FJ3936" t="str">
            <v>Exterior</v>
          </cell>
          <cell r="FK3936" t="str">
            <v>EISAnqnx</v>
          </cell>
          <cell r="FL3936">
            <v>1486947.9000000001</v>
          </cell>
          <cell r="FS3936" t="str">
            <v>WA</v>
          </cell>
          <cell r="FT3936" t="str">
            <v>EISAx</v>
          </cell>
          <cell r="FV3936">
            <v>842397.16499999992</v>
          </cell>
        </row>
        <row r="3937">
          <cell r="EZ3937" t="str">
            <v>WA</v>
          </cell>
          <cell r="FA3937" t="str">
            <v>Living Room/Family Room</v>
          </cell>
          <cell r="FB3937">
            <v>590718.01199999999</v>
          </cell>
          <cell r="FC3937">
            <v>1125276.213</v>
          </cell>
          <cell r="FI3937" t="str">
            <v>WA</v>
          </cell>
          <cell r="FJ3937" t="str">
            <v>Exterior</v>
          </cell>
          <cell r="FK3937" t="str">
            <v>EISAq</v>
          </cell>
          <cell r="FL3937">
            <v>297389.58</v>
          </cell>
          <cell r="FS3937" t="str">
            <v>OR</v>
          </cell>
          <cell r="FT3937" t="str">
            <v>EISAnqnx</v>
          </cell>
          <cell r="FV3937">
            <v>3619110.92</v>
          </cell>
        </row>
        <row r="3938">
          <cell r="EZ3938" t="str">
            <v>WA</v>
          </cell>
          <cell r="FA3938" t="str">
            <v>Other</v>
          </cell>
          <cell r="FB3938">
            <v>1722234.2039999999</v>
          </cell>
          <cell r="FC3938">
            <v>1114876.2479999999</v>
          </cell>
          <cell r="FI3938" t="str">
            <v>WA</v>
          </cell>
          <cell r="FJ3938" t="str">
            <v>Garage</v>
          </cell>
          <cell r="FK3938" t="str">
            <v>EISAnqnx</v>
          </cell>
          <cell r="FL3938">
            <v>297389.58</v>
          </cell>
          <cell r="FS3938" t="str">
            <v>OR</v>
          </cell>
          <cell r="FT3938" t="str">
            <v>EISAq</v>
          </cell>
          <cell r="FV3938">
            <v>442763.57</v>
          </cell>
        </row>
        <row r="3939">
          <cell r="EZ3939" t="str">
            <v>WA</v>
          </cell>
          <cell r="FA3939" t="str">
            <v>Bathroom</v>
          </cell>
          <cell r="FB3939">
            <v>1165774.45</v>
          </cell>
          <cell r="FC3939">
            <v>969433.49</v>
          </cell>
          <cell r="FI3939" t="str">
            <v>WA</v>
          </cell>
          <cell r="FJ3939" t="str">
            <v>Garage</v>
          </cell>
          <cell r="FK3939" t="str">
            <v>EISAq</v>
          </cell>
          <cell r="FL3939">
            <v>793038.88000000012</v>
          </cell>
          <cell r="FS3939" t="str">
            <v>OR</v>
          </cell>
          <cell r="FT3939" t="str">
            <v>EISAx</v>
          </cell>
          <cell r="FV3939">
            <v>1328290.71</v>
          </cell>
        </row>
        <row r="3940">
          <cell r="EZ3940" t="str">
            <v>WA</v>
          </cell>
          <cell r="FA3940" t="str">
            <v>Bedrooms</v>
          </cell>
          <cell r="FB3940">
            <v>2282463.6599999997</v>
          </cell>
          <cell r="FC3940">
            <v>3055556.19</v>
          </cell>
          <cell r="FI3940" t="str">
            <v>WA</v>
          </cell>
          <cell r="FJ3940" t="str">
            <v>Kitchen</v>
          </cell>
          <cell r="FK3940" t="str">
            <v>EISAq</v>
          </cell>
          <cell r="FL3940">
            <v>669126.55500000005</v>
          </cell>
          <cell r="FS3940" t="str">
            <v>ID</v>
          </cell>
          <cell r="FT3940" t="str">
            <v>EISAnqnx</v>
          </cell>
          <cell r="FV3940">
            <v>13628750.4</v>
          </cell>
        </row>
        <row r="3941">
          <cell r="EZ3941" t="str">
            <v>WA</v>
          </cell>
          <cell r="FA3941" t="str">
            <v>Exterior</v>
          </cell>
          <cell r="FB3941">
            <v>1337572.79</v>
          </cell>
          <cell r="FC3941">
            <v>9571621.7999999989</v>
          </cell>
          <cell r="FI3941" t="str">
            <v>WA</v>
          </cell>
          <cell r="FJ3941" t="str">
            <v>Kitchen</v>
          </cell>
          <cell r="FK3941" t="str">
            <v>EISAx</v>
          </cell>
          <cell r="FL3941">
            <v>1239123.25</v>
          </cell>
          <cell r="FS3941" t="str">
            <v>ID</v>
          </cell>
          <cell r="FT3941" t="str">
            <v>EISAq</v>
          </cell>
          <cell r="FV3941">
            <v>2309316.04</v>
          </cell>
        </row>
        <row r="3942">
          <cell r="EZ3942" t="str">
            <v>WA</v>
          </cell>
          <cell r="FA3942" t="str">
            <v>Kitchen</v>
          </cell>
          <cell r="FB3942">
            <v>785363.84</v>
          </cell>
          <cell r="FC3942">
            <v>1337572.79</v>
          </cell>
          <cell r="FI3942" t="str">
            <v>WA</v>
          </cell>
          <cell r="FJ3942" t="str">
            <v>Living Room/Family Room</v>
          </cell>
          <cell r="FK3942" t="str">
            <v>EISAnqnx</v>
          </cell>
          <cell r="FL3942">
            <v>198259.72000000003</v>
          </cell>
          <cell r="FS3942" t="str">
            <v>ID</v>
          </cell>
          <cell r="FT3942" t="str">
            <v>EISAx</v>
          </cell>
          <cell r="FV3942">
            <v>7344382.1600000001</v>
          </cell>
        </row>
        <row r="3943">
          <cell r="EZ3943" t="str">
            <v>WA</v>
          </cell>
          <cell r="FA3943" t="str">
            <v>Living Room/Family Room</v>
          </cell>
          <cell r="FB3943">
            <v>4393128.9799999995</v>
          </cell>
          <cell r="FC3943">
            <v>2945114.4</v>
          </cell>
          <cell r="FI3943" t="str">
            <v>WA</v>
          </cell>
          <cell r="FJ3943" t="str">
            <v>Living Room/Family Room</v>
          </cell>
          <cell r="FK3943" t="str">
            <v>EISAq</v>
          </cell>
          <cell r="FL3943">
            <v>297389.58</v>
          </cell>
          <cell r="FS3943" t="str">
            <v>WA</v>
          </cell>
          <cell r="FT3943" t="str">
            <v>EISAnqnx</v>
          </cell>
          <cell r="FV3943">
            <v>1675773.44</v>
          </cell>
        </row>
        <row r="3944">
          <cell r="EZ3944" t="str">
            <v>WA</v>
          </cell>
          <cell r="FA3944" t="str">
            <v>Other</v>
          </cell>
          <cell r="FB3944">
            <v>2294734.9699999997</v>
          </cell>
          <cell r="FC3944">
            <v>5914771.4199999999</v>
          </cell>
          <cell r="FI3944" t="str">
            <v>WA</v>
          </cell>
          <cell r="FJ3944" t="str">
            <v>Living Room/Family Room</v>
          </cell>
          <cell r="FK3944" t="str">
            <v>EISAx</v>
          </cell>
          <cell r="FL3944">
            <v>1536512.83</v>
          </cell>
          <cell r="FS3944" t="str">
            <v>WA</v>
          </cell>
          <cell r="FT3944" t="str">
            <v>EISAq</v>
          </cell>
          <cell r="FV3944">
            <v>778853.79200000002</v>
          </cell>
        </row>
        <row r="3945">
          <cell r="EZ3945" t="str">
            <v>WA</v>
          </cell>
          <cell r="FA3945" t="str">
            <v>Bathroom</v>
          </cell>
          <cell r="FB3945">
            <v>1683390.5919999999</v>
          </cell>
          <cell r="FC3945">
            <v>378953.31199999998</v>
          </cell>
          <cell r="FI3945" t="str">
            <v>WA</v>
          </cell>
          <cell r="FJ3945" t="str">
            <v>Other</v>
          </cell>
          <cell r="FK3945" t="str">
            <v>EISAnqnx</v>
          </cell>
          <cell r="FL3945">
            <v>594779.16</v>
          </cell>
          <cell r="FS3945" t="str">
            <v>MT</v>
          </cell>
          <cell r="FT3945" t="str">
            <v>EISAnqnx</v>
          </cell>
          <cell r="FV3945">
            <v>457871.60000000003</v>
          </cell>
        </row>
        <row r="3946">
          <cell r="EZ3946" t="str">
            <v>WA</v>
          </cell>
          <cell r="FA3946" t="str">
            <v>Bedrooms</v>
          </cell>
          <cell r="FB3946">
            <v>660787.93599999999</v>
          </cell>
          <cell r="FC3946">
            <v>1026411.232</v>
          </cell>
          <cell r="FI3946" t="str">
            <v>WA</v>
          </cell>
          <cell r="FJ3946" t="str">
            <v>Other</v>
          </cell>
          <cell r="FK3946" t="str">
            <v>EISAq</v>
          </cell>
          <cell r="FL3946">
            <v>1363035.5750000002</v>
          </cell>
          <cell r="FS3946" t="str">
            <v>MT</v>
          </cell>
          <cell r="FT3946" t="str">
            <v>EISAq</v>
          </cell>
          <cell r="FV3946">
            <v>469318.39</v>
          </cell>
        </row>
        <row r="3947">
          <cell r="EZ3947" t="str">
            <v>WA</v>
          </cell>
          <cell r="FA3947" t="str">
            <v>Exterior</v>
          </cell>
          <cell r="FB3947">
            <v>664596.51199999999</v>
          </cell>
          <cell r="FC3947">
            <v>3858087.4879999999</v>
          </cell>
          <cell r="FI3947" t="str">
            <v>WA</v>
          </cell>
          <cell r="FJ3947" t="str">
            <v>Other</v>
          </cell>
          <cell r="FK3947" t="str">
            <v>EISAx</v>
          </cell>
          <cell r="FL3947">
            <v>495649.30000000005</v>
          </cell>
          <cell r="FS3947" t="str">
            <v>MT</v>
          </cell>
          <cell r="FT3947" t="str">
            <v>EISAx</v>
          </cell>
          <cell r="FV3947">
            <v>457871.60000000003</v>
          </cell>
        </row>
        <row r="3948">
          <cell r="EZ3948" t="str">
            <v>WA</v>
          </cell>
          <cell r="FA3948" t="str">
            <v>Garage</v>
          </cell>
          <cell r="FB3948">
            <v>316111.80800000002</v>
          </cell>
          <cell r="FC3948">
            <v>1127338.496</v>
          </cell>
          <cell r="FI3948" t="str">
            <v>WA</v>
          </cell>
          <cell r="FJ3948" t="str">
            <v>Bathroom</v>
          </cell>
          <cell r="FK3948" t="str">
            <v>EISAnqnx</v>
          </cell>
          <cell r="FL3948">
            <v>594779.16</v>
          </cell>
          <cell r="FS3948" t="str">
            <v>WA</v>
          </cell>
          <cell r="FT3948" t="str">
            <v>EISAnqnx</v>
          </cell>
          <cell r="FV3948">
            <v>5436742.2400000002</v>
          </cell>
        </row>
        <row r="3949">
          <cell r="EZ3949" t="str">
            <v>WA</v>
          </cell>
          <cell r="FA3949" t="str">
            <v>Kitchen</v>
          </cell>
          <cell r="FB3949">
            <v>306590.36800000002</v>
          </cell>
          <cell r="FC3949">
            <v>493210.592</v>
          </cell>
          <cell r="FI3949" t="str">
            <v>WA</v>
          </cell>
          <cell r="FJ3949" t="str">
            <v>Bedrooms</v>
          </cell>
          <cell r="FK3949" t="str">
            <v>EISAnqnx</v>
          </cell>
          <cell r="FL3949">
            <v>1189558.32</v>
          </cell>
          <cell r="FS3949" t="str">
            <v>WA</v>
          </cell>
          <cell r="FT3949" t="str">
            <v>EISAq</v>
          </cell>
          <cell r="FV3949">
            <v>207567.39199999999</v>
          </cell>
        </row>
        <row r="3950">
          <cell r="EZ3950" t="str">
            <v>WA</v>
          </cell>
          <cell r="FA3950" t="str">
            <v>Living Room/Family Room</v>
          </cell>
          <cell r="FB3950">
            <v>691256.54399999999</v>
          </cell>
          <cell r="FC3950">
            <v>912153.95200000005</v>
          </cell>
          <cell r="FI3950" t="str">
            <v>WA</v>
          </cell>
          <cell r="FJ3950" t="str">
            <v>Bedrooms</v>
          </cell>
          <cell r="FK3950" t="str">
            <v>EISAx</v>
          </cell>
          <cell r="FL3950">
            <v>198259.72000000003</v>
          </cell>
          <cell r="FS3950" t="str">
            <v>WA</v>
          </cell>
          <cell r="FT3950" t="str">
            <v>EISAnqnx</v>
          </cell>
          <cell r="FV3950">
            <v>3036789.78</v>
          </cell>
        </row>
        <row r="3951">
          <cell r="EZ3951" t="str">
            <v>WA</v>
          </cell>
          <cell r="FA3951" t="str">
            <v>Other</v>
          </cell>
          <cell r="FB3951">
            <v>935005.40800000005</v>
          </cell>
          <cell r="FC3951">
            <v>935005.40800000005</v>
          </cell>
          <cell r="FI3951" t="str">
            <v>WA</v>
          </cell>
          <cell r="FJ3951" t="str">
            <v>Exterior</v>
          </cell>
          <cell r="FK3951" t="str">
            <v>EISAnqnx</v>
          </cell>
          <cell r="FL3951">
            <v>198259.72000000003</v>
          </cell>
          <cell r="FS3951" t="str">
            <v>WA</v>
          </cell>
          <cell r="FT3951" t="str">
            <v>EISAx</v>
          </cell>
          <cell r="FV3951">
            <v>883997.02500000002</v>
          </cell>
        </row>
        <row r="3952">
          <cell r="EZ3952" t="str">
            <v>OR</v>
          </cell>
          <cell r="FA3952" t="str">
            <v>Bathroom</v>
          </cell>
          <cell r="FB3952">
            <v>3743678.52</v>
          </cell>
          <cell r="FC3952">
            <v>991381.53399999999</v>
          </cell>
          <cell r="FI3952" t="str">
            <v>WA</v>
          </cell>
          <cell r="FJ3952" t="str">
            <v>Exterior</v>
          </cell>
          <cell r="FK3952" t="str">
            <v>EISAq</v>
          </cell>
          <cell r="FL3952">
            <v>74347.395000000004</v>
          </cell>
          <cell r="FS3952" t="str">
            <v>MT</v>
          </cell>
          <cell r="FT3952" t="str">
            <v>EISAnqnx</v>
          </cell>
          <cell r="FV3952">
            <v>1282040.48</v>
          </cell>
        </row>
        <row r="3953">
          <cell r="EZ3953" t="str">
            <v>OR</v>
          </cell>
          <cell r="FA3953" t="str">
            <v>Bedrooms</v>
          </cell>
          <cell r="FB3953">
            <v>3882333.2800000003</v>
          </cell>
          <cell r="FC3953">
            <v>3001875.554</v>
          </cell>
          <cell r="FI3953" t="str">
            <v>WA</v>
          </cell>
          <cell r="FJ3953" t="str">
            <v>Exterior</v>
          </cell>
          <cell r="FK3953" t="str">
            <v>EISAx</v>
          </cell>
          <cell r="FL3953">
            <v>446084.37000000005</v>
          </cell>
          <cell r="FS3953" t="str">
            <v>MT</v>
          </cell>
          <cell r="FT3953" t="str">
            <v>EISAq</v>
          </cell>
          <cell r="FV3953">
            <v>274722.96000000002</v>
          </cell>
        </row>
        <row r="3954">
          <cell r="EZ3954" t="str">
            <v>OR</v>
          </cell>
          <cell r="FA3954" t="str">
            <v>Exterior</v>
          </cell>
          <cell r="FB3954">
            <v>519955.35000000003</v>
          </cell>
          <cell r="FC3954">
            <v>11938174.836000001</v>
          </cell>
          <cell r="FI3954" t="str">
            <v>WA</v>
          </cell>
          <cell r="FJ3954" t="str">
            <v>Garage</v>
          </cell>
          <cell r="FK3954" t="str">
            <v>EISAq</v>
          </cell>
          <cell r="FL3954">
            <v>74347.395000000004</v>
          </cell>
          <cell r="FS3954" t="str">
            <v>OR</v>
          </cell>
          <cell r="FT3954" t="str">
            <v>EISAnqnx</v>
          </cell>
          <cell r="FV3954">
            <v>870853.68</v>
          </cell>
        </row>
        <row r="3955">
          <cell r="EZ3955" t="str">
            <v>OR</v>
          </cell>
          <cell r="FA3955" t="str">
            <v>Garage</v>
          </cell>
          <cell r="FB3955">
            <v>1663857.12</v>
          </cell>
          <cell r="FC3955">
            <v>2828557.1040000003</v>
          </cell>
          <cell r="FI3955" t="str">
            <v>WA</v>
          </cell>
          <cell r="FJ3955" t="str">
            <v>Garage</v>
          </cell>
          <cell r="FK3955" t="str">
            <v>EISAx</v>
          </cell>
          <cell r="FL3955">
            <v>371736.97500000003</v>
          </cell>
          <cell r="FS3955" t="str">
            <v>OR</v>
          </cell>
          <cell r="FT3955" t="str">
            <v>EISAq</v>
          </cell>
          <cell r="FV3955">
            <v>96761.52</v>
          </cell>
        </row>
        <row r="3956">
          <cell r="EZ3956" t="str">
            <v>OR</v>
          </cell>
          <cell r="FA3956" t="str">
            <v>Kitchen</v>
          </cell>
          <cell r="FB3956">
            <v>1802511.8800000001</v>
          </cell>
          <cell r="FC3956">
            <v>1525202.36</v>
          </cell>
          <cell r="FI3956" t="str">
            <v>WA</v>
          </cell>
          <cell r="FJ3956" t="str">
            <v>Kitchen</v>
          </cell>
          <cell r="FK3956" t="str">
            <v>EISAnqnx</v>
          </cell>
          <cell r="FL3956">
            <v>198259.72000000003</v>
          </cell>
          <cell r="FS3956" t="str">
            <v>OR</v>
          </cell>
          <cell r="FT3956" t="str">
            <v>EISAx</v>
          </cell>
          <cell r="FV3956">
            <v>161269.20000000001</v>
          </cell>
        </row>
        <row r="3957">
          <cell r="EZ3957" t="str">
            <v>OR</v>
          </cell>
          <cell r="FA3957" t="str">
            <v>Living Room/Family Room</v>
          </cell>
          <cell r="FB3957">
            <v>1663857.12</v>
          </cell>
          <cell r="FC3957">
            <v>2079821.4000000001</v>
          </cell>
          <cell r="FI3957" t="str">
            <v>WA</v>
          </cell>
          <cell r="FJ3957" t="str">
            <v>Kitchen</v>
          </cell>
          <cell r="FK3957" t="str">
            <v>EISAq</v>
          </cell>
          <cell r="FL3957">
            <v>148694.79</v>
          </cell>
          <cell r="FS3957" t="str">
            <v>OR</v>
          </cell>
          <cell r="FT3957" t="str">
            <v>EISAnqnx</v>
          </cell>
          <cell r="FV3957">
            <v>3311101.48</v>
          </cell>
        </row>
        <row r="3958">
          <cell r="EZ3958" t="str">
            <v>OR</v>
          </cell>
          <cell r="FA3958" t="str">
            <v>Other</v>
          </cell>
          <cell r="FB3958">
            <v>5040100.5260000005</v>
          </cell>
          <cell r="FC3958">
            <v>3133597.5760000004</v>
          </cell>
          <cell r="FI3958" t="str">
            <v>WA</v>
          </cell>
          <cell r="FJ3958" t="str">
            <v>Living Room/Family Room</v>
          </cell>
          <cell r="FK3958" t="str">
            <v>EISAnqnx</v>
          </cell>
          <cell r="FL3958">
            <v>743473.95000000007</v>
          </cell>
          <cell r="FS3958" t="str">
            <v>OR</v>
          </cell>
          <cell r="FT3958" t="str">
            <v>EISAq</v>
          </cell>
          <cell r="FV3958">
            <v>325334.97100000002</v>
          </cell>
        </row>
        <row r="3959">
          <cell r="EZ3959" t="str">
            <v>ID</v>
          </cell>
          <cell r="FA3959" t="str">
            <v>Bathroom</v>
          </cell>
          <cell r="FB3959">
            <v>333147.23200000002</v>
          </cell>
          <cell r="FC3959">
            <v>170359.38</v>
          </cell>
          <cell r="FI3959" t="str">
            <v>WA</v>
          </cell>
          <cell r="FJ3959" t="str">
            <v>Living Room/Family Room</v>
          </cell>
          <cell r="FK3959" t="str">
            <v>EISAx</v>
          </cell>
          <cell r="FL3959">
            <v>396519.44000000006</v>
          </cell>
          <cell r="FS3959" t="str">
            <v>OR</v>
          </cell>
          <cell r="FT3959" t="str">
            <v>EISAx</v>
          </cell>
          <cell r="FV3959">
            <v>1568923.085</v>
          </cell>
        </row>
        <row r="3960">
          <cell r="EZ3960" t="str">
            <v>ID</v>
          </cell>
          <cell r="FA3960" t="str">
            <v>Bedrooms</v>
          </cell>
          <cell r="FB3960">
            <v>424005.56800000003</v>
          </cell>
          <cell r="FC3960">
            <v>700366.34</v>
          </cell>
          <cell r="FI3960" t="str">
            <v>WA</v>
          </cell>
          <cell r="FJ3960" t="str">
            <v>Other</v>
          </cell>
          <cell r="FK3960" t="str">
            <v>EISAnqnx</v>
          </cell>
          <cell r="FL3960">
            <v>1189558.32</v>
          </cell>
          <cell r="FS3960" t="str">
            <v>WA</v>
          </cell>
          <cell r="FT3960" t="str">
            <v>EISAnqnx</v>
          </cell>
          <cell r="FV3960">
            <v>2964927.84</v>
          </cell>
        </row>
        <row r="3961">
          <cell r="EZ3961" t="str">
            <v>ID</v>
          </cell>
          <cell r="FA3961" t="str">
            <v>Exterior</v>
          </cell>
          <cell r="FB3961">
            <v>711723.63199999998</v>
          </cell>
          <cell r="FC3961">
            <v>3259542.804</v>
          </cell>
          <cell r="FI3961" t="str">
            <v>WA</v>
          </cell>
          <cell r="FJ3961" t="str">
            <v>Other</v>
          </cell>
          <cell r="FK3961" t="str">
            <v>EISAq</v>
          </cell>
          <cell r="FL3961">
            <v>128868.81800000001</v>
          </cell>
          <cell r="FS3961" t="str">
            <v>WA</v>
          </cell>
          <cell r="FT3961" t="str">
            <v>EISAq</v>
          </cell>
          <cell r="FV3961">
            <v>1081326.6240000001</v>
          </cell>
        </row>
        <row r="3962">
          <cell r="EZ3962" t="str">
            <v>ID</v>
          </cell>
          <cell r="FA3962" t="str">
            <v>Kitchen</v>
          </cell>
          <cell r="FB3962">
            <v>325575.70400000003</v>
          </cell>
          <cell r="FC3962">
            <v>598150.71200000006</v>
          </cell>
          <cell r="FI3962" t="str">
            <v>OR</v>
          </cell>
          <cell r="FJ3962" t="str">
            <v>Bathroom</v>
          </cell>
          <cell r="FK3962" t="str">
            <v>EISAnqnx</v>
          </cell>
          <cell r="FL3962">
            <v>641534.58000000007</v>
          </cell>
          <cell r="FS3962" t="str">
            <v>WA</v>
          </cell>
          <cell r="FT3962" t="str">
            <v>EISAx</v>
          </cell>
          <cell r="FV3962">
            <v>3379145.7</v>
          </cell>
        </row>
        <row r="3963">
          <cell r="EZ3963" t="str">
            <v>ID</v>
          </cell>
          <cell r="FA3963" t="str">
            <v>Living Room/Family Room</v>
          </cell>
          <cell r="FB3963">
            <v>333147.23200000002</v>
          </cell>
          <cell r="FC3963">
            <v>624651.06000000006</v>
          </cell>
          <cell r="FI3963" t="str">
            <v>OR</v>
          </cell>
          <cell r="FJ3963" t="str">
            <v>Bathroom</v>
          </cell>
          <cell r="FK3963" t="str">
            <v>EISAx</v>
          </cell>
          <cell r="FL3963">
            <v>142563.24</v>
          </cell>
          <cell r="FS3963" t="str">
            <v>MT</v>
          </cell>
          <cell r="FT3963" t="str">
            <v>EISAnqnx</v>
          </cell>
          <cell r="FV3963">
            <v>4751875.78</v>
          </cell>
        </row>
        <row r="3964">
          <cell r="EZ3964" t="str">
            <v>ID</v>
          </cell>
          <cell r="FA3964" t="str">
            <v>Other</v>
          </cell>
          <cell r="FB3964">
            <v>3369329.96</v>
          </cell>
          <cell r="FC3964">
            <v>2067027.1440000001</v>
          </cell>
          <cell r="FI3964" t="str">
            <v>OR</v>
          </cell>
          <cell r="FJ3964" t="str">
            <v>Bedrooms</v>
          </cell>
          <cell r="FK3964" t="str">
            <v>EISAnqnx</v>
          </cell>
          <cell r="FL3964">
            <v>285126.48</v>
          </cell>
          <cell r="FS3964" t="str">
            <v>MT</v>
          </cell>
          <cell r="FT3964" t="str">
            <v>EISAq</v>
          </cell>
          <cell r="FV3964">
            <v>532721.5</v>
          </cell>
        </row>
        <row r="3965">
          <cell r="EZ3965" t="str">
            <v>MT</v>
          </cell>
          <cell r="FA3965" t="str">
            <v>Bathroom</v>
          </cell>
          <cell r="FB3965">
            <v>635296.84500000009</v>
          </cell>
          <cell r="FC3965">
            <v>117901.93700000001</v>
          </cell>
          <cell r="FI3965" t="str">
            <v>OR</v>
          </cell>
          <cell r="FJ3965" t="str">
            <v>Bedrooms</v>
          </cell>
          <cell r="FK3965" t="str">
            <v>EISAx</v>
          </cell>
          <cell r="FL3965">
            <v>285126.48</v>
          </cell>
          <cell r="FS3965" t="str">
            <v>MT</v>
          </cell>
          <cell r="FT3965" t="str">
            <v>EISAx</v>
          </cell>
          <cell r="FV3965">
            <v>2503791.0499999998</v>
          </cell>
        </row>
        <row r="3966">
          <cell r="EZ3966" t="str">
            <v>MT</v>
          </cell>
          <cell r="FA3966" t="str">
            <v>Bedrooms</v>
          </cell>
          <cell r="FB3966">
            <v>566616.1050000001</v>
          </cell>
          <cell r="FC3966">
            <v>331956.91000000003</v>
          </cell>
          <cell r="FI3966" t="str">
            <v>OR</v>
          </cell>
          <cell r="FJ3966" t="str">
            <v>Exterior</v>
          </cell>
          <cell r="FK3966" t="str">
            <v>EISAnqnx</v>
          </cell>
          <cell r="FL3966">
            <v>641534.58000000007</v>
          </cell>
          <cell r="FS3966" t="str">
            <v>MT</v>
          </cell>
          <cell r="FT3966" t="str">
            <v>EISAnqnx</v>
          </cell>
          <cell r="FV3966">
            <v>68680.740000000005</v>
          </cell>
        </row>
        <row r="3967">
          <cell r="EZ3967" t="str">
            <v>MT</v>
          </cell>
          <cell r="FA3967" t="str">
            <v>Exterior</v>
          </cell>
          <cell r="FB3967">
            <v>1717018.5000000002</v>
          </cell>
          <cell r="FC3967">
            <v>2841093.2780000004</v>
          </cell>
          <cell r="FI3967" t="str">
            <v>OR</v>
          </cell>
          <cell r="FJ3967" t="str">
            <v>Exterior</v>
          </cell>
          <cell r="FK3967" t="str">
            <v>EISAx</v>
          </cell>
          <cell r="FL3967">
            <v>285126.48</v>
          </cell>
          <cell r="FS3967" t="str">
            <v>MT</v>
          </cell>
          <cell r="FT3967" t="str">
            <v>EISAq</v>
          </cell>
          <cell r="FV3967">
            <v>1315236.1710000001</v>
          </cell>
        </row>
        <row r="3968">
          <cell r="EZ3968" t="str">
            <v>MT</v>
          </cell>
          <cell r="FA3968" t="str">
            <v>Kitchen</v>
          </cell>
          <cell r="FB3968">
            <v>463594.99500000005</v>
          </cell>
          <cell r="FC3968">
            <v>206042.22000000003</v>
          </cell>
          <cell r="FI3968" t="str">
            <v>OR</v>
          </cell>
          <cell r="FJ3968" t="str">
            <v>Garage</v>
          </cell>
          <cell r="FK3968" t="str">
            <v>EISAnqnx</v>
          </cell>
          <cell r="FL3968">
            <v>570252.96</v>
          </cell>
          <cell r="FS3968" t="str">
            <v>ID</v>
          </cell>
          <cell r="FT3968" t="str">
            <v>EISAnqnx</v>
          </cell>
          <cell r="FV3968">
            <v>9483338.8200000003</v>
          </cell>
        </row>
        <row r="3969">
          <cell r="EZ3969" t="str">
            <v>MT</v>
          </cell>
          <cell r="FA3969" t="str">
            <v>Living Room/Family Room</v>
          </cell>
          <cell r="FB3969">
            <v>875679.43500000006</v>
          </cell>
          <cell r="FC3969">
            <v>944360.17500000005</v>
          </cell>
          <cell r="FI3969" t="str">
            <v>OR</v>
          </cell>
          <cell r="FJ3969" t="str">
            <v>Kitchen</v>
          </cell>
          <cell r="FK3969" t="str">
            <v>EISAnqnx</v>
          </cell>
          <cell r="FL3969">
            <v>285126.48</v>
          </cell>
          <cell r="FS3969" t="str">
            <v>ID</v>
          </cell>
          <cell r="FT3969" t="str">
            <v>EISAq</v>
          </cell>
          <cell r="FV3969">
            <v>787438.91200000001</v>
          </cell>
        </row>
        <row r="3970">
          <cell r="EZ3970" t="str">
            <v>MT</v>
          </cell>
          <cell r="FA3970" t="str">
            <v>Other</v>
          </cell>
          <cell r="FB3970">
            <v>3233718.1750000003</v>
          </cell>
          <cell r="FC3970">
            <v>2195494.3220000002</v>
          </cell>
          <cell r="FI3970" t="str">
            <v>OR</v>
          </cell>
          <cell r="FJ3970" t="str">
            <v>Kitchen</v>
          </cell>
          <cell r="FK3970" t="str">
            <v>EISAx</v>
          </cell>
          <cell r="FL3970">
            <v>380168.64</v>
          </cell>
          <cell r="FS3970" t="str">
            <v>ID</v>
          </cell>
          <cell r="FT3970" t="str">
            <v>EISAx</v>
          </cell>
          <cell r="FV3970">
            <v>246074.66</v>
          </cell>
        </row>
        <row r="3971">
          <cell r="EZ3971" t="str">
            <v>MT</v>
          </cell>
          <cell r="FA3971" t="str">
            <v>Bathroom</v>
          </cell>
          <cell r="FB3971">
            <v>922673.63800000004</v>
          </cell>
          <cell r="FC3971">
            <v>334549.10200000001</v>
          </cell>
          <cell r="FI3971" t="str">
            <v>OR</v>
          </cell>
          <cell r="FJ3971" t="str">
            <v>Living Room/Family Room</v>
          </cell>
          <cell r="FK3971" t="str">
            <v>EISAx</v>
          </cell>
          <cell r="FL3971">
            <v>190084.32</v>
          </cell>
          <cell r="FS3971" t="str">
            <v>WA</v>
          </cell>
          <cell r="FT3971" t="str">
            <v>EISAnqnx</v>
          </cell>
          <cell r="FV3971">
            <v>2163192.7199999997</v>
          </cell>
        </row>
        <row r="3972">
          <cell r="EZ3972" t="str">
            <v>MT</v>
          </cell>
          <cell r="FA3972" t="str">
            <v>Bedrooms</v>
          </cell>
          <cell r="FB3972">
            <v>1174118.186</v>
          </cell>
          <cell r="FC3972">
            <v>1478834.8840000001</v>
          </cell>
          <cell r="FI3972" t="str">
            <v>OR</v>
          </cell>
          <cell r="FJ3972" t="str">
            <v>Other</v>
          </cell>
          <cell r="FK3972" t="str">
            <v>EISAnqnx</v>
          </cell>
          <cell r="FL3972">
            <v>1710758.8800000001</v>
          </cell>
          <cell r="FS3972" t="str">
            <v>WA</v>
          </cell>
          <cell r="FT3972" t="str">
            <v>EISAq</v>
          </cell>
          <cell r="FV3972">
            <v>1277115.702</v>
          </cell>
        </row>
        <row r="3973">
          <cell r="EZ3973" t="str">
            <v>MT</v>
          </cell>
          <cell r="FA3973" t="str">
            <v>Exterior</v>
          </cell>
          <cell r="FB3973">
            <v>255706.32</v>
          </cell>
          <cell r="FC3973">
            <v>5859936.5</v>
          </cell>
          <cell r="FI3973" t="str">
            <v>OR</v>
          </cell>
          <cell r="FJ3973" t="str">
            <v>Other</v>
          </cell>
          <cell r="FK3973" t="str">
            <v>EISAx</v>
          </cell>
          <cell r="FL3973">
            <v>807858.36</v>
          </cell>
          <cell r="FS3973" t="str">
            <v>WA</v>
          </cell>
          <cell r="FT3973" t="str">
            <v>EISAx</v>
          </cell>
          <cell r="FV3973">
            <v>9349568.5350000001</v>
          </cell>
        </row>
        <row r="3974">
          <cell r="EZ3974" t="str">
            <v>MT</v>
          </cell>
          <cell r="FA3974" t="str">
            <v>Garage</v>
          </cell>
          <cell r="FB3974">
            <v>394213.91</v>
          </cell>
          <cell r="FC3974">
            <v>703192.38</v>
          </cell>
          <cell r="FI3974" t="str">
            <v>WA</v>
          </cell>
          <cell r="FJ3974" t="str">
            <v>Bathroom</v>
          </cell>
          <cell r="FK3974" t="str">
            <v>EISAq</v>
          </cell>
          <cell r="FL3974">
            <v>1164775.855</v>
          </cell>
          <cell r="FS3974" t="str">
            <v>WA</v>
          </cell>
          <cell r="FT3974" t="str">
            <v>EISAnqnx</v>
          </cell>
          <cell r="FV3974">
            <v>1037836.96</v>
          </cell>
        </row>
        <row r="3975">
          <cell r="EZ3975" t="str">
            <v>MT</v>
          </cell>
          <cell r="FA3975" t="str">
            <v>Kitchen</v>
          </cell>
          <cell r="FB3975">
            <v>1406384.76</v>
          </cell>
          <cell r="FC3975">
            <v>1108060.72</v>
          </cell>
          <cell r="FI3975" t="str">
            <v>WA</v>
          </cell>
          <cell r="FJ3975" t="str">
            <v>Bathroom</v>
          </cell>
          <cell r="FK3975" t="str">
            <v>EISAx</v>
          </cell>
          <cell r="FL3975">
            <v>1239123.25</v>
          </cell>
          <cell r="FS3975" t="str">
            <v>WA</v>
          </cell>
          <cell r="FT3975" t="str">
            <v>EISAq</v>
          </cell>
          <cell r="FV3975">
            <v>500827.74400000001</v>
          </cell>
        </row>
        <row r="3976">
          <cell r="EZ3976" t="str">
            <v>MT</v>
          </cell>
          <cell r="FA3976" t="str">
            <v>Living Room/Family Room</v>
          </cell>
          <cell r="FB3976">
            <v>2301356.88</v>
          </cell>
          <cell r="FC3976">
            <v>2045650.56</v>
          </cell>
          <cell r="FI3976" t="str">
            <v>WA</v>
          </cell>
          <cell r="FJ3976" t="str">
            <v>Bedrooms</v>
          </cell>
          <cell r="FK3976" t="str">
            <v>EISAq</v>
          </cell>
          <cell r="FL3976">
            <v>807908.35900000005</v>
          </cell>
          <cell r="FS3976" t="str">
            <v>WA</v>
          </cell>
          <cell r="FT3976" t="str">
            <v>EISAnqnx</v>
          </cell>
          <cell r="FV3976">
            <v>3941586.7349999999</v>
          </cell>
        </row>
        <row r="3977">
          <cell r="EZ3977" t="str">
            <v>MT</v>
          </cell>
          <cell r="FA3977" t="str">
            <v>Other</v>
          </cell>
          <cell r="FB3977">
            <v>1374421.47</v>
          </cell>
          <cell r="FC3977">
            <v>1327541.9779999999</v>
          </cell>
          <cell r="FI3977" t="str">
            <v>WA</v>
          </cell>
          <cell r="FJ3977" t="str">
            <v>Exterior</v>
          </cell>
          <cell r="FK3977" t="str">
            <v>EISAq</v>
          </cell>
          <cell r="FL3977">
            <v>247824.65000000002</v>
          </cell>
          <cell r="FS3977" t="str">
            <v>WA</v>
          </cell>
          <cell r="FT3977" t="str">
            <v>EISAq</v>
          </cell>
          <cell r="FV3977">
            <v>1146076.1429999999</v>
          </cell>
        </row>
        <row r="3978">
          <cell r="EZ3978" t="str">
            <v>WA</v>
          </cell>
          <cell r="FA3978" t="str">
            <v>Bathroom</v>
          </cell>
          <cell r="FB3978">
            <v>285643.2</v>
          </cell>
          <cell r="FC3978">
            <v>99022.975999999995</v>
          </cell>
          <cell r="FI3978" t="str">
            <v>WA</v>
          </cell>
          <cell r="FJ3978" t="str">
            <v>Kitchen</v>
          </cell>
          <cell r="FK3978" t="str">
            <v>EISAq</v>
          </cell>
          <cell r="FL3978">
            <v>515475.27200000006</v>
          </cell>
          <cell r="FS3978" t="str">
            <v>WA</v>
          </cell>
          <cell r="FT3978" t="str">
            <v>EISAx</v>
          </cell>
          <cell r="FV3978">
            <v>5792780.5049999999</v>
          </cell>
        </row>
        <row r="3979">
          <cell r="EZ3979" t="str">
            <v>WA</v>
          </cell>
          <cell r="FA3979" t="str">
            <v>Bedrooms</v>
          </cell>
          <cell r="FB3979">
            <v>257078.88</v>
          </cell>
          <cell r="FC3979">
            <v>257078.88</v>
          </cell>
          <cell r="FI3979" t="str">
            <v>WA</v>
          </cell>
          <cell r="FJ3979" t="str">
            <v>Living Room/Family Room</v>
          </cell>
          <cell r="FK3979" t="str">
            <v>EISAq</v>
          </cell>
          <cell r="FL3979">
            <v>1184601.827</v>
          </cell>
          <cell r="FS3979" t="str">
            <v>WA</v>
          </cell>
          <cell r="FT3979" t="str">
            <v>EISAnqnx</v>
          </cell>
          <cell r="FV3979">
            <v>2485591.6349999998</v>
          </cell>
        </row>
        <row r="3980">
          <cell r="EZ3980" t="str">
            <v>WA</v>
          </cell>
          <cell r="FA3980" t="str">
            <v>Exterior</v>
          </cell>
          <cell r="FB3980">
            <v>114257.28</v>
          </cell>
          <cell r="FC3980">
            <v>1972842.368</v>
          </cell>
          <cell r="FI3980" t="str">
            <v>WA</v>
          </cell>
          <cell r="FJ3980" t="str">
            <v>Other</v>
          </cell>
          <cell r="FK3980" t="str">
            <v>EISAnqnx</v>
          </cell>
          <cell r="FL3980">
            <v>594779.16</v>
          </cell>
          <cell r="FS3980" t="str">
            <v>WA</v>
          </cell>
          <cell r="FT3980" t="str">
            <v>EISAq</v>
          </cell>
          <cell r="FV3980">
            <v>1713914.2319999998</v>
          </cell>
        </row>
        <row r="3981">
          <cell r="EZ3981" t="str">
            <v>WA</v>
          </cell>
          <cell r="FA3981" t="str">
            <v>Kitchen</v>
          </cell>
          <cell r="FB3981">
            <v>457029.12</v>
          </cell>
          <cell r="FC3981">
            <v>356101.85600000003</v>
          </cell>
          <cell r="FI3981" t="str">
            <v>WA</v>
          </cell>
          <cell r="FJ3981" t="str">
            <v>Other</v>
          </cell>
          <cell r="FK3981" t="str">
            <v>EISAq</v>
          </cell>
          <cell r="FL3981">
            <v>639387.59700000007</v>
          </cell>
          <cell r="FS3981" t="str">
            <v>WA</v>
          </cell>
          <cell r="FT3981" t="str">
            <v>EISAx</v>
          </cell>
          <cell r="FV3981">
            <v>4347185.37</v>
          </cell>
        </row>
        <row r="3982">
          <cell r="EZ3982" t="str">
            <v>WA</v>
          </cell>
          <cell r="FA3982" t="str">
            <v>Living Room/Family Room</v>
          </cell>
          <cell r="FB3982">
            <v>228514.56</v>
          </cell>
          <cell r="FC3982">
            <v>418943.36</v>
          </cell>
          <cell r="FI3982" t="str">
            <v>WA</v>
          </cell>
          <cell r="FJ3982" t="str">
            <v>Bathroom</v>
          </cell>
          <cell r="FK3982" t="str">
            <v>EISAq</v>
          </cell>
          <cell r="FL3982">
            <v>114357.15</v>
          </cell>
          <cell r="FS3982" t="str">
            <v>WA</v>
          </cell>
          <cell r="FT3982" t="str">
            <v>EISAnqnx</v>
          </cell>
          <cell r="FV3982">
            <v>3743987.4</v>
          </cell>
        </row>
        <row r="3983">
          <cell r="EZ3983" t="str">
            <v>WA</v>
          </cell>
          <cell r="FA3983" t="str">
            <v>Other</v>
          </cell>
          <cell r="FB3983">
            <v>590329.28</v>
          </cell>
          <cell r="FC3983">
            <v>639840.76800000004</v>
          </cell>
          <cell r="FI3983" t="str">
            <v>WA</v>
          </cell>
          <cell r="FJ3983" t="str">
            <v>Bedrooms</v>
          </cell>
          <cell r="FK3983" t="str">
            <v>EISAq</v>
          </cell>
          <cell r="FL3983">
            <v>236338.11</v>
          </cell>
          <cell r="FS3983" t="str">
            <v>WA</v>
          </cell>
          <cell r="FT3983" t="str">
            <v>EISAq</v>
          </cell>
          <cell r="FV3983">
            <v>1437275.1629999999</v>
          </cell>
        </row>
        <row r="3984">
          <cell r="EZ3984" t="str">
            <v>MT</v>
          </cell>
          <cell r="FA3984" t="str">
            <v>Bathroom</v>
          </cell>
          <cell r="FB3984">
            <v>429254.62500000006</v>
          </cell>
          <cell r="FC3984">
            <v>68680.740000000005</v>
          </cell>
          <cell r="FI3984" t="str">
            <v>WA</v>
          </cell>
          <cell r="FJ3984" t="str">
            <v>Exterior</v>
          </cell>
          <cell r="FK3984" t="str">
            <v>EISAq</v>
          </cell>
          <cell r="FL3984">
            <v>279031.446</v>
          </cell>
          <cell r="FS3984" t="str">
            <v>WA</v>
          </cell>
          <cell r="FT3984" t="str">
            <v>EISAx</v>
          </cell>
          <cell r="FV3984">
            <v>967196.745</v>
          </cell>
        </row>
        <row r="3985">
          <cell r="EZ3985" t="str">
            <v>MT</v>
          </cell>
          <cell r="FA3985" t="str">
            <v>Bedrooms</v>
          </cell>
          <cell r="FB3985">
            <v>68680.740000000005</v>
          </cell>
          <cell r="FC3985">
            <v>151097.62800000003</v>
          </cell>
          <cell r="FI3985" t="str">
            <v>WA</v>
          </cell>
          <cell r="FJ3985" t="str">
            <v>Kitchen</v>
          </cell>
          <cell r="FK3985" t="str">
            <v>EISAq</v>
          </cell>
          <cell r="FL3985">
            <v>45742.86</v>
          </cell>
          <cell r="FS3985" t="str">
            <v>ID</v>
          </cell>
          <cell r="FT3985" t="str">
            <v>EISAnqnx</v>
          </cell>
          <cell r="FV3985">
            <v>7041521.04</v>
          </cell>
        </row>
        <row r="3986">
          <cell r="EZ3986" t="str">
            <v>MT</v>
          </cell>
          <cell r="FA3986" t="str">
            <v>Exterior</v>
          </cell>
          <cell r="FB3986">
            <v>68680.740000000005</v>
          </cell>
          <cell r="FC3986">
            <v>929479.34800000011</v>
          </cell>
          <cell r="FI3986" t="str">
            <v>WA</v>
          </cell>
          <cell r="FJ3986" t="str">
            <v>Living Room/Family Room</v>
          </cell>
          <cell r="FK3986" t="str">
            <v>EISAnqnx</v>
          </cell>
          <cell r="FL3986">
            <v>60990.479999999996</v>
          </cell>
          <cell r="FS3986" t="str">
            <v>ID</v>
          </cell>
          <cell r="FT3986" t="str">
            <v>EISAq</v>
          </cell>
          <cell r="FV3986">
            <v>2672749.3840000001</v>
          </cell>
        </row>
        <row r="3987">
          <cell r="EZ3987" t="str">
            <v>MT</v>
          </cell>
          <cell r="FA3987" t="str">
            <v>Garage</v>
          </cell>
          <cell r="FB3987">
            <v>206042.22000000003</v>
          </cell>
          <cell r="FC3987">
            <v>592943.72200000007</v>
          </cell>
          <cell r="FI3987" t="str">
            <v>WA</v>
          </cell>
          <cell r="FJ3987" t="str">
            <v>Living Room/Family Room</v>
          </cell>
          <cell r="FK3987" t="str">
            <v>EISAq</v>
          </cell>
          <cell r="FL3987">
            <v>135703.818</v>
          </cell>
          <cell r="FS3987" t="str">
            <v>ID</v>
          </cell>
          <cell r="FT3987" t="str">
            <v>EISAx</v>
          </cell>
          <cell r="FV3987">
            <v>1703593.8</v>
          </cell>
        </row>
        <row r="3988">
          <cell r="EZ3988" t="str">
            <v>MT</v>
          </cell>
          <cell r="FA3988" t="str">
            <v>Kitchen</v>
          </cell>
          <cell r="FB3988">
            <v>211765.61500000002</v>
          </cell>
          <cell r="FC3988">
            <v>148808.27000000002</v>
          </cell>
          <cell r="FI3988" t="str">
            <v>WA</v>
          </cell>
          <cell r="FJ3988" t="str">
            <v>Other</v>
          </cell>
          <cell r="FK3988" t="str">
            <v>EISAnqnx</v>
          </cell>
          <cell r="FL3988">
            <v>289704.77999999997</v>
          </cell>
          <cell r="FS3988" t="str">
            <v>WA</v>
          </cell>
          <cell r="FT3988" t="str">
            <v>EISAnqnx</v>
          </cell>
          <cell r="FV3988">
            <v>1372795.38</v>
          </cell>
        </row>
        <row r="3989">
          <cell r="EZ3989" t="str">
            <v>MT</v>
          </cell>
          <cell r="FA3989" t="str">
            <v>Living Room/Family Room</v>
          </cell>
          <cell r="FB3989">
            <v>137361.48000000001</v>
          </cell>
          <cell r="FC3989">
            <v>343403.7</v>
          </cell>
          <cell r="FI3989" t="str">
            <v>WA</v>
          </cell>
          <cell r="FJ3989" t="str">
            <v>Other</v>
          </cell>
          <cell r="FK3989" t="str">
            <v>EISAq</v>
          </cell>
          <cell r="FL3989">
            <v>285130.49400000001</v>
          </cell>
          <cell r="FS3989" t="str">
            <v>WA</v>
          </cell>
          <cell r="FT3989" t="str">
            <v>EISAq</v>
          </cell>
          <cell r="FV3989">
            <v>782077.36800000002</v>
          </cell>
        </row>
        <row r="3990">
          <cell r="EZ3990" t="str">
            <v>MT</v>
          </cell>
          <cell r="FA3990" t="str">
            <v>Other</v>
          </cell>
          <cell r="FB3990">
            <v>137361.48000000001</v>
          </cell>
          <cell r="FC3990">
            <v>211765.61500000002</v>
          </cell>
          <cell r="FI3990" t="str">
            <v>WA</v>
          </cell>
          <cell r="FJ3990" t="str">
            <v>Bathroom</v>
          </cell>
          <cell r="FK3990" t="str">
            <v>EISAnqnx</v>
          </cell>
          <cell r="FL3990">
            <v>703053.12</v>
          </cell>
          <cell r="FS3990" t="str">
            <v>WA</v>
          </cell>
          <cell r="FT3990" t="str">
            <v>EISAx</v>
          </cell>
          <cell r="FV3990">
            <v>2225592.5099999998</v>
          </cell>
        </row>
        <row r="3991">
          <cell r="EZ3991" t="str">
            <v>ID</v>
          </cell>
          <cell r="FA3991" t="str">
            <v>Bathroom</v>
          </cell>
          <cell r="FB3991">
            <v>757152.8</v>
          </cell>
          <cell r="FC3991">
            <v>363433.34400000004</v>
          </cell>
          <cell r="FI3991" t="str">
            <v>WA</v>
          </cell>
          <cell r="FJ3991" t="str">
            <v>Bathroom</v>
          </cell>
          <cell r="FK3991" t="str">
            <v>EISAq</v>
          </cell>
          <cell r="FL3991">
            <v>65911.23</v>
          </cell>
          <cell r="FS3991" t="str">
            <v>MT</v>
          </cell>
          <cell r="FT3991" t="str">
            <v>EISAnqnx</v>
          </cell>
          <cell r="FV3991">
            <v>3256611.7550000004</v>
          </cell>
        </row>
        <row r="3992">
          <cell r="EZ3992" t="str">
            <v>ID</v>
          </cell>
          <cell r="FA3992" t="str">
            <v>Bedrooms</v>
          </cell>
          <cell r="FB3992">
            <v>1173586.8400000001</v>
          </cell>
          <cell r="FC3992">
            <v>1423447.264</v>
          </cell>
          <cell r="FI3992" t="str">
            <v>WA</v>
          </cell>
          <cell r="FJ3992" t="str">
            <v>Bedrooms</v>
          </cell>
          <cell r="FK3992" t="str">
            <v>EISAq</v>
          </cell>
          <cell r="FL3992">
            <v>43940.82</v>
          </cell>
          <cell r="FS3992" t="str">
            <v>MT</v>
          </cell>
          <cell r="FT3992" t="str">
            <v>EISAq</v>
          </cell>
          <cell r="FV3992">
            <v>1081721.655</v>
          </cell>
        </row>
        <row r="3993">
          <cell r="EZ3993" t="str">
            <v>ID</v>
          </cell>
          <cell r="FA3993" t="str">
            <v>Exterior</v>
          </cell>
          <cell r="FB3993">
            <v>889654.54</v>
          </cell>
          <cell r="FC3993">
            <v>4088625.12</v>
          </cell>
          <cell r="FI3993" t="str">
            <v>WA</v>
          </cell>
          <cell r="FJ3993" t="str">
            <v>Bedrooms</v>
          </cell>
          <cell r="FK3993" t="str">
            <v>EISAx</v>
          </cell>
          <cell r="FL3993">
            <v>95205.11</v>
          </cell>
          <cell r="FS3993" t="str">
            <v>MT</v>
          </cell>
          <cell r="FT3993" t="str">
            <v>EISAx</v>
          </cell>
          <cell r="FV3993">
            <v>74404.135000000009</v>
          </cell>
        </row>
        <row r="3994">
          <cell r="EZ3994" t="str">
            <v>ID</v>
          </cell>
          <cell r="FA3994" t="str">
            <v>Garage</v>
          </cell>
          <cell r="FB3994">
            <v>1211444.48</v>
          </cell>
          <cell r="FC3994">
            <v>1635450.048</v>
          </cell>
          <cell r="FI3994" t="str">
            <v>WA</v>
          </cell>
          <cell r="FJ3994" t="str">
            <v>Exterior</v>
          </cell>
          <cell r="FK3994" t="str">
            <v>EISAq</v>
          </cell>
          <cell r="FL3994">
            <v>109852.05</v>
          </cell>
          <cell r="FS3994" t="str">
            <v>OR</v>
          </cell>
          <cell r="FT3994" t="str">
            <v>EISAnqnx</v>
          </cell>
          <cell r="FV3994">
            <v>3870460.8</v>
          </cell>
        </row>
        <row r="3995">
          <cell r="EZ3995" t="str">
            <v>ID</v>
          </cell>
          <cell r="FA3995" t="str">
            <v>Kitchen</v>
          </cell>
          <cell r="FB3995">
            <v>851796.9</v>
          </cell>
          <cell r="FC3995">
            <v>530006.96</v>
          </cell>
          <cell r="FI3995" t="str">
            <v>WA</v>
          </cell>
          <cell r="FJ3995" t="str">
            <v>Garage</v>
          </cell>
          <cell r="FK3995" t="str">
            <v>EISAnqnx</v>
          </cell>
          <cell r="FL3995">
            <v>87881.64</v>
          </cell>
          <cell r="FS3995" t="str">
            <v>OR</v>
          </cell>
          <cell r="FT3995" t="str">
            <v>EISAq</v>
          </cell>
          <cell r="FV3995">
            <v>809571.38399999996</v>
          </cell>
        </row>
        <row r="3996">
          <cell r="EZ3996" t="str">
            <v>ID</v>
          </cell>
          <cell r="FA3996" t="str">
            <v>Living Room/Family Room</v>
          </cell>
          <cell r="FB3996">
            <v>832868.08000000007</v>
          </cell>
          <cell r="FC3996">
            <v>1226587.5360000001</v>
          </cell>
          <cell r="FI3996" t="str">
            <v>WA</v>
          </cell>
          <cell r="FJ3996" t="str">
            <v>Kitchen</v>
          </cell>
          <cell r="FK3996" t="str">
            <v>EISAq</v>
          </cell>
          <cell r="FL3996">
            <v>43940.82</v>
          </cell>
          <cell r="FS3996" t="str">
            <v>OR</v>
          </cell>
          <cell r="FT3996" t="str">
            <v>EISAx</v>
          </cell>
          <cell r="FV3996">
            <v>2064245.76</v>
          </cell>
        </row>
        <row r="3997">
          <cell r="EZ3997" t="str">
            <v>ID</v>
          </cell>
          <cell r="FA3997" t="str">
            <v>Other</v>
          </cell>
          <cell r="FB3997">
            <v>681437.52</v>
          </cell>
          <cell r="FC3997">
            <v>318004.17600000004</v>
          </cell>
          <cell r="FI3997" t="str">
            <v>WA</v>
          </cell>
          <cell r="FJ3997" t="str">
            <v>Living Room/Family Room</v>
          </cell>
          <cell r="FK3997" t="str">
            <v>EISAq</v>
          </cell>
          <cell r="FL3997">
            <v>21970.41</v>
          </cell>
          <cell r="FS3997" t="str">
            <v>MT</v>
          </cell>
          <cell r="FT3997" t="str">
            <v>EISAnqnx</v>
          </cell>
          <cell r="FV3997">
            <v>2518293.8000000003</v>
          </cell>
        </row>
        <row r="3998">
          <cell r="EZ3998" t="str">
            <v>ID</v>
          </cell>
          <cell r="FA3998" t="str">
            <v>Bathroom</v>
          </cell>
          <cell r="FB3998">
            <v>249860.424</v>
          </cell>
          <cell r="FC3998">
            <v>302861.12</v>
          </cell>
          <cell r="FI3998" t="str">
            <v>WA</v>
          </cell>
          <cell r="FJ3998" t="str">
            <v>Other</v>
          </cell>
          <cell r="FK3998" t="str">
            <v>EISAnqnx</v>
          </cell>
          <cell r="FL3998">
            <v>263644.92</v>
          </cell>
          <cell r="FS3998" t="str">
            <v>MT</v>
          </cell>
          <cell r="FT3998" t="str">
            <v>EISAq</v>
          </cell>
          <cell r="FV3998">
            <v>718858.41200000001</v>
          </cell>
        </row>
        <row r="3999">
          <cell r="EZ3999" t="str">
            <v>ID</v>
          </cell>
          <cell r="FA3999" t="str">
            <v>Bedrooms</v>
          </cell>
          <cell r="FB3999">
            <v>776081.62</v>
          </cell>
          <cell r="FC3999">
            <v>1438590.32</v>
          </cell>
          <cell r="FI3999" t="str">
            <v>WA</v>
          </cell>
          <cell r="FJ3999" t="str">
            <v>Other</v>
          </cell>
          <cell r="FK3999" t="str">
            <v>EISAq</v>
          </cell>
          <cell r="FL3999">
            <v>369102.88799999998</v>
          </cell>
          <cell r="FS3999" t="str">
            <v>MT</v>
          </cell>
          <cell r="FT3999" t="str">
            <v>EISAx</v>
          </cell>
          <cell r="FV3999">
            <v>8722453.9800000004</v>
          </cell>
        </row>
        <row r="4000">
          <cell r="EZ4000" t="str">
            <v>ID</v>
          </cell>
          <cell r="FA4000" t="str">
            <v>Exterior</v>
          </cell>
          <cell r="FB4000">
            <v>83286.808000000005</v>
          </cell>
          <cell r="FC4000">
            <v>4690561.5959999999</v>
          </cell>
          <cell r="FI4000" t="str">
            <v>WA</v>
          </cell>
          <cell r="FJ4000" t="str">
            <v>Other</v>
          </cell>
          <cell r="FK4000" t="str">
            <v>EISAx</v>
          </cell>
          <cell r="FL4000">
            <v>476025.55</v>
          </cell>
          <cell r="FS4000" t="str">
            <v>WA</v>
          </cell>
          <cell r="FT4000" t="str">
            <v>EISAnqnx</v>
          </cell>
          <cell r="FV4000">
            <v>15952703</v>
          </cell>
        </row>
        <row r="4001">
          <cell r="EZ4001" t="str">
            <v>ID</v>
          </cell>
          <cell r="FA4001" t="str">
            <v>Garage</v>
          </cell>
          <cell r="FB4001">
            <v>378576.4</v>
          </cell>
          <cell r="FC4001">
            <v>1033513.572</v>
          </cell>
          <cell r="FI4001" t="str">
            <v>WA</v>
          </cell>
          <cell r="FJ4001" t="str">
            <v>Bathroom</v>
          </cell>
          <cell r="FK4001" t="str">
            <v>EISAnqnx</v>
          </cell>
          <cell r="FL4001">
            <v>841560.72</v>
          </cell>
          <cell r="FS4001" t="str">
            <v>WA</v>
          </cell>
          <cell r="FT4001" t="str">
            <v>EISAq</v>
          </cell>
          <cell r="FV4001">
            <v>6871933.5999999996</v>
          </cell>
        </row>
        <row r="4002">
          <cell r="EZ4002" t="str">
            <v>ID</v>
          </cell>
          <cell r="FA4002" t="str">
            <v>Kitchen</v>
          </cell>
          <cell r="FB4002">
            <v>227145.84</v>
          </cell>
          <cell r="FC4002">
            <v>643579.88</v>
          </cell>
          <cell r="FI4002" t="str">
            <v>WA</v>
          </cell>
          <cell r="FJ4002" t="str">
            <v>Bathroom</v>
          </cell>
          <cell r="FK4002" t="str">
            <v>EISAx</v>
          </cell>
          <cell r="FL4002">
            <v>150278.69999999998</v>
          </cell>
          <cell r="FS4002" t="str">
            <v>WA</v>
          </cell>
          <cell r="FT4002" t="str">
            <v>EISAx</v>
          </cell>
          <cell r="FV4002">
            <v>6258368.0999999996</v>
          </cell>
        </row>
        <row r="4003">
          <cell r="EZ4003" t="str">
            <v>ID</v>
          </cell>
          <cell r="FA4003" t="str">
            <v>Living Room/Family Room</v>
          </cell>
          <cell r="FB4003">
            <v>704152.10400000005</v>
          </cell>
          <cell r="FC4003">
            <v>1627878.52</v>
          </cell>
          <cell r="FI4003" t="str">
            <v>WA</v>
          </cell>
          <cell r="FJ4003" t="str">
            <v>Bedrooms</v>
          </cell>
          <cell r="FK4003" t="str">
            <v>EISAnqnx</v>
          </cell>
          <cell r="FL4003">
            <v>120222.95999999999</v>
          </cell>
          <cell r="FS4003" t="str">
            <v>ID</v>
          </cell>
          <cell r="FT4003" t="str">
            <v>EISAnqnx</v>
          </cell>
          <cell r="FV4003">
            <v>4126482.7600000002</v>
          </cell>
        </row>
        <row r="4004">
          <cell r="EZ4004" t="str">
            <v>ID</v>
          </cell>
          <cell r="FA4004" t="str">
            <v>Other</v>
          </cell>
          <cell r="FB4004">
            <v>83286.808000000005</v>
          </cell>
          <cell r="FC4004">
            <v>757152.8</v>
          </cell>
          <cell r="FI4004" t="str">
            <v>WA</v>
          </cell>
          <cell r="FJ4004" t="str">
            <v>Bedrooms</v>
          </cell>
          <cell r="FK4004" t="str">
            <v>EISAq</v>
          </cell>
          <cell r="FL4004">
            <v>146271.26799999998</v>
          </cell>
          <cell r="FS4004" t="str">
            <v>ID</v>
          </cell>
          <cell r="FT4004" t="str">
            <v>EISAq</v>
          </cell>
          <cell r="FV4004">
            <v>302861.12</v>
          </cell>
        </row>
        <row r="4005">
          <cell r="EZ4005" t="str">
            <v>WA</v>
          </cell>
          <cell r="FA4005" t="str">
            <v>Bathroom</v>
          </cell>
          <cell r="FB4005">
            <v>62399.79</v>
          </cell>
          <cell r="FC4005">
            <v>380638.71899999998</v>
          </cell>
          <cell r="FI4005" t="str">
            <v>WA</v>
          </cell>
          <cell r="FJ4005" t="str">
            <v>Bedrooms</v>
          </cell>
          <cell r="FK4005" t="str">
            <v>EISAx</v>
          </cell>
          <cell r="FL4005">
            <v>260483.08</v>
          </cell>
          <cell r="FS4005" t="str">
            <v>ID</v>
          </cell>
          <cell r="FT4005" t="str">
            <v>EISAnqnx</v>
          </cell>
          <cell r="FV4005">
            <v>1693300.2999999998</v>
          </cell>
        </row>
        <row r="4006">
          <cell r="EZ4006" t="str">
            <v>WA</v>
          </cell>
          <cell r="FA4006" t="str">
            <v>Bedrooms</v>
          </cell>
          <cell r="FB4006">
            <v>1073276.388</v>
          </cell>
          <cell r="FC4006">
            <v>965116.75199999998</v>
          </cell>
          <cell r="FI4006" t="str">
            <v>WA</v>
          </cell>
          <cell r="FJ4006" t="str">
            <v>Exterior</v>
          </cell>
          <cell r="FK4006" t="str">
            <v>EISAnqnx</v>
          </cell>
          <cell r="FL4006">
            <v>360668.88</v>
          </cell>
          <cell r="FS4006" t="str">
            <v>ID</v>
          </cell>
          <cell r="FT4006" t="str">
            <v>EISAq</v>
          </cell>
          <cell r="FV4006">
            <v>258764.90499999997</v>
          </cell>
        </row>
        <row r="4007">
          <cell r="EZ4007" t="str">
            <v>WA</v>
          </cell>
          <cell r="FA4007" t="str">
            <v>Exterior</v>
          </cell>
          <cell r="FB4007">
            <v>956796.78</v>
          </cell>
          <cell r="FC4007">
            <v>4783983.8999999994</v>
          </cell>
          <cell r="FI4007" t="str">
            <v>WA</v>
          </cell>
          <cell r="FJ4007" t="str">
            <v>Garage</v>
          </cell>
          <cell r="FK4007" t="str">
            <v>EISAnqnx</v>
          </cell>
          <cell r="FL4007">
            <v>120222.95999999999</v>
          </cell>
          <cell r="FS4007" t="str">
            <v>ID</v>
          </cell>
          <cell r="FT4007" t="str">
            <v>EISAx</v>
          </cell>
          <cell r="FV4007">
            <v>1460769.625</v>
          </cell>
        </row>
        <row r="4008">
          <cell r="EZ4008" t="str">
            <v>WA</v>
          </cell>
          <cell r="FA4008" t="str">
            <v>Garage</v>
          </cell>
          <cell r="FB4008">
            <v>582398.04</v>
          </cell>
          <cell r="FC4008">
            <v>1331195.52</v>
          </cell>
          <cell r="FI4008" t="str">
            <v>WA</v>
          </cell>
          <cell r="FJ4008" t="str">
            <v>Garage</v>
          </cell>
          <cell r="FK4008" t="str">
            <v>EISAq</v>
          </cell>
          <cell r="FL4008">
            <v>747386.06799999997</v>
          </cell>
          <cell r="FS4008" t="str">
            <v>ID</v>
          </cell>
          <cell r="FT4008" t="str">
            <v>EISAnqnx</v>
          </cell>
          <cell r="FV4008">
            <v>2915038.2800000003</v>
          </cell>
        </row>
        <row r="4009">
          <cell r="EZ4009" t="str">
            <v>WA</v>
          </cell>
          <cell r="FA4009" t="str">
            <v>Kitchen</v>
          </cell>
          <cell r="FB4009">
            <v>187199.37</v>
          </cell>
          <cell r="FC4009">
            <v>665597.76</v>
          </cell>
          <cell r="FI4009" t="str">
            <v>WA</v>
          </cell>
          <cell r="FJ4009" t="str">
            <v>Kitchen</v>
          </cell>
          <cell r="FK4009" t="str">
            <v>EISAq</v>
          </cell>
          <cell r="FL4009">
            <v>152282.416</v>
          </cell>
          <cell r="FS4009" t="str">
            <v>ID</v>
          </cell>
          <cell r="FT4009" t="str">
            <v>EISAq</v>
          </cell>
          <cell r="FV4009">
            <v>1612735.4640000002</v>
          </cell>
        </row>
        <row r="4010">
          <cell r="EZ4010" t="str">
            <v>WA</v>
          </cell>
          <cell r="FA4010" t="str">
            <v>Living Room/Family Room</v>
          </cell>
          <cell r="FB4010">
            <v>93599.684999999998</v>
          </cell>
          <cell r="FC4010">
            <v>881917.03200000001</v>
          </cell>
          <cell r="FI4010" t="str">
            <v>WA</v>
          </cell>
          <cell r="FJ4010" t="str">
            <v>Living Room/Family Room</v>
          </cell>
          <cell r="FK4010" t="str">
            <v>EISAq</v>
          </cell>
          <cell r="FL4010">
            <v>270501.65999999997</v>
          </cell>
          <cell r="FS4010" t="str">
            <v>ID</v>
          </cell>
          <cell r="FT4010" t="str">
            <v>EISAx</v>
          </cell>
          <cell r="FV4010">
            <v>1798237.9000000001</v>
          </cell>
        </row>
        <row r="4011">
          <cell r="EZ4011" t="str">
            <v>WA</v>
          </cell>
          <cell r="FA4011" t="str">
            <v>Other</v>
          </cell>
          <cell r="FB4011">
            <v>2999349.906</v>
          </cell>
          <cell r="FC4011">
            <v>2383671.9780000001</v>
          </cell>
          <cell r="FI4011" t="str">
            <v>WA</v>
          </cell>
          <cell r="FJ4011" t="str">
            <v>Other</v>
          </cell>
          <cell r="FK4011" t="str">
            <v>EISAnqnx</v>
          </cell>
          <cell r="FL4011">
            <v>601114.79999999993</v>
          </cell>
          <cell r="FS4011" t="str">
            <v>WA</v>
          </cell>
          <cell r="FT4011" t="str">
            <v>EISAnqnx</v>
          </cell>
          <cell r="FV4011">
            <v>3662557.92</v>
          </cell>
        </row>
        <row r="4012">
          <cell r="EZ4012" t="str">
            <v>ID</v>
          </cell>
          <cell r="FA4012" t="str">
            <v>Bathroom</v>
          </cell>
          <cell r="FB4012">
            <v>658722.93599999999</v>
          </cell>
          <cell r="FC4012">
            <v>1139514.9640000002</v>
          </cell>
          <cell r="FI4012" t="str">
            <v>WA</v>
          </cell>
          <cell r="FJ4012" t="str">
            <v>Other</v>
          </cell>
          <cell r="FK4012" t="str">
            <v>EISAq</v>
          </cell>
          <cell r="FL4012">
            <v>210390.18</v>
          </cell>
          <cell r="FS4012" t="str">
            <v>WA</v>
          </cell>
          <cell r="FT4012" t="str">
            <v>EISAq</v>
          </cell>
          <cell r="FV4012">
            <v>3252700.2480000001</v>
          </cell>
        </row>
        <row r="4013">
          <cell r="EZ4013" t="str">
            <v>ID</v>
          </cell>
          <cell r="FA4013" t="str">
            <v>Bedrooms</v>
          </cell>
          <cell r="FB4013">
            <v>1067585.4480000001</v>
          </cell>
          <cell r="FC4013">
            <v>3577546.98</v>
          </cell>
          <cell r="FI4013" t="str">
            <v>WA</v>
          </cell>
          <cell r="FJ4013" t="str">
            <v>Other</v>
          </cell>
          <cell r="FK4013" t="str">
            <v>EISAx</v>
          </cell>
          <cell r="FL4013">
            <v>1422638.3599999999</v>
          </cell>
          <cell r="FS4013" t="str">
            <v>WA</v>
          </cell>
          <cell r="FT4013" t="str">
            <v>EISAx</v>
          </cell>
          <cell r="FV4013">
            <v>4251183.3</v>
          </cell>
        </row>
        <row r="4014">
          <cell r="EZ4014" t="str">
            <v>ID</v>
          </cell>
          <cell r="FA4014" t="str">
            <v>Exterior</v>
          </cell>
          <cell r="FB4014">
            <v>545150.01600000006</v>
          </cell>
          <cell r="FC4014">
            <v>13219887.888</v>
          </cell>
          <cell r="FI4014" t="str">
            <v>WA</v>
          </cell>
          <cell r="FJ4014" t="str">
            <v>Bedrooms</v>
          </cell>
          <cell r="FK4014" t="str">
            <v>EISAnqnx</v>
          </cell>
          <cell r="FL4014">
            <v>892168.74000000011</v>
          </cell>
        </row>
        <row r="4015">
          <cell r="EZ4015" t="str">
            <v>ID</v>
          </cell>
          <cell r="FA4015" t="str">
            <v>Kitchen</v>
          </cell>
          <cell r="FB4015">
            <v>817725.02399999998</v>
          </cell>
          <cell r="FC4015">
            <v>1514305.6</v>
          </cell>
          <cell r="FI4015" t="str">
            <v>WA</v>
          </cell>
          <cell r="FJ4015" t="str">
            <v>Exterior</v>
          </cell>
          <cell r="FK4015" t="str">
            <v>EISAnqnx</v>
          </cell>
          <cell r="FL4015">
            <v>892168.74000000011</v>
          </cell>
        </row>
        <row r="4016">
          <cell r="EZ4016" t="str">
            <v>ID</v>
          </cell>
          <cell r="FA4016" t="str">
            <v>Living Room/Family Room</v>
          </cell>
          <cell r="FB4016">
            <v>954012.52800000005</v>
          </cell>
          <cell r="FC4016">
            <v>5353070.2960000001</v>
          </cell>
          <cell r="FI4016" t="str">
            <v>WA</v>
          </cell>
          <cell r="FJ4016" t="str">
            <v>Exterior</v>
          </cell>
          <cell r="FK4016" t="str">
            <v>EISAx</v>
          </cell>
          <cell r="FL4016">
            <v>1486947.9000000001</v>
          </cell>
        </row>
        <row r="4017">
          <cell r="EZ4017" t="str">
            <v>ID</v>
          </cell>
          <cell r="FA4017" t="str">
            <v>Other</v>
          </cell>
          <cell r="FB4017">
            <v>1075156.976</v>
          </cell>
          <cell r="FC4017">
            <v>2509961.5320000001</v>
          </cell>
          <cell r="FI4017" t="str">
            <v>WA</v>
          </cell>
          <cell r="FJ4017" t="str">
            <v>Kitchen</v>
          </cell>
          <cell r="FK4017" t="str">
            <v>EISAnqnx</v>
          </cell>
          <cell r="FL4017">
            <v>594779.16</v>
          </cell>
        </row>
        <row r="4018">
          <cell r="EZ4018" t="str">
            <v>MT</v>
          </cell>
          <cell r="FA4018" t="str">
            <v>Bathroom</v>
          </cell>
          <cell r="FB4018">
            <v>183148.64</v>
          </cell>
          <cell r="FC4018">
            <v>68680.740000000005</v>
          </cell>
          <cell r="FI4018" t="str">
            <v>WA</v>
          </cell>
          <cell r="FJ4018" t="str">
            <v>Living Room/Family Room</v>
          </cell>
          <cell r="FK4018" t="str">
            <v>EISAnqnx</v>
          </cell>
          <cell r="FL4018">
            <v>594779.16</v>
          </cell>
        </row>
        <row r="4019">
          <cell r="EZ4019" t="str">
            <v>MT</v>
          </cell>
          <cell r="FA4019" t="str">
            <v>Bedrooms</v>
          </cell>
          <cell r="FB4019">
            <v>281591.03400000004</v>
          </cell>
          <cell r="FC4019">
            <v>412084.44000000006</v>
          </cell>
          <cell r="FI4019" t="str">
            <v>WA</v>
          </cell>
          <cell r="FJ4019" t="str">
            <v>Other</v>
          </cell>
          <cell r="FK4019" t="str">
            <v>EISAnqnx</v>
          </cell>
          <cell r="FL4019">
            <v>892168.74000000011</v>
          </cell>
        </row>
        <row r="4020">
          <cell r="EZ4020" t="str">
            <v>MT</v>
          </cell>
          <cell r="FA4020" t="str">
            <v>Exterior</v>
          </cell>
          <cell r="FB4020">
            <v>206042.22000000003</v>
          </cell>
          <cell r="FC4020">
            <v>2946403.7460000003</v>
          </cell>
          <cell r="FI4020" t="str">
            <v>WA</v>
          </cell>
          <cell r="FJ4020" t="str">
            <v>Other</v>
          </cell>
          <cell r="FK4020" t="str">
            <v>EISAx</v>
          </cell>
          <cell r="FL4020">
            <v>1115210.925</v>
          </cell>
        </row>
        <row r="4021">
          <cell r="EZ4021" t="str">
            <v>MT</v>
          </cell>
          <cell r="FA4021" t="str">
            <v>Garage</v>
          </cell>
          <cell r="FB4021">
            <v>274722.96000000002</v>
          </cell>
          <cell r="FC4021">
            <v>732594.56</v>
          </cell>
          <cell r="FI4021" t="str">
            <v>WA</v>
          </cell>
          <cell r="FJ4021" t="str">
            <v>Bathroom</v>
          </cell>
          <cell r="FK4021" t="str">
            <v>EISAx</v>
          </cell>
          <cell r="FL4021">
            <v>228714.3</v>
          </cell>
        </row>
        <row r="4022">
          <cell r="EZ4022" t="str">
            <v>MT</v>
          </cell>
          <cell r="FA4022" t="str">
            <v>Kitchen</v>
          </cell>
          <cell r="FB4022">
            <v>17170.185000000001</v>
          </cell>
          <cell r="FC4022">
            <v>194595.43000000002</v>
          </cell>
          <cell r="FI4022" t="str">
            <v>WA</v>
          </cell>
          <cell r="FJ4022" t="str">
            <v>Bedrooms</v>
          </cell>
          <cell r="FK4022" t="str">
            <v>EISAnqnx</v>
          </cell>
          <cell r="FL4022">
            <v>426933.36</v>
          </cell>
        </row>
        <row r="4023">
          <cell r="EZ4023" t="str">
            <v>MT</v>
          </cell>
          <cell r="FA4023" t="str">
            <v>Living Room/Family Room</v>
          </cell>
          <cell r="FB4023">
            <v>187727.35600000003</v>
          </cell>
          <cell r="FC4023">
            <v>377744.07</v>
          </cell>
          <cell r="FI4023" t="str">
            <v>WA</v>
          </cell>
          <cell r="FJ4023" t="str">
            <v>Bedrooms</v>
          </cell>
          <cell r="FK4023" t="str">
            <v>EISAq</v>
          </cell>
          <cell r="FL4023">
            <v>45742.86</v>
          </cell>
        </row>
        <row r="4024">
          <cell r="EZ4024" t="str">
            <v>MT</v>
          </cell>
          <cell r="FA4024" t="str">
            <v>Other</v>
          </cell>
          <cell r="FB4024">
            <v>1207636.3450000002</v>
          </cell>
          <cell r="FC4024">
            <v>1516699.675</v>
          </cell>
          <cell r="FI4024" t="str">
            <v>WA</v>
          </cell>
          <cell r="FJ4024" t="str">
            <v>Bedrooms</v>
          </cell>
          <cell r="FK4024" t="str">
            <v>EISAx</v>
          </cell>
          <cell r="FL4024">
            <v>304952.39999999997</v>
          </cell>
        </row>
        <row r="4025">
          <cell r="EZ4025" t="str">
            <v>WA</v>
          </cell>
          <cell r="FA4025" t="str">
            <v>Bathroom</v>
          </cell>
          <cell r="FB4025">
            <v>1251117.216</v>
          </cell>
          <cell r="FC4025">
            <v>312303.23200000002</v>
          </cell>
          <cell r="FI4025" t="str">
            <v>WA</v>
          </cell>
          <cell r="FJ4025" t="str">
            <v>Exterior</v>
          </cell>
          <cell r="FK4025" t="str">
            <v>EISAq</v>
          </cell>
          <cell r="FL4025">
            <v>22871.43</v>
          </cell>
        </row>
        <row r="4026">
          <cell r="EZ4026" t="str">
            <v>WA</v>
          </cell>
          <cell r="FA4026" t="str">
            <v>Bedrooms</v>
          </cell>
          <cell r="FB4026">
            <v>455124.83199999999</v>
          </cell>
          <cell r="FC4026">
            <v>714108</v>
          </cell>
          <cell r="FI4026" t="str">
            <v>WA</v>
          </cell>
          <cell r="FJ4026" t="str">
            <v>Exterior</v>
          </cell>
          <cell r="FK4026" t="str">
            <v>EISAx</v>
          </cell>
          <cell r="FL4026">
            <v>0</v>
          </cell>
        </row>
        <row r="4027">
          <cell r="EZ4027" t="str">
            <v>WA</v>
          </cell>
          <cell r="FA4027" t="str">
            <v>Exterior</v>
          </cell>
          <cell r="FB4027">
            <v>1399651.68</v>
          </cell>
          <cell r="FC4027">
            <v>4436991.04</v>
          </cell>
          <cell r="FI4027" t="str">
            <v>WA</v>
          </cell>
          <cell r="FJ4027" t="str">
            <v>Garage</v>
          </cell>
          <cell r="FK4027" t="str">
            <v>EISAnqnx</v>
          </cell>
          <cell r="FL4027">
            <v>91485.72</v>
          </cell>
        </row>
        <row r="4028">
          <cell r="EZ4028" t="str">
            <v>WA</v>
          </cell>
          <cell r="FA4028" t="str">
            <v>Kitchen</v>
          </cell>
          <cell r="FB4028">
            <v>293260.35200000001</v>
          </cell>
          <cell r="FC4028">
            <v>342771.84</v>
          </cell>
          <cell r="FI4028" t="str">
            <v>WA</v>
          </cell>
          <cell r="FJ4028" t="str">
            <v>Garage</v>
          </cell>
          <cell r="FK4028" t="str">
            <v>EISAx</v>
          </cell>
          <cell r="FL4028">
            <v>152476.19999999998</v>
          </cell>
        </row>
        <row r="4029">
          <cell r="EZ4029" t="str">
            <v>WA</v>
          </cell>
          <cell r="FA4029" t="str">
            <v>Living Room/Family Room</v>
          </cell>
          <cell r="FB4029">
            <v>1005464.064</v>
          </cell>
          <cell r="FC4029">
            <v>1359661.632</v>
          </cell>
          <cell r="FI4029" t="str">
            <v>WA</v>
          </cell>
          <cell r="FJ4029" t="str">
            <v>Kitchen</v>
          </cell>
          <cell r="FK4029" t="str">
            <v>EISAx</v>
          </cell>
          <cell r="FL4029">
            <v>190595.25</v>
          </cell>
        </row>
        <row r="4030">
          <cell r="EZ4030" t="str">
            <v>WA</v>
          </cell>
          <cell r="FA4030" t="str">
            <v>Other</v>
          </cell>
          <cell r="FB4030">
            <v>1915713.7280000001</v>
          </cell>
          <cell r="FC4030">
            <v>1670060.5760000001</v>
          </cell>
          <cell r="FI4030" t="str">
            <v>WA</v>
          </cell>
          <cell r="FJ4030" t="str">
            <v>Living Room/Family Room</v>
          </cell>
          <cell r="FK4030" t="str">
            <v>EISAnqnx</v>
          </cell>
          <cell r="FL4030">
            <v>91485.72</v>
          </cell>
        </row>
        <row r="4031">
          <cell r="EZ4031" t="str">
            <v>MT</v>
          </cell>
          <cell r="FA4031" t="str">
            <v>Bathroom</v>
          </cell>
          <cell r="FB4031">
            <v>1502274.63</v>
          </cell>
          <cell r="FC4031">
            <v>264229.864</v>
          </cell>
          <cell r="FI4031" t="str">
            <v>WA</v>
          </cell>
          <cell r="FJ4031" t="str">
            <v>Living Room/Family Room</v>
          </cell>
          <cell r="FK4031" t="str">
            <v>EISAq</v>
          </cell>
          <cell r="FL4031">
            <v>91485.72</v>
          </cell>
        </row>
        <row r="4032">
          <cell r="EZ4032" t="str">
            <v>MT</v>
          </cell>
          <cell r="FA4032" t="str">
            <v>Bedrooms</v>
          </cell>
          <cell r="FB4032">
            <v>1576855.64</v>
          </cell>
          <cell r="FC4032">
            <v>775642.50399999996</v>
          </cell>
          <cell r="FI4032" t="str">
            <v>WA</v>
          </cell>
          <cell r="FJ4032" t="str">
            <v>Living Room/Family Room</v>
          </cell>
          <cell r="FK4032" t="str">
            <v>EISAx</v>
          </cell>
          <cell r="FL4032">
            <v>228714.3</v>
          </cell>
        </row>
        <row r="4033">
          <cell r="EZ4033" t="str">
            <v>MT</v>
          </cell>
          <cell r="FA4033" t="str">
            <v>Exterior</v>
          </cell>
          <cell r="FB4033">
            <v>1534237.92</v>
          </cell>
          <cell r="FC4033">
            <v>5915339.5360000003</v>
          </cell>
          <cell r="FI4033" t="str">
            <v>WA</v>
          </cell>
          <cell r="FJ4033" t="str">
            <v>Other</v>
          </cell>
          <cell r="FK4033" t="str">
            <v>EISAnqnx</v>
          </cell>
          <cell r="FL4033">
            <v>571785.75</v>
          </cell>
        </row>
        <row r="4034">
          <cell r="EZ4034" t="str">
            <v>MT</v>
          </cell>
          <cell r="FA4034" t="str">
            <v>Garage</v>
          </cell>
          <cell r="FB4034">
            <v>0</v>
          </cell>
          <cell r="FC4034">
            <v>0</v>
          </cell>
          <cell r="FI4034" t="str">
            <v>WA</v>
          </cell>
          <cell r="FJ4034" t="str">
            <v>Other</v>
          </cell>
          <cell r="FK4034" t="str">
            <v>EISAq</v>
          </cell>
          <cell r="FL4034">
            <v>330873.35399999999</v>
          </cell>
        </row>
        <row r="4035">
          <cell r="EZ4035" t="str">
            <v>MT</v>
          </cell>
          <cell r="FA4035" t="str">
            <v>Kitchen</v>
          </cell>
          <cell r="FB4035">
            <v>1203950.5900000001</v>
          </cell>
          <cell r="FC4035">
            <v>507150.86800000002</v>
          </cell>
          <cell r="FI4035" t="str">
            <v>OR</v>
          </cell>
          <cell r="FJ4035" t="str">
            <v>Bathroom</v>
          </cell>
          <cell r="FK4035" t="str">
            <v>EISAnqnx</v>
          </cell>
          <cell r="FL4035">
            <v>1039910.7000000001</v>
          </cell>
        </row>
        <row r="4036">
          <cell r="EZ4036" t="str">
            <v>MT</v>
          </cell>
          <cell r="FA4036" t="str">
            <v>Living Room/Family Room</v>
          </cell>
          <cell r="FB4036">
            <v>4261772</v>
          </cell>
          <cell r="FC4036">
            <v>1838954.618</v>
          </cell>
          <cell r="FI4036" t="str">
            <v>OR</v>
          </cell>
          <cell r="FJ4036" t="str">
            <v>Bathroom</v>
          </cell>
          <cell r="FK4036" t="str">
            <v>EISAq</v>
          </cell>
          <cell r="FL4036">
            <v>617013.68200000003</v>
          </cell>
        </row>
        <row r="4037">
          <cell r="EZ4037" t="str">
            <v>MT</v>
          </cell>
          <cell r="FA4037" t="str">
            <v>Other</v>
          </cell>
          <cell r="FB4037">
            <v>3558579.62</v>
          </cell>
          <cell r="FC4037">
            <v>1947629.804</v>
          </cell>
          <cell r="FI4037" t="str">
            <v>OR</v>
          </cell>
          <cell r="FJ4037" t="str">
            <v>Bedrooms</v>
          </cell>
          <cell r="FK4037" t="str">
            <v>EISAnqnx</v>
          </cell>
          <cell r="FL4037">
            <v>3293050.5500000003</v>
          </cell>
        </row>
        <row r="4038">
          <cell r="EZ4038" t="str">
            <v>WA</v>
          </cell>
          <cell r="FA4038" t="str">
            <v>Bathroom</v>
          </cell>
          <cell r="FB4038">
            <v>261611.28</v>
          </cell>
          <cell r="FC4038">
            <v>279052.03200000001</v>
          </cell>
          <cell r="FI4038" t="str">
            <v>OR</v>
          </cell>
          <cell r="FJ4038" t="str">
            <v>Exterior</v>
          </cell>
          <cell r="FK4038" t="str">
            <v>EISAnqnx</v>
          </cell>
          <cell r="FL4038">
            <v>1247892.8400000001</v>
          </cell>
        </row>
        <row r="4039">
          <cell r="EZ4039" t="str">
            <v>WA</v>
          </cell>
          <cell r="FA4039" t="str">
            <v>Bedrooms</v>
          </cell>
          <cell r="FB4039">
            <v>1233933.2040000001</v>
          </cell>
          <cell r="FC4039">
            <v>3579714.3480000002</v>
          </cell>
          <cell r="FI4039" t="str">
            <v>OR</v>
          </cell>
          <cell r="FJ4039" t="str">
            <v>Exterior</v>
          </cell>
          <cell r="FK4039" t="str">
            <v>EISAq</v>
          </cell>
          <cell r="FL4039">
            <v>478358.92200000002</v>
          </cell>
        </row>
        <row r="4040">
          <cell r="EZ4040" t="str">
            <v>WA</v>
          </cell>
          <cell r="FA4040" t="str">
            <v>Exterior</v>
          </cell>
          <cell r="FB4040">
            <v>767393.08799999999</v>
          </cell>
          <cell r="FC4040">
            <v>9574972.8479999993</v>
          </cell>
          <cell r="FI4040" t="str">
            <v>OR</v>
          </cell>
          <cell r="FJ4040" t="str">
            <v>Exterior</v>
          </cell>
          <cell r="FK4040" t="str">
            <v>EISAx</v>
          </cell>
          <cell r="FL4040">
            <v>519955.35000000003</v>
          </cell>
        </row>
        <row r="4041">
          <cell r="EZ4041" t="str">
            <v>WA</v>
          </cell>
          <cell r="FA4041" t="str">
            <v>Kitchen</v>
          </cell>
          <cell r="FB4041">
            <v>523222.56</v>
          </cell>
          <cell r="FC4041">
            <v>1085686.8119999999</v>
          </cell>
          <cell r="FI4041" t="str">
            <v>OR</v>
          </cell>
          <cell r="FJ4041" t="str">
            <v>Garage</v>
          </cell>
          <cell r="FK4041" t="str">
            <v>EISAq</v>
          </cell>
          <cell r="FL4041">
            <v>1663857.12</v>
          </cell>
        </row>
        <row r="4042">
          <cell r="EZ4042" t="str">
            <v>WA</v>
          </cell>
          <cell r="FA4042" t="str">
            <v>Living Room/Family Room</v>
          </cell>
          <cell r="FB4042">
            <v>549383.68799999997</v>
          </cell>
          <cell r="FC4042">
            <v>2511468.2880000002</v>
          </cell>
          <cell r="FI4042" t="str">
            <v>OR</v>
          </cell>
          <cell r="FJ4042" t="str">
            <v>Kitchen</v>
          </cell>
          <cell r="FK4042" t="str">
            <v>EISAx</v>
          </cell>
          <cell r="FL4042">
            <v>3639687.45</v>
          </cell>
        </row>
        <row r="4043">
          <cell r="EZ4043" t="str">
            <v>WA</v>
          </cell>
          <cell r="FA4043" t="str">
            <v>Other</v>
          </cell>
          <cell r="FB4043">
            <v>837156.09600000002</v>
          </cell>
          <cell r="FC4043">
            <v>1992605.916</v>
          </cell>
          <cell r="FI4043" t="str">
            <v>OR</v>
          </cell>
          <cell r="FJ4043" t="str">
            <v>Living Room/Family Room</v>
          </cell>
          <cell r="FK4043" t="str">
            <v>EISAnqnx</v>
          </cell>
          <cell r="FL4043">
            <v>2599776.75</v>
          </cell>
        </row>
        <row r="4044">
          <cell r="EZ4044" t="str">
            <v>ID</v>
          </cell>
          <cell r="FA4044" t="str">
            <v>Bathroom</v>
          </cell>
          <cell r="FB4044">
            <v>1211444.48</v>
          </cell>
          <cell r="FC4044">
            <v>416434.04000000004</v>
          </cell>
          <cell r="FI4044" t="str">
            <v>OR</v>
          </cell>
          <cell r="FJ4044" t="str">
            <v>Living Room/Family Room</v>
          </cell>
          <cell r="FK4044" t="str">
            <v>EISAq</v>
          </cell>
          <cell r="FL4044">
            <v>318905.94800000003</v>
          </cell>
        </row>
        <row r="4045">
          <cell r="EZ4045" t="str">
            <v>ID</v>
          </cell>
          <cell r="FA4045" t="str">
            <v>Bedrooms</v>
          </cell>
          <cell r="FB4045">
            <v>4141625.8160000001</v>
          </cell>
          <cell r="FC4045">
            <v>2362316.736</v>
          </cell>
          <cell r="FI4045" t="str">
            <v>OR</v>
          </cell>
          <cell r="FJ4045" t="str">
            <v>Other</v>
          </cell>
          <cell r="FK4045" t="str">
            <v>EISAnqnx</v>
          </cell>
          <cell r="FL4045">
            <v>3258386.8600000003</v>
          </cell>
        </row>
        <row r="4046">
          <cell r="EZ4046" t="str">
            <v>ID</v>
          </cell>
          <cell r="FA4046" t="str">
            <v>Exterior</v>
          </cell>
          <cell r="FB4046">
            <v>359647.58</v>
          </cell>
          <cell r="FC4046">
            <v>7874389.1200000001</v>
          </cell>
          <cell r="FI4046" t="str">
            <v>OR</v>
          </cell>
          <cell r="FJ4046" t="str">
            <v>Other</v>
          </cell>
          <cell r="FK4046" t="str">
            <v>EISAq</v>
          </cell>
          <cell r="FL4046">
            <v>450627.97000000003</v>
          </cell>
        </row>
        <row r="4047">
          <cell r="EZ4047" t="str">
            <v>ID</v>
          </cell>
          <cell r="FA4047" t="str">
            <v>Garage</v>
          </cell>
          <cell r="FB4047">
            <v>113572.92</v>
          </cell>
          <cell r="FC4047">
            <v>1968597.28</v>
          </cell>
          <cell r="FI4047" t="str">
            <v>OR</v>
          </cell>
          <cell r="FJ4047" t="str">
            <v>Other</v>
          </cell>
          <cell r="FK4047" t="str">
            <v>EISAx</v>
          </cell>
          <cell r="FL4047">
            <v>3466369</v>
          </cell>
        </row>
        <row r="4048">
          <cell r="EZ4048" t="str">
            <v>ID</v>
          </cell>
          <cell r="FA4048" t="str">
            <v>Kitchen</v>
          </cell>
          <cell r="FB4048">
            <v>757152.8</v>
          </cell>
          <cell r="FC4048">
            <v>458077.44400000002</v>
          </cell>
          <cell r="FI4048" t="str">
            <v>WA</v>
          </cell>
          <cell r="FJ4048" t="str">
            <v>Bathroom</v>
          </cell>
          <cell r="FK4048" t="str">
            <v>EISAnqnx</v>
          </cell>
          <cell r="FL4048">
            <v>243961.91999999998</v>
          </cell>
        </row>
        <row r="4049">
          <cell r="EZ4049" t="str">
            <v>ID</v>
          </cell>
          <cell r="FA4049" t="str">
            <v>Living Room/Family Room</v>
          </cell>
          <cell r="FB4049">
            <v>4391486.24</v>
          </cell>
          <cell r="FC4049">
            <v>2271458.4</v>
          </cell>
          <cell r="FI4049" t="str">
            <v>WA</v>
          </cell>
          <cell r="FJ4049" t="str">
            <v>Bedrooms</v>
          </cell>
          <cell r="FK4049" t="str">
            <v>EISAnqnx</v>
          </cell>
          <cell r="FL4049">
            <v>457428.6</v>
          </cell>
        </row>
        <row r="4050">
          <cell r="EZ4050" t="str">
            <v>ID</v>
          </cell>
          <cell r="FA4050" t="str">
            <v>Other</v>
          </cell>
          <cell r="FB4050">
            <v>5144853.2760000005</v>
          </cell>
          <cell r="FC4050">
            <v>1661950.3959999999</v>
          </cell>
          <cell r="FI4050" t="str">
            <v>WA</v>
          </cell>
          <cell r="FJ4050" t="str">
            <v>Bedrooms</v>
          </cell>
          <cell r="FK4050" t="str">
            <v>EISAq</v>
          </cell>
          <cell r="FL4050">
            <v>21346.667999999998</v>
          </cell>
        </row>
        <row r="4051">
          <cell r="EZ4051" t="str">
            <v>MT</v>
          </cell>
          <cell r="FA4051" t="str">
            <v>Bathroom</v>
          </cell>
          <cell r="FB4051">
            <v>274722.96000000002</v>
          </cell>
          <cell r="FC4051">
            <v>91574.32</v>
          </cell>
          <cell r="FI4051" t="str">
            <v>WA</v>
          </cell>
          <cell r="FJ4051" t="str">
            <v>Bedrooms</v>
          </cell>
          <cell r="FK4051" t="str">
            <v>EISAx</v>
          </cell>
          <cell r="FL4051">
            <v>76238.099999999991</v>
          </cell>
        </row>
        <row r="4052">
          <cell r="EZ4052" t="str">
            <v>MT</v>
          </cell>
          <cell r="FA4052" t="str">
            <v>Bedrooms</v>
          </cell>
          <cell r="FB4052">
            <v>954662.28600000008</v>
          </cell>
          <cell r="FC4052">
            <v>887126.22500000009</v>
          </cell>
          <cell r="FI4052" t="str">
            <v>WA</v>
          </cell>
          <cell r="FJ4052" t="str">
            <v>Garage</v>
          </cell>
          <cell r="FK4052" t="str">
            <v>EISAq</v>
          </cell>
          <cell r="FL4052">
            <v>585508.60800000001</v>
          </cell>
        </row>
        <row r="4053">
          <cell r="EZ4053" t="str">
            <v>MT</v>
          </cell>
          <cell r="FA4053" t="str">
            <v>Exterior</v>
          </cell>
          <cell r="FB4053">
            <v>206042.22000000003</v>
          </cell>
          <cell r="FC4053">
            <v>2509136.3680000002</v>
          </cell>
          <cell r="FI4053" t="str">
            <v>WA</v>
          </cell>
          <cell r="FJ4053" t="str">
            <v>Garage</v>
          </cell>
          <cell r="FK4053" t="str">
            <v>EISAx</v>
          </cell>
          <cell r="FL4053">
            <v>91485.72</v>
          </cell>
        </row>
        <row r="4054">
          <cell r="EZ4054" t="str">
            <v>MT</v>
          </cell>
          <cell r="FA4054" t="str">
            <v>Garage</v>
          </cell>
          <cell r="FB4054">
            <v>206042.22000000003</v>
          </cell>
          <cell r="FC4054">
            <v>655901.06700000004</v>
          </cell>
          <cell r="FI4054" t="str">
            <v>WA</v>
          </cell>
          <cell r="FJ4054" t="str">
            <v>Kitchen</v>
          </cell>
          <cell r="FK4054" t="str">
            <v>EISAx</v>
          </cell>
          <cell r="FL4054">
            <v>228714.3</v>
          </cell>
        </row>
        <row r="4055">
          <cell r="EZ4055" t="str">
            <v>MT</v>
          </cell>
          <cell r="FA4055" t="str">
            <v>Living Room/Family Room</v>
          </cell>
          <cell r="FB4055">
            <v>25182.938000000002</v>
          </cell>
          <cell r="FC4055">
            <v>267854.886</v>
          </cell>
          <cell r="FI4055" t="str">
            <v>WA</v>
          </cell>
          <cell r="FJ4055" t="str">
            <v>Living Room/Family Room</v>
          </cell>
          <cell r="FK4055" t="str">
            <v>EISAnqnx</v>
          </cell>
          <cell r="FL4055">
            <v>91485.72</v>
          </cell>
        </row>
        <row r="4056">
          <cell r="EZ4056" t="str">
            <v>MT</v>
          </cell>
          <cell r="FA4056" t="str">
            <v>Other</v>
          </cell>
          <cell r="FB4056">
            <v>1114917.3460000001</v>
          </cell>
          <cell r="FC4056">
            <v>1064551.47</v>
          </cell>
          <cell r="FI4056" t="str">
            <v>WA</v>
          </cell>
          <cell r="FJ4056" t="str">
            <v>Living Room/Family Room</v>
          </cell>
          <cell r="FK4056" t="str">
            <v>EISAx</v>
          </cell>
          <cell r="FL4056">
            <v>304952.39999999997</v>
          </cell>
        </row>
        <row r="4057">
          <cell r="EZ4057" t="str">
            <v>WA</v>
          </cell>
          <cell r="FA4057" t="str">
            <v>Bathroom</v>
          </cell>
          <cell r="FB4057">
            <v>1094965.6000000001</v>
          </cell>
          <cell r="FC4057">
            <v>257078.88</v>
          </cell>
          <cell r="FI4057" t="str">
            <v>WA</v>
          </cell>
          <cell r="FJ4057" t="str">
            <v>Other</v>
          </cell>
          <cell r="FK4057" t="str">
            <v>EISAnqnx</v>
          </cell>
          <cell r="FL4057">
            <v>228714.3</v>
          </cell>
        </row>
        <row r="4058">
          <cell r="EZ4058" t="str">
            <v>WA</v>
          </cell>
          <cell r="FA4058" t="str">
            <v>Bedrooms</v>
          </cell>
          <cell r="FB4058">
            <v>696969.40800000005</v>
          </cell>
          <cell r="FC4058">
            <v>999751.2</v>
          </cell>
          <cell r="FI4058" t="str">
            <v>WA</v>
          </cell>
          <cell r="FJ4058" t="str">
            <v>Other</v>
          </cell>
          <cell r="FK4058" t="str">
            <v>EISAq</v>
          </cell>
          <cell r="FL4058">
            <v>695291.47199999995</v>
          </cell>
        </row>
        <row r="4059">
          <cell r="EZ4059" t="str">
            <v>WA</v>
          </cell>
          <cell r="FA4059" t="str">
            <v>Exterior</v>
          </cell>
          <cell r="FB4059">
            <v>1628166.24</v>
          </cell>
          <cell r="FC4059">
            <v>4749294.2719999999</v>
          </cell>
          <cell r="FI4059" t="str">
            <v>WA</v>
          </cell>
          <cell r="FJ4059" t="str">
            <v>Other</v>
          </cell>
          <cell r="FK4059" t="str">
            <v>EISAx</v>
          </cell>
          <cell r="FL4059">
            <v>152476.19999999998</v>
          </cell>
        </row>
        <row r="4060">
          <cell r="EZ4060" t="str">
            <v>WA</v>
          </cell>
          <cell r="FA4060" t="str">
            <v>Kitchen</v>
          </cell>
          <cell r="FB4060">
            <v>695065.12</v>
          </cell>
          <cell r="FC4060">
            <v>352293.28</v>
          </cell>
          <cell r="FI4060" t="str">
            <v>WA</v>
          </cell>
          <cell r="FJ4060" t="str">
            <v>Bathroom</v>
          </cell>
          <cell r="FK4060" t="str">
            <v>EISAnqnx</v>
          </cell>
          <cell r="FL4060">
            <v>878816.4</v>
          </cell>
        </row>
        <row r="4061">
          <cell r="EZ4061" t="str">
            <v>WA</v>
          </cell>
          <cell r="FA4061" t="str">
            <v>Living Room/Family Room</v>
          </cell>
          <cell r="FB4061">
            <v>889302.49600000004</v>
          </cell>
          <cell r="FC4061">
            <v>1293011.5519999999</v>
          </cell>
          <cell r="FI4061" t="str">
            <v>WA</v>
          </cell>
          <cell r="FJ4061" t="str">
            <v>Bathroom</v>
          </cell>
          <cell r="FK4061" t="str">
            <v>EISAx</v>
          </cell>
          <cell r="FL4061">
            <v>2270275.6999999997</v>
          </cell>
        </row>
        <row r="4062">
          <cell r="EZ4062" t="str">
            <v>WA</v>
          </cell>
          <cell r="FA4062" t="str">
            <v>Other</v>
          </cell>
          <cell r="FB4062">
            <v>1308245.8559999999</v>
          </cell>
          <cell r="FC4062">
            <v>1532951.84</v>
          </cell>
          <cell r="FI4062" t="str">
            <v>WA</v>
          </cell>
          <cell r="FJ4062" t="str">
            <v>Bedrooms</v>
          </cell>
          <cell r="FK4062" t="str">
            <v>EISAnqnx</v>
          </cell>
          <cell r="FL4062">
            <v>790934.76</v>
          </cell>
        </row>
        <row r="4063">
          <cell r="EZ4063" t="str">
            <v>MT</v>
          </cell>
          <cell r="FA4063" t="str">
            <v>Bathroom</v>
          </cell>
          <cell r="FB4063">
            <v>31963.29</v>
          </cell>
          <cell r="FC4063">
            <v>138507.59</v>
          </cell>
          <cell r="FI4063" t="str">
            <v>WA</v>
          </cell>
          <cell r="FJ4063" t="str">
            <v>Bedrooms</v>
          </cell>
          <cell r="FK4063" t="str">
            <v>EISAx</v>
          </cell>
          <cell r="FL4063">
            <v>190410.22</v>
          </cell>
        </row>
        <row r="4064">
          <cell r="EZ4064" t="str">
            <v>MT</v>
          </cell>
          <cell r="FA4064" t="str">
            <v>Bedrooms</v>
          </cell>
          <cell r="FB4064">
            <v>255706.32</v>
          </cell>
          <cell r="FC4064">
            <v>739417.44200000004</v>
          </cell>
          <cell r="FI4064" t="str">
            <v>WA</v>
          </cell>
          <cell r="FJ4064" t="str">
            <v>Exterior</v>
          </cell>
          <cell r="FK4064" t="str">
            <v>EISAq</v>
          </cell>
          <cell r="FL4064">
            <v>96669.804000000004</v>
          </cell>
        </row>
        <row r="4065">
          <cell r="EZ4065" t="str">
            <v>MT</v>
          </cell>
          <cell r="FA4065" t="str">
            <v>Exterior</v>
          </cell>
          <cell r="FB4065">
            <v>255706.32</v>
          </cell>
          <cell r="FC4065">
            <v>3528747.216</v>
          </cell>
          <cell r="FI4065" t="str">
            <v>WA</v>
          </cell>
          <cell r="FJ4065" t="str">
            <v>Exterior</v>
          </cell>
          <cell r="FK4065" t="str">
            <v>EISAx</v>
          </cell>
          <cell r="FL4065">
            <v>3222326.8</v>
          </cell>
        </row>
        <row r="4066">
          <cell r="EZ4066" t="str">
            <v>MT</v>
          </cell>
          <cell r="FA4066" t="str">
            <v>Garage</v>
          </cell>
          <cell r="FB4066">
            <v>255706.32</v>
          </cell>
          <cell r="FC4066">
            <v>1022825.28</v>
          </cell>
          <cell r="FI4066" t="str">
            <v>WA</v>
          </cell>
          <cell r="FJ4066" t="str">
            <v>Garage</v>
          </cell>
          <cell r="FK4066" t="str">
            <v>EISAnqnx</v>
          </cell>
          <cell r="FL4066">
            <v>175763.28</v>
          </cell>
        </row>
        <row r="4067">
          <cell r="EZ4067" t="str">
            <v>MT</v>
          </cell>
          <cell r="FA4067" t="str">
            <v>Kitchen</v>
          </cell>
          <cell r="FB4067">
            <v>127853.16</v>
          </cell>
          <cell r="FC4067">
            <v>349465.304</v>
          </cell>
          <cell r="FI4067" t="str">
            <v>WA</v>
          </cell>
          <cell r="FJ4067" t="str">
            <v>Kitchen</v>
          </cell>
          <cell r="FK4067" t="str">
            <v>EISAnqnx</v>
          </cell>
          <cell r="FL4067">
            <v>790934.76</v>
          </cell>
        </row>
        <row r="4068">
          <cell r="EZ4068" t="str">
            <v>MT</v>
          </cell>
          <cell r="FA4068" t="str">
            <v>Living Room/Family Room</v>
          </cell>
          <cell r="FB4068">
            <v>436831.63</v>
          </cell>
          <cell r="FC4068">
            <v>824652.88199999998</v>
          </cell>
          <cell r="FI4068" t="str">
            <v>WA</v>
          </cell>
          <cell r="FJ4068" t="str">
            <v>Living Room/Family Room</v>
          </cell>
          <cell r="FK4068" t="str">
            <v>EISAnqnx</v>
          </cell>
          <cell r="FL4068">
            <v>351526.56</v>
          </cell>
        </row>
        <row r="4069">
          <cell r="EZ4069" t="str">
            <v>MT</v>
          </cell>
          <cell r="FA4069" t="str">
            <v>Other</v>
          </cell>
          <cell r="FB4069">
            <v>95889.87</v>
          </cell>
          <cell r="FC4069">
            <v>285538.72399999999</v>
          </cell>
          <cell r="FI4069" t="str">
            <v>WA</v>
          </cell>
          <cell r="FJ4069" t="str">
            <v>Living Room/Family Room</v>
          </cell>
          <cell r="FK4069" t="str">
            <v>EISAx</v>
          </cell>
          <cell r="FL4069">
            <v>439408.2</v>
          </cell>
        </row>
        <row r="4070">
          <cell r="EZ4070" t="str">
            <v>ID</v>
          </cell>
          <cell r="FA4070" t="str">
            <v>Bathroom</v>
          </cell>
          <cell r="FB4070">
            <v>1060013.92</v>
          </cell>
          <cell r="FC4070">
            <v>302861.12</v>
          </cell>
          <cell r="FI4070" t="str">
            <v>WA</v>
          </cell>
          <cell r="FJ4070" t="str">
            <v>Other</v>
          </cell>
          <cell r="FK4070" t="str">
            <v>EISAnqnx</v>
          </cell>
          <cell r="FL4070">
            <v>2109159.36</v>
          </cell>
        </row>
        <row r="4071">
          <cell r="EZ4071" t="str">
            <v>ID</v>
          </cell>
          <cell r="FA4071" t="str">
            <v>Bedrooms</v>
          </cell>
          <cell r="FB4071">
            <v>802581.96799999999</v>
          </cell>
          <cell r="FC4071">
            <v>2407745.9040000001</v>
          </cell>
          <cell r="FI4071" t="str">
            <v>WA</v>
          </cell>
          <cell r="FJ4071" t="str">
            <v>Other</v>
          </cell>
          <cell r="FK4071" t="str">
            <v>EISAx</v>
          </cell>
          <cell r="FL4071">
            <v>1721015.45</v>
          </cell>
        </row>
        <row r="4072">
          <cell r="EZ4072" t="str">
            <v>ID</v>
          </cell>
          <cell r="FA4072" t="str">
            <v>Exterior</v>
          </cell>
          <cell r="FB4072">
            <v>2248743.8160000001</v>
          </cell>
          <cell r="FC4072">
            <v>3816050.1120000002</v>
          </cell>
          <cell r="FI4072" t="str">
            <v>OR</v>
          </cell>
          <cell r="FJ4072" t="str">
            <v>Bathroom</v>
          </cell>
          <cell r="FK4072" t="str">
            <v>EISAnqnx</v>
          </cell>
          <cell r="FL4072">
            <v>831928.56</v>
          </cell>
        </row>
        <row r="4073">
          <cell r="EZ4073" t="str">
            <v>ID</v>
          </cell>
          <cell r="FA4073" t="str">
            <v>Kitchen</v>
          </cell>
          <cell r="FB4073">
            <v>757152.8</v>
          </cell>
          <cell r="FC4073">
            <v>378576.4</v>
          </cell>
          <cell r="FI4073" t="str">
            <v>OR</v>
          </cell>
          <cell r="FJ4073" t="str">
            <v>Bathroom</v>
          </cell>
          <cell r="FK4073" t="str">
            <v>EISAq</v>
          </cell>
          <cell r="FL4073">
            <v>429829.75599999999</v>
          </cell>
        </row>
        <row r="4074">
          <cell r="EZ4074" t="str">
            <v>ID</v>
          </cell>
          <cell r="FA4074" t="str">
            <v>Other</v>
          </cell>
          <cell r="FB4074">
            <v>916154.88800000004</v>
          </cell>
          <cell r="FC4074">
            <v>636008.35200000007</v>
          </cell>
          <cell r="FI4074" t="str">
            <v>OR</v>
          </cell>
          <cell r="FJ4074" t="str">
            <v>Bedrooms</v>
          </cell>
          <cell r="FK4074" t="str">
            <v>EISAnqnx</v>
          </cell>
          <cell r="FL4074">
            <v>1767848.1900000002</v>
          </cell>
        </row>
        <row r="4075">
          <cell r="EZ4075" t="str">
            <v>ID</v>
          </cell>
          <cell r="FA4075" t="str">
            <v>Bathroom</v>
          </cell>
          <cell r="FB4075">
            <v>7003663.4000000004</v>
          </cell>
          <cell r="FC4075">
            <v>935083.70799999998</v>
          </cell>
          <cell r="FI4075" t="str">
            <v>OR</v>
          </cell>
          <cell r="FJ4075" t="str">
            <v>Bedrooms</v>
          </cell>
          <cell r="FK4075" t="str">
            <v>EISAq</v>
          </cell>
          <cell r="FL4075">
            <v>554619.04</v>
          </cell>
        </row>
        <row r="4076">
          <cell r="EZ4076" t="str">
            <v>ID</v>
          </cell>
          <cell r="FA4076" t="str">
            <v>Bedrooms</v>
          </cell>
          <cell r="FB4076">
            <v>1635450.048</v>
          </cell>
          <cell r="FC4076">
            <v>2438032.0160000003</v>
          </cell>
          <cell r="FI4076" t="str">
            <v>OR</v>
          </cell>
          <cell r="FJ4076" t="str">
            <v>Bedrooms</v>
          </cell>
          <cell r="FK4076" t="str">
            <v>EISAx</v>
          </cell>
          <cell r="FL4076">
            <v>1733184.5</v>
          </cell>
        </row>
        <row r="4077">
          <cell r="EZ4077" t="str">
            <v>ID</v>
          </cell>
          <cell r="FA4077" t="str">
            <v>Exterior</v>
          </cell>
          <cell r="FB4077">
            <v>340718.76</v>
          </cell>
          <cell r="FC4077">
            <v>6416869.9800000004</v>
          </cell>
          <cell r="FI4077" t="str">
            <v>OR</v>
          </cell>
          <cell r="FJ4077" t="str">
            <v>Exterior</v>
          </cell>
          <cell r="FK4077" t="str">
            <v>EISAq</v>
          </cell>
          <cell r="FL4077">
            <v>90125.593999999997</v>
          </cell>
        </row>
        <row r="4078">
          <cell r="EZ4078" t="str">
            <v>ID</v>
          </cell>
          <cell r="FA4078" t="str">
            <v>Garage</v>
          </cell>
          <cell r="FB4078">
            <v>340718.76</v>
          </cell>
          <cell r="FC4078">
            <v>1892882</v>
          </cell>
          <cell r="FI4078" t="str">
            <v>OR</v>
          </cell>
          <cell r="FJ4078" t="str">
            <v>Exterior</v>
          </cell>
          <cell r="FK4078" t="str">
            <v>EISAx</v>
          </cell>
          <cell r="FL4078">
            <v>2079821.4000000001</v>
          </cell>
        </row>
        <row r="4079">
          <cell r="EZ4079" t="str">
            <v>ID</v>
          </cell>
          <cell r="FA4079" t="str">
            <v>Living Room/Family Room</v>
          </cell>
          <cell r="FB4079">
            <v>333147.23200000002</v>
          </cell>
          <cell r="FC4079">
            <v>1298517.0520000001</v>
          </cell>
          <cell r="FI4079" t="str">
            <v>OR</v>
          </cell>
          <cell r="FJ4079" t="str">
            <v>Kitchen</v>
          </cell>
          <cell r="FK4079" t="str">
            <v>EISAq</v>
          </cell>
          <cell r="FL4079">
            <v>103991.07</v>
          </cell>
        </row>
        <row r="4080">
          <cell r="EZ4080" t="str">
            <v>ID</v>
          </cell>
          <cell r="FA4080" t="str">
            <v>Other</v>
          </cell>
          <cell r="FB4080">
            <v>2441817.7800000003</v>
          </cell>
          <cell r="FC4080">
            <v>1896667.764</v>
          </cell>
          <cell r="FI4080" t="str">
            <v>OR</v>
          </cell>
          <cell r="FJ4080" t="str">
            <v>Kitchen</v>
          </cell>
          <cell r="FK4080" t="str">
            <v>EISAx</v>
          </cell>
          <cell r="FL4080">
            <v>1906502.9500000002</v>
          </cell>
        </row>
        <row r="4081">
          <cell r="EZ4081" t="str">
            <v>OR</v>
          </cell>
          <cell r="FA4081" t="str">
            <v>Bathroom</v>
          </cell>
          <cell r="FB4081">
            <v>24190.38</v>
          </cell>
          <cell r="FC4081">
            <v>120951.9</v>
          </cell>
          <cell r="FI4081" t="str">
            <v>OR</v>
          </cell>
          <cell r="FJ4081" t="str">
            <v>Living Room/Family Room</v>
          </cell>
          <cell r="FK4081" t="str">
            <v>EISAnqnx</v>
          </cell>
          <cell r="FL4081">
            <v>2079821.4000000001</v>
          </cell>
        </row>
        <row r="4082">
          <cell r="EZ4082" t="str">
            <v>OR</v>
          </cell>
          <cell r="FA4082" t="str">
            <v>Bedrooms</v>
          </cell>
          <cell r="FB4082">
            <v>67733.063999999998</v>
          </cell>
          <cell r="FC4082">
            <v>583794.50399999996</v>
          </cell>
          <cell r="FI4082" t="str">
            <v>OR</v>
          </cell>
          <cell r="FJ4082" t="str">
            <v>Other</v>
          </cell>
          <cell r="FK4082" t="str">
            <v>EISAnqnx</v>
          </cell>
          <cell r="FL4082">
            <v>4055651.73</v>
          </cell>
        </row>
        <row r="4083">
          <cell r="EZ4083" t="str">
            <v>OR</v>
          </cell>
          <cell r="FA4083" t="str">
            <v>Exterior</v>
          </cell>
          <cell r="FB4083">
            <v>48380.76</v>
          </cell>
          <cell r="FC4083">
            <v>1682037.7560000001</v>
          </cell>
          <cell r="FI4083" t="str">
            <v>OR</v>
          </cell>
          <cell r="FJ4083" t="str">
            <v>Other</v>
          </cell>
          <cell r="FK4083" t="str">
            <v>EISAq</v>
          </cell>
          <cell r="FL4083">
            <v>894323.20200000005</v>
          </cell>
        </row>
        <row r="4084">
          <cell r="EZ4084" t="str">
            <v>OR</v>
          </cell>
          <cell r="FA4084" t="str">
            <v>Garage</v>
          </cell>
          <cell r="FB4084">
            <v>193523.04</v>
          </cell>
          <cell r="FC4084">
            <v>1006319.808</v>
          </cell>
          <cell r="FI4084" t="str">
            <v>OR</v>
          </cell>
          <cell r="FJ4084" t="str">
            <v>Other</v>
          </cell>
          <cell r="FK4084" t="str">
            <v>EISAx</v>
          </cell>
          <cell r="FL4084">
            <v>173318.45</v>
          </cell>
        </row>
        <row r="4085">
          <cell r="EZ4085" t="str">
            <v>OR</v>
          </cell>
          <cell r="FA4085" t="str">
            <v>Kitchen</v>
          </cell>
          <cell r="FB4085">
            <v>169332.66</v>
          </cell>
          <cell r="FC4085">
            <v>290284.56</v>
          </cell>
          <cell r="FI4085" t="str">
            <v>WA</v>
          </cell>
          <cell r="FJ4085" t="str">
            <v>Bathroom</v>
          </cell>
          <cell r="FK4085" t="str">
            <v>EISAq</v>
          </cell>
          <cell r="FL4085">
            <v>91485.72</v>
          </cell>
        </row>
        <row r="4086">
          <cell r="EZ4086" t="str">
            <v>OR</v>
          </cell>
          <cell r="FA4086" t="str">
            <v>Living Room/Family Room</v>
          </cell>
          <cell r="FB4086">
            <v>129015.36</v>
          </cell>
          <cell r="FC4086">
            <v>362855.7</v>
          </cell>
          <cell r="FI4086" t="str">
            <v>WA</v>
          </cell>
          <cell r="FJ4086" t="str">
            <v>Bedrooms</v>
          </cell>
          <cell r="FK4086" t="str">
            <v>EISAq</v>
          </cell>
          <cell r="FL4086">
            <v>114357.15</v>
          </cell>
        </row>
        <row r="4087">
          <cell r="EZ4087" t="str">
            <v>OR</v>
          </cell>
          <cell r="FA4087" t="str">
            <v>Other</v>
          </cell>
          <cell r="FB4087">
            <v>193523.04</v>
          </cell>
          <cell r="FC4087">
            <v>198361.11600000001</v>
          </cell>
          <cell r="FI4087" t="str">
            <v>WA</v>
          </cell>
          <cell r="FJ4087" t="str">
            <v>Bedrooms</v>
          </cell>
          <cell r="FK4087" t="str">
            <v>EISAx</v>
          </cell>
          <cell r="FL4087">
            <v>365942.88</v>
          </cell>
        </row>
        <row r="4088">
          <cell r="EZ4088" t="str">
            <v>WA</v>
          </cell>
          <cell r="FA4088" t="str">
            <v>Bathroom</v>
          </cell>
          <cell r="FB4088">
            <v>93599.684999999998</v>
          </cell>
          <cell r="FC4088">
            <v>135199.54499999998</v>
          </cell>
          <cell r="FI4088" t="str">
            <v>WA</v>
          </cell>
          <cell r="FJ4088" t="str">
            <v>Exterior</v>
          </cell>
          <cell r="FK4088" t="str">
            <v>EISAq</v>
          </cell>
          <cell r="FL4088">
            <v>45742.86</v>
          </cell>
        </row>
        <row r="4089">
          <cell r="EZ4089" t="str">
            <v>WA</v>
          </cell>
          <cell r="FA4089" t="str">
            <v>Bedrooms</v>
          </cell>
          <cell r="FB4089">
            <v>249599.16</v>
          </cell>
          <cell r="FC4089">
            <v>311998.95</v>
          </cell>
          <cell r="FI4089" t="str">
            <v>WA</v>
          </cell>
          <cell r="FJ4089" t="str">
            <v>Garage</v>
          </cell>
          <cell r="FK4089" t="str">
            <v>EISAq</v>
          </cell>
          <cell r="FL4089">
            <v>42693.335999999996</v>
          </cell>
        </row>
        <row r="4090">
          <cell r="EZ4090" t="str">
            <v>WA</v>
          </cell>
          <cell r="FA4090" t="str">
            <v>Exterior</v>
          </cell>
          <cell r="FB4090">
            <v>155999.47500000001</v>
          </cell>
          <cell r="FC4090">
            <v>1597434.6239999998</v>
          </cell>
          <cell r="FI4090" t="str">
            <v>WA</v>
          </cell>
          <cell r="FJ4090" t="str">
            <v>Kitchen</v>
          </cell>
          <cell r="FK4090" t="str">
            <v>EISAnqnx</v>
          </cell>
          <cell r="FL4090">
            <v>60990.479999999996</v>
          </cell>
        </row>
        <row r="4091">
          <cell r="EZ4091" t="str">
            <v>WA</v>
          </cell>
          <cell r="FA4091" t="str">
            <v>Kitchen</v>
          </cell>
          <cell r="FB4091">
            <v>249599.16</v>
          </cell>
          <cell r="FC4091">
            <v>228799.22999999998</v>
          </cell>
          <cell r="FI4091" t="str">
            <v>WA</v>
          </cell>
          <cell r="FJ4091" t="str">
            <v>Kitchen</v>
          </cell>
          <cell r="FK4091" t="str">
            <v>EISAq</v>
          </cell>
          <cell r="FL4091">
            <v>54891.432000000001</v>
          </cell>
        </row>
        <row r="4092">
          <cell r="EZ4092" t="str">
            <v>WA</v>
          </cell>
          <cell r="FA4092" t="str">
            <v>Living Room/Family Room</v>
          </cell>
          <cell r="FB4092">
            <v>103999.65</v>
          </cell>
          <cell r="FC4092">
            <v>571998.07499999995</v>
          </cell>
          <cell r="FI4092" t="str">
            <v>WA</v>
          </cell>
          <cell r="FJ4092" t="str">
            <v>Living Room/Family Room</v>
          </cell>
          <cell r="FK4092" t="str">
            <v>EISAq</v>
          </cell>
          <cell r="FL4092">
            <v>45742.86</v>
          </cell>
        </row>
        <row r="4093">
          <cell r="EZ4093" t="str">
            <v>WA</v>
          </cell>
          <cell r="FA4093" t="str">
            <v>Other</v>
          </cell>
          <cell r="FB4093">
            <v>386878.69799999997</v>
          </cell>
          <cell r="FC4093">
            <v>207999.3</v>
          </cell>
          <cell r="FI4093" t="str">
            <v>WA</v>
          </cell>
          <cell r="FJ4093" t="str">
            <v>Other</v>
          </cell>
          <cell r="FK4093" t="str">
            <v>EISAq</v>
          </cell>
          <cell r="FL4093">
            <v>338497.16399999999</v>
          </cell>
        </row>
        <row r="4094">
          <cell r="EZ4094" t="str">
            <v>MT</v>
          </cell>
          <cell r="FA4094" t="str">
            <v>Bathroom</v>
          </cell>
          <cell r="FB4094">
            <v>68188.351999999999</v>
          </cell>
          <cell r="FC4094">
            <v>85235.44</v>
          </cell>
          <cell r="FI4094" t="str">
            <v>WA</v>
          </cell>
          <cell r="FJ4094" t="str">
            <v>Other</v>
          </cell>
          <cell r="FK4094" t="str">
            <v>EISAx</v>
          </cell>
          <cell r="FL4094">
            <v>228714.3</v>
          </cell>
        </row>
        <row r="4095">
          <cell r="EZ4095" t="str">
            <v>MT</v>
          </cell>
          <cell r="FA4095" t="str">
            <v>Bedrooms</v>
          </cell>
          <cell r="FB4095">
            <v>319632.90000000002</v>
          </cell>
          <cell r="FC4095">
            <v>607302.51</v>
          </cell>
          <cell r="FI4095" t="str">
            <v>WA</v>
          </cell>
          <cell r="FJ4095" t="str">
            <v>Bathroom</v>
          </cell>
          <cell r="FK4095" t="str">
            <v>EISAq</v>
          </cell>
          <cell r="FL4095">
            <v>114357.15</v>
          </cell>
        </row>
        <row r="4096">
          <cell r="EZ4096" t="str">
            <v>MT</v>
          </cell>
          <cell r="FA4096" t="str">
            <v>Exterior</v>
          </cell>
          <cell r="FB4096">
            <v>255706.32</v>
          </cell>
          <cell r="FC4096">
            <v>1662091.08</v>
          </cell>
          <cell r="FI4096" t="str">
            <v>WA</v>
          </cell>
          <cell r="FJ4096" t="str">
            <v>Bedrooms</v>
          </cell>
          <cell r="FK4096" t="str">
            <v>EISAq</v>
          </cell>
          <cell r="FL4096">
            <v>405586.69199999998</v>
          </cell>
        </row>
        <row r="4097">
          <cell r="EZ4097" t="str">
            <v>MT</v>
          </cell>
          <cell r="FA4097" t="str">
            <v>Kitchen</v>
          </cell>
          <cell r="FB4097">
            <v>202434.16999999998</v>
          </cell>
          <cell r="FC4097">
            <v>234397.46</v>
          </cell>
          <cell r="FI4097" t="str">
            <v>WA</v>
          </cell>
          <cell r="FJ4097" t="str">
            <v>Kitchen</v>
          </cell>
          <cell r="FK4097" t="str">
            <v>EISAq</v>
          </cell>
          <cell r="FL4097">
            <v>365942.88</v>
          </cell>
        </row>
        <row r="4098">
          <cell r="EZ4098" t="str">
            <v>MT</v>
          </cell>
          <cell r="FA4098" t="str">
            <v>Living Room/Family Room</v>
          </cell>
          <cell r="FB4098">
            <v>298324.03999999998</v>
          </cell>
          <cell r="FC4098">
            <v>330287.33</v>
          </cell>
          <cell r="FI4098" t="str">
            <v>WA</v>
          </cell>
          <cell r="FJ4098" t="str">
            <v>Living Room/Family Room</v>
          </cell>
          <cell r="FK4098" t="str">
            <v>EISAnqnx</v>
          </cell>
          <cell r="FL4098">
            <v>274457.15999999997</v>
          </cell>
        </row>
        <row r="4099">
          <cell r="EZ4099" t="str">
            <v>MT</v>
          </cell>
          <cell r="FA4099" t="str">
            <v>Other</v>
          </cell>
          <cell r="FB4099">
            <v>511412.64</v>
          </cell>
          <cell r="FC4099">
            <v>340941.76</v>
          </cell>
          <cell r="FI4099" t="str">
            <v>WA</v>
          </cell>
          <cell r="FJ4099" t="str">
            <v>Living Room/Family Room</v>
          </cell>
          <cell r="FK4099" t="str">
            <v>EISAq</v>
          </cell>
          <cell r="FL4099">
            <v>121980.95999999999</v>
          </cell>
        </row>
        <row r="4100">
          <cell r="EZ4100" t="str">
            <v>ID</v>
          </cell>
          <cell r="FA4100" t="str">
            <v>Bathroom</v>
          </cell>
          <cell r="FB4100">
            <v>1514305.6</v>
          </cell>
          <cell r="FC4100">
            <v>454291.68</v>
          </cell>
          <cell r="FI4100" t="str">
            <v>WA</v>
          </cell>
          <cell r="FJ4100" t="str">
            <v>Other</v>
          </cell>
          <cell r="FK4100" t="str">
            <v>EISAnqnx</v>
          </cell>
          <cell r="FL4100">
            <v>182971.44</v>
          </cell>
        </row>
        <row r="4101">
          <cell r="EZ4101" t="str">
            <v>ID</v>
          </cell>
          <cell r="FA4101" t="str">
            <v>Bedrooms</v>
          </cell>
          <cell r="FB4101">
            <v>783653.14800000004</v>
          </cell>
          <cell r="FC4101">
            <v>2210886.176</v>
          </cell>
          <cell r="FI4101" t="str">
            <v>WA</v>
          </cell>
          <cell r="FJ4101" t="str">
            <v>Other</v>
          </cell>
          <cell r="FK4101" t="str">
            <v>EISAq</v>
          </cell>
          <cell r="FL4101">
            <v>222615.25199999998</v>
          </cell>
        </row>
        <row r="4102">
          <cell r="EZ4102" t="str">
            <v>ID</v>
          </cell>
          <cell r="FA4102" t="str">
            <v>Garage</v>
          </cell>
          <cell r="FB4102">
            <v>1343946.22</v>
          </cell>
          <cell r="FC4102">
            <v>1817166.72</v>
          </cell>
          <cell r="FI4102" t="str">
            <v>WA</v>
          </cell>
          <cell r="FJ4102" t="str">
            <v>Bathroom</v>
          </cell>
          <cell r="FK4102" t="str">
            <v>EISAnqnx</v>
          </cell>
          <cell r="FL4102">
            <v>457428.6</v>
          </cell>
        </row>
        <row r="4103">
          <cell r="EZ4103" t="str">
            <v>ID</v>
          </cell>
          <cell r="FA4103" t="str">
            <v>Kitchen</v>
          </cell>
          <cell r="FB4103">
            <v>757152.8</v>
          </cell>
          <cell r="FC4103">
            <v>272575.00800000003</v>
          </cell>
          <cell r="FI4103" t="str">
            <v>WA</v>
          </cell>
          <cell r="FJ4103" t="str">
            <v>Bathroom</v>
          </cell>
          <cell r="FK4103" t="str">
            <v>EISAq</v>
          </cell>
          <cell r="FL4103">
            <v>85386.671999999991</v>
          </cell>
        </row>
        <row r="4104">
          <cell r="EZ4104" t="str">
            <v>ID</v>
          </cell>
          <cell r="FA4104" t="str">
            <v>Living Room/Family Room</v>
          </cell>
          <cell r="FB4104">
            <v>605722.24</v>
          </cell>
          <cell r="FC4104">
            <v>1029727.8080000001</v>
          </cell>
          <cell r="FI4104" t="str">
            <v>WA</v>
          </cell>
          <cell r="FJ4104" t="str">
            <v>Bedrooms</v>
          </cell>
          <cell r="FK4104" t="str">
            <v>EISAnqnx</v>
          </cell>
          <cell r="FL4104">
            <v>518419.07999999996</v>
          </cell>
        </row>
        <row r="4105">
          <cell r="EZ4105" t="str">
            <v>ID</v>
          </cell>
          <cell r="FA4105" t="str">
            <v>Other</v>
          </cell>
          <cell r="FB4105">
            <v>2120027.84</v>
          </cell>
          <cell r="FC4105">
            <v>757152.8</v>
          </cell>
          <cell r="FI4105" t="str">
            <v>WA</v>
          </cell>
          <cell r="FJ4105" t="str">
            <v>Bedrooms</v>
          </cell>
          <cell r="FK4105" t="str">
            <v>EISAq</v>
          </cell>
          <cell r="FL4105">
            <v>22871.43</v>
          </cell>
        </row>
        <row r="4106">
          <cell r="EZ4106" t="str">
            <v>ID</v>
          </cell>
          <cell r="FA4106" t="str">
            <v>Bathroom</v>
          </cell>
          <cell r="FB4106">
            <v>3066468.8400000003</v>
          </cell>
          <cell r="FC4106">
            <v>507292.37599999999</v>
          </cell>
          <cell r="FI4106" t="str">
            <v>WA</v>
          </cell>
          <cell r="FJ4106" t="str">
            <v>Bedrooms</v>
          </cell>
          <cell r="FK4106" t="str">
            <v>EISAx</v>
          </cell>
          <cell r="FL4106">
            <v>243961.91999999998</v>
          </cell>
        </row>
        <row r="4107">
          <cell r="EZ4107" t="str">
            <v>ID</v>
          </cell>
          <cell r="FA4107" t="str">
            <v>Bedrooms</v>
          </cell>
          <cell r="FB4107">
            <v>2941538.628</v>
          </cell>
          <cell r="FC4107">
            <v>3823621.64</v>
          </cell>
          <cell r="FI4107" t="str">
            <v>WA</v>
          </cell>
          <cell r="FJ4107" t="str">
            <v>Exterior</v>
          </cell>
          <cell r="FK4107" t="str">
            <v>EISAnqnx</v>
          </cell>
          <cell r="FL4107">
            <v>152476.19999999998</v>
          </cell>
        </row>
        <row r="4108">
          <cell r="EZ4108" t="str">
            <v>ID</v>
          </cell>
          <cell r="FA4108" t="str">
            <v>Exterior</v>
          </cell>
          <cell r="FB4108">
            <v>2120027.84</v>
          </cell>
          <cell r="FC4108">
            <v>10812141.984000001</v>
          </cell>
          <cell r="FI4108" t="str">
            <v>WA</v>
          </cell>
          <cell r="FJ4108" t="str">
            <v>Exterior</v>
          </cell>
          <cell r="FK4108" t="str">
            <v>EISAq</v>
          </cell>
          <cell r="FL4108">
            <v>68614.289999999994</v>
          </cell>
        </row>
        <row r="4109">
          <cell r="EZ4109" t="str">
            <v>ID</v>
          </cell>
          <cell r="FA4109" t="str">
            <v>Garage</v>
          </cell>
          <cell r="FB4109">
            <v>1892882</v>
          </cell>
          <cell r="FC4109">
            <v>3074040.3680000002</v>
          </cell>
          <cell r="FI4109" t="str">
            <v>WA</v>
          </cell>
          <cell r="FJ4109" t="str">
            <v>Exterior</v>
          </cell>
          <cell r="FK4109" t="str">
            <v>EISAx</v>
          </cell>
          <cell r="FL4109">
            <v>137228.57999999999</v>
          </cell>
        </row>
        <row r="4110">
          <cell r="EZ4110" t="str">
            <v>ID</v>
          </cell>
          <cell r="FA4110" t="str">
            <v>Kitchen</v>
          </cell>
          <cell r="FB4110">
            <v>2044312.56</v>
          </cell>
          <cell r="FC4110">
            <v>1003227.4600000001</v>
          </cell>
          <cell r="FI4110" t="str">
            <v>WA</v>
          </cell>
          <cell r="FJ4110" t="str">
            <v>Garage</v>
          </cell>
          <cell r="FK4110" t="str">
            <v>EISAnqnx</v>
          </cell>
          <cell r="FL4110">
            <v>243961.91999999998</v>
          </cell>
        </row>
        <row r="4111">
          <cell r="EZ4111" t="str">
            <v>ID</v>
          </cell>
          <cell r="FA4111" t="str">
            <v>Living Room/Family Room</v>
          </cell>
          <cell r="FB4111">
            <v>2650034.8000000003</v>
          </cell>
          <cell r="FC4111">
            <v>2665177.8560000001</v>
          </cell>
          <cell r="FI4111" t="str">
            <v>WA</v>
          </cell>
          <cell r="FJ4111" t="str">
            <v>Garage</v>
          </cell>
          <cell r="FK4111" t="str">
            <v>EISAq</v>
          </cell>
          <cell r="FL4111">
            <v>91485.72</v>
          </cell>
        </row>
        <row r="4112">
          <cell r="EZ4112" t="str">
            <v>ID</v>
          </cell>
          <cell r="FA4112" t="str">
            <v>Other</v>
          </cell>
          <cell r="FB4112">
            <v>2059455.6160000002</v>
          </cell>
          <cell r="FC4112">
            <v>1923168.112</v>
          </cell>
          <cell r="FI4112" t="str">
            <v>WA</v>
          </cell>
          <cell r="FJ4112" t="str">
            <v>Garage</v>
          </cell>
          <cell r="FK4112" t="str">
            <v>EISAx</v>
          </cell>
          <cell r="FL4112">
            <v>38119.049999999996</v>
          </cell>
        </row>
        <row r="4113">
          <cell r="EZ4113" t="str">
            <v>ID</v>
          </cell>
          <cell r="FA4113" t="str">
            <v>Bathroom</v>
          </cell>
          <cell r="FB4113">
            <v>1817166.72</v>
          </cell>
          <cell r="FC4113">
            <v>1302302.8160000001</v>
          </cell>
          <cell r="FI4113" t="str">
            <v>WA</v>
          </cell>
          <cell r="FJ4113" t="str">
            <v>Kitchen</v>
          </cell>
          <cell r="FK4113" t="str">
            <v>EISAnqnx</v>
          </cell>
          <cell r="FL4113">
            <v>1158819.1199999999</v>
          </cell>
        </row>
        <row r="4114">
          <cell r="EZ4114" t="str">
            <v>ID</v>
          </cell>
          <cell r="FA4114" t="str">
            <v>Bedrooms</v>
          </cell>
          <cell r="FB4114">
            <v>2063241.3800000001</v>
          </cell>
          <cell r="FC4114">
            <v>4183269.22</v>
          </cell>
          <cell r="FI4114" t="str">
            <v>WA</v>
          </cell>
          <cell r="FJ4114" t="str">
            <v>Living Room/Family Room</v>
          </cell>
          <cell r="FK4114" t="str">
            <v>EISAnqnx</v>
          </cell>
          <cell r="FL4114">
            <v>1181690.55</v>
          </cell>
        </row>
        <row r="4115">
          <cell r="EZ4115" t="str">
            <v>ID</v>
          </cell>
          <cell r="FA4115" t="str">
            <v>Exterior</v>
          </cell>
          <cell r="FB4115">
            <v>1953454.2240000002</v>
          </cell>
          <cell r="FC4115">
            <v>11849441.32</v>
          </cell>
          <cell r="FI4115" t="str">
            <v>WA</v>
          </cell>
          <cell r="FJ4115" t="str">
            <v>Living Room/Family Room</v>
          </cell>
          <cell r="FK4115" t="str">
            <v>EISAq</v>
          </cell>
          <cell r="FL4115">
            <v>243961.91999999998</v>
          </cell>
        </row>
        <row r="4116">
          <cell r="EZ4116" t="str">
            <v>ID</v>
          </cell>
          <cell r="FA4116" t="str">
            <v>Garage</v>
          </cell>
          <cell r="FB4116">
            <v>1817166.72</v>
          </cell>
          <cell r="FC4116">
            <v>2544033.4080000003</v>
          </cell>
          <cell r="FI4116" t="str">
            <v>WA</v>
          </cell>
          <cell r="FJ4116" t="str">
            <v>Living Room/Family Room</v>
          </cell>
          <cell r="FK4116" t="str">
            <v>EISAx</v>
          </cell>
          <cell r="FL4116">
            <v>221090.49</v>
          </cell>
        </row>
        <row r="4117">
          <cell r="EZ4117" t="str">
            <v>ID</v>
          </cell>
          <cell r="FA4117" t="str">
            <v>Kitchen</v>
          </cell>
          <cell r="FB4117">
            <v>1476447.96</v>
          </cell>
          <cell r="FC4117">
            <v>681437.52</v>
          </cell>
          <cell r="FI4117" t="str">
            <v>WA</v>
          </cell>
          <cell r="FJ4117" t="str">
            <v>Other</v>
          </cell>
          <cell r="FK4117" t="str">
            <v>EISAnqnx</v>
          </cell>
          <cell r="FL4117">
            <v>838619.1</v>
          </cell>
        </row>
        <row r="4118">
          <cell r="EZ4118" t="str">
            <v>ID</v>
          </cell>
          <cell r="FA4118" t="str">
            <v>Living Room/Family Room</v>
          </cell>
          <cell r="FB4118">
            <v>2877180.64</v>
          </cell>
          <cell r="FC4118">
            <v>2846894.5279999999</v>
          </cell>
          <cell r="FI4118" t="str">
            <v>WA</v>
          </cell>
          <cell r="FJ4118" t="str">
            <v>Other</v>
          </cell>
          <cell r="FK4118" t="str">
            <v>EISAq</v>
          </cell>
          <cell r="FL4118">
            <v>260734.302</v>
          </cell>
        </row>
        <row r="4119">
          <cell r="EZ4119" t="str">
            <v>ID</v>
          </cell>
          <cell r="FA4119" t="str">
            <v>Other</v>
          </cell>
          <cell r="FB4119">
            <v>3437473.7120000003</v>
          </cell>
          <cell r="FC4119">
            <v>2233600.7600000002</v>
          </cell>
          <cell r="FI4119" t="str">
            <v>WA</v>
          </cell>
          <cell r="FJ4119" t="str">
            <v>Other</v>
          </cell>
          <cell r="FK4119" t="str">
            <v>EISAx</v>
          </cell>
          <cell r="FL4119">
            <v>365942.88</v>
          </cell>
        </row>
        <row r="4120">
          <cell r="EZ4120" t="str">
            <v>OR</v>
          </cell>
          <cell r="FA4120" t="str">
            <v>Bathroom</v>
          </cell>
          <cell r="FB4120">
            <v>1677199.68</v>
          </cell>
          <cell r="FC4120">
            <v>201586.5</v>
          </cell>
          <cell r="FI4120" t="str">
            <v>WA</v>
          </cell>
          <cell r="FJ4120" t="str">
            <v>Bathroom</v>
          </cell>
          <cell r="FK4120" t="str">
            <v>EISAq</v>
          </cell>
          <cell r="FL4120">
            <v>131129.53200000001</v>
          </cell>
        </row>
        <row r="4121">
          <cell r="EZ4121" t="str">
            <v>OR</v>
          </cell>
          <cell r="FA4121" t="str">
            <v>Bedrooms</v>
          </cell>
          <cell r="FB4121">
            <v>1748158.128</v>
          </cell>
          <cell r="FC4121">
            <v>830536.38</v>
          </cell>
          <cell r="FI4121" t="str">
            <v>WA</v>
          </cell>
          <cell r="FJ4121" t="str">
            <v>Bathroom</v>
          </cell>
          <cell r="FK4121" t="str">
            <v>EISAx</v>
          </cell>
          <cell r="FL4121">
            <v>808123.86</v>
          </cell>
        </row>
        <row r="4122">
          <cell r="EZ4122" t="str">
            <v>OR</v>
          </cell>
          <cell r="FA4122" t="str">
            <v>Exterior</v>
          </cell>
          <cell r="FB4122">
            <v>816022.152</v>
          </cell>
          <cell r="FC4122">
            <v>3476963.952</v>
          </cell>
          <cell r="FI4122" t="str">
            <v>WA</v>
          </cell>
          <cell r="FJ4122" t="str">
            <v>Bedrooms</v>
          </cell>
          <cell r="FK4122" t="str">
            <v>EISAnqnx</v>
          </cell>
          <cell r="FL4122">
            <v>243961.91999999998</v>
          </cell>
        </row>
        <row r="4123">
          <cell r="EZ4123" t="str">
            <v>OR</v>
          </cell>
          <cell r="FA4123" t="str">
            <v>Garage</v>
          </cell>
          <cell r="FB4123">
            <v>967615.2</v>
          </cell>
          <cell r="FC4123">
            <v>709584.48</v>
          </cell>
          <cell r="FI4123" t="str">
            <v>WA</v>
          </cell>
          <cell r="FJ4123" t="str">
            <v>Bedrooms</v>
          </cell>
          <cell r="FK4123" t="str">
            <v>EISAq</v>
          </cell>
          <cell r="FL4123">
            <v>65564.766000000003</v>
          </cell>
        </row>
        <row r="4124">
          <cell r="EZ4124" t="str">
            <v>OR</v>
          </cell>
          <cell r="FA4124" t="str">
            <v>Kitchen</v>
          </cell>
          <cell r="FB4124">
            <v>340278.01199999999</v>
          </cell>
          <cell r="FC4124">
            <v>282221.09999999998</v>
          </cell>
          <cell r="FI4124" t="str">
            <v>WA</v>
          </cell>
          <cell r="FJ4124" t="str">
            <v>Bedrooms</v>
          </cell>
          <cell r="FK4124" t="str">
            <v>EISAx</v>
          </cell>
          <cell r="FL4124">
            <v>609904.79999999993</v>
          </cell>
        </row>
        <row r="4125">
          <cell r="EZ4125" t="str">
            <v>OR</v>
          </cell>
          <cell r="FA4125" t="str">
            <v>Living Room/Family Room</v>
          </cell>
          <cell r="FB4125">
            <v>1669136.22</v>
          </cell>
          <cell r="FC4125">
            <v>1153074.78</v>
          </cell>
          <cell r="FI4125" t="str">
            <v>WA</v>
          </cell>
          <cell r="FJ4125" t="str">
            <v>Exterior</v>
          </cell>
          <cell r="FK4125" t="str">
            <v>EISAq</v>
          </cell>
          <cell r="FL4125">
            <v>68614.289999999994</v>
          </cell>
        </row>
        <row r="4126">
          <cell r="EZ4126" t="str">
            <v>OR</v>
          </cell>
          <cell r="FA4126" t="str">
            <v>Other</v>
          </cell>
          <cell r="FB4126">
            <v>1862659.26</v>
          </cell>
          <cell r="FC4126">
            <v>596696.04</v>
          </cell>
          <cell r="FI4126" t="str">
            <v>WA</v>
          </cell>
          <cell r="FJ4126" t="str">
            <v>Kitchen</v>
          </cell>
          <cell r="FK4126" t="str">
            <v>EISAq</v>
          </cell>
          <cell r="FL4126">
            <v>173822.86799999999</v>
          </cell>
        </row>
        <row r="4127">
          <cell r="EZ4127" t="str">
            <v>OR</v>
          </cell>
          <cell r="FA4127" t="str">
            <v>Bathroom</v>
          </cell>
          <cell r="FB4127">
            <v>1177265.1599999999</v>
          </cell>
          <cell r="FC4127">
            <v>96761.52</v>
          </cell>
          <cell r="FI4127" t="str">
            <v>WA</v>
          </cell>
          <cell r="FJ4127" t="str">
            <v>Kitchen</v>
          </cell>
          <cell r="FK4127" t="str">
            <v>EISAx</v>
          </cell>
          <cell r="FL4127">
            <v>365942.88</v>
          </cell>
        </row>
        <row r="4128">
          <cell r="EZ4128" t="str">
            <v>OR</v>
          </cell>
          <cell r="FA4128" t="str">
            <v>Bedrooms</v>
          </cell>
          <cell r="FB4128">
            <v>645076.80000000005</v>
          </cell>
          <cell r="FC4128">
            <v>717647.94000000006</v>
          </cell>
          <cell r="FI4128" t="str">
            <v>WA</v>
          </cell>
          <cell r="FJ4128" t="str">
            <v>Living Room/Family Room</v>
          </cell>
          <cell r="FK4128" t="str">
            <v>EISAq</v>
          </cell>
          <cell r="FL4128">
            <v>67089.527999999991</v>
          </cell>
        </row>
        <row r="4129">
          <cell r="EZ4129" t="str">
            <v>OR</v>
          </cell>
          <cell r="FA4129" t="str">
            <v>Exterior</v>
          </cell>
          <cell r="FB4129">
            <v>483807.6</v>
          </cell>
          <cell r="FC4129">
            <v>1656234.6839999999</v>
          </cell>
          <cell r="FI4129" t="str">
            <v>WA</v>
          </cell>
          <cell r="FJ4129" t="str">
            <v>Living Room/Family Room</v>
          </cell>
          <cell r="FK4129" t="str">
            <v>EISAx</v>
          </cell>
          <cell r="FL4129">
            <v>655647.66</v>
          </cell>
        </row>
        <row r="4130">
          <cell r="EZ4130" t="str">
            <v>OR</v>
          </cell>
          <cell r="FA4130" t="str">
            <v>Kitchen</v>
          </cell>
          <cell r="FB4130">
            <v>419299.92</v>
          </cell>
          <cell r="FC4130">
            <v>177396.12</v>
          </cell>
          <cell r="FI4130" t="str">
            <v>WA</v>
          </cell>
          <cell r="FJ4130" t="str">
            <v>Other</v>
          </cell>
          <cell r="FK4130" t="str">
            <v>EISAnqnx</v>
          </cell>
          <cell r="FL4130">
            <v>327823.83</v>
          </cell>
        </row>
        <row r="4131">
          <cell r="EZ4131" t="str">
            <v>OR</v>
          </cell>
          <cell r="FA4131" t="str">
            <v>Living Room/Family Room</v>
          </cell>
          <cell r="FB4131">
            <v>277383.02399999998</v>
          </cell>
          <cell r="FC4131">
            <v>290284.56</v>
          </cell>
          <cell r="FI4131" t="str">
            <v>WA</v>
          </cell>
          <cell r="FJ4131" t="str">
            <v>Other</v>
          </cell>
          <cell r="FK4131" t="str">
            <v>EISAq</v>
          </cell>
          <cell r="FL4131">
            <v>125030.484</v>
          </cell>
        </row>
        <row r="4132">
          <cell r="EZ4132" t="str">
            <v>OR</v>
          </cell>
          <cell r="FA4132" t="str">
            <v>Other</v>
          </cell>
          <cell r="FB4132">
            <v>1112757.48</v>
          </cell>
          <cell r="FC4132">
            <v>359630.31599999999</v>
          </cell>
          <cell r="FI4132" t="str">
            <v>WA</v>
          </cell>
          <cell r="FJ4132" t="str">
            <v>Other</v>
          </cell>
          <cell r="FK4132" t="str">
            <v>EISAx</v>
          </cell>
          <cell r="FL4132">
            <v>365942.88</v>
          </cell>
        </row>
        <row r="4133">
          <cell r="EZ4133" t="str">
            <v>WA</v>
          </cell>
          <cell r="FA4133" t="str">
            <v>Bathroom</v>
          </cell>
          <cell r="FB4133">
            <v>249599.16</v>
          </cell>
          <cell r="FC4133">
            <v>70719.762000000002</v>
          </cell>
          <cell r="FI4133" t="str">
            <v>WA</v>
          </cell>
          <cell r="FJ4133" t="str">
            <v>Bathroom</v>
          </cell>
          <cell r="FK4133" t="str">
            <v>EISAnqnx</v>
          </cell>
          <cell r="FL4133">
            <v>3172155.5200000005</v>
          </cell>
        </row>
        <row r="4134">
          <cell r="EZ4134" t="str">
            <v>WA</v>
          </cell>
          <cell r="FA4134" t="str">
            <v>Bedrooms</v>
          </cell>
          <cell r="FB4134">
            <v>623997.9</v>
          </cell>
          <cell r="FC4134">
            <v>257919.13199999998</v>
          </cell>
          <cell r="FI4134" t="str">
            <v>WA</v>
          </cell>
          <cell r="FJ4134" t="str">
            <v>Bathroom</v>
          </cell>
          <cell r="FK4134" t="str">
            <v>EISAx</v>
          </cell>
          <cell r="FL4134">
            <v>1214340.7850000001</v>
          </cell>
        </row>
        <row r="4135">
          <cell r="EZ4135" t="str">
            <v>WA</v>
          </cell>
          <cell r="FA4135" t="str">
            <v>Exterior</v>
          </cell>
          <cell r="FB4135">
            <v>655197.79499999993</v>
          </cell>
          <cell r="FC4135">
            <v>2177752.6710000001</v>
          </cell>
          <cell r="FI4135" t="str">
            <v>WA</v>
          </cell>
          <cell r="FJ4135" t="str">
            <v>Bedrooms</v>
          </cell>
          <cell r="FK4135" t="str">
            <v>EISAnqnx</v>
          </cell>
          <cell r="FL4135">
            <v>693909.02</v>
          </cell>
        </row>
        <row r="4136">
          <cell r="EZ4136" t="str">
            <v>WA</v>
          </cell>
          <cell r="FA4136" t="str">
            <v>Garage</v>
          </cell>
          <cell r="FB4136">
            <v>623997.9</v>
          </cell>
          <cell r="FC4136">
            <v>1865753.7209999999</v>
          </cell>
          <cell r="FI4136" t="str">
            <v>WA</v>
          </cell>
          <cell r="FJ4136" t="str">
            <v>Bedrooms</v>
          </cell>
          <cell r="FK4136" t="str">
            <v>EISAx</v>
          </cell>
          <cell r="FL4136">
            <v>1313470.645</v>
          </cell>
        </row>
        <row r="4137">
          <cell r="EZ4137" t="str">
            <v>WA</v>
          </cell>
          <cell r="FA4137" t="str">
            <v>Kitchen</v>
          </cell>
          <cell r="FB4137">
            <v>166399.44</v>
          </cell>
          <cell r="FC4137">
            <v>467998.42499999999</v>
          </cell>
          <cell r="FI4137" t="str">
            <v>WA</v>
          </cell>
          <cell r="FJ4137" t="str">
            <v>Exterior</v>
          </cell>
          <cell r="FK4137" t="str">
            <v>EISAnqnx</v>
          </cell>
          <cell r="FL4137">
            <v>594779.16</v>
          </cell>
        </row>
        <row r="4138">
          <cell r="EZ4138" t="str">
            <v>WA</v>
          </cell>
          <cell r="FA4138" t="str">
            <v>Living Room/Family Room</v>
          </cell>
          <cell r="FB4138">
            <v>1824153.861</v>
          </cell>
          <cell r="FC4138">
            <v>519998.25</v>
          </cell>
          <cell r="FI4138" t="str">
            <v>WA</v>
          </cell>
          <cell r="FJ4138" t="str">
            <v>Exterior</v>
          </cell>
          <cell r="FK4138" t="str">
            <v>EISAx</v>
          </cell>
          <cell r="FL4138">
            <v>892168.74000000011</v>
          </cell>
        </row>
        <row r="4139">
          <cell r="EZ4139" t="str">
            <v>WA</v>
          </cell>
          <cell r="FA4139" t="str">
            <v>Other</v>
          </cell>
          <cell r="FB4139">
            <v>2718550.8509999998</v>
          </cell>
          <cell r="FC4139">
            <v>1880313.672</v>
          </cell>
          <cell r="FI4139" t="str">
            <v>WA</v>
          </cell>
          <cell r="FJ4139" t="str">
            <v>Garage</v>
          </cell>
          <cell r="FK4139" t="str">
            <v>EISAnqnx</v>
          </cell>
          <cell r="FL4139">
            <v>892168.74000000011</v>
          </cell>
        </row>
        <row r="4140">
          <cell r="EZ4140" t="str">
            <v>WA</v>
          </cell>
          <cell r="FA4140" t="str">
            <v>Bathroom</v>
          </cell>
          <cell r="FB4140">
            <v>1351995.45</v>
          </cell>
          <cell r="FC4140">
            <v>332798.88</v>
          </cell>
          <cell r="FI4140" t="str">
            <v>WA</v>
          </cell>
          <cell r="FJ4140" t="str">
            <v>Kitchen</v>
          </cell>
          <cell r="FK4140" t="str">
            <v>EISAnqnx</v>
          </cell>
          <cell r="FL4140">
            <v>495649.30000000005</v>
          </cell>
        </row>
        <row r="4141">
          <cell r="EZ4141" t="str">
            <v>WA</v>
          </cell>
          <cell r="FA4141" t="str">
            <v>Bedrooms</v>
          </cell>
          <cell r="FB4141">
            <v>1206395.94</v>
          </cell>
          <cell r="FC4141">
            <v>725917.55700000003</v>
          </cell>
          <cell r="FI4141" t="str">
            <v>WA</v>
          </cell>
          <cell r="FJ4141" t="str">
            <v>Kitchen</v>
          </cell>
          <cell r="FK4141" t="str">
            <v>EISAq</v>
          </cell>
          <cell r="FL4141">
            <v>341998.01700000005</v>
          </cell>
        </row>
        <row r="4142">
          <cell r="EZ4142" t="str">
            <v>WA</v>
          </cell>
          <cell r="FA4142" t="str">
            <v>Exterior</v>
          </cell>
          <cell r="FB4142">
            <v>1081596.3599999999</v>
          </cell>
          <cell r="FC4142">
            <v>3833427.0989999999</v>
          </cell>
          <cell r="FI4142" t="str">
            <v>WA</v>
          </cell>
          <cell r="FJ4142" t="str">
            <v>Kitchen</v>
          </cell>
          <cell r="FK4142" t="str">
            <v>EISAx</v>
          </cell>
          <cell r="FL4142">
            <v>1214340.7850000001</v>
          </cell>
        </row>
        <row r="4143">
          <cell r="EZ4143" t="str">
            <v>WA</v>
          </cell>
          <cell r="FA4143" t="str">
            <v>Garage</v>
          </cell>
          <cell r="FB4143">
            <v>1164796.08</v>
          </cell>
          <cell r="FC4143">
            <v>1372795.38</v>
          </cell>
          <cell r="FI4143" t="str">
            <v>WA</v>
          </cell>
          <cell r="FJ4143" t="str">
            <v>Living Room/Family Room</v>
          </cell>
          <cell r="FK4143" t="str">
            <v>EISAnqnx</v>
          </cell>
          <cell r="FL4143">
            <v>793038.88000000012</v>
          </cell>
        </row>
        <row r="4144">
          <cell r="EZ4144" t="str">
            <v>WA</v>
          </cell>
          <cell r="FA4144" t="str">
            <v>Kitchen</v>
          </cell>
          <cell r="FB4144">
            <v>1435195.17</v>
          </cell>
          <cell r="FC4144">
            <v>363998.77499999997</v>
          </cell>
          <cell r="FI4144" t="str">
            <v>WA</v>
          </cell>
          <cell r="FJ4144" t="str">
            <v>Living Room/Family Room</v>
          </cell>
          <cell r="FK4144" t="str">
            <v>EISAx</v>
          </cell>
          <cell r="FL4144">
            <v>322172.04500000004</v>
          </cell>
        </row>
        <row r="4145">
          <cell r="EZ4145" t="str">
            <v>WA</v>
          </cell>
          <cell r="FA4145" t="str">
            <v>Living Room/Family Room</v>
          </cell>
          <cell r="FB4145">
            <v>1455995.0999999999</v>
          </cell>
          <cell r="FC4145">
            <v>831997.2</v>
          </cell>
          <cell r="FI4145" t="str">
            <v>WA</v>
          </cell>
          <cell r="FJ4145" t="str">
            <v>Other</v>
          </cell>
          <cell r="FK4145" t="str">
            <v>EISAnqnx</v>
          </cell>
          <cell r="FL4145">
            <v>2180856.9200000004</v>
          </cell>
        </row>
        <row r="4146">
          <cell r="EZ4146" t="str">
            <v>WA</v>
          </cell>
          <cell r="FA4146" t="str">
            <v>Other</v>
          </cell>
          <cell r="FB4146">
            <v>1986393.3149999999</v>
          </cell>
          <cell r="FC4146">
            <v>1277115.702</v>
          </cell>
          <cell r="FI4146" t="str">
            <v>WA</v>
          </cell>
          <cell r="FJ4146" t="str">
            <v>Other</v>
          </cell>
          <cell r="FK4146" t="str">
            <v>EISAx</v>
          </cell>
          <cell r="FL4146">
            <v>1784337.4800000002</v>
          </cell>
        </row>
        <row r="4147">
          <cell r="EZ4147" t="str">
            <v>OR</v>
          </cell>
          <cell r="FA4147" t="str">
            <v>Bathroom</v>
          </cell>
          <cell r="FB4147">
            <v>483807.6</v>
          </cell>
          <cell r="FC4147">
            <v>258030.72</v>
          </cell>
          <cell r="FI4147" t="str">
            <v>WA</v>
          </cell>
          <cell r="FJ4147" t="str">
            <v>Bathroom</v>
          </cell>
          <cell r="FK4147" t="str">
            <v>EISAnqnx</v>
          </cell>
          <cell r="FL4147">
            <v>793038.88000000012</v>
          </cell>
        </row>
        <row r="4148">
          <cell r="EZ4148" t="str">
            <v>OR</v>
          </cell>
          <cell r="FA4148" t="str">
            <v>Bedrooms</v>
          </cell>
          <cell r="FB4148">
            <v>653140.26</v>
          </cell>
          <cell r="FC4148">
            <v>645076.80000000005</v>
          </cell>
          <cell r="FI4148" t="str">
            <v>WA</v>
          </cell>
          <cell r="FJ4148" t="str">
            <v>Bathroom</v>
          </cell>
          <cell r="FK4148" t="str">
            <v>EISAx</v>
          </cell>
          <cell r="FL4148">
            <v>1883467.34</v>
          </cell>
        </row>
        <row r="4149">
          <cell r="EZ4149" t="str">
            <v>OR</v>
          </cell>
          <cell r="FA4149" t="str">
            <v>Exterior</v>
          </cell>
          <cell r="FB4149">
            <v>746676.39599999995</v>
          </cell>
          <cell r="FC4149">
            <v>2765766.78</v>
          </cell>
          <cell r="FI4149" t="str">
            <v>WA</v>
          </cell>
          <cell r="FJ4149" t="str">
            <v>Bedrooms</v>
          </cell>
          <cell r="FK4149" t="str">
            <v>EISAnqnx</v>
          </cell>
          <cell r="FL4149">
            <v>644344.09000000008</v>
          </cell>
        </row>
        <row r="4150">
          <cell r="EZ4150" t="str">
            <v>OR</v>
          </cell>
          <cell r="FA4150" t="str">
            <v>Garage</v>
          </cell>
          <cell r="FB4150">
            <v>119339.208</v>
          </cell>
          <cell r="FC4150">
            <v>890205.98400000005</v>
          </cell>
          <cell r="FI4150" t="str">
            <v>WA</v>
          </cell>
          <cell r="FJ4150" t="str">
            <v>Bedrooms</v>
          </cell>
          <cell r="FK4150" t="str">
            <v>EISAq</v>
          </cell>
          <cell r="FL4150">
            <v>94173.367000000013</v>
          </cell>
        </row>
        <row r="4151">
          <cell r="EZ4151" t="str">
            <v>OR</v>
          </cell>
          <cell r="FA4151" t="str">
            <v>Kitchen</v>
          </cell>
          <cell r="FB4151">
            <v>322538.40000000002</v>
          </cell>
          <cell r="FC4151">
            <v>185459.58</v>
          </cell>
          <cell r="FI4151" t="str">
            <v>WA</v>
          </cell>
          <cell r="FJ4151" t="str">
            <v>Bedrooms</v>
          </cell>
          <cell r="FK4151" t="str">
            <v>EISAx</v>
          </cell>
          <cell r="FL4151">
            <v>322172.04500000004</v>
          </cell>
        </row>
        <row r="4152">
          <cell r="EZ4152" t="str">
            <v>OR</v>
          </cell>
          <cell r="FA4152" t="str">
            <v>Living Room/Family Room</v>
          </cell>
          <cell r="FB4152">
            <v>499934.52</v>
          </cell>
          <cell r="FC4152">
            <v>540251.81999999995</v>
          </cell>
          <cell r="FI4152" t="str">
            <v>WA</v>
          </cell>
          <cell r="FJ4152" t="str">
            <v>Exterior</v>
          </cell>
          <cell r="FK4152" t="str">
            <v>EISAnqnx</v>
          </cell>
          <cell r="FL4152">
            <v>2973895.8000000003</v>
          </cell>
        </row>
        <row r="4153">
          <cell r="EZ4153" t="str">
            <v>OR</v>
          </cell>
          <cell r="FA4153" t="str">
            <v>Other</v>
          </cell>
          <cell r="FB4153">
            <v>932135.97600000002</v>
          </cell>
          <cell r="FC4153">
            <v>886980.6</v>
          </cell>
          <cell r="FI4153" t="str">
            <v>WA</v>
          </cell>
          <cell r="FJ4153" t="str">
            <v>Garage</v>
          </cell>
          <cell r="FK4153" t="str">
            <v>EISAnqnx</v>
          </cell>
          <cell r="FL4153">
            <v>1189558.32</v>
          </cell>
        </row>
        <row r="4154">
          <cell r="EZ4154" t="str">
            <v>OR</v>
          </cell>
          <cell r="FA4154" t="str">
            <v>Bathroom</v>
          </cell>
          <cell r="FB4154">
            <v>466067.98800000001</v>
          </cell>
          <cell r="FC4154">
            <v>430588.76400000002</v>
          </cell>
          <cell r="FI4154" t="str">
            <v>WA</v>
          </cell>
          <cell r="FJ4154" t="str">
            <v>Garage</v>
          </cell>
          <cell r="FK4154" t="str">
            <v>EISAq</v>
          </cell>
          <cell r="FL4154">
            <v>495649.30000000005</v>
          </cell>
        </row>
        <row r="4155">
          <cell r="EZ4155" t="str">
            <v>OR</v>
          </cell>
          <cell r="FA4155" t="str">
            <v>Bedrooms</v>
          </cell>
          <cell r="FB4155">
            <v>580569.12</v>
          </cell>
          <cell r="FC4155">
            <v>1494965.4839999999</v>
          </cell>
          <cell r="FI4155" t="str">
            <v>WA</v>
          </cell>
          <cell r="FJ4155" t="str">
            <v>Kitchen</v>
          </cell>
          <cell r="FK4155" t="str">
            <v>EISAx</v>
          </cell>
          <cell r="FL4155">
            <v>2602158.8250000002</v>
          </cell>
        </row>
        <row r="4156">
          <cell r="EZ4156" t="str">
            <v>OR</v>
          </cell>
          <cell r="FA4156" t="str">
            <v>Exterior</v>
          </cell>
          <cell r="FB4156">
            <v>145142.28</v>
          </cell>
          <cell r="FC4156">
            <v>5025148.2719999999</v>
          </cell>
          <cell r="FI4156" t="str">
            <v>WA</v>
          </cell>
          <cell r="FJ4156" t="str">
            <v>Living Room/Family Room</v>
          </cell>
          <cell r="FK4156" t="str">
            <v>EISAnqnx</v>
          </cell>
          <cell r="FL4156">
            <v>3643022.3550000004</v>
          </cell>
        </row>
        <row r="4157">
          <cell r="EZ4157" t="str">
            <v>OR</v>
          </cell>
          <cell r="FA4157" t="str">
            <v>Kitchen</v>
          </cell>
          <cell r="FB4157">
            <v>612822.96</v>
          </cell>
          <cell r="FC4157">
            <v>516061.44</v>
          </cell>
          <cell r="FI4157" t="str">
            <v>WA</v>
          </cell>
          <cell r="FJ4157" t="str">
            <v>Living Room/Family Room</v>
          </cell>
          <cell r="FK4157" t="str">
            <v>EISAq</v>
          </cell>
          <cell r="FL4157">
            <v>396519.44000000006</v>
          </cell>
        </row>
        <row r="4158">
          <cell r="EZ4158" t="str">
            <v>OR</v>
          </cell>
          <cell r="FA4158" t="str">
            <v>Living Room/Family Room</v>
          </cell>
          <cell r="FB4158">
            <v>306411.48</v>
          </cell>
          <cell r="FC4158">
            <v>580569.12</v>
          </cell>
          <cell r="FI4158" t="str">
            <v>WA</v>
          </cell>
          <cell r="FJ4158" t="str">
            <v>Other</v>
          </cell>
          <cell r="FK4158" t="str">
            <v>EISAnqnx</v>
          </cell>
          <cell r="FL4158">
            <v>2676506.2200000002</v>
          </cell>
        </row>
        <row r="4159">
          <cell r="EZ4159" t="str">
            <v>OR</v>
          </cell>
          <cell r="FA4159" t="str">
            <v>Other</v>
          </cell>
          <cell r="FB4159">
            <v>1941681.1680000001</v>
          </cell>
          <cell r="FC4159">
            <v>1788475.4280000001</v>
          </cell>
          <cell r="FI4159" t="str">
            <v>WA</v>
          </cell>
          <cell r="FJ4159" t="str">
            <v>Other</v>
          </cell>
          <cell r="FK4159" t="str">
            <v>EISAq</v>
          </cell>
          <cell r="FL4159">
            <v>1263905.7150000001</v>
          </cell>
        </row>
        <row r="4160">
          <cell r="EZ4160" t="str">
            <v>OR</v>
          </cell>
          <cell r="FA4160" t="str">
            <v>Bathroom</v>
          </cell>
          <cell r="FB4160">
            <v>6119759.3599999994</v>
          </cell>
          <cell r="FC4160">
            <v>1840207.3599999999</v>
          </cell>
          <cell r="FI4160" t="str">
            <v>WA</v>
          </cell>
          <cell r="FJ4160" t="str">
            <v>Bathroom</v>
          </cell>
          <cell r="FK4160" t="str">
            <v>EISAnqnx</v>
          </cell>
          <cell r="FL4160">
            <v>297389.58</v>
          </cell>
        </row>
        <row r="4161">
          <cell r="EZ4161" t="str">
            <v>OR</v>
          </cell>
          <cell r="FA4161" t="str">
            <v>Bedrooms</v>
          </cell>
          <cell r="FB4161">
            <v>1155479.0399999998</v>
          </cell>
          <cell r="FC4161">
            <v>2696117.76</v>
          </cell>
          <cell r="FI4161" t="str">
            <v>WA</v>
          </cell>
          <cell r="FJ4161" t="str">
            <v>Bathroom</v>
          </cell>
          <cell r="FK4161" t="str">
            <v>EISAq</v>
          </cell>
          <cell r="FL4161">
            <v>1318427.138</v>
          </cell>
        </row>
        <row r="4162">
          <cell r="EZ4162" t="str">
            <v>OR</v>
          </cell>
          <cell r="FA4162" t="str">
            <v>Exterior</v>
          </cell>
          <cell r="FB4162">
            <v>5135462.3999999994</v>
          </cell>
          <cell r="FC4162">
            <v>10955653.119999999</v>
          </cell>
          <cell r="FI4162" t="str">
            <v>WA</v>
          </cell>
          <cell r="FJ4162" t="str">
            <v>Bathroom</v>
          </cell>
          <cell r="FK4162" t="str">
            <v>EISAx</v>
          </cell>
          <cell r="FL4162">
            <v>966516.13500000013</v>
          </cell>
        </row>
        <row r="4163">
          <cell r="EZ4163" t="str">
            <v>OR</v>
          </cell>
          <cell r="FA4163" t="str">
            <v>Garage</v>
          </cell>
          <cell r="FB4163">
            <v>7874375.6799999997</v>
          </cell>
          <cell r="FC4163">
            <v>3851596.8</v>
          </cell>
          <cell r="FI4163" t="str">
            <v>WA</v>
          </cell>
          <cell r="FJ4163" t="str">
            <v>Bedrooms</v>
          </cell>
          <cell r="FK4163" t="str">
            <v>EISAnqnx</v>
          </cell>
          <cell r="FL4163">
            <v>594779.16</v>
          </cell>
        </row>
        <row r="4164">
          <cell r="EZ4164" t="str">
            <v>OR</v>
          </cell>
          <cell r="FA4164" t="str">
            <v>Kitchen</v>
          </cell>
          <cell r="FB4164">
            <v>3937187.8399999999</v>
          </cell>
          <cell r="FC4164">
            <v>1198274.5599999998</v>
          </cell>
          <cell r="FI4164" t="str">
            <v>WA</v>
          </cell>
          <cell r="FJ4164" t="str">
            <v>Bedrooms</v>
          </cell>
          <cell r="FK4164" t="str">
            <v>EISAq</v>
          </cell>
          <cell r="FL4164">
            <v>460953.84900000005</v>
          </cell>
        </row>
        <row r="4165">
          <cell r="EZ4165" t="str">
            <v>OR</v>
          </cell>
          <cell r="FA4165" t="str">
            <v>Living Room/Family Room</v>
          </cell>
          <cell r="FB4165">
            <v>3252459.5199999996</v>
          </cell>
          <cell r="FC4165">
            <v>3209663.9999999995</v>
          </cell>
          <cell r="FI4165" t="str">
            <v>WA</v>
          </cell>
          <cell r="FJ4165" t="str">
            <v>Bedrooms</v>
          </cell>
          <cell r="FK4165" t="str">
            <v>EISAx</v>
          </cell>
          <cell r="FL4165">
            <v>6121268.8550000004</v>
          </cell>
        </row>
        <row r="4166">
          <cell r="EZ4166" t="str">
            <v>OR</v>
          </cell>
          <cell r="FA4166" t="str">
            <v>Other</v>
          </cell>
          <cell r="FB4166">
            <v>4279552</v>
          </cell>
          <cell r="FC4166">
            <v>2268162.56</v>
          </cell>
          <cell r="FI4166" t="str">
            <v>WA</v>
          </cell>
          <cell r="FJ4166" t="str">
            <v>Exterior</v>
          </cell>
          <cell r="FK4166" t="str">
            <v>EISAnqnx</v>
          </cell>
          <cell r="FL4166">
            <v>2973895.8000000003</v>
          </cell>
        </row>
        <row r="4167">
          <cell r="EZ4167" t="str">
            <v>OR</v>
          </cell>
          <cell r="FA4167" t="str">
            <v>Bathroom</v>
          </cell>
          <cell r="FB4167">
            <v>120951.9</v>
          </cell>
          <cell r="FC4167">
            <v>96761.52</v>
          </cell>
          <cell r="FI4167" t="str">
            <v>WA</v>
          </cell>
          <cell r="FJ4167" t="str">
            <v>Exterior</v>
          </cell>
          <cell r="FK4167" t="str">
            <v>EISAq</v>
          </cell>
          <cell r="FL4167">
            <v>847560.30300000007</v>
          </cell>
        </row>
        <row r="4168">
          <cell r="EZ4168" t="str">
            <v>OR</v>
          </cell>
          <cell r="FA4168" t="str">
            <v>Bedrooms</v>
          </cell>
          <cell r="FB4168">
            <v>693457.56</v>
          </cell>
          <cell r="FC4168">
            <v>620886.42000000004</v>
          </cell>
          <cell r="FI4168" t="str">
            <v>WA</v>
          </cell>
          <cell r="FJ4168" t="str">
            <v>Exterior</v>
          </cell>
          <cell r="FK4168" t="str">
            <v>EISAx</v>
          </cell>
          <cell r="FL4168">
            <v>2899548.4050000003</v>
          </cell>
        </row>
        <row r="4169">
          <cell r="EZ4169" t="str">
            <v>OR</v>
          </cell>
          <cell r="FA4169" t="str">
            <v>Exterior</v>
          </cell>
          <cell r="FB4169">
            <v>725711.4</v>
          </cell>
          <cell r="FC4169">
            <v>2314213.02</v>
          </cell>
          <cell r="FI4169" t="str">
            <v>WA</v>
          </cell>
          <cell r="FJ4169" t="str">
            <v>Garage</v>
          </cell>
          <cell r="FK4169" t="str">
            <v>EISAq</v>
          </cell>
          <cell r="FL4169">
            <v>763299.92200000002</v>
          </cell>
        </row>
        <row r="4170">
          <cell r="EZ4170" t="str">
            <v>OR</v>
          </cell>
          <cell r="FA4170" t="str">
            <v>Kitchen</v>
          </cell>
          <cell r="FB4170">
            <v>120951.9</v>
          </cell>
          <cell r="FC4170">
            <v>193523.04</v>
          </cell>
          <cell r="FI4170" t="str">
            <v>WA</v>
          </cell>
          <cell r="FJ4170" t="str">
            <v>Kitchen</v>
          </cell>
          <cell r="FK4170" t="str">
            <v>EISAq</v>
          </cell>
          <cell r="FL4170">
            <v>128868.81800000001</v>
          </cell>
        </row>
        <row r="4171">
          <cell r="EZ4171" t="str">
            <v>OR</v>
          </cell>
          <cell r="FA4171" t="str">
            <v>Living Room/Family Room</v>
          </cell>
          <cell r="FB4171">
            <v>248354.568</v>
          </cell>
          <cell r="FC4171">
            <v>282221.09999999998</v>
          </cell>
          <cell r="FI4171" t="str">
            <v>WA</v>
          </cell>
          <cell r="FJ4171" t="str">
            <v>Kitchen</v>
          </cell>
          <cell r="FK4171" t="str">
            <v>EISAx</v>
          </cell>
          <cell r="FL4171">
            <v>2849983.4750000001</v>
          </cell>
        </row>
        <row r="4172">
          <cell r="EZ4172" t="str">
            <v>OR</v>
          </cell>
          <cell r="FA4172" t="str">
            <v>Other</v>
          </cell>
          <cell r="FB4172">
            <v>677330.64</v>
          </cell>
          <cell r="FC4172">
            <v>878917.14</v>
          </cell>
          <cell r="FI4172" t="str">
            <v>WA</v>
          </cell>
          <cell r="FJ4172" t="str">
            <v>Living Room/Family Room</v>
          </cell>
          <cell r="FK4172" t="str">
            <v>EISAq</v>
          </cell>
          <cell r="FL4172">
            <v>455997.35600000003</v>
          </cell>
        </row>
        <row r="4173">
          <cell r="EZ4173" t="str">
            <v>WA</v>
          </cell>
          <cell r="FA4173" t="str">
            <v>Bathroom</v>
          </cell>
          <cell r="FB4173">
            <v>342771.84</v>
          </cell>
          <cell r="FC4173">
            <v>251366.016</v>
          </cell>
          <cell r="FI4173" t="str">
            <v>WA</v>
          </cell>
          <cell r="FJ4173" t="str">
            <v>Other</v>
          </cell>
          <cell r="FK4173" t="str">
            <v>EISAnqnx</v>
          </cell>
          <cell r="FL4173">
            <v>594779.16</v>
          </cell>
        </row>
        <row r="4174">
          <cell r="EZ4174" t="str">
            <v>WA</v>
          </cell>
          <cell r="FA4174" t="str">
            <v>Bedrooms</v>
          </cell>
          <cell r="FB4174">
            <v>656979.36</v>
          </cell>
          <cell r="FC4174">
            <v>1538664.7039999999</v>
          </cell>
          <cell r="FI4174" t="str">
            <v>WA</v>
          </cell>
          <cell r="FJ4174" t="str">
            <v>Other</v>
          </cell>
          <cell r="FK4174" t="str">
            <v>EISAq</v>
          </cell>
          <cell r="FL4174">
            <v>1224253.7710000002</v>
          </cell>
        </row>
        <row r="4175">
          <cell r="EZ4175" t="str">
            <v>WA</v>
          </cell>
          <cell r="FA4175" t="str">
            <v>Exterior</v>
          </cell>
          <cell r="FB4175">
            <v>70458.656000000003</v>
          </cell>
          <cell r="FC4175">
            <v>3062095.1039999998</v>
          </cell>
          <cell r="FI4175" t="str">
            <v>WA</v>
          </cell>
          <cell r="FJ4175" t="str">
            <v>Other</v>
          </cell>
          <cell r="FK4175" t="str">
            <v>EISAx</v>
          </cell>
          <cell r="FL4175">
            <v>8376473.1700000009</v>
          </cell>
        </row>
        <row r="4176">
          <cell r="EZ4176" t="str">
            <v>WA</v>
          </cell>
          <cell r="FA4176" t="str">
            <v>Garage</v>
          </cell>
          <cell r="FB4176">
            <v>304686.08000000002</v>
          </cell>
          <cell r="FC4176">
            <v>1142572.8</v>
          </cell>
          <cell r="FI4176" t="str">
            <v>WA</v>
          </cell>
          <cell r="FJ4176" t="str">
            <v>Bathroom</v>
          </cell>
          <cell r="FK4176" t="str">
            <v>EISAq</v>
          </cell>
          <cell r="FL4176">
            <v>42693.335999999996</v>
          </cell>
        </row>
        <row r="4177">
          <cell r="EZ4177" t="str">
            <v>WA</v>
          </cell>
          <cell r="FA4177" t="str">
            <v>Kitchen</v>
          </cell>
          <cell r="FB4177">
            <v>57128.639999999999</v>
          </cell>
          <cell r="FC4177">
            <v>106640.128</v>
          </cell>
          <cell r="FI4177" t="str">
            <v>WA</v>
          </cell>
          <cell r="FJ4177" t="str">
            <v>Bedrooms</v>
          </cell>
          <cell r="FK4177" t="str">
            <v>EISAq</v>
          </cell>
          <cell r="FL4177">
            <v>13722.858</v>
          </cell>
        </row>
        <row r="4178">
          <cell r="EZ4178" t="str">
            <v>WA</v>
          </cell>
          <cell r="FA4178" t="str">
            <v>Living Room/Family Room</v>
          </cell>
          <cell r="FB4178">
            <v>137108.736</v>
          </cell>
          <cell r="FC4178">
            <v>464646.272</v>
          </cell>
          <cell r="FI4178" t="str">
            <v>WA</v>
          </cell>
          <cell r="FJ4178" t="str">
            <v>Kitchen</v>
          </cell>
          <cell r="FK4178" t="str">
            <v>EISAq</v>
          </cell>
          <cell r="FL4178">
            <v>228714.3</v>
          </cell>
        </row>
        <row r="4179">
          <cell r="EZ4179" t="str">
            <v>WA</v>
          </cell>
          <cell r="FA4179" t="str">
            <v>Other</v>
          </cell>
          <cell r="FB4179">
            <v>856929.6</v>
          </cell>
          <cell r="FC4179">
            <v>457029.12</v>
          </cell>
          <cell r="FI4179" t="str">
            <v>WA</v>
          </cell>
          <cell r="FJ4179" t="str">
            <v>Living Room/Family Room</v>
          </cell>
          <cell r="FK4179" t="str">
            <v>EISAq</v>
          </cell>
          <cell r="FL4179">
            <v>64040.004000000001</v>
          </cell>
        </row>
        <row r="4180">
          <cell r="EZ4180" t="str">
            <v>OR</v>
          </cell>
          <cell r="FA4180" t="str">
            <v>Bathroom</v>
          </cell>
          <cell r="FB4180">
            <v>190297.65599999999</v>
          </cell>
          <cell r="FC4180">
            <v>153205.74</v>
          </cell>
          <cell r="FI4180" t="str">
            <v>WA</v>
          </cell>
          <cell r="FJ4180" t="str">
            <v>Other</v>
          </cell>
          <cell r="FK4180" t="str">
            <v>EISAq</v>
          </cell>
          <cell r="FL4180">
            <v>458953.36199999996</v>
          </cell>
        </row>
        <row r="4181">
          <cell r="EZ4181" t="str">
            <v>OR</v>
          </cell>
          <cell r="FA4181" t="str">
            <v>Bedrooms</v>
          </cell>
          <cell r="FB4181">
            <v>590245.272</v>
          </cell>
          <cell r="FC4181">
            <v>717647.94000000006</v>
          </cell>
          <cell r="FI4181" t="str">
            <v>WA</v>
          </cell>
          <cell r="FJ4181" t="str">
            <v>Bathroom</v>
          </cell>
          <cell r="FK4181" t="str">
            <v>EISAnqnx</v>
          </cell>
          <cell r="FL4181">
            <v>841560.72</v>
          </cell>
        </row>
        <row r="4182">
          <cell r="EZ4182" t="str">
            <v>OR</v>
          </cell>
          <cell r="FA4182" t="str">
            <v>Exterior</v>
          </cell>
          <cell r="FB4182">
            <v>211262.652</v>
          </cell>
          <cell r="FC4182">
            <v>2104563.06</v>
          </cell>
          <cell r="FI4182" t="str">
            <v>WA</v>
          </cell>
          <cell r="FJ4182" t="str">
            <v>Bedrooms</v>
          </cell>
          <cell r="FK4182" t="str">
            <v>EISAnqnx</v>
          </cell>
          <cell r="FL4182">
            <v>200371.59999999998</v>
          </cell>
        </row>
        <row r="4183">
          <cell r="EZ4183" t="str">
            <v>OR</v>
          </cell>
          <cell r="FA4183" t="str">
            <v>Garage</v>
          </cell>
          <cell r="FB4183">
            <v>45155.376000000004</v>
          </cell>
          <cell r="FC4183">
            <v>612822.96</v>
          </cell>
          <cell r="FI4183" t="str">
            <v>WA</v>
          </cell>
          <cell r="FJ4183" t="str">
            <v>Bedrooms</v>
          </cell>
          <cell r="FK4183" t="str">
            <v>EISAx</v>
          </cell>
          <cell r="FL4183">
            <v>120222.95999999999</v>
          </cell>
        </row>
        <row r="4184">
          <cell r="EZ4184" t="str">
            <v>OR</v>
          </cell>
          <cell r="FA4184" t="str">
            <v>Kitchen</v>
          </cell>
          <cell r="FB4184">
            <v>317700.32400000002</v>
          </cell>
          <cell r="FC4184">
            <v>209649.96</v>
          </cell>
          <cell r="FI4184" t="str">
            <v>WA</v>
          </cell>
          <cell r="FJ4184" t="str">
            <v>Exterior</v>
          </cell>
          <cell r="FK4184" t="str">
            <v>EISAnqnx</v>
          </cell>
          <cell r="FL4184">
            <v>240445.91999999998</v>
          </cell>
        </row>
        <row r="4185">
          <cell r="EZ4185" t="str">
            <v>OR</v>
          </cell>
          <cell r="FA4185" t="str">
            <v>Living Room/Family Room</v>
          </cell>
          <cell r="FB4185">
            <v>72571.14</v>
          </cell>
          <cell r="FC4185">
            <v>435426.84</v>
          </cell>
          <cell r="FI4185" t="str">
            <v>WA</v>
          </cell>
          <cell r="FJ4185" t="str">
            <v>Exterior</v>
          </cell>
          <cell r="FK4185" t="str">
            <v>EISAq</v>
          </cell>
          <cell r="FL4185">
            <v>60111.479999999996</v>
          </cell>
        </row>
        <row r="4186">
          <cell r="EZ4186" t="str">
            <v>OR</v>
          </cell>
          <cell r="FA4186" t="str">
            <v>Other</v>
          </cell>
          <cell r="FB4186">
            <v>525737.59199999995</v>
          </cell>
          <cell r="FC4186">
            <v>427363.38</v>
          </cell>
          <cell r="FI4186" t="str">
            <v>WA</v>
          </cell>
          <cell r="FJ4186" t="str">
            <v>Exterior</v>
          </cell>
          <cell r="FK4186" t="str">
            <v>EISAx</v>
          </cell>
          <cell r="FL4186">
            <v>130241.54</v>
          </cell>
        </row>
        <row r="4187">
          <cell r="EZ4187" t="str">
            <v>OR</v>
          </cell>
          <cell r="FA4187" t="str">
            <v>Bathroom</v>
          </cell>
          <cell r="FB4187">
            <v>972154.79500000004</v>
          </cell>
          <cell r="FC4187">
            <v>202131.19500000001</v>
          </cell>
          <cell r="FI4187" t="str">
            <v>WA</v>
          </cell>
          <cell r="FJ4187" t="str">
            <v>Garage</v>
          </cell>
          <cell r="FK4187" t="str">
            <v>EISAnqnx</v>
          </cell>
          <cell r="FL4187">
            <v>300557.39999999997</v>
          </cell>
        </row>
        <row r="4188">
          <cell r="EZ4188" t="str">
            <v>OR</v>
          </cell>
          <cell r="FA4188" t="str">
            <v>Bedrooms</v>
          </cell>
          <cell r="FB4188">
            <v>231007.08</v>
          </cell>
          <cell r="FC4188">
            <v>625644.17500000005</v>
          </cell>
          <cell r="FI4188" t="str">
            <v>WA</v>
          </cell>
          <cell r="FJ4188" t="str">
            <v>Garage</v>
          </cell>
          <cell r="FK4188" t="str">
            <v>EISAq</v>
          </cell>
          <cell r="FL4188">
            <v>46085.468000000001</v>
          </cell>
        </row>
        <row r="4189">
          <cell r="EZ4189" t="str">
            <v>OR</v>
          </cell>
          <cell r="FA4189" t="str">
            <v>Garage</v>
          </cell>
          <cell r="FB4189">
            <v>57751.77</v>
          </cell>
          <cell r="FC4189">
            <v>731522.42</v>
          </cell>
          <cell r="FI4189" t="str">
            <v>WA</v>
          </cell>
          <cell r="FJ4189" t="str">
            <v>Garage</v>
          </cell>
          <cell r="FK4189" t="str">
            <v>EISAx</v>
          </cell>
          <cell r="FL4189">
            <v>30055.739999999998</v>
          </cell>
        </row>
        <row r="4190">
          <cell r="EZ4190" t="str">
            <v>OR</v>
          </cell>
          <cell r="FA4190" t="str">
            <v>Kitchen</v>
          </cell>
          <cell r="FB4190">
            <v>327260.02999999997</v>
          </cell>
          <cell r="FC4190">
            <v>365761.21</v>
          </cell>
          <cell r="FI4190" t="str">
            <v>WA</v>
          </cell>
          <cell r="FJ4190" t="str">
            <v>Kitchen</v>
          </cell>
          <cell r="FK4190" t="str">
            <v>EISAx</v>
          </cell>
          <cell r="FL4190">
            <v>300557.39999999997</v>
          </cell>
        </row>
        <row r="4191">
          <cell r="EZ4191" t="str">
            <v>OR</v>
          </cell>
          <cell r="FA4191" t="str">
            <v>Living Room/Family Room</v>
          </cell>
          <cell r="FB4191">
            <v>173255.31</v>
          </cell>
          <cell r="FC4191">
            <v>693021.24</v>
          </cell>
          <cell r="FI4191" t="str">
            <v>WA</v>
          </cell>
          <cell r="FJ4191" t="str">
            <v>Living Room/Family Room</v>
          </cell>
          <cell r="FK4191" t="str">
            <v>EISAq</v>
          </cell>
          <cell r="FL4191">
            <v>90167.22</v>
          </cell>
        </row>
        <row r="4192">
          <cell r="EZ4192" t="str">
            <v>OR</v>
          </cell>
          <cell r="FA4192" t="str">
            <v>Other</v>
          </cell>
          <cell r="FB4192">
            <v>213681.549</v>
          </cell>
          <cell r="FC4192">
            <v>847025.96</v>
          </cell>
          <cell r="FI4192" t="str">
            <v>WA</v>
          </cell>
          <cell r="FJ4192" t="str">
            <v>Living Room/Family Room</v>
          </cell>
          <cell r="FK4192" t="str">
            <v>EISAx</v>
          </cell>
          <cell r="FL4192">
            <v>300557.39999999997</v>
          </cell>
        </row>
        <row r="4193">
          <cell r="EZ4193" t="str">
            <v>OR</v>
          </cell>
          <cell r="FA4193" t="str">
            <v>Bathroom</v>
          </cell>
          <cell r="FB4193">
            <v>459617.22000000003</v>
          </cell>
          <cell r="FC4193">
            <v>145142.28</v>
          </cell>
          <cell r="FI4193" t="str">
            <v>WA</v>
          </cell>
          <cell r="FJ4193" t="str">
            <v>Other</v>
          </cell>
          <cell r="FK4193" t="str">
            <v>EISAnqnx</v>
          </cell>
          <cell r="FL4193">
            <v>721337.76</v>
          </cell>
        </row>
        <row r="4194">
          <cell r="EZ4194" t="str">
            <v>OR</v>
          </cell>
          <cell r="FA4194" t="str">
            <v>Bedrooms</v>
          </cell>
          <cell r="FB4194">
            <v>741838.32</v>
          </cell>
          <cell r="FC4194">
            <v>895044.06</v>
          </cell>
          <cell r="FI4194" t="str">
            <v>WA</v>
          </cell>
          <cell r="FJ4194" t="str">
            <v>Bathroom</v>
          </cell>
          <cell r="FK4194" t="str">
            <v>EISAnqnx</v>
          </cell>
          <cell r="FL4194">
            <v>182971.44</v>
          </cell>
        </row>
        <row r="4195">
          <cell r="EZ4195" t="str">
            <v>OR</v>
          </cell>
          <cell r="FA4195" t="str">
            <v>Exterior</v>
          </cell>
          <cell r="FB4195">
            <v>387046.08</v>
          </cell>
          <cell r="FC4195">
            <v>2419038</v>
          </cell>
          <cell r="FI4195" t="str">
            <v>WA</v>
          </cell>
          <cell r="FJ4195" t="str">
            <v>Bedrooms</v>
          </cell>
          <cell r="FK4195" t="str">
            <v>EISAq</v>
          </cell>
          <cell r="FL4195">
            <v>114357.15</v>
          </cell>
        </row>
        <row r="4196">
          <cell r="EZ4196" t="str">
            <v>OR</v>
          </cell>
          <cell r="FA4196" t="str">
            <v>Kitchen</v>
          </cell>
          <cell r="FB4196">
            <v>241903.8</v>
          </cell>
          <cell r="FC4196">
            <v>225776.88</v>
          </cell>
          <cell r="FI4196" t="str">
            <v>WA</v>
          </cell>
          <cell r="FJ4196" t="str">
            <v>Bedrooms</v>
          </cell>
          <cell r="FK4196" t="str">
            <v>EISAx</v>
          </cell>
          <cell r="FL4196">
            <v>228714.3</v>
          </cell>
        </row>
        <row r="4197">
          <cell r="EZ4197" t="str">
            <v>OR</v>
          </cell>
          <cell r="FA4197" t="str">
            <v>Living Room/Family Room</v>
          </cell>
          <cell r="FB4197">
            <v>580569.12</v>
          </cell>
          <cell r="FC4197">
            <v>919234.44000000006</v>
          </cell>
          <cell r="FI4197" t="str">
            <v>WA</v>
          </cell>
          <cell r="FJ4197" t="str">
            <v>Exterior</v>
          </cell>
          <cell r="FK4197" t="str">
            <v>EISAq</v>
          </cell>
          <cell r="FL4197">
            <v>33544.763999999996</v>
          </cell>
        </row>
        <row r="4198">
          <cell r="EZ4198" t="str">
            <v>OR</v>
          </cell>
          <cell r="FA4198" t="str">
            <v>Other</v>
          </cell>
          <cell r="FB4198">
            <v>314474.94</v>
          </cell>
          <cell r="FC4198">
            <v>169332.66</v>
          </cell>
          <cell r="FI4198" t="str">
            <v>WA</v>
          </cell>
          <cell r="FJ4198" t="str">
            <v>Kitchen</v>
          </cell>
          <cell r="FK4198" t="str">
            <v>EISAx</v>
          </cell>
          <cell r="FL4198">
            <v>457428.6</v>
          </cell>
        </row>
        <row r="4199">
          <cell r="EZ4199" t="str">
            <v>OR</v>
          </cell>
          <cell r="FA4199" t="str">
            <v>Bathroom</v>
          </cell>
          <cell r="FB4199">
            <v>1790088.12</v>
          </cell>
          <cell r="FC4199">
            <v>249967.26</v>
          </cell>
          <cell r="FI4199" t="str">
            <v>WA</v>
          </cell>
          <cell r="FJ4199" t="str">
            <v>Living Room/Family Room</v>
          </cell>
          <cell r="FK4199" t="str">
            <v>EISAq</v>
          </cell>
          <cell r="FL4199">
            <v>91485.72</v>
          </cell>
        </row>
        <row r="4200">
          <cell r="EZ4200" t="str">
            <v>OR</v>
          </cell>
          <cell r="FA4200" t="str">
            <v>Bedrooms</v>
          </cell>
          <cell r="FB4200">
            <v>1835243.496</v>
          </cell>
          <cell r="FC4200">
            <v>903107.52</v>
          </cell>
          <cell r="FI4200" t="str">
            <v>WA</v>
          </cell>
          <cell r="FJ4200" t="str">
            <v>Other</v>
          </cell>
          <cell r="FK4200" t="str">
            <v>EISAnqnx</v>
          </cell>
          <cell r="FL4200">
            <v>91485.72</v>
          </cell>
        </row>
        <row r="4201">
          <cell r="EZ4201" t="str">
            <v>OR</v>
          </cell>
          <cell r="FA4201" t="str">
            <v>Exterior</v>
          </cell>
          <cell r="FB4201">
            <v>1483676.64</v>
          </cell>
          <cell r="FC4201">
            <v>4899358.2960000001</v>
          </cell>
          <cell r="FI4201" t="str">
            <v>WA</v>
          </cell>
          <cell r="FJ4201" t="str">
            <v>Other</v>
          </cell>
          <cell r="FK4201" t="str">
            <v>EISAq</v>
          </cell>
          <cell r="FL4201">
            <v>160100.00999999998</v>
          </cell>
        </row>
        <row r="4202">
          <cell r="EZ4202" t="str">
            <v>OR</v>
          </cell>
          <cell r="FA4202" t="str">
            <v>Kitchen</v>
          </cell>
          <cell r="FB4202">
            <v>491871.06</v>
          </cell>
          <cell r="FC4202">
            <v>209649.96</v>
          </cell>
          <cell r="FI4202" t="str">
            <v>WA</v>
          </cell>
          <cell r="FJ4202" t="str">
            <v>Other</v>
          </cell>
          <cell r="FK4202" t="str">
            <v>EISAx</v>
          </cell>
          <cell r="FL4202">
            <v>228714.3</v>
          </cell>
        </row>
        <row r="4203">
          <cell r="EZ4203" t="str">
            <v>OR</v>
          </cell>
          <cell r="FA4203" t="str">
            <v>Living Room/Family Room</v>
          </cell>
          <cell r="FB4203">
            <v>2212613.4240000001</v>
          </cell>
          <cell r="FC4203">
            <v>1315956.672</v>
          </cell>
          <cell r="FI4203" t="str">
            <v>WA</v>
          </cell>
          <cell r="FJ4203" t="str">
            <v>Bathroom</v>
          </cell>
          <cell r="FK4203" t="str">
            <v>EISAnqnx</v>
          </cell>
          <cell r="FL4203">
            <v>297389.58</v>
          </cell>
        </row>
        <row r="4204">
          <cell r="EZ4204" t="str">
            <v>OR</v>
          </cell>
          <cell r="FA4204" t="str">
            <v>Other</v>
          </cell>
          <cell r="FB4204">
            <v>2201324.58</v>
          </cell>
          <cell r="FC4204">
            <v>1720742.3640000001</v>
          </cell>
          <cell r="FI4204" t="str">
            <v>WA</v>
          </cell>
          <cell r="FJ4204" t="str">
            <v>Bathroom</v>
          </cell>
          <cell r="FK4204" t="str">
            <v>EISAq</v>
          </cell>
          <cell r="FL4204">
            <v>223042.18500000003</v>
          </cell>
        </row>
        <row r="4205">
          <cell r="EZ4205" t="str">
            <v>MT</v>
          </cell>
          <cell r="FA4205" t="str">
            <v>Bathroom</v>
          </cell>
          <cell r="FB4205">
            <v>224357.08400000003</v>
          </cell>
          <cell r="FC4205">
            <v>116757.258</v>
          </cell>
          <cell r="FI4205" t="str">
            <v>WA</v>
          </cell>
          <cell r="FJ4205" t="str">
            <v>Bedrooms</v>
          </cell>
          <cell r="FK4205" t="str">
            <v>EISAnqnx</v>
          </cell>
          <cell r="FL4205">
            <v>594779.16</v>
          </cell>
        </row>
        <row r="4206">
          <cell r="EZ4206" t="str">
            <v>MT</v>
          </cell>
          <cell r="FA4206" t="str">
            <v>Bedrooms</v>
          </cell>
          <cell r="FB4206">
            <v>597522.43800000008</v>
          </cell>
          <cell r="FC4206">
            <v>492211.97000000003</v>
          </cell>
          <cell r="FI4206" t="str">
            <v>WA</v>
          </cell>
          <cell r="FJ4206" t="str">
            <v>Bedrooms</v>
          </cell>
          <cell r="FK4206" t="str">
            <v>EISAq</v>
          </cell>
          <cell r="FL4206">
            <v>446084.37000000005</v>
          </cell>
        </row>
        <row r="4207">
          <cell r="EZ4207" t="str">
            <v>MT</v>
          </cell>
          <cell r="FA4207" t="str">
            <v>Exterior</v>
          </cell>
          <cell r="FB4207">
            <v>171701.85</v>
          </cell>
          <cell r="FC4207">
            <v>2836514.5620000004</v>
          </cell>
          <cell r="FI4207" t="str">
            <v>WA</v>
          </cell>
          <cell r="FJ4207" t="str">
            <v>Bedrooms</v>
          </cell>
          <cell r="FK4207" t="str">
            <v>EISAx</v>
          </cell>
          <cell r="FL4207">
            <v>941733.67</v>
          </cell>
        </row>
        <row r="4208">
          <cell r="EZ4208" t="str">
            <v>MT</v>
          </cell>
          <cell r="FA4208" t="str">
            <v>Kitchen</v>
          </cell>
          <cell r="FB4208">
            <v>392624.89700000006</v>
          </cell>
          <cell r="FC4208">
            <v>159110.38100000002</v>
          </cell>
          <cell r="FI4208" t="str">
            <v>WA</v>
          </cell>
          <cell r="FJ4208" t="str">
            <v>Exterior</v>
          </cell>
          <cell r="FK4208" t="str">
            <v>EISAnqnx</v>
          </cell>
          <cell r="FL4208">
            <v>396519.44000000006</v>
          </cell>
        </row>
        <row r="4209">
          <cell r="EZ4209" t="str">
            <v>MT</v>
          </cell>
          <cell r="FA4209" t="str">
            <v>Living Room/Family Room</v>
          </cell>
          <cell r="FB4209">
            <v>178569.924</v>
          </cell>
          <cell r="FC4209">
            <v>418952.51400000002</v>
          </cell>
          <cell r="FI4209" t="str">
            <v>WA</v>
          </cell>
          <cell r="FJ4209" t="str">
            <v>Exterior</v>
          </cell>
          <cell r="FK4209" t="str">
            <v>EISAx</v>
          </cell>
          <cell r="FL4209">
            <v>1486947.9000000001</v>
          </cell>
        </row>
        <row r="4210">
          <cell r="EZ4210" t="str">
            <v>MT</v>
          </cell>
          <cell r="FA4210" t="str">
            <v>Other</v>
          </cell>
          <cell r="FB4210">
            <v>1233963.9620000001</v>
          </cell>
          <cell r="FC4210">
            <v>1649482.439</v>
          </cell>
          <cell r="FI4210" t="str">
            <v>WA</v>
          </cell>
          <cell r="FJ4210" t="str">
            <v>Garage</v>
          </cell>
          <cell r="FK4210" t="str">
            <v>EISAnqnx</v>
          </cell>
          <cell r="FL4210">
            <v>297389.58</v>
          </cell>
        </row>
        <row r="4211">
          <cell r="EZ4211" t="str">
            <v>WA</v>
          </cell>
          <cell r="FA4211" t="str">
            <v>Bathroom</v>
          </cell>
          <cell r="FB4211">
            <v>1507994.925</v>
          </cell>
          <cell r="FC4211">
            <v>253759.14599999998</v>
          </cell>
          <cell r="FI4211" t="str">
            <v>WA</v>
          </cell>
          <cell r="FJ4211" t="str">
            <v>Garage</v>
          </cell>
          <cell r="FK4211" t="str">
            <v>EISAq</v>
          </cell>
          <cell r="FL4211">
            <v>793038.88000000012</v>
          </cell>
        </row>
        <row r="4212">
          <cell r="EZ4212" t="str">
            <v>WA</v>
          </cell>
          <cell r="FA4212" t="str">
            <v>Bedrooms</v>
          </cell>
          <cell r="FB4212">
            <v>1799193.9449999998</v>
          </cell>
          <cell r="FC4212">
            <v>1073276.388</v>
          </cell>
          <cell r="FI4212" t="str">
            <v>WA</v>
          </cell>
          <cell r="FJ4212" t="str">
            <v>Kitchen</v>
          </cell>
          <cell r="FK4212" t="str">
            <v>EISAq</v>
          </cell>
          <cell r="FL4212">
            <v>297389.58</v>
          </cell>
        </row>
        <row r="4213">
          <cell r="EZ4213" t="str">
            <v>WA</v>
          </cell>
          <cell r="FA4213" t="str">
            <v>Exterior</v>
          </cell>
          <cell r="FB4213">
            <v>311998.95</v>
          </cell>
          <cell r="FC4213">
            <v>3502708.2119999998</v>
          </cell>
          <cell r="FI4213" t="str">
            <v>WA</v>
          </cell>
          <cell r="FJ4213" t="str">
            <v>Living Room/Family Room</v>
          </cell>
          <cell r="FK4213" t="str">
            <v>EISAq</v>
          </cell>
          <cell r="FL4213">
            <v>148694.79</v>
          </cell>
        </row>
        <row r="4214">
          <cell r="EZ4214" t="str">
            <v>WA</v>
          </cell>
          <cell r="FA4214" t="str">
            <v>Garage</v>
          </cell>
          <cell r="FB4214">
            <v>166399.44</v>
          </cell>
          <cell r="FC4214">
            <v>249599.16</v>
          </cell>
          <cell r="FI4214" t="str">
            <v>WA</v>
          </cell>
          <cell r="FJ4214" t="str">
            <v>Other</v>
          </cell>
          <cell r="FK4214" t="str">
            <v>EISAnqnx</v>
          </cell>
          <cell r="FL4214">
            <v>594779.16</v>
          </cell>
        </row>
        <row r="4215">
          <cell r="EZ4215" t="str">
            <v>WA</v>
          </cell>
          <cell r="FA4215" t="str">
            <v>Kitchen</v>
          </cell>
          <cell r="FB4215">
            <v>62399.79</v>
          </cell>
          <cell r="FC4215">
            <v>212159.28599999999</v>
          </cell>
          <cell r="FI4215" t="str">
            <v>WA</v>
          </cell>
          <cell r="FJ4215" t="str">
            <v>Other</v>
          </cell>
          <cell r="FK4215" t="str">
            <v>EISAq</v>
          </cell>
          <cell r="FL4215">
            <v>148694.79</v>
          </cell>
        </row>
        <row r="4216">
          <cell r="EZ4216" t="str">
            <v>WA</v>
          </cell>
          <cell r="FA4216" t="str">
            <v>Living Room/Family Room</v>
          </cell>
          <cell r="FB4216">
            <v>1039996.5</v>
          </cell>
          <cell r="FC4216">
            <v>1447675.128</v>
          </cell>
          <cell r="FI4216" t="str">
            <v>WA</v>
          </cell>
          <cell r="FJ4216" t="str">
            <v>Bathroom</v>
          </cell>
          <cell r="FK4216" t="str">
            <v>EISAnqnx</v>
          </cell>
          <cell r="FL4216">
            <v>263644.92</v>
          </cell>
        </row>
        <row r="4217">
          <cell r="EZ4217" t="str">
            <v>WA</v>
          </cell>
          <cell r="FA4217" t="str">
            <v>Other</v>
          </cell>
          <cell r="FB4217">
            <v>1383195.345</v>
          </cell>
          <cell r="FC4217">
            <v>582398.04</v>
          </cell>
          <cell r="FI4217" t="str">
            <v>WA</v>
          </cell>
          <cell r="FJ4217" t="str">
            <v>Bedrooms</v>
          </cell>
          <cell r="FK4217" t="str">
            <v>EISAnqnx</v>
          </cell>
          <cell r="FL4217">
            <v>512642.89999999997</v>
          </cell>
        </row>
        <row r="4218">
          <cell r="EZ4218" t="str">
            <v>WA</v>
          </cell>
          <cell r="FA4218" t="str">
            <v>Bathroom</v>
          </cell>
          <cell r="FB4218">
            <v>31199.895</v>
          </cell>
          <cell r="FC4218">
            <v>62399.79</v>
          </cell>
          <cell r="FI4218" t="str">
            <v>WA</v>
          </cell>
          <cell r="FJ4218" t="str">
            <v>Exterior</v>
          </cell>
          <cell r="FK4218" t="str">
            <v>EISAnqnx</v>
          </cell>
          <cell r="FL4218">
            <v>263644.92</v>
          </cell>
        </row>
        <row r="4219">
          <cell r="EZ4219" t="str">
            <v>WA</v>
          </cell>
          <cell r="FA4219" t="str">
            <v>Exterior</v>
          </cell>
          <cell r="FB4219">
            <v>62399.79</v>
          </cell>
          <cell r="FC4219">
            <v>740477.50800000003</v>
          </cell>
          <cell r="FI4219" t="str">
            <v>WA</v>
          </cell>
          <cell r="FJ4219" t="str">
            <v>Garage</v>
          </cell>
          <cell r="FK4219" t="str">
            <v>EISAnqnx</v>
          </cell>
          <cell r="FL4219">
            <v>351526.56</v>
          </cell>
        </row>
        <row r="4220">
          <cell r="EZ4220" t="str">
            <v>WA</v>
          </cell>
          <cell r="FA4220" t="str">
            <v>Kitchen</v>
          </cell>
          <cell r="FB4220">
            <v>212159.28599999999</v>
          </cell>
          <cell r="FC4220">
            <v>623997.9</v>
          </cell>
          <cell r="FI4220" t="str">
            <v>WA</v>
          </cell>
          <cell r="FJ4220" t="str">
            <v>Kitchen</v>
          </cell>
          <cell r="FK4220" t="str">
            <v>EISAnqnx</v>
          </cell>
          <cell r="FL4220">
            <v>58587.759999999995</v>
          </cell>
        </row>
        <row r="4221">
          <cell r="EZ4221" t="str">
            <v>WA</v>
          </cell>
          <cell r="FA4221" t="str">
            <v>Bathroom</v>
          </cell>
          <cell r="FB4221">
            <v>3497323.3499999996</v>
          </cell>
          <cell r="FC4221">
            <v>1705712.0899999999</v>
          </cell>
          <cell r="FI4221" t="str">
            <v>WA</v>
          </cell>
          <cell r="FJ4221" t="str">
            <v>Kitchen</v>
          </cell>
          <cell r="FK4221" t="str">
            <v>EISAq</v>
          </cell>
          <cell r="FL4221">
            <v>187480.83199999999</v>
          </cell>
        </row>
        <row r="4222">
          <cell r="EZ4222" t="str">
            <v>WA</v>
          </cell>
          <cell r="FA4222" t="str">
            <v>Bedrooms</v>
          </cell>
          <cell r="FB4222">
            <v>11350961.75</v>
          </cell>
          <cell r="FC4222">
            <v>9338466.9100000001</v>
          </cell>
          <cell r="FI4222" t="str">
            <v>WA</v>
          </cell>
          <cell r="FJ4222" t="str">
            <v>Living Room/Family Room</v>
          </cell>
          <cell r="FK4222" t="str">
            <v>EISAnqnx</v>
          </cell>
          <cell r="FL4222">
            <v>380820.44</v>
          </cell>
        </row>
        <row r="4223">
          <cell r="EZ4223" t="str">
            <v>WA</v>
          </cell>
          <cell r="FA4223" t="str">
            <v>Exterior</v>
          </cell>
          <cell r="FB4223">
            <v>4540384.7</v>
          </cell>
          <cell r="FC4223">
            <v>27450920.469999999</v>
          </cell>
          <cell r="FI4223" t="str">
            <v>WA</v>
          </cell>
          <cell r="FJ4223" t="str">
            <v>Other</v>
          </cell>
          <cell r="FK4223" t="str">
            <v>EISAnqnx</v>
          </cell>
          <cell r="FL4223">
            <v>790934.76</v>
          </cell>
        </row>
        <row r="4224">
          <cell r="EZ4224" t="str">
            <v>WA</v>
          </cell>
          <cell r="FA4224" t="str">
            <v>Garage</v>
          </cell>
          <cell r="FB4224">
            <v>5828872.25</v>
          </cell>
          <cell r="FC4224">
            <v>10307900.4</v>
          </cell>
          <cell r="FI4224" t="str">
            <v>WA</v>
          </cell>
          <cell r="FJ4224" t="str">
            <v>Other</v>
          </cell>
          <cell r="FK4224" t="str">
            <v>EISAx</v>
          </cell>
          <cell r="FL4224">
            <v>87881.64</v>
          </cell>
        </row>
        <row r="4225">
          <cell r="EZ4225" t="str">
            <v>WA</v>
          </cell>
          <cell r="FA4225" t="str">
            <v>Kitchen</v>
          </cell>
          <cell r="FB4225">
            <v>8344490.7999999998</v>
          </cell>
          <cell r="FC4225">
            <v>2159750.56</v>
          </cell>
          <cell r="FI4225" t="str">
            <v>WA</v>
          </cell>
          <cell r="FJ4225" t="str">
            <v>Bathroom</v>
          </cell>
          <cell r="FK4225" t="str">
            <v>EISAq</v>
          </cell>
          <cell r="FL4225">
            <v>366780.48200000002</v>
          </cell>
        </row>
        <row r="4226">
          <cell r="EZ4226" t="str">
            <v>WA</v>
          </cell>
          <cell r="FA4226" t="str">
            <v>Living Room/Family Room</v>
          </cell>
          <cell r="FB4226">
            <v>2761044.75</v>
          </cell>
          <cell r="FC4226">
            <v>4479028.1499999994</v>
          </cell>
          <cell r="FI4226" t="str">
            <v>WA</v>
          </cell>
          <cell r="FJ4226" t="str">
            <v>Bedrooms</v>
          </cell>
          <cell r="FK4226" t="str">
            <v>EISAnqnx</v>
          </cell>
          <cell r="FL4226">
            <v>297389.58</v>
          </cell>
        </row>
        <row r="4227">
          <cell r="EZ4227" t="str">
            <v>WA</v>
          </cell>
          <cell r="FA4227" t="str">
            <v>Other</v>
          </cell>
          <cell r="FB4227">
            <v>7608212.1999999993</v>
          </cell>
          <cell r="FC4227">
            <v>8651273.5499999989</v>
          </cell>
          <cell r="FI4227" t="str">
            <v>WA</v>
          </cell>
          <cell r="FJ4227" t="str">
            <v>Bedrooms</v>
          </cell>
          <cell r="FK4227" t="str">
            <v>EISAq</v>
          </cell>
          <cell r="FL4227">
            <v>292433.087</v>
          </cell>
        </row>
        <row r="4228">
          <cell r="EZ4228" t="str">
            <v>ID</v>
          </cell>
          <cell r="FA4228" t="str">
            <v>Bathroom</v>
          </cell>
          <cell r="FB4228">
            <v>590270.17499999993</v>
          </cell>
          <cell r="FC4228">
            <v>239685.465</v>
          </cell>
          <cell r="FI4228" t="str">
            <v>WA</v>
          </cell>
          <cell r="FJ4228" t="str">
            <v>Exterior</v>
          </cell>
          <cell r="FK4228" t="str">
            <v>EISAq</v>
          </cell>
          <cell r="FL4228">
            <v>436171.38400000002</v>
          </cell>
        </row>
        <row r="4229">
          <cell r="EZ4229" t="str">
            <v>ID</v>
          </cell>
          <cell r="FA4229" t="str">
            <v>Bedrooms</v>
          </cell>
          <cell r="FB4229">
            <v>513952.41499999998</v>
          </cell>
          <cell r="FC4229">
            <v>1436920.325</v>
          </cell>
          <cell r="FI4229" t="str">
            <v>WA</v>
          </cell>
          <cell r="FJ4229" t="str">
            <v>Garage</v>
          </cell>
          <cell r="FK4229" t="str">
            <v>EISAq</v>
          </cell>
          <cell r="FL4229">
            <v>148694.79</v>
          </cell>
        </row>
        <row r="4230">
          <cell r="EZ4230" t="str">
            <v>ID</v>
          </cell>
          <cell r="FA4230" t="str">
            <v>Exterior</v>
          </cell>
          <cell r="FB4230">
            <v>957549.3949999999</v>
          </cell>
          <cell r="FC4230">
            <v>4824713.3899999997</v>
          </cell>
          <cell r="FI4230" t="str">
            <v>WA</v>
          </cell>
          <cell r="FJ4230" t="str">
            <v>Kitchen</v>
          </cell>
          <cell r="FK4230" t="str">
            <v>EISAq</v>
          </cell>
          <cell r="FL4230">
            <v>223042.18500000003</v>
          </cell>
        </row>
        <row r="4231">
          <cell r="EZ4231" t="str">
            <v>ID</v>
          </cell>
          <cell r="FA4231" t="str">
            <v>Garage</v>
          </cell>
          <cell r="FB4231">
            <v>100167.06</v>
          </cell>
          <cell r="FC4231">
            <v>699976.95499999996</v>
          </cell>
          <cell r="FI4231" t="str">
            <v>WA</v>
          </cell>
          <cell r="FJ4231" t="str">
            <v>Living Room/Family Room</v>
          </cell>
          <cell r="FK4231" t="str">
            <v>EISAq</v>
          </cell>
          <cell r="FL4231">
            <v>74347.395000000004</v>
          </cell>
        </row>
        <row r="4232">
          <cell r="EZ4232" t="str">
            <v>ID</v>
          </cell>
          <cell r="FA4232" t="str">
            <v>Kitchen</v>
          </cell>
          <cell r="FB4232">
            <v>262342.3</v>
          </cell>
          <cell r="FC4232">
            <v>448366.83999999997</v>
          </cell>
          <cell r="FI4232" t="str">
            <v>WA</v>
          </cell>
          <cell r="FJ4232" t="str">
            <v>Other</v>
          </cell>
          <cell r="FK4232" t="str">
            <v>EISAq</v>
          </cell>
          <cell r="FL4232">
            <v>223042.18500000003</v>
          </cell>
        </row>
        <row r="4233">
          <cell r="EZ4233" t="str">
            <v>ID</v>
          </cell>
          <cell r="FA4233" t="str">
            <v>Living Room/Family Room</v>
          </cell>
          <cell r="FB4233">
            <v>801336.48</v>
          </cell>
          <cell r="FC4233">
            <v>1671835.93</v>
          </cell>
          <cell r="FI4233" t="str">
            <v>WA</v>
          </cell>
          <cell r="FJ4233" t="str">
            <v>Bathroom</v>
          </cell>
          <cell r="FK4233" t="str">
            <v>EISAx</v>
          </cell>
          <cell r="FL4233">
            <v>390724.62</v>
          </cell>
        </row>
        <row r="4234">
          <cell r="EZ4234" t="str">
            <v>ID</v>
          </cell>
          <cell r="FA4234" t="str">
            <v>Other</v>
          </cell>
          <cell r="FB4234">
            <v>680897.5149999999</v>
          </cell>
          <cell r="FC4234">
            <v>1163845.8399999999</v>
          </cell>
          <cell r="FI4234" t="str">
            <v>WA</v>
          </cell>
          <cell r="FJ4234" t="str">
            <v>Bedrooms</v>
          </cell>
          <cell r="FK4234" t="str">
            <v>EISAnqnx</v>
          </cell>
          <cell r="FL4234">
            <v>601114.79999999993</v>
          </cell>
        </row>
        <row r="4235">
          <cell r="EZ4235" t="str">
            <v>OR</v>
          </cell>
          <cell r="FA4235" t="str">
            <v>Bathroom</v>
          </cell>
          <cell r="FB4235">
            <v>394637.09499999997</v>
          </cell>
          <cell r="FC4235">
            <v>229082.02100000001</v>
          </cell>
          <cell r="FI4235" t="str">
            <v>WA</v>
          </cell>
          <cell r="FJ4235" t="str">
            <v>Bedrooms</v>
          </cell>
          <cell r="FK4235" t="str">
            <v>EISAx</v>
          </cell>
          <cell r="FL4235">
            <v>380706.04</v>
          </cell>
        </row>
        <row r="4236">
          <cell r="EZ4236" t="str">
            <v>OR</v>
          </cell>
          <cell r="FA4236" t="str">
            <v>Bedrooms</v>
          </cell>
          <cell r="FB4236">
            <v>1068407.7449999999</v>
          </cell>
          <cell r="FC4236">
            <v>854726.196</v>
          </cell>
          <cell r="FI4236" t="str">
            <v>WA</v>
          </cell>
          <cell r="FJ4236" t="str">
            <v>Exterior</v>
          </cell>
          <cell r="FK4236" t="str">
            <v>EISAnqnx</v>
          </cell>
          <cell r="FL4236">
            <v>240445.91999999998</v>
          </cell>
        </row>
        <row r="4237">
          <cell r="EZ4237" t="str">
            <v>OR</v>
          </cell>
          <cell r="FA4237" t="str">
            <v>Exterior</v>
          </cell>
          <cell r="FB4237">
            <v>0</v>
          </cell>
          <cell r="FC4237">
            <v>0</v>
          </cell>
          <cell r="FI4237" t="str">
            <v>WA</v>
          </cell>
          <cell r="FJ4237" t="str">
            <v>Garage</v>
          </cell>
          <cell r="FK4237" t="str">
            <v>EISAnqnx</v>
          </cell>
          <cell r="FL4237">
            <v>200371.59999999998</v>
          </cell>
        </row>
        <row r="4238">
          <cell r="EZ4238" t="str">
            <v>OR</v>
          </cell>
          <cell r="FA4238" t="str">
            <v>Kitchen</v>
          </cell>
          <cell r="FB4238">
            <v>200206.136</v>
          </cell>
          <cell r="FC4238">
            <v>408112.50799999997</v>
          </cell>
          <cell r="FI4238" t="str">
            <v>WA</v>
          </cell>
          <cell r="FJ4238" t="str">
            <v>Kitchen</v>
          </cell>
          <cell r="FK4238" t="str">
            <v>EISAnqnx</v>
          </cell>
          <cell r="FL4238">
            <v>240445.91999999998</v>
          </cell>
        </row>
        <row r="4239">
          <cell r="EZ4239" t="str">
            <v>OR</v>
          </cell>
          <cell r="FA4239" t="str">
            <v>Living Room/Family Room</v>
          </cell>
          <cell r="FB4239">
            <v>814299.95699999994</v>
          </cell>
          <cell r="FC4239">
            <v>1104983.8659999999</v>
          </cell>
          <cell r="FI4239" t="str">
            <v>WA</v>
          </cell>
          <cell r="FJ4239" t="str">
            <v>Kitchen</v>
          </cell>
          <cell r="FK4239" t="str">
            <v>EISAx</v>
          </cell>
          <cell r="FL4239">
            <v>130241.54</v>
          </cell>
        </row>
        <row r="4240">
          <cell r="EZ4240" t="str">
            <v>OR</v>
          </cell>
          <cell r="FA4240" t="str">
            <v>Other</v>
          </cell>
          <cell r="FB4240">
            <v>1588173.675</v>
          </cell>
          <cell r="FC4240">
            <v>1830731.1089999999</v>
          </cell>
          <cell r="FI4240" t="str">
            <v>WA</v>
          </cell>
          <cell r="FJ4240" t="str">
            <v>Living Room/Family Room</v>
          </cell>
          <cell r="FK4240" t="str">
            <v>EISAnqnx</v>
          </cell>
          <cell r="FL4240">
            <v>480891.83999999997</v>
          </cell>
        </row>
        <row r="4241">
          <cell r="EZ4241" t="str">
            <v>OR</v>
          </cell>
          <cell r="FA4241" t="str">
            <v>Bathroom</v>
          </cell>
          <cell r="FB4241">
            <v>635269.47</v>
          </cell>
          <cell r="FC4241">
            <v>385011.8</v>
          </cell>
          <cell r="FI4241" t="str">
            <v>WA</v>
          </cell>
          <cell r="FJ4241" t="str">
            <v>Living Room/Family Room</v>
          </cell>
          <cell r="FK4241" t="str">
            <v>EISAx</v>
          </cell>
          <cell r="FL4241">
            <v>160297.28</v>
          </cell>
        </row>
        <row r="4242">
          <cell r="EZ4242" t="str">
            <v>OR</v>
          </cell>
          <cell r="FA4242" t="str">
            <v>Bedrooms</v>
          </cell>
          <cell r="FB4242">
            <v>1584323.557</v>
          </cell>
          <cell r="FC4242">
            <v>1568923.085</v>
          </cell>
          <cell r="FI4242" t="str">
            <v>WA</v>
          </cell>
          <cell r="FJ4242" t="str">
            <v>Other</v>
          </cell>
          <cell r="FK4242" t="str">
            <v>EISAnqnx</v>
          </cell>
          <cell r="FL4242">
            <v>841560.72</v>
          </cell>
        </row>
        <row r="4243">
          <cell r="EZ4243" t="str">
            <v>OR</v>
          </cell>
          <cell r="FA4243" t="str">
            <v>Exterior</v>
          </cell>
          <cell r="FB4243">
            <v>3449705.7280000001</v>
          </cell>
          <cell r="FC4243">
            <v>6206390.216</v>
          </cell>
          <cell r="FI4243" t="str">
            <v>OR</v>
          </cell>
          <cell r="FJ4243" t="str">
            <v>Bathroom</v>
          </cell>
          <cell r="FK4243" t="str">
            <v>EISAnqnx</v>
          </cell>
          <cell r="FL4243">
            <v>16638571.200000001</v>
          </cell>
        </row>
        <row r="4244">
          <cell r="EZ4244" t="str">
            <v>OR</v>
          </cell>
          <cell r="FA4244" t="str">
            <v>Garage</v>
          </cell>
          <cell r="FB4244">
            <v>1917358.764</v>
          </cell>
          <cell r="FC4244">
            <v>4111926.0239999997</v>
          </cell>
          <cell r="FI4244" t="str">
            <v>OR</v>
          </cell>
          <cell r="FJ4244" t="str">
            <v>Bathroom</v>
          </cell>
          <cell r="FK4244" t="str">
            <v>EISAq</v>
          </cell>
          <cell r="FL4244">
            <v>311973.21000000002</v>
          </cell>
        </row>
        <row r="4245">
          <cell r="EZ4245" t="str">
            <v>OR</v>
          </cell>
          <cell r="FA4245" t="str">
            <v>Kitchen</v>
          </cell>
          <cell r="FB4245">
            <v>608318.64399999997</v>
          </cell>
          <cell r="FC4245">
            <v>442763.57</v>
          </cell>
          <cell r="FI4245" t="str">
            <v>OR</v>
          </cell>
          <cell r="FJ4245" t="str">
            <v>Bedrooms</v>
          </cell>
          <cell r="FK4245" t="str">
            <v>EISAnqnx</v>
          </cell>
          <cell r="FL4245">
            <v>14142785.520000001</v>
          </cell>
        </row>
        <row r="4246">
          <cell r="EZ4246" t="str">
            <v>OR</v>
          </cell>
          <cell r="FA4246" t="str">
            <v>Living Room/Family Room</v>
          </cell>
          <cell r="FB4246">
            <v>1923133.9409999999</v>
          </cell>
          <cell r="FC4246">
            <v>1655550.74</v>
          </cell>
          <cell r="FI4246" t="str">
            <v>OR</v>
          </cell>
          <cell r="FJ4246" t="str">
            <v>Exterior</v>
          </cell>
          <cell r="FK4246" t="str">
            <v>EISAq</v>
          </cell>
          <cell r="FL4246">
            <v>2253139.85</v>
          </cell>
        </row>
        <row r="4247">
          <cell r="EZ4247" t="str">
            <v>OR</v>
          </cell>
          <cell r="FA4247" t="str">
            <v>Other</v>
          </cell>
          <cell r="FB4247">
            <v>2706632.9539999999</v>
          </cell>
          <cell r="FC4247">
            <v>1892332.997</v>
          </cell>
          <cell r="FI4247" t="str">
            <v>OR</v>
          </cell>
          <cell r="FJ4247" t="str">
            <v>Garage</v>
          </cell>
          <cell r="FK4247" t="str">
            <v>EISAnqnx</v>
          </cell>
          <cell r="FL4247">
            <v>1663857.12</v>
          </cell>
        </row>
        <row r="4248">
          <cell r="EZ4248" t="str">
            <v>OR</v>
          </cell>
          <cell r="FA4248" t="str">
            <v>Bathroom</v>
          </cell>
          <cell r="FB4248">
            <v>222551.49600000001</v>
          </cell>
          <cell r="FC4248">
            <v>193523.04</v>
          </cell>
          <cell r="FI4248" t="str">
            <v>OR</v>
          </cell>
          <cell r="FJ4248" t="str">
            <v>Garage</v>
          </cell>
          <cell r="FK4248" t="str">
            <v>EISAq</v>
          </cell>
          <cell r="FL4248">
            <v>3882333.2800000003</v>
          </cell>
        </row>
        <row r="4249">
          <cell r="EZ4249" t="str">
            <v>OR</v>
          </cell>
          <cell r="FA4249" t="str">
            <v>Bedrooms</v>
          </cell>
          <cell r="FB4249">
            <v>212875.34400000001</v>
          </cell>
          <cell r="FC4249">
            <v>548315.28</v>
          </cell>
          <cell r="FI4249" t="str">
            <v>OR</v>
          </cell>
          <cell r="FJ4249" t="str">
            <v>Kitchen</v>
          </cell>
          <cell r="FK4249" t="str">
            <v>EISAnqnx</v>
          </cell>
          <cell r="FL4249">
            <v>2079821.4000000001</v>
          </cell>
        </row>
        <row r="4250">
          <cell r="EZ4250" t="str">
            <v>OR</v>
          </cell>
          <cell r="FA4250" t="str">
            <v>Exterior</v>
          </cell>
          <cell r="FB4250">
            <v>141916.89600000001</v>
          </cell>
          <cell r="FC4250">
            <v>2709322.56</v>
          </cell>
          <cell r="FI4250" t="str">
            <v>OR</v>
          </cell>
          <cell r="FJ4250" t="str">
            <v>Kitchen</v>
          </cell>
          <cell r="FK4250" t="str">
            <v>EISAq</v>
          </cell>
          <cell r="FL4250">
            <v>1289489.2680000002</v>
          </cell>
        </row>
        <row r="4251">
          <cell r="EZ4251" t="str">
            <v>OR</v>
          </cell>
          <cell r="FA4251" t="str">
            <v>Garage</v>
          </cell>
          <cell r="FB4251">
            <v>277383.02399999998</v>
          </cell>
          <cell r="FC4251">
            <v>1048249.8</v>
          </cell>
          <cell r="FI4251" t="str">
            <v>OR</v>
          </cell>
          <cell r="FJ4251" t="str">
            <v>Kitchen</v>
          </cell>
          <cell r="FK4251" t="str">
            <v>EISAx</v>
          </cell>
          <cell r="FL4251">
            <v>1039910.7000000001</v>
          </cell>
        </row>
        <row r="4252">
          <cell r="EZ4252" t="str">
            <v>OR</v>
          </cell>
          <cell r="FA4252" t="str">
            <v>Kitchen</v>
          </cell>
          <cell r="FB4252">
            <v>296735.32799999998</v>
          </cell>
          <cell r="FC4252">
            <v>274157.64</v>
          </cell>
          <cell r="FI4252" t="str">
            <v>OR</v>
          </cell>
          <cell r="FJ4252" t="str">
            <v>Living Room/Family Room</v>
          </cell>
          <cell r="FK4252" t="str">
            <v>EISAnqnx</v>
          </cell>
          <cell r="FL4252">
            <v>10399107</v>
          </cell>
        </row>
        <row r="4253">
          <cell r="EZ4253" t="str">
            <v>OR</v>
          </cell>
          <cell r="FA4253" t="str">
            <v>Living Room/Family Room</v>
          </cell>
          <cell r="FB4253">
            <v>338665.32</v>
          </cell>
          <cell r="FC4253">
            <v>459617.22000000003</v>
          </cell>
          <cell r="FI4253" t="str">
            <v>OR</v>
          </cell>
          <cell r="FJ4253" t="str">
            <v>Living Room/Family Room</v>
          </cell>
          <cell r="FK4253" t="str">
            <v>EISAx</v>
          </cell>
          <cell r="FL4253">
            <v>3605023.7600000002</v>
          </cell>
        </row>
        <row r="4254">
          <cell r="EZ4254" t="str">
            <v>OR</v>
          </cell>
          <cell r="FA4254" t="str">
            <v>Other</v>
          </cell>
          <cell r="FB4254">
            <v>570892.96799999999</v>
          </cell>
          <cell r="FC4254">
            <v>1015995.96</v>
          </cell>
          <cell r="FI4254" t="str">
            <v>OR</v>
          </cell>
          <cell r="FJ4254" t="str">
            <v>Other</v>
          </cell>
          <cell r="FK4254" t="str">
            <v>EISAnqnx</v>
          </cell>
          <cell r="FL4254">
            <v>14558749.800000001</v>
          </cell>
        </row>
        <row r="4255">
          <cell r="EZ4255" t="str">
            <v>WA</v>
          </cell>
          <cell r="FA4255" t="str">
            <v>Bathroom</v>
          </cell>
          <cell r="FB4255">
            <v>1216795.905</v>
          </cell>
          <cell r="FC4255">
            <v>278719.06199999998</v>
          </cell>
          <cell r="FI4255" t="str">
            <v>OR</v>
          </cell>
          <cell r="FJ4255" t="str">
            <v>Other</v>
          </cell>
          <cell r="FK4255" t="str">
            <v>EISAq</v>
          </cell>
          <cell r="FL4255">
            <v>519955.35000000003</v>
          </cell>
        </row>
        <row r="4256">
          <cell r="EZ4256" t="str">
            <v>WA</v>
          </cell>
          <cell r="FA4256" t="str">
            <v>Bedrooms</v>
          </cell>
          <cell r="FB4256">
            <v>1397755.2959999999</v>
          </cell>
          <cell r="FC4256">
            <v>1364475.4080000001</v>
          </cell>
          <cell r="FI4256" t="str">
            <v>OR</v>
          </cell>
          <cell r="FJ4256" t="str">
            <v>Other</v>
          </cell>
          <cell r="FK4256" t="str">
            <v>EISAx</v>
          </cell>
          <cell r="FL4256">
            <v>1663857.12</v>
          </cell>
        </row>
        <row r="4257">
          <cell r="EZ4257" t="str">
            <v>WA</v>
          </cell>
          <cell r="FA4257" t="str">
            <v>Garage</v>
          </cell>
          <cell r="FB4257">
            <v>532478.20799999998</v>
          </cell>
          <cell r="FC4257">
            <v>1351995.45</v>
          </cell>
          <cell r="FI4257" t="str">
            <v>WA</v>
          </cell>
          <cell r="FJ4257" t="str">
            <v>Bathroom</v>
          </cell>
          <cell r="FK4257" t="str">
            <v>EISAnqnx</v>
          </cell>
          <cell r="FL4257">
            <v>274457.15999999997</v>
          </cell>
        </row>
        <row r="4258">
          <cell r="EZ4258" t="str">
            <v>WA</v>
          </cell>
          <cell r="FA4258" t="str">
            <v>Kitchen</v>
          </cell>
          <cell r="FB4258">
            <v>686397.69</v>
          </cell>
          <cell r="FC4258">
            <v>378558.72599999997</v>
          </cell>
          <cell r="FI4258" t="str">
            <v>WA</v>
          </cell>
          <cell r="FJ4258" t="str">
            <v>Bathroom</v>
          </cell>
          <cell r="FK4258" t="str">
            <v>EISAq</v>
          </cell>
          <cell r="FL4258">
            <v>91485.72</v>
          </cell>
        </row>
        <row r="4259">
          <cell r="EZ4259" t="str">
            <v>WA</v>
          </cell>
          <cell r="FA4259" t="str">
            <v>Living Room/Family Room</v>
          </cell>
          <cell r="FB4259">
            <v>187199.37</v>
          </cell>
          <cell r="FC4259">
            <v>563678.103</v>
          </cell>
          <cell r="FI4259" t="str">
            <v>WA</v>
          </cell>
          <cell r="FJ4259" t="str">
            <v>Bedrooms</v>
          </cell>
          <cell r="FK4259" t="str">
            <v>EISAnqnx</v>
          </cell>
          <cell r="FL4259">
            <v>91485.72</v>
          </cell>
        </row>
        <row r="4260">
          <cell r="EZ4260" t="str">
            <v>WA</v>
          </cell>
          <cell r="FA4260" t="str">
            <v>Other</v>
          </cell>
          <cell r="FB4260">
            <v>343198.84499999997</v>
          </cell>
          <cell r="FC4260">
            <v>852797.13</v>
          </cell>
          <cell r="FI4260" t="str">
            <v>WA</v>
          </cell>
          <cell r="FJ4260" t="str">
            <v>Bedrooms</v>
          </cell>
          <cell r="FK4260" t="str">
            <v>EISAq</v>
          </cell>
          <cell r="FL4260">
            <v>33544.763999999996</v>
          </cell>
        </row>
        <row r="4261">
          <cell r="EZ4261" t="str">
            <v>MT</v>
          </cell>
          <cell r="FA4261" t="str">
            <v>Bathroom</v>
          </cell>
          <cell r="FB4261">
            <v>85850.925000000003</v>
          </cell>
          <cell r="FC4261">
            <v>194595.43000000002</v>
          </cell>
          <cell r="FI4261" t="str">
            <v>WA</v>
          </cell>
          <cell r="FJ4261" t="str">
            <v>Exterior</v>
          </cell>
          <cell r="FK4261" t="str">
            <v>EISAnqnx</v>
          </cell>
          <cell r="FL4261">
            <v>114357.15</v>
          </cell>
        </row>
        <row r="4262">
          <cell r="EZ4262" t="str">
            <v>MT</v>
          </cell>
          <cell r="FA4262" t="str">
            <v>Bedrooms</v>
          </cell>
          <cell r="FB4262">
            <v>755488.14</v>
          </cell>
          <cell r="FC4262">
            <v>1041657.8900000001</v>
          </cell>
          <cell r="FI4262" t="str">
            <v>WA</v>
          </cell>
          <cell r="FJ4262" t="str">
            <v>Exterior</v>
          </cell>
          <cell r="FK4262" t="str">
            <v>EISAx</v>
          </cell>
          <cell r="FL4262">
            <v>228714.3</v>
          </cell>
        </row>
        <row r="4263">
          <cell r="EZ4263" t="str">
            <v>MT</v>
          </cell>
          <cell r="FA4263" t="str">
            <v>Garage</v>
          </cell>
          <cell r="FB4263">
            <v>188872.035</v>
          </cell>
          <cell r="FC4263">
            <v>623850.05500000005</v>
          </cell>
          <cell r="FI4263" t="str">
            <v>WA</v>
          </cell>
          <cell r="FJ4263" t="str">
            <v>Kitchen</v>
          </cell>
          <cell r="FK4263" t="str">
            <v>EISAnqnx</v>
          </cell>
          <cell r="FL4263">
            <v>91485.72</v>
          </cell>
        </row>
        <row r="4264">
          <cell r="EZ4264" t="str">
            <v>MT</v>
          </cell>
          <cell r="FA4264" t="str">
            <v>Kitchen</v>
          </cell>
          <cell r="FB4264">
            <v>658190.42500000005</v>
          </cell>
          <cell r="FC4264">
            <v>337680.30500000005</v>
          </cell>
          <cell r="FI4264" t="str">
            <v>WA</v>
          </cell>
          <cell r="FJ4264" t="str">
            <v>Kitchen</v>
          </cell>
          <cell r="FK4264" t="str">
            <v>EISAx</v>
          </cell>
          <cell r="FL4264">
            <v>792876.24</v>
          </cell>
        </row>
        <row r="4265">
          <cell r="EZ4265" t="str">
            <v>MT</v>
          </cell>
          <cell r="FA4265" t="str">
            <v>Living Room/Family Room</v>
          </cell>
          <cell r="FB4265">
            <v>154531.66500000001</v>
          </cell>
          <cell r="FC4265">
            <v>475041.78500000003</v>
          </cell>
          <cell r="FI4265" t="str">
            <v>WA</v>
          </cell>
          <cell r="FJ4265" t="str">
            <v>Living Room/Family Room</v>
          </cell>
          <cell r="FK4265" t="str">
            <v>EISAnqnx</v>
          </cell>
          <cell r="FL4265">
            <v>274457.15999999997</v>
          </cell>
        </row>
        <row r="4266">
          <cell r="EZ4266" t="str">
            <v>MT</v>
          </cell>
          <cell r="FA4266" t="str">
            <v>Other</v>
          </cell>
          <cell r="FB4266">
            <v>326233.51500000001</v>
          </cell>
          <cell r="FC4266">
            <v>1137810.926</v>
          </cell>
          <cell r="FI4266" t="str">
            <v>WA</v>
          </cell>
          <cell r="FJ4266" t="str">
            <v>Living Room/Family Room</v>
          </cell>
          <cell r="FK4266" t="str">
            <v>EISAq</v>
          </cell>
          <cell r="FL4266">
            <v>22871.43</v>
          </cell>
        </row>
        <row r="4267">
          <cell r="EZ4267" t="str">
            <v>MT</v>
          </cell>
          <cell r="FA4267" t="str">
            <v>Bathroom</v>
          </cell>
          <cell r="FB4267">
            <v>137361.48000000001</v>
          </cell>
          <cell r="FC4267">
            <v>137361.48000000001</v>
          </cell>
          <cell r="FI4267" t="str">
            <v>WA</v>
          </cell>
          <cell r="FJ4267" t="str">
            <v>Other</v>
          </cell>
          <cell r="FK4267" t="str">
            <v>EISAnqnx</v>
          </cell>
          <cell r="FL4267">
            <v>182971.44</v>
          </cell>
        </row>
        <row r="4268">
          <cell r="EZ4268" t="str">
            <v>MT</v>
          </cell>
          <cell r="FA4268" t="str">
            <v>Bedrooms</v>
          </cell>
          <cell r="FB4268">
            <v>263276.17000000004</v>
          </cell>
          <cell r="FC4268">
            <v>417807.83500000002</v>
          </cell>
          <cell r="FI4268" t="str">
            <v>WA</v>
          </cell>
          <cell r="FJ4268" t="str">
            <v>Other</v>
          </cell>
          <cell r="FK4268" t="str">
            <v>EISAq</v>
          </cell>
          <cell r="FL4268">
            <v>24396.191999999999</v>
          </cell>
        </row>
        <row r="4269">
          <cell r="EZ4269" t="str">
            <v>MT</v>
          </cell>
          <cell r="FA4269" t="str">
            <v>Exterior</v>
          </cell>
          <cell r="FB4269">
            <v>206042.22000000003</v>
          </cell>
          <cell r="FC4269">
            <v>2117656.1500000004</v>
          </cell>
          <cell r="FI4269" t="str">
            <v>WA</v>
          </cell>
          <cell r="FJ4269" t="str">
            <v>Other</v>
          </cell>
          <cell r="FK4269" t="str">
            <v>EISAx</v>
          </cell>
          <cell r="FL4269">
            <v>76238.099999999991</v>
          </cell>
        </row>
        <row r="4270">
          <cell r="EZ4270" t="str">
            <v>MT</v>
          </cell>
          <cell r="FA4270" t="str">
            <v>Garage</v>
          </cell>
          <cell r="FB4270">
            <v>274722.96000000002</v>
          </cell>
          <cell r="FC4270">
            <v>634152.16600000008</v>
          </cell>
          <cell r="FI4270" t="str">
            <v>OR</v>
          </cell>
          <cell r="FJ4270" t="str">
            <v>Bathroom</v>
          </cell>
          <cell r="FK4270" t="str">
            <v>EISAnqnx</v>
          </cell>
          <cell r="FL4270">
            <v>2773095.2</v>
          </cell>
        </row>
        <row r="4271">
          <cell r="EZ4271" t="str">
            <v>MT</v>
          </cell>
          <cell r="FA4271" t="str">
            <v>Kitchen</v>
          </cell>
          <cell r="FB4271">
            <v>274722.96000000002</v>
          </cell>
          <cell r="FC4271">
            <v>249540.02200000003</v>
          </cell>
          <cell r="FI4271" t="str">
            <v>OR</v>
          </cell>
          <cell r="FJ4271" t="str">
            <v>Bathroom</v>
          </cell>
          <cell r="FK4271" t="str">
            <v>EISAq</v>
          </cell>
          <cell r="FL4271">
            <v>270376.78200000001</v>
          </cell>
        </row>
        <row r="4272">
          <cell r="EZ4272" t="str">
            <v>MT</v>
          </cell>
          <cell r="FA4272" t="str">
            <v>Living Room/Family Room</v>
          </cell>
          <cell r="FB4272">
            <v>171701.85</v>
          </cell>
          <cell r="FC4272">
            <v>322799.478</v>
          </cell>
          <cell r="FI4272" t="str">
            <v>OR</v>
          </cell>
          <cell r="FJ4272" t="str">
            <v>Bedrooms</v>
          </cell>
          <cell r="FK4272" t="str">
            <v>EISAnqnx</v>
          </cell>
          <cell r="FL4272">
            <v>2357130.92</v>
          </cell>
        </row>
        <row r="4273">
          <cell r="EZ4273" t="str">
            <v>MT</v>
          </cell>
          <cell r="FA4273" t="str">
            <v>Other</v>
          </cell>
          <cell r="FB4273">
            <v>892849.62000000011</v>
          </cell>
          <cell r="FC4273">
            <v>849351.81800000009</v>
          </cell>
          <cell r="FI4273" t="str">
            <v>OR</v>
          </cell>
          <cell r="FJ4273" t="str">
            <v>Bedrooms</v>
          </cell>
          <cell r="FK4273" t="str">
            <v>EISAq</v>
          </cell>
          <cell r="FL4273">
            <v>90125.593999999997</v>
          </cell>
        </row>
        <row r="4274">
          <cell r="EZ4274" t="str">
            <v>WA</v>
          </cell>
          <cell r="FA4274" t="str">
            <v>Bathroom</v>
          </cell>
          <cell r="FB4274">
            <v>3020149.8360000001</v>
          </cell>
          <cell r="FC4274">
            <v>619837.91399999999</v>
          </cell>
          <cell r="FI4274" t="str">
            <v>OR</v>
          </cell>
          <cell r="FJ4274" t="str">
            <v>Bedrooms</v>
          </cell>
          <cell r="FK4274" t="str">
            <v>EISAx</v>
          </cell>
          <cell r="FL4274">
            <v>2218476.16</v>
          </cell>
        </row>
        <row r="4275">
          <cell r="EZ4275" t="str">
            <v>WA</v>
          </cell>
          <cell r="FA4275" t="str">
            <v>Bedrooms</v>
          </cell>
          <cell r="FB4275">
            <v>497118.32699999999</v>
          </cell>
          <cell r="FC4275">
            <v>1441435.149</v>
          </cell>
          <cell r="FI4275" t="str">
            <v>OR</v>
          </cell>
          <cell r="FJ4275" t="str">
            <v>Exterior</v>
          </cell>
          <cell r="FK4275" t="str">
            <v>EISAnqnx</v>
          </cell>
          <cell r="FL4275">
            <v>2079821.4000000001</v>
          </cell>
        </row>
        <row r="4276">
          <cell r="EZ4276" t="str">
            <v>WA</v>
          </cell>
          <cell r="FA4276" t="str">
            <v>Kitchen</v>
          </cell>
          <cell r="FB4276">
            <v>262079.11799999999</v>
          </cell>
          <cell r="FC4276">
            <v>449278.48800000001</v>
          </cell>
          <cell r="FI4276" t="str">
            <v>OR</v>
          </cell>
          <cell r="FJ4276" t="str">
            <v>Exterior</v>
          </cell>
          <cell r="FK4276" t="str">
            <v>EISAx</v>
          </cell>
          <cell r="FL4276">
            <v>2773095.2</v>
          </cell>
        </row>
        <row r="4277">
          <cell r="EZ4277" t="str">
            <v>WA</v>
          </cell>
          <cell r="FA4277" t="str">
            <v>Living Room/Family Room</v>
          </cell>
          <cell r="FB4277">
            <v>532478.20799999998</v>
          </cell>
          <cell r="FC4277">
            <v>840317.17200000002</v>
          </cell>
          <cell r="FI4277" t="str">
            <v>OR</v>
          </cell>
          <cell r="FJ4277" t="str">
            <v>Garage</v>
          </cell>
          <cell r="FK4277" t="str">
            <v>EISAx</v>
          </cell>
          <cell r="FL4277">
            <v>2253139.85</v>
          </cell>
        </row>
        <row r="4278">
          <cell r="EZ4278" t="str">
            <v>WA</v>
          </cell>
          <cell r="FA4278" t="str">
            <v>Other</v>
          </cell>
          <cell r="FB4278">
            <v>9703167.3449999988</v>
          </cell>
          <cell r="FC4278">
            <v>4923343.4309999999</v>
          </cell>
          <cell r="FI4278" t="str">
            <v>OR</v>
          </cell>
          <cell r="FJ4278" t="str">
            <v>Kitchen</v>
          </cell>
          <cell r="FK4278" t="str">
            <v>EISAnqnx</v>
          </cell>
          <cell r="FL4278">
            <v>1663857.12</v>
          </cell>
        </row>
        <row r="4279">
          <cell r="EZ4279" t="str">
            <v>OR</v>
          </cell>
          <cell r="FA4279" t="str">
            <v>Bathroom</v>
          </cell>
          <cell r="FB4279">
            <v>161269.20000000001</v>
          </cell>
          <cell r="FC4279">
            <v>80634.600000000006</v>
          </cell>
          <cell r="FI4279" t="str">
            <v>OR</v>
          </cell>
          <cell r="FJ4279" t="str">
            <v>Kitchen</v>
          </cell>
          <cell r="FK4279" t="str">
            <v>EISAq</v>
          </cell>
          <cell r="FL4279">
            <v>360502.37599999999</v>
          </cell>
        </row>
        <row r="4280">
          <cell r="EZ4280" t="str">
            <v>OR</v>
          </cell>
          <cell r="FA4280" t="str">
            <v>Bedrooms</v>
          </cell>
          <cell r="FB4280">
            <v>274157.64</v>
          </cell>
          <cell r="FC4280">
            <v>193523.04</v>
          </cell>
          <cell r="FI4280" t="str">
            <v>OR</v>
          </cell>
          <cell r="FJ4280" t="str">
            <v>Living Room/Family Room</v>
          </cell>
          <cell r="FK4280" t="str">
            <v>EISAnqnx</v>
          </cell>
          <cell r="FL4280">
            <v>1455874.98</v>
          </cell>
        </row>
        <row r="4281">
          <cell r="EZ4281" t="str">
            <v>OR</v>
          </cell>
          <cell r="FA4281" t="str">
            <v>Exterior</v>
          </cell>
          <cell r="FB4281">
            <v>193523.04</v>
          </cell>
          <cell r="FC4281">
            <v>1548184.32</v>
          </cell>
          <cell r="FI4281" t="str">
            <v>OR</v>
          </cell>
          <cell r="FJ4281" t="str">
            <v>Living Room/Family Room</v>
          </cell>
          <cell r="FK4281" t="str">
            <v>EISAq</v>
          </cell>
          <cell r="FL4281">
            <v>492224.39800000004</v>
          </cell>
        </row>
        <row r="4282">
          <cell r="EZ4282" t="str">
            <v>OR</v>
          </cell>
          <cell r="FA4282" t="str">
            <v>Kitchen</v>
          </cell>
          <cell r="FB4282">
            <v>170945.35200000001</v>
          </cell>
          <cell r="FC4282">
            <v>322538.40000000002</v>
          </cell>
          <cell r="FI4282" t="str">
            <v>OR</v>
          </cell>
          <cell r="FJ4282" t="str">
            <v>Living Room/Family Room</v>
          </cell>
          <cell r="FK4282" t="str">
            <v>EISAx</v>
          </cell>
          <cell r="FL4282">
            <v>173318.45</v>
          </cell>
        </row>
        <row r="4283">
          <cell r="EZ4283" t="str">
            <v>OR</v>
          </cell>
          <cell r="FA4283" t="str">
            <v>Living Room/Family Room</v>
          </cell>
          <cell r="FB4283">
            <v>798282.54</v>
          </cell>
          <cell r="FC4283">
            <v>378982.62</v>
          </cell>
          <cell r="FI4283" t="str">
            <v>OR</v>
          </cell>
          <cell r="FJ4283" t="str">
            <v>Other</v>
          </cell>
          <cell r="FK4283" t="str">
            <v>EISAnqnx</v>
          </cell>
          <cell r="FL4283">
            <v>1247892.8400000001</v>
          </cell>
        </row>
        <row r="4284">
          <cell r="EZ4284" t="str">
            <v>OR</v>
          </cell>
          <cell r="FA4284" t="str">
            <v>Other</v>
          </cell>
          <cell r="FB4284">
            <v>680556.02399999998</v>
          </cell>
          <cell r="FC4284">
            <v>1822341.96</v>
          </cell>
          <cell r="FI4284" t="str">
            <v>OR</v>
          </cell>
          <cell r="FJ4284" t="str">
            <v>Other</v>
          </cell>
          <cell r="FK4284" t="str">
            <v>EISAq</v>
          </cell>
          <cell r="FL4284">
            <v>894323.20200000005</v>
          </cell>
        </row>
        <row r="4285">
          <cell r="EZ4285" t="str">
            <v>MT</v>
          </cell>
          <cell r="FA4285" t="str">
            <v>Bathroom</v>
          </cell>
          <cell r="FB4285">
            <v>1022825.28</v>
          </cell>
          <cell r="FC4285">
            <v>266360.75</v>
          </cell>
          <cell r="FI4285" t="str">
            <v>OR</v>
          </cell>
          <cell r="FJ4285" t="str">
            <v>Other</v>
          </cell>
          <cell r="FK4285" t="str">
            <v>EISAx</v>
          </cell>
          <cell r="FL4285">
            <v>1268691.054</v>
          </cell>
        </row>
        <row r="4286">
          <cell r="EZ4286" t="str">
            <v>MT</v>
          </cell>
          <cell r="FA4286" t="str">
            <v>Bedrooms</v>
          </cell>
          <cell r="FB4286">
            <v>1255091.8540000001</v>
          </cell>
          <cell r="FC4286">
            <v>1363767.04</v>
          </cell>
          <cell r="FI4286" t="str">
            <v>OR</v>
          </cell>
          <cell r="FJ4286" t="str">
            <v>Bathroom</v>
          </cell>
          <cell r="FK4286" t="str">
            <v>EISAnqnx</v>
          </cell>
          <cell r="FL4286">
            <v>962301.87</v>
          </cell>
        </row>
        <row r="4287">
          <cell r="EZ4287" t="str">
            <v>MT</v>
          </cell>
          <cell r="FA4287" t="str">
            <v>Exterior</v>
          </cell>
          <cell r="FB4287">
            <v>415522.77</v>
          </cell>
          <cell r="FC4287">
            <v>6499202.2999999998</v>
          </cell>
          <cell r="FI4287" t="str">
            <v>OR</v>
          </cell>
          <cell r="FJ4287" t="str">
            <v>Bathroom</v>
          </cell>
          <cell r="FK4287" t="str">
            <v>EISAx</v>
          </cell>
          <cell r="FL4287">
            <v>297006.75</v>
          </cell>
        </row>
        <row r="4288">
          <cell r="EZ4288" t="str">
            <v>MT</v>
          </cell>
          <cell r="FA4288" t="str">
            <v>Kitchen</v>
          </cell>
          <cell r="FB4288">
            <v>1044134.14</v>
          </cell>
          <cell r="FC4288">
            <v>809736.67999999993</v>
          </cell>
          <cell r="FI4288" t="str">
            <v>OR</v>
          </cell>
          <cell r="FJ4288" t="str">
            <v>Bedrooms</v>
          </cell>
          <cell r="FK4288" t="str">
            <v>EISAnqnx</v>
          </cell>
          <cell r="FL4288">
            <v>356408.10000000003</v>
          </cell>
        </row>
        <row r="4289">
          <cell r="EZ4289" t="str">
            <v>MT</v>
          </cell>
          <cell r="FA4289" t="str">
            <v>Living Room/Family Room</v>
          </cell>
          <cell r="FB4289">
            <v>127853.16</v>
          </cell>
          <cell r="FC4289">
            <v>767118.96</v>
          </cell>
          <cell r="FI4289" t="str">
            <v>OR</v>
          </cell>
          <cell r="FJ4289" t="str">
            <v>Bedrooms</v>
          </cell>
          <cell r="FK4289" t="str">
            <v>EISAq</v>
          </cell>
          <cell r="FL4289">
            <v>123554.808</v>
          </cell>
        </row>
        <row r="4290">
          <cell r="EZ4290" t="str">
            <v>MT</v>
          </cell>
          <cell r="FA4290" t="str">
            <v>Other</v>
          </cell>
          <cell r="FB4290">
            <v>1512929.06</v>
          </cell>
          <cell r="FC4290">
            <v>2823423.95</v>
          </cell>
          <cell r="FI4290" t="str">
            <v>OR</v>
          </cell>
          <cell r="FJ4290" t="str">
            <v>Exterior</v>
          </cell>
          <cell r="FK4290" t="str">
            <v>EISAnqnx</v>
          </cell>
          <cell r="FL4290">
            <v>498971.34</v>
          </cell>
        </row>
        <row r="4291">
          <cell r="EZ4291" t="str">
            <v>ID</v>
          </cell>
          <cell r="FA4291" t="str">
            <v>Bathroom</v>
          </cell>
          <cell r="FB4291">
            <v>977821.29999999993</v>
          </cell>
          <cell r="FC4291">
            <v>237300.53499999997</v>
          </cell>
          <cell r="FI4291" t="str">
            <v>OR</v>
          </cell>
          <cell r="FJ4291" t="str">
            <v>Exterior</v>
          </cell>
          <cell r="FK4291" t="str">
            <v>EISAq</v>
          </cell>
          <cell r="FL4291">
            <v>33264.756000000001</v>
          </cell>
        </row>
        <row r="4292">
          <cell r="EZ4292" t="str">
            <v>ID</v>
          </cell>
          <cell r="FA4292" t="str">
            <v>Bedrooms</v>
          </cell>
          <cell r="FB4292">
            <v>566420.875</v>
          </cell>
          <cell r="FC4292">
            <v>702361.88500000001</v>
          </cell>
          <cell r="FI4292" t="str">
            <v>OR</v>
          </cell>
          <cell r="FJ4292" t="str">
            <v>Kitchen</v>
          </cell>
          <cell r="FK4292" t="str">
            <v>EISAnqnx</v>
          </cell>
          <cell r="FL4292">
            <v>142563.24</v>
          </cell>
        </row>
        <row r="4293">
          <cell r="EZ4293" t="str">
            <v>ID</v>
          </cell>
          <cell r="FA4293" t="str">
            <v>Exterior</v>
          </cell>
          <cell r="FB4293">
            <v>214643.69999999998</v>
          </cell>
          <cell r="FC4293">
            <v>3239927.4049999998</v>
          </cell>
          <cell r="FI4293" t="str">
            <v>OR</v>
          </cell>
          <cell r="FJ4293" t="str">
            <v>Kitchen</v>
          </cell>
          <cell r="FK4293" t="str">
            <v>EISAq</v>
          </cell>
          <cell r="FL4293">
            <v>129494.943</v>
          </cell>
        </row>
        <row r="4294">
          <cell r="EZ4294" t="str">
            <v>ID</v>
          </cell>
          <cell r="FA4294" t="str">
            <v>Garage</v>
          </cell>
          <cell r="FB4294">
            <v>0</v>
          </cell>
          <cell r="FC4294">
            <v>0</v>
          </cell>
          <cell r="FI4294" t="str">
            <v>OR</v>
          </cell>
          <cell r="FJ4294" t="str">
            <v>Living Room/Family Room</v>
          </cell>
          <cell r="FK4294" t="str">
            <v>EISAnqnx</v>
          </cell>
          <cell r="FL4294">
            <v>380168.64</v>
          </cell>
        </row>
        <row r="4295">
          <cell r="EZ4295" t="str">
            <v>ID</v>
          </cell>
          <cell r="FA4295" t="str">
            <v>Kitchen</v>
          </cell>
          <cell r="FB4295">
            <v>580730.45499999996</v>
          </cell>
          <cell r="FC4295">
            <v>262342.3</v>
          </cell>
          <cell r="FI4295" t="str">
            <v>OR</v>
          </cell>
          <cell r="FJ4295" t="str">
            <v>Living Room/Family Room</v>
          </cell>
          <cell r="FK4295" t="str">
            <v>EISAq</v>
          </cell>
          <cell r="FL4295">
            <v>53461.215000000004</v>
          </cell>
        </row>
        <row r="4296">
          <cell r="EZ4296" t="str">
            <v>ID</v>
          </cell>
          <cell r="FA4296" t="str">
            <v>Living Room/Family Room</v>
          </cell>
          <cell r="FB4296">
            <v>1427380.605</v>
          </cell>
          <cell r="FC4296">
            <v>1055331.5249999999</v>
          </cell>
          <cell r="FI4296" t="str">
            <v>OR</v>
          </cell>
          <cell r="FJ4296" t="str">
            <v>Living Room/Family Room</v>
          </cell>
          <cell r="FK4296" t="str">
            <v>EISAx</v>
          </cell>
          <cell r="FL4296">
            <v>392048.91000000003</v>
          </cell>
        </row>
        <row r="4297">
          <cell r="EZ4297" t="str">
            <v>ID</v>
          </cell>
          <cell r="FA4297" t="str">
            <v>Other</v>
          </cell>
          <cell r="FB4297">
            <v>1132841.75</v>
          </cell>
          <cell r="FC4297">
            <v>599809.8949999999</v>
          </cell>
          <cell r="FI4297" t="str">
            <v>OR</v>
          </cell>
          <cell r="FJ4297" t="str">
            <v>Other</v>
          </cell>
          <cell r="FK4297" t="str">
            <v>EISAnqnx</v>
          </cell>
          <cell r="FL4297">
            <v>659354.98499999999</v>
          </cell>
        </row>
        <row r="4298">
          <cell r="EZ4298" t="str">
            <v>OR</v>
          </cell>
          <cell r="FA4298" t="str">
            <v>Bathroom</v>
          </cell>
          <cell r="FB4298">
            <v>774092.16</v>
          </cell>
          <cell r="FC4298">
            <v>185459.58</v>
          </cell>
          <cell r="FI4298" t="str">
            <v>OR</v>
          </cell>
          <cell r="FJ4298" t="str">
            <v>Other</v>
          </cell>
          <cell r="FK4298" t="str">
            <v>EISAq</v>
          </cell>
          <cell r="FL4298">
            <v>256613.83199999999</v>
          </cell>
        </row>
        <row r="4299">
          <cell r="EZ4299" t="str">
            <v>OR</v>
          </cell>
          <cell r="FA4299" t="str">
            <v>Bedrooms</v>
          </cell>
          <cell r="FB4299">
            <v>266094.18</v>
          </cell>
          <cell r="FC4299">
            <v>535413.74399999995</v>
          </cell>
          <cell r="FI4299" t="str">
            <v>WA</v>
          </cell>
          <cell r="FJ4299" t="str">
            <v>Bathroom</v>
          </cell>
          <cell r="FK4299" t="str">
            <v>EISAq</v>
          </cell>
          <cell r="FL4299">
            <v>59465.718000000001</v>
          </cell>
        </row>
        <row r="4300">
          <cell r="EZ4300" t="str">
            <v>OR</v>
          </cell>
          <cell r="FA4300" t="str">
            <v>Exterior</v>
          </cell>
          <cell r="FB4300">
            <v>516061.44</v>
          </cell>
          <cell r="FC4300">
            <v>2062633.068</v>
          </cell>
          <cell r="FI4300" t="str">
            <v>WA</v>
          </cell>
          <cell r="FJ4300" t="str">
            <v>Bathroom</v>
          </cell>
          <cell r="FK4300" t="str">
            <v>EISAx</v>
          </cell>
          <cell r="FL4300">
            <v>716638.14</v>
          </cell>
        </row>
        <row r="4301">
          <cell r="EZ4301" t="str">
            <v>OR</v>
          </cell>
          <cell r="FA4301" t="str">
            <v>Garage</v>
          </cell>
          <cell r="FB4301">
            <v>274157.64</v>
          </cell>
          <cell r="FC4301">
            <v>595083.348</v>
          </cell>
          <cell r="FI4301" t="str">
            <v>WA</v>
          </cell>
          <cell r="FJ4301" t="str">
            <v>Bedrooms</v>
          </cell>
          <cell r="FK4301" t="str">
            <v>EISAnqnx</v>
          </cell>
          <cell r="FL4301">
            <v>457428.6</v>
          </cell>
        </row>
        <row r="4302">
          <cell r="EZ4302" t="str">
            <v>OR</v>
          </cell>
          <cell r="FA4302" t="str">
            <v>Kitchen</v>
          </cell>
          <cell r="FB4302">
            <v>846663.3</v>
          </cell>
          <cell r="FC4302">
            <v>322538.40000000002</v>
          </cell>
          <cell r="FI4302" t="str">
            <v>WA</v>
          </cell>
          <cell r="FJ4302" t="str">
            <v>Bedrooms</v>
          </cell>
          <cell r="FK4302" t="str">
            <v>EISAq</v>
          </cell>
          <cell r="FL4302">
            <v>132654.29399999999</v>
          </cell>
        </row>
        <row r="4303">
          <cell r="EZ4303" t="str">
            <v>OR</v>
          </cell>
          <cell r="FA4303" t="str">
            <v>Living Room/Family Room</v>
          </cell>
          <cell r="FB4303">
            <v>362855.7</v>
          </cell>
          <cell r="FC4303">
            <v>233840.34</v>
          </cell>
          <cell r="FI4303" t="str">
            <v>WA</v>
          </cell>
          <cell r="FJ4303" t="str">
            <v>Exterior</v>
          </cell>
          <cell r="FK4303" t="str">
            <v>EISAnqnx</v>
          </cell>
          <cell r="FL4303">
            <v>457428.6</v>
          </cell>
        </row>
        <row r="4304">
          <cell r="EZ4304" t="str">
            <v>OR</v>
          </cell>
          <cell r="FA4304" t="str">
            <v>Other</v>
          </cell>
          <cell r="FB4304">
            <v>338665.32</v>
          </cell>
          <cell r="FC4304">
            <v>193523.04</v>
          </cell>
          <cell r="FI4304" t="str">
            <v>WA</v>
          </cell>
          <cell r="FJ4304" t="str">
            <v>Exterior</v>
          </cell>
          <cell r="FK4304" t="str">
            <v>EISAq</v>
          </cell>
          <cell r="FL4304">
            <v>33544.763999999996</v>
          </cell>
        </row>
        <row r="4305">
          <cell r="EZ4305" t="str">
            <v>OR</v>
          </cell>
          <cell r="FA4305" t="str">
            <v>Bathroom</v>
          </cell>
          <cell r="FB4305">
            <v>1299414.825</v>
          </cell>
          <cell r="FC4305">
            <v>242557.43400000001</v>
          </cell>
          <cell r="FI4305" t="str">
            <v>WA</v>
          </cell>
          <cell r="FJ4305" t="str">
            <v>Kitchen</v>
          </cell>
          <cell r="FK4305" t="str">
            <v>EISAnqnx</v>
          </cell>
          <cell r="FL4305">
            <v>152476.19999999998</v>
          </cell>
        </row>
        <row r="4306">
          <cell r="EZ4306" t="str">
            <v>OR</v>
          </cell>
          <cell r="FA4306" t="str">
            <v>Bedrooms</v>
          </cell>
          <cell r="FB4306">
            <v>1501546.02</v>
          </cell>
          <cell r="FC4306">
            <v>1101133.7479999999</v>
          </cell>
          <cell r="FI4306" t="str">
            <v>WA</v>
          </cell>
          <cell r="FJ4306" t="str">
            <v>Kitchen</v>
          </cell>
          <cell r="FK4306" t="str">
            <v>EISAq</v>
          </cell>
          <cell r="FL4306">
            <v>132654.29399999999</v>
          </cell>
        </row>
        <row r="4307">
          <cell r="EZ4307" t="str">
            <v>OR</v>
          </cell>
          <cell r="FA4307" t="str">
            <v>Exterior</v>
          </cell>
          <cell r="FB4307">
            <v>1617049.56</v>
          </cell>
          <cell r="FC4307">
            <v>3118595.58</v>
          </cell>
          <cell r="FI4307" t="str">
            <v>WA</v>
          </cell>
          <cell r="FJ4307" t="str">
            <v>Kitchen</v>
          </cell>
          <cell r="FK4307" t="str">
            <v>EISAx</v>
          </cell>
          <cell r="FL4307">
            <v>114357.15</v>
          </cell>
        </row>
        <row r="4308">
          <cell r="EZ4308" t="str">
            <v>OR</v>
          </cell>
          <cell r="FA4308" t="str">
            <v>Garage</v>
          </cell>
          <cell r="FB4308">
            <v>1930834.1769999999</v>
          </cell>
          <cell r="FC4308">
            <v>1251288.3500000001</v>
          </cell>
          <cell r="FI4308" t="str">
            <v>WA</v>
          </cell>
          <cell r="FJ4308" t="str">
            <v>Living Room/Family Room</v>
          </cell>
          <cell r="FK4308" t="str">
            <v>EISAnqnx</v>
          </cell>
          <cell r="FL4308">
            <v>152476.19999999998</v>
          </cell>
        </row>
        <row r="4309">
          <cell r="EZ4309" t="str">
            <v>OR</v>
          </cell>
          <cell r="FA4309" t="str">
            <v>Kitchen</v>
          </cell>
          <cell r="FB4309">
            <v>154004.72</v>
          </cell>
          <cell r="FC4309">
            <v>254107.788</v>
          </cell>
          <cell r="FI4309" t="str">
            <v>WA</v>
          </cell>
          <cell r="FJ4309" t="str">
            <v>Living Room/Family Room</v>
          </cell>
          <cell r="FK4309" t="str">
            <v>EISAq</v>
          </cell>
          <cell r="FL4309">
            <v>442180.98</v>
          </cell>
        </row>
        <row r="4310">
          <cell r="EZ4310" t="str">
            <v>OR</v>
          </cell>
          <cell r="FA4310" t="str">
            <v>Living Room/Family Room</v>
          </cell>
          <cell r="FB4310">
            <v>1848056.64</v>
          </cell>
          <cell r="FC4310">
            <v>1128084.574</v>
          </cell>
          <cell r="FI4310" t="str">
            <v>WA</v>
          </cell>
          <cell r="FJ4310" t="str">
            <v>Living Room/Family Room</v>
          </cell>
          <cell r="FK4310" t="str">
            <v>EISAx</v>
          </cell>
          <cell r="FL4310">
            <v>91485.72</v>
          </cell>
        </row>
        <row r="4311">
          <cell r="EZ4311" t="str">
            <v>OR</v>
          </cell>
          <cell r="FA4311" t="str">
            <v>Other</v>
          </cell>
          <cell r="FB4311">
            <v>375386.505</v>
          </cell>
          <cell r="FC4311">
            <v>308009.44</v>
          </cell>
          <cell r="FI4311" t="str">
            <v>WA</v>
          </cell>
          <cell r="FJ4311" t="str">
            <v>Other</v>
          </cell>
          <cell r="FK4311" t="str">
            <v>EISAnqnx</v>
          </cell>
          <cell r="FL4311">
            <v>91485.72</v>
          </cell>
        </row>
        <row r="4312">
          <cell r="EZ4312" t="str">
            <v>OR</v>
          </cell>
          <cell r="FA4312" t="str">
            <v>Bathroom</v>
          </cell>
          <cell r="FB4312">
            <v>924028.32</v>
          </cell>
          <cell r="FC4312">
            <v>302234.26299999998</v>
          </cell>
          <cell r="FI4312" t="str">
            <v>WA</v>
          </cell>
          <cell r="FJ4312" t="str">
            <v>Other</v>
          </cell>
          <cell r="FK4312" t="str">
            <v>EISAq</v>
          </cell>
          <cell r="FL4312">
            <v>106733.34</v>
          </cell>
        </row>
        <row r="4313">
          <cell r="EZ4313" t="str">
            <v>OR</v>
          </cell>
          <cell r="FA4313" t="str">
            <v>Bedrooms</v>
          </cell>
          <cell r="FB4313">
            <v>962529.5</v>
          </cell>
          <cell r="FC4313">
            <v>752698.06900000002</v>
          </cell>
          <cell r="FI4313" t="str">
            <v>WA</v>
          </cell>
          <cell r="FJ4313" t="str">
            <v>Bathroom</v>
          </cell>
          <cell r="FK4313" t="str">
            <v>EISAnqnx</v>
          </cell>
          <cell r="FL4313">
            <v>160297.28</v>
          </cell>
        </row>
        <row r="4314">
          <cell r="EZ4314" t="str">
            <v>OR</v>
          </cell>
          <cell r="FA4314" t="str">
            <v>Exterior</v>
          </cell>
          <cell r="FB4314">
            <v>2695082.6</v>
          </cell>
          <cell r="FC4314">
            <v>3671087.5129999998</v>
          </cell>
          <cell r="FI4314" t="str">
            <v>WA</v>
          </cell>
          <cell r="FJ4314" t="str">
            <v>Bathroom</v>
          </cell>
          <cell r="FK4314" t="str">
            <v>EISAq</v>
          </cell>
          <cell r="FL4314">
            <v>90167.22</v>
          </cell>
        </row>
        <row r="4315">
          <cell r="EZ4315" t="str">
            <v>OR</v>
          </cell>
          <cell r="FA4315" t="str">
            <v>Garage</v>
          </cell>
          <cell r="FB4315">
            <v>1626674.855</v>
          </cell>
          <cell r="FC4315">
            <v>3415054.6659999997</v>
          </cell>
          <cell r="FI4315" t="str">
            <v>WA</v>
          </cell>
          <cell r="FJ4315" t="str">
            <v>Bathroom</v>
          </cell>
          <cell r="FK4315" t="str">
            <v>EISAx</v>
          </cell>
          <cell r="FL4315">
            <v>320594.56</v>
          </cell>
        </row>
        <row r="4316">
          <cell r="EZ4316" t="str">
            <v>OR</v>
          </cell>
          <cell r="FA4316" t="str">
            <v>Kitchen</v>
          </cell>
          <cell r="FB4316">
            <v>1212787.17</v>
          </cell>
          <cell r="FC4316">
            <v>408112.50799999997</v>
          </cell>
          <cell r="FI4316" t="str">
            <v>WA</v>
          </cell>
          <cell r="FJ4316" t="str">
            <v>Bedrooms</v>
          </cell>
          <cell r="FK4316" t="str">
            <v>EISAnqnx</v>
          </cell>
          <cell r="FL4316">
            <v>601114.79999999993</v>
          </cell>
        </row>
        <row r="4317">
          <cell r="EZ4317" t="str">
            <v>OR</v>
          </cell>
          <cell r="FA4317" t="str">
            <v>Living Room/Family Room</v>
          </cell>
          <cell r="FB4317">
            <v>510140.63500000001</v>
          </cell>
          <cell r="FC4317">
            <v>569817.46400000004</v>
          </cell>
          <cell r="FI4317" t="str">
            <v>WA</v>
          </cell>
          <cell r="FJ4317" t="str">
            <v>Bedrooms</v>
          </cell>
          <cell r="FK4317" t="str">
            <v>EISAq</v>
          </cell>
          <cell r="FL4317">
            <v>30055.739999999998</v>
          </cell>
        </row>
        <row r="4318">
          <cell r="EZ4318" t="str">
            <v>OR</v>
          </cell>
          <cell r="FA4318" t="str">
            <v>Other</v>
          </cell>
          <cell r="FB4318">
            <v>3657612.1</v>
          </cell>
          <cell r="FC4318">
            <v>2485251.1689999998</v>
          </cell>
          <cell r="FI4318" t="str">
            <v>WA</v>
          </cell>
          <cell r="FJ4318" t="str">
            <v>Bedrooms</v>
          </cell>
          <cell r="FK4318" t="str">
            <v>EISAx</v>
          </cell>
          <cell r="FL4318">
            <v>50092.899999999994</v>
          </cell>
        </row>
        <row r="4319">
          <cell r="EZ4319" t="str">
            <v>ID</v>
          </cell>
          <cell r="FA4319" t="str">
            <v>Bathroom</v>
          </cell>
          <cell r="FB4319">
            <v>71547.899999999994</v>
          </cell>
          <cell r="FC4319">
            <v>79895.154999999999</v>
          </cell>
          <cell r="FI4319" t="str">
            <v>WA</v>
          </cell>
          <cell r="FJ4319" t="str">
            <v>Exterior</v>
          </cell>
          <cell r="FK4319" t="str">
            <v>EISAnqnx</v>
          </cell>
          <cell r="FL4319">
            <v>280520.24</v>
          </cell>
        </row>
        <row r="4320">
          <cell r="EZ4320" t="str">
            <v>ID</v>
          </cell>
          <cell r="FA4320" t="str">
            <v>Bedrooms</v>
          </cell>
          <cell r="FB4320">
            <v>143095.79999999999</v>
          </cell>
          <cell r="FC4320">
            <v>584307.85</v>
          </cell>
          <cell r="FI4320" t="str">
            <v>WA</v>
          </cell>
          <cell r="FJ4320" t="str">
            <v>Exterior</v>
          </cell>
          <cell r="FK4320" t="str">
            <v>EISAq</v>
          </cell>
          <cell r="FL4320">
            <v>30055.739999999998</v>
          </cell>
        </row>
        <row r="4321">
          <cell r="EZ4321" t="str">
            <v>ID</v>
          </cell>
          <cell r="FA4321" t="str">
            <v>Exterior</v>
          </cell>
          <cell r="FB4321">
            <v>417362.75</v>
          </cell>
          <cell r="FC4321">
            <v>1663488.6749999998</v>
          </cell>
          <cell r="FI4321" t="str">
            <v>WA</v>
          </cell>
          <cell r="FJ4321" t="str">
            <v>Exterior</v>
          </cell>
          <cell r="FK4321" t="str">
            <v>EISAx</v>
          </cell>
          <cell r="FL4321">
            <v>1041932.32</v>
          </cell>
        </row>
        <row r="4322">
          <cell r="EZ4322" t="str">
            <v>ID</v>
          </cell>
          <cell r="FA4322" t="str">
            <v>Kitchen</v>
          </cell>
          <cell r="FB4322">
            <v>132363.61499999999</v>
          </cell>
          <cell r="FC4322">
            <v>119246.49999999999</v>
          </cell>
          <cell r="FI4322" t="str">
            <v>WA</v>
          </cell>
          <cell r="FJ4322" t="str">
            <v>Garage</v>
          </cell>
          <cell r="FK4322" t="str">
            <v>EISAnqnx</v>
          </cell>
          <cell r="FL4322">
            <v>240445.91999999998</v>
          </cell>
        </row>
        <row r="4323">
          <cell r="EZ4323" t="str">
            <v>ID</v>
          </cell>
          <cell r="FA4323" t="str">
            <v>Living Room/Family Room</v>
          </cell>
          <cell r="FB4323">
            <v>447174.37499999994</v>
          </cell>
          <cell r="FC4323">
            <v>474601.06999999995</v>
          </cell>
          <cell r="FI4323" t="str">
            <v>WA</v>
          </cell>
          <cell r="FJ4323" t="str">
            <v>Garage</v>
          </cell>
          <cell r="FK4323" t="str">
            <v>EISAq</v>
          </cell>
          <cell r="FL4323">
            <v>1602972.7999999998</v>
          </cell>
        </row>
        <row r="4324">
          <cell r="EZ4324" t="str">
            <v>ID</v>
          </cell>
          <cell r="FA4324" t="str">
            <v>Other</v>
          </cell>
          <cell r="FB4324">
            <v>186024.53999999998</v>
          </cell>
          <cell r="FC4324">
            <v>199141.655</v>
          </cell>
          <cell r="FI4324" t="str">
            <v>WA</v>
          </cell>
          <cell r="FJ4324" t="str">
            <v>Kitchen</v>
          </cell>
          <cell r="FK4324" t="str">
            <v>EISAq</v>
          </cell>
          <cell r="FL4324">
            <v>160297.28</v>
          </cell>
        </row>
        <row r="4325">
          <cell r="EZ4325" t="str">
            <v>OR</v>
          </cell>
          <cell r="FA4325" t="str">
            <v>Bathroom</v>
          </cell>
          <cell r="FB4325">
            <v>411236.46</v>
          </cell>
          <cell r="FC4325">
            <v>146754.97200000001</v>
          </cell>
          <cell r="FI4325" t="str">
            <v>WA</v>
          </cell>
          <cell r="FJ4325" t="str">
            <v>Living Room/Family Room</v>
          </cell>
          <cell r="FK4325" t="str">
            <v>EISAnqnx</v>
          </cell>
          <cell r="FL4325">
            <v>801486.39999999991</v>
          </cell>
        </row>
        <row r="4326">
          <cell r="EZ4326" t="str">
            <v>OR</v>
          </cell>
          <cell r="FA4326" t="str">
            <v>Bedrooms</v>
          </cell>
          <cell r="FB4326">
            <v>1038573.648</v>
          </cell>
          <cell r="FC4326">
            <v>783768.31200000003</v>
          </cell>
          <cell r="FI4326" t="str">
            <v>WA</v>
          </cell>
          <cell r="FJ4326" t="str">
            <v>Living Room/Family Room</v>
          </cell>
          <cell r="FK4326" t="str">
            <v>EISAx</v>
          </cell>
          <cell r="FL4326">
            <v>881635.03999999992</v>
          </cell>
        </row>
        <row r="4327">
          <cell r="EZ4327" t="str">
            <v>OR</v>
          </cell>
          <cell r="FA4327" t="str">
            <v>Exterior</v>
          </cell>
          <cell r="FB4327">
            <v>1701390.06</v>
          </cell>
          <cell r="FC4327">
            <v>2631913.344</v>
          </cell>
          <cell r="FI4327" t="str">
            <v>WA</v>
          </cell>
          <cell r="FJ4327" t="str">
            <v>Other</v>
          </cell>
          <cell r="FK4327" t="str">
            <v>EISAnqnx</v>
          </cell>
          <cell r="FL4327">
            <v>881635.03999999992</v>
          </cell>
        </row>
        <row r="4328">
          <cell r="EZ4328" t="str">
            <v>OR</v>
          </cell>
          <cell r="FA4328" t="str">
            <v>Garage</v>
          </cell>
          <cell r="FB4328">
            <v>141916.89600000001</v>
          </cell>
          <cell r="FC4328">
            <v>851501.37600000005</v>
          </cell>
          <cell r="FI4328" t="str">
            <v>WA</v>
          </cell>
          <cell r="FJ4328" t="str">
            <v>Other</v>
          </cell>
          <cell r="FK4328" t="str">
            <v>EISAq</v>
          </cell>
          <cell r="FL4328">
            <v>643192.83600000001</v>
          </cell>
        </row>
        <row r="4329">
          <cell r="EZ4329" t="str">
            <v>OR</v>
          </cell>
          <cell r="FA4329" t="str">
            <v>Kitchen</v>
          </cell>
          <cell r="FB4329">
            <v>103212.288</v>
          </cell>
          <cell r="FC4329">
            <v>258030.72</v>
          </cell>
          <cell r="FI4329" t="str">
            <v>WA</v>
          </cell>
          <cell r="FJ4329" t="str">
            <v>Other</v>
          </cell>
          <cell r="FK4329" t="str">
            <v>EISAx</v>
          </cell>
          <cell r="FL4329">
            <v>370687.45999999996</v>
          </cell>
        </row>
        <row r="4330">
          <cell r="EZ4330" t="str">
            <v>OR</v>
          </cell>
          <cell r="FA4330" t="str">
            <v>Living Room/Family Room</v>
          </cell>
          <cell r="FB4330">
            <v>483807.6</v>
          </cell>
          <cell r="FC4330">
            <v>532188.36</v>
          </cell>
          <cell r="FI4330" t="str">
            <v>OR</v>
          </cell>
          <cell r="FJ4330" t="str">
            <v>Bathroom</v>
          </cell>
          <cell r="FK4330" t="str">
            <v>EISAnqnx</v>
          </cell>
          <cell r="FL4330">
            <v>421749.58500000002</v>
          </cell>
        </row>
        <row r="4331">
          <cell r="EZ4331" t="str">
            <v>OR</v>
          </cell>
          <cell r="FA4331" t="str">
            <v>Other</v>
          </cell>
          <cell r="FB4331">
            <v>191910.348</v>
          </cell>
          <cell r="FC4331">
            <v>604759.5</v>
          </cell>
          <cell r="FI4331" t="str">
            <v>OR</v>
          </cell>
          <cell r="FJ4331" t="str">
            <v>Bedrooms</v>
          </cell>
          <cell r="FK4331" t="str">
            <v>EISAnqnx</v>
          </cell>
          <cell r="FL4331">
            <v>712816.20000000007</v>
          </cell>
        </row>
        <row r="4332">
          <cell r="EZ4332" t="str">
            <v>MT</v>
          </cell>
          <cell r="FA4332" t="str">
            <v>Bathroom</v>
          </cell>
          <cell r="FB4332">
            <v>326233.51500000001</v>
          </cell>
          <cell r="FC4332">
            <v>194595.43000000002</v>
          </cell>
          <cell r="FI4332" t="str">
            <v>OR</v>
          </cell>
          <cell r="FJ4332" t="str">
            <v>Bedrooms</v>
          </cell>
          <cell r="FK4332" t="str">
            <v>EISAq</v>
          </cell>
          <cell r="FL4332">
            <v>35640.81</v>
          </cell>
        </row>
        <row r="4333">
          <cell r="EZ4333" t="str">
            <v>MT</v>
          </cell>
          <cell r="FA4333" t="str">
            <v>Bedrooms</v>
          </cell>
          <cell r="FB4333">
            <v>412084.44000000006</v>
          </cell>
          <cell r="FC4333">
            <v>394914.255</v>
          </cell>
          <cell r="FI4333" t="str">
            <v>OR</v>
          </cell>
          <cell r="FJ4333" t="str">
            <v>Exterior</v>
          </cell>
          <cell r="FK4333" t="str">
            <v>EISAx</v>
          </cell>
          <cell r="FL4333">
            <v>451450.26</v>
          </cell>
        </row>
        <row r="4334">
          <cell r="EZ4334" t="str">
            <v>MT</v>
          </cell>
          <cell r="FA4334" t="str">
            <v>Exterior</v>
          </cell>
          <cell r="FB4334">
            <v>686807.4</v>
          </cell>
          <cell r="FC4334">
            <v>1565920.8720000002</v>
          </cell>
          <cell r="FI4334" t="str">
            <v>OR</v>
          </cell>
          <cell r="FJ4334" t="str">
            <v>Garage</v>
          </cell>
          <cell r="FK4334" t="str">
            <v>EISAnqnx</v>
          </cell>
          <cell r="FL4334">
            <v>47521.08</v>
          </cell>
        </row>
        <row r="4335">
          <cell r="EZ4335" t="str">
            <v>MT</v>
          </cell>
          <cell r="FA4335" t="str">
            <v>Garage</v>
          </cell>
          <cell r="FB4335">
            <v>274722.96000000002</v>
          </cell>
          <cell r="FC4335">
            <v>1483503.9840000002</v>
          </cell>
          <cell r="FI4335" t="str">
            <v>OR</v>
          </cell>
          <cell r="FJ4335" t="str">
            <v>Kitchen</v>
          </cell>
          <cell r="FK4335" t="str">
            <v>EISAq</v>
          </cell>
          <cell r="FL4335">
            <v>53461.215000000004</v>
          </cell>
        </row>
        <row r="4336">
          <cell r="EZ4336" t="str">
            <v>MT</v>
          </cell>
          <cell r="FA4336" t="str">
            <v>Kitchen</v>
          </cell>
          <cell r="FB4336">
            <v>1030211.1000000001</v>
          </cell>
          <cell r="FC4336">
            <v>148808.27000000002</v>
          </cell>
          <cell r="FI4336" t="str">
            <v>OR</v>
          </cell>
          <cell r="FJ4336" t="str">
            <v>Living Room/Family Room</v>
          </cell>
          <cell r="FK4336" t="str">
            <v>EISAnqnx</v>
          </cell>
          <cell r="FL4336">
            <v>267306.07500000001</v>
          </cell>
        </row>
        <row r="4337">
          <cell r="EZ4337" t="str">
            <v>MT</v>
          </cell>
          <cell r="FA4337" t="str">
            <v>Living Room/Family Room</v>
          </cell>
          <cell r="FB4337">
            <v>778381.72000000009</v>
          </cell>
          <cell r="FC4337">
            <v>560892.71000000008</v>
          </cell>
          <cell r="FI4337" t="str">
            <v>OR</v>
          </cell>
          <cell r="FJ4337" t="str">
            <v>Living Room/Family Room</v>
          </cell>
          <cell r="FK4337" t="str">
            <v>EISAx</v>
          </cell>
          <cell r="FL4337">
            <v>47521.08</v>
          </cell>
        </row>
        <row r="4338">
          <cell r="EZ4338" t="str">
            <v>MT</v>
          </cell>
          <cell r="FA4338" t="str">
            <v>Other</v>
          </cell>
          <cell r="FB4338">
            <v>137361.48000000001</v>
          </cell>
          <cell r="FC4338">
            <v>121335.97400000002</v>
          </cell>
          <cell r="FI4338" t="str">
            <v>OR</v>
          </cell>
          <cell r="FJ4338" t="str">
            <v>Other</v>
          </cell>
          <cell r="FK4338" t="str">
            <v>EISAnqnx</v>
          </cell>
          <cell r="FL4338">
            <v>118802.70000000001</v>
          </cell>
        </row>
        <row r="4339">
          <cell r="EZ4339" t="str">
            <v>MT</v>
          </cell>
          <cell r="FA4339" t="str">
            <v>Bathroom</v>
          </cell>
          <cell r="FB4339">
            <v>72450.123999999996</v>
          </cell>
          <cell r="FC4339">
            <v>74581.009999999995</v>
          </cell>
          <cell r="FI4339" t="str">
            <v>WA</v>
          </cell>
          <cell r="FJ4339" t="str">
            <v>Bathroom</v>
          </cell>
          <cell r="FK4339" t="str">
            <v>EISAq</v>
          </cell>
          <cell r="FL4339">
            <v>91485.72</v>
          </cell>
        </row>
        <row r="4340">
          <cell r="EZ4340" t="str">
            <v>MT</v>
          </cell>
          <cell r="FA4340" t="str">
            <v>Bedrooms</v>
          </cell>
          <cell r="FB4340">
            <v>362250.62</v>
          </cell>
          <cell r="FC4340">
            <v>600909.85199999996</v>
          </cell>
          <cell r="FI4340" t="str">
            <v>WA</v>
          </cell>
          <cell r="FJ4340" t="str">
            <v>Bathroom</v>
          </cell>
          <cell r="FK4340" t="str">
            <v>EISAx</v>
          </cell>
          <cell r="FL4340">
            <v>381190.5</v>
          </cell>
        </row>
        <row r="4341">
          <cell r="EZ4341" t="str">
            <v>MT</v>
          </cell>
          <cell r="FA4341" t="str">
            <v>Exterior</v>
          </cell>
          <cell r="FB4341">
            <v>383559.48</v>
          </cell>
          <cell r="FC4341">
            <v>1551285.0079999999</v>
          </cell>
          <cell r="FI4341" t="str">
            <v>WA</v>
          </cell>
          <cell r="FJ4341" t="str">
            <v>Bedrooms</v>
          </cell>
          <cell r="FK4341" t="str">
            <v>EISAnqnx</v>
          </cell>
          <cell r="FL4341">
            <v>114357.15</v>
          </cell>
        </row>
        <row r="4342">
          <cell r="EZ4342" t="str">
            <v>MT</v>
          </cell>
          <cell r="FA4342" t="str">
            <v>Kitchen</v>
          </cell>
          <cell r="FB4342">
            <v>168339.99400000001</v>
          </cell>
          <cell r="FC4342">
            <v>213088.6</v>
          </cell>
          <cell r="FI4342" t="str">
            <v>WA</v>
          </cell>
          <cell r="FJ4342" t="str">
            <v>Bedrooms</v>
          </cell>
          <cell r="FK4342" t="str">
            <v>EISAq</v>
          </cell>
          <cell r="FL4342">
            <v>22871.43</v>
          </cell>
        </row>
        <row r="4343">
          <cell r="EZ4343" t="str">
            <v>MT</v>
          </cell>
          <cell r="FA4343" t="str">
            <v>Living Room/Family Room</v>
          </cell>
          <cell r="FB4343">
            <v>127853.16</v>
          </cell>
          <cell r="FC4343">
            <v>353727.076</v>
          </cell>
          <cell r="FI4343" t="str">
            <v>WA</v>
          </cell>
          <cell r="FJ4343" t="str">
            <v>Bedrooms</v>
          </cell>
          <cell r="FK4343" t="str">
            <v>EISAx</v>
          </cell>
          <cell r="FL4343">
            <v>38119.049999999996</v>
          </cell>
        </row>
        <row r="4344">
          <cell r="EZ4344" t="str">
            <v>MT</v>
          </cell>
          <cell r="FA4344" t="str">
            <v>Other</v>
          </cell>
          <cell r="FB4344">
            <v>426177.2</v>
          </cell>
          <cell r="FC4344">
            <v>202434.16999999998</v>
          </cell>
          <cell r="FI4344" t="str">
            <v>WA</v>
          </cell>
          <cell r="FJ4344" t="str">
            <v>Kitchen</v>
          </cell>
          <cell r="FK4344" t="str">
            <v>EISAq</v>
          </cell>
          <cell r="FL4344">
            <v>134179.05599999998</v>
          </cell>
        </row>
        <row r="4345">
          <cell r="EZ4345" t="str">
            <v>OR</v>
          </cell>
          <cell r="FA4345" t="str">
            <v>Bathroom</v>
          </cell>
          <cell r="FB4345">
            <v>290284.56</v>
          </cell>
          <cell r="FC4345">
            <v>64507.68</v>
          </cell>
          <cell r="FI4345" t="str">
            <v>WA</v>
          </cell>
          <cell r="FJ4345" t="str">
            <v>Kitchen</v>
          </cell>
          <cell r="FK4345" t="str">
            <v>EISAx</v>
          </cell>
          <cell r="FL4345">
            <v>198219.06</v>
          </cell>
        </row>
        <row r="4346">
          <cell r="EZ4346" t="str">
            <v>OR</v>
          </cell>
          <cell r="FA4346" t="str">
            <v>Bedrooms</v>
          </cell>
          <cell r="FB4346">
            <v>290284.56</v>
          </cell>
          <cell r="FC4346">
            <v>241903.8</v>
          </cell>
          <cell r="FI4346" t="str">
            <v>WA</v>
          </cell>
          <cell r="FJ4346" t="str">
            <v>Living Room/Family Room</v>
          </cell>
          <cell r="FK4346" t="str">
            <v>EISAnqnx</v>
          </cell>
          <cell r="FL4346">
            <v>381190.5</v>
          </cell>
        </row>
        <row r="4347">
          <cell r="EZ4347" t="str">
            <v>OR</v>
          </cell>
          <cell r="FA4347" t="str">
            <v>Exterior</v>
          </cell>
          <cell r="FB4347">
            <v>580569.12</v>
          </cell>
          <cell r="FC4347">
            <v>1757834.28</v>
          </cell>
          <cell r="FI4347" t="str">
            <v>WA</v>
          </cell>
          <cell r="FJ4347" t="str">
            <v>Living Room/Family Room</v>
          </cell>
          <cell r="FK4347" t="str">
            <v>EISAq</v>
          </cell>
          <cell r="FL4347">
            <v>30495.239999999998</v>
          </cell>
        </row>
        <row r="4348">
          <cell r="EZ4348" t="str">
            <v>OR</v>
          </cell>
          <cell r="FA4348" t="str">
            <v>Kitchen</v>
          </cell>
          <cell r="FB4348">
            <v>328989.16800000001</v>
          </cell>
          <cell r="FC4348">
            <v>399947.61599999998</v>
          </cell>
          <cell r="FI4348" t="str">
            <v>WA</v>
          </cell>
          <cell r="FJ4348" t="str">
            <v>Other</v>
          </cell>
          <cell r="FK4348" t="str">
            <v>EISAq</v>
          </cell>
          <cell r="FL4348">
            <v>33544.763999999996</v>
          </cell>
        </row>
        <row r="4349">
          <cell r="EZ4349" t="str">
            <v>OR</v>
          </cell>
          <cell r="FA4349" t="str">
            <v>Living Room/Family Room</v>
          </cell>
          <cell r="FB4349">
            <v>677330.64</v>
          </cell>
          <cell r="FC4349">
            <v>467680.68</v>
          </cell>
          <cell r="FI4349" t="str">
            <v>WA</v>
          </cell>
          <cell r="FJ4349" t="str">
            <v>Bathroom</v>
          </cell>
          <cell r="FK4349" t="str">
            <v>EISAnqnx</v>
          </cell>
          <cell r="FL4349">
            <v>263644.92</v>
          </cell>
        </row>
        <row r="4350">
          <cell r="EZ4350" t="str">
            <v>OR</v>
          </cell>
          <cell r="FA4350" t="str">
            <v>Other</v>
          </cell>
          <cell r="FB4350">
            <v>393496.848</v>
          </cell>
          <cell r="FC4350">
            <v>409623.76799999998</v>
          </cell>
          <cell r="FI4350" t="str">
            <v>WA</v>
          </cell>
          <cell r="FJ4350" t="str">
            <v>Bathroom</v>
          </cell>
          <cell r="FK4350" t="str">
            <v>EISAq</v>
          </cell>
          <cell r="FL4350">
            <v>125963.68399999999</v>
          </cell>
        </row>
        <row r="4351">
          <cell r="EZ4351" t="str">
            <v>WA</v>
          </cell>
          <cell r="FA4351" t="str">
            <v>Bathroom</v>
          </cell>
          <cell r="FB4351">
            <v>228514.56</v>
          </cell>
          <cell r="FC4351">
            <v>199950.24</v>
          </cell>
          <cell r="FI4351" t="str">
            <v>WA</v>
          </cell>
          <cell r="FJ4351" t="str">
            <v>Bathroom</v>
          </cell>
          <cell r="FK4351" t="str">
            <v>EISAx</v>
          </cell>
          <cell r="FL4351">
            <v>95205.11</v>
          </cell>
        </row>
        <row r="4352">
          <cell r="EZ4352" t="str">
            <v>WA</v>
          </cell>
          <cell r="FA4352" t="str">
            <v>Bedrooms</v>
          </cell>
          <cell r="FB4352">
            <v>727438.01600000006</v>
          </cell>
          <cell r="FC4352">
            <v>516062.04800000001</v>
          </cell>
          <cell r="FI4352" t="str">
            <v>WA</v>
          </cell>
          <cell r="FJ4352" t="str">
            <v>Bedrooms</v>
          </cell>
          <cell r="FK4352" t="str">
            <v>EISAnqnx</v>
          </cell>
          <cell r="FL4352">
            <v>402790.85</v>
          </cell>
        </row>
        <row r="4353">
          <cell r="EZ4353" t="str">
            <v>WA</v>
          </cell>
          <cell r="FA4353" t="str">
            <v>Exterior</v>
          </cell>
          <cell r="FB4353">
            <v>1970938.08</v>
          </cell>
          <cell r="FC4353">
            <v>3839044.608</v>
          </cell>
          <cell r="FI4353" t="str">
            <v>WA</v>
          </cell>
          <cell r="FJ4353" t="str">
            <v>Bedrooms</v>
          </cell>
          <cell r="FK4353" t="str">
            <v>EISAq</v>
          </cell>
          <cell r="FL4353">
            <v>87881.64</v>
          </cell>
        </row>
        <row r="4354">
          <cell r="EZ4354" t="str">
            <v>WA</v>
          </cell>
          <cell r="FA4354" t="str">
            <v>Garage</v>
          </cell>
          <cell r="FB4354">
            <v>0</v>
          </cell>
          <cell r="FC4354">
            <v>0</v>
          </cell>
          <cell r="FI4354" t="str">
            <v>WA</v>
          </cell>
          <cell r="FJ4354" t="str">
            <v>Exterior</v>
          </cell>
          <cell r="FK4354" t="str">
            <v>EISAnqnx</v>
          </cell>
          <cell r="FL4354">
            <v>83487.558000000005</v>
          </cell>
        </row>
        <row r="4355">
          <cell r="EZ4355" t="str">
            <v>WA</v>
          </cell>
          <cell r="FA4355" t="str">
            <v>Kitchen</v>
          </cell>
          <cell r="FB4355">
            <v>799800.96</v>
          </cell>
          <cell r="FC4355">
            <v>352293.28</v>
          </cell>
          <cell r="FI4355" t="str">
            <v>WA</v>
          </cell>
          <cell r="FJ4355" t="str">
            <v>Exterior</v>
          </cell>
          <cell r="FK4355" t="str">
            <v>EISAq</v>
          </cell>
          <cell r="FL4355">
            <v>105457.96799999999</v>
          </cell>
        </row>
        <row r="4356">
          <cell r="EZ4356" t="str">
            <v>WA</v>
          </cell>
          <cell r="FA4356" t="str">
            <v>Living Room/Family Room</v>
          </cell>
          <cell r="FB4356">
            <v>1390130.24</v>
          </cell>
          <cell r="FC4356">
            <v>1184467.1359999999</v>
          </cell>
          <cell r="FI4356" t="str">
            <v>WA</v>
          </cell>
          <cell r="FJ4356" t="str">
            <v>Garage</v>
          </cell>
          <cell r="FK4356" t="str">
            <v>EISAnqnx</v>
          </cell>
          <cell r="FL4356">
            <v>219704.1</v>
          </cell>
        </row>
        <row r="4357">
          <cell r="EZ4357" t="str">
            <v>WA</v>
          </cell>
          <cell r="FA4357" t="str">
            <v>Other</v>
          </cell>
          <cell r="FB4357">
            <v>1203510.0160000001</v>
          </cell>
          <cell r="FC4357">
            <v>1161615.68</v>
          </cell>
          <cell r="FI4357" t="str">
            <v>WA</v>
          </cell>
          <cell r="FJ4357" t="str">
            <v>Kitchen</v>
          </cell>
          <cell r="FK4357" t="str">
            <v>EISAnqnx</v>
          </cell>
          <cell r="FL4357">
            <v>417437.79</v>
          </cell>
        </row>
        <row r="4358">
          <cell r="EZ4358" t="str">
            <v>MT</v>
          </cell>
          <cell r="FA4358" t="str">
            <v>Bathroom</v>
          </cell>
          <cell r="FB4358">
            <v>1310494.8899999999</v>
          </cell>
          <cell r="FC4358">
            <v>240790.11799999999</v>
          </cell>
          <cell r="FI4358" t="str">
            <v>WA</v>
          </cell>
          <cell r="FJ4358" t="str">
            <v>Kitchen</v>
          </cell>
          <cell r="FK4358" t="str">
            <v>EISAx</v>
          </cell>
          <cell r="FL4358">
            <v>761640.88</v>
          </cell>
        </row>
        <row r="4359">
          <cell r="EZ4359" t="str">
            <v>MT</v>
          </cell>
          <cell r="FA4359" t="str">
            <v>Bedrooms</v>
          </cell>
          <cell r="FB4359">
            <v>1054788.57</v>
          </cell>
          <cell r="FC4359">
            <v>1536368.8059999999</v>
          </cell>
          <cell r="FI4359" t="str">
            <v>WA</v>
          </cell>
          <cell r="FJ4359" t="str">
            <v>Living Room/Family Room</v>
          </cell>
          <cell r="FK4359" t="str">
            <v>EISAnqnx</v>
          </cell>
          <cell r="FL4359">
            <v>366173.5</v>
          </cell>
        </row>
        <row r="4360">
          <cell r="EZ4360" t="str">
            <v>MT</v>
          </cell>
          <cell r="FA4360" t="str">
            <v>Exterior</v>
          </cell>
          <cell r="FB4360">
            <v>511412.64</v>
          </cell>
          <cell r="FC4360">
            <v>3822809.4840000002</v>
          </cell>
          <cell r="FI4360" t="str">
            <v>WA</v>
          </cell>
          <cell r="FJ4360" t="str">
            <v>Living Room/Family Room</v>
          </cell>
          <cell r="FK4360" t="str">
            <v>EISAq</v>
          </cell>
          <cell r="FL4360">
            <v>21970.41</v>
          </cell>
        </row>
        <row r="4361">
          <cell r="EZ4361" t="str">
            <v>MT</v>
          </cell>
          <cell r="FA4361" t="str">
            <v>Kitchen</v>
          </cell>
          <cell r="FB4361">
            <v>264229.864</v>
          </cell>
          <cell r="FC4361">
            <v>313240.24199999997</v>
          </cell>
          <cell r="FI4361" t="str">
            <v>WA</v>
          </cell>
          <cell r="FJ4361" t="str">
            <v>Other</v>
          </cell>
          <cell r="FK4361" t="str">
            <v>EISAnqnx</v>
          </cell>
          <cell r="FL4361">
            <v>650324.13599999994</v>
          </cell>
        </row>
        <row r="4362">
          <cell r="EZ4362" t="str">
            <v>MT</v>
          </cell>
          <cell r="FA4362" t="str">
            <v>Living Room/Family Room</v>
          </cell>
          <cell r="FB4362">
            <v>340941.76</v>
          </cell>
          <cell r="FC4362">
            <v>639265.80000000005</v>
          </cell>
          <cell r="FI4362" t="str">
            <v>WA</v>
          </cell>
          <cell r="FJ4362" t="str">
            <v>Other</v>
          </cell>
          <cell r="FK4362" t="str">
            <v>EISAq</v>
          </cell>
          <cell r="FL4362">
            <v>105457.96799999999</v>
          </cell>
        </row>
        <row r="4363">
          <cell r="EZ4363" t="str">
            <v>MT</v>
          </cell>
          <cell r="FA4363" t="str">
            <v>Other</v>
          </cell>
          <cell r="FB4363">
            <v>1278531.6000000001</v>
          </cell>
          <cell r="FC4363">
            <v>675490.86199999996</v>
          </cell>
          <cell r="FI4363" t="str">
            <v>WA</v>
          </cell>
          <cell r="FJ4363" t="str">
            <v>Bathroom</v>
          </cell>
          <cell r="FK4363" t="str">
            <v>EISAnqnx</v>
          </cell>
          <cell r="FL4363">
            <v>297389.58</v>
          </cell>
        </row>
        <row r="4364">
          <cell r="EZ4364" t="str">
            <v>OR</v>
          </cell>
          <cell r="FA4364" t="str">
            <v>Bathroom</v>
          </cell>
          <cell r="FB4364">
            <v>308009.44</v>
          </cell>
          <cell r="FC4364">
            <v>115503.54</v>
          </cell>
          <cell r="FI4364" t="str">
            <v>WA</v>
          </cell>
          <cell r="FJ4364" t="str">
            <v>Bedrooms</v>
          </cell>
          <cell r="FK4364" t="str">
            <v>EISAnqnx</v>
          </cell>
          <cell r="FL4364">
            <v>2081727.06</v>
          </cell>
        </row>
        <row r="4365">
          <cell r="EZ4365" t="str">
            <v>OR</v>
          </cell>
          <cell r="FA4365" t="str">
            <v>Bedrooms</v>
          </cell>
          <cell r="FB4365">
            <v>587142.995</v>
          </cell>
          <cell r="FC4365">
            <v>791199.24899999995</v>
          </cell>
          <cell r="FI4365" t="str">
            <v>WA</v>
          </cell>
          <cell r="FJ4365" t="str">
            <v>Bedrooms</v>
          </cell>
          <cell r="FK4365" t="str">
            <v>EISAx</v>
          </cell>
          <cell r="FL4365">
            <v>1139993.3900000001</v>
          </cell>
        </row>
        <row r="4366">
          <cell r="EZ4366" t="str">
            <v>OR</v>
          </cell>
          <cell r="FA4366" t="str">
            <v>Exterior</v>
          </cell>
          <cell r="FB4366">
            <v>693021.24</v>
          </cell>
          <cell r="FC4366">
            <v>2558403.4109999998</v>
          </cell>
          <cell r="FI4366" t="str">
            <v>WA</v>
          </cell>
          <cell r="FJ4366" t="str">
            <v>Exterior</v>
          </cell>
          <cell r="FK4366" t="str">
            <v>EISAnqnx</v>
          </cell>
          <cell r="FL4366">
            <v>297389.58</v>
          </cell>
        </row>
        <row r="4367">
          <cell r="EZ4367" t="str">
            <v>OR</v>
          </cell>
          <cell r="FA4367" t="str">
            <v>Garage</v>
          </cell>
          <cell r="FB4367">
            <v>115503.54</v>
          </cell>
          <cell r="FC4367">
            <v>768098.54099999997</v>
          </cell>
          <cell r="FI4367" t="str">
            <v>WA</v>
          </cell>
          <cell r="FJ4367" t="str">
            <v>Garage</v>
          </cell>
          <cell r="FK4367" t="str">
            <v>EISAnqnx</v>
          </cell>
          <cell r="FL4367">
            <v>198259.72000000003</v>
          </cell>
        </row>
        <row r="4368">
          <cell r="EZ4368" t="str">
            <v>OR</v>
          </cell>
          <cell r="FA4368" t="str">
            <v>Kitchen</v>
          </cell>
          <cell r="FB4368">
            <v>123203.776</v>
          </cell>
          <cell r="FC4368">
            <v>192505.9</v>
          </cell>
          <cell r="FI4368" t="str">
            <v>WA</v>
          </cell>
          <cell r="FJ4368" t="str">
            <v>Garage</v>
          </cell>
          <cell r="FK4368" t="str">
            <v>EISAq</v>
          </cell>
          <cell r="FL4368">
            <v>257737.63600000003</v>
          </cell>
        </row>
        <row r="4369">
          <cell r="EZ4369" t="str">
            <v>OR</v>
          </cell>
          <cell r="FA4369" t="str">
            <v>Living Room/Family Room</v>
          </cell>
          <cell r="FB4369">
            <v>438913.45199999999</v>
          </cell>
          <cell r="FC4369">
            <v>673770.65</v>
          </cell>
          <cell r="FI4369" t="str">
            <v>WA</v>
          </cell>
          <cell r="FJ4369" t="str">
            <v>Kitchen</v>
          </cell>
          <cell r="FK4369" t="str">
            <v>EISAq</v>
          </cell>
          <cell r="FL4369">
            <v>89216.874000000011</v>
          </cell>
        </row>
        <row r="4370">
          <cell r="EZ4370" t="str">
            <v>OR</v>
          </cell>
          <cell r="FA4370" t="str">
            <v>Other</v>
          </cell>
          <cell r="FB4370">
            <v>652595.00100000005</v>
          </cell>
          <cell r="FC4370">
            <v>540941.57900000003</v>
          </cell>
          <cell r="FI4370" t="str">
            <v>WA</v>
          </cell>
          <cell r="FJ4370" t="str">
            <v>Kitchen</v>
          </cell>
          <cell r="FK4370" t="str">
            <v>EISAx</v>
          </cell>
          <cell r="FL4370">
            <v>1982597.2000000002</v>
          </cell>
        </row>
        <row r="4371">
          <cell r="EZ4371" t="str">
            <v>OR</v>
          </cell>
          <cell r="FA4371" t="str">
            <v>Bathroom</v>
          </cell>
          <cell r="FB4371">
            <v>5496188.4249999998</v>
          </cell>
          <cell r="FC4371">
            <v>1545544.7149999999</v>
          </cell>
          <cell r="FI4371" t="str">
            <v>WA</v>
          </cell>
          <cell r="FJ4371" t="str">
            <v>Living Room/Family Room</v>
          </cell>
          <cell r="FK4371" t="str">
            <v>EISAnqnx</v>
          </cell>
          <cell r="FL4371">
            <v>297389.58</v>
          </cell>
        </row>
        <row r="4372">
          <cell r="EZ4372" t="str">
            <v>OR</v>
          </cell>
          <cell r="FA4372" t="str">
            <v>Bedrooms</v>
          </cell>
          <cell r="FB4372">
            <v>4463070.3</v>
          </cell>
          <cell r="FC4372">
            <v>3264653.2749999999</v>
          </cell>
          <cell r="FI4372" t="str">
            <v>WA</v>
          </cell>
          <cell r="FJ4372" t="str">
            <v>Living Room/Family Room</v>
          </cell>
          <cell r="FK4372" t="str">
            <v>EISAq</v>
          </cell>
          <cell r="FL4372">
            <v>178433.74800000002</v>
          </cell>
        </row>
        <row r="4373">
          <cell r="EZ4373" t="str">
            <v>OR</v>
          </cell>
          <cell r="FA4373" t="str">
            <v>Garage</v>
          </cell>
          <cell r="FB4373">
            <v>1983586.7999999998</v>
          </cell>
          <cell r="FC4373">
            <v>4545719.75</v>
          </cell>
          <cell r="FI4373" t="str">
            <v>WA</v>
          </cell>
          <cell r="FJ4373" t="str">
            <v>Living Room/Family Room</v>
          </cell>
          <cell r="FK4373" t="str">
            <v>EISAx</v>
          </cell>
          <cell r="FL4373">
            <v>2676506.2200000002</v>
          </cell>
        </row>
        <row r="4374">
          <cell r="EZ4374" t="str">
            <v>OR</v>
          </cell>
          <cell r="FA4374" t="str">
            <v>Kitchen</v>
          </cell>
          <cell r="FB4374">
            <v>5289564.8</v>
          </cell>
          <cell r="FC4374">
            <v>2066236.25</v>
          </cell>
          <cell r="FI4374" t="str">
            <v>WA</v>
          </cell>
          <cell r="FJ4374" t="str">
            <v>Other</v>
          </cell>
          <cell r="FK4374" t="str">
            <v>EISAnqnx</v>
          </cell>
          <cell r="FL4374">
            <v>1090428.4600000002</v>
          </cell>
        </row>
        <row r="4375">
          <cell r="EZ4375" t="str">
            <v>OR</v>
          </cell>
          <cell r="FA4375" t="str">
            <v>Living Room/Family Room</v>
          </cell>
          <cell r="FB4375">
            <v>3843199.4249999998</v>
          </cell>
          <cell r="FC4375">
            <v>2644782.4</v>
          </cell>
          <cell r="FI4375" t="str">
            <v>WA</v>
          </cell>
          <cell r="FJ4375" t="str">
            <v>Bathroom</v>
          </cell>
          <cell r="FK4375" t="str">
            <v>EISAx</v>
          </cell>
          <cell r="FL4375">
            <v>385544.46499999997</v>
          </cell>
        </row>
        <row r="4376">
          <cell r="EZ4376" t="str">
            <v>OR</v>
          </cell>
          <cell r="FA4376" t="str">
            <v>Other</v>
          </cell>
          <cell r="FB4376">
            <v>9231943.5649999995</v>
          </cell>
          <cell r="FC4376">
            <v>4355626.0149999997</v>
          </cell>
          <cell r="FI4376" t="str">
            <v>WA</v>
          </cell>
          <cell r="FJ4376" t="str">
            <v>Bedrooms</v>
          </cell>
          <cell r="FK4376" t="str">
            <v>EISAnqnx</v>
          </cell>
          <cell r="FL4376">
            <v>638737.84499999997</v>
          </cell>
        </row>
        <row r="4377">
          <cell r="EZ4377" t="str">
            <v>ID</v>
          </cell>
          <cell r="FA4377" t="str">
            <v>Bathroom</v>
          </cell>
          <cell r="FB4377">
            <v>238492.99999999997</v>
          </cell>
          <cell r="FC4377">
            <v>95397.2</v>
          </cell>
          <cell r="FI4377" t="str">
            <v>WA</v>
          </cell>
          <cell r="FJ4377" t="str">
            <v>Bedrooms</v>
          </cell>
          <cell r="FK4377" t="str">
            <v>EISAq</v>
          </cell>
          <cell r="FL4377">
            <v>17263.184999999998</v>
          </cell>
        </row>
        <row r="4378">
          <cell r="EZ4378" t="str">
            <v>ID</v>
          </cell>
          <cell r="FA4378" t="str">
            <v>Bedrooms</v>
          </cell>
          <cell r="FB4378">
            <v>1544242.1749999998</v>
          </cell>
          <cell r="FC4378">
            <v>584307.85</v>
          </cell>
          <cell r="FI4378" t="str">
            <v>WA</v>
          </cell>
          <cell r="FJ4378" t="str">
            <v>Bedrooms</v>
          </cell>
          <cell r="FK4378" t="str">
            <v>EISAx</v>
          </cell>
          <cell r="FL4378">
            <v>546667.52499999991</v>
          </cell>
        </row>
        <row r="4379">
          <cell r="EZ4379" t="str">
            <v>ID</v>
          </cell>
          <cell r="FA4379" t="str">
            <v>Exterior</v>
          </cell>
          <cell r="FB4379">
            <v>596232.5</v>
          </cell>
          <cell r="FC4379">
            <v>2832104.375</v>
          </cell>
          <cell r="FI4379" t="str">
            <v>WA</v>
          </cell>
          <cell r="FJ4379" t="str">
            <v>Exterior</v>
          </cell>
          <cell r="FK4379" t="str">
            <v>EISAx</v>
          </cell>
          <cell r="FL4379">
            <v>661755.42499999993</v>
          </cell>
        </row>
        <row r="4380">
          <cell r="EZ4380" t="str">
            <v>ID</v>
          </cell>
          <cell r="FA4380" t="str">
            <v>Garage</v>
          </cell>
          <cell r="FB4380">
            <v>226568.34999999998</v>
          </cell>
          <cell r="FC4380">
            <v>357739.5</v>
          </cell>
          <cell r="FI4380" t="str">
            <v>WA</v>
          </cell>
          <cell r="FJ4380" t="str">
            <v>Kitchen</v>
          </cell>
          <cell r="FK4380" t="str">
            <v>EISAnqnx</v>
          </cell>
          <cell r="FL4380">
            <v>92070.319999999992</v>
          </cell>
        </row>
        <row r="4381">
          <cell r="EZ4381" t="str">
            <v>ID</v>
          </cell>
          <cell r="FA4381" t="str">
            <v>Kitchen</v>
          </cell>
          <cell r="FB4381">
            <v>429287.39999999997</v>
          </cell>
          <cell r="FC4381">
            <v>194371.79499999998</v>
          </cell>
          <cell r="FI4381" t="str">
            <v>WA</v>
          </cell>
          <cell r="FJ4381" t="str">
            <v>Kitchen</v>
          </cell>
          <cell r="FK4381" t="str">
            <v>EISAq</v>
          </cell>
          <cell r="FL4381">
            <v>46035.159999999996</v>
          </cell>
        </row>
        <row r="4382">
          <cell r="EZ4382" t="str">
            <v>ID</v>
          </cell>
          <cell r="FA4382" t="str">
            <v>Living Room/Family Room</v>
          </cell>
          <cell r="FB4382">
            <v>2466017.6199999996</v>
          </cell>
          <cell r="FC4382">
            <v>1073218.5</v>
          </cell>
          <cell r="FI4382" t="str">
            <v>WA</v>
          </cell>
          <cell r="FJ4382" t="str">
            <v>Kitchen</v>
          </cell>
          <cell r="FK4382" t="str">
            <v>EISAx</v>
          </cell>
          <cell r="FL4382">
            <v>92070.319999999992</v>
          </cell>
        </row>
        <row r="4383">
          <cell r="EZ4383" t="str">
            <v>ID</v>
          </cell>
          <cell r="FA4383" t="str">
            <v>Other</v>
          </cell>
          <cell r="FB4383">
            <v>518722.27499999997</v>
          </cell>
          <cell r="FC4383">
            <v>521107.20499999996</v>
          </cell>
          <cell r="FI4383" t="str">
            <v>WA</v>
          </cell>
          <cell r="FJ4383" t="str">
            <v>Living Room/Family Room</v>
          </cell>
          <cell r="FK4383" t="str">
            <v>EISAnqnx</v>
          </cell>
          <cell r="FL4383">
            <v>989755.94</v>
          </cell>
        </row>
        <row r="4384">
          <cell r="EZ4384" t="str">
            <v>MT</v>
          </cell>
          <cell r="FA4384" t="str">
            <v>Bathroom</v>
          </cell>
          <cell r="FB4384">
            <v>639265.80000000005</v>
          </cell>
          <cell r="FC4384">
            <v>213088.6</v>
          </cell>
          <cell r="FI4384" t="str">
            <v>WA</v>
          </cell>
          <cell r="FJ4384" t="str">
            <v>Living Room/Family Room</v>
          </cell>
          <cell r="FK4384" t="str">
            <v>EISAq</v>
          </cell>
          <cell r="FL4384">
            <v>17263.184999999998</v>
          </cell>
        </row>
        <row r="4385">
          <cell r="EZ4385" t="str">
            <v>MT</v>
          </cell>
          <cell r="FA4385" t="str">
            <v>Bedrooms</v>
          </cell>
          <cell r="FB4385">
            <v>479449.35</v>
          </cell>
          <cell r="FC4385">
            <v>617956.93999999994</v>
          </cell>
          <cell r="FI4385" t="str">
            <v>WA</v>
          </cell>
          <cell r="FJ4385" t="str">
            <v>Living Room/Family Room</v>
          </cell>
          <cell r="FK4385" t="str">
            <v>EISAx</v>
          </cell>
          <cell r="FL4385">
            <v>57543.95</v>
          </cell>
        </row>
        <row r="4386">
          <cell r="EZ4386" t="str">
            <v>MT</v>
          </cell>
          <cell r="FA4386" t="str">
            <v>Exterior</v>
          </cell>
          <cell r="FB4386">
            <v>703192.38</v>
          </cell>
          <cell r="FC4386">
            <v>2454780.6719999998</v>
          </cell>
          <cell r="FI4386" t="str">
            <v>WA</v>
          </cell>
          <cell r="FJ4386" t="str">
            <v>Other</v>
          </cell>
          <cell r="FK4386" t="str">
            <v>EISAnqnx</v>
          </cell>
          <cell r="FL4386">
            <v>322246.12</v>
          </cell>
        </row>
        <row r="4387">
          <cell r="EZ4387" t="str">
            <v>MT</v>
          </cell>
          <cell r="FA4387" t="str">
            <v>Kitchen</v>
          </cell>
          <cell r="FB4387">
            <v>383559.48</v>
          </cell>
          <cell r="FC4387">
            <v>225873.916</v>
          </cell>
          <cell r="FI4387" t="str">
            <v>WA</v>
          </cell>
          <cell r="FJ4387" t="str">
            <v>Other</v>
          </cell>
          <cell r="FK4387" t="str">
            <v>EISAx</v>
          </cell>
          <cell r="FL4387">
            <v>379790.06999999995</v>
          </cell>
        </row>
        <row r="4388">
          <cell r="EZ4388" t="str">
            <v>MT</v>
          </cell>
          <cell r="FA4388" t="str">
            <v>Living Room/Family Room</v>
          </cell>
          <cell r="FB4388">
            <v>132114.932</v>
          </cell>
          <cell r="FC4388">
            <v>585993.65</v>
          </cell>
          <cell r="FI4388" t="str">
            <v>WA</v>
          </cell>
          <cell r="FJ4388" t="str">
            <v>Bathroom</v>
          </cell>
          <cell r="FK4388" t="str">
            <v>EISAnqnx</v>
          </cell>
          <cell r="FL4388">
            <v>274457.15999999997</v>
          </cell>
        </row>
        <row r="4389">
          <cell r="EZ4389" t="str">
            <v>MT</v>
          </cell>
          <cell r="FA4389" t="str">
            <v>Other</v>
          </cell>
          <cell r="FB4389">
            <v>530590.61399999994</v>
          </cell>
          <cell r="FC4389">
            <v>613695.16799999995</v>
          </cell>
          <cell r="FI4389" t="str">
            <v>WA</v>
          </cell>
          <cell r="FJ4389" t="str">
            <v>Bedrooms</v>
          </cell>
          <cell r="FK4389" t="str">
            <v>EISAnqnx</v>
          </cell>
          <cell r="FL4389">
            <v>274457.15999999997</v>
          </cell>
        </row>
        <row r="4390">
          <cell r="EZ4390" t="str">
            <v>OR</v>
          </cell>
          <cell r="FA4390" t="str">
            <v>Bathroom</v>
          </cell>
          <cell r="FB4390">
            <v>247948.34999999998</v>
          </cell>
          <cell r="FC4390">
            <v>1413305.595</v>
          </cell>
          <cell r="FI4390" t="str">
            <v>WA</v>
          </cell>
          <cell r="FJ4390" t="str">
            <v>Bedrooms</v>
          </cell>
          <cell r="FK4390" t="str">
            <v>EISAq</v>
          </cell>
          <cell r="FL4390">
            <v>42693.335999999996</v>
          </cell>
        </row>
        <row r="4391">
          <cell r="EZ4391" t="str">
            <v>OR</v>
          </cell>
          <cell r="FA4391" t="str">
            <v>Bedrooms</v>
          </cell>
          <cell r="FB4391">
            <v>619870.875</v>
          </cell>
          <cell r="FC4391">
            <v>1124032.52</v>
          </cell>
          <cell r="FI4391" t="str">
            <v>WA</v>
          </cell>
          <cell r="FJ4391" t="str">
            <v>Bedrooms</v>
          </cell>
          <cell r="FK4391" t="str">
            <v>EISAx</v>
          </cell>
          <cell r="FL4391">
            <v>838619.1</v>
          </cell>
        </row>
        <row r="4392">
          <cell r="EZ4392" t="str">
            <v>OR</v>
          </cell>
          <cell r="FA4392" t="str">
            <v>Exterior</v>
          </cell>
          <cell r="FB4392">
            <v>247948.34999999998</v>
          </cell>
          <cell r="FC4392">
            <v>7025203.25</v>
          </cell>
          <cell r="FI4392" t="str">
            <v>WA</v>
          </cell>
          <cell r="FJ4392" t="str">
            <v>Exterior</v>
          </cell>
          <cell r="FK4392" t="str">
            <v>EISAx</v>
          </cell>
          <cell r="FL4392">
            <v>86911.433999999994</v>
          </cell>
        </row>
        <row r="4393">
          <cell r="EZ4393" t="str">
            <v>OR</v>
          </cell>
          <cell r="FA4393" t="str">
            <v>Kitchen</v>
          </cell>
          <cell r="FB4393">
            <v>1388510.76</v>
          </cell>
          <cell r="FC4393">
            <v>1900937.3499999999</v>
          </cell>
          <cell r="FI4393" t="str">
            <v>WA</v>
          </cell>
          <cell r="FJ4393" t="str">
            <v>Kitchen</v>
          </cell>
          <cell r="FK4393" t="str">
            <v>EISAnqnx</v>
          </cell>
          <cell r="FL4393">
            <v>91485.72</v>
          </cell>
        </row>
        <row r="4394">
          <cell r="EZ4394" t="str">
            <v>OR</v>
          </cell>
          <cell r="FA4394" t="str">
            <v>Living Room/Family Room</v>
          </cell>
          <cell r="FB4394">
            <v>495896.69999999995</v>
          </cell>
          <cell r="FC4394">
            <v>1719108.56</v>
          </cell>
          <cell r="FI4394" t="str">
            <v>WA</v>
          </cell>
          <cell r="FJ4394" t="str">
            <v>Kitchen</v>
          </cell>
          <cell r="FK4394" t="str">
            <v>EISAq</v>
          </cell>
          <cell r="FL4394">
            <v>315625.734</v>
          </cell>
        </row>
        <row r="4395">
          <cell r="EZ4395" t="str">
            <v>WA</v>
          </cell>
          <cell r="FA4395" t="str">
            <v>Bathroom</v>
          </cell>
          <cell r="FB4395">
            <v>2370838.56</v>
          </cell>
          <cell r="FC4395">
            <v>615085.02399999998</v>
          </cell>
          <cell r="FI4395" t="str">
            <v>WA</v>
          </cell>
          <cell r="FJ4395" t="str">
            <v>Living Room/Family Room</v>
          </cell>
          <cell r="FK4395" t="str">
            <v>EISAnqnx</v>
          </cell>
          <cell r="FL4395">
            <v>335447.64</v>
          </cell>
        </row>
        <row r="4396">
          <cell r="EZ4396" t="str">
            <v>WA</v>
          </cell>
          <cell r="FA4396" t="str">
            <v>Bedrooms</v>
          </cell>
          <cell r="FB4396">
            <v>740768.03200000001</v>
          </cell>
          <cell r="FC4396">
            <v>1169232.8319999999</v>
          </cell>
          <cell r="FI4396" t="str">
            <v>WA</v>
          </cell>
          <cell r="FJ4396" t="str">
            <v>Living Room/Family Room</v>
          </cell>
          <cell r="FK4396" t="str">
            <v>EISAq</v>
          </cell>
          <cell r="FL4396">
            <v>147901.91399999999</v>
          </cell>
        </row>
        <row r="4397">
          <cell r="EZ4397" t="str">
            <v>WA</v>
          </cell>
          <cell r="FA4397" t="str">
            <v>Exterior</v>
          </cell>
          <cell r="FB4397">
            <v>1542473.28</v>
          </cell>
          <cell r="FC4397">
            <v>6554559.2960000001</v>
          </cell>
          <cell r="FI4397" t="str">
            <v>WA</v>
          </cell>
          <cell r="FJ4397" t="str">
            <v>Living Room/Family Room</v>
          </cell>
          <cell r="FK4397" t="str">
            <v>EISAx</v>
          </cell>
          <cell r="FL4397">
            <v>289704.77999999997</v>
          </cell>
        </row>
        <row r="4398">
          <cell r="EZ4398" t="str">
            <v>WA</v>
          </cell>
          <cell r="FA4398" t="str">
            <v>Garage</v>
          </cell>
          <cell r="FB4398">
            <v>1485344.64</v>
          </cell>
          <cell r="FC4398">
            <v>1420598.848</v>
          </cell>
          <cell r="FI4398" t="str">
            <v>WA</v>
          </cell>
          <cell r="FJ4398" t="str">
            <v>Other</v>
          </cell>
          <cell r="FK4398" t="str">
            <v>EISAnqnx</v>
          </cell>
          <cell r="FL4398">
            <v>1097828.6399999999</v>
          </cell>
        </row>
        <row r="4399">
          <cell r="EZ4399" t="str">
            <v>WA</v>
          </cell>
          <cell r="FA4399" t="str">
            <v>Kitchen</v>
          </cell>
          <cell r="FB4399">
            <v>1751944.96</v>
          </cell>
          <cell r="FC4399">
            <v>514157.76</v>
          </cell>
          <cell r="FI4399" t="str">
            <v>WA</v>
          </cell>
          <cell r="FJ4399" t="str">
            <v>Other</v>
          </cell>
          <cell r="FK4399" t="str">
            <v>EISAx</v>
          </cell>
          <cell r="FL4399">
            <v>1097828.6399999999</v>
          </cell>
        </row>
        <row r="4400">
          <cell r="EZ4400" t="str">
            <v>WA</v>
          </cell>
          <cell r="FA4400" t="str">
            <v>Living Room/Family Room</v>
          </cell>
          <cell r="FB4400">
            <v>1279681.5360000001</v>
          </cell>
          <cell r="FC4400">
            <v>618893.6</v>
          </cell>
          <cell r="FI4400" t="str">
            <v>WA</v>
          </cell>
          <cell r="FJ4400" t="str">
            <v>Bathroom</v>
          </cell>
          <cell r="FK4400" t="str">
            <v>EISAnqnx</v>
          </cell>
          <cell r="FL4400">
            <v>892168.74000000011</v>
          </cell>
        </row>
        <row r="4401">
          <cell r="EZ4401" t="str">
            <v>WA</v>
          </cell>
          <cell r="FA4401" t="str">
            <v>Other</v>
          </cell>
          <cell r="FB4401">
            <v>3871417.5040000002</v>
          </cell>
          <cell r="FC4401">
            <v>3003062.176</v>
          </cell>
          <cell r="FI4401" t="str">
            <v>WA</v>
          </cell>
          <cell r="FJ4401" t="str">
            <v>Bedrooms</v>
          </cell>
          <cell r="FK4401" t="str">
            <v>EISAq</v>
          </cell>
          <cell r="FL4401">
            <v>584866.174</v>
          </cell>
        </row>
        <row r="4402">
          <cell r="EZ4402" t="str">
            <v>OR</v>
          </cell>
          <cell r="FA4402" t="str">
            <v>Bathroom</v>
          </cell>
          <cell r="FB4402">
            <v>1363715.925</v>
          </cell>
          <cell r="FC4402">
            <v>702520.32499999995</v>
          </cell>
          <cell r="FI4402" t="str">
            <v>WA</v>
          </cell>
          <cell r="FJ4402" t="str">
            <v>Exterior</v>
          </cell>
          <cell r="FK4402" t="str">
            <v>EISAnqnx</v>
          </cell>
          <cell r="FL4402">
            <v>743473.95000000007</v>
          </cell>
        </row>
        <row r="4403">
          <cell r="EZ4403" t="str">
            <v>OR</v>
          </cell>
          <cell r="FA4403" t="str">
            <v>Bedrooms</v>
          </cell>
          <cell r="FB4403">
            <v>1504219.99</v>
          </cell>
          <cell r="FC4403">
            <v>3429952.1749999998</v>
          </cell>
          <cell r="FI4403" t="str">
            <v>WA</v>
          </cell>
          <cell r="FJ4403" t="str">
            <v>Exterior</v>
          </cell>
          <cell r="FK4403" t="str">
            <v>EISAq</v>
          </cell>
          <cell r="FL4403">
            <v>148694.79</v>
          </cell>
        </row>
        <row r="4404">
          <cell r="EZ4404" t="str">
            <v>OR</v>
          </cell>
          <cell r="FA4404" t="str">
            <v>Kitchen</v>
          </cell>
          <cell r="FB4404">
            <v>2479483.5</v>
          </cell>
          <cell r="FC4404">
            <v>991793.39999999991</v>
          </cell>
          <cell r="FI4404" t="str">
            <v>WA</v>
          </cell>
          <cell r="FJ4404" t="str">
            <v>Exterior</v>
          </cell>
          <cell r="FK4404" t="str">
            <v>EISAx</v>
          </cell>
          <cell r="FL4404">
            <v>743473.95000000007</v>
          </cell>
        </row>
        <row r="4405">
          <cell r="EZ4405" t="str">
            <v>OR</v>
          </cell>
          <cell r="FA4405" t="str">
            <v>Living Room/Family Room</v>
          </cell>
          <cell r="FB4405">
            <v>909143.95</v>
          </cell>
          <cell r="FC4405">
            <v>1859612.625</v>
          </cell>
          <cell r="FI4405" t="str">
            <v>WA</v>
          </cell>
          <cell r="FJ4405" t="str">
            <v>Garage</v>
          </cell>
          <cell r="FK4405" t="str">
            <v>EISAnqnx</v>
          </cell>
          <cell r="FL4405">
            <v>297389.58</v>
          </cell>
        </row>
        <row r="4406">
          <cell r="EZ4406" t="str">
            <v>OR</v>
          </cell>
          <cell r="FA4406" t="str">
            <v>Other</v>
          </cell>
          <cell r="FB4406">
            <v>2413363.94</v>
          </cell>
          <cell r="FC4406">
            <v>11364299.375</v>
          </cell>
          <cell r="FI4406" t="str">
            <v>WA</v>
          </cell>
          <cell r="FJ4406" t="str">
            <v>Living Room/Family Room</v>
          </cell>
          <cell r="FK4406" t="str">
            <v>EISAq</v>
          </cell>
          <cell r="FL4406">
            <v>74347.395000000004</v>
          </cell>
        </row>
        <row r="4407">
          <cell r="EZ4407" t="str">
            <v>WA</v>
          </cell>
          <cell r="FA4407" t="str">
            <v>Bathroom</v>
          </cell>
          <cell r="FB4407">
            <v>902716.96199999994</v>
          </cell>
          <cell r="FC4407">
            <v>187199.37</v>
          </cell>
          <cell r="FI4407" t="str">
            <v>WA</v>
          </cell>
          <cell r="FJ4407" t="str">
            <v>Living Room/Family Room</v>
          </cell>
          <cell r="FK4407" t="str">
            <v>EISAx</v>
          </cell>
          <cell r="FL4407">
            <v>1288688.1800000002</v>
          </cell>
        </row>
        <row r="4408">
          <cell r="EZ4408" t="str">
            <v>WA</v>
          </cell>
          <cell r="FA4408" t="str">
            <v>Bedrooms</v>
          </cell>
          <cell r="FB4408">
            <v>1299995.625</v>
          </cell>
          <cell r="FC4408">
            <v>707197.62</v>
          </cell>
          <cell r="FI4408" t="str">
            <v>WA</v>
          </cell>
          <cell r="FJ4408" t="str">
            <v>Other</v>
          </cell>
          <cell r="FK4408" t="str">
            <v>EISAnqnx</v>
          </cell>
          <cell r="FL4408">
            <v>495649.30000000005</v>
          </cell>
        </row>
        <row r="4409">
          <cell r="EZ4409" t="str">
            <v>WA</v>
          </cell>
          <cell r="FA4409" t="str">
            <v>Exterior</v>
          </cell>
          <cell r="FB4409">
            <v>467998.42499999999</v>
          </cell>
          <cell r="FC4409">
            <v>2235992.4750000001</v>
          </cell>
          <cell r="FI4409" t="str">
            <v>WA</v>
          </cell>
          <cell r="FJ4409" t="str">
            <v>Other</v>
          </cell>
          <cell r="FK4409" t="str">
            <v>EISAq</v>
          </cell>
          <cell r="FL4409">
            <v>401475.93300000002</v>
          </cell>
        </row>
        <row r="4410">
          <cell r="EZ4410" t="str">
            <v>WA</v>
          </cell>
          <cell r="FA4410" t="str">
            <v>Garage</v>
          </cell>
          <cell r="FB4410">
            <v>322398.91499999998</v>
          </cell>
          <cell r="FC4410">
            <v>956796.78</v>
          </cell>
          <cell r="FI4410" t="str">
            <v>WA</v>
          </cell>
          <cell r="FJ4410" t="str">
            <v>Other</v>
          </cell>
          <cell r="FK4410" t="str">
            <v>EISAx</v>
          </cell>
          <cell r="FL4410">
            <v>396519.44000000006</v>
          </cell>
        </row>
        <row r="4411">
          <cell r="EZ4411" t="str">
            <v>WA</v>
          </cell>
          <cell r="FA4411" t="str">
            <v>Kitchen</v>
          </cell>
          <cell r="FB4411">
            <v>332798.88</v>
          </cell>
          <cell r="FC4411">
            <v>259999.125</v>
          </cell>
          <cell r="FI4411" t="str">
            <v>WA</v>
          </cell>
          <cell r="FJ4411" t="str">
            <v>Bathroom</v>
          </cell>
          <cell r="FK4411" t="str">
            <v>EISAnqnx</v>
          </cell>
          <cell r="FL4411">
            <v>480891.83999999997</v>
          </cell>
        </row>
        <row r="4412">
          <cell r="EZ4412" t="str">
            <v>WA</v>
          </cell>
          <cell r="FA4412" t="str">
            <v>Living Room/Family Room</v>
          </cell>
          <cell r="FB4412">
            <v>800797.30499999993</v>
          </cell>
          <cell r="FC4412">
            <v>363998.77499999997</v>
          </cell>
          <cell r="FI4412" t="str">
            <v>WA</v>
          </cell>
          <cell r="FJ4412" t="str">
            <v>Bathroom</v>
          </cell>
          <cell r="FK4412" t="str">
            <v>EISAq</v>
          </cell>
          <cell r="FL4412">
            <v>424787.79199999996</v>
          </cell>
        </row>
        <row r="4413">
          <cell r="EZ4413" t="str">
            <v>WA</v>
          </cell>
          <cell r="FA4413" t="str">
            <v>Other</v>
          </cell>
          <cell r="FB4413">
            <v>1403995.2749999999</v>
          </cell>
          <cell r="FC4413">
            <v>499198.32</v>
          </cell>
          <cell r="FI4413" t="str">
            <v>WA</v>
          </cell>
          <cell r="FJ4413" t="str">
            <v>Bathroom</v>
          </cell>
          <cell r="FK4413" t="str">
            <v>EISAx</v>
          </cell>
          <cell r="FL4413">
            <v>500929</v>
          </cell>
        </row>
        <row r="4414">
          <cell r="EZ4414" t="str">
            <v>ID</v>
          </cell>
          <cell r="FA4414" t="str">
            <v>Bathroom</v>
          </cell>
          <cell r="FB4414">
            <v>1362875.04</v>
          </cell>
          <cell r="FC4414">
            <v>302861.12</v>
          </cell>
          <cell r="FI4414" t="str">
            <v>WA</v>
          </cell>
          <cell r="FJ4414" t="str">
            <v>Bedrooms</v>
          </cell>
          <cell r="FK4414" t="str">
            <v>EISAq</v>
          </cell>
          <cell r="FL4414">
            <v>270501.65999999997</v>
          </cell>
        </row>
        <row r="4415">
          <cell r="EZ4415" t="str">
            <v>ID</v>
          </cell>
          <cell r="FA4415" t="str">
            <v>Bedrooms</v>
          </cell>
          <cell r="FB4415">
            <v>832868.08000000007</v>
          </cell>
          <cell r="FC4415">
            <v>1582449.352</v>
          </cell>
          <cell r="FI4415" t="str">
            <v>WA</v>
          </cell>
          <cell r="FJ4415" t="str">
            <v>Exterior</v>
          </cell>
          <cell r="FK4415" t="str">
            <v>EISAnqnx</v>
          </cell>
          <cell r="FL4415">
            <v>360668.88</v>
          </cell>
        </row>
        <row r="4416">
          <cell r="EZ4416" t="str">
            <v>ID</v>
          </cell>
          <cell r="FA4416" t="str">
            <v>Exterior</v>
          </cell>
          <cell r="FB4416">
            <v>227145.84</v>
          </cell>
          <cell r="FC4416">
            <v>4293056.3760000002</v>
          </cell>
          <cell r="FI4416" t="str">
            <v>WA</v>
          </cell>
          <cell r="FJ4416" t="str">
            <v>Exterior</v>
          </cell>
          <cell r="FK4416" t="str">
            <v>EISAx</v>
          </cell>
          <cell r="FL4416">
            <v>150278.69999999998</v>
          </cell>
        </row>
        <row r="4417">
          <cell r="EZ4417" t="str">
            <v>ID</v>
          </cell>
          <cell r="FA4417" t="str">
            <v>Garage</v>
          </cell>
          <cell r="FB4417">
            <v>719295.16</v>
          </cell>
          <cell r="FC4417">
            <v>1665736.1600000001</v>
          </cell>
          <cell r="FI4417" t="str">
            <v>WA</v>
          </cell>
          <cell r="FJ4417" t="str">
            <v>Garage</v>
          </cell>
          <cell r="FK4417" t="str">
            <v>EISAnqnx</v>
          </cell>
          <cell r="FL4417">
            <v>80148.639999999999</v>
          </cell>
        </row>
        <row r="4418">
          <cell r="EZ4418" t="str">
            <v>ID</v>
          </cell>
          <cell r="FA4418" t="str">
            <v>Kitchen</v>
          </cell>
          <cell r="FB4418">
            <v>1249302.1200000001</v>
          </cell>
          <cell r="FC4418">
            <v>689009.04800000007</v>
          </cell>
          <cell r="FI4418" t="str">
            <v>WA</v>
          </cell>
          <cell r="FJ4418" t="str">
            <v>Garage</v>
          </cell>
          <cell r="FK4418" t="str">
            <v>EISAq</v>
          </cell>
          <cell r="FL4418">
            <v>60111.479999999996</v>
          </cell>
        </row>
        <row r="4419">
          <cell r="EZ4419" t="str">
            <v>ID</v>
          </cell>
          <cell r="FA4419" t="str">
            <v>Living Room/Family Room</v>
          </cell>
          <cell r="FB4419">
            <v>170359.38</v>
          </cell>
          <cell r="FC4419">
            <v>969155.58400000003</v>
          </cell>
          <cell r="FI4419" t="str">
            <v>WA</v>
          </cell>
          <cell r="FJ4419" t="str">
            <v>Kitchen</v>
          </cell>
          <cell r="FK4419" t="str">
            <v>EISAq</v>
          </cell>
          <cell r="FL4419">
            <v>150278.69999999998</v>
          </cell>
        </row>
        <row r="4420">
          <cell r="EZ4420" t="str">
            <v>ID</v>
          </cell>
          <cell r="FA4420" t="str">
            <v>Other</v>
          </cell>
          <cell r="FB4420">
            <v>511078.14</v>
          </cell>
          <cell r="FC4420">
            <v>749581.272</v>
          </cell>
          <cell r="FI4420" t="str">
            <v>WA</v>
          </cell>
          <cell r="FJ4420" t="str">
            <v>Living Room/Family Room</v>
          </cell>
          <cell r="FK4420" t="str">
            <v>EISAq</v>
          </cell>
          <cell r="FL4420">
            <v>60111.479999999996</v>
          </cell>
        </row>
        <row r="4421">
          <cell r="EZ4421" t="str">
            <v>WA</v>
          </cell>
          <cell r="FA4421" t="str">
            <v>Bathroom</v>
          </cell>
          <cell r="FB4421">
            <v>1684794.3299999998</v>
          </cell>
          <cell r="FC4421">
            <v>259999.125</v>
          </cell>
          <cell r="FI4421" t="str">
            <v>WA</v>
          </cell>
          <cell r="FJ4421" t="str">
            <v>Other</v>
          </cell>
          <cell r="FK4421" t="str">
            <v>EISAq</v>
          </cell>
          <cell r="FL4421">
            <v>270501.65999999997</v>
          </cell>
        </row>
        <row r="4422">
          <cell r="EZ4422" t="str">
            <v>WA</v>
          </cell>
          <cell r="FA4422" t="str">
            <v>Bedrooms</v>
          </cell>
          <cell r="FB4422">
            <v>727997.54999999993</v>
          </cell>
          <cell r="FC4422">
            <v>655197.79499999993</v>
          </cell>
          <cell r="FI4422" t="str">
            <v>OR</v>
          </cell>
          <cell r="FJ4422" t="str">
            <v>Bathroom</v>
          </cell>
          <cell r="FK4422" t="str">
            <v>EISAnqnx</v>
          </cell>
          <cell r="FL4422">
            <v>7487357.04</v>
          </cell>
        </row>
        <row r="4423">
          <cell r="EZ4423" t="str">
            <v>WA</v>
          </cell>
          <cell r="FA4423" t="str">
            <v>Garage</v>
          </cell>
          <cell r="FB4423">
            <v>291199.02</v>
          </cell>
          <cell r="FC4423">
            <v>374398.74</v>
          </cell>
          <cell r="FI4423" t="str">
            <v>OR</v>
          </cell>
          <cell r="FJ4423" t="str">
            <v>Bedrooms</v>
          </cell>
          <cell r="FK4423" t="str">
            <v>EISAnqnx</v>
          </cell>
          <cell r="FL4423">
            <v>2495785.6800000002</v>
          </cell>
        </row>
        <row r="4424">
          <cell r="EZ4424" t="str">
            <v>WA</v>
          </cell>
          <cell r="FA4424" t="str">
            <v>Kitchen</v>
          </cell>
          <cell r="FB4424">
            <v>540798.17999999993</v>
          </cell>
          <cell r="FC4424">
            <v>280799.05499999999</v>
          </cell>
          <cell r="FI4424" t="str">
            <v>OR</v>
          </cell>
          <cell r="FJ4424" t="str">
            <v>Bedrooms</v>
          </cell>
          <cell r="FK4424" t="str">
            <v>EISAq</v>
          </cell>
          <cell r="FL4424">
            <v>630879.15800000005</v>
          </cell>
        </row>
        <row r="4425">
          <cell r="EZ4425" t="str">
            <v>WA</v>
          </cell>
          <cell r="FA4425" t="str">
            <v>Living Room/Family Room</v>
          </cell>
          <cell r="FB4425">
            <v>935996.85</v>
          </cell>
          <cell r="FC4425">
            <v>540798.17999999993</v>
          </cell>
          <cell r="FI4425" t="str">
            <v>OR</v>
          </cell>
          <cell r="FJ4425" t="str">
            <v>Bedrooms</v>
          </cell>
          <cell r="FK4425" t="str">
            <v>EISAx</v>
          </cell>
          <cell r="FL4425">
            <v>1039910.7000000001</v>
          </cell>
        </row>
        <row r="4426">
          <cell r="EZ4426" t="str">
            <v>WA</v>
          </cell>
          <cell r="FA4426" t="str">
            <v>Other</v>
          </cell>
          <cell r="FB4426">
            <v>915196.91999999993</v>
          </cell>
          <cell r="FC4426">
            <v>561598.11</v>
          </cell>
          <cell r="FI4426" t="str">
            <v>OR</v>
          </cell>
          <cell r="FJ4426" t="str">
            <v>Exterior</v>
          </cell>
          <cell r="FK4426" t="str">
            <v>EISAnqnx</v>
          </cell>
          <cell r="FL4426">
            <v>2911749.96</v>
          </cell>
        </row>
        <row r="4427">
          <cell r="EZ4427" t="str">
            <v>WA</v>
          </cell>
          <cell r="FA4427" t="str">
            <v>Bathroom</v>
          </cell>
          <cell r="FB4427">
            <v>83788.672000000006</v>
          </cell>
          <cell r="FC4427">
            <v>121874.432</v>
          </cell>
          <cell r="FI4427" t="str">
            <v>OR</v>
          </cell>
          <cell r="FJ4427" t="str">
            <v>Exterior</v>
          </cell>
          <cell r="FK4427" t="str">
            <v>EISAq</v>
          </cell>
          <cell r="FL4427">
            <v>311973.21000000002</v>
          </cell>
        </row>
        <row r="4428">
          <cell r="EZ4428" t="str">
            <v>WA</v>
          </cell>
          <cell r="FA4428" t="str">
            <v>Bedrooms</v>
          </cell>
          <cell r="FB4428">
            <v>333250.40000000002</v>
          </cell>
          <cell r="FC4428">
            <v>428464.8</v>
          </cell>
          <cell r="FI4428" t="str">
            <v>OR</v>
          </cell>
          <cell r="FJ4428" t="str">
            <v>Garage</v>
          </cell>
          <cell r="FK4428" t="str">
            <v>EISAq</v>
          </cell>
          <cell r="FL4428">
            <v>2218476.16</v>
          </cell>
        </row>
        <row r="4429">
          <cell r="EZ4429" t="str">
            <v>WA</v>
          </cell>
          <cell r="FA4429" t="str">
            <v>Exterior</v>
          </cell>
          <cell r="FB4429">
            <v>41894.336000000003</v>
          </cell>
          <cell r="FC4429">
            <v>2749791.872</v>
          </cell>
          <cell r="FI4429" t="str">
            <v>OR</v>
          </cell>
          <cell r="FJ4429" t="str">
            <v>Kitchen</v>
          </cell>
          <cell r="FK4429" t="str">
            <v>EISAq</v>
          </cell>
          <cell r="FL4429">
            <v>721004.75199999998</v>
          </cell>
        </row>
        <row r="4430">
          <cell r="EZ4430" t="str">
            <v>WA</v>
          </cell>
          <cell r="FA4430" t="str">
            <v>Kitchen</v>
          </cell>
          <cell r="FB4430">
            <v>83788.672000000006</v>
          </cell>
          <cell r="FC4430">
            <v>135204.448</v>
          </cell>
          <cell r="FI4430" t="str">
            <v>OR</v>
          </cell>
          <cell r="FJ4430" t="str">
            <v>Living Room/Family Room</v>
          </cell>
          <cell r="FK4430" t="str">
            <v>EISAnqnx</v>
          </cell>
          <cell r="FL4430">
            <v>4159642.8000000003</v>
          </cell>
        </row>
        <row r="4431">
          <cell r="EZ4431" t="str">
            <v>WA</v>
          </cell>
          <cell r="FA4431" t="str">
            <v>Living Room/Family Room</v>
          </cell>
          <cell r="FB4431">
            <v>163768.76800000001</v>
          </cell>
          <cell r="FC4431">
            <v>382761.88799999998</v>
          </cell>
          <cell r="FI4431" t="str">
            <v>OR</v>
          </cell>
          <cell r="FJ4431" t="str">
            <v>Living Room/Family Room</v>
          </cell>
          <cell r="FK4431" t="str">
            <v>EISAq</v>
          </cell>
          <cell r="FL4431">
            <v>180251.18799999999</v>
          </cell>
        </row>
        <row r="4432">
          <cell r="EZ4432" t="str">
            <v>WA</v>
          </cell>
          <cell r="FA4432" t="str">
            <v>Other</v>
          </cell>
          <cell r="FB4432">
            <v>188524.51199999999</v>
          </cell>
          <cell r="FC4432">
            <v>1460588.8959999999</v>
          </cell>
          <cell r="FI4432" t="str">
            <v>OR</v>
          </cell>
          <cell r="FJ4432" t="str">
            <v>Living Room/Family Room</v>
          </cell>
          <cell r="FK4432" t="str">
            <v>EISAx</v>
          </cell>
          <cell r="FL4432">
            <v>311973.21000000002</v>
          </cell>
        </row>
        <row r="4433">
          <cell r="EZ4433" t="str">
            <v>WA</v>
          </cell>
          <cell r="FA4433" t="str">
            <v>Bathroom</v>
          </cell>
          <cell r="FB4433">
            <v>467998.42499999999</v>
          </cell>
          <cell r="FC4433">
            <v>166399.44</v>
          </cell>
          <cell r="FI4433" t="str">
            <v>OR</v>
          </cell>
          <cell r="FJ4433" t="str">
            <v>Other</v>
          </cell>
          <cell r="FK4433" t="str">
            <v>EISAnqnx</v>
          </cell>
          <cell r="FL4433">
            <v>2495785.6800000002</v>
          </cell>
        </row>
        <row r="4434">
          <cell r="EZ4434" t="str">
            <v>WA</v>
          </cell>
          <cell r="FA4434" t="str">
            <v>Bedrooms</v>
          </cell>
          <cell r="FB4434">
            <v>108159.636</v>
          </cell>
          <cell r="FC4434">
            <v>592798.005</v>
          </cell>
          <cell r="FI4434" t="str">
            <v>OR</v>
          </cell>
          <cell r="FJ4434" t="str">
            <v>Other</v>
          </cell>
          <cell r="FK4434" t="str">
            <v>EISAq</v>
          </cell>
          <cell r="FL4434">
            <v>450627.97000000003</v>
          </cell>
        </row>
        <row r="4435">
          <cell r="EZ4435" t="str">
            <v>WA</v>
          </cell>
          <cell r="FA4435" t="str">
            <v>Exterior</v>
          </cell>
          <cell r="FB4435">
            <v>81119.726999999999</v>
          </cell>
          <cell r="FC4435">
            <v>2321272.1880000001</v>
          </cell>
          <cell r="FI4435" t="str">
            <v>OR</v>
          </cell>
          <cell r="FJ4435" t="str">
            <v>Other</v>
          </cell>
          <cell r="FK4435" t="str">
            <v>EISAx</v>
          </cell>
          <cell r="FL4435">
            <v>5823499.9199999999</v>
          </cell>
        </row>
        <row r="4436">
          <cell r="EZ4436" t="str">
            <v>WA</v>
          </cell>
          <cell r="FA4436" t="str">
            <v>Garage</v>
          </cell>
          <cell r="FB4436">
            <v>457598.45999999996</v>
          </cell>
          <cell r="FC4436">
            <v>750877.473</v>
          </cell>
          <cell r="FI4436" t="str">
            <v>WA</v>
          </cell>
          <cell r="FJ4436" t="str">
            <v>Bathroom</v>
          </cell>
          <cell r="FK4436" t="str">
            <v>EISAnqnx</v>
          </cell>
          <cell r="FL4436">
            <v>703053.12</v>
          </cell>
        </row>
        <row r="4437">
          <cell r="EZ4437" t="str">
            <v>WA</v>
          </cell>
          <cell r="FA4437" t="str">
            <v>Kitchen</v>
          </cell>
          <cell r="FB4437">
            <v>81119.726999999999</v>
          </cell>
          <cell r="FC4437">
            <v>216319.272</v>
          </cell>
          <cell r="FI4437" t="str">
            <v>WA</v>
          </cell>
          <cell r="FJ4437" t="str">
            <v>Bathroom</v>
          </cell>
          <cell r="FK4437" t="str">
            <v>EISAq</v>
          </cell>
          <cell r="FL4437">
            <v>30758.574000000001</v>
          </cell>
        </row>
        <row r="4438">
          <cell r="EZ4438" t="str">
            <v>WA</v>
          </cell>
          <cell r="FA4438" t="str">
            <v>Living Room/Family Room</v>
          </cell>
          <cell r="FB4438">
            <v>264159.11099999998</v>
          </cell>
          <cell r="FC4438">
            <v>415998.6</v>
          </cell>
          <cell r="FI4438" t="str">
            <v>WA</v>
          </cell>
          <cell r="FJ4438" t="str">
            <v>Bedrooms</v>
          </cell>
          <cell r="FK4438" t="str">
            <v>EISAnqnx</v>
          </cell>
          <cell r="FL4438">
            <v>292938.8</v>
          </cell>
        </row>
        <row r="4439">
          <cell r="EZ4439" t="str">
            <v>WA</v>
          </cell>
          <cell r="FA4439" t="str">
            <v>Other</v>
          </cell>
          <cell r="FB4439">
            <v>189279.36299999998</v>
          </cell>
          <cell r="FC4439">
            <v>665597.76</v>
          </cell>
          <cell r="FI4439" t="str">
            <v>WA</v>
          </cell>
          <cell r="FJ4439" t="str">
            <v>Bedrooms</v>
          </cell>
          <cell r="FK4439" t="str">
            <v>EISAq</v>
          </cell>
          <cell r="FL4439">
            <v>32223.268</v>
          </cell>
        </row>
        <row r="4440">
          <cell r="EZ4440" t="str">
            <v>OR</v>
          </cell>
          <cell r="FA4440" t="str">
            <v>Bathroom</v>
          </cell>
          <cell r="FB4440">
            <v>354792.24</v>
          </cell>
          <cell r="FC4440">
            <v>172558.04399999999</v>
          </cell>
          <cell r="FI4440" t="str">
            <v>WA</v>
          </cell>
          <cell r="FJ4440" t="str">
            <v>Exterior</v>
          </cell>
          <cell r="FK4440" t="str">
            <v>EISAnqnx</v>
          </cell>
          <cell r="FL4440">
            <v>87881.64</v>
          </cell>
        </row>
        <row r="4441">
          <cell r="EZ4441" t="str">
            <v>OR</v>
          </cell>
          <cell r="FA4441" t="str">
            <v>Bedrooms</v>
          </cell>
          <cell r="FB4441">
            <v>846663.3</v>
          </cell>
          <cell r="FC4441">
            <v>1043411.724</v>
          </cell>
          <cell r="FI4441" t="str">
            <v>WA</v>
          </cell>
          <cell r="FJ4441" t="str">
            <v>Exterior</v>
          </cell>
          <cell r="FK4441" t="str">
            <v>EISAq</v>
          </cell>
          <cell r="FL4441">
            <v>115710.826</v>
          </cell>
        </row>
        <row r="4442">
          <cell r="EZ4442" t="str">
            <v>OR</v>
          </cell>
          <cell r="FA4442" t="str">
            <v>Exterior</v>
          </cell>
          <cell r="FB4442">
            <v>1064376.72</v>
          </cell>
          <cell r="FC4442">
            <v>2504510.676</v>
          </cell>
          <cell r="FI4442" t="str">
            <v>WA</v>
          </cell>
          <cell r="FJ4442" t="str">
            <v>Exterior</v>
          </cell>
          <cell r="FK4442" t="str">
            <v>EISAx</v>
          </cell>
          <cell r="FL4442">
            <v>336879.62</v>
          </cell>
        </row>
        <row r="4443">
          <cell r="EZ4443" t="str">
            <v>OR</v>
          </cell>
          <cell r="FA4443" t="str">
            <v>Garage</v>
          </cell>
          <cell r="FB4443">
            <v>354792.24</v>
          </cell>
          <cell r="FC4443">
            <v>430588.76400000002</v>
          </cell>
          <cell r="FI4443" t="str">
            <v>WA</v>
          </cell>
          <cell r="FJ4443" t="str">
            <v>Kitchen</v>
          </cell>
          <cell r="FK4443" t="str">
            <v>EISAnqnx</v>
          </cell>
          <cell r="FL4443">
            <v>58587.759999999995</v>
          </cell>
        </row>
        <row r="4444">
          <cell r="EZ4444" t="str">
            <v>OR</v>
          </cell>
          <cell r="FA4444" t="str">
            <v>Kitchen</v>
          </cell>
          <cell r="FB4444">
            <v>862790.22</v>
          </cell>
          <cell r="FC4444">
            <v>551540.66399999999</v>
          </cell>
          <cell r="FI4444" t="str">
            <v>WA</v>
          </cell>
          <cell r="FJ4444" t="str">
            <v>Kitchen</v>
          </cell>
          <cell r="FK4444" t="str">
            <v>EISAq</v>
          </cell>
          <cell r="FL4444">
            <v>234351.03999999998</v>
          </cell>
        </row>
        <row r="4445">
          <cell r="EZ4445" t="str">
            <v>OR</v>
          </cell>
          <cell r="FA4445" t="str">
            <v>Living Room/Family Room</v>
          </cell>
          <cell r="FB4445">
            <v>24190.38</v>
          </cell>
          <cell r="FC4445">
            <v>206424.576</v>
          </cell>
          <cell r="FI4445" t="str">
            <v>WA</v>
          </cell>
          <cell r="FJ4445" t="str">
            <v>Living Room/Family Room</v>
          </cell>
          <cell r="FK4445" t="str">
            <v>EISAnqnx</v>
          </cell>
          <cell r="FL4445">
            <v>615171.48</v>
          </cell>
        </row>
        <row r="4446">
          <cell r="EZ4446" t="str">
            <v>OR</v>
          </cell>
          <cell r="FA4446" t="str">
            <v>Other</v>
          </cell>
          <cell r="FB4446">
            <v>483807.6</v>
          </cell>
          <cell r="FC4446">
            <v>301573.40399999998</v>
          </cell>
          <cell r="FI4446" t="str">
            <v>WA</v>
          </cell>
          <cell r="FJ4446" t="str">
            <v>Living Room/Family Room</v>
          </cell>
          <cell r="FK4446" t="str">
            <v>EISAq</v>
          </cell>
          <cell r="FL4446">
            <v>118640.21399999999</v>
          </cell>
        </row>
        <row r="4447">
          <cell r="EZ4447" t="str">
            <v>OR</v>
          </cell>
          <cell r="FA4447" t="str">
            <v>Bathroom</v>
          </cell>
          <cell r="FB4447">
            <v>1289789.53</v>
          </cell>
          <cell r="FC4447">
            <v>331110.14799999999</v>
          </cell>
          <cell r="FI4447" t="str">
            <v>WA</v>
          </cell>
          <cell r="FJ4447" t="str">
            <v>Living Room/Family Room</v>
          </cell>
          <cell r="FK4447" t="str">
            <v>EISAx</v>
          </cell>
          <cell r="FL4447">
            <v>190410.22</v>
          </cell>
        </row>
        <row r="4448">
          <cell r="EZ4448" t="str">
            <v>OR</v>
          </cell>
          <cell r="FA4448" t="str">
            <v>Bedrooms</v>
          </cell>
          <cell r="FB4448">
            <v>972154.79500000004</v>
          </cell>
          <cell r="FC4448">
            <v>712271.83</v>
          </cell>
          <cell r="FI4448" t="str">
            <v>WA</v>
          </cell>
          <cell r="FJ4448" t="str">
            <v>Other</v>
          </cell>
          <cell r="FK4448" t="str">
            <v>EISAnqnx</v>
          </cell>
          <cell r="FL4448">
            <v>87881.64</v>
          </cell>
        </row>
        <row r="4449">
          <cell r="EZ4449" t="str">
            <v>OR</v>
          </cell>
          <cell r="FA4449" t="str">
            <v>Exterior</v>
          </cell>
          <cell r="FB4449">
            <v>673770.65</v>
          </cell>
          <cell r="FC4449">
            <v>2795185.6680000001</v>
          </cell>
          <cell r="FI4449" t="str">
            <v>WA</v>
          </cell>
          <cell r="FJ4449" t="str">
            <v>Other</v>
          </cell>
          <cell r="FK4449" t="str">
            <v>EISAq</v>
          </cell>
          <cell r="FL4449">
            <v>98134.497999999992</v>
          </cell>
        </row>
        <row r="4450">
          <cell r="EZ4450" t="str">
            <v>OR</v>
          </cell>
          <cell r="FA4450" t="str">
            <v>Garage</v>
          </cell>
          <cell r="FB4450">
            <v>385011.8</v>
          </cell>
          <cell r="FC4450">
            <v>808524.78</v>
          </cell>
          <cell r="FI4450" t="str">
            <v>WA</v>
          </cell>
          <cell r="FJ4450" t="str">
            <v>Other</v>
          </cell>
          <cell r="FK4450" t="str">
            <v>EISAx</v>
          </cell>
          <cell r="FL4450">
            <v>183086.75</v>
          </cell>
        </row>
        <row r="4451">
          <cell r="EZ4451" t="str">
            <v>OR</v>
          </cell>
          <cell r="FA4451" t="str">
            <v>Kitchen</v>
          </cell>
          <cell r="FB4451">
            <v>1463044.84</v>
          </cell>
          <cell r="FC4451">
            <v>298384.14500000002</v>
          </cell>
          <cell r="FI4451" t="str">
            <v>WA</v>
          </cell>
          <cell r="FJ4451" t="str">
            <v>Bathroom</v>
          </cell>
          <cell r="FK4451" t="str">
            <v>EISAnqnx</v>
          </cell>
          <cell r="FL4451">
            <v>1784337.4800000002</v>
          </cell>
        </row>
        <row r="4452">
          <cell r="EZ4452" t="str">
            <v>OR</v>
          </cell>
          <cell r="FA4452" t="str">
            <v>Living Room/Family Room</v>
          </cell>
          <cell r="FB4452">
            <v>423512.98</v>
          </cell>
          <cell r="FC4452">
            <v>500515.33999999997</v>
          </cell>
          <cell r="FI4452" t="str">
            <v>WA</v>
          </cell>
          <cell r="FJ4452" t="str">
            <v>Bathroom</v>
          </cell>
          <cell r="FK4452" t="str">
            <v>EISAq</v>
          </cell>
          <cell r="FL4452">
            <v>297389.58</v>
          </cell>
        </row>
        <row r="4453">
          <cell r="EZ4453" t="str">
            <v>OR</v>
          </cell>
          <cell r="FA4453" t="str">
            <v>Other</v>
          </cell>
          <cell r="FB4453">
            <v>1684426.625</v>
          </cell>
          <cell r="FC4453">
            <v>827775.37</v>
          </cell>
          <cell r="FI4453" t="str">
            <v>WA</v>
          </cell>
          <cell r="FJ4453" t="str">
            <v>Bedrooms</v>
          </cell>
          <cell r="FK4453" t="str">
            <v>EISAnqnx</v>
          </cell>
          <cell r="FL4453">
            <v>1189558.32</v>
          </cell>
        </row>
        <row r="4454">
          <cell r="EZ4454" t="str">
            <v>MT</v>
          </cell>
          <cell r="FA4454" t="str">
            <v>Bathroom</v>
          </cell>
          <cell r="FB4454">
            <v>274722.96000000002</v>
          </cell>
          <cell r="FC4454">
            <v>125914.69</v>
          </cell>
          <cell r="FI4454" t="str">
            <v>WA</v>
          </cell>
          <cell r="FJ4454" t="str">
            <v>Bedrooms</v>
          </cell>
          <cell r="FK4454" t="str">
            <v>EISAq</v>
          </cell>
          <cell r="FL4454">
            <v>520431.76500000001</v>
          </cell>
        </row>
        <row r="4455">
          <cell r="EZ4455" t="str">
            <v>MT</v>
          </cell>
          <cell r="FA4455" t="str">
            <v>Bedrooms</v>
          </cell>
          <cell r="FB4455">
            <v>412084.44000000006</v>
          </cell>
          <cell r="FC4455">
            <v>320510.12</v>
          </cell>
          <cell r="FI4455" t="str">
            <v>WA</v>
          </cell>
          <cell r="FJ4455" t="str">
            <v>Exterior</v>
          </cell>
          <cell r="FK4455" t="str">
            <v>EISAq</v>
          </cell>
          <cell r="FL4455">
            <v>223042.18500000003</v>
          </cell>
        </row>
        <row r="4456">
          <cell r="EZ4456" t="str">
            <v>MT</v>
          </cell>
          <cell r="FA4456" t="str">
            <v>Exterior</v>
          </cell>
          <cell r="FB4456">
            <v>343403.7</v>
          </cell>
          <cell r="FC4456">
            <v>1735333.3640000001</v>
          </cell>
          <cell r="FI4456" t="str">
            <v>WA</v>
          </cell>
          <cell r="FJ4456" t="str">
            <v>Garage</v>
          </cell>
          <cell r="FK4456" t="str">
            <v>EISAnqnx</v>
          </cell>
          <cell r="FL4456">
            <v>594779.16</v>
          </cell>
        </row>
        <row r="4457">
          <cell r="EZ4457" t="str">
            <v>MT</v>
          </cell>
          <cell r="FA4457" t="str">
            <v>Kitchen</v>
          </cell>
          <cell r="FB4457">
            <v>367441.95900000003</v>
          </cell>
          <cell r="FC4457">
            <v>366297.28</v>
          </cell>
          <cell r="FI4457" t="str">
            <v>WA</v>
          </cell>
          <cell r="FJ4457" t="str">
            <v>Kitchen</v>
          </cell>
          <cell r="FK4457" t="str">
            <v>EISAq</v>
          </cell>
          <cell r="FL4457">
            <v>297389.58</v>
          </cell>
        </row>
        <row r="4458">
          <cell r="EZ4458" t="str">
            <v>MT</v>
          </cell>
          <cell r="FA4458" t="str">
            <v>Living Room/Family Room</v>
          </cell>
          <cell r="FB4458">
            <v>755488.14</v>
          </cell>
          <cell r="FC4458">
            <v>629573.45000000007</v>
          </cell>
          <cell r="FI4458" t="str">
            <v>WA</v>
          </cell>
          <cell r="FJ4458" t="str">
            <v>Living Room/Family Room</v>
          </cell>
          <cell r="FK4458" t="str">
            <v>EISAx</v>
          </cell>
          <cell r="FL4458">
            <v>322172.04500000004</v>
          </cell>
        </row>
        <row r="4459">
          <cell r="EZ4459" t="str">
            <v>MT</v>
          </cell>
          <cell r="FA4459" t="str">
            <v>Other</v>
          </cell>
          <cell r="FB4459">
            <v>343403.7</v>
          </cell>
          <cell r="FC4459">
            <v>217489.01</v>
          </cell>
          <cell r="FI4459" t="str">
            <v>WA</v>
          </cell>
          <cell r="FJ4459" t="str">
            <v>Other</v>
          </cell>
          <cell r="FK4459" t="str">
            <v>EISAnqnx</v>
          </cell>
          <cell r="FL4459">
            <v>594779.16</v>
          </cell>
        </row>
        <row r="4460">
          <cell r="EZ4460" t="str">
            <v>OR</v>
          </cell>
          <cell r="FA4460" t="str">
            <v>Bathroom</v>
          </cell>
          <cell r="FB4460">
            <v>193523.04</v>
          </cell>
          <cell r="FC4460">
            <v>64507.68</v>
          </cell>
          <cell r="FI4460" t="str">
            <v>WA</v>
          </cell>
          <cell r="FJ4460" t="str">
            <v>Other</v>
          </cell>
          <cell r="FK4460" t="str">
            <v>EISAq</v>
          </cell>
          <cell r="FL4460">
            <v>371736.97500000003</v>
          </cell>
        </row>
        <row r="4461">
          <cell r="EZ4461" t="str">
            <v>OR</v>
          </cell>
          <cell r="FA4461" t="str">
            <v>Bedrooms</v>
          </cell>
          <cell r="FB4461">
            <v>241903.8</v>
          </cell>
          <cell r="FC4461">
            <v>411236.46</v>
          </cell>
          <cell r="FI4461" t="str">
            <v>WA</v>
          </cell>
          <cell r="FJ4461" t="str">
            <v>Bathroom</v>
          </cell>
          <cell r="FK4461" t="str">
            <v>EISAnqnx</v>
          </cell>
          <cell r="FL4461">
            <v>609904.79999999993</v>
          </cell>
        </row>
        <row r="4462">
          <cell r="EZ4462" t="str">
            <v>OR</v>
          </cell>
          <cell r="FA4462" t="str">
            <v>Exterior</v>
          </cell>
          <cell r="FB4462">
            <v>96761.52</v>
          </cell>
          <cell r="FC4462">
            <v>1319182.0560000001</v>
          </cell>
          <cell r="FI4462" t="str">
            <v>WA</v>
          </cell>
          <cell r="FJ4462" t="str">
            <v>Bathroom</v>
          </cell>
          <cell r="FK4462" t="str">
            <v>EISAq</v>
          </cell>
          <cell r="FL4462">
            <v>68614.289999999994</v>
          </cell>
        </row>
        <row r="4463">
          <cell r="EZ4463" t="str">
            <v>OR</v>
          </cell>
          <cell r="FA4463" t="str">
            <v>Kitchen</v>
          </cell>
          <cell r="FB4463">
            <v>612822.96</v>
          </cell>
          <cell r="FC4463">
            <v>435426.84</v>
          </cell>
          <cell r="FI4463" t="str">
            <v>WA</v>
          </cell>
          <cell r="FJ4463" t="str">
            <v>Bathroom</v>
          </cell>
          <cell r="FK4463" t="str">
            <v>EISAx</v>
          </cell>
          <cell r="FL4463">
            <v>228714.3</v>
          </cell>
        </row>
        <row r="4464">
          <cell r="EZ4464" t="str">
            <v>OR</v>
          </cell>
          <cell r="FA4464" t="str">
            <v>Living Room/Family Room</v>
          </cell>
          <cell r="FB4464">
            <v>96761.52</v>
          </cell>
          <cell r="FC4464">
            <v>261256.10399999999</v>
          </cell>
          <cell r="FI4464" t="str">
            <v>WA</v>
          </cell>
          <cell r="FJ4464" t="str">
            <v>Bedrooms</v>
          </cell>
          <cell r="FK4464" t="str">
            <v>EISAnqnx</v>
          </cell>
          <cell r="FL4464">
            <v>388814.31</v>
          </cell>
        </row>
        <row r="4465">
          <cell r="EZ4465" t="str">
            <v>OR</v>
          </cell>
          <cell r="FA4465" t="str">
            <v>Other</v>
          </cell>
          <cell r="FB4465">
            <v>96761.52</v>
          </cell>
          <cell r="FC4465">
            <v>27415.763999999999</v>
          </cell>
          <cell r="FI4465" t="str">
            <v>WA</v>
          </cell>
          <cell r="FJ4465" t="str">
            <v>Bedrooms</v>
          </cell>
          <cell r="FK4465" t="str">
            <v>EISAq</v>
          </cell>
          <cell r="FL4465">
            <v>68614.289999999994</v>
          </cell>
        </row>
        <row r="4466">
          <cell r="EZ4466" t="str">
            <v>OR</v>
          </cell>
          <cell r="FA4466" t="str">
            <v>Bathroom</v>
          </cell>
          <cell r="FB4466">
            <v>516061.44</v>
          </cell>
          <cell r="FC4466">
            <v>190297.65599999999</v>
          </cell>
          <cell r="FI4466" t="str">
            <v>WA</v>
          </cell>
          <cell r="FJ4466" t="str">
            <v>Exterior</v>
          </cell>
          <cell r="FK4466" t="str">
            <v>EISAnqnx</v>
          </cell>
          <cell r="FL4466">
            <v>121980.95999999999</v>
          </cell>
        </row>
        <row r="4467">
          <cell r="EZ4467" t="str">
            <v>OR</v>
          </cell>
          <cell r="FA4467" t="str">
            <v>Bedrooms</v>
          </cell>
          <cell r="FB4467">
            <v>435426.84</v>
          </cell>
          <cell r="FC4467">
            <v>443490.3</v>
          </cell>
          <cell r="FI4467" t="str">
            <v>WA</v>
          </cell>
          <cell r="FJ4467" t="str">
            <v>Exterior</v>
          </cell>
          <cell r="FK4467" t="str">
            <v>EISAq</v>
          </cell>
          <cell r="FL4467">
            <v>121980.95999999999</v>
          </cell>
        </row>
        <row r="4468">
          <cell r="EZ4468" t="str">
            <v>OR</v>
          </cell>
          <cell r="FA4468" t="str">
            <v>Exterior</v>
          </cell>
          <cell r="FB4468">
            <v>1015995.96</v>
          </cell>
          <cell r="FC4468">
            <v>3097981.3319999999</v>
          </cell>
          <cell r="FI4468" t="str">
            <v>WA</v>
          </cell>
          <cell r="FJ4468" t="str">
            <v>Exterior</v>
          </cell>
          <cell r="FK4468" t="str">
            <v>EISAx</v>
          </cell>
          <cell r="FL4468">
            <v>343071.45</v>
          </cell>
        </row>
        <row r="4469">
          <cell r="EZ4469" t="str">
            <v>OR</v>
          </cell>
          <cell r="FA4469" t="str">
            <v>Kitchen</v>
          </cell>
          <cell r="FB4469">
            <v>1604628.54</v>
          </cell>
          <cell r="FC4469">
            <v>675717.94799999997</v>
          </cell>
          <cell r="FI4469" t="str">
            <v>WA</v>
          </cell>
          <cell r="FJ4469" t="str">
            <v>Kitchen</v>
          </cell>
          <cell r="FK4469" t="str">
            <v>EISAq</v>
          </cell>
          <cell r="FL4469">
            <v>100634.292</v>
          </cell>
        </row>
        <row r="4470">
          <cell r="EZ4470" t="str">
            <v>OR</v>
          </cell>
          <cell r="FA4470" t="str">
            <v>Living Room/Family Room</v>
          </cell>
          <cell r="FB4470">
            <v>790219.08</v>
          </cell>
          <cell r="FC4470">
            <v>780542.92799999996</v>
          </cell>
          <cell r="FI4470" t="str">
            <v>WA</v>
          </cell>
          <cell r="FJ4470" t="str">
            <v>Living Room/Family Room</v>
          </cell>
          <cell r="FK4470" t="str">
            <v>EISAnqnx</v>
          </cell>
          <cell r="FL4470">
            <v>297328.58999999997</v>
          </cell>
        </row>
        <row r="4471">
          <cell r="EZ4471" t="str">
            <v>OR</v>
          </cell>
          <cell r="FA4471" t="str">
            <v>Other</v>
          </cell>
          <cell r="FB4471">
            <v>983742.12</v>
          </cell>
          <cell r="FC4471">
            <v>872466.37199999997</v>
          </cell>
          <cell r="FI4471" t="str">
            <v>WA</v>
          </cell>
          <cell r="FJ4471" t="str">
            <v>Living Room/Family Room</v>
          </cell>
          <cell r="FK4471" t="str">
            <v>EISAq</v>
          </cell>
          <cell r="FL4471">
            <v>411685.74</v>
          </cell>
        </row>
        <row r="4472">
          <cell r="EZ4472" t="str">
            <v>OR</v>
          </cell>
          <cell r="FA4472" t="str">
            <v>Bathroom</v>
          </cell>
          <cell r="FB4472">
            <v>878917.14</v>
          </cell>
          <cell r="FC4472">
            <v>409623.76799999998</v>
          </cell>
          <cell r="FI4472" t="str">
            <v>WA</v>
          </cell>
          <cell r="FJ4472" t="str">
            <v>Other</v>
          </cell>
          <cell r="FK4472" t="str">
            <v>EISAnqnx</v>
          </cell>
          <cell r="FL4472">
            <v>548914.31999999995</v>
          </cell>
        </row>
        <row r="4473">
          <cell r="EZ4473" t="str">
            <v>OR</v>
          </cell>
          <cell r="FA4473" t="str">
            <v>Bedrooms</v>
          </cell>
          <cell r="FB4473">
            <v>1882011.564</v>
          </cell>
          <cell r="FC4473">
            <v>806346</v>
          </cell>
          <cell r="FI4473" t="str">
            <v>WA</v>
          </cell>
          <cell r="FJ4473" t="str">
            <v>Other</v>
          </cell>
          <cell r="FK4473" t="str">
            <v>EISAq</v>
          </cell>
          <cell r="FL4473">
            <v>1088680.068</v>
          </cell>
        </row>
        <row r="4474">
          <cell r="EZ4474" t="str">
            <v>OR</v>
          </cell>
          <cell r="FA4474" t="str">
            <v>Garage</v>
          </cell>
          <cell r="FB4474">
            <v>825698.304</v>
          </cell>
          <cell r="FC4474">
            <v>1338534.3600000001</v>
          </cell>
          <cell r="FI4474" t="str">
            <v>WA</v>
          </cell>
          <cell r="FJ4474" t="str">
            <v>Other</v>
          </cell>
          <cell r="FK4474" t="str">
            <v>EISAx</v>
          </cell>
          <cell r="FL4474">
            <v>228714.3</v>
          </cell>
        </row>
        <row r="4475">
          <cell r="EZ4475" t="str">
            <v>OR</v>
          </cell>
          <cell r="FA4475" t="str">
            <v>Living Room/Family Room</v>
          </cell>
          <cell r="FB4475">
            <v>3702740.8319999999</v>
          </cell>
          <cell r="FC4475">
            <v>603146.80799999996</v>
          </cell>
          <cell r="FI4475" t="str">
            <v>WA</v>
          </cell>
          <cell r="FJ4475" t="str">
            <v>Bathroom</v>
          </cell>
          <cell r="FK4475" t="str">
            <v>EISAnqnx</v>
          </cell>
          <cell r="FL4475">
            <v>721337.76</v>
          </cell>
        </row>
        <row r="4476">
          <cell r="EZ4476" t="str">
            <v>OR</v>
          </cell>
          <cell r="FA4476" t="str">
            <v>Other</v>
          </cell>
          <cell r="FB4476">
            <v>3670486.9920000001</v>
          </cell>
          <cell r="FC4476">
            <v>1307893.2120000001</v>
          </cell>
          <cell r="FI4476" t="str">
            <v>WA</v>
          </cell>
          <cell r="FJ4476" t="str">
            <v>Bathroom</v>
          </cell>
          <cell r="FK4476" t="str">
            <v>EISAq</v>
          </cell>
          <cell r="FL4476">
            <v>192356.73599999998</v>
          </cell>
        </row>
        <row r="4477">
          <cell r="EZ4477" t="str">
            <v>ID</v>
          </cell>
          <cell r="FA4477" t="str">
            <v>Bathroom</v>
          </cell>
          <cell r="FB4477">
            <v>378576.4</v>
          </cell>
          <cell r="FC4477">
            <v>340718.76</v>
          </cell>
          <cell r="FI4477" t="str">
            <v>WA</v>
          </cell>
          <cell r="FJ4477" t="str">
            <v>Bedrooms</v>
          </cell>
          <cell r="FK4477" t="str">
            <v>EISAnqnx</v>
          </cell>
          <cell r="FL4477">
            <v>601114.79999999993</v>
          </cell>
        </row>
        <row r="4478">
          <cell r="EZ4478" t="str">
            <v>ID</v>
          </cell>
          <cell r="FA4478" t="str">
            <v>Bedrooms</v>
          </cell>
          <cell r="FB4478">
            <v>764724.32799999998</v>
          </cell>
          <cell r="FC4478">
            <v>2135170.8960000002</v>
          </cell>
          <cell r="FI4478" t="str">
            <v>WA</v>
          </cell>
          <cell r="FJ4478" t="str">
            <v>Bedrooms</v>
          </cell>
          <cell r="FK4478" t="str">
            <v>EISAq</v>
          </cell>
          <cell r="FL4478">
            <v>114211.81199999999</v>
          </cell>
        </row>
        <row r="4479">
          <cell r="EZ4479" t="str">
            <v>ID</v>
          </cell>
          <cell r="FA4479" t="str">
            <v>Exterior</v>
          </cell>
          <cell r="FB4479">
            <v>424005.56800000003</v>
          </cell>
          <cell r="FC4479">
            <v>5614288.0120000001</v>
          </cell>
          <cell r="FI4479" t="str">
            <v>WA</v>
          </cell>
          <cell r="FJ4479" t="str">
            <v>Bedrooms</v>
          </cell>
          <cell r="FK4479" t="str">
            <v>EISAx</v>
          </cell>
          <cell r="FL4479">
            <v>300557.39999999997</v>
          </cell>
        </row>
        <row r="4480">
          <cell r="EZ4480" t="str">
            <v>ID</v>
          </cell>
          <cell r="FA4480" t="str">
            <v>Garage</v>
          </cell>
          <cell r="FB4480">
            <v>212002.78400000001</v>
          </cell>
          <cell r="FC4480">
            <v>4542916.8</v>
          </cell>
          <cell r="FI4480" t="str">
            <v>WA</v>
          </cell>
          <cell r="FJ4480" t="str">
            <v>Exterior</v>
          </cell>
          <cell r="FK4480" t="str">
            <v>EISAnqnx</v>
          </cell>
          <cell r="FL4480">
            <v>721337.76</v>
          </cell>
        </row>
        <row r="4481">
          <cell r="EZ4481" t="str">
            <v>ID</v>
          </cell>
          <cell r="FA4481" t="str">
            <v>Kitchen</v>
          </cell>
          <cell r="FB4481">
            <v>526221.196</v>
          </cell>
          <cell r="FC4481">
            <v>935083.70799999998</v>
          </cell>
          <cell r="FI4481" t="str">
            <v>WA</v>
          </cell>
          <cell r="FJ4481" t="str">
            <v>Exterior</v>
          </cell>
          <cell r="FK4481" t="str">
            <v>EISAq</v>
          </cell>
          <cell r="FL4481">
            <v>30055.739999999998</v>
          </cell>
        </row>
        <row r="4482">
          <cell r="EZ4482" t="str">
            <v>ID</v>
          </cell>
          <cell r="FA4482" t="str">
            <v>Living Room/Family Room</v>
          </cell>
          <cell r="FB4482">
            <v>450505.91600000003</v>
          </cell>
          <cell r="FC4482">
            <v>689009.04800000007</v>
          </cell>
          <cell r="FI4482" t="str">
            <v>WA</v>
          </cell>
          <cell r="FJ4482" t="str">
            <v>Garage</v>
          </cell>
          <cell r="FK4482" t="str">
            <v>EISAq</v>
          </cell>
          <cell r="FL4482">
            <v>320594.56</v>
          </cell>
        </row>
        <row r="4483">
          <cell r="EZ4483" t="str">
            <v>ID</v>
          </cell>
          <cell r="FA4483" t="str">
            <v>Other</v>
          </cell>
          <cell r="FB4483">
            <v>942655.23600000003</v>
          </cell>
          <cell r="FC4483">
            <v>1495376.78</v>
          </cell>
          <cell r="FI4483" t="str">
            <v>WA</v>
          </cell>
          <cell r="FJ4483" t="str">
            <v>Kitchen</v>
          </cell>
          <cell r="FK4483" t="str">
            <v>EISAnqnx</v>
          </cell>
          <cell r="FL4483">
            <v>721337.76</v>
          </cell>
        </row>
        <row r="4484">
          <cell r="EZ4484" t="str">
            <v>MT</v>
          </cell>
          <cell r="FA4484" t="str">
            <v>Bathroom</v>
          </cell>
          <cell r="FB4484">
            <v>735155.67</v>
          </cell>
          <cell r="FC4484">
            <v>168339.99400000001</v>
          </cell>
          <cell r="FI4484" t="str">
            <v>WA</v>
          </cell>
          <cell r="FJ4484" t="str">
            <v>Kitchen</v>
          </cell>
          <cell r="FK4484" t="str">
            <v>EISAx</v>
          </cell>
          <cell r="FL4484">
            <v>1392582.6199999999</v>
          </cell>
        </row>
        <row r="4485">
          <cell r="EZ4485" t="str">
            <v>MT</v>
          </cell>
          <cell r="FA4485" t="str">
            <v>Bedrooms</v>
          </cell>
          <cell r="FB4485">
            <v>2056304.99</v>
          </cell>
          <cell r="FC4485">
            <v>1478834.8840000001</v>
          </cell>
          <cell r="FI4485" t="str">
            <v>WA</v>
          </cell>
          <cell r="FJ4485" t="str">
            <v>Living Room/Family Room</v>
          </cell>
          <cell r="FK4485" t="str">
            <v>EISAnqnx</v>
          </cell>
          <cell r="FL4485">
            <v>240445.91999999998</v>
          </cell>
        </row>
        <row r="4486">
          <cell r="EZ4486" t="str">
            <v>MT</v>
          </cell>
          <cell r="FA4486" t="str">
            <v>Exterior</v>
          </cell>
          <cell r="FB4486">
            <v>426177.2</v>
          </cell>
          <cell r="FC4486">
            <v>5540303.5999999996</v>
          </cell>
          <cell r="FI4486" t="str">
            <v>WA</v>
          </cell>
          <cell r="FJ4486" t="str">
            <v>Living Room/Family Room</v>
          </cell>
          <cell r="FK4486" t="str">
            <v>EISAq</v>
          </cell>
          <cell r="FL4486">
            <v>300557.39999999997</v>
          </cell>
        </row>
        <row r="4487">
          <cell r="EZ4487" t="str">
            <v>MT</v>
          </cell>
          <cell r="FA4487" t="str">
            <v>Garage</v>
          </cell>
          <cell r="FB4487">
            <v>639265.80000000005</v>
          </cell>
          <cell r="FC4487">
            <v>1331803.75</v>
          </cell>
          <cell r="FI4487" t="str">
            <v>WA</v>
          </cell>
          <cell r="FJ4487" t="str">
            <v>Living Room/Family Room</v>
          </cell>
          <cell r="FK4487" t="str">
            <v>EISAx</v>
          </cell>
          <cell r="FL4487">
            <v>961783.67999999993</v>
          </cell>
        </row>
        <row r="4488">
          <cell r="EZ4488" t="str">
            <v>MT</v>
          </cell>
          <cell r="FA4488" t="str">
            <v>Kitchen</v>
          </cell>
          <cell r="FB4488">
            <v>191779.74</v>
          </cell>
          <cell r="FC4488">
            <v>257837.20600000001</v>
          </cell>
          <cell r="FI4488" t="str">
            <v>WA</v>
          </cell>
          <cell r="FJ4488" t="str">
            <v>Other</v>
          </cell>
          <cell r="FK4488" t="str">
            <v>EISAnqnx</v>
          </cell>
          <cell r="FL4488">
            <v>721337.76</v>
          </cell>
        </row>
        <row r="4489">
          <cell r="EZ4489" t="str">
            <v>MT</v>
          </cell>
          <cell r="FA4489" t="str">
            <v>Living Room/Family Room</v>
          </cell>
          <cell r="FB4489">
            <v>2919313.82</v>
          </cell>
          <cell r="FC4489">
            <v>2235299.4139999999</v>
          </cell>
          <cell r="FI4489" t="str">
            <v>WA</v>
          </cell>
          <cell r="FJ4489" t="str">
            <v>Other</v>
          </cell>
          <cell r="FK4489" t="str">
            <v>EISAq</v>
          </cell>
          <cell r="FL4489">
            <v>300557.39999999997</v>
          </cell>
        </row>
        <row r="4490">
          <cell r="EZ4490" t="str">
            <v>MT</v>
          </cell>
          <cell r="FA4490" t="str">
            <v>Other</v>
          </cell>
          <cell r="FB4490">
            <v>1065443</v>
          </cell>
          <cell r="FC4490">
            <v>767118.96</v>
          </cell>
          <cell r="FI4490" t="str">
            <v>WA</v>
          </cell>
          <cell r="FJ4490" t="str">
            <v>Other</v>
          </cell>
          <cell r="FK4490" t="str">
            <v>EISAx</v>
          </cell>
          <cell r="FL4490">
            <v>120222.95999999999</v>
          </cell>
        </row>
        <row r="4491">
          <cell r="EZ4491" t="str">
            <v>WA</v>
          </cell>
          <cell r="FA4491" t="str">
            <v>Bathroom</v>
          </cell>
          <cell r="FB4491">
            <v>1077827.0079999999</v>
          </cell>
          <cell r="FC4491">
            <v>466550.56</v>
          </cell>
          <cell r="FI4491" t="str">
            <v>WA</v>
          </cell>
          <cell r="FJ4491" t="str">
            <v>Bathroom</v>
          </cell>
          <cell r="FK4491" t="str">
            <v>EISAnqnx</v>
          </cell>
          <cell r="FL4491">
            <v>2003716</v>
          </cell>
        </row>
        <row r="4492">
          <cell r="EZ4492" t="str">
            <v>WA</v>
          </cell>
          <cell r="FA4492" t="str">
            <v>Bedrooms</v>
          </cell>
          <cell r="FB4492">
            <v>1226361.4720000001</v>
          </cell>
          <cell r="FC4492">
            <v>1378704.5120000001</v>
          </cell>
          <cell r="FI4492" t="str">
            <v>WA</v>
          </cell>
          <cell r="FJ4492" t="str">
            <v>Bathroom</v>
          </cell>
          <cell r="FK4492" t="str">
            <v>EISAx</v>
          </cell>
          <cell r="FL4492">
            <v>130241.54</v>
          </cell>
        </row>
        <row r="4493">
          <cell r="EZ4493" t="str">
            <v>WA</v>
          </cell>
          <cell r="FA4493" t="str">
            <v>Exterior</v>
          </cell>
          <cell r="FB4493">
            <v>2742174.72</v>
          </cell>
          <cell r="FC4493">
            <v>6129903.0719999997</v>
          </cell>
          <cell r="FI4493" t="str">
            <v>WA</v>
          </cell>
          <cell r="FJ4493" t="str">
            <v>Bedrooms</v>
          </cell>
          <cell r="FK4493" t="str">
            <v>EISAq</v>
          </cell>
          <cell r="FL4493">
            <v>174323.29199999999</v>
          </cell>
        </row>
        <row r="4494">
          <cell r="EZ4494" t="str">
            <v>WA</v>
          </cell>
          <cell r="FA4494" t="str">
            <v>Garage</v>
          </cell>
          <cell r="FB4494">
            <v>1942373.76</v>
          </cell>
          <cell r="FC4494">
            <v>1468206.048</v>
          </cell>
          <cell r="FI4494" t="str">
            <v>WA</v>
          </cell>
          <cell r="FJ4494" t="str">
            <v>Exterior</v>
          </cell>
          <cell r="FK4494" t="str">
            <v>EISAq</v>
          </cell>
          <cell r="FL4494">
            <v>168312.144</v>
          </cell>
        </row>
        <row r="4495">
          <cell r="EZ4495" t="str">
            <v>WA</v>
          </cell>
          <cell r="FA4495" t="str">
            <v>Kitchen</v>
          </cell>
          <cell r="FB4495">
            <v>1123529.92</v>
          </cell>
          <cell r="FC4495">
            <v>500827.74400000001</v>
          </cell>
          <cell r="FI4495" t="str">
            <v>WA</v>
          </cell>
          <cell r="FJ4495" t="str">
            <v>Garage</v>
          </cell>
          <cell r="FK4495" t="str">
            <v>EISAq</v>
          </cell>
          <cell r="FL4495">
            <v>100185.79999999999</v>
          </cell>
        </row>
        <row r="4496">
          <cell r="EZ4496" t="str">
            <v>WA</v>
          </cell>
          <cell r="FA4496" t="str">
            <v>Living Room/Family Room</v>
          </cell>
          <cell r="FB4496">
            <v>2443201.5040000002</v>
          </cell>
          <cell r="FC4496">
            <v>1473918.912</v>
          </cell>
          <cell r="FI4496" t="str">
            <v>WA</v>
          </cell>
          <cell r="FJ4496" t="str">
            <v>Kitchen</v>
          </cell>
          <cell r="FK4496" t="str">
            <v>EISAq</v>
          </cell>
          <cell r="FL4496">
            <v>170315.86</v>
          </cell>
        </row>
        <row r="4497">
          <cell r="EZ4497" t="str">
            <v>WA</v>
          </cell>
          <cell r="FA4497" t="str">
            <v>Other</v>
          </cell>
          <cell r="FB4497">
            <v>2317518.4959999998</v>
          </cell>
          <cell r="FC4497">
            <v>1635783.392</v>
          </cell>
          <cell r="FI4497" t="str">
            <v>WA</v>
          </cell>
          <cell r="FJ4497" t="str">
            <v>Living Room/Family Room</v>
          </cell>
          <cell r="FK4497" t="str">
            <v>EISAnqnx</v>
          </cell>
          <cell r="FL4497">
            <v>601114.79999999993</v>
          </cell>
        </row>
        <row r="4498">
          <cell r="EZ4498" t="str">
            <v>OR</v>
          </cell>
          <cell r="FA4498" t="str">
            <v>Bathroom</v>
          </cell>
          <cell r="FB4498">
            <v>1145011.32</v>
          </cell>
          <cell r="FC4498">
            <v>314474.94</v>
          </cell>
          <cell r="FI4498" t="str">
            <v>WA</v>
          </cell>
          <cell r="FJ4498" t="str">
            <v>Other</v>
          </cell>
          <cell r="FK4498" t="str">
            <v>EISAnqnx</v>
          </cell>
          <cell r="FL4498">
            <v>1522824.16</v>
          </cell>
        </row>
        <row r="4499">
          <cell r="EZ4499" t="str">
            <v>OR</v>
          </cell>
          <cell r="FA4499" t="str">
            <v>Bedrooms</v>
          </cell>
          <cell r="FB4499">
            <v>1128884.3999999999</v>
          </cell>
          <cell r="FC4499">
            <v>669267.18000000005</v>
          </cell>
          <cell r="FI4499" t="str">
            <v>WA</v>
          </cell>
          <cell r="FJ4499" t="str">
            <v>Other</v>
          </cell>
          <cell r="FK4499" t="str">
            <v>EISAq</v>
          </cell>
          <cell r="FL4499">
            <v>941746.5199999999</v>
          </cell>
        </row>
        <row r="4500">
          <cell r="EZ4500" t="str">
            <v>OR</v>
          </cell>
          <cell r="FA4500" t="str">
            <v>Exterior</v>
          </cell>
          <cell r="FB4500">
            <v>790219.08</v>
          </cell>
          <cell r="FC4500">
            <v>3265701.3</v>
          </cell>
          <cell r="FI4500" t="str">
            <v>WA</v>
          </cell>
          <cell r="FJ4500" t="str">
            <v>Bathroom</v>
          </cell>
          <cell r="FK4500" t="str">
            <v>EISAq</v>
          </cell>
          <cell r="FL4500">
            <v>140278.10399999999</v>
          </cell>
        </row>
        <row r="4501">
          <cell r="EZ4501" t="str">
            <v>OR</v>
          </cell>
          <cell r="FA4501" t="str">
            <v>Garage</v>
          </cell>
          <cell r="FB4501">
            <v>0</v>
          </cell>
          <cell r="FC4501">
            <v>0</v>
          </cell>
          <cell r="FI4501" t="str">
            <v>WA</v>
          </cell>
          <cell r="FJ4501" t="str">
            <v>Bedrooms</v>
          </cell>
          <cell r="FK4501" t="str">
            <v>EISAnqnx</v>
          </cell>
          <cell r="FL4501">
            <v>91485.72</v>
          </cell>
        </row>
        <row r="4502">
          <cell r="EZ4502" t="str">
            <v>OR</v>
          </cell>
          <cell r="FA4502" t="str">
            <v>Kitchen</v>
          </cell>
          <cell r="FB4502">
            <v>822472.92</v>
          </cell>
          <cell r="FC4502">
            <v>483807.6</v>
          </cell>
          <cell r="FI4502" t="str">
            <v>WA</v>
          </cell>
          <cell r="FJ4502" t="str">
            <v>Bedrooms</v>
          </cell>
          <cell r="FK4502" t="str">
            <v>EISAq</v>
          </cell>
          <cell r="FL4502">
            <v>228714.3</v>
          </cell>
        </row>
        <row r="4503">
          <cell r="EZ4503" t="str">
            <v>OR</v>
          </cell>
          <cell r="FA4503" t="str">
            <v>Living Room/Family Room</v>
          </cell>
          <cell r="FB4503">
            <v>580569.12</v>
          </cell>
          <cell r="FC4503">
            <v>1040186.34</v>
          </cell>
          <cell r="FI4503" t="str">
            <v>WA</v>
          </cell>
          <cell r="FJ4503" t="str">
            <v>Exterior</v>
          </cell>
          <cell r="FK4503" t="str">
            <v>EISAq</v>
          </cell>
          <cell r="FL4503">
            <v>22871.43</v>
          </cell>
        </row>
        <row r="4504">
          <cell r="EZ4504" t="str">
            <v>OR</v>
          </cell>
          <cell r="FA4504" t="str">
            <v>Other</v>
          </cell>
          <cell r="FB4504">
            <v>1032122.88</v>
          </cell>
          <cell r="FC4504">
            <v>557991.43200000003</v>
          </cell>
          <cell r="FI4504" t="str">
            <v>WA</v>
          </cell>
          <cell r="FJ4504" t="str">
            <v>Kitchen</v>
          </cell>
          <cell r="FK4504" t="str">
            <v>EISAq</v>
          </cell>
          <cell r="FL4504">
            <v>59465.718000000001</v>
          </cell>
        </row>
        <row r="4505">
          <cell r="EZ4505" t="str">
            <v>WA</v>
          </cell>
          <cell r="FA4505" t="str">
            <v>Bathroom</v>
          </cell>
          <cell r="FB4505">
            <v>761715.19999999995</v>
          </cell>
          <cell r="FC4505">
            <v>159960.19200000001</v>
          </cell>
          <cell r="FI4505" t="str">
            <v>WA</v>
          </cell>
          <cell r="FJ4505" t="str">
            <v>Living Room/Family Room</v>
          </cell>
          <cell r="FK4505" t="str">
            <v>EISAq</v>
          </cell>
          <cell r="FL4505">
            <v>36594.288</v>
          </cell>
        </row>
        <row r="4506">
          <cell r="EZ4506" t="str">
            <v>WA</v>
          </cell>
          <cell r="FA4506" t="str">
            <v>Bedrooms</v>
          </cell>
          <cell r="FB4506">
            <v>628415.04</v>
          </cell>
          <cell r="FC4506">
            <v>771236.64</v>
          </cell>
          <cell r="FI4506" t="str">
            <v>WA</v>
          </cell>
          <cell r="FJ4506" t="str">
            <v>Other</v>
          </cell>
          <cell r="FK4506" t="str">
            <v>EISAq</v>
          </cell>
          <cell r="FL4506">
            <v>373566.69</v>
          </cell>
        </row>
        <row r="4507">
          <cell r="EZ4507" t="str">
            <v>WA</v>
          </cell>
          <cell r="FA4507" t="str">
            <v>Exterior</v>
          </cell>
          <cell r="FB4507">
            <v>85692.96</v>
          </cell>
          <cell r="FC4507">
            <v>2553650.2080000001</v>
          </cell>
          <cell r="FI4507" t="str">
            <v>WA</v>
          </cell>
          <cell r="FJ4507" t="str">
            <v>Bathroom</v>
          </cell>
          <cell r="FK4507" t="str">
            <v>EISAnqnx</v>
          </cell>
          <cell r="FL4507">
            <v>160297.28</v>
          </cell>
        </row>
        <row r="4508">
          <cell r="EZ4508" t="str">
            <v>WA</v>
          </cell>
          <cell r="FA4508" t="str">
            <v>Garage</v>
          </cell>
          <cell r="FB4508">
            <v>584616.41599999997</v>
          </cell>
          <cell r="FC4508">
            <v>725533.728</v>
          </cell>
          <cell r="FI4508" t="str">
            <v>WA</v>
          </cell>
          <cell r="FJ4508" t="str">
            <v>Bathroom</v>
          </cell>
          <cell r="FK4508" t="str">
            <v>EISAq</v>
          </cell>
          <cell r="FL4508">
            <v>150278.69999999998</v>
          </cell>
        </row>
        <row r="4509">
          <cell r="EZ4509" t="str">
            <v>WA</v>
          </cell>
          <cell r="FA4509" t="str">
            <v>Kitchen</v>
          </cell>
          <cell r="FB4509">
            <v>495114.88</v>
          </cell>
          <cell r="FC4509">
            <v>188524.51199999999</v>
          </cell>
          <cell r="FI4509" t="str">
            <v>WA</v>
          </cell>
          <cell r="FJ4509" t="str">
            <v>Bedrooms</v>
          </cell>
          <cell r="FK4509" t="str">
            <v>EISAnqnx</v>
          </cell>
          <cell r="FL4509">
            <v>961783.67999999993</v>
          </cell>
        </row>
        <row r="4510">
          <cell r="EZ4510" t="str">
            <v>WA</v>
          </cell>
          <cell r="FA4510" t="str">
            <v>Living Room/Family Room</v>
          </cell>
          <cell r="FB4510">
            <v>685543.68</v>
          </cell>
          <cell r="FC4510">
            <v>540817.79200000002</v>
          </cell>
          <cell r="FI4510" t="str">
            <v>WA</v>
          </cell>
          <cell r="FJ4510" t="str">
            <v>Bedrooms</v>
          </cell>
          <cell r="FK4510" t="str">
            <v>EISAq</v>
          </cell>
          <cell r="FL4510">
            <v>30055.739999999998</v>
          </cell>
        </row>
        <row r="4511">
          <cell r="EZ4511" t="str">
            <v>WA</v>
          </cell>
          <cell r="FA4511" t="str">
            <v>Other</v>
          </cell>
          <cell r="FB4511">
            <v>1313958.72</v>
          </cell>
          <cell r="FC4511">
            <v>464646.272</v>
          </cell>
          <cell r="FI4511" t="str">
            <v>WA</v>
          </cell>
          <cell r="FJ4511" t="str">
            <v>Bedrooms</v>
          </cell>
          <cell r="FK4511" t="str">
            <v>EISAx</v>
          </cell>
          <cell r="FL4511">
            <v>200371.59999999998</v>
          </cell>
        </row>
        <row r="4512">
          <cell r="EZ4512" t="str">
            <v>ID</v>
          </cell>
          <cell r="FA4512" t="str">
            <v>Bathroom</v>
          </cell>
          <cell r="FB4512">
            <v>3403401.8360000001</v>
          </cell>
          <cell r="FC4512">
            <v>1033513.572</v>
          </cell>
          <cell r="FI4512" t="str">
            <v>WA</v>
          </cell>
          <cell r="FJ4512" t="str">
            <v>Exterior</v>
          </cell>
          <cell r="FK4512" t="str">
            <v>EISAnqnx</v>
          </cell>
          <cell r="FL4512">
            <v>320594.56</v>
          </cell>
        </row>
        <row r="4513">
          <cell r="EZ4513" t="str">
            <v>ID</v>
          </cell>
          <cell r="FA4513" t="str">
            <v>Bedrooms</v>
          </cell>
          <cell r="FB4513">
            <v>5315212.6560000004</v>
          </cell>
          <cell r="FC4513">
            <v>3187613.2880000002</v>
          </cell>
          <cell r="FI4513" t="str">
            <v>WA</v>
          </cell>
          <cell r="FJ4513" t="str">
            <v>Exterior</v>
          </cell>
          <cell r="FK4513" t="str">
            <v>EISAq</v>
          </cell>
          <cell r="FL4513">
            <v>30055.739999999998</v>
          </cell>
        </row>
        <row r="4514">
          <cell r="EZ4514" t="str">
            <v>ID</v>
          </cell>
          <cell r="FA4514" t="str">
            <v>Exterior</v>
          </cell>
          <cell r="FB4514">
            <v>1987526.1</v>
          </cell>
          <cell r="FC4514">
            <v>15021911.552000001</v>
          </cell>
          <cell r="FI4514" t="str">
            <v>WA</v>
          </cell>
          <cell r="FJ4514" t="str">
            <v>Exterior</v>
          </cell>
          <cell r="FK4514" t="str">
            <v>EISAx</v>
          </cell>
          <cell r="FL4514">
            <v>300557.39999999997</v>
          </cell>
        </row>
        <row r="4515">
          <cell r="EZ4515" t="str">
            <v>ID</v>
          </cell>
          <cell r="FA4515" t="str">
            <v>Garage</v>
          </cell>
          <cell r="FB4515">
            <v>984298.64</v>
          </cell>
          <cell r="FC4515">
            <v>2180600.0640000002</v>
          </cell>
          <cell r="FI4515" t="str">
            <v>WA</v>
          </cell>
          <cell r="FJ4515" t="str">
            <v>Garage</v>
          </cell>
          <cell r="FK4515" t="str">
            <v>EISAnqnx</v>
          </cell>
          <cell r="FL4515">
            <v>240445.91999999998</v>
          </cell>
        </row>
        <row r="4516">
          <cell r="EZ4516" t="str">
            <v>ID</v>
          </cell>
          <cell r="FA4516" t="str">
            <v>Kitchen</v>
          </cell>
          <cell r="FB4516">
            <v>1457519.1400000001</v>
          </cell>
          <cell r="FC4516">
            <v>681437.52</v>
          </cell>
          <cell r="FI4516" t="str">
            <v>WA</v>
          </cell>
          <cell r="FJ4516" t="str">
            <v>Garage</v>
          </cell>
          <cell r="FK4516" t="str">
            <v>EISAx</v>
          </cell>
          <cell r="FL4516">
            <v>1352508.2999999998</v>
          </cell>
        </row>
        <row r="4517">
          <cell r="EZ4517" t="str">
            <v>ID</v>
          </cell>
          <cell r="FA4517" t="str">
            <v>Living Room/Family Room</v>
          </cell>
          <cell r="FB4517">
            <v>5057780.7039999999</v>
          </cell>
          <cell r="FC4517">
            <v>3577546.98</v>
          </cell>
          <cell r="FI4517" t="str">
            <v>WA</v>
          </cell>
          <cell r="FJ4517" t="str">
            <v>Kitchen</v>
          </cell>
          <cell r="FK4517" t="str">
            <v>EISAq</v>
          </cell>
          <cell r="FL4517">
            <v>164304.712</v>
          </cell>
        </row>
        <row r="4518">
          <cell r="EZ4518" t="str">
            <v>ID</v>
          </cell>
          <cell r="FA4518" t="str">
            <v>Other</v>
          </cell>
          <cell r="FB4518">
            <v>8275680.1040000003</v>
          </cell>
          <cell r="FC4518">
            <v>6151866.5</v>
          </cell>
          <cell r="FI4518" t="str">
            <v>WA</v>
          </cell>
          <cell r="FJ4518" t="str">
            <v>Living Room/Family Room</v>
          </cell>
          <cell r="FK4518" t="str">
            <v>EISAnqnx</v>
          </cell>
          <cell r="FL4518">
            <v>160297.28</v>
          </cell>
        </row>
        <row r="4519">
          <cell r="EZ4519" t="str">
            <v>ID</v>
          </cell>
          <cell r="FA4519" t="str">
            <v>Bathroom</v>
          </cell>
          <cell r="FB4519">
            <v>369664.14999999997</v>
          </cell>
          <cell r="FC4519">
            <v>218221.09499999997</v>
          </cell>
          <cell r="FI4519" t="str">
            <v>WA</v>
          </cell>
          <cell r="FJ4519" t="str">
            <v>Living Room/Family Room</v>
          </cell>
          <cell r="FK4519" t="str">
            <v>EISAq</v>
          </cell>
          <cell r="FL4519">
            <v>150278.69999999998</v>
          </cell>
        </row>
        <row r="4520">
          <cell r="EZ4520" t="str">
            <v>ID</v>
          </cell>
          <cell r="FA4520" t="str">
            <v>Bedrooms</v>
          </cell>
          <cell r="FB4520">
            <v>829955.6399999999</v>
          </cell>
          <cell r="FC4520">
            <v>1020750.0399999999</v>
          </cell>
          <cell r="FI4520" t="str">
            <v>WA</v>
          </cell>
          <cell r="FJ4520" t="str">
            <v>Living Room/Family Room</v>
          </cell>
          <cell r="FK4520" t="str">
            <v>EISAx</v>
          </cell>
          <cell r="FL4520">
            <v>240445.91999999998</v>
          </cell>
        </row>
        <row r="4521">
          <cell r="EZ4521" t="str">
            <v>ID</v>
          </cell>
          <cell r="FA4521" t="str">
            <v>Exterior</v>
          </cell>
          <cell r="FB4521">
            <v>357739.5</v>
          </cell>
          <cell r="FC4521">
            <v>2109470.585</v>
          </cell>
          <cell r="FI4521" t="str">
            <v>WA</v>
          </cell>
          <cell r="FJ4521" t="str">
            <v>Other</v>
          </cell>
          <cell r="FK4521" t="str">
            <v>EISAnqnx</v>
          </cell>
          <cell r="FL4521">
            <v>1522824.16</v>
          </cell>
        </row>
        <row r="4522">
          <cell r="EZ4522" t="str">
            <v>ID</v>
          </cell>
          <cell r="FA4522" t="str">
            <v>Kitchen</v>
          </cell>
          <cell r="FB4522">
            <v>184832.07499999998</v>
          </cell>
          <cell r="FC4522">
            <v>236108.06999999998</v>
          </cell>
          <cell r="FI4522" t="str">
            <v>WA</v>
          </cell>
          <cell r="FJ4522" t="str">
            <v>Other</v>
          </cell>
          <cell r="FK4522" t="str">
            <v>EISAq</v>
          </cell>
          <cell r="FL4522">
            <v>178330.72399999999</v>
          </cell>
        </row>
        <row r="4523">
          <cell r="EZ4523" t="str">
            <v>ID</v>
          </cell>
          <cell r="FA4523" t="str">
            <v>Living Room/Family Room</v>
          </cell>
          <cell r="FB4523">
            <v>908658.33</v>
          </cell>
          <cell r="FC4523">
            <v>403053.17</v>
          </cell>
          <cell r="FI4523" t="str">
            <v>WA</v>
          </cell>
          <cell r="FJ4523" t="str">
            <v>Other</v>
          </cell>
          <cell r="FK4523" t="str">
            <v>EISAx</v>
          </cell>
          <cell r="FL4523">
            <v>500929</v>
          </cell>
        </row>
        <row r="4524">
          <cell r="EZ4524" t="str">
            <v>ID</v>
          </cell>
          <cell r="FA4524" t="str">
            <v>Other</v>
          </cell>
          <cell r="FB4524">
            <v>527069.52999999991</v>
          </cell>
          <cell r="FC4524">
            <v>270689.55499999999</v>
          </cell>
          <cell r="FI4524" t="str">
            <v>WA</v>
          </cell>
          <cell r="FJ4524" t="str">
            <v>Bathroom</v>
          </cell>
          <cell r="FK4524" t="str">
            <v>EISAq</v>
          </cell>
          <cell r="FL4524">
            <v>57123.065999999999</v>
          </cell>
        </row>
        <row r="4525">
          <cell r="EZ4525" t="str">
            <v>OR</v>
          </cell>
          <cell r="FA4525" t="str">
            <v>Bathroom</v>
          </cell>
          <cell r="FB4525">
            <v>977291.35199999996</v>
          </cell>
          <cell r="FC4525">
            <v>387046.08</v>
          </cell>
          <cell r="FI4525" t="str">
            <v>WA</v>
          </cell>
          <cell r="FJ4525" t="str">
            <v>Bedrooms</v>
          </cell>
          <cell r="FK4525" t="str">
            <v>EISAnqnx</v>
          </cell>
          <cell r="FL4525">
            <v>263644.92</v>
          </cell>
        </row>
        <row r="4526">
          <cell r="EZ4526" t="str">
            <v>OR</v>
          </cell>
          <cell r="FA4526" t="str">
            <v>Bedrooms</v>
          </cell>
          <cell r="FB4526">
            <v>1478838.564</v>
          </cell>
          <cell r="FC4526">
            <v>2290022.64</v>
          </cell>
          <cell r="FI4526" t="str">
            <v>WA</v>
          </cell>
          <cell r="FJ4526" t="str">
            <v>Bedrooms</v>
          </cell>
          <cell r="FK4526" t="str">
            <v>EISAq</v>
          </cell>
          <cell r="FL4526">
            <v>142075.318</v>
          </cell>
        </row>
        <row r="4527">
          <cell r="EZ4527" t="str">
            <v>OR</v>
          </cell>
          <cell r="FA4527" t="str">
            <v>Exterior</v>
          </cell>
          <cell r="FB4527">
            <v>106437.67200000001</v>
          </cell>
          <cell r="FC4527">
            <v>6466894.9199999999</v>
          </cell>
          <cell r="FI4527" t="str">
            <v>WA</v>
          </cell>
          <cell r="FJ4527" t="str">
            <v>Bedrooms</v>
          </cell>
          <cell r="FK4527" t="str">
            <v>EISAx</v>
          </cell>
          <cell r="FL4527">
            <v>219704.1</v>
          </cell>
        </row>
        <row r="4528">
          <cell r="EZ4528" t="str">
            <v>OR</v>
          </cell>
          <cell r="FA4528" t="str">
            <v>Kitchen</v>
          </cell>
          <cell r="FB4528">
            <v>1267575.912</v>
          </cell>
          <cell r="FC4528">
            <v>717647.94000000006</v>
          </cell>
          <cell r="FI4528" t="str">
            <v>WA</v>
          </cell>
          <cell r="FJ4528" t="str">
            <v>Exterior</v>
          </cell>
          <cell r="FK4528" t="str">
            <v>EISAq</v>
          </cell>
          <cell r="FL4528">
            <v>105457.96799999999</v>
          </cell>
        </row>
        <row r="4529">
          <cell r="EZ4529" t="str">
            <v>OR</v>
          </cell>
          <cell r="FA4529" t="str">
            <v>Living Room/Family Room</v>
          </cell>
          <cell r="FB4529">
            <v>812796.76800000004</v>
          </cell>
          <cell r="FC4529">
            <v>1128884.3999999999</v>
          </cell>
          <cell r="FI4529" t="str">
            <v>WA</v>
          </cell>
          <cell r="FJ4529" t="str">
            <v>Garage</v>
          </cell>
          <cell r="FK4529" t="str">
            <v>EISAnqnx</v>
          </cell>
          <cell r="FL4529">
            <v>87881.64</v>
          </cell>
        </row>
        <row r="4530">
          <cell r="EZ4530" t="str">
            <v>OR</v>
          </cell>
          <cell r="FA4530" t="str">
            <v>Other</v>
          </cell>
          <cell r="FB4530">
            <v>691844.86800000002</v>
          </cell>
          <cell r="FC4530">
            <v>1128884.3999999999</v>
          </cell>
          <cell r="FI4530" t="str">
            <v>WA</v>
          </cell>
          <cell r="FJ4530" t="str">
            <v>Garage</v>
          </cell>
          <cell r="FK4530" t="str">
            <v>EISAq</v>
          </cell>
          <cell r="FL4530">
            <v>38082.044000000002</v>
          </cell>
        </row>
        <row r="4531">
          <cell r="EZ4531" t="str">
            <v>WA</v>
          </cell>
          <cell r="FA4531" t="str">
            <v>Bathroom</v>
          </cell>
          <cell r="FB4531">
            <v>457598.45999999996</v>
          </cell>
          <cell r="FC4531">
            <v>187199.37</v>
          </cell>
          <cell r="FI4531" t="str">
            <v>WA</v>
          </cell>
          <cell r="FJ4531" t="str">
            <v>Kitchen</v>
          </cell>
          <cell r="FK4531" t="str">
            <v>EISAq</v>
          </cell>
          <cell r="FL4531">
            <v>19041.022000000001</v>
          </cell>
        </row>
        <row r="4532">
          <cell r="EZ4532" t="str">
            <v>WA</v>
          </cell>
          <cell r="FA4532" t="str">
            <v>Bedrooms</v>
          </cell>
          <cell r="FB4532">
            <v>642717.83699999994</v>
          </cell>
          <cell r="FC4532">
            <v>644797.82999999996</v>
          </cell>
          <cell r="FI4532" t="str">
            <v>WA</v>
          </cell>
          <cell r="FJ4532" t="str">
            <v>Living Room/Family Room</v>
          </cell>
          <cell r="FK4532" t="str">
            <v>EISAq</v>
          </cell>
          <cell r="FL4532">
            <v>348597.17199999996</v>
          </cell>
        </row>
        <row r="4533">
          <cell r="EZ4533" t="str">
            <v>WA</v>
          </cell>
          <cell r="FA4533" t="str">
            <v>Exterior</v>
          </cell>
          <cell r="FB4533">
            <v>249599.16</v>
          </cell>
          <cell r="FC4533">
            <v>2670711.0120000001</v>
          </cell>
          <cell r="FI4533" t="str">
            <v>WA</v>
          </cell>
          <cell r="FJ4533" t="str">
            <v>Living Room/Family Room</v>
          </cell>
          <cell r="FK4533" t="str">
            <v>EISAx</v>
          </cell>
          <cell r="FL4533">
            <v>175763.28</v>
          </cell>
        </row>
        <row r="4534">
          <cell r="EZ4534" t="str">
            <v>WA</v>
          </cell>
          <cell r="FA4534" t="str">
            <v>Garage</v>
          </cell>
          <cell r="FB4534">
            <v>249599.16</v>
          </cell>
          <cell r="FC4534">
            <v>831997.2</v>
          </cell>
          <cell r="FI4534" t="str">
            <v>WA</v>
          </cell>
          <cell r="FJ4534" t="str">
            <v>Other</v>
          </cell>
          <cell r="FK4534" t="str">
            <v>EISAnqnx</v>
          </cell>
          <cell r="FL4534">
            <v>175763.28</v>
          </cell>
        </row>
        <row r="4535">
          <cell r="EZ4535" t="str">
            <v>WA</v>
          </cell>
          <cell r="FA4535" t="str">
            <v>Kitchen</v>
          </cell>
          <cell r="FB4535">
            <v>769597.41</v>
          </cell>
          <cell r="FC4535">
            <v>519998.25</v>
          </cell>
          <cell r="FI4535" t="str">
            <v>WA</v>
          </cell>
          <cell r="FJ4535" t="str">
            <v>Other</v>
          </cell>
          <cell r="FK4535" t="str">
            <v>EISAq</v>
          </cell>
          <cell r="FL4535">
            <v>229956.95799999998</v>
          </cell>
        </row>
        <row r="4536">
          <cell r="EZ4536" t="str">
            <v>WA</v>
          </cell>
          <cell r="FA4536" t="str">
            <v>Living Room/Family Room</v>
          </cell>
          <cell r="FB4536">
            <v>811197.27</v>
          </cell>
          <cell r="FC4536">
            <v>467998.42499999999</v>
          </cell>
          <cell r="FI4536" t="str">
            <v>WA</v>
          </cell>
          <cell r="FJ4536" t="str">
            <v>Other</v>
          </cell>
          <cell r="FK4536" t="str">
            <v>EISAx</v>
          </cell>
          <cell r="FL4536">
            <v>175763.28</v>
          </cell>
        </row>
        <row r="4537">
          <cell r="EZ4537" t="str">
            <v>WA</v>
          </cell>
          <cell r="FA4537" t="str">
            <v>Other</v>
          </cell>
          <cell r="FB4537">
            <v>894396.99</v>
          </cell>
          <cell r="FC4537">
            <v>605277.96299999999</v>
          </cell>
          <cell r="FI4537" t="str">
            <v>WA</v>
          </cell>
          <cell r="FJ4537" t="str">
            <v>Bathroom</v>
          </cell>
          <cell r="FK4537" t="str">
            <v>EISAq</v>
          </cell>
          <cell r="FL4537">
            <v>44218.097999999998</v>
          </cell>
        </row>
        <row r="4538">
          <cell r="EZ4538" t="str">
            <v>WA</v>
          </cell>
          <cell r="FA4538" t="str">
            <v>Bathroom</v>
          </cell>
          <cell r="FB4538">
            <v>1609123.36</v>
          </cell>
          <cell r="FC4538">
            <v>449411.96799999999</v>
          </cell>
          <cell r="FI4538" t="str">
            <v>WA</v>
          </cell>
          <cell r="FJ4538" t="str">
            <v>Bathroom</v>
          </cell>
          <cell r="FK4538" t="str">
            <v>EISAx</v>
          </cell>
          <cell r="FL4538">
            <v>125030.484</v>
          </cell>
        </row>
        <row r="4539">
          <cell r="EZ4539" t="str">
            <v>WA</v>
          </cell>
          <cell r="FA4539" t="str">
            <v>Bedrooms</v>
          </cell>
          <cell r="FB4539">
            <v>1213031.456</v>
          </cell>
          <cell r="FC4539">
            <v>955952.576</v>
          </cell>
          <cell r="FI4539" t="str">
            <v>WA</v>
          </cell>
          <cell r="FJ4539" t="str">
            <v>Bedrooms</v>
          </cell>
          <cell r="FK4539" t="str">
            <v>EISAnqnx</v>
          </cell>
          <cell r="FL4539">
            <v>60990.479999999996</v>
          </cell>
        </row>
        <row r="4540">
          <cell r="EZ4540" t="str">
            <v>WA</v>
          </cell>
          <cell r="FA4540" t="str">
            <v>Exterior</v>
          </cell>
          <cell r="FB4540">
            <v>1323480.1599999999</v>
          </cell>
          <cell r="FC4540">
            <v>6383173.3760000002</v>
          </cell>
          <cell r="FI4540" t="str">
            <v>WA</v>
          </cell>
          <cell r="FJ4540" t="str">
            <v>Bedrooms</v>
          </cell>
          <cell r="FK4540" t="str">
            <v>EISAq</v>
          </cell>
          <cell r="FL4540">
            <v>100634.292</v>
          </cell>
        </row>
        <row r="4541">
          <cell r="EZ4541" t="str">
            <v>WA</v>
          </cell>
          <cell r="FA4541" t="str">
            <v>Garage</v>
          </cell>
          <cell r="FB4541">
            <v>723629.44000000006</v>
          </cell>
          <cell r="FC4541">
            <v>2285145.6</v>
          </cell>
          <cell r="FI4541" t="str">
            <v>WA</v>
          </cell>
          <cell r="FJ4541" t="str">
            <v>Bedrooms</v>
          </cell>
          <cell r="FK4541" t="str">
            <v>EISAx</v>
          </cell>
          <cell r="FL4541">
            <v>274457.15999999997</v>
          </cell>
        </row>
        <row r="4542">
          <cell r="EZ4542" t="str">
            <v>WA</v>
          </cell>
          <cell r="FA4542" t="str">
            <v>Kitchen</v>
          </cell>
          <cell r="FB4542">
            <v>822652.41599999997</v>
          </cell>
          <cell r="FC4542">
            <v>656979.36</v>
          </cell>
          <cell r="FI4542" t="str">
            <v>WA</v>
          </cell>
          <cell r="FJ4542" t="str">
            <v>Exterior</v>
          </cell>
          <cell r="FK4542" t="str">
            <v>EISAx</v>
          </cell>
          <cell r="FL4542">
            <v>228714.3</v>
          </cell>
        </row>
        <row r="4543">
          <cell r="EZ4543" t="str">
            <v>WA</v>
          </cell>
          <cell r="FA4543" t="str">
            <v>Living Room/Family Room</v>
          </cell>
          <cell r="FB4543">
            <v>1026411.232</v>
          </cell>
          <cell r="FC4543">
            <v>1456780.32</v>
          </cell>
          <cell r="FI4543" t="str">
            <v>WA</v>
          </cell>
          <cell r="FJ4543" t="str">
            <v>Garage</v>
          </cell>
          <cell r="FK4543" t="str">
            <v>EISAq</v>
          </cell>
          <cell r="FL4543">
            <v>411685.74</v>
          </cell>
        </row>
        <row r="4544">
          <cell r="EZ4544" t="str">
            <v>WA</v>
          </cell>
          <cell r="FA4544" t="str">
            <v>Other</v>
          </cell>
          <cell r="FB4544">
            <v>2995445.0240000002</v>
          </cell>
          <cell r="FC4544">
            <v>2136611.1359999999</v>
          </cell>
          <cell r="FI4544" t="str">
            <v>WA</v>
          </cell>
          <cell r="FJ4544" t="str">
            <v>Kitchen</v>
          </cell>
          <cell r="FK4544" t="str">
            <v>EISAnqnx</v>
          </cell>
          <cell r="FL4544">
            <v>91485.72</v>
          </cell>
        </row>
        <row r="4545">
          <cell r="EZ4545" t="str">
            <v>WA</v>
          </cell>
          <cell r="FA4545" t="str">
            <v>Bathroom</v>
          </cell>
          <cell r="FB4545">
            <v>301598.98499999999</v>
          </cell>
          <cell r="FC4545">
            <v>174719.41199999998</v>
          </cell>
          <cell r="FI4545" t="str">
            <v>WA</v>
          </cell>
          <cell r="FJ4545" t="str">
            <v>Kitchen</v>
          </cell>
          <cell r="FK4545" t="str">
            <v>EISAq</v>
          </cell>
          <cell r="FL4545">
            <v>21346.667999999998</v>
          </cell>
        </row>
        <row r="4546">
          <cell r="EZ4546" t="str">
            <v>WA</v>
          </cell>
          <cell r="FA4546" t="str">
            <v>Bedrooms</v>
          </cell>
          <cell r="FB4546">
            <v>237119.20199999999</v>
          </cell>
          <cell r="FC4546">
            <v>1622394.54</v>
          </cell>
          <cell r="FI4546" t="str">
            <v>WA</v>
          </cell>
          <cell r="FJ4546" t="str">
            <v>Kitchen</v>
          </cell>
          <cell r="FK4546" t="str">
            <v>EISAx</v>
          </cell>
          <cell r="FL4546">
            <v>335447.64</v>
          </cell>
        </row>
        <row r="4547">
          <cell r="EZ4547" t="str">
            <v>WA</v>
          </cell>
          <cell r="FA4547" t="str">
            <v>Exterior</v>
          </cell>
          <cell r="FB4547">
            <v>1247995.8</v>
          </cell>
          <cell r="FC4547">
            <v>5674220.9040000001</v>
          </cell>
          <cell r="FI4547" t="str">
            <v>WA</v>
          </cell>
          <cell r="FJ4547" t="str">
            <v>Living Room/Family Room</v>
          </cell>
          <cell r="FK4547" t="str">
            <v>EISAnqnx</v>
          </cell>
          <cell r="FL4547">
            <v>114357.15</v>
          </cell>
        </row>
        <row r="4548">
          <cell r="EZ4548" t="str">
            <v>WA</v>
          </cell>
          <cell r="FA4548" t="str">
            <v>Garage</v>
          </cell>
          <cell r="FB4548">
            <v>249599.16</v>
          </cell>
          <cell r="FC4548">
            <v>1256315.7719999999</v>
          </cell>
          <cell r="FI4548" t="str">
            <v>WA</v>
          </cell>
          <cell r="FJ4548" t="str">
            <v>Living Room/Family Room</v>
          </cell>
          <cell r="FK4548" t="str">
            <v>EISAq</v>
          </cell>
          <cell r="FL4548">
            <v>181446.67799999999</v>
          </cell>
        </row>
        <row r="4549">
          <cell r="EZ4549" t="str">
            <v>WA</v>
          </cell>
          <cell r="FA4549" t="str">
            <v>Kitchen</v>
          </cell>
          <cell r="FB4549">
            <v>257919.13199999998</v>
          </cell>
          <cell r="FC4549">
            <v>251679.15299999999</v>
          </cell>
          <cell r="FI4549" t="str">
            <v>WA</v>
          </cell>
          <cell r="FJ4549" t="str">
            <v>Living Room/Family Room</v>
          </cell>
          <cell r="FK4549" t="str">
            <v>EISAx</v>
          </cell>
          <cell r="FL4549">
            <v>251585.72999999998</v>
          </cell>
        </row>
        <row r="4550">
          <cell r="EZ4550" t="str">
            <v>WA</v>
          </cell>
          <cell r="FA4550" t="str">
            <v>Living Room/Family Room</v>
          </cell>
          <cell r="FB4550">
            <v>1048316.472</v>
          </cell>
          <cell r="FC4550">
            <v>730077.54299999995</v>
          </cell>
          <cell r="FI4550" t="str">
            <v>WA</v>
          </cell>
          <cell r="FJ4550" t="str">
            <v>Other</v>
          </cell>
          <cell r="FK4550" t="str">
            <v>EISAnqnx</v>
          </cell>
          <cell r="FL4550">
            <v>457428.6</v>
          </cell>
        </row>
        <row r="4551">
          <cell r="EZ4551" t="str">
            <v>WA</v>
          </cell>
          <cell r="FA4551" t="str">
            <v>Other</v>
          </cell>
          <cell r="FB4551">
            <v>1235515.8419999999</v>
          </cell>
          <cell r="FC4551">
            <v>2810070.5430000001</v>
          </cell>
          <cell r="FI4551" t="str">
            <v>WA</v>
          </cell>
          <cell r="FJ4551" t="str">
            <v>Other</v>
          </cell>
          <cell r="FK4551" t="str">
            <v>EISAq</v>
          </cell>
          <cell r="FL4551">
            <v>56416.193999999996</v>
          </cell>
        </row>
        <row r="4552">
          <cell r="EZ4552" t="str">
            <v>ID</v>
          </cell>
          <cell r="FA4552" t="str">
            <v>Bathroom</v>
          </cell>
          <cell r="FB4552">
            <v>276360.772</v>
          </cell>
          <cell r="FC4552">
            <v>420219.804</v>
          </cell>
          <cell r="FI4552" t="str">
            <v>WA</v>
          </cell>
          <cell r="FJ4552" t="str">
            <v>Other</v>
          </cell>
          <cell r="FK4552" t="str">
            <v>EISAx</v>
          </cell>
          <cell r="FL4552">
            <v>221090.49</v>
          </cell>
        </row>
        <row r="4553">
          <cell r="EZ4553" t="str">
            <v>ID</v>
          </cell>
          <cell r="FA4553" t="str">
            <v>Bedrooms</v>
          </cell>
          <cell r="FB4553">
            <v>1771737.5520000001</v>
          </cell>
          <cell r="FC4553">
            <v>1889096.236</v>
          </cell>
          <cell r="FI4553" t="str">
            <v>WA</v>
          </cell>
          <cell r="FJ4553" t="str">
            <v>Bathroom</v>
          </cell>
          <cell r="FK4553" t="str">
            <v>EISAnqnx</v>
          </cell>
          <cell r="FL4553">
            <v>670895.28</v>
          </cell>
        </row>
        <row r="4554">
          <cell r="EZ4554" t="str">
            <v>ID</v>
          </cell>
          <cell r="FA4554" t="str">
            <v>Exterior</v>
          </cell>
          <cell r="FB4554">
            <v>1514305.6</v>
          </cell>
          <cell r="FC4554">
            <v>10516852.392000001</v>
          </cell>
          <cell r="FI4554" t="str">
            <v>WA</v>
          </cell>
          <cell r="FJ4554" t="str">
            <v>Bathroom</v>
          </cell>
          <cell r="FK4554" t="str">
            <v>EISAq</v>
          </cell>
          <cell r="FL4554">
            <v>274457.15999999997</v>
          </cell>
        </row>
        <row r="4555">
          <cell r="EZ4555" t="str">
            <v>ID</v>
          </cell>
          <cell r="FA4555" t="str">
            <v>Kitchen</v>
          </cell>
          <cell r="FB4555">
            <v>605722.24</v>
          </cell>
          <cell r="FC4555">
            <v>738223.98</v>
          </cell>
          <cell r="FI4555" t="str">
            <v>WA</v>
          </cell>
          <cell r="FJ4555" t="str">
            <v>Bedrooms</v>
          </cell>
          <cell r="FK4555" t="str">
            <v>EISAnqnx</v>
          </cell>
          <cell r="FL4555">
            <v>686142.9</v>
          </cell>
        </row>
        <row r="4556">
          <cell r="EZ4556" t="str">
            <v>ID</v>
          </cell>
          <cell r="FA4556" t="str">
            <v>Living Room/Family Room</v>
          </cell>
          <cell r="FB4556">
            <v>1608949.7</v>
          </cell>
          <cell r="FC4556">
            <v>2581891.048</v>
          </cell>
          <cell r="FI4556" t="str">
            <v>WA</v>
          </cell>
          <cell r="FJ4556" t="str">
            <v>Bedrooms</v>
          </cell>
          <cell r="FK4556" t="str">
            <v>EISAq</v>
          </cell>
          <cell r="FL4556">
            <v>152476.19999999998</v>
          </cell>
        </row>
        <row r="4557">
          <cell r="EZ4557" t="str">
            <v>ID</v>
          </cell>
          <cell r="FA4557" t="str">
            <v>Other</v>
          </cell>
          <cell r="FB4557">
            <v>2990753.56</v>
          </cell>
          <cell r="FC4557">
            <v>4535345.2719999999</v>
          </cell>
          <cell r="FI4557" t="str">
            <v>WA</v>
          </cell>
          <cell r="FJ4557" t="str">
            <v>Bedrooms</v>
          </cell>
          <cell r="FK4557" t="str">
            <v>EISAx</v>
          </cell>
          <cell r="FL4557">
            <v>1311295.32</v>
          </cell>
        </row>
        <row r="4558">
          <cell r="EZ4558" t="str">
            <v>ID</v>
          </cell>
          <cell r="FA4558" t="str">
            <v>Bathroom</v>
          </cell>
          <cell r="FB4558">
            <v>190794.4</v>
          </cell>
          <cell r="FC4558">
            <v>77510.224999999991</v>
          </cell>
          <cell r="FI4558" t="str">
            <v>WA</v>
          </cell>
          <cell r="FJ4558" t="str">
            <v>Exterior</v>
          </cell>
          <cell r="FK4558" t="str">
            <v>EISAq</v>
          </cell>
          <cell r="FL4558">
            <v>70139.051999999996</v>
          </cell>
        </row>
        <row r="4559">
          <cell r="EZ4559" t="str">
            <v>ID</v>
          </cell>
          <cell r="FA4559" t="str">
            <v>Bedrooms</v>
          </cell>
          <cell r="FB4559">
            <v>26234.23</v>
          </cell>
          <cell r="FC4559">
            <v>112091.70999999999</v>
          </cell>
          <cell r="FI4559" t="str">
            <v>WA</v>
          </cell>
          <cell r="FJ4559" t="str">
            <v>Kitchen</v>
          </cell>
          <cell r="FK4559" t="str">
            <v>EISAx</v>
          </cell>
          <cell r="FL4559">
            <v>693766.71</v>
          </cell>
        </row>
        <row r="4560">
          <cell r="EZ4560" t="str">
            <v>ID</v>
          </cell>
          <cell r="FA4560" t="str">
            <v>Living Room/Family Room</v>
          </cell>
          <cell r="FB4560">
            <v>26234.23</v>
          </cell>
          <cell r="FC4560">
            <v>175292.35499999998</v>
          </cell>
          <cell r="FI4560" t="str">
            <v>WA</v>
          </cell>
          <cell r="FJ4560" t="str">
            <v>Living Room/Family Room</v>
          </cell>
          <cell r="FK4560" t="str">
            <v>EISAnqnx</v>
          </cell>
          <cell r="FL4560">
            <v>304952.39999999997</v>
          </cell>
        </row>
        <row r="4561">
          <cell r="EZ4561" t="str">
            <v>ID</v>
          </cell>
          <cell r="FA4561" t="str">
            <v>Other</v>
          </cell>
          <cell r="FB4561">
            <v>71547.899999999994</v>
          </cell>
          <cell r="FC4561">
            <v>191986.86499999999</v>
          </cell>
          <cell r="FI4561" t="str">
            <v>WA</v>
          </cell>
          <cell r="FJ4561" t="str">
            <v>Living Room/Family Room</v>
          </cell>
          <cell r="FK4561" t="str">
            <v>EISAq</v>
          </cell>
          <cell r="FL4561">
            <v>79287.623999999996</v>
          </cell>
        </row>
        <row r="4562">
          <cell r="EZ4562" t="str">
            <v>ID</v>
          </cell>
          <cell r="FA4562" t="str">
            <v>Bathroom</v>
          </cell>
          <cell r="FB4562">
            <v>524684.6</v>
          </cell>
          <cell r="FC4562">
            <v>165752.63499999998</v>
          </cell>
          <cell r="FI4562" t="str">
            <v>WA</v>
          </cell>
          <cell r="FJ4562" t="str">
            <v>Living Room/Family Room</v>
          </cell>
          <cell r="FK4562" t="str">
            <v>EISAx</v>
          </cell>
          <cell r="FL4562">
            <v>158575.24799999999</v>
          </cell>
        </row>
        <row r="4563">
          <cell r="EZ4563" t="str">
            <v>ID</v>
          </cell>
          <cell r="FA4563" t="str">
            <v>Bedrooms</v>
          </cell>
          <cell r="FB4563">
            <v>886001.495</v>
          </cell>
          <cell r="FC4563">
            <v>682089.98</v>
          </cell>
          <cell r="FI4563" t="str">
            <v>WA</v>
          </cell>
          <cell r="FJ4563" t="str">
            <v>Other</v>
          </cell>
          <cell r="FK4563" t="str">
            <v>EISAnqnx</v>
          </cell>
          <cell r="FL4563">
            <v>968223.87</v>
          </cell>
        </row>
        <row r="4564">
          <cell r="EZ4564" t="str">
            <v>ID</v>
          </cell>
          <cell r="FA4564" t="str">
            <v>Exterior</v>
          </cell>
          <cell r="FB4564">
            <v>88242.409999999989</v>
          </cell>
          <cell r="FC4564">
            <v>3069404.9099999997</v>
          </cell>
          <cell r="FI4564" t="str">
            <v>WA</v>
          </cell>
          <cell r="FJ4564" t="str">
            <v>Other</v>
          </cell>
          <cell r="FK4564" t="str">
            <v>EISAq</v>
          </cell>
          <cell r="FL4564">
            <v>481824.79199999996</v>
          </cell>
        </row>
        <row r="4565">
          <cell r="EZ4565" t="str">
            <v>ID</v>
          </cell>
          <cell r="FA4565" t="str">
            <v>Garage</v>
          </cell>
          <cell r="FB4565">
            <v>195564.25999999998</v>
          </cell>
          <cell r="FC4565">
            <v>649893.42499999993</v>
          </cell>
          <cell r="FI4565" t="str">
            <v>WA</v>
          </cell>
          <cell r="FJ4565" t="str">
            <v>Other</v>
          </cell>
          <cell r="FK4565" t="str">
            <v>EISAx</v>
          </cell>
          <cell r="FL4565">
            <v>1135947.69</v>
          </cell>
        </row>
        <row r="4566">
          <cell r="EZ4566" t="str">
            <v>ID</v>
          </cell>
          <cell r="FA4566" t="str">
            <v>Kitchen</v>
          </cell>
          <cell r="FB4566">
            <v>417362.75</v>
          </cell>
          <cell r="FC4566">
            <v>193179.33</v>
          </cell>
          <cell r="FI4566" t="str">
            <v>OR</v>
          </cell>
          <cell r="FJ4566" t="str">
            <v>Bathroom</v>
          </cell>
          <cell r="FK4566" t="str">
            <v>EISAnqnx</v>
          </cell>
          <cell r="FL4566">
            <v>6898074.3100000005</v>
          </cell>
        </row>
        <row r="4567">
          <cell r="EZ4567" t="str">
            <v>ID</v>
          </cell>
          <cell r="FA4567" t="str">
            <v>Living Room/Family Room</v>
          </cell>
          <cell r="FB4567">
            <v>373241.54499999998</v>
          </cell>
          <cell r="FC4567">
            <v>677320.12</v>
          </cell>
          <cell r="FI4567" t="str">
            <v>OR</v>
          </cell>
          <cell r="FJ4567" t="str">
            <v>Bedrooms</v>
          </cell>
          <cell r="FK4567" t="str">
            <v>EISAnqnx</v>
          </cell>
          <cell r="FL4567">
            <v>2357130.92</v>
          </cell>
        </row>
        <row r="4568">
          <cell r="EZ4568" t="str">
            <v>ID</v>
          </cell>
          <cell r="FA4568" t="str">
            <v>Other</v>
          </cell>
          <cell r="FB4568">
            <v>851420.00999999989</v>
          </cell>
          <cell r="FC4568">
            <v>1061293.8499999999</v>
          </cell>
          <cell r="FI4568" t="str">
            <v>OR</v>
          </cell>
          <cell r="FJ4568" t="str">
            <v>Bedrooms</v>
          </cell>
          <cell r="FK4568" t="str">
            <v>EISAx</v>
          </cell>
          <cell r="FL4568">
            <v>1802511.8800000001</v>
          </cell>
        </row>
        <row r="4569">
          <cell r="EZ4569" t="str">
            <v>WA</v>
          </cell>
          <cell r="FA4569" t="str">
            <v>Bathroom</v>
          </cell>
          <cell r="FB4569">
            <v>374398.74</v>
          </cell>
          <cell r="FC4569">
            <v>197599.33499999999</v>
          </cell>
          <cell r="FI4569" t="str">
            <v>OR</v>
          </cell>
          <cell r="FJ4569" t="str">
            <v>Exterior</v>
          </cell>
          <cell r="FK4569" t="str">
            <v>EISAnqnx</v>
          </cell>
          <cell r="FL4569">
            <v>1663857.12</v>
          </cell>
        </row>
        <row r="4570">
          <cell r="EZ4570" t="str">
            <v>WA</v>
          </cell>
          <cell r="FA4570" t="str">
            <v>Bedrooms</v>
          </cell>
          <cell r="FB4570">
            <v>1112796.2549999999</v>
          </cell>
          <cell r="FC4570">
            <v>987996.67499999993</v>
          </cell>
          <cell r="FI4570" t="str">
            <v>OR</v>
          </cell>
          <cell r="FJ4570" t="str">
            <v>Exterior</v>
          </cell>
          <cell r="FK4570" t="str">
            <v>EISAx</v>
          </cell>
          <cell r="FL4570">
            <v>8735249.8800000008</v>
          </cell>
        </row>
        <row r="4571">
          <cell r="EZ4571" t="str">
            <v>WA</v>
          </cell>
          <cell r="FA4571" t="str">
            <v>Garage</v>
          </cell>
          <cell r="FB4571">
            <v>534558.201</v>
          </cell>
          <cell r="FC4571">
            <v>977596.71</v>
          </cell>
          <cell r="FI4571" t="str">
            <v>OR</v>
          </cell>
          <cell r="FJ4571" t="str">
            <v>Garage</v>
          </cell>
          <cell r="FK4571" t="str">
            <v>EISAnqnx</v>
          </cell>
          <cell r="FL4571">
            <v>2911749.96</v>
          </cell>
        </row>
        <row r="4572">
          <cell r="EZ4572" t="str">
            <v>WA</v>
          </cell>
          <cell r="FA4572" t="str">
            <v>Kitchen</v>
          </cell>
          <cell r="FB4572">
            <v>790397.34</v>
          </cell>
          <cell r="FC4572">
            <v>374398.74</v>
          </cell>
          <cell r="FI4572" t="str">
            <v>OR</v>
          </cell>
          <cell r="FJ4572" t="str">
            <v>Kitchen</v>
          </cell>
          <cell r="FK4572" t="str">
            <v>EISAx</v>
          </cell>
          <cell r="FL4572">
            <v>7556684.4199999999</v>
          </cell>
        </row>
        <row r="4573">
          <cell r="EZ4573" t="str">
            <v>WA</v>
          </cell>
          <cell r="FA4573" t="str">
            <v>Living Room/Family Room</v>
          </cell>
          <cell r="FB4573">
            <v>584478.03299999994</v>
          </cell>
          <cell r="FC4573">
            <v>1143996.1499999999</v>
          </cell>
          <cell r="FI4573" t="str">
            <v>OR</v>
          </cell>
          <cell r="FJ4573" t="str">
            <v>Living Room/Family Room</v>
          </cell>
          <cell r="FK4573" t="str">
            <v>EISAnqnx</v>
          </cell>
          <cell r="FL4573">
            <v>415964.28</v>
          </cell>
        </row>
        <row r="4574">
          <cell r="EZ4574" t="str">
            <v>WA</v>
          </cell>
          <cell r="FA4574" t="str">
            <v>Other</v>
          </cell>
          <cell r="FB4574">
            <v>170559.42600000001</v>
          </cell>
          <cell r="FC4574">
            <v>145599.51</v>
          </cell>
          <cell r="FI4574" t="str">
            <v>OR</v>
          </cell>
          <cell r="FJ4574" t="str">
            <v>Living Room/Family Room</v>
          </cell>
          <cell r="FK4574" t="str">
            <v>EISAq</v>
          </cell>
          <cell r="FL4574">
            <v>138654.76</v>
          </cell>
        </row>
        <row r="4575">
          <cell r="EZ4575" t="str">
            <v>ID</v>
          </cell>
          <cell r="FA4575" t="str">
            <v>Bathroom</v>
          </cell>
          <cell r="FB4575">
            <v>375626.47499999998</v>
          </cell>
          <cell r="FC4575">
            <v>292153.92499999999</v>
          </cell>
          <cell r="FI4575" t="str">
            <v>OR</v>
          </cell>
          <cell r="FJ4575" t="str">
            <v>Living Room/Family Room</v>
          </cell>
          <cell r="FK4575" t="str">
            <v>EISAx</v>
          </cell>
          <cell r="FL4575">
            <v>7383365.9700000007</v>
          </cell>
        </row>
        <row r="4576">
          <cell r="EZ4576" t="str">
            <v>ID</v>
          </cell>
          <cell r="FA4576" t="str">
            <v>Bedrooms</v>
          </cell>
          <cell r="FB4576">
            <v>405438.1</v>
          </cell>
          <cell r="FC4576">
            <v>511567.48499999999</v>
          </cell>
          <cell r="FI4576" t="str">
            <v>OR</v>
          </cell>
          <cell r="FJ4576" t="str">
            <v>Other</v>
          </cell>
          <cell r="FK4576" t="str">
            <v>EISAnqnx</v>
          </cell>
          <cell r="FL4576">
            <v>4436952.32</v>
          </cell>
        </row>
        <row r="4577">
          <cell r="EZ4577" t="str">
            <v>ID</v>
          </cell>
          <cell r="FA4577" t="str">
            <v>Exterior</v>
          </cell>
          <cell r="FB4577">
            <v>1079180.825</v>
          </cell>
          <cell r="FC4577">
            <v>2282378.0099999998</v>
          </cell>
          <cell r="FI4577" t="str">
            <v>OR</v>
          </cell>
          <cell r="FJ4577" t="str">
            <v>Other</v>
          </cell>
          <cell r="FK4577" t="str">
            <v>EISAx</v>
          </cell>
          <cell r="FL4577">
            <v>7383365.9700000007</v>
          </cell>
        </row>
        <row r="4578">
          <cell r="EZ4578" t="str">
            <v>ID</v>
          </cell>
          <cell r="FA4578" t="str">
            <v>Garage</v>
          </cell>
          <cell r="FB4578">
            <v>0</v>
          </cell>
          <cell r="FC4578">
            <v>0</v>
          </cell>
          <cell r="FI4578" t="str">
            <v>WA</v>
          </cell>
          <cell r="FJ4578" t="str">
            <v>Bathroom</v>
          </cell>
          <cell r="FK4578" t="str">
            <v>EISAq</v>
          </cell>
          <cell r="FL4578">
            <v>223042.18500000003</v>
          </cell>
        </row>
        <row r="4579">
          <cell r="EZ4579" t="str">
            <v>ID</v>
          </cell>
          <cell r="FA4579" t="str">
            <v>Kitchen</v>
          </cell>
          <cell r="FB4579">
            <v>202719.05</v>
          </cell>
          <cell r="FC4579">
            <v>492488.04499999998</v>
          </cell>
          <cell r="FI4579" t="str">
            <v>WA</v>
          </cell>
          <cell r="FJ4579" t="str">
            <v>Bathroom</v>
          </cell>
          <cell r="FK4579" t="str">
            <v>EISAx</v>
          </cell>
          <cell r="FL4579">
            <v>5204317.6500000004</v>
          </cell>
        </row>
        <row r="4580">
          <cell r="EZ4580" t="str">
            <v>ID</v>
          </cell>
          <cell r="FA4580" t="str">
            <v>Living Room/Family Room</v>
          </cell>
          <cell r="FB4580">
            <v>312425.82999999996</v>
          </cell>
          <cell r="FC4580">
            <v>1038637.0149999999</v>
          </cell>
          <cell r="FI4580" t="str">
            <v>WA</v>
          </cell>
          <cell r="FJ4580" t="str">
            <v>Bedrooms</v>
          </cell>
          <cell r="FK4580" t="str">
            <v>EISAnqnx</v>
          </cell>
          <cell r="FL4580">
            <v>297389.58</v>
          </cell>
        </row>
        <row r="4581">
          <cell r="EZ4581" t="str">
            <v>ID</v>
          </cell>
          <cell r="FA4581" t="str">
            <v>Other</v>
          </cell>
          <cell r="FB4581">
            <v>643931.1</v>
          </cell>
          <cell r="FC4581">
            <v>324350.48</v>
          </cell>
          <cell r="FI4581" t="str">
            <v>WA</v>
          </cell>
          <cell r="FJ4581" t="str">
            <v>Bedrooms</v>
          </cell>
          <cell r="FK4581" t="str">
            <v>EISAq</v>
          </cell>
          <cell r="FL4581">
            <v>693909.02</v>
          </cell>
        </row>
        <row r="4582">
          <cell r="EZ4582" t="str">
            <v>MT</v>
          </cell>
          <cell r="FA4582" t="str">
            <v>Bathroom</v>
          </cell>
          <cell r="FB4582">
            <v>1534237.92</v>
          </cell>
          <cell r="FC4582">
            <v>277015.18</v>
          </cell>
          <cell r="FI4582" t="str">
            <v>WA</v>
          </cell>
          <cell r="FJ4582" t="str">
            <v>Exterior</v>
          </cell>
          <cell r="FK4582" t="str">
            <v>EISAq</v>
          </cell>
          <cell r="FL4582">
            <v>74347.395000000004</v>
          </cell>
        </row>
        <row r="4583">
          <cell r="EZ4583" t="str">
            <v>MT</v>
          </cell>
          <cell r="FA4583" t="str">
            <v>Bedrooms</v>
          </cell>
          <cell r="FB4583">
            <v>611564.28200000001</v>
          </cell>
          <cell r="FC4583">
            <v>1035610.596</v>
          </cell>
          <cell r="FI4583" t="str">
            <v>WA</v>
          </cell>
          <cell r="FJ4583" t="str">
            <v>Exterior</v>
          </cell>
          <cell r="FK4583" t="str">
            <v>EISAx</v>
          </cell>
          <cell r="FL4583">
            <v>991298.60000000009</v>
          </cell>
        </row>
        <row r="4584">
          <cell r="EZ4584" t="str">
            <v>MT</v>
          </cell>
          <cell r="FA4584" t="str">
            <v>Exterior</v>
          </cell>
          <cell r="FB4584">
            <v>1086751.8599999999</v>
          </cell>
          <cell r="FC4584">
            <v>5231325.13</v>
          </cell>
          <cell r="FI4584" t="str">
            <v>WA</v>
          </cell>
          <cell r="FJ4584" t="str">
            <v>Garage</v>
          </cell>
          <cell r="FK4584" t="str">
            <v>EISAnqnx</v>
          </cell>
          <cell r="FL4584">
            <v>297389.58</v>
          </cell>
        </row>
        <row r="4585">
          <cell r="EZ4585" t="str">
            <v>MT</v>
          </cell>
          <cell r="FA4585" t="str">
            <v>Garage</v>
          </cell>
          <cell r="FB4585">
            <v>541245.04399999999</v>
          </cell>
          <cell r="FC4585">
            <v>1896488.54</v>
          </cell>
          <cell r="FI4585" t="str">
            <v>WA</v>
          </cell>
          <cell r="FJ4585" t="str">
            <v>Garage</v>
          </cell>
          <cell r="FK4585" t="str">
            <v>EISAq</v>
          </cell>
          <cell r="FL4585">
            <v>74347.395000000004</v>
          </cell>
        </row>
        <row r="4586">
          <cell r="EZ4586" t="str">
            <v>MT</v>
          </cell>
          <cell r="FA4586" t="str">
            <v>Kitchen</v>
          </cell>
          <cell r="FB4586">
            <v>298324.03999999998</v>
          </cell>
          <cell r="FC4586">
            <v>526328.84199999995</v>
          </cell>
          <cell r="FI4586" t="str">
            <v>WA</v>
          </cell>
          <cell r="FJ4586" t="str">
            <v>Kitchen</v>
          </cell>
          <cell r="FK4586" t="str">
            <v>EISAq</v>
          </cell>
          <cell r="FL4586">
            <v>634431.10400000005</v>
          </cell>
        </row>
        <row r="4587">
          <cell r="EZ4587" t="str">
            <v>MT</v>
          </cell>
          <cell r="FA4587" t="str">
            <v>Living Room/Family Room</v>
          </cell>
          <cell r="FB4587">
            <v>3976233.2760000001</v>
          </cell>
          <cell r="FC4587">
            <v>1461787.7960000001</v>
          </cell>
          <cell r="FI4587" t="str">
            <v>WA</v>
          </cell>
          <cell r="FJ4587" t="str">
            <v>Living Room/Family Room</v>
          </cell>
          <cell r="FK4587" t="str">
            <v>EISAq</v>
          </cell>
          <cell r="FL4587">
            <v>148694.79</v>
          </cell>
        </row>
        <row r="4588">
          <cell r="EZ4588" t="str">
            <v>MT</v>
          </cell>
          <cell r="FA4588" t="str">
            <v>Other</v>
          </cell>
          <cell r="FB4588">
            <v>1449002.48</v>
          </cell>
          <cell r="FC4588">
            <v>1881572.338</v>
          </cell>
          <cell r="FI4588" t="str">
            <v>WA</v>
          </cell>
          <cell r="FJ4588" t="str">
            <v>Other</v>
          </cell>
          <cell r="FK4588" t="str">
            <v>EISAq</v>
          </cell>
          <cell r="FL4588">
            <v>743473.95000000007</v>
          </cell>
        </row>
        <row r="4589">
          <cell r="EZ4589" t="str">
            <v>ID</v>
          </cell>
          <cell r="FA4589" t="str">
            <v>Bathroom</v>
          </cell>
          <cell r="FB4589">
            <v>333890.19999999995</v>
          </cell>
          <cell r="FC4589">
            <v>134748.54499999998</v>
          </cell>
          <cell r="FI4589" t="str">
            <v>WA</v>
          </cell>
          <cell r="FJ4589" t="str">
            <v>Other</v>
          </cell>
          <cell r="FK4589" t="str">
            <v>EISAx</v>
          </cell>
          <cell r="FL4589">
            <v>619561.625</v>
          </cell>
        </row>
        <row r="4590">
          <cell r="EZ4590" t="str">
            <v>ID</v>
          </cell>
          <cell r="FA4590" t="str">
            <v>Bedrooms</v>
          </cell>
          <cell r="FB4590">
            <v>930122.7</v>
          </cell>
          <cell r="FC4590">
            <v>747675.55499999993</v>
          </cell>
          <cell r="FI4590" t="str">
            <v>OR</v>
          </cell>
          <cell r="FJ4590" t="str">
            <v>Bathroom</v>
          </cell>
          <cell r="FK4590" t="str">
            <v>EISAx</v>
          </cell>
          <cell r="FL4590">
            <v>285126.48</v>
          </cell>
        </row>
        <row r="4591">
          <cell r="EZ4591" t="str">
            <v>ID</v>
          </cell>
          <cell r="FA4591" t="str">
            <v>Exterior</v>
          </cell>
          <cell r="FB4591">
            <v>190794.4</v>
          </cell>
          <cell r="FC4591">
            <v>2289532.7999999998</v>
          </cell>
          <cell r="FI4591" t="str">
            <v>OR</v>
          </cell>
          <cell r="FJ4591" t="str">
            <v>Bedrooms</v>
          </cell>
          <cell r="FK4591" t="str">
            <v>EISAnqnx</v>
          </cell>
          <cell r="FL4591">
            <v>356408.10000000003</v>
          </cell>
        </row>
        <row r="4592">
          <cell r="EZ4592" t="str">
            <v>ID</v>
          </cell>
          <cell r="FA4592" t="str">
            <v>Kitchen</v>
          </cell>
          <cell r="FB4592">
            <v>429287.39999999997</v>
          </cell>
          <cell r="FC4592">
            <v>274266.94999999995</v>
          </cell>
          <cell r="FI4592" t="str">
            <v>OR</v>
          </cell>
          <cell r="FJ4592" t="str">
            <v>Bedrooms</v>
          </cell>
          <cell r="FK4592" t="str">
            <v>EISAq</v>
          </cell>
          <cell r="FL4592">
            <v>17820.404999999999</v>
          </cell>
        </row>
        <row r="4593">
          <cell r="EZ4593" t="str">
            <v>ID</v>
          </cell>
          <cell r="FA4593" t="str">
            <v>Living Room/Family Room</v>
          </cell>
          <cell r="FB4593">
            <v>310040.89999999997</v>
          </cell>
          <cell r="FC4593">
            <v>257572.43999999997</v>
          </cell>
          <cell r="FI4593" t="str">
            <v>OR</v>
          </cell>
          <cell r="FJ4593" t="str">
            <v>Exterior</v>
          </cell>
          <cell r="FK4593" t="str">
            <v>EISAnqnx</v>
          </cell>
          <cell r="FL4593">
            <v>71281.62</v>
          </cell>
        </row>
        <row r="4594">
          <cell r="EZ4594" t="str">
            <v>ID</v>
          </cell>
          <cell r="FA4594" t="str">
            <v>Other</v>
          </cell>
          <cell r="FB4594">
            <v>399475.77499999997</v>
          </cell>
          <cell r="FC4594">
            <v>599809.8949999999</v>
          </cell>
          <cell r="FI4594" t="str">
            <v>OR</v>
          </cell>
          <cell r="FJ4594" t="str">
            <v>Exterior</v>
          </cell>
          <cell r="FK4594" t="str">
            <v>EISAx</v>
          </cell>
          <cell r="FL4594">
            <v>178204.05000000002</v>
          </cell>
        </row>
        <row r="4595">
          <cell r="EZ4595" t="str">
            <v>MT</v>
          </cell>
          <cell r="FA4595" t="str">
            <v>Bathroom</v>
          </cell>
          <cell r="FB4595">
            <v>31963.29</v>
          </cell>
          <cell r="FC4595">
            <v>213088.6</v>
          </cell>
          <cell r="FI4595" t="str">
            <v>OR</v>
          </cell>
          <cell r="FJ4595" t="str">
            <v>Kitchen</v>
          </cell>
          <cell r="FK4595" t="str">
            <v>EISAq</v>
          </cell>
          <cell r="FL4595">
            <v>190084.32</v>
          </cell>
        </row>
        <row r="4596">
          <cell r="EZ4596" t="str">
            <v>MT</v>
          </cell>
          <cell r="FA4596" t="str">
            <v>Bedrooms</v>
          </cell>
          <cell r="FB4596">
            <v>385690.36599999998</v>
          </cell>
          <cell r="FC4596">
            <v>916280.98</v>
          </cell>
          <cell r="FI4596" t="str">
            <v>OR</v>
          </cell>
          <cell r="FJ4596" t="str">
            <v>Living Room/Family Room</v>
          </cell>
          <cell r="FK4596" t="str">
            <v>EISAnqnx</v>
          </cell>
          <cell r="FL4596">
            <v>47521.08</v>
          </cell>
        </row>
        <row r="4597">
          <cell r="EZ4597" t="str">
            <v>MT</v>
          </cell>
          <cell r="FA4597" t="str">
            <v>Exterior</v>
          </cell>
          <cell r="FB4597">
            <v>511412.64</v>
          </cell>
          <cell r="FC4597">
            <v>4449289.9680000003</v>
          </cell>
          <cell r="FI4597" t="str">
            <v>OR</v>
          </cell>
          <cell r="FJ4597" t="str">
            <v>Living Room/Family Room</v>
          </cell>
          <cell r="FK4597" t="str">
            <v>EISAq</v>
          </cell>
          <cell r="FL4597">
            <v>133059.024</v>
          </cell>
        </row>
        <row r="4598">
          <cell r="EZ4598" t="str">
            <v>MT</v>
          </cell>
          <cell r="FA4598" t="str">
            <v>Kitchen</v>
          </cell>
          <cell r="FB4598">
            <v>140638.476</v>
          </cell>
          <cell r="FC4598">
            <v>266360.75</v>
          </cell>
          <cell r="FI4598" t="str">
            <v>OR</v>
          </cell>
          <cell r="FJ4598" t="str">
            <v>Living Room/Family Room</v>
          </cell>
          <cell r="FK4598" t="str">
            <v>EISAx</v>
          </cell>
          <cell r="FL4598">
            <v>297006.75</v>
          </cell>
        </row>
        <row r="4599">
          <cell r="EZ4599" t="str">
            <v>MT</v>
          </cell>
          <cell r="FA4599" t="str">
            <v>Living Room/Family Room</v>
          </cell>
          <cell r="FB4599">
            <v>172601.766</v>
          </cell>
          <cell r="FC4599">
            <v>948244.27</v>
          </cell>
          <cell r="FI4599" t="str">
            <v>OR</v>
          </cell>
          <cell r="FJ4599" t="str">
            <v>Other</v>
          </cell>
          <cell r="FK4599" t="str">
            <v>EISAnqnx</v>
          </cell>
          <cell r="FL4599">
            <v>213844.86000000002</v>
          </cell>
        </row>
        <row r="4600">
          <cell r="EZ4600" t="str">
            <v>MT</v>
          </cell>
          <cell r="FA4600" t="str">
            <v>Other</v>
          </cell>
          <cell r="FB4600">
            <v>995123.76199999999</v>
          </cell>
          <cell r="FC4600">
            <v>1544892.3499999999</v>
          </cell>
          <cell r="FI4600" t="str">
            <v>OR</v>
          </cell>
          <cell r="FJ4600" t="str">
            <v>Other</v>
          </cell>
          <cell r="FK4600" t="str">
            <v>EISAq</v>
          </cell>
          <cell r="FL4600">
            <v>17820.404999999999</v>
          </cell>
        </row>
        <row r="4601">
          <cell r="EZ4601" t="str">
            <v>ID</v>
          </cell>
          <cell r="FA4601" t="str">
            <v>Bathroom</v>
          </cell>
          <cell r="FB4601">
            <v>757215.27499999991</v>
          </cell>
          <cell r="FC4601">
            <v>319580.62</v>
          </cell>
          <cell r="FI4601" t="str">
            <v>OR</v>
          </cell>
          <cell r="FJ4601" t="str">
            <v>Bathroom</v>
          </cell>
          <cell r="FK4601" t="str">
            <v>EISAnqnx</v>
          </cell>
          <cell r="FL4601">
            <v>2149148.7800000003</v>
          </cell>
        </row>
        <row r="4602">
          <cell r="EZ4602" t="str">
            <v>ID</v>
          </cell>
          <cell r="FA4602" t="str">
            <v>Bedrooms</v>
          </cell>
          <cell r="FB4602">
            <v>1126879.4249999998</v>
          </cell>
          <cell r="FC4602">
            <v>1002863.0649999999</v>
          </cell>
          <cell r="FI4602" t="str">
            <v>OR</v>
          </cell>
          <cell r="FJ4602" t="str">
            <v>Bathroom</v>
          </cell>
          <cell r="FK4602" t="str">
            <v>EISAq</v>
          </cell>
          <cell r="FL4602">
            <v>311973.21000000002</v>
          </cell>
        </row>
        <row r="4603">
          <cell r="EZ4603" t="str">
            <v>ID</v>
          </cell>
          <cell r="FA4603" t="str">
            <v>Exterior</v>
          </cell>
          <cell r="FB4603">
            <v>471023.67499999999</v>
          </cell>
          <cell r="FC4603">
            <v>3608399.09</v>
          </cell>
          <cell r="FI4603" t="str">
            <v>OR</v>
          </cell>
          <cell r="FJ4603" t="str">
            <v>Bedrooms</v>
          </cell>
          <cell r="FK4603" t="str">
            <v>EISAnqnx</v>
          </cell>
          <cell r="FL4603">
            <v>831928.56</v>
          </cell>
        </row>
        <row r="4604">
          <cell r="EZ4604" t="str">
            <v>ID</v>
          </cell>
          <cell r="FA4604" t="str">
            <v>Kitchen</v>
          </cell>
          <cell r="FB4604">
            <v>1088720.5449999999</v>
          </cell>
          <cell r="FC4604">
            <v>305271.03999999998</v>
          </cell>
          <cell r="FI4604" t="str">
            <v>OR</v>
          </cell>
          <cell r="FJ4604" t="str">
            <v>Bedrooms</v>
          </cell>
          <cell r="FK4604" t="str">
            <v>EISAq</v>
          </cell>
          <cell r="FL4604">
            <v>457560.70800000004</v>
          </cell>
        </row>
        <row r="4605">
          <cell r="EZ4605" t="str">
            <v>ID</v>
          </cell>
          <cell r="FA4605" t="str">
            <v>Living Room/Family Room</v>
          </cell>
          <cell r="FB4605">
            <v>1657526.3499999999</v>
          </cell>
          <cell r="FC4605">
            <v>1300979.3149999999</v>
          </cell>
          <cell r="FI4605" t="str">
            <v>OR</v>
          </cell>
          <cell r="FJ4605" t="str">
            <v>Bedrooms</v>
          </cell>
          <cell r="FK4605" t="str">
            <v>EISAx</v>
          </cell>
          <cell r="FL4605">
            <v>2357130.92</v>
          </cell>
        </row>
        <row r="4606">
          <cell r="EZ4606" t="str">
            <v>ID</v>
          </cell>
          <cell r="FA4606" t="str">
            <v>Other</v>
          </cell>
          <cell r="FB4606">
            <v>887193.96</v>
          </cell>
          <cell r="FC4606">
            <v>919390.5149999999</v>
          </cell>
          <cell r="FI4606" t="str">
            <v>OR</v>
          </cell>
          <cell r="FJ4606" t="str">
            <v>Kitchen</v>
          </cell>
          <cell r="FK4606" t="str">
            <v>EISAq</v>
          </cell>
          <cell r="FL4606">
            <v>2218476.16</v>
          </cell>
        </row>
        <row r="4607">
          <cell r="EZ4607" t="str">
            <v>OR</v>
          </cell>
          <cell r="FA4607" t="str">
            <v>Bathroom</v>
          </cell>
          <cell r="FB4607">
            <v>935361.36</v>
          </cell>
          <cell r="FC4607">
            <v>296735.32799999998</v>
          </cell>
          <cell r="FI4607" t="str">
            <v>OR</v>
          </cell>
          <cell r="FJ4607" t="str">
            <v>Living Room/Family Room</v>
          </cell>
          <cell r="FK4607" t="str">
            <v>EISAnqnx</v>
          </cell>
          <cell r="FL4607">
            <v>2287803.54</v>
          </cell>
        </row>
        <row r="4608">
          <cell r="EZ4608" t="str">
            <v>OR</v>
          </cell>
          <cell r="FA4608" t="str">
            <v>Bedrooms</v>
          </cell>
          <cell r="FB4608">
            <v>748289.08799999999</v>
          </cell>
          <cell r="FC4608">
            <v>785381.00399999996</v>
          </cell>
          <cell r="FI4608" t="str">
            <v>OR</v>
          </cell>
          <cell r="FJ4608" t="str">
            <v>Living Room/Family Room</v>
          </cell>
          <cell r="FK4608" t="str">
            <v>EISAq</v>
          </cell>
          <cell r="FL4608">
            <v>922054.15399999998</v>
          </cell>
        </row>
        <row r="4609">
          <cell r="EZ4609" t="str">
            <v>OR</v>
          </cell>
          <cell r="FA4609" t="str">
            <v>Exterior</v>
          </cell>
          <cell r="FB4609">
            <v>419299.92</v>
          </cell>
          <cell r="FC4609">
            <v>2856077.5320000001</v>
          </cell>
          <cell r="FI4609" t="str">
            <v>OR</v>
          </cell>
          <cell r="FJ4609" t="str">
            <v>Living Room/Family Room</v>
          </cell>
          <cell r="FK4609" t="str">
            <v>EISAx</v>
          </cell>
          <cell r="FL4609">
            <v>2669104.13</v>
          </cell>
        </row>
        <row r="4610">
          <cell r="EZ4610" t="str">
            <v>OR</v>
          </cell>
          <cell r="FA4610" t="str">
            <v>Kitchen</v>
          </cell>
          <cell r="FB4610">
            <v>261256.10399999999</v>
          </cell>
          <cell r="FC4610">
            <v>193523.04</v>
          </cell>
          <cell r="FI4610" t="str">
            <v>OR</v>
          </cell>
          <cell r="FJ4610" t="str">
            <v>Other</v>
          </cell>
          <cell r="FK4610" t="str">
            <v>EISAnqnx</v>
          </cell>
          <cell r="FL4610">
            <v>1455874.98</v>
          </cell>
        </row>
        <row r="4611">
          <cell r="EZ4611" t="str">
            <v>OR</v>
          </cell>
          <cell r="FA4611" t="str">
            <v>Living Room/Family Room</v>
          </cell>
          <cell r="FB4611">
            <v>709584.48</v>
          </cell>
          <cell r="FC4611">
            <v>459617.22000000003</v>
          </cell>
          <cell r="FI4611" t="str">
            <v>OR</v>
          </cell>
          <cell r="FJ4611" t="str">
            <v>Other</v>
          </cell>
          <cell r="FK4611" t="str">
            <v>EISAq</v>
          </cell>
          <cell r="FL4611">
            <v>1317220.22</v>
          </cell>
        </row>
        <row r="4612">
          <cell r="EZ4612" t="str">
            <v>OR</v>
          </cell>
          <cell r="FA4612" t="str">
            <v>Other</v>
          </cell>
          <cell r="FB4612">
            <v>1894913.1</v>
          </cell>
          <cell r="FC4612">
            <v>778930.23600000003</v>
          </cell>
          <cell r="FI4612" t="str">
            <v>WA</v>
          </cell>
          <cell r="FJ4612" t="str">
            <v>Bathroom</v>
          </cell>
          <cell r="FK4612" t="str">
            <v>EISAnqnx</v>
          </cell>
          <cell r="FL4612">
            <v>182971.44</v>
          </cell>
        </row>
        <row r="4613">
          <cell r="EZ4613" t="str">
            <v>WA</v>
          </cell>
          <cell r="FA4613" t="str">
            <v>Bathroom</v>
          </cell>
          <cell r="FB4613">
            <v>653117.80200000003</v>
          </cell>
          <cell r="FC4613">
            <v>170559.42600000001</v>
          </cell>
          <cell r="FI4613" t="str">
            <v>WA</v>
          </cell>
          <cell r="FJ4613" t="str">
            <v>Bathroom</v>
          </cell>
          <cell r="FK4613" t="str">
            <v>EISAx</v>
          </cell>
          <cell r="FL4613">
            <v>105208.57799999999</v>
          </cell>
        </row>
        <row r="4614">
          <cell r="EZ4614" t="str">
            <v>WA</v>
          </cell>
          <cell r="FA4614" t="str">
            <v>Bedrooms</v>
          </cell>
          <cell r="FB4614">
            <v>366078.76799999998</v>
          </cell>
          <cell r="FC4614">
            <v>723837.56400000001</v>
          </cell>
          <cell r="FI4614" t="str">
            <v>WA</v>
          </cell>
          <cell r="FJ4614" t="str">
            <v>Bedrooms</v>
          </cell>
          <cell r="FK4614" t="str">
            <v>EISAnqnx</v>
          </cell>
          <cell r="FL4614">
            <v>426933.36</v>
          </cell>
        </row>
        <row r="4615">
          <cell r="EZ4615" t="str">
            <v>WA</v>
          </cell>
          <cell r="FA4615" t="str">
            <v>Exterior</v>
          </cell>
          <cell r="FB4615">
            <v>900636.96899999992</v>
          </cell>
          <cell r="FC4615">
            <v>3332148.7859999998</v>
          </cell>
          <cell r="FI4615" t="str">
            <v>WA</v>
          </cell>
          <cell r="FJ4615" t="str">
            <v>Bedrooms</v>
          </cell>
          <cell r="FK4615" t="str">
            <v>EISAx</v>
          </cell>
          <cell r="FL4615">
            <v>274457.15999999997</v>
          </cell>
        </row>
        <row r="4616">
          <cell r="EZ4616" t="str">
            <v>WA</v>
          </cell>
          <cell r="FA4616" t="str">
            <v>Kitchen</v>
          </cell>
          <cell r="FB4616">
            <v>688477.68299999996</v>
          </cell>
          <cell r="FC4616">
            <v>723837.56400000001</v>
          </cell>
          <cell r="FI4616" t="str">
            <v>WA</v>
          </cell>
          <cell r="FJ4616" t="str">
            <v>Exterior</v>
          </cell>
          <cell r="FK4616" t="str">
            <v>EISAnqnx</v>
          </cell>
          <cell r="FL4616">
            <v>396438.12</v>
          </cell>
        </row>
        <row r="4617">
          <cell r="EZ4617" t="str">
            <v>WA</v>
          </cell>
          <cell r="FA4617" t="str">
            <v>Living Room/Family Room</v>
          </cell>
          <cell r="FB4617">
            <v>324478.908</v>
          </cell>
          <cell r="FC4617">
            <v>906876.94799999997</v>
          </cell>
          <cell r="FI4617" t="str">
            <v>WA</v>
          </cell>
          <cell r="FJ4617" t="str">
            <v>Garage</v>
          </cell>
          <cell r="FK4617" t="str">
            <v>EISAq</v>
          </cell>
          <cell r="FL4617">
            <v>22871.43</v>
          </cell>
        </row>
        <row r="4618">
          <cell r="EZ4618" t="str">
            <v>WA</v>
          </cell>
          <cell r="FA4618" t="str">
            <v>Other</v>
          </cell>
          <cell r="FB4618">
            <v>769597.41</v>
          </cell>
          <cell r="FC4618">
            <v>551198.14500000002</v>
          </cell>
          <cell r="FI4618" t="str">
            <v>WA</v>
          </cell>
          <cell r="FJ4618" t="str">
            <v>Kitchen</v>
          </cell>
          <cell r="FK4618" t="str">
            <v>EISAx</v>
          </cell>
          <cell r="FL4618">
            <v>731885.76</v>
          </cell>
        </row>
        <row r="4619">
          <cell r="EZ4619" t="str">
            <v>WA</v>
          </cell>
          <cell r="FA4619" t="str">
            <v>Bathroom</v>
          </cell>
          <cell r="FB4619">
            <v>1333001.6000000001</v>
          </cell>
          <cell r="FC4619">
            <v>249461.728</v>
          </cell>
          <cell r="FI4619" t="str">
            <v>WA</v>
          </cell>
          <cell r="FJ4619" t="str">
            <v>Living Room/Family Room</v>
          </cell>
          <cell r="FK4619" t="str">
            <v>EISAnqnx</v>
          </cell>
          <cell r="FL4619">
            <v>266833.34999999998</v>
          </cell>
        </row>
        <row r="4620">
          <cell r="EZ4620" t="str">
            <v>WA</v>
          </cell>
          <cell r="FA4620" t="str">
            <v>Bedrooms</v>
          </cell>
          <cell r="FB4620">
            <v>664596.51199999999</v>
          </cell>
          <cell r="FC4620">
            <v>1032124.096</v>
          </cell>
          <cell r="FI4620" t="str">
            <v>WA</v>
          </cell>
          <cell r="FJ4620" t="str">
            <v>Living Room/Family Room</v>
          </cell>
          <cell r="FK4620" t="str">
            <v>EISAq</v>
          </cell>
          <cell r="FL4620">
            <v>39643.811999999998</v>
          </cell>
        </row>
        <row r="4621">
          <cell r="EZ4621" t="str">
            <v>WA</v>
          </cell>
          <cell r="FA4621" t="str">
            <v>Exterior</v>
          </cell>
          <cell r="FB4621">
            <v>733150.88</v>
          </cell>
          <cell r="FC4621">
            <v>6623113.6639999999</v>
          </cell>
          <cell r="FI4621" t="str">
            <v>WA</v>
          </cell>
          <cell r="FJ4621" t="str">
            <v>Other</v>
          </cell>
          <cell r="FK4621" t="str">
            <v>EISAnqnx</v>
          </cell>
          <cell r="FL4621">
            <v>1097828.6399999999</v>
          </cell>
        </row>
        <row r="4622">
          <cell r="EZ4622" t="str">
            <v>WA</v>
          </cell>
          <cell r="FA4622" t="str">
            <v>Kitchen</v>
          </cell>
          <cell r="FB4622">
            <v>603659.29599999997</v>
          </cell>
          <cell r="FC4622">
            <v>458933.408</v>
          </cell>
          <cell r="FI4622" t="str">
            <v>WA</v>
          </cell>
          <cell r="FJ4622" t="str">
            <v>Other</v>
          </cell>
          <cell r="FK4622" t="str">
            <v>EISAq</v>
          </cell>
          <cell r="FL4622">
            <v>205842.87</v>
          </cell>
        </row>
        <row r="4623">
          <cell r="EZ4623" t="str">
            <v>WA</v>
          </cell>
          <cell r="FA4623" t="str">
            <v>Living Room/Family Room</v>
          </cell>
          <cell r="FB4623">
            <v>1519621.824</v>
          </cell>
          <cell r="FC4623">
            <v>1843350.784</v>
          </cell>
          <cell r="FI4623" t="str">
            <v>WA</v>
          </cell>
          <cell r="FJ4623" t="str">
            <v>Other</v>
          </cell>
          <cell r="FK4623" t="str">
            <v>EISAx</v>
          </cell>
          <cell r="FL4623">
            <v>1204561.98</v>
          </cell>
        </row>
        <row r="4624">
          <cell r="EZ4624" t="str">
            <v>WA</v>
          </cell>
          <cell r="FA4624" t="str">
            <v>Other</v>
          </cell>
          <cell r="FB4624">
            <v>1740519.2320000001</v>
          </cell>
          <cell r="FC4624">
            <v>2199452.64</v>
          </cell>
          <cell r="FI4624" t="str">
            <v>WA</v>
          </cell>
          <cell r="FJ4624" t="str">
            <v>Bathroom</v>
          </cell>
          <cell r="FK4624" t="str">
            <v>EISAq</v>
          </cell>
          <cell r="FL4624">
            <v>22871.43</v>
          </cell>
        </row>
        <row r="4625">
          <cell r="EZ4625" t="str">
            <v>OR</v>
          </cell>
          <cell r="FA4625" t="str">
            <v>Bathroom</v>
          </cell>
          <cell r="FB4625">
            <v>483807.6</v>
          </cell>
          <cell r="FC4625">
            <v>96761.52</v>
          </cell>
          <cell r="FI4625" t="str">
            <v>WA</v>
          </cell>
          <cell r="FJ4625" t="str">
            <v>Bathroom</v>
          </cell>
          <cell r="FK4625" t="str">
            <v>EISAx</v>
          </cell>
          <cell r="FL4625">
            <v>274457.15999999997</v>
          </cell>
        </row>
        <row r="4626">
          <cell r="EZ4626" t="str">
            <v>OR</v>
          </cell>
          <cell r="FA4626" t="str">
            <v>Bedrooms</v>
          </cell>
          <cell r="FB4626">
            <v>478969.52399999998</v>
          </cell>
          <cell r="FC4626">
            <v>612822.96</v>
          </cell>
          <cell r="FI4626" t="str">
            <v>WA</v>
          </cell>
          <cell r="FJ4626" t="str">
            <v>Bedrooms</v>
          </cell>
          <cell r="FK4626" t="str">
            <v>EISAnqnx</v>
          </cell>
          <cell r="FL4626">
            <v>91485.72</v>
          </cell>
        </row>
        <row r="4627">
          <cell r="EZ4627" t="str">
            <v>OR</v>
          </cell>
          <cell r="FA4627" t="str">
            <v>Exterior</v>
          </cell>
          <cell r="FB4627">
            <v>120951.9</v>
          </cell>
          <cell r="FC4627">
            <v>1467549.72</v>
          </cell>
          <cell r="FI4627" t="str">
            <v>WA</v>
          </cell>
          <cell r="FJ4627" t="str">
            <v>Bedrooms</v>
          </cell>
          <cell r="FK4627" t="str">
            <v>EISAq</v>
          </cell>
          <cell r="FL4627">
            <v>45742.86</v>
          </cell>
        </row>
        <row r="4628">
          <cell r="EZ4628" t="str">
            <v>OR</v>
          </cell>
          <cell r="FA4628" t="str">
            <v>Kitchen</v>
          </cell>
          <cell r="FB4628">
            <v>282221.09999999998</v>
          </cell>
          <cell r="FC4628">
            <v>225776.88</v>
          </cell>
          <cell r="FI4628" t="str">
            <v>WA</v>
          </cell>
          <cell r="FJ4628" t="str">
            <v>Bedrooms</v>
          </cell>
          <cell r="FK4628" t="str">
            <v>EISAx</v>
          </cell>
          <cell r="FL4628">
            <v>60990.479999999996</v>
          </cell>
        </row>
        <row r="4629">
          <cell r="EZ4629" t="str">
            <v>OR</v>
          </cell>
          <cell r="FA4629" t="str">
            <v>Living Room/Family Room</v>
          </cell>
          <cell r="FB4629">
            <v>70958.448000000004</v>
          </cell>
          <cell r="FC4629">
            <v>322538.40000000002</v>
          </cell>
          <cell r="FI4629" t="str">
            <v>WA</v>
          </cell>
          <cell r="FJ4629" t="str">
            <v>Exterior</v>
          </cell>
          <cell r="FK4629" t="str">
            <v>EISAq</v>
          </cell>
          <cell r="FL4629">
            <v>45742.86</v>
          </cell>
        </row>
        <row r="4630">
          <cell r="EZ4630" t="str">
            <v>OR</v>
          </cell>
          <cell r="FA4630" t="str">
            <v>Other</v>
          </cell>
          <cell r="FB4630">
            <v>48380.76</v>
          </cell>
          <cell r="FC4630">
            <v>96761.52</v>
          </cell>
          <cell r="FI4630" t="str">
            <v>WA</v>
          </cell>
          <cell r="FJ4630" t="str">
            <v>Kitchen</v>
          </cell>
          <cell r="FK4630" t="str">
            <v>EISAq</v>
          </cell>
          <cell r="FL4630">
            <v>155525.72399999999</v>
          </cell>
        </row>
        <row r="4631">
          <cell r="EZ4631" t="str">
            <v>WA</v>
          </cell>
          <cell r="FA4631" t="str">
            <v>Bathroom</v>
          </cell>
          <cell r="FB4631">
            <v>782077.36800000002</v>
          </cell>
          <cell r="FC4631">
            <v>270399.08999999997</v>
          </cell>
          <cell r="FI4631" t="str">
            <v>WA</v>
          </cell>
          <cell r="FJ4631" t="str">
            <v>Kitchen</v>
          </cell>
          <cell r="FK4631" t="str">
            <v>EISAx</v>
          </cell>
          <cell r="FL4631">
            <v>30495.239999999998</v>
          </cell>
        </row>
        <row r="4632">
          <cell r="EZ4632" t="str">
            <v>WA</v>
          </cell>
          <cell r="FA4632" t="str">
            <v>Bedrooms</v>
          </cell>
          <cell r="FB4632">
            <v>395198.67</v>
          </cell>
          <cell r="FC4632">
            <v>1331195.52</v>
          </cell>
          <cell r="FI4632" t="str">
            <v>WA</v>
          </cell>
          <cell r="FJ4632" t="str">
            <v>Living Room/Family Room</v>
          </cell>
          <cell r="FK4632" t="str">
            <v>EISAx</v>
          </cell>
          <cell r="FL4632">
            <v>60990.479999999996</v>
          </cell>
        </row>
        <row r="4633">
          <cell r="EZ4633" t="str">
            <v>WA</v>
          </cell>
          <cell r="FA4633" t="str">
            <v>Exterior</v>
          </cell>
          <cell r="FB4633">
            <v>316158.93599999999</v>
          </cell>
          <cell r="FC4633">
            <v>4679984.25</v>
          </cell>
          <cell r="FI4633" t="str">
            <v>WA</v>
          </cell>
          <cell r="FJ4633" t="str">
            <v>Other</v>
          </cell>
          <cell r="FK4633" t="str">
            <v>EISAnqnx</v>
          </cell>
          <cell r="FL4633">
            <v>152476.19999999998</v>
          </cell>
        </row>
        <row r="4634">
          <cell r="EZ4634" t="str">
            <v>WA</v>
          </cell>
          <cell r="FA4634" t="str">
            <v>Garage</v>
          </cell>
          <cell r="FB4634">
            <v>239199.19500000001</v>
          </cell>
          <cell r="FC4634">
            <v>831997.2</v>
          </cell>
          <cell r="FI4634" t="str">
            <v>WA</v>
          </cell>
          <cell r="FJ4634" t="str">
            <v>Other</v>
          </cell>
          <cell r="FK4634" t="str">
            <v>EISAq</v>
          </cell>
          <cell r="FL4634">
            <v>196694.29799999998</v>
          </cell>
        </row>
        <row r="4635">
          <cell r="EZ4635" t="str">
            <v>WA</v>
          </cell>
          <cell r="FA4635" t="str">
            <v>Kitchen</v>
          </cell>
          <cell r="FB4635">
            <v>218399.26499999998</v>
          </cell>
          <cell r="FC4635">
            <v>207999.3</v>
          </cell>
          <cell r="FI4635" t="str">
            <v>WA</v>
          </cell>
          <cell r="FJ4635" t="str">
            <v>Other</v>
          </cell>
          <cell r="FK4635" t="str">
            <v>EISAx</v>
          </cell>
          <cell r="FL4635">
            <v>518419.07999999996</v>
          </cell>
        </row>
        <row r="4636">
          <cell r="EZ4636" t="str">
            <v>WA</v>
          </cell>
          <cell r="FA4636" t="str">
            <v>Living Room/Family Room</v>
          </cell>
          <cell r="FB4636">
            <v>262079.11799999999</v>
          </cell>
          <cell r="FC4636">
            <v>1663994.4</v>
          </cell>
          <cell r="FI4636" t="str">
            <v>WA</v>
          </cell>
          <cell r="FJ4636" t="str">
            <v>Bathroom</v>
          </cell>
          <cell r="FK4636" t="str">
            <v>EISAnqnx</v>
          </cell>
          <cell r="FL4636">
            <v>1082006.6399999999</v>
          </cell>
        </row>
        <row r="4637">
          <cell r="EZ4637" t="str">
            <v>WA</v>
          </cell>
          <cell r="FA4637" t="str">
            <v>Other</v>
          </cell>
          <cell r="FB4637">
            <v>784157.36100000003</v>
          </cell>
          <cell r="FC4637">
            <v>863197.09499999997</v>
          </cell>
          <cell r="FI4637" t="str">
            <v>WA</v>
          </cell>
          <cell r="FJ4637" t="str">
            <v>Bedrooms</v>
          </cell>
          <cell r="FK4637" t="str">
            <v>EISAnqnx</v>
          </cell>
          <cell r="FL4637">
            <v>1082006.6399999999</v>
          </cell>
        </row>
        <row r="4638">
          <cell r="EZ4638" t="str">
            <v>WA</v>
          </cell>
          <cell r="FA4638" t="str">
            <v>Bathroom</v>
          </cell>
          <cell r="FB4638">
            <v>914058.23999999999</v>
          </cell>
          <cell r="FC4638">
            <v>432273.37599999999</v>
          </cell>
          <cell r="FI4638" t="str">
            <v>WA</v>
          </cell>
          <cell r="FJ4638" t="str">
            <v>Exterior</v>
          </cell>
          <cell r="FK4638" t="str">
            <v>EISAnqnx</v>
          </cell>
          <cell r="FL4638">
            <v>240445.91999999998</v>
          </cell>
        </row>
        <row r="4639">
          <cell r="EZ4639" t="str">
            <v>WA</v>
          </cell>
          <cell r="FA4639" t="str">
            <v>Bedrooms</v>
          </cell>
          <cell r="FB4639">
            <v>380857.59999999998</v>
          </cell>
          <cell r="FC4639">
            <v>689352.25600000005</v>
          </cell>
          <cell r="FI4639" t="str">
            <v>WA</v>
          </cell>
          <cell r="FJ4639" t="str">
            <v>Exterior</v>
          </cell>
          <cell r="FK4639" t="str">
            <v>EISAq</v>
          </cell>
          <cell r="FL4639">
            <v>88163.504000000001</v>
          </cell>
        </row>
        <row r="4640">
          <cell r="EZ4640" t="str">
            <v>WA</v>
          </cell>
          <cell r="FA4640" t="str">
            <v>Exterior</v>
          </cell>
          <cell r="FB4640">
            <v>1075922.72</v>
          </cell>
          <cell r="FC4640">
            <v>5046363.2</v>
          </cell>
          <cell r="FI4640" t="str">
            <v>WA</v>
          </cell>
          <cell r="FJ4640" t="str">
            <v>Exterior</v>
          </cell>
          <cell r="FK4640" t="str">
            <v>EISAx</v>
          </cell>
          <cell r="FL4640">
            <v>120222.95999999999</v>
          </cell>
        </row>
        <row r="4641">
          <cell r="EZ4641" t="str">
            <v>WA</v>
          </cell>
          <cell r="FA4641" t="str">
            <v>Kitchen</v>
          </cell>
          <cell r="FB4641">
            <v>828365.28</v>
          </cell>
          <cell r="FC4641">
            <v>350388.99200000003</v>
          </cell>
          <cell r="FI4641" t="str">
            <v>WA</v>
          </cell>
          <cell r="FJ4641" t="str">
            <v>Kitchen</v>
          </cell>
          <cell r="FK4641" t="str">
            <v>EISAnqnx</v>
          </cell>
          <cell r="FL4641">
            <v>240445.91999999998</v>
          </cell>
        </row>
        <row r="4642">
          <cell r="EZ4642" t="str">
            <v>WA</v>
          </cell>
          <cell r="FA4642" t="str">
            <v>Living Room/Family Room</v>
          </cell>
          <cell r="FB4642">
            <v>1333001.6000000001</v>
          </cell>
          <cell r="FC4642">
            <v>1409173.12</v>
          </cell>
          <cell r="FI4642" t="str">
            <v>WA</v>
          </cell>
          <cell r="FJ4642" t="str">
            <v>Kitchen</v>
          </cell>
          <cell r="FK4642" t="str">
            <v>EISAq</v>
          </cell>
          <cell r="FL4642">
            <v>480891.83999999997</v>
          </cell>
        </row>
        <row r="4643">
          <cell r="EZ4643" t="str">
            <v>WA</v>
          </cell>
          <cell r="FA4643" t="str">
            <v>Other</v>
          </cell>
          <cell r="FB4643">
            <v>1409173.12</v>
          </cell>
          <cell r="FC4643">
            <v>2538415.9040000001</v>
          </cell>
          <cell r="FI4643" t="str">
            <v>WA</v>
          </cell>
          <cell r="FJ4643" t="str">
            <v>Living Room/Family Room</v>
          </cell>
          <cell r="FK4643" t="str">
            <v>EISAnqnx</v>
          </cell>
          <cell r="FL4643">
            <v>1252322.5</v>
          </cell>
        </row>
        <row r="4644">
          <cell r="EZ4644" t="str">
            <v>ID</v>
          </cell>
          <cell r="FA4644" t="str">
            <v>Bathroom</v>
          </cell>
          <cell r="FB4644">
            <v>596232.5</v>
          </cell>
          <cell r="FC4644">
            <v>302886.11</v>
          </cell>
          <cell r="FI4644" t="str">
            <v>WA</v>
          </cell>
          <cell r="FJ4644" t="str">
            <v>Living Room/Family Room</v>
          </cell>
          <cell r="FK4644" t="str">
            <v>EISAq</v>
          </cell>
          <cell r="FL4644">
            <v>30055.739999999998</v>
          </cell>
        </row>
        <row r="4645">
          <cell r="EZ4645" t="str">
            <v>ID</v>
          </cell>
          <cell r="FA4645" t="str">
            <v>Bedrooms</v>
          </cell>
          <cell r="FB4645">
            <v>1502505.9</v>
          </cell>
          <cell r="FC4645">
            <v>1306941.6399999999</v>
          </cell>
          <cell r="FI4645" t="str">
            <v>WA</v>
          </cell>
          <cell r="FJ4645" t="str">
            <v>Living Room/Family Room</v>
          </cell>
          <cell r="FK4645" t="str">
            <v>EISAx</v>
          </cell>
          <cell r="FL4645">
            <v>80148.639999999999</v>
          </cell>
        </row>
        <row r="4646">
          <cell r="EZ4646" t="str">
            <v>ID</v>
          </cell>
          <cell r="FA4646" t="str">
            <v>Exterior</v>
          </cell>
          <cell r="FB4646">
            <v>1365372.4249999998</v>
          </cell>
          <cell r="FC4646">
            <v>4960654.3999999994</v>
          </cell>
          <cell r="FI4646" t="str">
            <v>WA</v>
          </cell>
          <cell r="FJ4646" t="str">
            <v>Other</v>
          </cell>
          <cell r="FK4646" t="str">
            <v>EISAnqnx</v>
          </cell>
          <cell r="FL4646">
            <v>761412.08</v>
          </cell>
        </row>
        <row r="4647">
          <cell r="EZ4647" t="str">
            <v>ID</v>
          </cell>
          <cell r="FA4647" t="str">
            <v>Kitchen</v>
          </cell>
          <cell r="FB4647">
            <v>1645601.7</v>
          </cell>
          <cell r="FC4647">
            <v>357739.5</v>
          </cell>
          <cell r="FI4647" t="str">
            <v>WA</v>
          </cell>
          <cell r="FJ4647" t="str">
            <v>Other</v>
          </cell>
          <cell r="FK4647" t="str">
            <v>EISAx</v>
          </cell>
          <cell r="FL4647">
            <v>500929</v>
          </cell>
        </row>
        <row r="4648">
          <cell r="EZ4648" t="str">
            <v>ID</v>
          </cell>
          <cell r="FA4648" t="str">
            <v>Living Room/Family Room</v>
          </cell>
          <cell r="FB4648">
            <v>655855.75</v>
          </cell>
          <cell r="FC4648">
            <v>815646.05999999994</v>
          </cell>
          <cell r="FI4648" t="str">
            <v>WA</v>
          </cell>
          <cell r="FJ4648" t="str">
            <v>Bathroom</v>
          </cell>
          <cell r="FK4648" t="str">
            <v>EISAnqnx</v>
          </cell>
          <cell r="FL4648">
            <v>1035791.0999999999</v>
          </cell>
        </row>
        <row r="4649">
          <cell r="EZ4649" t="str">
            <v>ID</v>
          </cell>
          <cell r="FA4649" t="str">
            <v>Other</v>
          </cell>
          <cell r="FB4649">
            <v>2903652.2749999999</v>
          </cell>
          <cell r="FC4649">
            <v>2043885.0099999998</v>
          </cell>
          <cell r="FI4649" t="str">
            <v>WA</v>
          </cell>
          <cell r="FJ4649" t="str">
            <v>Bedrooms</v>
          </cell>
          <cell r="FK4649" t="str">
            <v>EISAnqnx</v>
          </cell>
          <cell r="FL4649">
            <v>207158.21999999997</v>
          </cell>
        </row>
        <row r="4650">
          <cell r="EZ4650" t="str">
            <v>MT</v>
          </cell>
          <cell r="FA4650" t="str">
            <v>Bathroom</v>
          </cell>
          <cell r="FB4650">
            <v>268491.636</v>
          </cell>
          <cell r="FC4650">
            <v>234397.46</v>
          </cell>
          <cell r="FI4650" t="str">
            <v>WA</v>
          </cell>
          <cell r="FJ4650" t="str">
            <v>Exterior</v>
          </cell>
          <cell r="FK4650" t="str">
            <v>EISAnqnx</v>
          </cell>
          <cell r="FL4650">
            <v>483369.17999999993</v>
          </cell>
        </row>
        <row r="4651">
          <cell r="EZ4651" t="str">
            <v>MT</v>
          </cell>
          <cell r="FA4651" t="str">
            <v>Bedrooms</v>
          </cell>
          <cell r="FB4651">
            <v>1189034.388</v>
          </cell>
          <cell r="FC4651">
            <v>1374421.47</v>
          </cell>
          <cell r="FI4651" t="str">
            <v>WA</v>
          </cell>
          <cell r="FJ4651" t="str">
            <v>Exterior</v>
          </cell>
          <cell r="FK4651" t="str">
            <v>EISAx</v>
          </cell>
          <cell r="FL4651">
            <v>0</v>
          </cell>
        </row>
        <row r="4652">
          <cell r="EZ4652" t="str">
            <v>MT</v>
          </cell>
          <cell r="FA4652" t="str">
            <v>Exterior</v>
          </cell>
          <cell r="FB4652">
            <v>93758.983999999997</v>
          </cell>
          <cell r="FC4652">
            <v>3912306.696</v>
          </cell>
          <cell r="FI4652" t="str">
            <v>WA</v>
          </cell>
          <cell r="FJ4652" t="str">
            <v>Garage</v>
          </cell>
          <cell r="FK4652" t="str">
            <v>EISAnqnx</v>
          </cell>
          <cell r="FL4652">
            <v>345263.69999999995</v>
          </cell>
        </row>
        <row r="4653">
          <cell r="EZ4653" t="str">
            <v>MT</v>
          </cell>
          <cell r="FA4653" t="str">
            <v>Garage</v>
          </cell>
          <cell r="FB4653">
            <v>0</v>
          </cell>
          <cell r="FC4653">
            <v>0</v>
          </cell>
          <cell r="FI4653" t="str">
            <v>WA</v>
          </cell>
          <cell r="FJ4653" t="str">
            <v>Kitchen</v>
          </cell>
          <cell r="FK4653" t="str">
            <v>EISAnqnx</v>
          </cell>
          <cell r="FL4653">
            <v>115087.9</v>
          </cell>
        </row>
        <row r="4654">
          <cell r="EZ4654" t="str">
            <v>MT</v>
          </cell>
          <cell r="FA4654" t="str">
            <v>Kitchen</v>
          </cell>
          <cell r="FB4654">
            <v>178994.424</v>
          </cell>
          <cell r="FC4654">
            <v>287669.61</v>
          </cell>
          <cell r="FI4654" t="str">
            <v>WA</v>
          </cell>
          <cell r="FJ4654" t="str">
            <v>Kitchen</v>
          </cell>
          <cell r="FK4654" t="str">
            <v>EISAx</v>
          </cell>
          <cell r="FL4654">
            <v>460351.6</v>
          </cell>
        </row>
        <row r="4655">
          <cell r="EZ4655" t="str">
            <v>MT</v>
          </cell>
          <cell r="FA4655" t="str">
            <v>Living Room/Family Room</v>
          </cell>
          <cell r="FB4655">
            <v>441093.402</v>
          </cell>
          <cell r="FC4655">
            <v>1012170.85</v>
          </cell>
          <cell r="FI4655" t="str">
            <v>WA</v>
          </cell>
          <cell r="FJ4655" t="str">
            <v>Living Room/Family Room</v>
          </cell>
          <cell r="FK4655" t="str">
            <v>EISAx</v>
          </cell>
          <cell r="FL4655">
            <v>316491.72499999998</v>
          </cell>
        </row>
        <row r="4656">
          <cell r="EZ4656" t="str">
            <v>MT</v>
          </cell>
          <cell r="FA4656" t="str">
            <v>Other</v>
          </cell>
          <cell r="FB4656">
            <v>221612.144</v>
          </cell>
          <cell r="FC4656">
            <v>543375.92999999993</v>
          </cell>
          <cell r="FI4656" t="str">
            <v>WA</v>
          </cell>
          <cell r="FJ4656" t="str">
            <v>Other</v>
          </cell>
          <cell r="FK4656" t="str">
            <v>EISAnqnx</v>
          </cell>
          <cell r="FL4656">
            <v>1329265.2449999999</v>
          </cell>
        </row>
        <row r="4657">
          <cell r="EZ4657" t="str">
            <v>WA</v>
          </cell>
          <cell r="FA4657" t="str">
            <v>Bathroom</v>
          </cell>
          <cell r="FB4657">
            <v>83788.672000000006</v>
          </cell>
          <cell r="FC4657">
            <v>171385.92</v>
          </cell>
          <cell r="FI4657" t="str">
            <v>WA</v>
          </cell>
          <cell r="FJ4657" t="str">
            <v>Other</v>
          </cell>
          <cell r="FK4657" t="str">
            <v>EISAq</v>
          </cell>
          <cell r="FL4657">
            <v>46035.159999999996</v>
          </cell>
        </row>
        <row r="4658">
          <cell r="EZ4658" t="str">
            <v>WA</v>
          </cell>
          <cell r="FA4658" t="str">
            <v>Bedrooms</v>
          </cell>
          <cell r="FB4658">
            <v>257078.88</v>
          </cell>
          <cell r="FC4658">
            <v>352293.28</v>
          </cell>
          <cell r="FI4658" t="str">
            <v>WA</v>
          </cell>
          <cell r="FJ4658" t="str">
            <v>Other</v>
          </cell>
          <cell r="FK4658" t="str">
            <v>EISAx</v>
          </cell>
          <cell r="FL4658">
            <v>115087.9</v>
          </cell>
        </row>
        <row r="4659">
          <cell r="EZ4659" t="str">
            <v>WA</v>
          </cell>
          <cell r="FA4659" t="str">
            <v>Exterior</v>
          </cell>
          <cell r="FB4659">
            <v>457029.12</v>
          </cell>
          <cell r="FC4659">
            <v>3391536.9279999998</v>
          </cell>
          <cell r="FI4659" t="str">
            <v>WA</v>
          </cell>
          <cell r="FJ4659" t="str">
            <v>Bathroom</v>
          </cell>
          <cell r="FK4659" t="str">
            <v>EISAq</v>
          </cell>
          <cell r="FL4659">
            <v>708778.49900000007</v>
          </cell>
        </row>
        <row r="4660">
          <cell r="EZ4660" t="str">
            <v>WA</v>
          </cell>
          <cell r="FA4660" t="str">
            <v>Kitchen</v>
          </cell>
          <cell r="FB4660">
            <v>114257.28</v>
          </cell>
          <cell r="FC4660">
            <v>371336.16</v>
          </cell>
          <cell r="FI4660" t="str">
            <v>WA</v>
          </cell>
          <cell r="FJ4660" t="str">
            <v>Bedrooms</v>
          </cell>
          <cell r="FK4660" t="str">
            <v>EISAnqnx</v>
          </cell>
          <cell r="FL4660">
            <v>991298.60000000009</v>
          </cell>
        </row>
        <row r="4661">
          <cell r="EZ4661" t="str">
            <v>WA</v>
          </cell>
          <cell r="FA4661" t="str">
            <v>Living Room/Family Room</v>
          </cell>
          <cell r="FB4661">
            <v>104735.84</v>
          </cell>
          <cell r="FC4661">
            <v>371336.16</v>
          </cell>
          <cell r="FI4661" t="str">
            <v>WA</v>
          </cell>
          <cell r="FJ4661" t="str">
            <v>Bedrooms</v>
          </cell>
          <cell r="FK4661" t="str">
            <v>EISAq</v>
          </cell>
          <cell r="FL4661">
            <v>867386.27500000002</v>
          </cell>
        </row>
        <row r="4662">
          <cell r="EZ4662" t="str">
            <v>WA</v>
          </cell>
          <cell r="FA4662" t="str">
            <v>Other</v>
          </cell>
          <cell r="FB4662">
            <v>514157.76</v>
          </cell>
          <cell r="FC4662">
            <v>1742423.52</v>
          </cell>
          <cell r="FI4662" t="str">
            <v>WA</v>
          </cell>
          <cell r="FJ4662" t="str">
            <v>Bedrooms</v>
          </cell>
          <cell r="FK4662" t="str">
            <v>EISAx</v>
          </cell>
          <cell r="FL4662">
            <v>495649.30000000005</v>
          </cell>
        </row>
        <row r="4663">
          <cell r="EZ4663" t="str">
            <v>OR</v>
          </cell>
          <cell r="FA4663" t="str">
            <v>Bathroom</v>
          </cell>
          <cell r="FB4663">
            <v>2040562.54</v>
          </cell>
          <cell r="FC4663">
            <v>88552.713999999993</v>
          </cell>
          <cell r="FI4663" t="str">
            <v>WA</v>
          </cell>
          <cell r="FJ4663" t="str">
            <v>Exterior</v>
          </cell>
          <cell r="FK4663" t="str">
            <v>EISAq</v>
          </cell>
          <cell r="FL4663">
            <v>634431.10400000005</v>
          </cell>
        </row>
        <row r="4664">
          <cell r="EZ4664" t="str">
            <v>OR</v>
          </cell>
          <cell r="FA4664" t="str">
            <v>Bedrooms</v>
          </cell>
          <cell r="FB4664">
            <v>750773.01</v>
          </cell>
          <cell r="FC4664">
            <v>589068.054</v>
          </cell>
          <cell r="FI4664" t="str">
            <v>WA</v>
          </cell>
          <cell r="FJ4664" t="str">
            <v>Garage</v>
          </cell>
          <cell r="FK4664" t="str">
            <v>EISAq</v>
          </cell>
          <cell r="FL4664">
            <v>227998.67800000001</v>
          </cell>
        </row>
        <row r="4665">
          <cell r="EZ4665" t="str">
            <v>OR</v>
          </cell>
          <cell r="FA4665" t="str">
            <v>Exterior</v>
          </cell>
          <cell r="FB4665">
            <v>231007.08</v>
          </cell>
          <cell r="FC4665">
            <v>1940459.4720000001</v>
          </cell>
          <cell r="FI4665" t="str">
            <v>WA</v>
          </cell>
          <cell r="FJ4665" t="str">
            <v>Kitchen</v>
          </cell>
          <cell r="FK4665" t="str">
            <v>EISAnqnx</v>
          </cell>
          <cell r="FL4665">
            <v>594779.16</v>
          </cell>
        </row>
        <row r="4666">
          <cell r="EZ4666" t="str">
            <v>OR</v>
          </cell>
          <cell r="FA4666" t="str">
            <v>Garage</v>
          </cell>
          <cell r="FB4666">
            <v>231007.08</v>
          </cell>
          <cell r="FC4666">
            <v>154004.72</v>
          </cell>
          <cell r="FI4666" t="str">
            <v>WA</v>
          </cell>
          <cell r="FJ4666" t="str">
            <v>Kitchen</v>
          </cell>
          <cell r="FK4666" t="str">
            <v>EISAx</v>
          </cell>
          <cell r="FL4666">
            <v>2255204.3150000004</v>
          </cell>
        </row>
        <row r="4667">
          <cell r="EZ4667" t="str">
            <v>OR</v>
          </cell>
          <cell r="FA4667" t="str">
            <v>Kitchen</v>
          </cell>
          <cell r="FB4667">
            <v>354210.85599999997</v>
          </cell>
          <cell r="FC4667">
            <v>144379.42499999999</v>
          </cell>
          <cell r="FI4667" t="str">
            <v>WA</v>
          </cell>
          <cell r="FJ4667" t="str">
            <v>Living Room/Family Room</v>
          </cell>
          <cell r="FK4667" t="str">
            <v>EISAq</v>
          </cell>
          <cell r="FL4667">
            <v>208172.70600000001</v>
          </cell>
        </row>
        <row r="4668">
          <cell r="EZ4668" t="str">
            <v>OR</v>
          </cell>
          <cell r="FA4668" t="str">
            <v>Living Room/Family Room</v>
          </cell>
          <cell r="FB4668">
            <v>539016.52</v>
          </cell>
          <cell r="FC4668">
            <v>429288.15700000001</v>
          </cell>
          <cell r="FI4668" t="str">
            <v>WA</v>
          </cell>
          <cell r="FJ4668" t="str">
            <v>Other</v>
          </cell>
          <cell r="FK4668" t="str">
            <v>EISAnqnx</v>
          </cell>
          <cell r="FL4668">
            <v>2676506.2200000002</v>
          </cell>
        </row>
        <row r="4669">
          <cell r="EZ4669" t="str">
            <v>OR</v>
          </cell>
          <cell r="FA4669" t="str">
            <v>Other</v>
          </cell>
          <cell r="FB4669">
            <v>517840.87099999998</v>
          </cell>
          <cell r="FC4669">
            <v>406187.44900000002</v>
          </cell>
          <cell r="FI4669" t="str">
            <v>WA</v>
          </cell>
          <cell r="FJ4669" t="str">
            <v>Other</v>
          </cell>
          <cell r="FK4669" t="str">
            <v>EISAq</v>
          </cell>
          <cell r="FL4669">
            <v>1070602.4880000001</v>
          </cell>
        </row>
        <row r="4670">
          <cell r="EZ4670" t="str">
            <v>OR</v>
          </cell>
          <cell r="FA4670" t="str">
            <v>Bathroom</v>
          </cell>
          <cell r="FB4670">
            <v>991793.39999999991</v>
          </cell>
          <cell r="FC4670">
            <v>562016.26</v>
          </cell>
          <cell r="FI4670" t="str">
            <v>WA</v>
          </cell>
          <cell r="FJ4670" t="str">
            <v>Other</v>
          </cell>
          <cell r="FK4670" t="str">
            <v>EISAx</v>
          </cell>
          <cell r="FL4670">
            <v>495649.30000000005</v>
          </cell>
        </row>
        <row r="4671">
          <cell r="EZ4671" t="str">
            <v>OR</v>
          </cell>
          <cell r="FA4671" t="str">
            <v>Bedrooms</v>
          </cell>
          <cell r="FB4671">
            <v>495896.69999999995</v>
          </cell>
          <cell r="FC4671">
            <v>661195.6</v>
          </cell>
          <cell r="FI4671" t="str">
            <v>WA</v>
          </cell>
          <cell r="FJ4671" t="str">
            <v>Bathroom</v>
          </cell>
          <cell r="FK4671" t="str">
            <v>EISAnqnx</v>
          </cell>
          <cell r="FL4671">
            <v>76238.099999999991</v>
          </cell>
        </row>
        <row r="4672">
          <cell r="EZ4672" t="str">
            <v>OR</v>
          </cell>
          <cell r="FA4672" t="str">
            <v>Exterior</v>
          </cell>
          <cell r="FB4672">
            <v>495896.69999999995</v>
          </cell>
          <cell r="FC4672">
            <v>3173738.88</v>
          </cell>
          <cell r="FI4672" t="str">
            <v>WA</v>
          </cell>
          <cell r="FJ4672" t="str">
            <v>Bedrooms</v>
          </cell>
          <cell r="FK4672" t="str">
            <v>EISAq</v>
          </cell>
          <cell r="FL4672">
            <v>157050.486</v>
          </cell>
        </row>
        <row r="4673">
          <cell r="EZ4673" t="str">
            <v>OR</v>
          </cell>
          <cell r="FA4673" t="str">
            <v>Kitchen</v>
          </cell>
          <cell r="FB4673">
            <v>1983586.7999999998</v>
          </cell>
          <cell r="FC4673">
            <v>1595134.385</v>
          </cell>
          <cell r="FI4673" t="str">
            <v>WA</v>
          </cell>
          <cell r="FJ4673" t="str">
            <v>Bedrooms</v>
          </cell>
          <cell r="FK4673" t="str">
            <v>EISAx</v>
          </cell>
          <cell r="FL4673">
            <v>91485.72</v>
          </cell>
        </row>
        <row r="4674">
          <cell r="EZ4674" t="str">
            <v>ID</v>
          </cell>
          <cell r="FA4674" t="str">
            <v>Bathroom</v>
          </cell>
          <cell r="FB4674">
            <v>2498604.2400000002</v>
          </cell>
          <cell r="FC4674">
            <v>522435.43200000003</v>
          </cell>
          <cell r="FI4674" t="str">
            <v>WA</v>
          </cell>
          <cell r="FJ4674" t="str">
            <v>Exterior</v>
          </cell>
          <cell r="FK4674" t="str">
            <v>EISAnqnx</v>
          </cell>
          <cell r="FL4674">
            <v>91485.72</v>
          </cell>
        </row>
        <row r="4675">
          <cell r="EZ4675" t="str">
            <v>ID</v>
          </cell>
          <cell r="FA4675" t="str">
            <v>Bedrooms</v>
          </cell>
          <cell r="FB4675">
            <v>2301744.5120000001</v>
          </cell>
          <cell r="FC4675">
            <v>1381803.86</v>
          </cell>
          <cell r="FI4675" t="str">
            <v>WA</v>
          </cell>
          <cell r="FJ4675" t="str">
            <v>Exterior</v>
          </cell>
          <cell r="FK4675" t="str">
            <v>EISAx</v>
          </cell>
          <cell r="FL4675">
            <v>19821.905999999999</v>
          </cell>
        </row>
        <row r="4676">
          <cell r="EZ4676" t="str">
            <v>ID</v>
          </cell>
          <cell r="FA4676" t="str">
            <v>Exterior</v>
          </cell>
          <cell r="FB4676">
            <v>3195184.8160000001</v>
          </cell>
          <cell r="FC4676">
            <v>6174581.0839999998</v>
          </cell>
          <cell r="FI4676" t="str">
            <v>WA</v>
          </cell>
          <cell r="FJ4676" t="str">
            <v>Kitchen</v>
          </cell>
          <cell r="FK4676" t="str">
            <v>EISAq</v>
          </cell>
          <cell r="FL4676">
            <v>22871.43</v>
          </cell>
        </row>
        <row r="4677">
          <cell r="EZ4677" t="str">
            <v>ID</v>
          </cell>
          <cell r="FA4677" t="str">
            <v>Garage</v>
          </cell>
          <cell r="FB4677">
            <v>605722.24</v>
          </cell>
          <cell r="FC4677">
            <v>1665736.1600000001</v>
          </cell>
          <cell r="FI4677" t="str">
            <v>WA</v>
          </cell>
          <cell r="FJ4677" t="str">
            <v>Kitchen</v>
          </cell>
          <cell r="FK4677" t="str">
            <v>EISAx</v>
          </cell>
          <cell r="FL4677">
            <v>243961.91999999998</v>
          </cell>
        </row>
        <row r="4678">
          <cell r="EZ4678" t="str">
            <v>ID</v>
          </cell>
          <cell r="FA4678" t="str">
            <v>Kitchen</v>
          </cell>
          <cell r="FB4678">
            <v>1362875.04</v>
          </cell>
          <cell r="FC4678">
            <v>624651.06000000006</v>
          </cell>
          <cell r="FI4678" t="str">
            <v>WA</v>
          </cell>
          <cell r="FJ4678" t="str">
            <v>Living Room/Family Room</v>
          </cell>
          <cell r="FK4678" t="str">
            <v>EISAq</v>
          </cell>
          <cell r="FL4678">
            <v>74713.338000000003</v>
          </cell>
        </row>
        <row r="4679">
          <cell r="EZ4679" t="str">
            <v>ID</v>
          </cell>
          <cell r="FA4679" t="str">
            <v>Living Room/Family Room</v>
          </cell>
          <cell r="FB4679">
            <v>2479675.42</v>
          </cell>
          <cell r="FC4679">
            <v>984298.64</v>
          </cell>
          <cell r="FI4679" t="str">
            <v>WA</v>
          </cell>
          <cell r="FJ4679" t="str">
            <v>Living Room/Family Room</v>
          </cell>
          <cell r="FK4679" t="str">
            <v>EISAx</v>
          </cell>
          <cell r="FL4679">
            <v>114357.15</v>
          </cell>
        </row>
        <row r="4680">
          <cell r="EZ4680" t="str">
            <v>ID</v>
          </cell>
          <cell r="FA4680" t="str">
            <v>Other</v>
          </cell>
          <cell r="FB4680">
            <v>2665177.8560000001</v>
          </cell>
          <cell r="FC4680">
            <v>2403960.14</v>
          </cell>
          <cell r="FI4680" t="str">
            <v>WA</v>
          </cell>
          <cell r="FJ4680" t="str">
            <v>Other</v>
          </cell>
          <cell r="FK4680" t="str">
            <v>EISAnqnx</v>
          </cell>
          <cell r="FL4680">
            <v>182971.44</v>
          </cell>
        </row>
        <row r="4681">
          <cell r="EZ4681" t="str">
            <v>ID</v>
          </cell>
          <cell r="FA4681" t="str">
            <v>Bathroom</v>
          </cell>
          <cell r="FB4681">
            <v>3180041.7600000002</v>
          </cell>
          <cell r="FC4681">
            <v>363433.34400000004</v>
          </cell>
          <cell r="FI4681" t="str">
            <v>WA</v>
          </cell>
          <cell r="FJ4681" t="str">
            <v>Bathroom</v>
          </cell>
          <cell r="FK4681" t="str">
            <v>EISAnqnx</v>
          </cell>
          <cell r="FL4681">
            <v>243961.91999999998</v>
          </cell>
        </row>
        <row r="4682">
          <cell r="EZ4682" t="str">
            <v>ID</v>
          </cell>
          <cell r="FA4682" t="str">
            <v>Bedrooms</v>
          </cell>
          <cell r="FB4682">
            <v>2456960.8360000001</v>
          </cell>
          <cell r="FC4682">
            <v>1627878.52</v>
          </cell>
          <cell r="FI4682" t="str">
            <v>WA</v>
          </cell>
          <cell r="FJ4682" t="str">
            <v>Bathroom</v>
          </cell>
          <cell r="FK4682" t="str">
            <v>EISAq</v>
          </cell>
          <cell r="FL4682">
            <v>201268.584</v>
          </cell>
        </row>
        <row r="4683">
          <cell r="EZ4683" t="str">
            <v>ID</v>
          </cell>
          <cell r="FA4683" t="str">
            <v>Exterior</v>
          </cell>
          <cell r="FB4683">
            <v>1684664.98</v>
          </cell>
          <cell r="FC4683">
            <v>5148639.04</v>
          </cell>
          <cell r="FI4683" t="str">
            <v>WA</v>
          </cell>
          <cell r="FJ4683" t="str">
            <v>Bedrooms</v>
          </cell>
          <cell r="FK4683" t="str">
            <v>EISAnqnx</v>
          </cell>
          <cell r="FL4683">
            <v>213466.68</v>
          </cell>
        </row>
        <row r="4684">
          <cell r="EZ4684" t="str">
            <v>ID</v>
          </cell>
          <cell r="FA4684" t="str">
            <v>Garage</v>
          </cell>
          <cell r="FB4684">
            <v>1287159.76</v>
          </cell>
          <cell r="FC4684">
            <v>1552163.24</v>
          </cell>
          <cell r="FI4684" t="str">
            <v>WA</v>
          </cell>
          <cell r="FJ4684" t="str">
            <v>Bedrooms</v>
          </cell>
          <cell r="FK4684" t="str">
            <v>EISAq</v>
          </cell>
          <cell r="FL4684">
            <v>125030.484</v>
          </cell>
        </row>
        <row r="4685">
          <cell r="EZ4685" t="str">
            <v>ID</v>
          </cell>
          <cell r="FA4685" t="str">
            <v>Kitchen</v>
          </cell>
          <cell r="FB4685">
            <v>882083.01199999999</v>
          </cell>
          <cell r="FC4685">
            <v>378576.4</v>
          </cell>
          <cell r="FI4685" t="str">
            <v>WA</v>
          </cell>
          <cell r="FJ4685" t="str">
            <v>Bedrooms</v>
          </cell>
          <cell r="FK4685" t="str">
            <v>EISAx</v>
          </cell>
          <cell r="FL4685">
            <v>495547.64999999997</v>
          </cell>
        </row>
        <row r="4686">
          <cell r="EZ4686" t="str">
            <v>ID</v>
          </cell>
          <cell r="FA4686" t="str">
            <v>Living Room/Family Room</v>
          </cell>
          <cell r="FB4686">
            <v>2782536.54</v>
          </cell>
          <cell r="FC4686">
            <v>1733879.912</v>
          </cell>
          <cell r="FI4686" t="str">
            <v>WA</v>
          </cell>
          <cell r="FJ4686" t="str">
            <v>Kitchen</v>
          </cell>
          <cell r="FK4686" t="str">
            <v>EISAq</v>
          </cell>
          <cell r="FL4686">
            <v>247011.44399999999</v>
          </cell>
        </row>
        <row r="4687">
          <cell r="EZ4687" t="str">
            <v>ID</v>
          </cell>
          <cell r="FA4687" t="str">
            <v>Other</v>
          </cell>
          <cell r="FB4687">
            <v>1192515.6600000001</v>
          </cell>
          <cell r="FC4687">
            <v>552721.54399999999</v>
          </cell>
          <cell r="FI4687" t="str">
            <v>WA</v>
          </cell>
          <cell r="FJ4687" t="str">
            <v>Living Room/Family Room</v>
          </cell>
          <cell r="FK4687" t="str">
            <v>EISAnqnx</v>
          </cell>
          <cell r="FL4687">
            <v>609904.79999999993</v>
          </cell>
        </row>
        <row r="4688">
          <cell r="EZ4688" t="str">
            <v>MT</v>
          </cell>
          <cell r="FA4688" t="str">
            <v>Bathroom</v>
          </cell>
          <cell r="FB4688">
            <v>234397.46</v>
          </cell>
          <cell r="FC4688">
            <v>119329.61599999999</v>
          </cell>
          <cell r="FI4688" t="str">
            <v>WA</v>
          </cell>
          <cell r="FJ4688" t="str">
            <v>Living Room/Family Room</v>
          </cell>
          <cell r="FK4688" t="str">
            <v>EISAq</v>
          </cell>
          <cell r="FL4688">
            <v>167723.82</v>
          </cell>
        </row>
        <row r="4689">
          <cell r="EZ4689" t="str">
            <v>MT</v>
          </cell>
          <cell r="FA4689" t="str">
            <v>Bedrooms</v>
          </cell>
          <cell r="FB4689">
            <v>718108.58199999994</v>
          </cell>
          <cell r="FC4689">
            <v>1244437.4239999999</v>
          </cell>
          <cell r="FI4689" t="str">
            <v>WA</v>
          </cell>
          <cell r="FJ4689" t="str">
            <v>Living Room/Family Room</v>
          </cell>
          <cell r="FK4689" t="str">
            <v>EISAx</v>
          </cell>
          <cell r="FL4689">
            <v>114357.15</v>
          </cell>
        </row>
        <row r="4690">
          <cell r="EZ4690" t="str">
            <v>MT</v>
          </cell>
          <cell r="FA4690" t="str">
            <v>Exterior</v>
          </cell>
          <cell r="FB4690">
            <v>426177.2</v>
          </cell>
          <cell r="FC4690">
            <v>5250503.1040000003</v>
          </cell>
          <cell r="FI4690" t="str">
            <v>WA</v>
          </cell>
          <cell r="FJ4690" t="str">
            <v>Other</v>
          </cell>
          <cell r="FK4690" t="str">
            <v>EISAnqnx</v>
          </cell>
          <cell r="FL4690">
            <v>899609.58</v>
          </cell>
        </row>
        <row r="4691">
          <cell r="EZ4691" t="str">
            <v>MT</v>
          </cell>
          <cell r="FA4691" t="str">
            <v>Kitchen</v>
          </cell>
          <cell r="FB4691">
            <v>213088.6</v>
          </cell>
          <cell r="FC4691">
            <v>458140.49</v>
          </cell>
          <cell r="FI4691" t="str">
            <v>WA</v>
          </cell>
          <cell r="FJ4691" t="str">
            <v>Other</v>
          </cell>
          <cell r="FK4691" t="str">
            <v>EISAq</v>
          </cell>
          <cell r="FL4691">
            <v>788301.95400000003</v>
          </cell>
        </row>
        <row r="4692">
          <cell r="EZ4692" t="str">
            <v>MT</v>
          </cell>
          <cell r="FA4692" t="str">
            <v>Living Room/Family Room</v>
          </cell>
          <cell r="FB4692">
            <v>213088.6</v>
          </cell>
          <cell r="FC4692">
            <v>447486.06</v>
          </cell>
          <cell r="FI4692" t="str">
            <v>WA</v>
          </cell>
          <cell r="FJ4692" t="str">
            <v>Other</v>
          </cell>
          <cell r="FK4692" t="str">
            <v>EISAx</v>
          </cell>
          <cell r="FL4692">
            <v>76238.099999999991</v>
          </cell>
        </row>
        <row r="4693">
          <cell r="EZ4693" t="str">
            <v>MT</v>
          </cell>
          <cell r="FA4693" t="str">
            <v>Other</v>
          </cell>
          <cell r="FB4693">
            <v>2299225.9939999999</v>
          </cell>
          <cell r="FC4693">
            <v>2684916.36</v>
          </cell>
          <cell r="FI4693" t="str">
            <v>OR</v>
          </cell>
          <cell r="FJ4693" t="str">
            <v>Bathroom</v>
          </cell>
          <cell r="FK4693" t="str">
            <v>EISAq</v>
          </cell>
          <cell r="FL4693">
            <v>623946.42000000004</v>
          </cell>
        </row>
        <row r="4694">
          <cell r="EZ4694" t="str">
            <v>ID</v>
          </cell>
          <cell r="FA4694" t="str">
            <v>Bathroom</v>
          </cell>
          <cell r="FB4694">
            <v>1219016.0080000001</v>
          </cell>
          <cell r="FC4694">
            <v>454291.68</v>
          </cell>
          <cell r="FI4694" t="str">
            <v>OR</v>
          </cell>
          <cell r="FJ4694" t="str">
            <v>Bedrooms</v>
          </cell>
          <cell r="FK4694" t="str">
            <v>EISAq</v>
          </cell>
          <cell r="FL4694">
            <v>727937.49</v>
          </cell>
        </row>
        <row r="4695">
          <cell r="EZ4695" t="str">
            <v>ID</v>
          </cell>
          <cell r="FA4695" t="str">
            <v>Bedrooms</v>
          </cell>
          <cell r="FB4695">
            <v>3861479.2800000003</v>
          </cell>
          <cell r="FC4695">
            <v>3028611.2</v>
          </cell>
          <cell r="FI4695" t="str">
            <v>OR</v>
          </cell>
          <cell r="FJ4695" t="str">
            <v>Exterior</v>
          </cell>
          <cell r="FK4695" t="str">
            <v>EISAq</v>
          </cell>
          <cell r="FL4695">
            <v>415964.28</v>
          </cell>
        </row>
        <row r="4696">
          <cell r="EZ4696" t="str">
            <v>ID</v>
          </cell>
          <cell r="FA4696" t="str">
            <v>Exterior</v>
          </cell>
          <cell r="FB4696">
            <v>83286.808000000005</v>
          </cell>
          <cell r="FC4696">
            <v>8268108.5760000004</v>
          </cell>
          <cell r="FI4696" t="str">
            <v>OR</v>
          </cell>
          <cell r="FJ4696" t="str">
            <v>Exterior</v>
          </cell>
          <cell r="FK4696" t="str">
            <v>EISAx</v>
          </cell>
          <cell r="FL4696">
            <v>1802511.8800000001</v>
          </cell>
        </row>
        <row r="4697">
          <cell r="EZ4697" t="str">
            <v>ID</v>
          </cell>
          <cell r="FA4697" t="str">
            <v>Kitchen</v>
          </cell>
          <cell r="FB4697">
            <v>605722.24</v>
          </cell>
          <cell r="FC4697">
            <v>257431.95200000002</v>
          </cell>
          <cell r="FI4697" t="str">
            <v>OR</v>
          </cell>
          <cell r="FJ4697" t="str">
            <v>Garage</v>
          </cell>
          <cell r="FK4697" t="str">
            <v>EISAnqnx</v>
          </cell>
          <cell r="FL4697">
            <v>831928.56</v>
          </cell>
        </row>
        <row r="4698">
          <cell r="EZ4698" t="str">
            <v>ID</v>
          </cell>
          <cell r="FA4698" t="str">
            <v>Living Room/Family Room</v>
          </cell>
          <cell r="FB4698">
            <v>1143300.7280000001</v>
          </cell>
          <cell r="FC4698">
            <v>2120027.84</v>
          </cell>
          <cell r="FI4698" t="str">
            <v>OR</v>
          </cell>
          <cell r="FJ4698" t="str">
            <v>Garage</v>
          </cell>
          <cell r="FK4698" t="str">
            <v>EISAq</v>
          </cell>
          <cell r="FL4698">
            <v>1109238.08</v>
          </cell>
        </row>
        <row r="4699">
          <cell r="EZ4699" t="str">
            <v>ID</v>
          </cell>
          <cell r="FA4699" t="str">
            <v>Other</v>
          </cell>
          <cell r="FB4699">
            <v>1014584.752</v>
          </cell>
          <cell r="FC4699">
            <v>1521877.128</v>
          </cell>
          <cell r="FI4699" t="str">
            <v>OR</v>
          </cell>
          <cell r="FJ4699" t="str">
            <v>Kitchen</v>
          </cell>
          <cell r="FK4699" t="str">
            <v>EISAq</v>
          </cell>
          <cell r="FL4699">
            <v>415964.28</v>
          </cell>
        </row>
        <row r="4700">
          <cell r="EZ4700" t="str">
            <v>WA</v>
          </cell>
          <cell r="FA4700" t="str">
            <v>Bathroom</v>
          </cell>
          <cell r="FB4700">
            <v>155999.47500000001</v>
          </cell>
          <cell r="FC4700">
            <v>280799.05499999999</v>
          </cell>
          <cell r="FI4700" t="str">
            <v>OR</v>
          </cell>
          <cell r="FJ4700" t="str">
            <v>Other</v>
          </cell>
          <cell r="FK4700" t="str">
            <v>EISAq</v>
          </cell>
          <cell r="FL4700">
            <v>2287803.54</v>
          </cell>
        </row>
        <row r="4701">
          <cell r="EZ4701" t="str">
            <v>WA</v>
          </cell>
          <cell r="FA4701" t="str">
            <v>Bedrooms</v>
          </cell>
          <cell r="FB4701">
            <v>187199.37</v>
          </cell>
          <cell r="FC4701">
            <v>734237.52899999998</v>
          </cell>
          <cell r="FI4701" t="str">
            <v>WA</v>
          </cell>
          <cell r="FJ4701" t="str">
            <v>Bathroom</v>
          </cell>
          <cell r="FK4701" t="str">
            <v>EISAq</v>
          </cell>
          <cell r="FL4701">
            <v>30055.739999999998</v>
          </cell>
        </row>
        <row r="4702">
          <cell r="EZ4702" t="str">
            <v>WA</v>
          </cell>
          <cell r="FA4702" t="str">
            <v>Exterior</v>
          </cell>
          <cell r="FB4702">
            <v>1310395.5899999999</v>
          </cell>
          <cell r="FC4702">
            <v>3802227.2039999999</v>
          </cell>
          <cell r="FI4702" t="str">
            <v>WA</v>
          </cell>
          <cell r="FJ4702" t="str">
            <v>Bathroom</v>
          </cell>
          <cell r="FK4702" t="str">
            <v>EISAx</v>
          </cell>
          <cell r="FL4702">
            <v>1001858</v>
          </cell>
        </row>
        <row r="4703">
          <cell r="EZ4703" t="str">
            <v>WA</v>
          </cell>
          <cell r="FA4703" t="str">
            <v>Kitchen</v>
          </cell>
          <cell r="FB4703">
            <v>1476795.03</v>
          </cell>
          <cell r="FC4703">
            <v>519998.25</v>
          </cell>
          <cell r="FI4703" t="str">
            <v>WA</v>
          </cell>
          <cell r="FJ4703" t="str">
            <v>Bedrooms</v>
          </cell>
          <cell r="FK4703" t="str">
            <v>EISAnqnx</v>
          </cell>
          <cell r="FL4703">
            <v>80148.639999999999</v>
          </cell>
        </row>
        <row r="4704">
          <cell r="EZ4704" t="str">
            <v>WA</v>
          </cell>
          <cell r="FA4704" t="str">
            <v>Living Room/Family Room</v>
          </cell>
          <cell r="FB4704">
            <v>291199.02</v>
          </cell>
          <cell r="FC4704">
            <v>561598.11</v>
          </cell>
          <cell r="FI4704" t="str">
            <v>WA</v>
          </cell>
          <cell r="FJ4704" t="str">
            <v>Bedrooms</v>
          </cell>
          <cell r="FK4704" t="str">
            <v>EISAq</v>
          </cell>
          <cell r="FL4704">
            <v>132245.25599999999</v>
          </cell>
        </row>
        <row r="4705">
          <cell r="EZ4705" t="str">
            <v>WA</v>
          </cell>
          <cell r="FA4705" t="str">
            <v>Other</v>
          </cell>
          <cell r="FB4705">
            <v>2495991.6</v>
          </cell>
          <cell r="FC4705">
            <v>2219352.531</v>
          </cell>
          <cell r="FI4705" t="str">
            <v>WA</v>
          </cell>
          <cell r="FJ4705" t="str">
            <v>Exterior</v>
          </cell>
          <cell r="FK4705" t="str">
            <v>EISAnqnx</v>
          </cell>
          <cell r="FL4705">
            <v>120222.95999999999</v>
          </cell>
        </row>
        <row r="4706">
          <cell r="EZ4706" t="str">
            <v>MT</v>
          </cell>
          <cell r="FA4706" t="str">
            <v>Bathroom</v>
          </cell>
          <cell r="FB4706">
            <v>1098891.8400000001</v>
          </cell>
          <cell r="FC4706">
            <v>218633.68900000001</v>
          </cell>
          <cell r="FI4706" t="str">
            <v>WA</v>
          </cell>
          <cell r="FJ4706" t="str">
            <v>Kitchen</v>
          </cell>
          <cell r="FK4706" t="str">
            <v>EISAnqnx</v>
          </cell>
          <cell r="FL4706">
            <v>240445.91999999998</v>
          </cell>
        </row>
        <row r="4707">
          <cell r="EZ4707" t="str">
            <v>MT</v>
          </cell>
          <cell r="FA4707" t="str">
            <v>Bedrooms</v>
          </cell>
          <cell r="FB4707">
            <v>772658.32500000007</v>
          </cell>
          <cell r="FC4707">
            <v>782960.4360000001</v>
          </cell>
          <cell r="FI4707" t="str">
            <v>WA</v>
          </cell>
          <cell r="FJ4707" t="str">
            <v>Kitchen</v>
          </cell>
          <cell r="FK4707" t="str">
            <v>EISAq</v>
          </cell>
          <cell r="FL4707">
            <v>320594.56</v>
          </cell>
        </row>
        <row r="4708">
          <cell r="EZ4708" t="str">
            <v>MT</v>
          </cell>
          <cell r="FA4708" t="str">
            <v>Exterior</v>
          </cell>
          <cell r="FB4708">
            <v>434978.02</v>
          </cell>
          <cell r="FC4708">
            <v>2440455.628</v>
          </cell>
          <cell r="FI4708" t="str">
            <v>WA</v>
          </cell>
          <cell r="FJ4708" t="str">
            <v>Living Room/Family Room</v>
          </cell>
          <cell r="FK4708" t="str">
            <v>EISAq</v>
          </cell>
          <cell r="FL4708">
            <v>132245.25599999999</v>
          </cell>
        </row>
        <row r="4709">
          <cell r="EZ4709" t="str">
            <v>MT</v>
          </cell>
          <cell r="FA4709" t="str">
            <v>Garage</v>
          </cell>
          <cell r="FB4709">
            <v>480765.18000000005</v>
          </cell>
          <cell r="FC4709">
            <v>1003883.4830000001</v>
          </cell>
          <cell r="FI4709" t="str">
            <v>WA</v>
          </cell>
          <cell r="FJ4709" t="str">
            <v>Living Room/Family Room</v>
          </cell>
          <cell r="FK4709" t="str">
            <v>EISAx</v>
          </cell>
          <cell r="FL4709">
            <v>901672.2</v>
          </cell>
        </row>
        <row r="4710">
          <cell r="EZ4710" t="str">
            <v>MT</v>
          </cell>
          <cell r="FA4710" t="str">
            <v>Living Room/Family Room</v>
          </cell>
          <cell r="FB4710">
            <v>274722.96000000002</v>
          </cell>
          <cell r="FC4710">
            <v>228935.80000000002</v>
          </cell>
          <cell r="FI4710" t="str">
            <v>WA</v>
          </cell>
          <cell r="FJ4710" t="str">
            <v>Other</v>
          </cell>
          <cell r="FK4710" t="str">
            <v>EISAq</v>
          </cell>
          <cell r="FL4710">
            <v>789464.10399999993</v>
          </cell>
        </row>
        <row r="4711">
          <cell r="EZ4711" t="str">
            <v>MT</v>
          </cell>
          <cell r="FA4711" t="str">
            <v>Other</v>
          </cell>
          <cell r="FB4711">
            <v>1808592.82</v>
          </cell>
          <cell r="FC4711">
            <v>1058828.0750000002</v>
          </cell>
          <cell r="FI4711" t="str">
            <v>OR</v>
          </cell>
          <cell r="FJ4711" t="str">
            <v>Bathroom</v>
          </cell>
          <cell r="FK4711" t="str">
            <v>EISAnqnx</v>
          </cell>
          <cell r="FL4711">
            <v>142563.24</v>
          </cell>
        </row>
        <row r="4712">
          <cell r="EZ4712" t="str">
            <v>MT</v>
          </cell>
          <cell r="FA4712" t="str">
            <v>Bathroom</v>
          </cell>
          <cell r="FB4712">
            <v>818260.22399999993</v>
          </cell>
          <cell r="FC4712">
            <v>436831.63</v>
          </cell>
          <cell r="FI4712" t="str">
            <v>OR</v>
          </cell>
          <cell r="FJ4712" t="str">
            <v>Bathroom</v>
          </cell>
          <cell r="FK4712" t="str">
            <v>EISAx</v>
          </cell>
          <cell r="FL4712">
            <v>861319.57500000007</v>
          </cell>
        </row>
        <row r="4713">
          <cell r="EZ4713" t="str">
            <v>MT</v>
          </cell>
          <cell r="FA4713" t="str">
            <v>Bedrooms</v>
          </cell>
          <cell r="FB4713">
            <v>1257222.74</v>
          </cell>
          <cell r="FC4713">
            <v>1065443</v>
          </cell>
          <cell r="FI4713" t="str">
            <v>OR</v>
          </cell>
          <cell r="FJ4713" t="str">
            <v>Bedrooms</v>
          </cell>
          <cell r="FK4713" t="str">
            <v>EISAnqnx</v>
          </cell>
          <cell r="FL4713">
            <v>813798.495</v>
          </cell>
        </row>
        <row r="4714">
          <cell r="EZ4714" t="str">
            <v>MT</v>
          </cell>
          <cell r="FA4714" t="str">
            <v>Exterior</v>
          </cell>
          <cell r="FB4714">
            <v>511412.64</v>
          </cell>
          <cell r="FC4714">
            <v>5114126.4000000004</v>
          </cell>
          <cell r="FI4714" t="str">
            <v>OR</v>
          </cell>
          <cell r="FJ4714" t="str">
            <v>Bedrooms</v>
          </cell>
          <cell r="FK4714" t="str">
            <v>EISAq</v>
          </cell>
          <cell r="FL4714">
            <v>47521.08</v>
          </cell>
        </row>
        <row r="4715">
          <cell r="EZ4715" t="str">
            <v>MT</v>
          </cell>
          <cell r="FA4715" t="str">
            <v>Living Room/Family Room</v>
          </cell>
          <cell r="FB4715">
            <v>1225259.45</v>
          </cell>
          <cell r="FC4715">
            <v>1150678.44</v>
          </cell>
          <cell r="FI4715" t="str">
            <v>OR</v>
          </cell>
          <cell r="FJ4715" t="str">
            <v>Exterior</v>
          </cell>
          <cell r="FK4715" t="str">
            <v>EISAnqnx</v>
          </cell>
          <cell r="FL4715">
            <v>1597896.3149999999</v>
          </cell>
        </row>
        <row r="4716">
          <cell r="EZ4716" t="str">
            <v>MT</v>
          </cell>
          <cell r="FA4716" t="str">
            <v>Other</v>
          </cell>
          <cell r="FB4716">
            <v>3686432.78</v>
          </cell>
          <cell r="FC4716">
            <v>2375937.89</v>
          </cell>
          <cell r="FI4716" t="str">
            <v>OR</v>
          </cell>
          <cell r="FJ4716" t="str">
            <v>Exterior</v>
          </cell>
          <cell r="FK4716" t="str">
            <v>EISAq</v>
          </cell>
          <cell r="FL4716">
            <v>451450.26</v>
          </cell>
        </row>
        <row r="4717">
          <cell r="EZ4717" t="str">
            <v>ID</v>
          </cell>
          <cell r="FA4717" t="str">
            <v>Bathroom</v>
          </cell>
          <cell r="FB4717">
            <v>596232.5</v>
          </cell>
          <cell r="FC4717">
            <v>220606.02499999999</v>
          </cell>
          <cell r="FI4717" t="str">
            <v>OR</v>
          </cell>
          <cell r="FJ4717" t="str">
            <v>Exterior</v>
          </cell>
          <cell r="FK4717" t="str">
            <v>EISAx</v>
          </cell>
          <cell r="FL4717">
            <v>178204.05000000002</v>
          </cell>
        </row>
        <row r="4718">
          <cell r="EZ4718" t="str">
            <v>ID</v>
          </cell>
          <cell r="FA4718" t="str">
            <v>Bedrooms</v>
          </cell>
          <cell r="FB4718">
            <v>667780.39999999991</v>
          </cell>
          <cell r="FC4718">
            <v>659433.1449999999</v>
          </cell>
          <cell r="FI4718" t="str">
            <v>OR</v>
          </cell>
          <cell r="FJ4718" t="str">
            <v>Garage</v>
          </cell>
          <cell r="FK4718" t="str">
            <v>EISAnqnx</v>
          </cell>
          <cell r="FL4718">
            <v>95042.16</v>
          </cell>
        </row>
        <row r="4719">
          <cell r="EZ4719" t="str">
            <v>ID</v>
          </cell>
          <cell r="FA4719" t="str">
            <v>Exterior</v>
          </cell>
          <cell r="FB4719">
            <v>357739.5</v>
          </cell>
          <cell r="FC4719">
            <v>4042456.3499999996</v>
          </cell>
          <cell r="FI4719" t="str">
            <v>OR</v>
          </cell>
          <cell r="FJ4719" t="str">
            <v>Garage</v>
          </cell>
          <cell r="FK4719" t="str">
            <v>EISAq</v>
          </cell>
          <cell r="FL4719">
            <v>406305.234</v>
          </cell>
        </row>
        <row r="4720">
          <cell r="EZ4720" t="str">
            <v>ID</v>
          </cell>
          <cell r="FA4720" t="str">
            <v>Garage</v>
          </cell>
          <cell r="FB4720">
            <v>152635.51999999999</v>
          </cell>
          <cell r="FC4720">
            <v>725018.72</v>
          </cell>
          <cell r="FI4720" t="str">
            <v>OR</v>
          </cell>
          <cell r="FJ4720" t="str">
            <v>Kitchen</v>
          </cell>
          <cell r="FK4720" t="str">
            <v>EISAnqnx</v>
          </cell>
          <cell r="FL4720">
            <v>237605.40000000002</v>
          </cell>
        </row>
        <row r="4721">
          <cell r="EZ4721" t="str">
            <v>ID</v>
          </cell>
          <cell r="FA4721" t="str">
            <v>Living Room/Family Room</v>
          </cell>
          <cell r="FB4721">
            <v>1508468.2249999999</v>
          </cell>
          <cell r="FC4721">
            <v>906273.39999999991</v>
          </cell>
          <cell r="FI4721" t="str">
            <v>OR</v>
          </cell>
          <cell r="FJ4721" t="str">
            <v>Kitchen</v>
          </cell>
          <cell r="FK4721" t="str">
            <v>EISAq</v>
          </cell>
          <cell r="FL4721">
            <v>16632.378000000001</v>
          </cell>
        </row>
        <row r="4722">
          <cell r="EZ4722" t="str">
            <v>ID</v>
          </cell>
          <cell r="FA4722" t="str">
            <v>Other</v>
          </cell>
          <cell r="FB4722">
            <v>1064871.2449999999</v>
          </cell>
          <cell r="FC4722">
            <v>1766040.6649999998</v>
          </cell>
          <cell r="FI4722" t="str">
            <v>OR</v>
          </cell>
          <cell r="FJ4722" t="str">
            <v>Kitchen</v>
          </cell>
          <cell r="FK4722" t="str">
            <v>EISAx</v>
          </cell>
          <cell r="FL4722">
            <v>623714.17500000005</v>
          </cell>
        </row>
        <row r="4723">
          <cell r="EZ4723" t="str">
            <v>ID</v>
          </cell>
          <cell r="FA4723" t="str">
            <v>Bathroom</v>
          </cell>
          <cell r="FB4723">
            <v>1313660.108</v>
          </cell>
          <cell r="FC4723">
            <v>511078.14</v>
          </cell>
          <cell r="FI4723" t="str">
            <v>OR</v>
          </cell>
          <cell r="FJ4723" t="str">
            <v>Living Room/Family Room</v>
          </cell>
          <cell r="FK4723" t="str">
            <v>EISAnqnx</v>
          </cell>
          <cell r="FL4723">
            <v>1045463.76</v>
          </cell>
        </row>
        <row r="4724">
          <cell r="EZ4724" t="str">
            <v>ID</v>
          </cell>
          <cell r="FA4724" t="str">
            <v>Bedrooms</v>
          </cell>
          <cell r="FB4724">
            <v>1514305.6</v>
          </cell>
          <cell r="FC4724">
            <v>1684664.98</v>
          </cell>
          <cell r="FI4724" t="str">
            <v>OR</v>
          </cell>
          <cell r="FJ4724" t="str">
            <v>Living Room/Family Room</v>
          </cell>
          <cell r="FK4724" t="str">
            <v>EISAq</v>
          </cell>
          <cell r="FL4724">
            <v>118802.70000000001</v>
          </cell>
        </row>
        <row r="4725">
          <cell r="EZ4725" t="str">
            <v>ID</v>
          </cell>
          <cell r="FA4725" t="str">
            <v>Exterior</v>
          </cell>
          <cell r="FB4725">
            <v>1272016.7040000001</v>
          </cell>
          <cell r="FC4725">
            <v>6413084.216</v>
          </cell>
          <cell r="FI4725" t="str">
            <v>OR</v>
          </cell>
          <cell r="FJ4725" t="str">
            <v>Living Room/Family Room</v>
          </cell>
          <cell r="FK4725" t="str">
            <v>EISAx</v>
          </cell>
          <cell r="FL4725">
            <v>403929.18</v>
          </cell>
        </row>
        <row r="4726">
          <cell r="EZ4726" t="str">
            <v>ID</v>
          </cell>
          <cell r="FA4726" t="str">
            <v>Garage</v>
          </cell>
          <cell r="FB4726">
            <v>151430.56</v>
          </cell>
          <cell r="FC4726">
            <v>946441</v>
          </cell>
          <cell r="FI4726" t="str">
            <v>OR</v>
          </cell>
          <cell r="FJ4726" t="str">
            <v>Other</v>
          </cell>
          <cell r="FK4726" t="str">
            <v>EISAnqnx</v>
          </cell>
          <cell r="FL4726">
            <v>594013.5</v>
          </cell>
        </row>
        <row r="4727">
          <cell r="EZ4727" t="str">
            <v>ID</v>
          </cell>
          <cell r="FA4727" t="str">
            <v>Kitchen</v>
          </cell>
          <cell r="FB4727">
            <v>764724.32799999998</v>
          </cell>
          <cell r="FC4727">
            <v>757152.8</v>
          </cell>
          <cell r="FI4727" t="str">
            <v>OR</v>
          </cell>
          <cell r="FJ4727" t="str">
            <v>Other</v>
          </cell>
          <cell r="FK4727" t="str">
            <v>EISAq</v>
          </cell>
          <cell r="FL4727">
            <v>356408.10000000003</v>
          </cell>
        </row>
        <row r="4728">
          <cell r="EZ4728" t="str">
            <v>ID</v>
          </cell>
          <cell r="FA4728" t="str">
            <v>Living Room/Family Room</v>
          </cell>
          <cell r="FB4728">
            <v>1184944.132</v>
          </cell>
          <cell r="FC4728">
            <v>567864.6</v>
          </cell>
          <cell r="FI4728" t="str">
            <v>OR</v>
          </cell>
          <cell r="FJ4728" t="str">
            <v>Other</v>
          </cell>
          <cell r="FK4728" t="str">
            <v>EISAx</v>
          </cell>
          <cell r="FL4728">
            <v>784097.82000000007</v>
          </cell>
        </row>
        <row r="4729">
          <cell r="EZ4729" t="str">
            <v>ID</v>
          </cell>
          <cell r="FA4729" t="str">
            <v>Other</v>
          </cell>
          <cell r="FB4729">
            <v>605722.24</v>
          </cell>
          <cell r="FC4729">
            <v>2631105.98</v>
          </cell>
          <cell r="FI4729" t="str">
            <v>WA</v>
          </cell>
          <cell r="FJ4729" t="str">
            <v>Bathroom</v>
          </cell>
          <cell r="FK4729" t="str">
            <v>EISAnqnx</v>
          </cell>
          <cell r="FL4729">
            <v>414316.43999999994</v>
          </cell>
        </row>
        <row r="4730">
          <cell r="EZ4730" t="str">
            <v>WA</v>
          </cell>
          <cell r="FA4730" t="str">
            <v>Bathroom</v>
          </cell>
          <cell r="FB4730">
            <v>514157.76</v>
          </cell>
          <cell r="FC4730">
            <v>217088.83199999999</v>
          </cell>
          <cell r="FI4730" t="str">
            <v>WA</v>
          </cell>
          <cell r="FJ4730" t="str">
            <v>Bedrooms</v>
          </cell>
          <cell r="FK4730" t="str">
            <v>EISAnqnx</v>
          </cell>
          <cell r="FL4730">
            <v>500632.36499999993</v>
          </cell>
        </row>
        <row r="4731">
          <cell r="EZ4731" t="str">
            <v>WA</v>
          </cell>
          <cell r="FA4731" t="str">
            <v>Bedrooms</v>
          </cell>
          <cell r="FB4731">
            <v>504636.32</v>
          </cell>
          <cell r="FC4731">
            <v>950239.71200000006</v>
          </cell>
          <cell r="FI4731" t="str">
            <v>WA</v>
          </cell>
          <cell r="FJ4731" t="str">
            <v>Exterior</v>
          </cell>
          <cell r="FK4731" t="str">
            <v>EISAnqnx</v>
          </cell>
          <cell r="FL4731">
            <v>431579.62499999994</v>
          </cell>
        </row>
        <row r="4732">
          <cell r="EZ4732" t="str">
            <v>WA</v>
          </cell>
          <cell r="FA4732" t="str">
            <v>Exterior</v>
          </cell>
          <cell r="FB4732">
            <v>1551994.72</v>
          </cell>
          <cell r="FC4732">
            <v>3029722.2080000001</v>
          </cell>
          <cell r="FI4732" t="str">
            <v>WA</v>
          </cell>
          <cell r="FJ4732" t="str">
            <v>Exterior</v>
          </cell>
          <cell r="FK4732" t="str">
            <v>EISAx</v>
          </cell>
          <cell r="FL4732">
            <v>230175.8</v>
          </cell>
        </row>
        <row r="4733">
          <cell r="EZ4733" t="str">
            <v>WA</v>
          </cell>
          <cell r="FA4733" t="str">
            <v>Kitchen</v>
          </cell>
          <cell r="FB4733">
            <v>152343.04000000001</v>
          </cell>
          <cell r="FC4733">
            <v>329441.82400000002</v>
          </cell>
          <cell r="FI4733" t="str">
            <v>WA</v>
          </cell>
          <cell r="FJ4733" t="str">
            <v>Garage</v>
          </cell>
          <cell r="FK4733" t="str">
            <v>EISAq</v>
          </cell>
          <cell r="FL4733">
            <v>147312.51199999999</v>
          </cell>
        </row>
        <row r="4734">
          <cell r="EZ4734" t="str">
            <v>WA</v>
          </cell>
          <cell r="FA4734" t="str">
            <v>Living Room/Family Room</v>
          </cell>
          <cell r="FB4734">
            <v>142821.6</v>
          </cell>
          <cell r="FC4734">
            <v>514157.76</v>
          </cell>
          <cell r="FI4734" t="str">
            <v>WA</v>
          </cell>
          <cell r="FJ4734" t="str">
            <v>Kitchen</v>
          </cell>
          <cell r="FK4734" t="str">
            <v>EISAq</v>
          </cell>
          <cell r="FL4734">
            <v>147312.51199999999</v>
          </cell>
        </row>
        <row r="4735">
          <cell r="EZ4735" t="str">
            <v>WA</v>
          </cell>
          <cell r="FA4735" t="str">
            <v>Other</v>
          </cell>
          <cell r="FB4735">
            <v>519870.62400000001</v>
          </cell>
          <cell r="FC4735">
            <v>887398.20799999998</v>
          </cell>
          <cell r="FI4735" t="str">
            <v>WA</v>
          </cell>
          <cell r="FJ4735" t="str">
            <v>Living Room/Family Room</v>
          </cell>
          <cell r="FK4735" t="str">
            <v>EISAnqnx</v>
          </cell>
          <cell r="FL4735">
            <v>138105.47999999998</v>
          </cell>
        </row>
        <row r="4736">
          <cell r="EZ4736" t="str">
            <v>WA</v>
          </cell>
          <cell r="FA4736" t="str">
            <v>Bathroom</v>
          </cell>
          <cell r="FB4736">
            <v>2558391.39</v>
          </cell>
          <cell r="FC4736">
            <v>297438.99900000001</v>
          </cell>
          <cell r="FI4736" t="str">
            <v>WA</v>
          </cell>
          <cell r="FJ4736" t="str">
            <v>Living Room/Family Room</v>
          </cell>
          <cell r="FK4736" t="str">
            <v>EISAx</v>
          </cell>
          <cell r="FL4736">
            <v>172631.84999999998</v>
          </cell>
        </row>
        <row r="4737">
          <cell r="EZ4737" t="str">
            <v>WA</v>
          </cell>
          <cell r="FA4737" t="str">
            <v>Bedrooms</v>
          </cell>
          <cell r="FB4737">
            <v>632317.87199999997</v>
          </cell>
          <cell r="FC4737">
            <v>1143996.1499999999</v>
          </cell>
          <cell r="FI4737" t="str">
            <v>WA</v>
          </cell>
          <cell r="FJ4737" t="str">
            <v>Other</v>
          </cell>
          <cell r="FK4737" t="str">
            <v>EISAnqnx</v>
          </cell>
          <cell r="FL4737">
            <v>414316.43999999994</v>
          </cell>
        </row>
        <row r="4738">
          <cell r="EZ4738" t="str">
            <v>WA</v>
          </cell>
          <cell r="FA4738" t="str">
            <v>Garage</v>
          </cell>
          <cell r="FB4738">
            <v>91519.691999999995</v>
          </cell>
          <cell r="FC4738">
            <v>831997.2</v>
          </cell>
          <cell r="FI4738" t="str">
            <v>WA</v>
          </cell>
          <cell r="FJ4738" t="str">
            <v>Other</v>
          </cell>
          <cell r="FK4738" t="str">
            <v>EISAq</v>
          </cell>
          <cell r="FL4738">
            <v>147312.51199999999</v>
          </cell>
        </row>
        <row r="4739">
          <cell r="EZ4739" t="str">
            <v>WA</v>
          </cell>
          <cell r="FA4739" t="str">
            <v>Kitchen</v>
          </cell>
          <cell r="FB4739">
            <v>216319.272</v>
          </cell>
          <cell r="FC4739">
            <v>415998.6</v>
          </cell>
          <cell r="FI4739" t="str">
            <v>WA</v>
          </cell>
          <cell r="FJ4739" t="str">
            <v>Bathroom</v>
          </cell>
          <cell r="FK4739" t="str">
            <v>EISAnqnx</v>
          </cell>
          <cell r="FL4739">
            <v>368281.27999999997</v>
          </cell>
        </row>
        <row r="4740">
          <cell r="EZ4740" t="str">
            <v>WA</v>
          </cell>
          <cell r="FA4740" t="str">
            <v>Living Room/Family Room</v>
          </cell>
          <cell r="FB4740">
            <v>307838.96399999998</v>
          </cell>
          <cell r="FC4740">
            <v>863197.09499999997</v>
          </cell>
          <cell r="FI4740" t="str">
            <v>WA</v>
          </cell>
          <cell r="FJ4740" t="str">
            <v>Bathroom</v>
          </cell>
          <cell r="FK4740" t="str">
            <v>EISAq</v>
          </cell>
          <cell r="FL4740">
            <v>17263.184999999998</v>
          </cell>
        </row>
        <row r="4741">
          <cell r="EZ4741" t="str">
            <v>WA</v>
          </cell>
          <cell r="FA4741" t="str">
            <v>Other</v>
          </cell>
          <cell r="FB4741">
            <v>497118.32699999999</v>
          </cell>
          <cell r="FC4741">
            <v>873597.05999999994</v>
          </cell>
          <cell r="FI4741" t="str">
            <v>WA</v>
          </cell>
          <cell r="FJ4741" t="str">
            <v>Bedrooms</v>
          </cell>
          <cell r="FK4741" t="str">
            <v>EISAnqnx</v>
          </cell>
          <cell r="FL4741">
            <v>230175.8</v>
          </cell>
        </row>
        <row r="4742">
          <cell r="EZ4742" t="str">
            <v>MT</v>
          </cell>
          <cell r="FA4742" t="str">
            <v>Bathroom</v>
          </cell>
          <cell r="FB4742">
            <v>2186289.0359999998</v>
          </cell>
          <cell r="FC4742">
            <v>460271.37599999999</v>
          </cell>
          <cell r="FI4742" t="str">
            <v>WA</v>
          </cell>
          <cell r="FJ4742" t="str">
            <v>Bedrooms</v>
          </cell>
          <cell r="FK4742" t="str">
            <v>EISAq</v>
          </cell>
          <cell r="FL4742">
            <v>17263.184999999998</v>
          </cell>
        </row>
        <row r="4743">
          <cell r="EZ4743" t="str">
            <v>MT</v>
          </cell>
          <cell r="FA4743" t="str">
            <v>Bedrooms</v>
          </cell>
          <cell r="FB4743">
            <v>1757980.95</v>
          </cell>
          <cell r="FC4743">
            <v>1517190.8319999999</v>
          </cell>
          <cell r="FI4743" t="str">
            <v>WA</v>
          </cell>
          <cell r="FJ4743" t="str">
            <v>Bedrooms</v>
          </cell>
          <cell r="FK4743" t="str">
            <v>EISAx</v>
          </cell>
          <cell r="FL4743">
            <v>270456.565</v>
          </cell>
        </row>
        <row r="4744">
          <cell r="EZ4744" t="str">
            <v>MT</v>
          </cell>
          <cell r="FA4744" t="str">
            <v>Exterior</v>
          </cell>
          <cell r="FB4744">
            <v>958898.7</v>
          </cell>
          <cell r="FC4744">
            <v>8374381.9799999995</v>
          </cell>
          <cell r="FI4744" t="str">
            <v>WA</v>
          </cell>
          <cell r="FJ4744" t="str">
            <v>Exterior</v>
          </cell>
          <cell r="FK4744" t="str">
            <v>EISAnqnx</v>
          </cell>
          <cell r="FL4744">
            <v>69052.739999999991</v>
          </cell>
        </row>
        <row r="4745">
          <cell r="EZ4745" t="str">
            <v>MT</v>
          </cell>
          <cell r="FA4745" t="str">
            <v>Kitchen</v>
          </cell>
          <cell r="FB4745">
            <v>336679.98800000001</v>
          </cell>
          <cell r="FC4745">
            <v>526328.84199999995</v>
          </cell>
          <cell r="FI4745" t="str">
            <v>WA</v>
          </cell>
          <cell r="FJ4745" t="str">
            <v>Garage</v>
          </cell>
          <cell r="FK4745" t="str">
            <v>EISAq</v>
          </cell>
          <cell r="FL4745">
            <v>34526.369999999995</v>
          </cell>
        </row>
        <row r="4746">
          <cell r="EZ4746" t="str">
            <v>MT</v>
          </cell>
          <cell r="FA4746" t="str">
            <v>Living Room/Family Room</v>
          </cell>
          <cell r="FB4746">
            <v>1336065.5219999999</v>
          </cell>
          <cell r="FC4746">
            <v>1466049.568</v>
          </cell>
          <cell r="FI4746" t="str">
            <v>WA</v>
          </cell>
          <cell r="FJ4746" t="str">
            <v>Kitchen</v>
          </cell>
          <cell r="FK4746" t="str">
            <v>EISAx</v>
          </cell>
          <cell r="FL4746">
            <v>138105.47999999998</v>
          </cell>
        </row>
        <row r="4747">
          <cell r="EZ4747" t="str">
            <v>MT</v>
          </cell>
          <cell r="FA4747" t="str">
            <v>Other</v>
          </cell>
          <cell r="FB4747">
            <v>5080032.2239999995</v>
          </cell>
          <cell r="FC4747">
            <v>3588412.0239999997</v>
          </cell>
          <cell r="FI4747" t="str">
            <v>WA</v>
          </cell>
          <cell r="FJ4747" t="str">
            <v>Living Room/Family Room</v>
          </cell>
          <cell r="FK4747" t="str">
            <v>EISAnqnx</v>
          </cell>
          <cell r="FL4747">
            <v>184140.63999999998</v>
          </cell>
        </row>
        <row r="4748">
          <cell r="EZ4748" t="str">
            <v>WA</v>
          </cell>
          <cell r="FA4748" t="str">
            <v>Bathroom</v>
          </cell>
          <cell r="FB4748">
            <v>956796.78</v>
          </cell>
          <cell r="FC4748">
            <v>696797.65500000003</v>
          </cell>
          <cell r="FI4748" t="str">
            <v>WA</v>
          </cell>
          <cell r="FJ4748" t="str">
            <v>Living Room/Family Room</v>
          </cell>
          <cell r="FK4748" t="str">
            <v>EISAq</v>
          </cell>
          <cell r="FL4748">
            <v>17263.184999999998</v>
          </cell>
        </row>
        <row r="4749">
          <cell r="EZ4749" t="str">
            <v>WA</v>
          </cell>
          <cell r="FA4749" t="str">
            <v>Bedrooms</v>
          </cell>
          <cell r="FB4749">
            <v>748797.48</v>
          </cell>
          <cell r="FC4749">
            <v>956796.78</v>
          </cell>
          <cell r="FI4749" t="str">
            <v>WA</v>
          </cell>
          <cell r="FJ4749" t="str">
            <v>Living Room/Family Room</v>
          </cell>
          <cell r="FK4749" t="str">
            <v>EISAx</v>
          </cell>
          <cell r="FL4749">
            <v>362526.88499999995</v>
          </cell>
        </row>
        <row r="4750">
          <cell r="EZ4750" t="str">
            <v>WA</v>
          </cell>
          <cell r="FA4750" t="str">
            <v>Kitchen</v>
          </cell>
          <cell r="FB4750">
            <v>311998.95</v>
          </cell>
          <cell r="FC4750">
            <v>623997.9</v>
          </cell>
          <cell r="FI4750" t="str">
            <v>WA</v>
          </cell>
          <cell r="FJ4750" t="str">
            <v>Other</v>
          </cell>
          <cell r="FK4750" t="str">
            <v>EISAnqnx</v>
          </cell>
          <cell r="FL4750">
            <v>759580.1399999999</v>
          </cell>
        </row>
        <row r="4751">
          <cell r="EZ4751" t="str">
            <v>WA</v>
          </cell>
          <cell r="FA4751" t="str">
            <v>Living Room/Family Room</v>
          </cell>
          <cell r="FB4751">
            <v>1133596.1850000001</v>
          </cell>
          <cell r="FC4751">
            <v>1216795.905</v>
          </cell>
          <cell r="FI4751" t="str">
            <v>WA</v>
          </cell>
          <cell r="FJ4751" t="str">
            <v>Other</v>
          </cell>
          <cell r="FK4751" t="str">
            <v>EISAq</v>
          </cell>
          <cell r="FL4751">
            <v>69052.739999999991</v>
          </cell>
        </row>
        <row r="4752">
          <cell r="EZ4752" t="str">
            <v>WA</v>
          </cell>
          <cell r="FA4752" t="str">
            <v>Other</v>
          </cell>
          <cell r="FB4752">
            <v>1181436.024</v>
          </cell>
          <cell r="FC4752">
            <v>1809593.91</v>
          </cell>
          <cell r="FI4752" t="str">
            <v>WA</v>
          </cell>
          <cell r="FJ4752" t="str">
            <v>Bathroom</v>
          </cell>
          <cell r="FK4752" t="str">
            <v>EISAnqnx</v>
          </cell>
          <cell r="FL4752">
            <v>4064324.2600000002</v>
          </cell>
        </row>
        <row r="4753">
          <cell r="EZ4753" t="str">
            <v>MT</v>
          </cell>
          <cell r="FA4753" t="str">
            <v>Bathroom</v>
          </cell>
          <cell r="FB4753">
            <v>171701.85</v>
          </cell>
          <cell r="FC4753">
            <v>194595.43000000002</v>
          </cell>
          <cell r="FI4753" t="str">
            <v>WA</v>
          </cell>
          <cell r="FJ4753" t="str">
            <v>Bathroom</v>
          </cell>
          <cell r="FK4753" t="str">
            <v>EISAq</v>
          </cell>
          <cell r="FL4753">
            <v>99129.860000000015</v>
          </cell>
        </row>
        <row r="4754">
          <cell r="EZ4754" t="str">
            <v>MT</v>
          </cell>
          <cell r="FA4754" t="str">
            <v>Bedrooms</v>
          </cell>
          <cell r="FB4754">
            <v>721147.77</v>
          </cell>
          <cell r="FC4754">
            <v>987857.97700000007</v>
          </cell>
          <cell r="FI4754" t="str">
            <v>WA</v>
          </cell>
          <cell r="FJ4754" t="str">
            <v>Bathroom</v>
          </cell>
          <cell r="FK4754" t="str">
            <v>EISAx</v>
          </cell>
          <cell r="FL4754">
            <v>966516.13500000013</v>
          </cell>
        </row>
        <row r="4755">
          <cell r="EZ4755" t="str">
            <v>MT</v>
          </cell>
          <cell r="FA4755" t="str">
            <v>Kitchen</v>
          </cell>
          <cell r="FB4755">
            <v>606679.87</v>
          </cell>
          <cell r="FC4755">
            <v>389190.86000000004</v>
          </cell>
          <cell r="FI4755" t="str">
            <v>WA</v>
          </cell>
          <cell r="FJ4755" t="str">
            <v>Bedrooms</v>
          </cell>
          <cell r="FK4755" t="str">
            <v>EISAnqnx</v>
          </cell>
          <cell r="FL4755">
            <v>594779.16</v>
          </cell>
        </row>
        <row r="4756">
          <cell r="EZ4756" t="str">
            <v>MT</v>
          </cell>
          <cell r="FA4756" t="str">
            <v>Living Room/Family Room</v>
          </cell>
          <cell r="FB4756">
            <v>66391.382000000012</v>
          </cell>
          <cell r="FC4756">
            <v>526552.34000000008</v>
          </cell>
          <cell r="FI4756" t="str">
            <v>WA</v>
          </cell>
          <cell r="FJ4756" t="str">
            <v>Bedrooms</v>
          </cell>
          <cell r="FK4756" t="str">
            <v>EISAq</v>
          </cell>
          <cell r="FL4756">
            <v>163564.269</v>
          </cell>
        </row>
        <row r="4757">
          <cell r="EZ4757" t="str">
            <v>MT</v>
          </cell>
          <cell r="FA4757" t="str">
            <v>Other</v>
          </cell>
          <cell r="FB4757">
            <v>480765.18000000005</v>
          </cell>
          <cell r="FC4757">
            <v>461305.63700000005</v>
          </cell>
          <cell r="FI4757" t="str">
            <v>WA</v>
          </cell>
          <cell r="FJ4757" t="str">
            <v>Bedrooms</v>
          </cell>
          <cell r="FK4757" t="str">
            <v>EISAx</v>
          </cell>
          <cell r="FL4757">
            <v>5253882.58</v>
          </cell>
        </row>
        <row r="4758">
          <cell r="EZ4758" t="str">
            <v>WA</v>
          </cell>
          <cell r="FA4758" t="str">
            <v>Bathroom</v>
          </cell>
          <cell r="FB4758">
            <v>1832473.8329999999</v>
          </cell>
          <cell r="FC4758">
            <v>232959.21599999999</v>
          </cell>
          <cell r="FI4758" t="str">
            <v>WA</v>
          </cell>
          <cell r="FJ4758" t="str">
            <v>Exterior</v>
          </cell>
          <cell r="FK4758" t="str">
            <v>EISAnqnx</v>
          </cell>
          <cell r="FL4758">
            <v>1239123.25</v>
          </cell>
        </row>
        <row r="4759">
          <cell r="EZ4759" t="str">
            <v>WA</v>
          </cell>
          <cell r="FA4759" t="str">
            <v>Bedrooms</v>
          </cell>
          <cell r="FB4759">
            <v>973436.72399999993</v>
          </cell>
          <cell r="FC4759">
            <v>746717.48699999996</v>
          </cell>
          <cell r="FI4759" t="str">
            <v>WA</v>
          </cell>
          <cell r="FJ4759" t="str">
            <v>Exterior</v>
          </cell>
          <cell r="FK4759" t="str">
            <v>EISAq</v>
          </cell>
          <cell r="FL4759">
            <v>262694.12900000002</v>
          </cell>
        </row>
        <row r="4760">
          <cell r="EZ4760" t="str">
            <v>WA</v>
          </cell>
          <cell r="FA4760" t="str">
            <v>Exterior</v>
          </cell>
          <cell r="FB4760">
            <v>1368635.3939999999</v>
          </cell>
          <cell r="FC4760">
            <v>4318065.4679999994</v>
          </cell>
          <cell r="FI4760" t="str">
            <v>WA</v>
          </cell>
          <cell r="FJ4760" t="str">
            <v>Garage</v>
          </cell>
          <cell r="FK4760" t="str">
            <v>EISAnqnx</v>
          </cell>
          <cell r="FL4760">
            <v>1189558.32</v>
          </cell>
        </row>
        <row r="4761">
          <cell r="EZ4761" t="str">
            <v>WA</v>
          </cell>
          <cell r="FA4761" t="str">
            <v>Kitchen</v>
          </cell>
          <cell r="FB4761">
            <v>935996.85</v>
          </cell>
          <cell r="FC4761">
            <v>336958.86599999998</v>
          </cell>
          <cell r="FI4761" t="str">
            <v>WA</v>
          </cell>
          <cell r="FJ4761" t="str">
            <v>Garage</v>
          </cell>
          <cell r="FK4761" t="str">
            <v>EISAq</v>
          </cell>
          <cell r="FL4761">
            <v>297389.58</v>
          </cell>
        </row>
        <row r="4762">
          <cell r="EZ4762" t="str">
            <v>WA</v>
          </cell>
          <cell r="FA4762" t="str">
            <v>Living Room/Family Room</v>
          </cell>
          <cell r="FB4762">
            <v>881917.03200000001</v>
          </cell>
          <cell r="FC4762">
            <v>540798.17999999993</v>
          </cell>
          <cell r="FI4762" t="str">
            <v>WA</v>
          </cell>
          <cell r="FJ4762" t="str">
            <v>Kitchen</v>
          </cell>
          <cell r="FK4762" t="str">
            <v>EISAx</v>
          </cell>
          <cell r="FL4762">
            <v>3221720.45</v>
          </cell>
        </row>
        <row r="4763">
          <cell r="EZ4763" t="str">
            <v>WA</v>
          </cell>
          <cell r="FA4763" t="str">
            <v>Other</v>
          </cell>
          <cell r="FB4763">
            <v>2953590.06</v>
          </cell>
          <cell r="FC4763">
            <v>2223512.517</v>
          </cell>
          <cell r="FI4763" t="str">
            <v>WA</v>
          </cell>
          <cell r="FJ4763" t="str">
            <v>Living Room/Family Room</v>
          </cell>
          <cell r="FK4763" t="str">
            <v>EISAnqnx</v>
          </cell>
          <cell r="FL4763">
            <v>594779.16</v>
          </cell>
        </row>
        <row r="4764">
          <cell r="EZ4764" t="str">
            <v>MT</v>
          </cell>
          <cell r="FA4764" t="str">
            <v>Bathroom</v>
          </cell>
          <cell r="FB4764">
            <v>755488.14</v>
          </cell>
          <cell r="FC4764">
            <v>131638.08500000002</v>
          </cell>
          <cell r="FI4764" t="str">
            <v>WA</v>
          </cell>
          <cell r="FJ4764" t="str">
            <v>Living Room/Family Room</v>
          </cell>
          <cell r="FK4764" t="str">
            <v>EISAx</v>
          </cell>
          <cell r="FL4764">
            <v>6393875.9700000007</v>
          </cell>
        </row>
        <row r="4765">
          <cell r="EZ4765" t="str">
            <v>MT</v>
          </cell>
          <cell r="FA4765" t="str">
            <v>Bedrooms</v>
          </cell>
          <cell r="FB4765">
            <v>305629.29300000001</v>
          </cell>
          <cell r="FC4765">
            <v>595233.08000000007</v>
          </cell>
          <cell r="FI4765" t="str">
            <v>WA</v>
          </cell>
          <cell r="FJ4765" t="str">
            <v>Other</v>
          </cell>
          <cell r="FK4765" t="str">
            <v>EISAnqnx</v>
          </cell>
          <cell r="FL4765">
            <v>4163454.12</v>
          </cell>
        </row>
        <row r="4766">
          <cell r="EZ4766" t="str">
            <v>MT</v>
          </cell>
          <cell r="FA4766" t="str">
            <v>Exterior</v>
          </cell>
          <cell r="FB4766">
            <v>297616.54000000004</v>
          </cell>
          <cell r="FC4766">
            <v>1579657.02</v>
          </cell>
          <cell r="FI4766" t="str">
            <v>WA</v>
          </cell>
          <cell r="FJ4766" t="str">
            <v>Other</v>
          </cell>
          <cell r="FK4766" t="str">
            <v>EISAq</v>
          </cell>
          <cell r="FL4766">
            <v>768256.41500000004</v>
          </cell>
        </row>
        <row r="4767">
          <cell r="EZ4767" t="str">
            <v>MT</v>
          </cell>
          <cell r="FA4767" t="str">
            <v>Kitchen</v>
          </cell>
          <cell r="FB4767">
            <v>137361.48000000001</v>
          </cell>
          <cell r="FC4767">
            <v>165978.45500000002</v>
          </cell>
          <cell r="FI4767" t="str">
            <v>WA</v>
          </cell>
          <cell r="FJ4767" t="str">
            <v>Other</v>
          </cell>
          <cell r="FK4767" t="str">
            <v>EISAx</v>
          </cell>
          <cell r="FL4767">
            <v>2577376.3600000003</v>
          </cell>
        </row>
        <row r="4768">
          <cell r="EZ4768" t="str">
            <v>MT</v>
          </cell>
          <cell r="FA4768" t="str">
            <v>Living Room/Family Room</v>
          </cell>
          <cell r="FB4768">
            <v>75548.814000000013</v>
          </cell>
          <cell r="FC4768">
            <v>228935.80000000002</v>
          </cell>
          <cell r="FI4768" t="str">
            <v>OR</v>
          </cell>
          <cell r="FJ4768" t="str">
            <v>Bathroom</v>
          </cell>
          <cell r="FK4768" t="str">
            <v>EISAnqnx</v>
          </cell>
          <cell r="FL4768">
            <v>118802.70000000001</v>
          </cell>
        </row>
        <row r="4769">
          <cell r="EZ4769" t="str">
            <v>MT</v>
          </cell>
          <cell r="FA4769" t="str">
            <v>Other</v>
          </cell>
          <cell r="FB4769">
            <v>416663.15600000002</v>
          </cell>
          <cell r="FC4769">
            <v>394914.255</v>
          </cell>
          <cell r="FI4769" t="str">
            <v>OR</v>
          </cell>
          <cell r="FJ4769" t="str">
            <v>Bathroom</v>
          </cell>
          <cell r="FK4769" t="str">
            <v>EISAq</v>
          </cell>
          <cell r="FL4769">
            <v>17820.404999999999</v>
          </cell>
        </row>
        <row r="4770">
          <cell r="EZ4770" t="str">
            <v>ID</v>
          </cell>
          <cell r="FA4770" t="str">
            <v>Bathroom</v>
          </cell>
          <cell r="FB4770">
            <v>524684.6</v>
          </cell>
          <cell r="FC4770">
            <v>75125.294999999998</v>
          </cell>
          <cell r="FI4770" t="str">
            <v>OR</v>
          </cell>
          <cell r="FJ4770" t="str">
            <v>Bedrooms</v>
          </cell>
          <cell r="FK4770" t="str">
            <v>EISAnqnx</v>
          </cell>
          <cell r="FL4770">
            <v>118802.70000000001</v>
          </cell>
        </row>
        <row r="4771">
          <cell r="EZ4771" t="str">
            <v>ID</v>
          </cell>
          <cell r="FA4771" t="str">
            <v>Bedrooms</v>
          </cell>
          <cell r="FB4771">
            <v>368471.685</v>
          </cell>
          <cell r="FC4771">
            <v>496065.43999999994</v>
          </cell>
          <cell r="FI4771" t="str">
            <v>OR</v>
          </cell>
          <cell r="FJ4771" t="str">
            <v>Bedrooms</v>
          </cell>
          <cell r="FK4771" t="str">
            <v>EISAq</v>
          </cell>
          <cell r="FL4771">
            <v>71281.62</v>
          </cell>
        </row>
        <row r="4772">
          <cell r="EZ4772" t="str">
            <v>ID</v>
          </cell>
          <cell r="FA4772" t="str">
            <v>Exterior</v>
          </cell>
          <cell r="FB4772">
            <v>143095.79999999999</v>
          </cell>
          <cell r="FC4772">
            <v>1457192.23</v>
          </cell>
          <cell r="FI4772" t="str">
            <v>OR</v>
          </cell>
          <cell r="FJ4772" t="str">
            <v>Exterior</v>
          </cell>
          <cell r="FK4772" t="str">
            <v>EISAq</v>
          </cell>
          <cell r="FL4772">
            <v>17820.404999999999</v>
          </cell>
        </row>
        <row r="4773">
          <cell r="EZ4773" t="str">
            <v>ID</v>
          </cell>
          <cell r="FA4773" t="str">
            <v>Garage</v>
          </cell>
          <cell r="FB4773">
            <v>250417.65</v>
          </cell>
          <cell r="FC4773">
            <v>682089.98</v>
          </cell>
          <cell r="FI4773" t="str">
            <v>OR</v>
          </cell>
          <cell r="FJ4773" t="str">
            <v>Garage</v>
          </cell>
          <cell r="FK4773" t="str">
            <v>EISAq</v>
          </cell>
          <cell r="FL4773">
            <v>380168.64</v>
          </cell>
        </row>
        <row r="4774">
          <cell r="EZ4774" t="str">
            <v>ID</v>
          </cell>
          <cell r="FA4774" t="str">
            <v>Kitchen</v>
          </cell>
          <cell r="FB4774">
            <v>882424.1</v>
          </cell>
          <cell r="FC4774">
            <v>249225.18499999997</v>
          </cell>
          <cell r="FI4774" t="str">
            <v>OR</v>
          </cell>
          <cell r="FJ4774" t="str">
            <v>Kitchen</v>
          </cell>
          <cell r="FK4774" t="str">
            <v>EISAq</v>
          </cell>
          <cell r="FL4774">
            <v>166323.78</v>
          </cell>
        </row>
        <row r="4775">
          <cell r="EZ4775" t="str">
            <v>ID</v>
          </cell>
          <cell r="FA4775" t="str">
            <v>Living Room/Family Room</v>
          </cell>
          <cell r="FB4775">
            <v>236108.06999999998</v>
          </cell>
          <cell r="FC4775">
            <v>333890.19999999995</v>
          </cell>
          <cell r="FI4775" t="str">
            <v>OR</v>
          </cell>
          <cell r="FJ4775" t="str">
            <v>Living Room/Family Room</v>
          </cell>
          <cell r="FK4775" t="str">
            <v>EISAnqnx</v>
          </cell>
          <cell r="FL4775">
            <v>118802.70000000001</v>
          </cell>
        </row>
        <row r="4776">
          <cell r="EZ4776" t="str">
            <v>ID</v>
          </cell>
          <cell r="FA4776" t="str">
            <v>Other</v>
          </cell>
          <cell r="FB4776">
            <v>1162653.375</v>
          </cell>
          <cell r="FC4776">
            <v>1655141.42</v>
          </cell>
          <cell r="FI4776" t="str">
            <v>OR</v>
          </cell>
          <cell r="FJ4776" t="str">
            <v>Living Room/Family Room</v>
          </cell>
          <cell r="FK4776" t="str">
            <v>EISAq</v>
          </cell>
          <cell r="FL4776">
            <v>61777.404000000002</v>
          </cell>
        </row>
        <row r="4777">
          <cell r="EZ4777" t="str">
            <v>WA</v>
          </cell>
          <cell r="FA4777" t="str">
            <v>Bathroom</v>
          </cell>
          <cell r="FB4777">
            <v>5865686.1799999997</v>
          </cell>
          <cell r="FC4777">
            <v>3018742.26</v>
          </cell>
          <cell r="FI4777" t="str">
            <v>OR</v>
          </cell>
          <cell r="FJ4777" t="str">
            <v>Other</v>
          </cell>
          <cell r="FK4777" t="str">
            <v>EISAq</v>
          </cell>
          <cell r="FL4777">
            <v>43956.999000000003</v>
          </cell>
        </row>
        <row r="4778">
          <cell r="EZ4778" t="str">
            <v>WA</v>
          </cell>
          <cell r="FA4778" t="str">
            <v>Bedrooms</v>
          </cell>
          <cell r="FB4778">
            <v>7350514.6899999995</v>
          </cell>
          <cell r="FC4778">
            <v>8160421.1499999994</v>
          </cell>
          <cell r="FI4778" t="str">
            <v>WA</v>
          </cell>
          <cell r="FJ4778" t="str">
            <v>Bathroom</v>
          </cell>
          <cell r="FK4778" t="str">
            <v>EISAnqnx</v>
          </cell>
          <cell r="FL4778">
            <v>892168.74000000011</v>
          </cell>
        </row>
        <row r="4779">
          <cell r="EZ4779" t="str">
            <v>WA</v>
          </cell>
          <cell r="FA4779" t="str">
            <v>Exterior</v>
          </cell>
          <cell r="FB4779">
            <v>8000894.1200000001</v>
          </cell>
          <cell r="FC4779">
            <v>45195234.729999997</v>
          </cell>
          <cell r="FI4779" t="str">
            <v>WA</v>
          </cell>
          <cell r="FJ4779" t="str">
            <v>Bedrooms</v>
          </cell>
          <cell r="FK4779" t="str">
            <v>EISAnqnx</v>
          </cell>
          <cell r="FL4779">
            <v>1263905.7150000001</v>
          </cell>
        </row>
        <row r="4780">
          <cell r="EZ4780" t="str">
            <v>WA</v>
          </cell>
          <cell r="FA4780" t="str">
            <v>Garage</v>
          </cell>
          <cell r="FB4780">
            <v>4908524</v>
          </cell>
          <cell r="FC4780">
            <v>7853638.3999999994</v>
          </cell>
          <cell r="FI4780" t="str">
            <v>WA</v>
          </cell>
          <cell r="FJ4780" t="str">
            <v>Bedrooms</v>
          </cell>
          <cell r="FK4780" t="str">
            <v>EISAq</v>
          </cell>
          <cell r="FL4780">
            <v>4956.4930000000004</v>
          </cell>
        </row>
        <row r="4781">
          <cell r="EZ4781" t="str">
            <v>WA</v>
          </cell>
          <cell r="FA4781" t="str">
            <v>Kitchen</v>
          </cell>
          <cell r="FB4781">
            <v>7730925.2999999998</v>
          </cell>
          <cell r="FC4781">
            <v>3423695.4899999998</v>
          </cell>
          <cell r="FI4781" t="str">
            <v>WA</v>
          </cell>
          <cell r="FJ4781" t="str">
            <v>Exterior</v>
          </cell>
          <cell r="FK4781" t="str">
            <v>EISAnqnx</v>
          </cell>
          <cell r="FL4781">
            <v>2478246.5</v>
          </cell>
        </row>
        <row r="4782">
          <cell r="EZ4782" t="str">
            <v>WA</v>
          </cell>
          <cell r="FA4782" t="str">
            <v>Living Room/Family Room</v>
          </cell>
          <cell r="FB4782">
            <v>23720442.23</v>
          </cell>
          <cell r="FC4782">
            <v>12725348.469999999</v>
          </cell>
          <cell r="FI4782" t="str">
            <v>WA</v>
          </cell>
          <cell r="FJ4782" t="str">
            <v>Exterior</v>
          </cell>
          <cell r="FK4782" t="str">
            <v>EISAq</v>
          </cell>
          <cell r="FL4782">
            <v>74347.395000000004</v>
          </cell>
        </row>
        <row r="4783">
          <cell r="EZ4783" t="str">
            <v>WA</v>
          </cell>
          <cell r="FA4783" t="str">
            <v>Other</v>
          </cell>
          <cell r="FB4783">
            <v>19609553.379999999</v>
          </cell>
          <cell r="FC4783">
            <v>15179610.469999999</v>
          </cell>
          <cell r="FI4783" t="str">
            <v>WA</v>
          </cell>
          <cell r="FJ4783" t="str">
            <v>Exterior</v>
          </cell>
          <cell r="FK4783" t="str">
            <v>EISAx</v>
          </cell>
          <cell r="FL4783">
            <v>669126.55500000005</v>
          </cell>
        </row>
        <row r="4784">
          <cell r="EZ4784" t="str">
            <v>ID</v>
          </cell>
          <cell r="FA4784" t="str">
            <v>Bathroom</v>
          </cell>
          <cell r="FB4784">
            <v>2157885.48</v>
          </cell>
          <cell r="FC4784">
            <v>454291.68</v>
          </cell>
          <cell r="FI4784" t="str">
            <v>WA</v>
          </cell>
          <cell r="FJ4784" t="str">
            <v>Garage</v>
          </cell>
          <cell r="FK4784" t="str">
            <v>EISAnqnx</v>
          </cell>
          <cell r="FL4784">
            <v>594779.16</v>
          </cell>
        </row>
        <row r="4785">
          <cell r="EZ4785" t="str">
            <v>ID</v>
          </cell>
          <cell r="FA4785" t="str">
            <v>Bedrooms</v>
          </cell>
          <cell r="FB4785">
            <v>1590020.8800000001</v>
          </cell>
          <cell r="FC4785">
            <v>1809595.192</v>
          </cell>
          <cell r="FI4785" t="str">
            <v>WA</v>
          </cell>
          <cell r="FJ4785" t="str">
            <v>Garage</v>
          </cell>
          <cell r="FK4785" t="str">
            <v>EISAq</v>
          </cell>
          <cell r="FL4785">
            <v>793038.88000000012</v>
          </cell>
        </row>
        <row r="4786">
          <cell r="EZ4786" t="str">
            <v>ID</v>
          </cell>
          <cell r="FA4786" t="str">
            <v>Exterior</v>
          </cell>
          <cell r="FB4786">
            <v>1911810.82</v>
          </cell>
          <cell r="FC4786">
            <v>6220010.2520000003</v>
          </cell>
          <cell r="FI4786" t="str">
            <v>WA</v>
          </cell>
          <cell r="FJ4786" t="str">
            <v>Kitchen</v>
          </cell>
          <cell r="FK4786" t="str">
            <v>EISAnqnx</v>
          </cell>
          <cell r="FL4786">
            <v>297389.58</v>
          </cell>
        </row>
        <row r="4787">
          <cell r="EZ4787" t="str">
            <v>ID</v>
          </cell>
          <cell r="FA4787" t="str">
            <v>Garage</v>
          </cell>
          <cell r="FB4787">
            <v>227145.84</v>
          </cell>
          <cell r="FC4787">
            <v>1211444.48</v>
          </cell>
          <cell r="FI4787" t="str">
            <v>WA</v>
          </cell>
          <cell r="FJ4787" t="str">
            <v>Kitchen</v>
          </cell>
          <cell r="FK4787" t="str">
            <v>EISAq</v>
          </cell>
          <cell r="FL4787">
            <v>569996.69500000007</v>
          </cell>
        </row>
        <row r="4788">
          <cell r="EZ4788" t="str">
            <v>ID</v>
          </cell>
          <cell r="FA4788" t="str">
            <v>Kitchen</v>
          </cell>
          <cell r="FB4788">
            <v>378576.4</v>
          </cell>
          <cell r="FC4788">
            <v>560293.07200000004</v>
          </cell>
          <cell r="FI4788" t="str">
            <v>WA</v>
          </cell>
          <cell r="FJ4788" t="str">
            <v>Living Room/Family Room</v>
          </cell>
          <cell r="FK4788" t="str">
            <v>EISAx</v>
          </cell>
          <cell r="FL4788">
            <v>991298.60000000009</v>
          </cell>
        </row>
        <row r="4789">
          <cell r="EZ4789" t="str">
            <v>ID</v>
          </cell>
          <cell r="FA4789" t="str">
            <v>Living Room/Family Room</v>
          </cell>
          <cell r="FB4789">
            <v>3899336.92</v>
          </cell>
          <cell r="FC4789">
            <v>2650034.8000000003</v>
          </cell>
          <cell r="FI4789" t="str">
            <v>WA</v>
          </cell>
          <cell r="FJ4789" t="str">
            <v>Other</v>
          </cell>
          <cell r="FK4789" t="str">
            <v>EISAnqnx</v>
          </cell>
          <cell r="FL4789">
            <v>1883467.34</v>
          </cell>
        </row>
        <row r="4790">
          <cell r="EZ4790" t="str">
            <v>ID</v>
          </cell>
          <cell r="FA4790" t="str">
            <v>Other</v>
          </cell>
          <cell r="FB4790">
            <v>700366.34</v>
          </cell>
          <cell r="FC4790">
            <v>745795.50800000003</v>
          </cell>
          <cell r="FI4790" t="str">
            <v>WA</v>
          </cell>
          <cell r="FJ4790" t="str">
            <v>Other</v>
          </cell>
          <cell r="FK4790" t="str">
            <v>EISAq</v>
          </cell>
          <cell r="FL4790">
            <v>109042.84600000001</v>
          </cell>
        </row>
        <row r="4791">
          <cell r="EZ4791" t="str">
            <v>ID</v>
          </cell>
          <cell r="FA4791" t="str">
            <v>Bathroom</v>
          </cell>
          <cell r="FB4791">
            <v>286191.59999999998</v>
          </cell>
          <cell r="FC4791">
            <v>115669.105</v>
          </cell>
          <cell r="FI4791" t="str">
            <v>WA</v>
          </cell>
          <cell r="FJ4791" t="str">
            <v>Other</v>
          </cell>
          <cell r="FK4791" t="str">
            <v>EISAx</v>
          </cell>
          <cell r="FL4791">
            <v>991298.60000000009</v>
          </cell>
        </row>
        <row r="4792">
          <cell r="EZ4792" t="str">
            <v>ID</v>
          </cell>
          <cell r="FA4792" t="str">
            <v>Bedrooms</v>
          </cell>
          <cell r="FB4792">
            <v>369664.14999999997</v>
          </cell>
          <cell r="FC4792">
            <v>555688.68999999994</v>
          </cell>
          <cell r="FI4792" t="str">
            <v>WA</v>
          </cell>
          <cell r="FJ4792" t="str">
            <v>Bathroom</v>
          </cell>
          <cell r="FK4792" t="str">
            <v>EISAnqnx</v>
          </cell>
          <cell r="FL4792">
            <v>1784337.4800000002</v>
          </cell>
        </row>
        <row r="4793">
          <cell r="EZ4793" t="str">
            <v>ID</v>
          </cell>
          <cell r="FA4793" t="str">
            <v>Exterior</v>
          </cell>
          <cell r="FB4793">
            <v>52468.46</v>
          </cell>
          <cell r="FC4793">
            <v>1430958</v>
          </cell>
          <cell r="FI4793" t="str">
            <v>WA</v>
          </cell>
          <cell r="FJ4793" t="str">
            <v>Bathroom</v>
          </cell>
          <cell r="FK4793" t="str">
            <v>EISAq</v>
          </cell>
          <cell r="FL4793">
            <v>327128.538</v>
          </cell>
        </row>
        <row r="4794">
          <cell r="EZ4794" t="str">
            <v>ID</v>
          </cell>
          <cell r="FA4794" t="str">
            <v>Garage</v>
          </cell>
          <cell r="FB4794">
            <v>143095.79999999999</v>
          </cell>
          <cell r="FC4794">
            <v>400668.24</v>
          </cell>
          <cell r="FI4794" t="str">
            <v>WA</v>
          </cell>
          <cell r="FJ4794" t="str">
            <v>Bathroom</v>
          </cell>
          <cell r="FK4794" t="str">
            <v>EISAx</v>
          </cell>
          <cell r="FL4794">
            <v>1189558.32</v>
          </cell>
        </row>
        <row r="4795">
          <cell r="EZ4795" t="str">
            <v>ID</v>
          </cell>
          <cell r="FA4795" t="str">
            <v>Kitchen</v>
          </cell>
          <cell r="FB4795">
            <v>301693.64499999996</v>
          </cell>
          <cell r="FC4795">
            <v>294538.85499999998</v>
          </cell>
          <cell r="FI4795" t="str">
            <v>WA</v>
          </cell>
          <cell r="FJ4795" t="str">
            <v>Bedrooms</v>
          </cell>
          <cell r="FK4795" t="str">
            <v>EISAnqnx</v>
          </cell>
          <cell r="FL4795">
            <v>1685207.62</v>
          </cell>
        </row>
        <row r="4796">
          <cell r="EZ4796" t="str">
            <v>ID</v>
          </cell>
          <cell r="FA4796" t="str">
            <v>Living Room/Family Room</v>
          </cell>
          <cell r="FB4796">
            <v>64393.109999999993</v>
          </cell>
          <cell r="FC4796">
            <v>304078.57499999995</v>
          </cell>
          <cell r="FI4796" t="str">
            <v>WA</v>
          </cell>
          <cell r="FJ4796" t="str">
            <v>Bedrooms</v>
          </cell>
          <cell r="FK4796" t="str">
            <v>EISAq</v>
          </cell>
          <cell r="FL4796">
            <v>218085.69200000001</v>
          </cell>
        </row>
        <row r="4797">
          <cell r="EZ4797" t="str">
            <v>ID</v>
          </cell>
          <cell r="FA4797" t="str">
            <v>Other</v>
          </cell>
          <cell r="FB4797">
            <v>17886.974999999999</v>
          </cell>
          <cell r="FC4797">
            <v>77510.224999999991</v>
          </cell>
          <cell r="FI4797" t="str">
            <v>WA</v>
          </cell>
          <cell r="FJ4797" t="str">
            <v>Exterior</v>
          </cell>
          <cell r="FK4797" t="str">
            <v>EISAq</v>
          </cell>
          <cell r="FL4797">
            <v>297389.58</v>
          </cell>
        </row>
        <row r="4798">
          <cell r="EZ4798" t="str">
            <v>WA</v>
          </cell>
          <cell r="FA4798" t="str">
            <v>Bathroom</v>
          </cell>
          <cell r="FB4798">
            <v>187199.37</v>
          </cell>
          <cell r="FC4798">
            <v>199679.32799999998</v>
          </cell>
          <cell r="FI4798" t="str">
            <v>WA</v>
          </cell>
          <cell r="FJ4798" t="str">
            <v>Kitchen</v>
          </cell>
          <cell r="FK4798" t="str">
            <v>EISAq</v>
          </cell>
          <cell r="FL4798">
            <v>594779.16</v>
          </cell>
        </row>
        <row r="4799">
          <cell r="EZ4799" t="str">
            <v>WA</v>
          </cell>
          <cell r="FA4799" t="str">
            <v>Bedrooms</v>
          </cell>
          <cell r="FB4799">
            <v>228799.22999999998</v>
          </cell>
          <cell r="FC4799">
            <v>894396.99</v>
          </cell>
          <cell r="FI4799" t="str">
            <v>WA</v>
          </cell>
          <cell r="FJ4799" t="str">
            <v>Living Room/Family Room</v>
          </cell>
          <cell r="FK4799" t="str">
            <v>EISAnqnx</v>
          </cell>
          <cell r="FL4799">
            <v>892168.74000000011</v>
          </cell>
        </row>
        <row r="4800">
          <cell r="EZ4800" t="str">
            <v>WA</v>
          </cell>
          <cell r="FA4800" t="str">
            <v>Garage</v>
          </cell>
          <cell r="FB4800">
            <v>499198.32</v>
          </cell>
          <cell r="FC4800">
            <v>873597.05999999994</v>
          </cell>
          <cell r="FI4800" t="str">
            <v>WA</v>
          </cell>
          <cell r="FJ4800" t="str">
            <v>Living Room/Family Room</v>
          </cell>
          <cell r="FK4800" t="str">
            <v>EISAq</v>
          </cell>
          <cell r="FL4800">
            <v>654257.076</v>
          </cell>
        </row>
        <row r="4801">
          <cell r="EZ4801" t="str">
            <v>WA</v>
          </cell>
          <cell r="FA4801" t="str">
            <v>Kitchen</v>
          </cell>
          <cell r="FB4801">
            <v>166399.44</v>
          </cell>
          <cell r="FC4801">
            <v>228799.22999999998</v>
          </cell>
          <cell r="FI4801" t="str">
            <v>WA</v>
          </cell>
          <cell r="FJ4801" t="str">
            <v>Other</v>
          </cell>
          <cell r="FK4801" t="str">
            <v>EISAnqnx</v>
          </cell>
          <cell r="FL4801">
            <v>3766934.68</v>
          </cell>
        </row>
        <row r="4802">
          <cell r="EZ4802" t="str">
            <v>WA</v>
          </cell>
          <cell r="FA4802" t="str">
            <v>Living Room/Family Room</v>
          </cell>
          <cell r="FB4802">
            <v>62399.79</v>
          </cell>
          <cell r="FC4802">
            <v>571998.07499999995</v>
          </cell>
          <cell r="FI4802" t="str">
            <v>WA</v>
          </cell>
          <cell r="FJ4802" t="str">
            <v>Other</v>
          </cell>
          <cell r="FK4802" t="str">
            <v>EISAq</v>
          </cell>
          <cell r="FL4802">
            <v>1199471.3060000001</v>
          </cell>
        </row>
        <row r="4803">
          <cell r="EZ4803" t="str">
            <v>WA</v>
          </cell>
          <cell r="FA4803" t="str">
            <v>Other</v>
          </cell>
          <cell r="FB4803">
            <v>62399.79</v>
          </cell>
          <cell r="FC4803">
            <v>145599.51</v>
          </cell>
          <cell r="FI4803" t="str">
            <v>WA</v>
          </cell>
          <cell r="FJ4803" t="str">
            <v>Bathroom</v>
          </cell>
          <cell r="FK4803" t="str">
            <v>EISAnqnx</v>
          </cell>
          <cell r="FL4803">
            <v>91485.72</v>
          </cell>
        </row>
        <row r="4804">
          <cell r="EZ4804" t="str">
            <v>WA</v>
          </cell>
          <cell r="FA4804" t="str">
            <v>Bathroom</v>
          </cell>
          <cell r="FB4804">
            <v>68639.769</v>
          </cell>
          <cell r="FC4804">
            <v>87359.705999999991</v>
          </cell>
          <cell r="FI4804" t="str">
            <v>WA</v>
          </cell>
          <cell r="FJ4804" t="str">
            <v>Bathroom</v>
          </cell>
          <cell r="FK4804" t="str">
            <v>EISAq</v>
          </cell>
          <cell r="FL4804">
            <v>22871.43</v>
          </cell>
        </row>
        <row r="4805">
          <cell r="EZ4805" t="str">
            <v>WA</v>
          </cell>
          <cell r="FA4805" t="str">
            <v>Bedrooms</v>
          </cell>
          <cell r="FB4805">
            <v>757117.45199999993</v>
          </cell>
          <cell r="FC4805">
            <v>1195995.9749999999</v>
          </cell>
          <cell r="FI4805" t="str">
            <v>WA</v>
          </cell>
          <cell r="FJ4805" t="str">
            <v>Bathroom</v>
          </cell>
          <cell r="FK4805" t="str">
            <v>EISAx</v>
          </cell>
          <cell r="FL4805">
            <v>1410404.8499999999</v>
          </cell>
        </row>
        <row r="4806">
          <cell r="EZ4806" t="str">
            <v>WA</v>
          </cell>
          <cell r="FA4806" t="str">
            <v>Exterior</v>
          </cell>
          <cell r="FB4806">
            <v>977596.71</v>
          </cell>
          <cell r="FC4806">
            <v>3835507.0919999997</v>
          </cell>
          <cell r="FI4806" t="str">
            <v>WA</v>
          </cell>
          <cell r="FJ4806" t="str">
            <v>Bedrooms</v>
          </cell>
          <cell r="FK4806" t="str">
            <v>EISAx</v>
          </cell>
          <cell r="FL4806">
            <v>609904.79999999993</v>
          </cell>
        </row>
        <row r="4807">
          <cell r="EZ4807" t="str">
            <v>WA</v>
          </cell>
          <cell r="FA4807" t="str">
            <v>Kitchen</v>
          </cell>
          <cell r="FB4807">
            <v>187199.37</v>
          </cell>
          <cell r="FC4807">
            <v>451358.48099999997</v>
          </cell>
          <cell r="FI4807" t="str">
            <v>WA</v>
          </cell>
          <cell r="FJ4807" t="str">
            <v>Exterior</v>
          </cell>
          <cell r="FK4807" t="str">
            <v>EISAx</v>
          </cell>
          <cell r="FL4807">
            <v>686142.9</v>
          </cell>
        </row>
        <row r="4808">
          <cell r="EZ4808" t="str">
            <v>WA</v>
          </cell>
          <cell r="FA4808" t="str">
            <v>Living Room/Family Room</v>
          </cell>
          <cell r="FB4808">
            <v>108159.636</v>
          </cell>
          <cell r="FC4808">
            <v>399358.65599999996</v>
          </cell>
          <cell r="FI4808" t="str">
            <v>WA</v>
          </cell>
          <cell r="FJ4808" t="str">
            <v>Garage</v>
          </cell>
          <cell r="FK4808" t="str">
            <v>EISAnqnx</v>
          </cell>
          <cell r="FL4808">
            <v>91485.72</v>
          </cell>
        </row>
        <row r="4809">
          <cell r="EZ4809" t="str">
            <v>WA</v>
          </cell>
          <cell r="FA4809" t="str">
            <v>Other</v>
          </cell>
          <cell r="FB4809">
            <v>2389911.9569999999</v>
          </cell>
          <cell r="FC4809">
            <v>2604151.236</v>
          </cell>
          <cell r="FI4809" t="str">
            <v>WA</v>
          </cell>
          <cell r="FJ4809" t="str">
            <v>Garage</v>
          </cell>
          <cell r="FK4809" t="str">
            <v>EISAq</v>
          </cell>
          <cell r="FL4809">
            <v>914857.2</v>
          </cell>
        </row>
        <row r="4810">
          <cell r="EZ4810" t="str">
            <v>ID</v>
          </cell>
          <cell r="FA4810" t="str">
            <v>Bathroom</v>
          </cell>
          <cell r="FB4810">
            <v>763177.6</v>
          </cell>
          <cell r="FC4810">
            <v>95397.2</v>
          </cell>
          <cell r="FI4810" t="str">
            <v>WA</v>
          </cell>
          <cell r="FJ4810" t="str">
            <v>Kitchen</v>
          </cell>
          <cell r="FK4810" t="str">
            <v>EISAx</v>
          </cell>
          <cell r="FL4810">
            <v>762381</v>
          </cell>
        </row>
        <row r="4811">
          <cell r="EZ4811" t="str">
            <v>ID</v>
          </cell>
          <cell r="FA4811" t="str">
            <v>Bedrooms</v>
          </cell>
          <cell r="FB4811">
            <v>1258050.575</v>
          </cell>
          <cell r="FC4811">
            <v>720248.86</v>
          </cell>
          <cell r="FI4811" t="str">
            <v>WA</v>
          </cell>
          <cell r="FJ4811" t="str">
            <v>Living Room/Family Room</v>
          </cell>
          <cell r="FK4811" t="str">
            <v>EISAx</v>
          </cell>
          <cell r="FL4811">
            <v>304952.39999999997</v>
          </cell>
        </row>
        <row r="4812">
          <cell r="EZ4812" t="str">
            <v>ID</v>
          </cell>
          <cell r="FA4812" t="str">
            <v>Exterior</v>
          </cell>
          <cell r="FB4812">
            <v>258764.90499999997</v>
          </cell>
          <cell r="FC4812">
            <v>2148821.9299999997</v>
          </cell>
          <cell r="FI4812" t="str">
            <v>WA</v>
          </cell>
          <cell r="FJ4812" t="str">
            <v>Other</v>
          </cell>
          <cell r="FK4812" t="str">
            <v>EISAnqnx</v>
          </cell>
          <cell r="FL4812">
            <v>182971.44</v>
          </cell>
        </row>
        <row r="4813">
          <cell r="EZ4813" t="str">
            <v>ID</v>
          </cell>
          <cell r="FA4813" t="str">
            <v>Garage</v>
          </cell>
          <cell r="FB4813">
            <v>333890.19999999995</v>
          </cell>
          <cell r="FC4813">
            <v>601002.36</v>
          </cell>
          <cell r="FI4813" t="str">
            <v>WA</v>
          </cell>
          <cell r="FJ4813" t="str">
            <v>Other</v>
          </cell>
          <cell r="FK4813" t="str">
            <v>EISAq</v>
          </cell>
          <cell r="FL4813">
            <v>121980.95999999999</v>
          </cell>
        </row>
        <row r="4814">
          <cell r="EZ4814" t="str">
            <v>ID</v>
          </cell>
          <cell r="FA4814" t="str">
            <v>Kitchen</v>
          </cell>
          <cell r="FB4814">
            <v>948009.67499999993</v>
          </cell>
          <cell r="FC4814">
            <v>286191.59999999998</v>
          </cell>
          <cell r="FI4814" t="str">
            <v>WA</v>
          </cell>
          <cell r="FJ4814" t="str">
            <v>Other</v>
          </cell>
          <cell r="FK4814" t="str">
            <v>EISAx</v>
          </cell>
          <cell r="FL4814">
            <v>1410404.8499999999</v>
          </cell>
        </row>
        <row r="4815">
          <cell r="EZ4815" t="str">
            <v>ID</v>
          </cell>
          <cell r="FA4815" t="str">
            <v>Living Room/Family Room</v>
          </cell>
          <cell r="FB4815">
            <v>682089.98</v>
          </cell>
          <cell r="FC4815">
            <v>845457.68499999994</v>
          </cell>
          <cell r="FI4815" t="str">
            <v>WA</v>
          </cell>
          <cell r="FJ4815" t="str">
            <v>Bathroom</v>
          </cell>
          <cell r="FK4815" t="str">
            <v>EISAnqnx</v>
          </cell>
          <cell r="FL4815">
            <v>345263.69999999995</v>
          </cell>
        </row>
        <row r="4816">
          <cell r="EZ4816" t="str">
            <v>ID</v>
          </cell>
          <cell r="FA4816" t="str">
            <v>Other</v>
          </cell>
          <cell r="FB4816">
            <v>324350.48</v>
          </cell>
          <cell r="FC4816">
            <v>237300.53499999997</v>
          </cell>
          <cell r="FI4816" t="str">
            <v>WA</v>
          </cell>
          <cell r="FJ4816" t="str">
            <v>Bedrooms</v>
          </cell>
          <cell r="FK4816" t="str">
            <v>EISAnqnx</v>
          </cell>
          <cell r="FL4816">
            <v>431579.62499999994</v>
          </cell>
        </row>
        <row r="4817">
          <cell r="EZ4817" t="str">
            <v>WA</v>
          </cell>
          <cell r="FA4817" t="str">
            <v>Bathroom</v>
          </cell>
          <cell r="FB4817">
            <v>790397.34</v>
          </cell>
          <cell r="FC4817">
            <v>249599.16</v>
          </cell>
          <cell r="FI4817" t="str">
            <v>WA</v>
          </cell>
          <cell r="FJ4817" t="str">
            <v>Bedrooms</v>
          </cell>
          <cell r="FK4817" t="str">
            <v>EISAx</v>
          </cell>
          <cell r="FL4817">
            <v>143859.875</v>
          </cell>
        </row>
        <row r="4818">
          <cell r="EZ4818" t="str">
            <v>WA</v>
          </cell>
          <cell r="FA4818" t="str">
            <v>Bedrooms</v>
          </cell>
          <cell r="FB4818">
            <v>1175196.0449999999</v>
          </cell>
          <cell r="FC4818">
            <v>1106556.2760000001</v>
          </cell>
          <cell r="FI4818" t="str">
            <v>WA</v>
          </cell>
          <cell r="FJ4818" t="str">
            <v>Exterior</v>
          </cell>
          <cell r="FK4818" t="str">
            <v>EISAq</v>
          </cell>
          <cell r="FL4818">
            <v>25319.337999999996</v>
          </cell>
        </row>
        <row r="4819">
          <cell r="EZ4819" t="str">
            <v>WA</v>
          </cell>
          <cell r="FA4819" t="str">
            <v>Exterior</v>
          </cell>
          <cell r="FB4819">
            <v>499198.32</v>
          </cell>
          <cell r="FC4819">
            <v>2951510.0669999998</v>
          </cell>
          <cell r="FI4819" t="str">
            <v>WA</v>
          </cell>
          <cell r="FJ4819" t="str">
            <v>Exterior</v>
          </cell>
          <cell r="FK4819" t="str">
            <v>EISAx</v>
          </cell>
          <cell r="FL4819">
            <v>345263.69999999995</v>
          </cell>
        </row>
        <row r="4820">
          <cell r="EZ4820" t="str">
            <v>WA</v>
          </cell>
          <cell r="FA4820" t="str">
            <v>Garage</v>
          </cell>
          <cell r="FB4820">
            <v>0</v>
          </cell>
          <cell r="FC4820">
            <v>0</v>
          </cell>
          <cell r="FI4820" t="str">
            <v>WA</v>
          </cell>
          <cell r="FJ4820" t="str">
            <v>Garage</v>
          </cell>
          <cell r="FK4820" t="str">
            <v>EISAnqnx</v>
          </cell>
          <cell r="FL4820">
            <v>207158.21999999997</v>
          </cell>
        </row>
        <row r="4821">
          <cell r="EZ4821" t="str">
            <v>WA</v>
          </cell>
          <cell r="FA4821" t="str">
            <v>Kitchen</v>
          </cell>
          <cell r="FB4821">
            <v>124799.58</v>
          </cell>
          <cell r="FC4821">
            <v>274559.076</v>
          </cell>
          <cell r="FI4821" t="str">
            <v>WA</v>
          </cell>
          <cell r="FJ4821" t="str">
            <v>Garage</v>
          </cell>
          <cell r="FK4821" t="str">
            <v>EISAq</v>
          </cell>
          <cell r="FL4821">
            <v>92070.319999999992</v>
          </cell>
        </row>
        <row r="4822">
          <cell r="EZ4822" t="str">
            <v>WA</v>
          </cell>
          <cell r="FA4822" t="str">
            <v>Living Room/Family Room</v>
          </cell>
          <cell r="FB4822">
            <v>987996.67499999993</v>
          </cell>
          <cell r="FC4822">
            <v>823677.228</v>
          </cell>
          <cell r="FI4822" t="str">
            <v>WA</v>
          </cell>
          <cell r="FJ4822" t="str">
            <v>Garage</v>
          </cell>
          <cell r="FK4822" t="str">
            <v>EISAx</v>
          </cell>
          <cell r="FL4822">
            <v>46035.159999999996</v>
          </cell>
        </row>
        <row r="4823">
          <cell r="EZ4823" t="str">
            <v>WA</v>
          </cell>
          <cell r="FA4823" t="str">
            <v>Other</v>
          </cell>
          <cell r="FB4823">
            <v>998396.64</v>
          </cell>
          <cell r="FC4823">
            <v>547038.15899999999</v>
          </cell>
          <cell r="FI4823" t="str">
            <v>WA</v>
          </cell>
          <cell r="FJ4823" t="str">
            <v>Kitchen</v>
          </cell>
          <cell r="FK4823" t="str">
            <v>EISAq</v>
          </cell>
          <cell r="FL4823">
            <v>50638.675999999992</v>
          </cell>
        </row>
        <row r="4824">
          <cell r="EZ4824" t="str">
            <v>WA</v>
          </cell>
          <cell r="FA4824" t="str">
            <v>Bathroom</v>
          </cell>
          <cell r="FB4824">
            <v>1218744.3200000001</v>
          </cell>
          <cell r="FC4824">
            <v>590329.28</v>
          </cell>
          <cell r="FI4824" t="str">
            <v>WA</v>
          </cell>
          <cell r="FJ4824" t="str">
            <v>Living Room/Family Room</v>
          </cell>
          <cell r="FK4824" t="str">
            <v>EISAnqnx</v>
          </cell>
          <cell r="FL4824">
            <v>460351.6</v>
          </cell>
        </row>
        <row r="4825">
          <cell r="EZ4825" t="str">
            <v>WA</v>
          </cell>
          <cell r="FA4825" t="str">
            <v>Bedrooms</v>
          </cell>
          <cell r="FB4825">
            <v>891206.78399999999</v>
          </cell>
          <cell r="FC4825">
            <v>1275872.96</v>
          </cell>
          <cell r="FI4825" t="str">
            <v>WA</v>
          </cell>
          <cell r="FJ4825" t="str">
            <v>Living Room/Family Room</v>
          </cell>
          <cell r="FK4825" t="str">
            <v>EISAq</v>
          </cell>
          <cell r="FL4825">
            <v>25319.337999999996</v>
          </cell>
        </row>
        <row r="4826">
          <cell r="EZ4826" t="str">
            <v>WA</v>
          </cell>
          <cell r="FA4826" t="str">
            <v>Exterior</v>
          </cell>
          <cell r="FB4826">
            <v>342771.84</v>
          </cell>
          <cell r="FC4826">
            <v>2871666.304</v>
          </cell>
          <cell r="FI4826" t="str">
            <v>WA</v>
          </cell>
          <cell r="FJ4826" t="str">
            <v>Living Room/Family Room</v>
          </cell>
          <cell r="FK4826" t="str">
            <v>EISAx</v>
          </cell>
          <cell r="FL4826">
            <v>143859.875</v>
          </cell>
        </row>
        <row r="4827">
          <cell r="EZ4827" t="str">
            <v>WA</v>
          </cell>
          <cell r="FA4827" t="str">
            <v>Garage</v>
          </cell>
          <cell r="FB4827">
            <v>209471.68</v>
          </cell>
          <cell r="FC4827">
            <v>161864.48000000001</v>
          </cell>
          <cell r="FI4827" t="str">
            <v>WA</v>
          </cell>
          <cell r="FJ4827" t="str">
            <v>Other</v>
          </cell>
          <cell r="FK4827" t="str">
            <v>EISAnqnx</v>
          </cell>
          <cell r="FL4827">
            <v>230175.8</v>
          </cell>
        </row>
        <row r="4828">
          <cell r="EZ4828" t="str">
            <v>WA</v>
          </cell>
          <cell r="FA4828" t="str">
            <v>Kitchen</v>
          </cell>
          <cell r="FB4828">
            <v>1266351.52</v>
          </cell>
          <cell r="FC4828">
            <v>1199701.44</v>
          </cell>
          <cell r="FI4828" t="str">
            <v>OR</v>
          </cell>
          <cell r="FJ4828" t="str">
            <v>Bathroom</v>
          </cell>
          <cell r="FK4828" t="str">
            <v>EISAnqnx</v>
          </cell>
          <cell r="FL4828">
            <v>1247892.8400000001</v>
          </cell>
        </row>
        <row r="4829">
          <cell r="EZ4829" t="str">
            <v>WA</v>
          </cell>
          <cell r="FA4829" t="str">
            <v>Living Room/Family Room</v>
          </cell>
          <cell r="FB4829">
            <v>457029.12</v>
          </cell>
          <cell r="FC4829">
            <v>628415.04</v>
          </cell>
          <cell r="FI4829" t="str">
            <v>OR</v>
          </cell>
          <cell r="FJ4829" t="str">
            <v>Bathroom</v>
          </cell>
          <cell r="FK4829" t="str">
            <v>EISAx</v>
          </cell>
          <cell r="FL4829">
            <v>1386547.6</v>
          </cell>
        </row>
        <row r="4830">
          <cell r="EZ4830" t="str">
            <v>WA</v>
          </cell>
          <cell r="FA4830" t="str">
            <v>Other</v>
          </cell>
          <cell r="FB4830">
            <v>1220648.608</v>
          </cell>
          <cell r="FC4830">
            <v>2189931.2000000002</v>
          </cell>
          <cell r="FI4830" t="str">
            <v>OR</v>
          </cell>
          <cell r="FJ4830" t="str">
            <v>Bedrooms</v>
          </cell>
          <cell r="FK4830" t="str">
            <v>EISAnqnx</v>
          </cell>
          <cell r="FL4830">
            <v>3327714.24</v>
          </cell>
        </row>
        <row r="4831">
          <cell r="EZ4831" t="str">
            <v>OR</v>
          </cell>
          <cell r="FA4831" t="str">
            <v>Bathroom</v>
          </cell>
          <cell r="FB4831">
            <v>838599.84</v>
          </cell>
          <cell r="FC4831">
            <v>298348.02</v>
          </cell>
          <cell r="FI4831" t="str">
            <v>OR</v>
          </cell>
          <cell r="FJ4831" t="str">
            <v>Bedrooms</v>
          </cell>
          <cell r="FK4831" t="str">
            <v>EISAx</v>
          </cell>
          <cell r="FL4831">
            <v>554619.04</v>
          </cell>
        </row>
        <row r="4832">
          <cell r="EZ4832" t="str">
            <v>OR</v>
          </cell>
          <cell r="FA4832" t="str">
            <v>Bedrooms</v>
          </cell>
          <cell r="FB4832">
            <v>895044.06</v>
          </cell>
          <cell r="FC4832">
            <v>1120820.94</v>
          </cell>
          <cell r="FI4832" t="str">
            <v>OR</v>
          </cell>
          <cell r="FJ4832" t="str">
            <v>Exterior</v>
          </cell>
          <cell r="FK4832" t="str">
            <v>EISAq</v>
          </cell>
          <cell r="FL4832">
            <v>194116.66400000002</v>
          </cell>
        </row>
        <row r="4833">
          <cell r="EZ4833" t="str">
            <v>OR</v>
          </cell>
          <cell r="FA4833" t="str">
            <v>Exterior</v>
          </cell>
          <cell r="FB4833">
            <v>1274026.68</v>
          </cell>
          <cell r="FC4833">
            <v>3891425.7960000001</v>
          </cell>
          <cell r="FI4833" t="str">
            <v>OR</v>
          </cell>
          <cell r="FJ4833" t="str">
            <v>Exterior</v>
          </cell>
          <cell r="FK4833" t="str">
            <v>EISAx</v>
          </cell>
          <cell r="FL4833">
            <v>2079821.4000000001</v>
          </cell>
        </row>
        <row r="4834">
          <cell r="EZ4834" t="str">
            <v>OR</v>
          </cell>
          <cell r="FA4834" t="str">
            <v>Kitchen</v>
          </cell>
          <cell r="FB4834">
            <v>403173</v>
          </cell>
          <cell r="FC4834">
            <v>225776.88</v>
          </cell>
          <cell r="FI4834" t="str">
            <v>OR</v>
          </cell>
          <cell r="FJ4834" t="str">
            <v>Garage</v>
          </cell>
          <cell r="FK4834" t="str">
            <v>EISAnqnx</v>
          </cell>
          <cell r="FL4834">
            <v>1039910.7000000001</v>
          </cell>
        </row>
        <row r="4835">
          <cell r="EZ4835" t="str">
            <v>OR</v>
          </cell>
          <cell r="FA4835" t="str">
            <v>Living Room/Family Room</v>
          </cell>
          <cell r="FB4835">
            <v>1120820.94</v>
          </cell>
          <cell r="FC4835">
            <v>1007932.5</v>
          </cell>
          <cell r="FI4835" t="str">
            <v>OR</v>
          </cell>
          <cell r="FJ4835" t="str">
            <v>Garage</v>
          </cell>
          <cell r="FK4835" t="str">
            <v>EISAq</v>
          </cell>
          <cell r="FL4835">
            <v>388233.32800000004</v>
          </cell>
        </row>
        <row r="4836">
          <cell r="EZ4836" t="str">
            <v>OR</v>
          </cell>
          <cell r="FA4836" t="str">
            <v>Other</v>
          </cell>
          <cell r="FB4836">
            <v>1257899.76</v>
          </cell>
          <cell r="FC4836">
            <v>761190.62399999995</v>
          </cell>
          <cell r="FI4836" t="str">
            <v>OR</v>
          </cell>
          <cell r="FJ4836" t="str">
            <v>Kitchen</v>
          </cell>
          <cell r="FK4836" t="str">
            <v>EISAnqnx</v>
          </cell>
          <cell r="FL4836">
            <v>1247892.8400000001</v>
          </cell>
        </row>
        <row r="4837">
          <cell r="EZ4837" t="str">
            <v>WA</v>
          </cell>
          <cell r="FA4837" t="str">
            <v>Bathroom</v>
          </cell>
          <cell r="FB4837">
            <v>253759.14599999998</v>
          </cell>
          <cell r="FC4837">
            <v>103999.65</v>
          </cell>
          <cell r="FI4837" t="str">
            <v>OR</v>
          </cell>
          <cell r="FJ4837" t="str">
            <v>Kitchen</v>
          </cell>
          <cell r="FK4837" t="str">
            <v>EISAx</v>
          </cell>
          <cell r="FL4837">
            <v>2773095.2</v>
          </cell>
        </row>
        <row r="4838">
          <cell r="EZ4838" t="str">
            <v>WA</v>
          </cell>
          <cell r="FA4838" t="str">
            <v>Bedrooms</v>
          </cell>
          <cell r="FB4838">
            <v>588638.01899999997</v>
          </cell>
          <cell r="FC4838">
            <v>536638.19400000002</v>
          </cell>
          <cell r="FI4838" t="str">
            <v>OR</v>
          </cell>
          <cell r="FJ4838" t="str">
            <v>Living Room/Family Room</v>
          </cell>
          <cell r="FK4838" t="str">
            <v>EISAnqnx</v>
          </cell>
          <cell r="FL4838">
            <v>3605023.7600000002</v>
          </cell>
        </row>
        <row r="4839">
          <cell r="EZ4839" t="str">
            <v>WA</v>
          </cell>
          <cell r="FA4839" t="str">
            <v>Kitchen</v>
          </cell>
          <cell r="FB4839">
            <v>561598.11</v>
          </cell>
          <cell r="FC4839">
            <v>384798.70500000002</v>
          </cell>
          <cell r="FI4839" t="str">
            <v>OR</v>
          </cell>
          <cell r="FJ4839" t="str">
            <v>Living Room/Family Room</v>
          </cell>
          <cell r="FK4839" t="str">
            <v>EISAx</v>
          </cell>
          <cell r="FL4839">
            <v>693273.8</v>
          </cell>
        </row>
        <row r="4840">
          <cell r="EZ4840" t="str">
            <v>WA</v>
          </cell>
          <cell r="FA4840" t="str">
            <v>Living Room/Family Room</v>
          </cell>
          <cell r="FB4840">
            <v>946396.81499999994</v>
          </cell>
          <cell r="FC4840">
            <v>773757.39599999995</v>
          </cell>
          <cell r="FI4840" t="str">
            <v>OR</v>
          </cell>
          <cell r="FJ4840" t="str">
            <v>Other</v>
          </cell>
          <cell r="FK4840" t="str">
            <v>EISAnqnx</v>
          </cell>
          <cell r="FL4840">
            <v>1109238.08</v>
          </cell>
        </row>
        <row r="4841">
          <cell r="EZ4841" t="str">
            <v>WA</v>
          </cell>
          <cell r="FA4841" t="str">
            <v>Other</v>
          </cell>
          <cell r="FB4841">
            <v>235039.209</v>
          </cell>
          <cell r="FC4841">
            <v>347358.83100000001</v>
          </cell>
          <cell r="FI4841" t="str">
            <v>OR</v>
          </cell>
          <cell r="FJ4841" t="str">
            <v>Other</v>
          </cell>
          <cell r="FK4841" t="str">
            <v>EISAq</v>
          </cell>
          <cell r="FL4841">
            <v>721004.75199999998</v>
          </cell>
        </row>
        <row r="4842">
          <cell r="EZ4842" t="str">
            <v>MT</v>
          </cell>
          <cell r="FA4842" t="str">
            <v>Bathroom</v>
          </cell>
          <cell r="FB4842">
            <v>775642.50399999996</v>
          </cell>
          <cell r="FC4842">
            <v>296193.15399999998</v>
          </cell>
          <cell r="FI4842" t="str">
            <v>OR</v>
          </cell>
          <cell r="FJ4842" t="str">
            <v>Other</v>
          </cell>
          <cell r="FK4842" t="str">
            <v>EISAx</v>
          </cell>
          <cell r="FL4842">
            <v>2426458.3000000003</v>
          </cell>
        </row>
        <row r="4843">
          <cell r="EZ4843" t="str">
            <v>MT</v>
          </cell>
          <cell r="FA4843" t="str">
            <v>Bedrooms</v>
          </cell>
          <cell r="FB4843">
            <v>473056.69199999998</v>
          </cell>
          <cell r="FC4843">
            <v>617956.93999999994</v>
          </cell>
          <cell r="FI4843" t="str">
            <v>WA</v>
          </cell>
          <cell r="FJ4843" t="str">
            <v>Bathroom</v>
          </cell>
          <cell r="FK4843" t="str">
            <v>EISAq</v>
          </cell>
          <cell r="FL4843">
            <v>45742.86</v>
          </cell>
        </row>
        <row r="4844">
          <cell r="EZ4844" t="str">
            <v>MT</v>
          </cell>
          <cell r="FA4844" t="str">
            <v>Exterior</v>
          </cell>
          <cell r="FB4844">
            <v>255706.32</v>
          </cell>
          <cell r="FC4844">
            <v>3890997.8360000001</v>
          </cell>
          <cell r="FI4844" t="str">
            <v>WA</v>
          </cell>
          <cell r="FJ4844" t="str">
            <v>Bedrooms</v>
          </cell>
          <cell r="FK4844" t="str">
            <v>EISAq</v>
          </cell>
          <cell r="FL4844">
            <v>21346.667999999998</v>
          </cell>
        </row>
        <row r="4845">
          <cell r="EZ4845" t="str">
            <v>MT</v>
          </cell>
          <cell r="FA4845" t="str">
            <v>Kitchen</v>
          </cell>
          <cell r="FB4845">
            <v>319632.90000000002</v>
          </cell>
          <cell r="FC4845">
            <v>208826.82800000001</v>
          </cell>
          <cell r="FI4845" t="str">
            <v>WA</v>
          </cell>
          <cell r="FJ4845" t="str">
            <v>Bedrooms</v>
          </cell>
          <cell r="FK4845" t="str">
            <v>EISAx</v>
          </cell>
          <cell r="FL4845">
            <v>121980.95999999999</v>
          </cell>
        </row>
        <row r="4846">
          <cell r="EZ4846" t="str">
            <v>MT</v>
          </cell>
          <cell r="FA4846" t="str">
            <v>Living Room/Family Room</v>
          </cell>
          <cell r="FB4846">
            <v>1044134.14</v>
          </cell>
          <cell r="FC4846">
            <v>1184772.6159999999</v>
          </cell>
          <cell r="FI4846" t="str">
            <v>WA</v>
          </cell>
          <cell r="FJ4846" t="str">
            <v>Exterior</v>
          </cell>
          <cell r="FK4846" t="str">
            <v>EISAnqnx</v>
          </cell>
          <cell r="FL4846">
            <v>60990.479999999996</v>
          </cell>
        </row>
        <row r="4847">
          <cell r="EZ4847" t="str">
            <v>MT</v>
          </cell>
          <cell r="FA4847" t="str">
            <v>Other</v>
          </cell>
          <cell r="FB4847">
            <v>1024956.166</v>
          </cell>
          <cell r="FC4847">
            <v>1376552.3559999999</v>
          </cell>
          <cell r="FI4847" t="str">
            <v>WA</v>
          </cell>
          <cell r="FJ4847" t="str">
            <v>Exterior</v>
          </cell>
          <cell r="FK4847" t="str">
            <v>EISAq</v>
          </cell>
          <cell r="FL4847">
            <v>56416.193999999996</v>
          </cell>
        </row>
        <row r="4848">
          <cell r="EZ4848" t="str">
            <v>OR</v>
          </cell>
          <cell r="FA4848" t="str">
            <v>Bathroom</v>
          </cell>
          <cell r="FB4848">
            <v>3594823.6799999997</v>
          </cell>
          <cell r="FC4848">
            <v>641932.79999999993</v>
          </cell>
          <cell r="FI4848" t="str">
            <v>WA</v>
          </cell>
          <cell r="FJ4848" t="str">
            <v>Kitchen</v>
          </cell>
          <cell r="FK4848" t="str">
            <v>EISAq</v>
          </cell>
          <cell r="FL4848">
            <v>22871.43</v>
          </cell>
        </row>
        <row r="4849">
          <cell r="EZ4849" t="str">
            <v>OR</v>
          </cell>
          <cell r="FA4849" t="str">
            <v>Bedrooms</v>
          </cell>
          <cell r="FB4849">
            <v>3466437.1199999996</v>
          </cell>
          <cell r="FC4849">
            <v>2824504.32</v>
          </cell>
          <cell r="FI4849" t="str">
            <v>WA</v>
          </cell>
          <cell r="FJ4849" t="str">
            <v>Kitchen</v>
          </cell>
          <cell r="FK4849" t="str">
            <v>EISAx</v>
          </cell>
          <cell r="FL4849">
            <v>106733.34</v>
          </cell>
        </row>
        <row r="4850">
          <cell r="EZ4850" t="str">
            <v>OR</v>
          </cell>
          <cell r="FA4850" t="str">
            <v>Exterior</v>
          </cell>
          <cell r="FB4850">
            <v>6761692.1599999992</v>
          </cell>
          <cell r="FC4850">
            <v>12410700.799999999</v>
          </cell>
          <cell r="FI4850" t="str">
            <v>WA</v>
          </cell>
          <cell r="FJ4850" t="str">
            <v>Living Room/Family Room</v>
          </cell>
          <cell r="FK4850" t="str">
            <v>EISAq</v>
          </cell>
          <cell r="FL4850">
            <v>10673.333999999999</v>
          </cell>
        </row>
        <row r="4851">
          <cell r="EZ4851" t="str">
            <v>OR</v>
          </cell>
          <cell r="FA4851" t="str">
            <v>Kitchen</v>
          </cell>
          <cell r="FB4851">
            <v>1780293.6319999998</v>
          </cell>
          <cell r="FC4851">
            <v>1283865.5999999999</v>
          </cell>
          <cell r="FI4851" t="str">
            <v>WA</v>
          </cell>
          <cell r="FJ4851" t="str">
            <v>Living Room/Family Room</v>
          </cell>
          <cell r="FK4851" t="str">
            <v>EISAx</v>
          </cell>
          <cell r="FL4851">
            <v>99109.53</v>
          </cell>
        </row>
        <row r="4852">
          <cell r="EZ4852" t="str">
            <v>OR</v>
          </cell>
          <cell r="FA4852" t="str">
            <v>Living Room/Family Room</v>
          </cell>
          <cell r="FB4852">
            <v>6676101.1199999992</v>
          </cell>
          <cell r="FC4852">
            <v>6633305.5999999996</v>
          </cell>
          <cell r="FI4852" t="str">
            <v>WA</v>
          </cell>
          <cell r="FJ4852" t="str">
            <v>Other</v>
          </cell>
          <cell r="FK4852" t="str">
            <v>EISAnqnx</v>
          </cell>
          <cell r="FL4852">
            <v>411685.74</v>
          </cell>
        </row>
        <row r="4853">
          <cell r="EZ4853" t="str">
            <v>OR</v>
          </cell>
          <cell r="FA4853" t="str">
            <v>Other</v>
          </cell>
          <cell r="FB4853">
            <v>1027092.48</v>
          </cell>
          <cell r="FC4853">
            <v>941501.43999999994</v>
          </cell>
          <cell r="FI4853" t="str">
            <v>WA</v>
          </cell>
          <cell r="FJ4853" t="str">
            <v>Other</v>
          </cell>
          <cell r="FK4853" t="str">
            <v>EISAq</v>
          </cell>
          <cell r="FL4853">
            <v>126555.246</v>
          </cell>
        </row>
        <row r="4854">
          <cell r="EZ4854" t="str">
            <v>WA</v>
          </cell>
          <cell r="FA4854" t="str">
            <v>Bathroom</v>
          </cell>
          <cell r="FB4854">
            <v>156151.61600000001</v>
          </cell>
          <cell r="FC4854">
            <v>188524.51199999999</v>
          </cell>
          <cell r="FI4854" t="str">
            <v>WA</v>
          </cell>
          <cell r="FJ4854" t="str">
            <v>Bathroom</v>
          </cell>
          <cell r="FK4854" t="str">
            <v>EISAnqnx</v>
          </cell>
          <cell r="FL4854">
            <v>240445.91999999998</v>
          </cell>
        </row>
        <row r="4855">
          <cell r="EZ4855" t="str">
            <v>WA</v>
          </cell>
          <cell r="FA4855" t="str">
            <v>Bedrooms</v>
          </cell>
          <cell r="FB4855">
            <v>346580.41600000003</v>
          </cell>
          <cell r="FC4855">
            <v>679830.81599999999</v>
          </cell>
          <cell r="FI4855" t="str">
            <v>WA</v>
          </cell>
          <cell r="FJ4855" t="str">
            <v>Bathroom</v>
          </cell>
          <cell r="FK4855" t="str">
            <v>EISAq</v>
          </cell>
          <cell r="FL4855">
            <v>60111.479999999996</v>
          </cell>
        </row>
        <row r="4856">
          <cell r="EZ4856" t="str">
            <v>WA</v>
          </cell>
          <cell r="FA4856" t="str">
            <v>Exterior</v>
          </cell>
          <cell r="FB4856">
            <v>399900.48</v>
          </cell>
          <cell r="FC4856">
            <v>3107798.0159999998</v>
          </cell>
          <cell r="FI4856" t="str">
            <v>WA</v>
          </cell>
          <cell r="FJ4856" t="str">
            <v>Bedrooms</v>
          </cell>
          <cell r="FK4856" t="str">
            <v>EISAnqnx</v>
          </cell>
          <cell r="FL4856">
            <v>841560.72</v>
          </cell>
        </row>
        <row r="4857">
          <cell r="EZ4857" t="str">
            <v>WA</v>
          </cell>
          <cell r="FA4857" t="str">
            <v>Garage</v>
          </cell>
          <cell r="FB4857">
            <v>300877.50400000002</v>
          </cell>
          <cell r="FC4857">
            <v>824556.70400000003</v>
          </cell>
          <cell r="FI4857" t="str">
            <v>WA</v>
          </cell>
          <cell r="FJ4857" t="str">
            <v>Bedrooms</v>
          </cell>
          <cell r="FK4857" t="str">
            <v>EISAq</v>
          </cell>
          <cell r="FL4857">
            <v>146271.26799999998</v>
          </cell>
        </row>
        <row r="4858">
          <cell r="EZ4858" t="str">
            <v>WA</v>
          </cell>
          <cell r="FA4858" t="str">
            <v>Kitchen</v>
          </cell>
          <cell r="FB4858">
            <v>327537.53600000002</v>
          </cell>
          <cell r="FC4858">
            <v>361814.72000000003</v>
          </cell>
          <cell r="FI4858" t="str">
            <v>WA</v>
          </cell>
          <cell r="FJ4858" t="str">
            <v>Exterior</v>
          </cell>
          <cell r="FK4858" t="str">
            <v>EISAnqnx</v>
          </cell>
          <cell r="FL4858">
            <v>150278.69999999998</v>
          </cell>
        </row>
        <row r="4859">
          <cell r="EZ4859" t="str">
            <v>WA</v>
          </cell>
          <cell r="FA4859" t="str">
            <v>Living Room/Family Room</v>
          </cell>
          <cell r="FB4859">
            <v>1460588.8959999999</v>
          </cell>
          <cell r="FC4859">
            <v>1079731.2960000001</v>
          </cell>
          <cell r="FI4859" t="str">
            <v>WA</v>
          </cell>
          <cell r="FJ4859" t="str">
            <v>Exterior</v>
          </cell>
          <cell r="FK4859" t="str">
            <v>EISAq</v>
          </cell>
          <cell r="FL4859">
            <v>44081.752</v>
          </cell>
        </row>
        <row r="4860">
          <cell r="EZ4860" t="str">
            <v>WA</v>
          </cell>
          <cell r="FA4860" t="str">
            <v>Other</v>
          </cell>
          <cell r="FB4860">
            <v>992134.04799999995</v>
          </cell>
          <cell r="FC4860">
            <v>763619.48800000001</v>
          </cell>
          <cell r="FI4860" t="str">
            <v>WA</v>
          </cell>
          <cell r="FJ4860" t="str">
            <v>Kitchen</v>
          </cell>
          <cell r="FK4860" t="str">
            <v>EISAq</v>
          </cell>
          <cell r="FL4860">
            <v>190353.02</v>
          </cell>
        </row>
        <row r="4861">
          <cell r="EZ4861" t="str">
            <v>WA</v>
          </cell>
          <cell r="FA4861" t="str">
            <v>Bathroom</v>
          </cell>
          <cell r="FB4861">
            <v>89439.698999999993</v>
          </cell>
          <cell r="FC4861">
            <v>87359.705999999991</v>
          </cell>
          <cell r="FI4861" t="str">
            <v>WA</v>
          </cell>
          <cell r="FJ4861" t="str">
            <v>Living Room/Family Room</v>
          </cell>
          <cell r="FK4861" t="str">
            <v>EISAnqnx</v>
          </cell>
          <cell r="FL4861">
            <v>150278.69999999998</v>
          </cell>
        </row>
        <row r="4862">
          <cell r="EZ4862" t="str">
            <v>WA</v>
          </cell>
          <cell r="FA4862" t="str">
            <v>Bedrooms</v>
          </cell>
          <cell r="FB4862">
            <v>428478.55799999996</v>
          </cell>
          <cell r="FC4862">
            <v>436798.52999999997</v>
          </cell>
          <cell r="FI4862" t="str">
            <v>WA</v>
          </cell>
          <cell r="FJ4862" t="str">
            <v>Living Room/Family Room</v>
          </cell>
          <cell r="FK4862" t="str">
            <v>EISAq</v>
          </cell>
          <cell r="FL4862">
            <v>88163.504000000001</v>
          </cell>
        </row>
        <row r="4863">
          <cell r="EZ4863" t="str">
            <v>WA</v>
          </cell>
          <cell r="FA4863" t="str">
            <v>Exterior</v>
          </cell>
          <cell r="FB4863">
            <v>623997.9</v>
          </cell>
          <cell r="FC4863">
            <v>1528794.855</v>
          </cell>
          <cell r="FI4863" t="str">
            <v>WA</v>
          </cell>
          <cell r="FJ4863" t="str">
            <v>Other</v>
          </cell>
          <cell r="FK4863" t="str">
            <v>EISAnqnx</v>
          </cell>
          <cell r="FL4863">
            <v>120222.95999999999</v>
          </cell>
        </row>
        <row r="4864">
          <cell r="EZ4864" t="str">
            <v>WA</v>
          </cell>
          <cell r="FA4864" t="str">
            <v>Kitchen</v>
          </cell>
          <cell r="FB4864">
            <v>166399.44</v>
          </cell>
          <cell r="FC4864">
            <v>297438.99900000001</v>
          </cell>
          <cell r="FI4864" t="str">
            <v>WA</v>
          </cell>
          <cell r="FJ4864" t="str">
            <v>Other</v>
          </cell>
          <cell r="FK4864" t="str">
            <v>EISAq</v>
          </cell>
          <cell r="FL4864">
            <v>30055.739999999998</v>
          </cell>
        </row>
        <row r="4865">
          <cell r="EZ4865" t="str">
            <v>WA</v>
          </cell>
          <cell r="FA4865" t="str">
            <v>Living Room/Family Room</v>
          </cell>
          <cell r="FB4865">
            <v>93599.684999999998</v>
          </cell>
          <cell r="FC4865">
            <v>395198.67</v>
          </cell>
          <cell r="FI4865" t="str">
            <v>WA</v>
          </cell>
          <cell r="FJ4865" t="str">
            <v>Bathroom</v>
          </cell>
          <cell r="FK4865" t="str">
            <v>EISAnqnx</v>
          </cell>
          <cell r="FL4865">
            <v>335447.64</v>
          </cell>
        </row>
        <row r="4866">
          <cell r="EZ4866" t="str">
            <v>WA</v>
          </cell>
          <cell r="FA4866" t="str">
            <v>Other</v>
          </cell>
          <cell r="FB4866">
            <v>110239.629</v>
          </cell>
          <cell r="FC4866">
            <v>361918.78200000001</v>
          </cell>
          <cell r="FI4866" t="str">
            <v>WA</v>
          </cell>
          <cell r="FJ4866" t="str">
            <v>Bedrooms</v>
          </cell>
          <cell r="FK4866" t="str">
            <v>EISAq</v>
          </cell>
          <cell r="FL4866">
            <v>27445.716</v>
          </cell>
        </row>
        <row r="4867">
          <cell r="EZ4867" t="str">
            <v>OR</v>
          </cell>
          <cell r="FA4867" t="str">
            <v>Bathroom</v>
          </cell>
          <cell r="FB4867">
            <v>387046.08</v>
          </cell>
          <cell r="FC4867">
            <v>98374.212</v>
          </cell>
          <cell r="FI4867" t="str">
            <v>WA</v>
          </cell>
          <cell r="FJ4867" t="str">
            <v>Bedrooms</v>
          </cell>
          <cell r="FK4867" t="str">
            <v>EISAx</v>
          </cell>
          <cell r="FL4867">
            <v>304952.39999999997</v>
          </cell>
        </row>
        <row r="4868">
          <cell r="EZ4868" t="str">
            <v>OR</v>
          </cell>
          <cell r="FA4868" t="str">
            <v>Bedrooms</v>
          </cell>
          <cell r="FB4868">
            <v>290284.56</v>
          </cell>
          <cell r="FC4868">
            <v>814409.46</v>
          </cell>
          <cell r="FI4868" t="str">
            <v>WA</v>
          </cell>
          <cell r="FJ4868" t="str">
            <v>Exterior</v>
          </cell>
          <cell r="FK4868" t="str">
            <v>EISAnqnx</v>
          </cell>
          <cell r="FL4868">
            <v>152476.19999999998</v>
          </cell>
        </row>
        <row r="4869">
          <cell r="EZ4869" t="str">
            <v>OR</v>
          </cell>
          <cell r="FA4869" t="str">
            <v>Exterior</v>
          </cell>
          <cell r="FB4869">
            <v>516061.44</v>
          </cell>
          <cell r="FC4869">
            <v>1922328.8640000001</v>
          </cell>
          <cell r="FI4869" t="str">
            <v>WA</v>
          </cell>
          <cell r="FJ4869" t="str">
            <v>Garage</v>
          </cell>
          <cell r="FK4869" t="str">
            <v>EISAnqnx</v>
          </cell>
          <cell r="FL4869">
            <v>365942.88</v>
          </cell>
        </row>
        <row r="4870">
          <cell r="EZ4870" t="str">
            <v>OR</v>
          </cell>
          <cell r="FA4870" t="str">
            <v>Kitchen</v>
          </cell>
          <cell r="FB4870">
            <v>120951.9</v>
          </cell>
          <cell r="FC4870">
            <v>241903.8</v>
          </cell>
          <cell r="FI4870" t="str">
            <v>WA</v>
          </cell>
          <cell r="FJ4870" t="str">
            <v>Garage</v>
          </cell>
          <cell r="FK4870" t="str">
            <v>EISAq</v>
          </cell>
          <cell r="FL4870">
            <v>97584.767999999996</v>
          </cell>
        </row>
        <row r="4871">
          <cell r="EZ4871" t="str">
            <v>OR</v>
          </cell>
          <cell r="FA4871" t="str">
            <v>Living Room/Family Room</v>
          </cell>
          <cell r="FB4871">
            <v>274157.64</v>
          </cell>
          <cell r="FC4871">
            <v>443490.3</v>
          </cell>
          <cell r="FI4871" t="str">
            <v>WA</v>
          </cell>
          <cell r="FJ4871" t="str">
            <v>Kitchen</v>
          </cell>
          <cell r="FK4871" t="str">
            <v>EISAnqnx</v>
          </cell>
          <cell r="FL4871">
            <v>182971.44</v>
          </cell>
        </row>
        <row r="4872">
          <cell r="EZ4872" t="str">
            <v>OR</v>
          </cell>
          <cell r="FA4872" t="str">
            <v>Other</v>
          </cell>
          <cell r="FB4872">
            <v>96761.52</v>
          </cell>
          <cell r="FC4872">
            <v>169332.66</v>
          </cell>
          <cell r="FI4872" t="str">
            <v>WA</v>
          </cell>
          <cell r="FJ4872" t="str">
            <v>Kitchen</v>
          </cell>
          <cell r="FK4872" t="str">
            <v>EISAx</v>
          </cell>
          <cell r="FL4872">
            <v>91485.72</v>
          </cell>
        </row>
        <row r="4873">
          <cell r="EZ4873" t="str">
            <v>MT</v>
          </cell>
          <cell r="FA4873" t="str">
            <v>Bathroom</v>
          </cell>
          <cell r="FB4873">
            <v>926935.41</v>
          </cell>
          <cell r="FC4873">
            <v>223743.03</v>
          </cell>
          <cell r="FI4873" t="str">
            <v>WA</v>
          </cell>
          <cell r="FJ4873" t="str">
            <v>Living Room/Family Room</v>
          </cell>
          <cell r="FK4873" t="str">
            <v>EISAnqnx</v>
          </cell>
          <cell r="FL4873">
            <v>686142.9</v>
          </cell>
        </row>
        <row r="4874">
          <cell r="EZ4874" t="str">
            <v>MT</v>
          </cell>
          <cell r="FA4874" t="str">
            <v>Bedrooms</v>
          </cell>
          <cell r="FB4874">
            <v>1772897.152</v>
          </cell>
          <cell r="FC4874">
            <v>1555546.78</v>
          </cell>
          <cell r="FI4874" t="str">
            <v>WA</v>
          </cell>
          <cell r="FJ4874" t="str">
            <v>Living Room/Family Room</v>
          </cell>
          <cell r="FK4874" t="str">
            <v>EISAx</v>
          </cell>
          <cell r="FL4874">
            <v>282080.96999999997</v>
          </cell>
        </row>
        <row r="4875">
          <cell r="EZ4875" t="str">
            <v>MT</v>
          </cell>
          <cell r="FA4875" t="str">
            <v>Kitchen</v>
          </cell>
          <cell r="FB4875">
            <v>1832561.96</v>
          </cell>
          <cell r="FC4875">
            <v>788427.82</v>
          </cell>
          <cell r="FI4875" t="str">
            <v>WA</v>
          </cell>
          <cell r="FJ4875" t="str">
            <v>Other</v>
          </cell>
          <cell r="FK4875" t="str">
            <v>EISAnqnx</v>
          </cell>
          <cell r="FL4875">
            <v>182971.44</v>
          </cell>
        </row>
        <row r="4876">
          <cell r="EZ4876" t="str">
            <v>MT</v>
          </cell>
          <cell r="FA4876" t="str">
            <v>Living Room/Family Room</v>
          </cell>
          <cell r="FB4876">
            <v>1798467.784</v>
          </cell>
          <cell r="FC4876">
            <v>2162849.29</v>
          </cell>
          <cell r="FI4876" t="str">
            <v>WA</v>
          </cell>
          <cell r="FJ4876" t="str">
            <v>Other</v>
          </cell>
          <cell r="FK4876" t="str">
            <v>EISAq</v>
          </cell>
          <cell r="FL4876">
            <v>106733.34</v>
          </cell>
        </row>
        <row r="4877">
          <cell r="EZ4877" t="str">
            <v>MT</v>
          </cell>
          <cell r="FA4877" t="str">
            <v>Other</v>
          </cell>
          <cell r="FB4877">
            <v>1632258.676</v>
          </cell>
          <cell r="FC4877">
            <v>1304102.2320000001</v>
          </cell>
          <cell r="FI4877" t="str">
            <v>WA</v>
          </cell>
          <cell r="FJ4877" t="str">
            <v>Other</v>
          </cell>
          <cell r="FK4877" t="str">
            <v>EISAx</v>
          </cell>
          <cell r="FL4877">
            <v>320200.01999999996</v>
          </cell>
        </row>
        <row r="4878">
          <cell r="EZ4878" t="str">
            <v>OR</v>
          </cell>
          <cell r="FA4878" t="str">
            <v>Bathroom</v>
          </cell>
          <cell r="FB4878">
            <v>454571.97499999998</v>
          </cell>
          <cell r="FC4878">
            <v>338862.745</v>
          </cell>
          <cell r="FI4878" t="str">
            <v>WA</v>
          </cell>
          <cell r="FJ4878" t="str">
            <v>Bathroom</v>
          </cell>
          <cell r="FK4878" t="str">
            <v>EISAnqnx</v>
          </cell>
          <cell r="FL4878">
            <v>2043790.3199999998</v>
          </cell>
        </row>
        <row r="4879">
          <cell r="EZ4879" t="str">
            <v>OR</v>
          </cell>
          <cell r="FA4879" t="str">
            <v>Bedrooms</v>
          </cell>
          <cell r="FB4879">
            <v>1239741.75</v>
          </cell>
          <cell r="FC4879">
            <v>2314184.6</v>
          </cell>
          <cell r="FI4879" t="str">
            <v>WA</v>
          </cell>
          <cell r="FJ4879" t="str">
            <v>Bathroom</v>
          </cell>
          <cell r="FK4879" t="str">
            <v>EISAq</v>
          </cell>
          <cell r="FL4879">
            <v>78144.923999999999</v>
          </cell>
        </row>
        <row r="4880">
          <cell r="EZ4880" t="str">
            <v>OR</v>
          </cell>
          <cell r="FA4880" t="str">
            <v>Exterior</v>
          </cell>
          <cell r="FB4880">
            <v>2727431.85</v>
          </cell>
          <cell r="FC4880">
            <v>7107852.7000000002</v>
          </cell>
          <cell r="FI4880" t="str">
            <v>WA</v>
          </cell>
          <cell r="FJ4880" t="str">
            <v>Bathroom</v>
          </cell>
          <cell r="FK4880" t="str">
            <v>EISAx</v>
          </cell>
          <cell r="FL4880">
            <v>520966.16</v>
          </cell>
        </row>
        <row r="4881">
          <cell r="EZ4881" t="str">
            <v>OR</v>
          </cell>
          <cell r="FA4881" t="str">
            <v>Kitchen</v>
          </cell>
          <cell r="FB4881">
            <v>495896.69999999995</v>
          </cell>
          <cell r="FC4881">
            <v>1661253.9449999998</v>
          </cell>
          <cell r="FI4881" t="str">
            <v>WA</v>
          </cell>
          <cell r="FJ4881" t="str">
            <v>Bedrooms</v>
          </cell>
          <cell r="FK4881" t="str">
            <v>EISAnqnx</v>
          </cell>
          <cell r="FL4881">
            <v>480891.83999999997</v>
          </cell>
        </row>
        <row r="4882">
          <cell r="EZ4882" t="str">
            <v>OR</v>
          </cell>
          <cell r="FA4882" t="str">
            <v>Living Room/Family Room</v>
          </cell>
          <cell r="FB4882">
            <v>991793.39999999991</v>
          </cell>
          <cell r="FC4882">
            <v>1694313.7249999999</v>
          </cell>
          <cell r="FI4882" t="str">
            <v>WA</v>
          </cell>
          <cell r="FJ4882" t="str">
            <v>Bedrooms</v>
          </cell>
          <cell r="FK4882" t="str">
            <v>EISAq</v>
          </cell>
          <cell r="FL4882">
            <v>312579.696</v>
          </cell>
        </row>
        <row r="4883">
          <cell r="EZ4883" t="str">
            <v>OR</v>
          </cell>
          <cell r="FA4883" t="str">
            <v>Other</v>
          </cell>
          <cell r="FB4883">
            <v>1611664.2749999999</v>
          </cell>
          <cell r="FC4883">
            <v>413247.25</v>
          </cell>
          <cell r="FI4883" t="str">
            <v>WA</v>
          </cell>
          <cell r="FJ4883" t="str">
            <v>Bedrooms</v>
          </cell>
          <cell r="FK4883" t="str">
            <v>EISAx</v>
          </cell>
          <cell r="FL4883">
            <v>40074.32</v>
          </cell>
        </row>
        <row r="4884">
          <cell r="EZ4884" t="str">
            <v>WA</v>
          </cell>
          <cell r="FA4884" t="str">
            <v>Bathroom</v>
          </cell>
          <cell r="FB4884">
            <v>1060796.43</v>
          </cell>
          <cell r="FC4884">
            <v>187199.37</v>
          </cell>
          <cell r="FI4884" t="str">
            <v>WA</v>
          </cell>
          <cell r="FJ4884" t="str">
            <v>Exterior</v>
          </cell>
          <cell r="FK4884" t="str">
            <v>EISAnqnx</v>
          </cell>
          <cell r="FL4884">
            <v>300557.39999999997</v>
          </cell>
        </row>
        <row r="4885">
          <cell r="EZ4885" t="str">
            <v>WA</v>
          </cell>
          <cell r="FA4885" t="str">
            <v>Bedrooms</v>
          </cell>
          <cell r="FB4885">
            <v>863197.09499999997</v>
          </cell>
          <cell r="FC4885">
            <v>873597.05999999994</v>
          </cell>
          <cell r="FI4885" t="str">
            <v>WA</v>
          </cell>
          <cell r="FJ4885" t="str">
            <v>Exterior</v>
          </cell>
          <cell r="FK4885" t="str">
            <v>EISAx</v>
          </cell>
          <cell r="FL4885">
            <v>3025611.1599999997</v>
          </cell>
        </row>
        <row r="4886">
          <cell r="EZ4886" t="str">
            <v>WA</v>
          </cell>
          <cell r="FA4886" t="str">
            <v>Exterior</v>
          </cell>
          <cell r="FB4886">
            <v>137279.538</v>
          </cell>
          <cell r="FC4886">
            <v>2932790.13</v>
          </cell>
          <cell r="FI4886" t="str">
            <v>WA</v>
          </cell>
          <cell r="FJ4886" t="str">
            <v>Garage</v>
          </cell>
          <cell r="FK4886" t="str">
            <v>EISAnqnx</v>
          </cell>
          <cell r="FL4886">
            <v>120222.95999999999</v>
          </cell>
        </row>
        <row r="4887">
          <cell r="EZ4887" t="str">
            <v>WA</v>
          </cell>
          <cell r="FA4887" t="str">
            <v>Kitchen</v>
          </cell>
          <cell r="FB4887">
            <v>133119.552</v>
          </cell>
          <cell r="FC4887">
            <v>207999.3</v>
          </cell>
          <cell r="FI4887" t="str">
            <v>WA</v>
          </cell>
          <cell r="FJ4887" t="str">
            <v>Garage</v>
          </cell>
          <cell r="FK4887" t="str">
            <v>EISAq</v>
          </cell>
          <cell r="FL4887">
            <v>641189.12</v>
          </cell>
        </row>
        <row r="4888">
          <cell r="EZ4888" t="str">
            <v>WA</v>
          </cell>
          <cell r="FA4888" t="str">
            <v>Living Room/Family Room</v>
          </cell>
          <cell r="FB4888">
            <v>207999.3</v>
          </cell>
          <cell r="FC4888">
            <v>623997.9</v>
          </cell>
          <cell r="FI4888" t="str">
            <v>WA</v>
          </cell>
          <cell r="FJ4888" t="str">
            <v>Kitchen</v>
          </cell>
          <cell r="FK4888" t="str">
            <v>EISAnqnx</v>
          </cell>
          <cell r="FL4888">
            <v>651207.69999999995</v>
          </cell>
        </row>
        <row r="4889">
          <cell r="EZ4889" t="str">
            <v>WA</v>
          </cell>
          <cell r="FA4889" t="str">
            <v>Other</v>
          </cell>
          <cell r="FB4889">
            <v>915196.91999999993</v>
          </cell>
          <cell r="FC4889">
            <v>790397.34</v>
          </cell>
          <cell r="FI4889" t="str">
            <v>WA</v>
          </cell>
          <cell r="FJ4889" t="str">
            <v>Kitchen</v>
          </cell>
          <cell r="FK4889" t="str">
            <v>EISAx</v>
          </cell>
          <cell r="FL4889">
            <v>1172173.8599999999</v>
          </cell>
        </row>
        <row r="4890">
          <cell r="EZ4890" t="str">
            <v>WA</v>
          </cell>
          <cell r="FA4890" t="str">
            <v>Bathroom</v>
          </cell>
          <cell r="FB4890">
            <v>626510.75199999998</v>
          </cell>
          <cell r="FC4890">
            <v>405613.34399999998</v>
          </cell>
          <cell r="FI4890" t="str">
            <v>WA</v>
          </cell>
          <cell r="FJ4890" t="str">
            <v>Living Room/Family Room</v>
          </cell>
          <cell r="FK4890" t="str">
            <v>EISAx</v>
          </cell>
          <cell r="FL4890">
            <v>781449.24</v>
          </cell>
        </row>
        <row r="4891">
          <cell r="EZ4891" t="str">
            <v>WA</v>
          </cell>
          <cell r="FA4891" t="str">
            <v>Bedrooms</v>
          </cell>
          <cell r="FB4891">
            <v>1148285.6640000001</v>
          </cell>
          <cell r="FC4891">
            <v>1260638.656</v>
          </cell>
          <cell r="FI4891" t="str">
            <v>WA</v>
          </cell>
          <cell r="FJ4891" t="str">
            <v>Other</v>
          </cell>
          <cell r="FK4891" t="str">
            <v>EISAnqnx</v>
          </cell>
          <cell r="FL4891">
            <v>2564756.48</v>
          </cell>
        </row>
        <row r="4892">
          <cell r="EZ4892" t="str">
            <v>WA</v>
          </cell>
          <cell r="FA4892" t="str">
            <v>Kitchen</v>
          </cell>
          <cell r="FB4892">
            <v>1551994.72</v>
          </cell>
          <cell r="FC4892">
            <v>392283.32799999998</v>
          </cell>
          <cell r="FI4892" t="str">
            <v>WA</v>
          </cell>
          <cell r="FJ4892" t="str">
            <v>Other</v>
          </cell>
          <cell r="FK4892" t="str">
            <v>EISAq</v>
          </cell>
          <cell r="FL4892">
            <v>104193.23199999999</v>
          </cell>
        </row>
        <row r="4893">
          <cell r="EZ4893" t="str">
            <v>WA</v>
          </cell>
          <cell r="FA4893" t="str">
            <v>Living Room/Family Room</v>
          </cell>
          <cell r="FB4893">
            <v>1070209.8559999999</v>
          </cell>
          <cell r="FC4893">
            <v>2132802.5600000001</v>
          </cell>
          <cell r="FI4893" t="str">
            <v>WA</v>
          </cell>
          <cell r="FJ4893" t="str">
            <v>Other</v>
          </cell>
          <cell r="FK4893" t="str">
            <v>EISAx</v>
          </cell>
          <cell r="FL4893">
            <v>130241.54</v>
          </cell>
        </row>
        <row r="4894">
          <cell r="EZ4894" t="str">
            <v>WA</v>
          </cell>
          <cell r="FA4894" t="str">
            <v>Other</v>
          </cell>
          <cell r="FB4894">
            <v>3768585.952</v>
          </cell>
          <cell r="FC4894">
            <v>3349642.5920000002</v>
          </cell>
          <cell r="FI4894" t="str">
            <v>WA</v>
          </cell>
          <cell r="FJ4894" t="str">
            <v>Bathroom</v>
          </cell>
          <cell r="FK4894" t="str">
            <v>EISAnqnx</v>
          </cell>
          <cell r="FL4894">
            <v>457428.6</v>
          </cell>
        </row>
        <row r="4895">
          <cell r="EZ4895" t="str">
            <v>WA</v>
          </cell>
          <cell r="FA4895" t="str">
            <v>Bathroom</v>
          </cell>
          <cell r="FB4895">
            <v>1378704.5120000001</v>
          </cell>
          <cell r="FC4895">
            <v>708395.13600000006</v>
          </cell>
          <cell r="FI4895" t="str">
            <v>WA</v>
          </cell>
          <cell r="FJ4895" t="str">
            <v>Bathroom</v>
          </cell>
          <cell r="FK4895" t="str">
            <v>EISAx</v>
          </cell>
          <cell r="FL4895">
            <v>762381</v>
          </cell>
        </row>
        <row r="4896">
          <cell r="EZ4896" t="str">
            <v>WA</v>
          </cell>
          <cell r="FA4896" t="str">
            <v>Bedrooms</v>
          </cell>
          <cell r="FB4896">
            <v>813130.97600000002</v>
          </cell>
          <cell r="FC4896">
            <v>1765274.976</v>
          </cell>
          <cell r="FI4896" t="str">
            <v>WA</v>
          </cell>
          <cell r="FJ4896" t="str">
            <v>Bedrooms</v>
          </cell>
          <cell r="FK4896" t="str">
            <v>EISAq</v>
          </cell>
          <cell r="FL4896">
            <v>99109.53</v>
          </cell>
        </row>
        <row r="4897">
          <cell r="EZ4897" t="str">
            <v>WA</v>
          </cell>
          <cell r="FA4897" t="str">
            <v>Exterior</v>
          </cell>
          <cell r="FB4897">
            <v>239940.288</v>
          </cell>
          <cell r="FC4897">
            <v>5779514.0800000001</v>
          </cell>
          <cell r="FI4897" t="str">
            <v>WA</v>
          </cell>
          <cell r="FJ4897" t="str">
            <v>Exterior</v>
          </cell>
          <cell r="FK4897" t="str">
            <v>EISAnqnx</v>
          </cell>
          <cell r="FL4897">
            <v>91485.72</v>
          </cell>
        </row>
        <row r="4898">
          <cell r="EZ4898" t="str">
            <v>WA</v>
          </cell>
          <cell r="FA4898" t="str">
            <v>Kitchen</v>
          </cell>
          <cell r="FB4898">
            <v>199950.24</v>
          </cell>
          <cell r="FC4898">
            <v>413230.49599999998</v>
          </cell>
          <cell r="FI4898" t="str">
            <v>WA</v>
          </cell>
          <cell r="FJ4898" t="str">
            <v>Kitchen</v>
          </cell>
          <cell r="FK4898" t="str">
            <v>EISAq</v>
          </cell>
          <cell r="FL4898">
            <v>88436.195999999996</v>
          </cell>
        </row>
        <row r="4899">
          <cell r="EZ4899" t="str">
            <v>WA</v>
          </cell>
          <cell r="FA4899" t="str">
            <v>Living Room/Family Room</v>
          </cell>
          <cell r="FB4899">
            <v>257078.88</v>
          </cell>
          <cell r="FC4899">
            <v>1188275.7120000001</v>
          </cell>
          <cell r="FI4899" t="str">
            <v>WA</v>
          </cell>
          <cell r="FJ4899" t="str">
            <v>Living Room/Family Room</v>
          </cell>
          <cell r="FK4899" t="str">
            <v>EISAx</v>
          </cell>
          <cell r="FL4899">
            <v>396438.12</v>
          </cell>
        </row>
        <row r="4900">
          <cell r="EZ4900" t="str">
            <v>WA</v>
          </cell>
          <cell r="FA4900" t="str">
            <v>Other</v>
          </cell>
          <cell r="FB4900">
            <v>837886.72</v>
          </cell>
          <cell r="FC4900">
            <v>999751.2</v>
          </cell>
          <cell r="FI4900" t="str">
            <v>WA</v>
          </cell>
          <cell r="FJ4900" t="str">
            <v>Other</v>
          </cell>
          <cell r="FK4900" t="str">
            <v>EISAnqnx</v>
          </cell>
          <cell r="FL4900">
            <v>686142.9</v>
          </cell>
        </row>
        <row r="4901">
          <cell r="EZ4901" t="str">
            <v>ID</v>
          </cell>
          <cell r="FA4901" t="str">
            <v>Bathroom</v>
          </cell>
          <cell r="FB4901">
            <v>908583.36</v>
          </cell>
          <cell r="FC4901">
            <v>208217.02000000002</v>
          </cell>
          <cell r="FI4901" t="str">
            <v>WA</v>
          </cell>
          <cell r="FJ4901" t="str">
            <v>Other</v>
          </cell>
          <cell r="FK4901" t="str">
            <v>EISAq</v>
          </cell>
          <cell r="FL4901">
            <v>39643.811999999998</v>
          </cell>
        </row>
        <row r="4902">
          <cell r="EZ4902" t="str">
            <v>ID</v>
          </cell>
          <cell r="FA4902" t="str">
            <v>Bedrooms</v>
          </cell>
          <cell r="FB4902">
            <v>1396946.916</v>
          </cell>
          <cell r="FC4902">
            <v>1703593.8</v>
          </cell>
          <cell r="FI4902" t="str">
            <v>WA</v>
          </cell>
          <cell r="FJ4902" t="str">
            <v>Bathroom</v>
          </cell>
          <cell r="FK4902" t="str">
            <v>EISAnqnx</v>
          </cell>
          <cell r="FL4902">
            <v>1923567.3599999999</v>
          </cell>
        </row>
        <row r="4903">
          <cell r="EZ4903" t="str">
            <v>ID</v>
          </cell>
          <cell r="FA4903" t="str">
            <v>Exterior</v>
          </cell>
          <cell r="FB4903">
            <v>83286.808000000005</v>
          </cell>
          <cell r="FC4903">
            <v>7382239.7999999998</v>
          </cell>
          <cell r="FI4903" t="str">
            <v>WA</v>
          </cell>
          <cell r="FJ4903" t="str">
            <v>Bathroom</v>
          </cell>
          <cell r="FK4903" t="str">
            <v>EISAx</v>
          </cell>
          <cell r="FL4903">
            <v>14026.011999999999</v>
          </cell>
        </row>
        <row r="4904">
          <cell r="EZ4904" t="str">
            <v>ID</v>
          </cell>
          <cell r="FA4904" t="str">
            <v>Garage</v>
          </cell>
          <cell r="FB4904">
            <v>4770062.6400000006</v>
          </cell>
          <cell r="FC4904">
            <v>2952895.92</v>
          </cell>
          <cell r="FI4904" t="str">
            <v>WA</v>
          </cell>
          <cell r="FJ4904" t="str">
            <v>Bedrooms</v>
          </cell>
          <cell r="FK4904" t="str">
            <v>EISAnqnx</v>
          </cell>
          <cell r="FL4904">
            <v>120222.95999999999</v>
          </cell>
        </row>
        <row r="4905">
          <cell r="EZ4905" t="str">
            <v>ID</v>
          </cell>
          <cell r="FA4905" t="str">
            <v>Living Room/Family Room</v>
          </cell>
          <cell r="FB4905">
            <v>719295.16</v>
          </cell>
          <cell r="FC4905">
            <v>1135729.2</v>
          </cell>
          <cell r="FI4905" t="str">
            <v>WA</v>
          </cell>
          <cell r="FJ4905" t="str">
            <v>Bedrooms</v>
          </cell>
          <cell r="FK4905" t="str">
            <v>EISAx</v>
          </cell>
          <cell r="FL4905">
            <v>300557.39999999997</v>
          </cell>
        </row>
        <row r="4906">
          <cell r="EZ4906" t="str">
            <v>ID</v>
          </cell>
          <cell r="FA4906" t="str">
            <v>Other</v>
          </cell>
          <cell r="FB4906">
            <v>2604605.6320000002</v>
          </cell>
          <cell r="FC4906">
            <v>3407187.6</v>
          </cell>
          <cell r="FI4906" t="str">
            <v>WA</v>
          </cell>
          <cell r="FJ4906" t="str">
            <v>Exterior</v>
          </cell>
          <cell r="FK4906" t="str">
            <v>EISAnqnx</v>
          </cell>
          <cell r="FL4906">
            <v>360668.88</v>
          </cell>
        </row>
        <row r="4907">
          <cell r="EZ4907" t="str">
            <v>MT</v>
          </cell>
          <cell r="FA4907" t="str">
            <v>Bathroom</v>
          </cell>
          <cell r="FB4907">
            <v>937589.84</v>
          </cell>
          <cell r="FC4907">
            <v>266360.75</v>
          </cell>
          <cell r="FI4907" t="str">
            <v>WA</v>
          </cell>
          <cell r="FJ4907" t="str">
            <v>Exterior</v>
          </cell>
          <cell r="FK4907" t="str">
            <v>EISAq</v>
          </cell>
          <cell r="FL4907">
            <v>150278.69999999998</v>
          </cell>
        </row>
        <row r="4908">
          <cell r="EZ4908" t="str">
            <v>MT</v>
          </cell>
          <cell r="FA4908" t="str">
            <v>Bedrooms</v>
          </cell>
          <cell r="FB4908">
            <v>1459656.91</v>
          </cell>
          <cell r="FC4908">
            <v>1811253.0999999999</v>
          </cell>
          <cell r="FI4908" t="str">
            <v>WA</v>
          </cell>
          <cell r="FJ4908" t="str">
            <v>Garage</v>
          </cell>
          <cell r="FK4908" t="str">
            <v>EISAq</v>
          </cell>
          <cell r="FL4908">
            <v>1602972.7999999998</v>
          </cell>
        </row>
        <row r="4909">
          <cell r="EZ4909" t="str">
            <v>MT</v>
          </cell>
          <cell r="FA4909" t="str">
            <v>Exterior</v>
          </cell>
          <cell r="FB4909">
            <v>511412.64</v>
          </cell>
          <cell r="FC4909">
            <v>5966480.7999999998</v>
          </cell>
          <cell r="FI4909" t="str">
            <v>WA</v>
          </cell>
          <cell r="FJ4909" t="str">
            <v>Kitchen</v>
          </cell>
          <cell r="FK4909" t="str">
            <v>EISAx</v>
          </cell>
          <cell r="FL4909">
            <v>951765.1</v>
          </cell>
        </row>
        <row r="4910">
          <cell r="EZ4910" t="str">
            <v>MT</v>
          </cell>
          <cell r="FA4910" t="str">
            <v>Kitchen</v>
          </cell>
          <cell r="FB4910">
            <v>958898.7</v>
          </cell>
          <cell r="FC4910">
            <v>255706.32</v>
          </cell>
          <cell r="FI4910" t="str">
            <v>WA</v>
          </cell>
          <cell r="FJ4910" t="str">
            <v>Living Room/Family Room</v>
          </cell>
          <cell r="FK4910" t="str">
            <v>EISAx</v>
          </cell>
          <cell r="FL4910">
            <v>300557.39999999997</v>
          </cell>
        </row>
        <row r="4911">
          <cell r="EZ4911" t="str">
            <v>MT</v>
          </cell>
          <cell r="FA4911" t="str">
            <v>Living Room/Family Room</v>
          </cell>
          <cell r="FB4911">
            <v>794820.478</v>
          </cell>
          <cell r="FC4911">
            <v>1747326.52</v>
          </cell>
          <cell r="FI4911" t="str">
            <v>WA</v>
          </cell>
          <cell r="FJ4911" t="str">
            <v>Other</v>
          </cell>
          <cell r="FK4911" t="str">
            <v>EISAnqnx</v>
          </cell>
          <cell r="FL4911">
            <v>240445.91999999998</v>
          </cell>
        </row>
        <row r="4912">
          <cell r="EZ4912" t="str">
            <v>MT</v>
          </cell>
          <cell r="FA4912" t="str">
            <v>Other</v>
          </cell>
          <cell r="FB4912">
            <v>2130886</v>
          </cell>
          <cell r="FC4912">
            <v>1459656.91</v>
          </cell>
          <cell r="FI4912" t="str">
            <v>WA</v>
          </cell>
          <cell r="FJ4912" t="str">
            <v>Other</v>
          </cell>
          <cell r="FK4912" t="str">
            <v>EISAx</v>
          </cell>
          <cell r="FL4912">
            <v>1276367.0919999999</v>
          </cell>
        </row>
        <row r="4913">
          <cell r="EZ4913" t="str">
            <v>ID</v>
          </cell>
          <cell r="FA4913" t="str">
            <v>Bathroom</v>
          </cell>
          <cell r="FB4913">
            <v>959934.32499999995</v>
          </cell>
          <cell r="FC4913">
            <v>369664.14999999997</v>
          </cell>
          <cell r="FI4913" t="str">
            <v>WA</v>
          </cell>
          <cell r="FJ4913" t="str">
            <v>Bathroom</v>
          </cell>
          <cell r="FK4913" t="str">
            <v>EISAnqnx</v>
          </cell>
          <cell r="FL4913">
            <v>594779.16</v>
          </cell>
        </row>
        <row r="4914">
          <cell r="EZ4914" t="str">
            <v>ID</v>
          </cell>
          <cell r="FA4914" t="str">
            <v>Bedrooms</v>
          </cell>
          <cell r="FB4914">
            <v>816838.52499999991</v>
          </cell>
          <cell r="FC4914">
            <v>286191.59999999998</v>
          </cell>
          <cell r="FI4914" t="str">
            <v>WA</v>
          </cell>
          <cell r="FJ4914" t="str">
            <v>Bathroom</v>
          </cell>
          <cell r="FK4914" t="str">
            <v>EISAx</v>
          </cell>
          <cell r="FL4914">
            <v>14175569.98</v>
          </cell>
        </row>
        <row r="4915">
          <cell r="EZ4915" t="str">
            <v>ID</v>
          </cell>
          <cell r="FA4915" t="str">
            <v>Exterior</v>
          </cell>
          <cell r="FB4915">
            <v>2712857.875</v>
          </cell>
          <cell r="FC4915">
            <v>2861916</v>
          </cell>
          <cell r="FI4915" t="str">
            <v>WA</v>
          </cell>
          <cell r="FJ4915" t="str">
            <v>Bedrooms</v>
          </cell>
          <cell r="FK4915" t="str">
            <v>EISAnqnx</v>
          </cell>
          <cell r="FL4915">
            <v>297389.58</v>
          </cell>
        </row>
        <row r="4916">
          <cell r="EZ4916" t="str">
            <v>ID</v>
          </cell>
          <cell r="FA4916" t="str">
            <v>Garage</v>
          </cell>
          <cell r="FB4916">
            <v>71547.899999999994</v>
          </cell>
          <cell r="FC4916">
            <v>858574.79999999993</v>
          </cell>
          <cell r="FI4916" t="str">
            <v>WA</v>
          </cell>
          <cell r="FJ4916" t="str">
            <v>Bedrooms</v>
          </cell>
          <cell r="FK4916" t="str">
            <v>EISAq</v>
          </cell>
          <cell r="FL4916">
            <v>148694.79</v>
          </cell>
        </row>
        <row r="4917">
          <cell r="EZ4917" t="str">
            <v>ID</v>
          </cell>
          <cell r="FA4917" t="str">
            <v>Kitchen</v>
          </cell>
          <cell r="FB4917">
            <v>1108992.45</v>
          </cell>
          <cell r="FC4917">
            <v>548533.89999999991</v>
          </cell>
          <cell r="FI4917" t="str">
            <v>WA</v>
          </cell>
          <cell r="FJ4917" t="str">
            <v>Bedrooms</v>
          </cell>
          <cell r="FK4917" t="str">
            <v>EISAx</v>
          </cell>
          <cell r="FL4917">
            <v>1090428.4600000002</v>
          </cell>
        </row>
        <row r="4918">
          <cell r="EZ4918" t="str">
            <v>ID</v>
          </cell>
          <cell r="FA4918" t="str">
            <v>Living Room/Family Room</v>
          </cell>
          <cell r="FB4918">
            <v>1287862.2</v>
          </cell>
          <cell r="FC4918">
            <v>1120917.0999999999</v>
          </cell>
          <cell r="FI4918" t="str">
            <v>WA</v>
          </cell>
          <cell r="FJ4918" t="str">
            <v>Exterior</v>
          </cell>
          <cell r="FK4918" t="str">
            <v>EISAq</v>
          </cell>
          <cell r="FL4918">
            <v>297389.58</v>
          </cell>
        </row>
        <row r="4919">
          <cell r="EZ4919" t="str">
            <v>ID</v>
          </cell>
          <cell r="FA4919" t="str">
            <v>Other</v>
          </cell>
          <cell r="FB4919">
            <v>882424.1</v>
          </cell>
          <cell r="FC4919">
            <v>993323.34499999997</v>
          </cell>
          <cell r="FI4919" t="str">
            <v>WA</v>
          </cell>
          <cell r="FJ4919" t="str">
            <v>Garage</v>
          </cell>
          <cell r="FK4919" t="str">
            <v>EISAnqnx</v>
          </cell>
          <cell r="FL4919">
            <v>297389.58</v>
          </cell>
        </row>
        <row r="4920">
          <cell r="EZ4920" t="str">
            <v>ID</v>
          </cell>
          <cell r="FA4920" t="str">
            <v>Bathroom</v>
          </cell>
          <cell r="FB4920">
            <v>1022156.28</v>
          </cell>
          <cell r="FC4920">
            <v>567864.6</v>
          </cell>
          <cell r="FI4920" t="str">
            <v>WA</v>
          </cell>
          <cell r="FJ4920" t="str">
            <v>Kitchen</v>
          </cell>
          <cell r="FK4920" t="str">
            <v>EISAnqnx</v>
          </cell>
          <cell r="FL4920">
            <v>297389.58</v>
          </cell>
        </row>
        <row r="4921">
          <cell r="EZ4921" t="str">
            <v>ID</v>
          </cell>
          <cell r="FA4921" t="str">
            <v>Bedrooms</v>
          </cell>
          <cell r="FB4921">
            <v>1135729.2</v>
          </cell>
          <cell r="FC4921">
            <v>1877738.9440000001</v>
          </cell>
          <cell r="FI4921" t="str">
            <v>WA</v>
          </cell>
          <cell r="FJ4921" t="str">
            <v>Kitchen</v>
          </cell>
          <cell r="FK4921" t="str">
            <v>EISAq</v>
          </cell>
          <cell r="FL4921">
            <v>277563.60800000001</v>
          </cell>
        </row>
        <row r="4922">
          <cell r="EZ4922" t="str">
            <v>ID</v>
          </cell>
          <cell r="FA4922" t="str">
            <v>Exterior</v>
          </cell>
          <cell r="FB4922">
            <v>851796.9</v>
          </cell>
          <cell r="FC4922">
            <v>5300069.6000000006</v>
          </cell>
          <cell r="FI4922" t="str">
            <v>WA</v>
          </cell>
          <cell r="FJ4922" t="str">
            <v>Living Room/Family Room</v>
          </cell>
          <cell r="FK4922" t="str">
            <v>EISAnqnx</v>
          </cell>
          <cell r="FL4922">
            <v>1090428.4600000002</v>
          </cell>
        </row>
        <row r="4923">
          <cell r="EZ4923" t="str">
            <v>ID</v>
          </cell>
          <cell r="FA4923" t="str">
            <v>Garage</v>
          </cell>
          <cell r="FB4923">
            <v>1181158.368</v>
          </cell>
          <cell r="FC4923">
            <v>1998883.392</v>
          </cell>
          <cell r="FI4923" t="str">
            <v>WA</v>
          </cell>
          <cell r="FJ4923" t="str">
            <v>Other</v>
          </cell>
          <cell r="FK4923" t="str">
            <v>EISAnqnx</v>
          </cell>
          <cell r="FL4923">
            <v>2973895.8000000003</v>
          </cell>
        </row>
        <row r="4924">
          <cell r="EZ4924" t="str">
            <v>ID</v>
          </cell>
          <cell r="FA4924" t="str">
            <v>Kitchen</v>
          </cell>
          <cell r="FB4924">
            <v>605722.24</v>
          </cell>
          <cell r="FC4924">
            <v>495935.08400000003</v>
          </cell>
          <cell r="FI4924" t="str">
            <v>WA</v>
          </cell>
          <cell r="FJ4924" t="str">
            <v>Other</v>
          </cell>
          <cell r="FK4924" t="str">
            <v>EISAq</v>
          </cell>
          <cell r="FL4924">
            <v>74347.395000000004</v>
          </cell>
        </row>
        <row r="4925">
          <cell r="EZ4925" t="str">
            <v>ID</v>
          </cell>
          <cell r="FA4925" t="str">
            <v>Living Room/Family Room</v>
          </cell>
          <cell r="FB4925">
            <v>1828524.0120000001</v>
          </cell>
          <cell r="FC4925">
            <v>1908025.0560000001</v>
          </cell>
          <cell r="FI4925" t="str">
            <v>WA</v>
          </cell>
          <cell r="FJ4925" t="str">
            <v>Other</v>
          </cell>
          <cell r="FK4925" t="str">
            <v>EISAx</v>
          </cell>
          <cell r="FL4925">
            <v>1486947.9000000001</v>
          </cell>
        </row>
        <row r="4926">
          <cell r="EZ4926" t="str">
            <v>ID</v>
          </cell>
          <cell r="FA4926" t="str">
            <v>Other</v>
          </cell>
          <cell r="FB4926">
            <v>1097871.56</v>
          </cell>
          <cell r="FC4926">
            <v>832868.08000000007</v>
          </cell>
          <cell r="FI4926" t="str">
            <v>WA</v>
          </cell>
          <cell r="FJ4926" t="str">
            <v>Bathroom</v>
          </cell>
          <cell r="FK4926" t="str">
            <v>EISAq</v>
          </cell>
          <cell r="FL4926">
            <v>421301.90500000003</v>
          </cell>
        </row>
        <row r="4927">
          <cell r="EZ4927" t="str">
            <v>OR</v>
          </cell>
          <cell r="FA4927" t="str">
            <v>Bathroom</v>
          </cell>
          <cell r="FB4927">
            <v>362855.7</v>
          </cell>
          <cell r="FC4927">
            <v>285446.484</v>
          </cell>
          <cell r="FI4927" t="str">
            <v>WA</v>
          </cell>
          <cell r="FJ4927" t="str">
            <v>Bedrooms</v>
          </cell>
          <cell r="FK4927" t="str">
            <v>EISAq</v>
          </cell>
          <cell r="FL4927">
            <v>550170.723</v>
          </cell>
        </row>
        <row r="4928">
          <cell r="EZ4928" t="str">
            <v>OR</v>
          </cell>
          <cell r="FA4928" t="str">
            <v>Bedrooms</v>
          </cell>
          <cell r="FB4928">
            <v>470906.06400000001</v>
          </cell>
          <cell r="FC4928">
            <v>990192.88800000004</v>
          </cell>
          <cell r="FI4928" t="str">
            <v>WA</v>
          </cell>
          <cell r="FJ4928" t="str">
            <v>Bedrooms</v>
          </cell>
          <cell r="FK4928" t="str">
            <v>EISAx</v>
          </cell>
          <cell r="FL4928">
            <v>991298.60000000009</v>
          </cell>
        </row>
        <row r="4929">
          <cell r="EZ4929" t="str">
            <v>OR</v>
          </cell>
          <cell r="FA4929" t="str">
            <v>Exterior</v>
          </cell>
          <cell r="FB4929">
            <v>477356.83199999999</v>
          </cell>
          <cell r="FC4929">
            <v>3064114.8</v>
          </cell>
          <cell r="FI4929" t="str">
            <v>WA</v>
          </cell>
          <cell r="FJ4929" t="str">
            <v>Exterior</v>
          </cell>
          <cell r="FK4929" t="str">
            <v>EISAq</v>
          </cell>
          <cell r="FL4929">
            <v>327128.538</v>
          </cell>
        </row>
        <row r="4930">
          <cell r="EZ4930" t="str">
            <v>OR</v>
          </cell>
          <cell r="FA4930" t="str">
            <v>Garage</v>
          </cell>
          <cell r="FB4930">
            <v>0</v>
          </cell>
          <cell r="FC4930">
            <v>0</v>
          </cell>
          <cell r="FI4930" t="str">
            <v>WA</v>
          </cell>
          <cell r="FJ4930" t="str">
            <v>Kitchen</v>
          </cell>
          <cell r="FK4930" t="str">
            <v>EISAx</v>
          </cell>
          <cell r="FL4930">
            <v>1635642.6900000002</v>
          </cell>
        </row>
        <row r="4931">
          <cell r="EZ4931" t="str">
            <v>OR</v>
          </cell>
          <cell r="FA4931" t="str">
            <v>Kitchen</v>
          </cell>
          <cell r="FB4931">
            <v>596696.04</v>
          </cell>
          <cell r="FC4931">
            <v>387046.08</v>
          </cell>
          <cell r="FI4931" t="str">
            <v>WA</v>
          </cell>
          <cell r="FJ4931" t="str">
            <v>Living Room/Family Room</v>
          </cell>
          <cell r="FK4931" t="str">
            <v>EISAx</v>
          </cell>
          <cell r="FL4931">
            <v>644344.09000000008</v>
          </cell>
        </row>
        <row r="4932">
          <cell r="EZ4932" t="str">
            <v>OR</v>
          </cell>
          <cell r="FA4932" t="str">
            <v>Living Room/Family Room</v>
          </cell>
          <cell r="FB4932">
            <v>290284.56</v>
          </cell>
          <cell r="FC4932">
            <v>919234.44000000006</v>
          </cell>
          <cell r="FI4932" t="str">
            <v>WA</v>
          </cell>
          <cell r="FJ4932" t="str">
            <v>Other</v>
          </cell>
          <cell r="FK4932" t="str">
            <v>EISAnqnx</v>
          </cell>
          <cell r="FL4932">
            <v>297389.58</v>
          </cell>
        </row>
        <row r="4933">
          <cell r="EZ4933" t="str">
            <v>OR</v>
          </cell>
          <cell r="FA4933" t="str">
            <v>Other</v>
          </cell>
          <cell r="FB4933">
            <v>1015995.96</v>
          </cell>
          <cell r="FC4933">
            <v>611210.26800000004</v>
          </cell>
          <cell r="FI4933" t="str">
            <v>WA</v>
          </cell>
          <cell r="FJ4933" t="str">
            <v>Other</v>
          </cell>
          <cell r="FK4933" t="str">
            <v>EISAq</v>
          </cell>
          <cell r="FL4933">
            <v>1006168.079</v>
          </cell>
        </row>
        <row r="4934">
          <cell r="EZ4934" t="str">
            <v>WA</v>
          </cell>
          <cell r="FA4934" t="str">
            <v>Bathroom</v>
          </cell>
          <cell r="FB4934">
            <v>124799.58</v>
          </cell>
          <cell r="FC4934">
            <v>51999.824999999997</v>
          </cell>
          <cell r="FI4934" t="str">
            <v>WA</v>
          </cell>
          <cell r="FJ4934" t="str">
            <v>Other</v>
          </cell>
          <cell r="FK4934" t="str">
            <v>EISAx</v>
          </cell>
          <cell r="FL4934">
            <v>4014759.3300000005</v>
          </cell>
        </row>
        <row r="4935">
          <cell r="EZ4935" t="str">
            <v>WA</v>
          </cell>
          <cell r="FA4935" t="str">
            <v>Bedrooms</v>
          </cell>
          <cell r="FB4935">
            <v>403518.64199999999</v>
          </cell>
          <cell r="FC4935">
            <v>1064956.416</v>
          </cell>
          <cell r="FI4935" t="str">
            <v>WA</v>
          </cell>
          <cell r="FJ4935" t="str">
            <v>Bedrooms</v>
          </cell>
          <cell r="FK4935" t="str">
            <v>EISAnqnx</v>
          </cell>
          <cell r="FL4935">
            <v>601114.79999999993</v>
          </cell>
        </row>
        <row r="4936">
          <cell r="EZ4936" t="str">
            <v>WA</v>
          </cell>
          <cell r="FA4936" t="str">
            <v>Exterior</v>
          </cell>
          <cell r="FB4936">
            <v>232959.21599999999</v>
          </cell>
          <cell r="FC4936">
            <v>2760150.7110000001</v>
          </cell>
          <cell r="FI4936" t="str">
            <v>WA</v>
          </cell>
          <cell r="FJ4936" t="str">
            <v>Exterior</v>
          </cell>
          <cell r="FK4936" t="str">
            <v>EISAx</v>
          </cell>
          <cell r="FL4936">
            <v>601114.79999999993</v>
          </cell>
        </row>
        <row r="4937">
          <cell r="EZ4937" t="str">
            <v>WA</v>
          </cell>
          <cell r="FA4937" t="str">
            <v>Garage</v>
          </cell>
          <cell r="FB4937">
            <v>224639.24400000001</v>
          </cell>
          <cell r="FC4937">
            <v>873597.05999999994</v>
          </cell>
          <cell r="FI4937" t="str">
            <v>WA</v>
          </cell>
          <cell r="FJ4937" t="str">
            <v>Kitchen</v>
          </cell>
          <cell r="FK4937" t="str">
            <v>EISAnqnx</v>
          </cell>
          <cell r="FL4937">
            <v>120222.95999999999</v>
          </cell>
        </row>
        <row r="4938">
          <cell r="EZ4938" t="str">
            <v>WA</v>
          </cell>
          <cell r="FA4938" t="str">
            <v>Kitchen</v>
          </cell>
          <cell r="FB4938">
            <v>738397.51500000001</v>
          </cell>
          <cell r="FC4938">
            <v>259999.125</v>
          </cell>
          <cell r="FI4938" t="str">
            <v>WA</v>
          </cell>
          <cell r="FJ4938" t="str">
            <v>Living Room/Family Room</v>
          </cell>
          <cell r="FK4938" t="str">
            <v>EISAnqnx</v>
          </cell>
          <cell r="FL4938">
            <v>601114.79999999993</v>
          </cell>
        </row>
        <row r="4939">
          <cell r="EZ4939" t="str">
            <v>WA</v>
          </cell>
          <cell r="FA4939" t="str">
            <v>Living Room/Family Room</v>
          </cell>
          <cell r="FB4939">
            <v>499198.32</v>
          </cell>
          <cell r="FC4939">
            <v>474238.40399999998</v>
          </cell>
          <cell r="FI4939" t="str">
            <v>WA</v>
          </cell>
          <cell r="FJ4939" t="str">
            <v>Other</v>
          </cell>
          <cell r="FK4939" t="str">
            <v>EISAnqnx</v>
          </cell>
          <cell r="FL4939">
            <v>240445.91999999998</v>
          </cell>
        </row>
        <row r="4940">
          <cell r="EZ4940" t="str">
            <v>WA</v>
          </cell>
          <cell r="FA4940" t="str">
            <v>Other</v>
          </cell>
          <cell r="FB4940">
            <v>1252155.7859999998</v>
          </cell>
          <cell r="FC4940">
            <v>613597.93499999994</v>
          </cell>
          <cell r="FI4940" t="str">
            <v>WA</v>
          </cell>
          <cell r="FJ4940" t="str">
            <v>Other</v>
          </cell>
          <cell r="FK4940" t="str">
            <v>EISAq</v>
          </cell>
          <cell r="FL4940">
            <v>30055.739999999998</v>
          </cell>
        </row>
        <row r="4941">
          <cell r="EZ4941" t="str">
            <v>ID</v>
          </cell>
          <cell r="FA4941" t="str">
            <v>Bathroom</v>
          </cell>
          <cell r="FB4941">
            <v>1022156.28</v>
          </cell>
          <cell r="FC4941">
            <v>412648.27600000001</v>
          </cell>
          <cell r="FI4941" t="str">
            <v>WA</v>
          </cell>
          <cell r="FJ4941" t="str">
            <v>Other</v>
          </cell>
          <cell r="FK4941" t="str">
            <v>EISAx</v>
          </cell>
          <cell r="FL4941">
            <v>120222.95999999999</v>
          </cell>
        </row>
        <row r="4942">
          <cell r="EZ4942" t="str">
            <v>ID</v>
          </cell>
          <cell r="FA4942" t="str">
            <v>Bedrooms</v>
          </cell>
          <cell r="FB4942">
            <v>3691119.9</v>
          </cell>
          <cell r="FC4942">
            <v>2063241.3800000001</v>
          </cell>
          <cell r="FI4942" t="str">
            <v>WA</v>
          </cell>
          <cell r="FJ4942" t="str">
            <v>Bathroom</v>
          </cell>
          <cell r="FK4942" t="str">
            <v>EISAq</v>
          </cell>
          <cell r="FL4942">
            <v>120222.95999999999</v>
          </cell>
        </row>
        <row r="4943">
          <cell r="EZ4943" t="str">
            <v>ID</v>
          </cell>
          <cell r="FA4943" t="str">
            <v>Exterior</v>
          </cell>
          <cell r="FB4943">
            <v>908583.36</v>
          </cell>
          <cell r="FC4943">
            <v>7851674.5360000003</v>
          </cell>
          <cell r="FI4943" t="str">
            <v>WA</v>
          </cell>
          <cell r="FJ4943" t="str">
            <v>Bedrooms</v>
          </cell>
          <cell r="FK4943" t="str">
            <v>EISAnqnx</v>
          </cell>
          <cell r="FL4943">
            <v>240445.91999999998</v>
          </cell>
        </row>
        <row r="4944">
          <cell r="EZ4944" t="str">
            <v>ID</v>
          </cell>
          <cell r="FA4944" t="str">
            <v>Garage</v>
          </cell>
          <cell r="FB4944">
            <v>787438.91200000001</v>
          </cell>
          <cell r="FC4944">
            <v>1892882</v>
          </cell>
          <cell r="FI4944" t="str">
            <v>WA</v>
          </cell>
          <cell r="FJ4944" t="str">
            <v>Bedrooms</v>
          </cell>
          <cell r="FK4944" t="str">
            <v>EISAq</v>
          </cell>
          <cell r="FL4944">
            <v>90167.22</v>
          </cell>
        </row>
        <row r="4945">
          <cell r="EZ4945" t="str">
            <v>ID</v>
          </cell>
          <cell r="FA4945" t="str">
            <v>Kitchen</v>
          </cell>
          <cell r="FB4945">
            <v>2063241.3800000001</v>
          </cell>
          <cell r="FC4945">
            <v>1381803.86</v>
          </cell>
          <cell r="FI4945" t="str">
            <v>WA</v>
          </cell>
          <cell r="FJ4945" t="str">
            <v>Exterior</v>
          </cell>
          <cell r="FK4945" t="str">
            <v>EISAx</v>
          </cell>
          <cell r="FL4945">
            <v>300557.39999999997</v>
          </cell>
        </row>
        <row r="4946">
          <cell r="EZ4946" t="str">
            <v>ID</v>
          </cell>
          <cell r="FA4946" t="str">
            <v>Living Room/Family Room</v>
          </cell>
          <cell r="FB4946">
            <v>1627878.52</v>
          </cell>
          <cell r="FC4946">
            <v>1010798.988</v>
          </cell>
          <cell r="FI4946" t="str">
            <v>WA</v>
          </cell>
          <cell r="FJ4946" t="str">
            <v>Kitchen</v>
          </cell>
          <cell r="FK4946" t="str">
            <v>EISAnqnx</v>
          </cell>
          <cell r="FL4946">
            <v>80148.639999999999</v>
          </cell>
        </row>
        <row r="4947">
          <cell r="EZ4947" t="str">
            <v>ID</v>
          </cell>
          <cell r="FA4947" t="str">
            <v>Other</v>
          </cell>
          <cell r="FB4947">
            <v>2195743.12</v>
          </cell>
          <cell r="FC4947">
            <v>2585676.8119999999</v>
          </cell>
          <cell r="FI4947" t="str">
            <v>WA</v>
          </cell>
          <cell r="FJ4947" t="str">
            <v>Kitchen</v>
          </cell>
          <cell r="FK4947" t="str">
            <v>EISAq</v>
          </cell>
          <cell r="FL4947">
            <v>220408.75999999998</v>
          </cell>
        </row>
        <row r="4948">
          <cell r="EZ4948" t="str">
            <v>ID</v>
          </cell>
          <cell r="FA4948" t="str">
            <v>Bathroom</v>
          </cell>
          <cell r="FB4948">
            <v>155020.44999999998</v>
          </cell>
          <cell r="FC4948">
            <v>71547.899999999994</v>
          </cell>
          <cell r="FI4948" t="str">
            <v>WA</v>
          </cell>
          <cell r="FJ4948" t="str">
            <v>Living Room/Family Room</v>
          </cell>
          <cell r="FK4948" t="str">
            <v>EISAnqnx</v>
          </cell>
          <cell r="FL4948">
            <v>601114.79999999993</v>
          </cell>
        </row>
        <row r="4949">
          <cell r="EZ4949" t="str">
            <v>ID</v>
          </cell>
          <cell r="FA4949" t="str">
            <v>Bedrooms</v>
          </cell>
          <cell r="FB4949">
            <v>387551.125</v>
          </cell>
          <cell r="FC4949">
            <v>524684.6</v>
          </cell>
          <cell r="FI4949" t="str">
            <v>WA</v>
          </cell>
          <cell r="FJ4949" t="str">
            <v>Living Room/Family Room</v>
          </cell>
          <cell r="FK4949" t="str">
            <v>EISAq</v>
          </cell>
          <cell r="FL4949">
            <v>30055.739999999998</v>
          </cell>
        </row>
        <row r="4950">
          <cell r="EZ4950" t="str">
            <v>ID</v>
          </cell>
          <cell r="FA4950" t="str">
            <v>Exterior</v>
          </cell>
          <cell r="FB4950">
            <v>393513.44999999995</v>
          </cell>
          <cell r="FC4950">
            <v>1252088.25</v>
          </cell>
          <cell r="FI4950" t="str">
            <v>WA</v>
          </cell>
          <cell r="FJ4950" t="str">
            <v>Living Room/Family Room</v>
          </cell>
          <cell r="FK4950" t="str">
            <v>EISAx</v>
          </cell>
          <cell r="FL4950">
            <v>601114.79999999993</v>
          </cell>
        </row>
        <row r="4951">
          <cell r="EZ4951" t="str">
            <v>ID</v>
          </cell>
          <cell r="FA4951" t="str">
            <v>Garage</v>
          </cell>
          <cell r="FB4951">
            <v>1144766.3999999999</v>
          </cell>
          <cell r="FC4951">
            <v>968281.58</v>
          </cell>
          <cell r="FI4951" t="str">
            <v>WA</v>
          </cell>
          <cell r="FJ4951" t="str">
            <v>Other</v>
          </cell>
          <cell r="FK4951" t="str">
            <v>EISAnqnx</v>
          </cell>
          <cell r="FL4951">
            <v>120222.95999999999</v>
          </cell>
        </row>
        <row r="4952">
          <cell r="EZ4952" t="str">
            <v>ID</v>
          </cell>
          <cell r="FA4952" t="str">
            <v>Living Room/Family Room</v>
          </cell>
          <cell r="FB4952">
            <v>141903.33499999999</v>
          </cell>
          <cell r="FC4952">
            <v>310040.89999999997</v>
          </cell>
          <cell r="FI4952" t="str">
            <v>WA</v>
          </cell>
          <cell r="FJ4952" t="str">
            <v>Other</v>
          </cell>
          <cell r="FK4952" t="str">
            <v>EISAq</v>
          </cell>
          <cell r="FL4952">
            <v>230427.34</v>
          </cell>
        </row>
        <row r="4953">
          <cell r="EZ4953" t="str">
            <v>ID</v>
          </cell>
          <cell r="FA4953" t="str">
            <v>Other</v>
          </cell>
          <cell r="FB4953">
            <v>912235.72499999998</v>
          </cell>
          <cell r="FC4953">
            <v>400668.24</v>
          </cell>
          <cell r="FI4953" t="str">
            <v>OR</v>
          </cell>
          <cell r="FJ4953" t="str">
            <v>Bathroom</v>
          </cell>
          <cell r="FK4953" t="str">
            <v>EISAq</v>
          </cell>
          <cell r="FL4953">
            <v>90125.593999999997</v>
          </cell>
        </row>
        <row r="4954">
          <cell r="EZ4954" t="str">
            <v>MT</v>
          </cell>
          <cell r="FA4954" t="str">
            <v>Bathroom</v>
          </cell>
          <cell r="FB4954">
            <v>511412.64</v>
          </cell>
          <cell r="FC4954">
            <v>85235.44</v>
          </cell>
          <cell r="FI4954" t="str">
            <v>OR</v>
          </cell>
          <cell r="FJ4954" t="str">
            <v>Bathroom</v>
          </cell>
          <cell r="FK4954" t="str">
            <v>EISAx</v>
          </cell>
          <cell r="FL4954">
            <v>831928.56</v>
          </cell>
        </row>
        <row r="4955">
          <cell r="EZ4955" t="str">
            <v>MT</v>
          </cell>
          <cell r="FA4955" t="str">
            <v>Bedrooms</v>
          </cell>
          <cell r="FB4955">
            <v>511412.64</v>
          </cell>
          <cell r="FC4955">
            <v>677621.74800000002</v>
          </cell>
          <cell r="FI4955" t="str">
            <v>OR</v>
          </cell>
          <cell r="FJ4955" t="str">
            <v>Bedrooms</v>
          </cell>
          <cell r="FK4955" t="str">
            <v>EISAq</v>
          </cell>
          <cell r="FL4955">
            <v>540753.56400000001</v>
          </cell>
        </row>
        <row r="4956">
          <cell r="EZ4956" t="str">
            <v>MT</v>
          </cell>
          <cell r="FA4956" t="str">
            <v>Exterior</v>
          </cell>
          <cell r="FB4956">
            <v>319632.90000000002</v>
          </cell>
          <cell r="FC4956">
            <v>1670614.6240000001</v>
          </cell>
          <cell r="FI4956" t="str">
            <v>OR</v>
          </cell>
          <cell r="FJ4956" t="str">
            <v>Bedrooms</v>
          </cell>
          <cell r="FK4956" t="str">
            <v>EISAx</v>
          </cell>
          <cell r="FL4956">
            <v>277309.52</v>
          </cell>
        </row>
        <row r="4957">
          <cell r="EZ4957" t="str">
            <v>MT</v>
          </cell>
          <cell r="FA4957" t="str">
            <v>Garage</v>
          </cell>
          <cell r="FB4957">
            <v>0</v>
          </cell>
          <cell r="FC4957">
            <v>0</v>
          </cell>
          <cell r="FI4957" t="str">
            <v>OR</v>
          </cell>
          <cell r="FJ4957" t="str">
            <v>Exterior</v>
          </cell>
          <cell r="FK4957" t="str">
            <v>EISAnqnx</v>
          </cell>
          <cell r="FL4957">
            <v>1663857.12</v>
          </cell>
        </row>
        <row r="4958">
          <cell r="EZ4958" t="str">
            <v>MT</v>
          </cell>
          <cell r="FA4958" t="str">
            <v>Kitchen</v>
          </cell>
          <cell r="FB4958">
            <v>255706.32</v>
          </cell>
          <cell r="FC4958">
            <v>281276.95199999999</v>
          </cell>
          <cell r="FI4958" t="str">
            <v>OR</v>
          </cell>
          <cell r="FJ4958" t="str">
            <v>Exterior</v>
          </cell>
          <cell r="FK4958" t="str">
            <v>EISAq</v>
          </cell>
          <cell r="FL4958">
            <v>1365749.3859999999</v>
          </cell>
        </row>
        <row r="4959">
          <cell r="EZ4959" t="str">
            <v>MT</v>
          </cell>
          <cell r="FA4959" t="str">
            <v>Living Room/Family Room</v>
          </cell>
          <cell r="FB4959">
            <v>383559.48</v>
          </cell>
          <cell r="FC4959">
            <v>413391.88400000002</v>
          </cell>
          <cell r="FI4959" t="str">
            <v>OR</v>
          </cell>
          <cell r="FJ4959" t="str">
            <v>Garage</v>
          </cell>
          <cell r="FK4959" t="str">
            <v>EISAq</v>
          </cell>
          <cell r="FL4959">
            <v>0</v>
          </cell>
        </row>
        <row r="4960">
          <cell r="EZ4960" t="str">
            <v>MT</v>
          </cell>
          <cell r="FA4960" t="str">
            <v>Other</v>
          </cell>
          <cell r="FB4960">
            <v>127853.16</v>
          </cell>
          <cell r="FC4960">
            <v>57533.921999999999</v>
          </cell>
          <cell r="FI4960" t="str">
            <v>OR</v>
          </cell>
          <cell r="FJ4960" t="str">
            <v>Kitchen</v>
          </cell>
          <cell r="FK4960" t="str">
            <v>EISAnqnx</v>
          </cell>
          <cell r="FL4960">
            <v>831928.56</v>
          </cell>
        </row>
        <row r="4961">
          <cell r="EZ4961" t="str">
            <v>ID</v>
          </cell>
          <cell r="FA4961" t="str">
            <v>Bathroom</v>
          </cell>
          <cell r="FB4961">
            <v>3660833.7880000002</v>
          </cell>
          <cell r="FC4961">
            <v>526221.196</v>
          </cell>
          <cell r="FI4961" t="str">
            <v>OR</v>
          </cell>
          <cell r="FJ4961" t="str">
            <v>Kitchen</v>
          </cell>
          <cell r="FK4961" t="str">
            <v>EISAq</v>
          </cell>
          <cell r="FL4961">
            <v>360502.37599999999</v>
          </cell>
        </row>
        <row r="4962">
          <cell r="EZ4962" t="str">
            <v>ID</v>
          </cell>
          <cell r="FA4962" t="str">
            <v>Bedrooms</v>
          </cell>
          <cell r="FB4962">
            <v>3407187.6</v>
          </cell>
          <cell r="FC4962">
            <v>2358530.9720000001</v>
          </cell>
          <cell r="FI4962" t="str">
            <v>OR</v>
          </cell>
          <cell r="FJ4962" t="str">
            <v>Living Room/Family Room</v>
          </cell>
          <cell r="FK4962" t="str">
            <v>EISAq</v>
          </cell>
          <cell r="FL4962">
            <v>90125.593999999997</v>
          </cell>
        </row>
        <row r="4963">
          <cell r="EZ4963" t="str">
            <v>ID</v>
          </cell>
          <cell r="FA4963" t="str">
            <v>Exterior</v>
          </cell>
          <cell r="FB4963">
            <v>2271458.4</v>
          </cell>
          <cell r="FC4963">
            <v>10005774.252</v>
          </cell>
          <cell r="FI4963" t="str">
            <v>OR</v>
          </cell>
          <cell r="FJ4963" t="str">
            <v>Other</v>
          </cell>
          <cell r="FK4963" t="str">
            <v>EISAq</v>
          </cell>
          <cell r="FL4963">
            <v>478358.92200000002</v>
          </cell>
        </row>
        <row r="4964">
          <cell r="EZ4964" t="str">
            <v>ID</v>
          </cell>
          <cell r="FA4964" t="str">
            <v>Garage</v>
          </cell>
          <cell r="FB4964">
            <v>908583.36</v>
          </cell>
          <cell r="FC4964">
            <v>2089741.7280000001</v>
          </cell>
          <cell r="FI4964" t="str">
            <v>WA</v>
          </cell>
          <cell r="FJ4964" t="str">
            <v>Bathroom</v>
          </cell>
          <cell r="FK4964" t="str">
            <v>EISAq</v>
          </cell>
          <cell r="FL4964">
            <v>571059.05999999994</v>
          </cell>
        </row>
        <row r="4965">
          <cell r="EZ4965" t="str">
            <v>ID</v>
          </cell>
          <cell r="FA4965" t="str">
            <v>Kitchen</v>
          </cell>
          <cell r="FB4965">
            <v>3089183.4240000001</v>
          </cell>
          <cell r="FC4965">
            <v>609508.00400000007</v>
          </cell>
          <cell r="FI4965" t="str">
            <v>WA</v>
          </cell>
          <cell r="FJ4965" t="str">
            <v>Bathroom</v>
          </cell>
          <cell r="FK4965" t="str">
            <v>EISAx</v>
          </cell>
          <cell r="FL4965">
            <v>1402601.2</v>
          </cell>
        </row>
        <row r="4966">
          <cell r="EZ4966" t="str">
            <v>ID</v>
          </cell>
          <cell r="FA4966" t="str">
            <v>Living Room/Family Room</v>
          </cell>
          <cell r="FB4966">
            <v>3975052.2</v>
          </cell>
          <cell r="FC4966">
            <v>1953454.2240000002</v>
          </cell>
          <cell r="FI4966" t="str">
            <v>WA</v>
          </cell>
          <cell r="FJ4966" t="str">
            <v>Bedrooms</v>
          </cell>
          <cell r="FK4966" t="str">
            <v>EISAq</v>
          </cell>
          <cell r="FL4966">
            <v>180334.44</v>
          </cell>
        </row>
        <row r="4967">
          <cell r="EZ4967" t="str">
            <v>ID</v>
          </cell>
          <cell r="FA4967" t="str">
            <v>Other</v>
          </cell>
          <cell r="FB4967">
            <v>4698133.1239999998</v>
          </cell>
          <cell r="FC4967">
            <v>3634333.44</v>
          </cell>
          <cell r="FI4967" t="str">
            <v>WA</v>
          </cell>
          <cell r="FJ4967" t="str">
            <v>Bedrooms</v>
          </cell>
          <cell r="FK4967" t="str">
            <v>EISAx</v>
          </cell>
          <cell r="FL4967">
            <v>450836.1</v>
          </cell>
        </row>
        <row r="4968">
          <cell r="EZ4968" t="str">
            <v>MT</v>
          </cell>
          <cell r="FA4968" t="str">
            <v>Bathroom</v>
          </cell>
          <cell r="FB4968">
            <v>68680.740000000005</v>
          </cell>
          <cell r="FC4968">
            <v>38919.086000000003</v>
          </cell>
          <cell r="FI4968" t="str">
            <v>WA</v>
          </cell>
          <cell r="FJ4968" t="str">
            <v>Exterior</v>
          </cell>
          <cell r="FK4968" t="str">
            <v>EISAnqnx</v>
          </cell>
          <cell r="FL4968">
            <v>240445.91999999998</v>
          </cell>
        </row>
        <row r="4969">
          <cell r="EZ4969" t="str">
            <v>MT</v>
          </cell>
          <cell r="FA4969" t="str">
            <v>Bedrooms</v>
          </cell>
          <cell r="FB4969">
            <v>266710.20699999999</v>
          </cell>
          <cell r="FC4969">
            <v>164833.77600000001</v>
          </cell>
          <cell r="FI4969" t="str">
            <v>WA</v>
          </cell>
          <cell r="FJ4969" t="str">
            <v>Exterior</v>
          </cell>
          <cell r="FK4969" t="str">
            <v>EISAq</v>
          </cell>
          <cell r="FL4969">
            <v>180334.44</v>
          </cell>
        </row>
        <row r="4970">
          <cell r="EZ4970" t="str">
            <v>MT</v>
          </cell>
          <cell r="FA4970" t="str">
            <v>Exterior</v>
          </cell>
          <cell r="FB4970">
            <v>297616.54000000004</v>
          </cell>
          <cell r="FC4970">
            <v>1556763.4400000002</v>
          </cell>
          <cell r="FI4970" t="str">
            <v>WA</v>
          </cell>
          <cell r="FJ4970" t="str">
            <v>Garage</v>
          </cell>
          <cell r="FK4970" t="str">
            <v>EISAq</v>
          </cell>
          <cell r="FL4970">
            <v>320594.56</v>
          </cell>
        </row>
        <row r="4971">
          <cell r="EZ4971" t="str">
            <v>MT</v>
          </cell>
          <cell r="FA4971" t="str">
            <v>Garage</v>
          </cell>
          <cell r="FB4971">
            <v>1098891.8400000001</v>
          </cell>
          <cell r="FC4971">
            <v>1749069.5120000001</v>
          </cell>
          <cell r="FI4971" t="str">
            <v>WA</v>
          </cell>
          <cell r="FJ4971" t="str">
            <v>Kitchen</v>
          </cell>
          <cell r="FK4971" t="str">
            <v>EISAq</v>
          </cell>
          <cell r="FL4971">
            <v>320594.56</v>
          </cell>
        </row>
        <row r="4972">
          <cell r="EZ4972" t="str">
            <v>MT</v>
          </cell>
          <cell r="FA4972" t="str">
            <v>Kitchen</v>
          </cell>
          <cell r="FB4972">
            <v>257552.77500000002</v>
          </cell>
          <cell r="FC4972">
            <v>156821.02300000002</v>
          </cell>
          <cell r="FI4972" t="str">
            <v>WA</v>
          </cell>
          <cell r="FJ4972" t="str">
            <v>Living Room/Family Room</v>
          </cell>
          <cell r="FK4972" t="str">
            <v>EISAnqnx</v>
          </cell>
          <cell r="FL4972">
            <v>561040.48</v>
          </cell>
        </row>
        <row r="4973">
          <cell r="EZ4973" t="str">
            <v>MT</v>
          </cell>
          <cell r="FA4973" t="str">
            <v>Living Room/Family Room</v>
          </cell>
          <cell r="FB4973">
            <v>709700.9800000001</v>
          </cell>
          <cell r="FC4973">
            <v>228935.80000000002</v>
          </cell>
          <cell r="FI4973" t="str">
            <v>WA</v>
          </cell>
          <cell r="FJ4973" t="str">
            <v>Living Room/Family Room</v>
          </cell>
          <cell r="FK4973" t="str">
            <v>EISAq</v>
          </cell>
          <cell r="FL4973">
            <v>150278.69999999998</v>
          </cell>
        </row>
        <row r="4974">
          <cell r="EZ4974" t="str">
            <v>MT</v>
          </cell>
          <cell r="FA4974" t="str">
            <v>Other</v>
          </cell>
          <cell r="FB4974">
            <v>1616286.7480000001</v>
          </cell>
          <cell r="FC4974">
            <v>887126.22500000009</v>
          </cell>
          <cell r="FI4974" t="str">
            <v>WA</v>
          </cell>
          <cell r="FJ4974" t="str">
            <v>Living Room/Family Room</v>
          </cell>
          <cell r="FK4974" t="str">
            <v>EISAx</v>
          </cell>
          <cell r="FL4974">
            <v>1202229.5999999999</v>
          </cell>
        </row>
        <row r="4975">
          <cell r="EZ4975" t="str">
            <v>WA</v>
          </cell>
          <cell r="FA4975" t="str">
            <v>Bathroom</v>
          </cell>
          <cell r="FB4975">
            <v>1372795.38</v>
          </cell>
          <cell r="FC4975">
            <v>644797.82999999996</v>
          </cell>
          <cell r="FI4975" t="str">
            <v>WA</v>
          </cell>
          <cell r="FJ4975" t="str">
            <v>Other</v>
          </cell>
          <cell r="FK4975" t="str">
            <v>EISAnqnx</v>
          </cell>
          <cell r="FL4975">
            <v>721337.76</v>
          </cell>
        </row>
        <row r="4976">
          <cell r="EZ4976" t="str">
            <v>WA</v>
          </cell>
          <cell r="FA4976" t="str">
            <v>Bedrooms</v>
          </cell>
          <cell r="FB4976">
            <v>1019196.57</v>
          </cell>
          <cell r="FC4976">
            <v>1347835.4639999999</v>
          </cell>
          <cell r="FI4976" t="str">
            <v>WA</v>
          </cell>
          <cell r="FJ4976" t="str">
            <v>Other</v>
          </cell>
          <cell r="FK4976" t="str">
            <v>EISAq</v>
          </cell>
          <cell r="FL4976">
            <v>659222.56400000001</v>
          </cell>
        </row>
        <row r="4977">
          <cell r="EZ4977" t="str">
            <v>WA</v>
          </cell>
          <cell r="FA4977" t="str">
            <v>Exterior</v>
          </cell>
          <cell r="FB4977">
            <v>1899033.6089999999</v>
          </cell>
          <cell r="FC4977">
            <v>7246695.6119999997</v>
          </cell>
          <cell r="FI4977" t="str">
            <v>WA</v>
          </cell>
          <cell r="FJ4977" t="str">
            <v>Other</v>
          </cell>
          <cell r="FK4977" t="str">
            <v>EISAx</v>
          </cell>
          <cell r="FL4977">
            <v>1051950.8999999999</v>
          </cell>
        </row>
        <row r="4978">
          <cell r="EZ4978" t="str">
            <v>WA</v>
          </cell>
          <cell r="FA4978" t="str">
            <v>Garage</v>
          </cell>
          <cell r="FB4978">
            <v>623997.9</v>
          </cell>
          <cell r="FC4978">
            <v>1435195.17</v>
          </cell>
          <cell r="FI4978" t="str">
            <v>WA</v>
          </cell>
          <cell r="FJ4978" t="str">
            <v>Bathroom</v>
          </cell>
          <cell r="FK4978" t="str">
            <v>EISAx</v>
          </cell>
          <cell r="FL4978">
            <v>1341790.56</v>
          </cell>
        </row>
        <row r="4979">
          <cell r="EZ4979" t="str">
            <v>WA</v>
          </cell>
          <cell r="FA4979" t="str">
            <v>Kitchen</v>
          </cell>
          <cell r="FB4979">
            <v>800797.30499999993</v>
          </cell>
          <cell r="FC4979">
            <v>530398.21499999997</v>
          </cell>
          <cell r="FI4979" t="str">
            <v>WA</v>
          </cell>
          <cell r="FJ4979" t="str">
            <v>Bedrooms</v>
          </cell>
          <cell r="FK4979" t="str">
            <v>EISAnqnx</v>
          </cell>
          <cell r="FL4979">
            <v>182971.44</v>
          </cell>
        </row>
        <row r="4980">
          <cell r="EZ4980" t="str">
            <v>WA</v>
          </cell>
          <cell r="FA4980" t="str">
            <v>Living Room/Family Room</v>
          </cell>
          <cell r="FB4980">
            <v>802877.29799999995</v>
          </cell>
          <cell r="FC4980">
            <v>1414395.24</v>
          </cell>
          <cell r="FI4980" t="str">
            <v>WA</v>
          </cell>
          <cell r="FJ4980" t="str">
            <v>Bedrooms</v>
          </cell>
          <cell r="FK4980" t="str">
            <v>EISAx</v>
          </cell>
          <cell r="FL4980">
            <v>1097828.6399999999</v>
          </cell>
        </row>
        <row r="4981">
          <cell r="EZ4981" t="str">
            <v>WA</v>
          </cell>
          <cell r="FA4981" t="str">
            <v>Other</v>
          </cell>
          <cell r="FB4981">
            <v>3544308.0719999997</v>
          </cell>
          <cell r="FC4981">
            <v>2747670.753</v>
          </cell>
          <cell r="FI4981" t="str">
            <v>WA</v>
          </cell>
          <cell r="FJ4981" t="str">
            <v>Exterior</v>
          </cell>
          <cell r="FK4981" t="str">
            <v>EISAnqnx</v>
          </cell>
          <cell r="FL4981">
            <v>365942.88</v>
          </cell>
        </row>
        <row r="4982">
          <cell r="EZ4982" t="str">
            <v>ID</v>
          </cell>
          <cell r="FA4982" t="str">
            <v>Bathroom</v>
          </cell>
          <cell r="FB4982">
            <v>89434.875</v>
          </cell>
          <cell r="FC4982">
            <v>124016.35999999999</v>
          </cell>
          <cell r="FI4982" t="str">
            <v>WA</v>
          </cell>
          <cell r="FJ4982" t="str">
            <v>Garage</v>
          </cell>
          <cell r="FK4982" t="str">
            <v>EISAq</v>
          </cell>
          <cell r="FL4982">
            <v>195169.53599999999</v>
          </cell>
        </row>
        <row r="4983">
          <cell r="EZ4983" t="str">
            <v>ID</v>
          </cell>
          <cell r="FA4983" t="str">
            <v>Bedrooms</v>
          </cell>
          <cell r="FB4983">
            <v>751252.95</v>
          </cell>
          <cell r="FC4983">
            <v>655855.75</v>
          </cell>
          <cell r="FI4983" t="str">
            <v>WA</v>
          </cell>
          <cell r="FJ4983" t="str">
            <v>Kitchen</v>
          </cell>
          <cell r="FK4983" t="str">
            <v>EISAnqnx</v>
          </cell>
          <cell r="FL4983">
            <v>182971.44</v>
          </cell>
        </row>
        <row r="4984">
          <cell r="EZ4984" t="str">
            <v>ID</v>
          </cell>
          <cell r="FA4984" t="str">
            <v>Exterior</v>
          </cell>
          <cell r="FB4984">
            <v>858574.79999999993</v>
          </cell>
          <cell r="FC4984">
            <v>2456477.9</v>
          </cell>
          <cell r="FI4984" t="str">
            <v>WA</v>
          </cell>
          <cell r="FJ4984" t="str">
            <v>Kitchen</v>
          </cell>
          <cell r="FK4984" t="str">
            <v>EISAx</v>
          </cell>
          <cell r="FL4984">
            <v>823371.48</v>
          </cell>
        </row>
        <row r="4985">
          <cell r="EZ4985" t="str">
            <v>ID</v>
          </cell>
          <cell r="FA4985" t="str">
            <v>Garage</v>
          </cell>
          <cell r="FB4985">
            <v>572383.19999999995</v>
          </cell>
          <cell r="FC4985">
            <v>884809.02999999991</v>
          </cell>
          <cell r="FI4985" t="str">
            <v>WA</v>
          </cell>
          <cell r="FJ4985" t="str">
            <v>Living Room/Family Room</v>
          </cell>
          <cell r="FK4985" t="str">
            <v>EISAnqnx</v>
          </cell>
          <cell r="FL4985">
            <v>640400.03999999992</v>
          </cell>
        </row>
        <row r="4986">
          <cell r="EZ4986" t="str">
            <v>ID</v>
          </cell>
          <cell r="FA4986" t="str">
            <v>Kitchen</v>
          </cell>
          <cell r="FB4986">
            <v>536609.25</v>
          </cell>
          <cell r="FC4986">
            <v>115669.105</v>
          </cell>
          <cell r="FI4986" t="str">
            <v>WA</v>
          </cell>
          <cell r="FJ4986" t="str">
            <v>Living Room/Family Room</v>
          </cell>
          <cell r="FK4986" t="str">
            <v>EISAx</v>
          </cell>
          <cell r="FL4986">
            <v>731885.76</v>
          </cell>
        </row>
        <row r="4987">
          <cell r="EZ4987" t="str">
            <v>ID</v>
          </cell>
          <cell r="FA4987" t="str">
            <v>Living Room/Family Room</v>
          </cell>
          <cell r="FB4987">
            <v>814453.59499999997</v>
          </cell>
          <cell r="FC4987">
            <v>727403.64999999991</v>
          </cell>
          <cell r="FI4987" t="str">
            <v>WA</v>
          </cell>
          <cell r="FJ4987" t="str">
            <v>Other</v>
          </cell>
          <cell r="FK4987" t="str">
            <v>EISAnqnx</v>
          </cell>
          <cell r="FL4987">
            <v>91485.72</v>
          </cell>
        </row>
        <row r="4988">
          <cell r="EZ4988" t="str">
            <v>ID</v>
          </cell>
          <cell r="FA4988" t="str">
            <v>Other</v>
          </cell>
          <cell r="FB4988">
            <v>1054139.0599999998</v>
          </cell>
          <cell r="FC4988">
            <v>578345.52499999991</v>
          </cell>
          <cell r="FI4988" t="str">
            <v>WA</v>
          </cell>
          <cell r="FJ4988" t="str">
            <v>Other</v>
          </cell>
          <cell r="FK4988" t="str">
            <v>EISAq</v>
          </cell>
          <cell r="FL4988">
            <v>97584.767999999996</v>
          </cell>
        </row>
        <row r="4989">
          <cell r="EZ4989" t="str">
            <v>ID</v>
          </cell>
          <cell r="FA4989" t="str">
            <v>Bathroom</v>
          </cell>
          <cell r="FB4989">
            <v>1279588.2320000001</v>
          </cell>
          <cell r="FC4989">
            <v>477006.26400000002</v>
          </cell>
          <cell r="FI4989" t="str">
            <v>WA</v>
          </cell>
          <cell r="FJ4989" t="str">
            <v>Other</v>
          </cell>
          <cell r="FK4989" t="str">
            <v>EISAx</v>
          </cell>
          <cell r="FL4989">
            <v>1128323.8799999999</v>
          </cell>
        </row>
        <row r="4990">
          <cell r="EZ4990" t="str">
            <v>ID</v>
          </cell>
          <cell r="FA4990" t="str">
            <v>Bedrooms</v>
          </cell>
          <cell r="FB4990">
            <v>2089741.7280000001</v>
          </cell>
          <cell r="FC4990">
            <v>2074598.672</v>
          </cell>
          <cell r="FI4990" t="str">
            <v>WA</v>
          </cell>
          <cell r="FJ4990" t="str">
            <v>Bathroom</v>
          </cell>
          <cell r="FK4990" t="str">
            <v>EISAq</v>
          </cell>
          <cell r="FL4990">
            <v>205842.87</v>
          </cell>
        </row>
        <row r="4991">
          <cell r="EZ4991" t="str">
            <v>ID</v>
          </cell>
          <cell r="FA4991" t="str">
            <v>Exterior</v>
          </cell>
          <cell r="FB4991">
            <v>0</v>
          </cell>
          <cell r="FC4991">
            <v>0</v>
          </cell>
          <cell r="FI4991" t="str">
            <v>WA</v>
          </cell>
          <cell r="FJ4991" t="str">
            <v>Bedrooms</v>
          </cell>
          <cell r="FK4991" t="str">
            <v>EISAq</v>
          </cell>
          <cell r="FL4991">
            <v>323249.54399999999</v>
          </cell>
        </row>
        <row r="4992">
          <cell r="EZ4992" t="str">
            <v>ID</v>
          </cell>
          <cell r="FA4992" t="str">
            <v>Garage</v>
          </cell>
          <cell r="FB4992">
            <v>1362875.04</v>
          </cell>
          <cell r="FC4992">
            <v>1272016.7040000001</v>
          </cell>
          <cell r="FI4992" t="str">
            <v>WA</v>
          </cell>
          <cell r="FJ4992" t="str">
            <v>Exterior</v>
          </cell>
          <cell r="FK4992" t="str">
            <v>EISAq</v>
          </cell>
          <cell r="FL4992">
            <v>158575.24799999999</v>
          </cell>
        </row>
        <row r="4993">
          <cell r="EZ4993" t="str">
            <v>ID</v>
          </cell>
          <cell r="FA4993" t="str">
            <v>Kitchen</v>
          </cell>
          <cell r="FB4993">
            <v>567864.6</v>
          </cell>
          <cell r="FC4993">
            <v>624651.06000000006</v>
          </cell>
          <cell r="FI4993" t="str">
            <v>WA</v>
          </cell>
          <cell r="FJ4993" t="str">
            <v>Kitchen</v>
          </cell>
          <cell r="FK4993" t="str">
            <v>EISAq</v>
          </cell>
          <cell r="FL4993">
            <v>179921.916</v>
          </cell>
        </row>
        <row r="4994">
          <cell r="EZ4994" t="str">
            <v>ID</v>
          </cell>
          <cell r="FA4994" t="str">
            <v>Living Room/Family Room</v>
          </cell>
          <cell r="FB4994">
            <v>749581.272</v>
          </cell>
          <cell r="FC4994">
            <v>764724.32799999998</v>
          </cell>
          <cell r="FI4994" t="str">
            <v>WA</v>
          </cell>
          <cell r="FJ4994" t="str">
            <v>Living Room/Family Room</v>
          </cell>
          <cell r="FK4994" t="str">
            <v>EISAq</v>
          </cell>
          <cell r="FL4994">
            <v>204318.10799999998</v>
          </cell>
        </row>
        <row r="4995">
          <cell r="EZ4995" t="str">
            <v>ID</v>
          </cell>
          <cell r="FA4995" t="str">
            <v>Other</v>
          </cell>
          <cell r="FB4995">
            <v>908583.36</v>
          </cell>
          <cell r="FC4995">
            <v>851796.9</v>
          </cell>
          <cell r="FI4995" t="str">
            <v>WA</v>
          </cell>
          <cell r="FJ4995" t="str">
            <v>Living Room/Family Room</v>
          </cell>
          <cell r="FK4995" t="str">
            <v>EISAx</v>
          </cell>
          <cell r="FL4995">
            <v>152476.19999999998</v>
          </cell>
        </row>
        <row r="4996">
          <cell r="EZ4996" t="str">
            <v>ID</v>
          </cell>
          <cell r="FA4996" t="str">
            <v>Bathroom</v>
          </cell>
          <cell r="FB4996">
            <v>2725750.08</v>
          </cell>
          <cell r="FC4996">
            <v>450505.91600000003</v>
          </cell>
          <cell r="FI4996" t="str">
            <v>WA</v>
          </cell>
          <cell r="FJ4996" t="str">
            <v>Other</v>
          </cell>
          <cell r="FK4996" t="str">
            <v>EISAnqnx</v>
          </cell>
          <cell r="FL4996">
            <v>304952.39999999997</v>
          </cell>
        </row>
        <row r="4997">
          <cell r="EZ4997" t="str">
            <v>ID</v>
          </cell>
          <cell r="FA4997" t="str">
            <v>Bedrooms</v>
          </cell>
          <cell r="FB4997">
            <v>1908025.0560000001</v>
          </cell>
          <cell r="FC4997">
            <v>2252529.58</v>
          </cell>
          <cell r="FI4997" t="str">
            <v>WA</v>
          </cell>
          <cell r="FJ4997" t="str">
            <v>Other</v>
          </cell>
          <cell r="FK4997" t="str">
            <v>EISAq</v>
          </cell>
          <cell r="FL4997">
            <v>983471.49</v>
          </cell>
        </row>
        <row r="4998">
          <cell r="EZ4998" t="str">
            <v>ID</v>
          </cell>
          <cell r="FA4998" t="str">
            <v>Exterior</v>
          </cell>
          <cell r="FB4998">
            <v>1071371.2120000001</v>
          </cell>
          <cell r="FC4998">
            <v>9320550.9680000003</v>
          </cell>
          <cell r="FI4998" t="str">
            <v>WA</v>
          </cell>
          <cell r="FJ4998" t="str">
            <v>Other</v>
          </cell>
          <cell r="FK4998" t="str">
            <v>EISAx</v>
          </cell>
          <cell r="FL4998">
            <v>45742.86</v>
          </cell>
        </row>
        <row r="4999">
          <cell r="EZ4999" t="str">
            <v>ID</v>
          </cell>
          <cell r="FA4999" t="str">
            <v>Garage</v>
          </cell>
          <cell r="FB4999">
            <v>2180600.0640000002</v>
          </cell>
          <cell r="FC4999">
            <v>2952895.92</v>
          </cell>
          <cell r="FI4999" t="str">
            <v>WA</v>
          </cell>
          <cell r="FJ4999" t="str">
            <v>Bathroom</v>
          </cell>
          <cell r="FK4999" t="str">
            <v>EISAq</v>
          </cell>
          <cell r="FL4999">
            <v>240445.91999999998</v>
          </cell>
        </row>
        <row r="5000">
          <cell r="EZ5000" t="str">
            <v>ID</v>
          </cell>
          <cell r="FA5000" t="str">
            <v>Kitchen</v>
          </cell>
          <cell r="FB5000">
            <v>1703593.8</v>
          </cell>
          <cell r="FC5000">
            <v>1060013.92</v>
          </cell>
          <cell r="FI5000" t="str">
            <v>WA</v>
          </cell>
          <cell r="FJ5000" t="str">
            <v>Bedrooms</v>
          </cell>
          <cell r="FK5000" t="str">
            <v>EISAq</v>
          </cell>
          <cell r="FL5000">
            <v>254471.932</v>
          </cell>
        </row>
        <row r="5001">
          <cell r="EZ5001" t="str">
            <v>ID</v>
          </cell>
          <cell r="FA5001" t="str">
            <v>Living Room/Family Room</v>
          </cell>
          <cell r="FB5001">
            <v>1673307.6880000001</v>
          </cell>
          <cell r="FC5001">
            <v>2809036.8880000003</v>
          </cell>
          <cell r="FI5001" t="str">
            <v>WA</v>
          </cell>
          <cell r="FJ5001" t="str">
            <v>Exterior</v>
          </cell>
          <cell r="FK5001" t="str">
            <v>EISAq</v>
          </cell>
          <cell r="FL5001">
            <v>60111.479999999996</v>
          </cell>
        </row>
        <row r="5002">
          <cell r="EZ5002" t="str">
            <v>ID</v>
          </cell>
          <cell r="FA5002" t="str">
            <v>Other</v>
          </cell>
          <cell r="FB5002">
            <v>776081.62</v>
          </cell>
          <cell r="FC5002">
            <v>1627878.52</v>
          </cell>
          <cell r="FI5002" t="str">
            <v>WA</v>
          </cell>
          <cell r="FJ5002" t="str">
            <v>Exterior</v>
          </cell>
          <cell r="FK5002" t="str">
            <v>EISAx</v>
          </cell>
          <cell r="FL5002">
            <v>130241.54</v>
          </cell>
        </row>
        <row r="5003">
          <cell r="EZ5003" t="str">
            <v>MT</v>
          </cell>
          <cell r="FA5003" t="str">
            <v>Bathroom</v>
          </cell>
          <cell r="FB5003">
            <v>554030.36</v>
          </cell>
          <cell r="FC5003">
            <v>247182.77599999998</v>
          </cell>
          <cell r="FI5003" t="str">
            <v>WA</v>
          </cell>
          <cell r="FJ5003" t="str">
            <v>Garage</v>
          </cell>
          <cell r="FK5003" t="str">
            <v>EISAq</v>
          </cell>
          <cell r="FL5003">
            <v>1055958.3319999999</v>
          </cell>
        </row>
        <row r="5004">
          <cell r="EZ5004" t="str">
            <v>MT</v>
          </cell>
          <cell r="FA5004" t="str">
            <v>Bedrooms</v>
          </cell>
          <cell r="FB5004">
            <v>884317.69</v>
          </cell>
          <cell r="FC5004">
            <v>958898.7</v>
          </cell>
          <cell r="FI5004" t="str">
            <v>WA</v>
          </cell>
          <cell r="FJ5004" t="str">
            <v>Kitchen</v>
          </cell>
          <cell r="FK5004" t="str">
            <v>EISAq</v>
          </cell>
          <cell r="FL5004">
            <v>150278.69999999998</v>
          </cell>
        </row>
        <row r="5005">
          <cell r="EZ5005" t="str">
            <v>MT</v>
          </cell>
          <cell r="FA5005" t="str">
            <v>Exterior</v>
          </cell>
          <cell r="FB5005">
            <v>383559.48</v>
          </cell>
          <cell r="FC5005">
            <v>3989018.5919999997</v>
          </cell>
          <cell r="FI5005" t="str">
            <v>WA</v>
          </cell>
          <cell r="FJ5005" t="str">
            <v>Kitchen</v>
          </cell>
          <cell r="FK5005" t="str">
            <v>EISAx</v>
          </cell>
          <cell r="FL5005">
            <v>450836.1</v>
          </cell>
        </row>
        <row r="5006">
          <cell r="EZ5006" t="str">
            <v>MT</v>
          </cell>
          <cell r="FA5006" t="str">
            <v>Kitchen</v>
          </cell>
          <cell r="FB5006">
            <v>511412.64</v>
          </cell>
          <cell r="FC5006">
            <v>383559.48</v>
          </cell>
          <cell r="FI5006" t="str">
            <v>WA</v>
          </cell>
          <cell r="FJ5006" t="str">
            <v>Living Room/Family Room</v>
          </cell>
          <cell r="FK5006" t="str">
            <v>EISAnqnx</v>
          </cell>
          <cell r="FL5006">
            <v>320594.56</v>
          </cell>
        </row>
        <row r="5007">
          <cell r="EZ5007" t="str">
            <v>MT</v>
          </cell>
          <cell r="FA5007" t="str">
            <v>Living Room/Family Room</v>
          </cell>
          <cell r="FB5007">
            <v>835307.31200000003</v>
          </cell>
          <cell r="FC5007">
            <v>1291316.916</v>
          </cell>
          <cell r="FI5007" t="str">
            <v>WA</v>
          </cell>
          <cell r="FJ5007" t="str">
            <v>Living Room/Family Room</v>
          </cell>
          <cell r="FK5007" t="str">
            <v>EISAq</v>
          </cell>
          <cell r="FL5007">
            <v>82152.356</v>
          </cell>
        </row>
        <row r="5008">
          <cell r="EZ5008" t="str">
            <v>MT</v>
          </cell>
          <cell r="FA5008" t="str">
            <v>Other</v>
          </cell>
          <cell r="FB5008">
            <v>1218866.7919999999</v>
          </cell>
          <cell r="FC5008">
            <v>694668.83600000001</v>
          </cell>
          <cell r="FI5008" t="str">
            <v>WA</v>
          </cell>
          <cell r="FJ5008" t="str">
            <v>Other</v>
          </cell>
          <cell r="FK5008" t="str">
            <v>EISAnqnx</v>
          </cell>
          <cell r="FL5008">
            <v>721337.76</v>
          </cell>
        </row>
        <row r="5009">
          <cell r="EZ5009" t="str">
            <v>OR</v>
          </cell>
          <cell r="FA5009" t="str">
            <v>Bathroom</v>
          </cell>
          <cell r="FB5009">
            <v>1504219.99</v>
          </cell>
          <cell r="FC5009">
            <v>644665.71</v>
          </cell>
          <cell r="FI5009" t="str">
            <v>WA</v>
          </cell>
          <cell r="FJ5009" t="str">
            <v>Other</v>
          </cell>
          <cell r="FK5009" t="str">
            <v>EISAq</v>
          </cell>
          <cell r="FL5009">
            <v>1077999.2079999999</v>
          </cell>
        </row>
        <row r="5010">
          <cell r="EZ5010" t="str">
            <v>OR</v>
          </cell>
          <cell r="FA5010" t="str">
            <v>Bedrooms</v>
          </cell>
          <cell r="FB5010">
            <v>4562249.6399999997</v>
          </cell>
          <cell r="FC5010">
            <v>3876259.2050000001</v>
          </cell>
          <cell r="FI5010" t="str">
            <v>WA</v>
          </cell>
          <cell r="FJ5010" t="str">
            <v>Other</v>
          </cell>
          <cell r="FK5010" t="str">
            <v>EISAx</v>
          </cell>
          <cell r="FL5010">
            <v>360668.88</v>
          </cell>
        </row>
        <row r="5011">
          <cell r="EZ5011" t="str">
            <v>OR</v>
          </cell>
          <cell r="FA5011" t="str">
            <v>Garage</v>
          </cell>
          <cell r="FB5011">
            <v>1942262.075</v>
          </cell>
          <cell r="FC5011">
            <v>3305978</v>
          </cell>
          <cell r="FI5011" t="str">
            <v>WA</v>
          </cell>
          <cell r="FJ5011" t="str">
            <v>Bathroom</v>
          </cell>
          <cell r="FK5011" t="str">
            <v>EISAnqnx</v>
          </cell>
          <cell r="FL5011">
            <v>1963641.68</v>
          </cell>
        </row>
        <row r="5012">
          <cell r="EZ5012" t="str">
            <v>OR</v>
          </cell>
          <cell r="FA5012" t="str">
            <v>Kitchen</v>
          </cell>
          <cell r="FB5012">
            <v>4132472.5</v>
          </cell>
          <cell r="FC5012">
            <v>1363715.925</v>
          </cell>
          <cell r="FI5012" t="str">
            <v>WA</v>
          </cell>
          <cell r="FJ5012" t="str">
            <v>Bedrooms</v>
          </cell>
          <cell r="FK5012" t="str">
            <v>EISAnqnx</v>
          </cell>
          <cell r="FL5012">
            <v>601114.79999999993</v>
          </cell>
        </row>
        <row r="5013">
          <cell r="EZ5013" t="str">
            <v>OR</v>
          </cell>
          <cell r="FA5013" t="str">
            <v>Living Room/Family Room</v>
          </cell>
          <cell r="FB5013">
            <v>2735696.7949999999</v>
          </cell>
          <cell r="FC5013">
            <v>3653105.69</v>
          </cell>
          <cell r="FI5013" t="str">
            <v>WA</v>
          </cell>
          <cell r="FJ5013" t="str">
            <v>Exterior</v>
          </cell>
          <cell r="FK5013" t="str">
            <v>EISAnqnx</v>
          </cell>
          <cell r="FL5013">
            <v>240445.91999999998</v>
          </cell>
        </row>
        <row r="5014">
          <cell r="EZ5014" t="str">
            <v>OR</v>
          </cell>
          <cell r="FA5014" t="str">
            <v>Other</v>
          </cell>
          <cell r="FB5014">
            <v>7066527.9749999996</v>
          </cell>
          <cell r="FC5014">
            <v>8645132.4699999988</v>
          </cell>
          <cell r="FI5014" t="str">
            <v>WA</v>
          </cell>
          <cell r="FJ5014" t="str">
            <v>Exterior</v>
          </cell>
          <cell r="FK5014" t="str">
            <v>EISAx</v>
          </cell>
          <cell r="FL5014">
            <v>601114.79999999993</v>
          </cell>
        </row>
        <row r="5015">
          <cell r="EZ5015" t="str">
            <v>OR</v>
          </cell>
          <cell r="FA5015" t="str">
            <v>Bathroom</v>
          </cell>
          <cell r="FB5015">
            <v>5206915.3499999996</v>
          </cell>
          <cell r="FC5015">
            <v>826494.5</v>
          </cell>
          <cell r="FI5015" t="str">
            <v>WA</v>
          </cell>
          <cell r="FJ5015" t="str">
            <v>Garage</v>
          </cell>
          <cell r="FK5015" t="str">
            <v>EISAnqnx</v>
          </cell>
          <cell r="FL5015">
            <v>240445.91999999998</v>
          </cell>
        </row>
        <row r="5016">
          <cell r="EZ5016" t="str">
            <v>OR</v>
          </cell>
          <cell r="FA5016" t="str">
            <v>Bedrooms</v>
          </cell>
          <cell r="FB5016">
            <v>1388510.76</v>
          </cell>
          <cell r="FC5016">
            <v>1983586.7999999998</v>
          </cell>
          <cell r="FI5016" t="str">
            <v>WA</v>
          </cell>
          <cell r="FJ5016" t="str">
            <v>Garage</v>
          </cell>
          <cell r="FK5016" t="str">
            <v>EISAq</v>
          </cell>
          <cell r="FL5016">
            <v>1210244.4639999999</v>
          </cell>
        </row>
        <row r="5017">
          <cell r="EZ5017" t="str">
            <v>OR</v>
          </cell>
          <cell r="FA5017" t="str">
            <v>Exterior</v>
          </cell>
          <cell r="FB5017">
            <v>495896.69999999995</v>
          </cell>
          <cell r="FC5017">
            <v>5950760.3999999994</v>
          </cell>
          <cell r="FI5017" t="str">
            <v>WA</v>
          </cell>
          <cell r="FJ5017" t="str">
            <v>Kitchen</v>
          </cell>
          <cell r="FK5017" t="str">
            <v>EISAx</v>
          </cell>
          <cell r="FL5017">
            <v>651207.69999999995</v>
          </cell>
        </row>
        <row r="5018">
          <cell r="EZ5018" t="str">
            <v>OR</v>
          </cell>
          <cell r="FA5018" t="str">
            <v>Kitchen</v>
          </cell>
          <cell r="FB5018">
            <v>942203.73</v>
          </cell>
          <cell r="FC5018">
            <v>909143.95</v>
          </cell>
          <cell r="FI5018" t="str">
            <v>WA</v>
          </cell>
          <cell r="FJ5018" t="str">
            <v>Living Room/Family Room</v>
          </cell>
          <cell r="FK5018" t="str">
            <v>EISAnqnx</v>
          </cell>
          <cell r="FL5018">
            <v>661226.27999999991</v>
          </cell>
        </row>
        <row r="5019">
          <cell r="EZ5019" t="str">
            <v>OR</v>
          </cell>
          <cell r="FA5019" t="str">
            <v>Living Room/Family Room</v>
          </cell>
          <cell r="FB5019">
            <v>371922.52499999997</v>
          </cell>
          <cell r="FC5019">
            <v>1338921.0899999999</v>
          </cell>
          <cell r="FI5019" t="str">
            <v>WA</v>
          </cell>
          <cell r="FJ5019" t="str">
            <v>Living Room/Family Room</v>
          </cell>
          <cell r="FK5019" t="str">
            <v>EISAq</v>
          </cell>
          <cell r="FL5019">
            <v>30055.739999999998</v>
          </cell>
        </row>
        <row r="5020">
          <cell r="EZ5020" t="str">
            <v>OR</v>
          </cell>
          <cell r="FA5020" t="str">
            <v>Other</v>
          </cell>
          <cell r="FB5020">
            <v>123974.17499999999</v>
          </cell>
          <cell r="FC5020">
            <v>330597.8</v>
          </cell>
          <cell r="FI5020" t="str">
            <v>WA</v>
          </cell>
          <cell r="FJ5020" t="str">
            <v>Living Room/Family Room</v>
          </cell>
          <cell r="FK5020" t="str">
            <v>EISAx</v>
          </cell>
          <cell r="FL5020">
            <v>611133.38</v>
          </cell>
        </row>
        <row r="5021">
          <cell r="EZ5021" t="str">
            <v>WA</v>
          </cell>
          <cell r="FA5021" t="str">
            <v>Bedrooms</v>
          </cell>
          <cell r="FB5021">
            <v>624606.46400000004</v>
          </cell>
          <cell r="FC5021">
            <v>885493.92</v>
          </cell>
          <cell r="FI5021" t="str">
            <v>WA</v>
          </cell>
          <cell r="FJ5021" t="str">
            <v>Other</v>
          </cell>
          <cell r="FK5021" t="str">
            <v>EISAnqnx</v>
          </cell>
          <cell r="FL5021">
            <v>440817.51999999996</v>
          </cell>
        </row>
        <row r="5022">
          <cell r="EZ5022" t="str">
            <v>WA</v>
          </cell>
          <cell r="FA5022" t="str">
            <v>Exterior</v>
          </cell>
          <cell r="FB5022">
            <v>976899.74399999995</v>
          </cell>
          <cell r="FC5022">
            <v>3199203.84</v>
          </cell>
          <cell r="FI5022" t="str">
            <v>WA</v>
          </cell>
          <cell r="FJ5022" t="str">
            <v>Other</v>
          </cell>
          <cell r="FK5022" t="str">
            <v>EISAq</v>
          </cell>
          <cell r="FL5022">
            <v>480891.83999999997</v>
          </cell>
        </row>
        <row r="5023">
          <cell r="EZ5023" t="str">
            <v>WA</v>
          </cell>
          <cell r="FA5023" t="str">
            <v>Kitchen</v>
          </cell>
          <cell r="FB5023">
            <v>85692.96</v>
          </cell>
          <cell r="FC5023">
            <v>209471.68</v>
          </cell>
          <cell r="FI5023" t="str">
            <v>WA</v>
          </cell>
          <cell r="FJ5023" t="str">
            <v>Other</v>
          </cell>
          <cell r="FK5023" t="str">
            <v>EISAx</v>
          </cell>
          <cell r="FL5023">
            <v>520966.16</v>
          </cell>
        </row>
        <row r="5024">
          <cell r="EZ5024" t="str">
            <v>WA</v>
          </cell>
          <cell r="FA5024" t="str">
            <v>Living Room/Family Room</v>
          </cell>
          <cell r="FB5024">
            <v>314207.52</v>
          </cell>
          <cell r="FC5024">
            <v>917866.81599999999</v>
          </cell>
          <cell r="FI5024" t="str">
            <v>WA</v>
          </cell>
          <cell r="FJ5024" t="str">
            <v>Bathroom</v>
          </cell>
          <cell r="FK5024" t="str">
            <v>EISAq</v>
          </cell>
          <cell r="FL5024">
            <v>120222.95999999999</v>
          </cell>
        </row>
        <row r="5025">
          <cell r="EZ5025" t="str">
            <v>WA</v>
          </cell>
          <cell r="FA5025" t="str">
            <v>Other</v>
          </cell>
          <cell r="FB5025">
            <v>441794.81599999999</v>
          </cell>
          <cell r="FC5025">
            <v>853121.02399999998</v>
          </cell>
          <cell r="FI5025" t="str">
            <v>WA</v>
          </cell>
          <cell r="FJ5025" t="str">
            <v>Bedrooms</v>
          </cell>
          <cell r="FK5025" t="str">
            <v>EISAnqnx</v>
          </cell>
          <cell r="FL5025">
            <v>841560.72</v>
          </cell>
        </row>
        <row r="5026">
          <cell r="EZ5026" t="str">
            <v>MT</v>
          </cell>
          <cell r="FA5026" t="str">
            <v>Bathroom</v>
          </cell>
          <cell r="FB5026">
            <v>127853.16</v>
          </cell>
          <cell r="FC5026">
            <v>136376.704</v>
          </cell>
          <cell r="FI5026" t="str">
            <v>WA</v>
          </cell>
          <cell r="FJ5026" t="str">
            <v>Bedrooms</v>
          </cell>
          <cell r="FK5026" t="str">
            <v>EISAx</v>
          </cell>
          <cell r="FL5026">
            <v>460854.68</v>
          </cell>
        </row>
        <row r="5027">
          <cell r="EZ5027" t="str">
            <v>MT</v>
          </cell>
          <cell r="FA5027" t="str">
            <v>Bedrooms</v>
          </cell>
          <cell r="FB5027">
            <v>255706.32</v>
          </cell>
          <cell r="FC5027">
            <v>332418.21600000001</v>
          </cell>
          <cell r="FI5027" t="str">
            <v>WA</v>
          </cell>
          <cell r="FJ5027" t="str">
            <v>Garage</v>
          </cell>
          <cell r="FK5027" t="str">
            <v>EISAnqnx</v>
          </cell>
          <cell r="FL5027">
            <v>631170.53999999992</v>
          </cell>
        </row>
        <row r="5028">
          <cell r="EZ5028" t="str">
            <v>MT</v>
          </cell>
          <cell r="FA5028" t="str">
            <v>Kitchen</v>
          </cell>
          <cell r="FB5028">
            <v>1225259.45</v>
          </cell>
          <cell r="FC5028">
            <v>409130.11199999996</v>
          </cell>
          <cell r="FI5028" t="str">
            <v>WA</v>
          </cell>
          <cell r="FJ5028" t="str">
            <v>Garage</v>
          </cell>
          <cell r="FK5028" t="str">
            <v>EISAq</v>
          </cell>
          <cell r="FL5028">
            <v>360668.88</v>
          </cell>
        </row>
        <row r="5029">
          <cell r="EZ5029" t="str">
            <v>MT</v>
          </cell>
          <cell r="FA5029" t="str">
            <v>Living Room/Family Room</v>
          </cell>
          <cell r="FB5029">
            <v>245051.88999999998</v>
          </cell>
          <cell r="FC5029">
            <v>340941.76</v>
          </cell>
          <cell r="FI5029" t="str">
            <v>WA</v>
          </cell>
          <cell r="FJ5029" t="str">
            <v>Kitchen</v>
          </cell>
          <cell r="FK5029" t="str">
            <v>EISAq</v>
          </cell>
          <cell r="FL5029">
            <v>90167.22</v>
          </cell>
        </row>
        <row r="5030">
          <cell r="EZ5030" t="str">
            <v>MT</v>
          </cell>
          <cell r="FA5030" t="str">
            <v>Other</v>
          </cell>
          <cell r="FB5030">
            <v>639265.80000000005</v>
          </cell>
          <cell r="FC5030">
            <v>375035.93599999999</v>
          </cell>
          <cell r="FI5030" t="str">
            <v>WA</v>
          </cell>
          <cell r="FJ5030" t="str">
            <v>Living Room/Family Room</v>
          </cell>
          <cell r="FK5030" t="str">
            <v>EISAnqnx</v>
          </cell>
          <cell r="FL5030">
            <v>200371.59999999998</v>
          </cell>
        </row>
        <row r="5031">
          <cell r="EZ5031" t="str">
            <v>MT</v>
          </cell>
          <cell r="FA5031" t="str">
            <v>Bathroom</v>
          </cell>
          <cell r="FB5031">
            <v>1129369.58</v>
          </cell>
          <cell r="FC5031">
            <v>394213.91</v>
          </cell>
          <cell r="FI5031" t="str">
            <v>WA</v>
          </cell>
          <cell r="FJ5031" t="str">
            <v>Living Room/Family Room</v>
          </cell>
          <cell r="FK5031" t="str">
            <v>EISAx</v>
          </cell>
          <cell r="FL5031">
            <v>561040.48</v>
          </cell>
        </row>
        <row r="5032">
          <cell r="EZ5032" t="str">
            <v>MT</v>
          </cell>
          <cell r="FA5032" t="str">
            <v>Bedrooms</v>
          </cell>
          <cell r="FB5032">
            <v>841699.97</v>
          </cell>
          <cell r="FC5032">
            <v>852354.4</v>
          </cell>
          <cell r="FI5032" t="str">
            <v>WA</v>
          </cell>
          <cell r="FJ5032" t="str">
            <v>Other</v>
          </cell>
          <cell r="FK5032" t="str">
            <v>EISAnqnx</v>
          </cell>
          <cell r="FL5032">
            <v>871616.46</v>
          </cell>
        </row>
        <row r="5033">
          <cell r="EZ5033" t="str">
            <v>MT</v>
          </cell>
          <cell r="FA5033" t="str">
            <v>Exterior</v>
          </cell>
          <cell r="FB5033">
            <v>178994.424</v>
          </cell>
          <cell r="FC5033">
            <v>6188092.9440000001</v>
          </cell>
          <cell r="FI5033" t="str">
            <v>WA</v>
          </cell>
          <cell r="FJ5033" t="str">
            <v>Other</v>
          </cell>
          <cell r="FK5033" t="str">
            <v>EISAx</v>
          </cell>
          <cell r="FL5033">
            <v>991839.41999999993</v>
          </cell>
        </row>
        <row r="5034">
          <cell r="EZ5034" t="str">
            <v>MT</v>
          </cell>
          <cell r="FA5034" t="str">
            <v>Kitchen</v>
          </cell>
          <cell r="FB5034">
            <v>170470.88</v>
          </cell>
          <cell r="FC5034">
            <v>340941.76</v>
          </cell>
          <cell r="FI5034" t="str">
            <v>WA</v>
          </cell>
          <cell r="FJ5034" t="str">
            <v>Bathroom</v>
          </cell>
          <cell r="FK5034" t="str">
            <v>EISAnqnx</v>
          </cell>
          <cell r="FL5034">
            <v>258947.77499999997</v>
          </cell>
        </row>
        <row r="5035">
          <cell r="EZ5035" t="str">
            <v>MT</v>
          </cell>
          <cell r="FA5035" t="str">
            <v>Living Room/Family Room</v>
          </cell>
          <cell r="FB5035">
            <v>2893743.1880000001</v>
          </cell>
          <cell r="FC5035">
            <v>1747326.52</v>
          </cell>
          <cell r="FI5035" t="str">
            <v>WA</v>
          </cell>
          <cell r="FJ5035" t="str">
            <v>Bathroom</v>
          </cell>
          <cell r="FK5035" t="str">
            <v>EISAq</v>
          </cell>
          <cell r="FL5035">
            <v>17263.184999999998</v>
          </cell>
        </row>
        <row r="5036">
          <cell r="EZ5036" t="str">
            <v>MT</v>
          </cell>
          <cell r="FA5036" t="str">
            <v>Other</v>
          </cell>
          <cell r="FB5036">
            <v>3526616.33</v>
          </cell>
          <cell r="FC5036">
            <v>2056304.99</v>
          </cell>
          <cell r="FI5036" t="str">
            <v>WA</v>
          </cell>
          <cell r="FJ5036" t="str">
            <v>Bedrooms</v>
          </cell>
          <cell r="FK5036" t="str">
            <v>EISAnqnx</v>
          </cell>
          <cell r="FL5036">
            <v>241684.58999999997</v>
          </cell>
        </row>
        <row r="5037">
          <cell r="EZ5037" t="str">
            <v>WA</v>
          </cell>
          <cell r="FA5037" t="str">
            <v>Bathroom</v>
          </cell>
          <cell r="FB5037">
            <v>1447258.8800000001</v>
          </cell>
          <cell r="FC5037">
            <v>266600.32000000001</v>
          </cell>
          <cell r="FI5037" t="str">
            <v>WA</v>
          </cell>
          <cell r="FJ5037" t="str">
            <v>Exterior</v>
          </cell>
          <cell r="FK5037" t="str">
            <v>EISAnqnx</v>
          </cell>
          <cell r="FL5037">
            <v>258947.77499999997</v>
          </cell>
        </row>
        <row r="5038">
          <cell r="EZ5038" t="str">
            <v>WA</v>
          </cell>
          <cell r="FA5038" t="str">
            <v>Bedrooms</v>
          </cell>
          <cell r="FB5038">
            <v>1171137.1200000001</v>
          </cell>
          <cell r="FC5038">
            <v>1814786.4639999999</v>
          </cell>
          <cell r="FI5038" t="str">
            <v>WA</v>
          </cell>
          <cell r="FJ5038" t="str">
            <v>Garage</v>
          </cell>
          <cell r="FK5038" t="str">
            <v>EISAq</v>
          </cell>
          <cell r="FL5038">
            <v>23017.579999999998</v>
          </cell>
        </row>
        <row r="5039">
          <cell r="EZ5039" t="str">
            <v>WA</v>
          </cell>
          <cell r="FA5039" t="str">
            <v>Exterior</v>
          </cell>
          <cell r="FB5039">
            <v>142821.6</v>
          </cell>
          <cell r="FC5039">
            <v>4494119.68</v>
          </cell>
          <cell r="FI5039" t="str">
            <v>WA</v>
          </cell>
          <cell r="FJ5039" t="str">
            <v>Kitchen</v>
          </cell>
          <cell r="FK5039" t="str">
            <v>EISAnqnx</v>
          </cell>
          <cell r="FL5039">
            <v>138105.47999999998</v>
          </cell>
        </row>
        <row r="5040">
          <cell r="EZ5040" t="str">
            <v>WA</v>
          </cell>
          <cell r="FA5040" t="str">
            <v>Garage</v>
          </cell>
          <cell r="FB5040">
            <v>542722.07999999996</v>
          </cell>
          <cell r="FC5040">
            <v>1247308.6399999999</v>
          </cell>
          <cell r="FI5040" t="str">
            <v>WA</v>
          </cell>
          <cell r="FJ5040" t="str">
            <v>Other</v>
          </cell>
          <cell r="FK5040" t="str">
            <v>EISAnqnx</v>
          </cell>
          <cell r="FL5040">
            <v>138105.47999999998</v>
          </cell>
        </row>
        <row r="5041">
          <cell r="EZ5041" t="str">
            <v>WA</v>
          </cell>
          <cell r="FA5041" t="str">
            <v>Kitchen</v>
          </cell>
          <cell r="FB5041">
            <v>218993.12</v>
          </cell>
          <cell r="FC5041">
            <v>403709.05599999998</v>
          </cell>
          <cell r="FI5041" t="str">
            <v>WA</v>
          </cell>
          <cell r="FJ5041" t="str">
            <v>Other</v>
          </cell>
          <cell r="FK5041" t="str">
            <v>EISAq</v>
          </cell>
          <cell r="FL5041">
            <v>51789.554999999993</v>
          </cell>
        </row>
        <row r="5042">
          <cell r="EZ5042" t="str">
            <v>WA</v>
          </cell>
          <cell r="FA5042" t="str">
            <v>Living Room/Family Room</v>
          </cell>
          <cell r="FB5042">
            <v>83788.672000000006</v>
          </cell>
          <cell r="FC5042">
            <v>656979.36</v>
          </cell>
          <cell r="FI5042" t="str">
            <v>WA</v>
          </cell>
          <cell r="FJ5042" t="str">
            <v>Other</v>
          </cell>
          <cell r="FK5042" t="str">
            <v>EISAx</v>
          </cell>
          <cell r="FL5042">
            <v>86315.924999999988</v>
          </cell>
        </row>
        <row r="5043">
          <cell r="EZ5043" t="str">
            <v>WA</v>
          </cell>
          <cell r="FA5043" t="str">
            <v>Other</v>
          </cell>
          <cell r="FB5043">
            <v>1371087.36</v>
          </cell>
          <cell r="FC5043">
            <v>1039741.248</v>
          </cell>
          <cell r="FI5043" t="str">
            <v>OR</v>
          </cell>
          <cell r="FJ5043" t="str">
            <v>Bathroom</v>
          </cell>
          <cell r="FK5043" t="str">
            <v>EISAnqnx</v>
          </cell>
          <cell r="FL5043">
            <v>1663857.12</v>
          </cell>
        </row>
        <row r="5044">
          <cell r="EZ5044" t="str">
            <v>ID</v>
          </cell>
          <cell r="FA5044" t="str">
            <v>Bathroom</v>
          </cell>
          <cell r="FB5044">
            <v>1362875.04</v>
          </cell>
          <cell r="FC5044">
            <v>681437.52</v>
          </cell>
          <cell r="FI5044" t="str">
            <v>OR</v>
          </cell>
          <cell r="FJ5044" t="str">
            <v>Bathroom</v>
          </cell>
          <cell r="FK5044" t="str">
            <v>EISAx</v>
          </cell>
          <cell r="FL5044">
            <v>4506279.7</v>
          </cell>
        </row>
        <row r="5045">
          <cell r="EZ5045" t="str">
            <v>ID</v>
          </cell>
          <cell r="FA5045" t="str">
            <v>Bedrooms</v>
          </cell>
          <cell r="FB5045">
            <v>2025383.74</v>
          </cell>
          <cell r="FC5045">
            <v>1442376.084</v>
          </cell>
          <cell r="FI5045" t="str">
            <v>OR</v>
          </cell>
          <cell r="FJ5045" t="str">
            <v>Bedrooms</v>
          </cell>
          <cell r="FK5045" t="str">
            <v>EISAnqnx</v>
          </cell>
          <cell r="FL5045">
            <v>1386547.6</v>
          </cell>
        </row>
        <row r="5046">
          <cell r="EZ5046" t="str">
            <v>ID</v>
          </cell>
          <cell r="FA5046" t="str">
            <v>Exterior</v>
          </cell>
          <cell r="FB5046">
            <v>1741451.44</v>
          </cell>
          <cell r="FC5046">
            <v>6360083.5200000005</v>
          </cell>
          <cell r="FI5046" t="str">
            <v>OR</v>
          </cell>
          <cell r="FJ5046" t="str">
            <v>Bedrooms</v>
          </cell>
          <cell r="FK5046" t="str">
            <v>EISAq</v>
          </cell>
          <cell r="FL5046">
            <v>311973.21000000002</v>
          </cell>
        </row>
        <row r="5047">
          <cell r="EZ5047" t="str">
            <v>ID</v>
          </cell>
          <cell r="FA5047" t="str">
            <v>Living Room/Family Room</v>
          </cell>
          <cell r="FB5047">
            <v>4164340.4</v>
          </cell>
          <cell r="FC5047">
            <v>2964253.2120000003</v>
          </cell>
          <cell r="FI5047" t="str">
            <v>OR</v>
          </cell>
          <cell r="FJ5047" t="str">
            <v>Bedrooms</v>
          </cell>
          <cell r="FK5047" t="str">
            <v>EISAx</v>
          </cell>
          <cell r="FL5047">
            <v>1559866.05</v>
          </cell>
        </row>
        <row r="5048">
          <cell r="EZ5048" t="str">
            <v>ID</v>
          </cell>
          <cell r="FA5048" t="str">
            <v>Other</v>
          </cell>
          <cell r="FB5048">
            <v>1192515.6600000001</v>
          </cell>
          <cell r="FC5048">
            <v>942655.23600000003</v>
          </cell>
          <cell r="FI5048" t="str">
            <v>OR</v>
          </cell>
          <cell r="FJ5048" t="str">
            <v>Exterior</v>
          </cell>
          <cell r="FK5048" t="str">
            <v>EISAnqnx</v>
          </cell>
          <cell r="FL5048">
            <v>831928.56</v>
          </cell>
        </row>
        <row r="5049">
          <cell r="EZ5049" t="str">
            <v>ID</v>
          </cell>
          <cell r="FA5049" t="str">
            <v>Bathroom</v>
          </cell>
          <cell r="FB5049">
            <v>757152.8</v>
          </cell>
          <cell r="FC5049">
            <v>548935.78</v>
          </cell>
          <cell r="FI5049" t="str">
            <v>OR</v>
          </cell>
          <cell r="FJ5049" t="str">
            <v>Kitchen</v>
          </cell>
          <cell r="FK5049" t="str">
            <v>EISAq</v>
          </cell>
          <cell r="FL5049">
            <v>207982.14</v>
          </cell>
        </row>
        <row r="5050">
          <cell r="EZ5050" t="str">
            <v>ID</v>
          </cell>
          <cell r="FA5050" t="str">
            <v>Bedrooms</v>
          </cell>
          <cell r="FB5050">
            <v>1343946.22</v>
          </cell>
          <cell r="FC5050">
            <v>1256873.648</v>
          </cell>
          <cell r="FI5050" t="str">
            <v>OR</v>
          </cell>
          <cell r="FJ5050" t="str">
            <v>Kitchen</v>
          </cell>
          <cell r="FK5050" t="str">
            <v>EISAx</v>
          </cell>
          <cell r="FL5050">
            <v>4575607.08</v>
          </cell>
        </row>
        <row r="5051">
          <cell r="EZ5051" t="str">
            <v>ID</v>
          </cell>
          <cell r="FA5051" t="str">
            <v>Exterior</v>
          </cell>
          <cell r="FB5051">
            <v>170359.38</v>
          </cell>
          <cell r="FC5051">
            <v>4535345.2719999999</v>
          </cell>
          <cell r="FI5051" t="str">
            <v>OR</v>
          </cell>
          <cell r="FJ5051" t="str">
            <v>Living Room/Family Room</v>
          </cell>
          <cell r="FK5051" t="str">
            <v>EISAnqnx</v>
          </cell>
          <cell r="FL5051">
            <v>693273.8</v>
          </cell>
        </row>
        <row r="5052">
          <cell r="EZ5052" t="str">
            <v>ID</v>
          </cell>
          <cell r="FA5052" t="str">
            <v>Kitchen</v>
          </cell>
          <cell r="FB5052">
            <v>227145.84</v>
          </cell>
          <cell r="FC5052">
            <v>639794.11600000004</v>
          </cell>
          <cell r="FI5052" t="str">
            <v>OR</v>
          </cell>
          <cell r="FJ5052" t="str">
            <v>Living Room/Family Room</v>
          </cell>
          <cell r="FK5052" t="str">
            <v>EISAx</v>
          </cell>
          <cell r="FL5052">
            <v>12860228.99</v>
          </cell>
        </row>
        <row r="5053">
          <cell r="EZ5053" t="str">
            <v>ID</v>
          </cell>
          <cell r="FA5053" t="str">
            <v>Living Room/Family Room</v>
          </cell>
          <cell r="FB5053">
            <v>719295.16</v>
          </cell>
          <cell r="FC5053">
            <v>851796.9</v>
          </cell>
          <cell r="FI5053" t="str">
            <v>OR</v>
          </cell>
          <cell r="FJ5053" t="str">
            <v>Other</v>
          </cell>
          <cell r="FK5053" t="str">
            <v>EISAnqnx</v>
          </cell>
          <cell r="FL5053">
            <v>7348702.2800000003</v>
          </cell>
        </row>
        <row r="5054">
          <cell r="EZ5054" t="str">
            <v>ID</v>
          </cell>
          <cell r="FA5054" t="str">
            <v>Other</v>
          </cell>
          <cell r="FB5054">
            <v>1135729.2</v>
          </cell>
          <cell r="FC5054">
            <v>715509.39600000007</v>
          </cell>
          <cell r="FI5054" t="str">
            <v>OR</v>
          </cell>
          <cell r="FJ5054" t="str">
            <v>Other</v>
          </cell>
          <cell r="FK5054" t="str">
            <v>EISAx</v>
          </cell>
          <cell r="FL5054">
            <v>4395355.892</v>
          </cell>
        </row>
        <row r="5055">
          <cell r="EZ5055" t="str">
            <v>OR</v>
          </cell>
          <cell r="FA5055" t="str">
            <v>Bathroom</v>
          </cell>
          <cell r="FB5055">
            <v>5691804.1599999992</v>
          </cell>
          <cell r="FC5055">
            <v>1112683.52</v>
          </cell>
          <cell r="FI5055" t="str">
            <v>WA</v>
          </cell>
          <cell r="FJ5055" t="str">
            <v>Bathroom</v>
          </cell>
          <cell r="FK5055" t="str">
            <v>EISAnqnx</v>
          </cell>
          <cell r="FL5055">
            <v>297389.58</v>
          </cell>
        </row>
        <row r="5056">
          <cell r="EZ5056" t="str">
            <v>OR</v>
          </cell>
          <cell r="FA5056" t="str">
            <v>Bedrooms</v>
          </cell>
          <cell r="FB5056">
            <v>3766005.7599999998</v>
          </cell>
          <cell r="FC5056">
            <v>2910095.3599999999</v>
          </cell>
          <cell r="FI5056" t="str">
            <v>WA</v>
          </cell>
          <cell r="FJ5056" t="str">
            <v>Bathroom</v>
          </cell>
          <cell r="FK5056" t="str">
            <v>EISAq</v>
          </cell>
          <cell r="FL5056">
            <v>1050776.5160000001</v>
          </cell>
        </row>
        <row r="5057">
          <cell r="EZ5057" t="str">
            <v>OR</v>
          </cell>
          <cell r="FA5057" t="str">
            <v>Exterior</v>
          </cell>
          <cell r="FB5057">
            <v>2456462.8479999998</v>
          </cell>
          <cell r="FC5057">
            <v>13899984.896</v>
          </cell>
          <cell r="FI5057" t="str">
            <v>WA</v>
          </cell>
          <cell r="FJ5057" t="str">
            <v>Bedrooms</v>
          </cell>
          <cell r="FK5057" t="str">
            <v>EISAnqnx</v>
          </cell>
          <cell r="FL5057">
            <v>297389.58</v>
          </cell>
        </row>
        <row r="5058">
          <cell r="EZ5058" t="str">
            <v>OR</v>
          </cell>
          <cell r="FA5058" t="str">
            <v>Garage</v>
          </cell>
          <cell r="FB5058">
            <v>3423641.5999999996</v>
          </cell>
          <cell r="FC5058">
            <v>4707507.1999999993</v>
          </cell>
          <cell r="FI5058" t="str">
            <v>WA</v>
          </cell>
          <cell r="FJ5058" t="str">
            <v>Bedrooms</v>
          </cell>
          <cell r="FK5058" t="str">
            <v>EISAq</v>
          </cell>
          <cell r="FL5058">
            <v>589822.66700000002</v>
          </cell>
        </row>
        <row r="5059">
          <cell r="EZ5059" t="str">
            <v>OR</v>
          </cell>
          <cell r="FA5059" t="str">
            <v>Kitchen</v>
          </cell>
          <cell r="FB5059">
            <v>4305229.3119999999</v>
          </cell>
          <cell r="FC5059">
            <v>1326661.1199999999</v>
          </cell>
          <cell r="FI5059" t="str">
            <v>WA</v>
          </cell>
          <cell r="FJ5059" t="str">
            <v>Bedrooms</v>
          </cell>
          <cell r="FK5059" t="str">
            <v>EISAx</v>
          </cell>
          <cell r="FL5059">
            <v>594779.16</v>
          </cell>
        </row>
        <row r="5060">
          <cell r="EZ5060" t="str">
            <v>OR</v>
          </cell>
          <cell r="FA5060" t="str">
            <v>Living Room/Family Room</v>
          </cell>
          <cell r="FB5060">
            <v>5606213.1199999992</v>
          </cell>
          <cell r="FC5060">
            <v>3851596.8</v>
          </cell>
          <cell r="FI5060" t="str">
            <v>WA</v>
          </cell>
          <cell r="FJ5060" t="str">
            <v>Exterior</v>
          </cell>
          <cell r="FK5060" t="str">
            <v>EISAq</v>
          </cell>
          <cell r="FL5060">
            <v>297389.58</v>
          </cell>
        </row>
        <row r="5061">
          <cell r="EZ5061" t="str">
            <v>OR</v>
          </cell>
          <cell r="FA5061" t="str">
            <v>Other</v>
          </cell>
          <cell r="FB5061">
            <v>8131148.7999999998</v>
          </cell>
          <cell r="FC5061">
            <v>3894392.32</v>
          </cell>
          <cell r="FI5061" t="str">
            <v>WA</v>
          </cell>
          <cell r="FJ5061" t="str">
            <v>Garage</v>
          </cell>
          <cell r="FK5061" t="str">
            <v>EISAnqnx</v>
          </cell>
          <cell r="FL5061">
            <v>297389.58</v>
          </cell>
        </row>
        <row r="5062">
          <cell r="EZ5062" t="str">
            <v>WA</v>
          </cell>
          <cell r="FA5062" t="str">
            <v>Bathroom</v>
          </cell>
          <cell r="FB5062">
            <v>31199.895</v>
          </cell>
          <cell r="FC5062">
            <v>93599.684999999998</v>
          </cell>
          <cell r="FI5062" t="str">
            <v>WA</v>
          </cell>
          <cell r="FJ5062" t="str">
            <v>Garage</v>
          </cell>
          <cell r="FK5062" t="str">
            <v>EISAq</v>
          </cell>
          <cell r="FL5062">
            <v>1189558.32</v>
          </cell>
        </row>
        <row r="5063">
          <cell r="EZ5063" t="str">
            <v>WA</v>
          </cell>
          <cell r="FA5063" t="str">
            <v>Bedrooms</v>
          </cell>
          <cell r="FB5063">
            <v>532478.20799999998</v>
          </cell>
          <cell r="FC5063">
            <v>472158.41099999996</v>
          </cell>
          <cell r="FI5063" t="str">
            <v>WA</v>
          </cell>
          <cell r="FJ5063" t="str">
            <v>Kitchen</v>
          </cell>
          <cell r="FK5063" t="str">
            <v>EISAq</v>
          </cell>
          <cell r="FL5063">
            <v>793038.88000000012</v>
          </cell>
        </row>
        <row r="5064">
          <cell r="EZ5064" t="str">
            <v>WA</v>
          </cell>
          <cell r="FA5064" t="str">
            <v>Exterior</v>
          </cell>
          <cell r="FB5064">
            <v>280799.05499999999</v>
          </cell>
          <cell r="FC5064">
            <v>3086709.6119999997</v>
          </cell>
          <cell r="FI5064" t="str">
            <v>WA</v>
          </cell>
          <cell r="FJ5064" t="str">
            <v>Living Room/Family Room</v>
          </cell>
          <cell r="FK5064" t="str">
            <v>EISAq</v>
          </cell>
          <cell r="FL5064">
            <v>421301.90500000003</v>
          </cell>
        </row>
        <row r="5065">
          <cell r="EZ5065" t="str">
            <v>WA</v>
          </cell>
          <cell r="FA5065" t="str">
            <v>Garage</v>
          </cell>
          <cell r="FB5065">
            <v>623997.9</v>
          </cell>
          <cell r="FC5065">
            <v>588638.01899999997</v>
          </cell>
          <cell r="FI5065" t="str">
            <v>WA</v>
          </cell>
          <cell r="FJ5065" t="str">
            <v>Other</v>
          </cell>
          <cell r="FK5065" t="str">
            <v>EISAq</v>
          </cell>
          <cell r="FL5065">
            <v>1303557.6590000002</v>
          </cell>
        </row>
        <row r="5066">
          <cell r="EZ5066" t="str">
            <v>WA</v>
          </cell>
          <cell r="FA5066" t="str">
            <v>Kitchen</v>
          </cell>
          <cell r="FB5066">
            <v>295359.00599999999</v>
          </cell>
          <cell r="FC5066">
            <v>218399.26499999998</v>
          </cell>
          <cell r="FI5066" t="str">
            <v>WA</v>
          </cell>
          <cell r="FJ5066" t="str">
            <v>Bathroom</v>
          </cell>
          <cell r="FK5066" t="str">
            <v>EISAnqnx</v>
          </cell>
          <cell r="FL5066">
            <v>240445.91999999998</v>
          </cell>
        </row>
        <row r="5067">
          <cell r="EZ5067" t="str">
            <v>WA</v>
          </cell>
          <cell r="FA5067" t="str">
            <v>Living Room/Family Room</v>
          </cell>
          <cell r="FB5067">
            <v>68639.769</v>
          </cell>
          <cell r="FC5067">
            <v>524158.23599999998</v>
          </cell>
          <cell r="FI5067" t="str">
            <v>WA</v>
          </cell>
          <cell r="FJ5067" t="str">
            <v>Bedrooms</v>
          </cell>
          <cell r="FK5067" t="str">
            <v>EISAnqnx</v>
          </cell>
          <cell r="FL5067">
            <v>120222.95999999999</v>
          </cell>
        </row>
        <row r="5068">
          <cell r="EZ5068" t="str">
            <v>WA</v>
          </cell>
          <cell r="FA5068" t="str">
            <v>Other</v>
          </cell>
          <cell r="FB5068">
            <v>467998.42499999999</v>
          </cell>
          <cell r="FC5068">
            <v>906876.94799999997</v>
          </cell>
          <cell r="FI5068" t="str">
            <v>WA</v>
          </cell>
          <cell r="FJ5068" t="str">
            <v>Exterior</v>
          </cell>
          <cell r="FK5068" t="str">
            <v>EISAx</v>
          </cell>
          <cell r="FL5068">
            <v>901672.2</v>
          </cell>
        </row>
        <row r="5069">
          <cell r="EZ5069" t="str">
            <v>MT</v>
          </cell>
          <cell r="FA5069" t="str">
            <v>Bathroom</v>
          </cell>
          <cell r="FB5069">
            <v>486488.57500000001</v>
          </cell>
          <cell r="FC5069">
            <v>100731.75200000001</v>
          </cell>
          <cell r="FI5069" t="str">
            <v>WA</v>
          </cell>
          <cell r="FJ5069" t="str">
            <v>Garage</v>
          </cell>
          <cell r="FK5069" t="str">
            <v>EISAnqnx</v>
          </cell>
          <cell r="FL5069">
            <v>240445.91999999998</v>
          </cell>
        </row>
        <row r="5070">
          <cell r="EZ5070" t="str">
            <v>MT</v>
          </cell>
          <cell r="FA5070" t="str">
            <v>Bedrooms</v>
          </cell>
          <cell r="FB5070">
            <v>675360.6100000001</v>
          </cell>
          <cell r="FC5070">
            <v>453292.88400000002</v>
          </cell>
          <cell r="FI5070" t="str">
            <v>WA</v>
          </cell>
          <cell r="FJ5070" t="str">
            <v>Kitchen</v>
          </cell>
          <cell r="FK5070" t="str">
            <v>EISAq</v>
          </cell>
          <cell r="FL5070">
            <v>200371.59999999998</v>
          </cell>
        </row>
        <row r="5071">
          <cell r="EZ5071" t="str">
            <v>MT</v>
          </cell>
          <cell r="FA5071" t="str">
            <v>Exterior</v>
          </cell>
          <cell r="FB5071">
            <v>618126.66</v>
          </cell>
          <cell r="FC5071">
            <v>1613997.3900000001</v>
          </cell>
          <cell r="FI5071" t="str">
            <v>WA</v>
          </cell>
          <cell r="FJ5071" t="str">
            <v>Living Room/Family Room</v>
          </cell>
          <cell r="FK5071" t="str">
            <v>EISAx</v>
          </cell>
          <cell r="FL5071">
            <v>601114.79999999993</v>
          </cell>
        </row>
        <row r="5072">
          <cell r="EZ5072" t="str">
            <v>MT</v>
          </cell>
          <cell r="FA5072" t="str">
            <v>Kitchen</v>
          </cell>
          <cell r="FB5072">
            <v>452148.20500000002</v>
          </cell>
          <cell r="FC5072">
            <v>400637.65</v>
          </cell>
          <cell r="FI5072" t="str">
            <v>WA</v>
          </cell>
          <cell r="FJ5072" t="str">
            <v>Other</v>
          </cell>
          <cell r="FK5072" t="str">
            <v>EISAnqnx</v>
          </cell>
          <cell r="FL5072">
            <v>801486.39999999991</v>
          </cell>
        </row>
        <row r="5073">
          <cell r="EZ5073" t="str">
            <v>MT</v>
          </cell>
          <cell r="FA5073" t="str">
            <v>Living Room/Family Room</v>
          </cell>
          <cell r="FB5073">
            <v>932913.38500000013</v>
          </cell>
          <cell r="FC5073">
            <v>405216.36600000004</v>
          </cell>
          <cell r="FI5073" t="str">
            <v>WA</v>
          </cell>
          <cell r="FJ5073" t="str">
            <v>Other</v>
          </cell>
          <cell r="FK5073" t="str">
            <v>EISAq</v>
          </cell>
          <cell r="FL5073">
            <v>36066.887999999999</v>
          </cell>
        </row>
        <row r="5074">
          <cell r="EZ5074" t="str">
            <v>MT</v>
          </cell>
          <cell r="FA5074" t="str">
            <v>Other</v>
          </cell>
          <cell r="FB5074">
            <v>938636.78</v>
          </cell>
          <cell r="FC5074">
            <v>556313.99400000006</v>
          </cell>
          <cell r="FI5074" t="str">
            <v>WA</v>
          </cell>
          <cell r="FJ5074" t="str">
            <v>Bathroom</v>
          </cell>
          <cell r="FK5074" t="str">
            <v>EISAnqnx</v>
          </cell>
          <cell r="FL5074">
            <v>1097828.6399999999</v>
          </cell>
        </row>
        <row r="5075">
          <cell r="EZ5075" t="str">
            <v>OR</v>
          </cell>
          <cell r="FA5075" t="str">
            <v>Bathroom</v>
          </cell>
          <cell r="FB5075">
            <v>385011.8</v>
          </cell>
          <cell r="FC5075">
            <v>130904.012</v>
          </cell>
          <cell r="FI5075" t="str">
            <v>WA</v>
          </cell>
          <cell r="FJ5075" t="str">
            <v>Bathroom</v>
          </cell>
          <cell r="FK5075" t="str">
            <v>EISAx</v>
          </cell>
          <cell r="FL5075">
            <v>762381</v>
          </cell>
        </row>
        <row r="5076">
          <cell r="EZ5076" t="str">
            <v>OR</v>
          </cell>
          <cell r="FA5076" t="str">
            <v>Bedrooms</v>
          </cell>
          <cell r="FB5076">
            <v>789274.19</v>
          </cell>
          <cell r="FC5076">
            <v>748847.951</v>
          </cell>
          <cell r="FI5076" t="str">
            <v>WA</v>
          </cell>
          <cell r="FJ5076" t="str">
            <v>Bedrooms</v>
          </cell>
          <cell r="FK5076" t="str">
            <v>EISAnqnx</v>
          </cell>
          <cell r="FL5076">
            <v>152476.19999999998</v>
          </cell>
        </row>
        <row r="5077">
          <cell r="EZ5077" t="str">
            <v>OR</v>
          </cell>
          <cell r="FA5077" t="str">
            <v>Exterior</v>
          </cell>
          <cell r="FB5077">
            <v>1925059</v>
          </cell>
          <cell r="FC5077">
            <v>3303401.2439999999</v>
          </cell>
          <cell r="FI5077" t="str">
            <v>WA</v>
          </cell>
          <cell r="FJ5077" t="str">
            <v>Bedrooms</v>
          </cell>
          <cell r="FK5077" t="str">
            <v>EISAq</v>
          </cell>
          <cell r="FL5077">
            <v>202793.34599999999</v>
          </cell>
        </row>
        <row r="5078">
          <cell r="EZ5078" t="str">
            <v>OR</v>
          </cell>
          <cell r="FA5078" t="str">
            <v>Garage</v>
          </cell>
          <cell r="FB5078">
            <v>1790304.8699999999</v>
          </cell>
          <cell r="FC5078">
            <v>1185836.344</v>
          </cell>
          <cell r="FI5078" t="str">
            <v>WA</v>
          </cell>
          <cell r="FJ5078" t="str">
            <v>Exterior</v>
          </cell>
          <cell r="FK5078" t="str">
            <v>EISAq</v>
          </cell>
          <cell r="FL5078">
            <v>21346.667999999998</v>
          </cell>
        </row>
        <row r="5079">
          <cell r="EZ5079" t="str">
            <v>OR</v>
          </cell>
          <cell r="FA5079" t="str">
            <v>Kitchen</v>
          </cell>
          <cell r="FB5079">
            <v>86627.654999999999</v>
          </cell>
          <cell r="FC5079">
            <v>296459.08600000001</v>
          </cell>
          <cell r="FI5079" t="str">
            <v>WA</v>
          </cell>
          <cell r="FJ5079" t="str">
            <v>Exterior</v>
          </cell>
          <cell r="FK5079" t="str">
            <v>EISAx</v>
          </cell>
          <cell r="FL5079">
            <v>304952.39999999997</v>
          </cell>
        </row>
        <row r="5080">
          <cell r="EZ5080" t="str">
            <v>OR</v>
          </cell>
          <cell r="FA5080" t="str">
            <v>Living Room/Family Room</v>
          </cell>
          <cell r="FB5080">
            <v>1087658.335</v>
          </cell>
          <cell r="FC5080">
            <v>1328290.71</v>
          </cell>
          <cell r="FI5080" t="str">
            <v>WA</v>
          </cell>
          <cell r="FJ5080" t="str">
            <v>Garage</v>
          </cell>
          <cell r="FK5080" t="str">
            <v>EISAnqnx</v>
          </cell>
          <cell r="FL5080">
            <v>152476.19999999998</v>
          </cell>
        </row>
        <row r="5081">
          <cell r="EZ5081" t="str">
            <v>OR</v>
          </cell>
          <cell r="FA5081" t="str">
            <v>Other</v>
          </cell>
          <cell r="FB5081">
            <v>587142.995</v>
          </cell>
          <cell r="FC5081">
            <v>512065.69400000002</v>
          </cell>
          <cell r="FI5081" t="str">
            <v>WA</v>
          </cell>
          <cell r="FJ5081" t="str">
            <v>Garage</v>
          </cell>
          <cell r="FK5081" t="str">
            <v>EISAq</v>
          </cell>
          <cell r="FL5081">
            <v>121980.95999999999</v>
          </cell>
        </row>
        <row r="5082">
          <cell r="EZ5082" t="str">
            <v>OR</v>
          </cell>
          <cell r="FA5082" t="str">
            <v>Bathroom</v>
          </cell>
          <cell r="FB5082">
            <v>2064245.76</v>
          </cell>
          <cell r="FC5082">
            <v>361243.00800000003</v>
          </cell>
          <cell r="FI5082" t="str">
            <v>WA</v>
          </cell>
          <cell r="FJ5082" t="str">
            <v>Kitchen</v>
          </cell>
          <cell r="FK5082" t="str">
            <v>EISAx</v>
          </cell>
          <cell r="FL5082">
            <v>198219.06</v>
          </cell>
        </row>
        <row r="5083">
          <cell r="EZ5083" t="str">
            <v>OR</v>
          </cell>
          <cell r="FA5083" t="str">
            <v>Bedrooms</v>
          </cell>
          <cell r="FB5083">
            <v>975678.66</v>
          </cell>
          <cell r="FC5083">
            <v>435426.84</v>
          </cell>
          <cell r="FI5083" t="str">
            <v>WA</v>
          </cell>
          <cell r="FJ5083" t="str">
            <v>Living Room/Family Room</v>
          </cell>
          <cell r="FK5083" t="str">
            <v>EISAnqnx</v>
          </cell>
          <cell r="FL5083">
            <v>304952.39999999997</v>
          </cell>
        </row>
        <row r="5084">
          <cell r="EZ5084" t="str">
            <v>OR</v>
          </cell>
          <cell r="FA5084" t="str">
            <v>Exterior</v>
          </cell>
          <cell r="FB5084">
            <v>322538.40000000002</v>
          </cell>
          <cell r="FC5084">
            <v>2604497.58</v>
          </cell>
          <cell r="FI5084" t="str">
            <v>WA</v>
          </cell>
          <cell r="FJ5084" t="str">
            <v>Other</v>
          </cell>
          <cell r="FK5084" t="str">
            <v>EISAnqnx</v>
          </cell>
          <cell r="FL5084">
            <v>91485.72</v>
          </cell>
        </row>
        <row r="5085">
          <cell r="EZ5085" t="str">
            <v>OR</v>
          </cell>
          <cell r="FA5085" t="str">
            <v>Garage</v>
          </cell>
          <cell r="FB5085">
            <v>483807.6</v>
          </cell>
          <cell r="FC5085">
            <v>928910.59199999995</v>
          </cell>
          <cell r="FI5085" t="str">
            <v>WA</v>
          </cell>
          <cell r="FJ5085" t="str">
            <v>Other</v>
          </cell>
          <cell r="FK5085" t="str">
            <v>EISAx</v>
          </cell>
          <cell r="FL5085">
            <v>99109.53</v>
          </cell>
        </row>
        <row r="5086">
          <cell r="EZ5086" t="str">
            <v>OR</v>
          </cell>
          <cell r="FA5086" t="str">
            <v>Kitchen</v>
          </cell>
          <cell r="FB5086">
            <v>1396591.2720000001</v>
          </cell>
          <cell r="FC5086">
            <v>512836.05599999998</v>
          </cell>
          <cell r="FI5086" t="str">
            <v>WA</v>
          </cell>
          <cell r="FJ5086" t="str">
            <v>Bathroom</v>
          </cell>
          <cell r="FK5086" t="str">
            <v>EISAx</v>
          </cell>
          <cell r="FL5086">
            <v>1001858</v>
          </cell>
        </row>
        <row r="5087">
          <cell r="EZ5087" t="str">
            <v>OR</v>
          </cell>
          <cell r="FA5087" t="str">
            <v>Living Room/Family Room</v>
          </cell>
          <cell r="FB5087">
            <v>1225645.92</v>
          </cell>
          <cell r="FC5087">
            <v>1286928.216</v>
          </cell>
          <cell r="FI5087" t="str">
            <v>WA</v>
          </cell>
          <cell r="FJ5087" t="str">
            <v>Bedrooms</v>
          </cell>
          <cell r="FK5087" t="str">
            <v>EISAnqnx</v>
          </cell>
          <cell r="FL5087">
            <v>480891.83999999997</v>
          </cell>
        </row>
        <row r="5088">
          <cell r="EZ5088" t="str">
            <v>OR</v>
          </cell>
          <cell r="FA5088" t="str">
            <v>Other</v>
          </cell>
          <cell r="FB5088">
            <v>258030.72</v>
          </cell>
          <cell r="FC5088">
            <v>145142.28</v>
          </cell>
          <cell r="FI5088" t="str">
            <v>WA</v>
          </cell>
          <cell r="FJ5088" t="str">
            <v>Bedrooms</v>
          </cell>
          <cell r="FK5088" t="str">
            <v>EISAq</v>
          </cell>
          <cell r="FL5088">
            <v>26048.307999999997</v>
          </cell>
        </row>
        <row r="5089">
          <cell r="EZ5089" t="str">
            <v>WA</v>
          </cell>
          <cell r="FA5089" t="str">
            <v>Bathroom</v>
          </cell>
          <cell r="FB5089">
            <v>1142572.8</v>
          </cell>
          <cell r="FC5089">
            <v>152343.04000000001</v>
          </cell>
          <cell r="FI5089" t="str">
            <v>WA</v>
          </cell>
          <cell r="FJ5089" t="str">
            <v>Bedrooms</v>
          </cell>
          <cell r="FK5089" t="str">
            <v>EISAx</v>
          </cell>
          <cell r="FL5089">
            <v>641189.12</v>
          </cell>
        </row>
        <row r="5090">
          <cell r="EZ5090" t="str">
            <v>WA</v>
          </cell>
          <cell r="FA5090" t="str">
            <v>Bedrooms</v>
          </cell>
          <cell r="FB5090">
            <v>238036</v>
          </cell>
          <cell r="FC5090">
            <v>725533.728</v>
          </cell>
          <cell r="FI5090" t="str">
            <v>WA</v>
          </cell>
          <cell r="FJ5090" t="str">
            <v>Exterior</v>
          </cell>
          <cell r="FK5090" t="str">
            <v>EISAnqnx</v>
          </cell>
          <cell r="FL5090">
            <v>270501.65999999997</v>
          </cell>
        </row>
        <row r="5091">
          <cell r="EZ5091" t="str">
            <v>WA</v>
          </cell>
          <cell r="FA5091" t="str">
            <v>Exterior</v>
          </cell>
          <cell r="FB5091">
            <v>114257.28</v>
          </cell>
          <cell r="FC5091">
            <v>2178505.4720000001</v>
          </cell>
          <cell r="FI5091" t="str">
            <v>WA</v>
          </cell>
          <cell r="FJ5091" t="str">
            <v>Exterior</v>
          </cell>
          <cell r="FK5091" t="str">
            <v>EISAx</v>
          </cell>
          <cell r="FL5091">
            <v>1262341.0799999998</v>
          </cell>
        </row>
        <row r="5092">
          <cell r="EZ5092" t="str">
            <v>WA</v>
          </cell>
          <cell r="FA5092" t="str">
            <v>Garage</v>
          </cell>
          <cell r="FB5092">
            <v>2087099.648</v>
          </cell>
          <cell r="FC5092">
            <v>1961416.64</v>
          </cell>
          <cell r="FI5092" t="str">
            <v>WA</v>
          </cell>
          <cell r="FJ5092" t="str">
            <v>Garage</v>
          </cell>
          <cell r="FK5092" t="str">
            <v>EISAnqnx</v>
          </cell>
          <cell r="FL5092">
            <v>120222.95999999999</v>
          </cell>
        </row>
        <row r="5093">
          <cell r="EZ5093" t="str">
            <v>WA</v>
          </cell>
          <cell r="FA5093" t="str">
            <v>Kitchen</v>
          </cell>
          <cell r="FB5093">
            <v>297068.92800000001</v>
          </cell>
          <cell r="FC5093">
            <v>386570.46399999998</v>
          </cell>
          <cell r="FI5093" t="str">
            <v>WA</v>
          </cell>
          <cell r="FJ5093" t="str">
            <v>Garage</v>
          </cell>
          <cell r="FK5093" t="str">
            <v>EISAq</v>
          </cell>
          <cell r="FL5093">
            <v>1186199.872</v>
          </cell>
        </row>
        <row r="5094">
          <cell r="EZ5094" t="str">
            <v>WA</v>
          </cell>
          <cell r="FA5094" t="str">
            <v>Living Room/Family Room</v>
          </cell>
          <cell r="FB5094">
            <v>28564.32</v>
          </cell>
          <cell r="FC5094">
            <v>437986.24</v>
          </cell>
          <cell r="FI5094" t="str">
            <v>WA</v>
          </cell>
          <cell r="FJ5094" t="str">
            <v>Kitchen</v>
          </cell>
          <cell r="FK5094" t="str">
            <v>EISAnqnx</v>
          </cell>
          <cell r="FL5094">
            <v>150278.69999999998</v>
          </cell>
        </row>
        <row r="5095">
          <cell r="EZ5095" t="str">
            <v>WA</v>
          </cell>
          <cell r="FA5095" t="str">
            <v>Other</v>
          </cell>
          <cell r="FB5095">
            <v>571286.4</v>
          </cell>
          <cell r="FC5095">
            <v>199950.24</v>
          </cell>
          <cell r="FI5095" t="str">
            <v>WA</v>
          </cell>
          <cell r="FJ5095" t="str">
            <v>Kitchen</v>
          </cell>
          <cell r="FK5095" t="str">
            <v>EISAq</v>
          </cell>
          <cell r="FL5095">
            <v>10018.58</v>
          </cell>
        </row>
        <row r="5096">
          <cell r="EZ5096" t="str">
            <v>WA</v>
          </cell>
          <cell r="FA5096" t="str">
            <v>Bathroom</v>
          </cell>
          <cell r="FB5096">
            <v>675997.72499999998</v>
          </cell>
          <cell r="FC5096">
            <v>166399.44</v>
          </cell>
          <cell r="FI5096" t="str">
            <v>WA</v>
          </cell>
          <cell r="FJ5096" t="str">
            <v>Living Room/Family Room</v>
          </cell>
          <cell r="FK5096" t="str">
            <v>EISAnqnx</v>
          </cell>
          <cell r="FL5096">
            <v>551021.9</v>
          </cell>
        </row>
        <row r="5097">
          <cell r="EZ5097" t="str">
            <v>WA</v>
          </cell>
          <cell r="FA5097" t="str">
            <v>Bedrooms</v>
          </cell>
          <cell r="FB5097">
            <v>1143996.1499999999</v>
          </cell>
          <cell r="FC5097">
            <v>777917.38199999998</v>
          </cell>
          <cell r="FI5097" t="str">
            <v>WA</v>
          </cell>
          <cell r="FJ5097" t="str">
            <v>Other</v>
          </cell>
          <cell r="FK5097" t="str">
            <v>EISAnqnx</v>
          </cell>
          <cell r="FL5097">
            <v>1051950.8999999999</v>
          </cell>
        </row>
        <row r="5098">
          <cell r="EZ5098" t="str">
            <v>WA</v>
          </cell>
          <cell r="FA5098" t="str">
            <v>Exterior</v>
          </cell>
          <cell r="FB5098">
            <v>603197.97</v>
          </cell>
          <cell r="FC5098">
            <v>2406551.9010000001</v>
          </cell>
          <cell r="FI5098" t="str">
            <v>WA</v>
          </cell>
          <cell r="FJ5098" t="str">
            <v>Other</v>
          </cell>
          <cell r="FK5098" t="str">
            <v>EISAq</v>
          </cell>
          <cell r="FL5098">
            <v>60111.479999999996</v>
          </cell>
        </row>
        <row r="5099">
          <cell r="EZ5099" t="str">
            <v>WA</v>
          </cell>
          <cell r="FA5099" t="str">
            <v>Garage</v>
          </cell>
          <cell r="FB5099">
            <v>332798.88</v>
          </cell>
          <cell r="FC5099">
            <v>831997.2</v>
          </cell>
          <cell r="FI5099" t="str">
            <v>WA</v>
          </cell>
          <cell r="FJ5099" t="str">
            <v>Other</v>
          </cell>
          <cell r="FK5099" t="str">
            <v>EISAx</v>
          </cell>
          <cell r="FL5099">
            <v>180334.44</v>
          </cell>
        </row>
        <row r="5100">
          <cell r="EZ5100" t="str">
            <v>WA</v>
          </cell>
          <cell r="FA5100" t="str">
            <v>Kitchen</v>
          </cell>
          <cell r="FB5100">
            <v>540798.17999999993</v>
          </cell>
          <cell r="FC5100">
            <v>207999.3</v>
          </cell>
          <cell r="FI5100" t="str">
            <v>WA</v>
          </cell>
          <cell r="FJ5100" t="str">
            <v>Bathroom</v>
          </cell>
          <cell r="FK5100" t="str">
            <v>EISAnqnx</v>
          </cell>
          <cell r="FL5100">
            <v>2379116.64</v>
          </cell>
        </row>
        <row r="5101">
          <cell r="EZ5101" t="str">
            <v>WA</v>
          </cell>
          <cell r="FA5101" t="str">
            <v>Living Room/Family Room</v>
          </cell>
          <cell r="FB5101">
            <v>405598.63500000001</v>
          </cell>
          <cell r="FC5101">
            <v>426398.565</v>
          </cell>
          <cell r="FI5101" t="str">
            <v>WA</v>
          </cell>
          <cell r="FJ5101" t="str">
            <v>Bathroom</v>
          </cell>
          <cell r="FK5101" t="str">
            <v>EISAq</v>
          </cell>
          <cell r="FL5101">
            <v>74347.395000000004</v>
          </cell>
        </row>
        <row r="5102">
          <cell r="EZ5102" t="str">
            <v>WA</v>
          </cell>
          <cell r="FA5102" t="str">
            <v>Other</v>
          </cell>
          <cell r="FB5102">
            <v>1039996.5</v>
          </cell>
          <cell r="FC5102">
            <v>592798.005</v>
          </cell>
          <cell r="FI5102" t="str">
            <v>WA</v>
          </cell>
          <cell r="FJ5102" t="str">
            <v>Bedrooms</v>
          </cell>
          <cell r="FK5102" t="str">
            <v>EISAnqnx</v>
          </cell>
          <cell r="FL5102">
            <v>495649.30000000005</v>
          </cell>
        </row>
        <row r="5103">
          <cell r="EZ5103" t="str">
            <v>MT</v>
          </cell>
          <cell r="FA5103" t="str">
            <v>Bathroom</v>
          </cell>
          <cell r="FB5103">
            <v>1118715.1499999999</v>
          </cell>
          <cell r="FC5103">
            <v>208826.82800000001</v>
          </cell>
          <cell r="FI5103" t="str">
            <v>WA</v>
          </cell>
          <cell r="FJ5103" t="str">
            <v>Bedrooms</v>
          </cell>
          <cell r="FK5103" t="str">
            <v>EISAq</v>
          </cell>
          <cell r="FL5103">
            <v>1933032.2700000003</v>
          </cell>
        </row>
        <row r="5104">
          <cell r="EZ5104" t="str">
            <v>MT</v>
          </cell>
          <cell r="FA5104" t="str">
            <v>Bedrooms</v>
          </cell>
          <cell r="FB5104">
            <v>2171372.8339999998</v>
          </cell>
          <cell r="FC5104">
            <v>1144285.7819999999</v>
          </cell>
          <cell r="FI5104" t="str">
            <v>WA</v>
          </cell>
          <cell r="FJ5104" t="str">
            <v>Bedrooms</v>
          </cell>
          <cell r="FK5104" t="str">
            <v>EISAx</v>
          </cell>
          <cell r="FL5104">
            <v>1486947.9000000001</v>
          </cell>
        </row>
        <row r="5105">
          <cell r="EZ5105" t="str">
            <v>MT</v>
          </cell>
          <cell r="FA5105" t="str">
            <v>Exterior</v>
          </cell>
          <cell r="FB5105">
            <v>692537.95</v>
          </cell>
          <cell r="FC5105">
            <v>4534525.4079999998</v>
          </cell>
          <cell r="FI5105" t="str">
            <v>WA</v>
          </cell>
          <cell r="FJ5105" t="str">
            <v>Exterior</v>
          </cell>
          <cell r="FK5105" t="str">
            <v>EISAnqnx</v>
          </cell>
          <cell r="FL5105">
            <v>1189558.32</v>
          </cell>
        </row>
        <row r="5106">
          <cell r="EZ5106" t="str">
            <v>MT</v>
          </cell>
          <cell r="FA5106" t="str">
            <v>Garage</v>
          </cell>
          <cell r="FB5106">
            <v>238659.23199999999</v>
          </cell>
          <cell r="FC5106">
            <v>1730279.432</v>
          </cell>
          <cell r="FI5106" t="str">
            <v>WA</v>
          </cell>
          <cell r="FJ5106" t="str">
            <v>Exterior</v>
          </cell>
          <cell r="FK5106" t="str">
            <v>EISAq</v>
          </cell>
          <cell r="FL5106">
            <v>223042.18500000003</v>
          </cell>
        </row>
        <row r="5107">
          <cell r="EZ5107" t="str">
            <v>MT</v>
          </cell>
          <cell r="FA5107" t="str">
            <v>Kitchen</v>
          </cell>
          <cell r="FB5107">
            <v>681883.52</v>
          </cell>
          <cell r="FC5107">
            <v>490103.77999999997</v>
          </cell>
          <cell r="FI5107" t="str">
            <v>WA</v>
          </cell>
          <cell r="FJ5107" t="str">
            <v>Garage</v>
          </cell>
          <cell r="FK5107" t="str">
            <v>EISAq</v>
          </cell>
          <cell r="FL5107">
            <v>198259.72000000003</v>
          </cell>
        </row>
        <row r="5108">
          <cell r="EZ5108" t="str">
            <v>MT</v>
          </cell>
          <cell r="FA5108" t="str">
            <v>Living Room/Family Room</v>
          </cell>
          <cell r="FB5108">
            <v>852354.4</v>
          </cell>
          <cell r="FC5108">
            <v>490103.77999999997</v>
          </cell>
          <cell r="FI5108" t="str">
            <v>WA</v>
          </cell>
          <cell r="FJ5108" t="str">
            <v>Kitchen</v>
          </cell>
          <cell r="FK5108" t="str">
            <v>EISAq</v>
          </cell>
          <cell r="FL5108">
            <v>793038.88000000012</v>
          </cell>
        </row>
        <row r="5109">
          <cell r="EZ5109" t="str">
            <v>MT</v>
          </cell>
          <cell r="FA5109" t="str">
            <v>Other</v>
          </cell>
          <cell r="FB5109">
            <v>2049912.3319999999</v>
          </cell>
          <cell r="FC5109">
            <v>1728148.5460000001</v>
          </cell>
          <cell r="FI5109" t="str">
            <v>WA</v>
          </cell>
          <cell r="FJ5109" t="str">
            <v>Living Room/Family Room</v>
          </cell>
          <cell r="FK5109" t="str">
            <v>EISAq</v>
          </cell>
          <cell r="FL5109">
            <v>2899548.4050000003</v>
          </cell>
        </row>
        <row r="5110">
          <cell r="EZ5110" t="str">
            <v>OR</v>
          </cell>
          <cell r="FA5110" t="str">
            <v>Bathroom</v>
          </cell>
          <cell r="FB5110">
            <v>1667523.5279999999</v>
          </cell>
          <cell r="FC5110">
            <v>137078.82</v>
          </cell>
          <cell r="FI5110" t="str">
            <v>WA</v>
          </cell>
          <cell r="FJ5110" t="str">
            <v>Other</v>
          </cell>
          <cell r="FK5110" t="str">
            <v>EISAnqnx</v>
          </cell>
          <cell r="FL5110">
            <v>495649.30000000005</v>
          </cell>
        </row>
        <row r="5111">
          <cell r="EZ5111" t="str">
            <v>OR</v>
          </cell>
          <cell r="FA5111" t="str">
            <v>Bedrooms</v>
          </cell>
          <cell r="FB5111">
            <v>211262.652</v>
          </cell>
          <cell r="FC5111">
            <v>645076.80000000005</v>
          </cell>
          <cell r="FI5111" t="str">
            <v>WA</v>
          </cell>
          <cell r="FJ5111" t="str">
            <v>Other</v>
          </cell>
          <cell r="FK5111" t="str">
            <v>EISAq</v>
          </cell>
          <cell r="FL5111">
            <v>3221720.45</v>
          </cell>
        </row>
        <row r="5112">
          <cell r="EZ5112" t="str">
            <v>OR</v>
          </cell>
          <cell r="FA5112" t="str">
            <v>Exterior</v>
          </cell>
          <cell r="FB5112">
            <v>259643.41200000001</v>
          </cell>
          <cell r="FC5112">
            <v>2202937.2719999999</v>
          </cell>
          <cell r="FI5112" t="str">
            <v>WA</v>
          </cell>
          <cell r="FJ5112" t="str">
            <v>Bathroom</v>
          </cell>
          <cell r="FK5112" t="str">
            <v>EISAq</v>
          </cell>
          <cell r="FL5112">
            <v>22871.43</v>
          </cell>
        </row>
        <row r="5113">
          <cell r="EZ5113" t="str">
            <v>OR</v>
          </cell>
          <cell r="FA5113" t="str">
            <v>Garage</v>
          </cell>
          <cell r="FB5113">
            <v>70958.448000000004</v>
          </cell>
          <cell r="FC5113">
            <v>816022.152</v>
          </cell>
          <cell r="FI5113" t="str">
            <v>WA</v>
          </cell>
          <cell r="FJ5113" t="str">
            <v>Bedrooms</v>
          </cell>
          <cell r="FK5113" t="str">
            <v>EISAnqnx</v>
          </cell>
          <cell r="FL5113">
            <v>60990.479999999996</v>
          </cell>
        </row>
        <row r="5114">
          <cell r="EZ5114" t="str">
            <v>OR</v>
          </cell>
          <cell r="FA5114" t="str">
            <v>Kitchen</v>
          </cell>
          <cell r="FB5114">
            <v>235453.03200000001</v>
          </cell>
          <cell r="FC5114">
            <v>282221.09999999998</v>
          </cell>
          <cell r="FI5114" t="str">
            <v>WA</v>
          </cell>
          <cell r="FJ5114" t="str">
            <v>Bedrooms</v>
          </cell>
          <cell r="FK5114" t="str">
            <v>EISAq</v>
          </cell>
          <cell r="FL5114">
            <v>102159.05399999999</v>
          </cell>
        </row>
        <row r="5115">
          <cell r="EZ5115" t="str">
            <v>OR</v>
          </cell>
          <cell r="FA5115" t="str">
            <v>Living Room/Family Room</v>
          </cell>
          <cell r="FB5115">
            <v>356404.93200000003</v>
          </cell>
          <cell r="FC5115">
            <v>725711.4</v>
          </cell>
          <cell r="FI5115" t="str">
            <v>WA</v>
          </cell>
          <cell r="FJ5115" t="str">
            <v>Exterior</v>
          </cell>
          <cell r="FK5115" t="str">
            <v>EISAnqnx</v>
          </cell>
          <cell r="FL5115">
            <v>297328.58999999997</v>
          </cell>
        </row>
        <row r="5116">
          <cell r="EZ5116" t="str">
            <v>OR</v>
          </cell>
          <cell r="FA5116" t="str">
            <v>Other</v>
          </cell>
          <cell r="FB5116">
            <v>332214.55200000003</v>
          </cell>
          <cell r="FC5116">
            <v>351566.85600000003</v>
          </cell>
          <cell r="FI5116" t="str">
            <v>WA</v>
          </cell>
          <cell r="FJ5116" t="str">
            <v>Exterior</v>
          </cell>
          <cell r="FK5116" t="str">
            <v>EISAq</v>
          </cell>
          <cell r="FL5116">
            <v>16772.381999999998</v>
          </cell>
        </row>
        <row r="5117">
          <cell r="EZ5117" t="str">
            <v>ID</v>
          </cell>
          <cell r="FA5117" t="str">
            <v>Bathroom</v>
          </cell>
          <cell r="FB5117">
            <v>810876.2</v>
          </cell>
          <cell r="FC5117">
            <v>207488.90999999997</v>
          </cell>
          <cell r="FI5117" t="str">
            <v>WA</v>
          </cell>
          <cell r="FJ5117" t="str">
            <v>Kitchen</v>
          </cell>
          <cell r="FK5117" t="str">
            <v>EISAnqnx</v>
          </cell>
          <cell r="FL5117">
            <v>182971.44</v>
          </cell>
        </row>
        <row r="5118">
          <cell r="EZ5118" t="str">
            <v>ID</v>
          </cell>
          <cell r="FA5118" t="str">
            <v>Bedrooms</v>
          </cell>
          <cell r="FB5118">
            <v>1501313.4349999998</v>
          </cell>
          <cell r="FC5118">
            <v>1241356.0649999999</v>
          </cell>
          <cell r="FI5118" t="str">
            <v>WA</v>
          </cell>
          <cell r="FJ5118" t="str">
            <v>Kitchen</v>
          </cell>
          <cell r="FK5118" t="str">
            <v>EISAq</v>
          </cell>
          <cell r="FL5118">
            <v>68614.289999999994</v>
          </cell>
        </row>
        <row r="5119">
          <cell r="EZ5119" t="str">
            <v>ID</v>
          </cell>
          <cell r="FA5119" t="str">
            <v>Exterior</v>
          </cell>
          <cell r="FB5119">
            <v>1073218.5</v>
          </cell>
          <cell r="FC5119">
            <v>4041263.8849999998</v>
          </cell>
          <cell r="FI5119" t="str">
            <v>WA</v>
          </cell>
          <cell r="FJ5119" t="str">
            <v>Living Room/Family Room</v>
          </cell>
          <cell r="FK5119" t="str">
            <v>EISAnqnx</v>
          </cell>
          <cell r="FL5119">
            <v>76238.099999999991</v>
          </cell>
        </row>
        <row r="5120">
          <cell r="EZ5120" t="str">
            <v>ID</v>
          </cell>
          <cell r="FA5120" t="str">
            <v>Garage</v>
          </cell>
          <cell r="FB5120">
            <v>357739.5</v>
          </cell>
          <cell r="FC5120">
            <v>839495.36</v>
          </cell>
          <cell r="FI5120" t="str">
            <v>WA</v>
          </cell>
          <cell r="FJ5120" t="str">
            <v>Living Room/Family Room</v>
          </cell>
          <cell r="FK5120" t="str">
            <v>EISAq</v>
          </cell>
          <cell r="FL5120">
            <v>22871.43</v>
          </cell>
        </row>
        <row r="5121">
          <cell r="EZ5121" t="str">
            <v>ID</v>
          </cell>
          <cell r="FA5121" t="str">
            <v>Kitchen</v>
          </cell>
          <cell r="FB5121">
            <v>510375.01999999996</v>
          </cell>
          <cell r="FC5121">
            <v>275459.41499999998</v>
          </cell>
          <cell r="FI5121" t="str">
            <v>WA</v>
          </cell>
          <cell r="FJ5121" t="str">
            <v>Other</v>
          </cell>
          <cell r="FK5121" t="str">
            <v>EISAnqnx</v>
          </cell>
          <cell r="FL5121">
            <v>91485.72</v>
          </cell>
        </row>
        <row r="5122">
          <cell r="EZ5122" t="str">
            <v>ID</v>
          </cell>
          <cell r="FA5122" t="str">
            <v>Living Room/Family Room</v>
          </cell>
          <cell r="FB5122">
            <v>257572.43999999997</v>
          </cell>
          <cell r="FC5122">
            <v>436442.18999999994</v>
          </cell>
          <cell r="FI5122" t="str">
            <v>WA</v>
          </cell>
          <cell r="FJ5122" t="str">
            <v>Other</v>
          </cell>
          <cell r="FK5122" t="str">
            <v>EISAq</v>
          </cell>
          <cell r="FL5122">
            <v>509270.50799999997</v>
          </cell>
        </row>
        <row r="5123">
          <cell r="EZ5123" t="str">
            <v>ID</v>
          </cell>
          <cell r="FA5123" t="str">
            <v>Other</v>
          </cell>
          <cell r="FB5123">
            <v>2950158.4099999997</v>
          </cell>
          <cell r="FC5123">
            <v>1544242.1749999998</v>
          </cell>
          <cell r="FI5123" t="str">
            <v>WA</v>
          </cell>
          <cell r="FJ5123" t="str">
            <v>Bathroom</v>
          </cell>
          <cell r="FK5123" t="str">
            <v>EISAnqnx</v>
          </cell>
          <cell r="FL5123">
            <v>263644.92</v>
          </cell>
        </row>
        <row r="5124">
          <cell r="EZ5124" t="str">
            <v>OR</v>
          </cell>
          <cell r="FA5124" t="str">
            <v>Bathroom</v>
          </cell>
          <cell r="FB5124">
            <v>462014.16</v>
          </cell>
          <cell r="FC5124">
            <v>252182.72899999999</v>
          </cell>
          <cell r="FI5124" t="str">
            <v>WA</v>
          </cell>
          <cell r="FJ5124" t="str">
            <v>Exterior</v>
          </cell>
          <cell r="FK5124" t="str">
            <v>EISAx</v>
          </cell>
          <cell r="FL5124">
            <v>549260.25</v>
          </cell>
        </row>
        <row r="5125">
          <cell r="EZ5125" t="str">
            <v>OR</v>
          </cell>
          <cell r="FA5125" t="str">
            <v>Bedrooms</v>
          </cell>
          <cell r="FB5125">
            <v>693021.24</v>
          </cell>
          <cell r="FC5125">
            <v>681470.88599999994</v>
          </cell>
          <cell r="FI5125" t="str">
            <v>WA</v>
          </cell>
          <cell r="FJ5125" t="str">
            <v>Garage</v>
          </cell>
          <cell r="FK5125" t="str">
            <v>EISAnqnx</v>
          </cell>
          <cell r="FL5125">
            <v>263644.92</v>
          </cell>
        </row>
        <row r="5126">
          <cell r="EZ5126" t="str">
            <v>OR</v>
          </cell>
          <cell r="FA5126" t="str">
            <v>Exterior</v>
          </cell>
          <cell r="FB5126">
            <v>308009.44</v>
          </cell>
          <cell r="FC5126">
            <v>5136057.4119999995</v>
          </cell>
          <cell r="FI5126" t="str">
            <v>WA</v>
          </cell>
          <cell r="FJ5126" t="str">
            <v>Garage</v>
          </cell>
          <cell r="FK5126" t="str">
            <v>EISAq</v>
          </cell>
          <cell r="FL5126">
            <v>187480.83199999999</v>
          </cell>
        </row>
        <row r="5127">
          <cell r="EZ5127" t="str">
            <v>OR</v>
          </cell>
          <cell r="FA5127" t="str">
            <v>Kitchen</v>
          </cell>
          <cell r="FB5127">
            <v>144379.42499999999</v>
          </cell>
          <cell r="FC5127">
            <v>338810.38400000002</v>
          </cell>
          <cell r="FI5127" t="str">
            <v>WA</v>
          </cell>
          <cell r="FJ5127" t="str">
            <v>Kitchen</v>
          </cell>
          <cell r="FK5127" t="str">
            <v>EISAq</v>
          </cell>
          <cell r="FL5127">
            <v>234351.03999999998</v>
          </cell>
        </row>
        <row r="5128">
          <cell r="EZ5128" t="str">
            <v>OR</v>
          </cell>
          <cell r="FA5128" t="str">
            <v>Living Room/Family Room</v>
          </cell>
          <cell r="FB5128">
            <v>404262.39</v>
          </cell>
          <cell r="FC5128">
            <v>394637.09499999997</v>
          </cell>
          <cell r="FI5128" t="str">
            <v>WA</v>
          </cell>
          <cell r="FJ5128" t="str">
            <v>Living Room/Family Room</v>
          </cell>
          <cell r="FK5128" t="str">
            <v>EISAnqnx</v>
          </cell>
          <cell r="FL5128">
            <v>292938.8</v>
          </cell>
        </row>
        <row r="5129">
          <cell r="EZ5129" t="str">
            <v>OR</v>
          </cell>
          <cell r="FA5129" t="str">
            <v>Other</v>
          </cell>
          <cell r="FB5129">
            <v>2338946.6850000001</v>
          </cell>
          <cell r="FC5129">
            <v>3093569.8130000001</v>
          </cell>
          <cell r="FI5129" t="str">
            <v>WA</v>
          </cell>
          <cell r="FJ5129" t="str">
            <v>Living Room/Family Room</v>
          </cell>
          <cell r="FK5129" t="str">
            <v>EISAq</v>
          </cell>
          <cell r="FL5129">
            <v>93740.415999999997</v>
          </cell>
        </row>
        <row r="5130">
          <cell r="EZ5130" t="str">
            <v>ID</v>
          </cell>
          <cell r="FA5130" t="str">
            <v>Bathroom</v>
          </cell>
          <cell r="FB5130">
            <v>512759.94999999995</v>
          </cell>
          <cell r="FC5130">
            <v>209873.84</v>
          </cell>
          <cell r="FI5130" t="str">
            <v>WA</v>
          </cell>
          <cell r="FJ5130" t="str">
            <v>Other</v>
          </cell>
          <cell r="FK5130" t="str">
            <v>EISAnqnx</v>
          </cell>
          <cell r="FL5130">
            <v>175763.28</v>
          </cell>
        </row>
        <row r="5131">
          <cell r="EZ5131" t="str">
            <v>ID</v>
          </cell>
          <cell r="FA5131" t="str">
            <v>Bedrooms</v>
          </cell>
          <cell r="FB5131">
            <v>1378489.5399999998</v>
          </cell>
          <cell r="FC5131">
            <v>1234201.2749999999</v>
          </cell>
          <cell r="FI5131" t="str">
            <v>WA</v>
          </cell>
          <cell r="FJ5131" t="str">
            <v>Other</v>
          </cell>
          <cell r="FK5131" t="str">
            <v>EISAq</v>
          </cell>
          <cell r="FL5131">
            <v>117175.51999999999</v>
          </cell>
        </row>
        <row r="5132">
          <cell r="EZ5132" t="str">
            <v>ID</v>
          </cell>
          <cell r="FA5132" t="str">
            <v>Exterior</v>
          </cell>
          <cell r="FB5132">
            <v>559266.08499999996</v>
          </cell>
          <cell r="FC5132">
            <v>3730030.5199999996</v>
          </cell>
          <cell r="FI5132" t="str">
            <v>WA</v>
          </cell>
          <cell r="FJ5132" t="str">
            <v>Bathroom</v>
          </cell>
          <cell r="FK5132" t="str">
            <v>EISAnqnx</v>
          </cell>
          <cell r="FL5132">
            <v>601114.79999999993</v>
          </cell>
        </row>
        <row r="5133">
          <cell r="EZ5133" t="str">
            <v>ID</v>
          </cell>
          <cell r="FA5133" t="str">
            <v>Garage</v>
          </cell>
          <cell r="FB5133">
            <v>221798.49</v>
          </cell>
          <cell r="FC5133">
            <v>744098.15999999992</v>
          </cell>
          <cell r="FI5133" t="str">
            <v>WA</v>
          </cell>
          <cell r="FJ5133" t="str">
            <v>Bathroom</v>
          </cell>
          <cell r="FK5133" t="str">
            <v>EISAq</v>
          </cell>
          <cell r="FL5133">
            <v>78144.923999999999</v>
          </cell>
        </row>
        <row r="5134">
          <cell r="EZ5134" t="str">
            <v>ID</v>
          </cell>
          <cell r="FA5134" t="str">
            <v>Kitchen</v>
          </cell>
          <cell r="FB5134">
            <v>948009.67499999993</v>
          </cell>
          <cell r="FC5134">
            <v>366086.75499999995</v>
          </cell>
          <cell r="FI5134" t="str">
            <v>WA</v>
          </cell>
          <cell r="FJ5134" t="str">
            <v>Bathroom</v>
          </cell>
          <cell r="FK5134" t="str">
            <v>EISAx</v>
          </cell>
          <cell r="FL5134">
            <v>1021895.1599999999</v>
          </cell>
        </row>
        <row r="5135">
          <cell r="EZ5135" t="str">
            <v>ID</v>
          </cell>
          <cell r="FA5135" t="str">
            <v>Living Room/Family Room</v>
          </cell>
          <cell r="FB5135">
            <v>1144766.3999999999</v>
          </cell>
          <cell r="FC5135">
            <v>828763.17499999993</v>
          </cell>
          <cell r="FI5135" t="str">
            <v>WA</v>
          </cell>
          <cell r="FJ5135" t="str">
            <v>Bedrooms</v>
          </cell>
          <cell r="FK5135" t="str">
            <v>EISAnqnx</v>
          </cell>
          <cell r="FL5135">
            <v>1162155.28</v>
          </cell>
        </row>
        <row r="5136">
          <cell r="EZ5136" t="str">
            <v>ID</v>
          </cell>
          <cell r="FA5136" t="str">
            <v>Other</v>
          </cell>
          <cell r="FB5136">
            <v>1249703.3199999998</v>
          </cell>
          <cell r="FC5136">
            <v>779872.11</v>
          </cell>
          <cell r="FI5136" t="str">
            <v>WA</v>
          </cell>
          <cell r="FJ5136" t="str">
            <v>Bedrooms</v>
          </cell>
          <cell r="FK5136" t="str">
            <v>EISAq</v>
          </cell>
          <cell r="FL5136">
            <v>202375.31599999999</v>
          </cell>
        </row>
        <row r="5137">
          <cell r="EZ5137" t="str">
            <v>WA</v>
          </cell>
          <cell r="FA5137" t="str">
            <v>Bathroom</v>
          </cell>
          <cell r="FB5137">
            <v>2265112.3769999999</v>
          </cell>
          <cell r="FC5137">
            <v>784157.36100000003</v>
          </cell>
          <cell r="FI5137" t="str">
            <v>WA</v>
          </cell>
          <cell r="FJ5137" t="str">
            <v>Bedrooms</v>
          </cell>
          <cell r="FK5137" t="str">
            <v>EISAx</v>
          </cell>
          <cell r="FL5137">
            <v>551021.9</v>
          </cell>
        </row>
        <row r="5138">
          <cell r="EZ5138" t="str">
            <v>WA</v>
          </cell>
          <cell r="FA5138" t="str">
            <v>Bedrooms</v>
          </cell>
          <cell r="FB5138">
            <v>1618234.554</v>
          </cell>
          <cell r="FC5138">
            <v>1934393.49</v>
          </cell>
          <cell r="FI5138" t="str">
            <v>WA</v>
          </cell>
          <cell r="FJ5138" t="str">
            <v>Garage</v>
          </cell>
          <cell r="FK5138" t="str">
            <v>EISAq</v>
          </cell>
          <cell r="FL5138">
            <v>260483.08</v>
          </cell>
        </row>
        <row r="5139">
          <cell r="EZ5139" t="str">
            <v>WA</v>
          </cell>
          <cell r="FA5139" t="str">
            <v>Exterior</v>
          </cell>
          <cell r="FB5139">
            <v>1039996.5</v>
          </cell>
          <cell r="FC5139">
            <v>7463014.8839999996</v>
          </cell>
          <cell r="FI5139" t="str">
            <v>WA</v>
          </cell>
          <cell r="FJ5139" t="str">
            <v>Kitchen</v>
          </cell>
          <cell r="FK5139" t="str">
            <v>EISAx</v>
          </cell>
          <cell r="FL5139">
            <v>100185.79999999999</v>
          </cell>
        </row>
        <row r="5140">
          <cell r="EZ5140" t="str">
            <v>WA</v>
          </cell>
          <cell r="FA5140" t="str">
            <v>Garage</v>
          </cell>
          <cell r="FB5140">
            <v>935996.85</v>
          </cell>
          <cell r="FC5140">
            <v>1455995.0999999999</v>
          </cell>
          <cell r="FI5140" t="str">
            <v>WA</v>
          </cell>
          <cell r="FJ5140" t="str">
            <v>Living Room/Family Room</v>
          </cell>
          <cell r="FK5140" t="str">
            <v>EISAq</v>
          </cell>
          <cell r="FL5140">
            <v>52096.615999999995</v>
          </cell>
        </row>
        <row r="5141">
          <cell r="EZ5141" t="str">
            <v>WA</v>
          </cell>
          <cell r="FA5141" t="str">
            <v>Kitchen</v>
          </cell>
          <cell r="FB5141">
            <v>935996.85</v>
          </cell>
          <cell r="FC5141">
            <v>324478.908</v>
          </cell>
          <cell r="FI5141" t="str">
            <v>WA</v>
          </cell>
          <cell r="FJ5141" t="str">
            <v>Living Room/Family Room</v>
          </cell>
          <cell r="FK5141" t="str">
            <v>EISAx</v>
          </cell>
          <cell r="FL5141">
            <v>1442675.52</v>
          </cell>
        </row>
        <row r="5142">
          <cell r="EZ5142" t="str">
            <v>WA</v>
          </cell>
          <cell r="FA5142" t="str">
            <v>Living Room/Family Room</v>
          </cell>
          <cell r="FB5142">
            <v>779997.375</v>
          </cell>
          <cell r="FC5142">
            <v>1006716.612</v>
          </cell>
          <cell r="FI5142" t="str">
            <v>WA</v>
          </cell>
          <cell r="FJ5142" t="str">
            <v>Other</v>
          </cell>
          <cell r="FK5142" t="str">
            <v>EISAnqnx</v>
          </cell>
          <cell r="FL5142">
            <v>841560.72</v>
          </cell>
        </row>
        <row r="5143">
          <cell r="EZ5143" t="str">
            <v>WA</v>
          </cell>
          <cell r="FA5143" t="str">
            <v>Other</v>
          </cell>
          <cell r="FB5143">
            <v>3702387.54</v>
          </cell>
          <cell r="FC5143">
            <v>2510551.551</v>
          </cell>
          <cell r="FI5143" t="str">
            <v>WA</v>
          </cell>
          <cell r="FJ5143" t="str">
            <v>Other</v>
          </cell>
          <cell r="FK5143" t="str">
            <v>EISAq</v>
          </cell>
          <cell r="FL5143">
            <v>104193.23199999999</v>
          </cell>
        </row>
        <row r="5144">
          <cell r="EZ5144" t="str">
            <v>WA</v>
          </cell>
          <cell r="FA5144" t="str">
            <v>Bathroom</v>
          </cell>
          <cell r="FB5144">
            <v>1308056.4000000001</v>
          </cell>
          <cell r="FC5144">
            <v>872037.6</v>
          </cell>
          <cell r="FI5144" t="str">
            <v>WA</v>
          </cell>
          <cell r="FJ5144" t="str">
            <v>Other</v>
          </cell>
          <cell r="FK5144" t="str">
            <v>EISAx</v>
          </cell>
          <cell r="FL5144">
            <v>240445.91999999998</v>
          </cell>
        </row>
        <row r="5145">
          <cell r="EZ5145" t="str">
            <v>WA</v>
          </cell>
          <cell r="FA5145" t="str">
            <v>Bedrooms</v>
          </cell>
          <cell r="FB5145">
            <v>4469192.7</v>
          </cell>
          <cell r="FC5145">
            <v>3967771.08</v>
          </cell>
          <cell r="FI5145" t="str">
            <v>WA</v>
          </cell>
          <cell r="FJ5145" t="str">
            <v>Bathroom</v>
          </cell>
          <cell r="FK5145" t="str">
            <v>EISAnqnx</v>
          </cell>
          <cell r="FL5145">
            <v>228714.3</v>
          </cell>
        </row>
        <row r="5146">
          <cell r="EZ5146" t="str">
            <v>WA</v>
          </cell>
          <cell r="FA5146" t="str">
            <v>Exterior</v>
          </cell>
          <cell r="FB5146">
            <v>784833.84</v>
          </cell>
          <cell r="FC5146">
            <v>11432412.936000001</v>
          </cell>
          <cell r="FI5146" t="str">
            <v>WA</v>
          </cell>
          <cell r="FJ5146" t="str">
            <v>Bedrooms</v>
          </cell>
          <cell r="FK5146" t="str">
            <v>EISAnqnx</v>
          </cell>
          <cell r="FL5146">
            <v>815747.66999999993</v>
          </cell>
        </row>
        <row r="5147">
          <cell r="EZ5147" t="str">
            <v>WA</v>
          </cell>
          <cell r="FA5147" t="str">
            <v>Garage</v>
          </cell>
          <cell r="FB5147">
            <v>610426.32000000007</v>
          </cell>
          <cell r="FC5147">
            <v>1199051.7</v>
          </cell>
          <cell r="FI5147" t="str">
            <v>WA</v>
          </cell>
          <cell r="FJ5147" t="str">
            <v>Bedrooms</v>
          </cell>
          <cell r="FK5147" t="str">
            <v>EISAx</v>
          </cell>
          <cell r="FL5147">
            <v>304952.39999999997</v>
          </cell>
        </row>
        <row r="5148">
          <cell r="EZ5148" t="str">
            <v>WA</v>
          </cell>
          <cell r="FA5148" t="str">
            <v>Kitchen</v>
          </cell>
          <cell r="FB5148">
            <v>3270141</v>
          </cell>
          <cell r="FC5148">
            <v>1962084.6</v>
          </cell>
          <cell r="FI5148" t="str">
            <v>WA</v>
          </cell>
          <cell r="FJ5148" t="str">
            <v>Exterior</v>
          </cell>
          <cell r="FK5148" t="str">
            <v>EISAnqnx</v>
          </cell>
          <cell r="FL5148">
            <v>91485.72</v>
          </cell>
        </row>
        <row r="5149">
          <cell r="EZ5149" t="str">
            <v>WA</v>
          </cell>
          <cell r="FA5149" t="str">
            <v>Living Room/Family Room</v>
          </cell>
          <cell r="FB5149">
            <v>2877724.08</v>
          </cell>
          <cell r="FC5149">
            <v>1177250.76</v>
          </cell>
          <cell r="FI5149" t="str">
            <v>WA</v>
          </cell>
          <cell r="FJ5149" t="str">
            <v>Garage</v>
          </cell>
          <cell r="FK5149" t="str">
            <v>EISAnqnx</v>
          </cell>
          <cell r="FL5149">
            <v>152476.19999999998</v>
          </cell>
        </row>
        <row r="5150">
          <cell r="EZ5150" t="str">
            <v>WA</v>
          </cell>
          <cell r="FA5150" t="str">
            <v>Other</v>
          </cell>
          <cell r="FB5150">
            <v>2550709.98</v>
          </cell>
          <cell r="FC5150">
            <v>2201894.94</v>
          </cell>
          <cell r="FI5150" t="str">
            <v>WA</v>
          </cell>
          <cell r="FJ5150" t="str">
            <v>Kitchen</v>
          </cell>
          <cell r="FK5150" t="str">
            <v>EISAnqnx</v>
          </cell>
          <cell r="FL5150">
            <v>182971.44</v>
          </cell>
        </row>
        <row r="5151">
          <cell r="EZ5151" t="str">
            <v>WA</v>
          </cell>
          <cell r="FA5151" t="str">
            <v>Bathroom</v>
          </cell>
          <cell r="FB5151">
            <v>1071196.395</v>
          </cell>
          <cell r="FC5151">
            <v>183039.38399999999</v>
          </cell>
          <cell r="FI5151" t="str">
            <v>WA</v>
          </cell>
          <cell r="FJ5151" t="str">
            <v>Kitchen</v>
          </cell>
          <cell r="FK5151" t="str">
            <v>EISAq</v>
          </cell>
          <cell r="FL5151">
            <v>45742.86</v>
          </cell>
        </row>
        <row r="5152">
          <cell r="EZ5152" t="str">
            <v>WA</v>
          </cell>
          <cell r="FA5152" t="str">
            <v>Bedrooms</v>
          </cell>
          <cell r="FB5152">
            <v>524158.23599999998</v>
          </cell>
          <cell r="FC5152">
            <v>1133596.1850000001</v>
          </cell>
          <cell r="FI5152" t="str">
            <v>WA</v>
          </cell>
          <cell r="FJ5152" t="str">
            <v>Kitchen</v>
          </cell>
          <cell r="FK5152" t="str">
            <v>EISAx</v>
          </cell>
          <cell r="FL5152">
            <v>114357.15</v>
          </cell>
        </row>
        <row r="5153">
          <cell r="EZ5153" t="str">
            <v>WA</v>
          </cell>
          <cell r="FA5153" t="str">
            <v>Exterior</v>
          </cell>
          <cell r="FB5153">
            <v>0</v>
          </cell>
          <cell r="FC5153">
            <v>0</v>
          </cell>
          <cell r="FI5153" t="str">
            <v>WA</v>
          </cell>
          <cell r="FJ5153" t="str">
            <v>Living Room/Family Room</v>
          </cell>
          <cell r="FK5153" t="str">
            <v>EISAnqnx</v>
          </cell>
          <cell r="FL5153">
            <v>1128323.8799999999</v>
          </cell>
        </row>
        <row r="5154">
          <cell r="EZ5154" t="str">
            <v>WA</v>
          </cell>
          <cell r="FA5154" t="str">
            <v>Kitchen</v>
          </cell>
          <cell r="FB5154">
            <v>540798.17999999993</v>
          </cell>
          <cell r="FC5154">
            <v>415998.6</v>
          </cell>
          <cell r="FI5154" t="str">
            <v>WA</v>
          </cell>
          <cell r="FJ5154" t="str">
            <v>Other</v>
          </cell>
          <cell r="FK5154" t="str">
            <v>EISAnqnx</v>
          </cell>
          <cell r="FL5154">
            <v>205842.87</v>
          </cell>
        </row>
        <row r="5155">
          <cell r="EZ5155" t="str">
            <v>WA</v>
          </cell>
          <cell r="FA5155" t="str">
            <v>Living Room/Family Room</v>
          </cell>
          <cell r="FB5155">
            <v>1064956.416</v>
          </cell>
          <cell r="FC5155">
            <v>873597.05999999994</v>
          </cell>
          <cell r="FI5155" t="str">
            <v>WA</v>
          </cell>
          <cell r="FJ5155" t="str">
            <v>Other</v>
          </cell>
          <cell r="FK5155" t="str">
            <v>EISAq</v>
          </cell>
          <cell r="FL5155">
            <v>45742.86</v>
          </cell>
        </row>
        <row r="5156">
          <cell r="EZ5156" t="str">
            <v>WA</v>
          </cell>
          <cell r="FA5156" t="str">
            <v>Other</v>
          </cell>
          <cell r="FB5156">
            <v>1193915.9820000001</v>
          </cell>
          <cell r="FC5156">
            <v>1237595.835</v>
          </cell>
          <cell r="FI5156" t="str">
            <v>WA</v>
          </cell>
          <cell r="FJ5156" t="str">
            <v>Bathroom</v>
          </cell>
          <cell r="FK5156" t="str">
            <v>EISAq</v>
          </cell>
          <cell r="FL5156">
            <v>535301.24400000006</v>
          </cell>
        </row>
        <row r="5157">
          <cell r="EZ5157" t="str">
            <v>WA</v>
          </cell>
          <cell r="FA5157" t="str">
            <v>Bathroom</v>
          </cell>
          <cell r="FB5157">
            <v>62399.79</v>
          </cell>
          <cell r="FC5157">
            <v>103999.65</v>
          </cell>
          <cell r="FI5157" t="str">
            <v>WA</v>
          </cell>
          <cell r="FJ5157" t="str">
            <v>Bathroom</v>
          </cell>
          <cell r="FK5157" t="str">
            <v>EISAx</v>
          </cell>
          <cell r="FL5157">
            <v>4535191.0950000007</v>
          </cell>
        </row>
        <row r="5158">
          <cell r="EZ5158" t="str">
            <v>WA</v>
          </cell>
          <cell r="FA5158" t="str">
            <v>Bedrooms</v>
          </cell>
          <cell r="FB5158">
            <v>139359.53099999999</v>
          </cell>
          <cell r="FC5158">
            <v>553278.13800000004</v>
          </cell>
          <cell r="FI5158" t="str">
            <v>WA</v>
          </cell>
          <cell r="FJ5158" t="str">
            <v>Bedrooms</v>
          </cell>
          <cell r="FK5158" t="str">
            <v>EISAnqnx</v>
          </cell>
          <cell r="FL5158">
            <v>1288688.1800000002</v>
          </cell>
        </row>
        <row r="5159">
          <cell r="EZ5159" t="str">
            <v>WA</v>
          </cell>
          <cell r="FA5159" t="str">
            <v>Garage</v>
          </cell>
          <cell r="FB5159">
            <v>197599.33499999999</v>
          </cell>
          <cell r="FC5159">
            <v>617757.92099999997</v>
          </cell>
          <cell r="FI5159" t="str">
            <v>WA</v>
          </cell>
          <cell r="FJ5159" t="str">
            <v>Bedrooms</v>
          </cell>
          <cell r="FK5159" t="str">
            <v>EISAx</v>
          </cell>
          <cell r="FL5159">
            <v>1734772.55</v>
          </cell>
        </row>
        <row r="5160">
          <cell r="EZ5160" t="str">
            <v>WA</v>
          </cell>
          <cell r="FA5160" t="str">
            <v>Kitchen</v>
          </cell>
          <cell r="FB5160">
            <v>509598.28499999997</v>
          </cell>
          <cell r="FC5160">
            <v>363998.77499999997</v>
          </cell>
          <cell r="FI5160" t="str">
            <v>WA</v>
          </cell>
          <cell r="FJ5160" t="str">
            <v>Exterior</v>
          </cell>
          <cell r="FK5160" t="str">
            <v>EISAnqnx</v>
          </cell>
          <cell r="FL5160">
            <v>594779.16</v>
          </cell>
        </row>
        <row r="5161">
          <cell r="EZ5161" t="str">
            <v>WA</v>
          </cell>
          <cell r="FA5161" t="str">
            <v>Living Room/Family Room</v>
          </cell>
          <cell r="FB5161">
            <v>147679.503</v>
          </cell>
          <cell r="FC5161">
            <v>1799193.9449999998</v>
          </cell>
          <cell r="FI5161" t="str">
            <v>WA</v>
          </cell>
          <cell r="FJ5161" t="str">
            <v>Exterior</v>
          </cell>
          <cell r="FK5161" t="str">
            <v>EISAq</v>
          </cell>
          <cell r="FL5161">
            <v>74347.395000000004</v>
          </cell>
        </row>
        <row r="5162">
          <cell r="EZ5162" t="str">
            <v>WA</v>
          </cell>
          <cell r="FA5162" t="str">
            <v>Other</v>
          </cell>
          <cell r="FB5162">
            <v>197599.33499999999</v>
          </cell>
          <cell r="FC5162">
            <v>549118.152</v>
          </cell>
          <cell r="FI5162" t="str">
            <v>WA</v>
          </cell>
          <cell r="FJ5162" t="str">
            <v>Garage</v>
          </cell>
          <cell r="FK5162" t="str">
            <v>EISAnqnx</v>
          </cell>
          <cell r="FL5162">
            <v>1189558.32</v>
          </cell>
        </row>
        <row r="5163">
          <cell r="EZ5163" t="str">
            <v>MT</v>
          </cell>
          <cell r="FA5163" t="str">
            <v>Bathroom</v>
          </cell>
          <cell r="FB5163">
            <v>1430848.75</v>
          </cell>
          <cell r="FC5163">
            <v>338824.98400000005</v>
          </cell>
          <cell r="FI5163" t="str">
            <v>WA</v>
          </cell>
          <cell r="FJ5163" t="str">
            <v>Garage</v>
          </cell>
          <cell r="FK5163" t="str">
            <v>EISAq</v>
          </cell>
          <cell r="FL5163">
            <v>218085.69200000001</v>
          </cell>
        </row>
        <row r="5164">
          <cell r="EZ5164" t="str">
            <v>MT</v>
          </cell>
          <cell r="FA5164" t="str">
            <v>Bedrooms</v>
          </cell>
          <cell r="FB5164">
            <v>618126.66</v>
          </cell>
          <cell r="FC5164">
            <v>980989.90300000005</v>
          </cell>
          <cell r="FI5164" t="str">
            <v>WA</v>
          </cell>
          <cell r="FJ5164" t="str">
            <v>Kitchen</v>
          </cell>
          <cell r="FK5164" t="str">
            <v>EISAnqnx</v>
          </cell>
          <cell r="FL5164">
            <v>1982597.2000000002</v>
          </cell>
        </row>
        <row r="5165">
          <cell r="EZ5165" t="str">
            <v>MT</v>
          </cell>
          <cell r="FA5165" t="str">
            <v>Garage</v>
          </cell>
          <cell r="FB5165">
            <v>869956.04</v>
          </cell>
          <cell r="FC5165">
            <v>1365602.047</v>
          </cell>
          <cell r="FI5165" t="str">
            <v>WA</v>
          </cell>
          <cell r="FJ5165" t="str">
            <v>Kitchen</v>
          </cell>
          <cell r="FK5165" t="str">
            <v>EISAx</v>
          </cell>
          <cell r="FL5165">
            <v>1239123.25</v>
          </cell>
        </row>
        <row r="5166">
          <cell r="EZ5166" t="str">
            <v>MT</v>
          </cell>
          <cell r="FA5166" t="str">
            <v>Kitchen</v>
          </cell>
          <cell r="FB5166">
            <v>457871.60000000003</v>
          </cell>
          <cell r="FC5166">
            <v>217489.01</v>
          </cell>
          <cell r="FI5166" t="str">
            <v>WA</v>
          </cell>
          <cell r="FJ5166" t="str">
            <v>Living Room/Family Room</v>
          </cell>
          <cell r="FK5166" t="str">
            <v>EISAnqnx</v>
          </cell>
          <cell r="FL5166">
            <v>1982597.2000000002</v>
          </cell>
        </row>
        <row r="5167">
          <cell r="EZ5167" t="str">
            <v>MT</v>
          </cell>
          <cell r="FA5167" t="str">
            <v>Living Room/Family Room</v>
          </cell>
          <cell r="FB5167">
            <v>549445.92000000004</v>
          </cell>
          <cell r="FC5167">
            <v>1013040.915</v>
          </cell>
          <cell r="FI5167" t="str">
            <v>WA</v>
          </cell>
          <cell r="FJ5167" t="str">
            <v>Living Room/Family Room</v>
          </cell>
          <cell r="FK5167" t="str">
            <v>EISAx</v>
          </cell>
          <cell r="FL5167">
            <v>2329551.71</v>
          </cell>
        </row>
        <row r="5168">
          <cell r="EZ5168" t="str">
            <v>MT</v>
          </cell>
          <cell r="FA5168" t="str">
            <v>Other</v>
          </cell>
          <cell r="FB5168">
            <v>2129102.94</v>
          </cell>
          <cell r="FC5168">
            <v>1628878.2170000002</v>
          </cell>
          <cell r="FI5168" t="str">
            <v>WA</v>
          </cell>
          <cell r="FJ5168" t="str">
            <v>Other</v>
          </cell>
          <cell r="FK5168" t="str">
            <v>EISAnqnx</v>
          </cell>
          <cell r="FL5168">
            <v>2701288.6850000001</v>
          </cell>
        </row>
        <row r="5169">
          <cell r="EZ5169" t="str">
            <v>ID</v>
          </cell>
          <cell r="FA5169" t="str">
            <v>Bathroom</v>
          </cell>
          <cell r="FB5169">
            <v>2123780.165</v>
          </cell>
          <cell r="FC5169">
            <v>529454.46</v>
          </cell>
          <cell r="FI5169" t="str">
            <v>WA</v>
          </cell>
          <cell r="FJ5169" t="str">
            <v>Other</v>
          </cell>
          <cell r="FK5169" t="str">
            <v>EISAq</v>
          </cell>
          <cell r="FL5169">
            <v>356867.49600000004</v>
          </cell>
        </row>
        <row r="5170">
          <cell r="EZ5170" t="str">
            <v>ID</v>
          </cell>
          <cell r="FA5170" t="str">
            <v>Bedrooms</v>
          </cell>
          <cell r="FB5170">
            <v>1234201.2749999999</v>
          </cell>
          <cell r="FC5170">
            <v>1159075.98</v>
          </cell>
          <cell r="FI5170" t="str">
            <v>WA</v>
          </cell>
          <cell r="FJ5170" t="str">
            <v>Other</v>
          </cell>
          <cell r="FK5170" t="str">
            <v>EISAx</v>
          </cell>
          <cell r="FL5170">
            <v>8128648.5200000005</v>
          </cell>
        </row>
        <row r="5171">
          <cell r="EZ5171" t="str">
            <v>ID</v>
          </cell>
          <cell r="FA5171" t="str">
            <v>Exterior</v>
          </cell>
          <cell r="FB5171">
            <v>1438112.7899999998</v>
          </cell>
          <cell r="FC5171">
            <v>5944438.0249999994</v>
          </cell>
          <cell r="FI5171" t="str">
            <v>WA</v>
          </cell>
          <cell r="FJ5171" t="str">
            <v>Bathroom</v>
          </cell>
          <cell r="FK5171" t="str">
            <v>EISAnqnx</v>
          </cell>
          <cell r="FL5171">
            <v>594779.16</v>
          </cell>
        </row>
        <row r="5172">
          <cell r="EZ5172" t="str">
            <v>ID</v>
          </cell>
          <cell r="FA5172" t="str">
            <v>Kitchen</v>
          </cell>
          <cell r="FB5172">
            <v>763177.6</v>
          </cell>
          <cell r="FC5172">
            <v>325542.94499999995</v>
          </cell>
          <cell r="FI5172" t="str">
            <v>WA</v>
          </cell>
          <cell r="FJ5172" t="str">
            <v>Bathroom</v>
          </cell>
          <cell r="FK5172" t="str">
            <v>EISAq</v>
          </cell>
          <cell r="FL5172">
            <v>74347.395000000004</v>
          </cell>
        </row>
        <row r="5173">
          <cell r="EZ5173" t="str">
            <v>ID</v>
          </cell>
          <cell r="FA5173" t="str">
            <v>Living Room/Family Room</v>
          </cell>
          <cell r="FB5173">
            <v>2200097.9249999998</v>
          </cell>
          <cell r="FC5173">
            <v>2002148.7349999999</v>
          </cell>
          <cell r="FI5173" t="str">
            <v>WA</v>
          </cell>
          <cell r="FJ5173" t="str">
            <v>Bedrooms</v>
          </cell>
          <cell r="FK5173" t="str">
            <v>EISAq</v>
          </cell>
          <cell r="FL5173">
            <v>148694.79</v>
          </cell>
        </row>
        <row r="5174">
          <cell r="EZ5174" t="str">
            <v>ID</v>
          </cell>
          <cell r="FA5174" t="str">
            <v>Other</v>
          </cell>
          <cell r="FB5174">
            <v>2412356.6949999998</v>
          </cell>
          <cell r="FC5174">
            <v>1203197.1849999998</v>
          </cell>
          <cell r="FI5174" t="str">
            <v>WA</v>
          </cell>
          <cell r="FJ5174" t="str">
            <v>Exterior</v>
          </cell>
          <cell r="FK5174" t="str">
            <v>EISAq</v>
          </cell>
          <cell r="FL5174">
            <v>371736.97500000003</v>
          </cell>
        </row>
        <row r="5175">
          <cell r="EZ5175" t="str">
            <v>OR</v>
          </cell>
          <cell r="FA5175" t="str">
            <v>Bathroom</v>
          </cell>
          <cell r="FB5175">
            <v>8259535.3599999994</v>
          </cell>
          <cell r="FC5175">
            <v>1369456.6399999999</v>
          </cell>
          <cell r="FI5175" t="str">
            <v>WA</v>
          </cell>
          <cell r="FJ5175" t="str">
            <v>Garage</v>
          </cell>
          <cell r="FK5175" t="str">
            <v>EISAq</v>
          </cell>
          <cell r="FL5175">
            <v>907038.21900000004</v>
          </cell>
        </row>
        <row r="5176">
          <cell r="EZ5176" t="str">
            <v>OR</v>
          </cell>
          <cell r="FA5176" t="str">
            <v>Bedrooms</v>
          </cell>
          <cell r="FB5176">
            <v>2225367.04</v>
          </cell>
          <cell r="FC5176">
            <v>3483555.3279999997</v>
          </cell>
          <cell r="FI5176" t="str">
            <v>WA</v>
          </cell>
          <cell r="FJ5176" t="str">
            <v>Kitchen</v>
          </cell>
          <cell r="FK5176" t="str">
            <v>EISAq</v>
          </cell>
          <cell r="FL5176">
            <v>74347.395000000004</v>
          </cell>
        </row>
        <row r="5177">
          <cell r="EZ5177" t="str">
            <v>OR</v>
          </cell>
          <cell r="FA5177" t="str">
            <v>Exterior</v>
          </cell>
          <cell r="FB5177">
            <v>2054184.96</v>
          </cell>
          <cell r="FC5177">
            <v>13035515.391999999</v>
          </cell>
          <cell r="FI5177" t="str">
            <v>WA</v>
          </cell>
          <cell r="FJ5177" t="str">
            <v>Kitchen</v>
          </cell>
          <cell r="FK5177" t="str">
            <v>EISAx</v>
          </cell>
          <cell r="FL5177">
            <v>2329551.71</v>
          </cell>
        </row>
        <row r="5178">
          <cell r="EZ5178" t="str">
            <v>OR</v>
          </cell>
          <cell r="FA5178" t="str">
            <v>Garage</v>
          </cell>
          <cell r="FB5178">
            <v>2584849.4079999998</v>
          </cell>
          <cell r="FC5178">
            <v>5135462.3999999994</v>
          </cell>
          <cell r="FI5178" t="str">
            <v>WA</v>
          </cell>
          <cell r="FJ5178" t="str">
            <v>Living Room/Family Room</v>
          </cell>
          <cell r="FK5178" t="str">
            <v>EISAq</v>
          </cell>
          <cell r="FL5178">
            <v>1040863.53</v>
          </cell>
        </row>
        <row r="5179">
          <cell r="EZ5179" t="str">
            <v>OR</v>
          </cell>
          <cell r="FA5179" t="str">
            <v>Kitchen</v>
          </cell>
          <cell r="FB5179">
            <v>3081277.4399999999</v>
          </cell>
          <cell r="FC5179">
            <v>2413667.3279999997</v>
          </cell>
          <cell r="FI5179" t="str">
            <v>WA</v>
          </cell>
          <cell r="FJ5179" t="str">
            <v>Other</v>
          </cell>
          <cell r="FK5179" t="str">
            <v>EISAq</v>
          </cell>
          <cell r="FL5179">
            <v>520431.76500000001</v>
          </cell>
        </row>
        <row r="5180">
          <cell r="EZ5180" t="str">
            <v>OR</v>
          </cell>
          <cell r="FA5180" t="str">
            <v>Living Room/Family Room</v>
          </cell>
          <cell r="FB5180">
            <v>4793098.2399999993</v>
          </cell>
          <cell r="FC5180">
            <v>1651907.0719999999</v>
          </cell>
          <cell r="FI5180" t="str">
            <v>WA</v>
          </cell>
          <cell r="FJ5180" t="str">
            <v>Bathroom</v>
          </cell>
          <cell r="FK5180" t="str">
            <v>EISAnqnx</v>
          </cell>
          <cell r="FL5180">
            <v>120222.95999999999</v>
          </cell>
        </row>
        <row r="5181">
          <cell r="EZ5181" t="str">
            <v>OR</v>
          </cell>
          <cell r="FA5181" t="str">
            <v>Other</v>
          </cell>
          <cell r="FB5181">
            <v>4621916.1599999992</v>
          </cell>
          <cell r="FC5181">
            <v>3466437.1199999996</v>
          </cell>
          <cell r="FI5181" t="str">
            <v>WA</v>
          </cell>
          <cell r="FJ5181" t="str">
            <v>Bathroom</v>
          </cell>
          <cell r="FK5181" t="str">
            <v>EISAq</v>
          </cell>
          <cell r="FL5181">
            <v>220408.75999999998</v>
          </cell>
        </row>
        <row r="5182">
          <cell r="EZ5182" t="str">
            <v>MT</v>
          </cell>
          <cell r="FA5182" t="str">
            <v>Bathroom</v>
          </cell>
          <cell r="FB5182">
            <v>905626.54999999993</v>
          </cell>
          <cell r="FC5182">
            <v>468794.92</v>
          </cell>
          <cell r="FI5182" t="str">
            <v>WA</v>
          </cell>
          <cell r="FJ5182" t="str">
            <v>Bathroom</v>
          </cell>
          <cell r="FK5182" t="str">
            <v>EISAx</v>
          </cell>
          <cell r="FL5182">
            <v>34063.171999999999</v>
          </cell>
        </row>
        <row r="5183">
          <cell r="EZ5183" t="str">
            <v>MT</v>
          </cell>
          <cell r="FA5183" t="str">
            <v>Bedrooms</v>
          </cell>
          <cell r="FB5183">
            <v>1197557.932</v>
          </cell>
          <cell r="FC5183">
            <v>639265.80000000005</v>
          </cell>
          <cell r="FI5183" t="str">
            <v>WA</v>
          </cell>
          <cell r="FJ5183" t="str">
            <v>Bedrooms</v>
          </cell>
          <cell r="FK5183" t="str">
            <v>EISAnqnx</v>
          </cell>
          <cell r="FL5183">
            <v>1653065.7</v>
          </cell>
        </row>
        <row r="5184">
          <cell r="EZ5184" t="str">
            <v>MT</v>
          </cell>
          <cell r="FA5184" t="str">
            <v>Exterior</v>
          </cell>
          <cell r="FB5184">
            <v>1022825.28</v>
          </cell>
          <cell r="FC5184">
            <v>4027374.54</v>
          </cell>
          <cell r="FI5184" t="str">
            <v>WA</v>
          </cell>
          <cell r="FJ5184" t="str">
            <v>Bedrooms</v>
          </cell>
          <cell r="FK5184" t="str">
            <v>EISAq</v>
          </cell>
          <cell r="FL5184">
            <v>0</v>
          </cell>
        </row>
        <row r="5185">
          <cell r="EZ5185" t="str">
            <v>MT</v>
          </cell>
          <cell r="FA5185" t="str">
            <v>Garage</v>
          </cell>
          <cell r="FB5185">
            <v>767118.96</v>
          </cell>
          <cell r="FC5185">
            <v>852354.4</v>
          </cell>
          <cell r="FI5185" t="str">
            <v>WA</v>
          </cell>
          <cell r="FJ5185" t="str">
            <v>Bedrooms</v>
          </cell>
          <cell r="FK5185" t="str">
            <v>EISAx</v>
          </cell>
          <cell r="FL5185">
            <v>322598.27599999995</v>
          </cell>
        </row>
        <row r="5186">
          <cell r="EZ5186" t="str">
            <v>MT</v>
          </cell>
          <cell r="FA5186" t="str">
            <v>Kitchen</v>
          </cell>
          <cell r="FB5186">
            <v>302585.81199999998</v>
          </cell>
          <cell r="FC5186">
            <v>532721.5</v>
          </cell>
          <cell r="FI5186" t="str">
            <v>WA</v>
          </cell>
          <cell r="FJ5186" t="str">
            <v>Exterior</v>
          </cell>
          <cell r="FK5186" t="str">
            <v>EISAnqnx</v>
          </cell>
          <cell r="FL5186">
            <v>841560.72</v>
          </cell>
        </row>
        <row r="5187">
          <cell r="EZ5187" t="str">
            <v>MT</v>
          </cell>
          <cell r="FA5187" t="str">
            <v>Living Room/Family Room</v>
          </cell>
          <cell r="FB5187">
            <v>140638.476</v>
          </cell>
          <cell r="FC5187">
            <v>1065443</v>
          </cell>
          <cell r="FI5187" t="str">
            <v>WA</v>
          </cell>
          <cell r="FJ5187" t="str">
            <v>Exterior</v>
          </cell>
          <cell r="FK5187" t="str">
            <v>EISAq</v>
          </cell>
          <cell r="FL5187">
            <v>30055.739999999998</v>
          </cell>
        </row>
        <row r="5188">
          <cell r="EZ5188" t="str">
            <v>MT</v>
          </cell>
          <cell r="FA5188" t="str">
            <v>Other</v>
          </cell>
          <cell r="FB5188">
            <v>524197.95600000001</v>
          </cell>
          <cell r="FC5188">
            <v>728763.01199999999</v>
          </cell>
          <cell r="FI5188" t="str">
            <v>WA</v>
          </cell>
          <cell r="FJ5188" t="str">
            <v>Exterior</v>
          </cell>
          <cell r="FK5188" t="str">
            <v>EISAx</v>
          </cell>
          <cell r="FL5188">
            <v>1202229.5999999999</v>
          </cell>
        </row>
        <row r="5189">
          <cell r="EZ5189" t="str">
            <v>ID</v>
          </cell>
          <cell r="FA5189" t="str">
            <v>Bathroom</v>
          </cell>
          <cell r="FB5189">
            <v>1003227.4600000001</v>
          </cell>
          <cell r="FC5189">
            <v>446720.152</v>
          </cell>
          <cell r="FI5189" t="str">
            <v>WA</v>
          </cell>
          <cell r="FJ5189" t="str">
            <v>Kitchen</v>
          </cell>
          <cell r="FK5189" t="str">
            <v>EISAq</v>
          </cell>
          <cell r="FL5189">
            <v>480891.83999999997</v>
          </cell>
        </row>
        <row r="5190">
          <cell r="EZ5190" t="str">
            <v>ID</v>
          </cell>
          <cell r="FA5190" t="str">
            <v>Bedrooms</v>
          </cell>
          <cell r="FB5190">
            <v>2441817.7800000003</v>
          </cell>
          <cell r="FC5190">
            <v>2332030.6240000003</v>
          </cell>
          <cell r="FI5190" t="str">
            <v>WA</v>
          </cell>
          <cell r="FJ5190" t="str">
            <v>Kitchen</v>
          </cell>
          <cell r="FK5190" t="str">
            <v>EISAx</v>
          </cell>
          <cell r="FL5190">
            <v>390724.62</v>
          </cell>
        </row>
        <row r="5191">
          <cell r="EZ5191" t="str">
            <v>ID</v>
          </cell>
          <cell r="FA5191" t="str">
            <v>Exterior</v>
          </cell>
          <cell r="FB5191">
            <v>1135729.2</v>
          </cell>
          <cell r="FC5191">
            <v>5398499.4640000006</v>
          </cell>
          <cell r="FI5191" t="str">
            <v>WA</v>
          </cell>
          <cell r="FJ5191" t="str">
            <v>Living Room/Family Room</v>
          </cell>
          <cell r="FK5191" t="str">
            <v>EISAnqnx</v>
          </cell>
          <cell r="FL5191">
            <v>681263.44</v>
          </cell>
        </row>
        <row r="5192">
          <cell r="EZ5192" t="str">
            <v>ID</v>
          </cell>
          <cell r="FA5192" t="str">
            <v>Garage</v>
          </cell>
          <cell r="FB5192">
            <v>2517533.06</v>
          </cell>
          <cell r="FC5192">
            <v>1749022.9680000001</v>
          </cell>
          <cell r="FI5192" t="str">
            <v>WA</v>
          </cell>
          <cell r="FJ5192" t="str">
            <v>Living Room/Family Room</v>
          </cell>
          <cell r="FK5192" t="str">
            <v>EISAq</v>
          </cell>
          <cell r="FL5192">
            <v>380706.04</v>
          </cell>
        </row>
        <row r="5193">
          <cell r="EZ5193" t="str">
            <v>ID</v>
          </cell>
          <cell r="FA5193" t="str">
            <v>Kitchen</v>
          </cell>
          <cell r="FB5193">
            <v>586793.42000000004</v>
          </cell>
          <cell r="FC5193">
            <v>598150.71200000006</v>
          </cell>
          <cell r="FI5193" t="str">
            <v>WA</v>
          </cell>
          <cell r="FJ5193" t="str">
            <v>Living Room/Family Room</v>
          </cell>
          <cell r="FK5193" t="str">
            <v>EISAx</v>
          </cell>
          <cell r="FL5193">
            <v>1402601.2</v>
          </cell>
        </row>
        <row r="5194">
          <cell r="EZ5194" t="str">
            <v>ID</v>
          </cell>
          <cell r="FA5194" t="str">
            <v>Living Room/Family Room</v>
          </cell>
          <cell r="FB5194">
            <v>908583.36</v>
          </cell>
          <cell r="FC5194">
            <v>1211444.48</v>
          </cell>
          <cell r="FI5194" t="str">
            <v>WA</v>
          </cell>
          <cell r="FJ5194" t="str">
            <v>Other</v>
          </cell>
          <cell r="FK5194" t="str">
            <v>EISAnqnx</v>
          </cell>
          <cell r="FL5194">
            <v>1322452.5599999998</v>
          </cell>
        </row>
        <row r="5195">
          <cell r="EZ5195" t="str">
            <v>ID</v>
          </cell>
          <cell r="FA5195" t="str">
            <v>Other</v>
          </cell>
          <cell r="FB5195">
            <v>378576.4</v>
          </cell>
          <cell r="FC5195">
            <v>219574.31200000001</v>
          </cell>
          <cell r="FI5195" t="str">
            <v>WA</v>
          </cell>
          <cell r="FJ5195" t="str">
            <v>Other</v>
          </cell>
          <cell r="FK5195" t="str">
            <v>EISAq</v>
          </cell>
          <cell r="FL5195">
            <v>1322452.5599999998</v>
          </cell>
        </row>
        <row r="5196">
          <cell r="EZ5196" t="str">
            <v>OR</v>
          </cell>
          <cell r="FA5196" t="str">
            <v>Bathroom</v>
          </cell>
          <cell r="FB5196">
            <v>725711.4</v>
          </cell>
          <cell r="FC5196">
            <v>266094.18</v>
          </cell>
          <cell r="FI5196" t="str">
            <v>WA</v>
          </cell>
          <cell r="FJ5196" t="str">
            <v>Other</v>
          </cell>
          <cell r="FK5196" t="str">
            <v>EISAx</v>
          </cell>
          <cell r="FL5196">
            <v>905679.63199999998</v>
          </cell>
        </row>
        <row r="5197">
          <cell r="EZ5197" t="str">
            <v>OR</v>
          </cell>
          <cell r="FA5197" t="str">
            <v>Bedrooms</v>
          </cell>
          <cell r="FB5197">
            <v>1790088.12</v>
          </cell>
          <cell r="FC5197">
            <v>1298217.06</v>
          </cell>
          <cell r="FI5197" t="str">
            <v>WA</v>
          </cell>
          <cell r="FJ5197" t="str">
            <v>Bathroom</v>
          </cell>
          <cell r="FK5197" t="str">
            <v>EISAnqnx</v>
          </cell>
          <cell r="FL5197">
            <v>69052.739999999991</v>
          </cell>
        </row>
        <row r="5198">
          <cell r="EZ5198" t="str">
            <v>OR</v>
          </cell>
          <cell r="FA5198" t="str">
            <v>Exterior</v>
          </cell>
          <cell r="FB5198">
            <v>645076.80000000005</v>
          </cell>
          <cell r="FC5198">
            <v>4160745.36</v>
          </cell>
          <cell r="FI5198" t="str">
            <v>WA</v>
          </cell>
          <cell r="FJ5198" t="str">
            <v>Bathroom</v>
          </cell>
          <cell r="FK5198" t="str">
            <v>EISAq</v>
          </cell>
          <cell r="FL5198">
            <v>17263.184999999998</v>
          </cell>
        </row>
        <row r="5199">
          <cell r="EZ5199" t="str">
            <v>OR</v>
          </cell>
          <cell r="FA5199" t="str">
            <v>Kitchen</v>
          </cell>
          <cell r="FB5199">
            <v>258030.72</v>
          </cell>
          <cell r="FC5199">
            <v>266094.18</v>
          </cell>
          <cell r="FI5199" t="str">
            <v>WA</v>
          </cell>
          <cell r="FJ5199" t="str">
            <v>Bedrooms</v>
          </cell>
          <cell r="FK5199" t="str">
            <v>EISAq</v>
          </cell>
          <cell r="FL5199">
            <v>69052.739999999991</v>
          </cell>
        </row>
        <row r="5200">
          <cell r="EZ5200" t="str">
            <v>OR</v>
          </cell>
          <cell r="FA5200" t="str">
            <v>Living Room/Family Room</v>
          </cell>
          <cell r="FB5200">
            <v>1362724.74</v>
          </cell>
          <cell r="FC5200">
            <v>741838.32</v>
          </cell>
          <cell r="FI5200" t="str">
            <v>WA</v>
          </cell>
          <cell r="FJ5200" t="str">
            <v>Exterior</v>
          </cell>
          <cell r="FK5200" t="str">
            <v>EISAnqnx</v>
          </cell>
          <cell r="FL5200">
            <v>207158.21999999997</v>
          </cell>
        </row>
        <row r="5201">
          <cell r="EZ5201" t="str">
            <v>OR</v>
          </cell>
          <cell r="FA5201" t="str">
            <v>Other</v>
          </cell>
          <cell r="FB5201">
            <v>1717516.98</v>
          </cell>
          <cell r="FC5201">
            <v>1564311.24</v>
          </cell>
          <cell r="FI5201" t="str">
            <v>WA</v>
          </cell>
          <cell r="FJ5201" t="str">
            <v>Kitchen</v>
          </cell>
          <cell r="FK5201" t="str">
            <v>EISAnqnx</v>
          </cell>
          <cell r="FL5201">
            <v>69052.739999999991</v>
          </cell>
        </row>
        <row r="5202">
          <cell r="EZ5202" t="str">
            <v>MT</v>
          </cell>
          <cell r="FA5202" t="str">
            <v>Bathroom</v>
          </cell>
          <cell r="FB5202">
            <v>852354.4</v>
          </cell>
          <cell r="FC5202">
            <v>217350.372</v>
          </cell>
          <cell r="FI5202" t="str">
            <v>WA</v>
          </cell>
          <cell r="FJ5202" t="str">
            <v>Living Room/Family Room</v>
          </cell>
          <cell r="FK5202" t="str">
            <v>EISAnqnx</v>
          </cell>
          <cell r="FL5202">
            <v>207158.21999999997</v>
          </cell>
        </row>
        <row r="5203">
          <cell r="EZ5203" t="str">
            <v>MT</v>
          </cell>
          <cell r="FA5203" t="str">
            <v>Bedrooms</v>
          </cell>
          <cell r="FB5203">
            <v>1449002.48</v>
          </cell>
          <cell r="FC5203">
            <v>600909.85199999996</v>
          </cell>
          <cell r="FI5203" t="str">
            <v>WA</v>
          </cell>
          <cell r="FJ5203" t="str">
            <v>Living Room/Family Room</v>
          </cell>
          <cell r="FK5203" t="str">
            <v>EISAq</v>
          </cell>
          <cell r="FL5203">
            <v>34526.369999999995</v>
          </cell>
        </row>
        <row r="5204">
          <cell r="EZ5204" t="str">
            <v>MT</v>
          </cell>
          <cell r="FA5204" t="str">
            <v>Exterior</v>
          </cell>
          <cell r="FB5204">
            <v>434700.74400000001</v>
          </cell>
          <cell r="FC5204">
            <v>2708356.1060000001</v>
          </cell>
          <cell r="FI5204" t="str">
            <v>WA</v>
          </cell>
          <cell r="FJ5204" t="str">
            <v>Other</v>
          </cell>
          <cell r="FK5204" t="str">
            <v>EISAnqnx</v>
          </cell>
          <cell r="FL5204">
            <v>138105.47999999998</v>
          </cell>
        </row>
        <row r="5205">
          <cell r="EZ5205" t="str">
            <v>MT</v>
          </cell>
          <cell r="FA5205" t="str">
            <v>Garage</v>
          </cell>
          <cell r="FB5205">
            <v>681883.52</v>
          </cell>
          <cell r="FC5205">
            <v>937589.84</v>
          </cell>
          <cell r="FI5205" t="str">
            <v>WA</v>
          </cell>
          <cell r="FJ5205" t="str">
            <v>Other</v>
          </cell>
          <cell r="FK5205" t="str">
            <v>EISAq</v>
          </cell>
          <cell r="FL5205">
            <v>17263.184999999998</v>
          </cell>
        </row>
        <row r="5206">
          <cell r="EZ5206" t="str">
            <v>MT</v>
          </cell>
          <cell r="FA5206" t="str">
            <v>Living Room/Family Room</v>
          </cell>
          <cell r="FB5206">
            <v>298324.03999999998</v>
          </cell>
          <cell r="FC5206">
            <v>607302.51</v>
          </cell>
          <cell r="FI5206" t="str">
            <v>OR</v>
          </cell>
          <cell r="FJ5206" t="str">
            <v>Bathroom</v>
          </cell>
          <cell r="FK5206" t="str">
            <v>EISAnqnx</v>
          </cell>
          <cell r="FL5206">
            <v>1941166.6400000001</v>
          </cell>
        </row>
        <row r="5207">
          <cell r="EZ5207" t="str">
            <v>MT</v>
          </cell>
          <cell r="FA5207" t="str">
            <v>Other</v>
          </cell>
          <cell r="FB5207">
            <v>1470311.34</v>
          </cell>
          <cell r="FC5207">
            <v>1120846.0360000001</v>
          </cell>
          <cell r="FI5207" t="str">
            <v>OR</v>
          </cell>
          <cell r="FJ5207" t="str">
            <v>Bedrooms</v>
          </cell>
          <cell r="FK5207" t="str">
            <v>EISAnqnx</v>
          </cell>
          <cell r="FL5207">
            <v>2773095.2</v>
          </cell>
        </row>
        <row r="5208">
          <cell r="EZ5208" t="str">
            <v>MT</v>
          </cell>
          <cell r="FA5208" t="str">
            <v>Bathroom</v>
          </cell>
          <cell r="FB5208">
            <v>1534237.92</v>
          </cell>
          <cell r="FC5208">
            <v>196041.51199999999</v>
          </cell>
          <cell r="FI5208" t="str">
            <v>OR</v>
          </cell>
          <cell r="FJ5208" t="str">
            <v>Exterior</v>
          </cell>
          <cell r="FK5208" t="str">
            <v>EISAnqnx</v>
          </cell>
          <cell r="FL5208">
            <v>1663857.12</v>
          </cell>
        </row>
        <row r="5209">
          <cell r="EZ5209" t="str">
            <v>MT</v>
          </cell>
          <cell r="FA5209" t="str">
            <v>Bedrooms</v>
          </cell>
          <cell r="FB5209">
            <v>799082.25</v>
          </cell>
          <cell r="FC5209">
            <v>639265.80000000005</v>
          </cell>
          <cell r="FI5209" t="str">
            <v>OR</v>
          </cell>
          <cell r="FJ5209" t="str">
            <v>Exterior</v>
          </cell>
          <cell r="FK5209" t="str">
            <v>EISAq</v>
          </cell>
          <cell r="FL5209">
            <v>270376.78200000001</v>
          </cell>
        </row>
        <row r="5210">
          <cell r="EZ5210" t="str">
            <v>MT</v>
          </cell>
          <cell r="FA5210" t="str">
            <v>Exterior</v>
          </cell>
          <cell r="FB5210">
            <v>277015.18</v>
          </cell>
          <cell r="FC5210">
            <v>3886736.0639999998</v>
          </cell>
          <cell r="FI5210" t="str">
            <v>OR</v>
          </cell>
          <cell r="FJ5210" t="str">
            <v>Garage</v>
          </cell>
          <cell r="FK5210" t="str">
            <v>EISAnqnx</v>
          </cell>
          <cell r="FL5210">
            <v>0</v>
          </cell>
        </row>
        <row r="5211">
          <cell r="EZ5211" t="str">
            <v>MT</v>
          </cell>
          <cell r="FA5211" t="str">
            <v>Kitchen</v>
          </cell>
          <cell r="FB5211">
            <v>383559.48</v>
          </cell>
          <cell r="FC5211">
            <v>255706.32</v>
          </cell>
          <cell r="FI5211" t="str">
            <v>OR</v>
          </cell>
          <cell r="FJ5211" t="str">
            <v>Garage</v>
          </cell>
          <cell r="FK5211" t="str">
            <v>EISAq</v>
          </cell>
          <cell r="FL5211">
            <v>0</v>
          </cell>
        </row>
        <row r="5212">
          <cell r="EZ5212" t="str">
            <v>MT</v>
          </cell>
          <cell r="FA5212" t="str">
            <v>Living Room/Family Room</v>
          </cell>
          <cell r="FB5212">
            <v>255706.32</v>
          </cell>
          <cell r="FC5212">
            <v>617956.93999999994</v>
          </cell>
          <cell r="FI5212" t="str">
            <v>OR</v>
          </cell>
          <cell r="FJ5212" t="str">
            <v>Kitchen</v>
          </cell>
          <cell r="FK5212" t="str">
            <v>EISAnqnx</v>
          </cell>
          <cell r="FL5212">
            <v>277309.52</v>
          </cell>
        </row>
        <row r="5213">
          <cell r="EZ5213" t="str">
            <v>MT</v>
          </cell>
          <cell r="FA5213" t="str">
            <v>Other</v>
          </cell>
          <cell r="FB5213">
            <v>1325411.0919999999</v>
          </cell>
          <cell r="FC5213">
            <v>2365283.46</v>
          </cell>
          <cell r="FI5213" t="str">
            <v>OR</v>
          </cell>
          <cell r="FJ5213" t="str">
            <v>Kitchen</v>
          </cell>
          <cell r="FK5213" t="str">
            <v>EISAx</v>
          </cell>
          <cell r="FL5213">
            <v>2079821.4000000001</v>
          </cell>
        </row>
        <row r="5214">
          <cell r="EZ5214" t="str">
            <v>OR</v>
          </cell>
          <cell r="FA5214" t="str">
            <v>Bathroom</v>
          </cell>
          <cell r="FB5214">
            <v>1771054.28</v>
          </cell>
          <cell r="FC5214">
            <v>227156.962</v>
          </cell>
          <cell r="FI5214" t="str">
            <v>OR</v>
          </cell>
          <cell r="FJ5214" t="str">
            <v>Living Room/Family Room</v>
          </cell>
          <cell r="FK5214" t="str">
            <v>EISAnqnx</v>
          </cell>
          <cell r="FL5214">
            <v>1802511.8800000001</v>
          </cell>
        </row>
        <row r="5215">
          <cell r="EZ5215" t="str">
            <v>OR</v>
          </cell>
          <cell r="FA5215" t="str">
            <v>Bedrooms</v>
          </cell>
          <cell r="FB5215">
            <v>716121.94799999997</v>
          </cell>
          <cell r="FC5215">
            <v>893227.37599999993</v>
          </cell>
          <cell r="FI5215" t="str">
            <v>OR</v>
          </cell>
          <cell r="FJ5215" t="str">
            <v>Living Room/Family Room</v>
          </cell>
          <cell r="FK5215" t="str">
            <v>EISAx</v>
          </cell>
          <cell r="FL5215">
            <v>901255.94000000006</v>
          </cell>
        </row>
        <row r="5216">
          <cell r="EZ5216" t="str">
            <v>OR</v>
          </cell>
          <cell r="FA5216" t="str">
            <v>Exterior</v>
          </cell>
          <cell r="FB5216">
            <v>1601649.088</v>
          </cell>
          <cell r="FC5216">
            <v>3680712.8079999997</v>
          </cell>
          <cell r="FI5216" t="str">
            <v>OR</v>
          </cell>
          <cell r="FJ5216" t="str">
            <v>Other</v>
          </cell>
          <cell r="FK5216" t="str">
            <v>EISAnqnx</v>
          </cell>
          <cell r="FL5216">
            <v>6794083.2400000002</v>
          </cell>
        </row>
        <row r="5217">
          <cell r="EZ5217" t="str">
            <v>OR</v>
          </cell>
          <cell r="FA5217" t="str">
            <v>Garage</v>
          </cell>
          <cell r="FB5217">
            <v>550566.87399999995</v>
          </cell>
          <cell r="FC5217">
            <v>548641.81499999994</v>
          </cell>
          <cell r="FI5217" t="str">
            <v>OR</v>
          </cell>
          <cell r="FJ5217" t="str">
            <v>Other</v>
          </cell>
          <cell r="FK5217" t="str">
            <v>EISAq</v>
          </cell>
          <cell r="FL5217">
            <v>305040.47200000001</v>
          </cell>
        </row>
        <row r="5218">
          <cell r="EZ5218" t="str">
            <v>OR</v>
          </cell>
          <cell r="FA5218" t="str">
            <v>Kitchen</v>
          </cell>
          <cell r="FB5218">
            <v>596768.29</v>
          </cell>
          <cell r="FC5218">
            <v>238707.31599999999</v>
          </cell>
          <cell r="FI5218" t="str">
            <v>WA</v>
          </cell>
          <cell r="FJ5218" t="str">
            <v>Bathroom</v>
          </cell>
          <cell r="FK5218" t="str">
            <v>EISAnqnx</v>
          </cell>
          <cell r="FL5218">
            <v>410114.32</v>
          </cell>
        </row>
        <row r="5219">
          <cell r="EZ5219" t="str">
            <v>OR</v>
          </cell>
          <cell r="FA5219" t="str">
            <v>Living Room/Family Room</v>
          </cell>
          <cell r="FB5219">
            <v>1480370.371</v>
          </cell>
          <cell r="FC5219">
            <v>1284014.3529999999</v>
          </cell>
          <cell r="FI5219" t="str">
            <v>WA</v>
          </cell>
          <cell r="FJ5219" t="str">
            <v>Bedrooms</v>
          </cell>
          <cell r="FK5219" t="str">
            <v>EISAnqnx</v>
          </cell>
          <cell r="FL5219">
            <v>703053.12</v>
          </cell>
        </row>
        <row r="5220">
          <cell r="EZ5220" t="str">
            <v>OR</v>
          </cell>
          <cell r="FA5220" t="str">
            <v>Other</v>
          </cell>
          <cell r="FB5220">
            <v>2044412.6580000001</v>
          </cell>
          <cell r="FC5220">
            <v>779648.89500000002</v>
          </cell>
          <cell r="FI5220" t="str">
            <v>WA</v>
          </cell>
          <cell r="FJ5220" t="str">
            <v>Exterior</v>
          </cell>
          <cell r="FK5220" t="str">
            <v>EISAnqnx</v>
          </cell>
          <cell r="FL5220">
            <v>87881.64</v>
          </cell>
        </row>
        <row r="5221">
          <cell r="EZ5221" t="str">
            <v>OR</v>
          </cell>
          <cell r="FA5221" t="str">
            <v>Bathroom</v>
          </cell>
          <cell r="FB5221">
            <v>1475613.18</v>
          </cell>
          <cell r="FC5221">
            <v>580569.12</v>
          </cell>
          <cell r="FI5221" t="str">
            <v>WA</v>
          </cell>
          <cell r="FJ5221" t="str">
            <v>Exterior</v>
          </cell>
          <cell r="FK5221" t="str">
            <v>EISAx</v>
          </cell>
          <cell r="FL5221">
            <v>585877.6</v>
          </cell>
        </row>
        <row r="5222">
          <cell r="EZ5222" t="str">
            <v>OR</v>
          </cell>
          <cell r="FA5222" t="str">
            <v>Bedrooms</v>
          </cell>
          <cell r="FB5222">
            <v>1572374.7</v>
          </cell>
          <cell r="FC5222">
            <v>733774.86</v>
          </cell>
          <cell r="FI5222" t="str">
            <v>WA</v>
          </cell>
          <cell r="FJ5222" t="str">
            <v>Kitchen</v>
          </cell>
          <cell r="FK5222" t="str">
            <v>EISAnqnx</v>
          </cell>
          <cell r="FL5222">
            <v>175763.28</v>
          </cell>
        </row>
        <row r="5223">
          <cell r="EZ5223" t="str">
            <v>OR</v>
          </cell>
          <cell r="FA5223" t="str">
            <v>Exterior</v>
          </cell>
          <cell r="FB5223">
            <v>3934968.48</v>
          </cell>
          <cell r="FC5223">
            <v>5644422</v>
          </cell>
          <cell r="FI5223" t="str">
            <v>WA</v>
          </cell>
          <cell r="FJ5223" t="str">
            <v>Living Room/Family Room</v>
          </cell>
          <cell r="FK5223" t="str">
            <v>EISAnqnx</v>
          </cell>
          <cell r="FL5223">
            <v>146469.4</v>
          </cell>
        </row>
        <row r="5224">
          <cell r="EZ5224" t="str">
            <v>OR</v>
          </cell>
          <cell r="FA5224" t="str">
            <v>Garage</v>
          </cell>
          <cell r="FB5224">
            <v>0</v>
          </cell>
          <cell r="FC5224">
            <v>0</v>
          </cell>
          <cell r="FI5224" t="str">
            <v>WA</v>
          </cell>
          <cell r="FJ5224" t="str">
            <v>Other</v>
          </cell>
          <cell r="FK5224" t="str">
            <v>EISAnqnx</v>
          </cell>
          <cell r="FL5224">
            <v>615171.48</v>
          </cell>
        </row>
        <row r="5225">
          <cell r="EZ5225" t="str">
            <v>OR</v>
          </cell>
          <cell r="FA5225" t="str">
            <v>Kitchen</v>
          </cell>
          <cell r="FB5225">
            <v>1854595.8</v>
          </cell>
          <cell r="FC5225">
            <v>524124.9</v>
          </cell>
          <cell r="FI5225" t="str">
            <v>OR</v>
          </cell>
          <cell r="FJ5225" t="str">
            <v>Bathroom</v>
          </cell>
          <cell r="FK5225" t="str">
            <v>EISAnqnx</v>
          </cell>
          <cell r="FL5225">
            <v>71281.62</v>
          </cell>
        </row>
        <row r="5226">
          <cell r="EZ5226" t="str">
            <v>OR</v>
          </cell>
          <cell r="FA5226" t="str">
            <v>Living Room/Family Room</v>
          </cell>
          <cell r="FB5226">
            <v>2443228.38</v>
          </cell>
          <cell r="FC5226">
            <v>1612692</v>
          </cell>
          <cell r="FI5226" t="str">
            <v>OR</v>
          </cell>
          <cell r="FJ5226" t="str">
            <v>Bathroom</v>
          </cell>
          <cell r="FK5226" t="str">
            <v>EISAq</v>
          </cell>
          <cell r="FL5226">
            <v>17820.404999999999</v>
          </cell>
        </row>
        <row r="5227">
          <cell r="EZ5227" t="str">
            <v>OR</v>
          </cell>
          <cell r="FA5227" t="str">
            <v>Other</v>
          </cell>
          <cell r="FB5227">
            <v>2912521.7519999999</v>
          </cell>
          <cell r="FC5227">
            <v>1669136.22</v>
          </cell>
          <cell r="FI5227" t="str">
            <v>OR</v>
          </cell>
          <cell r="FJ5227" t="str">
            <v>Bedrooms</v>
          </cell>
          <cell r="FK5227" t="str">
            <v>EISAnqnx</v>
          </cell>
          <cell r="FL5227">
            <v>213844.86000000002</v>
          </cell>
        </row>
        <row r="5228">
          <cell r="EZ5228" t="str">
            <v>OR</v>
          </cell>
          <cell r="FA5228" t="str">
            <v>Bathroom</v>
          </cell>
          <cell r="FB5228">
            <v>425750.68800000002</v>
          </cell>
          <cell r="FC5228">
            <v>180621.50400000002</v>
          </cell>
          <cell r="FI5228" t="str">
            <v>OR</v>
          </cell>
          <cell r="FJ5228" t="str">
            <v>Bedrooms</v>
          </cell>
          <cell r="FK5228" t="str">
            <v>EISAx</v>
          </cell>
          <cell r="FL5228">
            <v>29700.675000000003</v>
          </cell>
        </row>
        <row r="5229">
          <cell r="EZ5229" t="str">
            <v>OR</v>
          </cell>
          <cell r="FA5229" t="str">
            <v>Bedrooms</v>
          </cell>
          <cell r="FB5229">
            <v>303186.09600000002</v>
          </cell>
          <cell r="FC5229">
            <v>677330.64</v>
          </cell>
          <cell r="FI5229" t="str">
            <v>OR</v>
          </cell>
          <cell r="FJ5229" t="str">
            <v>Exterior</v>
          </cell>
          <cell r="FK5229" t="str">
            <v>EISAnqnx</v>
          </cell>
          <cell r="FL5229">
            <v>0</v>
          </cell>
        </row>
        <row r="5230">
          <cell r="EZ5230" t="str">
            <v>OR</v>
          </cell>
          <cell r="FA5230" t="str">
            <v>Exterior</v>
          </cell>
          <cell r="FB5230">
            <v>1290153.6000000001</v>
          </cell>
          <cell r="FC5230">
            <v>2219064.1919999998</v>
          </cell>
          <cell r="FI5230" t="str">
            <v>OR</v>
          </cell>
          <cell r="FJ5230" t="str">
            <v>Exterior</v>
          </cell>
          <cell r="FK5230" t="str">
            <v>EISAx</v>
          </cell>
          <cell r="FL5230">
            <v>0</v>
          </cell>
        </row>
        <row r="5231">
          <cell r="EZ5231" t="str">
            <v>OR</v>
          </cell>
          <cell r="FA5231" t="str">
            <v>Garage</v>
          </cell>
          <cell r="FB5231">
            <v>0</v>
          </cell>
          <cell r="FC5231">
            <v>0</v>
          </cell>
          <cell r="FI5231" t="str">
            <v>OR</v>
          </cell>
          <cell r="FJ5231" t="str">
            <v>Kitchen</v>
          </cell>
          <cell r="FK5231" t="str">
            <v>EISAq</v>
          </cell>
          <cell r="FL5231">
            <v>71281.62</v>
          </cell>
        </row>
        <row r="5232">
          <cell r="EZ5232" t="str">
            <v>OR</v>
          </cell>
          <cell r="FA5232" t="str">
            <v>Kitchen</v>
          </cell>
          <cell r="FB5232">
            <v>412849.152</v>
          </cell>
          <cell r="FC5232">
            <v>261256.10399999999</v>
          </cell>
          <cell r="FI5232" t="str">
            <v>OR</v>
          </cell>
          <cell r="FJ5232" t="str">
            <v>Living Room/Family Room</v>
          </cell>
          <cell r="FK5232" t="str">
            <v>EISAq</v>
          </cell>
          <cell r="FL5232">
            <v>35640.81</v>
          </cell>
        </row>
        <row r="5233">
          <cell r="EZ5233" t="str">
            <v>OR</v>
          </cell>
          <cell r="FA5233" t="str">
            <v>Living Room/Family Room</v>
          </cell>
          <cell r="FB5233">
            <v>156431.12400000001</v>
          </cell>
          <cell r="FC5233">
            <v>338665.32</v>
          </cell>
          <cell r="FI5233" t="str">
            <v>OR</v>
          </cell>
          <cell r="FJ5233" t="str">
            <v>Living Room/Family Room</v>
          </cell>
          <cell r="FK5233" t="str">
            <v>EISAx</v>
          </cell>
          <cell r="FL5233">
            <v>5940.1350000000002</v>
          </cell>
        </row>
        <row r="5234">
          <cell r="EZ5234" t="str">
            <v>OR</v>
          </cell>
          <cell r="FA5234" t="str">
            <v>Other</v>
          </cell>
          <cell r="FB5234">
            <v>2296473.4079999998</v>
          </cell>
          <cell r="FC5234">
            <v>2035217.304</v>
          </cell>
          <cell r="FI5234" t="str">
            <v>OR</v>
          </cell>
          <cell r="FJ5234" t="str">
            <v>Other</v>
          </cell>
          <cell r="FK5234" t="str">
            <v>EISAnqnx</v>
          </cell>
          <cell r="FL5234">
            <v>237605.40000000002</v>
          </cell>
        </row>
        <row r="5235">
          <cell r="EZ5235" t="str">
            <v>ID</v>
          </cell>
          <cell r="FA5235" t="str">
            <v>Bathroom</v>
          </cell>
          <cell r="FB5235">
            <v>2248743.8160000001</v>
          </cell>
          <cell r="FC5235">
            <v>810153.49600000004</v>
          </cell>
          <cell r="FI5235" t="str">
            <v>OR</v>
          </cell>
          <cell r="FJ5235" t="str">
            <v>Other</v>
          </cell>
          <cell r="FK5235" t="str">
            <v>EISAq</v>
          </cell>
          <cell r="FL5235">
            <v>35640.81</v>
          </cell>
        </row>
        <row r="5236">
          <cell r="EZ5236" t="str">
            <v>ID</v>
          </cell>
          <cell r="FA5236" t="str">
            <v>Bedrooms</v>
          </cell>
          <cell r="FB5236">
            <v>571650.36400000006</v>
          </cell>
          <cell r="FC5236">
            <v>1453733.3760000002</v>
          </cell>
          <cell r="FI5236" t="str">
            <v>WA</v>
          </cell>
          <cell r="FJ5236" t="str">
            <v>Bathroom</v>
          </cell>
          <cell r="FK5236" t="str">
            <v>EISAnqnx</v>
          </cell>
          <cell r="FL5236">
            <v>892168.74000000011</v>
          </cell>
        </row>
        <row r="5237">
          <cell r="EZ5237" t="str">
            <v>ID</v>
          </cell>
          <cell r="FA5237" t="str">
            <v>Exterior</v>
          </cell>
          <cell r="FB5237">
            <v>4152983.108</v>
          </cell>
          <cell r="FC5237">
            <v>11470864.92</v>
          </cell>
          <cell r="FI5237" t="str">
            <v>WA</v>
          </cell>
          <cell r="FJ5237" t="str">
            <v>Bathroom</v>
          </cell>
          <cell r="FK5237" t="str">
            <v>EISAq</v>
          </cell>
          <cell r="FL5237">
            <v>113999.33900000001</v>
          </cell>
        </row>
        <row r="5238">
          <cell r="EZ5238" t="str">
            <v>ID</v>
          </cell>
          <cell r="FA5238" t="str">
            <v>Garage</v>
          </cell>
          <cell r="FB5238">
            <v>1022156.28</v>
          </cell>
          <cell r="FC5238">
            <v>2180600.0640000002</v>
          </cell>
          <cell r="FI5238" t="str">
            <v>WA</v>
          </cell>
          <cell r="FJ5238" t="str">
            <v>Bedrooms</v>
          </cell>
          <cell r="FK5238" t="str">
            <v>EISAnqnx</v>
          </cell>
          <cell r="FL5238">
            <v>1189558.32</v>
          </cell>
        </row>
        <row r="5239">
          <cell r="EZ5239" t="str">
            <v>ID</v>
          </cell>
          <cell r="FA5239" t="str">
            <v>Kitchen</v>
          </cell>
          <cell r="FB5239">
            <v>560293.07200000004</v>
          </cell>
          <cell r="FC5239">
            <v>1362875.04</v>
          </cell>
          <cell r="FI5239" t="str">
            <v>WA</v>
          </cell>
          <cell r="FJ5239" t="str">
            <v>Bedrooms</v>
          </cell>
          <cell r="FK5239" t="str">
            <v>EISAq</v>
          </cell>
          <cell r="FL5239">
            <v>203216.21300000002</v>
          </cell>
        </row>
        <row r="5240">
          <cell r="EZ5240" t="str">
            <v>ID</v>
          </cell>
          <cell r="FA5240" t="str">
            <v>Living Room/Family Room</v>
          </cell>
          <cell r="FB5240">
            <v>946441</v>
          </cell>
          <cell r="FC5240">
            <v>2964253.2120000003</v>
          </cell>
          <cell r="FI5240" t="str">
            <v>WA</v>
          </cell>
          <cell r="FJ5240" t="str">
            <v>Bedrooms</v>
          </cell>
          <cell r="FK5240" t="str">
            <v>EISAx</v>
          </cell>
          <cell r="FL5240">
            <v>396519.44000000006</v>
          </cell>
        </row>
        <row r="5241">
          <cell r="EZ5241" t="str">
            <v>ID</v>
          </cell>
          <cell r="FA5241" t="str">
            <v>Other</v>
          </cell>
          <cell r="FB5241">
            <v>4754919.5839999998</v>
          </cell>
          <cell r="FC5241">
            <v>3959909.1440000003</v>
          </cell>
          <cell r="FI5241" t="str">
            <v>WA</v>
          </cell>
          <cell r="FJ5241" t="str">
            <v>Exterior</v>
          </cell>
          <cell r="FK5241" t="str">
            <v>EISAnqnx</v>
          </cell>
          <cell r="FL5241">
            <v>743473.95000000007</v>
          </cell>
        </row>
        <row r="5242">
          <cell r="EZ5242" t="str">
            <v>WA</v>
          </cell>
          <cell r="FA5242" t="str">
            <v>Bathroom</v>
          </cell>
          <cell r="FB5242">
            <v>1066401.28</v>
          </cell>
          <cell r="FC5242">
            <v>243748.864</v>
          </cell>
          <cell r="FI5242" t="str">
            <v>WA</v>
          </cell>
          <cell r="FJ5242" t="str">
            <v>Exterior</v>
          </cell>
          <cell r="FK5242" t="str">
            <v>EISAq</v>
          </cell>
          <cell r="FL5242">
            <v>327128.538</v>
          </cell>
        </row>
        <row r="5243">
          <cell r="EZ5243" t="str">
            <v>WA</v>
          </cell>
          <cell r="FA5243" t="str">
            <v>Bedrooms</v>
          </cell>
          <cell r="FB5243">
            <v>999751.2</v>
          </cell>
          <cell r="FC5243">
            <v>1479631.7760000001</v>
          </cell>
          <cell r="FI5243" t="str">
            <v>WA</v>
          </cell>
          <cell r="FJ5243" t="str">
            <v>Kitchen</v>
          </cell>
          <cell r="FK5243" t="str">
            <v>EISAq</v>
          </cell>
          <cell r="FL5243">
            <v>109042.84600000001</v>
          </cell>
        </row>
        <row r="5244">
          <cell r="EZ5244" t="str">
            <v>WA</v>
          </cell>
          <cell r="FA5244" t="str">
            <v>Exterior</v>
          </cell>
          <cell r="FB5244">
            <v>274217.47200000001</v>
          </cell>
          <cell r="FC5244">
            <v>4433182.4639999997</v>
          </cell>
          <cell r="FI5244" t="str">
            <v>WA</v>
          </cell>
          <cell r="FJ5244" t="str">
            <v>Kitchen</v>
          </cell>
          <cell r="FK5244" t="str">
            <v>EISAx</v>
          </cell>
          <cell r="FL5244">
            <v>966516.13500000013</v>
          </cell>
        </row>
        <row r="5245">
          <cell r="EZ5245" t="str">
            <v>WA</v>
          </cell>
          <cell r="FA5245" t="str">
            <v>Garage</v>
          </cell>
          <cell r="FB5245">
            <v>866451.04</v>
          </cell>
          <cell r="FC5245">
            <v>1622453.3759999999</v>
          </cell>
          <cell r="FI5245" t="str">
            <v>WA</v>
          </cell>
          <cell r="FJ5245" t="str">
            <v>Living Room/Family Room</v>
          </cell>
          <cell r="FK5245" t="str">
            <v>EISAx</v>
          </cell>
          <cell r="FL5245">
            <v>1610860.2250000001</v>
          </cell>
        </row>
        <row r="5246">
          <cell r="EZ5246" t="str">
            <v>WA</v>
          </cell>
          <cell r="FA5246" t="str">
            <v>Kitchen</v>
          </cell>
          <cell r="FB5246">
            <v>304686.08000000002</v>
          </cell>
          <cell r="FC5246">
            <v>179003.07200000001</v>
          </cell>
          <cell r="FI5246" t="str">
            <v>WA</v>
          </cell>
          <cell r="FJ5246" t="str">
            <v>Other</v>
          </cell>
          <cell r="FK5246" t="str">
            <v>EISAnqnx</v>
          </cell>
          <cell r="FL5246">
            <v>1263905.7150000001</v>
          </cell>
        </row>
        <row r="5247">
          <cell r="EZ5247" t="str">
            <v>WA</v>
          </cell>
          <cell r="FA5247" t="str">
            <v>Living Room/Family Room</v>
          </cell>
          <cell r="FB5247">
            <v>856929.6</v>
          </cell>
          <cell r="FC5247">
            <v>1333001.6000000001</v>
          </cell>
          <cell r="FI5247" t="str">
            <v>WA</v>
          </cell>
          <cell r="FJ5247" t="str">
            <v>Other</v>
          </cell>
          <cell r="FK5247" t="str">
            <v>EISAx</v>
          </cell>
          <cell r="FL5247">
            <v>3890847.0050000004</v>
          </cell>
        </row>
        <row r="5248">
          <cell r="EZ5248" t="str">
            <v>WA</v>
          </cell>
          <cell r="FA5248" t="str">
            <v>Other</v>
          </cell>
          <cell r="FB5248">
            <v>1746232.0959999999</v>
          </cell>
          <cell r="FC5248">
            <v>1367278.784</v>
          </cell>
          <cell r="FI5248" t="str">
            <v>WA</v>
          </cell>
          <cell r="FJ5248" t="str">
            <v>Bathroom</v>
          </cell>
          <cell r="FK5248" t="str">
            <v>EISAnqnx</v>
          </cell>
          <cell r="FL5248">
            <v>91485.72</v>
          </cell>
        </row>
        <row r="5249">
          <cell r="EZ5249" t="str">
            <v>WA</v>
          </cell>
          <cell r="FA5249" t="str">
            <v>Bathroom</v>
          </cell>
          <cell r="FB5249">
            <v>485593.44</v>
          </cell>
          <cell r="FC5249">
            <v>279930.33600000001</v>
          </cell>
          <cell r="FI5249" t="str">
            <v>WA</v>
          </cell>
          <cell r="FJ5249" t="str">
            <v>Bedrooms</v>
          </cell>
          <cell r="FK5249" t="str">
            <v>EISAq</v>
          </cell>
          <cell r="FL5249">
            <v>45742.86</v>
          </cell>
        </row>
        <row r="5250">
          <cell r="EZ5250" t="str">
            <v>WA</v>
          </cell>
          <cell r="FA5250" t="str">
            <v>Bedrooms</v>
          </cell>
          <cell r="FB5250">
            <v>571286.4</v>
          </cell>
          <cell r="FC5250">
            <v>931196.83200000005</v>
          </cell>
          <cell r="FI5250" t="str">
            <v>WA</v>
          </cell>
          <cell r="FJ5250" t="str">
            <v>Exterior</v>
          </cell>
          <cell r="FK5250" t="str">
            <v>EISAnqnx</v>
          </cell>
          <cell r="FL5250">
            <v>304952.39999999997</v>
          </cell>
        </row>
        <row r="5251">
          <cell r="EZ5251" t="str">
            <v>WA</v>
          </cell>
          <cell r="FA5251" t="str">
            <v>Exterior</v>
          </cell>
          <cell r="FB5251">
            <v>167577.34400000001</v>
          </cell>
          <cell r="FC5251">
            <v>3738117.344</v>
          </cell>
          <cell r="FI5251" t="str">
            <v>WA</v>
          </cell>
          <cell r="FJ5251" t="str">
            <v>Exterior</v>
          </cell>
          <cell r="FK5251" t="str">
            <v>EISAq</v>
          </cell>
          <cell r="FL5251">
            <v>114357.15</v>
          </cell>
        </row>
        <row r="5252">
          <cell r="EZ5252" t="str">
            <v>WA</v>
          </cell>
          <cell r="FA5252" t="str">
            <v>Garage</v>
          </cell>
          <cell r="FB5252">
            <v>487497.728</v>
          </cell>
          <cell r="FC5252">
            <v>594137.85600000003</v>
          </cell>
          <cell r="FI5252" t="str">
            <v>WA</v>
          </cell>
          <cell r="FJ5252" t="str">
            <v>Garage</v>
          </cell>
          <cell r="FK5252" t="str">
            <v>EISAq</v>
          </cell>
          <cell r="FL5252">
            <v>45742.86</v>
          </cell>
        </row>
        <row r="5253">
          <cell r="EZ5253" t="str">
            <v>WA</v>
          </cell>
          <cell r="FA5253" t="str">
            <v>Kitchen</v>
          </cell>
          <cell r="FB5253">
            <v>209471.68</v>
          </cell>
          <cell r="FC5253">
            <v>329441.82400000002</v>
          </cell>
          <cell r="FI5253" t="str">
            <v>WA</v>
          </cell>
          <cell r="FJ5253" t="str">
            <v>Kitchen</v>
          </cell>
          <cell r="FK5253" t="str">
            <v>EISAx</v>
          </cell>
          <cell r="FL5253">
            <v>228714.3</v>
          </cell>
        </row>
        <row r="5254">
          <cell r="EZ5254" t="str">
            <v>WA</v>
          </cell>
          <cell r="FA5254" t="str">
            <v>Living Room/Family Room</v>
          </cell>
          <cell r="FB5254">
            <v>1525334.6880000001</v>
          </cell>
          <cell r="FC5254">
            <v>1157807.1040000001</v>
          </cell>
          <cell r="FI5254" t="str">
            <v>WA</v>
          </cell>
          <cell r="FJ5254" t="str">
            <v>Living Room/Family Room</v>
          </cell>
          <cell r="FK5254" t="str">
            <v>EISAq</v>
          </cell>
          <cell r="FL5254">
            <v>45742.86</v>
          </cell>
        </row>
        <row r="5255">
          <cell r="EZ5255" t="str">
            <v>WA</v>
          </cell>
          <cell r="FA5255" t="str">
            <v>Other</v>
          </cell>
          <cell r="FB5255">
            <v>1022602.656</v>
          </cell>
          <cell r="FC5255">
            <v>784566.65599999996</v>
          </cell>
          <cell r="FI5255" t="str">
            <v>WA</v>
          </cell>
          <cell r="FJ5255" t="str">
            <v>Other</v>
          </cell>
          <cell r="FK5255" t="str">
            <v>EISAq</v>
          </cell>
          <cell r="FL5255">
            <v>45742.86</v>
          </cell>
        </row>
        <row r="5256">
          <cell r="EZ5256" t="str">
            <v>OR</v>
          </cell>
          <cell r="FA5256" t="str">
            <v>Bathroom</v>
          </cell>
          <cell r="FB5256">
            <v>596696.04</v>
          </cell>
          <cell r="FC5256">
            <v>338665.32</v>
          </cell>
          <cell r="FI5256" t="str">
            <v>WA</v>
          </cell>
          <cell r="FJ5256" t="str">
            <v>Bathroom</v>
          </cell>
          <cell r="FK5256" t="str">
            <v>EISAx</v>
          </cell>
          <cell r="FL5256">
            <v>1722981.0599999998</v>
          </cell>
        </row>
        <row r="5257">
          <cell r="EZ5257" t="str">
            <v>OR</v>
          </cell>
          <cell r="FA5257" t="str">
            <v>Bedrooms</v>
          </cell>
          <cell r="FB5257">
            <v>862790.22</v>
          </cell>
          <cell r="FC5257">
            <v>1064376.72</v>
          </cell>
          <cell r="FI5257" t="str">
            <v>WA</v>
          </cell>
          <cell r="FJ5257" t="str">
            <v>Bedrooms</v>
          </cell>
          <cell r="FK5257" t="str">
            <v>EISAq</v>
          </cell>
          <cell r="FL5257">
            <v>292754.304</v>
          </cell>
        </row>
        <row r="5258">
          <cell r="EZ5258" t="str">
            <v>OR</v>
          </cell>
          <cell r="FA5258" t="str">
            <v>Exterior</v>
          </cell>
          <cell r="FB5258">
            <v>901494.82799999998</v>
          </cell>
          <cell r="FC5258">
            <v>3983349.24</v>
          </cell>
          <cell r="FI5258" t="str">
            <v>WA</v>
          </cell>
          <cell r="FJ5258" t="str">
            <v>Bedrooms</v>
          </cell>
          <cell r="FK5258" t="str">
            <v>EISAx</v>
          </cell>
          <cell r="FL5258">
            <v>548914.31999999995</v>
          </cell>
        </row>
        <row r="5259">
          <cell r="EZ5259" t="str">
            <v>OR</v>
          </cell>
          <cell r="FA5259" t="str">
            <v>Kitchen</v>
          </cell>
          <cell r="FB5259">
            <v>766028.7</v>
          </cell>
          <cell r="FC5259">
            <v>314474.94</v>
          </cell>
          <cell r="FI5259" t="str">
            <v>WA</v>
          </cell>
          <cell r="FJ5259" t="str">
            <v>Exterior</v>
          </cell>
          <cell r="FK5259" t="str">
            <v>EISAx</v>
          </cell>
          <cell r="FL5259">
            <v>548914.31999999995</v>
          </cell>
        </row>
        <row r="5260">
          <cell r="EZ5260" t="str">
            <v>OR</v>
          </cell>
          <cell r="FA5260" t="str">
            <v>Living Room/Family Room</v>
          </cell>
          <cell r="FB5260">
            <v>498321.82799999998</v>
          </cell>
          <cell r="FC5260">
            <v>532188.36</v>
          </cell>
          <cell r="FI5260" t="str">
            <v>WA</v>
          </cell>
          <cell r="FJ5260" t="str">
            <v>Garage</v>
          </cell>
          <cell r="FK5260" t="str">
            <v>EISAnqnx</v>
          </cell>
          <cell r="FL5260">
            <v>182971.44</v>
          </cell>
        </row>
        <row r="5261">
          <cell r="EZ5261" t="str">
            <v>OR</v>
          </cell>
          <cell r="FA5261" t="str">
            <v>Other</v>
          </cell>
          <cell r="FB5261">
            <v>1030510.188</v>
          </cell>
          <cell r="FC5261">
            <v>1357886.6640000001</v>
          </cell>
          <cell r="FI5261" t="str">
            <v>WA</v>
          </cell>
          <cell r="FJ5261" t="str">
            <v>Garage</v>
          </cell>
          <cell r="FK5261" t="str">
            <v>EISAq</v>
          </cell>
          <cell r="FL5261">
            <v>97584.767999999996</v>
          </cell>
        </row>
        <row r="5262">
          <cell r="EZ5262" t="str">
            <v>WA</v>
          </cell>
          <cell r="FA5262" t="str">
            <v>Bathroom</v>
          </cell>
          <cell r="FB5262">
            <v>1258395.7649999999</v>
          </cell>
          <cell r="FC5262">
            <v>341118.85200000001</v>
          </cell>
          <cell r="FI5262" t="str">
            <v>WA</v>
          </cell>
          <cell r="FJ5262" t="str">
            <v>Kitchen</v>
          </cell>
          <cell r="FK5262" t="str">
            <v>EISAq</v>
          </cell>
          <cell r="FL5262">
            <v>134179.05599999998</v>
          </cell>
        </row>
        <row r="5263">
          <cell r="EZ5263" t="str">
            <v>WA</v>
          </cell>
          <cell r="FA5263" t="str">
            <v>Bedrooms</v>
          </cell>
          <cell r="FB5263">
            <v>1720154.2109999999</v>
          </cell>
          <cell r="FC5263">
            <v>1578714.6869999999</v>
          </cell>
          <cell r="FI5263" t="str">
            <v>WA</v>
          </cell>
          <cell r="FJ5263" t="str">
            <v>Living Room/Family Room</v>
          </cell>
          <cell r="FK5263" t="str">
            <v>EISAx</v>
          </cell>
          <cell r="FL5263">
            <v>182971.44</v>
          </cell>
        </row>
        <row r="5264">
          <cell r="EZ5264" t="str">
            <v>WA</v>
          </cell>
          <cell r="FA5264" t="str">
            <v>Exterior</v>
          </cell>
          <cell r="FB5264">
            <v>1422715.2120000001</v>
          </cell>
          <cell r="FC5264">
            <v>7525414.6739999996</v>
          </cell>
          <cell r="FI5264" t="str">
            <v>WA</v>
          </cell>
          <cell r="FJ5264" t="str">
            <v>Other</v>
          </cell>
          <cell r="FK5264" t="str">
            <v>EISAnqnx</v>
          </cell>
          <cell r="FL5264">
            <v>91485.72</v>
          </cell>
        </row>
        <row r="5265">
          <cell r="EZ5265" t="str">
            <v>WA</v>
          </cell>
          <cell r="FA5265" t="str">
            <v>Garage</v>
          </cell>
          <cell r="FB5265">
            <v>124799.58</v>
          </cell>
          <cell r="FC5265">
            <v>792477.33299999998</v>
          </cell>
          <cell r="FI5265" t="str">
            <v>WA</v>
          </cell>
          <cell r="FJ5265" t="str">
            <v>Other</v>
          </cell>
          <cell r="FK5265" t="str">
            <v>EISAq</v>
          </cell>
          <cell r="FL5265">
            <v>272932.39799999999</v>
          </cell>
        </row>
        <row r="5266">
          <cell r="EZ5266" t="str">
            <v>WA</v>
          </cell>
          <cell r="FA5266" t="str">
            <v>Kitchen</v>
          </cell>
          <cell r="FB5266">
            <v>415998.6</v>
          </cell>
          <cell r="FC5266">
            <v>1445595.135</v>
          </cell>
          <cell r="FI5266" t="str">
            <v>WA</v>
          </cell>
          <cell r="FJ5266" t="str">
            <v>Other</v>
          </cell>
          <cell r="FK5266" t="str">
            <v>EISAx</v>
          </cell>
          <cell r="FL5266">
            <v>1067333.3999999999</v>
          </cell>
        </row>
        <row r="5267">
          <cell r="EZ5267" t="str">
            <v>WA</v>
          </cell>
          <cell r="FA5267" t="str">
            <v>Living Room/Family Room</v>
          </cell>
          <cell r="FB5267">
            <v>2071673.0279999999</v>
          </cell>
          <cell r="FC5267">
            <v>1869913.7069999999</v>
          </cell>
          <cell r="FI5267" t="str">
            <v>WA</v>
          </cell>
          <cell r="FJ5267" t="str">
            <v>Bathroom</v>
          </cell>
          <cell r="FK5267" t="str">
            <v>EISAnqnx</v>
          </cell>
          <cell r="FL5267">
            <v>297389.58</v>
          </cell>
        </row>
        <row r="5268">
          <cell r="EZ5268" t="str">
            <v>WA</v>
          </cell>
          <cell r="FA5268" t="str">
            <v>Other</v>
          </cell>
          <cell r="FB5268">
            <v>1000476.6329999999</v>
          </cell>
          <cell r="FC5268">
            <v>1842873.798</v>
          </cell>
          <cell r="FI5268" t="str">
            <v>WA</v>
          </cell>
          <cell r="FJ5268" t="str">
            <v>Bathroom</v>
          </cell>
          <cell r="FK5268" t="str">
            <v>EISAq</v>
          </cell>
          <cell r="FL5268">
            <v>743473.95000000007</v>
          </cell>
        </row>
        <row r="5269">
          <cell r="EZ5269" t="str">
            <v>ID</v>
          </cell>
          <cell r="FA5269" t="str">
            <v>Bathroom</v>
          </cell>
          <cell r="FB5269">
            <v>378576.4</v>
          </cell>
          <cell r="FC5269">
            <v>272575.00800000003</v>
          </cell>
          <cell r="FI5269" t="str">
            <v>WA</v>
          </cell>
          <cell r="FJ5269" t="str">
            <v>Bathroom</v>
          </cell>
          <cell r="FK5269" t="str">
            <v>EISAx</v>
          </cell>
          <cell r="FL5269">
            <v>743473.95000000007</v>
          </cell>
        </row>
        <row r="5270">
          <cell r="EZ5270" t="str">
            <v>ID</v>
          </cell>
          <cell r="FA5270" t="str">
            <v>Bedrooms</v>
          </cell>
          <cell r="FB5270">
            <v>2627320.216</v>
          </cell>
          <cell r="FC5270">
            <v>4009124.0760000004</v>
          </cell>
          <cell r="FI5270" t="str">
            <v>WA</v>
          </cell>
          <cell r="FJ5270" t="str">
            <v>Bedrooms</v>
          </cell>
          <cell r="FK5270" t="str">
            <v>EISAnqnx</v>
          </cell>
          <cell r="FL5270">
            <v>594779.16</v>
          </cell>
        </row>
        <row r="5271">
          <cell r="EZ5271" t="str">
            <v>ID</v>
          </cell>
          <cell r="FA5271" t="str">
            <v>Exterior</v>
          </cell>
          <cell r="FB5271">
            <v>1097871.56</v>
          </cell>
          <cell r="FC5271">
            <v>14764479.6</v>
          </cell>
          <cell r="FI5271" t="str">
            <v>WA</v>
          </cell>
          <cell r="FJ5271" t="str">
            <v>Bedrooms</v>
          </cell>
          <cell r="FK5271" t="str">
            <v>EISAq</v>
          </cell>
          <cell r="FL5271">
            <v>371736.97500000003</v>
          </cell>
        </row>
        <row r="5272">
          <cell r="EZ5272" t="str">
            <v>ID</v>
          </cell>
          <cell r="FA5272" t="str">
            <v>Garage</v>
          </cell>
          <cell r="FB5272">
            <v>283932.3</v>
          </cell>
          <cell r="FC5272">
            <v>2180600.0640000002</v>
          </cell>
          <cell r="FI5272" t="str">
            <v>WA</v>
          </cell>
          <cell r="FJ5272" t="str">
            <v>Bedrooms</v>
          </cell>
          <cell r="FK5272" t="str">
            <v>EISAx</v>
          </cell>
          <cell r="FL5272">
            <v>1288688.1800000002</v>
          </cell>
        </row>
        <row r="5273">
          <cell r="EZ5273" t="str">
            <v>ID</v>
          </cell>
          <cell r="FA5273" t="str">
            <v>Kitchen</v>
          </cell>
          <cell r="FB5273">
            <v>83286.808000000005</v>
          </cell>
          <cell r="FC5273">
            <v>817725.02399999998</v>
          </cell>
          <cell r="FI5273" t="str">
            <v>WA</v>
          </cell>
          <cell r="FJ5273" t="str">
            <v>Exterior</v>
          </cell>
          <cell r="FK5273" t="str">
            <v>EISAnqnx</v>
          </cell>
          <cell r="FL5273">
            <v>892168.74000000011</v>
          </cell>
        </row>
        <row r="5274">
          <cell r="EZ5274" t="str">
            <v>ID</v>
          </cell>
          <cell r="FA5274" t="str">
            <v>Living Room/Family Room</v>
          </cell>
          <cell r="FB5274">
            <v>1404518.4440000001</v>
          </cell>
          <cell r="FC5274">
            <v>4720847.7080000006</v>
          </cell>
          <cell r="FI5274" t="str">
            <v>WA</v>
          </cell>
          <cell r="FJ5274" t="str">
            <v>Exterior</v>
          </cell>
          <cell r="FK5274" t="str">
            <v>EISAq</v>
          </cell>
          <cell r="FL5274">
            <v>297389.58</v>
          </cell>
        </row>
        <row r="5275">
          <cell r="EZ5275" t="str">
            <v>ID</v>
          </cell>
          <cell r="FA5275" t="str">
            <v>Other</v>
          </cell>
          <cell r="FB5275">
            <v>1309874.344</v>
          </cell>
          <cell r="FC5275">
            <v>3077826.1320000002</v>
          </cell>
          <cell r="FI5275" t="str">
            <v>WA</v>
          </cell>
          <cell r="FJ5275" t="str">
            <v>Exterior</v>
          </cell>
          <cell r="FK5275" t="str">
            <v>EISAx</v>
          </cell>
          <cell r="FL5275">
            <v>991298.60000000009</v>
          </cell>
        </row>
        <row r="5276">
          <cell r="EZ5276" t="str">
            <v>WA</v>
          </cell>
          <cell r="FA5276" t="str">
            <v>Bathroom</v>
          </cell>
          <cell r="FB5276">
            <v>2298392.2650000001</v>
          </cell>
          <cell r="FC5276">
            <v>513758.27100000001</v>
          </cell>
          <cell r="FI5276" t="str">
            <v>WA</v>
          </cell>
          <cell r="FJ5276" t="str">
            <v>Garage</v>
          </cell>
          <cell r="FK5276" t="str">
            <v>EISAnqnx</v>
          </cell>
          <cell r="FL5276">
            <v>1189558.32</v>
          </cell>
        </row>
        <row r="5277">
          <cell r="EZ5277" t="str">
            <v>WA</v>
          </cell>
          <cell r="FA5277" t="str">
            <v>Bedrooms</v>
          </cell>
          <cell r="FB5277">
            <v>1403995.2749999999</v>
          </cell>
          <cell r="FC5277">
            <v>786237.35399999993</v>
          </cell>
          <cell r="FI5277" t="str">
            <v>WA</v>
          </cell>
          <cell r="FJ5277" t="str">
            <v>Kitchen</v>
          </cell>
          <cell r="FK5277" t="str">
            <v>EISAq</v>
          </cell>
          <cell r="FL5277">
            <v>297389.58</v>
          </cell>
        </row>
        <row r="5278">
          <cell r="EZ5278" t="str">
            <v>WA</v>
          </cell>
          <cell r="FA5278" t="str">
            <v>Exterior</v>
          </cell>
          <cell r="FB5278">
            <v>1747194.1199999999</v>
          </cell>
          <cell r="FC5278">
            <v>4596784.53</v>
          </cell>
          <cell r="FI5278" t="str">
            <v>WA</v>
          </cell>
          <cell r="FJ5278" t="str">
            <v>Living Room/Family Room</v>
          </cell>
          <cell r="FK5278" t="str">
            <v>EISAq</v>
          </cell>
          <cell r="FL5278">
            <v>441127.87700000004</v>
          </cell>
        </row>
        <row r="5279">
          <cell r="EZ5279" t="str">
            <v>WA</v>
          </cell>
          <cell r="FA5279" t="str">
            <v>Garage</v>
          </cell>
          <cell r="FB5279">
            <v>977596.71</v>
          </cell>
          <cell r="FC5279">
            <v>1152316.122</v>
          </cell>
          <cell r="FI5279" t="str">
            <v>WA</v>
          </cell>
          <cell r="FJ5279" t="str">
            <v>Other</v>
          </cell>
          <cell r="FK5279" t="str">
            <v>EISAnqnx</v>
          </cell>
          <cell r="FL5279">
            <v>1486947.9000000001</v>
          </cell>
        </row>
        <row r="5280">
          <cell r="EZ5280" t="str">
            <v>WA</v>
          </cell>
          <cell r="FA5280" t="str">
            <v>Kitchen</v>
          </cell>
          <cell r="FB5280">
            <v>218399.26499999998</v>
          </cell>
          <cell r="FC5280">
            <v>334878.87299999996</v>
          </cell>
          <cell r="FI5280" t="str">
            <v>WA</v>
          </cell>
          <cell r="FJ5280" t="str">
            <v>Other</v>
          </cell>
          <cell r="FK5280" t="str">
            <v>EISAq</v>
          </cell>
          <cell r="FL5280">
            <v>148694.79</v>
          </cell>
        </row>
        <row r="5281">
          <cell r="EZ5281" t="str">
            <v>WA</v>
          </cell>
          <cell r="FA5281" t="str">
            <v>Living Room/Family Room</v>
          </cell>
          <cell r="FB5281">
            <v>915196.91999999993</v>
          </cell>
          <cell r="FC5281">
            <v>1483035.0089999998</v>
          </cell>
          <cell r="FI5281" t="str">
            <v>WA</v>
          </cell>
          <cell r="FJ5281" t="str">
            <v>Other</v>
          </cell>
          <cell r="FK5281" t="str">
            <v>EISAx</v>
          </cell>
          <cell r="FL5281">
            <v>3271285.3800000004</v>
          </cell>
        </row>
        <row r="5282">
          <cell r="EZ5282" t="str">
            <v>WA</v>
          </cell>
          <cell r="FA5282" t="str">
            <v>Other</v>
          </cell>
          <cell r="FB5282">
            <v>2246392.44</v>
          </cell>
          <cell r="FC5282">
            <v>1478875.023</v>
          </cell>
          <cell r="FI5282" t="str">
            <v>WA</v>
          </cell>
          <cell r="FJ5282" t="str">
            <v>Bathroom</v>
          </cell>
          <cell r="FK5282" t="str">
            <v>EISAnqnx</v>
          </cell>
          <cell r="FL5282">
            <v>961783.67999999993</v>
          </cell>
        </row>
        <row r="5283">
          <cell r="EZ5283" t="str">
            <v>OR</v>
          </cell>
          <cell r="FA5283" t="str">
            <v>Bathroom</v>
          </cell>
          <cell r="FB5283">
            <v>96761.52</v>
          </cell>
          <cell r="FC5283">
            <v>148367.66399999999</v>
          </cell>
          <cell r="FI5283" t="str">
            <v>WA</v>
          </cell>
          <cell r="FJ5283" t="str">
            <v>Bathroom</v>
          </cell>
          <cell r="FK5283" t="str">
            <v>EISAq</v>
          </cell>
          <cell r="FL5283">
            <v>150278.69999999998</v>
          </cell>
        </row>
        <row r="5284">
          <cell r="EZ5284" t="str">
            <v>OR</v>
          </cell>
          <cell r="FA5284" t="str">
            <v>Bedrooms</v>
          </cell>
          <cell r="FB5284">
            <v>145142.28</v>
          </cell>
          <cell r="FC5284">
            <v>153205.74</v>
          </cell>
          <cell r="FI5284" t="str">
            <v>WA</v>
          </cell>
          <cell r="FJ5284" t="str">
            <v>Bedrooms</v>
          </cell>
          <cell r="FK5284" t="str">
            <v>EISAnqnx</v>
          </cell>
          <cell r="FL5284">
            <v>561040.48</v>
          </cell>
        </row>
        <row r="5285">
          <cell r="EZ5285" t="str">
            <v>OR</v>
          </cell>
          <cell r="FA5285" t="str">
            <v>Exterior</v>
          </cell>
          <cell r="FB5285">
            <v>330601.86</v>
          </cell>
          <cell r="FC5285">
            <v>993418.272</v>
          </cell>
          <cell r="FI5285" t="str">
            <v>WA</v>
          </cell>
          <cell r="FJ5285" t="str">
            <v>Bedrooms</v>
          </cell>
          <cell r="FK5285" t="str">
            <v>EISAq</v>
          </cell>
          <cell r="FL5285">
            <v>240445.91999999998</v>
          </cell>
        </row>
        <row r="5286">
          <cell r="EZ5286" t="str">
            <v>OR</v>
          </cell>
          <cell r="FA5286" t="str">
            <v>Kitchen</v>
          </cell>
          <cell r="FB5286">
            <v>540251.81999999995</v>
          </cell>
          <cell r="FC5286">
            <v>249967.26</v>
          </cell>
          <cell r="FI5286" t="str">
            <v>WA</v>
          </cell>
          <cell r="FJ5286" t="str">
            <v>Exterior</v>
          </cell>
          <cell r="FK5286" t="str">
            <v>EISAnqnx</v>
          </cell>
          <cell r="FL5286">
            <v>621151.96</v>
          </cell>
        </row>
        <row r="5287">
          <cell r="EZ5287" t="str">
            <v>OR</v>
          </cell>
          <cell r="FA5287" t="str">
            <v>Other</v>
          </cell>
          <cell r="FB5287">
            <v>387046.08</v>
          </cell>
          <cell r="FC5287">
            <v>359630.31599999999</v>
          </cell>
          <cell r="FI5287" t="str">
            <v>WA</v>
          </cell>
          <cell r="FJ5287" t="str">
            <v>Kitchen</v>
          </cell>
          <cell r="FK5287" t="str">
            <v>EISAx</v>
          </cell>
          <cell r="FL5287">
            <v>901672.2</v>
          </cell>
        </row>
        <row r="5288">
          <cell r="EZ5288" t="str">
            <v>OR</v>
          </cell>
          <cell r="FA5288" t="str">
            <v>Bathroom</v>
          </cell>
          <cell r="FB5288">
            <v>28875.884999999998</v>
          </cell>
          <cell r="FC5288">
            <v>82777.536999999997</v>
          </cell>
          <cell r="FI5288" t="str">
            <v>WA</v>
          </cell>
          <cell r="FJ5288" t="str">
            <v>Living Room/Family Room</v>
          </cell>
          <cell r="FK5288" t="str">
            <v>EISAnqnx</v>
          </cell>
          <cell r="FL5288">
            <v>320594.56</v>
          </cell>
        </row>
        <row r="5289">
          <cell r="EZ5289" t="str">
            <v>OR</v>
          </cell>
          <cell r="FA5289" t="str">
            <v>Bedrooms</v>
          </cell>
          <cell r="FB5289">
            <v>57751.77</v>
          </cell>
          <cell r="FC5289">
            <v>371536.38699999999</v>
          </cell>
          <cell r="FI5289" t="str">
            <v>WA</v>
          </cell>
          <cell r="FJ5289" t="str">
            <v>Living Room/Family Room</v>
          </cell>
          <cell r="FK5289" t="str">
            <v>EISAx</v>
          </cell>
          <cell r="FL5289">
            <v>390724.62</v>
          </cell>
        </row>
        <row r="5290">
          <cell r="EZ5290" t="str">
            <v>OR</v>
          </cell>
          <cell r="FA5290" t="str">
            <v>Kitchen</v>
          </cell>
          <cell r="FB5290">
            <v>28875.884999999998</v>
          </cell>
          <cell r="FC5290">
            <v>161704.95600000001</v>
          </cell>
          <cell r="FI5290" t="str">
            <v>WA</v>
          </cell>
          <cell r="FJ5290" t="str">
            <v>Other</v>
          </cell>
          <cell r="FK5290" t="str">
            <v>EISAq</v>
          </cell>
          <cell r="FL5290">
            <v>240445.91999999998</v>
          </cell>
        </row>
        <row r="5291">
          <cell r="EZ5291" t="str">
            <v>OR</v>
          </cell>
          <cell r="FA5291" t="str">
            <v>Living Room/Family Room</v>
          </cell>
          <cell r="FB5291">
            <v>28875.884999999998</v>
          </cell>
          <cell r="FC5291">
            <v>282983.67300000001</v>
          </cell>
          <cell r="FI5291" t="str">
            <v>WA</v>
          </cell>
          <cell r="FJ5291" t="str">
            <v>Other</v>
          </cell>
          <cell r="FK5291" t="str">
            <v>EISAx</v>
          </cell>
          <cell r="FL5291">
            <v>1122080.96</v>
          </cell>
        </row>
        <row r="5292">
          <cell r="EZ5292" t="str">
            <v>OR</v>
          </cell>
          <cell r="FA5292" t="str">
            <v>Other</v>
          </cell>
          <cell r="FB5292">
            <v>28875.884999999998</v>
          </cell>
          <cell r="FC5292">
            <v>71227.183000000005</v>
          </cell>
          <cell r="FI5292" t="str">
            <v>WA</v>
          </cell>
          <cell r="FJ5292" t="str">
            <v>Bathroom</v>
          </cell>
          <cell r="FK5292" t="str">
            <v>EISAnqnx</v>
          </cell>
          <cell r="FL5292">
            <v>263644.92</v>
          </cell>
        </row>
        <row r="5293">
          <cell r="EZ5293" t="str">
            <v>ID</v>
          </cell>
          <cell r="FA5293" t="str">
            <v>Bathroom</v>
          </cell>
          <cell r="FB5293">
            <v>2381245.5559999999</v>
          </cell>
          <cell r="FC5293">
            <v>711723.63199999998</v>
          </cell>
          <cell r="FI5293" t="str">
            <v>WA</v>
          </cell>
          <cell r="FJ5293" t="str">
            <v>Bathroom</v>
          </cell>
          <cell r="FK5293" t="str">
            <v>EISAq</v>
          </cell>
          <cell r="FL5293">
            <v>65911.23</v>
          </cell>
        </row>
        <row r="5294">
          <cell r="EZ5294" t="str">
            <v>ID</v>
          </cell>
          <cell r="FA5294" t="str">
            <v>Bedrooms</v>
          </cell>
          <cell r="FB5294">
            <v>2127599.3680000002</v>
          </cell>
          <cell r="FC5294">
            <v>2843108.764</v>
          </cell>
          <cell r="FI5294" t="str">
            <v>WA</v>
          </cell>
          <cell r="FJ5294" t="str">
            <v>Bedrooms</v>
          </cell>
          <cell r="FK5294" t="str">
            <v>EISAnqnx</v>
          </cell>
          <cell r="FL5294">
            <v>790934.76</v>
          </cell>
        </row>
        <row r="5295">
          <cell r="EZ5295" t="str">
            <v>ID</v>
          </cell>
          <cell r="FA5295" t="str">
            <v>Exterior</v>
          </cell>
          <cell r="FB5295">
            <v>1063799.6840000001</v>
          </cell>
          <cell r="FC5295">
            <v>12099301.744000001</v>
          </cell>
          <cell r="FI5295" t="str">
            <v>WA</v>
          </cell>
          <cell r="FJ5295" t="str">
            <v>Bedrooms</v>
          </cell>
          <cell r="FK5295" t="str">
            <v>EISAq</v>
          </cell>
          <cell r="FL5295">
            <v>96669.804000000004</v>
          </cell>
        </row>
        <row r="5296">
          <cell r="EZ5296" t="str">
            <v>ID</v>
          </cell>
          <cell r="FA5296" t="str">
            <v>Kitchen</v>
          </cell>
          <cell r="FB5296">
            <v>1809595.192</v>
          </cell>
          <cell r="FC5296">
            <v>1487805.2520000001</v>
          </cell>
          <cell r="FI5296" t="str">
            <v>WA</v>
          </cell>
          <cell r="FJ5296" t="str">
            <v>Exterior</v>
          </cell>
          <cell r="FK5296" t="str">
            <v>EISAnqnx</v>
          </cell>
          <cell r="FL5296">
            <v>439408.2</v>
          </cell>
        </row>
        <row r="5297">
          <cell r="EZ5297" t="str">
            <v>ID</v>
          </cell>
          <cell r="FA5297" t="str">
            <v>Living Room/Family Room</v>
          </cell>
          <cell r="FB5297">
            <v>1351517.7480000001</v>
          </cell>
          <cell r="FC5297">
            <v>2070812.9080000001</v>
          </cell>
          <cell r="FI5297" t="str">
            <v>WA</v>
          </cell>
          <cell r="FJ5297" t="str">
            <v>Exterior</v>
          </cell>
          <cell r="FK5297" t="str">
            <v>EISAq</v>
          </cell>
          <cell r="FL5297">
            <v>585877.6</v>
          </cell>
        </row>
        <row r="5298">
          <cell r="EZ5298" t="str">
            <v>ID</v>
          </cell>
          <cell r="FA5298" t="str">
            <v>Other</v>
          </cell>
          <cell r="FB5298">
            <v>1979954.5720000002</v>
          </cell>
          <cell r="FC5298">
            <v>4243841.4440000001</v>
          </cell>
          <cell r="FI5298" t="str">
            <v>WA</v>
          </cell>
          <cell r="FJ5298" t="str">
            <v>Exterior</v>
          </cell>
          <cell r="FK5298" t="str">
            <v>EISAx</v>
          </cell>
          <cell r="FL5298">
            <v>380820.44</v>
          </cell>
        </row>
        <row r="5299">
          <cell r="EZ5299" t="str">
            <v>OR</v>
          </cell>
          <cell r="FA5299" t="str">
            <v>Bathroom</v>
          </cell>
          <cell r="FB5299">
            <v>96761.52</v>
          </cell>
          <cell r="FC5299">
            <v>77409.216</v>
          </cell>
          <cell r="FI5299" t="str">
            <v>WA</v>
          </cell>
          <cell r="FJ5299" t="str">
            <v>Kitchen</v>
          </cell>
          <cell r="FK5299" t="str">
            <v>EISAx</v>
          </cell>
          <cell r="FL5299">
            <v>527289.84</v>
          </cell>
        </row>
        <row r="5300">
          <cell r="EZ5300" t="str">
            <v>OR</v>
          </cell>
          <cell r="FA5300" t="str">
            <v>Bedrooms</v>
          </cell>
          <cell r="FB5300">
            <v>225776.88</v>
          </cell>
          <cell r="FC5300">
            <v>177396.12</v>
          </cell>
          <cell r="FI5300" t="str">
            <v>WA</v>
          </cell>
          <cell r="FJ5300" t="str">
            <v>Living Room/Family Room</v>
          </cell>
          <cell r="FK5300" t="str">
            <v>EISAnqnx</v>
          </cell>
          <cell r="FL5300">
            <v>87881.64</v>
          </cell>
        </row>
        <row r="5301">
          <cell r="EZ5301" t="str">
            <v>OR</v>
          </cell>
          <cell r="FA5301" t="str">
            <v>Exterior</v>
          </cell>
          <cell r="FB5301">
            <v>120951.9</v>
          </cell>
          <cell r="FC5301">
            <v>1128884.3999999999</v>
          </cell>
          <cell r="FI5301" t="str">
            <v>WA</v>
          </cell>
          <cell r="FJ5301" t="str">
            <v>Living Room/Family Room</v>
          </cell>
          <cell r="FK5301" t="str">
            <v>EISAq</v>
          </cell>
          <cell r="FL5301">
            <v>43940.82</v>
          </cell>
        </row>
        <row r="5302">
          <cell r="EZ5302" t="str">
            <v>OR</v>
          </cell>
          <cell r="FA5302" t="str">
            <v>Kitchen</v>
          </cell>
          <cell r="FB5302">
            <v>249967.26</v>
          </cell>
          <cell r="FC5302">
            <v>232227.64799999999</v>
          </cell>
          <cell r="FI5302" t="str">
            <v>WA</v>
          </cell>
          <cell r="FJ5302" t="str">
            <v>Living Room/Family Room</v>
          </cell>
          <cell r="FK5302" t="str">
            <v>EISAx</v>
          </cell>
          <cell r="FL5302">
            <v>571230.66</v>
          </cell>
        </row>
        <row r="5303">
          <cell r="EZ5303" t="str">
            <v>OR</v>
          </cell>
          <cell r="FA5303" t="str">
            <v>Living Room/Family Room</v>
          </cell>
          <cell r="FB5303">
            <v>295122.636</v>
          </cell>
          <cell r="FC5303">
            <v>514448.74800000002</v>
          </cell>
          <cell r="FI5303" t="str">
            <v>WA</v>
          </cell>
          <cell r="FJ5303" t="str">
            <v>Other</v>
          </cell>
          <cell r="FK5303" t="str">
            <v>EISAnqnx</v>
          </cell>
          <cell r="FL5303">
            <v>432084.73</v>
          </cell>
        </row>
        <row r="5304">
          <cell r="EZ5304" t="str">
            <v>OR</v>
          </cell>
          <cell r="FA5304" t="str">
            <v>Other</v>
          </cell>
          <cell r="FB5304">
            <v>40317.300000000003</v>
          </cell>
          <cell r="FC5304">
            <v>58056.911999999997</v>
          </cell>
          <cell r="FI5304" t="str">
            <v>WA</v>
          </cell>
          <cell r="FJ5304" t="str">
            <v>Other</v>
          </cell>
          <cell r="FK5304" t="str">
            <v>EISAq</v>
          </cell>
          <cell r="FL5304">
            <v>65911.23</v>
          </cell>
        </row>
        <row r="5305">
          <cell r="EZ5305" t="str">
            <v>ID</v>
          </cell>
          <cell r="FA5305" t="str">
            <v>Bathroom</v>
          </cell>
          <cell r="FB5305">
            <v>49214.932000000001</v>
          </cell>
          <cell r="FC5305">
            <v>132501.74</v>
          </cell>
          <cell r="FI5305" t="str">
            <v>WA</v>
          </cell>
          <cell r="FJ5305" t="str">
            <v>Other</v>
          </cell>
          <cell r="FK5305" t="str">
            <v>EISAx</v>
          </cell>
          <cell r="FL5305">
            <v>263644.92</v>
          </cell>
        </row>
        <row r="5306">
          <cell r="EZ5306" t="str">
            <v>ID</v>
          </cell>
          <cell r="FA5306" t="str">
            <v>Bedrooms</v>
          </cell>
          <cell r="FB5306">
            <v>212002.78400000001</v>
          </cell>
          <cell r="FC5306">
            <v>946441</v>
          </cell>
          <cell r="FI5306" t="str">
            <v>WA</v>
          </cell>
          <cell r="FJ5306" t="str">
            <v>Bathroom</v>
          </cell>
          <cell r="FK5306" t="str">
            <v>EISAnqnx</v>
          </cell>
          <cell r="FL5306">
            <v>594779.16</v>
          </cell>
        </row>
        <row r="5307">
          <cell r="EZ5307" t="str">
            <v>ID</v>
          </cell>
          <cell r="FA5307" t="str">
            <v>Exterior</v>
          </cell>
          <cell r="FB5307">
            <v>56786.46</v>
          </cell>
          <cell r="FC5307">
            <v>3732763.304</v>
          </cell>
          <cell r="FI5307" t="str">
            <v>WA</v>
          </cell>
          <cell r="FJ5307" t="str">
            <v>Bathroom</v>
          </cell>
          <cell r="FK5307" t="str">
            <v>EISAq</v>
          </cell>
          <cell r="FL5307">
            <v>193303.22700000001</v>
          </cell>
        </row>
        <row r="5308">
          <cell r="EZ5308" t="str">
            <v>ID</v>
          </cell>
          <cell r="FA5308" t="str">
            <v>Kitchen</v>
          </cell>
          <cell r="FB5308">
            <v>227145.84</v>
          </cell>
          <cell r="FC5308">
            <v>454291.68</v>
          </cell>
          <cell r="FI5308" t="str">
            <v>WA</v>
          </cell>
          <cell r="FJ5308" t="str">
            <v>Bedrooms</v>
          </cell>
          <cell r="FK5308" t="str">
            <v>EISAnqnx</v>
          </cell>
          <cell r="FL5308">
            <v>371736.97500000003</v>
          </cell>
        </row>
        <row r="5309">
          <cell r="EZ5309" t="str">
            <v>ID</v>
          </cell>
          <cell r="FA5309" t="str">
            <v>Living Room/Family Room</v>
          </cell>
          <cell r="FB5309">
            <v>83286.808000000005</v>
          </cell>
          <cell r="FC5309">
            <v>908583.36</v>
          </cell>
          <cell r="FI5309" t="str">
            <v>WA</v>
          </cell>
          <cell r="FJ5309" t="str">
            <v>Bedrooms</v>
          </cell>
          <cell r="FK5309" t="str">
            <v>EISAq</v>
          </cell>
          <cell r="FL5309">
            <v>391562.94700000004</v>
          </cell>
        </row>
        <row r="5310">
          <cell r="EZ5310" t="str">
            <v>ID</v>
          </cell>
          <cell r="FA5310" t="str">
            <v>Other</v>
          </cell>
          <cell r="FB5310">
            <v>170359.38</v>
          </cell>
          <cell r="FC5310">
            <v>757152.8</v>
          </cell>
          <cell r="FI5310" t="str">
            <v>WA</v>
          </cell>
          <cell r="FJ5310" t="str">
            <v>Exterior</v>
          </cell>
          <cell r="FK5310" t="str">
            <v>EISAq</v>
          </cell>
          <cell r="FL5310">
            <v>341998.01700000005</v>
          </cell>
        </row>
        <row r="5311">
          <cell r="EZ5311" t="str">
            <v>MT</v>
          </cell>
          <cell r="FA5311" t="str">
            <v>Bathroom</v>
          </cell>
          <cell r="FB5311">
            <v>554030.36</v>
          </cell>
          <cell r="FC5311">
            <v>98020.755999999994</v>
          </cell>
          <cell r="FI5311" t="str">
            <v>WA</v>
          </cell>
          <cell r="FJ5311" t="str">
            <v>Garage</v>
          </cell>
          <cell r="FK5311" t="str">
            <v>EISAq</v>
          </cell>
          <cell r="FL5311">
            <v>113999.33900000001</v>
          </cell>
        </row>
        <row r="5312">
          <cell r="EZ5312" t="str">
            <v>MT</v>
          </cell>
          <cell r="FA5312" t="str">
            <v>Bedrooms</v>
          </cell>
          <cell r="FB5312">
            <v>639265.80000000005</v>
          </cell>
          <cell r="FC5312">
            <v>1001516.42</v>
          </cell>
          <cell r="FI5312" t="str">
            <v>WA</v>
          </cell>
          <cell r="FJ5312" t="str">
            <v>Kitchen</v>
          </cell>
          <cell r="FK5312" t="str">
            <v>EISAq</v>
          </cell>
          <cell r="FL5312">
            <v>193303.22700000001</v>
          </cell>
        </row>
        <row r="5313">
          <cell r="EZ5313" t="str">
            <v>MT</v>
          </cell>
          <cell r="FA5313" t="str">
            <v>Exterior</v>
          </cell>
          <cell r="FB5313">
            <v>1534237.92</v>
          </cell>
          <cell r="FC5313">
            <v>3712003.412</v>
          </cell>
          <cell r="FI5313" t="str">
            <v>WA</v>
          </cell>
          <cell r="FJ5313" t="str">
            <v>Living Room/Family Room</v>
          </cell>
          <cell r="FK5313" t="str">
            <v>EISAq</v>
          </cell>
          <cell r="FL5313">
            <v>128868.81800000001</v>
          </cell>
        </row>
        <row r="5314">
          <cell r="EZ5314" t="str">
            <v>MT</v>
          </cell>
          <cell r="FA5314" t="str">
            <v>Kitchen</v>
          </cell>
          <cell r="FB5314">
            <v>383559.48</v>
          </cell>
          <cell r="FC5314">
            <v>340941.76</v>
          </cell>
          <cell r="FI5314" t="str">
            <v>WA</v>
          </cell>
          <cell r="FJ5314" t="str">
            <v>Other</v>
          </cell>
          <cell r="FK5314" t="str">
            <v>EISAnqnx</v>
          </cell>
          <cell r="FL5314">
            <v>991298.60000000009</v>
          </cell>
        </row>
        <row r="5315">
          <cell r="EZ5315" t="str">
            <v>MT</v>
          </cell>
          <cell r="FA5315" t="str">
            <v>Living Room/Family Room</v>
          </cell>
          <cell r="FB5315">
            <v>639265.80000000005</v>
          </cell>
          <cell r="FC5315">
            <v>468794.92</v>
          </cell>
          <cell r="FI5315" t="str">
            <v>WA</v>
          </cell>
          <cell r="FJ5315" t="str">
            <v>Other</v>
          </cell>
          <cell r="FK5315" t="str">
            <v>EISAx</v>
          </cell>
          <cell r="FL5315">
            <v>1288688.1800000002</v>
          </cell>
        </row>
        <row r="5316">
          <cell r="EZ5316" t="str">
            <v>MT</v>
          </cell>
          <cell r="FA5316" t="str">
            <v>Other</v>
          </cell>
          <cell r="FB5316">
            <v>2152194.86</v>
          </cell>
          <cell r="FC5316">
            <v>1372290.584</v>
          </cell>
          <cell r="FI5316" t="str">
            <v>OR</v>
          </cell>
          <cell r="FJ5316" t="str">
            <v>Bathroom</v>
          </cell>
          <cell r="FK5316" t="str">
            <v>EISAq</v>
          </cell>
          <cell r="FL5316">
            <v>53461.215000000004</v>
          </cell>
        </row>
        <row r="5317">
          <cell r="EZ5317" t="str">
            <v>WA</v>
          </cell>
          <cell r="FA5317" t="str">
            <v>Bathroom</v>
          </cell>
          <cell r="FB5317">
            <v>1299995.625</v>
          </cell>
          <cell r="FC5317">
            <v>280799.05499999999</v>
          </cell>
          <cell r="FI5317" t="str">
            <v>OR</v>
          </cell>
          <cell r="FJ5317" t="str">
            <v>Bedrooms</v>
          </cell>
          <cell r="FK5317" t="str">
            <v>EISAnqnx</v>
          </cell>
          <cell r="FL5317">
            <v>89102.025000000009</v>
          </cell>
        </row>
        <row r="5318">
          <cell r="EZ5318" t="str">
            <v>WA</v>
          </cell>
          <cell r="FA5318" t="str">
            <v>Bedrooms</v>
          </cell>
          <cell r="FB5318">
            <v>1320795.5549999999</v>
          </cell>
          <cell r="FC5318">
            <v>967196.745</v>
          </cell>
          <cell r="FI5318" t="str">
            <v>OR</v>
          </cell>
          <cell r="FJ5318" t="str">
            <v>Bedrooms</v>
          </cell>
          <cell r="FK5318" t="str">
            <v>EISAq</v>
          </cell>
          <cell r="FL5318">
            <v>178204.05000000002</v>
          </cell>
        </row>
        <row r="5319">
          <cell r="EZ5319" t="str">
            <v>WA</v>
          </cell>
          <cell r="FA5319" t="str">
            <v>Exterior</v>
          </cell>
          <cell r="FB5319">
            <v>582398.04</v>
          </cell>
          <cell r="FC5319">
            <v>3013909.8569999998</v>
          </cell>
          <cell r="FI5319" t="str">
            <v>OR</v>
          </cell>
          <cell r="FJ5319" t="str">
            <v>Bedrooms</v>
          </cell>
          <cell r="FK5319" t="str">
            <v>EISAx</v>
          </cell>
          <cell r="FL5319">
            <v>451450.26</v>
          </cell>
        </row>
        <row r="5320">
          <cell r="EZ5320" t="str">
            <v>WA</v>
          </cell>
          <cell r="FA5320" t="str">
            <v>Garage</v>
          </cell>
          <cell r="FB5320">
            <v>262079.11799999999</v>
          </cell>
          <cell r="FC5320">
            <v>992156.66099999996</v>
          </cell>
          <cell r="FI5320" t="str">
            <v>OR</v>
          </cell>
          <cell r="FJ5320" t="str">
            <v>Exterior</v>
          </cell>
          <cell r="FK5320" t="str">
            <v>EISAx</v>
          </cell>
          <cell r="FL5320">
            <v>356408.10000000003</v>
          </cell>
        </row>
        <row r="5321">
          <cell r="EZ5321" t="str">
            <v>WA</v>
          </cell>
          <cell r="FA5321" t="str">
            <v>Kitchen</v>
          </cell>
          <cell r="FB5321">
            <v>1168956.0659999999</v>
          </cell>
          <cell r="FC5321">
            <v>218399.26499999998</v>
          </cell>
          <cell r="FI5321" t="str">
            <v>OR</v>
          </cell>
          <cell r="FJ5321" t="str">
            <v>Garage</v>
          </cell>
          <cell r="FK5321" t="str">
            <v>EISAnqnx</v>
          </cell>
          <cell r="FL5321">
            <v>71281.62</v>
          </cell>
        </row>
        <row r="5322">
          <cell r="EZ5322" t="str">
            <v>WA</v>
          </cell>
          <cell r="FA5322" t="str">
            <v>Living Room/Family Room</v>
          </cell>
          <cell r="FB5322">
            <v>488798.35499999998</v>
          </cell>
          <cell r="FC5322">
            <v>592798.005</v>
          </cell>
          <cell r="FI5322" t="str">
            <v>OR</v>
          </cell>
          <cell r="FJ5322" t="str">
            <v>Garage</v>
          </cell>
          <cell r="FK5322" t="str">
            <v>EISAx</v>
          </cell>
          <cell r="FL5322">
            <v>77221.755000000005</v>
          </cell>
        </row>
        <row r="5323">
          <cell r="EZ5323" t="str">
            <v>WA</v>
          </cell>
          <cell r="FA5323" t="str">
            <v>Other</v>
          </cell>
          <cell r="FB5323">
            <v>998396.64</v>
          </cell>
          <cell r="FC5323">
            <v>601117.97699999996</v>
          </cell>
          <cell r="FI5323" t="str">
            <v>OR</v>
          </cell>
          <cell r="FJ5323" t="str">
            <v>Kitchen</v>
          </cell>
          <cell r="FK5323" t="str">
            <v>EISAq</v>
          </cell>
          <cell r="FL5323">
            <v>142563.24</v>
          </cell>
        </row>
        <row r="5324">
          <cell r="EZ5324" t="str">
            <v>OR</v>
          </cell>
          <cell r="FA5324" t="str">
            <v>Bathroom</v>
          </cell>
          <cell r="FB5324">
            <v>1208937.0519999999</v>
          </cell>
          <cell r="FC5324">
            <v>227156.962</v>
          </cell>
          <cell r="FI5324" t="str">
            <v>OR</v>
          </cell>
          <cell r="FJ5324" t="str">
            <v>Kitchen</v>
          </cell>
          <cell r="FK5324" t="str">
            <v>EISAx</v>
          </cell>
          <cell r="FL5324">
            <v>29700.675000000003</v>
          </cell>
        </row>
        <row r="5325">
          <cell r="EZ5325" t="str">
            <v>OR</v>
          </cell>
          <cell r="FA5325" t="str">
            <v>Bedrooms</v>
          </cell>
          <cell r="FB5325">
            <v>1848056.64</v>
          </cell>
          <cell r="FC5325">
            <v>900927.61199999996</v>
          </cell>
          <cell r="FI5325" t="str">
            <v>OR</v>
          </cell>
          <cell r="FJ5325" t="str">
            <v>Living Room/Family Room</v>
          </cell>
          <cell r="FK5325" t="str">
            <v>EISAnqnx</v>
          </cell>
          <cell r="FL5325">
            <v>142563.24</v>
          </cell>
        </row>
        <row r="5326">
          <cell r="EZ5326" t="str">
            <v>OR</v>
          </cell>
          <cell r="FA5326" t="str">
            <v>Exterior</v>
          </cell>
          <cell r="FB5326">
            <v>962529.5</v>
          </cell>
          <cell r="FC5326">
            <v>2764384.7239999999</v>
          </cell>
          <cell r="FI5326" t="str">
            <v>OR</v>
          </cell>
          <cell r="FJ5326" t="str">
            <v>Living Room/Family Room</v>
          </cell>
          <cell r="FK5326" t="str">
            <v>EISAq</v>
          </cell>
          <cell r="FL5326">
            <v>213844.86000000002</v>
          </cell>
        </row>
        <row r="5327">
          <cell r="EZ5327" t="str">
            <v>OR</v>
          </cell>
          <cell r="FA5327" t="str">
            <v>Garage</v>
          </cell>
          <cell r="FB5327">
            <v>231007.08</v>
          </cell>
          <cell r="FC5327">
            <v>974079.85399999993</v>
          </cell>
          <cell r="FI5327" t="str">
            <v>OR</v>
          </cell>
          <cell r="FJ5327" t="str">
            <v>Living Room/Family Room</v>
          </cell>
          <cell r="FK5327" t="str">
            <v>EISAx</v>
          </cell>
          <cell r="FL5327">
            <v>285126.48</v>
          </cell>
        </row>
        <row r="5328">
          <cell r="EZ5328" t="str">
            <v>OR</v>
          </cell>
          <cell r="FA5328" t="str">
            <v>Kitchen</v>
          </cell>
          <cell r="FB5328">
            <v>1736403.2179999999</v>
          </cell>
          <cell r="FC5328">
            <v>577517.69999999995</v>
          </cell>
          <cell r="FI5328" t="str">
            <v>OR</v>
          </cell>
          <cell r="FJ5328" t="str">
            <v>Other</v>
          </cell>
          <cell r="FK5328" t="str">
            <v>EISAnqnx</v>
          </cell>
          <cell r="FL5328">
            <v>261365.94</v>
          </cell>
        </row>
        <row r="5329">
          <cell r="EZ5329" t="str">
            <v>OR</v>
          </cell>
          <cell r="FA5329" t="str">
            <v>Living Room/Family Room</v>
          </cell>
          <cell r="FB5329">
            <v>427363.098</v>
          </cell>
          <cell r="FC5329">
            <v>639119.58799999999</v>
          </cell>
          <cell r="FI5329" t="str">
            <v>OR</v>
          </cell>
          <cell r="FJ5329" t="str">
            <v>Other</v>
          </cell>
          <cell r="FK5329" t="str">
            <v>EISAq</v>
          </cell>
          <cell r="FL5329">
            <v>201964.59</v>
          </cell>
        </row>
        <row r="5330">
          <cell r="EZ5330" t="str">
            <v>OR</v>
          </cell>
          <cell r="FA5330" t="str">
            <v>Other</v>
          </cell>
          <cell r="FB5330">
            <v>144379.42499999999</v>
          </cell>
          <cell r="FC5330">
            <v>134754.13</v>
          </cell>
          <cell r="FI5330" t="str">
            <v>OR</v>
          </cell>
          <cell r="FJ5330" t="str">
            <v>Other</v>
          </cell>
          <cell r="FK5330" t="str">
            <v>EISAx</v>
          </cell>
          <cell r="FL5330">
            <v>89102.025000000009</v>
          </cell>
        </row>
        <row r="5331">
          <cell r="EZ5331" t="str">
            <v>WA</v>
          </cell>
          <cell r="FA5331" t="str">
            <v>Bathroom</v>
          </cell>
          <cell r="FB5331">
            <v>3190540.6</v>
          </cell>
          <cell r="FC5331">
            <v>1987952.22</v>
          </cell>
          <cell r="FI5331" t="str">
            <v>WA</v>
          </cell>
          <cell r="FJ5331" t="str">
            <v>Bathroom</v>
          </cell>
          <cell r="FK5331" t="str">
            <v>EISAnqnx</v>
          </cell>
          <cell r="FL5331">
            <v>243961.91999999998</v>
          </cell>
        </row>
        <row r="5332">
          <cell r="EZ5332" t="str">
            <v>WA</v>
          </cell>
          <cell r="FA5332" t="str">
            <v>Bedrooms</v>
          </cell>
          <cell r="FB5332">
            <v>2294734.9699999997</v>
          </cell>
          <cell r="FC5332">
            <v>6074298.4500000002</v>
          </cell>
          <cell r="FI5332" t="str">
            <v>WA</v>
          </cell>
          <cell r="FJ5332" t="str">
            <v>Bedrooms</v>
          </cell>
          <cell r="FK5332" t="str">
            <v>EISAnqnx</v>
          </cell>
          <cell r="FL5332">
            <v>548914.31999999995</v>
          </cell>
        </row>
        <row r="5333">
          <cell r="EZ5333" t="str">
            <v>WA</v>
          </cell>
          <cell r="FA5333" t="str">
            <v>Exterior</v>
          </cell>
          <cell r="FB5333">
            <v>1472557.2</v>
          </cell>
          <cell r="FC5333">
            <v>14725572</v>
          </cell>
          <cell r="FI5333" t="str">
            <v>WA</v>
          </cell>
          <cell r="FJ5333" t="str">
            <v>Bedrooms</v>
          </cell>
          <cell r="FK5333" t="str">
            <v>EISAq</v>
          </cell>
          <cell r="FL5333">
            <v>22871.43</v>
          </cell>
        </row>
        <row r="5334">
          <cell r="EZ5334" t="str">
            <v>WA</v>
          </cell>
          <cell r="FA5334" t="str">
            <v>Kitchen</v>
          </cell>
          <cell r="FB5334">
            <v>4908524</v>
          </cell>
          <cell r="FC5334">
            <v>1803882.5699999998</v>
          </cell>
          <cell r="FI5334" t="str">
            <v>WA</v>
          </cell>
          <cell r="FJ5334" t="str">
            <v>Exterior</v>
          </cell>
          <cell r="FK5334" t="str">
            <v>EISAnqnx</v>
          </cell>
          <cell r="FL5334">
            <v>182971.44</v>
          </cell>
        </row>
        <row r="5335">
          <cell r="EZ5335" t="str">
            <v>WA</v>
          </cell>
          <cell r="FA5335" t="str">
            <v>Living Room/Family Room</v>
          </cell>
          <cell r="FB5335">
            <v>920348.25</v>
          </cell>
          <cell r="FC5335">
            <v>3165997.98</v>
          </cell>
          <cell r="FI5335" t="str">
            <v>WA</v>
          </cell>
          <cell r="FJ5335" t="str">
            <v>Garage</v>
          </cell>
          <cell r="FK5335" t="str">
            <v>EISAnqnx</v>
          </cell>
          <cell r="FL5335">
            <v>182971.44</v>
          </cell>
        </row>
        <row r="5336">
          <cell r="EZ5336" t="str">
            <v>WA</v>
          </cell>
          <cell r="FA5336" t="str">
            <v>Other</v>
          </cell>
          <cell r="FB5336">
            <v>368139.3</v>
          </cell>
          <cell r="FC5336">
            <v>785363.84</v>
          </cell>
          <cell r="FI5336" t="str">
            <v>WA</v>
          </cell>
          <cell r="FJ5336" t="str">
            <v>Kitchen</v>
          </cell>
          <cell r="FK5336" t="str">
            <v>EISAnqnx</v>
          </cell>
          <cell r="FL5336">
            <v>152476.19999999998</v>
          </cell>
        </row>
        <row r="5337">
          <cell r="EZ5337" t="str">
            <v>OR</v>
          </cell>
          <cell r="FA5337" t="str">
            <v>Bathroom</v>
          </cell>
          <cell r="FB5337">
            <v>3545661.4049999998</v>
          </cell>
          <cell r="FC5337">
            <v>1289331.42</v>
          </cell>
          <cell r="FI5337" t="str">
            <v>WA</v>
          </cell>
          <cell r="FJ5337" t="str">
            <v>Kitchen</v>
          </cell>
          <cell r="FK5337" t="str">
            <v>EISAx</v>
          </cell>
          <cell r="FL5337">
            <v>243961.91999999998</v>
          </cell>
        </row>
        <row r="5338">
          <cell r="EZ5338" t="str">
            <v>OR</v>
          </cell>
          <cell r="FA5338" t="str">
            <v>Bedrooms</v>
          </cell>
          <cell r="FB5338">
            <v>4818462.9349999996</v>
          </cell>
          <cell r="FC5338">
            <v>4834992.8250000002</v>
          </cell>
          <cell r="FI5338" t="str">
            <v>WA</v>
          </cell>
          <cell r="FJ5338" t="str">
            <v>Living Room/Family Room</v>
          </cell>
          <cell r="FK5338" t="str">
            <v>EISAnqnx</v>
          </cell>
          <cell r="FL5338">
            <v>91485.72</v>
          </cell>
        </row>
        <row r="5339">
          <cell r="EZ5339" t="str">
            <v>OR</v>
          </cell>
          <cell r="FA5339" t="str">
            <v>Exterior</v>
          </cell>
          <cell r="FB5339">
            <v>37274901.949999996</v>
          </cell>
          <cell r="FC5339">
            <v>17356384.5</v>
          </cell>
          <cell r="FI5339" t="str">
            <v>WA</v>
          </cell>
          <cell r="FJ5339" t="str">
            <v>Living Room/Family Room</v>
          </cell>
          <cell r="FK5339" t="str">
            <v>EISAx</v>
          </cell>
          <cell r="FL5339">
            <v>190595.25</v>
          </cell>
        </row>
        <row r="5340">
          <cell r="EZ5340" t="str">
            <v>OR</v>
          </cell>
          <cell r="FA5340" t="str">
            <v>Kitchen</v>
          </cell>
          <cell r="FB5340">
            <v>1438100.43</v>
          </cell>
          <cell r="FC5340">
            <v>1157092.3</v>
          </cell>
          <cell r="FI5340" t="str">
            <v>WA</v>
          </cell>
          <cell r="FJ5340" t="str">
            <v>Bedrooms</v>
          </cell>
          <cell r="FK5340" t="str">
            <v>EISAq</v>
          </cell>
          <cell r="FL5340">
            <v>228714.3</v>
          </cell>
        </row>
        <row r="5341">
          <cell r="EZ5341" t="str">
            <v>OR</v>
          </cell>
          <cell r="FA5341" t="str">
            <v>Living Room/Family Room</v>
          </cell>
          <cell r="FB5341">
            <v>3843199.4249999998</v>
          </cell>
          <cell r="FC5341">
            <v>2066236.25</v>
          </cell>
          <cell r="FI5341" t="str">
            <v>WA</v>
          </cell>
          <cell r="FJ5341" t="str">
            <v>Exterior</v>
          </cell>
          <cell r="FK5341" t="str">
            <v>EISAq</v>
          </cell>
          <cell r="FL5341">
            <v>134179.05599999998</v>
          </cell>
        </row>
        <row r="5342">
          <cell r="EZ5342" t="str">
            <v>OR</v>
          </cell>
          <cell r="FA5342" t="str">
            <v>Other</v>
          </cell>
          <cell r="FB5342">
            <v>9785694.879999999</v>
          </cell>
          <cell r="FC5342">
            <v>6694605.4500000002</v>
          </cell>
          <cell r="FI5342" t="str">
            <v>WA</v>
          </cell>
          <cell r="FJ5342" t="str">
            <v>Kitchen</v>
          </cell>
          <cell r="FK5342" t="str">
            <v>EISAq</v>
          </cell>
          <cell r="FL5342">
            <v>137228.57999999999</v>
          </cell>
        </row>
        <row r="5343">
          <cell r="EZ5343" t="str">
            <v>OR</v>
          </cell>
          <cell r="FA5343" t="str">
            <v>Bathroom</v>
          </cell>
          <cell r="FB5343">
            <v>193523.04</v>
          </cell>
          <cell r="FC5343">
            <v>87085.368000000002</v>
          </cell>
          <cell r="FI5343" t="str">
            <v>WA</v>
          </cell>
          <cell r="FJ5343" t="str">
            <v>Living Room/Family Room</v>
          </cell>
          <cell r="FK5343" t="str">
            <v>EISAq</v>
          </cell>
          <cell r="FL5343">
            <v>228714.3</v>
          </cell>
        </row>
        <row r="5344">
          <cell r="EZ5344" t="str">
            <v>OR</v>
          </cell>
          <cell r="FA5344" t="str">
            <v>Bedrooms</v>
          </cell>
          <cell r="FB5344">
            <v>193523.04</v>
          </cell>
          <cell r="FC5344">
            <v>328989.16800000001</v>
          </cell>
          <cell r="FI5344" t="str">
            <v>WA</v>
          </cell>
          <cell r="FJ5344" t="str">
            <v>Other</v>
          </cell>
          <cell r="FK5344" t="str">
            <v>EISAnqnx</v>
          </cell>
          <cell r="FL5344">
            <v>365942.88</v>
          </cell>
        </row>
        <row r="5345">
          <cell r="EZ5345" t="str">
            <v>OR</v>
          </cell>
          <cell r="FA5345" t="str">
            <v>Exterior</v>
          </cell>
          <cell r="FB5345">
            <v>22577.688000000002</v>
          </cell>
          <cell r="FC5345">
            <v>1096630.56</v>
          </cell>
          <cell r="FI5345" t="str">
            <v>WA</v>
          </cell>
          <cell r="FJ5345" t="str">
            <v>Other</v>
          </cell>
          <cell r="FK5345" t="str">
            <v>EISAq</v>
          </cell>
          <cell r="FL5345">
            <v>693766.71</v>
          </cell>
        </row>
        <row r="5346">
          <cell r="EZ5346" t="str">
            <v>OR</v>
          </cell>
          <cell r="FA5346" t="str">
            <v>Kitchen</v>
          </cell>
          <cell r="FB5346">
            <v>556378.74</v>
          </cell>
          <cell r="FC5346">
            <v>232227.64799999999</v>
          </cell>
          <cell r="FI5346" t="str">
            <v>WA</v>
          </cell>
          <cell r="FJ5346" t="str">
            <v>Bathroom</v>
          </cell>
          <cell r="FK5346" t="str">
            <v>EISAnqnx</v>
          </cell>
          <cell r="FL5346">
            <v>182971.44</v>
          </cell>
        </row>
        <row r="5347">
          <cell r="EZ5347" t="str">
            <v>OR</v>
          </cell>
          <cell r="FA5347" t="str">
            <v>Living Room/Family Room</v>
          </cell>
          <cell r="FB5347">
            <v>193523.04</v>
          </cell>
          <cell r="FC5347">
            <v>377369.92800000001</v>
          </cell>
          <cell r="FI5347" t="str">
            <v>WA</v>
          </cell>
          <cell r="FJ5347" t="str">
            <v>Bedrooms</v>
          </cell>
          <cell r="FK5347" t="str">
            <v>EISAx</v>
          </cell>
          <cell r="FL5347">
            <v>320200.01999999996</v>
          </cell>
        </row>
        <row r="5348">
          <cell r="EZ5348" t="str">
            <v>OR</v>
          </cell>
          <cell r="FA5348" t="str">
            <v>Other</v>
          </cell>
          <cell r="FB5348">
            <v>193523.04</v>
          </cell>
          <cell r="FC5348">
            <v>77409.216</v>
          </cell>
          <cell r="FI5348" t="str">
            <v>WA</v>
          </cell>
          <cell r="FJ5348" t="str">
            <v>Exterior</v>
          </cell>
          <cell r="FK5348" t="str">
            <v>EISAx</v>
          </cell>
          <cell r="FL5348">
            <v>274457.15999999997</v>
          </cell>
        </row>
        <row r="5349">
          <cell r="EZ5349" t="str">
            <v>OR</v>
          </cell>
          <cell r="FA5349" t="str">
            <v>Bathroom</v>
          </cell>
          <cell r="FB5349">
            <v>3636575.8</v>
          </cell>
          <cell r="FC5349">
            <v>1710843.615</v>
          </cell>
          <cell r="FI5349" t="str">
            <v>WA</v>
          </cell>
          <cell r="FJ5349" t="str">
            <v>Kitchen</v>
          </cell>
          <cell r="FK5349" t="str">
            <v>EISAnqnx</v>
          </cell>
          <cell r="FL5349">
            <v>91485.72</v>
          </cell>
        </row>
        <row r="5350">
          <cell r="EZ5350" t="str">
            <v>OR</v>
          </cell>
          <cell r="FA5350" t="str">
            <v>Bedrooms</v>
          </cell>
          <cell r="FB5350">
            <v>5678017.2149999999</v>
          </cell>
          <cell r="FC5350">
            <v>7339271.1600000001</v>
          </cell>
          <cell r="FI5350" t="str">
            <v>WA</v>
          </cell>
          <cell r="FJ5350" t="str">
            <v>Living Room/Family Room</v>
          </cell>
          <cell r="FK5350" t="str">
            <v>EISAnqnx</v>
          </cell>
          <cell r="FL5350">
            <v>182971.44</v>
          </cell>
        </row>
        <row r="5351">
          <cell r="EZ5351" t="str">
            <v>OR</v>
          </cell>
          <cell r="FA5351" t="str">
            <v>Garage</v>
          </cell>
          <cell r="FB5351">
            <v>4033293.1599999997</v>
          </cell>
          <cell r="FC5351">
            <v>11570923</v>
          </cell>
          <cell r="FI5351" t="str">
            <v>WA</v>
          </cell>
          <cell r="FJ5351" t="str">
            <v>Other</v>
          </cell>
          <cell r="FK5351" t="str">
            <v>EISAnqnx</v>
          </cell>
          <cell r="FL5351">
            <v>731885.76</v>
          </cell>
        </row>
        <row r="5352">
          <cell r="EZ5352" t="str">
            <v>OR</v>
          </cell>
          <cell r="FA5352" t="str">
            <v>Kitchen</v>
          </cell>
          <cell r="FB5352">
            <v>2644782.4</v>
          </cell>
          <cell r="FC5352">
            <v>1958791.9649999999</v>
          </cell>
          <cell r="FI5352" t="str">
            <v>WA</v>
          </cell>
          <cell r="FJ5352" t="str">
            <v>Other</v>
          </cell>
          <cell r="FK5352" t="str">
            <v>EISAq</v>
          </cell>
          <cell r="FL5352">
            <v>22871.43</v>
          </cell>
        </row>
        <row r="5353">
          <cell r="EZ5353" t="str">
            <v>OR</v>
          </cell>
          <cell r="FA5353" t="str">
            <v>Living Room/Family Room</v>
          </cell>
          <cell r="FB5353">
            <v>4297771.3999999994</v>
          </cell>
          <cell r="FC5353">
            <v>2768756.5749999997</v>
          </cell>
          <cell r="FI5353" t="str">
            <v>WA</v>
          </cell>
          <cell r="FJ5353" t="str">
            <v>Bathroom</v>
          </cell>
          <cell r="FK5353" t="str">
            <v>EISAnqnx</v>
          </cell>
          <cell r="FL5353">
            <v>365942.88</v>
          </cell>
        </row>
        <row r="5354">
          <cell r="EZ5354" t="str">
            <v>OR</v>
          </cell>
          <cell r="FA5354" t="str">
            <v>Other</v>
          </cell>
          <cell r="FB5354">
            <v>5727606.8849999998</v>
          </cell>
          <cell r="FC5354">
            <v>3496071.7349999999</v>
          </cell>
          <cell r="FI5354" t="str">
            <v>WA</v>
          </cell>
          <cell r="FJ5354" t="str">
            <v>Bedrooms</v>
          </cell>
          <cell r="FK5354" t="str">
            <v>EISAnqnx</v>
          </cell>
          <cell r="FL5354">
            <v>60990.479999999996</v>
          </cell>
        </row>
        <row r="5355">
          <cell r="EZ5355" t="str">
            <v>ID</v>
          </cell>
          <cell r="FA5355" t="str">
            <v>Bathroom</v>
          </cell>
          <cell r="FB5355">
            <v>327927.875</v>
          </cell>
          <cell r="FC5355">
            <v>186024.53999999998</v>
          </cell>
          <cell r="FI5355" t="str">
            <v>WA</v>
          </cell>
          <cell r="FJ5355" t="str">
            <v>Bedrooms</v>
          </cell>
          <cell r="FK5355" t="str">
            <v>EISAq</v>
          </cell>
          <cell r="FL5355">
            <v>137228.57999999999</v>
          </cell>
        </row>
        <row r="5356">
          <cell r="EZ5356" t="str">
            <v>ID</v>
          </cell>
          <cell r="FA5356" t="str">
            <v>Bedrooms</v>
          </cell>
          <cell r="FB5356">
            <v>957549.3949999999</v>
          </cell>
          <cell r="FC5356">
            <v>903888.47</v>
          </cell>
          <cell r="FI5356" t="str">
            <v>WA</v>
          </cell>
          <cell r="FJ5356" t="str">
            <v>Exterior</v>
          </cell>
          <cell r="FK5356" t="str">
            <v>EISAq</v>
          </cell>
          <cell r="FL5356">
            <v>45742.86</v>
          </cell>
        </row>
        <row r="5357">
          <cell r="EZ5357" t="str">
            <v>ID</v>
          </cell>
          <cell r="FA5357" t="str">
            <v>Exterior</v>
          </cell>
          <cell r="FB5357">
            <v>245647.78999999998</v>
          </cell>
          <cell r="FC5357">
            <v>3071789.84</v>
          </cell>
          <cell r="FI5357" t="str">
            <v>WA</v>
          </cell>
          <cell r="FJ5357" t="str">
            <v>Kitchen</v>
          </cell>
          <cell r="FK5357" t="str">
            <v>EISAq</v>
          </cell>
          <cell r="FL5357">
            <v>160100.00999999998</v>
          </cell>
        </row>
        <row r="5358">
          <cell r="EZ5358" t="str">
            <v>ID</v>
          </cell>
          <cell r="FA5358" t="str">
            <v>Kitchen</v>
          </cell>
          <cell r="FB5358">
            <v>160982.77499999999</v>
          </cell>
          <cell r="FC5358">
            <v>270689.55499999999</v>
          </cell>
          <cell r="FI5358" t="str">
            <v>WA</v>
          </cell>
          <cell r="FJ5358" t="str">
            <v>Living Room/Family Room</v>
          </cell>
          <cell r="FK5358" t="str">
            <v>EISAq</v>
          </cell>
          <cell r="FL5358">
            <v>147901.91399999999</v>
          </cell>
        </row>
        <row r="5359">
          <cell r="EZ5359" t="str">
            <v>ID</v>
          </cell>
          <cell r="FA5359" t="str">
            <v>Living Room/Family Room</v>
          </cell>
          <cell r="FB5359">
            <v>748868.0199999999</v>
          </cell>
          <cell r="FC5359">
            <v>887193.96</v>
          </cell>
          <cell r="FI5359" t="str">
            <v>WA</v>
          </cell>
          <cell r="FJ5359" t="str">
            <v>Living Room/Family Room</v>
          </cell>
          <cell r="FK5359" t="str">
            <v>EISAx</v>
          </cell>
          <cell r="FL5359">
            <v>121980.95999999999</v>
          </cell>
        </row>
        <row r="5360">
          <cell r="EZ5360" t="str">
            <v>ID</v>
          </cell>
          <cell r="FA5360" t="str">
            <v>Other</v>
          </cell>
          <cell r="FB5360">
            <v>267112.15999999997</v>
          </cell>
          <cell r="FC5360">
            <v>741713.23</v>
          </cell>
          <cell r="FI5360" t="str">
            <v>WA</v>
          </cell>
          <cell r="FJ5360" t="str">
            <v>Other</v>
          </cell>
          <cell r="FK5360" t="str">
            <v>EISAq</v>
          </cell>
          <cell r="FL5360">
            <v>405586.69199999998</v>
          </cell>
        </row>
        <row r="5361">
          <cell r="EZ5361" t="str">
            <v>OR</v>
          </cell>
          <cell r="FA5361" t="str">
            <v>Bathroom</v>
          </cell>
          <cell r="FB5361">
            <v>1520749.88</v>
          </cell>
          <cell r="FC5361">
            <v>438042.08499999996</v>
          </cell>
          <cell r="FI5361" t="str">
            <v>WA</v>
          </cell>
          <cell r="FJ5361" t="str">
            <v>Bathroom</v>
          </cell>
          <cell r="FK5361" t="str">
            <v>EISAnqnx</v>
          </cell>
          <cell r="FL5361">
            <v>480891.83999999997</v>
          </cell>
        </row>
        <row r="5362">
          <cell r="EZ5362" t="str">
            <v>OR</v>
          </cell>
          <cell r="FA5362" t="str">
            <v>Bedrooms</v>
          </cell>
          <cell r="FB5362">
            <v>2644782.4</v>
          </cell>
          <cell r="FC5362">
            <v>2115825.92</v>
          </cell>
          <cell r="FI5362" t="str">
            <v>WA</v>
          </cell>
          <cell r="FJ5362" t="str">
            <v>Bathroom</v>
          </cell>
          <cell r="FK5362" t="str">
            <v>EISAq</v>
          </cell>
          <cell r="FL5362">
            <v>92170.936000000002</v>
          </cell>
        </row>
        <row r="5363">
          <cell r="EZ5363" t="str">
            <v>OR</v>
          </cell>
          <cell r="FA5363" t="str">
            <v>Exterior</v>
          </cell>
          <cell r="FB5363">
            <v>1983586.7999999998</v>
          </cell>
          <cell r="FC5363">
            <v>8595542.7999999989</v>
          </cell>
          <cell r="FI5363" t="str">
            <v>WA</v>
          </cell>
          <cell r="FJ5363" t="str">
            <v>Bedrooms</v>
          </cell>
          <cell r="FK5363" t="str">
            <v>EISAnqnx</v>
          </cell>
          <cell r="FL5363">
            <v>360668.88</v>
          </cell>
        </row>
        <row r="5364">
          <cell r="EZ5364" t="str">
            <v>OR</v>
          </cell>
          <cell r="FA5364" t="str">
            <v>Kitchen</v>
          </cell>
          <cell r="FB5364">
            <v>3429952.1749999998</v>
          </cell>
          <cell r="FC5364">
            <v>834759.44499999995</v>
          </cell>
          <cell r="FI5364" t="str">
            <v>WA</v>
          </cell>
          <cell r="FJ5364" t="str">
            <v>Bedrooms</v>
          </cell>
          <cell r="FK5364" t="str">
            <v>EISAq</v>
          </cell>
          <cell r="FL5364">
            <v>276512.80799999996</v>
          </cell>
        </row>
        <row r="5365">
          <cell r="EZ5365" t="str">
            <v>OR</v>
          </cell>
          <cell r="FA5365" t="str">
            <v>Living Room/Family Room</v>
          </cell>
          <cell r="FB5365">
            <v>2686107.125</v>
          </cell>
          <cell r="FC5365">
            <v>2099296.0299999998</v>
          </cell>
          <cell r="FI5365" t="str">
            <v>WA</v>
          </cell>
          <cell r="FJ5365" t="str">
            <v>Exterior</v>
          </cell>
          <cell r="FK5365" t="str">
            <v>EISAnqnx</v>
          </cell>
          <cell r="FL5365">
            <v>360668.88</v>
          </cell>
        </row>
        <row r="5366">
          <cell r="EZ5366" t="str">
            <v>OR</v>
          </cell>
          <cell r="FA5366" t="str">
            <v>Other</v>
          </cell>
          <cell r="FB5366">
            <v>4173797.2249999996</v>
          </cell>
          <cell r="FC5366">
            <v>2355509.3249999997</v>
          </cell>
          <cell r="FI5366" t="str">
            <v>WA</v>
          </cell>
          <cell r="FJ5366" t="str">
            <v>Exterior</v>
          </cell>
          <cell r="FK5366" t="str">
            <v>EISAq</v>
          </cell>
          <cell r="FL5366">
            <v>214397.61199999999</v>
          </cell>
        </row>
        <row r="5367">
          <cell r="EZ5367" t="str">
            <v>MT</v>
          </cell>
          <cell r="FA5367" t="str">
            <v>Bathroom</v>
          </cell>
          <cell r="FB5367">
            <v>2312011.31</v>
          </cell>
          <cell r="FC5367">
            <v>543375.92999999993</v>
          </cell>
          <cell r="FI5367" t="str">
            <v>WA</v>
          </cell>
          <cell r="FJ5367" t="str">
            <v>Kitchen</v>
          </cell>
          <cell r="FK5367" t="str">
            <v>EISAq</v>
          </cell>
          <cell r="FL5367">
            <v>637181.68799999997</v>
          </cell>
        </row>
        <row r="5368">
          <cell r="EZ5368" t="str">
            <v>MT</v>
          </cell>
          <cell r="FA5368" t="str">
            <v>Bedrooms</v>
          </cell>
          <cell r="FB5368">
            <v>3601197.34</v>
          </cell>
          <cell r="FC5368">
            <v>1589640.956</v>
          </cell>
          <cell r="FI5368" t="str">
            <v>WA</v>
          </cell>
          <cell r="FJ5368" t="str">
            <v>Kitchen</v>
          </cell>
          <cell r="FK5368" t="str">
            <v>EISAx</v>
          </cell>
          <cell r="FL5368">
            <v>260483.08</v>
          </cell>
        </row>
        <row r="5369">
          <cell r="EZ5369" t="str">
            <v>MT</v>
          </cell>
          <cell r="FA5369" t="str">
            <v>Exterior</v>
          </cell>
          <cell r="FB5369">
            <v>3622506.1999999997</v>
          </cell>
          <cell r="FC5369">
            <v>5670287.6459999997</v>
          </cell>
          <cell r="FI5369" t="str">
            <v>WA</v>
          </cell>
          <cell r="FJ5369" t="str">
            <v>Living Room/Family Room</v>
          </cell>
          <cell r="FK5369" t="str">
            <v>EISAnqnx</v>
          </cell>
          <cell r="FL5369">
            <v>280520.24</v>
          </cell>
        </row>
        <row r="5370">
          <cell r="EZ5370" t="str">
            <v>MT</v>
          </cell>
          <cell r="FA5370" t="str">
            <v>Garage</v>
          </cell>
          <cell r="FB5370">
            <v>1150678.44</v>
          </cell>
          <cell r="FC5370">
            <v>1065443</v>
          </cell>
          <cell r="FI5370" t="str">
            <v>WA</v>
          </cell>
          <cell r="FJ5370" t="str">
            <v>Living Room/Family Room</v>
          </cell>
          <cell r="FK5370" t="str">
            <v>EISAx</v>
          </cell>
          <cell r="FL5370">
            <v>130241.54</v>
          </cell>
        </row>
        <row r="5371">
          <cell r="EZ5371" t="str">
            <v>MT</v>
          </cell>
          <cell r="FA5371" t="str">
            <v>Living Room/Family Room</v>
          </cell>
          <cell r="FB5371">
            <v>5071508.68</v>
          </cell>
          <cell r="FC5371">
            <v>1905012.084</v>
          </cell>
          <cell r="FI5371" t="str">
            <v>WA</v>
          </cell>
          <cell r="FJ5371" t="str">
            <v>Other</v>
          </cell>
          <cell r="FK5371" t="str">
            <v>EISAnqnx</v>
          </cell>
          <cell r="FL5371">
            <v>80148.639999999999</v>
          </cell>
        </row>
        <row r="5372">
          <cell r="EZ5372" t="str">
            <v>MT</v>
          </cell>
          <cell r="FA5372" t="str">
            <v>Other</v>
          </cell>
          <cell r="FB5372">
            <v>2614597.122</v>
          </cell>
          <cell r="FC5372">
            <v>1116584.264</v>
          </cell>
          <cell r="FI5372" t="str">
            <v>WA</v>
          </cell>
          <cell r="FJ5372" t="str">
            <v>Other</v>
          </cell>
          <cell r="FK5372" t="str">
            <v>EISAq</v>
          </cell>
          <cell r="FL5372">
            <v>164304.712</v>
          </cell>
        </row>
        <row r="5373">
          <cell r="EZ5373" t="str">
            <v>MT</v>
          </cell>
          <cell r="FA5373" t="str">
            <v>Bathroom</v>
          </cell>
          <cell r="FB5373">
            <v>255706.32</v>
          </cell>
          <cell r="FC5373">
            <v>117198.73</v>
          </cell>
          <cell r="FI5373" t="str">
            <v>WA</v>
          </cell>
          <cell r="FJ5373" t="str">
            <v>Other</v>
          </cell>
          <cell r="FK5373" t="str">
            <v>EISAx</v>
          </cell>
          <cell r="FL5373">
            <v>530984.74</v>
          </cell>
        </row>
        <row r="5374">
          <cell r="EZ5374" t="str">
            <v>MT</v>
          </cell>
          <cell r="FA5374" t="str">
            <v>Bedrooms</v>
          </cell>
          <cell r="FB5374">
            <v>788427.82</v>
          </cell>
          <cell r="FC5374">
            <v>585993.65</v>
          </cell>
          <cell r="FI5374" t="str">
            <v>WA</v>
          </cell>
          <cell r="FJ5374" t="str">
            <v>Bathroom</v>
          </cell>
          <cell r="FK5374" t="str">
            <v>EISAq</v>
          </cell>
          <cell r="FL5374">
            <v>109852.05</v>
          </cell>
        </row>
        <row r="5375">
          <cell r="EZ5375" t="str">
            <v>MT</v>
          </cell>
          <cell r="FA5375" t="str">
            <v>Exterior</v>
          </cell>
          <cell r="FB5375">
            <v>63926.58</v>
          </cell>
          <cell r="FC5375">
            <v>3616113.5419999999</v>
          </cell>
          <cell r="FI5375" t="str">
            <v>WA</v>
          </cell>
          <cell r="FJ5375" t="str">
            <v>Bedrooms</v>
          </cell>
          <cell r="FK5375" t="str">
            <v>EISAq</v>
          </cell>
          <cell r="FL5375">
            <v>109852.05</v>
          </cell>
        </row>
        <row r="5376">
          <cell r="EZ5376" t="str">
            <v>MT</v>
          </cell>
          <cell r="FA5376" t="str">
            <v>Garage</v>
          </cell>
          <cell r="FB5376">
            <v>1811253.0999999999</v>
          </cell>
          <cell r="FC5376">
            <v>1214605.02</v>
          </cell>
          <cell r="FI5376" t="str">
            <v>WA</v>
          </cell>
          <cell r="FJ5376" t="str">
            <v>Bedrooms</v>
          </cell>
          <cell r="FK5376" t="str">
            <v>EISAx</v>
          </cell>
          <cell r="FL5376">
            <v>219704.1</v>
          </cell>
        </row>
        <row r="5377">
          <cell r="EZ5377" t="str">
            <v>MT</v>
          </cell>
          <cell r="FA5377" t="str">
            <v>Kitchen</v>
          </cell>
          <cell r="FB5377">
            <v>383559.48</v>
          </cell>
          <cell r="FC5377">
            <v>351596.19</v>
          </cell>
          <cell r="FI5377" t="str">
            <v>WA</v>
          </cell>
          <cell r="FJ5377" t="str">
            <v>Exterior</v>
          </cell>
          <cell r="FK5377" t="str">
            <v>EISAx</v>
          </cell>
          <cell r="FL5377">
            <v>219704.1</v>
          </cell>
        </row>
        <row r="5378">
          <cell r="EZ5378" t="str">
            <v>MT</v>
          </cell>
          <cell r="FA5378" t="str">
            <v>Living Room/Family Room</v>
          </cell>
          <cell r="FB5378">
            <v>127853.16</v>
          </cell>
          <cell r="FC5378">
            <v>515674.41200000001</v>
          </cell>
          <cell r="FI5378" t="str">
            <v>WA</v>
          </cell>
          <cell r="FJ5378" t="str">
            <v>Garage</v>
          </cell>
          <cell r="FK5378" t="str">
            <v>EISAnqnx</v>
          </cell>
          <cell r="FL5378">
            <v>87881.64</v>
          </cell>
        </row>
        <row r="5379">
          <cell r="EZ5379" t="str">
            <v>MT</v>
          </cell>
          <cell r="FA5379" t="str">
            <v>Other</v>
          </cell>
          <cell r="FB5379">
            <v>447486.06</v>
          </cell>
          <cell r="FC5379">
            <v>1491620.2</v>
          </cell>
          <cell r="FI5379" t="str">
            <v>WA</v>
          </cell>
          <cell r="FJ5379" t="str">
            <v>Kitchen</v>
          </cell>
          <cell r="FK5379" t="str">
            <v>EISAq</v>
          </cell>
          <cell r="FL5379">
            <v>87881.64</v>
          </cell>
        </row>
        <row r="5380">
          <cell r="EZ5380" t="str">
            <v>OR</v>
          </cell>
          <cell r="FA5380" t="str">
            <v>Bathroom</v>
          </cell>
          <cell r="FB5380">
            <v>1128884.3999999999</v>
          </cell>
          <cell r="FC5380">
            <v>278995.71600000001</v>
          </cell>
          <cell r="FI5380" t="str">
            <v>WA</v>
          </cell>
          <cell r="FJ5380" t="str">
            <v>Living Room/Family Room</v>
          </cell>
          <cell r="FK5380" t="str">
            <v>EISAq</v>
          </cell>
          <cell r="FL5380">
            <v>130357.766</v>
          </cell>
        </row>
        <row r="5381">
          <cell r="EZ5381" t="str">
            <v>OR</v>
          </cell>
          <cell r="FA5381" t="str">
            <v>Bedrooms</v>
          </cell>
          <cell r="FB5381">
            <v>1567536.6240000001</v>
          </cell>
          <cell r="FC5381">
            <v>1462711.6440000001</v>
          </cell>
          <cell r="FI5381" t="str">
            <v>WA</v>
          </cell>
          <cell r="FJ5381" t="str">
            <v>Other</v>
          </cell>
          <cell r="FK5381" t="str">
            <v>EISAnqnx</v>
          </cell>
          <cell r="FL5381">
            <v>1142461.32</v>
          </cell>
        </row>
        <row r="5382">
          <cell r="EZ5382" t="str">
            <v>OR</v>
          </cell>
          <cell r="FA5382" t="str">
            <v>Exterior</v>
          </cell>
          <cell r="FB5382">
            <v>3160876.32</v>
          </cell>
          <cell r="FC5382">
            <v>4699384.4879999999</v>
          </cell>
          <cell r="FI5382" t="str">
            <v>WA</v>
          </cell>
          <cell r="FJ5382" t="str">
            <v>Other</v>
          </cell>
          <cell r="FK5382" t="str">
            <v>EISAq</v>
          </cell>
          <cell r="FL5382">
            <v>197733.69</v>
          </cell>
        </row>
        <row r="5383">
          <cell r="EZ5383" t="str">
            <v>OR</v>
          </cell>
          <cell r="FA5383" t="str">
            <v>Garage</v>
          </cell>
          <cell r="FB5383">
            <v>1848145.0320000001</v>
          </cell>
          <cell r="FC5383">
            <v>1709453.52</v>
          </cell>
          <cell r="FI5383" t="str">
            <v>WA</v>
          </cell>
          <cell r="FJ5383" t="str">
            <v>Other</v>
          </cell>
          <cell r="FK5383" t="str">
            <v>EISAx</v>
          </cell>
          <cell r="FL5383">
            <v>146469.4</v>
          </cell>
        </row>
        <row r="5384">
          <cell r="EZ5384" t="str">
            <v>OR</v>
          </cell>
          <cell r="FA5384" t="str">
            <v>Kitchen</v>
          </cell>
          <cell r="FB5384">
            <v>1483676.64</v>
          </cell>
          <cell r="FC5384">
            <v>596696.04</v>
          </cell>
          <cell r="FI5384" t="str">
            <v>OR</v>
          </cell>
          <cell r="FJ5384" t="str">
            <v>Bathroom</v>
          </cell>
          <cell r="FK5384" t="str">
            <v>EISAnqnx</v>
          </cell>
          <cell r="FL5384">
            <v>784097.82000000007</v>
          </cell>
        </row>
        <row r="5385">
          <cell r="EZ5385" t="str">
            <v>OR</v>
          </cell>
          <cell r="FA5385" t="str">
            <v>Living Room/Family Room</v>
          </cell>
          <cell r="FB5385">
            <v>1080503.6399999999</v>
          </cell>
          <cell r="FC5385">
            <v>387046.08</v>
          </cell>
          <cell r="FI5385" t="str">
            <v>OR</v>
          </cell>
          <cell r="FJ5385" t="str">
            <v>Bedrooms</v>
          </cell>
          <cell r="FK5385" t="str">
            <v>EISAnqnx</v>
          </cell>
          <cell r="FL5385">
            <v>570252.96</v>
          </cell>
        </row>
        <row r="5386">
          <cell r="EZ5386" t="str">
            <v>OR</v>
          </cell>
          <cell r="FA5386" t="str">
            <v>Other</v>
          </cell>
          <cell r="FB5386">
            <v>2667392.568</v>
          </cell>
          <cell r="FC5386">
            <v>1935230.4</v>
          </cell>
          <cell r="FI5386" t="str">
            <v>OR</v>
          </cell>
          <cell r="FJ5386" t="str">
            <v>Bedrooms</v>
          </cell>
          <cell r="FK5386" t="str">
            <v>EISAx</v>
          </cell>
          <cell r="FL5386">
            <v>330271.50599999999</v>
          </cell>
        </row>
        <row r="5387">
          <cell r="EZ5387" t="str">
            <v>OR</v>
          </cell>
          <cell r="FA5387" t="str">
            <v>Bathroom</v>
          </cell>
          <cell r="FB5387">
            <v>943424.82</v>
          </cell>
          <cell r="FC5387">
            <v>177396.12</v>
          </cell>
          <cell r="FI5387" t="str">
            <v>OR</v>
          </cell>
          <cell r="FJ5387" t="str">
            <v>Exterior</v>
          </cell>
          <cell r="FK5387" t="str">
            <v>EISAnqnx</v>
          </cell>
          <cell r="FL5387">
            <v>641534.58000000007</v>
          </cell>
        </row>
        <row r="5388">
          <cell r="EZ5388" t="str">
            <v>OR</v>
          </cell>
          <cell r="FA5388" t="str">
            <v>Bedrooms</v>
          </cell>
          <cell r="FB5388">
            <v>1886849.64</v>
          </cell>
          <cell r="FC5388">
            <v>999869.04</v>
          </cell>
          <cell r="FI5388" t="str">
            <v>OR</v>
          </cell>
          <cell r="FJ5388" t="str">
            <v>Exterior</v>
          </cell>
          <cell r="FK5388" t="str">
            <v>EISAq</v>
          </cell>
          <cell r="FL5388">
            <v>26136.594000000001</v>
          </cell>
        </row>
        <row r="5389">
          <cell r="EZ5389" t="str">
            <v>OR</v>
          </cell>
          <cell r="FA5389" t="str">
            <v>Exterior</v>
          </cell>
          <cell r="FB5389">
            <v>693457.56</v>
          </cell>
          <cell r="FC5389">
            <v>2894782.14</v>
          </cell>
          <cell r="FI5389" t="str">
            <v>OR</v>
          </cell>
          <cell r="FJ5389" t="str">
            <v>Exterior</v>
          </cell>
          <cell r="FK5389" t="str">
            <v>EISAx</v>
          </cell>
          <cell r="FL5389">
            <v>712816.20000000007</v>
          </cell>
        </row>
        <row r="5390">
          <cell r="EZ5390" t="str">
            <v>OR</v>
          </cell>
          <cell r="FA5390" t="str">
            <v>Garage</v>
          </cell>
          <cell r="FB5390">
            <v>554766.04799999995</v>
          </cell>
          <cell r="FC5390">
            <v>709584.48</v>
          </cell>
          <cell r="FI5390" t="str">
            <v>OR</v>
          </cell>
          <cell r="FJ5390" t="str">
            <v>Garage</v>
          </cell>
          <cell r="FK5390" t="str">
            <v>EISAnqnx</v>
          </cell>
          <cell r="FL5390">
            <v>71281.62</v>
          </cell>
        </row>
        <row r="5391">
          <cell r="EZ5391" t="str">
            <v>OR</v>
          </cell>
          <cell r="FA5391" t="str">
            <v>Kitchen</v>
          </cell>
          <cell r="FB5391">
            <v>362855.7</v>
          </cell>
          <cell r="FC5391">
            <v>161269.20000000001</v>
          </cell>
          <cell r="FI5391" t="str">
            <v>OR</v>
          </cell>
          <cell r="FJ5391" t="str">
            <v>Garage</v>
          </cell>
          <cell r="FK5391" t="str">
            <v>EISAq</v>
          </cell>
          <cell r="FL5391">
            <v>397989.04500000004</v>
          </cell>
        </row>
        <row r="5392">
          <cell r="EZ5392" t="str">
            <v>OR</v>
          </cell>
          <cell r="FA5392" t="str">
            <v>Living Room/Family Room</v>
          </cell>
          <cell r="FB5392">
            <v>951488.28</v>
          </cell>
          <cell r="FC5392">
            <v>870853.68</v>
          </cell>
          <cell r="FI5392" t="str">
            <v>OR</v>
          </cell>
          <cell r="FJ5392" t="str">
            <v>Kitchen</v>
          </cell>
          <cell r="FK5392" t="str">
            <v>EISAq</v>
          </cell>
          <cell r="FL5392">
            <v>78409.782000000007</v>
          </cell>
        </row>
        <row r="5393">
          <cell r="EZ5393" t="str">
            <v>OR</v>
          </cell>
          <cell r="FA5393" t="str">
            <v>Other</v>
          </cell>
          <cell r="FB5393">
            <v>693457.56</v>
          </cell>
          <cell r="FC5393">
            <v>549927.97199999995</v>
          </cell>
          <cell r="FI5393" t="str">
            <v>OR</v>
          </cell>
          <cell r="FJ5393" t="str">
            <v>Kitchen</v>
          </cell>
          <cell r="FK5393" t="str">
            <v>EISAx</v>
          </cell>
          <cell r="FL5393">
            <v>326707.42499999999</v>
          </cell>
        </row>
        <row r="5394">
          <cell r="EZ5394" t="str">
            <v>ID</v>
          </cell>
          <cell r="FA5394" t="str">
            <v>Bathroom</v>
          </cell>
          <cell r="FB5394">
            <v>1817166.72</v>
          </cell>
          <cell r="FC5394">
            <v>484577.79200000002</v>
          </cell>
          <cell r="FI5394" t="str">
            <v>OR</v>
          </cell>
          <cell r="FJ5394" t="str">
            <v>Living Room/Family Room</v>
          </cell>
          <cell r="FK5394" t="str">
            <v>EISAnqnx</v>
          </cell>
          <cell r="FL5394">
            <v>546492.42000000004</v>
          </cell>
        </row>
        <row r="5395">
          <cell r="EZ5395" t="str">
            <v>ID</v>
          </cell>
          <cell r="FA5395" t="str">
            <v>Bedrooms</v>
          </cell>
          <cell r="FB5395">
            <v>2309316.04</v>
          </cell>
          <cell r="FC5395">
            <v>2085955.9640000002</v>
          </cell>
          <cell r="FI5395" t="str">
            <v>OR</v>
          </cell>
          <cell r="FJ5395" t="str">
            <v>Living Room/Family Room</v>
          </cell>
          <cell r="FK5395" t="str">
            <v>EISAq</v>
          </cell>
          <cell r="FL5395">
            <v>377792.58600000001</v>
          </cell>
        </row>
        <row r="5396">
          <cell r="EZ5396" t="str">
            <v>ID</v>
          </cell>
          <cell r="FA5396" t="str">
            <v>Exterior</v>
          </cell>
          <cell r="FB5396">
            <v>1680879.216</v>
          </cell>
          <cell r="FC5396">
            <v>7844103.0080000004</v>
          </cell>
          <cell r="FI5396" t="str">
            <v>OR</v>
          </cell>
          <cell r="FJ5396" t="str">
            <v>Other</v>
          </cell>
          <cell r="FK5396" t="str">
            <v>EISAnqnx</v>
          </cell>
          <cell r="FL5396">
            <v>570252.96</v>
          </cell>
        </row>
        <row r="5397">
          <cell r="EZ5397" t="str">
            <v>ID</v>
          </cell>
          <cell r="FA5397" t="str">
            <v>Garage</v>
          </cell>
          <cell r="FB5397">
            <v>8177250.2400000002</v>
          </cell>
          <cell r="FC5397">
            <v>6814375.2000000002</v>
          </cell>
          <cell r="FI5397" t="str">
            <v>OR</v>
          </cell>
          <cell r="FJ5397" t="str">
            <v>Other</v>
          </cell>
          <cell r="FK5397" t="str">
            <v>EISAq</v>
          </cell>
          <cell r="FL5397">
            <v>219784.995</v>
          </cell>
        </row>
        <row r="5398">
          <cell r="EZ5398" t="str">
            <v>ID</v>
          </cell>
          <cell r="FA5398" t="str">
            <v>Kitchen</v>
          </cell>
          <cell r="FB5398">
            <v>681437.52</v>
          </cell>
          <cell r="FC5398">
            <v>405076.74800000002</v>
          </cell>
          <cell r="FI5398" t="str">
            <v>OR</v>
          </cell>
          <cell r="FJ5398" t="str">
            <v>Other</v>
          </cell>
          <cell r="FK5398" t="str">
            <v>EISAx</v>
          </cell>
          <cell r="FL5398">
            <v>59401.350000000006</v>
          </cell>
        </row>
        <row r="5399">
          <cell r="EZ5399" t="str">
            <v>ID</v>
          </cell>
          <cell r="FA5399" t="str">
            <v>Living Room/Family Room</v>
          </cell>
          <cell r="FB5399">
            <v>511078.14</v>
          </cell>
          <cell r="FC5399">
            <v>1563520.5320000001</v>
          </cell>
          <cell r="FI5399" t="str">
            <v>WA</v>
          </cell>
          <cell r="FJ5399" t="str">
            <v>Bathroom</v>
          </cell>
          <cell r="FK5399" t="str">
            <v>EISAnqnx</v>
          </cell>
          <cell r="FL5399">
            <v>594779.16</v>
          </cell>
        </row>
        <row r="5400">
          <cell r="EZ5400" t="str">
            <v>ID</v>
          </cell>
          <cell r="FA5400" t="str">
            <v>Other</v>
          </cell>
          <cell r="FB5400">
            <v>6333583.1720000003</v>
          </cell>
          <cell r="FC5400">
            <v>10838642.332</v>
          </cell>
          <cell r="FI5400" t="str">
            <v>WA</v>
          </cell>
          <cell r="FJ5400" t="str">
            <v>Bedrooms</v>
          </cell>
          <cell r="FK5400" t="str">
            <v>EISAnqnx</v>
          </cell>
          <cell r="FL5400">
            <v>793038.88000000012</v>
          </cell>
        </row>
        <row r="5401">
          <cell r="EZ5401" t="str">
            <v>WA</v>
          </cell>
          <cell r="FA5401" t="str">
            <v>Bathroom</v>
          </cell>
          <cell r="FB5401">
            <v>1571037.6</v>
          </cell>
          <cell r="FC5401">
            <v>504636.32</v>
          </cell>
          <cell r="FI5401" t="str">
            <v>WA</v>
          </cell>
          <cell r="FJ5401" t="str">
            <v>Bedrooms</v>
          </cell>
          <cell r="FK5401" t="str">
            <v>EISAq</v>
          </cell>
          <cell r="FL5401">
            <v>148694.79</v>
          </cell>
        </row>
        <row r="5402">
          <cell r="EZ5402" t="str">
            <v>WA</v>
          </cell>
          <cell r="FA5402" t="str">
            <v>Bedrooms</v>
          </cell>
          <cell r="FB5402">
            <v>961665.44000000006</v>
          </cell>
          <cell r="FC5402">
            <v>1761466.4</v>
          </cell>
          <cell r="FI5402" t="str">
            <v>WA</v>
          </cell>
          <cell r="FJ5402" t="str">
            <v>Bedrooms</v>
          </cell>
          <cell r="FK5402" t="str">
            <v>EISAx</v>
          </cell>
          <cell r="FL5402">
            <v>123912.32500000001</v>
          </cell>
        </row>
        <row r="5403">
          <cell r="EZ5403" t="str">
            <v>WA</v>
          </cell>
          <cell r="FA5403" t="str">
            <v>Exterior</v>
          </cell>
          <cell r="FB5403">
            <v>799800.96</v>
          </cell>
          <cell r="FC5403">
            <v>5154907.6160000004</v>
          </cell>
          <cell r="FI5403" t="str">
            <v>WA</v>
          </cell>
          <cell r="FJ5403" t="str">
            <v>Exterior</v>
          </cell>
          <cell r="FK5403" t="str">
            <v>EISAnqnx</v>
          </cell>
          <cell r="FL5403">
            <v>297389.58</v>
          </cell>
        </row>
        <row r="5404">
          <cell r="EZ5404" t="str">
            <v>WA</v>
          </cell>
          <cell r="FA5404" t="str">
            <v>Garage</v>
          </cell>
          <cell r="FB5404">
            <v>733150.88</v>
          </cell>
          <cell r="FC5404">
            <v>1047358.4</v>
          </cell>
          <cell r="FI5404" t="str">
            <v>WA</v>
          </cell>
          <cell r="FJ5404" t="str">
            <v>Exterior</v>
          </cell>
          <cell r="FK5404" t="str">
            <v>EISAq</v>
          </cell>
          <cell r="FL5404">
            <v>242868.15700000001</v>
          </cell>
        </row>
        <row r="5405">
          <cell r="EZ5405" t="str">
            <v>WA</v>
          </cell>
          <cell r="FA5405" t="str">
            <v>Kitchen</v>
          </cell>
          <cell r="FB5405">
            <v>371336.16</v>
          </cell>
          <cell r="FC5405">
            <v>285643.2</v>
          </cell>
          <cell r="FI5405" t="str">
            <v>WA</v>
          </cell>
          <cell r="FJ5405" t="str">
            <v>Kitchen</v>
          </cell>
          <cell r="FK5405" t="str">
            <v>EISAnqnx</v>
          </cell>
          <cell r="FL5405">
            <v>793038.88000000012</v>
          </cell>
        </row>
        <row r="5406">
          <cell r="EZ5406" t="str">
            <v>WA</v>
          </cell>
          <cell r="FA5406" t="str">
            <v>Living Room/Family Room</v>
          </cell>
          <cell r="FB5406">
            <v>921675.39199999999</v>
          </cell>
          <cell r="FC5406">
            <v>1418694.56</v>
          </cell>
          <cell r="FI5406" t="str">
            <v>WA</v>
          </cell>
          <cell r="FJ5406" t="str">
            <v>Living Room/Family Room</v>
          </cell>
          <cell r="FK5406" t="str">
            <v>EISAnqnx</v>
          </cell>
          <cell r="FL5406">
            <v>297389.58</v>
          </cell>
        </row>
        <row r="5407">
          <cell r="EZ5407" t="str">
            <v>WA</v>
          </cell>
          <cell r="FA5407" t="str">
            <v>Other</v>
          </cell>
          <cell r="FB5407">
            <v>1152094.24</v>
          </cell>
          <cell r="FC5407">
            <v>1047358.4</v>
          </cell>
          <cell r="FI5407" t="str">
            <v>WA</v>
          </cell>
          <cell r="FJ5407" t="str">
            <v>Living Room/Family Room</v>
          </cell>
          <cell r="FK5407" t="str">
            <v>EISAq</v>
          </cell>
          <cell r="FL5407">
            <v>148694.79</v>
          </cell>
        </row>
        <row r="5408">
          <cell r="EZ5408" t="str">
            <v>MT</v>
          </cell>
          <cell r="FA5408" t="str">
            <v>Bathroom</v>
          </cell>
          <cell r="FB5408">
            <v>2333320.17</v>
          </cell>
          <cell r="FC5408">
            <v>308978.46999999997</v>
          </cell>
          <cell r="FI5408" t="str">
            <v>WA</v>
          </cell>
          <cell r="FJ5408" t="str">
            <v>Living Room/Family Room</v>
          </cell>
          <cell r="FK5408" t="str">
            <v>EISAx</v>
          </cell>
          <cell r="FL5408">
            <v>371736.97500000003</v>
          </cell>
        </row>
        <row r="5409">
          <cell r="EZ5409" t="str">
            <v>MT</v>
          </cell>
          <cell r="FA5409" t="str">
            <v>Bedrooms</v>
          </cell>
          <cell r="FB5409">
            <v>1683399.94</v>
          </cell>
          <cell r="FC5409">
            <v>1129369.58</v>
          </cell>
          <cell r="FI5409" t="str">
            <v>WA</v>
          </cell>
          <cell r="FJ5409" t="str">
            <v>Other</v>
          </cell>
          <cell r="FK5409" t="str">
            <v>EISAnqnx</v>
          </cell>
          <cell r="FL5409">
            <v>693909.02</v>
          </cell>
        </row>
        <row r="5410">
          <cell r="EZ5410" t="str">
            <v>MT</v>
          </cell>
          <cell r="FA5410" t="str">
            <v>Exterior</v>
          </cell>
          <cell r="FB5410">
            <v>1001516.42</v>
          </cell>
          <cell r="FC5410">
            <v>4219154.28</v>
          </cell>
          <cell r="FI5410" t="str">
            <v>WA</v>
          </cell>
          <cell r="FJ5410" t="str">
            <v>Other</v>
          </cell>
          <cell r="FK5410" t="str">
            <v>EISAq</v>
          </cell>
          <cell r="FL5410">
            <v>148694.79</v>
          </cell>
        </row>
        <row r="5411">
          <cell r="EZ5411" t="str">
            <v>MT</v>
          </cell>
          <cell r="FA5411" t="str">
            <v>Kitchen</v>
          </cell>
          <cell r="FB5411">
            <v>2109577.14</v>
          </cell>
          <cell r="FC5411">
            <v>522067.07</v>
          </cell>
          <cell r="FI5411" t="str">
            <v>WA</v>
          </cell>
          <cell r="FJ5411" t="str">
            <v>Other</v>
          </cell>
          <cell r="FK5411" t="str">
            <v>EISAx</v>
          </cell>
          <cell r="FL5411">
            <v>2205639.3850000002</v>
          </cell>
        </row>
        <row r="5412">
          <cell r="EZ5412" t="str">
            <v>MT</v>
          </cell>
          <cell r="FA5412" t="str">
            <v>Living Room/Family Room</v>
          </cell>
          <cell r="FB5412">
            <v>1299840.46</v>
          </cell>
          <cell r="FC5412">
            <v>1534237.92</v>
          </cell>
          <cell r="FI5412" t="str">
            <v>WA</v>
          </cell>
          <cell r="FJ5412" t="str">
            <v>Bathroom</v>
          </cell>
          <cell r="FK5412" t="str">
            <v>EISAq</v>
          </cell>
          <cell r="FL5412">
            <v>227998.67800000001</v>
          </cell>
        </row>
        <row r="5413">
          <cell r="EZ5413" t="str">
            <v>MT</v>
          </cell>
          <cell r="FA5413" t="str">
            <v>Other</v>
          </cell>
          <cell r="FB5413">
            <v>767118.96</v>
          </cell>
          <cell r="FC5413">
            <v>500758.21</v>
          </cell>
          <cell r="FI5413" t="str">
            <v>WA</v>
          </cell>
          <cell r="FJ5413" t="str">
            <v>Bathroom</v>
          </cell>
          <cell r="FK5413" t="str">
            <v>EISAx</v>
          </cell>
          <cell r="FL5413">
            <v>817821.34500000009</v>
          </cell>
        </row>
        <row r="5414">
          <cell r="EZ5414" t="str">
            <v>ID</v>
          </cell>
          <cell r="FA5414" t="str">
            <v>Bathroom</v>
          </cell>
          <cell r="FB5414">
            <v>851796.9</v>
          </cell>
          <cell r="FC5414">
            <v>620865.29599999997</v>
          </cell>
          <cell r="FI5414" t="str">
            <v>WA</v>
          </cell>
          <cell r="FJ5414" t="str">
            <v>Bedrooms</v>
          </cell>
          <cell r="FK5414" t="str">
            <v>EISAnqnx</v>
          </cell>
          <cell r="FL5414">
            <v>1065645.9950000001</v>
          </cell>
        </row>
        <row r="5415">
          <cell r="EZ5415" t="str">
            <v>ID</v>
          </cell>
          <cell r="FA5415" t="str">
            <v>Bedrooms</v>
          </cell>
          <cell r="FB5415">
            <v>961584.05599999998</v>
          </cell>
          <cell r="FC5415">
            <v>1730094.148</v>
          </cell>
          <cell r="FI5415" t="str">
            <v>WA</v>
          </cell>
          <cell r="FJ5415" t="str">
            <v>Bedrooms</v>
          </cell>
          <cell r="FK5415" t="str">
            <v>EISAq</v>
          </cell>
          <cell r="FL5415">
            <v>351911.00300000003</v>
          </cell>
        </row>
        <row r="5416">
          <cell r="EZ5416" t="str">
            <v>ID</v>
          </cell>
          <cell r="FA5416" t="str">
            <v>Exterior</v>
          </cell>
          <cell r="FB5416">
            <v>227145.84</v>
          </cell>
          <cell r="FC5416">
            <v>5368213.352</v>
          </cell>
          <cell r="FI5416" t="str">
            <v>WA</v>
          </cell>
          <cell r="FJ5416" t="str">
            <v>Exterior</v>
          </cell>
          <cell r="FK5416" t="str">
            <v>EISAq</v>
          </cell>
          <cell r="FL5416">
            <v>1025994.0510000001</v>
          </cell>
        </row>
        <row r="5417">
          <cell r="EZ5417" t="str">
            <v>ID</v>
          </cell>
          <cell r="FA5417" t="str">
            <v>Garage</v>
          </cell>
          <cell r="FB5417">
            <v>1105443.088</v>
          </cell>
          <cell r="FC5417">
            <v>2877180.64</v>
          </cell>
          <cell r="FI5417" t="str">
            <v>WA</v>
          </cell>
          <cell r="FJ5417" t="str">
            <v>Garage</v>
          </cell>
          <cell r="FK5417" t="str">
            <v>EISAq</v>
          </cell>
          <cell r="FL5417">
            <v>356867.49600000004</v>
          </cell>
        </row>
        <row r="5418">
          <cell r="EZ5418" t="str">
            <v>ID</v>
          </cell>
          <cell r="FA5418" t="str">
            <v>Kitchen</v>
          </cell>
          <cell r="FB5418">
            <v>738223.98</v>
          </cell>
          <cell r="FC5418">
            <v>742009.74400000006</v>
          </cell>
          <cell r="FI5418" t="str">
            <v>WA</v>
          </cell>
          <cell r="FJ5418" t="str">
            <v>Kitchen</v>
          </cell>
          <cell r="FK5418" t="str">
            <v>EISAq</v>
          </cell>
          <cell r="FL5418">
            <v>470866.83500000002</v>
          </cell>
        </row>
        <row r="5419">
          <cell r="EZ5419" t="str">
            <v>ID</v>
          </cell>
          <cell r="FA5419" t="str">
            <v>Living Room/Family Room</v>
          </cell>
          <cell r="FB5419">
            <v>454291.68</v>
          </cell>
          <cell r="FC5419">
            <v>1275802.4680000001</v>
          </cell>
          <cell r="FI5419" t="str">
            <v>WA</v>
          </cell>
          <cell r="FJ5419" t="str">
            <v>Kitchen</v>
          </cell>
          <cell r="FK5419" t="str">
            <v>EISAx</v>
          </cell>
          <cell r="FL5419">
            <v>371736.97500000003</v>
          </cell>
        </row>
        <row r="5420">
          <cell r="EZ5420" t="str">
            <v>ID</v>
          </cell>
          <cell r="FA5420" t="str">
            <v>Other</v>
          </cell>
          <cell r="FB5420">
            <v>170359.38</v>
          </cell>
          <cell r="FC5420">
            <v>492149.32</v>
          </cell>
          <cell r="FI5420" t="str">
            <v>WA</v>
          </cell>
          <cell r="FJ5420" t="str">
            <v>Living Room/Family Room</v>
          </cell>
          <cell r="FK5420" t="str">
            <v>EISAq</v>
          </cell>
          <cell r="FL5420">
            <v>941733.67</v>
          </cell>
        </row>
        <row r="5421">
          <cell r="EZ5421" t="str">
            <v>WA</v>
          </cell>
          <cell r="FA5421" t="str">
            <v>Bathroom</v>
          </cell>
          <cell r="FB5421">
            <v>62399.79</v>
          </cell>
          <cell r="FC5421">
            <v>83199.72</v>
          </cell>
          <cell r="FI5421" t="str">
            <v>WA</v>
          </cell>
          <cell r="FJ5421" t="str">
            <v>Living Room/Family Room</v>
          </cell>
          <cell r="FK5421" t="str">
            <v>EISAx</v>
          </cell>
          <cell r="FL5421">
            <v>495649.30000000005</v>
          </cell>
        </row>
        <row r="5422">
          <cell r="EZ5422" t="str">
            <v>WA</v>
          </cell>
          <cell r="FA5422" t="str">
            <v>Bedrooms</v>
          </cell>
          <cell r="FB5422">
            <v>93599.684999999998</v>
          </cell>
          <cell r="FC5422">
            <v>311998.95</v>
          </cell>
          <cell r="FI5422" t="str">
            <v>WA</v>
          </cell>
          <cell r="FJ5422" t="str">
            <v>Other</v>
          </cell>
          <cell r="FK5422" t="str">
            <v>EISAq</v>
          </cell>
          <cell r="FL5422">
            <v>1030950.5440000001</v>
          </cell>
        </row>
        <row r="5423">
          <cell r="EZ5423" t="str">
            <v>WA</v>
          </cell>
          <cell r="FA5423" t="str">
            <v>Exterior</v>
          </cell>
          <cell r="FB5423">
            <v>155999.47500000001</v>
          </cell>
          <cell r="FC5423">
            <v>2123672.8530000001</v>
          </cell>
          <cell r="FI5423" t="str">
            <v>WA</v>
          </cell>
          <cell r="FJ5423" t="str">
            <v>Other</v>
          </cell>
          <cell r="FK5423" t="str">
            <v>EISAx</v>
          </cell>
          <cell r="FL5423">
            <v>1189558.32</v>
          </cell>
        </row>
        <row r="5424">
          <cell r="EZ5424" t="str">
            <v>WA</v>
          </cell>
          <cell r="FA5424" t="str">
            <v>Kitchen</v>
          </cell>
          <cell r="FB5424">
            <v>295359.00599999999</v>
          </cell>
          <cell r="FC5424">
            <v>291199.02</v>
          </cell>
          <cell r="FI5424" t="str">
            <v>WA</v>
          </cell>
          <cell r="FJ5424" t="str">
            <v>Bathroom</v>
          </cell>
          <cell r="FK5424" t="str">
            <v>EISAnqnx</v>
          </cell>
          <cell r="FL5424">
            <v>3172155.5200000005</v>
          </cell>
        </row>
        <row r="5425">
          <cell r="EZ5425" t="str">
            <v>WA</v>
          </cell>
          <cell r="FA5425" t="str">
            <v>Living Room/Family Room</v>
          </cell>
          <cell r="FB5425">
            <v>322398.91499999998</v>
          </cell>
          <cell r="FC5425">
            <v>519998.25</v>
          </cell>
          <cell r="FI5425" t="str">
            <v>WA</v>
          </cell>
          <cell r="FJ5425" t="str">
            <v>Bathroom</v>
          </cell>
          <cell r="FK5425" t="str">
            <v>EISAx</v>
          </cell>
          <cell r="FL5425">
            <v>644344.09000000008</v>
          </cell>
        </row>
        <row r="5426">
          <cell r="EZ5426" t="str">
            <v>WA</v>
          </cell>
          <cell r="FA5426" t="str">
            <v>Other</v>
          </cell>
          <cell r="FB5426">
            <v>178879.39799999999</v>
          </cell>
          <cell r="FC5426">
            <v>675997.72499999998</v>
          </cell>
          <cell r="FI5426" t="str">
            <v>WA</v>
          </cell>
          <cell r="FJ5426" t="str">
            <v>Bedrooms</v>
          </cell>
          <cell r="FK5426" t="str">
            <v>EISAnqnx</v>
          </cell>
          <cell r="FL5426">
            <v>1486947.9000000001</v>
          </cell>
        </row>
        <row r="5427">
          <cell r="EZ5427" t="str">
            <v>MT</v>
          </cell>
          <cell r="FA5427" t="str">
            <v>Bedrooms</v>
          </cell>
          <cell r="FB5427">
            <v>3963447.96</v>
          </cell>
          <cell r="FC5427">
            <v>2439864.4699999997</v>
          </cell>
          <cell r="FI5427" t="str">
            <v>WA</v>
          </cell>
          <cell r="FJ5427" t="str">
            <v>Bedrooms</v>
          </cell>
          <cell r="FK5427" t="str">
            <v>EISAq</v>
          </cell>
          <cell r="FL5427">
            <v>223042.18500000003</v>
          </cell>
        </row>
        <row r="5428">
          <cell r="EZ5428" t="str">
            <v>MT</v>
          </cell>
          <cell r="FA5428" t="str">
            <v>Exterior</v>
          </cell>
          <cell r="FB5428">
            <v>1022825.28</v>
          </cell>
          <cell r="FC5428">
            <v>5329345.8859999999</v>
          </cell>
          <cell r="FI5428" t="str">
            <v>WA</v>
          </cell>
          <cell r="FJ5428" t="str">
            <v>Bedrooms</v>
          </cell>
          <cell r="FK5428" t="str">
            <v>EISAx</v>
          </cell>
          <cell r="FL5428">
            <v>1387818.04</v>
          </cell>
        </row>
        <row r="5429">
          <cell r="EZ5429" t="str">
            <v>MT</v>
          </cell>
          <cell r="FA5429" t="str">
            <v>Garage</v>
          </cell>
          <cell r="FB5429">
            <v>528459.728</v>
          </cell>
          <cell r="FC5429">
            <v>1065443</v>
          </cell>
          <cell r="FI5429" t="str">
            <v>WA</v>
          </cell>
          <cell r="FJ5429" t="str">
            <v>Exterior</v>
          </cell>
          <cell r="FK5429" t="str">
            <v>EISAq</v>
          </cell>
          <cell r="FL5429">
            <v>74347.395000000004</v>
          </cell>
        </row>
        <row r="5430">
          <cell r="EZ5430" t="str">
            <v>MT</v>
          </cell>
          <cell r="FA5430" t="str">
            <v>Kitchen</v>
          </cell>
          <cell r="FB5430">
            <v>1789944.24</v>
          </cell>
          <cell r="FC5430">
            <v>1310494.8899999999</v>
          </cell>
          <cell r="FI5430" t="str">
            <v>WA</v>
          </cell>
          <cell r="FJ5430" t="str">
            <v>Kitchen</v>
          </cell>
          <cell r="FK5430" t="str">
            <v>EISAx</v>
          </cell>
          <cell r="FL5430">
            <v>2577376.3600000003</v>
          </cell>
        </row>
        <row r="5431">
          <cell r="EZ5431" t="str">
            <v>MT</v>
          </cell>
          <cell r="FA5431" t="str">
            <v>Living Room/Family Room</v>
          </cell>
          <cell r="FB5431">
            <v>852354.4</v>
          </cell>
          <cell r="FC5431">
            <v>811867.56599999999</v>
          </cell>
          <cell r="FI5431" t="str">
            <v>WA</v>
          </cell>
          <cell r="FJ5431" t="str">
            <v>Living Room/Family Room</v>
          </cell>
          <cell r="FK5431" t="str">
            <v>EISAnqnx</v>
          </cell>
          <cell r="FL5431">
            <v>2973895.8000000003</v>
          </cell>
        </row>
        <row r="5432">
          <cell r="EZ5432" t="str">
            <v>MT</v>
          </cell>
          <cell r="FA5432" t="str">
            <v>Other</v>
          </cell>
          <cell r="FB5432">
            <v>2301356.88</v>
          </cell>
          <cell r="FC5432">
            <v>767118.96</v>
          </cell>
          <cell r="FI5432" t="str">
            <v>WA</v>
          </cell>
          <cell r="FJ5432" t="str">
            <v>Living Room/Family Room</v>
          </cell>
          <cell r="FK5432" t="str">
            <v>EISAq</v>
          </cell>
          <cell r="FL5432">
            <v>74347.395000000004</v>
          </cell>
        </row>
        <row r="5433">
          <cell r="EZ5433" t="str">
            <v>WA</v>
          </cell>
          <cell r="FA5433" t="str">
            <v>Bathroom</v>
          </cell>
          <cell r="FB5433">
            <v>5706159.1499999994</v>
          </cell>
          <cell r="FC5433">
            <v>1570727.68</v>
          </cell>
          <cell r="FI5433" t="str">
            <v>WA</v>
          </cell>
          <cell r="FJ5433" t="str">
            <v>Living Room/Family Room</v>
          </cell>
          <cell r="FK5433" t="str">
            <v>EISAx</v>
          </cell>
          <cell r="FL5433">
            <v>5006057.9300000006</v>
          </cell>
        </row>
        <row r="5434">
          <cell r="EZ5434" t="str">
            <v>WA</v>
          </cell>
          <cell r="FA5434" t="str">
            <v>Bedrooms</v>
          </cell>
          <cell r="FB5434">
            <v>3951361.82</v>
          </cell>
          <cell r="FC5434">
            <v>5644802.5999999996</v>
          </cell>
          <cell r="FI5434" t="str">
            <v>WA</v>
          </cell>
          <cell r="FJ5434" t="str">
            <v>Other</v>
          </cell>
          <cell r="FK5434" t="str">
            <v>EISAnqnx</v>
          </cell>
          <cell r="FL5434">
            <v>2676506.2200000002</v>
          </cell>
        </row>
        <row r="5435">
          <cell r="EZ5435" t="str">
            <v>WA</v>
          </cell>
          <cell r="FA5435" t="str">
            <v>Exterior</v>
          </cell>
          <cell r="FB5435">
            <v>3031013.57</v>
          </cell>
          <cell r="FC5435">
            <v>31070956.919999998</v>
          </cell>
          <cell r="FI5435" t="str">
            <v>WA</v>
          </cell>
          <cell r="FJ5435" t="str">
            <v>Other</v>
          </cell>
          <cell r="FK5435" t="str">
            <v>EISAq</v>
          </cell>
          <cell r="FL5435">
            <v>793038.88000000012</v>
          </cell>
        </row>
        <row r="5436">
          <cell r="EZ5436" t="str">
            <v>WA</v>
          </cell>
          <cell r="FA5436" t="str">
            <v>Kitchen</v>
          </cell>
          <cell r="FB5436">
            <v>11719101.049999999</v>
          </cell>
          <cell r="FC5436">
            <v>1043061.35</v>
          </cell>
          <cell r="FI5436" t="str">
            <v>WA</v>
          </cell>
          <cell r="FJ5436" t="str">
            <v>Other</v>
          </cell>
          <cell r="FK5436" t="str">
            <v>EISAx</v>
          </cell>
          <cell r="FL5436">
            <v>3667804.8200000003</v>
          </cell>
        </row>
        <row r="5437">
          <cell r="EZ5437" t="str">
            <v>WA</v>
          </cell>
          <cell r="FA5437" t="str">
            <v>Living Room/Family Room</v>
          </cell>
          <cell r="FB5437">
            <v>6921018.8399999999</v>
          </cell>
          <cell r="FC5437">
            <v>11068721.619999999</v>
          </cell>
          <cell r="FI5437" t="str">
            <v>WA</v>
          </cell>
          <cell r="FJ5437" t="str">
            <v>Bathroom</v>
          </cell>
          <cell r="FK5437" t="str">
            <v>EISAnqnx</v>
          </cell>
          <cell r="FL5437">
            <v>182971.44</v>
          </cell>
        </row>
        <row r="5438">
          <cell r="EZ5438" t="str">
            <v>WA</v>
          </cell>
          <cell r="FA5438" t="str">
            <v>Other</v>
          </cell>
          <cell r="FB5438">
            <v>10369256.949999999</v>
          </cell>
          <cell r="FC5438">
            <v>12406294.41</v>
          </cell>
          <cell r="FI5438" t="str">
            <v>WA</v>
          </cell>
          <cell r="FJ5438" t="str">
            <v>Bedrooms</v>
          </cell>
          <cell r="FK5438" t="str">
            <v>EISAq</v>
          </cell>
          <cell r="FL5438">
            <v>67089.527999999991</v>
          </cell>
        </row>
        <row r="5439">
          <cell r="EZ5439" t="str">
            <v>WA</v>
          </cell>
          <cell r="FA5439" t="str">
            <v>Bathroom</v>
          </cell>
          <cell r="FB5439">
            <v>14234719.6</v>
          </cell>
          <cell r="FC5439">
            <v>2208835.7999999998</v>
          </cell>
          <cell r="FI5439" t="str">
            <v>WA</v>
          </cell>
          <cell r="FJ5439" t="str">
            <v>Exterior</v>
          </cell>
          <cell r="FK5439" t="str">
            <v>EISAq</v>
          </cell>
          <cell r="FL5439">
            <v>100634.292</v>
          </cell>
        </row>
        <row r="5440">
          <cell r="EZ5440" t="str">
            <v>WA</v>
          </cell>
          <cell r="FA5440" t="str">
            <v>Bedrooms</v>
          </cell>
          <cell r="FB5440">
            <v>9657520.9699999988</v>
          </cell>
          <cell r="FC5440">
            <v>6921018.8399999999</v>
          </cell>
          <cell r="FI5440" t="str">
            <v>WA</v>
          </cell>
          <cell r="FJ5440" t="str">
            <v>Exterior</v>
          </cell>
          <cell r="FK5440" t="str">
            <v>EISAx</v>
          </cell>
          <cell r="FL5440">
            <v>228714.3</v>
          </cell>
        </row>
        <row r="5441">
          <cell r="EZ5441" t="str">
            <v>WA</v>
          </cell>
          <cell r="FA5441" t="str">
            <v>Exterior</v>
          </cell>
          <cell r="FB5441">
            <v>18002011.77</v>
          </cell>
          <cell r="FC5441">
            <v>35672698.170000002</v>
          </cell>
          <cell r="FI5441" t="str">
            <v>WA</v>
          </cell>
          <cell r="FJ5441" t="str">
            <v>Kitchen</v>
          </cell>
          <cell r="FK5441" t="str">
            <v>EISAq</v>
          </cell>
          <cell r="FL5441">
            <v>100634.292</v>
          </cell>
        </row>
        <row r="5442">
          <cell r="EZ5442" t="str">
            <v>WA</v>
          </cell>
          <cell r="FA5442" t="str">
            <v>Garage</v>
          </cell>
          <cell r="FB5442">
            <v>3435966.8</v>
          </cell>
          <cell r="FC5442">
            <v>6601964.7799999993</v>
          </cell>
          <cell r="FI5442" t="str">
            <v>WA</v>
          </cell>
          <cell r="FJ5442" t="str">
            <v>Living Room/Family Room</v>
          </cell>
          <cell r="FK5442" t="str">
            <v>EISAq</v>
          </cell>
          <cell r="FL5442">
            <v>100634.292</v>
          </cell>
        </row>
        <row r="5443">
          <cell r="EZ5443" t="str">
            <v>WA</v>
          </cell>
          <cell r="FA5443" t="str">
            <v>Kitchen</v>
          </cell>
          <cell r="FB5443">
            <v>8283134.25</v>
          </cell>
          <cell r="FC5443">
            <v>2086122.7</v>
          </cell>
          <cell r="FI5443" t="str">
            <v>WA</v>
          </cell>
          <cell r="FJ5443" t="str">
            <v>Other</v>
          </cell>
          <cell r="FK5443" t="str">
            <v>EISAnqnx</v>
          </cell>
          <cell r="FL5443">
            <v>731885.76</v>
          </cell>
        </row>
        <row r="5444">
          <cell r="EZ5444" t="str">
            <v>WA</v>
          </cell>
          <cell r="FA5444" t="str">
            <v>Living Room/Family Room</v>
          </cell>
          <cell r="FB5444">
            <v>10798752.799999999</v>
          </cell>
          <cell r="FC5444">
            <v>10025660.27</v>
          </cell>
          <cell r="FI5444" t="str">
            <v>WA</v>
          </cell>
          <cell r="FJ5444" t="str">
            <v>Other</v>
          </cell>
          <cell r="FK5444" t="str">
            <v>EISAq</v>
          </cell>
          <cell r="FL5444">
            <v>112832.38799999999</v>
          </cell>
        </row>
        <row r="5445">
          <cell r="EZ5445" t="str">
            <v>WA</v>
          </cell>
          <cell r="FA5445" t="str">
            <v>Other</v>
          </cell>
          <cell r="FB5445">
            <v>29941996.399999999</v>
          </cell>
          <cell r="FC5445">
            <v>13032131.219999999</v>
          </cell>
          <cell r="FI5445" t="str">
            <v>WA</v>
          </cell>
          <cell r="FJ5445" t="str">
            <v>Bathroom</v>
          </cell>
          <cell r="FK5445" t="str">
            <v>EISAnqnx</v>
          </cell>
          <cell r="FL5445">
            <v>892168.74000000011</v>
          </cell>
        </row>
        <row r="5446">
          <cell r="EZ5446" t="str">
            <v>ID</v>
          </cell>
          <cell r="FA5446" t="str">
            <v>Bathroom</v>
          </cell>
          <cell r="FB5446">
            <v>454291.68</v>
          </cell>
          <cell r="FC5446">
            <v>389933.69200000004</v>
          </cell>
          <cell r="FI5446" t="str">
            <v>WA</v>
          </cell>
          <cell r="FJ5446" t="str">
            <v>Bathroom</v>
          </cell>
          <cell r="FK5446" t="str">
            <v>EISAx</v>
          </cell>
          <cell r="FL5446">
            <v>1189558.32</v>
          </cell>
        </row>
        <row r="5447">
          <cell r="EZ5447" t="str">
            <v>ID</v>
          </cell>
          <cell r="FA5447" t="str">
            <v>Bedrooms</v>
          </cell>
          <cell r="FB5447">
            <v>681437.52</v>
          </cell>
          <cell r="FC5447">
            <v>1987526.1</v>
          </cell>
          <cell r="FI5447" t="str">
            <v>WA</v>
          </cell>
          <cell r="FJ5447" t="str">
            <v>Bedrooms</v>
          </cell>
          <cell r="FK5447" t="str">
            <v>EISAnqnx</v>
          </cell>
          <cell r="FL5447">
            <v>2279986.7800000003</v>
          </cell>
        </row>
        <row r="5448">
          <cell r="EZ5448" t="str">
            <v>ID</v>
          </cell>
          <cell r="FA5448" t="str">
            <v>Exterior</v>
          </cell>
          <cell r="FB5448">
            <v>1135729.2</v>
          </cell>
          <cell r="FC5448">
            <v>5814933.5040000007</v>
          </cell>
          <cell r="FI5448" t="str">
            <v>WA</v>
          </cell>
          <cell r="FJ5448" t="str">
            <v>Bedrooms</v>
          </cell>
          <cell r="FK5448" t="str">
            <v>EISAq</v>
          </cell>
          <cell r="FL5448">
            <v>99129.860000000015</v>
          </cell>
        </row>
        <row r="5449">
          <cell r="EZ5449" t="str">
            <v>ID</v>
          </cell>
          <cell r="FA5449" t="str">
            <v>Garage</v>
          </cell>
          <cell r="FB5449">
            <v>2271458.4</v>
          </cell>
          <cell r="FC5449">
            <v>1832309.7760000001</v>
          </cell>
          <cell r="FI5449" t="str">
            <v>WA</v>
          </cell>
          <cell r="FJ5449" t="str">
            <v>Bedrooms</v>
          </cell>
          <cell r="FK5449" t="str">
            <v>EISAx</v>
          </cell>
          <cell r="FL5449">
            <v>495649.30000000005</v>
          </cell>
        </row>
        <row r="5450">
          <cell r="EZ5450" t="str">
            <v>ID</v>
          </cell>
          <cell r="FA5450" t="str">
            <v>Kitchen</v>
          </cell>
          <cell r="FB5450">
            <v>454291.68</v>
          </cell>
          <cell r="FC5450">
            <v>537578.48800000001</v>
          </cell>
          <cell r="FI5450" t="str">
            <v>WA</v>
          </cell>
          <cell r="FJ5450" t="str">
            <v>Garage</v>
          </cell>
          <cell r="FK5450" t="str">
            <v>EISAnqnx</v>
          </cell>
          <cell r="FL5450">
            <v>1784337.4800000002</v>
          </cell>
        </row>
        <row r="5451">
          <cell r="EZ5451" t="str">
            <v>ID</v>
          </cell>
          <cell r="FA5451" t="str">
            <v>Living Room/Family Room</v>
          </cell>
          <cell r="FB5451">
            <v>605722.24</v>
          </cell>
          <cell r="FC5451">
            <v>1669521.9240000001</v>
          </cell>
          <cell r="FI5451" t="str">
            <v>WA</v>
          </cell>
          <cell r="FJ5451" t="str">
            <v>Garage</v>
          </cell>
          <cell r="FK5451" t="str">
            <v>EISAq</v>
          </cell>
          <cell r="FL5451">
            <v>396519.44000000006</v>
          </cell>
        </row>
        <row r="5452">
          <cell r="EZ5452" t="str">
            <v>ID</v>
          </cell>
          <cell r="FA5452" t="str">
            <v>Other</v>
          </cell>
          <cell r="FB5452">
            <v>2157885.48</v>
          </cell>
          <cell r="FC5452">
            <v>1067585.4480000001</v>
          </cell>
          <cell r="FI5452" t="str">
            <v>WA</v>
          </cell>
          <cell r="FJ5452" t="str">
            <v>Kitchen</v>
          </cell>
          <cell r="FK5452" t="str">
            <v>EISAq</v>
          </cell>
          <cell r="FL5452">
            <v>1586077.7600000002</v>
          </cell>
        </row>
        <row r="5453">
          <cell r="EZ5453" t="str">
            <v>MT</v>
          </cell>
          <cell r="FA5453" t="str">
            <v>Bathroom</v>
          </cell>
          <cell r="FB5453">
            <v>639265.80000000005</v>
          </cell>
          <cell r="FC5453">
            <v>183256.196</v>
          </cell>
          <cell r="FI5453" t="str">
            <v>WA</v>
          </cell>
          <cell r="FJ5453" t="str">
            <v>Living Room/Family Room</v>
          </cell>
          <cell r="FK5453" t="str">
            <v>EISAnqnx</v>
          </cell>
          <cell r="FL5453">
            <v>1288688.1800000002</v>
          </cell>
        </row>
        <row r="5454">
          <cell r="EZ5454" t="str">
            <v>MT</v>
          </cell>
          <cell r="FA5454" t="str">
            <v>Bedrooms</v>
          </cell>
          <cell r="FB5454">
            <v>1378683.2420000001</v>
          </cell>
          <cell r="FC5454">
            <v>2128755.1140000001</v>
          </cell>
          <cell r="FI5454" t="str">
            <v>WA</v>
          </cell>
          <cell r="FJ5454" t="str">
            <v>Living Room/Family Room</v>
          </cell>
          <cell r="FK5454" t="str">
            <v>EISAq</v>
          </cell>
          <cell r="FL5454">
            <v>2056944.5950000002</v>
          </cell>
        </row>
        <row r="5455">
          <cell r="EZ5455" t="str">
            <v>MT</v>
          </cell>
          <cell r="FA5455" t="str">
            <v>Exterior</v>
          </cell>
          <cell r="FB5455">
            <v>479449.35</v>
          </cell>
          <cell r="FC5455">
            <v>6571652.4239999996</v>
          </cell>
          <cell r="FI5455" t="str">
            <v>WA</v>
          </cell>
          <cell r="FJ5455" t="str">
            <v>Living Room/Family Room</v>
          </cell>
          <cell r="FK5455" t="str">
            <v>EISAx</v>
          </cell>
          <cell r="FL5455">
            <v>1561295.2950000002</v>
          </cell>
        </row>
        <row r="5456">
          <cell r="EZ5456" t="str">
            <v>MT</v>
          </cell>
          <cell r="FA5456" t="str">
            <v>Kitchen</v>
          </cell>
          <cell r="FB5456">
            <v>340941.76</v>
          </cell>
          <cell r="FC5456">
            <v>590255.42200000002</v>
          </cell>
          <cell r="FI5456" t="str">
            <v>WA</v>
          </cell>
          <cell r="FJ5456" t="str">
            <v>Other</v>
          </cell>
          <cell r="FK5456" t="str">
            <v>EISAnqnx</v>
          </cell>
          <cell r="FL5456">
            <v>3965194.4000000004</v>
          </cell>
        </row>
        <row r="5457">
          <cell r="EZ5457" t="str">
            <v>MT</v>
          </cell>
          <cell r="FA5457" t="str">
            <v>Living Room/Family Room</v>
          </cell>
          <cell r="FB5457">
            <v>2908659.39</v>
          </cell>
          <cell r="FC5457">
            <v>2156456.6319999998</v>
          </cell>
          <cell r="FI5457" t="str">
            <v>WA</v>
          </cell>
          <cell r="FJ5457" t="str">
            <v>Other</v>
          </cell>
          <cell r="FK5457" t="str">
            <v>EISAq</v>
          </cell>
          <cell r="FL5457">
            <v>966516.13500000013</v>
          </cell>
        </row>
        <row r="5458">
          <cell r="EZ5458" t="str">
            <v>MT</v>
          </cell>
          <cell r="FA5458" t="str">
            <v>Other</v>
          </cell>
          <cell r="FB5458">
            <v>1080359.202</v>
          </cell>
          <cell r="FC5458">
            <v>730893.89800000004</v>
          </cell>
          <cell r="FI5458" t="str">
            <v>WA</v>
          </cell>
          <cell r="FJ5458" t="str">
            <v>Bathroom</v>
          </cell>
          <cell r="FK5458" t="str">
            <v>EISAq</v>
          </cell>
          <cell r="FL5458">
            <v>45742.86</v>
          </cell>
        </row>
        <row r="5459">
          <cell r="EZ5459" t="str">
            <v>WA</v>
          </cell>
          <cell r="FA5459" t="str">
            <v>Bathroom</v>
          </cell>
          <cell r="FB5459">
            <v>10185187.299999999</v>
          </cell>
          <cell r="FC5459">
            <v>1165774.45</v>
          </cell>
          <cell r="FI5459" t="str">
            <v>WA</v>
          </cell>
          <cell r="FJ5459" t="str">
            <v>Bedrooms</v>
          </cell>
          <cell r="FK5459" t="str">
            <v>EISAq</v>
          </cell>
          <cell r="FL5459">
            <v>222615.25199999998</v>
          </cell>
        </row>
        <row r="5460">
          <cell r="EZ5460" t="str">
            <v>WA</v>
          </cell>
          <cell r="FA5460" t="str">
            <v>Bedrooms</v>
          </cell>
          <cell r="FB5460">
            <v>4626283.87</v>
          </cell>
          <cell r="FC5460">
            <v>4037260.9899999998</v>
          </cell>
          <cell r="FI5460" t="str">
            <v>WA</v>
          </cell>
          <cell r="FJ5460" t="str">
            <v>Bedrooms</v>
          </cell>
          <cell r="FK5460" t="str">
            <v>EISAx</v>
          </cell>
          <cell r="FL5460">
            <v>190595.25</v>
          </cell>
        </row>
        <row r="5461">
          <cell r="EZ5461" t="str">
            <v>WA</v>
          </cell>
          <cell r="FA5461" t="str">
            <v>Exterior</v>
          </cell>
          <cell r="FB5461">
            <v>2405176.7599999998</v>
          </cell>
          <cell r="FC5461">
            <v>16799423.390000001</v>
          </cell>
          <cell r="FI5461" t="str">
            <v>WA</v>
          </cell>
          <cell r="FJ5461" t="str">
            <v>Exterior</v>
          </cell>
          <cell r="FK5461" t="str">
            <v>EISAq</v>
          </cell>
          <cell r="FL5461">
            <v>68614.289999999994</v>
          </cell>
        </row>
        <row r="5462">
          <cell r="EZ5462" t="str">
            <v>WA</v>
          </cell>
          <cell r="FA5462" t="str">
            <v>Kitchen</v>
          </cell>
          <cell r="FB5462">
            <v>2945114.4</v>
          </cell>
          <cell r="FC5462">
            <v>1251673.6199999999</v>
          </cell>
          <cell r="FI5462" t="str">
            <v>WA</v>
          </cell>
          <cell r="FJ5462" t="str">
            <v>Kitchen</v>
          </cell>
          <cell r="FK5462" t="str">
            <v>EISAq</v>
          </cell>
          <cell r="FL5462">
            <v>91485.72</v>
          </cell>
        </row>
        <row r="5463">
          <cell r="EZ5463" t="str">
            <v>WA</v>
          </cell>
          <cell r="FA5463" t="str">
            <v>Living Room/Family Room</v>
          </cell>
          <cell r="FB5463">
            <v>4417671.5999999996</v>
          </cell>
          <cell r="FC5463">
            <v>4037260.9899999998</v>
          </cell>
          <cell r="FI5463" t="str">
            <v>WA</v>
          </cell>
          <cell r="FJ5463" t="str">
            <v>Living Room/Family Room</v>
          </cell>
          <cell r="FK5463" t="str">
            <v>EISAq</v>
          </cell>
          <cell r="FL5463">
            <v>62515.241999999998</v>
          </cell>
        </row>
        <row r="5464">
          <cell r="EZ5464" t="str">
            <v>WA</v>
          </cell>
          <cell r="FA5464" t="str">
            <v>Other</v>
          </cell>
          <cell r="FB5464">
            <v>8111335.9099999992</v>
          </cell>
          <cell r="FC5464">
            <v>4724454.3499999996</v>
          </cell>
          <cell r="FI5464" t="str">
            <v>WA</v>
          </cell>
          <cell r="FJ5464" t="str">
            <v>Other</v>
          </cell>
          <cell r="FK5464" t="str">
            <v>EISAnqnx</v>
          </cell>
          <cell r="FL5464">
            <v>60990.479999999996</v>
          </cell>
        </row>
        <row r="5465">
          <cell r="EZ5465" t="str">
            <v>ID</v>
          </cell>
          <cell r="FA5465" t="str">
            <v>Bathroom</v>
          </cell>
          <cell r="FB5465">
            <v>71547.899999999994</v>
          </cell>
          <cell r="FC5465">
            <v>97782.12999999999</v>
          </cell>
          <cell r="FI5465" t="str">
            <v>WA</v>
          </cell>
          <cell r="FJ5465" t="str">
            <v>Other</v>
          </cell>
          <cell r="FK5465" t="str">
            <v>EISAq</v>
          </cell>
          <cell r="FL5465">
            <v>297328.58999999997</v>
          </cell>
        </row>
        <row r="5466">
          <cell r="EZ5466" t="str">
            <v>ID</v>
          </cell>
          <cell r="FA5466" t="str">
            <v>Bedrooms</v>
          </cell>
          <cell r="FB5466">
            <v>93012.26999999999</v>
          </cell>
          <cell r="FC5466">
            <v>515144.87999999995</v>
          </cell>
          <cell r="FI5466" t="str">
            <v>WA</v>
          </cell>
          <cell r="FJ5466" t="str">
            <v>Bathroom</v>
          </cell>
          <cell r="FK5466" t="str">
            <v>EISAnqnx</v>
          </cell>
          <cell r="FL5466">
            <v>1486947.9000000001</v>
          </cell>
        </row>
        <row r="5467">
          <cell r="EZ5467" t="str">
            <v>ID</v>
          </cell>
          <cell r="FA5467" t="str">
            <v>Exterior</v>
          </cell>
          <cell r="FB5467">
            <v>568805.80499999993</v>
          </cell>
          <cell r="FC5467">
            <v>2209637.645</v>
          </cell>
          <cell r="FI5467" t="str">
            <v>WA</v>
          </cell>
          <cell r="FJ5467" t="str">
            <v>Bathroom</v>
          </cell>
          <cell r="FK5467" t="str">
            <v>EISAq</v>
          </cell>
          <cell r="FL5467">
            <v>69390.902000000002</v>
          </cell>
        </row>
        <row r="5468">
          <cell r="EZ5468" t="str">
            <v>ID</v>
          </cell>
          <cell r="FA5468" t="str">
            <v>Kitchen</v>
          </cell>
          <cell r="FB5468">
            <v>248032.71999999997</v>
          </cell>
          <cell r="FC5468">
            <v>436442.18999999994</v>
          </cell>
          <cell r="FI5468" t="str">
            <v>WA</v>
          </cell>
          <cell r="FJ5468" t="str">
            <v>Bedrooms</v>
          </cell>
          <cell r="FK5468" t="str">
            <v>EISAnqnx</v>
          </cell>
          <cell r="FL5468">
            <v>1363035.5750000002</v>
          </cell>
        </row>
        <row r="5469">
          <cell r="EZ5469" t="str">
            <v>ID</v>
          </cell>
          <cell r="FA5469" t="str">
            <v>Living Room/Family Room</v>
          </cell>
          <cell r="FB5469">
            <v>331505.26999999996</v>
          </cell>
          <cell r="FC5469">
            <v>449559.30499999999</v>
          </cell>
          <cell r="FI5469" t="str">
            <v>WA</v>
          </cell>
          <cell r="FJ5469" t="str">
            <v>Bedrooms</v>
          </cell>
          <cell r="FK5469" t="str">
            <v>EISAq</v>
          </cell>
          <cell r="FL5469">
            <v>74347.395000000004</v>
          </cell>
        </row>
        <row r="5470">
          <cell r="EZ5470" t="str">
            <v>ID</v>
          </cell>
          <cell r="FA5470" t="str">
            <v>Other</v>
          </cell>
          <cell r="FB5470">
            <v>1353447.7749999999</v>
          </cell>
          <cell r="FC5470">
            <v>618889.33499999996</v>
          </cell>
          <cell r="FI5470" t="str">
            <v>WA</v>
          </cell>
          <cell r="FJ5470" t="str">
            <v>Bedrooms</v>
          </cell>
          <cell r="FK5470" t="str">
            <v>EISAx</v>
          </cell>
          <cell r="FL5470">
            <v>396519.44000000006</v>
          </cell>
        </row>
        <row r="5471">
          <cell r="EZ5471" t="str">
            <v>MT</v>
          </cell>
          <cell r="FA5471" t="str">
            <v>Bathroom</v>
          </cell>
          <cell r="FB5471">
            <v>106544.3</v>
          </cell>
          <cell r="FC5471">
            <v>127853.16</v>
          </cell>
          <cell r="FI5471" t="str">
            <v>WA</v>
          </cell>
          <cell r="FJ5471" t="str">
            <v>Exterior</v>
          </cell>
          <cell r="FK5471" t="str">
            <v>EISAnqnx</v>
          </cell>
          <cell r="FL5471">
            <v>297389.58</v>
          </cell>
        </row>
        <row r="5472">
          <cell r="EZ5472" t="str">
            <v>MT</v>
          </cell>
          <cell r="FA5472" t="str">
            <v>Bedrooms</v>
          </cell>
          <cell r="FB5472">
            <v>93758.983999999997</v>
          </cell>
          <cell r="FC5472">
            <v>500758.21</v>
          </cell>
          <cell r="FI5472" t="str">
            <v>WA</v>
          </cell>
          <cell r="FJ5472" t="str">
            <v>Exterior</v>
          </cell>
          <cell r="FK5472" t="str">
            <v>EISAx</v>
          </cell>
          <cell r="FL5472">
            <v>1486947.9000000001</v>
          </cell>
        </row>
        <row r="5473">
          <cell r="EZ5473" t="str">
            <v>MT</v>
          </cell>
          <cell r="FA5473" t="str">
            <v>Exterior</v>
          </cell>
          <cell r="FB5473">
            <v>127853.16</v>
          </cell>
          <cell r="FC5473">
            <v>2147933.088</v>
          </cell>
          <cell r="FI5473" t="str">
            <v>WA</v>
          </cell>
          <cell r="FJ5473" t="str">
            <v>Kitchen</v>
          </cell>
          <cell r="FK5473" t="str">
            <v>EISAnqnx</v>
          </cell>
          <cell r="FL5473">
            <v>297389.58</v>
          </cell>
        </row>
        <row r="5474">
          <cell r="EZ5474" t="str">
            <v>MT</v>
          </cell>
          <cell r="FA5474" t="str">
            <v>Kitchen</v>
          </cell>
          <cell r="FB5474">
            <v>213088.6</v>
          </cell>
          <cell r="FC5474">
            <v>426177.2</v>
          </cell>
          <cell r="FI5474" t="str">
            <v>WA</v>
          </cell>
          <cell r="FJ5474" t="str">
            <v>Kitchen</v>
          </cell>
          <cell r="FK5474" t="str">
            <v>EISAq</v>
          </cell>
          <cell r="FL5474">
            <v>267650.62200000003</v>
          </cell>
        </row>
        <row r="5475">
          <cell r="EZ5475" t="str">
            <v>MT</v>
          </cell>
          <cell r="FA5475" t="str">
            <v>Living Room/Family Room</v>
          </cell>
          <cell r="FB5475">
            <v>281276.95199999999</v>
          </cell>
          <cell r="FC5475">
            <v>852354.4</v>
          </cell>
          <cell r="FI5475" t="str">
            <v>WA</v>
          </cell>
          <cell r="FJ5475" t="str">
            <v>Living Room/Family Room</v>
          </cell>
          <cell r="FK5475" t="str">
            <v>EISAq</v>
          </cell>
          <cell r="FL5475">
            <v>193303.22700000001</v>
          </cell>
        </row>
        <row r="5476">
          <cell r="EZ5476" t="str">
            <v>MT</v>
          </cell>
          <cell r="FA5476" t="str">
            <v>Other</v>
          </cell>
          <cell r="FB5476">
            <v>46879.491999999998</v>
          </cell>
          <cell r="FC5476">
            <v>213088.6</v>
          </cell>
          <cell r="FI5476" t="str">
            <v>WA</v>
          </cell>
          <cell r="FJ5476" t="str">
            <v>Other</v>
          </cell>
          <cell r="FK5476" t="str">
            <v>EISAnqnx</v>
          </cell>
          <cell r="FL5476">
            <v>1387818.04</v>
          </cell>
        </row>
        <row r="5477">
          <cell r="EZ5477" t="str">
            <v>OR</v>
          </cell>
          <cell r="FA5477" t="str">
            <v>Bathroom</v>
          </cell>
          <cell r="FB5477">
            <v>74183.831999999995</v>
          </cell>
          <cell r="FC5477">
            <v>64507.68</v>
          </cell>
          <cell r="FI5477" t="str">
            <v>WA</v>
          </cell>
          <cell r="FJ5477" t="str">
            <v>Other</v>
          </cell>
          <cell r="FK5477" t="str">
            <v>EISAq</v>
          </cell>
          <cell r="FL5477">
            <v>396519.44000000006</v>
          </cell>
        </row>
        <row r="5478">
          <cell r="EZ5478" t="str">
            <v>OR</v>
          </cell>
          <cell r="FA5478" t="str">
            <v>Bedrooms</v>
          </cell>
          <cell r="FB5478">
            <v>148367.66399999999</v>
          </cell>
          <cell r="FC5478">
            <v>422525.304</v>
          </cell>
          <cell r="FI5478" t="str">
            <v>WA</v>
          </cell>
          <cell r="FJ5478" t="str">
            <v>Other</v>
          </cell>
          <cell r="FK5478" t="str">
            <v>EISAx</v>
          </cell>
          <cell r="FL5478">
            <v>1387818.04</v>
          </cell>
        </row>
        <row r="5479">
          <cell r="EZ5479" t="str">
            <v>OR</v>
          </cell>
          <cell r="FA5479" t="str">
            <v>Exterior</v>
          </cell>
          <cell r="FB5479">
            <v>148367.66399999999</v>
          </cell>
          <cell r="FC5479">
            <v>1354661.28</v>
          </cell>
          <cell r="FI5479" t="str">
            <v>WA</v>
          </cell>
          <cell r="FJ5479" t="str">
            <v>Bathroom</v>
          </cell>
          <cell r="FK5479" t="str">
            <v>EISAnqnx</v>
          </cell>
          <cell r="FL5479">
            <v>182971.44</v>
          </cell>
        </row>
        <row r="5480">
          <cell r="EZ5480" t="str">
            <v>OR</v>
          </cell>
          <cell r="FA5480" t="str">
            <v>Garage</v>
          </cell>
          <cell r="FB5480">
            <v>0</v>
          </cell>
          <cell r="FC5480">
            <v>0</v>
          </cell>
          <cell r="FI5480" t="str">
            <v>WA</v>
          </cell>
          <cell r="FJ5480" t="str">
            <v>Bathroom</v>
          </cell>
          <cell r="FK5480" t="str">
            <v>EISAq</v>
          </cell>
          <cell r="FL5480">
            <v>45742.86</v>
          </cell>
        </row>
        <row r="5481">
          <cell r="EZ5481" t="str">
            <v>OR</v>
          </cell>
          <cell r="FA5481" t="str">
            <v>Kitchen</v>
          </cell>
          <cell r="FB5481">
            <v>37091.915999999997</v>
          </cell>
          <cell r="FC5481">
            <v>338665.32</v>
          </cell>
          <cell r="FI5481" t="str">
            <v>WA</v>
          </cell>
          <cell r="FJ5481" t="str">
            <v>Bedrooms</v>
          </cell>
          <cell r="FK5481" t="str">
            <v>EISAq</v>
          </cell>
          <cell r="FL5481">
            <v>45742.86</v>
          </cell>
        </row>
        <row r="5482">
          <cell r="EZ5482" t="str">
            <v>OR</v>
          </cell>
          <cell r="FA5482" t="str">
            <v>Living Room/Family Room</v>
          </cell>
          <cell r="FB5482">
            <v>180621.50400000002</v>
          </cell>
          <cell r="FC5482">
            <v>387046.08</v>
          </cell>
          <cell r="FI5482" t="str">
            <v>WA</v>
          </cell>
          <cell r="FJ5482" t="str">
            <v>Bedrooms</v>
          </cell>
          <cell r="FK5482" t="str">
            <v>EISAx</v>
          </cell>
          <cell r="FL5482">
            <v>76238.099999999991</v>
          </cell>
        </row>
        <row r="5483">
          <cell r="EZ5483" t="str">
            <v>MT</v>
          </cell>
          <cell r="FA5483" t="str">
            <v>Bathroom</v>
          </cell>
          <cell r="FB5483">
            <v>148808.27000000002</v>
          </cell>
          <cell r="FC5483">
            <v>120191.29500000001</v>
          </cell>
          <cell r="FI5483" t="str">
            <v>WA</v>
          </cell>
          <cell r="FJ5483" t="str">
            <v>Exterior</v>
          </cell>
          <cell r="FK5483" t="str">
            <v>EISAnqnx</v>
          </cell>
          <cell r="FL5483">
            <v>274457.15999999997</v>
          </cell>
        </row>
        <row r="5484">
          <cell r="EZ5484" t="str">
            <v>MT</v>
          </cell>
          <cell r="FA5484" t="str">
            <v>Bedrooms</v>
          </cell>
          <cell r="FB5484">
            <v>188872.035</v>
          </cell>
          <cell r="FC5484">
            <v>1030211.1000000001</v>
          </cell>
          <cell r="FI5484" t="str">
            <v>WA</v>
          </cell>
          <cell r="FJ5484" t="str">
            <v>Exterior</v>
          </cell>
          <cell r="FK5484" t="str">
            <v>EISAx</v>
          </cell>
          <cell r="FL5484">
            <v>457428.6</v>
          </cell>
        </row>
        <row r="5485">
          <cell r="EZ5485" t="str">
            <v>MT</v>
          </cell>
          <cell r="FA5485" t="str">
            <v>Exterior</v>
          </cell>
          <cell r="FB5485">
            <v>515105.55000000005</v>
          </cell>
          <cell r="FC5485">
            <v>3159314.04</v>
          </cell>
          <cell r="FI5485" t="str">
            <v>WA</v>
          </cell>
          <cell r="FJ5485" t="str">
            <v>Kitchen</v>
          </cell>
          <cell r="FK5485" t="str">
            <v>EISAq</v>
          </cell>
          <cell r="FL5485">
            <v>91485.72</v>
          </cell>
        </row>
        <row r="5486">
          <cell r="EZ5486" t="str">
            <v>MT</v>
          </cell>
          <cell r="FA5486" t="str">
            <v>Kitchen</v>
          </cell>
          <cell r="FB5486">
            <v>309063.33</v>
          </cell>
          <cell r="FC5486">
            <v>177425.24500000002</v>
          </cell>
          <cell r="FI5486" t="str">
            <v>WA</v>
          </cell>
          <cell r="FJ5486" t="str">
            <v>Other</v>
          </cell>
          <cell r="FK5486" t="str">
            <v>EISAnqnx</v>
          </cell>
          <cell r="FL5486">
            <v>91485.72</v>
          </cell>
        </row>
        <row r="5487">
          <cell r="EZ5487" t="str">
            <v>MT</v>
          </cell>
          <cell r="FA5487" t="str">
            <v>Living Room/Family Room</v>
          </cell>
          <cell r="FB5487">
            <v>68680.740000000005</v>
          </cell>
          <cell r="FC5487">
            <v>457871.60000000003</v>
          </cell>
          <cell r="FI5487" t="str">
            <v>WA</v>
          </cell>
          <cell r="FJ5487" t="str">
            <v>Other</v>
          </cell>
          <cell r="FK5487" t="str">
            <v>EISAq</v>
          </cell>
          <cell r="FL5487">
            <v>89960.957999999999</v>
          </cell>
        </row>
        <row r="5488">
          <cell r="EZ5488" t="str">
            <v>MT</v>
          </cell>
          <cell r="FA5488" t="str">
            <v>Other</v>
          </cell>
          <cell r="FB5488">
            <v>1150402.395</v>
          </cell>
          <cell r="FC5488">
            <v>990147.33500000008</v>
          </cell>
          <cell r="FI5488" t="str">
            <v>WA</v>
          </cell>
          <cell r="FJ5488" t="str">
            <v>Other</v>
          </cell>
          <cell r="FK5488" t="str">
            <v>EISAx</v>
          </cell>
          <cell r="FL5488">
            <v>266833.34999999998</v>
          </cell>
        </row>
        <row r="5489">
          <cell r="EZ5489" t="str">
            <v>ID</v>
          </cell>
          <cell r="FA5489" t="str">
            <v>Bathroom</v>
          </cell>
          <cell r="FB5489">
            <v>795010.44000000006</v>
          </cell>
          <cell r="FC5489">
            <v>268789.24400000001</v>
          </cell>
          <cell r="FI5489" t="str">
            <v>WA</v>
          </cell>
          <cell r="FJ5489" t="str">
            <v>Bathroom</v>
          </cell>
          <cell r="FK5489" t="str">
            <v>EISAq</v>
          </cell>
          <cell r="FL5489">
            <v>208386.46399999998</v>
          </cell>
        </row>
        <row r="5490">
          <cell r="EZ5490" t="str">
            <v>ID</v>
          </cell>
          <cell r="FA5490" t="str">
            <v>Bedrooms</v>
          </cell>
          <cell r="FB5490">
            <v>2744678.9</v>
          </cell>
          <cell r="FC5490">
            <v>2385031.3200000003</v>
          </cell>
          <cell r="FI5490" t="str">
            <v>WA</v>
          </cell>
          <cell r="FJ5490" t="str">
            <v>Bedrooms</v>
          </cell>
          <cell r="FK5490" t="str">
            <v>EISAnqnx</v>
          </cell>
          <cell r="FL5490">
            <v>360668.88</v>
          </cell>
        </row>
        <row r="5491">
          <cell r="EZ5491" t="str">
            <v>ID</v>
          </cell>
          <cell r="FA5491" t="str">
            <v>Exterior</v>
          </cell>
          <cell r="FB5491">
            <v>2014026.4480000001</v>
          </cell>
          <cell r="FC5491">
            <v>7389811.3280000007</v>
          </cell>
          <cell r="FI5491" t="str">
            <v>WA</v>
          </cell>
          <cell r="FJ5491" t="str">
            <v>Bedrooms</v>
          </cell>
          <cell r="FK5491" t="str">
            <v>EISAx</v>
          </cell>
          <cell r="FL5491">
            <v>300557.39999999997</v>
          </cell>
        </row>
        <row r="5492">
          <cell r="EZ5492" t="str">
            <v>ID</v>
          </cell>
          <cell r="FA5492" t="str">
            <v>Garage</v>
          </cell>
          <cell r="FB5492">
            <v>757152.8</v>
          </cell>
          <cell r="FC5492">
            <v>2180600.0640000002</v>
          </cell>
          <cell r="FI5492" t="str">
            <v>WA</v>
          </cell>
          <cell r="FJ5492" t="str">
            <v>Exterior</v>
          </cell>
          <cell r="FK5492" t="str">
            <v>EISAq</v>
          </cell>
          <cell r="FL5492">
            <v>60111.479999999996</v>
          </cell>
        </row>
        <row r="5493">
          <cell r="EZ5493" t="str">
            <v>ID</v>
          </cell>
          <cell r="FA5493" t="str">
            <v>Kitchen</v>
          </cell>
          <cell r="FB5493">
            <v>1249302.1200000001</v>
          </cell>
          <cell r="FC5493">
            <v>1052442.392</v>
          </cell>
          <cell r="FI5493" t="str">
            <v>WA</v>
          </cell>
          <cell r="FJ5493" t="str">
            <v>Exterior</v>
          </cell>
          <cell r="FK5493" t="str">
            <v>EISAx</v>
          </cell>
          <cell r="FL5493">
            <v>240445.91999999998</v>
          </cell>
        </row>
        <row r="5494">
          <cell r="EZ5494" t="str">
            <v>ID</v>
          </cell>
          <cell r="FA5494" t="str">
            <v>Living Room/Family Room</v>
          </cell>
          <cell r="FB5494">
            <v>1116800.3800000001</v>
          </cell>
          <cell r="FC5494">
            <v>1961025.7520000001</v>
          </cell>
          <cell r="FI5494" t="str">
            <v>WA</v>
          </cell>
          <cell r="FJ5494" t="str">
            <v>Garage</v>
          </cell>
          <cell r="FK5494" t="str">
            <v>EISAnqnx</v>
          </cell>
          <cell r="FL5494">
            <v>641189.12</v>
          </cell>
        </row>
        <row r="5495">
          <cell r="EZ5495" t="str">
            <v>ID</v>
          </cell>
          <cell r="FA5495" t="str">
            <v>Other</v>
          </cell>
          <cell r="FB5495">
            <v>548935.78</v>
          </cell>
          <cell r="FC5495">
            <v>647365.64399999997</v>
          </cell>
          <cell r="FI5495" t="str">
            <v>WA</v>
          </cell>
          <cell r="FJ5495" t="str">
            <v>Garage</v>
          </cell>
          <cell r="FK5495" t="str">
            <v>EISAq</v>
          </cell>
          <cell r="FL5495">
            <v>60111.479999999996</v>
          </cell>
        </row>
        <row r="5496">
          <cell r="EZ5496" t="str">
            <v>WA</v>
          </cell>
          <cell r="FA5496" t="str">
            <v>Bathroom</v>
          </cell>
          <cell r="FB5496">
            <v>2339992.125</v>
          </cell>
          <cell r="FC5496">
            <v>488798.35499999998</v>
          </cell>
          <cell r="FI5496" t="str">
            <v>WA</v>
          </cell>
          <cell r="FJ5496" t="str">
            <v>Kitchen</v>
          </cell>
          <cell r="FK5496" t="str">
            <v>EISAnqnx</v>
          </cell>
          <cell r="FL5496">
            <v>80148.639999999999</v>
          </cell>
        </row>
        <row r="5497">
          <cell r="EZ5497" t="str">
            <v>WA</v>
          </cell>
          <cell r="FA5497" t="str">
            <v>Bedrooms</v>
          </cell>
          <cell r="FB5497">
            <v>1181436.024</v>
          </cell>
          <cell r="FC5497">
            <v>1414395.24</v>
          </cell>
          <cell r="FI5497" t="str">
            <v>WA</v>
          </cell>
          <cell r="FJ5497" t="str">
            <v>Kitchen</v>
          </cell>
          <cell r="FK5497" t="str">
            <v>EISAq</v>
          </cell>
          <cell r="FL5497">
            <v>88163.504000000001</v>
          </cell>
        </row>
        <row r="5498">
          <cell r="EZ5498" t="str">
            <v>WA</v>
          </cell>
          <cell r="FA5498" t="str">
            <v>Garage</v>
          </cell>
          <cell r="FB5498">
            <v>682237.70400000003</v>
          </cell>
          <cell r="FC5498">
            <v>1351995.45</v>
          </cell>
          <cell r="FI5498" t="str">
            <v>WA</v>
          </cell>
          <cell r="FJ5498" t="str">
            <v>Kitchen</v>
          </cell>
          <cell r="FK5498" t="str">
            <v>EISAx</v>
          </cell>
          <cell r="FL5498">
            <v>240445.91999999998</v>
          </cell>
        </row>
        <row r="5499">
          <cell r="EZ5499" t="str">
            <v>WA</v>
          </cell>
          <cell r="FA5499" t="str">
            <v>Kitchen</v>
          </cell>
          <cell r="FB5499">
            <v>1601594.6099999999</v>
          </cell>
          <cell r="FC5499">
            <v>467998.42499999999</v>
          </cell>
          <cell r="FI5499" t="str">
            <v>WA</v>
          </cell>
          <cell r="FJ5499" t="str">
            <v>Living Room/Family Room</v>
          </cell>
          <cell r="FK5499" t="str">
            <v>EISAq</v>
          </cell>
          <cell r="FL5499">
            <v>110204.37999999999</v>
          </cell>
        </row>
        <row r="5500">
          <cell r="EZ5500" t="str">
            <v>WA</v>
          </cell>
          <cell r="FA5500" t="str">
            <v>Living Room/Family Room</v>
          </cell>
          <cell r="FB5500">
            <v>1073276.388</v>
          </cell>
          <cell r="FC5500">
            <v>1528794.855</v>
          </cell>
          <cell r="FI5500" t="str">
            <v>WA</v>
          </cell>
          <cell r="FJ5500" t="str">
            <v>Other</v>
          </cell>
          <cell r="FK5500" t="str">
            <v>EISAnqnx</v>
          </cell>
          <cell r="FL5500">
            <v>240445.91999999998</v>
          </cell>
        </row>
        <row r="5501">
          <cell r="EZ5501" t="str">
            <v>WA</v>
          </cell>
          <cell r="FA5501" t="str">
            <v>Other</v>
          </cell>
          <cell r="FB5501">
            <v>1855353.7560000001</v>
          </cell>
          <cell r="FC5501">
            <v>1705594.26</v>
          </cell>
          <cell r="FI5501" t="str">
            <v>WA</v>
          </cell>
          <cell r="FJ5501" t="str">
            <v>Other</v>
          </cell>
          <cell r="FK5501" t="str">
            <v>EISAq</v>
          </cell>
          <cell r="FL5501">
            <v>450836.1</v>
          </cell>
        </row>
        <row r="5502">
          <cell r="EZ5502" t="str">
            <v>OR</v>
          </cell>
          <cell r="FA5502" t="str">
            <v>Bathroom</v>
          </cell>
          <cell r="FB5502">
            <v>443490.3</v>
          </cell>
          <cell r="FC5502">
            <v>282221.09999999998</v>
          </cell>
          <cell r="FI5502" t="str">
            <v>WA</v>
          </cell>
          <cell r="FJ5502" t="str">
            <v>Other</v>
          </cell>
          <cell r="FK5502" t="str">
            <v>EISAx</v>
          </cell>
          <cell r="FL5502">
            <v>130241.54</v>
          </cell>
        </row>
        <row r="5503">
          <cell r="EZ5503" t="str">
            <v>OR</v>
          </cell>
          <cell r="FA5503" t="str">
            <v>Bedrooms</v>
          </cell>
          <cell r="FB5503">
            <v>290284.56</v>
          </cell>
          <cell r="FC5503">
            <v>862790.22</v>
          </cell>
          <cell r="FI5503" t="str">
            <v>WA</v>
          </cell>
          <cell r="FJ5503" t="str">
            <v>Bathroom</v>
          </cell>
          <cell r="FK5503" t="str">
            <v>EISAnqnx</v>
          </cell>
          <cell r="FL5503">
            <v>297389.58</v>
          </cell>
        </row>
        <row r="5504">
          <cell r="EZ5504" t="str">
            <v>OR</v>
          </cell>
          <cell r="FA5504" t="str">
            <v>Exterior</v>
          </cell>
          <cell r="FB5504">
            <v>1161138.24</v>
          </cell>
          <cell r="FC5504">
            <v>2636751.42</v>
          </cell>
          <cell r="FI5504" t="str">
            <v>WA</v>
          </cell>
          <cell r="FJ5504" t="str">
            <v>Bathroom</v>
          </cell>
          <cell r="FK5504" t="str">
            <v>EISAq</v>
          </cell>
          <cell r="FL5504">
            <v>371736.97500000003</v>
          </cell>
        </row>
        <row r="5505">
          <cell r="EZ5505" t="str">
            <v>OR</v>
          </cell>
          <cell r="FA5505" t="str">
            <v>Kitchen</v>
          </cell>
          <cell r="FB5505">
            <v>380595.31199999998</v>
          </cell>
          <cell r="FC5505">
            <v>370919.16</v>
          </cell>
          <cell r="FI5505" t="str">
            <v>WA</v>
          </cell>
          <cell r="FJ5505" t="str">
            <v>Bedrooms</v>
          </cell>
          <cell r="FK5505" t="str">
            <v>EISAnqnx</v>
          </cell>
          <cell r="FL5505">
            <v>892168.74000000011</v>
          </cell>
        </row>
        <row r="5506">
          <cell r="EZ5506" t="str">
            <v>OR</v>
          </cell>
          <cell r="FA5506" t="str">
            <v>Living Room/Family Room</v>
          </cell>
          <cell r="FB5506">
            <v>778930.23600000003</v>
          </cell>
          <cell r="FC5506">
            <v>725711.4</v>
          </cell>
          <cell r="FI5506" t="str">
            <v>WA</v>
          </cell>
          <cell r="FJ5506" t="str">
            <v>Bedrooms</v>
          </cell>
          <cell r="FK5506" t="str">
            <v>EISAq</v>
          </cell>
          <cell r="FL5506">
            <v>193303.22700000001</v>
          </cell>
        </row>
        <row r="5507">
          <cell r="EZ5507" t="str">
            <v>OR</v>
          </cell>
          <cell r="FA5507" t="str">
            <v>Other</v>
          </cell>
          <cell r="FB5507">
            <v>935361.36</v>
          </cell>
          <cell r="FC5507">
            <v>370919.16</v>
          </cell>
          <cell r="FI5507" t="str">
            <v>WA</v>
          </cell>
          <cell r="FJ5507" t="str">
            <v>Bedrooms</v>
          </cell>
          <cell r="FK5507" t="str">
            <v>EISAx</v>
          </cell>
          <cell r="FL5507">
            <v>123912.32500000001</v>
          </cell>
        </row>
        <row r="5508">
          <cell r="EZ5508" t="str">
            <v>WA</v>
          </cell>
          <cell r="FA5508" t="str">
            <v>Bathroom</v>
          </cell>
          <cell r="FB5508">
            <v>1875723.68</v>
          </cell>
          <cell r="FC5508">
            <v>337058.97600000002</v>
          </cell>
          <cell r="FI5508" t="str">
            <v>WA</v>
          </cell>
          <cell r="FJ5508" t="str">
            <v>Exterior</v>
          </cell>
          <cell r="FK5508" t="str">
            <v>EISAq</v>
          </cell>
          <cell r="FL5508">
            <v>227998.67800000001</v>
          </cell>
        </row>
        <row r="5509">
          <cell r="EZ5509" t="str">
            <v>WA</v>
          </cell>
          <cell r="FA5509" t="str">
            <v>Bedrooms</v>
          </cell>
          <cell r="FB5509">
            <v>1361565.92</v>
          </cell>
          <cell r="FC5509">
            <v>816939.55200000003</v>
          </cell>
          <cell r="FI5509" t="str">
            <v>WA</v>
          </cell>
          <cell r="FJ5509" t="str">
            <v>Exterior</v>
          </cell>
          <cell r="FK5509" t="str">
            <v>EISAx</v>
          </cell>
          <cell r="FL5509">
            <v>1933032.2700000003</v>
          </cell>
        </row>
        <row r="5510">
          <cell r="EZ5510" t="str">
            <v>WA</v>
          </cell>
          <cell r="FA5510" t="str">
            <v>Garage</v>
          </cell>
          <cell r="FB5510">
            <v>647457.92000000004</v>
          </cell>
          <cell r="FC5510">
            <v>1087348.4480000001</v>
          </cell>
          <cell r="FI5510" t="str">
            <v>WA</v>
          </cell>
          <cell r="FJ5510" t="str">
            <v>Garage</v>
          </cell>
          <cell r="FK5510" t="str">
            <v>EISAnqnx</v>
          </cell>
          <cell r="FL5510">
            <v>297389.58</v>
          </cell>
        </row>
        <row r="5511">
          <cell r="EZ5511" t="str">
            <v>WA</v>
          </cell>
          <cell r="FA5511" t="str">
            <v>Kitchen</v>
          </cell>
          <cell r="FB5511">
            <v>630319.32799999998</v>
          </cell>
          <cell r="FC5511">
            <v>146630.17600000001</v>
          </cell>
          <cell r="FI5511" t="str">
            <v>WA</v>
          </cell>
          <cell r="FJ5511" t="str">
            <v>Garage</v>
          </cell>
          <cell r="FK5511" t="str">
            <v>EISAq</v>
          </cell>
          <cell r="FL5511">
            <v>470866.83500000002</v>
          </cell>
        </row>
        <row r="5512">
          <cell r="EZ5512" t="str">
            <v>WA</v>
          </cell>
          <cell r="FA5512" t="str">
            <v>Living Room/Family Room</v>
          </cell>
          <cell r="FB5512">
            <v>875972.48</v>
          </cell>
          <cell r="FC5512">
            <v>643649.34400000004</v>
          </cell>
          <cell r="FI5512" t="str">
            <v>WA</v>
          </cell>
          <cell r="FJ5512" t="str">
            <v>Kitchen</v>
          </cell>
          <cell r="FK5512" t="str">
            <v>EISAq</v>
          </cell>
          <cell r="FL5512">
            <v>277563.60800000001</v>
          </cell>
        </row>
        <row r="5513">
          <cell r="EZ5513" t="str">
            <v>WA</v>
          </cell>
          <cell r="FA5513" t="str">
            <v>Other</v>
          </cell>
          <cell r="FB5513">
            <v>1171137.1200000001</v>
          </cell>
          <cell r="FC5513">
            <v>622702.17599999998</v>
          </cell>
          <cell r="FI5513" t="str">
            <v>WA</v>
          </cell>
          <cell r="FJ5513" t="str">
            <v>Kitchen</v>
          </cell>
          <cell r="FK5513" t="str">
            <v>EISAx</v>
          </cell>
          <cell r="FL5513">
            <v>396519.44000000006</v>
          </cell>
        </row>
        <row r="5514">
          <cell r="EZ5514" t="str">
            <v>OR</v>
          </cell>
          <cell r="FA5514" t="str">
            <v>Bathroom</v>
          </cell>
          <cell r="FB5514">
            <v>96761.52</v>
          </cell>
          <cell r="FC5514">
            <v>70958.448000000004</v>
          </cell>
          <cell r="FI5514" t="str">
            <v>WA</v>
          </cell>
          <cell r="FJ5514" t="str">
            <v>Living Room/Family Room</v>
          </cell>
          <cell r="FK5514" t="str">
            <v>EISAnqnx</v>
          </cell>
          <cell r="FL5514">
            <v>892168.74000000011</v>
          </cell>
        </row>
        <row r="5515">
          <cell r="EZ5515" t="str">
            <v>OR</v>
          </cell>
          <cell r="FA5515" t="str">
            <v>Bedrooms</v>
          </cell>
          <cell r="FB5515">
            <v>709584.48</v>
          </cell>
          <cell r="FC5515">
            <v>314474.94</v>
          </cell>
          <cell r="FI5515" t="str">
            <v>WA</v>
          </cell>
          <cell r="FJ5515" t="str">
            <v>Living Room/Family Room</v>
          </cell>
          <cell r="FK5515" t="str">
            <v>EISAq</v>
          </cell>
          <cell r="FL5515">
            <v>178433.74800000002</v>
          </cell>
        </row>
        <row r="5516">
          <cell r="EZ5516" t="str">
            <v>OR</v>
          </cell>
          <cell r="FA5516" t="str">
            <v>Exterior</v>
          </cell>
          <cell r="FB5516">
            <v>193523.04</v>
          </cell>
          <cell r="FC5516">
            <v>1083729.024</v>
          </cell>
          <cell r="FI5516" t="str">
            <v>WA</v>
          </cell>
          <cell r="FJ5516" t="str">
            <v>Living Room/Family Room</v>
          </cell>
          <cell r="FK5516" t="str">
            <v>EISAx</v>
          </cell>
          <cell r="FL5516">
            <v>495649.30000000005</v>
          </cell>
        </row>
        <row r="5517">
          <cell r="EZ5517" t="str">
            <v>OR</v>
          </cell>
          <cell r="FA5517" t="str">
            <v>Garage</v>
          </cell>
          <cell r="FB5517">
            <v>96761.52</v>
          </cell>
          <cell r="FC5517">
            <v>464455.29599999997</v>
          </cell>
          <cell r="FI5517" t="str">
            <v>WA</v>
          </cell>
          <cell r="FJ5517" t="str">
            <v>Other</v>
          </cell>
          <cell r="FK5517" t="str">
            <v>EISAnqnx</v>
          </cell>
          <cell r="FL5517">
            <v>1189558.32</v>
          </cell>
        </row>
        <row r="5518">
          <cell r="EZ5518" t="str">
            <v>OR</v>
          </cell>
          <cell r="FA5518" t="str">
            <v>Kitchen</v>
          </cell>
          <cell r="FB5518">
            <v>204811.88399999999</v>
          </cell>
          <cell r="FC5518">
            <v>183846.88800000001</v>
          </cell>
          <cell r="FI5518" t="str">
            <v>WA</v>
          </cell>
          <cell r="FJ5518" t="str">
            <v>Other</v>
          </cell>
          <cell r="FK5518" t="str">
            <v>EISAq</v>
          </cell>
          <cell r="FL5518">
            <v>812864.85200000007</v>
          </cell>
        </row>
        <row r="5519">
          <cell r="EZ5519" t="str">
            <v>OR</v>
          </cell>
          <cell r="FA5519" t="str">
            <v>Living Room/Family Room</v>
          </cell>
          <cell r="FB5519">
            <v>274157.64</v>
          </cell>
          <cell r="FC5519">
            <v>396722.23200000002</v>
          </cell>
          <cell r="FI5519" t="str">
            <v>WA</v>
          </cell>
          <cell r="FJ5519" t="str">
            <v>Other</v>
          </cell>
          <cell r="FK5519" t="str">
            <v>EISAx</v>
          </cell>
          <cell r="FL5519">
            <v>1189558.32</v>
          </cell>
        </row>
        <row r="5520">
          <cell r="EZ5520" t="str">
            <v>MT</v>
          </cell>
          <cell r="FA5520" t="str">
            <v>Bathroom</v>
          </cell>
          <cell r="FB5520">
            <v>686807.4</v>
          </cell>
          <cell r="FC5520">
            <v>304484.614</v>
          </cell>
          <cell r="FI5520" t="str">
            <v>WA</v>
          </cell>
          <cell r="FJ5520" t="str">
            <v>Bathroom</v>
          </cell>
          <cell r="FK5520" t="str">
            <v>EISAnqnx</v>
          </cell>
          <cell r="FL5520">
            <v>640400.03999999992</v>
          </cell>
        </row>
        <row r="5521">
          <cell r="EZ5521" t="str">
            <v>MT</v>
          </cell>
          <cell r="FA5521" t="str">
            <v>Bedrooms</v>
          </cell>
          <cell r="FB5521">
            <v>778381.72000000009</v>
          </cell>
          <cell r="FC5521">
            <v>953517.60700000008</v>
          </cell>
          <cell r="FI5521" t="str">
            <v>WA</v>
          </cell>
          <cell r="FJ5521" t="str">
            <v>Bathroom</v>
          </cell>
          <cell r="FK5521" t="str">
            <v>EISAq</v>
          </cell>
          <cell r="FL5521">
            <v>33544.763999999996</v>
          </cell>
        </row>
        <row r="5522">
          <cell r="EZ5522" t="str">
            <v>MT</v>
          </cell>
          <cell r="FA5522" t="str">
            <v>Exterior</v>
          </cell>
          <cell r="FB5522">
            <v>755488.14</v>
          </cell>
          <cell r="FC5522">
            <v>3491270.95</v>
          </cell>
          <cell r="FI5522" t="str">
            <v>WA</v>
          </cell>
          <cell r="FJ5522" t="str">
            <v>Bathroom</v>
          </cell>
          <cell r="FK5522" t="str">
            <v>EISAx</v>
          </cell>
          <cell r="FL5522">
            <v>381190.5</v>
          </cell>
        </row>
        <row r="5523">
          <cell r="EZ5523" t="str">
            <v>MT</v>
          </cell>
          <cell r="FA5523" t="str">
            <v>Garage</v>
          </cell>
          <cell r="FB5523">
            <v>463594.99500000005</v>
          </cell>
          <cell r="FC5523">
            <v>803564.65800000005</v>
          </cell>
          <cell r="FI5523" t="str">
            <v>WA</v>
          </cell>
          <cell r="FJ5523" t="str">
            <v>Bedrooms</v>
          </cell>
          <cell r="FK5523" t="str">
            <v>EISAnqnx</v>
          </cell>
          <cell r="FL5523">
            <v>182971.44</v>
          </cell>
        </row>
        <row r="5524">
          <cell r="EZ5524" t="str">
            <v>MT</v>
          </cell>
          <cell r="FA5524" t="str">
            <v>Living Room/Family Room</v>
          </cell>
          <cell r="FB5524">
            <v>1104615.2350000001</v>
          </cell>
          <cell r="FC5524">
            <v>1024487.7050000001</v>
          </cell>
          <cell r="FI5524" t="str">
            <v>WA</v>
          </cell>
          <cell r="FJ5524" t="str">
            <v>Bedrooms</v>
          </cell>
          <cell r="FK5524" t="str">
            <v>EISAq</v>
          </cell>
          <cell r="FL5524">
            <v>205842.87</v>
          </cell>
        </row>
        <row r="5525">
          <cell r="EZ5525" t="str">
            <v>MT</v>
          </cell>
          <cell r="FA5525" t="str">
            <v>Other</v>
          </cell>
          <cell r="FB5525">
            <v>1602550.6</v>
          </cell>
          <cell r="FC5525">
            <v>882547.50900000008</v>
          </cell>
          <cell r="FI5525" t="str">
            <v>WA</v>
          </cell>
          <cell r="FJ5525" t="str">
            <v>Exterior</v>
          </cell>
          <cell r="FK5525" t="str">
            <v>EISAq</v>
          </cell>
          <cell r="FL5525">
            <v>67089.527999999991</v>
          </cell>
        </row>
        <row r="5526">
          <cell r="EZ5526" t="str">
            <v>ID</v>
          </cell>
          <cell r="FA5526" t="str">
            <v>Bathroom</v>
          </cell>
          <cell r="FB5526">
            <v>454291.68</v>
          </cell>
          <cell r="FC5526">
            <v>215788.54800000001</v>
          </cell>
          <cell r="FI5526" t="str">
            <v>WA</v>
          </cell>
          <cell r="FJ5526" t="str">
            <v>Garage</v>
          </cell>
          <cell r="FK5526" t="str">
            <v>EISAnqnx</v>
          </cell>
          <cell r="FL5526">
            <v>91485.72</v>
          </cell>
        </row>
        <row r="5527">
          <cell r="EZ5527" t="str">
            <v>ID</v>
          </cell>
          <cell r="FA5527" t="str">
            <v>Bedrooms</v>
          </cell>
          <cell r="FB5527">
            <v>832868.08000000007</v>
          </cell>
          <cell r="FC5527">
            <v>1025942.044</v>
          </cell>
          <cell r="FI5527" t="str">
            <v>WA</v>
          </cell>
          <cell r="FJ5527" t="str">
            <v>Kitchen</v>
          </cell>
          <cell r="FK5527" t="str">
            <v>EISAq</v>
          </cell>
          <cell r="FL5527">
            <v>134179.05599999998</v>
          </cell>
        </row>
        <row r="5528">
          <cell r="EZ5528" t="str">
            <v>ID</v>
          </cell>
          <cell r="FA5528" t="str">
            <v>Exterior</v>
          </cell>
          <cell r="FB5528">
            <v>454291.68</v>
          </cell>
          <cell r="FC5528">
            <v>7692672.4479999999</v>
          </cell>
          <cell r="FI5528" t="str">
            <v>WA</v>
          </cell>
          <cell r="FJ5528" t="str">
            <v>Living Room/Family Room</v>
          </cell>
          <cell r="FK5528" t="str">
            <v>EISAq</v>
          </cell>
          <cell r="FL5528">
            <v>45742.86</v>
          </cell>
        </row>
        <row r="5529">
          <cell r="EZ5529" t="str">
            <v>ID</v>
          </cell>
          <cell r="FA5529" t="str">
            <v>Kitchen</v>
          </cell>
          <cell r="FB5529">
            <v>738223.98</v>
          </cell>
          <cell r="FC5529">
            <v>507292.37599999999</v>
          </cell>
          <cell r="FI5529" t="str">
            <v>WA</v>
          </cell>
          <cell r="FJ5529" t="str">
            <v>Other</v>
          </cell>
          <cell r="FK5529" t="str">
            <v>EISAq</v>
          </cell>
          <cell r="FL5529">
            <v>112832.38799999999</v>
          </cell>
        </row>
        <row r="5530">
          <cell r="EZ5530" t="str">
            <v>ID</v>
          </cell>
          <cell r="FA5530" t="str">
            <v>Living Room/Family Room</v>
          </cell>
          <cell r="FB5530">
            <v>1457519.1400000001</v>
          </cell>
          <cell r="FC5530">
            <v>1559734.7680000002</v>
          </cell>
          <cell r="FI5530" t="str">
            <v>WA</v>
          </cell>
          <cell r="FJ5530" t="str">
            <v>Other</v>
          </cell>
          <cell r="FK5530" t="str">
            <v>EISAx</v>
          </cell>
          <cell r="FL5530">
            <v>190595.25</v>
          </cell>
        </row>
        <row r="5531">
          <cell r="EZ5531" t="str">
            <v>ID</v>
          </cell>
          <cell r="FA5531" t="str">
            <v>Other</v>
          </cell>
          <cell r="FB5531">
            <v>3074040.3680000002</v>
          </cell>
          <cell r="FC5531">
            <v>3528332.048</v>
          </cell>
          <cell r="FI5531" t="str">
            <v>WA</v>
          </cell>
          <cell r="FJ5531" t="str">
            <v>Bathroom</v>
          </cell>
          <cell r="FK5531" t="str">
            <v>EISAnqnx</v>
          </cell>
          <cell r="FL5531">
            <v>80148.639999999999</v>
          </cell>
        </row>
        <row r="5532">
          <cell r="EZ5532" t="str">
            <v>WA</v>
          </cell>
          <cell r="FA5532" t="str">
            <v>Bathroom</v>
          </cell>
          <cell r="FB5532">
            <v>180959.391</v>
          </cell>
          <cell r="FC5532">
            <v>291199.02</v>
          </cell>
          <cell r="FI5532" t="str">
            <v>WA</v>
          </cell>
          <cell r="FJ5532" t="str">
            <v>Bathroom</v>
          </cell>
          <cell r="FK5532" t="str">
            <v>EISAq</v>
          </cell>
          <cell r="FL5532">
            <v>210390.18</v>
          </cell>
        </row>
        <row r="5533">
          <cell r="EZ5533" t="str">
            <v>WA</v>
          </cell>
          <cell r="FA5533" t="str">
            <v>Bedrooms</v>
          </cell>
          <cell r="FB5533">
            <v>54079.817999999999</v>
          </cell>
          <cell r="FC5533">
            <v>811197.27</v>
          </cell>
          <cell r="FI5533" t="str">
            <v>WA</v>
          </cell>
          <cell r="FJ5533" t="str">
            <v>Bathroom</v>
          </cell>
          <cell r="FK5533" t="str">
            <v>EISAx</v>
          </cell>
          <cell r="FL5533">
            <v>2003716</v>
          </cell>
        </row>
        <row r="5534">
          <cell r="EZ5534" t="str">
            <v>WA</v>
          </cell>
          <cell r="FA5534" t="str">
            <v>Exterior</v>
          </cell>
          <cell r="FB5534">
            <v>81119.726999999999</v>
          </cell>
          <cell r="FC5534">
            <v>3927026.784</v>
          </cell>
          <cell r="FI5534" t="str">
            <v>WA</v>
          </cell>
          <cell r="FJ5534" t="str">
            <v>Bedrooms</v>
          </cell>
          <cell r="FK5534" t="str">
            <v>EISAnqnx</v>
          </cell>
          <cell r="FL5534">
            <v>1162155.28</v>
          </cell>
        </row>
        <row r="5535">
          <cell r="EZ5535" t="str">
            <v>WA</v>
          </cell>
          <cell r="FA5535" t="str">
            <v>Kitchen</v>
          </cell>
          <cell r="FB5535">
            <v>58239.803999999996</v>
          </cell>
          <cell r="FC5535">
            <v>299518.99199999997</v>
          </cell>
          <cell r="FI5535" t="str">
            <v>WA</v>
          </cell>
          <cell r="FJ5535" t="str">
            <v>Bedrooms</v>
          </cell>
          <cell r="FK5535" t="str">
            <v>EISAq</v>
          </cell>
          <cell r="FL5535">
            <v>52096.615999999995</v>
          </cell>
        </row>
        <row r="5536">
          <cell r="EZ5536" t="str">
            <v>WA</v>
          </cell>
          <cell r="FA5536" t="str">
            <v>Living Room/Family Room</v>
          </cell>
          <cell r="FB5536">
            <v>519998.25</v>
          </cell>
          <cell r="FC5536">
            <v>519998.25</v>
          </cell>
          <cell r="FI5536" t="str">
            <v>WA</v>
          </cell>
          <cell r="FJ5536" t="str">
            <v>Bedrooms</v>
          </cell>
          <cell r="FK5536" t="str">
            <v>EISAx</v>
          </cell>
          <cell r="FL5536">
            <v>1312433.98</v>
          </cell>
        </row>
        <row r="5537">
          <cell r="EZ5537" t="str">
            <v>WA</v>
          </cell>
          <cell r="FA5537" t="str">
            <v>Other</v>
          </cell>
          <cell r="FB5537">
            <v>846557.15099999995</v>
          </cell>
          <cell r="FC5537">
            <v>3544308.0719999997</v>
          </cell>
          <cell r="FI5537" t="str">
            <v>WA</v>
          </cell>
          <cell r="FJ5537" t="str">
            <v>Exterior</v>
          </cell>
          <cell r="FK5537" t="str">
            <v>EISAq</v>
          </cell>
          <cell r="FL5537">
            <v>174323.29199999999</v>
          </cell>
        </row>
        <row r="5538">
          <cell r="EZ5538" t="str">
            <v>ID</v>
          </cell>
          <cell r="FA5538" t="str">
            <v>Bathroom</v>
          </cell>
          <cell r="FB5538">
            <v>357739.5</v>
          </cell>
          <cell r="FC5538">
            <v>60815.714999999997</v>
          </cell>
          <cell r="FI5538" t="str">
            <v>WA</v>
          </cell>
          <cell r="FJ5538" t="str">
            <v>Exterior</v>
          </cell>
          <cell r="FK5538" t="str">
            <v>EISAx</v>
          </cell>
          <cell r="FL5538">
            <v>500929</v>
          </cell>
        </row>
        <row r="5539">
          <cell r="EZ5539" t="str">
            <v>ID</v>
          </cell>
          <cell r="FA5539" t="str">
            <v>Bedrooms</v>
          </cell>
          <cell r="FB5539">
            <v>262342.3</v>
          </cell>
          <cell r="FC5539">
            <v>517529.80999999994</v>
          </cell>
          <cell r="FI5539" t="str">
            <v>WA</v>
          </cell>
          <cell r="FJ5539" t="str">
            <v>Garage</v>
          </cell>
          <cell r="FK5539" t="str">
            <v>EISAq</v>
          </cell>
          <cell r="FL5539">
            <v>480891.83999999997</v>
          </cell>
        </row>
        <row r="5540">
          <cell r="EZ5540" t="str">
            <v>ID</v>
          </cell>
          <cell r="FA5540" t="str">
            <v>Exterior</v>
          </cell>
          <cell r="FB5540">
            <v>231338.21</v>
          </cell>
          <cell r="FC5540">
            <v>2337231.4</v>
          </cell>
          <cell r="FI5540" t="str">
            <v>WA</v>
          </cell>
          <cell r="FJ5540" t="str">
            <v>Kitchen</v>
          </cell>
          <cell r="FK5540" t="str">
            <v>EISAq</v>
          </cell>
          <cell r="FL5540">
            <v>320594.56</v>
          </cell>
        </row>
        <row r="5541">
          <cell r="EZ5541" t="str">
            <v>ID</v>
          </cell>
          <cell r="FA5541" t="str">
            <v>Kitchen</v>
          </cell>
          <cell r="FB5541">
            <v>936085.02499999991</v>
          </cell>
          <cell r="FC5541">
            <v>225375.88499999998</v>
          </cell>
          <cell r="FI5541" t="str">
            <v>WA</v>
          </cell>
          <cell r="FJ5541" t="str">
            <v>Living Room/Family Room</v>
          </cell>
          <cell r="FK5541" t="str">
            <v>EISAx</v>
          </cell>
          <cell r="FL5541">
            <v>1382564.04</v>
          </cell>
        </row>
        <row r="5542">
          <cell r="EZ5542" t="str">
            <v>ID</v>
          </cell>
          <cell r="FA5542" t="str">
            <v>Living Room/Family Room</v>
          </cell>
          <cell r="FB5542">
            <v>1681375.65</v>
          </cell>
          <cell r="FC5542">
            <v>1159075.98</v>
          </cell>
          <cell r="FI5542" t="str">
            <v>WA</v>
          </cell>
          <cell r="FJ5542" t="str">
            <v>Other</v>
          </cell>
          <cell r="FK5542" t="str">
            <v>EISAnqnx</v>
          </cell>
          <cell r="FL5542">
            <v>2244161.92</v>
          </cell>
        </row>
        <row r="5543">
          <cell r="EZ5543" t="str">
            <v>ID</v>
          </cell>
          <cell r="FA5543" t="str">
            <v>Other</v>
          </cell>
          <cell r="FB5543">
            <v>276651.88</v>
          </cell>
          <cell r="FC5543">
            <v>270689.55499999999</v>
          </cell>
          <cell r="FI5543" t="str">
            <v>WA</v>
          </cell>
          <cell r="FJ5543" t="str">
            <v>Other</v>
          </cell>
          <cell r="FK5543" t="str">
            <v>EISAq</v>
          </cell>
          <cell r="FL5543">
            <v>78144.923999999999</v>
          </cell>
        </row>
        <row r="5544">
          <cell r="EZ5544" t="str">
            <v>WA</v>
          </cell>
          <cell r="FA5544" t="str">
            <v>Bathroom</v>
          </cell>
          <cell r="FB5544">
            <v>476072</v>
          </cell>
          <cell r="FC5544">
            <v>171385.92</v>
          </cell>
          <cell r="FI5544" t="str">
            <v>WA</v>
          </cell>
          <cell r="FJ5544" t="str">
            <v>Other</v>
          </cell>
          <cell r="FK5544" t="str">
            <v>EISAx</v>
          </cell>
          <cell r="FL5544">
            <v>741374.91999999993</v>
          </cell>
        </row>
        <row r="5545">
          <cell r="EZ5545" t="str">
            <v>WA</v>
          </cell>
          <cell r="FA5545" t="str">
            <v>Bedrooms</v>
          </cell>
          <cell r="FB5545">
            <v>990229.76</v>
          </cell>
          <cell r="FC5545">
            <v>1077827.0079999999</v>
          </cell>
          <cell r="FI5545" t="str">
            <v>OR</v>
          </cell>
          <cell r="FJ5545" t="str">
            <v>Bathroom</v>
          </cell>
          <cell r="FK5545" t="str">
            <v>EISAnqnx</v>
          </cell>
          <cell r="FL5545">
            <v>1941166.6400000001</v>
          </cell>
        </row>
        <row r="5546">
          <cell r="EZ5546" t="str">
            <v>WA</v>
          </cell>
          <cell r="FA5546" t="str">
            <v>Exterior</v>
          </cell>
          <cell r="FB5546">
            <v>735055.16799999995</v>
          </cell>
          <cell r="FC5546">
            <v>4189433.6</v>
          </cell>
          <cell r="FI5546" t="str">
            <v>OR</v>
          </cell>
          <cell r="FJ5546" t="str">
            <v>Bathroom</v>
          </cell>
          <cell r="FK5546" t="str">
            <v>EISAq</v>
          </cell>
          <cell r="FL5546">
            <v>159452.97400000002</v>
          </cell>
        </row>
        <row r="5547">
          <cell r="EZ5547" t="str">
            <v>WA</v>
          </cell>
          <cell r="FA5547" t="str">
            <v>Garage</v>
          </cell>
          <cell r="FB5547">
            <v>723629.44000000006</v>
          </cell>
          <cell r="FC5547">
            <v>914058.23999999999</v>
          </cell>
          <cell r="FI5547" t="str">
            <v>OR</v>
          </cell>
          <cell r="FJ5547" t="str">
            <v>Bathroom</v>
          </cell>
          <cell r="FK5547" t="str">
            <v>EISAx</v>
          </cell>
          <cell r="FL5547">
            <v>471426.18400000001</v>
          </cell>
        </row>
        <row r="5548">
          <cell r="EZ5548" t="str">
            <v>WA</v>
          </cell>
          <cell r="FA5548" t="str">
            <v>Kitchen</v>
          </cell>
          <cell r="FB5548">
            <v>199950.24</v>
          </cell>
          <cell r="FC5548">
            <v>257078.88</v>
          </cell>
          <cell r="FI5548" t="str">
            <v>OR</v>
          </cell>
          <cell r="FJ5548" t="str">
            <v>Bedrooms</v>
          </cell>
          <cell r="FK5548" t="str">
            <v>EISAnqnx</v>
          </cell>
          <cell r="FL5548">
            <v>831928.56</v>
          </cell>
        </row>
        <row r="5549">
          <cell r="EZ5549" t="str">
            <v>WA</v>
          </cell>
          <cell r="FA5549" t="str">
            <v>Living Room/Family Room</v>
          </cell>
          <cell r="FB5549">
            <v>1342523.04</v>
          </cell>
          <cell r="FC5549">
            <v>1742423.52</v>
          </cell>
          <cell r="FI5549" t="str">
            <v>OR</v>
          </cell>
          <cell r="FJ5549" t="str">
            <v>Bedrooms</v>
          </cell>
          <cell r="FK5549" t="str">
            <v>EISAq</v>
          </cell>
          <cell r="FL5549">
            <v>318905.94800000003</v>
          </cell>
        </row>
        <row r="5550">
          <cell r="EZ5550" t="str">
            <v>WA</v>
          </cell>
          <cell r="FA5550" t="str">
            <v>Other</v>
          </cell>
          <cell r="FB5550">
            <v>980708.32</v>
          </cell>
          <cell r="FC5550">
            <v>643649.34400000004</v>
          </cell>
          <cell r="FI5550" t="str">
            <v>OR</v>
          </cell>
          <cell r="FJ5550" t="str">
            <v>Bedrooms</v>
          </cell>
          <cell r="FK5550" t="str">
            <v>EISAx</v>
          </cell>
          <cell r="FL5550">
            <v>1421211.29</v>
          </cell>
        </row>
        <row r="5551">
          <cell r="EZ5551" t="str">
            <v>WA</v>
          </cell>
          <cell r="FA5551" t="str">
            <v>Bathroom</v>
          </cell>
          <cell r="FB5551">
            <v>998396.64</v>
          </cell>
          <cell r="FC5551">
            <v>363998.77499999997</v>
          </cell>
          <cell r="FI5551" t="str">
            <v>OR</v>
          </cell>
          <cell r="FJ5551" t="str">
            <v>Exterior</v>
          </cell>
          <cell r="FK5551" t="str">
            <v>EISAnqnx</v>
          </cell>
          <cell r="FL5551">
            <v>1109238.08</v>
          </cell>
        </row>
        <row r="5552">
          <cell r="EZ5552" t="str">
            <v>WA</v>
          </cell>
          <cell r="FA5552" t="str">
            <v>Bedrooms</v>
          </cell>
          <cell r="FB5552">
            <v>544958.16599999997</v>
          </cell>
          <cell r="FC5552">
            <v>1559994.75</v>
          </cell>
          <cell r="FI5552" t="str">
            <v>OR</v>
          </cell>
          <cell r="FJ5552" t="str">
            <v>Exterior</v>
          </cell>
          <cell r="FK5552" t="str">
            <v>EISAq</v>
          </cell>
          <cell r="FL5552">
            <v>318905.94800000003</v>
          </cell>
        </row>
        <row r="5553">
          <cell r="EZ5553" t="str">
            <v>WA</v>
          </cell>
          <cell r="FA5553" t="str">
            <v>Kitchen</v>
          </cell>
          <cell r="FB5553">
            <v>1478875.023</v>
          </cell>
          <cell r="FC5553">
            <v>291199.02</v>
          </cell>
          <cell r="FI5553" t="str">
            <v>OR</v>
          </cell>
          <cell r="FJ5553" t="str">
            <v>Garage</v>
          </cell>
          <cell r="FK5553" t="str">
            <v>EISAnqnx</v>
          </cell>
          <cell r="FL5553">
            <v>3189059.48</v>
          </cell>
        </row>
        <row r="5554">
          <cell r="EZ5554" t="str">
            <v>WA</v>
          </cell>
          <cell r="FA5554" t="str">
            <v>Living Room/Family Room</v>
          </cell>
          <cell r="FB5554">
            <v>2208952.5660000001</v>
          </cell>
          <cell r="FC5554">
            <v>1345755.4709999999</v>
          </cell>
          <cell r="FI5554" t="str">
            <v>OR</v>
          </cell>
          <cell r="FJ5554" t="str">
            <v>Garage</v>
          </cell>
          <cell r="FK5554" t="str">
            <v>EISAq</v>
          </cell>
          <cell r="FL5554">
            <v>159452.97400000002</v>
          </cell>
        </row>
        <row r="5555">
          <cell r="EZ5555" t="str">
            <v>WA</v>
          </cell>
          <cell r="FA5555" t="str">
            <v>Other</v>
          </cell>
          <cell r="FB5555">
            <v>904796.95499999996</v>
          </cell>
          <cell r="FC5555">
            <v>1299995.625</v>
          </cell>
          <cell r="FI5555" t="str">
            <v>OR</v>
          </cell>
          <cell r="FJ5555" t="str">
            <v>Kitchen</v>
          </cell>
          <cell r="FK5555" t="str">
            <v>EISAnqnx</v>
          </cell>
          <cell r="FL5555">
            <v>831928.56</v>
          </cell>
        </row>
        <row r="5556">
          <cell r="EZ5556" t="str">
            <v>WA</v>
          </cell>
          <cell r="FA5556" t="str">
            <v>Bathroom</v>
          </cell>
          <cell r="FB5556">
            <v>1951895.2</v>
          </cell>
          <cell r="FC5556">
            <v>331346.11200000002</v>
          </cell>
          <cell r="FI5556" t="str">
            <v>OR</v>
          </cell>
          <cell r="FJ5556" t="str">
            <v>Kitchen</v>
          </cell>
          <cell r="FK5556" t="str">
            <v>EISAq</v>
          </cell>
          <cell r="FL5556">
            <v>554619.04</v>
          </cell>
        </row>
        <row r="5557">
          <cell r="EZ5557" t="str">
            <v>WA</v>
          </cell>
          <cell r="FA5557" t="str">
            <v>Bedrooms</v>
          </cell>
          <cell r="FB5557">
            <v>470359.136</v>
          </cell>
          <cell r="FC5557">
            <v>1043549.824</v>
          </cell>
          <cell r="FI5557" t="str">
            <v>OR</v>
          </cell>
          <cell r="FJ5557" t="str">
            <v>Living Room/Family Room</v>
          </cell>
          <cell r="FK5557" t="str">
            <v>EISAnqnx</v>
          </cell>
          <cell r="FL5557">
            <v>2495785.6800000002</v>
          </cell>
        </row>
        <row r="5558">
          <cell r="EZ5558" t="str">
            <v>WA</v>
          </cell>
          <cell r="FA5558" t="str">
            <v>Exterior</v>
          </cell>
          <cell r="FB5558">
            <v>445603.39199999999</v>
          </cell>
          <cell r="FC5558">
            <v>3534358.5279999999</v>
          </cell>
          <cell r="FI5558" t="str">
            <v>OR</v>
          </cell>
          <cell r="FJ5558" t="str">
            <v>Living Room/Family Room</v>
          </cell>
          <cell r="FK5558" t="str">
            <v>EISAx</v>
          </cell>
          <cell r="FL5558">
            <v>1351883.9100000001</v>
          </cell>
        </row>
        <row r="5559">
          <cell r="EZ5559" t="str">
            <v>WA</v>
          </cell>
          <cell r="FA5559" t="str">
            <v>Garage</v>
          </cell>
          <cell r="FB5559">
            <v>392283.32799999998</v>
          </cell>
          <cell r="FC5559">
            <v>1447258.8800000001</v>
          </cell>
          <cell r="FI5559" t="str">
            <v>OR</v>
          </cell>
          <cell r="FJ5559" t="str">
            <v>Other</v>
          </cell>
          <cell r="FK5559" t="str">
            <v>EISAnqnx</v>
          </cell>
          <cell r="FL5559">
            <v>1871839.26</v>
          </cell>
        </row>
        <row r="5560">
          <cell r="EZ5560" t="str">
            <v>WA</v>
          </cell>
          <cell r="FA5560" t="str">
            <v>Kitchen</v>
          </cell>
          <cell r="FB5560">
            <v>199950.24</v>
          </cell>
          <cell r="FC5560">
            <v>695065.12</v>
          </cell>
          <cell r="FI5560" t="str">
            <v>OR</v>
          </cell>
          <cell r="FJ5560" t="str">
            <v>Other</v>
          </cell>
          <cell r="FK5560" t="str">
            <v>EISAq</v>
          </cell>
          <cell r="FL5560">
            <v>235713.092</v>
          </cell>
        </row>
        <row r="5561">
          <cell r="EZ5561" t="str">
            <v>WA</v>
          </cell>
          <cell r="FA5561" t="str">
            <v>Living Room/Family Room</v>
          </cell>
          <cell r="FB5561">
            <v>114257.28</v>
          </cell>
          <cell r="FC5561">
            <v>666500.80000000005</v>
          </cell>
          <cell r="FI5561" t="str">
            <v>OR</v>
          </cell>
          <cell r="FJ5561" t="str">
            <v>Other</v>
          </cell>
          <cell r="FK5561" t="str">
            <v>EISAx</v>
          </cell>
          <cell r="FL5561">
            <v>6683159.432</v>
          </cell>
        </row>
        <row r="5562">
          <cell r="EZ5562" t="str">
            <v>WA</v>
          </cell>
          <cell r="FA5562" t="str">
            <v>Other</v>
          </cell>
          <cell r="FB5562">
            <v>371336.16</v>
          </cell>
          <cell r="FC5562">
            <v>735055.16799999995</v>
          </cell>
          <cell r="FI5562" t="str">
            <v>WA</v>
          </cell>
          <cell r="FJ5562" t="str">
            <v>Bathroom</v>
          </cell>
          <cell r="FK5562" t="str">
            <v>EISAnqnx</v>
          </cell>
          <cell r="FL5562">
            <v>793038.88000000012</v>
          </cell>
        </row>
        <row r="5563">
          <cell r="EZ5563" t="str">
            <v>ID</v>
          </cell>
          <cell r="FA5563" t="str">
            <v>Bathroom</v>
          </cell>
          <cell r="FB5563">
            <v>530006.96</v>
          </cell>
          <cell r="FC5563">
            <v>401290.984</v>
          </cell>
          <cell r="FI5563" t="str">
            <v>WA</v>
          </cell>
          <cell r="FJ5563" t="str">
            <v>Bathroom</v>
          </cell>
          <cell r="FK5563" t="str">
            <v>EISAq</v>
          </cell>
          <cell r="FL5563">
            <v>773212.90800000005</v>
          </cell>
        </row>
        <row r="5564">
          <cell r="EZ5564" t="str">
            <v>ID</v>
          </cell>
          <cell r="FA5564" t="str">
            <v>Bedrooms</v>
          </cell>
          <cell r="FB5564">
            <v>1873953.1800000002</v>
          </cell>
          <cell r="FC5564">
            <v>1446161.848</v>
          </cell>
          <cell r="FI5564" t="str">
            <v>WA</v>
          </cell>
          <cell r="FJ5564" t="str">
            <v>Bedrooms</v>
          </cell>
          <cell r="FK5564" t="str">
            <v>EISAnqnx</v>
          </cell>
          <cell r="FL5564">
            <v>1486947.9000000001</v>
          </cell>
        </row>
        <row r="5565">
          <cell r="EZ5565" t="str">
            <v>ID</v>
          </cell>
          <cell r="FA5565" t="str">
            <v>Exterior</v>
          </cell>
          <cell r="FB5565">
            <v>851796.9</v>
          </cell>
          <cell r="FC5565">
            <v>7382239.7999999998</v>
          </cell>
          <cell r="FI5565" t="str">
            <v>WA</v>
          </cell>
          <cell r="FJ5565" t="str">
            <v>Bedrooms</v>
          </cell>
          <cell r="FK5565" t="str">
            <v>EISAx</v>
          </cell>
          <cell r="FL5565">
            <v>495649.30000000005</v>
          </cell>
        </row>
        <row r="5566">
          <cell r="EZ5566" t="str">
            <v>ID</v>
          </cell>
          <cell r="FA5566" t="str">
            <v>Kitchen</v>
          </cell>
          <cell r="FB5566">
            <v>283932.3</v>
          </cell>
          <cell r="FC5566">
            <v>393719.45600000001</v>
          </cell>
          <cell r="FI5566" t="str">
            <v>WA</v>
          </cell>
          <cell r="FJ5566" t="str">
            <v>Exterior</v>
          </cell>
          <cell r="FK5566" t="str">
            <v>EISAq</v>
          </cell>
          <cell r="FL5566">
            <v>654257.076</v>
          </cell>
        </row>
        <row r="5567">
          <cell r="EZ5567" t="str">
            <v>ID</v>
          </cell>
          <cell r="FA5567" t="str">
            <v>Living Room/Family Room</v>
          </cell>
          <cell r="FB5567">
            <v>1669521.9240000001</v>
          </cell>
          <cell r="FC5567">
            <v>1839881.304</v>
          </cell>
          <cell r="FI5567" t="str">
            <v>WA</v>
          </cell>
          <cell r="FJ5567" t="str">
            <v>Exterior</v>
          </cell>
          <cell r="FK5567" t="str">
            <v>EISAx</v>
          </cell>
          <cell r="FL5567">
            <v>1486947.9000000001</v>
          </cell>
        </row>
        <row r="5568">
          <cell r="EZ5568" t="str">
            <v>ID</v>
          </cell>
          <cell r="FA5568" t="str">
            <v>Other</v>
          </cell>
          <cell r="FB5568">
            <v>1105443.088</v>
          </cell>
          <cell r="FC5568">
            <v>2600819.8680000002</v>
          </cell>
          <cell r="FI5568" t="str">
            <v>WA</v>
          </cell>
          <cell r="FJ5568" t="str">
            <v>Garage</v>
          </cell>
          <cell r="FK5568" t="str">
            <v>EISAq</v>
          </cell>
          <cell r="FL5568">
            <v>793038.88000000012</v>
          </cell>
        </row>
        <row r="5569">
          <cell r="EZ5569" t="str">
            <v>OR</v>
          </cell>
          <cell r="FA5569" t="str">
            <v>Bathroom</v>
          </cell>
          <cell r="FB5569">
            <v>387046.08</v>
          </cell>
          <cell r="FC5569">
            <v>137078.82</v>
          </cell>
          <cell r="FI5569" t="str">
            <v>WA</v>
          </cell>
          <cell r="FJ5569" t="str">
            <v>Kitchen</v>
          </cell>
          <cell r="FK5569" t="str">
            <v>EISAq</v>
          </cell>
          <cell r="FL5569">
            <v>763299.92200000002</v>
          </cell>
        </row>
        <row r="5570">
          <cell r="EZ5570" t="str">
            <v>OR</v>
          </cell>
          <cell r="FA5570" t="str">
            <v>Bedrooms</v>
          </cell>
          <cell r="FB5570">
            <v>537026.43599999999</v>
          </cell>
          <cell r="FC5570">
            <v>628949.88</v>
          </cell>
          <cell r="FI5570" t="str">
            <v>WA</v>
          </cell>
          <cell r="FJ5570" t="str">
            <v>Living Room/Family Room</v>
          </cell>
          <cell r="FK5570" t="str">
            <v>EISAq</v>
          </cell>
          <cell r="FL5570">
            <v>515475.27200000006</v>
          </cell>
        </row>
        <row r="5571">
          <cell r="EZ5571" t="str">
            <v>OR</v>
          </cell>
          <cell r="FA5571" t="str">
            <v>Exterior</v>
          </cell>
          <cell r="FB5571">
            <v>90310.752000000008</v>
          </cell>
          <cell r="FC5571">
            <v>1975547.7</v>
          </cell>
          <cell r="FI5571" t="str">
            <v>WA</v>
          </cell>
          <cell r="FJ5571" t="str">
            <v>Living Room/Family Room</v>
          </cell>
          <cell r="FK5571" t="str">
            <v>EISAx</v>
          </cell>
          <cell r="FL5571">
            <v>1933032.2700000003</v>
          </cell>
        </row>
        <row r="5572">
          <cell r="EZ5572" t="str">
            <v>OR</v>
          </cell>
          <cell r="FA5572" t="str">
            <v>Garage</v>
          </cell>
          <cell r="FB5572">
            <v>483807.6</v>
          </cell>
          <cell r="FC5572">
            <v>774092.16</v>
          </cell>
          <cell r="FI5572" t="str">
            <v>WA</v>
          </cell>
          <cell r="FJ5572" t="str">
            <v>Other</v>
          </cell>
          <cell r="FK5572" t="str">
            <v>EISAq</v>
          </cell>
          <cell r="FL5572">
            <v>1883467.34</v>
          </cell>
        </row>
        <row r="5573">
          <cell r="EZ5573" t="str">
            <v>OR</v>
          </cell>
          <cell r="FA5573" t="str">
            <v>Kitchen</v>
          </cell>
          <cell r="FB5573">
            <v>264481.48800000001</v>
          </cell>
          <cell r="FC5573">
            <v>161269.20000000001</v>
          </cell>
          <cell r="FI5573" t="str">
            <v>WA</v>
          </cell>
          <cell r="FJ5573" t="str">
            <v>Other</v>
          </cell>
          <cell r="FK5573" t="str">
            <v>EISAx</v>
          </cell>
          <cell r="FL5573">
            <v>644344.09000000008</v>
          </cell>
        </row>
        <row r="5574">
          <cell r="EZ5574" t="str">
            <v>OR</v>
          </cell>
          <cell r="FA5574" t="str">
            <v>Living Room/Family Room</v>
          </cell>
          <cell r="FB5574">
            <v>580569.12</v>
          </cell>
          <cell r="FC5574">
            <v>701521.02</v>
          </cell>
          <cell r="FI5574" t="str">
            <v>WA</v>
          </cell>
          <cell r="FJ5574" t="str">
            <v>Bathroom</v>
          </cell>
          <cell r="FK5574" t="str">
            <v>EISAq</v>
          </cell>
          <cell r="FL5574">
            <v>371736.97500000003</v>
          </cell>
        </row>
        <row r="5575">
          <cell r="EZ5575" t="str">
            <v>OR</v>
          </cell>
          <cell r="FA5575" t="str">
            <v>Other</v>
          </cell>
          <cell r="FB5575">
            <v>709584.48</v>
          </cell>
          <cell r="FC5575">
            <v>338665.32</v>
          </cell>
          <cell r="FI5575" t="str">
            <v>WA</v>
          </cell>
          <cell r="FJ5575" t="str">
            <v>Bedrooms</v>
          </cell>
          <cell r="FK5575" t="str">
            <v>EISAnqnx</v>
          </cell>
          <cell r="FL5575">
            <v>1189558.32</v>
          </cell>
        </row>
        <row r="5576">
          <cell r="EZ5576" t="str">
            <v>OR</v>
          </cell>
          <cell r="FA5576" t="str">
            <v>Bathroom</v>
          </cell>
          <cell r="FB5576">
            <v>1595134.385</v>
          </cell>
          <cell r="FC5576">
            <v>1322391.2</v>
          </cell>
          <cell r="FI5576" t="str">
            <v>WA</v>
          </cell>
          <cell r="FJ5576" t="str">
            <v>Bedrooms</v>
          </cell>
          <cell r="FK5576" t="str">
            <v>EISAq</v>
          </cell>
          <cell r="FL5576">
            <v>371736.97500000003</v>
          </cell>
        </row>
        <row r="5577">
          <cell r="EZ5577" t="str">
            <v>OR</v>
          </cell>
          <cell r="FA5577" t="str">
            <v>Bedrooms</v>
          </cell>
          <cell r="FB5577">
            <v>5826786.2249999996</v>
          </cell>
          <cell r="FC5577">
            <v>5487923.4799999995</v>
          </cell>
          <cell r="FI5577" t="str">
            <v>WA</v>
          </cell>
          <cell r="FJ5577" t="str">
            <v>Bedrooms</v>
          </cell>
          <cell r="FK5577" t="str">
            <v>EISAx</v>
          </cell>
          <cell r="FL5577">
            <v>966516.13500000013</v>
          </cell>
        </row>
        <row r="5578">
          <cell r="EZ5578" t="str">
            <v>OR</v>
          </cell>
          <cell r="FA5578" t="str">
            <v>Exterior</v>
          </cell>
          <cell r="FB5578">
            <v>3876259.2050000001</v>
          </cell>
          <cell r="FC5578">
            <v>18472152.074999999</v>
          </cell>
          <cell r="FI5578" t="str">
            <v>WA</v>
          </cell>
          <cell r="FJ5578" t="str">
            <v>Exterior</v>
          </cell>
          <cell r="FK5578" t="str">
            <v>EISAq</v>
          </cell>
          <cell r="FL5578">
            <v>297389.58</v>
          </cell>
        </row>
        <row r="5579">
          <cell r="EZ5579" t="str">
            <v>OR</v>
          </cell>
          <cell r="FA5579" t="str">
            <v>Kitchen</v>
          </cell>
          <cell r="FB5579">
            <v>1281066.4749999999</v>
          </cell>
          <cell r="FC5579">
            <v>1338921.0899999999</v>
          </cell>
          <cell r="FI5579" t="str">
            <v>WA</v>
          </cell>
          <cell r="FJ5579" t="str">
            <v>Garage</v>
          </cell>
          <cell r="FK5579" t="str">
            <v>EISAnqnx</v>
          </cell>
          <cell r="FL5579">
            <v>297389.58</v>
          </cell>
        </row>
        <row r="5580">
          <cell r="EZ5580" t="str">
            <v>OR</v>
          </cell>
          <cell r="FA5580" t="str">
            <v>Living Room/Family Room</v>
          </cell>
          <cell r="FB5580">
            <v>3785344.81</v>
          </cell>
          <cell r="FC5580">
            <v>3330772.835</v>
          </cell>
          <cell r="FI5580" t="str">
            <v>WA</v>
          </cell>
          <cell r="FJ5580" t="str">
            <v>Garage</v>
          </cell>
          <cell r="FK5580" t="str">
            <v>EISAq</v>
          </cell>
          <cell r="FL5580">
            <v>148694.79</v>
          </cell>
        </row>
        <row r="5581">
          <cell r="EZ5581" t="str">
            <v>OR</v>
          </cell>
          <cell r="FA5581" t="str">
            <v>Other</v>
          </cell>
          <cell r="FB5581">
            <v>14042141.555</v>
          </cell>
          <cell r="FC5581">
            <v>7686398.8499999996</v>
          </cell>
          <cell r="FI5581" t="str">
            <v>WA</v>
          </cell>
          <cell r="FJ5581" t="str">
            <v>Kitchen</v>
          </cell>
          <cell r="FK5581" t="str">
            <v>EISAq</v>
          </cell>
          <cell r="FL5581">
            <v>446084.37000000005</v>
          </cell>
        </row>
        <row r="5582">
          <cell r="EZ5582" t="str">
            <v>MT</v>
          </cell>
          <cell r="FA5582" t="str">
            <v>Bathroom</v>
          </cell>
          <cell r="FB5582">
            <v>319632.90000000002</v>
          </cell>
          <cell r="FC5582">
            <v>106544.3</v>
          </cell>
          <cell r="FI5582" t="str">
            <v>WA</v>
          </cell>
          <cell r="FJ5582" t="str">
            <v>Living Room/Family Room</v>
          </cell>
          <cell r="FK5582" t="str">
            <v>EISAnqnx</v>
          </cell>
          <cell r="FL5582">
            <v>247824.65000000002</v>
          </cell>
        </row>
        <row r="5583">
          <cell r="EZ5583" t="str">
            <v>MT</v>
          </cell>
          <cell r="FA5583" t="str">
            <v>Bedrooms</v>
          </cell>
          <cell r="FB5583">
            <v>236528.34599999999</v>
          </cell>
          <cell r="FC5583">
            <v>564684.79</v>
          </cell>
          <cell r="FI5583" t="str">
            <v>WA</v>
          </cell>
          <cell r="FJ5583" t="str">
            <v>Other</v>
          </cell>
          <cell r="FK5583" t="str">
            <v>EISAq</v>
          </cell>
          <cell r="FL5583">
            <v>1115210.925</v>
          </cell>
        </row>
        <row r="5584">
          <cell r="EZ5584" t="str">
            <v>MT</v>
          </cell>
          <cell r="FA5584" t="str">
            <v>Exterior</v>
          </cell>
          <cell r="FB5584">
            <v>127853.16</v>
          </cell>
          <cell r="FC5584">
            <v>2439864.4699999997</v>
          </cell>
          <cell r="FI5584" t="str">
            <v>WA</v>
          </cell>
          <cell r="FJ5584" t="str">
            <v>Other</v>
          </cell>
          <cell r="FK5584" t="str">
            <v>EISAx</v>
          </cell>
          <cell r="FL5584">
            <v>966516.13500000013</v>
          </cell>
        </row>
        <row r="5585">
          <cell r="EZ5585" t="str">
            <v>MT</v>
          </cell>
          <cell r="FA5585" t="str">
            <v>Kitchen</v>
          </cell>
          <cell r="FB5585">
            <v>735155.67</v>
          </cell>
          <cell r="FC5585">
            <v>351596.19</v>
          </cell>
          <cell r="FI5585" t="str">
            <v>OR</v>
          </cell>
          <cell r="FJ5585" t="str">
            <v>Bathroom</v>
          </cell>
          <cell r="FK5585" t="str">
            <v>EISAnqnx</v>
          </cell>
          <cell r="FL5585">
            <v>4922243.9800000004</v>
          </cell>
        </row>
        <row r="5586">
          <cell r="EZ5586" t="str">
            <v>MT</v>
          </cell>
          <cell r="FA5586" t="str">
            <v>Living Room/Family Room</v>
          </cell>
          <cell r="FB5586">
            <v>95889.87</v>
          </cell>
          <cell r="FC5586">
            <v>575339.22</v>
          </cell>
          <cell r="FI5586" t="str">
            <v>OR</v>
          </cell>
          <cell r="FJ5586" t="str">
            <v>Bathroom</v>
          </cell>
          <cell r="FK5586" t="str">
            <v>EISAq</v>
          </cell>
          <cell r="FL5586">
            <v>207982.14</v>
          </cell>
        </row>
        <row r="5587">
          <cell r="EZ5587" t="str">
            <v>MT</v>
          </cell>
          <cell r="FA5587" t="str">
            <v>Other</v>
          </cell>
          <cell r="FB5587">
            <v>236528.34599999999</v>
          </cell>
          <cell r="FC5587">
            <v>607302.51</v>
          </cell>
          <cell r="FI5587" t="str">
            <v>OR</v>
          </cell>
          <cell r="FJ5587" t="str">
            <v>Bathroom</v>
          </cell>
          <cell r="FK5587" t="str">
            <v>EISAx</v>
          </cell>
          <cell r="FL5587">
            <v>1386547.6</v>
          </cell>
        </row>
        <row r="5588">
          <cell r="EZ5588" t="str">
            <v>WA</v>
          </cell>
          <cell r="FA5588" t="str">
            <v>Bathroom</v>
          </cell>
          <cell r="FB5588">
            <v>342771.84</v>
          </cell>
          <cell r="FC5588">
            <v>123778.72</v>
          </cell>
          <cell r="FI5588" t="str">
            <v>OR</v>
          </cell>
          <cell r="FJ5588" t="str">
            <v>Bedrooms</v>
          </cell>
          <cell r="FK5588" t="str">
            <v>EISAnqnx</v>
          </cell>
          <cell r="FL5588">
            <v>4783589.22</v>
          </cell>
        </row>
        <row r="5589">
          <cell r="EZ5589" t="str">
            <v>WA</v>
          </cell>
          <cell r="FA5589" t="str">
            <v>Bedrooms</v>
          </cell>
          <cell r="FB5589">
            <v>302781.79200000002</v>
          </cell>
          <cell r="FC5589">
            <v>630319.32799999998</v>
          </cell>
          <cell r="FI5589" t="str">
            <v>OR</v>
          </cell>
          <cell r="FJ5589" t="str">
            <v>Bedrooms</v>
          </cell>
          <cell r="FK5589" t="str">
            <v>EISAx</v>
          </cell>
          <cell r="FL5589">
            <v>0</v>
          </cell>
        </row>
        <row r="5590">
          <cell r="EZ5590" t="str">
            <v>WA</v>
          </cell>
          <cell r="FA5590" t="str">
            <v>Exterior</v>
          </cell>
          <cell r="FB5590">
            <v>495114.88</v>
          </cell>
          <cell r="FC5590">
            <v>2407020.0320000001</v>
          </cell>
          <cell r="FI5590" t="str">
            <v>OR</v>
          </cell>
          <cell r="FJ5590" t="str">
            <v>Exterior</v>
          </cell>
          <cell r="FK5590" t="str">
            <v>EISAnqnx</v>
          </cell>
          <cell r="FL5590">
            <v>3119732.1</v>
          </cell>
        </row>
        <row r="5591">
          <cell r="EZ5591" t="str">
            <v>WA</v>
          </cell>
          <cell r="FA5591" t="str">
            <v>Garage</v>
          </cell>
          <cell r="FB5591">
            <v>156151.61600000001</v>
          </cell>
          <cell r="FC5591">
            <v>952144</v>
          </cell>
          <cell r="FI5591" t="str">
            <v>OR</v>
          </cell>
          <cell r="FJ5591" t="str">
            <v>Exterior</v>
          </cell>
          <cell r="FK5591" t="str">
            <v>EISAx</v>
          </cell>
          <cell r="FL5591">
            <v>4852916.6000000006</v>
          </cell>
        </row>
        <row r="5592">
          <cell r="EZ5592" t="str">
            <v>WA</v>
          </cell>
          <cell r="FA5592" t="str">
            <v>Kitchen</v>
          </cell>
          <cell r="FB5592">
            <v>192333.08799999999</v>
          </cell>
          <cell r="FC5592">
            <v>314207.52</v>
          </cell>
          <cell r="FI5592" t="str">
            <v>OR</v>
          </cell>
          <cell r="FJ5592" t="str">
            <v>Kitchen</v>
          </cell>
          <cell r="FK5592" t="str">
            <v>EISAq</v>
          </cell>
          <cell r="FL5592">
            <v>617013.68200000003</v>
          </cell>
        </row>
        <row r="5593">
          <cell r="EZ5593" t="str">
            <v>WA</v>
          </cell>
          <cell r="FA5593" t="str">
            <v>Living Room/Family Room</v>
          </cell>
          <cell r="FB5593">
            <v>144725.88800000001</v>
          </cell>
          <cell r="FC5593">
            <v>472263.424</v>
          </cell>
          <cell r="FI5593" t="str">
            <v>OR</v>
          </cell>
          <cell r="FJ5593" t="str">
            <v>Kitchen</v>
          </cell>
          <cell r="FK5593" t="str">
            <v>EISAx</v>
          </cell>
          <cell r="FL5593">
            <v>866592.25</v>
          </cell>
        </row>
        <row r="5594">
          <cell r="EZ5594" t="str">
            <v>WA</v>
          </cell>
          <cell r="FA5594" t="str">
            <v>Other</v>
          </cell>
          <cell r="FB5594">
            <v>468454.848</v>
          </cell>
          <cell r="FC5594">
            <v>563669.24800000002</v>
          </cell>
          <cell r="FI5594" t="str">
            <v>OR</v>
          </cell>
          <cell r="FJ5594" t="str">
            <v>Living Room/Family Room</v>
          </cell>
          <cell r="FK5594" t="str">
            <v>EISAnqnx</v>
          </cell>
          <cell r="FL5594">
            <v>2911749.96</v>
          </cell>
        </row>
        <row r="5595">
          <cell r="EZ5595" t="str">
            <v>ID</v>
          </cell>
          <cell r="FA5595" t="str">
            <v>Bathroom</v>
          </cell>
          <cell r="FB5595">
            <v>1362875.04</v>
          </cell>
          <cell r="FC5595">
            <v>435362.86</v>
          </cell>
          <cell r="FI5595" t="str">
            <v>OR</v>
          </cell>
          <cell r="FJ5595" t="str">
            <v>Living Room/Family Room</v>
          </cell>
          <cell r="FK5595" t="str">
            <v>EISAx</v>
          </cell>
          <cell r="FL5595">
            <v>1109238.08</v>
          </cell>
        </row>
        <row r="5596">
          <cell r="EZ5596" t="str">
            <v>ID</v>
          </cell>
          <cell r="FA5596" t="str">
            <v>Bedrooms</v>
          </cell>
          <cell r="FB5596">
            <v>1760380.26</v>
          </cell>
          <cell r="FC5596">
            <v>1824738.2480000001</v>
          </cell>
          <cell r="FI5596" t="str">
            <v>OR</v>
          </cell>
          <cell r="FJ5596" t="str">
            <v>Other</v>
          </cell>
          <cell r="FK5596" t="str">
            <v>EISAnqnx</v>
          </cell>
          <cell r="FL5596">
            <v>6447446.3399999999</v>
          </cell>
        </row>
        <row r="5597">
          <cell r="EZ5597" t="str">
            <v>ID</v>
          </cell>
          <cell r="FA5597" t="str">
            <v>Exterior</v>
          </cell>
          <cell r="FB5597">
            <v>2271458.4</v>
          </cell>
          <cell r="FC5597">
            <v>6299511.2960000001</v>
          </cell>
          <cell r="FI5597" t="str">
            <v>OR</v>
          </cell>
          <cell r="FJ5597" t="str">
            <v>Other</v>
          </cell>
          <cell r="FK5597" t="str">
            <v>EISAq</v>
          </cell>
          <cell r="FL5597">
            <v>8402478.4560000002</v>
          </cell>
        </row>
        <row r="5598">
          <cell r="EZ5598" t="str">
            <v>ID</v>
          </cell>
          <cell r="FA5598" t="str">
            <v>Garage</v>
          </cell>
          <cell r="FB5598">
            <v>484577.79200000002</v>
          </cell>
          <cell r="FC5598">
            <v>1476447.96</v>
          </cell>
          <cell r="FI5598" t="str">
            <v>OR</v>
          </cell>
          <cell r="FJ5598" t="str">
            <v>Other</v>
          </cell>
          <cell r="FK5598" t="str">
            <v>EISAx</v>
          </cell>
          <cell r="FL5598">
            <v>4159642.8000000003</v>
          </cell>
        </row>
        <row r="5599">
          <cell r="EZ5599" t="str">
            <v>ID</v>
          </cell>
          <cell r="FA5599" t="str">
            <v>Kitchen</v>
          </cell>
          <cell r="FB5599">
            <v>1014584.752</v>
          </cell>
          <cell r="FC5599">
            <v>1188729.8959999999</v>
          </cell>
          <cell r="FI5599" t="str">
            <v>WA</v>
          </cell>
          <cell r="FJ5599" t="str">
            <v>Bathroom</v>
          </cell>
          <cell r="FK5599" t="str">
            <v>EISAq</v>
          </cell>
          <cell r="FL5599">
            <v>87881.64</v>
          </cell>
        </row>
        <row r="5600">
          <cell r="EZ5600" t="str">
            <v>ID</v>
          </cell>
          <cell r="FA5600" t="str">
            <v>Living Room/Family Room</v>
          </cell>
          <cell r="FB5600">
            <v>2385031.3200000003</v>
          </cell>
          <cell r="FC5600">
            <v>1215230.2439999999</v>
          </cell>
          <cell r="FI5600" t="str">
            <v>WA</v>
          </cell>
          <cell r="FJ5600" t="str">
            <v>Bedrooms</v>
          </cell>
          <cell r="FK5600" t="str">
            <v>EISAq</v>
          </cell>
          <cell r="FL5600">
            <v>175763.28</v>
          </cell>
        </row>
        <row r="5601">
          <cell r="EZ5601" t="str">
            <v>ID</v>
          </cell>
          <cell r="FA5601" t="str">
            <v>Other</v>
          </cell>
          <cell r="FB5601">
            <v>946441</v>
          </cell>
          <cell r="FC5601">
            <v>1211444.48</v>
          </cell>
          <cell r="FI5601" t="str">
            <v>WA</v>
          </cell>
          <cell r="FJ5601" t="str">
            <v>Exterior</v>
          </cell>
          <cell r="FK5601" t="str">
            <v>EISAx</v>
          </cell>
          <cell r="FL5601">
            <v>761640.88</v>
          </cell>
        </row>
        <row r="5602">
          <cell r="EZ5602" t="str">
            <v>WA</v>
          </cell>
          <cell r="FA5602" t="str">
            <v>Bathroom</v>
          </cell>
          <cell r="FB5602">
            <v>565758.09600000002</v>
          </cell>
          <cell r="FC5602">
            <v>155999.47500000001</v>
          </cell>
          <cell r="FI5602" t="str">
            <v>WA</v>
          </cell>
          <cell r="FJ5602" t="str">
            <v>Garage</v>
          </cell>
          <cell r="FK5602" t="str">
            <v>EISAq</v>
          </cell>
          <cell r="FL5602">
            <v>0</v>
          </cell>
        </row>
        <row r="5603">
          <cell r="EZ5603" t="str">
            <v>WA</v>
          </cell>
          <cell r="FA5603" t="str">
            <v>Bedrooms</v>
          </cell>
          <cell r="FB5603">
            <v>1310395.5899999999</v>
          </cell>
          <cell r="FC5603">
            <v>873597.05999999994</v>
          </cell>
          <cell r="FI5603" t="str">
            <v>WA</v>
          </cell>
          <cell r="FJ5603" t="str">
            <v>Kitchen</v>
          </cell>
          <cell r="FK5603" t="str">
            <v>EISAnqnx</v>
          </cell>
          <cell r="FL5603">
            <v>109852.05</v>
          </cell>
        </row>
        <row r="5604">
          <cell r="EZ5604" t="str">
            <v>WA</v>
          </cell>
          <cell r="FA5604" t="str">
            <v>Exterior</v>
          </cell>
          <cell r="FB5604">
            <v>707197.62</v>
          </cell>
          <cell r="FC5604">
            <v>3265589.01</v>
          </cell>
          <cell r="FI5604" t="str">
            <v>WA</v>
          </cell>
          <cell r="FJ5604" t="str">
            <v>Kitchen</v>
          </cell>
          <cell r="FK5604" t="str">
            <v>EISAq</v>
          </cell>
          <cell r="FL5604">
            <v>65911.23</v>
          </cell>
        </row>
        <row r="5605">
          <cell r="EZ5605" t="str">
            <v>WA</v>
          </cell>
          <cell r="FA5605" t="str">
            <v>Kitchen</v>
          </cell>
          <cell r="FB5605">
            <v>499198.32</v>
          </cell>
          <cell r="FC5605">
            <v>353598.81</v>
          </cell>
          <cell r="FI5605" t="str">
            <v>WA</v>
          </cell>
          <cell r="FJ5605" t="str">
            <v>Living Room/Family Room</v>
          </cell>
          <cell r="FK5605" t="str">
            <v>EISAx</v>
          </cell>
          <cell r="FL5605">
            <v>292938.8</v>
          </cell>
        </row>
        <row r="5606">
          <cell r="EZ5606" t="str">
            <v>WA</v>
          </cell>
          <cell r="FA5606" t="str">
            <v>Living Room/Family Room</v>
          </cell>
          <cell r="FB5606">
            <v>935996.85</v>
          </cell>
          <cell r="FC5606">
            <v>727997.54999999993</v>
          </cell>
          <cell r="FI5606" t="str">
            <v>WA</v>
          </cell>
          <cell r="FJ5606" t="str">
            <v>Other</v>
          </cell>
          <cell r="FK5606" t="str">
            <v>EISAnqnx</v>
          </cell>
          <cell r="FL5606">
            <v>461378.61</v>
          </cell>
        </row>
        <row r="5607">
          <cell r="EZ5607" t="str">
            <v>WA</v>
          </cell>
          <cell r="FA5607" t="str">
            <v>Other</v>
          </cell>
          <cell r="FB5607">
            <v>2837110.452</v>
          </cell>
          <cell r="FC5607">
            <v>5043983.0249999994</v>
          </cell>
          <cell r="FI5607" t="str">
            <v>WA</v>
          </cell>
          <cell r="FJ5607" t="str">
            <v>Other</v>
          </cell>
          <cell r="FK5607" t="str">
            <v>EISAq</v>
          </cell>
          <cell r="FL5607">
            <v>394002.68599999999</v>
          </cell>
        </row>
        <row r="5608">
          <cell r="EZ5608" t="str">
            <v>MT</v>
          </cell>
          <cell r="FA5608" t="str">
            <v>Bathroom</v>
          </cell>
          <cell r="FB5608">
            <v>91574.32</v>
          </cell>
          <cell r="FC5608">
            <v>54944.592000000004</v>
          </cell>
          <cell r="FI5608" t="str">
            <v>WA</v>
          </cell>
          <cell r="FJ5608" t="str">
            <v>Other</v>
          </cell>
          <cell r="FK5608" t="str">
            <v>EISAx</v>
          </cell>
          <cell r="FL5608">
            <v>219704.1</v>
          </cell>
        </row>
        <row r="5609">
          <cell r="EZ5609" t="str">
            <v>MT</v>
          </cell>
          <cell r="FA5609" t="str">
            <v>Bedrooms</v>
          </cell>
          <cell r="FB5609">
            <v>85850.925000000003</v>
          </cell>
          <cell r="FC5609">
            <v>468173.71100000001</v>
          </cell>
          <cell r="FI5609" t="str">
            <v>OR</v>
          </cell>
          <cell r="FJ5609" t="str">
            <v>Bathroom</v>
          </cell>
          <cell r="FK5609" t="str">
            <v>EISAnqnx</v>
          </cell>
          <cell r="FL5609">
            <v>142563.24</v>
          </cell>
        </row>
        <row r="5610">
          <cell r="EZ5610" t="str">
            <v>MT</v>
          </cell>
          <cell r="FA5610" t="str">
            <v>Exterior</v>
          </cell>
          <cell r="FB5610">
            <v>17170.185000000001</v>
          </cell>
          <cell r="FC5610">
            <v>1884141.6340000001</v>
          </cell>
          <cell r="FI5610" t="str">
            <v>OR</v>
          </cell>
          <cell r="FJ5610" t="str">
            <v>Bathroom</v>
          </cell>
          <cell r="FK5610" t="str">
            <v>EISAq</v>
          </cell>
          <cell r="FL5610">
            <v>35640.81</v>
          </cell>
        </row>
        <row r="5611">
          <cell r="EZ5611" t="str">
            <v>MT</v>
          </cell>
          <cell r="FA5611" t="str">
            <v>Kitchen</v>
          </cell>
          <cell r="FB5611">
            <v>177425.24500000002</v>
          </cell>
          <cell r="FC5611">
            <v>129348.72700000001</v>
          </cell>
          <cell r="FI5611" t="str">
            <v>OR</v>
          </cell>
          <cell r="FJ5611" t="str">
            <v>Bathroom</v>
          </cell>
          <cell r="FK5611" t="str">
            <v>EISAx</v>
          </cell>
          <cell r="FL5611">
            <v>5940.1350000000002</v>
          </cell>
        </row>
        <row r="5612">
          <cell r="EZ5612" t="str">
            <v>MT</v>
          </cell>
          <cell r="FA5612" t="str">
            <v>Living Room/Family Room</v>
          </cell>
          <cell r="FB5612">
            <v>137361.48000000001</v>
          </cell>
          <cell r="FC5612">
            <v>260986.81200000003</v>
          </cell>
          <cell r="FI5612" t="str">
            <v>OR</v>
          </cell>
          <cell r="FJ5612" t="str">
            <v>Bedrooms</v>
          </cell>
          <cell r="FK5612" t="str">
            <v>EISAnqnx</v>
          </cell>
          <cell r="FL5612">
            <v>89102.025000000009</v>
          </cell>
        </row>
        <row r="5613">
          <cell r="EZ5613" t="str">
            <v>MT</v>
          </cell>
          <cell r="FA5613" t="str">
            <v>Other</v>
          </cell>
          <cell r="FB5613">
            <v>206042.22000000003</v>
          </cell>
          <cell r="FC5613">
            <v>956951.64400000009</v>
          </cell>
          <cell r="FI5613" t="str">
            <v>OR</v>
          </cell>
          <cell r="FJ5613" t="str">
            <v>Bedrooms</v>
          </cell>
          <cell r="FK5613" t="str">
            <v>EISAq</v>
          </cell>
          <cell r="FL5613">
            <v>17820.404999999999</v>
          </cell>
        </row>
        <row r="5614">
          <cell r="EZ5614" t="str">
            <v>WA</v>
          </cell>
          <cell r="FA5614" t="str">
            <v>Bathroom</v>
          </cell>
          <cell r="FB5614">
            <v>1104487.04</v>
          </cell>
          <cell r="FC5614">
            <v>628415.04</v>
          </cell>
          <cell r="FI5614" t="str">
            <v>OR</v>
          </cell>
          <cell r="FJ5614" t="str">
            <v>Bedrooms</v>
          </cell>
          <cell r="FK5614" t="str">
            <v>EISAx</v>
          </cell>
          <cell r="FL5614">
            <v>237605.40000000002</v>
          </cell>
        </row>
        <row r="5615">
          <cell r="EZ5615" t="str">
            <v>WA</v>
          </cell>
          <cell r="FA5615" t="str">
            <v>Bedrooms</v>
          </cell>
          <cell r="FB5615">
            <v>1828116.48</v>
          </cell>
          <cell r="FC5615">
            <v>1285394.3999999999</v>
          </cell>
          <cell r="FI5615" t="str">
            <v>OR</v>
          </cell>
          <cell r="FJ5615" t="str">
            <v>Exterior</v>
          </cell>
          <cell r="FK5615" t="str">
            <v>EISAq</v>
          </cell>
          <cell r="FL5615">
            <v>89102.025000000009</v>
          </cell>
        </row>
        <row r="5616">
          <cell r="EZ5616" t="str">
            <v>WA</v>
          </cell>
          <cell r="FA5616" t="str">
            <v>Exterior</v>
          </cell>
          <cell r="FB5616">
            <v>1237787.2</v>
          </cell>
          <cell r="FC5616">
            <v>4840700.0959999999</v>
          </cell>
          <cell r="FI5616" t="str">
            <v>OR</v>
          </cell>
          <cell r="FJ5616" t="str">
            <v>Garage</v>
          </cell>
          <cell r="FK5616" t="str">
            <v>EISAq</v>
          </cell>
          <cell r="FL5616">
            <v>129494.943</v>
          </cell>
        </row>
        <row r="5617">
          <cell r="EZ5617" t="str">
            <v>WA</v>
          </cell>
          <cell r="FA5617" t="str">
            <v>Garage</v>
          </cell>
          <cell r="FB5617">
            <v>457029.12</v>
          </cell>
          <cell r="FC5617">
            <v>1361565.92</v>
          </cell>
          <cell r="FI5617" t="str">
            <v>OR</v>
          </cell>
          <cell r="FJ5617" t="str">
            <v>Kitchen</v>
          </cell>
          <cell r="FK5617" t="str">
            <v>EISAq</v>
          </cell>
          <cell r="FL5617">
            <v>53461.215000000004</v>
          </cell>
        </row>
        <row r="5618">
          <cell r="EZ5618" t="str">
            <v>WA</v>
          </cell>
          <cell r="FA5618" t="str">
            <v>Kitchen</v>
          </cell>
          <cell r="FB5618">
            <v>1580559.04</v>
          </cell>
          <cell r="FC5618">
            <v>571286.4</v>
          </cell>
          <cell r="FI5618" t="str">
            <v>OR</v>
          </cell>
          <cell r="FJ5618" t="str">
            <v>Living Room/Family Room</v>
          </cell>
          <cell r="FK5618" t="str">
            <v>EISAnqnx</v>
          </cell>
          <cell r="FL5618">
            <v>142563.24</v>
          </cell>
        </row>
        <row r="5619">
          <cell r="EZ5619" t="str">
            <v>WA</v>
          </cell>
          <cell r="FA5619" t="str">
            <v>Living Room/Family Room</v>
          </cell>
          <cell r="FB5619">
            <v>2208974.08</v>
          </cell>
          <cell r="FC5619">
            <v>1180658.56</v>
          </cell>
          <cell r="FI5619" t="str">
            <v>OR</v>
          </cell>
          <cell r="FJ5619" t="str">
            <v>Living Room/Family Room</v>
          </cell>
          <cell r="FK5619" t="str">
            <v>EISAq</v>
          </cell>
          <cell r="FL5619">
            <v>17820.404999999999</v>
          </cell>
        </row>
        <row r="5620">
          <cell r="EZ5620" t="str">
            <v>WA</v>
          </cell>
          <cell r="FA5620" t="str">
            <v>Other</v>
          </cell>
          <cell r="FB5620">
            <v>2155654.0159999998</v>
          </cell>
          <cell r="FC5620">
            <v>1266351.52</v>
          </cell>
          <cell r="FI5620" t="str">
            <v>OR</v>
          </cell>
          <cell r="FJ5620" t="str">
            <v>Other</v>
          </cell>
          <cell r="FK5620" t="str">
            <v>EISAnqnx</v>
          </cell>
          <cell r="FL5620">
            <v>498971.34</v>
          </cell>
        </row>
        <row r="5621">
          <cell r="EZ5621" t="str">
            <v>WA</v>
          </cell>
          <cell r="FA5621" t="str">
            <v>Bathroom</v>
          </cell>
          <cell r="FB5621">
            <v>3662557.92</v>
          </cell>
          <cell r="FC5621">
            <v>527582.74800000002</v>
          </cell>
          <cell r="FI5621" t="str">
            <v>OR</v>
          </cell>
          <cell r="FJ5621" t="str">
            <v>Other</v>
          </cell>
          <cell r="FK5621" t="str">
            <v>EISAq</v>
          </cell>
          <cell r="FL5621">
            <v>53461.215000000004</v>
          </cell>
        </row>
        <row r="5622">
          <cell r="EZ5622" t="str">
            <v>WA</v>
          </cell>
          <cell r="FA5622" t="str">
            <v>Bedrooms</v>
          </cell>
          <cell r="FB5622">
            <v>1757155.764</v>
          </cell>
          <cell r="FC5622">
            <v>3575354.16</v>
          </cell>
          <cell r="FI5622" t="str">
            <v>OR</v>
          </cell>
          <cell r="FJ5622" t="str">
            <v>Other</v>
          </cell>
          <cell r="FK5622" t="str">
            <v>EISAx</v>
          </cell>
          <cell r="FL5622">
            <v>237605.40000000002</v>
          </cell>
        </row>
        <row r="5623">
          <cell r="EZ5623" t="str">
            <v>WA</v>
          </cell>
          <cell r="FA5623" t="str">
            <v>Exterior</v>
          </cell>
          <cell r="FB5623">
            <v>6038860.3799999999</v>
          </cell>
          <cell r="FC5623">
            <v>9806062.8120000008</v>
          </cell>
          <cell r="FI5623" t="str">
            <v>WA</v>
          </cell>
          <cell r="FJ5623" t="str">
            <v>Bathroom</v>
          </cell>
          <cell r="FK5623" t="str">
            <v>EISAnqnx</v>
          </cell>
          <cell r="FL5623">
            <v>200371.59999999998</v>
          </cell>
        </row>
        <row r="5624">
          <cell r="EZ5624" t="str">
            <v>WA</v>
          </cell>
          <cell r="FA5624" t="str">
            <v>Garage</v>
          </cell>
          <cell r="FB5624">
            <v>2180094</v>
          </cell>
          <cell r="FC5624">
            <v>2546349.7919999999</v>
          </cell>
          <cell r="FI5624" t="str">
            <v>WA</v>
          </cell>
          <cell r="FJ5624" t="str">
            <v>Bathroom</v>
          </cell>
          <cell r="FK5624" t="str">
            <v>EISAx</v>
          </cell>
          <cell r="FL5624">
            <v>250464.5</v>
          </cell>
        </row>
        <row r="5625">
          <cell r="EZ5625" t="str">
            <v>WA</v>
          </cell>
          <cell r="FA5625" t="str">
            <v>Kitchen</v>
          </cell>
          <cell r="FB5625">
            <v>3662557.92</v>
          </cell>
          <cell r="FC5625">
            <v>1133648.8800000001</v>
          </cell>
          <cell r="FI5625" t="str">
            <v>WA</v>
          </cell>
          <cell r="FJ5625" t="str">
            <v>Bedrooms</v>
          </cell>
          <cell r="FK5625" t="str">
            <v>EISAnqnx</v>
          </cell>
          <cell r="FL5625">
            <v>200371.59999999998</v>
          </cell>
        </row>
        <row r="5626">
          <cell r="EZ5626" t="str">
            <v>WA</v>
          </cell>
          <cell r="FA5626" t="str">
            <v>Living Room/Family Room</v>
          </cell>
          <cell r="FB5626">
            <v>3139335.36</v>
          </cell>
          <cell r="FC5626">
            <v>2258577.3840000001</v>
          </cell>
          <cell r="FI5626" t="str">
            <v>WA</v>
          </cell>
          <cell r="FJ5626" t="str">
            <v>Bedrooms</v>
          </cell>
          <cell r="FK5626" t="str">
            <v>EISAq</v>
          </cell>
          <cell r="FL5626">
            <v>56104.047999999995</v>
          </cell>
        </row>
        <row r="5627">
          <cell r="EZ5627" t="str">
            <v>WA</v>
          </cell>
          <cell r="FA5627" t="str">
            <v>Other</v>
          </cell>
          <cell r="FB5627">
            <v>2725117.5</v>
          </cell>
          <cell r="FC5627">
            <v>4918292.0640000002</v>
          </cell>
          <cell r="FI5627" t="str">
            <v>WA</v>
          </cell>
          <cell r="FJ5627" t="str">
            <v>Bedrooms</v>
          </cell>
          <cell r="FK5627" t="str">
            <v>EISAx</v>
          </cell>
          <cell r="FL5627">
            <v>1102043.8</v>
          </cell>
        </row>
        <row r="5628">
          <cell r="EZ5628" t="str">
            <v>OR</v>
          </cell>
          <cell r="FA5628" t="str">
            <v>Bathroom</v>
          </cell>
          <cell r="FB5628">
            <v>3291850.89</v>
          </cell>
          <cell r="FC5628">
            <v>587142.995</v>
          </cell>
          <cell r="FI5628" t="str">
            <v>WA</v>
          </cell>
          <cell r="FJ5628" t="str">
            <v>Exterior</v>
          </cell>
          <cell r="FK5628" t="str">
            <v>EISAq</v>
          </cell>
          <cell r="FL5628">
            <v>44081.752</v>
          </cell>
        </row>
        <row r="5629">
          <cell r="EZ5629" t="str">
            <v>OR</v>
          </cell>
          <cell r="FA5629" t="str">
            <v>Bedrooms</v>
          </cell>
          <cell r="FB5629">
            <v>1749878.6310000001</v>
          </cell>
          <cell r="FC5629">
            <v>1347541.3</v>
          </cell>
          <cell r="FI5629" t="str">
            <v>WA</v>
          </cell>
          <cell r="FJ5629" t="str">
            <v>Kitchen</v>
          </cell>
          <cell r="FK5629" t="str">
            <v>EISAq</v>
          </cell>
          <cell r="FL5629">
            <v>60111.479999999996</v>
          </cell>
        </row>
        <row r="5630">
          <cell r="EZ5630" t="str">
            <v>OR</v>
          </cell>
          <cell r="FA5630" t="str">
            <v>Exterior</v>
          </cell>
          <cell r="FB5630">
            <v>4880024.5649999995</v>
          </cell>
          <cell r="FC5630">
            <v>5428666.3799999999</v>
          </cell>
          <cell r="FI5630" t="str">
            <v>WA</v>
          </cell>
          <cell r="FJ5630" t="str">
            <v>Kitchen</v>
          </cell>
          <cell r="FK5630" t="str">
            <v>EISAx</v>
          </cell>
          <cell r="FL5630">
            <v>200371.59999999998</v>
          </cell>
        </row>
        <row r="5631">
          <cell r="EZ5631" t="str">
            <v>OR</v>
          </cell>
          <cell r="FA5631" t="str">
            <v>Garage</v>
          </cell>
          <cell r="FB5631">
            <v>1925059</v>
          </cell>
          <cell r="FC5631">
            <v>1524646.7279999999</v>
          </cell>
          <cell r="FI5631" t="str">
            <v>WA</v>
          </cell>
          <cell r="FJ5631" t="str">
            <v>Living Room/Family Room</v>
          </cell>
          <cell r="FK5631" t="str">
            <v>EISAnqnx</v>
          </cell>
          <cell r="FL5631">
            <v>661226.27999999991</v>
          </cell>
        </row>
        <row r="5632">
          <cell r="EZ5632" t="str">
            <v>OR</v>
          </cell>
          <cell r="FA5632" t="str">
            <v>Kitchen</v>
          </cell>
          <cell r="FB5632">
            <v>1532346.9639999999</v>
          </cell>
          <cell r="FC5632">
            <v>625644.17500000005</v>
          </cell>
          <cell r="FI5632" t="str">
            <v>WA</v>
          </cell>
          <cell r="FJ5632" t="str">
            <v>Other</v>
          </cell>
          <cell r="FK5632" t="str">
            <v>EISAnqnx</v>
          </cell>
          <cell r="FL5632">
            <v>1182192.44</v>
          </cell>
        </row>
        <row r="5633">
          <cell r="EZ5633" t="str">
            <v>OR</v>
          </cell>
          <cell r="FA5633" t="str">
            <v>Living Room/Family Room</v>
          </cell>
          <cell r="FB5633">
            <v>827775.37</v>
          </cell>
          <cell r="FC5633">
            <v>866276.54999999993</v>
          </cell>
          <cell r="FI5633" t="str">
            <v>WA</v>
          </cell>
          <cell r="FJ5633" t="str">
            <v>Other</v>
          </cell>
          <cell r="FK5633" t="str">
            <v>EISAq</v>
          </cell>
          <cell r="FL5633">
            <v>452839.81599999999</v>
          </cell>
        </row>
        <row r="5634">
          <cell r="EZ5634" t="str">
            <v>OR</v>
          </cell>
          <cell r="FA5634" t="str">
            <v>Other</v>
          </cell>
          <cell r="FB5634">
            <v>2916464.3849999998</v>
          </cell>
          <cell r="FC5634">
            <v>1742178.395</v>
          </cell>
          <cell r="FI5634" t="str">
            <v>WA</v>
          </cell>
          <cell r="FJ5634" t="str">
            <v>Other</v>
          </cell>
          <cell r="FK5634" t="str">
            <v>EISAx</v>
          </cell>
          <cell r="FL5634">
            <v>571059.05999999994</v>
          </cell>
        </row>
        <row r="5635">
          <cell r="EZ5635" t="str">
            <v>OR</v>
          </cell>
          <cell r="FA5635" t="str">
            <v>Bathroom</v>
          </cell>
          <cell r="FB5635">
            <v>1257899.76</v>
          </cell>
          <cell r="FC5635">
            <v>253192.644</v>
          </cell>
          <cell r="FI5635" t="str">
            <v>OR</v>
          </cell>
          <cell r="FJ5635" t="str">
            <v>Bathroom</v>
          </cell>
          <cell r="FK5635" t="str">
            <v>EISAnqnx</v>
          </cell>
          <cell r="FL5635">
            <v>3327714.24</v>
          </cell>
        </row>
        <row r="5636">
          <cell r="EZ5636" t="str">
            <v>OR</v>
          </cell>
          <cell r="FA5636" t="str">
            <v>Bedrooms</v>
          </cell>
          <cell r="FB5636">
            <v>967615.2</v>
          </cell>
          <cell r="FC5636">
            <v>661203.72</v>
          </cell>
          <cell r="FI5636" t="str">
            <v>OR</v>
          </cell>
          <cell r="FJ5636" t="str">
            <v>Bathroom</v>
          </cell>
          <cell r="FK5636" t="str">
            <v>EISAq</v>
          </cell>
          <cell r="FL5636">
            <v>415964.28</v>
          </cell>
        </row>
        <row r="5637">
          <cell r="EZ5637" t="str">
            <v>OR</v>
          </cell>
          <cell r="FA5637" t="str">
            <v>Exterior</v>
          </cell>
          <cell r="FB5637">
            <v>556378.74</v>
          </cell>
          <cell r="FC5637">
            <v>2538377.2080000001</v>
          </cell>
          <cell r="FI5637" t="str">
            <v>OR</v>
          </cell>
          <cell r="FJ5637" t="str">
            <v>Bedrooms</v>
          </cell>
          <cell r="FK5637" t="str">
            <v>EISAnqnx</v>
          </cell>
          <cell r="FL5637">
            <v>1386547.6</v>
          </cell>
        </row>
        <row r="5638">
          <cell r="EZ5638" t="str">
            <v>OR</v>
          </cell>
          <cell r="FA5638" t="str">
            <v>Garage</v>
          </cell>
          <cell r="FB5638">
            <v>399947.61599999998</v>
          </cell>
          <cell r="FC5638">
            <v>777317.54399999999</v>
          </cell>
          <cell r="FI5638" t="str">
            <v>OR</v>
          </cell>
          <cell r="FJ5638" t="str">
            <v>Bedrooms</v>
          </cell>
          <cell r="FK5638" t="str">
            <v>EISAq</v>
          </cell>
          <cell r="FL5638">
            <v>1649991.6440000001</v>
          </cell>
        </row>
        <row r="5639">
          <cell r="EZ5639" t="str">
            <v>OR</v>
          </cell>
          <cell r="FA5639" t="str">
            <v>Kitchen</v>
          </cell>
          <cell r="FB5639">
            <v>387046.08</v>
          </cell>
          <cell r="FC5639">
            <v>282221.09999999998</v>
          </cell>
          <cell r="FI5639" t="str">
            <v>OR</v>
          </cell>
          <cell r="FJ5639" t="str">
            <v>Bedrooms</v>
          </cell>
          <cell r="FK5639" t="str">
            <v>EISAx</v>
          </cell>
          <cell r="FL5639">
            <v>554619.04</v>
          </cell>
        </row>
        <row r="5640">
          <cell r="EZ5640" t="str">
            <v>OR</v>
          </cell>
          <cell r="FA5640" t="str">
            <v>Living Room/Family Room</v>
          </cell>
          <cell r="FB5640">
            <v>1838468.8800000001</v>
          </cell>
          <cell r="FC5640">
            <v>970840.58400000003</v>
          </cell>
          <cell r="FI5640" t="str">
            <v>OR</v>
          </cell>
          <cell r="FJ5640" t="str">
            <v>Exterior</v>
          </cell>
          <cell r="FK5640" t="str">
            <v>EISAnqnx</v>
          </cell>
          <cell r="FL5640">
            <v>831928.56</v>
          </cell>
        </row>
        <row r="5641">
          <cell r="EZ5641" t="str">
            <v>OR</v>
          </cell>
          <cell r="FA5641" t="str">
            <v>Other</v>
          </cell>
          <cell r="FB5641">
            <v>709584.48</v>
          </cell>
          <cell r="FC5641">
            <v>451553.76</v>
          </cell>
          <cell r="FI5641" t="str">
            <v>OR</v>
          </cell>
          <cell r="FJ5641" t="str">
            <v>Exterior</v>
          </cell>
          <cell r="FK5641" t="str">
            <v>EISAq</v>
          </cell>
          <cell r="FL5641">
            <v>305040.47200000001</v>
          </cell>
        </row>
        <row r="5642">
          <cell r="EZ5642" t="str">
            <v>OR</v>
          </cell>
          <cell r="FA5642" t="str">
            <v>Bathroom</v>
          </cell>
          <cell r="FB5642">
            <v>2451291.84</v>
          </cell>
          <cell r="FC5642">
            <v>612822.96</v>
          </cell>
          <cell r="FI5642" t="str">
            <v>OR</v>
          </cell>
          <cell r="FJ5642" t="str">
            <v>Exterior</v>
          </cell>
          <cell r="FK5642" t="str">
            <v>EISAx</v>
          </cell>
          <cell r="FL5642">
            <v>831928.56</v>
          </cell>
        </row>
        <row r="5643">
          <cell r="EZ5643" t="str">
            <v>OR</v>
          </cell>
          <cell r="FA5643" t="str">
            <v>Bedrooms</v>
          </cell>
          <cell r="FB5643">
            <v>487032.984</v>
          </cell>
          <cell r="FC5643">
            <v>1211131.692</v>
          </cell>
          <cell r="FI5643" t="str">
            <v>OR</v>
          </cell>
          <cell r="FJ5643" t="str">
            <v>Kitchen</v>
          </cell>
          <cell r="FK5643" t="str">
            <v>EISAq</v>
          </cell>
          <cell r="FL5643">
            <v>415964.28</v>
          </cell>
        </row>
        <row r="5644">
          <cell r="EZ5644" t="str">
            <v>OR</v>
          </cell>
          <cell r="FA5644" t="str">
            <v>Exterior</v>
          </cell>
          <cell r="FB5644">
            <v>387046.08</v>
          </cell>
          <cell r="FC5644">
            <v>5765373.9000000004</v>
          </cell>
          <cell r="FI5644" t="str">
            <v>OR</v>
          </cell>
          <cell r="FJ5644" t="str">
            <v>Living Room/Family Room</v>
          </cell>
          <cell r="FK5644" t="str">
            <v>EISAnqnx</v>
          </cell>
          <cell r="FL5644">
            <v>2079821.4000000001</v>
          </cell>
        </row>
        <row r="5645">
          <cell r="EZ5645" t="str">
            <v>OR</v>
          </cell>
          <cell r="FA5645" t="str">
            <v>Garage</v>
          </cell>
          <cell r="FB5645">
            <v>870853.68</v>
          </cell>
          <cell r="FC5645">
            <v>2020703.0760000001</v>
          </cell>
          <cell r="FI5645" t="str">
            <v>OR</v>
          </cell>
          <cell r="FJ5645" t="str">
            <v>Living Room/Family Room</v>
          </cell>
          <cell r="FK5645" t="str">
            <v>EISAq</v>
          </cell>
          <cell r="FL5645">
            <v>415964.28</v>
          </cell>
        </row>
        <row r="5646">
          <cell r="EZ5646" t="str">
            <v>OR</v>
          </cell>
          <cell r="FA5646" t="str">
            <v>Kitchen</v>
          </cell>
          <cell r="FB5646">
            <v>1120820.94</v>
          </cell>
          <cell r="FC5646">
            <v>467680.68</v>
          </cell>
          <cell r="FI5646" t="str">
            <v>OR</v>
          </cell>
          <cell r="FJ5646" t="str">
            <v>Living Room/Family Room</v>
          </cell>
          <cell r="FK5646" t="str">
            <v>EISAx</v>
          </cell>
          <cell r="FL5646">
            <v>9463187.370000001</v>
          </cell>
        </row>
        <row r="5647">
          <cell r="EZ5647" t="str">
            <v>OR</v>
          </cell>
          <cell r="FA5647" t="str">
            <v>Living Room/Family Room</v>
          </cell>
          <cell r="FB5647">
            <v>2056182.3</v>
          </cell>
          <cell r="FC5647">
            <v>1773961.2</v>
          </cell>
          <cell r="FI5647" t="str">
            <v>OR</v>
          </cell>
          <cell r="FJ5647" t="str">
            <v>Other</v>
          </cell>
          <cell r="FK5647" t="str">
            <v>EISAnqnx</v>
          </cell>
          <cell r="FL5647">
            <v>1525202.36</v>
          </cell>
        </row>
        <row r="5648">
          <cell r="EZ5648" t="str">
            <v>OR</v>
          </cell>
          <cell r="FA5648" t="str">
            <v>Other</v>
          </cell>
          <cell r="FB5648">
            <v>3846270.42</v>
          </cell>
          <cell r="FC5648">
            <v>1483676.64</v>
          </cell>
          <cell r="FI5648" t="str">
            <v>OR</v>
          </cell>
          <cell r="FJ5648" t="str">
            <v>Other</v>
          </cell>
          <cell r="FK5648" t="str">
            <v>EISAq</v>
          </cell>
          <cell r="FL5648">
            <v>2537382.108</v>
          </cell>
        </row>
        <row r="5649">
          <cell r="EZ5649" t="str">
            <v>MT</v>
          </cell>
          <cell r="FA5649" t="str">
            <v>Bathroom</v>
          </cell>
          <cell r="FB5649">
            <v>46879.491999999998</v>
          </cell>
          <cell r="FC5649">
            <v>95889.87</v>
          </cell>
          <cell r="FI5649" t="str">
            <v>WA</v>
          </cell>
          <cell r="FJ5649" t="str">
            <v>Bathroom</v>
          </cell>
          <cell r="FK5649" t="str">
            <v>EISAnqnx</v>
          </cell>
          <cell r="FL5649">
            <v>480891.83999999997</v>
          </cell>
        </row>
        <row r="5650">
          <cell r="EZ5650" t="str">
            <v>MT</v>
          </cell>
          <cell r="FA5650" t="str">
            <v>Bedrooms</v>
          </cell>
          <cell r="FB5650">
            <v>375035.93599999999</v>
          </cell>
          <cell r="FC5650">
            <v>308978.46999999997</v>
          </cell>
          <cell r="FI5650" t="str">
            <v>WA</v>
          </cell>
          <cell r="FJ5650" t="str">
            <v>Bathroom</v>
          </cell>
          <cell r="FK5650" t="str">
            <v>EISAx</v>
          </cell>
          <cell r="FL5650">
            <v>240445.91999999998</v>
          </cell>
        </row>
        <row r="5651">
          <cell r="EZ5651" t="str">
            <v>MT</v>
          </cell>
          <cell r="FA5651" t="str">
            <v>Exterior</v>
          </cell>
          <cell r="FB5651">
            <v>277015.18</v>
          </cell>
          <cell r="FC5651">
            <v>4210630.7359999996</v>
          </cell>
          <cell r="FI5651" t="str">
            <v>WA</v>
          </cell>
          <cell r="FJ5651" t="str">
            <v>Bedrooms</v>
          </cell>
          <cell r="FK5651" t="str">
            <v>EISAnqnx</v>
          </cell>
          <cell r="FL5651">
            <v>631170.53999999992</v>
          </cell>
        </row>
        <row r="5652">
          <cell r="EZ5652" t="str">
            <v>MT</v>
          </cell>
          <cell r="FA5652" t="str">
            <v>Kitchen</v>
          </cell>
          <cell r="FB5652">
            <v>170470.88</v>
          </cell>
          <cell r="FC5652">
            <v>340941.76</v>
          </cell>
          <cell r="FI5652" t="str">
            <v>WA</v>
          </cell>
          <cell r="FJ5652" t="str">
            <v>Exterior</v>
          </cell>
          <cell r="FK5652" t="str">
            <v>EISAnqnx</v>
          </cell>
          <cell r="FL5652">
            <v>360668.88</v>
          </cell>
        </row>
        <row r="5653">
          <cell r="EZ5653" t="str">
            <v>MT</v>
          </cell>
          <cell r="FA5653" t="str">
            <v>Living Room/Family Room</v>
          </cell>
          <cell r="FB5653">
            <v>1180510.844</v>
          </cell>
          <cell r="FC5653">
            <v>767118.96</v>
          </cell>
          <cell r="FI5653" t="str">
            <v>WA</v>
          </cell>
          <cell r="FJ5653" t="str">
            <v>Exterior</v>
          </cell>
          <cell r="FK5653" t="str">
            <v>EISAx</v>
          </cell>
          <cell r="FL5653">
            <v>561040.48</v>
          </cell>
        </row>
        <row r="5654">
          <cell r="EZ5654" t="str">
            <v>MT</v>
          </cell>
          <cell r="FA5654" t="str">
            <v>Other</v>
          </cell>
          <cell r="FB5654">
            <v>652051.11600000004</v>
          </cell>
          <cell r="FC5654">
            <v>2024341.7</v>
          </cell>
          <cell r="FI5654" t="str">
            <v>WA</v>
          </cell>
          <cell r="FJ5654" t="str">
            <v>Kitchen</v>
          </cell>
          <cell r="FK5654" t="str">
            <v>EISAnqnx</v>
          </cell>
          <cell r="FL5654">
            <v>270501.65999999997</v>
          </cell>
        </row>
        <row r="5655">
          <cell r="EZ5655" t="str">
            <v>WA</v>
          </cell>
          <cell r="FA5655" t="str">
            <v>Bathroom</v>
          </cell>
          <cell r="FB5655">
            <v>1996793.28</v>
          </cell>
          <cell r="FC5655">
            <v>322398.91499999998</v>
          </cell>
          <cell r="FI5655" t="str">
            <v>WA</v>
          </cell>
          <cell r="FJ5655" t="str">
            <v>Living Room/Family Room</v>
          </cell>
          <cell r="FK5655" t="str">
            <v>EISAnqnx</v>
          </cell>
          <cell r="FL5655">
            <v>510947.57999999996</v>
          </cell>
        </row>
        <row r="5656">
          <cell r="EZ5656" t="str">
            <v>WA</v>
          </cell>
          <cell r="FA5656" t="str">
            <v>Bedrooms</v>
          </cell>
          <cell r="FB5656">
            <v>946396.81499999994</v>
          </cell>
          <cell r="FC5656">
            <v>956796.78</v>
          </cell>
          <cell r="FI5656" t="str">
            <v>WA</v>
          </cell>
          <cell r="FJ5656" t="str">
            <v>Living Room/Family Room</v>
          </cell>
          <cell r="FK5656" t="str">
            <v>EISAx</v>
          </cell>
          <cell r="FL5656">
            <v>971802.25999999989</v>
          </cell>
        </row>
        <row r="5657">
          <cell r="EZ5657" t="str">
            <v>WA</v>
          </cell>
          <cell r="FA5657" t="str">
            <v>Garage</v>
          </cell>
          <cell r="FB5657">
            <v>399358.65599999996</v>
          </cell>
          <cell r="FC5657">
            <v>935996.85</v>
          </cell>
          <cell r="FI5657" t="str">
            <v>WA</v>
          </cell>
          <cell r="FJ5657" t="str">
            <v>Other</v>
          </cell>
          <cell r="FK5657" t="str">
            <v>EISAnqnx</v>
          </cell>
          <cell r="FL5657">
            <v>721337.76</v>
          </cell>
        </row>
        <row r="5658">
          <cell r="EZ5658" t="str">
            <v>WA</v>
          </cell>
          <cell r="FA5658" t="str">
            <v>Kitchen</v>
          </cell>
          <cell r="FB5658">
            <v>1455995.0999999999</v>
          </cell>
          <cell r="FC5658">
            <v>522078.24299999996</v>
          </cell>
          <cell r="FI5658" t="str">
            <v>WA</v>
          </cell>
          <cell r="FJ5658" t="str">
            <v>Other</v>
          </cell>
          <cell r="FK5658" t="str">
            <v>EISAx</v>
          </cell>
          <cell r="FL5658">
            <v>601114.79999999993</v>
          </cell>
        </row>
        <row r="5659">
          <cell r="EZ5659" t="str">
            <v>WA</v>
          </cell>
          <cell r="FA5659" t="str">
            <v>Living Room/Family Room</v>
          </cell>
          <cell r="FB5659">
            <v>2391991.9499999997</v>
          </cell>
          <cell r="FC5659">
            <v>1106556.2760000001</v>
          </cell>
          <cell r="FI5659" t="str">
            <v>WA</v>
          </cell>
          <cell r="FJ5659" t="str">
            <v>Bathroom</v>
          </cell>
          <cell r="FK5659" t="str">
            <v>EISAnqnx</v>
          </cell>
          <cell r="FL5659">
            <v>743473.95000000007</v>
          </cell>
        </row>
        <row r="5660">
          <cell r="EZ5660" t="str">
            <v>WA</v>
          </cell>
          <cell r="FA5660" t="str">
            <v>Other</v>
          </cell>
          <cell r="FB5660">
            <v>2724790.83</v>
          </cell>
          <cell r="FC5660">
            <v>3192789.2549999999</v>
          </cell>
          <cell r="FI5660" t="str">
            <v>WA</v>
          </cell>
          <cell r="FJ5660" t="str">
            <v>Bathroom</v>
          </cell>
          <cell r="FK5660" t="str">
            <v>EISAx</v>
          </cell>
          <cell r="FL5660">
            <v>2973895.8000000003</v>
          </cell>
        </row>
        <row r="5661">
          <cell r="EZ5661" t="str">
            <v>ID</v>
          </cell>
          <cell r="FA5661" t="str">
            <v>Bathroom</v>
          </cell>
          <cell r="FB5661">
            <v>1968597.28</v>
          </cell>
          <cell r="FC5661">
            <v>336932.99599999998</v>
          </cell>
          <cell r="FI5661" t="str">
            <v>WA</v>
          </cell>
          <cell r="FJ5661" t="str">
            <v>Bedrooms</v>
          </cell>
          <cell r="FK5661" t="str">
            <v>EISAnqnx</v>
          </cell>
          <cell r="FL5661">
            <v>743473.95000000007</v>
          </cell>
        </row>
        <row r="5662">
          <cell r="EZ5662" t="str">
            <v>ID</v>
          </cell>
          <cell r="FA5662" t="str">
            <v>Bedrooms</v>
          </cell>
          <cell r="FB5662">
            <v>1003227.4600000001</v>
          </cell>
          <cell r="FC5662">
            <v>1116800.3800000001</v>
          </cell>
          <cell r="FI5662" t="str">
            <v>WA</v>
          </cell>
          <cell r="FJ5662" t="str">
            <v>Bedrooms</v>
          </cell>
          <cell r="FK5662" t="str">
            <v>EISAq</v>
          </cell>
          <cell r="FL5662">
            <v>94173.367000000013</v>
          </cell>
        </row>
        <row r="5663">
          <cell r="EZ5663" t="str">
            <v>ID</v>
          </cell>
          <cell r="FA5663" t="str">
            <v>Exterior</v>
          </cell>
          <cell r="FB5663">
            <v>49214.932000000001</v>
          </cell>
          <cell r="FC5663">
            <v>3596475.8000000003</v>
          </cell>
          <cell r="FI5663" t="str">
            <v>WA</v>
          </cell>
          <cell r="FJ5663" t="str">
            <v>Bedrooms</v>
          </cell>
          <cell r="FK5663" t="str">
            <v>EISAx</v>
          </cell>
          <cell r="FL5663">
            <v>3618239.89</v>
          </cell>
        </row>
        <row r="5664">
          <cell r="EZ5664" t="str">
            <v>ID</v>
          </cell>
          <cell r="FA5664" t="str">
            <v>Kitchen</v>
          </cell>
          <cell r="FB5664">
            <v>704152.10400000005</v>
          </cell>
          <cell r="FC5664">
            <v>435362.86</v>
          </cell>
          <cell r="FI5664" t="str">
            <v>WA</v>
          </cell>
          <cell r="FJ5664" t="str">
            <v>Exterior</v>
          </cell>
          <cell r="FK5664" t="str">
            <v>EISAq</v>
          </cell>
          <cell r="FL5664">
            <v>282520.10100000002</v>
          </cell>
        </row>
        <row r="5665">
          <cell r="EZ5665" t="str">
            <v>ID</v>
          </cell>
          <cell r="FA5665" t="str">
            <v>Living Room/Family Room</v>
          </cell>
          <cell r="FB5665">
            <v>412648.27600000001</v>
          </cell>
          <cell r="FC5665">
            <v>1287159.76</v>
          </cell>
          <cell r="FI5665" t="str">
            <v>WA</v>
          </cell>
          <cell r="FJ5665" t="str">
            <v>Garage</v>
          </cell>
          <cell r="FK5665" t="str">
            <v>EISAnqnx</v>
          </cell>
          <cell r="FL5665">
            <v>594779.16</v>
          </cell>
        </row>
        <row r="5666">
          <cell r="EZ5666" t="str">
            <v>ID</v>
          </cell>
          <cell r="FA5666" t="str">
            <v>Other</v>
          </cell>
          <cell r="FB5666">
            <v>49214.932000000001</v>
          </cell>
          <cell r="FC5666">
            <v>189288.2</v>
          </cell>
          <cell r="FI5666" t="str">
            <v>WA</v>
          </cell>
          <cell r="FJ5666" t="str">
            <v>Garage</v>
          </cell>
          <cell r="FK5666" t="str">
            <v>EISAq</v>
          </cell>
          <cell r="FL5666">
            <v>2379116.64</v>
          </cell>
        </row>
        <row r="5667">
          <cell r="EZ5667" t="str">
            <v>OR</v>
          </cell>
          <cell r="FA5667" t="str">
            <v>Bathroom</v>
          </cell>
          <cell r="FB5667">
            <v>1189715.456</v>
          </cell>
          <cell r="FC5667">
            <v>992856.0639999999</v>
          </cell>
          <cell r="FI5667" t="str">
            <v>WA</v>
          </cell>
          <cell r="FJ5667" t="str">
            <v>Kitchen</v>
          </cell>
          <cell r="FK5667" t="str">
            <v>EISAx</v>
          </cell>
          <cell r="FL5667">
            <v>4009802.8370000003</v>
          </cell>
        </row>
        <row r="5668">
          <cell r="EZ5668" t="str">
            <v>OR</v>
          </cell>
          <cell r="FA5668" t="str">
            <v>Bedrooms</v>
          </cell>
          <cell r="FB5668">
            <v>1660466.176</v>
          </cell>
          <cell r="FC5668">
            <v>7668957.1839999994</v>
          </cell>
          <cell r="FI5668" t="str">
            <v>WA</v>
          </cell>
          <cell r="FJ5668" t="str">
            <v>Living Room/Family Room</v>
          </cell>
          <cell r="FK5668" t="str">
            <v>EISAnqnx</v>
          </cell>
          <cell r="FL5668">
            <v>793038.88000000012</v>
          </cell>
        </row>
        <row r="5669">
          <cell r="EZ5669" t="str">
            <v>OR</v>
          </cell>
          <cell r="FA5669" t="str">
            <v>Exterior</v>
          </cell>
          <cell r="FB5669">
            <v>821673.98399999994</v>
          </cell>
          <cell r="FC5669">
            <v>19882798.592</v>
          </cell>
          <cell r="FI5669" t="str">
            <v>WA</v>
          </cell>
          <cell r="FJ5669" t="str">
            <v>Living Room/Family Room</v>
          </cell>
          <cell r="FK5669" t="str">
            <v>EISAx</v>
          </cell>
          <cell r="FL5669">
            <v>5030840.3950000005</v>
          </cell>
        </row>
        <row r="5670">
          <cell r="EZ5670" t="str">
            <v>OR</v>
          </cell>
          <cell r="FA5670" t="str">
            <v>Kitchen</v>
          </cell>
          <cell r="FB5670">
            <v>573459.96799999999</v>
          </cell>
          <cell r="FC5670">
            <v>1883002.8799999999</v>
          </cell>
          <cell r="FI5670" t="str">
            <v>WA</v>
          </cell>
          <cell r="FJ5670" t="str">
            <v>Other</v>
          </cell>
          <cell r="FK5670" t="str">
            <v>EISAnqnx</v>
          </cell>
          <cell r="FL5670">
            <v>1164775.855</v>
          </cell>
        </row>
        <row r="5671">
          <cell r="EZ5671" t="str">
            <v>OR</v>
          </cell>
          <cell r="FA5671" t="str">
            <v>Living Room/Family Room</v>
          </cell>
          <cell r="FB5671">
            <v>1172597.2479999999</v>
          </cell>
          <cell r="FC5671">
            <v>3851596.8</v>
          </cell>
          <cell r="FI5671" t="str">
            <v>WA</v>
          </cell>
          <cell r="FJ5671" t="str">
            <v>Other</v>
          </cell>
          <cell r="FK5671" t="str">
            <v>EISAq</v>
          </cell>
          <cell r="FL5671">
            <v>4465800.193</v>
          </cell>
        </row>
        <row r="5672">
          <cell r="EZ5672" t="str">
            <v>OR</v>
          </cell>
          <cell r="FA5672" t="str">
            <v>Other</v>
          </cell>
          <cell r="FB5672">
            <v>3372286.9759999998</v>
          </cell>
          <cell r="FC5672">
            <v>4442174.9759999998</v>
          </cell>
          <cell r="FI5672" t="str">
            <v>WA</v>
          </cell>
          <cell r="FJ5672" t="str">
            <v>Other</v>
          </cell>
          <cell r="FK5672" t="str">
            <v>EISAx</v>
          </cell>
          <cell r="FL5672">
            <v>4535191.0950000007</v>
          </cell>
        </row>
        <row r="5673">
          <cell r="EZ5673" t="str">
            <v>WA</v>
          </cell>
          <cell r="FA5673" t="str">
            <v>Bathroom</v>
          </cell>
          <cell r="FB5673">
            <v>415998.6</v>
          </cell>
          <cell r="FC5673">
            <v>103999.65</v>
          </cell>
          <cell r="FI5673" t="str">
            <v>WA</v>
          </cell>
          <cell r="FJ5673" t="str">
            <v>Bathroom</v>
          </cell>
          <cell r="FK5673" t="str">
            <v>EISAnqnx</v>
          </cell>
          <cell r="FL5673">
            <v>234351.03999999998</v>
          </cell>
        </row>
        <row r="5674">
          <cell r="EZ5674" t="str">
            <v>WA</v>
          </cell>
          <cell r="FA5674" t="str">
            <v>Bedrooms</v>
          </cell>
          <cell r="FB5674">
            <v>530398.21499999997</v>
          </cell>
          <cell r="FC5674">
            <v>582398.04</v>
          </cell>
          <cell r="FI5674" t="str">
            <v>WA</v>
          </cell>
          <cell r="FJ5674" t="str">
            <v>Bathroom</v>
          </cell>
          <cell r="FK5674" t="str">
            <v>EISAq</v>
          </cell>
          <cell r="FL5674">
            <v>109852.05</v>
          </cell>
        </row>
        <row r="5675">
          <cell r="EZ5675" t="str">
            <v>WA</v>
          </cell>
          <cell r="FA5675" t="str">
            <v>Exterior</v>
          </cell>
          <cell r="FB5675">
            <v>259999.125</v>
          </cell>
          <cell r="FC5675">
            <v>2096632.9439999999</v>
          </cell>
          <cell r="FI5675" t="str">
            <v>WA</v>
          </cell>
          <cell r="FJ5675" t="str">
            <v>Bedrooms</v>
          </cell>
          <cell r="FK5675" t="str">
            <v>EISAnqnx</v>
          </cell>
          <cell r="FL5675">
            <v>234351.03999999998</v>
          </cell>
        </row>
        <row r="5676">
          <cell r="EZ5676" t="str">
            <v>WA</v>
          </cell>
          <cell r="FA5676" t="str">
            <v>Kitchen</v>
          </cell>
          <cell r="FB5676">
            <v>540798.17999999993</v>
          </cell>
          <cell r="FC5676">
            <v>259999.125</v>
          </cell>
          <cell r="FI5676" t="str">
            <v>WA</v>
          </cell>
          <cell r="FJ5676" t="str">
            <v>Bedrooms</v>
          </cell>
          <cell r="FK5676" t="str">
            <v>EISAx</v>
          </cell>
          <cell r="FL5676">
            <v>109852.05</v>
          </cell>
        </row>
        <row r="5677">
          <cell r="EZ5677" t="str">
            <v>WA</v>
          </cell>
          <cell r="FA5677" t="str">
            <v>Living Room/Family Room</v>
          </cell>
          <cell r="FB5677">
            <v>790397.34</v>
          </cell>
          <cell r="FC5677">
            <v>935996.85</v>
          </cell>
          <cell r="FI5677" t="str">
            <v>WA</v>
          </cell>
          <cell r="FJ5677" t="str">
            <v>Exterior</v>
          </cell>
          <cell r="FK5677" t="str">
            <v>EISAnqnx</v>
          </cell>
          <cell r="FL5677">
            <v>175763.28</v>
          </cell>
        </row>
        <row r="5678">
          <cell r="EZ5678" t="str">
            <v>WA</v>
          </cell>
          <cell r="FA5678" t="str">
            <v>Other</v>
          </cell>
          <cell r="FB5678">
            <v>384798.70500000002</v>
          </cell>
          <cell r="FC5678">
            <v>311998.95</v>
          </cell>
          <cell r="FI5678" t="str">
            <v>WA</v>
          </cell>
          <cell r="FJ5678" t="str">
            <v>Exterior</v>
          </cell>
          <cell r="FK5678" t="str">
            <v>EISAx</v>
          </cell>
          <cell r="FL5678">
            <v>190410.22</v>
          </cell>
        </row>
        <row r="5679">
          <cell r="EZ5679" t="str">
            <v>MT</v>
          </cell>
          <cell r="FA5679" t="str">
            <v>Bathroom</v>
          </cell>
          <cell r="FB5679">
            <v>268491.636</v>
          </cell>
          <cell r="FC5679">
            <v>151292.90599999999</v>
          </cell>
          <cell r="FI5679" t="str">
            <v>WA</v>
          </cell>
          <cell r="FJ5679" t="str">
            <v>Kitchen</v>
          </cell>
          <cell r="FK5679" t="str">
            <v>EISAx</v>
          </cell>
          <cell r="FL5679">
            <v>366173.5</v>
          </cell>
        </row>
        <row r="5680">
          <cell r="EZ5680" t="str">
            <v>MT</v>
          </cell>
          <cell r="FA5680" t="str">
            <v>Bedrooms</v>
          </cell>
          <cell r="FB5680">
            <v>690407.06400000001</v>
          </cell>
          <cell r="FC5680">
            <v>990861.99</v>
          </cell>
          <cell r="FI5680" t="str">
            <v>WA</v>
          </cell>
          <cell r="FJ5680" t="str">
            <v>Living Room/Family Room</v>
          </cell>
          <cell r="FK5680" t="str">
            <v>EISAq</v>
          </cell>
          <cell r="FL5680">
            <v>65911.23</v>
          </cell>
        </row>
        <row r="5681">
          <cell r="EZ5681" t="str">
            <v>MT</v>
          </cell>
          <cell r="FA5681" t="str">
            <v>Exterior</v>
          </cell>
          <cell r="FB5681">
            <v>31963.29</v>
          </cell>
          <cell r="FC5681">
            <v>2335451.0559999999</v>
          </cell>
          <cell r="FI5681" t="str">
            <v>WA</v>
          </cell>
          <cell r="FJ5681" t="str">
            <v>Other</v>
          </cell>
          <cell r="FK5681" t="str">
            <v>EISAnqnx</v>
          </cell>
          <cell r="FL5681">
            <v>351526.56</v>
          </cell>
        </row>
        <row r="5682">
          <cell r="EZ5682" t="str">
            <v>MT</v>
          </cell>
          <cell r="FA5682" t="str">
            <v>Kitchen</v>
          </cell>
          <cell r="FB5682">
            <v>234397.46</v>
          </cell>
          <cell r="FC5682">
            <v>404868.33999999997</v>
          </cell>
          <cell r="FI5682" t="str">
            <v>WA</v>
          </cell>
          <cell r="FJ5682" t="str">
            <v>Other</v>
          </cell>
          <cell r="FK5682" t="str">
            <v>EISAq</v>
          </cell>
          <cell r="FL5682">
            <v>219704.1</v>
          </cell>
        </row>
        <row r="5683">
          <cell r="EZ5683" t="str">
            <v>MT</v>
          </cell>
          <cell r="FA5683" t="str">
            <v>Living Room/Family Room</v>
          </cell>
          <cell r="FB5683">
            <v>178994.424</v>
          </cell>
          <cell r="FC5683">
            <v>449616.946</v>
          </cell>
          <cell r="FI5683" t="str">
            <v>WA</v>
          </cell>
          <cell r="FJ5683" t="str">
            <v>Other</v>
          </cell>
          <cell r="FK5683" t="str">
            <v>EISAx</v>
          </cell>
          <cell r="FL5683">
            <v>73234.7</v>
          </cell>
        </row>
        <row r="5684">
          <cell r="EZ5684" t="str">
            <v>MT</v>
          </cell>
          <cell r="FA5684" t="str">
            <v>Other</v>
          </cell>
          <cell r="FB5684">
            <v>127853.16</v>
          </cell>
          <cell r="FC5684">
            <v>85235.44</v>
          </cell>
          <cell r="FI5684" t="str">
            <v>WA</v>
          </cell>
          <cell r="FJ5684" t="str">
            <v>Bathroom</v>
          </cell>
          <cell r="FK5684" t="str">
            <v>EISAq</v>
          </cell>
          <cell r="FL5684">
            <v>128868.81800000001</v>
          </cell>
        </row>
        <row r="5685">
          <cell r="EZ5685" t="str">
            <v>MT</v>
          </cell>
          <cell r="FA5685" t="str">
            <v>Bathroom</v>
          </cell>
          <cell r="FB5685">
            <v>46879.491999999998</v>
          </cell>
          <cell r="FC5685">
            <v>85235.44</v>
          </cell>
          <cell r="FI5685" t="str">
            <v>WA</v>
          </cell>
          <cell r="FJ5685" t="str">
            <v>Bedrooms</v>
          </cell>
          <cell r="FK5685" t="str">
            <v>EISAq</v>
          </cell>
          <cell r="FL5685">
            <v>713734.99200000009</v>
          </cell>
        </row>
        <row r="5686">
          <cell r="EZ5686" t="str">
            <v>MT</v>
          </cell>
          <cell r="FA5686" t="str">
            <v>Bedrooms</v>
          </cell>
          <cell r="FB5686">
            <v>707454.152</v>
          </cell>
          <cell r="FC5686">
            <v>1559808.5519999999</v>
          </cell>
          <cell r="FI5686" t="str">
            <v>WA</v>
          </cell>
          <cell r="FJ5686" t="str">
            <v>Exterior</v>
          </cell>
          <cell r="FK5686" t="str">
            <v>EISAq</v>
          </cell>
          <cell r="FL5686">
            <v>227998.67800000001</v>
          </cell>
        </row>
        <row r="5687">
          <cell r="EZ5687" t="str">
            <v>MT</v>
          </cell>
          <cell r="FA5687" t="str">
            <v>Kitchen</v>
          </cell>
          <cell r="FB5687">
            <v>93758.983999999997</v>
          </cell>
          <cell r="FC5687">
            <v>394213.91</v>
          </cell>
          <cell r="FI5687" t="str">
            <v>WA</v>
          </cell>
          <cell r="FJ5687" t="str">
            <v>Kitchen</v>
          </cell>
          <cell r="FK5687" t="str">
            <v>EISAq</v>
          </cell>
          <cell r="FL5687">
            <v>619561.625</v>
          </cell>
        </row>
        <row r="5688">
          <cell r="EZ5688" t="str">
            <v>MT</v>
          </cell>
          <cell r="FA5688" t="str">
            <v>Living Room/Family Room</v>
          </cell>
          <cell r="FB5688">
            <v>375035.93599999999</v>
          </cell>
          <cell r="FC5688">
            <v>837438.19799999997</v>
          </cell>
          <cell r="FI5688" t="str">
            <v>WA</v>
          </cell>
          <cell r="FJ5688" t="str">
            <v>Living Room/Family Room</v>
          </cell>
          <cell r="FK5688" t="str">
            <v>EISAq</v>
          </cell>
          <cell r="FL5688">
            <v>391562.94700000004</v>
          </cell>
        </row>
        <row r="5689">
          <cell r="EZ5689" t="str">
            <v>MT</v>
          </cell>
          <cell r="FA5689" t="str">
            <v>Other</v>
          </cell>
          <cell r="FB5689">
            <v>255706.32</v>
          </cell>
          <cell r="FC5689">
            <v>988731.10399999993</v>
          </cell>
          <cell r="FI5689" t="str">
            <v>WA</v>
          </cell>
          <cell r="FJ5689" t="str">
            <v>Other</v>
          </cell>
          <cell r="FK5689" t="str">
            <v>EISAq</v>
          </cell>
          <cell r="FL5689">
            <v>500605.79300000006</v>
          </cell>
        </row>
        <row r="5690">
          <cell r="EZ5690" t="str">
            <v>WA</v>
          </cell>
          <cell r="FA5690" t="str">
            <v>Bathroom</v>
          </cell>
          <cell r="FB5690">
            <v>2945114.4</v>
          </cell>
          <cell r="FC5690">
            <v>1435743.27</v>
          </cell>
          <cell r="FI5690" t="str">
            <v>WA</v>
          </cell>
          <cell r="FJ5690" t="str">
            <v>Other</v>
          </cell>
          <cell r="FK5690" t="str">
            <v>EISAx</v>
          </cell>
          <cell r="FL5690">
            <v>59477.916000000005</v>
          </cell>
        </row>
        <row r="5691">
          <cell r="EZ5691" t="str">
            <v>WA</v>
          </cell>
          <cell r="FA5691" t="str">
            <v>Bedrooms</v>
          </cell>
          <cell r="FB5691">
            <v>6871933.5999999996</v>
          </cell>
          <cell r="FC5691">
            <v>3227354.53</v>
          </cell>
          <cell r="FI5691" t="str">
            <v>WA</v>
          </cell>
          <cell r="FJ5691" t="str">
            <v>Bathroom</v>
          </cell>
          <cell r="FK5691" t="str">
            <v>EISAnqnx</v>
          </cell>
          <cell r="FL5691">
            <v>2577376.3600000003</v>
          </cell>
        </row>
        <row r="5692">
          <cell r="EZ5692" t="str">
            <v>WA</v>
          </cell>
          <cell r="FA5692" t="str">
            <v>Exterior</v>
          </cell>
          <cell r="FB5692">
            <v>6994646.6999999993</v>
          </cell>
          <cell r="FC5692">
            <v>19695452.550000001</v>
          </cell>
          <cell r="FI5692" t="str">
            <v>WA</v>
          </cell>
          <cell r="FJ5692" t="str">
            <v>Bedrooms</v>
          </cell>
          <cell r="FK5692" t="str">
            <v>EISAnqnx</v>
          </cell>
          <cell r="FL5692">
            <v>892168.74000000011</v>
          </cell>
        </row>
        <row r="5693">
          <cell r="EZ5693" t="str">
            <v>WA</v>
          </cell>
          <cell r="FA5693" t="str">
            <v>Garage</v>
          </cell>
          <cell r="FB5693">
            <v>3681393</v>
          </cell>
          <cell r="FC5693">
            <v>6466980.3700000001</v>
          </cell>
          <cell r="FI5693" t="str">
            <v>WA</v>
          </cell>
          <cell r="FJ5693" t="str">
            <v>Bedrooms</v>
          </cell>
          <cell r="FK5693" t="str">
            <v>EISAq</v>
          </cell>
          <cell r="FL5693">
            <v>223042.18500000003</v>
          </cell>
        </row>
        <row r="5694">
          <cell r="EZ5694" t="str">
            <v>WA</v>
          </cell>
          <cell r="FA5694" t="str">
            <v>Kitchen</v>
          </cell>
          <cell r="FB5694">
            <v>1693440.78</v>
          </cell>
          <cell r="FC5694">
            <v>2110665.3199999998</v>
          </cell>
          <cell r="FI5694" t="str">
            <v>WA</v>
          </cell>
          <cell r="FJ5694" t="str">
            <v>Exterior</v>
          </cell>
          <cell r="FK5694" t="str">
            <v>EISAnqnx</v>
          </cell>
          <cell r="FL5694">
            <v>892168.74000000011</v>
          </cell>
        </row>
        <row r="5695">
          <cell r="EZ5695" t="str">
            <v>WA</v>
          </cell>
          <cell r="FA5695" t="str">
            <v>Living Room/Family Room</v>
          </cell>
          <cell r="FB5695">
            <v>1914324.3599999999</v>
          </cell>
          <cell r="FC5695">
            <v>5522089.5</v>
          </cell>
          <cell r="FI5695" t="str">
            <v>WA</v>
          </cell>
          <cell r="FJ5695" t="str">
            <v>Exterior</v>
          </cell>
          <cell r="FK5695" t="str">
            <v>EISAq</v>
          </cell>
          <cell r="FL5695">
            <v>327128.538</v>
          </cell>
        </row>
        <row r="5696">
          <cell r="EZ5696" t="str">
            <v>WA</v>
          </cell>
          <cell r="FA5696" t="str">
            <v>Other</v>
          </cell>
          <cell r="FB5696">
            <v>8099064.5999999996</v>
          </cell>
          <cell r="FC5696">
            <v>5607988.6699999999</v>
          </cell>
          <cell r="FI5696" t="str">
            <v>WA</v>
          </cell>
          <cell r="FJ5696" t="str">
            <v>Exterior</v>
          </cell>
          <cell r="FK5696" t="str">
            <v>EISAx</v>
          </cell>
          <cell r="FL5696">
            <v>1486947.9000000001</v>
          </cell>
        </row>
        <row r="5697">
          <cell r="EZ5697" t="str">
            <v>WA</v>
          </cell>
          <cell r="FA5697" t="str">
            <v>Bathroom</v>
          </cell>
          <cell r="FB5697">
            <v>1383195.345</v>
          </cell>
          <cell r="FC5697">
            <v>582398.04</v>
          </cell>
          <cell r="FI5697" t="str">
            <v>WA</v>
          </cell>
          <cell r="FJ5697" t="str">
            <v>Kitchen</v>
          </cell>
          <cell r="FK5697" t="str">
            <v>EISAx</v>
          </cell>
          <cell r="FL5697">
            <v>2577376.3600000003</v>
          </cell>
        </row>
        <row r="5698">
          <cell r="EZ5698" t="str">
            <v>WA</v>
          </cell>
          <cell r="FA5698" t="str">
            <v>Bedrooms</v>
          </cell>
          <cell r="FB5698">
            <v>1391515.317</v>
          </cell>
          <cell r="FC5698">
            <v>1424795.2049999998</v>
          </cell>
          <cell r="FI5698" t="str">
            <v>WA</v>
          </cell>
          <cell r="FJ5698" t="str">
            <v>Living Room/Family Room</v>
          </cell>
          <cell r="FK5698" t="str">
            <v>EISAnqnx</v>
          </cell>
          <cell r="FL5698">
            <v>495649.30000000005</v>
          </cell>
        </row>
        <row r="5699">
          <cell r="EZ5699" t="str">
            <v>WA</v>
          </cell>
          <cell r="FA5699" t="str">
            <v>Exterior</v>
          </cell>
          <cell r="FB5699">
            <v>1039996.5</v>
          </cell>
          <cell r="FC5699">
            <v>8132772.6299999999</v>
          </cell>
          <cell r="FI5699" t="str">
            <v>WA</v>
          </cell>
          <cell r="FJ5699" t="str">
            <v>Living Room/Family Room</v>
          </cell>
          <cell r="FK5699" t="str">
            <v>EISAq</v>
          </cell>
          <cell r="FL5699">
            <v>109042.84600000001</v>
          </cell>
        </row>
        <row r="5700">
          <cell r="EZ5700" t="str">
            <v>WA</v>
          </cell>
          <cell r="FA5700" t="str">
            <v>Garage</v>
          </cell>
          <cell r="FB5700">
            <v>191359.356</v>
          </cell>
          <cell r="FC5700">
            <v>987996.67499999993</v>
          </cell>
          <cell r="FI5700" t="str">
            <v>WA</v>
          </cell>
          <cell r="FJ5700" t="str">
            <v>Living Room/Family Room</v>
          </cell>
          <cell r="FK5700" t="str">
            <v>EISAx</v>
          </cell>
          <cell r="FL5700">
            <v>3221720.45</v>
          </cell>
        </row>
        <row r="5701">
          <cell r="EZ5701" t="str">
            <v>WA</v>
          </cell>
          <cell r="FA5701" t="str">
            <v>Kitchen</v>
          </cell>
          <cell r="FB5701">
            <v>946396.81499999994</v>
          </cell>
          <cell r="FC5701">
            <v>374398.74</v>
          </cell>
          <cell r="FI5701" t="str">
            <v>WA</v>
          </cell>
          <cell r="FJ5701" t="str">
            <v>Other</v>
          </cell>
          <cell r="FK5701" t="str">
            <v>EISAnqnx</v>
          </cell>
          <cell r="FL5701">
            <v>2874765.9400000004</v>
          </cell>
        </row>
        <row r="5702">
          <cell r="EZ5702" t="str">
            <v>WA</v>
          </cell>
          <cell r="FA5702" t="str">
            <v>Living Room/Family Room</v>
          </cell>
          <cell r="FB5702">
            <v>191359.356</v>
          </cell>
          <cell r="FC5702">
            <v>1435195.17</v>
          </cell>
          <cell r="FI5702" t="str">
            <v>WA</v>
          </cell>
          <cell r="FJ5702" t="str">
            <v>Other</v>
          </cell>
          <cell r="FK5702" t="str">
            <v>EISAq</v>
          </cell>
          <cell r="FL5702">
            <v>148694.79</v>
          </cell>
        </row>
        <row r="5703">
          <cell r="EZ5703" t="str">
            <v>WA</v>
          </cell>
          <cell r="FA5703" t="str">
            <v>Other</v>
          </cell>
          <cell r="FB5703">
            <v>6499978.125</v>
          </cell>
          <cell r="FC5703">
            <v>3421588.4849999999</v>
          </cell>
          <cell r="FI5703" t="str">
            <v>WA</v>
          </cell>
          <cell r="FJ5703" t="str">
            <v>Bathroom</v>
          </cell>
          <cell r="FK5703" t="str">
            <v>EISAnqnx</v>
          </cell>
          <cell r="FL5703">
            <v>1189558.32</v>
          </cell>
        </row>
        <row r="5704">
          <cell r="EZ5704" t="str">
            <v>MT</v>
          </cell>
          <cell r="FA5704" t="str">
            <v>Bathroom</v>
          </cell>
          <cell r="FB5704">
            <v>3102570.0159999998</v>
          </cell>
          <cell r="FC5704">
            <v>411260.99800000002</v>
          </cell>
          <cell r="FI5704" t="str">
            <v>WA</v>
          </cell>
          <cell r="FJ5704" t="str">
            <v>Bathroom</v>
          </cell>
          <cell r="FK5704" t="str">
            <v>EISAq</v>
          </cell>
          <cell r="FL5704">
            <v>446084.37000000005</v>
          </cell>
        </row>
        <row r="5705">
          <cell r="EZ5705" t="str">
            <v>MT</v>
          </cell>
          <cell r="FA5705" t="str">
            <v>Bedrooms</v>
          </cell>
          <cell r="FB5705">
            <v>588124.53599999996</v>
          </cell>
          <cell r="FC5705">
            <v>1510798.1739999999</v>
          </cell>
          <cell r="FI5705" t="str">
            <v>WA</v>
          </cell>
          <cell r="FJ5705" t="str">
            <v>Bedrooms</v>
          </cell>
          <cell r="FK5705" t="str">
            <v>EISAq</v>
          </cell>
          <cell r="FL5705">
            <v>292433.087</v>
          </cell>
        </row>
        <row r="5706">
          <cell r="EZ5706" t="str">
            <v>MT</v>
          </cell>
          <cell r="FA5706" t="str">
            <v>Exterior</v>
          </cell>
          <cell r="FB5706">
            <v>383559.48</v>
          </cell>
          <cell r="FC5706">
            <v>3982625.9339999999</v>
          </cell>
          <cell r="FI5706" t="str">
            <v>WA</v>
          </cell>
          <cell r="FJ5706" t="str">
            <v>Bedrooms</v>
          </cell>
          <cell r="FK5706" t="str">
            <v>EISAx</v>
          </cell>
          <cell r="FL5706">
            <v>569996.69500000007</v>
          </cell>
        </row>
        <row r="5707">
          <cell r="EZ5707" t="str">
            <v>MT</v>
          </cell>
          <cell r="FA5707" t="str">
            <v>Garage</v>
          </cell>
          <cell r="FB5707">
            <v>511412.64</v>
          </cell>
          <cell r="FC5707">
            <v>562553.90399999998</v>
          </cell>
          <cell r="FI5707" t="str">
            <v>WA</v>
          </cell>
          <cell r="FJ5707" t="str">
            <v>Exterior</v>
          </cell>
          <cell r="FK5707" t="str">
            <v>EISAq</v>
          </cell>
          <cell r="FL5707">
            <v>218085.69200000001</v>
          </cell>
        </row>
        <row r="5708">
          <cell r="EZ5708" t="str">
            <v>MT</v>
          </cell>
          <cell r="FA5708" t="str">
            <v>Kitchen</v>
          </cell>
          <cell r="FB5708">
            <v>357988.848</v>
          </cell>
          <cell r="FC5708">
            <v>279146.06599999999</v>
          </cell>
          <cell r="FI5708" t="str">
            <v>WA</v>
          </cell>
          <cell r="FJ5708" t="str">
            <v>Garage</v>
          </cell>
          <cell r="FK5708" t="str">
            <v>EISAnqnx</v>
          </cell>
          <cell r="FL5708">
            <v>297389.58</v>
          </cell>
        </row>
        <row r="5709">
          <cell r="EZ5709" t="str">
            <v>MT</v>
          </cell>
          <cell r="FA5709" t="str">
            <v>Living Room/Family Room</v>
          </cell>
          <cell r="FB5709">
            <v>253575.43400000001</v>
          </cell>
          <cell r="FC5709">
            <v>575339.22</v>
          </cell>
          <cell r="FI5709" t="str">
            <v>WA</v>
          </cell>
          <cell r="FJ5709" t="str">
            <v>Garage</v>
          </cell>
          <cell r="FK5709" t="str">
            <v>EISAq</v>
          </cell>
          <cell r="FL5709">
            <v>793038.88000000012</v>
          </cell>
        </row>
        <row r="5710">
          <cell r="EZ5710" t="str">
            <v>MT</v>
          </cell>
          <cell r="FA5710" t="str">
            <v>Other</v>
          </cell>
          <cell r="FB5710">
            <v>1406384.76</v>
          </cell>
          <cell r="FC5710">
            <v>1363767.04</v>
          </cell>
          <cell r="FI5710" t="str">
            <v>WA</v>
          </cell>
          <cell r="FJ5710" t="str">
            <v>Kitchen</v>
          </cell>
          <cell r="FK5710" t="str">
            <v>EISAq</v>
          </cell>
          <cell r="FL5710">
            <v>436171.38400000002</v>
          </cell>
        </row>
        <row r="5711">
          <cell r="EZ5711" t="str">
            <v>OR</v>
          </cell>
          <cell r="FA5711" t="str">
            <v>Bathroom</v>
          </cell>
          <cell r="FB5711">
            <v>362855.7</v>
          </cell>
          <cell r="FC5711">
            <v>129015.36</v>
          </cell>
          <cell r="FI5711" t="str">
            <v>WA</v>
          </cell>
          <cell r="FJ5711" t="str">
            <v>Living Room/Family Room</v>
          </cell>
          <cell r="FK5711" t="str">
            <v>EISAq</v>
          </cell>
          <cell r="FL5711">
            <v>208172.70600000001</v>
          </cell>
        </row>
        <row r="5712">
          <cell r="EZ5712" t="str">
            <v>OR</v>
          </cell>
          <cell r="FA5712" t="str">
            <v>Bedrooms</v>
          </cell>
          <cell r="FB5712">
            <v>762803.31599999999</v>
          </cell>
          <cell r="FC5712">
            <v>685394.1</v>
          </cell>
          <cell r="FI5712" t="str">
            <v>WA</v>
          </cell>
          <cell r="FJ5712" t="str">
            <v>Living Room/Family Room</v>
          </cell>
          <cell r="FK5712" t="str">
            <v>EISAx</v>
          </cell>
          <cell r="FL5712">
            <v>1288688.1800000002</v>
          </cell>
        </row>
        <row r="5713">
          <cell r="EZ5713" t="str">
            <v>OR</v>
          </cell>
          <cell r="FA5713" t="str">
            <v>Exterior</v>
          </cell>
          <cell r="FB5713">
            <v>459617.22000000003</v>
          </cell>
          <cell r="FC5713">
            <v>2157781.8960000002</v>
          </cell>
          <cell r="FI5713" t="str">
            <v>WA</v>
          </cell>
          <cell r="FJ5713" t="str">
            <v>Other</v>
          </cell>
          <cell r="FK5713" t="str">
            <v>EISAnqnx</v>
          </cell>
          <cell r="FL5713">
            <v>297389.58</v>
          </cell>
        </row>
        <row r="5714">
          <cell r="EZ5714" t="str">
            <v>OR</v>
          </cell>
          <cell r="FA5714" t="str">
            <v>Kitchen</v>
          </cell>
          <cell r="FB5714">
            <v>290284.56</v>
          </cell>
          <cell r="FC5714">
            <v>193523.04</v>
          </cell>
          <cell r="FI5714" t="str">
            <v>WA</v>
          </cell>
          <cell r="FJ5714" t="str">
            <v>Other</v>
          </cell>
          <cell r="FK5714" t="str">
            <v>EISAq</v>
          </cell>
          <cell r="FL5714">
            <v>183390.24100000001</v>
          </cell>
        </row>
        <row r="5715">
          <cell r="EZ5715" t="str">
            <v>OR</v>
          </cell>
          <cell r="FA5715" t="str">
            <v>Living Room/Family Room</v>
          </cell>
          <cell r="FB5715">
            <v>1012770.576</v>
          </cell>
          <cell r="FC5715">
            <v>766028.7</v>
          </cell>
          <cell r="FI5715" t="str">
            <v>WA</v>
          </cell>
          <cell r="FJ5715" t="str">
            <v>Other</v>
          </cell>
          <cell r="FK5715" t="str">
            <v>EISAx</v>
          </cell>
          <cell r="FL5715">
            <v>3444762.6350000002</v>
          </cell>
        </row>
        <row r="5716">
          <cell r="EZ5716" t="str">
            <v>OR</v>
          </cell>
          <cell r="FA5716" t="str">
            <v>Other</v>
          </cell>
          <cell r="FB5716">
            <v>932135.97600000002</v>
          </cell>
          <cell r="FC5716">
            <v>1409492.808</v>
          </cell>
          <cell r="FI5716" t="str">
            <v>WA</v>
          </cell>
          <cell r="FJ5716" t="str">
            <v>Bathroom</v>
          </cell>
          <cell r="FK5716" t="str">
            <v>EISAq</v>
          </cell>
          <cell r="FL5716">
            <v>108387.356</v>
          </cell>
        </row>
        <row r="5717">
          <cell r="EZ5717" t="str">
            <v>MT</v>
          </cell>
          <cell r="FA5717" t="str">
            <v>Bathroom</v>
          </cell>
          <cell r="FB5717">
            <v>320510.12</v>
          </cell>
          <cell r="FC5717">
            <v>235803.87400000001</v>
          </cell>
          <cell r="FI5717" t="str">
            <v>WA</v>
          </cell>
          <cell r="FJ5717" t="str">
            <v>Bathroom</v>
          </cell>
          <cell r="FK5717" t="str">
            <v>EISAx</v>
          </cell>
          <cell r="FL5717">
            <v>366173.5</v>
          </cell>
        </row>
        <row r="5718">
          <cell r="EZ5718" t="str">
            <v>MT</v>
          </cell>
          <cell r="FA5718" t="str">
            <v>Bedrooms</v>
          </cell>
          <cell r="FB5718">
            <v>320510.12</v>
          </cell>
          <cell r="FC5718">
            <v>526552.34000000008</v>
          </cell>
          <cell r="FI5718" t="str">
            <v>WA</v>
          </cell>
          <cell r="FJ5718" t="str">
            <v>Bedrooms</v>
          </cell>
          <cell r="FK5718" t="str">
            <v>EISAq</v>
          </cell>
          <cell r="FL5718">
            <v>65911.23</v>
          </cell>
        </row>
        <row r="5719">
          <cell r="EZ5719" t="str">
            <v>MT</v>
          </cell>
          <cell r="FA5719" t="str">
            <v>Exterior</v>
          </cell>
          <cell r="FB5719">
            <v>412084.44000000006</v>
          </cell>
          <cell r="FC5719">
            <v>3348186.0750000002</v>
          </cell>
          <cell r="FI5719" t="str">
            <v>WA</v>
          </cell>
          <cell r="FJ5719" t="str">
            <v>Exterior</v>
          </cell>
          <cell r="FK5719" t="str">
            <v>EISAx</v>
          </cell>
          <cell r="FL5719">
            <v>659112.29999999993</v>
          </cell>
        </row>
        <row r="5720">
          <cell r="EZ5720" t="str">
            <v>MT</v>
          </cell>
          <cell r="FA5720" t="str">
            <v>Garage</v>
          </cell>
          <cell r="FB5720">
            <v>824168.88000000012</v>
          </cell>
          <cell r="FC5720">
            <v>1373614.8</v>
          </cell>
          <cell r="FI5720" t="str">
            <v>WA</v>
          </cell>
          <cell r="FJ5720" t="str">
            <v>Garage</v>
          </cell>
          <cell r="FK5720" t="str">
            <v>EISAnqnx</v>
          </cell>
          <cell r="FL5720">
            <v>175763.28</v>
          </cell>
        </row>
        <row r="5721">
          <cell r="EZ5721" t="str">
            <v>MT</v>
          </cell>
          <cell r="FA5721" t="str">
            <v>Living Room/Family Room</v>
          </cell>
          <cell r="FB5721">
            <v>228935.80000000002</v>
          </cell>
          <cell r="FC5721">
            <v>346837.73700000002</v>
          </cell>
          <cell r="FI5721" t="str">
            <v>WA</v>
          </cell>
          <cell r="FJ5721" t="str">
            <v>Garage</v>
          </cell>
          <cell r="FK5721" t="str">
            <v>EISAq</v>
          </cell>
          <cell r="FL5721">
            <v>64446.536</v>
          </cell>
        </row>
        <row r="5722">
          <cell r="EZ5722" t="str">
            <v>MT</v>
          </cell>
          <cell r="FA5722" t="str">
            <v>Other</v>
          </cell>
          <cell r="FB5722">
            <v>915743.20000000007</v>
          </cell>
          <cell r="FC5722">
            <v>881402.83000000007</v>
          </cell>
          <cell r="FI5722" t="str">
            <v>WA</v>
          </cell>
          <cell r="FJ5722" t="str">
            <v>Kitchen</v>
          </cell>
          <cell r="FK5722" t="str">
            <v>EISAq</v>
          </cell>
          <cell r="FL5722">
            <v>96669.804000000004</v>
          </cell>
        </row>
        <row r="5723">
          <cell r="EZ5723" t="str">
            <v>ID</v>
          </cell>
          <cell r="FA5723" t="str">
            <v>Bathroom</v>
          </cell>
          <cell r="FB5723">
            <v>246074.66</v>
          </cell>
          <cell r="FC5723">
            <v>265003.48</v>
          </cell>
          <cell r="FI5723" t="str">
            <v>WA</v>
          </cell>
          <cell r="FJ5723" t="str">
            <v>Living Room/Family Room</v>
          </cell>
          <cell r="FK5723" t="str">
            <v>EISAq</v>
          </cell>
          <cell r="FL5723">
            <v>65911.23</v>
          </cell>
        </row>
        <row r="5724">
          <cell r="EZ5724" t="str">
            <v>ID</v>
          </cell>
          <cell r="FA5724" t="str">
            <v>Bedrooms</v>
          </cell>
          <cell r="FB5724">
            <v>2937752.8640000001</v>
          </cell>
          <cell r="FC5724">
            <v>2434246.2519999999</v>
          </cell>
          <cell r="FI5724" t="str">
            <v>WA</v>
          </cell>
          <cell r="FJ5724" t="str">
            <v>Other</v>
          </cell>
          <cell r="FK5724" t="str">
            <v>EISAq</v>
          </cell>
          <cell r="FL5724">
            <v>131822.46</v>
          </cell>
        </row>
        <row r="5725">
          <cell r="EZ5725" t="str">
            <v>ID</v>
          </cell>
          <cell r="FA5725" t="str">
            <v>Exterior</v>
          </cell>
          <cell r="FB5725">
            <v>170359.38</v>
          </cell>
          <cell r="FC5725">
            <v>4576988.676</v>
          </cell>
          <cell r="FI5725" t="str">
            <v>WA</v>
          </cell>
          <cell r="FJ5725" t="str">
            <v>Bathroom</v>
          </cell>
          <cell r="FK5725" t="str">
            <v>EISAnqnx</v>
          </cell>
          <cell r="FL5725">
            <v>3766934.68</v>
          </cell>
        </row>
        <row r="5726">
          <cell r="EZ5726" t="str">
            <v>ID</v>
          </cell>
          <cell r="FA5726" t="str">
            <v>Garage</v>
          </cell>
          <cell r="FB5726">
            <v>113572.92</v>
          </cell>
          <cell r="FC5726">
            <v>1749022.9680000001</v>
          </cell>
          <cell r="FI5726" t="str">
            <v>WA</v>
          </cell>
          <cell r="FJ5726" t="str">
            <v>Bedrooms</v>
          </cell>
          <cell r="FK5726" t="str">
            <v>EISAnqnx</v>
          </cell>
          <cell r="FL5726">
            <v>1189558.32</v>
          </cell>
        </row>
        <row r="5727">
          <cell r="EZ5727" t="str">
            <v>ID</v>
          </cell>
          <cell r="FA5727" t="str">
            <v>Kitchen</v>
          </cell>
          <cell r="FB5727">
            <v>1131943.436</v>
          </cell>
          <cell r="FC5727">
            <v>1090300.0320000001</v>
          </cell>
          <cell r="FI5727" t="str">
            <v>WA</v>
          </cell>
          <cell r="FJ5727" t="str">
            <v>Exterior</v>
          </cell>
          <cell r="FK5727" t="str">
            <v>EISAnqnx</v>
          </cell>
          <cell r="FL5727">
            <v>594779.16</v>
          </cell>
        </row>
        <row r="5728">
          <cell r="EZ5728" t="str">
            <v>ID</v>
          </cell>
          <cell r="FA5728" t="str">
            <v>Other</v>
          </cell>
          <cell r="FB5728">
            <v>397505.22000000003</v>
          </cell>
          <cell r="FC5728">
            <v>666294.46400000004</v>
          </cell>
          <cell r="FI5728" t="str">
            <v>WA</v>
          </cell>
          <cell r="FJ5728" t="str">
            <v>Garage</v>
          </cell>
          <cell r="FK5728" t="str">
            <v>EISAnqnx</v>
          </cell>
          <cell r="FL5728">
            <v>297389.58</v>
          </cell>
        </row>
        <row r="5729">
          <cell r="EZ5729" t="str">
            <v>MT</v>
          </cell>
          <cell r="FA5729" t="str">
            <v>Bathroom</v>
          </cell>
          <cell r="FB5729">
            <v>611258.58600000001</v>
          </cell>
          <cell r="FC5729">
            <v>145374.23300000001</v>
          </cell>
          <cell r="FI5729" t="str">
            <v>WA</v>
          </cell>
          <cell r="FJ5729" t="str">
            <v>Kitchen</v>
          </cell>
          <cell r="FK5729" t="str">
            <v>EISAx</v>
          </cell>
          <cell r="FL5729">
            <v>1610860.2250000001</v>
          </cell>
        </row>
        <row r="5730">
          <cell r="EZ5730" t="str">
            <v>MT</v>
          </cell>
          <cell r="FA5730" t="str">
            <v>Bedrooms</v>
          </cell>
          <cell r="FB5730">
            <v>755488.14</v>
          </cell>
          <cell r="FC5730">
            <v>774947.68300000008</v>
          </cell>
          <cell r="FI5730" t="str">
            <v>WA</v>
          </cell>
          <cell r="FJ5730" t="str">
            <v>Living Room/Family Room</v>
          </cell>
          <cell r="FK5730" t="str">
            <v>EISAnqnx</v>
          </cell>
          <cell r="FL5730">
            <v>297389.58</v>
          </cell>
        </row>
        <row r="5731">
          <cell r="EZ5731" t="str">
            <v>MT</v>
          </cell>
          <cell r="FA5731" t="str">
            <v>Exterior</v>
          </cell>
          <cell r="FB5731">
            <v>412084.44000000006</v>
          </cell>
          <cell r="FC5731">
            <v>3812925.7490000003</v>
          </cell>
          <cell r="FI5731" t="str">
            <v>WA</v>
          </cell>
          <cell r="FJ5731" t="str">
            <v>Living Room/Family Room</v>
          </cell>
          <cell r="FK5731" t="str">
            <v>EISAx</v>
          </cell>
          <cell r="FL5731">
            <v>1288688.1800000002</v>
          </cell>
        </row>
        <row r="5732">
          <cell r="EZ5732" t="str">
            <v>MT</v>
          </cell>
          <cell r="FA5732" t="str">
            <v>Kitchen</v>
          </cell>
          <cell r="FB5732">
            <v>351416.45300000004</v>
          </cell>
          <cell r="FC5732">
            <v>132782.76400000002</v>
          </cell>
          <cell r="FI5732" t="str">
            <v>WA</v>
          </cell>
          <cell r="FJ5732" t="str">
            <v>Other</v>
          </cell>
          <cell r="FK5732" t="str">
            <v>EISAnqnx</v>
          </cell>
          <cell r="FL5732">
            <v>1189558.32</v>
          </cell>
        </row>
        <row r="5733">
          <cell r="EZ5733" t="str">
            <v>MT</v>
          </cell>
          <cell r="FA5733" t="str">
            <v>Living Room/Family Room</v>
          </cell>
          <cell r="FB5733">
            <v>898573.01500000001</v>
          </cell>
          <cell r="FC5733">
            <v>864232.64500000002</v>
          </cell>
          <cell r="FI5733" t="str">
            <v>WA</v>
          </cell>
          <cell r="FJ5733" t="str">
            <v>Other</v>
          </cell>
          <cell r="FK5733" t="str">
            <v>EISAq</v>
          </cell>
          <cell r="FL5733">
            <v>198259.72000000003</v>
          </cell>
        </row>
        <row r="5734">
          <cell r="EZ5734" t="str">
            <v>MT</v>
          </cell>
          <cell r="FA5734" t="str">
            <v>Other</v>
          </cell>
          <cell r="FB5734">
            <v>669637.21500000008</v>
          </cell>
          <cell r="FC5734">
            <v>1485793.3420000002</v>
          </cell>
          <cell r="FI5734" t="str">
            <v>WA</v>
          </cell>
          <cell r="FJ5734" t="str">
            <v>Other</v>
          </cell>
          <cell r="FK5734" t="str">
            <v>EISAx</v>
          </cell>
          <cell r="FL5734">
            <v>1214340.7850000001</v>
          </cell>
        </row>
        <row r="5735">
          <cell r="EZ5735" t="str">
            <v>ID</v>
          </cell>
          <cell r="FA5735" t="str">
            <v>Bathroom</v>
          </cell>
          <cell r="FB5735">
            <v>1321231.6359999999</v>
          </cell>
          <cell r="FC5735">
            <v>643579.88</v>
          </cell>
          <cell r="FI5735" t="str">
            <v>WA</v>
          </cell>
          <cell r="FJ5735" t="str">
            <v>Bathroom</v>
          </cell>
          <cell r="FK5735" t="str">
            <v>EISAq</v>
          </cell>
          <cell r="FL5735">
            <v>1115210.925</v>
          </cell>
        </row>
        <row r="5736">
          <cell r="EZ5736" t="str">
            <v>ID</v>
          </cell>
          <cell r="FA5736" t="str">
            <v>Bedrooms</v>
          </cell>
          <cell r="FB5736">
            <v>1665736.1600000001</v>
          </cell>
          <cell r="FC5736">
            <v>1998883.392</v>
          </cell>
          <cell r="FI5736" t="str">
            <v>WA</v>
          </cell>
          <cell r="FJ5736" t="str">
            <v>Bathroom</v>
          </cell>
          <cell r="FK5736" t="str">
            <v>EISAx</v>
          </cell>
          <cell r="FL5736">
            <v>594779.16</v>
          </cell>
        </row>
        <row r="5737">
          <cell r="EZ5737" t="str">
            <v>ID</v>
          </cell>
          <cell r="FA5737" t="str">
            <v>Exterior</v>
          </cell>
          <cell r="FB5737">
            <v>454291.68</v>
          </cell>
          <cell r="FC5737">
            <v>6042079.3440000005</v>
          </cell>
          <cell r="FI5737" t="str">
            <v>WA</v>
          </cell>
          <cell r="FJ5737" t="str">
            <v>Bedrooms</v>
          </cell>
          <cell r="FK5737" t="str">
            <v>EISAq</v>
          </cell>
          <cell r="FL5737">
            <v>916951.20500000007</v>
          </cell>
        </row>
        <row r="5738">
          <cell r="EZ5738" t="str">
            <v>ID</v>
          </cell>
          <cell r="FA5738" t="str">
            <v>Garage</v>
          </cell>
          <cell r="FB5738">
            <v>196859.728</v>
          </cell>
          <cell r="FC5738">
            <v>1567306.2960000001</v>
          </cell>
          <cell r="FI5738" t="str">
            <v>WA</v>
          </cell>
          <cell r="FJ5738" t="str">
            <v>Bedrooms</v>
          </cell>
          <cell r="FK5738" t="str">
            <v>EISAx</v>
          </cell>
          <cell r="FL5738">
            <v>2304769.2450000001</v>
          </cell>
        </row>
        <row r="5739">
          <cell r="EZ5739" t="str">
            <v>ID</v>
          </cell>
          <cell r="FA5739" t="str">
            <v>Kitchen</v>
          </cell>
          <cell r="FB5739">
            <v>2120027.84</v>
          </cell>
          <cell r="FC5739">
            <v>636008.35200000007</v>
          </cell>
          <cell r="FI5739" t="str">
            <v>WA</v>
          </cell>
          <cell r="FJ5739" t="str">
            <v>Exterior</v>
          </cell>
          <cell r="FK5739" t="str">
            <v>EISAq</v>
          </cell>
          <cell r="FL5739">
            <v>545214.2300000001</v>
          </cell>
        </row>
        <row r="5740">
          <cell r="EZ5740" t="str">
            <v>ID</v>
          </cell>
          <cell r="FA5740" t="str">
            <v>Living Room/Family Room</v>
          </cell>
          <cell r="FB5740">
            <v>378576.4</v>
          </cell>
          <cell r="FC5740">
            <v>760938.56400000001</v>
          </cell>
          <cell r="FI5740" t="str">
            <v>WA</v>
          </cell>
          <cell r="FJ5740" t="str">
            <v>Exterior</v>
          </cell>
          <cell r="FK5740" t="str">
            <v>EISAx</v>
          </cell>
          <cell r="FL5740">
            <v>2577376.3600000003</v>
          </cell>
        </row>
        <row r="5741">
          <cell r="EZ5741" t="str">
            <v>ID</v>
          </cell>
          <cell r="FA5741" t="str">
            <v>Other</v>
          </cell>
          <cell r="FB5741">
            <v>1309874.344</v>
          </cell>
          <cell r="FC5741">
            <v>1510519.8360000001</v>
          </cell>
          <cell r="FI5741" t="str">
            <v>WA</v>
          </cell>
          <cell r="FJ5741" t="str">
            <v>Garage</v>
          </cell>
          <cell r="FK5741" t="str">
            <v>EISAnqnx</v>
          </cell>
          <cell r="FL5741">
            <v>396519.44000000006</v>
          </cell>
        </row>
        <row r="5742">
          <cell r="EZ5742" t="str">
            <v>MT</v>
          </cell>
          <cell r="FA5742" t="str">
            <v>Bathroom</v>
          </cell>
          <cell r="FB5742">
            <v>2947548.4250000003</v>
          </cell>
          <cell r="FC5742">
            <v>492211.97000000003</v>
          </cell>
          <cell r="FI5742" t="str">
            <v>WA</v>
          </cell>
          <cell r="FJ5742" t="str">
            <v>Garage</v>
          </cell>
          <cell r="FK5742" t="str">
            <v>EISAq</v>
          </cell>
          <cell r="FL5742">
            <v>218085.69200000001</v>
          </cell>
        </row>
        <row r="5743">
          <cell r="EZ5743" t="str">
            <v>MT</v>
          </cell>
          <cell r="FA5743" t="str">
            <v>Bedrooms</v>
          </cell>
          <cell r="FB5743">
            <v>1556763.4400000002</v>
          </cell>
          <cell r="FC5743">
            <v>509382.15500000003</v>
          </cell>
          <cell r="FI5743" t="str">
            <v>WA</v>
          </cell>
          <cell r="FJ5743" t="str">
            <v>Kitchen</v>
          </cell>
          <cell r="FK5743" t="str">
            <v>EISAx</v>
          </cell>
          <cell r="FL5743">
            <v>3221720.45</v>
          </cell>
        </row>
        <row r="5744">
          <cell r="EZ5744" t="str">
            <v>MT</v>
          </cell>
          <cell r="FA5744" t="str">
            <v>Kitchen</v>
          </cell>
          <cell r="FB5744">
            <v>789828.51</v>
          </cell>
          <cell r="FC5744">
            <v>309063.33</v>
          </cell>
          <cell r="FI5744" t="str">
            <v>WA</v>
          </cell>
          <cell r="FJ5744" t="str">
            <v>Living Room/Family Room</v>
          </cell>
          <cell r="FK5744" t="str">
            <v>EISAq</v>
          </cell>
          <cell r="FL5744">
            <v>332085.03100000002</v>
          </cell>
        </row>
        <row r="5745">
          <cell r="EZ5745" t="str">
            <v>MT</v>
          </cell>
          <cell r="FA5745" t="str">
            <v>Living Room/Family Room</v>
          </cell>
          <cell r="FB5745">
            <v>2060422.2000000002</v>
          </cell>
          <cell r="FC5745">
            <v>623850.05500000005</v>
          </cell>
          <cell r="FI5745" t="str">
            <v>WA</v>
          </cell>
          <cell r="FJ5745" t="str">
            <v>Living Room/Family Room</v>
          </cell>
          <cell r="FK5745" t="str">
            <v>EISAx</v>
          </cell>
          <cell r="FL5745">
            <v>3717369.7500000005</v>
          </cell>
        </row>
        <row r="5746">
          <cell r="EZ5746" t="str">
            <v>MT</v>
          </cell>
          <cell r="FA5746" t="str">
            <v>Other</v>
          </cell>
          <cell r="FB5746">
            <v>4407014.1500000004</v>
          </cell>
          <cell r="FC5746">
            <v>1278606.4430000002</v>
          </cell>
          <cell r="FI5746" t="str">
            <v>WA</v>
          </cell>
          <cell r="FJ5746" t="str">
            <v>Other</v>
          </cell>
          <cell r="FK5746" t="str">
            <v>EISAq</v>
          </cell>
          <cell r="FL5746">
            <v>2825201.0100000002</v>
          </cell>
        </row>
        <row r="5747">
          <cell r="EZ5747" t="str">
            <v>OR</v>
          </cell>
          <cell r="FA5747" t="str">
            <v>Bathroom</v>
          </cell>
          <cell r="FB5747">
            <v>4793668.0999999996</v>
          </cell>
          <cell r="FC5747">
            <v>1355450.98</v>
          </cell>
          <cell r="FI5747" t="str">
            <v>WA</v>
          </cell>
          <cell r="FJ5747" t="str">
            <v>Other</v>
          </cell>
          <cell r="FK5747" t="str">
            <v>EISAx</v>
          </cell>
          <cell r="FL5747">
            <v>2577376.3600000003</v>
          </cell>
        </row>
        <row r="5748">
          <cell r="EZ5748" t="str">
            <v>OR</v>
          </cell>
          <cell r="FA5748" t="str">
            <v>Bedrooms</v>
          </cell>
          <cell r="FB5748">
            <v>7521099.9500000002</v>
          </cell>
          <cell r="FC5748">
            <v>5587102.8199999994</v>
          </cell>
          <cell r="FI5748" t="str">
            <v>WA</v>
          </cell>
          <cell r="FJ5748" t="str">
            <v>Bathroom</v>
          </cell>
          <cell r="FK5748" t="str">
            <v>EISAnqnx</v>
          </cell>
          <cell r="FL5748">
            <v>83487.558000000005</v>
          </cell>
        </row>
        <row r="5749">
          <cell r="EZ5749" t="str">
            <v>OR</v>
          </cell>
          <cell r="FA5749" t="str">
            <v>Exterior</v>
          </cell>
          <cell r="FB5749">
            <v>2975380.1999999997</v>
          </cell>
          <cell r="FC5749">
            <v>18273793.395</v>
          </cell>
          <cell r="FI5749" t="str">
            <v>WA</v>
          </cell>
          <cell r="FJ5749" t="str">
            <v>Bathroom</v>
          </cell>
          <cell r="FK5749" t="str">
            <v>EISAq</v>
          </cell>
          <cell r="FL5749">
            <v>124498.98999999999</v>
          </cell>
        </row>
        <row r="5750">
          <cell r="EZ5750" t="str">
            <v>OR</v>
          </cell>
          <cell r="FA5750" t="str">
            <v>Garage</v>
          </cell>
          <cell r="FB5750">
            <v>3305978</v>
          </cell>
          <cell r="FC5750">
            <v>4363890.96</v>
          </cell>
          <cell r="FI5750" t="str">
            <v>WA</v>
          </cell>
          <cell r="FJ5750" t="str">
            <v>Bedrooms</v>
          </cell>
          <cell r="FK5750" t="str">
            <v>EISAnqnx</v>
          </cell>
          <cell r="FL5750">
            <v>87881.64</v>
          </cell>
        </row>
        <row r="5751">
          <cell r="EZ5751" t="str">
            <v>OR</v>
          </cell>
          <cell r="FA5751" t="str">
            <v>Kitchen</v>
          </cell>
          <cell r="FB5751">
            <v>2231535.15</v>
          </cell>
          <cell r="FC5751">
            <v>1173622.19</v>
          </cell>
          <cell r="FI5751" t="str">
            <v>WA</v>
          </cell>
          <cell r="FJ5751" t="str">
            <v>Bedrooms</v>
          </cell>
          <cell r="FK5751" t="str">
            <v>EISAq</v>
          </cell>
          <cell r="FL5751">
            <v>76164.088000000003</v>
          </cell>
        </row>
        <row r="5752">
          <cell r="EZ5752" t="str">
            <v>OR</v>
          </cell>
          <cell r="FA5752" t="str">
            <v>Living Room/Family Room</v>
          </cell>
          <cell r="FB5752">
            <v>3801874.6999999997</v>
          </cell>
          <cell r="FC5752">
            <v>2991910.09</v>
          </cell>
          <cell r="FI5752" t="str">
            <v>WA</v>
          </cell>
          <cell r="FJ5752" t="str">
            <v>Bedrooms</v>
          </cell>
          <cell r="FK5752" t="str">
            <v>EISAx</v>
          </cell>
          <cell r="FL5752">
            <v>146469.4</v>
          </cell>
        </row>
        <row r="5753">
          <cell r="EZ5753" t="str">
            <v>OR</v>
          </cell>
          <cell r="FA5753" t="str">
            <v>Other</v>
          </cell>
          <cell r="FB5753">
            <v>5868110.9500000002</v>
          </cell>
          <cell r="FC5753">
            <v>5818521.2799999993</v>
          </cell>
          <cell r="FI5753" t="str">
            <v>WA</v>
          </cell>
          <cell r="FJ5753" t="str">
            <v>Exterior</v>
          </cell>
          <cell r="FK5753" t="str">
            <v>EISAnqnx</v>
          </cell>
          <cell r="FL5753">
            <v>171369.198</v>
          </cell>
        </row>
        <row r="5754">
          <cell r="EZ5754" t="str">
            <v>ID</v>
          </cell>
          <cell r="FA5754" t="str">
            <v>Bathroom</v>
          </cell>
          <cell r="FB5754">
            <v>454291.68</v>
          </cell>
          <cell r="FC5754">
            <v>726866.68800000008</v>
          </cell>
          <cell r="FI5754" t="str">
            <v>WA</v>
          </cell>
          <cell r="FJ5754" t="str">
            <v>Exterior</v>
          </cell>
          <cell r="FK5754" t="str">
            <v>EISAx</v>
          </cell>
          <cell r="FL5754">
            <v>856845.99</v>
          </cell>
        </row>
        <row r="5755">
          <cell r="EZ5755" t="str">
            <v>ID</v>
          </cell>
          <cell r="FA5755" t="str">
            <v>Bedrooms</v>
          </cell>
          <cell r="FB5755">
            <v>851796.9</v>
          </cell>
          <cell r="FC5755">
            <v>1635450.048</v>
          </cell>
          <cell r="FI5755" t="str">
            <v>WA</v>
          </cell>
          <cell r="FJ5755" t="str">
            <v>Garage</v>
          </cell>
          <cell r="FK5755" t="str">
            <v>EISAnqnx</v>
          </cell>
          <cell r="FL5755">
            <v>87881.64</v>
          </cell>
        </row>
        <row r="5756">
          <cell r="EZ5756" t="str">
            <v>ID</v>
          </cell>
          <cell r="FA5756" t="str">
            <v>Exterior</v>
          </cell>
          <cell r="FB5756">
            <v>851796.9</v>
          </cell>
          <cell r="FC5756">
            <v>6905233.5360000003</v>
          </cell>
          <cell r="FI5756" t="str">
            <v>WA</v>
          </cell>
          <cell r="FJ5756" t="str">
            <v>Garage</v>
          </cell>
          <cell r="FK5756" t="str">
            <v>EISAq</v>
          </cell>
          <cell r="FL5756">
            <v>136216.54199999999</v>
          </cell>
        </row>
        <row r="5757">
          <cell r="EZ5757" t="str">
            <v>ID</v>
          </cell>
          <cell r="FA5757" t="str">
            <v>Garage</v>
          </cell>
          <cell r="FB5757">
            <v>1094085.7960000001</v>
          </cell>
          <cell r="FC5757">
            <v>1817166.72</v>
          </cell>
          <cell r="FI5757" t="str">
            <v>WA</v>
          </cell>
          <cell r="FJ5757" t="str">
            <v>Kitchen</v>
          </cell>
          <cell r="FK5757" t="str">
            <v>EISAnqnx</v>
          </cell>
          <cell r="FL5757">
            <v>547795.55599999998</v>
          </cell>
        </row>
        <row r="5758">
          <cell r="EZ5758" t="str">
            <v>ID</v>
          </cell>
          <cell r="FA5758" t="str">
            <v>Kitchen</v>
          </cell>
          <cell r="FB5758">
            <v>1135729.2</v>
          </cell>
          <cell r="FC5758">
            <v>567864.6</v>
          </cell>
          <cell r="FI5758" t="str">
            <v>WA</v>
          </cell>
          <cell r="FJ5758" t="str">
            <v>Kitchen</v>
          </cell>
          <cell r="FK5758" t="str">
            <v>EISAq</v>
          </cell>
          <cell r="FL5758">
            <v>234351.03999999998</v>
          </cell>
        </row>
        <row r="5759">
          <cell r="EZ5759" t="str">
            <v>ID</v>
          </cell>
          <cell r="FA5759" t="str">
            <v>Living Room/Family Room</v>
          </cell>
          <cell r="FB5759">
            <v>1226587.5360000001</v>
          </cell>
          <cell r="FC5759">
            <v>1930739.6400000001</v>
          </cell>
          <cell r="FI5759" t="str">
            <v>WA</v>
          </cell>
          <cell r="FJ5759" t="str">
            <v>Living Room/Family Room</v>
          </cell>
          <cell r="FK5759" t="str">
            <v>EISAnqnx</v>
          </cell>
          <cell r="FL5759">
            <v>146469.4</v>
          </cell>
        </row>
        <row r="5760">
          <cell r="EZ5760" t="str">
            <v>ID</v>
          </cell>
          <cell r="FA5760" t="str">
            <v>Other</v>
          </cell>
          <cell r="FB5760">
            <v>1673307.6880000001</v>
          </cell>
          <cell r="FC5760">
            <v>1968597.28</v>
          </cell>
          <cell r="FI5760" t="str">
            <v>WA</v>
          </cell>
          <cell r="FJ5760" t="str">
            <v>Living Room/Family Room</v>
          </cell>
          <cell r="FK5760" t="str">
            <v>EISAq</v>
          </cell>
          <cell r="FL5760">
            <v>105457.96799999999</v>
          </cell>
        </row>
        <row r="5761">
          <cell r="EZ5761" t="str">
            <v>OR</v>
          </cell>
          <cell r="FA5761" t="str">
            <v>Bathroom</v>
          </cell>
          <cell r="FB5761">
            <v>1369456.6399999999</v>
          </cell>
          <cell r="FC5761">
            <v>513546.23999999999</v>
          </cell>
          <cell r="FI5761" t="str">
            <v>WA</v>
          </cell>
          <cell r="FJ5761" t="str">
            <v>Living Room/Family Room</v>
          </cell>
          <cell r="FK5761" t="str">
            <v>EISAx</v>
          </cell>
          <cell r="FL5761">
            <v>476025.55</v>
          </cell>
        </row>
        <row r="5762">
          <cell r="EZ5762" t="str">
            <v>OR</v>
          </cell>
          <cell r="FA5762" t="str">
            <v>Bedrooms</v>
          </cell>
          <cell r="FB5762">
            <v>6676101.1199999992</v>
          </cell>
          <cell r="FC5762">
            <v>4947162.1119999997</v>
          </cell>
          <cell r="FI5762" t="str">
            <v>WA</v>
          </cell>
          <cell r="FJ5762" t="str">
            <v>Other</v>
          </cell>
          <cell r="FK5762" t="str">
            <v>EISAnqnx</v>
          </cell>
          <cell r="FL5762">
            <v>229956.95799999998</v>
          </cell>
        </row>
        <row r="5763">
          <cell r="EZ5763" t="str">
            <v>OR</v>
          </cell>
          <cell r="FA5763" t="str">
            <v>Exterior</v>
          </cell>
          <cell r="FB5763">
            <v>2054184.96</v>
          </cell>
          <cell r="FC5763">
            <v>15611805.695999999</v>
          </cell>
          <cell r="FI5763" t="str">
            <v>WA</v>
          </cell>
          <cell r="FJ5763" t="str">
            <v>Other</v>
          </cell>
          <cell r="FK5763" t="str">
            <v>EISAq</v>
          </cell>
          <cell r="FL5763">
            <v>147934.09399999998</v>
          </cell>
        </row>
        <row r="5764">
          <cell r="EZ5764" t="str">
            <v>OR</v>
          </cell>
          <cell r="FA5764" t="str">
            <v>Garage</v>
          </cell>
          <cell r="FB5764">
            <v>2995686.4</v>
          </cell>
          <cell r="FC5764">
            <v>7703193.5999999996</v>
          </cell>
          <cell r="FI5764" t="str">
            <v>WA</v>
          </cell>
          <cell r="FJ5764" t="str">
            <v>Bathroom</v>
          </cell>
          <cell r="FK5764" t="str">
            <v>EISAnqnx</v>
          </cell>
          <cell r="FL5764">
            <v>1288688.1800000002</v>
          </cell>
        </row>
        <row r="5765">
          <cell r="EZ5765" t="str">
            <v>OR</v>
          </cell>
          <cell r="FA5765" t="str">
            <v>Kitchen</v>
          </cell>
          <cell r="FB5765">
            <v>1121242.6239999998</v>
          </cell>
          <cell r="FC5765">
            <v>1232510.9759999998</v>
          </cell>
          <cell r="FI5765" t="str">
            <v>WA</v>
          </cell>
          <cell r="FJ5765" t="str">
            <v>Bathroom</v>
          </cell>
          <cell r="FK5765" t="str">
            <v>EISAq</v>
          </cell>
          <cell r="FL5765">
            <v>277563.60800000001</v>
          </cell>
        </row>
        <row r="5766">
          <cell r="EZ5766" t="str">
            <v>OR</v>
          </cell>
          <cell r="FA5766" t="str">
            <v>Living Room/Family Room</v>
          </cell>
          <cell r="FB5766">
            <v>1283865.5999999999</v>
          </cell>
          <cell r="FC5766">
            <v>3594823.6799999997</v>
          </cell>
          <cell r="FI5766" t="str">
            <v>WA</v>
          </cell>
          <cell r="FJ5766" t="str">
            <v>Bathroom</v>
          </cell>
          <cell r="FK5766" t="str">
            <v>EISAx</v>
          </cell>
          <cell r="FL5766">
            <v>594779.16</v>
          </cell>
        </row>
        <row r="5767">
          <cell r="EZ5767" t="str">
            <v>OR</v>
          </cell>
          <cell r="FA5767" t="str">
            <v>Other</v>
          </cell>
          <cell r="FB5767">
            <v>10929975.807999998</v>
          </cell>
          <cell r="FC5767">
            <v>9124004.8640000001</v>
          </cell>
          <cell r="FI5767" t="str">
            <v>WA</v>
          </cell>
          <cell r="FJ5767" t="str">
            <v>Bedrooms</v>
          </cell>
          <cell r="FK5767" t="str">
            <v>EISAnqnx</v>
          </cell>
          <cell r="FL5767">
            <v>1090428.4600000002</v>
          </cell>
        </row>
        <row r="5768">
          <cell r="EZ5768" t="str">
            <v>OR</v>
          </cell>
          <cell r="FA5768" t="str">
            <v>Bathroom</v>
          </cell>
          <cell r="FB5768">
            <v>2016646.5799999998</v>
          </cell>
          <cell r="FC5768">
            <v>909143.95</v>
          </cell>
          <cell r="FI5768" t="str">
            <v>WA</v>
          </cell>
          <cell r="FJ5768" t="str">
            <v>Bedrooms</v>
          </cell>
          <cell r="FK5768" t="str">
            <v>EISAq</v>
          </cell>
          <cell r="FL5768">
            <v>223042.18500000003</v>
          </cell>
        </row>
        <row r="5769">
          <cell r="EZ5769" t="str">
            <v>OR</v>
          </cell>
          <cell r="FA5769" t="str">
            <v>Bedrooms</v>
          </cell>
          <cell r="FB5769">
            <v>4463070.3</v>
          </cell>
          <cell r="FC5769">
            <v>3553926.35</v>
          </cell>
          <cell r="FI5769" t="str">
            <v>WA</v>
          </cell>
          <cell r="FJ5769" t="str">
            <v>Bedrooms</v>
          </cell>
          <cell r="FK5769" t="str">
            <v>EISAx</v>
          </cell>
          <cell r="FL5769">
            <v>991298.60000000009</v>
          </cell>
        </row>
        <row r="5770">
          <cell r="EZ5770" t="str">
            <v>OR</v>
          </cell>
          <cell r="FA5770" t="str">
            <v>Exterior</v>
          </cell>
          <cell r="FB5770">
            <v>6818579.625</v>
          </cell>
          <cell r="FC5770">
            <v>12066819.699999999</v>
          </cell>
          <cell r="FI5770" t="str">
            <v>WA</v>
          </cell>
          <cell r="FJ5770" t="str">
            <v>Exterior</v>
          </cell>
          <cell r="FK5770" t="str">
            <v>EISAnqnx</v>
          </cell>
          <cell r="FL5770">
            <v>1486947.9000000001</v>
          </cell>
        </row>
        <row r="5771">
          <cell r="EZ5771" t="str">
            <v>OR</v>
          </cell>
          <cell r="FA5771" t="str">
            <v>Kitchen</v>
          </cell>
          <cell r="FB5771">
            <v>950468.67499999993</v>
          </cell>
          <cell r="FC5771">
            <v>1405040.65</v>
          </cell>
          <cell r="FI5771" t="str">
            <v>WA</v>
          </cell>
          <cell r="FJ5771" t="str">
            <v>Exterior</v>
          </cell>
          <cell r="FK5771" t="str">
            <v>EISAx</v>
          </cell>
          <cell r="FL5771">
            <v>1635642.6900000002</v>
          </cell>
        </row>
        <row r="5772">
          <cell r="EZ5772" t="str">
            <v>OR</v>
          </cell>
          <cell r="FA5772" t="str">
            <v>Living Room/Family Room</v>
          </cell>
          <cell r="FB5772">
            <v>3471276.9</v>
          </cell>
          <cell r="FC5772">
            <v>2661312.29</v>
          </cell>
          <cell r="FI5772" t="str">
            <v>WA</v>
          </cell>
          <cell r="FJ5772" t="str">
            <v>Garage</v>
          </cell>
          <cell r="FK5772" t="str">
            <v>EISAnqnx</v>
          </cell>
          <cell r="FL5772">
            <v>594779.16</v>
          </cell>
        </row>
        <row r="5773">
          <cell r="EZ5773" t="str">
            <v>OR</v>
          </cell>
          <cell r="FA5773" t="str">
            <v>Other</v>
          </cell>
          <cell r="FB5773">
            <v>1826552.845</v>
          </cell>
          <cell r="FC5773">
            <v>2115825.92</v>
          </cell>
          <cell r="FI5773" t="str">
            <v>WA</v>
          </cell>
          <cell r="FJ5773" t="str">
            <v>Garage</v>
          </cell>
          <cell r="FK5773" t="str">
            <v>EISAq</v>
          </cell>
          <cell r="FL5773">
            <v>128868.81800000001</v>
          </cell>
        </row>
        <row r="5774">
          <cell r="EZ5774" t="str">
            <v>MT</v>
          </cell>
          <cell r="FA5774" t="str">
            <v>Bathroom</v>
          </cell>
          <cell r="FB5774">
            <v>68680.740000000005</v>
          </cell>
          <cell r="FC5774">
            <v>107599.826</v>
          </cell>
          <cell r="FI5774" t="str">
            <v>WA</v>
          </cell>
          <cell r="FJ5774" t="str">
            <v>Kitchen</v>
          </cell>
          <cell r="FK5774" t="str">
            <v>EISAq</v>
          </cell>
          <cell r="FL5774">
            <v>1472078.4210000001</v>
          </cell>
        </row>
        <row r="5775">
          <cell r="EZ5775" t="str">
            <v>MT</v>
          </cell>
          <cell r="FA5775" t="str">
            <v>Bedrooms</v>
          </cell>
          <cell r="FB5775">
            <v>145374.23300000001</v>
          </cell>
          <cell r="FC5775">
            <v>552879.95700000005</v>
          </cell>
          <cell r="FI5775" t="str">
            <v>WA</v>
          </cell>
          <cell r="FJ5775" t="str">
            <v>Living Room/Family Room</v>
          </cell>
          <cell r="FK5775" t="str">
            <v>EISAq</v>
          </cell>
          <cell r="FL5775">
            <v>510518.77900000004</v>
          </cell>
        </row>
        <row r="5776">
          <cell r="EZ5776" t="str">
            <v>MT</v>
          </cell>
          <cell r="FA5776" t="str">
            <v>Exterior</v>
          </cell>
          <cell r="FB5776">
            <v>183148.64</v>
          </cell>
          <cell r="FC5776">
            <v>1604839.9580000001</v>
          </cell>
          <cell r="FI5776" t="str">
            <v>WA</v>
          </cell>
          <cell r="FJ5776" t="str">
            <v>Other</v>
          </cell>
          <cell r="FK5776" t="str">
            <v>EISAq</v>
          </cell>
          <cell r="FL5776">
            <v>396519.44000000006</v>
          </cell>
        </row>
        <row r="5777">
          <cell r="EZ5777" t="str">
            <v>MT</v>
          </cell>
          <cell r="FA5777" t="str">
            <v>Kitchen</v>
          </cell>
          <cell r="FB5777">
            <v>457871.60000000003</v>
          </cell>
          <cell r="FC5777">
            <v>262131.49100000001</v>
          </cell>
          <cell r="FI5777" t="str">
            <v>WA</v>
          </cell>
          <cell r="FJ5777" t="str">
            <v>Other</v>
          </cell>
          <cell r="FK5777" t="str">
            <v>EISAx</v>
          </cell>
          <cell r="FL5777">
            <v>4163454.12</v>
          </cell>
        </row>
        <row r="5778">
          <cell r="EZ5778" t="str">
            <v>MT</v>
          </cell>
          <cell r="FA5778" t="str">
            <v>Living Room/Family Room</v>
          </cell>
          <cell r="FB5778">
            <v>34340.370000000003</v>
          </cell>
          <cell r="FC5778">
            <v>196884.788</v>
          </cell>
          <cell r="FI5778" t="str">
            <v>WA</v>
          </cell>
          <cell r="FJ5778" t="str">
            <v>Bathroom</v>
          </cell>
          <cell r="FK5778" t="str">
            <v>EISAnqnx</v>
          </cell>
          <cell r="FL5778">
            <v>1486947.9000000001</v>
          </cell>
        </row>
        <row r="5779">
          <cell r="EZ5779" t="str">
            <v>MT</v>
          </cell>
          <cell r="FA5779" t="str">
            <v>Other</v>
          </cell>
          <cell r="FB5779">
            <v>81272.209000000003</v>
          </cell>
          <cell r="FC5779">
            <v>430399.304</v>
          </cell>
          <cell r="FI5779" t="str">
            <v>WA</v>
          </cell>
          <cell r="FJ5779" t="str">
            <v>Bedrooms</v>
          </cell>
          <cell r="FK5779" t="str">
            <v>EISAnqnx</v>
          </cell>
          <cell r="FL5779">
            <v>1685207.62</v>
          </cell>
        </row>
        <row r="5780">
          <cell r="EZ5780" t="str">
            <v>WA</v>
          </cell>
          <cell r="FA5780" t="str">
            <v>Bathroom</v>
          </cell>
          <cell r="FB5780">
            <v>1294915.8400000001</v>
          </cell>
          <cell r="FC5780">
            <v>417039.07199999999</v>
          </cell>
          <cell r="FI5780" t="str">
            <v>WA</v>
          </cell>
          <cell r="FJ5780" t="str">
            <v>Bedrooms</v>
          </cell>
          <cell r="FK5780" t="str">
            <v>EISAq</v>
          </cell>
          <cell r="FL5780">
            <v>223042.18500000003</v>
          </cell>
        </row>
        <row r="5781">
          <cell r="EZ5781" t="str">
            <v>WA</v>
          </cell>
          <cell r="FA5781" t="str">
            <v>Bedrooms</v>
          </cell>
          <cell r="FB5781">
            <v>418943.36</v>
          </cell>
          <cell r="FC5781">
            <v>609372.16000000003</v>
          </cell>
          <cell r="FI5781" t="str">
            <v>WA</v>
          </cell>
          <cell r="FJ5781" t="str">
            <v>Exterior</v>
          </cell>
          <cell r="FK5781" t="str">
            <v>EISAnqnx</v>
          </cell>
          <cell r="FL5781">
            <v>1784337.4800000002</v>
          </cell>
        </row>
        <row r="5782">
          <cell r="EZ5782" t="str">
            <v>WA</v>
          </cell>
          <cell r="FA5782" t="str">
            <v>Exterior</v>
          </cell>
          <cell r="FB5782">
            <v>485593.44</v>
          </cell>
          <cell r="FC5782">
            <v>2490808.7039999999</v>
          </cell>
          <cell r="FI5782" t="str">
            <v>WA</v>
          </cell>
          <cell r="FJ5782" t="str">
            <v>Exterior</v>
          </cell>
          <cell r="FK5782" t="str">
            <v>EISAq</v>
          </cell>
          <cell r="FL5782">
            <v>148694.79</v>
          </cell>
        </row>
        <row r="5783">
          <cell r="EZ5783" t="str">
            <v>WA</v>
          </cell>
          <cell r="FA5783" t="str">
            <v>Kitchen</v>
          </cell>
          <cell r="FB5783">
            <v>742672.32</v>
          </cell>
          <cell r="FC5783">
            <v>199950.24</v>
          </cell>
          <cell r="FI5783" t="str">
            <v>WA</v>
          </cell>
          <cell r="FJ5783" t="str">
            <v>Garage</v>
          </cell>
          <cell r="FK5783" t="str">
            <v>EISAnqnx</v>
          </cell>
          <cell r="FL5783">
            <v>1189558.32</v>
          </cell>
        </row>
        <row r="5784">
          <cell r="EZ5784" t="str">
            <v>WA</v>
          </cell>
          <cell r="FA5784" t="str">
            <v>Living Room/Family Room</v>
          </cell>
          <cell r="FB5784">
            <v>1056879.8400000001</v>
          </cell>
          <cell r="FC5784">
            <v>1094965.6000000001</v>
          </cell>
          <cell r="FI5784" t="str">
            <v>WA</v>
          </cell>
          <cell r="FJ5784" t="str">
            <v>Garage</v>
          </cell>
          <cell r="FK5784" t="str">
            <v>EISAq</v>
          </cell>
          <cell r="FL5784">
            <v>867386.27500000002</v>
          </cell>
        </row>
        <row r="5785">
          <cell r="EZ5785" t="str">
            <v>WA</v>
          </cell>
          <cell r="FA5785" t="str">
            <v>Other</v>
          </cell>
          <cell r="FB5785">
            <v>304686.08000000002</v>
          </cell>
          <cell r="FC5785">
            <v>243748.864</v>
          </cell>
          <cell r="FI5785" t="str">
            <v>WA</v>
          </cell>
          <cell r="FJ5785" t="str">
            <v>Kitchen</v>
          </cell>
          <cell r="FK5785" t="str">
            <v>EISAq</v>
          </cell>
          <cell r="FL5785">
            <v>223042.18500000003</v>
          </cell>
        </row>
        <row r="5786">
          <cell r="EZ5786" t="str">
            <v>WA</v>
          </cell>
          <cell r="FA5786" t="str">
            <v>Bathroom</v>
          </cell>
          <cell r="FB5786">
            <v>2085195.36</v>
          </cell>
          <cell r="FC5786">
            <v>552243.52</v>
          </cell>
          <cell r="FI5786" t="str">
            <v>WA</v>
          </cell>
          <cell r="FJ5786" t="str">
            <v>Living Room/Family Room</v>
          </cell>
          <cell r="FK5786" t="str">
            <v>EISAnqnx</v>
          </cell>
          <cell r="FL5786">
            <v>297389.58</v>
          </cell>
        </row>
        <row r="5787">
          <cell r="EZ5787" t="str">
            <v>WA</v>
          </cell>
          <cell r="FA5787" t="str">
            <v>Bedrooms</v>
          </cell>
          <cell r="FB5787">
            <v>1327288.736</v>
          </cell>
          <cell r="FC5787">
            <v>1626261.952</v>
          </cell>
          <cell r="FI5787" t="str">
            <v>WA</v>
          </cell>
          <cell r="FJ5787" t="str">
            <v>Living Room/Family Room</v>
          </cell>
          <cell r="FK5787" t="str">
            <v>EISAq</v>
          </cell>
          <cell r="FL5787">
            <v>297389.58</v>
          </cell>
        </row>
        <row r="5788">
          <cell r="EZ5788" t="str">
            <v>WA</v>
          </cell>
          <cell r="FA5788" t="str">
            <v>Exterior</v>
          </cell>
          <cell r="FB5788">
            <v>380857.59999999998</v>
          </cell>
          <cell r="FC5788">
            <v>8013243.9040000001</v>
          </cell>
          <cell r="FI5788" t="str">
            <v>WA</v>
          </cell>
          <cell r="FJ5788" t="str">
            <v>Other</v>
          </cell>
          <cell r="FK5788" t="str">
            <v>EISAnqnx</v>
          </cell>
          <cell r="FL5788">
            <v>892168.74000000011</v>
          </cell>
        </row>
        <row r="5789">
          <cell r="EZ5789" t="str">
            <v>WA</v>
          </cell>
          <cell r="FA5789" t="str">
            <v>Kitchen</v>
          </cell>
          <cell r="FB5789">
            <v>628415.04</v>
          </cell>
          <cell r="FC5789">
            <v>457029.12</v>
          </cell>
          <cell r="FI5789" t="str">
            <v>WA</v>
          </cell>
          <cell r="FJ5789" t="str">
            <v>Other</v>
          </cell>
          <cell r="FK5789" t="str">
            <v>EISAq</v>
          </cell>
          <cell r="FL5789">
            <v>118955.83200000001</v>
          </cell>
        </row>
        <row r="5790">
          <cell r="EZ5790" t="str">
            <v>WA</v>
          </cell>
          <cell r="FA5790" t="str">
            <v>Living Room/Family Room</v>
          </cell>
          <cell r="FB5790">
            <v>1500578.9439999999</v>
          </cell>
          <cell r="FC5790">
            <v>2429871.4879999999</v>
          </cell>
          <cell r="FI5790" t="str">
            <v>WA</v>
          </cell>
          <cell r="FJ5790" t="str">
            <v>Bathroom</v>
          </cell>
          <cell r="FK5790" t="str">
            <v>EISAq</v>
          </cell>
          <cell r="FL5790">
            <v>817821.34500000009</v>
          </cell>
        </row>
        <row r="5791">
          <cell r="EZ5791" t="str">
            <v>WA</v>
          </cell>
          <cell r="FA5791" t="str">
            <v>Other</v>
          </cell>
          <cell r="FB5791">
            <v>2898326.3360000001</v>
          </cell>
          <cell r="FC5791">
            <v>1932852.32</v>
          </cell>
          <cell r="FI5791" t="str">
            <v>WA</v>
          </cell>
          <cell r="FJ5791" t="str">
            <v>Bathroom</v>
          </cell>
          <cell r="FK5791" t="str">
            <v>EISAx</v>
          </cell>
          <cell r="FL5791">
            <v>594779.16</v>
          </cell>
        </row>
        <row r="5792">
          <cell r="EZ5792" t="str">
            <v>ID</v>
          </cell>
          <cell r="FA5792" t="str">
            <v>Bathroom</v>
          </cell>
          <cell r="FB5792">
            <v>1211444.48</v>
          </cell>
          <cell r="FC5792">
            <v>302861.12</v>
          </cell>
          <cell r="FI5792" t="str">
            <v>WA</v>
          </cell>
          <cell r="FJ5792" t="str">
            <v>Bedrooms</v>
          </cell>
          <cell r="FK5792" t="str">
            <v>EISAq</v>
          </cell>
          <cell r="FL5792">
            <v>148694.79</v>
          </cell>
        </row>
        <row r="5793">
          <cell r="EZ5793" t="str">
            <v>ID</v>
          </cell>
          <cell r="FA5793" t="str">
            <v>Bedrooms</v>
          </cell>
          <cell r="FB5793">
            <v>908583.36</v>
          </cell>
          <cell r="FC5793">
            <v>1764166.024</v>
          </cell>
          <cell r="FI5793" t="str">
            <v>WA</v>
          </cell>
          <cell r="FJ5793" t="str">
            <v>Bedrooms</v>
          </cell>
          <cell r="FK5793" t="str">
            <v>EISAx</v>
          </cell>
          <cell r="FL5793">
            <v>3965194.4000000004</v>
          </cell>
        </row>
        <row r="5794">
          <cell r="EZ5794" t="str">
            <v>ID</v>
          </cell>
          <cell r="FA5794" t="str">
            <v>Exterior</v>
          </cell>
          <cell r="FB5794">
            <v>1438590.32</v>
          </cell>
          <cell r="FC5794">
            <v>5269783.4879999999</v>
          </cell>
          <cell r="FI5794" t="str">
            <v>WA</v>
          </cell>
          <cell r="FJ5794" t="str">
            <v>Exterior</v>
          </cell>
          <cell r="FK5794" t="str">
            <v>EISAq</v>
          </cell>
          <cell r="FL5794">
            <v>436171.38400000002</v>
          </cell>
        </row>
        <row r="5795">
          <cell r="EZ5795" t="str">
            <v>ID</v>
          </cell>
          <cell r="FA5795" t="str">
            <v>Garage</v>
          </cell>
          <cell r="FB5795">
            <v>984298.64</v>
          </cell>
          <cell r="FC5795">
            <v>1817166.72</v>
          </cell>
          <cell r="FI5795" t="str">
            <v>WA</v>
          </cell>
          <cell r="FJ5795" t="str">
            <v>Garage</v>
          </cell>
          <cell r="FK5795" t="str">
            <v>EISAnqnx</v>
          </cell>
          <cell r="FL5795">
            <v>1189558.32</v>
          </cell>
        </row>
        <row r="5796">
          <cell r="EZ5796" t="str">
            <v>ID</v>
          </cell>
          <cell r="FA5796" t="str">
            <v>Kitchen</v>
          </cell>
          <cell r="FB5796">
            <v>2593248.3400000003</v>
          </cell>
          <cell r="FC5796">
            <v>870725.72</v>
          </cell>
          <cell r="FI5796" t="str">
            <v>WA</v>
          </cell>
          <cell r="FJ5796" t="str">
            <v>Garage</v>
          </cell>
          <cell r="FK5796" t="str">
            <v>EISAq</v>
          </cell>
          <cell r="FL5796">
            <v>594779.16</v>
          </cell>
        </row>
        <row r="5797">
          <cell r="EZ5797" t="str">
            <v>ID</v>
          </cell>
          <cell r="FA5797" t="str">
            <v>Living Room/Family Room</v>
          </cell>
          <cell r="FB5797">
            <v>1400732.68</v>
          </cell>
          <cell r="FC5797">
            <v>1256873.648</v>
          </cell>
          <cell r="FI5797" t="str">
            <v>WA</v>
          </cell>
          <cell r="FJ5797" t="str">
            <v>Garage</v>
          </cell>
          <cell r="FK5797" t="str">
            <v>EISAx</v>
          </cell>
          <cell r="FL5797">
            <v>743473.95000000007</v>
          </cell>
        </row>
        <row r="5798">
          <cell r="EZ5798" t="str">
            <v>ID</v>
          </cell>
          <cell r="FA5798" t="str">
            <v>Other</v>
          </cell>
          <cell r="FB5798">
            <v>1060013.92</v>
          </cell>
          <cell r="FC5798">
            <v>624651.06000000006</v>
          </cell>
          <cell r="FI5798" t="str">
            <v>WA</v>
          </cell>
          <cell r="FJ5798" t="str">
            <v>Kitchen</v>
          </cell>
          <cell r="FK5798" t="str">
            <v>EISAq</v>
          </cell>
          <cell r="FL5798">
            <v>951646.65600000008</v>
          </cell>
        </row>
        <row r="5799">
          <cell r="EZ5799" t="str">
            <v>WA</v>
          </cell>
          <cell r="FA5799" t="str">
            <v>Bathroom</v>
          </cell>
          <cell r="FB5799">
            <v>295359.00599999999</v>
          </cell>
          <cell r="FC5799">
            <v>195519.342</v>
          </cell>
          <cell r="FI5799" t="str">
            <v>WA</v>
          </cell>
          <cell r="FJ5799" t="str">
            <v>Living Room/Family Room</v>
          </cell>
          <cell r="FK5799" t="str">
            <v>EISAq</v>
          </cell>
          <cell r="FL5799">
            <v>297389.58</v>
          </cell>
        </row>
        <row r="5800">
          <cell r="EZ5800" t="str">
            <v>WA</v>
          </cell>
          <cell r="FA5800" t="str">
            <v>Bedrooms</v>
          </cell>
          <cell r="FB5800">
            <v>447198.495</v>
          </cell>
          <cell r="FC5800">
            <v>596957.99100000004</v>
          </cell>
          <cell r="FI5800" t="str">
            <v>WA</v>
          </cell>
          <cell r="FJ5800" t="str">
            <v>Living Room/Family Room</v>
          </cell>
          <cell r="FK5800" t="str">
            <v>EISAx</v>
          </cell>
          <cell r="FL5800">
            <v>1486947.9000000001</v>
          </cell>
        </row>
        <row r="5801">
          <cell r="EZ5801" t="str">
            <v>WA</v>
          </cell>
          <cell r="FA5801" t="str">
            <v>Exterior</v>
          </cell>
          <cell r="FB5801">
            <v>940156.83600000001</v>
          </cell>
          <cell r="FC5801">
            <v>3040949.7659999998</v>
          </cell>
          <cell r="FI5801" t="str">
            <v>WA</v>
          </cell>
          <cell r="FJ5801" t="str">
            <v>Other</v>
          </cell>
          <cell r="FK5801" t="str">
            <v>EISAnqnx</v>
          </cell>
          <cell r="FL5801">
            <v>1784337.4800000002</v>
          </cell>
        </row>
        <row r="5802">
          <cell r="EZ5802" t="str">
            <v>WA</v>
          </cell>
          <cell r="FA5802" t="str">
            <v>Garage</v>
          </cell>
          <cell r="FB5802">
            <v>524158.23599999998</v>
          </cell>
          <cell r="FC5802">
            <v>915196.91999999993</v>
          </cell>
          <cell r="FI5802" t="str">
            <v>WA</v>
          </cell>
          <cell r="FJ5802" t="str">
            <v>Other</v>
          </cell>
          <cell r="FK5802" t="str">
            <v>EISAq</v>
          </cell>
          <cell r="FL5802">
            <v>1100341.446</v>
          </cell>
        </row>
        <row r="5803">
          <cell r="EZ5803" t="str">
            <v>WA</v>
          </cell>
          <cell r="FA5803" t="str">
            <v>Kitchen</v>
          </cell>
          <cell r="FB5803">
            <v>503358.30599999998</v>
          </cell>
          <cell r="FC5803">
            <v>378558.72599999997</v>
          </cell>
          <cell r="FI5803" t="str">
            <v>WA</v>
          </cell>
          <cell r="FJ5803" t="str">
            <v>Bathroom</v>
          </cell>
          <cell r="FK5803" t="str">
            <v>EISAnqnx</v>
          </cell>
          <cell r="FL5803">
            <v>91485.72</v>
          </cell>
        </row>
        <row r="5804">
          <cell r="EZ5804" t="str">
            <v>WA</v>
          </cell>
          <cell r="FA5804" t="str">
            <v>Living Room/Family Room</v>
          </cell>
          <cell r="FB5804">
            <v>393118.67699999997</v>
          </cell>
          <cell r="FC5804">
            <v>499198.32</v>
          </cell>
          <cell r="FI5804" t="str">
            <v>WA</v>
          </cell>
          <cell r="FJ5804" t="str">
            <v>Bathroom</v>
          </cell>
          <cell r="FK5804" t="str">
            <v>EISAq</v>
          </cell>
          <cell r="FL5804">
            <v>368992.40399999998</v>
          </cell>
        </row>
        <row r="5805">
          <cell r="EZ5805" t="str">
            <v>WA</v>
          </cell>
          <cell r="FA5805" t="str">
            <v>Other</v>
          </cell>
          <cell r="FB5805">
            <v>730077.54299999995</v>
          </cell>
          <cell r="FC5805">
            <v>1322875.548</v>
          </cell>
          <cell r="FI5805" t="str">
            <v>WA</v>
          </cell>
          <cell r="FJ5805" t="str">
            <v>Bedrooms</v>
          </cell>
          <cell r="FK5805" t="str">
            <v>EISAq</v>
          </cell>
          <cell r="FL5805">
            <v>134179.05599999998</v>
          </cell>
        </row>
        <row r="5806">
          <cell r="EZ5806" t="str">
            <v>MT</v>
          </cell>
          <cell r="FA5806" t="str">
            <v>Bathroom</v>
          </cell>
          <cell r="FB5806">
            <v>852354.4</v>
          </cell>
          <cell r="FC5806">
            <v>225873.916</v>
          </cell>
          <cell r="FI5806" t="str">
            <v>WA</v>
          </cell>
          <cell r="FJ5806" t="str">
            <v>Bedrooms</v>
          </cell>
          <cell r="FK5806" t="str">
            <v>EISAx</v>
          </cell>
          <cell r="FL5806">
            <v>219565.728</v>
          </cell>
        </row>
        <row r="5807">
          <cell r="EZ5807" t="str">
            <v>MT</v>
          </cell>
          <cell r="FA5807" t="str">
            <v>Bedrooms</v>
          </cell>
          <cell r="FB5807">
            <v>1395730.33</v>
          </cell>
          <cell r="FC5807">
            <v>1182641.73</v>
          </cell>
          <cell r="FI5807" t="str">
            <v>WA</v>
          </cell>
          <cell r="FJ5807" t="str">
            <v>Exterior</v>
          </cell>
          <cell r="FK5807" t="str">
            <v>EISAq</v>
          </cell>
          <cell r="FL5807">
            <v>67089.527999999991</v>
          </cell>
        </row>
        <row r="5808">
          <cell r="EZ5808" t="str">
            <v>MT</v>
          </cell>
          <cell r="FA5808" t="str">
            <v>Exterior</v>
          </cell>
          <cell r="FB5808">
            <v>255706.32</v>
          </cell>
          <cell r="FC5808">
            <v>3963447.96</v>
          </cell>
          <cell r="FI5808" t="str">
            <v>WA</v>
          </cell>
          <cell r="FJ5808" t="str">
            <v>Kitchen</v>
          </cell>
          <cell r="FK5808" t="str">
            <v>EISAnqnx</v>
          </cell>
          <cell r="FL5808">
            <v>365942.88</v>
          </cell>
        </row>
        <row r="5809">
          <cell r="EZ5809" t="str">
            <v>MT</v>
          </cell>
          <cell r="FA5809" t="str">
            <v>Kitchen</v>
          </cell>
          <cell r="FB5809">
            <v>639265.80000000005</v>
          </cell>
          <cell r="FC5809">
            <v>620087.826</v>
          </cell>
          <cell r="FI5809" t="str">
            <v>WA</v>
          </cell>
          <cell r="FJ5809" t="str">
            <v>Living Room/Family Room</v>
          </cell>
          <cell r="FK5809" t="str">
            <v>EISAq</v>
          </cell>
          <cell r="FL5809">
            <v>33544.763999999996</v>
          </cell>
        </row>
        <row r="5810">
          <cell r="EZ5810" t="str">
            <v>MT</v>
          </cell>
          <cell r="FA5810" t="str">
            <v>Living Room/Family Room</v>
          </cell>
          <cell r="FB5810">
            <v>831045.54</v>
          </cell>
          <cell r="FC5810">
            <v>943982.49800000002</v>
          </cell>
          <cell r="FI5810" t="str">
            <v>WA</v>
          </cell>
          <cell r="FJ5810" t="str">
            <v>Living Room/Family Room</v>
          </cell>
          <cell r="FK5810" t="str">
            <v>EISAx</v>
          </cell>
          <cell r="FL5810">
            <v>182971.44</v>
          </cell>
        </row>
        <row r="5811">
          <cell r="EZ5811" t="str">
            <v>MT</v>
          </cell>
          <cell r="FA5811" t="str">
            <v>Other</v>
          </cell>
          <cell r="FB5811">
            <v>2375937.89</v>
          </cell>
          <cell r="FC5811">
            <v>990861.99</v>
          </cell>
          <cell r="FI5811" t="str">
            <v>WA</v>
          </cell>
          <cell r="FJ5811" t="str">
            <v>Other</v>
          </cell>
          <cell r="FK5811" t="str">
            <v>EISAnqnx</v>
          </cell>
          <cell r="FL5811">
            <v>548914.31999999995</v>
          </cell>
        </row>
        <row r="5812">
          <cell r="EZ5812" t="str">
            <v>ID</v>
          </cell>
          <cell r="FA5812" t="str">
            <v>Bathroom</v>
          </cell>
          <cell r="FB5812">
            <v>1060013.92</v>
          </cell>
          <cell r="FC5812">
            <v>511078.14</v>
          </cell>
          <cell r="FI5812" t="str">
            <v>WA</v>
          </cell>
          <cell r="FJ5812" t="str">
            <v>Other</v>
          </cell>
          <cell r="FK5812" t="str">
            <v>EISAq</v>
          </cell>
          <cell r="FL5812">
            <v>471151.45799999998</v>
          </cell>
        </row>
        <row r="5813">
          <cell r="EZ5813" t="str">
            <v>ID</v>
          </cell>
          <cell r="FA5813" t="str">
            <v>Bedrooms</v>
          </cell>
          <cell r="FB5813">
            <v>1673307.6880000001</v>
          </cell>
          <cell r="FC5813">
            <v>1249302.1200000001</v>
          </cell>
          <cell r="FI5813" t="str">
            <v>WA</v>
          </cell>
          <cell r="FJ5813" t="str">
            <v>Other</v>
          </cell>
          <cell r="FK5813" t="str">
            <v>EISAx</v>
          </cell>
          <cell r="FL5813">
            <v>487923.83999999997</v>
          </cell>
        </row>
        <row r="5814">
          <cell r="EZ5814" t="str">
            <v>ID</v>
          </cell>
          <cell r="FA5814" t="str">
            <v>Exterior</v>
          </cell>
          <cell r="FB5814">
            <v>1135729.2</v>
          </cell>
          <cell r="FC5814">
            <v>5489357.7999999998</v>
          </cell>
          <cell r="FI5814" t="str">
            <v>WA</v>
          </cell>
          <cell r="FJ5814" t="str">
            <v>Bathroom</v>
          </cell>
          <cell r="FK5814" t="str">
            <v>EISAnqnx</v>
          </cell>
          <cell r="FL5814">
            <v>713544.98</v>
          </cell>
        </row>
        <row r="5815">
          <cell r="EZ5815" t="str">
            <v>ID</v>
          </cell>
          <cell r="FA5815" t="str">
            <v>Garage</v>
          </cell>
          <cell r="FB5815">
            <v>3180041.7600000002</v>
          </cell>
          <cell r="FC5815">
            <v>4429343.88</v>
          </cell>
          <cell r="FI5815" t="str">
            <v>WA</v>
          </cell>
          <cell r="FJ5815" t="str">
            <v>Bathroom</v>
          </cell>
          <cell r="FK5815" t="str">
            <v>EISAq</v>
          </cell>
          <cell r="FL5815">
            <v>75958.013999999996</v>
          </cell>
        </row>
        <row r="5816">
          <cell r="EZ5816" t="str">
            <v>ID</v>
          </cell>
          <cell r="FA5816" t="str">
            <v>Kitchen</v>
          </cell>
          <cell r="FB5816">
            <v>3634333.44</v>
          </cell>
          <cell r="FC5816">
            <v>454291.68</v>
          </cell>
          <cell r="FI5816" t="str">
            <v>WA</v>
          </cell>
          <cell r="FJ5816" t="str">
            <v>Bedrooms</v>
          </cell>
          <cell r="FK5816" t="str">
            <v>EISAnqnx</v>
          </cell>
          <cell r="FL5816">
            <v>621474.65999999992</v>
          </cell>
        </row>
        <row r="5817">
          <cell r="EZ5817" t="str">
            <v>ID</v>
          </cell>
          <cell r="FA5817" t="str">
            <v>Living Room/Family Room</v>
          </cell>
          <cell r="FB5817">
            <v>605722.24</v>
          </cell>
          <cell r="FC5817">
            <v>1181158.368</v>
          </cell>
          <cell r="FI5817" t="str">
            <v>WA</v>
          </cell>
          <cell r="FJ5817" t="str">
            <v>Exterior</v>
          </cell>
          <cell r="FK5817" t="str">
            <v>EISAnqnx</v>
          </cell>
          <cell r="FL5817">
            <v>690527.39999999991</v>
          </cell>
        </row>
        <row r="5818">
          <cell r="EZ5818" t="str">
            <v>ID</v>
          </cell>
          <cell r="FA5818" t="str">
            <v>Other</v>
          </cell>
          <cell r="FB5818">
            <v>2309316.04</v>
          </cell>
          <cell r="FC5818">
            <v>1775523.3160000001</v>
          </cell>
          <cell r="FI5818" t="str">
            <v>WA</v>
          </cell>
          <cell r="FJ5818" t="str">
            <v>Exterior</v>
          </cell>
          <cell r="FK5818" t="str">
            <v>EISAq</v>
          </cell>
          <cell r="FL5818">
            <v>32224.611999999997</v>
          </cell>
        </row>
        <row r="5819">
          <cell r="EZ5819" t="str">
            <v>MT</v>
          </cell>
          <cell r="FA5819" t="str">
            <v>Bathroom</v>
          </cell>
          <cell r="FB5819">
            <v>558292.13199999998</v>
          </cell>
          <cell r="FC5819">
            <v>215219.486</v>
          </cell>
          <cell r="FI5819" t="str">
            <v>WA</v>
          </cell>
          <cell r="FJ5819" t="str">
            <v>Garage</v>
          </cell>
          <cell r="FK5819" t="str">
            <v>EISAnqnx</v>
          </cell>
          <cell r="FL5819">
            <v>92070.319999999992</v>
          </cell>
        </row>
        <row r="5820">
          <cell r="EZ5820" t="str">
            <v>MT</v>
          </cell>
          <cell r="FA5820" t="str">
            <v>Bedrooms</v>
          </cell>
          <cell r="FB5820">
            <v>543375.92999999993</v>
          </cell>
          <cell r="FC5820">
            <v>1108060.72</v>
          </cell>
          <cell r="FI5820" t="str">
            <v>WA</v>
          </cell>
          <cell r="FJ5820" t="str">
            <v>Garage</v>
          </cell>
          <cell r="FK5820" t="str">
            <v>EISAq</v>
          </cell>
          <cell r="FL5820">
            <v>552421.91999999993</v>
          </cell>
        </row>
        <row r="5821">
          <cell r="EZ5821" t="str">
            <v>MT</v>
          </cell>
          <cell r="FA5821" t="str">
            <v>Exterior</v>
          </cell>
          <cell r="FB5821">
            <v>383559.48</v>
          </cell>
          <cell r="FC5821">
            <v>3409417.6</v>
          </cell>
          <cell r="FI5821" t="str">
            <v>WA</v>
          </cell>
          <cell r="FJ5821" t="str">
            <v>Kitchen</v>
          </cell>
          <cell r="FK5821" t="str">
            <v>EISAq</v>
          </cell>
          <cell r="FL5821">
            <v>184140.63999999998</v>
          </cell>
        </row>
        <row r="5822">
          <cell r="EZ5822" t="str">
            <v>MT</v>
          </cell>
          <cell r="FA5822" t="str">
            <v>Garage</v>
          </cell>
          <cell r="FB5822">
            <v>0</v>
          </cell>
          <cell r="FC5822">
            <v>0</v>
          </cell>
          <cell r="FI5822" t="str">
            <v>WA</v>
          </cell>
          <cell r="FJ5822" t="str">
            <v>Kitchen</v>
          </cell>
          <cell r="FK5822" t="str">
            <v>EISAx</v>
          </cell>
          <cell r="FL5822">
            <v>414316.43999999994</v>
          </cell>
        </row>
        <row r="5823">
          <cell r="EZ5823" t="str">
            <v>MT</v>
          </cell>
          <cell r="FA5823" t="str">
            <v>Kitchen</v>
          </cell>
          <cell r="FB5823">
            <v>402737.45399999997</v>
          </cell>
          <cell r="FC5823">
            <v>447486.06</v>
          </cell>
          <cell r="FI5823" t="str">
            <v>WA</v>
          </cell>
          <cell r="FJ5823" t="str">
            <v>Living Room/Family Room</v>
          </cell>
          <cell r="FK5823" t="str">
            <v>EISAnqnx</v>
          </cell>
          <cell r="FL5823">
            <v>414316.43999999994</v>
          </cell>
        </row>
        <row r="5824">
          <cell r="EZ5824" t="str">
            <v>MT</v>
          </cell>
          <cell r="FA5824" t="str">
            <v>Living Room/Family Room</v>
          </cell>
          <cell r="FB5824">
            <v>379297.70799999998</v>
          </cell>
          <cell r="FC5824">
            <v>894972.12</v>
          </cell>
          <cell r="FI5824" t="str">
            <v>WA</v>
          </cell>
          <cell r="FJ5824" t="str">
            <v>Living Room/Family Room</v>
          </cell>
          <cell r="FK5824" t="str">
            <v>EISAx</v>
          </cell>
          <cell r="FL5824">
            <v>604211.47499999998</v>
          </cell>
        </row>
        <row r="5825">
          <cell r="EZ5825" t="str">
            <v>MT</v>
          </cell>
          <cell r="FA5825" t="str">
            <v>Other</v>
          </cell>
          <cell r="FB5825">
            <v>988731.10399999993</v>
          </cell>
          <cell r="FC5825">
            <v>852354.4</v>
          </cell>
          <cell r="FI5825" t="str">
            <v>WA</v>
          </cell>
          <cell r="FJ5825" t="str">
            <v>Other</v>
          </cell>
          <cell r="FK5825" t="str">
            <v>EISAnqnx</v>
          </cell>
          <cell r="FL5825">
            <v>368281.27999999997</v>
          </cell>
        </row>
        <row r="5826">
          <cell r="EZ5826" t="str">
            <v>ID</v>
          </cell>
          <cell r="FA5826" t="str">
            <v>Bathroom</v>
          </cell>
          <cell r="FB5826">
            <v>787026.89999999991</v>
          </cell>
          <cell r="FC5826">
            <v>233723.13999999998</v>
          </cell>
          <cell r="FI5826" t="str">
            <v>WA</v>
          </cell>
          <cell r="FJ5826" t="str">
            <v>Other</v>
          </cell>
          <cell r="FK5826" t="str">
            <v>EISAq</v>
          </cell>
          <cell r="FL5826">
            <v>193347.67199999999</v>
          </cell>
        </row>
        <row r="5827">
          <cell r="EZ5827" t="str">
            <v>ID</v>
          </cell>
          <cell r="FA5827" t="str">
            <v>Bedrooms</v>
          </cell>
          <cell r="FB5827">
            <v>1519200.41</v>
          </cell>
          <cell r="FC5827">
            <v>1227046.4849999999</v>
          </cell>
          <cell r="FI5827" t="str">
            <v>WA</v>
          </cell>
          <cell r="FJ5827" t="str">
            <v>Bathroom</v>
          </cell>
          <cell r="FK5827" t="str">
            <v>EISAq</v>
          </cell>
          <cell r="FL5827">
            <v>68614.289999999994</v>
          </cell>
        </row>
        <row r="5828">
          <cell r="EZ5828" t="str">
            <v>ID</v>
          </cell>
          <cell r="FA5828" t="str">
            <v>Exterior</v>
          </cell>
          <cell r="FB5828">
            <v>436442.18999999994</v>
          </cell>
          <cell r="FC5828">
            <v>3362751.3</v>
          </cell>
          <cell r="FI5828" t="str">
            <v>WA</v>
          </cell>
          <cell r="FJ5828" t="str">
            <v>Bedrooms</v>
          </cell>
          <cell r="FK5828" t="str">
            <v>EISAnqnx</v>
          </cell>
          <cell r="FL5828">
            <v>91485.72</v>
          </cell>
        </row>
        <row r="5829">
          <cell r="EZ5829" t="str">
            <v>ID</v>
          </cell>
          <cell r="FA5829" t="str">
            <v>Garage</v>
          </cell>
          <cell r="FB5829">
            <v>608157.14999999991</v>
          </cell>
          <cell r="FC5829">
            <v>713094.07</v>
          </cell>
          <cell r="FI5829" t="str">
            <v>WA</v>
          </cell>
          <cell r="FJ5829" t="str">
            <v>Bedrooms</v>
          </cell>
          <cell r="FK5829" t="str">
            <v>EISAq</v>
          </cell>
          <cell r="FL5829">
            <v>91485.72</v>
          </cell>
        </row>
        <row r="5830">
          <cell r="EZ5830" t="str">
            <v>ID</v>
          </cell>
          <cell r="FA5830" t="str">
            <v>Kitchen</v>
          </cell>
          <cell r="FB5830">
            <v>721441.32499999995</v>
          </cell>
          <cell r="FC5830">
            <v>327927.875</v>
          </cell>
          <cell r="FI5830" t="str">
            <v>WA</v>
          </cell>
          <cell r="FJ5830" t="str">
            <v>Exterior</v>
          </cell>
          <cell r="FK5830" t="str">
            <v>EISAnqnx</v>
          </cell>
          <cell r="FL5830">
            <v>91485.72</v>
          </cell>
        </row>
        <row r="5831">
          <cell r="EZ5831" t="str">
            <v>ID</v>
          </cell>
          <cell r="FA5831" t="str">
            <v>Living Room/Family Room</v>
          </cell>
          <cell r="FB5831">
            <v>697592.02499999991</v>
          </cell>
          <cell r="FC5831">
            <v>1073218.5</v>
          </cell>
          <cell r="FI5831" t="str">
            <v>WA</v>
          </cell>
          <cell r="FJ5831" t="str">
            <v>Kitchen</v>
          </cell>
          <cell r="FK5831" t="str">
            <v>EISAq</v>
          </cell>
          <cell r="FL5831">
            <v>22871.43</v>
          </cell>
        </row>
        <row r="5832">
          <cell r="EZ5832" t="str">
            <v>ID</v>
          </cell>
          <cell r="FA5832" t="str">
            <v>Other</v>
          </cell>
          <cell r="FB5832">
            <v>375626.47499999998</v>
          </cell>
          <cell r="FC5832">
            <v>211066.30499999999</v>
          </cell>
          <cell r="FI5832" t="str">
            <v>WA</v>
          </cell>
          <cell r="FJ5832" t="str">
            <v>Living Room/Family Room</v>
          </cell>
          <cell r="FK5832" t="str">
            <v>EISAnqnx</v>
          </cell>
          <cell r="FL5832">
            <v>274457.15999999997</v>
          </cell>
        </row>
        <row r="5833">
          <cell r="EZ5833" t="str">
            <v>WA</v>
          </cell>
          <cell r="FA5833" t="str">
            <v>Bathroom</v>
          </cell>
          <cell r="FB5833">
            <v>2690235.9960000003</v>
          </cell>
          <cell r="FC5833">
            <v>1042084.932</v>
          </cell>
          <cell r="FI5833" t="str">
            <v>WA</v>
          </cell>
          <cell r="FJ5833" t="str">
            <v>Other</v>
          </cell>
          <cell r="FK5833" t="str">
            <v>EISAnqnx</v>
          </cell>
          <cell r="FL5833">
            <v>304952.39999999997</v>
          </cell>
        </row>
        <row r="5834">
          <cell r="EZ5834" t="str">
            <v>WA</v>
          </cell>
          <cell r="FA5834" t="str">
            <v>Bedrooms</v>
          </cell>
          <cell r="FB5834">
            <v>392416.92</v>
          </cell>
          <cell r="FC5834">
            <v>1683032.568</v>
          </cell>
          <cell r="FI5834" t="str">
            <v>WA</v>
          </cell>
          <cell r="FJ5834" t="str">
            <v>Other</v>
          </cell>
          <cell r="FK5834" t="str">
            <v>EISAq</v>
          </cell>
          <cell r="FL5834">
            <v>167723.82</v>
          </cell>
        </row>
        <row r="5835">
          <cell r="EZ5835" t="str">
            <v>WA</v>
          </cell>
          <cell r="FA5835" t="str">
            <v>Exterior</v>
          </cell>
          <cell r="FB5835">
            <v>9705778.4879999999</v>
          </cell>
          <cell r="FC5835">
            <v>12221606.964</v>
          </cell>
          <cell r="FI5835" t="str">
            <v>WA</v>
          </cell>
          <cell r="FJ5835" t="str">
            <v>Bathroom</v>
          </cell>
          <cell r="FK5835" t="str">
            <v>EISAnqnx</v>
          </cell>
          <cell r="FL5835">
            <v>91485.72</v>
          </cell>
        </row>
        <row r="5836">
          <cell r="EZ5836" t="str">
            <v>WA</v>
          </cell>
          <cell r="FA5836" t="str">
            <v>Garage</v>
          </cell>
          <cell r="FB5836">
            <v>2938766.7120000003</v>
          </cell>
          <cell r="FC5836">
            <v>3056491.7880000002</v>
          </cell>
          <cell r="FI5836" t="str">
            <v>WA</v>
          </cell>
          <cell r="FJ5836" t="str">
            <v>Bedrooms</v>
          </cell>
          <cell r="FK5836" t="str">
            <v>EISAnqnx</v>
          </cell>
          <cell r="FL5836">
            <v>91485.72</v>
          </cell>
        </row>
        <row r="5837">
          <cell r="EZ5837" t="str">
            <v>WA</v>
          </cell>
          <cell r="FA5837" t="str">
            <v>Kitchen</v>
          </cell>
          <cell r="FB5837">
            <v>523222.56</v>
          </cell>
          <cell r="FC5837">
            <v>776113.46400000004</v>
          </cell>
          <cell r="FI5837" t="str">
            <v>WA</v>
          </cell>
          <cell r="FJ5837" t="str">
            <v>Bedrooms</v>
          </cell>
          <cell r="FK5837" t="str">
            <v>EISAq</v>
          </cell>
          <cell r="FL5837">
            <v>21346.667999999998</v>
          </cell>
        </row>
        <row r="5838">
          <cell r="EZ5838" t="str">
            <v>WA</v>
          </cell>
          <cell r="FA5838" t="str">
            <v>Living Room/Family Room</v>
          </cell>
          <cell r="FB5838">
            <v>2834122.2</v>
          </cell>
          <cell r="FC5838">
            <v>3047771.412</v>
          </cell>
          <cell r="FI5838" t="str">
            <v>WA</v>
          </cell>
          <cell r="FJ5838" t="str">
            <v>Exterior</v>
          </cell>
          <cell r="FK5838" t="str">
            <v>EISAq</v>
          </cell>
          <cell r="FL5838">
            <v>45742.86</v>
          </cell>
        </row>
        <row r="5839">
          <cell r="EZ5839" t="str">
            <v>WA</v>
          </cell>
          <cell r="FA5839" t="str">
            <v>Other</v>
          </cell>
          <cell r="FB5839">
            <v>8532887.9159999993</v>
          </cell>
          <cell r="FC5839">
            <v>4203221.2319999998</v>
          </cell>
          <cell r="FI5839" t="str">
            <v>WA</v>
          </cell>
          <cell r="FJ5839" t="str">
            <v>Kitchen</v>
          </cell>
          <cell r="FK5839" t="str">
            <v>EISAq</v>
          </cell>
          <cell r="FL5839">
            <v>68614.289999999994</v>
          </cell>
        </row>
        <row r="5840">
          <cell r="EZ5840" t="str">
            <v>OR</v>
          </cell>
          <cell r="FA5840" t="str">
            <v>Bathroom</v>
          </cell>
          <cell r="FB5840">
            <v>4016763.27</v>
          </cell>
          <cell r="FC5840">
            <v>1363715.925</v>
          </cell>
          <cell r="FI5840" t="str">
            <v>WA</v>
          </cell>
          <cell r="FJ5840" t="str">
            <v>Living Room/Family Room</v>
          </cell>
          <cell r="FK5840" t="str">
            <v>EISAnqnx</v>
          </cell>
          <cell r="FL5840">
            <v>365942.88</v>
          </cell>
        </row>
        <row r="5841">
          <cell r="EZ5841" t="str">
            <v>OR</v>
          </cell>
          <cell r="FA5841" t="str">
            <v>Bedrooms</v>
          </cell>
          <cell r="FB5841">
            <v>3801874.6999999997</v>
          </cell>
          <cell r="FC5841">
            <v>4909377.33</v>
          </cell>
          <cell r="FI5841" t="str">
            <v>WA</v>
          </cell>
          <cell r="FJ5841" t="str">
            <v>Other</v>
          </cell>
          <cell r="FK5841" t="str">
            <v>EISAnqnx</v>
          </cell>
          <cell r="FL5841">
            <v>182971.44</v>
          </cell>
        </row>
        <row r="5842">
          <cell r="EZ5842" t="str">
            <v>OR</v>
          </cell>
          <cell r="FA5842" t="str">
            <v>Garage</v>
          </cell>
          <cell r="FB5842">
            <v>826494.5</v>
          </cell>
          <cell r="FC5842">
            <v>3305978</v>
          </cell>
          <cell r="FI5842" t="str">
            <v>WA</v>
          </cell>
          <cell r="FJ5842" t="str">
            <v>Bathroom</v>
          </cell>
          <cell r="FK5842" t="str">
            <v>EISAnqnx</v>
          </cell>
          <cell r="FL5842">
            <v>240445.91999999998</v>
          </cell>
        </row>
        <row r="5843">
          <cell r="EZ5843" t="str">
            <v>OR</v>
          </cell>
          <cell r="FA5843" t="str">
            <v>Kitchen</v>
          </cell>
          <cell r="FB5843">
            <v>1917467.24</v>
          </cell>
          <cell r="FC5843">
            <v>1330656.145</v>
          </cell>
          <cell r="FI5843" t="str">
            <v>WA</v>
          </cell>
          <cell r="FJ5843" t="str">
            <v>Bathroom</v>
          </cell>
          <cell r="FK5843" t="str">
            <v>EISAq</v>
          </cell>
          <cell r="FL5843">
            <v>132245.25599999999</v>
          </cell>
        </row>
        <row r="5844">
          <cell r="EZ5844" t="str">
            <v>OR</v>
          </cell>
          <cell r="FA5844" t="str">
            <v>Living Room/Family Room</v>
          </cell>
          <cell r="FB5844">
            <v>2727431.85</v>
          </cell>
          <cell r="FC5844">
            <v>4049823.05</v>
          </cell>
          <cell r="FI5844" t="str">
            <v>WA</v>
          </cell>
          <cell r="FJ5844" t="str">
            <v>Bedrooms</v>
          </cell>
          <cell r="FK5844" t="str">
            <v>EISAnqnx</v>
          </cell>
          <cell r="FL5844">
            <v>360668.88</v>
          </cell>
        </row>
        <row r="5845">
          <cell r="EZ5845" t="str">
            <v>OR</v>
          </cell>
          <cell r="FA5845" t="str">
            <v>Other</v>
          </cell>
          <cell r="FB5845">
            <v>2388569.105</v>
          </cell>
          <cell r="FC5845">
            <v>2438158.7749999999</v>
          </cell>
          <cell r="FI5845" t="str">
            <v>WA</v>
          </cell>
          <cell r="FJ5845" t="str">
            <v>Bedrooms</v>
          </cell>
          <cell r="FK5845" t="str">
            <v>EISAx</v>
          </cell>
          <cell r="FL5845">
            <v>300557.39999999997</v>
          </cell>
        </row>
        <row r="5846">
          <cell r="EZ5846" t="str">
            <v>ID</v>
          </cell>
          <cell r="FA5846" t="str">
            <v>Bathroom</v>
          </cell>
          <cell r="FB5846">
            <v>184832.07499999998</v>
          </cell>
          <cell r="FC5846">
            <v>143095.79999999999</v>
          </cell>
          <cell r="FI5846" t="str">
            <v>WA</v>
          </cell>
          <cell r="FJ5846" t="str">
            <v>Exterior</v>
          </cell>
          <cell r="FK5846" t="str">
            <v>EISAnqnx</v>
          </cell>
          <cell r="FL5846">
            <v>120222.95999999999</v>
          </cell>
        </row>
        <row r="5847">
          <cell r="EZ5847" t="str">
            <v>ID</v>
          </cell>
          <cell r="FA5847" t="str">
            <v>Bedrooms</v>
          </cell>
          <cell r="FB5847">
            <v>250417.65</v>
          </cell>
          <cell r="FC5847">
            <v>667780.39999999991</v>
          </cell>
          <cell r="FI5847" t="str">
            <v>WA</v>
          </cell>
          <cell r="FJ5847" t="str">
            <v>Exterior</v>
          </cell>
          <cell r="FK5847" t="str">
            <v>EISAq</v>
          </cell>
          <cell r="FL5847">
            <v>36066.887999999999</v>
          </cell>
        </row>
        <row r="5848">
          <cell r="EZ5848" t="str">
            <v>ID</v>
          </cell>
          <cell r="FA5848" t="str">
            <v>Exterior</v>
          </cell>
          <cell r="FB5848">
            <v>35773.949999999997</v>
          </cell>
          <cell r="FC5848">
            <v>2117817.84</v>
          </cell>
          <cell r="FI5848" t="str">
            <v>WA</v>
          </cell>
          <cell r="FJ5848" t="str">
            <v>Exterior</v>
          </cell>
          <cell r="FK5848" t="str">
            <v>EISAx</v>
          </cell>
          <cell r="FL5848">
            <v>721337.76</v>
          </cell>
        </row>
        <row r="5849">
          <cell r="EZ5849" t="str">
            <v>ID</v>
          </cell>
          <cell r="FA5849" t="str">
            <v>Garage</v>
          </cell>
          <cell r="FB5849">
            <v>321965.55</v>
          </cell>
          <cell r="FC5849">
            <v>810876.2</v>
          </cell>
          <cell r="FI5849" t="str">
            <v>WA</v>
          </cell>
          <cell r="FJ5849" t="str">
            <v>Kitchen</v>
          </cell>
          <cell r="FK5849" t="str">
            <v>EISAq</v>
          </cell>
          <cell r="FL5849">
            <v>104193.23199999999</v>
          </cell>
        </row>
        <row r="5850">
          <cell r="EZ5850" t="str">
            <v>ID</v>
          </cell>
          <cell r="FA5850" t="str">
            <v>Kitchen</v>
          </cell>
          <cell r="FB5850">
            <v>208681.375</v>
          </cell>
          <cell r="FC5850">
            <v>146673.19499999998</v>
          </cell>
          <cell r="FI5850" t="str">
            <v>WA</v>
          </cell>
          <cell r="FJ5850" t="str">
            <v>Kitchen</v>
          </cell>
          <cell r="FK5850" t="str">
            <v>EISAx</v>
          </cell>
          <cell r="FL5850">
            <v>120222.95999999999</v>
          </cell>
        </row>
        <row r="5851">
          <cell r="EZ5851" t="str">
            <v>ID</v>
          </cell>
          <cell r="FA5851" t="str">
            <v>Living Room/Family Room</v>
          </cell>
          <cell r="FB5851">
            <v>226568.34999999998</v>
          </cell>
          <cell r="FC5851">
            <v>511567.48499999999</v>
          </cell>
          <cell r="FI5851" t="str">
            <v>WA</v>
          </cell>
          <cell r="FJ5851" t="str">
            <v>Living Room/Family Room</v>
          </cell>
          <cell r="FK5851" t="str">
            <v>EISAnqnx</v>
          </cell>
          <cell r="FL5851">
            <v>120222.95999999999</v>
          </cell>
        </row>
        <row r="5852">
          <cell r="EZ5852" t="str">
            <v>ID</v>
          </cell>
          <cell r="FA5852" t="str">
            <v>Other</v>
          </cell>
          <cell r="FB5852">
            <v>351777.17499999999</v>
          </cell>
          <cell r="FC5852">
            <v>512759.94999999995</v>
          </cell>
          <cell r="FI5852" t="str">
            <v>WA</v>
          </cell>
          <cell r="FJ5852" t="str">
            <v>Living Room/Family Room</v>
          </cell>
          <cell r="FK5852" t="str">
            <v>EISAq</v>
          </cell>
          <cell r="FL5852">
            <v>400743.19999999995</v>
          </cell>
        </row>
        <row r="5853">
          <cell r="EZ5853" t="str">
            <v>OR</v>
          </cell>
          <cell r="FA5853" t="str">
            <v>Bathroom</v>
          </cell>
          <cell r="FB5853">
            <v>338665.32</v>
          </cell>
          <cell r="FC5853">
            <v>161269.20000000001</v>
          </cell>
          <cell r="FI5853" t="str">
            <v>WA</v>
          </cell>
          <cell r="FJ5853" t="str">
            <v>Living Room/Family Room</v>
          </cell>
          <cell r="FK5853" t="str">
            <v>EISAx</v>
          </cell>
          <cell r="FL5853">
            <v>490910.42</v>
          </cell>
        </row>
        <row r="5854">
          <cell r="EZ5854" t="str">
            <v>OR</v>
          </cell>
          <cell r="FA5854" t="str">
            <v>Bedrooms</v>
          </cell>
          <cell r="FB5854">
            <v>398334.924</v>
          </cell>
          <cell r="FC5854">
            <v>427363.38</v>
          </cell>
          <cell r="FI5854" t="str">
            <v>WA</v>
          </cell>
          <cell r="FJ5854" t="str">
            <v>Other</v>
          </cell>
          <cell r="FK5854" t="str">
            <v>EISAnqnx</v>
          </cell>
          <cell r="FL5854">
            <v>1723195.76</v>
          </cell>
        </row>
        <row r="5855">
          <cell r="EZ5855" t="str">
            <v>OR</v>
          </cell>
          <cell r="FA5855" t="str">
            <v>Exterior</v>
          </cell>
          <cell r="FB5855">
            <v>193523.04</v>
          </cell>
          <cell r="FC5855">
            <v>2194873.8119999999</v>
          </cell>
          <cell r="FI5855" t="str">
            <v>WA</v>
          </cell>
          <cell r="FJ5855" t="str">
            <v>Other</v>
          </cell>
          <cell r="FK5855" t="str">
            <v>EISAq</v>
          </cell>
          <cell r="FL5855">
            <v>420780.36</v>
          </cell>
        </row>
        <row r="5856">
          <cell r="EZ5856" t="str">
            <v>OR</v>
          </cell>
          <cell r="FA5856" t="str">
            <v>Kitchen</v>
          </cell>
          <cell r="FB5856">
            <v>258030.72</v>
          </cell>
          <cell r="FC5856">
            <v>217713.42</v>
          </cell>
          <cell r="FI5856" t="str">
            <v>WA</v>
          </cell>
          <cell r="FJ5856" t="str">
            <v>Other</v>
          </cell>
          <cell r="FK5856" t="str">
            <v>EISAx</v>
          </cell>
          <cell r="FL5856">
            <v>260483.08</v>
          </cell>
        </row>
        <row r="5857">
          <cell r="EZ5857" t="str">
            <v>OR</v>
          </cell>
          <cell r="FA5857" t="str">
            <v>Living Room/Family Room</v>
          </cell>
          <cell r="FB5857">
            <v>599921.424</v>
          </cell>
          <cell r="FC5857">
            <v>637013.34</v>
          </cell>
          <cell r="FI5857" t="str">
            <v>WA</v>
          </cell>
          <cell r="FJ5857" t="str">
            <v>Bathroom</v>
          </cell>
          <cell r="FK5857" t="str">
            <v>EISAnqnx</v>
          </cell>
          <cell r="FL5857">
            <v>240445.91999999998</v>
          </cell>
        </row>
        <row r="5858">
          <cell r="EZ5858" t="str">
            <v>OR</v>
          </cell>
          <cell r="FA5858" t="str">
            <v>Other</v>
          </cell>
          <cell r="FB5858">
            <v>854726.76</v>
          </cell>
          <cell r="FC5858">
            <v>1127271.7080000001</v>
          </cell>
          <cell r="FI5858" t="str">
            <v>WA</v>
          </cell>
          <cell r="FJ5858" t="str">
            <v>Bathroom</v>
          </cell>
          <cell r="FK5858" t="str">
            <v>EISAq</v>
          </cell>
          <cell r="FL5858">
            <v>180334.44</v>
          </cell>
        </row>
        <row r="5859">
          <cell r="EZ5859" t="str">
            <v>OR</v>
          </cell>
          <cell r="FA5859" t="str">
            <v>Bathroom</v>
          </cell>
          <cell r="FB5859">
            <v>115503.54</v>
          </cell>
          <cell r="FC5859">
            <v>123203.776</v>
          </cell>
          <cell r="FI5859" t="str">
            <v>WA</v>
          </cell>
          <cell r="FJ5859" t="str">
            <v>Bedrooms</v>
          </cell>
          <cell r="FK5859" t="str">
            <v>EISAq</v>
          </cell>
          <cell r="FL5859">
            <v>254471.932</v>
          </cell>
        </row>
        <row r="5860">
          <cell r="EZ5860" t="str">
            <v>OR</v>
          </cell>
          <cell r="FA5860" t="str">
            <v>Bedrooms</v>
          </cell>
          <cell r="FB5860">
            <v>173255.31</v>
          </cell>
          <cell r="FC5860">
            <v>635269.47</v>
          </cell>
          <cell r="FI5860" t="str">
            <v>WA</v>
          </cell>
          <cell r="FJ5860" t="str">
            <v>Bedrooms</v>
          </cell>
          <cell r="FK5860" t="str">
            <v>EISAx</v>
          </cell>
          <cell r="FL5860">
            <v>280520.24</v>
          </cell>
        </row>
        <row r="5861">
          <cell r="EZ5861" t="str">
            <v>OR</v>
          </cell>
          <cell r="FA5861" t="str">
            <v>Garage</v>
          </cell>
          <cell r="FB5861">
            <v>577517.69999999995</v>
          </cell>
          <cell r="FC5861">
            <v>1158885.5179999999</v>
          </cell>
          <cell r="FI5861" t="str">
            <v>WA</v>
          </cell>
          <cell r="FJ5861" t="str">
            <v>Exterior</v>
          </cell>
          <cell r="FK5861" t="str">
            <v>EISAq</v>
          </cell>
          <cell r="FL5861">
            <v>60111.479999999996</v>
          </cell>
        </row>
        <row r="5862">
          <cell r="EZ5862" t="str">
            <v>OR</v>
          </cell>
          <cell r="FA5862" t="str">
            <v>Kitchen</v>
          </cell>
          <cell r="FB5862">
            <v>413887.685</v>
          </cell>
          <cell r="FC5862">
            <v>134754.13</v>
          </cell>
          <cell r="FI5862" t="str">
            <v>WA</v>
          </cell>
          <cell r="FJ5862" t="str">
            <v>Exterior</v>
          </cell>
          <cell r="FK5862" t="str">
            <v>EISAx</v>
          </cell>
          <cell r="FL5862">
            <v>901672.2</v>
          </cell>
        </row>
        <row r="5863">
          <cell r="EZ5863" t="str">
            <v>OR</v>
          </cell>
          <cell r="FA5863" t="str">
            <v>Living Room/Family Room</v>
          </cell>
          <cell r="FB5863">
            <v>144379.42499999999</v>
          </cell>
          <cell r="FC5863">
            <v>519765.93</v>
          </cell>
          <cell r="FI5863" t="str">
            <v>WA</v>
          </cell>
          <cell r="FJ5863" t="str">
            <v>Garage</v>
          </cell>
          <cell r="FK5863" t="str">
            <v>EISAq</v>
          </cell>
          <cell r="FL5863">
            <v>132245.25599999999</v>
          </cell>
        </row>
        <row r="5864">
          <cell r="EZ5864" t="str">
            <v>OR</v>
          </cell>
          <cell r="FA5864" t="str">
            <v>Other</v>
          </cell>
          <cell r="FB5864">
            <v>202131.19500000001</v>
          </cell>
          <cell r="FC5864">
            <v>417737.80300000001</v>
          </cell>
          <cell r="FI5864" t="str">
            <v>WA</v>
          </cell>
          <cell r="FJ5864" t="str">
            <v>Kitchen</v>
          </cell>
          <cell r="FK5864" t="str">
            <v>EISAq</v>
          </cell>
          <cell r="FL5864">
            <v>164304.712</v>
          </cell>
        </row>
        <row r="5865">
          <cell r="EZ5865" t="str">
            <v>MT</v>
          </cell>
          <cell r="FA5865" t="str">
            <v>Bathroom</v>
          </cell>
          <cell r="FB5865">
            <v>436831.63</v>
          </cell>
          <cell r="FC5865">
            <v>155554.67799999999</v>
          </cell>
          <cell r="FI5865" t="str">
            <v>WA</v>
          </cell>
          <cell r="FJ5865" t="str">
            <v>Living Room/Family Room</v>
          </cell>
          <cell r="FK5865" t="str">
            <v>EISAnqnx</v>
          </cell>
          <cell r="FL5865">
            <v>200371.59999999998</v>
          </cell>
        </row>
        <row r="5866">
          <cell r="EZ5866" t="str">
            <v>MT</v>
          </cell>
          <cell r="FA5866" t="str">
            <v>Bedrooms</v>
          </cell>
          <cell r="FB5866">
            <v>1608818.93</v>
          </cell>
          <cell r="FC5866">
            <v>1572593.868</v>
          </cell>
          <cell r="FI5866" t="str">
            <v>WA</v>
          </cell>
          <cell r="FJ5866" t="str">
            <v>Living Room/Family Room</v>
          </cell>
          <cell r="FK5866" t="str">
            <v>EISAq</v>
          </cell>
          <cell r="FL5866">
            <v>120222.95999999999</v>
          </cell>
        </row>
        <row r="5867">
          <cell r="EZ5867" t="str">
            <v>MT</v>
          </cell>
          <cell r="FA5867" t="str">
            <v>Exterior</v>
          </cell>
          <cell r="FB5867">
            <v>1159201.9839999999</v>
          </cell>
          <cell r="FC5867">
            <v>5612753.7239999995</v>
          </cell>
          <cell r="FI5867" t="str">
            <v>WA</v>
          </cell>
          <cell r="FJ5867" t="str">
            <v>Living Room/Family Room</v>
          </cell>
          <cell r="FK5867" t="str">
            <v>EISAx</v>
          </cell>
          <cell r="FL5867">
            <v>100185.79999999999</v>
          </cell>
        </row>
        <row r="5868">
          <cell r="EZ5868" t="str">
            <v>MT</v>
          </cell>
          <cell r="FA5868" t="str">
            <v>Garage</v>
          </cell>
          <cell r="FB5868">
            <v>426177.2</v>
          </cell>
          <cell r="FC5868">
            <v>1246568.31</v>
          </cell>
          <cell r="FI5868" t="str">
            <v>WA</v>
          </cell>
          <cell r="FJ5868" t="str">
            <v>Other</v>
          </cell>
          <cell r="FK5868" t="str">
            <v>EISAnqnx</v>
          </cell>
          <cell r="FL5868">
            <v>80148.639999999999</v>
          </cell>
        </row>
        <row r="5869">
          <cell r="EZ5869" t="str">
            <v>MT</v>
          </cell>
          <cell r="FA5869" t="str">
            <v>Kitchen</v>
          </cell>
          <cell r="FB5869">
            <v>362250.62</v>
          </cell>
          <cell r="FC5869">
            <v>739417.44200000004</v>
          </cell>
          <cell r="FI5869" t="str">
            <v>WA</v>
          </cell>
          <cell r="FJ5869" t="str">
            <v>Other</v>
          </cell>
          <cell r="FK5869" t="str">
            <v>EISAq</v>
          </cell>
          <cell r="FL5869">
            <v>545010.75199999998</v>
          </cell>
        </row>
        <row r="5870">
          <cell r="EZ5870" t="str">
            <v>MT</v>
          </cell>
          <cell r="FA5870" t="str">
            <v>Living Room/Family Room</v>
          </cell>
          <cell r="FB5870">
            <v>31963.29</v>
          </cell>
          <cell r="FC5870">
            <v>726632.12599999993</v>
          </cell>
          <cell r="FI5870" t="str">
            <v>WA</v>
          </cell>
          <cell r="FJ5870" t="str">
            <v>Other</v>
          </cell>
          <cell r="FK5870" t="str">
            <v>EISAx</v>
          </cell>
          <cell r="FL5870">
            <v>160297.28</v>
          </cell>
        </row>
        <row r="5871">
          <cell r="EZ5871" t="str">
            <v>MT</v>
          </cell>
          <cell r="FA5871" t="str">
            <v>Other</v>
          </cell>
          <cell r="FB5871">
            <v>1097406.29</v>
          </cell>
          <cell r="FC5871">
            <v>1996640.182</v>
          </cell>
          <cell r="FI5871" t="str">
            <v>WA</v>
          </cell>
          <cell r="FJ5871" t="str">
            <v>Bathroom</v>
          </cell>
          <cell r="FK5871" t="str">
            <v>EISAq</v>
          </cell>
          <cell r="FL5871">
            <v>981385.61400000006</v>
          </cell>
        </row>
        <row r="5872">
          <cell r="EZ5872" t="str">
            <v>OR</v>
          </cell>
          <cell r="FA5872" t="str">
            <v>Bathroom</v>
          </cell>
          <cell r="FB5872">
            <v>1467549.72</v>
          </cell>
          <cell r="FC5872">
            <v>253192.644</v>
          </cell>
          <cell r="FI5872" t="str">
            <v>WA</v>
          </cell>
          <cell r="FJ5872" t="str">
            <v>Bedrooms</v>
          </cell>
          <cell r="FK5872" t="str">
            <v>EISAnqnx</v>
          </cell>
          <cell r="FL5872">
            <v>991298.60000000009</v>
          </cell>
        </row>
        <row r="5873">
          <cell r="EZ5873" t="str">
            <v>OR</v>
          </cell>
          <cell r="FA5873" t="str">
            <v>Bedrooms</v>
          </cell>
          <cell r="FB5873">
            <v>957939.04799999995</v>
          </cell>
          <cell r="FC5873">
            <v>1077278.2560000001</v>
          </cell>
          <cell r="FI5873" t="str">
            <v>WA</v>
          </cell>
          <cell r="FJ5873" t="str">
            <v>Bedrooms</v>
          </cell>
          <cell r="FK5873" t="str">
            <v>EISAq</v>
          </cell>
          <cell r="FL5873">
            <v>109042.84600000001</v>
          </cell>
        </row>
        <row r="5874">
          <cell r="EZ5874" t="str">
            <v>OR</v>
          </cell>
          <cell r="FA5874" t="str">
            <v>Exterior</v>
          </cell>
          <cell r="FB5874">
            <v>141916.89600000001</v>
          </cell>
          <cell r="FC5874">
            <v>4444579.1519999998</v>
          </cell>
          <cell r="FI5874" t="str">
            <v>WA</v>
          </cell>
          <cell r="FJ5874" t="str">
            <v>Exterior</v>
          </cell>
          <cell r="FK5874" t="str">
            <v>EISAq</v>
          </cell>
          <cell r="FL5874">
            <v>327128.538</v>
          </cell>
        </row>
        <row r="5875">
          <cell r="EZ5875" t="str">
            <v>OR</v>
          </cell>
          <cell r="FA5875" t="str">
            <v>Kitchen</v>
          </cell>
          <cell r="FB5875">
            <v>1048249.8</v>
          </cell>
          <cell r="FC5875">
            <v>282221.09999999998</v>
          </cell>
          <cell r="FI5875" t="str">
            <v>WA</v>
          </cell>
          <cell r="FJ5875" t="str">
            <v>Garage</v>
          </cell>
          <cell r="FK5875" t="str">
            <v>EISAnqnx</v>
          </cell>
          <cell r="FL5875">
            <v>0</v>
          </cell>
        </row>
        <row r="5876">
          <cell r="EZ5876" t="str">
            <v>OR</v>
          </cell>
          <cell r="FA5876" t="str">
            <v>Living Room/Family Room</v>
          </cell>
          <cell r="FB5876">
            <v>1422394.344</v>
          </cell>
          <cell r="FC5876">
            <v>1893300.4080000001</v>
          </cell>
          <cell r="FI5876" t="str">
            <v>WA</v>
          </cell>
          <cell r="FJ5876" t="str">
            <v>Garage</v>
          </cell>
          <cell r="FK5876" t="str">
            <v>EISAq</v>
          </cell>
          <cell r="FL5876">
            <v>0</v>
          </cell>
        </row>
        <row r="5877">
          <cell r="EZ5877" t="str">
            <v>OR</v>
          </cell>
          <cell r="FA5877" t="str">
            <v>Other</v>
          </cell>
          <cell r="FB5877">
            <v>1183715.9280000001</v>
          </cell>
          <cell r="FC5877">
            <v>1065989.412</v>
          </cell>
          <cell r="FI5877" t="str">
            <v>WA</v>
          </cell>
          <cell r="FJ5877" t="str">
            <v>Kitchen</v>
          </cell>
          <cell r="FK5877" t="str">
            <v>EISAq</v>
          </cell>
          <cell r="FL5877">
            <v>545214.2300000001</v>
          </cell>
        </row>
        <row r="5878">
          <cell r="EZ5878" t="str">
            <v>OR</v>
          </cell>
          <cell r="FA5878" t="str">
            <v>Bathroom</v>
          </cell>
          <cell r="FB5878">
            <v>181828.78999999998</v>
          </cell>
          <cell r="FC5878">
            <v>644665.71</v>
          </cell>
          <cell r="FI5878" t="str">
            <v>WA</v>
          </cell>
          <cell r="FJ5878" t="str">
            <v>Kitchen</v>
          </cell>
          <cell r="FK5878" t="str">
            <v>EISAx</v>
          </cell>
          <cell r="FL5878">
            <v>693909.02</v>
          </cell>
        </row>
        <row r="5879">
          <cell r="EZ5879" t="str">
            <v>OR</v>
          </cell>
          <cell r="FA5879" t="str">
            <v>Bedrooms</v>
          </cell>
          <cell r="FB5879">
            <v>338862.745</v>
          </cell>
          <cell r="FC5879">
            <v>2314184.6</v>
          </cell>
          <cell r="FI5879" t="str">
            <v>WA</v>
          </cell>
          <cell r="FJ5879" t="str">
            <v>Living Room/Family Room</v>
          </cell>
          <cell r="FK5879" t="str">
            <v>EISAq</v>
          </cell>
          <cell r="FL5879">
            <v>218085.69200000001</v>
          </cell>
        </row>
        <row r="5880">
          <cell r="EZ5880" t="str">
            <v>OR</v>
          </cell>
          <cell r="FA5880" t="str">
            <v>Exterior</v>
          </cell>
          <cell r="FB5880">
            <v>1487690.0999999999</v>
          </cell>
          <cell r="FC5880">
            <v>12628835.959999999</v>
          </cell>
          <cell r="FI5880" t="str">
            <v>WA</v>
          </cell>
          <cell r="FJ5880" t="str">
            <v>Other</v>
          </cell>
          <cell r="FK5880" t="str">
            <v>EISAq</v>
          </cell>
          <cell r="FL5880">
            <v>654257.076</v>
          </cell>
        </row>
        <row r="5881">
          <cell r="EZ5881" t="str">
            <v>OR</v>
          </cell>
          <cell r="FA5881" t="str">
            <v>Kitchen</v>
          </cell>
          <cell r="FB5881">
            <v>1983586.7999999998</v>
          </cell>
          <cell r="FC5881">
            <v>3058029.65</v>
          </cell>
          <cell r="FI5881" t="str">
            <v>WA</v>
          </cell>
          <cell r="FJ5881" t="str">
            <v>Other</v>
          </cell>
          <cell r="FK5881" t="str">
            <v>EISAx</v>
          </cell>
          <cell r="FL5881">
            <v>99129.860000000015</v>
          </cell>
        </row>
        <row r="5882">
          <cell r="EZ5882" t="str">
            <v>OR</v>
          </cell>
          <cell r="FA5882" t="str">
            <v>Living Room/Family Room</v>
          </cell>
          <cell r="FB5882">
            <v>727315.15999999992</v>
          </cell>
          <cell r="FC5882">
            <v>2644782.4</v>
          </cell>
          <cell r="FI5882" t="str">
            <v>WA</v>
          </cell>
          <cell r="FJ5882" t="str">
            <v>Bathroom</v>
          </cell>
          <cell r="FK5882" t="str">
            <v>EISAnqnx</v>
          </cell>
          <cell r="FL5882">
            <v>1122080.96</v>
          </cell>
        </row>
        <row r="5883">
          <cell r="EZ5883" t="str">
            <v>OR</v>
          </cell>
          <cell r="FA5883" t="str">
            <v>Other</v>
          </cell>
          <cell r="FB5883">
            <v>2074501.1949999998</v>
          </cell>
          <cell r="FC5883">
            <v>2644782.4</v>
          </cell>
          <cell r="FI5883" t="str">
            <v>WA</v>
          </cell>
          <cell r="FJ5883" t="str">
            <v>Bathroom</v>
          </cell>
          <cell r="FK5883" t="str">
            <v>EISAx</v>
          </cell>
          <cell r="FL5883">
            <v>9437502.3599999994</v>
          </cell>
        </row>
        <row r="5884">
          <cell r="EZ5884" t="str">
            <v>WA</v>
          </cell>
          <cell r="FA5884" t="str">
            <v>Bathroom</v>
          </cell>
          <cell r="FB5884">
            <v>2136492.12</v>
          </cell>
          <cell r="FC5884">
            <v>863317.22400000005</v>
          </cell>
          <cell r="FI5884" t="str">
            <v>WA</v>
          </cell>
          <cell r="FJ5884" t="str">
            <v>Bedrooms</v>
          </cell>
          <cell r="FK5884" t="str">
            <v>EISAx</v>
          </cell>
          <cell r="FL5884">
            <v>1683121.44</v>
          </cell>
        </row>
        <row r="5885">
          <cell r="EZ5885" t="str">
            <v>WA</v>
          </cell>
          <cell r="FA5885" t="str">
            <v>Bedrooms</v>
          </cell>
          <cell r="FB5885">
            <v>2114691.1800000002</v>
          </cell>
          <cell r="FC5885">
            <v>2214975.5040000002</v>
          </cell>
          <cell r="FI5885" t="str">
            <v>WA</v>
          </cell>
          <cell r="FJ5885" t="str">
            <v>Exterior</v>
          </cell>
          <cell r="FK5885" t="str">
            <v>EISAx</v>
          </cell>
          <cell r="FL5885">
            <v>2164013.2799999998</v>
          </cell>
        </row>
        <row r="5886">
          <cell r="EZ5886" t="str">
            <v>WA</v>
          </cell>
          <cell r="FA5886" t="str">
            <v>Exterior</v>
          </cell>
          <cell r="FB5886">
            <v>3488150.4</v>
          </cell>
          <cell r="FC5886">
            <v>8511086.9759999998</v>
          </cell>
          <cell r="FI5886" t="str">
            <v>WA</v>
          </cell>
          <cell r="FJ5886" t="str">
            <v>Garage</v>
          </cell>
          <cell r="FK5886" t="str">
            <v>EISAnqnx</v>
          </cell>
          <cell r="FL5886">
            <v>721337.76</v>
          </cell>
        </row>
        <row r="5887">
          <cell r="EZ5887" t="str">
            <v>WA</v>
          </cell>
          <cell r="FA5887" t="str">
            <v>Garage</v>
          </cell>
          <cell r="FB5887">
            <v>1395260.1600000001</v>
          </cell>
          <cell r="FC5887">
            <v>3488150.4</v>
          </cell>
          <cell r="FI5887" t="str">
            <v>WA</v>
          </cell>
          <cell r="FJ5887" t="str">
            <v>Garage</v>
          </cell>
          <cell r="FK5887" t="str">
            <v>EISAq</v>
          </cell>
          <cell r="FL5887">
            <v>1122080.96</v>
          </cell>
        </row>
        <row r="5888">
          <cell r="EZ5888" t="str">
            <v>WA</v>
          </cell>
          <cell r="FA5888" t="str">
            <v>Kitchen</v>
          </cell>
          <cell r="FB5888">
            <v>863317.22400000005</v>
          </cell>
          <cell r="FC5888">
            <v>1155449.82</v>
          </cell>
          <cell r="FI5888" t="str">
            <v>WA</v>
          </cell>
          <cell r="FJ5888" t="str">
            <v>Kitchen</v>
          </cell>
          <cell r="FK5888" t="str">
            <v>EISAx</v>
          </cell>
          <cell r="FL5888">
            <v>2604830.7999999998</v>
          </cell>
        </row>
        <row r="5889">
          <cell r="EZ5889" t="str">
            <v>WA</v>
          </cell>
          <cell r="FA5889" t="str">
            <v>Living Room/Family Room</v>
          </cell>
          <cell r="FB5889">
            <v>1177250.76</v>
          </cell>
          <cell r="FC5889">
            <v>1787677.08</v>
          </cell>
          <cell r="FI5889" t="str">
            <v>WA</v>
          </cell>
          <cell r="FJ5889" t="str">
            <v>Living Room/Family Room</v>
          </cell>
          <cell r="FK5889" t="str">
            <v>EISAnqnx</v>
          </cell>
          <cell r="FL5889">
            <v>280520.24</v>
          </cell>
        </row>
        <row r="5890">
          <cell r="EZ5890" t="str">
            <v>WA</v>
          </cell>
          <cell r="FA5890" t="str">
            <v>Other</v>
          </cell>
          <cell r="FB5890">
            <v>806634.78</v>
          </cell>
          <cell r="FC5890">
            <v>2071089.3</v>
          </cell>
          <cell r="FI5890" t="str">
            <v>WA</v>
          </cell>
          <cell r="FJ5890" t="str">
            <v>Living Room/Family Room</v>
          </cell>
          <cell r="FK5890" t="str">
            <v>EISAx</v>
          </cell>
          <cell r="FL5890">
            <v>2304273.4</v>
          </cell>
        </row>
        <row r="5891">
          <cell r="EZ5891" t="str">
            <v>OR</v>
          </cell>
          <cell r="FA5891" t="str">
            <v>Bathroom</v>
          </cell>
          <cell r="FB5891">
            <v>322538.40000000002</v>
          </cell>
          <cell r="FC5891">
            <v>104824.98</v>
          </cell>
          <cell r="FI5891" t="str">
            <v>WA</v>
          </cell>
          <cell r="FJ5891" t="str">
            <v>Other</v>
          </cell>
          <cell r="FK5891" t="str">
            <v>EISAnqnx</v>
          </cell>
          <cell r="FL5891">
            <v>721337.76</v>
          </cell>
        </row>
        <row r="5892">
          <cell r="EZ5892" t="str">
            <v>OR</v>
          </cell>
          <cell r="FA5892" t="str">
            <v>Bedrooms</v>
          </cell>
          <cell r="FB5892">
            <v>507997.98</v>
          </cell>
          <cell r="FC5892">
            <v>548315.28</v>
          </cell>
          <cell r="FI5892" t="str">
            <v>WA</v>
          </cell>
          <cell r="FJ5892" t="str">
            <v>Other</v>
          </cell>
          <cell r="FK5892" t="str">
            <v>EISAq</v>
          </cell>
          <cell r="FL5892">
            <v>1192211.02</v>
          </cell>
        </row>
        <row r="5893">
          <cell r="EZ5893" t="str">
            <v>OR</v>
          </cell>
          <cell r="FA5893" t="str">
            <v>Exterior</v>
          </cell>
          <cell r="FB5893">
            <v>161269.20000000001</v>
          </cell>
          <cell r="FC5893">
            <v>2167458.048</v>
          </cell>
          <cell r="FI5893" t="str">
            <v>WA</v>
          </cell>
          <cell r="FJ5893" t="str">
            <v>Other</v>
          </cell>
          <cell r="FK5893" t="str">
            <v>EISAx</v>
          </cell>
          <cell r="FL5893">
            <v>7483879.2599999998</v>
          </cell>
        </row>
        <row r="5894">
          <cell r="EZ5894" t="str">
            <v>OR</v>
          </cell>
          <cell r="FA5894" t="str">
            <v>Kitchen</v>
          </cell>
          <cell r="FB5894">
            <v>509610.67200000002</v>
          </cell>
          <cell r="FC5894">
            <v>387046.08</v>
          </cell>
          <cell r="FI5894" t="str">
            <v>WA</v>
          </cell>
          <cell r="FJ5894" t="str">
            <v>Bathroom</v>
          </cell>
          <cell r="FK5894" t="str">
            <v>EISAnqnx</v>
          </cell>
          <cell r="FL5894">
            <v>87881.64</v>
          </cell>
        </row>
        <row r="5895">
          <cell r="EZ5895" t="str">
            <v>OR</v>
          </cell>
          <cell r="FA5895" t="str">
            <v>Living Room/Family Room</v>
          </cell>
          <cell r="FB5895">
            <v>806346</v>
          </cell>
          <cell r="FC5895">
            <v>806346</v>
          </cell>
          <cell r="FI5895" t="str">
            <v>WA</v>
          </cell>
          <cell r="FJ5895" t="str">
            <v>Bathroom</v>
          </cell>
          <cell r="FK5895" t="str">
            <v>EISAq</v>
          </cell>
          <cell r="FL5895">
            <v>125963.68399999999</v>
          </cell>
        </row>
        <row r="5896">
          <cell r="EZ5896" t="str">
            <v>OR</v>
          </cell>
          <cell r="FA5896" t="str">
            <v>Other</v>
          </cell>
          <cell r="FB5896">
            <v>206424.576</v>
          </cell>
          <cell r="FC5896">
            <v>445102.99200000003</v>
          </cell>
          <cell r="FI5896" t="str">
            <v>WA</v>
          </cell>
          <cell r="FJ5896" t="str">
            <v>Bathroom</v>
          </cell>
          <cell r="FK5896" t="str">
            <v>EISAx</v>
          </cell>
          <cell r="FL5896">
            <v>732347</v>
          </cell>
        </row>
        <row r="5897">
          <cell r="EZ5897" t="str">
            <v>ID</v>
          </cell>
          <cell r="FA5897" t="str">
            <v>Bathroom</v>
          </cell>
          <cell r="FB5897">
            <v>3483190.2649999997</v>
          </cell>
          <cell r="FC5897">
            <v>1118532.17</v>
          </cell>
          <cell r="FI5897" t="str">
            <v>WA</v>
          </cell>
          <cell r="FJ5897" t="str">
            <v>Bedrooms</v>
          </cell>
          <cell r="FK5897" t="str">
            <v>EISAnqnx</v>
          </cell>
          <cell r="FL5897">
            <v>87881.64</v>
          </cell>
        </row>
        <row r="5898">
          <cell r="EZ5898" t="str">
            <v>ID</v>
          </cell>
          <cell r="FA5898" t="str">
            <v>Bedrooms</v>
          </cell>
          <cell r="FB5898">
            <v>3608399.09</v>
          </cell>
          <cell r="FC5898">
            <v>2290725.2649999997</v>
          </cell>
          <cell r="FI5898" t="str">
            <v>WA</v>
          </cell>
          <cell r="FJ5898" t="str">
            <v>Bedrooms</v>
          </cell>
          <cell r="FK5898" t="str">
            <v>EISAx</v>
          </cell>
          <cell r="FL5898">
            <v>615171.48</v>
          </cell>
        </row>
        <row r="5899">
          <cell r="EZ5899" t="str">
            <v>ID</v>
          </cell>
          <cell r="FA5899" t="str">
            <v>Exterior</v>
          </cell>
          <cell r="FB5899">
            <v>1569283.94</v>
          </cell>
          <cell r="FC5899">
            <v>10171726.449999999</v>
          </cell>
          <cell r="FI5899" t="str">
            <v>WA</v>
          </cell>
          <cell r="FJ5899" t="str">
            <v>Exterior</v>
          </cell>
          <cell r="FK5899" t="str">
            <v>EISAnqnx</v>
          </cell>
          <cell r="FL5899">
            <v>87881.64</v>
          </cell>
        </row>
        <row r="5900">
          <cell r="EZ5900" t="str">
            <v>ID</v>
          </cell>
          <cell r="FA5900" t="str">
            <v>Garage</v>
          </cell>
          <cell r="FB5900">
            <v>715479</v>
          </cell>
          <cell r="FC5900">
            <v>1373719.68</v>
          </cell>
          <cell r="FI5900" t="str">
            <v>WA</v>
          </cell>
          <cell r="FJ5900" t="str">
            <v>Exterior</v>
          </cell>
          <cell r="FK5900" t="str">
            <v>EISAq</v>
          </cell>
          <cell r="FL5900">
            <v>82022.864000000001</v>
          </cell>
        </row>
        <row r="5901">
          <cell r="EZ5901" t="str">
            <v>ID</v>
          </cell>
          <cell r="FA5901" t="str">
            <v>Kitchen</v>
          </cell>
          <cell r="FB5901">
            <v>623659.19499999995</v>
          </cell>
          <cell r="FC5901">
            <v>450751.76999999996</v>
          </cell>
          <cell r="FI5901" t="str">
            <v>WA</v>
          </cell>
          <cell r="FJ5901" t="str">
            <v>Garage</v>
          </cell>
          <cell r="FK5901" t="str">
            <v>EISAq</v>
          </cell>
          <cell r="FL5901">
            <v>146469.4</v>
          </cell>
        </row>
        <row r="5902">
          <cell r="EZ5902" t="str">
            <v>ID</v>
          </cell>
          <cell r="FA5902" t="str">
            <v>Living Room/Family Room</v>
          </cell>
          <cell r="FB5902">
            <v>2941811.1549999998</v>
          </cell>
          <cell r="FC5902">
            <v>2124972.63</v>
          </cell>
          <cell r="FI5902" t="str">
            <v>WA</v>
          </cell>
          <cell r="FJ5902" t="str">
            <v>Kitchen</v>
          </cell>
          <cell r="FK5902" t="str">
            <v>EISAnqnx</v>
          </cell>
          <cell r="FL5902">
            <v>234351.03999999998</v>
          </cell>
        </row>
        <row r="5903">
          <cell r="EZ5903" t="str">
            <v>ID</v>
          </cell>
          <cell r="FA5903" t="str">
            <v>Other</v>
          </cell>
          <cell r="FB5903">
            <v>7108283.8649999993</v>
          </cell>
          <cell r="FC5903">
            <v>4414505.43</v>
          </cell>
          <cell r="FI5903" t="str">
            <v>WA</v>
          </cell>
          <cell r="FJ5903" t="str">
            <v>Kitchen</v>
          </cell>
          <cell r="FK5903" t="str">
            <v>EISAx</v>
          </cell>
          <cell r="FL5903">
            <v>43940.82</v>
          </cell>
        </row>
        <row r="5904">
          <cell r="EZ5904" t="str">
            <v>WA</v>
          </cell>
          <cell r="FA5904" t="str">
            <v>Bathroom</v>
          </cell>
          <cell r="FB5904">
            <v>516062.04800000001</v>
          </cell>
          <cell r="FC5904">
            <v>257078.88</v>
          </cell>
          <cell r="FI5904" t="str">
            <v>WA</v>
          </cell>
          <cell r="FJ5904" t="str">
            <v>Living Room/Family Room</v>
          </cell>
          <cell r="FK5904" t="str">
            <v>EISAnqnx</v>
          </cell>
          <cell r="FL5904">
            <v>87881.64</v>
          </cell>
        </row>
        <row r="5905">
          <cell r="EZ5905" t="str">
            <v>WA</v>
          </cell>
          <cell r="FA5905" t="str">
            <v>Bedrooms</v>
          </cell>
          <cell r="FB5905">
            <v>470359.136</v>
          </cell>
          <cell r="FC5905">
            <v>990229.76</v>
          </cell>
          <cell r="FI5905" t="str">
            <v>WA</v>
          </cell>
          <cell r="FJ5905" t="str">
            <v>Living Room/Family Room</v>
          </cell>
          <cell r="FK5905" t="str">
            <v>EISAx</v>
          </cell>
          <cell r="FL5905">
            <v>58587.759999999995</v>
          </cell>
        </row>
        <row r="5906">
          <cell r="EZ5906" t="str">
            <v>WA</v>
          </cell>
          <cell r="FA5906" t="str">
            <v>Exterior</v>
          </cell>
          <cell r="FB5906">
            <v>506540.60800000001</v>
          </cell>
          <cell r="FC5906">
            <v>3669562.9759999998</v>
          </cell>
          <cell r="FI5906" t="str">
            <v>WA</v>
          </cell>
          <cell r="FJ5906" t="str">
            <v>Other</v>
          </cell>
          <cell r="FK5906" t="str">
            <v>EISAnqnx</v>
          </cell>
          <cell r="FL5906">
            <v>790934.76</v>
          </cell>
        </row>
        <row r="5907">
          <cell r="EZ5907" t="str">
            <v>WA</v>
          </cell>
          <cell r="FA5907" t="str">
            <v>Kitchen</v>
          </cell>
          <cell r="FB5907">
            <v>487497.728</v>
          </cell>
          <cell r="FC5907">
            <v>361814.72000000003</v>
          </cell>
          <cell r="FI5907" t="str">
            <v>WA</v>
          </cell>
          <cell r="FJ5907" t="str">
            <v>Other</v>
          </cell>
          <cell r="FK5907" t="str">
            <v>EISAq</v>
          </cell>
          <cell r="FL5907">
            <v>57123.065999999999</v>
          </cell>
        </row>
        <row r="5908">
          <cell r="EZ5908" t="str">
            <v>WA</v>
          </cell>
          <cell r="FA5908" t="str">
            <v>Living Room/Family Room</v>
          </cell>
          <cell r="FB5908">
            <v>386570.46399999998</v>
          </cell>
          <cell r="FC5908">
            <v>858833.88800000004</v>
          </cell>
          <cell r="FI5908" t="str">
            <v>WA</v>
          </cell>
          <cell r="FJ5908" t="str">
            <v>Other</v>
          </cell>
          <cell r="FK5908" t="str">
            <v>EISAx</v>
          </cell>
          <cell r="FL5908">
            <v>366173.5</v>
          </cell>
        </row>
        <row r="5909">
          <cell r="EZ5909" t="str">
            <v>WA</v>
          </cell>
          <cell r="FA5909" t="str">
            <v>Other</v>
          </cell>
          <cell r="FB5909">
            <v>2928794.9440000001</v>
          </cell>
          <cell r="FC5909">
            <v>1239691.4879999999</v>
          </cell>
          <cell r="FI5909" t="str">
            <v>WA</v>
          </cell>
          <cell r="FJ5909" t="str">
            <v>Bathroom</v>
          </cell>
          <cell r="FK5909" t="str">
            <v>EISAq</v>
          </cell>
          <cell r="FL5909">
            <v>90167.22</v>
          </cell>
        </row>
        <row r="5910">
          <cell r="EZ5910" t="str">
            <v>ID</v>
          </cell>
          <cell r="FA5910" t="str">
            <v>Bathroom</v>
          </cell>
          <cell r="FB5910">
            <v>649893.42499999993</v>
          </cell>
          <cell r="FC5910">
            <v>112091.70999999999</v>
          </cell>
          <cell r="FI5910" t="str">
            <v>WA</v>
          </cell>
          <cell r="FJ5910" t="str">
            <v>Bedrooms</v>
          </cell>
          <cell r="FK5910" t="str">
            <v>EISAq</v>
          </cell>
          <cell r="FL5910">
            <v>150278.69999999998</v>
          </cell>
        </row>
        <row r="5911">
          <cell r="EZ5911" t="str">
            <v>ID</v>
          </cell>
          <cell r="FA5911" t="str">
            <v>Bedrooms</v>
          </cell>
          <cell r="FB5911">
            <v>882424.1</v>
          </cell>
          <cell r="FC5911">
            <v>555688.68999999994</v>
          </cell>
          <cell r="FI5911" t="str">
            <v>WA</v>
          </cell>
          <cell r="FJ5911" t="str">
            <v>Exterior</v>
          </cell>
          <cell r="FK5911" t="str">
            <v>EISAnqnx</v>
          </cell>
          <cell r="FL5911">
            <v>150278.69999999998</v>
          </cell>
        </row>
        <row r="5912">
          <cell r="EZ5912" t="str">
            <v>ID</v>
          </cell>
          <cell r="FA5912" t="str">
            <v>Exterior</v>
          </cell>
          <cell r="FB5912">
            <v>443596.98</v>
          </cell>
          <cell r="FC5912">
            <v>3162417.1799999997</v>
          </cell>
          <cell r="FI5912" t="str">
            <v>WA</v>
          </cell>
          <cell r="FJ5912" t="str">
            <v>Exterior</v>
          </cell>
          <cell r="FK5912" t="str">
            <v>EISAq</v>
          </cell>
          <cell r="FL5912">
            <v>30055.739999999998</v>
          </cell>
        </row>
        <row r="5913">
          <cell r="EZ5913" t="str">
            <v>ID</v>
          </cell>
          <cell r="FA5913" t="str">
            <v>Garage</v>
          </cell>
          <cell r="FB5913">
            <v>0</v>
          </cell>
          <cell r="FC5913">
            <v>0</v>
          </cell>
          <cell r="FI5913" t="str">
            <v>WA</v>
          </cell>
          <cell r="FJ5913" t="str">
            <v>Exterior</v>
          </cell>
          <cell r="FK5913" t="str">
            <v>EISAx</v>
          </cell>
          <cell r="FL5913">
            <v>400743.19999999995</v>
          </cell>
        </row>
        <row r="5914">
          <cell r="EZ5914" t="str">
            <v>ID</v>
          </cell>
          <cell r="FA5914" t="str">
            <v>Kitchen</v>
          </cell>
          <cell r="FB5914">
            <v>572383.19999999995</v>
          </cell>
          <cell r="FC5914">
            <v>187217.00499999998</v>
          </cell>
          <cell r="FI5914" t="str">
            <v>WA</v>
          </cell>
          <cell r="FJ5914" t="str">
            <v>Garage</v>
          </cell>
          <cell r="FK5914" t="str">
            <v>EISAq</v>
          </cell>
          <cell r="FL5914">
            <v>30055.739999999998</v>
          </cell>
        </row>
        <row r="5915">
          <cell r="EZ5915" t="str">
            <v>ID</v>
          </cell>
          <cell r="FA5915" t="str">
            <v>Living Room/Family Room</v>
          </cell>
          <cell r="FB5915">
            <v>2272838.29</v>
          </cell>
          <cell r="FC5915">
            <v>981398.69499999995</v>
          </cell>
          <cell r="FI5915" t="str">
            <v>WA</v>
          </cell>
          <cell r="FJ5915" t="str">
            <v>Kitchen</v>
          </cell>
          <cell r="FK5915" t="str">
            <v>EISAq</v>
          </cell>
          <cell r="FL5915">
            <v>30055.739999999998</v>
          </cell>
        </row>
        <row r="5916">
          <cell r="EZ5916" t="str">
            <v>ID</v>
          </cell>
          <cell r="FA5916" t="str">
            <v>Other</v>
          </cell>
          <cell r="FB5916">
            <v>417362.75</v>
          </cell>
          <cell r="FC5916">
            <v>963511.72</v>
          </cell>
          <cell r="FI5916" t="str">
            <v>WA</v>
          </cell>
          <cell r="FJ5916" t="str">
            <v>Living Room/Family Room</v>
          </cell>
          <cell r="FK5916" t="str">
            <v>EISAq</v>
          </cell>
          <cell r="FL5916">
            <v>90167.22</v>
          </cell>
        </row>
        <row r="5917">
          <cell r="EZ5917" t="str">
            <v>MT</v>
          </cell>
          <cell r="FA5917" t="str">
            <v>Bathroom</v>
          </cell>
          <cell r="FB5917">
            <v>468794.92</v>
          </cell>
          <cell r="FC5917">
            <v>127853.16</v>
          </cell>
          <cell r="FI5917" t="str">
            <v>WA</v>
          </cell>
          <cell r="FJ5917" t="str">
            <v>Other</v>
          </cell>
          <cell r="FK5917" t="str">
            <v>EISAnqnx</v>
          </cell>
          <cell r="FL5917">
            <v>240445.91999999998</v>
          </cell>
        </row>
        <row r="5918">
          <cell r="EZ5918" t="str">
            <v>MT</v>
          </cell>
          <cell r="FA5918" t="str">
            <v>Bedrooms</v>
          </cell>
          <cell r="FB5918">
            <v>443224.288</v>
          </cell>
          <cell r="FC5918">
            <v>426177.2</v>
          </cell>
          <cell r="FI5918" t="str">
            <v>WA</v>
          </cell>
          <cell r="FJ5918" t="str">
            <v>Other</v>
          </cell>
          <cell r="FK5918" t="str">
            <v>EISAq</v>
          </cell>
          <cell r="FL5918">
            <v>60111.479999999996</v>
          </cell>
        </row>
        <row r="5919">
          <cell r="EZ5919" t="str">
            <v>MT</v>
          </cell>
          <cell r="FA5919" t="str">
            <v>Exterior</v>
          </cell>
          <cell r="FB5919">
            <v>127853.16</v>
          </cell>
          <cell r="FC5919">
            <v>1389337.672</v>
          </cell>
          <cell r="FI5919" t="str">
            <v>OR</v>
          </cell>
          <cell r="FJ5919" t="str">
            <v>Bathroom</v>
          </cell>
          <cell r="FK5919" t="str">
            <v>EISAnqnx</v>
          </cell>
          <cell r="FL5919">
            <v>415964.28</v>
          </cell>
        </row>
        <row r="5920">
          <cell r="EZ5920" t="str">
            <v>MT</v>
          </cell>
          <cell r="FA5920" t="str">
            <v>Kitchen</v>
          </cell>
          <cell r="FB5920">
            <v>170470.88</v>
          </cell>
          <cell r="FC5920">
            <v>277015.18</v>
          </cell>
          <cell r="FI5920" t="str">
            <v>OR</v>
          </cell>
          <cell r="FJ5920" t="str">
            <v>Bathroom</v>
          </cell>
          <cell r="FK5920" t="str">
            <v>EISAq</v>
          </cell>
          <cell r="FL5920">
            <v>311973.21000000002</v>
          </cell>
        </row>
        <row r="5921">
          <cell r="EZ5921" t="str">
            <v>MT</v>
          </cell>
          <cell r="FA5921" t="str">
            <v>Living Room/Family Room</v>
          </cell>
          <cell r="FB5921">
            <v>63926.58</v>
          </cell>
          <cell r="FC5921">
            <v>383559.48</v>
          </cell>
          <cell r="FI5921" t="str">
            <v>OR</v>
          </cell>
          <cell r="FJ5921" t="str">
            <v>Bathroom</v>
          </cell>
          <cell r="FK5921" t="str">
            <v>EISAx</v>
          </cell>
          <cell r="FL5921">
            <v>831928.56</v>
          </cell>
        </row>
        <row r="5922">
          <cell r="EZ5922" t="str">
            <v>WA</v>
          </cell>
          <cell r="FA5922" t="str">
            <v>Bathroom</v>
          </cell>
          <cell r="FB5922">
            <v>361814.72000000003</v>
          </cell>
          <cell r="FC5922">
            <v>135204.448</v>
          </cell>
          <cell r="FI5922" t="str">
            <v>OR</v>
          </cell>
          <cell r="FJ5922" t="str">
            <v>Bedrooms</v>
          </cell>
          <cell r="FK5922" t="str">
            <v>EISAnqnx</v>
          </cell>
          <cell r="FL5922">
            <v>935919.63</v>
          </cell>
        </row>
        <row r="5923">
          <cell r="EZ5923" t="str">
            <v>WA</v>
          </cell>
          <cell r="FA5923" t="str">
            <v>Bedrooms</v>
          </cell>
          <cell r="FB5923">
            <v>342771.84</v>
          </cell>
          <cell r="FC5923">
            <v>900728.22400000005</v>
          </cell>
          <cell r="FI5923" t="str">
            <v>OR</v>
          </cell>
          <cell r="FJ5923" t="str">
            <v>Bedrooms</v>
          </cell>
          <cell r="FK5923" t="str">
            <v>EISAq</v>
          </cell>
          <cell r="FL5923">
            <v>1539067.8360000001</v>
          </cell>
        </row>
        <row r="5924">
          <cell r="EZ5924" t="str">
            <v>WA</v>
          </cell>
          <cell r="FA5924" t="str">
            <v>Garage</v>
          </cell>
          <cell r="FB5924">
            <v>761715.19999999995</v>
          </cell>
          <cell r="FC5924">
            <v>874068.19200000004</v>
          </cell>
          <cell r="FI5924" t="str">
            <v>OR</v>
          </cell>
          <cell r="FJ5924" t="str">
            <v>Exterior</v>
          </cell>
          <cell r="FK5924" t="str">
            <v>EISAq</v>
          </cell>
          <cell r="FL5924">
            <v>180251.18799999999</v>
          </cell>
        </row>
        <row r="5925">
          <cell r="EZ5925" t="str">
            <v>WA</v>
          </cell>
          <cell r="FA5925" t="str">
            <v>Kitchen</v>
          </cell>
          <cell r="FB5925">
            <v>266600.32000000001</v>
          </cell>
          <cell r="FC5925">
            <v>192333.08799999999</v>
          </cell>
          <cell r="FI5925" t="str">
            <v>OR</v>
          </cell>
          <cell r="FJ5925" t="str">
            <v>Garage</v>
          </cell>
          <cell r="FK5925" t="str">
            <v>EISAq</v>
          </cell>
          <cell r="FL5925">
            <v>2218476.16</v>
          </cell>
        </row>
        <row r="5926">
          <cell r="EZ5926" t="str">
            <v>WA</v>
          </cell>
          <cell r="FA5926" t="str">
            <v>Living Room/Family Room</v>
          </cell>
          <cell r="FB5926">
            <v>213280.25599999999</v>
          </cell>
          <cell r="FC5926">
            <v>982612.60800000001</v>
          </cell>
          <cell r="FI5926" t="str">
            <v>OR</v>
          </cell>
          <cell r="FJ5926" t="str">
            <v>Kitchen</v>
          </cell>
          <cell r="FK5926" t="str">
            <v>EISAq</v>
          </cell>
          <cell r="FL5926">
            <v>970583.32000000007</v>
          </cell>
        </row>
        <row r="5927">
          <cell r="EZ5927" t="str">
            <v>WA</v>
          </cell>
          <cell r="FA5927" t="str">
            <v>Other</v>
          </cell>
          <cell r="FB5927">
            <v>885493.92</v>
          </cell>
          <cell r="FC5927">
            <v>474167.712</v>
          </cell>
          <cell r="FI5927" t="str">
            <v>OR</v>
          </cell>
          <cell r="FJ5927" t="str">
            <v>Living Room/Family Room</v>
          </cell>
          <cell r="FK5927" t="str">
            <v>EISAq</v>
          </cell>
          <cell r="FL5927">
            <v>894323.20200000005</v>
          </cell>
        </row>
        <row r="5928">
          <cell r="EZ5928" t="str">
            <v>MT</v>
          </cell>
          <cell r="FA5928" t="str">
            <v>Bathroom</v>
          </cell>
          <cell r="FB5928">
            <v>257552.77500000002</v>
          </cell>
          <cell r="FC5928">
            <v>45787.16</v>
          </cell>
          <cell r="FI5928" t="str">
            <v>OR</v>
          </cell>
          <cell r="FJ5928" t="str">
            <v>Other</v>
          </cell>
          <cell r="FK5928" t="str">
            <v>EISAnqnx</v>
          </cell>
          <cell r="FL5928">
            <v>831928.56</v>
          </cell>
        </row>
        <row r="5929">
          <cell r="EZ5929" t="str">
            <v>MT</v>
          </cell>
          <cell r="FA5929" t="str">
            <v>Bedrooms</v>
          </cell>
          <cell r="FB5929">
            <v>578062.89500000002</v>
          </cell>
          <cell r="FC5929">
            <v>274722.96000000002</v>
          </cell>
          <cell r="FI5929" t="str">
            <v>OR</v>
          </cell>
          <cell r="FJ5929" t="str">
            <v>Other</v>
          </cell>
          <cell r="FK5929" t="str">
            <v>EISAq</v>
          </cell>
          <cell r="FL5929">
            <v>1046843.4380000001</v>
          </cell>
        </row>
        <row r="5930">
          <cell r="EZ5930" t="str">
            <v>MT</v>
          </cell>
          <cell r="FA5930" t="str">
            <v>Garage</v>
          </cell>
          <cell r="FB5930">
            <v>915743.20000000007</v>
          </cell>
          <cell r="FC5930">
            <v>1282040.48</v>
          </cell>
          <cell r="FI5930" t="str">
            <v>OR</v>
          </cell>
          <cell r="FJ5930" t="str">
            <v>Other</v>
          </cell>
          <cell r="FK5930" t="str">
            <v>EISAx</v>
          </cell>
          <cell r="FL5930">
            <v>2010494.02</v>
          </cell>
        </row>
        <row r="5931">
          <cell r="EZ5931" t="str">
            <v>MT</v>
          </cell>
          <cell r="FA5931" t="str">
            <v>Kitchen</v>
          </cell>
          <cell r="FB5931">
            <v>485343.89600000007</v>
          </cell>
          <cell r="FC5931">
            <v>240382.59000000003</v>
          </cell>
          <cell r="FI5931" t="str">
            <v>WA</v>
          </cell>
          <cell r="FJ5931" t="str">
            <v>Bathroom</v>
          </cell>
          <cell r="FK5931" t="str">
            <v>EISAnqnx</v>
          </cell>
          <cell r="FL5931">
            <v>480891.83999999997</v>
          </cell>
        </row>
        <row r="5932">
          <cell r="EZ5932" t="str">
            <v>MT</v>
          </cell>
          <cell r="FA5932" t="str">
            <v>Living Room/Family Room</v>
          </cell>
          <cell r="FB5932">
            <v>1064551.47</v>
          </cell>
          <cell r="FC5932">
            <v>268999.565</v>
          </cell>
          <cell r="FI5932" t="str">
            <v>WA</v>
          </cell>
          <cell r="FJ5932" t="str">
            <v>Bathroom</v>
          </cell>
          <cell r="FK5932" t="str">
            <v>EISAq</v>
          </cell>
          <cell r="FL5932">
            <v>60111.479999999996</v>
          </cell>
        </row>
        <row r="5933">
          <cell r="EZ5933" t="str">
            <v>MT</v>
          </cell>
          <cell r="FA5933" t="str">
            <v>Other</v>
          </cell>
          <cell r="FB5933">
            <v>377744.07</v>
          </cell>
          <cell r="FC5933">
            <v>618126.66</v>
          </cell>
          <cell r="FI5933" t="str">
            <v>WA</v>
          </cell>
          <cell r="FJ5933" t="str">
            <v>Bathroom</v>
          </cell>
          <cell r="FK5933" t="str">
            <v>EISAx</v>
          </cell>
          <cell r="FL5933">
            <v>1502787</v>
          </cell>
        </row>
        <row r="5934">
          <cell r="EZ5934" t="str">
            <v>MT</v>
          </cell>
          <cell r="FA5934" t="str">
            <v>Bathroom</v>
          </cell>
          <cell r="FB5934">
            <v>575339.22</v>
          </cell>
          <cell r="FC5934">
            <v>138507.59</v>
          </cell>
          <cell r="FI5934" t="str">
            <v>WA</v>
          </cell>
          <cell r="FJ5934" t="str">
            <v>Bedrooms</v>
          </cell>
          <cell r="FK5934" t="str">
            <v>EISAq</v>
          </cell>
          <cell r="FL5934">
            <v>90167.22</v>
          </cell>
        </row>
        <row r="5935">
          <cell r="EZ5935" t="str">
            <v>MT</v>
          </cell>
          <cell r="FA5935" t="str">
            <v>Bedrooms</v>
          </cell>
          <cell r="FB5935">
            <v>178994.424</v>
          </cell>
          <cell r="FC5935">
            <v>404868.33999999997</v>
          </cell>
          <cell r="FI5935" t="str">
            <v>WA</v>
          </cell>
          <cell r="FJ5935" t="str">
            <v>Bedrooms</v>
          </cell>
          <cell r="FK5935" t="str">
            <v>EISAx</v>
          </cell>
          <cell r="FL5935">
            <v>50092.899999999994</v>
          </cell>
        </row>
        <row r="5936">
          <cell r="EZ5936" t="str">
            <v>MT</v>
          </cell>
          <cell r="FA5936" t="str">
            <v>Exterior</v>
          </cell>
          <cell r="FB5936">
            <v>170470.88</v>
          </cell>
          <cell r="FC5936">
            <v>2105315.3679999998</v>
          </cell>
          <cell r="FI5936" t="str">
            <v>WA</v>
          </cell>
          <cell r="FJ5936" t="str">
            <v>Garage</v>
          </cell>
          <cell r="FK5936" t="str">
            <v>EISAnqnx</v>
          </cell>
          <cell r="FL5936">
            <v>240445.91999999998</v>
          </cell>
        </row>
        <row r="5937">
          <cell r="EZ5937" t="str">
            <v>MT</v>
          </cell>
          <cell r="FA5937" t="str">
            <v>Living Room/Family Room</v>
          </cell>
          <cell r="FB5937">
            <v>963160.47199999995</v>
          </cell>
          <cell r="FC5937">
            <v>905626.54999999993</v>
          </cell>
          <cell r="FI5937" t="str">
            <v>WA</v>
          </cell>
          <cell r="FJ5937" t="str">
            <v>Garage</v>
          </cell>
          <cell r="FK5937" t="str">
            <v>EISAq</v>
          </cell>
          <cell r="FL5937">
            <v>1602972.7999999998</v>
          </cell>
        </row>
        <row r="5938">
          <cell r="EZ5938" t="str">
            <v>MT</v>
          </cell>
          <cell r="FA5938" t="str">
            <v>Other</v>
          </cell>
          <cell r="FB5938">
            <v>451747.83199999999</v>
          </cell>
          <cell r="FC5938">
            <v>799082.25</v>
          </cell>
          <cell r="FI5938" t="str">
            <v>WA</v>
          </cell>
          <cell r="FJ5938" t="str">
            <v>Kitchen</v>
          </cell>
          <cell r="FK5938" t="str">
            <v>EISAq</v>
          </cell>
          <cell r="FL5938">
            <v>52096.615999999995</v>
          </cell>
        </row>
        <row r="5939">
          <cell r="EZ5939" t="str">
            <v>ID</v>
          </cell>
          <cell r="FA5939" t="str">
            <v>Bathroom</v>
          </cell>
          <cell r="FB5939">
            <v>900311.07499999995</v>
          </cell>
          <cell r="FC5939">
            <v>338660.06</v>
          </cell>
          <cell r="FI5939" t="str">
            <v>WA</v>
          </cell>
          <cell r="FJ5939" t="str">
            <v>Kitchen</v>
          </cell>
          <cell r="FK5939" t="str">
            <v>EISAx</v>
          </cell>
          <cell r="FL5939">
            <v>701300.6</v>
          </cell>
        </row>
        <row r="5940">
          <cell r="EZ5940" t="str">
            <v>ID</v>
          </cell>
          <cell r="FA5940" t="str">
            <v>Bedrooms</v>
          </cell>
          <cell r="FB5940">
            <v>1246125.9249999998</v>
          </cell>
          <cell r="FC5940">
            <v>827570.71</v>
          </cell>
          <cell r="FI5940" t="str">
            <v>WA</v>
          </cell>
          <cell r="FJ5940" t="str">
            <v>Living Room/Family Room</v>
          </cell>
          <cell r="FK5940" t="str">
            <v>EISAnqnx</v>
          </cell>
          <cell r="FL5940">
            <v>480891.83999999997</v>
          </cell>
        </row>
        <row r="5941">
          <cell r="EZ5941" t="str">
            <v>ID</v>
          </cell>
          <cell r="FA5941" t="str">
            <v>Exterior</v>
          </cell>
          <cell r="FB5941">
            <v>1330790.94</v>
          </cell>
          <cell r="FC5941">
            <v>5071553.6449999996</v>
          </cell>
          <cell r="FI5941" t="str">
            <v>WA</v>
          </cell>
          <cell r="FJ5941" t="str">
            <v>Living Room/Family Room</v>
          </cell>
          <cell r="FK5941" t="str">
            <v>EISAx</v>
          </cell>
          <cell r="FL5941">
            <v>1152136.7</v>
          </cell>
        </row>
        <row r="5942">
          <cell r="EZ5942" t="str">
            <v>ID</v>
          </cell>
          <cell r="FA5942" t="str">
            <v>Garage</v>
          </cell>
          <cell r="FB5942">
            <v>0</v>
          </cell>
          <cell r="FC5942">
            <v>0</v>
          </cell>
          <cell r="FI5942" t="str">
            <v>WA</v>
          </cell>
          <cell r="FJ5942" t="str">
            <v>Other</v>
          </cell>
          <cell r="FK5942" t="str">
            <v>EISAnqnx</v>
          </cell>
          <cell r="FL5942">
            <v>120222.95999999999</v>
          </cell>
        </row>
        <row r="5943">
          <cell r="EZ5943" t="str">
            <v>ID</v>
          </cell>
          <cell r="FA5943" t="str">
            <v>Kitchen</v>
          </cell>
          <cell r="FB5943">
            <v>735750.90499999991</v>
          </cell>
          <cell r="FC5943">
            <v>466253.81499999994</v>
          </cell>
          <cell r="FI5943" t="str">
            <v>WA</v>
          </cell>
          <cell r="FJ5943" t="str">
            <v>Other</v>
          </cell>
          <cell r="FK5943" t="str">
            <v>EISAq</v>
          </cell>
          <cell r="FL5943">
            <v>617144.52799999993</v>
          </cell>
        </row>
        <row r="5944">
          <cell r="EZ5944" t="str">
            <v>ID</v>
          </cell>
          <cell r="FA5944" t="str">
            <v>Living Room/Family Room</v>
          </cell>
          <cell r="FB5944">
            <v>699976.95499999996</v>
          </cell>
          <cell r="FC5944">
            <v>1323636.1499999999</v>
          </cell>
          <cell r="FI5944" t="str">
            <v>WA</v>
          </cell>
          <cell r="FJ5944" t="str">
            <v>Bathroom</v>
          </cell>
          <cell r="FK5944" t="str">
            <v>EISAnqnx</v>
          </cell>
          <cell r="FL5944">
            <v>793038.88000000012</v>
          </cell>
        </row>
        <row r="5945">
          <cell r="EZ5945" t="str">
            <v>ID</v>
          </cell>
          <cell r="FA5945" t="str">
            <v>Other</v>
          </cell>
          <cell r="FB5945">
            <v>3264969.17</v>
          </cell>
          <cell r="FC5945">
            <v>2108278.1199999996</v>
          </cell>
          <cell r="FI5945" t="str">
            <v>WA</v>
          </cell>
          <cell r="FJ5945" t="str">
            <v>Bedrooms</v>
          </cell>
          <cell r="FK5945" t="str">
            <v>EISAnqnx</v>
          </cell>
          <cell r="FL5945">
            <v>371736.97500000003</v>
          </cell>
        </row>
        <row r="5946">
          <cell r="EZ5946" t="str">
            <v>WA</v>
          </cell>
          <cell r="FA5946" t="str">
            <v>Bathroom</v>
          </cell>
          <cell r="FB5946">
            <v>1066401.28</v>
          </cell>
          <cell r="FC5946">
            <v>352293.28</v>
          </cell>
          <cell r="FI5946" t="str">
            <v>WA</v>
          </cell>
          <cell r="FJ5946" t="str">
            <v>Bedrooms</v>
          </cell>
          <cell r="FK5946" t="str">
            <v>EISAq</v>
          </cell>
          <cell r="FL5946">
            <v>109042.84600000001</v>
          </cell>
        </row>
        <row r="5947">
          <cell r="EZ5947" t="str">
            <v>WA</v>
          </cell>
          <cell r="FA5947" t="str">
            <v>Bedrooms</v>
          </cell>
          <cell r="FB5947">
            <v>590329.28</v>
          </cell>
          <cell r="FC5947">
            <v>799800.96</v>
          </cell>
          <cell r="FI5947" t="str">
            <v>WA</v>
          </cell>
          <cell r="FJ5947" t="str">
            <v>Bedrooms</v>
          </cell>
          <cell r="FK5947" t="str">
            <v>EISAx</v>
          </cell>
          <cell r="FL5947">
            <v>247824.65000000002</v>
          </cell>
        </row>
        <row r="5948">
          <cell r="EZ5948" t="str">
            <v>WA</v>
          </cell>
          <cell r="FA5948" t="str">
            <v>Exterior</v>
          </cell>
          <cell r="FB5948">
            <v>571286.4</v>
          </cell>
          <cell r="FC5948">
            <v>3793341.696</v>
          </cell>
          <cell r="FI5948" t="str">
            <v>WA</v>
          </cell>
          <cell r="FJ5948" t="str">
            <v>Exterior</v>
          </cell>
          <cell r="FK5948" t="str">
            <v>EISAnqnx</v>
          </cell>
          <cell r="FL5948">
            <v>594779.16</v>
          </cell>
        </row>
        <row r="5949">
          <cell r="EZ5949" t="str">
            <v>WA</v>
          </cell>
          <cell r="FA5949" t="str">
            <v>Kitchen</v>
          </cell>
          <cell r="FB5949">
            <v>418943.36</v>
          </cell>
          <cell r="FC5949">
            <v>285643.2</v>
          </cell>
          <cell r="FI5949" t="str">
            <v>WA</v>
          </cell>
          <cell r="FJ5949" t="str">
            <v>Garage</v>
          </cell>
          <cell r="FK5949" t="str">
            <v>EISAnqnx</v>
          </cell>
          <cell r="FL5949">
            <v>1189558.32</v>
          </cell>
        </row>
        <row r="5950">
          <cell r="EZ5950" t="str">
            <v>WA</v>
          </cell>
          <cell r="FA5950" t="str">
            <v>Living Room/Family Room</v>
          </cell>
          <cell r="FB5950">
            <v>1003559.776</v>
          </cell>
          <cell r="FC5950">
            <v>1628166.24</v>
          </cell>
          <cell r="FI5950" t="str">
            <v>WA</v>
          </cell>
          <cell r="FJ5950" t="str">
            <v>Kitchen</v>
          </cell>
          <cell r="FK5950" t="str">
            <v>EISAnqnx</v>
          </cell>
          <cell r="FL5950">
            <v>297389.58</v>
          </cell>
        </row>
        <row r="5951">
          <cell r="EZ5951" t="str">
            <v>WA</v>
          </cell>
          <cell r="FA5951" t="str">
            <v>Other</v>
          </cell>
          <cell r="FB5951">
            <v>1910000.8640000001</v>
          </cell>
          <cell r="FC5951">
            <v>1203510.0160000001</v>
          </cell>
          <cell r="FI5951" t="str">
            <v>WA</v>
          </cell>
          <cell r="FJ5951" t="str">
            <v>Living Room/Family Room</v>
          </cell>
          <cell r="FK5951" t="str">
            <v>EISAnqnx</v>
          </cell>
          <cell r="FL5951">
            <v>198259.72000000003</v>
          </cell>
        </row>
        <row r="5952">
          <cell r="EZ5952" t="str">
            <v>ID</v>
          </cell>
          <cell r="FA5952" t="str">
            <v>Bathroom</v>
          </cell>
          <cell r="FB5952">
            <v>274266.94999999995</v>
          </cell>
          <cell r="FC5952">
            <v>69162.97</v>
          </cell>
          <cell r="FI5952" t="str">
            <v>WA</v>
          </cell>
          <cell r="FJ5952" t="str">
            <v>Living Room/Family Room</v>
          </cell>
          <cell r="FK5952" t="str">
            <v>EISAq</v>
          </cell>
          <cell r="FL5952">
            <v>109042.84600000001</v>
          </cell>
        </row>
        <row r="5953">
          <cell r="EZ5953" t="str">
            <v>ID</v>
          </cell>
          <cell r="FA5953" t="str">
            <v>Bedrooms</v>
          </cell>
          <cell r="FB5953">
            <v>1001670.6</v>
          </cell>
          <cell r="FC5953">
            <v>777487.17999999993</v>
          </cell>
          <cell r="FI5953" t="str">
            <v>WA</v>
          </cell>
          <cell r="FJ5953" t="str">
            <v>Living Room/Family Room</v>
          </cell>
          <cell r="FK5953" t="str">
            <v>EISAx</v>
          </cell>
          <cell r="FL5953">
            <v>1338253.1100000001</v>
          </cell>
        </row>
        <row r="5954">
          <cell r="EZ5954" t="str">
            <v>ID</v>
          </cell>
          <cell r="FA5954" t="str">
            <v>Exterior</v>
          </cell>
          <cell r="FB5954">
            <v>119246.49999999999</v>
          </cell>
          <cell r="FC5954">
            <v>2394469.7199999997</v>
          </cell>
          <cell r="FI5954" t="str">
            <v>WA</v>
          </cell>
          <cell r="FJ5954" t="str">
            <v>Other</v>
          </cell>
          <cell r="FK5954" t="str">
            <v>EISAnqnx</v>
          </cell>
          <cell r="FL5954">
            <v>793038.88000000012</v>
          </cell>
        </row>
        <row r="5955">
          <cell r="EZ5955" t="str">
            <v>ID</v>
          </cell>
          <cell r="FA5955" t="str">
            <v>Garage</v>
          </cell>
          <cell r="FB5955">
            <v>268304.625</v>
          </cell>
          <cell r="FC5955">
            <v>341044.99</v>
          </cell>
          <cell r="FI5955" t="str">
            <v>WA</v>
          </cell>
          <cell r="FJ5955" t="str">
            <v>Other</v>
          </cell>
          <cell r="FK5955" t="str">
            <v>EISAq</v>
          </cell>
          <cell r="FL5955">
            <v>198259.72000000003</v>
          </cell>
        </row>
        <row r="5956">
          <cell r="EZ5956" t="str">
            <v>ID</v>
          </cell>
          <cell r="FA5956" t="str">
            <v>Kitchen</v>
          </cell>
          <cell r="FB5956">
            <v>262342.3</v>
          </cell>
          <cell r="FC5956">
            <v>156212.91499999998</v>
          </cell>
          <cell r="FI5956" t="str">
            <v>WA</v>
          </cell>
          <cell r="FJ5956" t="str">
            <v>Bathroom</v>
          </cell>
          <cell r="FK5956" t="str">
            <v>EISAnqnx</v>
          </cell>
          <cell r="FL5956">
            <v>320594.56</v>
          </cell>
        </row>
        <row r="5957">
          <cell r="EZ5957" t="str">
            <v>ID</v>
          </cell>
          <cell r="FA5957" t="str">
            <v>Living Room/Family Room</v>
          </cell>
          <cell r="FB5957">
            <v>566420.875</v>
          </cell>
          <cell r="FC5957">
            <v>386358.66</v>
          </cell>
          <cell r="FI5957" t="str">
            <v>WA</v>
          </cell>
          <cell r="FJ5957" t="str">
            <v>Bathroom</v>
          </cell>
          <cell r="FK5957" t="str">
            <v>EISAq</v>
          </cell>
          <cell r="FL5957">
            <v>26048.307999999997</v>
          </cell>
        </row>
        <row r="5958">
          <cell r="EZ5958" t="str">
            <v>ID</v>
          </cell>
          <cell r="FA5958" t="str">
            <v>Other</v>
          </cell>
          <cell r="FB5958">
            <v>1197234.8599999999</v>
          </cell>
          <cell r="FC5958">
            <v>953971.99999999988</v>
          </cell>
          <cell r="FI5958" t="str">
            <v>WA</v>
          </cell>
          <cell r="FJ5958" t="str">
            <v>Bedrooms</v>
          </cell>
          <cell r="FK5958" t="str">
            <v>EISAnqnx</v>
          </cell>
          <cell r="FL5958">
            <v>480891.83999999997</v>
          </cell>
        </row>
        <row r="5959">
          <cell r="EZ5959" t="str">
            <v>MT</v>
          </cell>
          <cell r="FA5959" t="str">
            <v>Bathroom</v>
          </cell>
          <cell r="FB5959">
            <v>301050.57700000005</v>
          </cell>
          <cell r="FC5959">
            <v>320510.12</v>
          </cell>
          <cell r="FI5959" t="str">
            <v>WA</v>
          </cell>
          <cell r="FJ5959" t="str">
            <v>Bedrooms</v>
          </cell>
          <cell r="FK5959" t="str">
            <v>EISAq</v>
          </cell>
          <cell r="FL5959">
            <v>144267.552</v>
          </cell>
        </row>
        <row r="5960">
          <cell r="EZ5960" t="str">
            <v>MT</v>
          </cell>
          <cell r="FA5960" t="str">
            <v>Bedrooms</v>
          </cell>
          <cell r="FB5960">
            <v>137361.48000000001</v>
          </cell>
          <cell r="FC5960">
            <v>165978.45500000002</v>
          </cell>
          <cell r="FI5960" t="str">
            <v>WA</v>
          </cell>
          <cell r="FJ5960" t="str">
            <v>Kitchen</v>
          </cell>
          <cell r="FK5960" t="str">
            <v>EISAq</v>
          </cell>
          <cell r="FL5960">
            <v>170315.86</v>
          </cell>
        </row>
        <row r="5961">
          <cell r="EZ5961" t="str">
            <v>MT</v>
          </cell>
          <cell r="FA5961" t="str">
            <v>Exterior</v>
          </cell>
          <cell r="FB5961">
            <v>299905.89800000004</v>
          </cell>
          <cell r="FC5961">
            <v>2857118.784</v>
          </cell>
          <cell r="FI5961" t="str">
            <v>WA</v>
          </cell>
          <cell r="FJ5961" t="str">
            <v>Living Room/Family Room</v>
          </cell>
          <cell r="FK5961" t="str">
            <v>EISAnqnx</v>
          </cell>
          <cell r="FL5961">
            <v>801486.39999999991</v>
          </cell>
        </row>
        <row r="5962">
          <cell r="EZ5962" t="str">
            <v>MT</v>
          </cell>
          <cell r="FA5962" t="str">
            <v>Garage</v>
          </cell>
          <cell r="FB5962">
            <v>233514.516</v>
          </cell>
          <cell r="FC5962">
            <v>392624.89700000006</v>
          </cell>
          <cell r="FI5962" t="str">
            <v>WA</v>
          </cell>
          <cell r="FJ5962" t="str">
            <v>Other</v>
          </cell>
          <cell r="FK5962" t="str">
            <v>EISAq</v>
          </cell>
          <cell r="FL5962">
            <v>745382.35199999996</v>
          </cell>
        </row>
        <row r="5963">
          <cell r="EZ5963" t="str">
            <v>MT</v>
          </cell>
          <cell r="FA5963" t="str">
            <v>Kitchen</v>
          </cell>
          <cell r="FB5963">
            <v>244961.30600000001</v>
          </cell>
          <cell r="FC5963">
            <v>200318.82500000001</v>
          </cell>
          <cell r="FI5963" t="str">
            <v>WA</v>
          </cell>
          <cell r="FJ5963" t="str">
            <v>Other</v>
          </cell>
          <cell r="FK5963" t="str">
            <v>EISAx</v>
          </cell>
          <cell r="FL5963">
            <v>300557.39999999997</v>
          </cell>
        </row>
        <row r="5964">
          <cell r="EZ5964" t="str">
            <v>MT</v>
          </cell>
          <cell r="FA5964" t="str">
            <v>Living Room/Family Room</v>
          </cell>
          <cell r="FB5964">
            <v>64102.024000000005</v>
          </cell>
          <cell r="FC5964">
            <v>426965.26700000005</v>
          </cell>
          <cell r="FI5964" t="str">
            <v>WA</v>
          </cell>
          <cell r="FJ5964" t="str">
            <v>Bathroom</v>
          </cell>
          <cell r="FK5964" t="str">
            <v>EISAnqnx</v>
          </cell>
          <cell r="FL5964">
            <v>681263.44</v>
          </cell>
        </row>
        <row r="5965">
          <cell r="EZ5965" t="str">
            <v>MT</v>
          </cell>
          <cell r="FA5965" t="str">
            <v>Other</v>
          </cell>
          <cell r="FB5965">
            <v>1762805.6600000001</v>
          </cell>
          <cell r="FC5965">
            <v>1572788.9460000002</v>
          </cell>
          <cell r="FI5965" t="str">
            <v>WA</v>
          </cell>
          <cell r="FJ5965" t="str">
            <v>Bathroom</v>
          </cell>
          <cell r="FK5965" t="str">
            <v>EISAq</v>
          </cell>
          <cell r="FL5965">
            <v>30055.739999999998</v>
          </cell>
        </row>
        <row r="5966">
          <cell r="EZ5966" t="str">
            <v>OR</v>
          </cell>
          <cell r="FA5966" t="str">
            <v>Bathroom</v>
          </cell>
          <cell r="FB5966">
            <v>641932.79999999993</v>
          </cell>
          <cell r="FC5966">
            <v>616255.4879999999</v>
          </cell>
          <cell r="FI5966" t="str">
            <v>WA</v>
          </cell>
          <cell r="FJ5966" t="str">
            <v>Bathroom</v>
          </cell>
          <cell r="FK5966" t="str">
            <v>EISAx</v>
          </cell>
          <cell r="FL5966">
            <v>480891.83999999997</v>
          </cell>
        </row>
        <row r="5967">
          <cell r="EZ5967" t="str">
            <v>OR</v>
          </cell>
          <cell r="FA5967" t="str">
            <v>Bedrooms</v>
          </cell>
          <cell r="FB5967">
            <v>1540638.72</v>
          </cell>
          <cell r="FC5967">
            <v>3218223.1039999998</v>
          </cell>
          <cell r="FI5967" t="str">
            <v>WA</v>
          </cell>
          <cell r="FJ5967" t="str">
            <v>Bedrooms</v>
          </cell>
          <cell r="FK5967" t="str">
            <v>EISAnqnx</v>
          </cell>
          <cell r="FL5967">
            <v>240445.91999999998</v>
          </cell>
        </row>
        <row r="5968">
          <cell r="EZ5968" t="str">
            <v>OR</v>
          </cell>
          <cell r="FA5968" t="str">
            <v>Exterior</v>
          </cell>
          <cell r="FB5968">
            <v>830233.08799999999</v>
          </cell>
          <cell r="FC5968">
            <v>17220917.248</v>
          </cell>
          <cell r="FI5968" t="str">
            <v>WA</v>
          </cell>
          <cell r="FJ5968" t="str">
            <v>Bedrooms</v>
          </cell>
          <cell r="FK5968" t="str">
            <v>EISAq</v>
          </cell>
          <cell r="FL5968">
            <v>90167.22</v>
          </cell>
        </row>
        <row r="5969">
          <cell r="EZ5969" t="str">
            <v>OR</v>
          </cell>
          <cell r="FA5969" t="str">
            <v>Garage</v>
          </cell>
          <cell r="FB5969">
            <v>641932.79999999993</v>
          </cell>
          <cell r="FC5969">
            <v>2156894.2079999996</v>
          </cell>
          <cell r="FI5969" t="str">
            <v>WA</v>
          </cell>
          <cell r="FJ5969" t="str">
            <v>Bedrooms</v>
          </cell>
          <cell r="FK5969" t="str">
            <v>EISAx</v>
          </cell>
          <cell r="FL5969">
            <v>200371.59999999998</v>
          </cell>
        </row>
        <row r="5970">
          <cell r="EZ5970" t="str">
            <v>OR</v>
          </cell>
          <cell r="FA5970" t="str">
            <v>Kitchen</v>
          </cell>
          <cell r="FB5970">
            <v>753201.152</v>
          </cell>
          <cell r="FC5970">
            <v>1352338.4319999998</v>
          </cell>
          <cell r="FI5970" t="str">
            <v>WA</v>
          </cell>
          <cell r="FJ5970" t="str">
            <v>Kitchen</v>
          </cell>
          <cell r="FK5970" t="str">
            <v>EISAq</v>
          </cell>
          <cell r="FL5970">
            <v>346642.86799999996</v>
          </cell>
        </row>
        <row r="5971">
          <cell r="EZ5971" t="str">
            <v>OR</v>
          </cell>
          <cell r="FA5971" t="str">
            <v>Living Room/Family Room</v>
          </cell>
          <cell r="FB5971">
            <v>1669025.2799999998</v>
          </cell>
          <cell r="FC5971">
            <v>2550612.9919999996</v>
          </cell>
          <cell r="FI5971" t="str">
            <v>WA</v>
          </cell>
          <cell r="FJ5971" t="str">
            <v>Kitchen</v>
          </cell>
          <cell r="FK5971" t="str">
            <v>EISAx</v>
          </cell>
          <cell r="FL5971">
            <v>240445.91999999998</v>
          </cell>
        </row>
        <row r="5972">
          <cell r="EZ5972" t="str">
            <v>OR</v>
          </cell>
          <cell r="FA5972" t="str">
            <v>Other</v>
          </cell>
          <cell r="FB5972">
            <v>3620500.9919999996</v>
          </cell>
          <cell r="FC5972">
            <v>7454979.5839999998</v>
          </cell>
          <cell r="FI5972" t="str">
            <v>WA</v>
          </cell>
          <cell r="FJ5972" t="str">
            <v>Living Room/Family Room</v>
          </cell>
          <cell r="FK5972" t="str">
            <v>EISAnqnx</v>
          </cell>
          <cell r="FL5972">
            <v>240445.91999999998</v>
          </cell>
        </row>
        <row r="5973">
          <cell r="EZ5973" t="str">
            <v>OR</v>
          </cell>
          <cell r="FA5973" t="str">
            <v>Bathroom</v>
          </cell>
          <cell r="FB5973">
            <v>1085733.2760000001</v>
          </cell>
          <cell r="FC5973">
            <v>165555.07399999999</v>
          </cell>
          <cell r="FI5973" t="str">
            <v>WA</v>
          </cell>
          <cell r="FJ5973" t="str">
            <v>Living Room/Family Room</v>
          </cell>
          <cell r="FK5973" t="str">
            <v>EISAx</v>
          </cell>
          <cell r="FL5973">
            <v>1602972.7999999998</v>
          </cell>
        </row>
        <row r="5974">
          <cell r="EZ5974" t="str">
            <v>OR</v>
          </cell>
          <cell r="FA5974" t="str">
            <v>Bedrooms</v>
          </cell>
          <cell r="FB5974">
            <v>885527.14</v>
          </cell>
          <cell r="FC5974">
            <v>1747953.5719999999</v>
          </cell>
          <cell r="FI5974" t="str">
            <v>OR</v>
          </cell>
          <cell r="FJ5974" t="str">
            <v>Bathroom</v>
          </cell>
          <cell r="FK5974" t="str">
            <v>EISAnqnx</v>
          </cell>
          <cell r="FL5974">
            <v>285126.48</v>
          </cell>
        </row>
        <row r="5975">
          <cell r="EZ5975" t="str">
            <v>OR</v>
          </cell>
          <cell r="FA5975" t="str">
            <v>Exterior</v>
          </cell>
          <cell r="FB5975">
            <v>949054.08699999994</v>
          </cell>
          <cell r="FC5975">
            <v>5415190.9670000002</v>
          </cell>
          <cell r="FI5975" t="str">
            <v>OR</v>
          </cell>
          <cell r="FJ5975" t="str">
            <v>Bedrooms</v>
          </cell>
          <cell r="FK5975" t="str">
            <v>EISAnqnx</v>
          </cell>
          <cell r="FL5975">
            <v>368288.37</v>
          </cell>
        </row>
        <row r="5976">
          <cell r="EZ5976" t="str">
            <v>OR</v>
          </cell>
          <cell r="FA5976" t="str">
            <v>Garage</v>
          </cell>
          <cell r="FB5976">
            <v>169405.19200000001</v>
          </cell>
          <cell r="FC5976">
            <v>1224337.524</v>
          </cell>
          <cell r="FI5976" t="str">
            <v>OR</v>
          </cell>
          <cell r="FJ5976" t="str">
            <v>Bedrooms</v>
          </cell>
          <cell r="FK5976" t="str">
            <v>EISAx</v>
          </cell>
          <cell r="FL5976">
            <v>89102.025000000009</v>
          </cell>
        </row>
        <row r="5977">
          <cell r="EZ5977" t="str">
            <v>OR</v>
          </cell>
          <cell r="FA5977" t="str">
            <v>Kitchen</v>
          </cell>
          <cell r="FB5977">
            <v>569817.46400000004</v>
          </cell>
          <cell r="FC5977">
            <v>496665.22200000001</v>
          </cell>
          <cell r="FI5977" t="str">
            <v>OR</v>
          </cell>
          <cell r="FJ5977" t="str">
            <v>Exterior</v>
          </cell>
          <cell r="FK5977" t="str">
            <v>EISAnqnx</v>
          </cell>
          <cell r="FL5977">
            <v>237605.40000000002</v>
          </cell>
        </row>
        <row r="5978">
          <cell r="EZ5978" t="str">
            <v>OR</v>
          </cell>
          <cell r="FA5978" t="str">
            <v>Living Room/Family Room</v>
          </cell>
          <cell r="FB5978">
            <v>802749.603</v>
          </cell>
          <cell r="FC5978">
            <v>1330215.7690000001</v>
          </cell>
          <cell r="FI5978" t="str">
            <v>OR</v>
          </cell>
          <cell r="FJ5978" t="str">
            <v>Exterior</v>
          </cell>
          <cell r="FK5978" t="str">
            <v>EISAq</v>
          </cell>
          <cell r="FL5978">
            <v>16632.378000000001</v>
          </cell>
        </row>
        <row r="5979">
          <cell r="EZ5979" t="str">
            <v>OR</v>
          </cell>
          <cell r="FA5979" t="str">
            <v>Other</v>
          </cell>
          <cell r="FB5979">
            <v>2138740.5490000001</v>
          </cell>
          <cell r="FC5979">
            <v>2308145.7409999999</v>
          </cell>
          <cell r="FI5979" t="str">
            <v>OR</v>
          </cell>
          <cell r="FJ5979" t="str">
            <v>Exterior</v>
          </cell>
          <cell r="FK5979" t="str">
            <v>EISAx</v>
          </cell>
          <cell r="FL5979">
            <v>356408.10000000003</v>
          </cell>
        </row>
        <row r="5980">
          <cell r="EZ5980" t="str">
            <v>MT</v>
          </cell>
          <cell r="FA5980" t="str">
            <v>Bathroom</v>
          </cell>
          <cell r="FB5980">
            <v>595233.08000000007</v>
          </cell>
          <cell r="FC5980">
            <v>171701.85</v>
          </cell>
          <cell r="FI5980" t="str">
            <v>OR</v>
          </cell>
          <cell r="FJ5980" t="str">
            <v>Garage</v>
          </cell>
          <cell r="FK5980" t="str">
            <v>EISAq</v>
          </cell>
          <cell r="FL5980">
            <v>646286.68800000008</v>
          </cell>
        </row>
        <row r="5981">
          <cell r="EZ5981" t="str">
            <v>MT</v>
          </cell>
          <cell r="FA5981" t="str">
            <v>Bedrooms</v>
          </cell>
          <cell r="FB5981">
            <v>119046.61600000001</v>
          </cell>
          <cell r="FC5981">
            <v>738317.95500000007</v>
          </cell>
          <cell r="FI5981" t="str">
            <v>OR</v>
          </cell>
          <cell r="FJ5981" t="str">
            <v>Kitchen</v>
          </cell>
          <cell r="FK5981" t="str">
            <v>EISAnqnx</v>
          </cell>
          <cell r="FL5981">
            <v>89102.025000000009</v>
          </cell>
        </row>
        <row r="5982">
          <cell r="EZ5982" t="str">
            <v>MT</v>
          </cell>
          <cell r="FA5982" t="str">
            <v>Exterior</v>
          </cell>
          <cell r="FB5982">
            <v>194595.43000000002</v>
          </cell>
          <cell r="FC5982">
            <v>2264175.0620000004</v>
          </cell>
          <cell r="FI5982" t="str">
            <v>OR</v>
          </cell>
          <cell r="FJ5982" t="str">
            <v>Kitchen</v>
          </cell>
          <cell r="FK5982" t="str">
            <v>EISAq</v>
          </cell>
          <cell r="FL5982">
            <v>66529.512000000002</v>
          </cell>
        </row>
        <row r="5983">
          <cell r="EZ5983" t="str">
            <v>MT</v>
          </cell>
          <cell r="FA5983" t="str">
            <v>Kitchen</v>
          </cell>
          <cell r="FB5983">
            <v>217489.01</v>
          </cell>
          <cell r="FC5983">
            <v>228935.80000000002</v>
          </cell>
          <cell r="FI5983" t="str">
            <v>OR</v>
          </cell>
          <cell r="FJ5983" t="str">
            <v>Kitchen</v>
          </cell>
          <cell r="FK5983" t="str">
            <v>EISAx</v>
          </cell>
          <cell r="FL5983">
            <v>148503.375</v>
          </cell>
        </row>
        <row r="5984">
          <cell r="EZ5984" t="str">
            <v>MT</v>
          </cell>
          <cell r="FA5984" t="str">
            <v>Living Room/Family Room</v>
          </cell>
          <cell r="FB5984">
            <v>309063.33</v>
          </cell>
          <cell r="FC5984">
            <v>795551.90500000003</v>
          </cell>
          <cell r="FI5984" t="str">
            <v>OR</v>
          </cell>
          <cell r="FJ5984" t="str">
            <v>Living Room/Family Room</v>
          </cell>
          <cell r="FK5984" t="str">
            <v>EISAq</v>
          </cell>
          <cell r="FL5984">
            <v>13068.297</v>
          </cell>
        </row>
        <row r="5985">
          <cell r="EZ5985" t="str">
            <v>MT</v>
          </cell>
          <cell r="FA5985" t="str">
            <v>Other</v>
          </cell>
          <cell r="FB5985">
            <v>68680.740000000005</v>
          </cell>
          <cell r="FC5985">
            <v>125914.69</v>
          </cell>
          <cell r="FI5985" t="str">
            <v>OR</v>
          </cell>
          <cell r="FJ5985" t="str">
            <v>Living Room/Family Room</v>
          </cell>
          <cell r="FK5985" t="str">
            <v>EISAx</v>
          </cell>
          <cell r="FL5985">
            <v>148503.375</v>
          </cell>
        </row>
        <row r="5986">
          <cell r="EZ5986" t="str">
            <v>ID</v>
          </cell>
          <cell r="FA5986" t="str">
            <v>Bathroom</v>
          </cell>
          <cell r="FB5986">
            <v>2650034.8000000003</v>
          </cell>
          <cell r="FC5986">
            <v>840439.60800000001</v>
          </cell>
          <cell r="FI5986" t="str">
            <v>OR</v>
          </cell>
          <cell r="FJ5986" t="str">
            <v>Other</v>
          </cell>
          <cell r="FK5986" t="str">
            <v>EISAnqnx</v>
          </cell>
          <cell r="FL5986">
            <v>320767.29000000004</v>
          </cell>
        </row>
        <row r="5987">
          <cell r="EZ5987" t="str">
            <v>ID</v>
          </cell>
          <cell r="FA5987" t="str">
            <v>Bedrooms</v>
          </cell>
          <cell r="FB5987">
            <v>2744678.9</v>
          </cell>
          <cell r="FC5987">
            <v>1908025.0560000001</v>
          </cell>
          <cell r="FI5987" t="str">
            <v>OR</v>
          </cell>
          <cell r="FJ5987" t="str">
            <v>Other</v>
          </cell>
          <cell r="FK5987" t="str">
            <v>EISAq</v>
          </cell>
          <cell r="FL5987">
            <v>66529.512000000002</v>
          </cell>
        </row>
        <row r="5988">
          <cell r="EZ5988" t="str">
            <v>ID</v>
          </cell>
          <cell r="FA5988" t="str">
            <v>Exterior</v>
          </cell>
          <cell r="FB5988">
            <v>1908025.0560000001</v>
          </cell>
          <cell r="FC5988">
            <v>10573638.852</v>
          </cell>
          <cell r="FI5988" t="str">
            <v>WA</v>
          </cell>
          <cell r="FJ5988" t="str">
            <v>Bathroom</v>
          </cell>
          <cell r="FK5988" t="str">
            <v>EISAq</v>
          </cell>
          <cell r="FL5988">
            <v>120222.95999999999</v>
          </cell>
        </row>
        <row r="5989">
          <cell r="EZ5989" t="str">
            <v>ID</v>
          </cell>
          <cell r="FA5989" t="str">
            <v>Garage</v>
          </cell>
          <cell r="FB5989">
            <v>166573.61600000001</v>
          </cell>
          <cell r="FC5989">
            <v>1817166.72</v>
          </cell>
          <cell r="FI5989" t="str">
            <v>WA</v>
          </cell>
          <cell r="FJ5989" t="str">
            <v>Bedrooms</v>
          </cell>
          <cell r="FK5989" t="str">
            <v>EISAq</v>
          </cell>
          <cell r="FL5989">
            <v>60111.479999999996</v>
          </cell>
        </row>
        <row r="5990">
          <cell r="EZ5990" t="str">
            <v>ID</v>
          </cell>
          <cell r="FA5990" t="str">
            <v>Kitchen</v>
          </cell>
          <cell r="FB5990">
            <v>2721964.3160000001</v>
          </cell>
          <cell r="FC5990">
            <v>863154.19200000004</v>
          </cell>
          <cell r="FI5990" t="str">
            <v>WA</v>
          </cell>
          <cell r="FJ5990" t="str">
            <v>Bedrooms</v>
          </cell>
          <cell r="FK5990" t="str">
            <v>EISAx</v>
          </cell>
          <cell r="FL5990">
            <v>50092.899999999994</v>
          </cell>
        </row>
        <row r="5991">
          <cell r="EZ5991" t="str">
            <v>ID</v>
          </cell>
          <cell r="FA5991" t="str">
            <v>Living Room/Family Room</v>
          </cell>
          <cell r="FB5991">
            <v>2074598.672</v>
          </cell>
          <cell r="FC5991">
            <v>1347731.9839999999</v>
          </cell>
          <cell r="FI5991" t="str">
            <v>WA</v>
          </cell>
          <cell r="FJ5991" t="str">
            <v>Exterior</v>
          </cell>
          <cell r="FK5991" t="str">
            <v>EISAq</v>
          </cell>
          <cell r="FL5991">
            <v>44081.752</v>
          </cell>
        </row>
        <row r="5992">
          <cell r="EZ5992" t="str">
            <v>ID</v>
          </cell>
          <cell r="FA5992" t="str">
            <v>Other</v>
          </cell>
          <cell r="FB5992">
            <v>8234036.7000000002</v>
          </cell>
          <cell r="FC5992">
            <v>6114008.8600000003</v>
          </cell>
          <cell r="FI5992" t="str">
            <v>WA</v>
          </cell>
          <cell r="FJ5992" t="str">
            <v>Exterior</v>
          </cell>
          <cell r="FK5992" t="str">
            <v>EISAx</v>
          </cell>
          <cell r="FL5992">
            <v>520966.16</v>
          </cell>
        </row>
        <row r="5993">
          <cell r="EZ5993" t="str">
            <v>OR</v>
          </cell>
          <cell r="FA5993" t="str">
            <v>Bathroom</v>
          </cell>
          <cell r="FB5993">
            <v>3801874.6999999997</v>
          </cell>
          <cell r="FC5993">
            <v>1909202.2949999999</v>
          </cell>
          <cell r="FI5993" t="str">
            <v>WA</v>
          </cell>
          <cell r="FJ5993" t="str">
            <v>Kitchen</v>
          </cell>
          <cell r="FK5993" t="str">
            <v>EISAq</v>
          </cell>
          <cell r="FL5993">
            <v>60111.479999999996</v>
          </cell>
        </row>
        <row r="5994">
          <cell r="EZ5994" t="str">
            <v>OR</v>
          </cell>
          <cell r="FA5994" t="str">
            <v>Bedrooms</v>
          </cell>
          <cell r="FB5994">
            <v>5785461.5</v>
          </cell>
          <cell r="FC5994">
            <v>5157325.68</v>
          </cell>
          <cell r="FI5994" t="str">
            <v>WA</v>
          </cell>
          <cell r="FJ5994" t="str">
            <v>Living Room/Family Room</v>
          </cell>
          <cell r="FK5994" t="str">
            <v>EISAq</v>
          </cell>
          <cell r="FL5994">
            <v>60111.479999999996</v>
          </cell>
        </row>
        <row r="5995">
          <cell r="EZ5995" t="str">
            <v>OR</v>
          </cell>
          <cell r="FA5995" t="str">
            <v>Exterior</v>
          </cell>
          <cell r="FB5995">
            <v>2810081.3</v>
          </cell>
          <cell r="FC5995">
            <v>25026253.460000001</v>
          </cell>
          <cell r="FI5995" t="str">
            <v>WA</v>
          </cell>
          <cell r="FJ5995" t="str">
            <v>Other</v>
          </cell>
          <cell r="FK5995" t="str">
            <v>EISAq</v>
          </cell>
          <cell r="FL5995">
            <v>30055.739999999998</v>
          </cell>
        </row>
        <row r="5996">
          <cell r="EZ5996" t="str">
            <v>OR</v>
          </cell>
          <cell r="FA5996" t="str">
            <v>Garage</v>
          </cell>
          <cell r="FB5996">
            <v>4099412.7199999997</v>
          </cell>
          <cell r="FC5996">
            <v>4719283.5949999997</v>
          </cell>
          <cell r="FI5996" t="str">
            <v>WA</v>
          </cell>
          <cell r="FJ5996" t="str">
            <v>Bathroom</v>
          </cell>
          <cell r="FK5996" t="str">
            <v>EISAnqnx</v>
          </cell>
          <cell r="FL5996">
            <v>400743.19999999995</v>
          </cell>
        </row>
        <row r="5997">
          <cell r="EZ5997" t="str">
            <v>OR</v>
          </cell>
          <cell r="FA5997" t="str">
            <v>Kitchen</v>
          </cell>
          <cell r="FB5997">
            <v>9132764.2249999996</v>
          </cell>
          <cell r="FC5997">
            <v>3322507.8899999997</v>
          </cell>
          <cell r="FI5997" t="str">
            <v>WA</v>
          </cell>
          <cell r="FJ5997" t="str">
            <v>Bathroom</v>
          </cell>
          <cell r="FK5997" t="str">
            <v>EISAq</v>
          </cell>
          <cell r="FL5997">
            <v>2003.7159999999999</v>
          </cell>
        </row>
        <row r="5998">
          <cell r="EZ5998" t="str">
            <v>OR</v>
          </cell>
          <cell r="FA5998" t="str">
            <v>Living Room/Family Room</v>
          </cell>
          <cell r="FB5998">
            <v>3405157.34</v>
          </cell>
          <cell r="FC5998">
            <v>3702695.36</v>
          </cell>
          <cell r="FI5998" t="str">
            <v>WA</v>
          </cell>
          <cell r="FJ5998" t="str">
            <v>Bedrooms</v>
          </cell>
          <cell r="FK5998" t="str">
            <v>EISAnqnx</v>
          </cell>
          <cell r="FL5998">
            <v>601114.79999999993</v>
          </cell>
        </row>
        <row r="5999">
          <cell r="EZ5999" t="str">
            <v>OR</v>
          </cell>
          <cell r="FA5999" t="str">
            <v>Other</v>
          </cell>
          <cell r="FB5999">
            <v>9388977.5199999996</v>
          </cell>
          <cell r="FC5999">
            <v>8719516.9749999996</v>
          </cell>
          <cell r="FI5999" t="str">
            <v>WA</v>
          </cell>
          <cell r="FJ5999" t="str">
            <v>Bedrooms</v>
          </cell>
          <cell r="FK5999" t="str">
            <v>EISAx</v>
          </cell>
          <cell r="FL5999">
            <v>120222.95999999999</v>
          </cell>
        </row>
        <row r="6000">
          <cell r="EZ6000" t="str">
            <v>WA</v>
          </cell>
          <cell r="FA6000" t="str">
            <v>Bathroom</v>
          </cell>
          <cell r="FB6000">
            <v>15105982.609999999</v>
          </cell>
          <cell r="FC6000">
            <v>4344043.74</v>
          </cell>
          <cell r="FI6000" t="str">
            <v>WA</v>
          </cell>
          <cell r="FJ6000" t="str">
            <v>Exterior</v>
          </cell>
          <cell r="FK6000" t="str">
            <v>EISAx</v>
          </cell>
          <cell r="FL6000">
            <v>1011876.58</v>
          </cell>
        </row>
        <row r="6001">
          <cell r="EZ6001" t="str">
            <v>WA</v>
          </cell>
          <cell r="FA6001" t="str">
            <v>Bedrooms</v>
          </cell>
          <cell r="FB6001">
            <v>7620483.5099999998</v>
          </cell>
          <cell r="FC6001">
            <v>7914994.9499999993</v>
          </cell>
          <cell r="FI6001" t="str">
            <v>WA</v>
          </cell>
          <cell r="FJ6001" t="str">
            <v>Garage</v>
          </cell>
          <cell r="FK6001" t="str">
            <v>EISAq</v>
          </cell>
          <cell r="FL6001">
            <v>40074.32</v>
          </cell>
        </row>
        <row r="6002">
          <cell r="EZ6002" t="str">
            <v>WA</v>
          </cell>
          <cell r="FA6002" t="str">
            <v>Exterior</v>
          </cell>
          <cell r="FB6002">
            <v>4479028.1499999994</v>
          </cell>
          <cell r="FC6002">
            <v>43980375.039999999</v>
          </cell>
          <cell r="FI6002" t="str">
            <v>WA</v>
          </cell>
          <cell r="FJ6002" t="str">
            <v>Kitchen</v>
          </cell>
          <cell r="FK6002" t="str">
            <v>EISAnqnx</v>
          </cell>
          <cell r="FL6002">
            <v>601114.79999999993</v>
          </cell>
        </row>
        <row r="6003">
          <cell r="EZ6003" t="str">
            <v>WA</v>
          </cell>
          <cell r="FA6003" t="str">
            <v>Garage</v>
          </cell>
          <cell r="FB6003">
            <v>2135207.94</v>
          </cell>
          <cell r="FC6003">
            <v>4957609.24</v>
          </cell>
          <cell r="FI6003" t="str">
            <v>WA</v>
          </cell>
          <cell r="FJ6003" t="str">
            <v>Living Room/Family Room</v>
          </cell>
          <cell r="FK6003" t="str">
            <v>EISAnqnx</v>
          </cell>
          <cell r="FL6003">
            <v>120222.95999999999</v>
          </cell>
        </row>
        <row r="6004">
          <cell r="EZ6004" t="str">
            <v>WA</v>
          </cell>
          <cell r="FA6004" t="str">
            <v>Kitchen</v>
          </cell>
          <cell r="FB6004">
            <v>2208835.7999999998</v>
          </cell>
          <cell r="FC6004">
            <v>2147479.25</v>
          </cell>
          <cell r="FI6004" t="str">
            <v>WA</v>
          </cell>
          <cell r="FJ6004" t="str">
            <v>Living Room/Family Room</v>
          </cell>
          <cell r="FK6004" t="str">
            <v>EISAx</v>
          </cell>
          <cell r="FL6004">
            <v>160297.28</v>
          </cell>
        </row>
        <row r="6005">
          <cell r="EZ6005" t="str">
            <v>WA</v>
          </cell>
          <cell r="FA6005" t="str">
            <v>Living Room/Family Room</v>
          </cell>
          <cell r="FB6005">
            <v>10160644.68</v>
          </cell>
          <cell r="FC6005">
            <v>9264839.0499999989</v>
          </cell>
          <cell r="FI6005" t="str">
            <v>WA</v>
          </cell>
          <cell r="FJ6005" t="str">
            <v>Other</v>
          </cell>
          <cell r="FK6005" t="str">
            <v>EISAnqnx</v>
          </cell>
          <cell r="FL6005">
            <v>240445.91999999998</v>
          </cell>
        </row>
        <row r="6006">
          <cell r="EZ6006" t="str">
            <v>WA</v>
          </cell>
          <cell r="FA6006" t="str">
            <v>Other</v>
          </cell>
          <cell r="FB6006">
            <v>11031907.689999999</v>
          </cell>
          <cell r="FC6006">
            <v>18824189.539999999</v>
          </cell>
          <cell r="FI6006" t="str">
            <v>WA</v>
          </cell>
          <cell r="FJ6006" t="str">
            <v>Other</v>
          </cell>
          <cell r="FK6006" t="str">
            <v>EISAx</v>
          </cell>
          <cell r="FL6006">
            <v>120222.95999999999</v>
          </cell>
        </row>
        <row r="6007">
          <cell r="EZ6007" t="str">
            <v>MT</v>
          </cell>
          <cell r="FA6007" t="str">
            <v>Bathroom</v>
          </cell>
          <cell r="FB6007">
            <v>724501.24</v>
          </cell>
          <cell r="FC6007">
            <v>204565.05599999998</v>
          </cell>
          <cell r="FI6007" t="str">
            <v>WA</v>
          </cell>
          <cell r="FJ6007" t="str">
            <v>Bathroom</v>
          </cell>
          <cell r="FK6007" t="str">
            <v>EISAq</v>
          </cell>
          <cell r="FL6007">
            <v>218085.69200000001</v>
          </cell>
        </row>
        <row r="6008">
          <cell r="EZ6008" t="str">
            <v>MT</v>
          </cell>
          <cell r="FA6008" t="str">
            <v>Bedrooms</v>
          </cell>
          <cell r="FB6008">
            <v>434700.74400000001</v>
          </cell>
          <cell r="FC6008">
            <v>1052657.6839999999</v>
          </cell>
          <cell r="FI6008" t="str">
            <v>WA</v>
          </cell>
          <cell r="FJ6008" t="str">
            <v>Bedrooms</v>
          </cell>
          <cell r="FK6008" t="str">
            <v>EISAq</v>
          </cell>
          <cell r="FL6008">
            <v>163564.269</v>
          </cell>
        </row>
        <row r="6009">
          <cell r="EZ6009" t="str">
            <v>MT</v>
          </cell>
          <cell r="FA6009" t="str">
            <v>Exterior</v>
          </cell>
          <cell r="FB6009">
            <v>255706.32</v>
          </cell>
          <cell r="FC6009">
            <v>3213376.088</v>
          </cell>
          <cell r="FI6009" t="str">
            <v>WA</v>
          </cell>
          <cell r="FJ6009" t="str">
            <v>Bedrooms</v>
          </cell>
          <cell r="FK6009" t="str">
            <v>EISAx</v>
          </cell>
          <cell r="FL6009">
            <v>123912.32500000001</v>
          </cell>
        </row>
        <row r="6010">
          <cell r="EZ6010" t="str">
            <v>MT</v>
          </cell>
          <cell r="FA6010" t="str">
            <v>Kitchen</v>
          </cell>
          <cell r="FB6010">
            <v>1246568.31</v>
          </cell>
          <cell r="FC6010">
            <v>298324.03999999998</v>
          </cell>
          <cell r="FI6010" t="str">
            <v>WA</v>
          </cell>
          <cell r="FJ6010" t="str">
            <v>Exterior</v>
          </cell>
          <cell r="FK6010" t="str">
            <v>EISAq</v>
          </cell>
          <cell r="FL6010">
            <v>54521.423000000003</v>
          </cell>
        </row>
        <row r="6011">
          <cell r="EZ6011" t="str">
            <v>MT</v>
          </cell>
          <cell r="FA6011" t="str">
            <v>Living Room/Family Room</v>
          </cell>
          <cell r="FB6011">
            <v>187517.96799999999</v>
          </cell>
          <cell r="FC6011">
            <v>479449.35</v>
          </cell>
          <cell r="FI6011" t="str">
            <v>WA</v>
          </cell>
          <cell r="FJ6011" t="str">
            <v>Kitchen</v>
          </cell>
          <cell r="FK6011" t="str">
            <v>EISAq</v>
          </cell>
          <cell r="FL6011">
            <v>54521.423000000003</v>
          </cell>
        </row>
        <row r="6012">
          <cell r="EZ6012" t="str">
            <v>MT</v>
          </cell>
          <cell r="FA6012" t="str">
            <v>Other</v>
          </cell>
          <cell r="FB6012">
            <v>622218.71199999994</v>
          </cell>
          <cell r="FC6012">
            <v>965291.35800000001</v>
          </cell>
          <cell r="FI6012" t="str">
            <v>WA</v>
          </cell>
          <cell r="FJ6012" t="str">
            <v>Kitchen</v>
          </cell>
          <cell r="FK6012" t="str">
            <v>EISAx</v>
          </cell>
          <cell r="FL6012">
            <v>2255204.3150000004</v>
          </cell>
        </row>
        <row r="6013">
          <cell r="EZ6013" t="str">
            <v>OR</v>
          </cell>
          <cell r="FA6013" t="str">
            <v>Bathroom</v>
          </cell>
          <cell r="FB6013">
            <v>1483676.64</v>
          </cell>
          <cell r="FC6013">
            <v>741838.32</v>
          </cell>
          <cell r="FI6013" t="str">
            <v>WA</v>
          </cell>
          <cell r="FJ6013" t="str">
            <v>Living Room/Family Room</v>
          </cell>
          <cell r="FK6013" t="str">
            <v>EISAq</v>
          </cell>
          <cell r="FL6013">
            <v>54521.423000000003</v>
          </cell>
        </row>
        <row r="6014">
          <cell r="EZ6014" t="str">
            <v>OR</v>
          </cell>
          <cell r="FA6014" t="str">
            <v>Bedrooms</v>
          </cell>
          <cell r="FB6014">
            <v>2306149.56</v>
          </cell>
          <cell r="FC6014">
            <v>1111144.7879999999</v>
          </cell>
          <cell r="FI6014" t="str">
            <v>WA</v>
          </cell>
          <cell r="FJ6014" t="str">
            <v>Living Room/Family Room</v>
          </cell>
          <cell r="FK6014" t="str">
            <v>EISAx</v>
          </cell>
          <cell r="FL6014">
            <v>297389.58</v>
          </cell>
        </row>
        <row r="6015">
          <cell r="EZ6015" t="str">
            <v>OR</v>
          </cell>
          <cell r="FA6015" t="str">
            <v>Exterior</v>
          </cell>
          <cell r="FB6015">
            <v>1991674.62</v>
          </cell>
          <cell r="FC6015">
            <v>6757179.4800000004</v>
          </cell>
          <cell r="FI6015" t="str">
            <v>WA</v>
          </cell>
          <cell r="FJ6015" t="str">
            <v>Other</v>
          </cell>
          <cell r="FK6015" t="str">
            <v>EISAq</v>
          </cell>
          <cell r="FL6015">
            <v>227998.67800000001</v>
          </cell>
        </row>
        <row r="6016">
          <cell r="EZ6016" t="str">
            <v>OR</v>
          </cell>
          <cell r="FA6016" t="str">
            <v>Garage</v>
          </cell>
          <cell r="FB6016">
            <v>645076.80000000005</v>
          </cell>
          <cell r="FC6016">
            <v>1241772.8400000001</v>
          </cell>
          <cell r="FI6016" t="str">
            <v>WA</v>
          </cell>
          <cell r="FJ6016" t="str">
            <v>Bathroom</v>
          </cell>
          <cell r="FK6016" t="str">
            <v>EISAnqnx</v>
          </cell>
          <cell r="FL6016">
            <v>437334.01999999996</v>
          </cell>
        </row>
        <row r="6017">
          <cell r="EZ6017" t="str">
            <v>OR</v>
          </cell>
          <cell r="FA6017" t="str">
            <v>Kitchen</v>
          </cell>
          <cell r="FB6017">
            <v>411236.46</v>
          </cell>
          <cell r="FC6017">
            <v>482194.908</v>
          </cell>
          <cell r="FI6017" t="str">
            <v>WA</v>
          </cell>
          <cell r="FJ6017" t="str">
            <v>Bedrooms</v>
          </cell>
          <cell r="FK6017" t="str">
            <v>EISAnqnx</v>
          </cell>
          <cell r="FL6017">
            <v>207158.21999999997</v>
          </cell>
        </row>
        <row r="6018">
          <cell r="EZ6018" t="str">
            <v>OR</v>
          </cell>
          <cell r="FA6018" t="str">
            <v>Living Room/Family Room</v>
          </cell>
          <cell r="FB6018">
            <v>806346</v>
          </cell>
          <cell r="FC6018">
            <v>667654.48800000001</v>
          </cell>
          <cell r="FI6018" t="str">
            <v>WA</v>
          </cell>
          <cell r="FJ6018" t="str">
            <v>Bedrooms</v>
          </cell>
          <cell r="FK6018" t="str">
            <v>EISAq</v>
          </cell>
          <cell r="FL6018">
            <v>17263.184999999998</v>
          </cell>
        </row>
        <row r="6019">
          <cell r="EZ6019" t="str">
            <v>OR</v>
          </cell>
          <cell r="FA6019" t="str">
            <v>Other</v>
          </cell>
          <cell r="FB6019">
            <v>7082943.2640000004</v>
          </cell>
          <cell r="FC6019">
            <v>3323758.2119999998</v>
          </cell>
          <cell r="FI6019" t="str">
            <v>WA</v>
          </cell>
          <cell r="FJ6019" t="str">
            <v>Bedrooms</v>
          </cell>
          <cell r="FK6019" t="str">
            <v>EISAx</v>
          </cell>
          <cell r="FL6019">
            <v>212912.61499999999</v>
          </cell>
        </row>
        <row r="6020">
          <cell r="EZ6020" t="str">
            <v>WA</v>
          </cell>
          <cell r="FA6020" t="str">
            <v>Bathroom</v>
          </cell>
          <cell r="FB6020">
            <v>1056879.8400000001</v>
          </cell>
          <cell r="FC6020">
            <v>148534.46400000001</v>
          </cell>
          <cell r="FI6020" t="str">
            <v>WA</v>
          </cell>
          <cell r="FJ6020" t="str">
            <v>Exterior</v>
          </cell>
          <cell r="FK6020" t="str">
            <v>EISAnqnx</v>
          </cell>
          <cell r="FL6020">
            <v>575439.5</v>
          </cell>
        </row>
        <row r="6021">
          <cell r="EZ6021" t="str">
            <v>WA</v>
          </cell>
          <cell r="FA6021" t="str">
            <v>Bedrooms</v>
          </cell>
          <cell r="FB6021">
            <v>171385.92</v>
          </cell>
          <cell r="FC6021">
            <v>767428.06400000001</v>
          </cell>
          <cell r="FI6021" t="str">
            <v>WA</v>
          </cell>
          <cell r="FJ6021" t="str">
            <v>Exterior</v>
          </cell>
          <cell r="FK6021" t="str">
            <v>EISAq</v>
          </cell>
          <cell r="FL6021">
            <v>138105.47999999998</v>
          </cell>
        </row>
        <row r="6022">
          <cell r="EZ6022" t="str">
            <v>WA</v>
          </cell>
          <cell r="FA6022" t="str">
            <v>Exterior</v>
          </cell>
          <cell r="FB6022">
            <v>125683.008</v>
          </cell>
          <cell r="FC6022">
            <v>2075673.92</v>
          </cell>
          <cell r="FI6022" t="str">
            <v>WA</v>
          </cell>
          <cell r="FJ6022" t="str">
            <v>Exterior</v>
          </cell>
          <cell r="FK6022" t="str">
            <v>EISAx</v>
          </cell>
          <cell r="FL6022">
            <v>748071.35</v>
          </cell>
        </row>
        <row r="6023">
          <cell r="EZ6023" t="str">
            <v>WA</v>
          </cell>
          <cell r="FA6023" t="str">
            <v>Garage</v>
          </cell>
          <cell r="FB6023">
            <v>182811.64799999999</v>
          </cell>
          <cell r="FC6023">
            <v>390379.04</v>
          </cell>
          <cell r="FI6023" t="str">
            <v>WA</v>
          </cell>
          <cell r="FJ6023" t="str">
            <v>Garage</v>
          </cell>
          <cell r="FK6023" t="str">
            <v>EISAnqnx</v>
          </cell>
          <cell r="FL6023">
            <v>138105.47999999998</v>
          </cell>
        </row>
        <row r="6024">
          <cell r="EZ6024" t="str">
            <v>WA</v>
          </cell>
          <cell r="FA6024" t="str">
            <v>Kitchen</v>
          </cell>
          <cell r="FB6024">
            <v>352293.28</v>
          </cell>
          <cell r="FC6024">
            <v>399900.48</v>
          </cell>
          <cell r="FI6024" t="str">
            <v>WA</v>
          </cell>
          <cell r="FJ6024" t="str">
            <v>Garage</v>
          </cell>
          <cell r="FK6024" t="str">
            <v>EISAq</v>
          </cell>
          <cell r="FL6024">
            <v>32224.611999999997</v>
          </cell>
        </row>
        <row r="6025">
          <cell r="EZ6025" t="str">
            <v>WA</v>
          </cell>
          <cell r="FA6025" t="str">
            <v>Living Room/Family Room</v>
          </cell>
          <cell r="FB6025">
            <v>99022.975999999995</v>
          </cell>
          <cell r="FC6025">
            <v>472263.424</v>
          </cell>
          <cell r="FI6025" t="str">
            <v>WA</v>
          </cell>
          <cell r="FJ6025" t="str">
            <v>Garage</v>
          </cell>
          <cell r="FK6025" t="str">
            <v>EISAx</v>
          </cell>
          <cell r="FL6025">
            <v>1150.8789999999999</v>
          </cell>
        </row>
        <row r="6026">
          <cell r="EZ6026" t="str">
            <v>WA</v>
          </cell>
          <cell r="FA6026" t="str">
            <v>Other</v>
          </cell>
          <cell r="FB6026">
            <v>57128.639999999999</v>
          </cell>
          <cell r="FC6026">
            <v>100927.264</v>
          </cell>
          <cell r="FI6026" t="str">
            <v>WA</v>
          </cell>
          <cell r="FJ6026" t="str">
            <v>Kitchen</v>
          </cell>
          <cell r="FK6026" t="str">
            <v>EISAx</v>
          </cell>
          <cell r="FL6026">
            <v>224421.40499999997</v>
          </cell>
        </row>
        <row r="6027">
          <cell r="EZ6027" t="str">
            <v>ID</v>
          </cell>
          <cell r="FA6027" t="str">
            <v>Bathroom</v>
          </cell>
          <cell r="FB6027">
            <v>166573.61600000001</v>
          </cell>
          <cell r="FC6027">
            <v>75715.28</v>
          </cell>
          <cell r="FI6027" t="str">
            <v>WA</v>
          </cell>
          <cell r="FJ6027" t="str">
            <v>Living Room/Family Room</v>
          </cell>
          <cell r="FK6027" t="str">
            <v>EISAq</v>
          </cell>
          <cell r="FL6027">
            <v>118540.537</v>
          </cell>
        </row>
        <row r="6028">
          <cell r="EZ6028" t="str">
            <v>ID</v>
          </cell>
          <cell r="FA6028" t="str">
            <v>Bedrooms</v>
          </cell>
          <cell r="FB6028">
            <v>1256873.648</v>
          </cell>
          <cell r="FC6028">
            <v>1699808.0360000001</v>
          </cell>
          <cell r="FI6028" t="str">
            <v>WA</v>
          </cell>
          <cell r="FJ6028" t="str">
            <v>Living Room/Family Room</v>
          </cell>
          <cell r="FK6028" t="str">
            <v>EISAx</v>
          </cell>
          <cell r="FL6028">
            <v>402807.64999999997</v>
          </cell>
        </row>
        <row r="6029">
          <cell r="EZ6029" t="str">
            <v>ID</v>
          </cell>
          <cell r="FA6029" t="str">
            <v>Exterior</v>
          </cell>
          <cell r="FB6029">
            <v>454291.68</v>
          </cell>
          <cell r="FC6029">
            <v>3657048.0240000002</v>
          </cell>
          <cell r="FI6029" t="str">
            <v>WA</v>
          </cell>
          <cell r="FJ6029" t="str">
            <v>Other</v>
          </cell>
          <cell r="FK6029" t="str">
            <v>EISAnqnx</v>
          </cell>
          <cell r="FL6029">
            <v>736562.55999999994</v>
          </cell>
        </row>
        <row r="6030">
          <cell r="EZ6030" t="str">
            <v>ID</v>
          </cell>
          <cell r="FA6030" t="str">
            <v>Garage</v>
          </cell>
          <cell r="FB6030">
            <v>283932.3</v>
          </cell>
          <cell r="FC6030">
            <v>908583.36</v>
          </cell>
          <cell r="FI6030" t="str">
            <v>WA</v>
          </cell>
          <cell r="FJ6030" t="str">
            <v>Other</v>
          </cell>
          <cell r="FK6030" t="str">
            <v>EISAq</v>
          </cell>
          <cell r="FL6030">
            <v>209459.97799999997</v>
          </cell>
        </row>
        <row r="6031">
          <cell r="EZ6031" t="str">
            <v>ID</v>
          </cell>
          <cell r="FA6031" t="str">
            <v>Living Room/Family Room</v>
          </cell>
          <cell r="FB6031">
            <v>83286.808000000005</v>
          </cell>
          <cell r="FC6031">
            <v>848011.13600000006</v>
          </cell>
          <cell r="FI6031" t="str">
            <v>WA</v>
          </cell>
          <cell r="FJ6031" t="str">
            <v>Bathroom</v>
          </cell>
          <cell r="FK6031" t="str">
            <v>EISAq</v>
          </cell>
          <cell r="FL6031">
            <v>45742.86</v>
          </cell>
        </row>
        <row r="6032">
          <cell r="EZ6032" t="str">
            <v>ID</v>
          </cell>
          <cell r="FA6032" t="str">
            <v>Other</v>
          </cell>
          <cell r="FB6032">
            <v>908583.36</v>
          </cell>
          <cell r="FC6032">
            <v>772295.85600000003</v>
          </cell>
          <cell r="FI6032" t="str">
            <v>WA</v>
          </cell>
          <cell r="FJ6032" t="str">
            <v>Bedrooms</v>
          </cell>
          <cell r="FK6032" t="str">
            <v>EISAnqnx</v>
          </cell>
          <cell r="FL6032">
            <v>487923.83999999997</v>
          </cell>
        </row>
        <row r="6033">
          <cell r="EZ6033" t="str">
            <v>MT</v>
          </cell>
          <cell r="FA6033" t="str">
            <v>Bathroom</v>
          </cell>
          <cell r="FB6033">
            <v>383559.48</v>
          </cell>
          <cell r="FC6033">
            <v>95889.87</v>
          </cell>
          <cell r="FI6033" t="str">
            <v>WA</v>
          </cell>
          <cell r="FJ6033" t="str">
            <v>Bedrooms</v>
          </cell>
          <cell r="FK6033" t="str">
            <v>EISAq</v>
          </cell>
          <cell r="FL6033">
            <v>114357.15</v>
          </cell>
        </row>
        <row r="6034">
          <cell r="EZ6034" t="str">
            <v>MT</v>
          </cell>
          <cell r="FA6034" t="str">
            <v>Bedrooms</v>
          </cell>
          <cell r="FB6034">
            <v>383559.48</v>
          </cell>
          <cell r="FC6034">
            <v>490103.77999999997</v>
          </cell>
          <cell r="FI6034" t="str">
            <v>WA</v>
          </cell>
          <cell r="FJ6034" t="str">
            <v>Bedrooms</v>
          </cell>
          <cell r="FK6034" t="str">
            <v>EISAx</v>
          </cell>
          <cell r="FL6034">
            <v>777628.62</v>
          </cell>
        </row>
        <row r="6035">
          <cell r="EZ6035" t="str">
            <v>MT</v>
          </cell>
          <cell r="FA6035" t="str">
            <v>Living Room/Family Room</v>
          </cell>
          <cell r="FB6035">
            <v>255706.32</v>
          </cell>
          <cell r="FC6035">
            <v>447486.06</v>
          </cell>
          <cell r="FI6035" t="str">
            <v>WA</v>
          </cell>
          <cell r="FJ6035" t="str">
            <v>Garage</v>
          </cell>
          <cell r="FK6035" t="str">
            <v>EISAnqnx</v>
          </cell>
          <cell r="FL6035">
            <v>182971.44</v>
          </cell>
        </row>
        <row r="6036">
          <cell r="EZ6036" t="str">
            <v>MT</v>
          </cell>
          <cell r="FA6036" t="str">
            <v>Other</v>
          </cell>
          <cell r="FB6036">
            <v>127853.16</v>
          </cell>
          <cell r="FC6036">
            <v>63926.58</v>
          </cell>
          <cell r="FI6036" t="str">
            <v>WA</v>
          </cell>
          <cell r="FJ6036" t="str">
            <v>Living Room/Family Room</v>
          </cell>
          <cell r="FK6036" t="str">
            <v>EISAnqnx</v>
          </cell>
          <cell r="FL6036">
            <v>274457.15999999997</v>
          </cell>
        </row>
        <row r="6037">
          <cell r="EZ6037" t="str">
            <v>MT</v>
          </cell>
          <cell r="FA6037" t="str">
            <v>Bathroom</v>
          </cell>
          <cell r="FB6037">
            <v>649920.23</v>
          </cell>
          <cell r="FC6037">
            <v>383559.48</v>
          </cell>
          <cell r="FI6037" t="str">
            <v>WA</v>
          </cell>
          <cell r="FJ6037" t="str">
            <v>Living Room/Family Room</v>
          </cell>
          <cell r="FK6037" t="str">
            <v>EISAq</v>
          </cell>
          <cell r="FL6037">
            <v>79287.623999999996</v>
          </cell>
        </row>
        <row r="6038">
          <cell r="EZ6038" t="str">
            <v>MT</v>
          </cell>
          <cell r="FA6038" t="str">
            <v>Bedrooms</v>
          </cell>
          <cell r="FB6038">
            <v>1069704.7719999999</v>
          </cell>
          <cell r="FC6038">
            <v>741548.32799999998</v>
          </cell>
          <cell r="FI6038" t="str">
            <v>WA</v>
          </cell>
          <cell r="FJ6038" t="str">
            <v>Other</v>
          </cell>
          <cell r="FK6038" t="str">
            <v>EISAnqnx</v>
          </cell>
          <cell r="FL6038">
            <v>91485.72</v>
          </cell>
        </row>
        <row r="6039">
          <cell r="EZ6039" t="str">
            <v>MT</v>
          </cell>
          <cell r="FA6039" t="str">
            <v>Exterior</v>
          </cell>
          <cell r="FB6039">
            <v>1022825.28</v>
          </cell>
          <cell r="FC6039">
            <v>4528132.75</v>
          </cell>
          <cell r="FI6039" t="str">
            <v>WA</v>
          </cell>
          <cell r="FJ6039" t="str">
            <v>Other</v>
          </cell>
          <cell r="FK6039" t="str">
            <v>EISAq</v>
          </cell>
          <cell r="FL6039">
            <v>529092.41399999999</v>
          </cell>
        </row>
        <row r="6040">
          <cell r="EZ6040" t="str">
            <v>MT</v>
          </cell>
          <cell r="FA6040" t="str">
            <v>Kitchen</v>
          </cell>
          <cell r="FB6040">
            <v>767118.96</v>
          </cell>
          <cell r="FC6040">
            <v>479449.35</v>
          </cell>
          <cell r="FI6040" t="str">
            <v>WA</v>
          </cell>
          <cell r="FJ6040" t="str">
            <v>Other</v>
          </cell>
          <cell r="FK6040" t="str">
            <v>EISAx</v>
          </cell>
          <cell r="FL6040">
            <v>457428.6</v>
          </cell>
        </row>
        <row r="6041">
          <cell r="EZ6041" t="str">
            <v>MT</v>
          </cell>
          <cell r="FA6041" t="str">
            <v>Living Room/Family Room</v>
          </cell>
          <cell r="FB6041">
            <v>1444740.7079999999</v>
          </cell>
          <cell r="FC6041">
            <v>1299840.46</v>
          </cell>
          <cell r="FI6041" t="str">
            <v>WA</v>
          </cell>
          <cell r="FJ6041" t="str">
            <v>Bathroom</v>
          </cell>
          <cell r="FK6041" t="str">
            <v>EISAnqnx</v>
          </cell>
          <cell r="FL6041">
            <v>351526.56</v>
          </cell>
        </row>
        <row r="6042">
          <cell r="EZ6042" t="str">
            <v>MT</v>
          </cell>
          <cell r="FA6042" t="str">
            <v>Other</v>
          </cell>
          <cell r="FB6042">
            <v>1683399.94</v>
          </cell>
          <cell r="FC6042">
            <v>1585379.1839999999</v>
          </cell>
          <cell r="FI6042" t="str">
            <v>WA</v>
          </cell>
          <cell r="FJ6042" t="str">
            <v>Bedrooms</v>
          </cell>
          <cell r="FK6042" t="str">
            <v>EISAq</v>
          </cell>
          <cell r="FL6042">
            <v>108387.356</v>
          </cell>
        </row>
        <row r="6043">
          <cell r="EZ6043" t="str">
            <v>ID</v>
          </cell>
          <cell r="FA6043" t="str">
            <v>Bathroom</v>
          </cell>
          <cell r="FB6043">
            <v>357739.5</v>
          </cell>
          <cell r="FC6043">
            <v>98974.594999999987</v>
          </cell>
          <cell r="FI6043" t="str">
            <v>WA</v>
          </cell>
          <cell r="FJ6043" t="str">
            <v>Garage</v>
          </cell>
          <cell r="FK6043" t="str">
            <v>EISAq</v>
          </cell>
          <cell r="FL6043">
            <v>497995.95999999996</v>
          </cell>
        </row>
        <row r="6044">
          <cell r="EZ6044" t="str">
            <v>ID</v>
          </cell>
          <cell r="FA6044" t="str">
            <v>Bedrooms</v>
          </cell>
          <cell r="FB6044">
            <v>902696.00499999989</v>
          </cell>
          <cell r="FC6044">
            <v>840687.82499999995</v>
          </cell>
          <cell r="FI6044" t="str">
            <v>WA</v>
          </cell>
          <cell r="FJ6044" t="str">
            <v>Garage</v>
          </cell>
          <cell r="FK6044" t="str">
            <v>EISAx</v>
          </cell>
          <cell r="FL6044">
            <v>146469.4</v>
          </cell>
        </row>
        <row r="6045">
          <cell r="EZ6045" t="str">
            <v>ID</v>
          </cell>
          <cell r="FA6045" t="str">
            <v>Exterior</v>
          </cell>
          <cell r="FB6045">
            <v>357739.5</v>
          </cell>
          <cell r="FC6045">
            <v>3267354.0999999996</v>
          </cell>
          <cell r="FI6045" t="str">
            <v>WA</v>
          </cell>
          <cell r="FJ6045" t="str">
            <v>Kitchen</v>
          </cell>
          <cell r="FK6045" t="str">
            <v>EISAq</v>
          </cell>
          <cell r="FL6045">
            <v>38082.044000000002</v>
          </cell>
        </row>
        <row r="6046">
          <cell r="EZ6046" t="str">
            <v>ID</v>
          </cell>
          <cell r="FA6046" t="str">
            <v>Kitchen</v>
          </cell>
          <cell r="FB6046">
            <v>114476.63999999998</v>
          </cell>
          <cell r="FC6046">
            <v>215836.16499999998</v>
          </cell>
          <cell r="FI6046" t="str">
            <v>WA</v>
          </cell>
          <cell r="FJ6046" t="str">
            <v>Living Room/Family Room</v>
          </cell>
          <cell r="FK6046" t="str">
            <v>EISAq</v>
          </cell>
          <cell r="FL6046">
            <v>19041.022000000001</v>
          </cell>
        </row>
        <row r="6047">
          <cell r="EZ6047" t="str">
            <v>ID</v>
          </cell>
          <cell r="FA6047" t="str">
            <v>Living Room/Family Room</v>
          </cell>
          <cell r="FB6047">
            <v>679705.04999999993</v>
          </cell>
          <cell r="FC6047">
            <v>598617.42999999993</v>
          </cell>
          <cell r="FI6047" t="str">
            <v>WA</v>
          </cell>
          <cell r="FJ6047" t="str">
            <v>Other</v>
          </cell>
          <cell r="FK6047" t="str">
            <v>EISAnqnx</v>
          </cell>
          <cell r="FL6047">
            <v>175763.28</v>
          </cell>
        </row>
        <row r="6048">
          <cell r="EZ6048" t="str">
            <v>ID</v>
          </cell>
          <cell r="FA6048" t="str">
            <v>Other</v>
          </cell>
          <cell r="FB6048">
            <v>1123302.03</v>
          </cell>
          <cell r="FC6048">
            <v>1533509.99</v>
          </cell>
          <cell r="FI6048" t="str">
            <v>WA</v>
          </cell>
          <cell r="FJ6048" t="str">
            <v>Other</v>
          </cell>
          <cell r="FK6048" t="str">
            <v>EISAq</v>
          </cell>
          <cell r="FL6048">
            <v>70305.312000000005</v>
          </cell>
        </row>
        <row r="6049">
          <cell r="EZ6049" t="str">
            <v>WA</v>
          </cell>
          <cell r="FA6049" t="str">
            <v>Bathroom</v>
          </cell>
          <cell r="FB6049">
            <v>634397.86499999999</v>
          </cell>
          <cell r="FC6049">
            <v>199679.32799999998</v>
          </cell>
          <cell r="FI6049" t="str">
            <v>WA</v>
          </cell>
          <cell r="FJ6049" t="str">
            <v>Bathroom</v>
          </cell>
          <cell r="FK6049" t="str">
            <v>EISAnqnx</v>
          </cell>
          <cell r="FL6049">
            <v>841560.72</v>
          </cell>
        </row>
        <row r="6050">
          <cell r="EZ6050" t="str">
            <v>WA</v>
          </cell>
          <cell r="FA6050" t="str">
            <v>Bedrooms</v>
          </cell>
          <cell r="FB6050">
            <v>549118.152</v>
          </cell>
          <cell r="FC6050">
            <v>1108636.2689999999</v>
          </cell>
          <cell r="FI6050" t="str">
            <v>WA</v>
          </cell>
          <cell r="FJ6050" t="str">
            <v>Bedrooms</v>
          </cell>
          <cell r="FK6050" t="str">
            <v>EISAnqnx</v>
          </cell>
          <cell r="FL6050">
            <v>360668.88</v>
          </cell>
        </row>
        <row r="6051">
          <cell r="EZ6051" t="str">
            <v>WA</v>
          </cell>
          <cell r="FA6051" t="str">
            <v>Exterior</v>
          </cell>
          <cell r="FB6051">
            <v>844477.15799999994</v>
          </cell>
          <cell r="FC6051">
            <v>5355981.9749999996</v>
          </cell>
          <cell r="FI6051" t="str">
            <v>WA</v>
          </cell>
          <cell r="FJ6051" t="str">
            <v>Bedrooms</v>
          </cell>
          <cell r="FK6051" t="str">
            <v>EISAq</v>
          </cell>
          <cell r="FL6051">
            <v>90167.22</v>
          </cell>
        </row>
        <row r="6052">
          <cell r="EZ6052" t="str">
            <v>WA</v>
          </cell>
          <cell r="FA6052" t="str">
            <v>Kitchen</v>
          </cell>
          <cell r="FB6052">
            <v>166399.44</v>
          </cell>
          <cell r="FC6052">
            <v>228799.22999999998</v>
          </cell>
          <cell r="FI6052" t="str">
            <v>WA</v>
          </cell>
          <cell r="FJ6052" t="str">
            <v>Bedrooms</v>
          </cell>
          <cell r="FK6052" t="str">
            <v>EISAx</v>
          </cell>
          <cell r="FL6052">
            <v>601114.79999999993</v>
          </cell>
        </row>
        <row r="6053">
          <cell r="EZ6053" t="str">
            <v>WA</v>
          </cell>
          <cell r="FA6053" t="str">
            <v>Living Room/Family Room</v>
          </cell>
          <cell r="FB6053">
            <v>1607834.5889999999</v>
          </cell>
          <cell r="FC6053">
            <v>784157.36100000003</v>
          </cell>
          <cell r="FI6053" t="str">
            <v>WA</v>
          </cell>
          <cell r="FJ6053" t="str">
            <v>Exterior</v>
          </cell>
          <cell r="FK6053" t="str">
            <v>EISAnqnx</v>
          </cell>
          <cell r="FL6053">
            <v>240445.91999999998</v>
          </cell>
        </row>
        <row r="6054">
          <cell r="EZ6054" t="str">
            <v>WA</v>
          </cell>
          <cell r="FA6054" t="str">
            <v>Other</v>
          </cell>
          <cell r="FB6054">
            <v>2111192.895</v>
          </cell>
          <cell r="FC6054">
            <v>2695670.9279999998</v>
          </cell>
          <cell r="FI6054" t="str">
            <v>WA</v>
          </cell>
          <cell r="FJ6054" t="str">
            <v>Exterior</v>
          </cell>
          <cell r="FK6054" t="str">
            <v>EISAq</v>
          </cell>
          <cell r="FL6054">
            <v>30055.739999999998</v>
          </cell>
        </row>
        <row r="6055">
          <cell r="EZ6055" t="str">
            <v>WA</v>
          </cell>
          <cell r="FA6055" t="str">
            <v>Bathroom</v>
          </cell>
          <cell r="FB6055">
            <v>3208725.28</v>
          </cell>
          <cell r="FC6055">
            <v>723629.44000000006</v>
          </cell>
          <cell r="FI6055" t="str">
            <v>WA</v>
          </cell>
          <cell r="FJ6055" t="str">
            <v>Exterior</v>
          </cell>
          <cell r="FK6055" t="str">
            <v>EISAx</v>
          </cell>
          <cell r="FL6055">
            <v>601114.79999999993</v>
          </cell>
        </row>
        <row r="6056">
          <cell r="EZ6056" t="str">
            <v>WA</v>
          </cell>
          <cell r="FA6056" t="str">
            <v>Bedrooms</v>
          </cell>
          <cell r="FB6056">
            <v>1361565.92</v>
          </cell>
          <cell r="FC6056">
            <v>961665.44000000006</v>
          </cell>
          <cell r="FI6056" t="str">
            <v>WA</v>
          </cell>
          <cell r="FJ6056" t="str">
            <v>Garage</v>
          </cell>
          <cell r="FK6056" t="str">
            <v>EISAnqnx</v>
          </cell>
          <cell r="FL6056">
            <v>80148.639999999999</v>
          </cell>
        </row>
        <row r="6057">
          <cell r="EZ6057" t="str">
            <v>WA</v>
          </cell>
          <cell r="FA6057" t="str">
            <v>Exterior</v>
          </cell>
          <cell r="FB6057">
            <v>4551248.32</v>
          </cell>
          <cell r="FC6057">
            <v>7744739.2960000001</v>
          </cell>
          <cell r="FI6057" t="str">
            <v>WA</v>
          </cell>
          <cell r="FJ6057" t="str">
            <v>Garage</v>
          </cell>
          <cell r="FK6057" t="str">
            <v>EISAq</v>
          </cell>
          <cell r="FL6057">
            <v>641189.12</v>
          </cell>
        </row>
        <row r="6058">
          <cell r="EZ6058" t="str">
            <v>WA</v>
          </cell>
          <cell r="FA6058" t="str">
            <v>Garage</v>
          </cell>
          <cell r="FB6058">
            <v>1127338.496</v>
          </cell>
          <cell r="FC6058">
            <v>1761466.4</v>
          </cell>
          <cell r="FI6058" t="str">
            <v>WA</v>
          </cell>
          <cell r="FJ6058" t="str">
            <v>Kitchen</v>
          </cell>
          <cell r="FK6058" t="str">
            <v>EISAnqnx</v>
          </cell>
          <cell r="FL6058">
            <v>240445.91999999998</v>
          </cell>
        </row>
        <row r="6059">
          <cell r="EZ6059" t="str">
            <v>WA</v>
          </cell>
          <cell r="FA6059" t="str">
            <v>Kitchen</v>
          </cell>
          <cell r="FB6059">
            <v>1359661.632</v>
          </cell>
          <cell r="FC6059">
            <v>584616.41599999997</v>
          </cell>
          <cell r="FI6059" t="str">
            <v>WA</v>
          </cell>
          <cell r="FJ6059" t="str">
            <v>Kitchen</v>
          </cell>
          <cell r="FK6059" t="str">
            <v>EISAq</v>
          </cell>
          <cell r="FL6059">
            <v>240445.91999999998</v>
          </cell>
        </row>
        <row r="6060">
          <cell r="EZ6060" t="str">
            <v>WA</v>
          </cell>
          <cell r="FA6060" t="str">
            <v>Living Room/Family Room</v>
          </cell>
          <cell r="FB6060">
            <v>2431775.7760000001</v>
          </cell>
          <cell r="FC6060">
            <v>2296571.3280000002</v>
          </cell>
          <cell r="FI6060" t="str">
            <v>WA</v>
          </cell>
          <cell r="FJ6060" t="str">
            <v>Living Room/Family Room</v>
          </cell>
          <cell r="FK6060" t="str">
            <v>EISAnqnx</v>
          </cell>
          <cell r="FL6060">
            <v>240445.91999999998</v>
          </cell>
        </row>
        <row r="6061">
          <cell r="EZ6061" t="str">
            <v>WA</v>
          </cell>
          <cell r="FA6061" t="str">
            <v>Other</v>
          </cell>
          <cell r="FB6061">
            <v>6009932.9280000003</v>
          </cell>
          <cell r="FC6061">
            <v>3477229.8879999998</v>
          </cell>
          <cell r="FI6061" t="str">
            <v>WA</v>
          </cell>
          <cell r="FJ6061" t="str">
            <v>Living Room/Family Room</v>
          </cell>
          <cell r="FK6061" t="str">
            <v>EISAq</v>
          </cell>
          <cell r="FL6061">
            <v>132245.25599999999</v>
          </cell>
        </row>
        <row r="6062">
          <cell r="EZ6062" t="str">
            <v>ID</v>
          </cell>
          <cell r="FA6062" t="str">
            <v>Bathroom</v>
          </cell>
          <cell r="FB6062">
            <v>306646.88400000002</v>
          </cell>
          <cell r="FC6062">
            <v>545150.01600000006</v>
          </cell>
          <cell r="FI6062" t="str">
            <v>WA</v>
          </cell>
          <cell r="FJ6062" t="str">
            <v>Living Room/Family Room</v>
          </cell>
          <cell r="FK6062" t="str">
            <v>EISAx</v>
          </cell>
          <cell r="FL6062">
            <v>220408.75999999998</v>
          </cell>
        </row>
        <row r="6063">
          <cell r="EZ6063" t="str">
            <v>ID</v>
          </cell>
          <cell r="FA6063" t="str">
            <v>Bedrooms</v>
          </cell>
          <cell r="FB6063">
            <v>696580.576</v>
          </cell>
          <cell r="FC6063">
            <v>1870167.416</v>
          </cell>
          <cell r="FI6063" t="str">
            <v>WA</v>
          </cell>
          <cell r="FJ6063" t="str">
            <v>Other</v>
          </cell>
          <cell r="FK6063" t="str">
            <v>EISAnqnx</v>
          </cell>
          <cell r="FL6063">
            <v>240445.91999999998</v>
          </cell>
        </row>
        <row r="6064">
          <cell r="EZ6064" t="str">
            <v>ID</v>
          </cell>
          <cell r="FA6064" t="str">
            <v>Exterior</v>
          </cell>
          <cell r="FB6064">
            <v>492149.32</v>
          </cell>
          <cell r="FC6064">
            <v>5141067.5120000001</v>
          </cell>
          <cell r="FI6064" t="str">
            <v>WA</v>
          </cell>
          <cell r="FJ6064" t="str">
            <v>Other</v>
          </cell>
          <cell r="FK6064" t="str">
            <v>EISAq</v>
          </cell>
          <cell r="FL6064">
            <v>230427.34</v>
          </cell>
        </row>
        <row r="6065">
          <cell r="EZ6065" t="str">
            <v>ID</v>
          </cell>
          <cell r="FA6065" t="str">
            <v>Kitchen</v>
          </cell>
          <cell r="FB6065">
            <v>1817166.72</v>
          </cell>
          <cell r="FC6065">
            <v>605722.24</v>
          </cell>
          <cell r="FI6065" t="str">
            <v>WA</v>
          </cell>
          <cell r="FJ6065" t="str">
            <v>Other</v>
          </cell>
          <cell r="FK6065" t="str">
            <v>EISAx</v>
          </cell>
          <cell r="FL6065">
            <v>240445.91999999998</v>
          </cell>
        </row>
        <row r="6066">
          <cell r="EZ6066" t="str">
            <v>ID</v>
          </cell>
          <cell r="FA6066" t="str">
            <v>Living Room/Family Room</v>
          </cell>
          <cell r="FB6066">
            <v>302861.12</v>
          </cell>
          <cell r="FC6066">
            <v>908583.36</v>
          </cell>
          <cell r="FI6066" t="str">
            <v>OR</v>
          </cell>
          <cell r="FJ6066" t="str">
            <v>Bathroom</v>
          </cell>
          <cell r="FK6066" t="str">
            <v>EISAnqnx</v>
          </cell>
          <cell r="FL6066">
            <v>2149148.7800000003</v>
          </cell>
        </row>
        <row r="6067">
          <cell r="EZ6067" t="str">
            <v>ID</v>
          </cell>
          <cell r="FA6067" t="str">
            <v>Other</v>
          </cell>
          <cell r="FB6067">
            <v>492149.32</v>
          </cell>
          <cell r="FC6067">
            <v>954012.52800000005</v>
          </cell>
          <cell r="FI6067" t="str">
            <v>OR</v>
          </cell>
          <cell r="FJ6067" t="str">
            <v>Bedrooms</v>
          </cell>
          <cell r="FK6067" t="str">
            <v>EISAnqnx</v>
          </cell>
          <cell r="FL6067">
            <v>1941166.6400000001</v>
          </cell>
        </row>
        <row r="6068">
          <cell r="EZ6068" t="str">
            <v>OR</v>
          </cell>
          <cell r="FA6068" t="str">
            <v>Bathroom</v>
          </cell>
          <cell r="FB6068">
            <v>5306644.4799999995</v>
          </cell>
          <cell r="FC6068">
            <v>1027092.48</v>
          </cell>
          <cell r="FI6068" t="str">
            <v>OR</v>
          </cell>
          <cell r="FJ6068" t="str">
            <v>Exterior</v>
          </cell>
          <cell r="FK6068" t="str">
            <v>EISAq</v>
          </cell>
          <cell r="FL6068">
            <v>388233.32800000004</v>
          </cell>
        </row>
        <row r="6069">
          <cell r="EZ6069" t="str">
            <v>OR</v>
          </cell>
          <cell r="FA6069" t="str">
            <v>Bedrooms</v>
          </cell>
          <cell r="FB6069">
            <v>3457878.0159999998</v>
          </cell>
          <cell r="FC6069">
            <v>4724625.4079999998</v>
          </cell>
          <cell r="FI6069" t="str">
            <v>OR</v>
          </cell>
          <cell r="FJ6069" t="str">
            <v>Garage</v>
          </cell>
          <cell r="FK6069" t="str">
            <v>EISAnqnx</v>
          </cell>
          <cell r="FL6069">
            <v>831928.56</v>
          </cell>
        </row>
        <row r="6070">
          <cell r="EZ6070" t="str">
            <v>OR</v>
          </cell>
          <cell r="FA6070" t="str">
            <v>Exterior</v>
          </cell>
          <cell r="FB6070">
            <v>7061260.7999999998</v>
          </cell>
          <cell r="FC6070">
            <v>10690320.896</v>
          </cell>
          <cell r="FI6070" t="str">
            <v>OR</v>
          </cell>
          <cell r="FJ6070" t="str">
            <v>Kitchen</v>
          </cell>
          <cell r="FK6070" t="str">
            <v>EISAx</v>
          </cell>
          <cell r="FL6070">
            <v>2599776.75</v>
          </cell>
        </row>
        <row r="6071">
          <cell r="EZ6071" t="str">
            <v>OR</v>
          </cell>
          <cell r="FA6071" t="str">
            <v>Garage</v>
          </cell>
          <cell r="FB6071">
            <v>2738913.2799999998</v>
          </cell>
          <cell r="FC6071">
            <v>3654737.4079999998</v>
          </cell>
          <cell r="FI6071" t="str">
            <v>OR</v>
          </cell>
          <cell r="FJ6071" t="str">
            <v>Living Room/Family Room</v>
          </cell>
          <cell r="FK6071" t="str">
            <v>EISAnqnx</v>
          </cell>
          <cell r="FL6071">
            <v>415964.28</v>
          </cell>
        </row>
        <row r="6072">
          <cell r="EZ6072" t="str">
            <v>OR</v>
          </cell>
          <cell r="FA6072" t="str">
            <v>Kitchen</v>
          </cell>
          <cell r="FB6072">
            <v>5101225.9839999992</v>
          </cell>
          <cell r="FC6072">
            <v>1711820.7999999998</v>
          </cell>
          <cell r="FI6072" t="str">
            <v>OR</v>
          </cell>
          <cell r="FJ6072" t="str">
            <v>Living Room/Family Room</v>
          </cell>
          <cell r="FK6072" t="str">
            <v>EISAq</v>
          </cell>
          <cell r="FL6072">
            <v>388233.32800000004</v>
          </cell>
        </row>
        <row r="6073">
          <cell r="EZ6073" t="str">
            <v>OR</v>
          </cell>
          <cell r="FA6073" t="str">
            <v>Living Room/Family Room</v>
          </cell>
          <cell r="FB6073">
            <v>2824504.32</v>
          </cell>
          <cell r="FC6073">
            <v>2738913.2799999998</v>
          </cell>
          <cell r="FI6073" t="str">
            <v>OR</v>
          </cell>
          <cell r="FJ6073" t="str">
            <v>Living Room/Family Room</v>
          </cell>
          <cell r="FK6073" t="str">
            <v>EISAx</v>
          </cell>
          <cell r="FL6073">
            <v>519955.35000000003</v>
          </cell>
        </row>
        <row r="6074">
          <cell r="EZ6074" t="str">
            <v>OR</v>
          </cell>
          <cell r="FA6074" t="str">
            <v>Other</v>
          </cell>
          <cell r="FB6074">
            <v>376600.576</v>
          </cell>
          <cell r="FC6074">
            <v>513546.23999999999</v>
          </cell>
          <cell r="FI6074" t="str">
            <v>OR</v>
          </cell>
          <cell r="FJ6074" t="str">
            <v>Other</v>
          </cell>
          <cell r="FK6074" t="str">
            <v>EISAnqnx</v>
          </cell>
          <cell r="FL6074">
            <v>4436952.32</v>
          </cell>
        </row>
        <row r="6075">
          <cell r="EZ6075" t="str">
            <v>WA</v>
          </cell>
          <cell r="FA6075" t="str">
            <v>Bathroom</v>
          </cell>
          <cell r="FB6075">
            <v>1056879.8400000001</v>
          </cell>
          <cell r="FC6075">
            <v>218993.12</v>
          </cell>
          <cell r="FI6075" t="str">
            <v>OR</v>
          </cell>
          <cell r="FJ6075" t="str">
            <v>Other</v>
          </cell>
          <cell r="FK6075" t="str">
            <v>EISAx</v>
          </cell>
          <cell r="FL6075">
            <v>1941166.6400000001</v>
          </cell>
        </row>
        <row r="6076">
          <cell r="EZ6076" t="str">
            <v>WA</v>
          </cell>
          <cell r="FA6076" t="str">
            <v>Bedrooms</v>
          </cell>
          <cell r="FB6076">
            <v>637936.48</v>
          </cell>
          <cell r="FC6076">
            <v>1093061.3119999999</v>
          </cell>
          <cell r="FI6076" t="str">
            <v>WA</v>
          </cell>
          <cell r="FJ6076" t="str">
            <v>Bathroom</v>
          </cell>
          <cell r="FK6076" t="str">
            <v>EISAnqnx</v>
          </cell>
          <cell r="FL6076">
            <v>841560.72</v>
          </cell>
        </row>
        <row r="6077">
          <cell r="EZ6077" t="str">
            <v>WA</v>
          </cell>
          <cell r="FA6077" t="str">
            <v>Exterior</v>
          </cell>
          <cell r="FB6077">
            <v>167577.34400000001</v>
          </cell>
          <cell r="FC6077">
            <v>5012086.0159999998</v>
          </cell>
          <cell r="FI6077" t="str">
            <v>WA</v>
          </cell>
          <cell r="FJ6077" t="str">
            <v>Bedrooms</v>
          </cell>
          <cell r="FK6077" t="str">
            <v>EISAnqnx</v>
          </cell>
          <cell r="FL6077">
            <v>1202229.5999999999</v>
          </cell>
        </row>
        <row r="6078">
          <cell r="EZ6078" t="str">
            <v>WA</v>
          </cell>
          <cell r="FA6078" t="str">
            <v>Garage</v>
          </cell>
          <cell r="FB6078">
            <v>533200.64000000001</v>
          </cell>
          <cell r="FC6078">
            <v>971186.88</v>
          </cell>
          <cell r="FI6078" t="str">
            <v>WA</v>
          </cell>
          <cell r="FJ6078" t="str">
            <v>Bedrooms</v>
          </cell>
          <cell r="FK6078" t="str">
            <v>EISAq</v>
          </cell>
          <cell r="FL6078">
            <v>90167.22</v>
          </cell>
        </row>
        <row r="6079">
          <cell r="EZ6079" t="str">
            <v>WA</v>
          </cell>
          <cell r="FA6079" t="str">
            <v>Kitchen</v>
          </cell>
          <cell r="FB6079">
            <v>121874.432</v>
          </cell>
          <cell r="FC6079">
            <v>238036</v>
          </cell>
          <cell r="FI6079" t="str">
            <v>WA</v>
          </cell>
          <cell r="FJ6079" t="str">
            <v>Bedrooms</v>
          </cell>
          <cell r="FK6079" t="str">
            <v>EISAx</v>
          </cell>
          <cell r="FL6079">
            <v>200371.59999999998</v>
          </cell>
        </row>
        <row r="6080">
          <cell r="EZ6080" t="str">
            <v>WA</v>
          </cell>
          <cell r="FA6080" t="str">
            <v>Living Room/Family Room</v>
          </cell>
          <cell r="FB6080">
            <v>1085444.1599999999</v>
          </cell>
          <cell r="FC6080">
            <v>1342523.04</v>
          </cell>
          <cell r="FI6080" t="str">
            <v>WA</v>
          </cell>
          <cell r="FJ6080" t="str">
            <v>Exterior</v>
          </cell>
          <cell r="FK6080" t="str">
            <v>EISAq</v>
          </cell>
          <cell r="FL6080">
            <v>150278.69999999998</v>
          </cell>
        </row>
        <row r="6081">
          <cell r="EZ6081" t="str">
            <v>WA</v>
          </cell>
          <cell r="FA6081" t="str">
            <v>Other</v>
          </cell>
          <cell r="FB6081">
            <v>2646960.3199999998</v>
          </cell>
          <cell r="FC6081">
            <v>1588176.192</v>
          </cell>
          <cell r="FI6081" t="str">
            <v>WA</v>
          </cell>
          <cell r="FJ6081" t="str">
            <v>Exterior</v>
          </cell>
          <cell r="FK6081" t="str">
            <v>EISAx</v>
          </cell>
          <cell r="FL6081">
            <v>400743.19999999995</v>
          </cell>
        </row>
        <row r="6082">
          <cell r="EZ6082" t="str">
            <v>OR</v>
          </cell>
          <cell r="FA6082" t="str">
            <v>Bathroom</v>
          </cell>
          <cell r="FB6082">
            <v>645076.80000000005</v>
          </cell>
          <cell r="FC6082">
            <v>153205.74</v>
          </cell>
          <cell r="FI6082" t="str">
            <v>WA</v>
          </cell>
          <cell r="FJ6082" t="str">
            <v>Garage</v>
          </cell>
          <cell r="FK6082" t="str">
            <v>EISAq</v>
          </cell>
          <cell r="FL6082">
            <v>240445.91999999998</v>
          </cell>
        </row>
        <row r="6083">
          <cell r="EZ6083" t="str">
            <v>OR</v>
          </cell>
          <cell r="FA6083" t="str">
            <v>Bedrooms</v>
          </cell>
          <cell r="FB6083">
            <v>593470.65599999996</v>
          </cell>
          <cell r="FC6083">
            <v>1467549.72</v>
          </cell>
          <cell r="FI6083" t="str">
            <v>WA</v>
          </cell>
          <cell r="FJ6083" t="str">
            <v>Kitchen</v>
          </cell>
          <cell r="FK6083" t="str">
            <v>EISAx</v>
          </cell>
          <cell r="FL6083">
            <v>3516521.5799999996</v>
          </cell>
        </row>
        <row r="6084">
          <cell r="EZ6084" t="str">
            <v>OR</v>
          </cell>
          <cell r="FA6084" t="str">
            <v>Exterior</v>
          </cell>
          <cell r="FB6084">
            <v>196748.424</v>
          </cell>
          <cell r="FC6084">
            <v>3668874.3</v>
          </cell>
          <cell r="FI6084" t="str">
            <v>WA</v>
          </cell>
          <cell r="FJ6084" t="str">
            <v>Living Room/Family Room</v>
          </cell>
          <cell r="FK6084" t="str">
            <v>EISAnqnx</v>
          </cell>
          <cell r="FL6084">
            <v>360668.88</v>
          </cell>
        </row>
        <row r="6085">
          <cell r="EZ6085" t="str">
            <v>OR</v>
          </cell>
          <cell r="FA6085" t="str">
            <v>Garage</v>
          </cell>
          <cell r="FB6085">
            <v>387046.08</v>
          </cell>
          <cell r="FC6085">
            <v>1072440.18</v>
          </cell>
          <cell r="FI6085" t="str">
            <v>WA</v>
          </cell>
          <cell r="FJ6085" t="str">
            <v>Living Room/Family Room</v>
          </cell>
          <cell r="FK6085" t="str">
            <v>EISAq</v>
          </cell>
          <cell r="FL6085">
            <v>398739.484</v>
          </cell>
        </row>
        <row r="6086">
          <cell r="EZ6086" t="str">
            <v>OR</v>
          </cell>
          <cell r="FA6086" t="str">
            <v>Kitchen</v>
          </cell>
          <cell r="FB6086">
            <v>314474.94</v>
          </cell>
          <cell r="FC6086">
            <v>274157.64</v>
          </cell>
          <cell r="FI6086" t="str">
            <v>WA</v>
          </cell>
          <cell r="FJ6086" t="str">
            <v>Living Room/Family Room</v>
          </cell>
          <cell r="FK6086" t="str">
            <v>EISAx</v>
          </cell>
          <cell r="FL6086">
            <v>1562898.48</v>
          </cell>
        </row>
        <row r="6087">
          <cell r="EZ6087" t="str">
            <v>OR</v>
          </cell>
          <cell r="FA6087" t="str">
            <v>Living Room/Family Room</v>
          </cell>
          <cell r="FB6087">
            <v>35479.224000000002</v>
          </cell>
          <cell r="FC6087">
            <v>725711.4</v>
          </cell>
          <cell r="FI6087" t="str">
            <v>WA</v>
          </cell>
          <cell r="FJ6087" t="str">
            <v>Other</v>
          </cell>
          <cell r="FK6087" t="str">
            <v>EISAnqnx</v>
          </cell>
          <cell r="FL6087">
            <v>1001858</v>
          </cell>
        </row>
        <row r="6088">
          <cell r="EZ6088" t="str">
            <v>OR</v>
          </cell>
          <cell r="FA6088" t="str">
            <v>Other</v>
          </cell>
          <cell r="FB6088">
            <v>943424.82</v>
          </cell>
          <cell r="FC6088">
            <v>895044.06</v>
          </cell>
          <cell r="FI6088" t="str">
            <v>WA</v>
          </cell>
          <cell r="FJ6088" t="str">
            <v>Other</v>
          </cell>
          <cell r="FK6088" t="str">
            <v>EISAq</v>
          </cell>
          <cell r="FL6088">
            <v>44081.752</v>
          </cell>
        </row>
        <row r="6089">
          <cell r="EZ6089" t="str">
            <v>WA</v>
          </cell>
          <cell r="FA6089" t="str">
            <v>Bathroom</v>
          </cell>
          <cell r="FB6089">
            <v>374398.74</v>
          </cell>
          <cell r="FC6089">
            <v>207999.3</v>
          </cell>
          <cell r="FI6089" t="str">
            <v>WA</v>
          </cell>
          <cell r="FJ6089" t="str">
            <v>Other</v>
          </cell>
          <cell r="FK6089" t="str">
            <v>EISAx</v>
          </cell>
          <cell r="FL6089">
            <v>721337.76</v>
          </cell>
        </row>
        <row r="6090">
          <cell r="EZ6090" t="str">
            <v>WA</v>
          </cell>
          <cell r="FA6090" t="str">
            <v>Bedrooms</v>
          </cell>
          <cell r="FB6090">
            <v>374398.74</v>
          </cell>
          <cell r="FC6090">
            <v>436798.52999999997</v>
          </cell>
          <cell r="FI6090" t="str">
            <v>WA</v>
          </cell>
          <cell r="FJ6090" t="str">
            <v>Bathroom</v>
          </cell>
          <cell r="FK6090" t="str">
            <v>EISAnqnx</v>
          </cell>
          <cell r="FL6090">
            <v>138105.47999999998</v>
          </cell>
        </row>
        <row r="6091">
          <cell r="EZ6091" t="str">
            <v>WA</v>
          </cell>
          <cell r="FA6091" t="str">
            <v>Exterior</v>
          </cell>
          <cell r="FB6091">
            <v>249599.16</v>
          </cell>
          <cell r="FC6091">
            <v>2059193.0699999998</v>
          </cell>
          <cell r="FI6091" t="str">
            <v>WA</v>
          </cell>
          <cell r="FJ6091" t="str">
            <v>Bathroom</v>
          </cell>
          <cell r="FK6091" t="str">
            <v>EISAq</v>
          </cell>
          <cell r="FL6091">
            <v>51789.554999999993</v>
          </cell>
        </row>
        <row r="6092">
          <cell r="EZ6092" t="str">
            <v>WA</v>
          </cell>
          <cell r="FA6092" t="str">
            <v>Kitchen</v>
          </cell>
          <cell r="FB6092">
            <v>582398.04</v>
          </cell>
          <cell r="FC6092">
            <v>228799.22999999998</v>
          </cell>
          <cell r="FI6092" t="str">
            <v>WA</v>
          </cell>
          <cell r="FJ6092" t="str">
            <v>Bathroom</v>
          </cell>
          <cell r="FK6092" t="str">
            <v>EISAx</v>
          </cell>
          <cell r="FL6092">
            <v>287719.75</v>
          </cell>
        </row>
        <row r="6093">
          <cell r="EZ6093" t="str">
            <v>WA</v>
          </cell>
          <cell r="FA6093" t="str">
            <v>Living Room/Family Room</v>
          </cell>
          <cell r="FB6093">
            <v>499198.32</v>
          </cell>
          <cell r="FC6093">
            <v>571998.07499999995</v>
          </cell>
          <cell r="FI6093" t="str">
            <v>WA</v>
          </cell>
          <cell r="FJ6093" t="str">
            <v>Bedrooms</v>
          </cell>
          <cell r="FK6093" t="str">
            <v>EISAnqnx</v>
          </cell>
          <cell r="FL6093">
            <v>138105.47999999998</v>
          </cell>
        </row>
        <row r="6094">
          <cell r="EZ6094" t="str">
            <v>WA</v>
          </cell>
          <cell r="FA6094" t="str">
            <v>Other</v>
          </cell>
          <cell r="FB6094">
            <v>623997.9</v>
          </cell>
          <cell r="FC6094">
            <v>436798.52999999997</v>
          </cell>
          <cell r="FI6094" t="str">
            <v>WA</v>
          </cell>
          <cell r="FJ6094" t="str">
            <v>Bedrooms</v>
          </cell>
          <cell r="FK6094" t="str">
            <v>EISAq</v>
          </cell>
          <cell r="FL6094">
            <v>123144.05299999999</v>
          </cell>
        </row>
        <row r="6095">
          <cell r="EZ6095" t="str">
            <v>WA</v>
          </cell>
          <cell r="FA6095" t="str">
            <v>Bathroom</v>
          </cell>
          <cell r="FB6095">
            <v>1247995.8</v>
          </cell>
          <cell r="FC6095">
            <v>322398.91499999998</v>
          </cell>
          <cell r="FI6095" t="str">
            <v>WA</v>
          </cell>
          <cell r="FJ6095" t="str">
            <v>Exterior</v>
          </cell>
          <cell r="FK6095" t="str">
            <v>EISAq</v>
          </cell>
          <cell r="FL6095">
            <v>168028.33399999997</v>
          </cell>
        </row>
        <row r="6096">
          <cell r="EZ6096" t="str">
            <v>WA</v>
          </cell>
          <cell r="FA6096" t="str">
            <v>Bedrooms</v>
          </cell>
          <cell r="FB6096">
            <v>436798.52999999997</v>
          </cell>
          <cell r="FC6096">
            <v>811197.27</v>
          </cell>
          <cell r="FI6096" t="str">
            <v>WA</v>
          </cell>
          <cell r="FJ6096" t="str">
            <v>Garage</v>
          </cell>
          <cell r="FK6096" t="str">
            <v>EISAnqnx</v>
          </cell>
          <cell r="FL6096">
            <v>69052.739999999991</v>
          </cell>
        </row>
        <row r="6097">
          <cell r="EZ6097" t="str">
            <v>WA</v>
          </cell>
          <cell r="FA6097" t="str">
            <v>Garage</v>
          </cell>
          <cell r="FB6097">
            <v>124799.58</v>
          </cell>
          <cell r="FC6097">
            <v>831997.2</v>
          </cell>
          <cell r="FI6097" t="str">
            <v>WA</v>
          </cell>
          <cell r="FJ6097" t="str">
            <v>Garage</v>
          </cell>
          <cell r="FK6097" t="str">
            <v>EISAq</v>
          </cell>
          <cell r="FL6097">
            <v>276210.95999999996</v>
          </cell>
        </row>
        <row r="6098">
          <cell r="EZ6098" t="str">
            <v>WA</v>
          </cell>
          <cell r="FA6098" t="str">
            <v>Kitchen</v>
          </cell>
          <cell r="FB6098">
            <v>890237.00399999996</v>
          </cell>
          <cell r="FC6098">
            <v>727997.54999999993</v>
          </cell>
          <cell r="FI6098" t="str">
            <v>WA</v>
          </cell>
          <cell r="FJ6098" t="str">
            <v>Kitchen</v>
          </cell>
          <cell r="FK6098" t="str">
            <v>EISAq</v>
          </cell>
          <cell r="FL6098">
            <v>92070.319999999992</v>
          </cell>
        </row>
        <row r="6099">
          <cell r="EZ6099" t="str">
            <v>WA</v>
          </cell>
          <cell r="FA6099" t="str">
            <v>Living Room/Family Room</v>
          </cell>
          <cell r="FB6099">
            <v>717597.58499999996</v>
          </cell>
          <cell r="FC6099">
            <v>998396.64</v>
          </cell>
          <cell r="FI6099" t="str">
            <v>WA</v>
          </cell>
          <cell r="FJ6099" t="str">
            <v>Living Room/Family Room</v>
          </cell>
          <cell r="FK6099" t="str">
            <v>EISAnqnx</v>
          </cell>
          <cell r="FL6099">
            <v>69052.739999999991</v>
          </cell>
        </row>
        <row r="6100">
          <cell r="EZ6100" t="str">
            <v>WA</v>
          </cell>
          <cell r="FA6100" t="str">
            <v>Other</v>
          </cell>
          <cell r="FB6100">
            <v>675997.72499999998</v>
          </cell>
          <cell r="FC6100">
            <v>842397.16499999992</v>
          </cell>
          <cell r="FI6100" t="str">
            <v>WA</v>
          </cell>
          <cell r="FJ6100" t="str">
            <v>Other</v>
          </cell>
          <cell r="FK6100" t="str">
            <v>EISAq</v>
          </cell>
          <cell r="FL6100">
            <v>124294.93199999999</v>
          </cell>
        </row>
        <row r="6101">
          <cell r="EZ6101" t="str">
            <v>ID</v>
          </cell>
          <cell r="FA6101" t="str">
            <v>Bathroom</v>
          </cell>
          <cell r="FB6101">
            <v>991870.16800000006</v>
          </cell>
          <cell r="FC6101">
            <v>393719.45600000001</v>
          </cell>
          <cell r="FI6101" t="str">
            <v>WA</v>
          </cell>
          <cell r="FJ6101" t="str">
            <v>Other</v>
          </cell>
          <cell r="FK6101" t="str">
            <v>EISAx</v>
          </cell>
          <cell r="FL6101">
            <v>414316.43999999994</v>
          </cell>
        </row>
        <row r="6102">
          <cell r="EZ6102" t="str">
            <v>ID</v>
          </cell>
          <cell r="FA6102" t="str">
            <v>Bedrooms</v>
          </cell>
          <cell r="FB6102">
            <v>477006.26400000002</v>
          </cell>
          <cell r="FC6102">
            <v>1548377.476</v>
          </cell>
          <cell r="FI6102" t="str">
            <v>WA</v>
          </cell>
          <cell r="FJ6102" t="str">
            <v>Bathroom</v>
          </cell>
          <cell r="FK6102" t="str">
            <v>EISAnqnx</v>
          </cell>
          <cell r="FL6102">
            <v>1189558.32</v>
          </cell>
        </row>
        <row r="6103">
          <cell r="EZ6103" t="str">
            <v>ID</v>
          </cell>
          <cell r="FA6103" t="str">
            <v>Exterior</v>
          </cell>
          <cell r="FB6103">
            <v>166573.61600000001</v>
          </cell>
          <cell r="FC6103">
            <v>6473656.4400000004</v>
          </cell>
          <cell r="FI6103" t="str">
            <v>WA</v>
          </cell>
          <cell r="FJ6103" t="str">
            <v>Bathroom</v>
          </cell>
          <cell r="FK6103" t="str">
            <v>EISAq</v>
          </cell>
          <cell r="FL6103">
            <v>109042.84600000001</v>
          </cell>
        </row>
        <row r="6104">
          <cell r="EZ6104" t="str">
            <v>ID</v>
          </cell>
          <cell r="FA6104" t="str">
            <v>Kitchen</v>
          </cell>
          <cell r="FB6104">
            <v>333147.23200000002</v>
          </cell>
          <cell r="FC6104">
            <v>1181158.368</v>
          </cell>
          <cell r="FI6104" t="str">
            <v>WA</v>
          </cell>
          <cell r="FJ6104" t="str">
            <v>Bathroom</v>
          </cell>
          <cell r="FK6104" t="str">
            <v>EISAx</v>
          </cell>
          <cell r="FL6104">
            <v>2478246.5</v>
          </cell>
        </row>
        <row r="6105">
          <cell r="EZ6105" t="str">
            <v>ID</v>
          </cell>
          <cell r="FA6105" t="str">
            <v>Living Room/Family Room</v>
          </cell>
          <cell r="FB6105">
            <v>1798237.9000000001</v>
          </cell>
          <cell r="FC6105">
            <v>2120027.84</v>
          </cell>
          <cell r="FI6105" t="str">
            <v>WA</v>
          </cell>
          <cell r="FJ6105" t="str">
            <v>Bedrooms</v>
          </cell>
          <cell r="FK6105" t="str">
            <v>EISAnqnx</v>
          </cell>
          <cell r="FL6105">
            <v>594779.16</v>
          </cell>
        </row>
        <row r="6106">
          <cell r="EZ6106" t="str">
            <v>ID</v>
          </cell>
          <cell r="FA6106" t="str">
            <v>Other</v>
          </cell>
          <cell r="FB6106">
            <v>3498045.9360000002</v>
          </cell>
          <cell r="FC6106">
            <v>1571092.06</v>
          </cell>
          <cell r="FI6106" t="str">
            <v>WA</v>
          </cell>
          <cell r="FJ6106" t="str">
            <v>Bedrooms</v>
          </cell>
          <cell r="FK6106" t="str">
            <v>EISAq</v>
          </cell>
          <cell r="FL6106">
            <v>297389.58</v>
          </cell>
        </row>
        <row r="6107">
          <cell r="EZ6107" t="str">
            <v>MT</v>
          </cell>
          <cell r="FA6107" t="str">
            <v>Bathroom</v>
          </cell>
          <cell r="FB6107">
            <v>549445.92000000004</v>
          </cell>
          <cell r="FC6107">
            <v>186582.67700000003</v>
          </cell>
          <cell r="FI6107" t="str">
            <v>WA</v>
          </cell>
          <cell r="FJ6107" t="str">
            <v>Exterior</v>
          </cell>
          <cell r="FK6107" t="str">
            <v>EISAnqnx</v>
          </cell>
          <cell r="FL6107">
            <v>594779.16</v>
          </cell>
        </row>
        <row r="6108">
          <cell r="EZ6108" t="str">
            <v>MT</v>
          </cell>
          <cell r="FA6108" t="str">
            <v>Bedrooms</v>
          </cell>
          <cell r="FB6108">
            <v>718858.41200000001</v>
          </cell>
          <cell r="FC6108">
            <v>675360.6100000001</v>
          </cell>
          <cell r="FI6108" t="str">
            <v>WA</v>
          </cell>
          <cell r="FJ6108" t="str">
            <v>Exterior</v>
          </cell>
          <cell r="FK6108" t="str">
            <v>EISAq</v>
          </cell>
          <cell r="FL6108">
            <v>223042.18500000003</v>
          </cell>
        </row>
        <row r="6109">
          <cell r="EZ6109" t="str">
            <v>MT</v>
          </cell>
          <cell r="FA6109" t="str">
            <v>Exterior</v>
          </cell>
          <cell r="FB6109">
            <v>412084.44000000006</v>
          </cell>
          <cell r="FC6109">
            <v>2838803.9200000004</v>
          </cell>
          <cell r="FI6109" t="str">
            <v>WA</v>
          </cell>
          <cell r="FJ6109" t="str">
            <v>Garage</v>
          </cell>
          <cell r="FK6109" t="str">
            <v>EISAnqnx</v>
          </cell>
          <cell r="FL6109">
            <v>892168.74000000011</v>
          </cell>
        </row>
        <row r="6110">
          <cell r="EZ6110" t="str">
            <v>MT</v>
          </cell>
          <cell r="FA6110" t="str">
            <v>Garage</v>
          </cell>
          <cell r="FB6110">
            <v>242671.94800000003</v>
          </cell>
          <cell r="FC6110">
            <v>645598.95600000001</v>
          </cell>
          <cell r="FI6110" t="str">
            <v>WA</v>
          </cell>
          <cell r="FJ6110" t="str">
            <v>Kitchen</v>
          </cell>
          <cell r="FK6110" t="str">
            <v>EISAnqnx</v>
          </cell>
          <cell r="FL6110">
            <v>892168.74000000011</v>
          </cell>
        </row>
        <row r="6111">
          <cell r="EZ6111" t="str">
            <v>MT</v>
          </cell>
          <cell r="FA6111" t="str">
            <v>Living Room/Family Room</v>
          </cell>
          <cell r="FB6111">
            <v>1103470.5560000001</v>
          </cell>
          <cell r="FC6111">
            <v>812722.09000000008</v>
          </cell>
          <cell r="FI6111" t="str">
            <v>WA</v>
          </cell>
          <cell r="FJ6111" t="str">
            <v>Kitchen</v>
          </cell>
          <cell r="FK6111" t="str">
            <v>EISAx</v>
          </cell>
          <cell r="FL6111">
            <v>1610860.2250000001</v>
          </cell>
        </row>
        <row r="6112">
          <cell r="EZ6112" t="str">
            <v>MT</v>
          </cell>
          <cell r="FA6112" t="str">
            <v>Other</v>
          </cell>
          <cell r="FB6112">
            <v>2506847.0100000002</v>
          </cell>
          <cell r="FC6112">
            <v>975266.50800000003</v>
          </cell>
          <cell r="FI6112" t="str">
            <v>WA</v>
          </cell>
          <cell r="FJ6112" t="str">
            <v>Living Room/Family Room</v>
          </cell>
          <cell r="FK6112" t="str">
            <v>EISAnqnx</v>
          </cell>
          <cell r="FL6112">
            <v>892168.74000000011</v>
          </cell>
        </row>
        <row r="6113">
          <cell r="EZ6113" t="str">
            <v>MT</v>
          </cell>
          <cell r="FA6113" t="str">
            <v>Bathroom</v>
          </cell>
          <cell r="FB6113">
            <v>585993.65</v>
          </cell>
          <cell r="FC6113">
            <v>187517.96799999999</v>
          </cell>
          <cell r="FI6113" t="str">
            <v>WA</v>
          </cell>
          <cell r="FJ6113" t="str">
            <v>Other</v>
          </cell>
          <cell r="FK6113" t="str">
            <v>EISAnqnx</v>
          </cell>
          <cell r="FL6113">
            <v>3568674.9600000004</v>
          </cell>
        </row>
        <row r="6114">
          <cell r="EZ6114" t="str">
            <v>MT</v>
          </cell>
          <cell r="FA6114" t="str">
            <v>Bedrooms</v>
          </cell>
          <cell r="FB6114">
            <v>948244.27</v>
          </cell>
          <cell r="FC6114">
            <v>1016432.622</v>
          </cell>
          <cell r="FI6114" t="str">
            <v>WA</v>
          </cell>
          <cell r="FJ6114" t="str">
            <v>Other</v>
          </cell>
          <cell r="FK6114" t="str">
            <v>EISAq</v>
          </cell>
          <cell r="FL6114">
            <v>158607.77600000001</v>
          </cell>
        </row>
        <row r="6115">
          <cell r="EZ6115" t="str">
            <v>MT</v>
          </cell>
          <cell r="FA6115" t="str">
            <v>Exterior</v>
          </cell>
          <cell r="FB6115">
            <v>2599680.92</v>
          </cell>
          <cell r="FC6115">
            <v>3064214.068</v>
          </cell>
          <cell r="FI6115" t="str">
            <v>WA</v>
          </cell>
          <cell r="FJ6115" t="str">
            <v>Other</v>
          </cell>
          <cell r="FK6115" t="str">
            <v>EISAx</v>
          </cell>
          <cell r="FL6115">
            <v>1586077.7600000002</v>
          </cell>
        </row>
        <row r="6116">
          <cell r="EZ6116" t="str">
            <v>MT</v>
          </cell>
          <cell r="FA6116" t="str">
            <v>Living Room/Family Room</v>
          </cell>
          <cell r="FB6116">
            <v>1214605.02</v>
          </cell>
          <cell r="FC6116">
            <v>858747.05799999996</v>
          </cell>
          <cell r="FI6116" t="str">
            <v>OR</v>
          </cell>
          <cell r="FJ6116" t="str">
            <v>Bathroom</v>
          </cell>
          <cell r="FK6116" t="str">
            <v>EISAnqnx</v>
          </cell>
          <cell r="FL6116">
            <v>831928.56</v>
          </cell>
        </row>
        <row r="6117">
          <cell r="EZ6117" t="str">
            <v>MT</v>
          </cell>
          <cell r="FA6117" t="str">
            <v>Other</v>
          </cell>
          <cell r="FB6117">
            <v>2983240.4</v>
          </cell>
          <cell r="FC6117">
            <v>848092.62800000003</v>
          </cell>
          <cell r="FI6117" t="str">
            <v>OR</v>
          </cell>
          <cell r="FJ6117" t="str">
            <v>Bathroom</v>
          </cell>
          <cell r="FK6117" t="str">
            <v>EISAq</v>
          </cell>
          <cell r="FL6117">
            <v>610080.94400000002</v>
          </cell>
        </row>
        <row r="6118">
          <cell r="EZ6118" t="str">
            <v>WA</v>
          </cell>
          <cell r="FA6118" t="str">
            <v>Bathroom</v>
          </cell>
          <cell r="FB6118">
            <v>1285394.3999999999</v>
          </cell>
          <cell r="FC6118">
            <v>190428.79999999999</v>
          </cell>
          <cell r="FI6118" t="str">
            <v>OR</v>
          </cell>
          <cell r="FJ6118" t="str">
            <v>Bathroom</v>
          </cell>
          <cell r="FK6118" t="str">
            <v>EISAx</v>
          </cell>
          <cell r="FL6118">
            <v>2703767.8200000003</v>
          </cell>
        </row>
        <row r="6119">
          <cell r="EZ6119" t="str">
            <v>WA</v>
          </cell>
          <cell r="FA6119" t="str">
            <v>Bedrooms</v>
          </cell>
          <cell r="FB6119">
            <v>1531047.5519999999</v>
          </cell>
          <cell r="FC6119">
            <v>801705.24800000002</v>
          </cell>
          <cell r="FI6119" t="str">
            <v>OR</v>
          </cell>
          <cell r="FJ6119" t="str">
            <v>Bedrooms</v>
          </cell>
          <cell r="FK6119" t="str">
            <v>EISAnqnx</v>
          </cell>
          <cell r="FL6119">
            <v>5927490.9900000002</v>
          </cell>
        </row>
        <row r="6120">
          <cell r="EZ6120" t="str">
            <v>WA</v>
          </cell>
          <cell r="FA6120" t="str">
            <v>Exterior</v>
          </cell>
          <cell r="FB6120">
            <v>952144</v>
          </cell>
          <cell r="FC6120">
            <v>3747638.784</v>
          </cell>
          <cell r="FI6120" t="str">
            <v>OR</v>
          </cell>
          <cell r="FJ6120" t="str">
            <v>Bedrooms</v>
          </cell>
          <cell r="FK6120" t="str">
            <v>EISAx</v>
          </cell>
          <cell r="FL6120">
            <v>3466369</v>
          </cell>
        </row>
        <row r="6121">
          <cell r="EZ6121" t="str">
            <v>WA</v>
          </cell>
          <cell r="FA6121" t="str">
            <v>Garage</v>
          </cell>
          <cell r="FB6121">
            <v>651266.49600000004</v>
          </cell>
          <cell r="FC6121">
            <v>761715.19999999995</v>
          </cell>
          <cell r="FI6121" t="str">
            <v>OR</v>
          </cell>
          <cell r="FJ6121" t="str">
            <v>Exterior</v>
          </cell>
          <cell r="FK6121" t="str">
            <v>EISAq</v>
          </cell>
          <cell r="FL6121">
            <v>270376.78200000001</v>
          </cell>
        </row>
        <row r="6122">
          <cell r="EZ6122" t="str">
            <v>WA</v>
          </cell>
          <cell r="FA6122" t="str">
            <v>Kitchen</v>
          </cell>
          <cell r="FB6122">
            <v>121874.432</v>
          </cell>
          <cell r="FC6122">
            <v>163768.76800000001</v>
          </cell>
          <cell r="FI6122" t="str">
            <v>OR</v>
          </cell>
          <cell r="FJ6122" t="str">
            <v>Garage</v>
          </cell>
          <cell r="FK6122" t="str">
            <v>EISAq</v>
          </cell>
          <cell r="FL6122">
            <v>554619.04</v>
          </cell>
        </row>
        <row r="6123">
          <cell r="EZ6123" t="str">
            <v>WA</v>
          </cell>
          <cell r="FA6123" t="str">
            <v>Living Room/Family Room</v>
          </cell>
          <cell r="FB6123">
            <v>2471765.824</v>
          </cell>
          <cell r="FC6123">
            <v>1161615.68</v>
          </cell>
          <cell r="FI6123" t="str">
            <v>OR</v>
          </cell>
          <cell r="FJ6123" t="str">
            <v>Kitchen</v>
          </cell>
          <cell r="FK6123" t="str">
            <v>EISAq</v>
          </cell>
          <cell r="FL6123">
            <v>610080.94400000002</v>
          </cell>
        </row>
        <row r="6124">
          <cell r="EZ6124" t="str">
            <v>WA</v>
          </cell>
          <cell r="FA6124" t="str">
            <v>Other</v>
          </cell>
          <cell r="FB6124">
            <v>1961416.64</v>
          </cell>
          <cell r="FC6124">
            <v>1047358.4</v>
          </cell>
          <cell r="FI6124" t="str">
            <v>OR</v>
          </cell>
          <cell r="FJ6124" t="str">
            <v>Kitchen</v>
          </cell>
          <cell r="FK6124" t="str">
            <v>EISAx</v>
          </cell>
          <cell r="FL6124">
            <v>3743678.52</v>
          </cell>
        </row>
        <row r="6125">
          <cell r="EZ6125" t="str">
            <v>ID</v>
          </cell>
          <cell r="FA6125" t="str">
            <v>Bathroom</v>
          </cell>
          <cell r="FB6125">
            <v>26234.23</v>
          </cell>
          <cell r="FC6125">
            <v>143095.79999999999</v>
          </cell>
          <cell r="FI6125" t="str">
            <v>OR</v>
          </cell>
          <cell r="FJ6125" t="str">
            <v>Living Room/Family Room</v>
          </cell>
          <cell r="FK6125" t="str">
            <v>EISAnqnx</v>
          </cell>
          <cell r="FL6125">
            <v>2634440.44</v>
          </cell>
        </row>
        <row r="6126">
          <cell r="EZ6126" t="str">
            <v>ID</v>
          </cell>
          <cell r="FA6126" t="str">
            <v>Bedrooms</v>
          </cell>
          <cell r="FB6126">
            <v>220606.02499999999</v>
          </cell>
          <cell r="FC6126">
            <v>524684.6</v>
          </cell>
          <cell r="FI6126" t="str">
            <v>OR</v>
          </cell>
          <cell r="FJ6126" t="str">
            <v>Living Room/Family Room</v>
          </cell>
          <cell r="FK6126" t="str">
            <v>EISAx</v>
          </cell>
          <cell r="FL6126">
            <v>4298297.5600000005</v>
          </cell>
        </row>
        <row r="6127">
          <cell r="EZ6127" t="str">
            <v>ID</v>
          </cell>
          <cell r="FA6127" t="str">
            <v>Exterior</v>
          </cell>
          <cell r="FB6127">
            <v>357739.5</v>
          </cell>
          <cell r="FC6127">
            <v>2000956.2699999998</v>
          </cell>
          <cell r="FI6127" t="str">
            <v>OR</v>
          </cell>
          <cell r="FJ6127" t="str">
            <v>Other</v>
          </cell>
          <cell r="FK6127" t="str">
            <v>EISAnqnx</v>
          </cell>
          <cell r="FL6127">
            <v>2218476.16</v>
          </cell>
        </row>
        <row r="6128">
          <cell r="EZ6128" t="str">
            <v>ID</v>
          </cell>
          <cell r="FA6128" t="str">
            <v>Garage</v>
          </cell>
          <cell r="FB6128">
            <v>286191.59999999998</v>
          </cell>
          <cell r="FC6128">
            <v>214643.69999999998</v>
          </cell>
          <cell r="FI6128" t="str">
            <v>OR</v>
          </cell>
          <cell r="FJ6128" t="str">
            <v>Other</v>
          </cell>
          <cell r="FK6128" t="str">
            <v>EISAq</v>
          </cell>
          <cell r="FL6128">
            <v>103991.07</v>
          </cell>
        </row>
        <row r="6129">
          <cell r="EZ6129" t="str">
            <v>ID</v>
          </cell>
          <cell r="FA6129" t="str">
            <v>Kitchen</v>
          </cell>
          <cell r="FB6129">
            <v>52468.46</v>
          </cell>
          <cell r="FC6129">
            <v>233723.13999999998</v>
          </cell>
          <cell r="FI6129" t="str">
            <v>OR</v>
          </cell>
          <cell r="FJ6129" t="str">
            <v>Other</v>
          </cell>
          <cell r="FK6129" t="str">
            <v>EISAx</v>
          </cell>
          <cell r="FL6129">
            <v>5047033.2640000004</v>
          </cell>
        </row>
        <row r="6130">
          <cell r="EZ6130" t="str">
            <v>ID</v>
          </cell>
          <cell r="FA6130" t="str">
            <v>Living Room/Family Room</v>
          </cell>
          <cell r="FB6130">
            <v>26234.23</v>
          </cell>
          <cell r="FC6130">
            <v>447174.37499999994</v>
          </cell>
          <cell r="FI6130" t="str">
            <v>WA</v>
          </cell>
          <cell r="FJ6130" t="str">
            <v>Bathroom</v>
          </cell>
          <cell r="FK6130" t="str">
            <v>EISAnqnx</v>
          </cell>
          <cell r="FL6130">
            <v>594779.16</v>
          </cell>
        </row>
        <row r="6131">
          <cell r="EZ6131" t="str">
            <v>ID</v>
          </cell>
          <cell r="FA6131" t="str">
            <v>Other</v>
          </cell>
          <cell r="FB6131">
            <v>214643.69999999998</v>
          </cell>
          <cell r="FC6131">
            <v>596232.5</v>
          </cell>
          <cell r="FI6131" t="str">
            <v>WA</v>
          </cell>
          <cell r="FJ6131" t="str">
            <v>Bathroom</v>
          </cell>
          <cell r="FK6131" t="str">
            <v>EISAx</v>
          </cell>
          <cell r="FL6131">
            <v>247824.65000000002</v>
          </cell>
        </row>
        <row r="6132">
          <cell r="EZ6132" t="str">
            <v>WA</v>
          </cell>
          <cell r="FA6132" t="str">
            <v>Bathroom</v>
          </cell>
          <cell r="FB6132">
            <v>998396.64</v>
          </cell>
          <cell r="FC6132">
            <v>499198.32</v>
          </cell>
          <cell r="FI6132" t="str">
            <v>WA</v>
          </cell>
          <cell r="FJ6132" t="str">
            <v>Bedrooms</v>
          </cell>
          <cell r="FK6132" t="str">
            <v>EISAq</v>
          </cell>
          <cell r="FL6132">
            <v>198259.72000000003</v>
          </cell>
        </row>
        <row r="6133">
          <cell r="EZ6133" t="str">
            <v>WA</v>
          </cell>
          <cell r="FA6133" t="str">
            <v>Bedrooms</v>
          </cell>
          <cell r="FB6133">
            <v>1081596.3599999999</v>
          </cell>
          <cell r="FC6133">
            <v>603197.97</v>
          </cell>
          <cell r="FI6133" t="str">
            <v>WA</v>
          </cell>
          <cell r="FJ6133" t="str">
            <v>Bedrooms</v>
          </cell>
          <cell r="FK6133" t="str">
            <v>EISAx</v>
          </cell>
          <cell r="FL6133">
            <v>2478246.5</v>
          </cell>
        </row>
        <row r="6134">
          <cell r="EZ6134" t="str">
            <v>WA</v>
          </cell>
          <cell r="FA6134" t="str">
            <v>Garage</v>
          </cell>
          <cell r="FB6134">
            <v>499198.32</v>
          </cell>
          <cell r="FC6134">
            <v>1143996.1499999999</v>
          </cell>
          <cell r="FI6134" t="str">
            <v>WA</v>
          </cell>
          <cell r="FJ6134" t="str">
            <v>Exterior</v>
          </cell>
          <cell r="FK6134" t="str">
            <v>EISAnqnx</v>
          </cell>
          <cell r="FL6134">
            <v>297389.58</v>
          </cell>
        </row>
        <row r="6135">
          <cell r="EZ6135" t="str">
            <v>WA</v>
          </cell>
          <cell r="FA6135" t="str">
            <v>Kitchen</v>
          </cell>
          <cell r="FB6135">
            <v>582398.04</v>
          </cell>
          <cell r="FC6135">
            <v>291199.02</v>
          </cell>
          <cell r="FI6135" t="str">
            <v>WA</v>
          </cell>
          <cell r="FJ6135" t="str">
            <v>Exterior</v>
          </cell>
          <cell r="FK6135" t="str">
            <v>EISAq</v>
          </cell>
          <cell r="FL6135">
            <v>113999.33900000001</v>
          </cell>
        </row>
        <row r="6136">
          <cell r="EZ6136" t="str">
            <v>WA</v>
          </cell>
          <cell r="FA6136" t="str">
            <v>Living Room/Family Room</v>
          </cell>
          <cell r="FB6136">
            <v>1112796.2549999999</v>
          </cell>
          <cell r="FC6136">
            <v>1039996.5</v>
          </cell>
          <cell r="FI6136" t="str">
            <v>WA</v>
          </cell>
          <cell r="FJ6136" t="str">
            <v>Garage</v>
          </cell>
          <cell r="FK6136" t="str">
            <v>EISAq</v>
          </cell>
          <cell r="FL6136">
            <v>396519.44000000006</v>
          </cell>
        </row>
        <row r="6137">
          <cell r="EZ6137" t="str">
            <v>WA</v>
          </cell>
          <cell r="FA6137" t="str">
            <v>Other</v>
          </cell>
          <cell r="FB6137">
            <v>2042553.1259999999</v>
          </cell>
          <cell r="FC6137">
            <v>1123196.22</v>
          </cell>
          <cell r="FI6137" t="str">
            <v>WA</v>
          </cell>
          <cell r="FJ6137" t="str">
            <v>Kitchen</v>
          </cell>
          <cell r="FK6137" t="str">
            <v>EISAnqnx</v>
          </cell>
          <cell r="FL6137">
            <v>297389.58</v>
          </cell>
        </row>
        <row r="6138">
          <cell r="EZ6138" t="str">
            <v>ID</v>
          </cell>
          <cell r="FA6138" t="str">
            <v>Bathroom</v>
          </cell>
          <cell r="FB6138">
            <v>109706.78</v>
          </cell>
          <cell r="FC6138">
            <v>150250.59</v>
          </cell>
          <cell r="FI6138" t="str">
            <v>WA</v>
          </cell>
          <cell r="FJ6138" t="str">
            <v>Kitchen</v>
          </cell>
          <cell r="FK6138" t="str">
            <v>EISAx</v>
          </cell>
          <cell r="FL6138">
            <v>3419980.1700000004</v>
          </cell>
        </row>
        <row r="6139">
          <cell r="EZ6139" t="str">
            <v>ID</v>
          </cell>
          <cell r="FA6139" t="str">
            <v>Bedrooms</v>
          </cell>
          <cell r="FB6139">
            <v>416170.28499999997</v>
          </cell>
          <cell r="FC6139">
            <v>756022.80999999994</v>
          </cell>
          <cell r="FI6139" t="str">
            <v>WA</v>
          </cell>
          <cell r="FJ6139" t="str">
            <v>Living Room/Family Room</v>
          </cell>
          <cell r="FK6139" t="str">
            <v>EISAnqnx</v>
          </cell>
          <cell r="FL6139">
            <v>1189558.32</v>
          </cell>
        </row>
        <row r="6140">
          <cell r="EZ6140" t="str">
            <v>ID</v>
          </cell>
          <cell r="FA6140" t="str">
            <v>Exterior</v>
          </cell>
          <cell r="FB6140">
            <v>476985.99999999994</v>
          </cell>
          <cell r="FC6140">
            <v>3672792.1999999997</v>
          </cell>
          <cell r="FI6140" t="str">
            <v>WA</v>
          </cell>
          <cell r="FJ6140" t="str">
            <v>Living Room/Family Room</v>
          </cell>
          <cell r="FK6140" t="str">
            <v>EISAq</v>
          </cell>
          <cell r="FL6140">
            <v>74347.395000000004</v>
          </cell>
        </row>
        <row r="6141">
          <cell r="EZ6141" t="str">
            <v>ID</v>
          </cell>
          <cell r="FA6141" t="str">
            <v>Garage</v>
          </cell>
          <cell r="FB6141">
            <v>715479</v>
          </cell>
          <cell r="FC6141">
            <v>858574.79999999993</v>
          </cell>
          <cell r="FI6141" t="str">
            <v>WA</v>
          </cell>
          <cell r="FJ6141" t="str">
            <v>Living Room/Family Room</v>
          </cell>
          <cell r="FK6141" t="str">
            <v>EISAx</v>
          </cell>
          <cell r="FL6141">
            <v>1734772.55</v>
          </cell>
        </row>
        <row r="6142">
          <cell r="EZ6142" t="str">
            <v>ID</v>
          </cell>
          <cell r="FA6142" t="str">
            <v>Kitchen</v>
          </cell>
          <cell r="FB6142">
            <v>170522.495</v>
          </cell>
          <cell r="FC6142">
            <v>220606.02499999999</v>
          </cell>
          <cell r="FI6142" t="str">
            <v>WA</v>
          </cell>
          <cell r="FJ6142" t="str">
            <v>Other</v>
          </cell>
          <cell r="FK6142" t="str">
            <v>EISAq</v>
          </cell>
          <cell r="FL6142">
            <v>2116422.5109999999</v>
          </cell>
        </row>
        <row r="6143">
          <cell r="EZ6143" t="str">
            <v>ID</v>
          </cell>
          <cell r="FA6143" t="str">
            <v>Living Room/Family Room</v>
          </cell>
          <cell r="FB6143">
            <v>326735.40999999997</v>
          </cell>
          <cell r="FC6143">
            <v>1052946.595</v>
          </cell>
          <cell r="FI6143" t="str">
            <v>WA</v>
          </cell>
          <cell r="FJ6143" t="str">
            <v>Other</v>
          </cell>
          <cell r="FK6143" t="str">
            <v>EISAx</v>
          </cell>
          <cell r="FL6143">
            <v>991298.60000000009</v>
          </cell>
        </row>
        <row r="6144">
          <cell r="EZ6144" t="str">
            <v>ID</v>
          </cell>
          <cell r="FA6144" t="str">
            <v>Other</v>
          </cell>
          <cell r="FB6144">
            <v>604579.755</v>
          </cell>
          <cell r="FC6144">
            <v>1149536.26</v>
          </cell>
          <cell r="FI6144" t="str">
            <v>WA</v>
          </cell>
          <cell r="FJ6144" t="str">
            <v>Bathroom</v>
          </cell>
          <cell r="FK6144" t="str">
            <v>EISAq</v>
          </cell>
          <cell r="FL6144">
            <v>223042.18500000003</v>
          </cell>
        </row>
        <row r="6145">
          <cell r="EZ6145" t="str">
            <v>WA</v>
          </cell>
          <cell r="FA6145" t="str">
            <v>Bathroom</v>
          </cell>
          <cell r="FB6145">
            <v>1599601.92</v>
          </cell>
          <cell r="FC6145">
            <v>719820.86400000006</v>
          </cell>
          <cell r="FI6145" t="str">
            <v>WA</v>
          </cell>
          <cell r="FJ6145" t="str">
            <v>Bedrooms</v>
          </cell>
          <cell r="FK6145" t="str">
            <v>EISAnqnx</v>
          </cell>
          <cell r="FL6145">
            <v>892168.74000000011</v>
          </cell>
        </row>
        <row r="6146">
          <cell r="EZ6146" t="str">
            <v>WA</v>
          </cell>
          <cell r="FA6146" t="str">
            <v>Bedrooms</v>
          </cell>
          <cell r="FB6146">
            <v>809322.4</v>
          </cell>
          <cell r="FC6146">
            <v>946431.13600000006</v>
          </cell>
          <cell r="FI6146" t="str">
            <v>WA</v>
          </cell>
          <cell r="FJ6146" t="str">
            <v>Bedrooms</v>
          </cell>
          <cell r="FK6146" t="str">
            <v>EISAq</v>
          </cell>
          <cell r="FL6146">
            <v>297389.58</v>
          </cell>
        </row>
        <row r="6147">
          <cell r="EZ6147" t="str">
            <v>WA</v>
          </cell>
          <cell r="FA6147" t="str">
            <v>Exterior</v>
          </cell>
          <cell r="FB6147">
            <v>114257.28</v>
          </cell>
          <cell r="FC6147">
            <v>4170390.72</v>
          </cell>
          <cell r="FI6147" t="str">
            <v>WA</v>
          </cell>
          <cell r="FJ6147" t="str">
            <v>Exterior</v>
          </cell>
          <cell r="FK6147" t="str">
            <v>EISAnqnx</v>
          </cell>
          <cell r="FL6147">
            <v>594779.16</v>
          </cell>
        </row>
        <row r="6148">
          <cell r="EZ6148" t="str">
            <v>WA</v>
          </cell>
          <cell r="FA6148" t="str">
            <v>Garage</v>
          </cell>
          <cell r="FB6148">
            <v>304686.08000000002</v>
          </cell>
          <cell r="FC6148">
            <v>1361565.92</v>
          </cell>
          <cell r="FI6148" t="str">
            <v>WA</v>
          </cell>
          <cell r="FJ6148" t="str">
            <v>Exterior</v>
          </cell>
          <cell r="FK6148" t="str">
            <v>EISAq</v>
          </cell>
          <cell r="FL6148">
            <v>277563.60800000001</v>
          </cell>
        </row>
        <row r="6149">
          <cell r="EZ6149" t="str">
            <v>WA</v>
          </cell>
          <cell r="FA6149" t="str">
            <v>Kitchen</v>
          </cell>
          <cell r="FB6149">
            <v>655075.07200000004</v>
          </cell>
          <cell r="FC6149">
            <v>268504.60800000001</v>
          </cell>
          <cell r="FI6149" t="str">
            <v>WA</v>
          </cell>
          <cell r="FJ6149" t="str">
            <v>Garage</v>
          </cell>
          <cell r="FK6149" t="str">
            <v>EISAnqnx</v>
          </cell>
          <cell r="FL6149">
            <v>1189558.32</v>
          </cell>
        </row>
        <row r="6150">
          <cell r="EZ6150" t="str">
            <v>WA</v>
          </cell>
          <cell r="FA6150" t="str">
            <v>Living Room/Family Room</v>
          </cell>
          <cell r="FB6150">
            <v>647457.92000000004</v>
          </cell>
          <cell r="FC6150">
            <v>999751.2</v>
          </cell>
          <cell r="FI6150" t="str">
            <v>WA</v>
          </cell>
          <cell r="FJ6150" t="str">
            <v>Kitchen</v>
          </cell>
          <cell r="FK6150" t="str">
            <v>EISAnqnx</v>
          </cell>
          <cell r="FL6150">
            <v>1189558.32</v>
          </cell>
        </row>
        <row r="6151">
          <cell r="EZ6151" t="str">
            <v>WA</v>
          </cell>
          <cell r="FA6151" t="str">
            <v>Other</v>
          </cell>
          <cell r="FB6151">
            <v>1523430.3999999999</v>
          </cell>
          <cell r="FC6151">
            <v>742672.32</v>
          </cell>
          <cell r="FI6151" t="str">
            <v>WA</v>
          </cell>
          <cell r="FJ6151" t="str">
            <v>Kitchen</v>
          </cell>
          <cell r="FK6151" t="str">
            <v>EISAq</v>
          </cell>
          <cell r="FL6151">
            <v>223042.18500000003</v>
          </cell>
        </row>
        <row r="6152">
          <cell r="EZ6152" t="str">
            <v>MT</v>
          </cell>
          <cell r="FA6152" t="str">
            <v>Bathroom</v>
          </cell>
          <cell r="FB6152">
            <v>564684.79</v>
          </cell>
          <cell r="FC6152">
            <v>234397.46</v>
          </cell>
          <cell r="FI6152" t="str">
            <v>WA</v>
          </cell>
          <cell r="FJ6152" t="str">
            <v>Living Room/Family Room</v>
          </cell>
          <cell r="FK6152" t="str">
            <v>EISAq</v>
          </cell>
          <cell r="FL6152">
            <v>109042.84600000001</v>
          </cell>
        </row>
        <row r="6153">
          <cell r="EZ6153" t="str">
            <v>MT</v>
          </cell>
          <cell r="FA6153" t="str">
            <v>Bedrooms</v>
          </cell>
          <cell r="FB6153">
            <v>1048395.912</v>
          </cell>
          <cell r="FC6153">
            <v>1033479.71</v>
          </cell>
          <cell r="FI6153" t="str">
            <v>WA</v>
          </cell>
          <cell r="FJ6153" t="str">
            <v>Other</v>
          </cell>
          <cell r="FK6153" t="str">
            <v>EISAq</v>
          </cell>
          <cell r="FL6153">
            <v>297389.58</v>
          </cell>
        </row>
        <row r="6154">
          <cell r="EZ6154" t="str">
            <v>MT</v>
          </cell>
          <cell r="FA6154" t="str">
            <v>Exterior</v>
          </cell>
          <cell r="FB6154">
            <v>383559.48</v>
          </cell>
          <cell r="FC6154">
            <v>3682171.0079999999</v>
          </cell>
          <cell r="FI6154" t="str">
            <v>OR</v>
          </cell>
          <cell r="FJ6154" t="str">
            <v>Bathroom</v>
          </cell>
          <cell r="FK6154" t="str">
            <v>EISAnqnx</v>
          </cell>
          <cell r="FL6154">
            <v>95042.16</v>
          </cell>
        </row>
        <row r="6155">
          <cell r="EZ6155" t="str">
            <v>MT</v>
          </cell>
          <cell r="FA6155" t="str">
            <v>Kitchen</v>
          </cell>
          <cell r="FB6155">
            <v>686145.29200000002</v>
          </cell>
          <cell r="FC6155">
            <v>426177.2</v>
          </cell>
          <cell r="FI6155" t="str">
            <v>OR</v>
          </cell>
          <cell r="FJ6155" t="str">
            <v>Bathroom</v>
          </cell>
          <cell r="FK6155" t="str">
            <v>EISAq</v>
          </cell>
          <cell r="FL6155">
            <v>17820.404999999999</v>
          </cell>
        </row>
        <row r="6156">
          <cell r="EZ6156" t="str">
            <v>MT</v>
          </cell>
          <cell r="FA6156" t="str">
            <v>Living Room/Family Room</v>
          </cell>
          <cell r="FB6156">
            <v>575339.22</v>
          </cell>
          <cell r="FC6156">
            <v>1321149.32</v>
          </cell>
          <cell r="FI6156" t="str">
            <v>OR</v>
          </cell>
          <cell r="FJ6156" t="str">
            <v>Bedrooms</v>
          </cell>
          <cell r="FK6156" t="str">
            <v>EISAnqnx</v>
          </cell>
          <cell r="FL6156">
            <v>71281.62</v>
          </cell>
        </row>
        <row r="6157">
          <cell r="EZ6157" t="str">
            <v>MT</v>
          </cell>
          <cell r="FA6157" t="str">
            <v>Other</v>
          </cell>
          <cell r="FB6157">
            <v>801213.13599999994</v>
          </cell>
          <cell r="FC6157">
            <v>852354.4</v>
          </cell>
          <cell r="FI6157" t="str">
            <v>OR</v>
          </cell>
          <cell r="FJ6157" t="str">
            <v>Bedrooms</v>
          </cell>
          <cell r="FK6157" t="str">
            <v>EISAq</v>
          </cell>
          <cell r="FL6157">
            <v>445510.125</v>
          </cell>
        </row>
        <row r="6158">
          <cell r="EZ6158" t="str">
            <v>ID</v>
          </cell>
          <cell r="FA6158" t="str">
            <v>Bathroom</v>
          </cell>
          <cell r="FB6158">
            <v>1056228.156</v>
          </cell>
          <cell r="FC6158">
            <v>798796.20400000003</v>
          </cell>
          <cell r="FI6158" t="str">
            <v>OR</v>
          </cell>
          <cell r="FJ6158" t="str">
            <v>Exterior</v>
          </cell>
          <cell r="FK6158" t="str">
            <v>EISAq</v>
          </cell>
          <cell r="FL6158">
            <v>53461.215000000004</v>
          </cell>
        </row>
        <row r="6159">
          <cell r="EZ6159" t="str">
            <v>ID</v>
          </cell>
          <cell r="FA6159" t="str">
            <v>Bedrooms</v>
          </cell>
          <cell r="FB6159">
            <v>624651.06000000006</v>
          </cell>
          <cell r="FC6159">
            <v>1767951.7879999999</v>
          </cell>
          <cell r="FI6159" t="str">
            <v>OR</v>
          </cell>
          <cell r="FJ6159" t="str">
            <v>Exterior</v>
          </cell>
          <cell r="FK6159" t="str">
            <v>EISAx</v>
          </cell>
          <cell r="FL6159">
            <v>142563.24</v>
          </cell>
        </row>
        <row r="6160">
          <cell r="EZ6160" t="str">
            <v>ID</v>
          </cell>
          <cell r="FA6160" t="str">
            <v>Exterior</v>
          </cell>
          <cell r="FB6160">
            <v>170359.38</v>
          </cell>
          <cell r="FC6160">
            <v>6905233.5360000003</v>
          </cell>
          <cell r="FI6160" t="str">
            <v>OR</v>
          </cell>
          <cell r="FJ6160" t="str">
            <v>Garage</v>
          </cell>
          <cell r="FK6160" t="str">
            <v>EISAq</v>
          </cell>
          <cell r="FL6160">
            <v>95042.16</v>
          </cell>
        </row>
        <row r="6161">
          <cell r="EZ6161" t="str">
            <v>ID</v>
          </cell>
          <cell r="FA6161" t="str">
            <v>Kitchen</v>
          </cell>
          <cell r="FB6161">
            <v>567864.6</v>
          </cell>
          <cell r="FC6161">
            <v>654937.17200000002</v>
          </cell>
          <cell r="FI6161" t="str">
            <v>OR</v>
          </cell>
          <cell r="FJ6161" t="str">
            <v>Kitchen</v>
          </cell>
          <cell r="FK6161" t="str">
            <v>EISAq</v>
          </cell>
          <cell r="FL6161">
            <v>106922.43000000001</v>
          </cell>
        </row>
        <row r="6162">
          <cell r="EZ6162" t="str">
            <v>ID</v>
          </cell>
          <cell r="FA6162" t="str">
            <v>Living Room/Family Room</v>
          </cell>
          <cell r="FB6162">
            <v>3853907.7520000003</v>
          </cell>
          <cell r="FC6162">
            <v>1752808.7320000001</v>
          </cell>
          <cell r="FI6162" t="str">
            <v>OR</v>
          </cell>
          <cell r="FJ6162" t="str">
            <v>Living Room/Family Room</v>
          </cell>
          <cell r="FK6162" t="str">
            <v>EISAq</v>
          </cell>
          <cell r="FL6162">
            <v>186520.239</v>
          </cell>
        </row>
        <row r="6163">
          <cell r="EZ6163" t="str">
            <v>ID</v>
          </cell>
          <cell r="FA6163" t="str">
            <v>Other</v>
          </cell>
          <cell r="FB6163">
            <v>227145.84</v>
          </cell>
          <cell r="FC6163">
            <v>1336374.692</v>
          </cell>
          <cell r="FI6163" t="str">
            <v>OR</v>
          </cell>
          <cell r="FJ6163" t="str">
            <v>Other</v>
          </cell>
          <cell r="FK6163" t="str">
            <v>EISAq</v>
          </cell>
          <cell r="FL6163">
            <v>445510.125</v>
          </cell>
        </row>
        <row r="6164">
          <cell r="EZ6164" t="str">
            <v>WA</v>
          </cell>
          <cell r="FA6164" t="str">
            <v>Bathroom</v>
          </cell>
          <cell r="FB6164">
            <v>704586.56</v>
          </cell>
          <cell r="FC6164">
            <v>266600.32000000001</v>
          </cell>
          <cell r="FI6164" t="str">
            <v>WA</v>
          </cell>
          <cell r="FJ6164" t="str">
            <v>Bathroom</v>
          </cell>
          <cell r="FK6164" t="str">
            <v>EISAnqnx</v>
          </cell>
          <cell r="FL6164">
            <v>297389.58</v>
          </cell>
        </row>
        <row r="6165">
          <cell r="EZ6165" t="str">
            <v>WA</v>
          </cell>
          <cell r="FA6165" t="str">
            <v>Bedrooms</v>
          </cell>
          <cell r="FB6165">
            <v>687447.96799999999</v>
          </cell>
          <cell r="FC6165">
            <v>1352044.48</v>
          </cell>
          <cell r="FI6165" t="str">
            <v>WA</v>
          </cell>
          <cell r="FJ6165" t="str">
            <v>Bathroom</v>
          </cell>
          <cell r="FK6165" t="str">
            <v>EISAq</v>
          </cell>
          <cell r="FL6165">
            <v>485736.31400000001</v>
          </cell>
        </row>
        <row r="6166">
          <cell r="EZ6166" t="str">
            <v>WA</v>
          </cell>
          <cell r="FA6166" t="str">
            <v>Exterior</v>
          </cell>
          <cell r="FB6166">
            <v>342771.84</v>
          </cell>
          <cell r="FC6166">
            <v>2846910.56</v>
          </cell>
          <cell r="FI6166" t="str">
            <v>WA</v>
          </cell>
          <cell r="FJ6166" t="str">
            <v>Bathroom</v>
          </cell>
          <cell r="FK6166" t="str">
            <v>EISAx</v>
          </cell>
          <cell r="FL6166">
            <v>1139993.3900000001</v>
          </cell>
        </row>
        <row r="6167">
          <cell r="EZ6167" t="str">
            <v>WA</v>
          </cell>
          <cell r="FA6167" t="str">
            <v>Garage</v>
          </cell>
          <cell r="FB6167">
            <v>472263.424</v>
          </cell>
          <cell r="FC6167">
            <v>733150.88</v>
          </cell>
          <cell r="FI6167" t="str">
            <v>WA</v>
          </cell>
          <cell r="FJ6167" t="str">
            <v>Bedrooms</v>
          </cell>
          <cell r="FK6167" t="str">
            <v>EISAnqnx</v>
          </cell>
          <cell r="FL6167">
            <v>2056944.5950000002</v>
          </cell>
        </row>
        <row r="6168">
          <cell r="EZ6168" t="str">
            <v>WA</v>
          </cell>
          <cell r="FA6168" t="str">
            <v>Kitchen</v>
          </cell>
          <cell r="FB6168">
            <v>1056879.8400000001</v>
          </cell>
          <cell r="FC6168">
            <v>504636.32</v>
          </cell>
          <cell r="FI6168" t="str">
            <v>WA</v>
          </cell>
          <cell r="FJ6168" t="str">
            <v>Bedrooms</v>
          </cell>
          <cell r="FK6168" t="str">
            <v>EISAq</v>
          </cell>
          <cell r="FL6168">
            <v>520431.76500000001</v>
          </cell>
        </row>
        <row r="6169">
          <cell r="EZ6169" t="str">
            <v>WA</v>
          </cell>
          <cell r="FA6169" t="str">
            <v>Living Room/Family Room</v>
          </cell>
          <cell r="FB6169">
            <v>457029.12</v>
          </cell>
          <cell r="FC6169">
            <v>628415.04</v>
          </cell>
          <cell r="FI6169" t="str">
            <v>WA</v>
          </cell>
          <cell r="FJ6169" t="str">
            <v>Bedrooms</v>
          </cell>
          <cell r="FK6169" t="str">
            <v>EISAx</v>
          </cell>
          <cell r="FL6169">
            <v>1536512.83</v>
          </cell>
        </row>
        <row r="6170">
          <cell r="EZ6170" t="str">
            <v>WA</v>
          </cell>
          <cell r="FA6170" t="str">
            <v>Other</v>
          </cell>
          <cell r="FB6170">
            <v>527487.77599999995</v>
          </cell>
          <cell r="FC6170">
            <v>276121.76</v>
          </cell>
          <cell r="FI6170" t="str">
            <v>WA</v>
          </cell>
          <cell r="FJ6170" t="str">
            <v>Exterior</v>
          </cell>
          <cell r="FK6170" t="str">
            <v>EISAnqnx</v>
          </cell>
          <cell r="FL6170">
            <v>1784337.4800000002</v>
          </cell>
        </row>
        <row r="6171">
          <cell r="EZ6171" t="str">
            <v>WA</v>
          </cell>
          <cell r="FA6171" t="str">
            <v>Bathroom</v>
          </cell>
          <cell r="FB6171">
            <v>183039.38399999999</v>
          </cell>
          <cell r="FC6171">
            <v>228799.22999999998</v>
          </cell>
          <cell r="FI6171" t="str">
            <v>WA</v>
          </cell>
          <cell r="FJ6171" t="str">
            <v>Exterior</v>
          </cell>
          <cell r="FK6171" t="str">
            <v>EISAq</v>
          </cell>
          <cell r="FL6171">
            <v>485736.31400000001</v>
          </cell>
        </row>
        <row r="6172">
          <cell r="EZ6172" t="str">
            <v>WA</v>
          </cell>
          <cell r="FA6172" t="str">
            <v>Bedrooms</v>
          </cell>
          <cell r="FB6172">
            <v>372318.74699999997</v>
          </cell>
          <cell r="FC6172">
            <v>848637.14399999997</v>
          </cell>
          <cell r="FI6172" t="str">
            <v>WA</v>
          </cell>
          <cell r="FJ6172" t="str">
            <v>Garage</v>
          </cell>
          <cell r="FK6172" t="str">
            <v>EISAnqnx</v>
          </cell>
          <cell r="FL6172">
            <v>594779.16</v>
          </cell>
        </row>
        <row r="6173">
          <cell r="EZ6173" t="str">
            <v>WA</v>
          </cell>
          <cell r="FA6173" t="str">
            <v>Exterior</v>
          </cell>
          <cell r="FB6173">
            <v>596957.99100000004</v>
          </cell>
          <cell r="FC6173">
            <v>3847987.05</v>
          </cell>
          <cell r="FI6173" t="str">
            <v>WA</v>
          </cell>
          <cell r="FJ6173" t="str">
            <v>Garage</v>
          </cell>
          <cell r="FK6173" t="str">
            <v>EISAq</v>
          </cell>
          <cell r="FL6173">
            <v>183390.24100000001</v>
          </cell>
        </row>
        <row r="6174">
          <cell r="EZ6174" t="str">
            <v>WA</v>
          </cell>
          <cell r="FA6174" t="str">
            <v>Garage</v>
          </cell>
          <cell r="FB6174">
            <v>228799.22999999998</v>
          </cell>
          <cell r="FC6174">
            <v>967196.745</v>
          </cell>
          <cell r="FI6174" t="str">
            <v>WA</v>
          </cell>
          <cell r="FJ6174" t="str">
            <v>Kitchen</v>
          </cell>
          <cell r="FK6174" t="str">
            <v>EISAq</v>
          </cell>
          <cell r="FL6174">
            <v>802951.86600000004</v>
          </cell>
        </row>
        <row r="6175">
          <cell r="EZ6175" t="str">
            <v>WA</v>
          </cell>
          <cell r="FA6175" t="str">
            <v>Kitchen</v>
          </cell>
          <cell r="FB6175">
            <v>187199.37</v>
          </cell>
          <cell r="FC6175">
            <v>295359.00599999999</v>
          </cell>
          <cell r="FI6175" t="str">
            <v>WA</v>
          </cell>
          <cell r="FJ6175" t="str">
            <v>Living Room/Family Room</v>
          </cell>
          <cell r="FK6175" t="str">
            <v>EISAnqnx</v>
          </cell>
          <cell r="FL6175">
            <v>297389.58</v>
          </cell>
        </row>
        <row r="6176">
          <cell r="EZ6176" t="str">
            <v>WA</v>
          </cell>
          <cell r="FA6176" t="str">
            <v>Living Room/Family Room</v>
          </cell>
          <cell r="FB6176">
            <v>307838.96399999998</v>
          </cell>
          <cell r="FC6176">
            <v>958876.77299999993</v>
          </cell>
          <cell r="FI6176" t="str">
            <v>WA</v>
          </cell>
          <cell r="FJ6176" t="str">
            <v>Living Room/Family Room</v>
          </cell>
          <cell r="FK6176" t="str">
            <v>EISAq</v>
          </cell>
          <cell r="FL6176">
            <v>560083.70900000003</v>
          </cell>
        </row>
        <row r="6177">
          <cell r="EZ6177" t="str">
            <v>WA</v>
          </cell>
          <cell r="FA6177" t="str">
            <v>Other</v>
          </cell>
          <cell r="FB6177">
            <v>859037.10899999994</v>
          </cell>
          <cell r="FC6177">
            <v>1168956.0659999999</v>
          </cell>
          <cell r="FI6177" t="str">
            <v>WA</v>
          </cell>
          <cell r="FJ6177" t="str">
            <v>Living Room/Family Room</v>
          </cell>
          <cell r="FK6177" t="str">
            <v>EISAx</v>
          </cell>
          <cell r="FL6177">
            <v>2032162.1300000001</v>
          </cell>
        </row>
        <row r="6178">
          <cell r="EZ6178" t="str">
            <v>WA</v>
          </cell>
          <cell r="FA6178" t="str">
            <v>Bathroom</v>
          </cell>
          <cell r="FB6178">
            <v>371336.16</v>
          </cell>
          <cell r="FC6178">
            <v>180907.36000000002</v>
          </cell>
          <cell r="FI6178" t="str">
            <v>WA</v>
          </cell>
          <cell r="FJ6178" t="str">
            <v>Other</v>
          </cell>
          <cell r="FK6178" t="str">
            <v>EISAnqnx</v>
          </cell>
          <cell r="FL6178">
            <v>1486947.9000000001</v>
          </cell>
        </row>
        <row r="6179">
          <cell r="EZ6179" t="str">
            <v>WA</v>
          </cell>
          <cell r="FA6179" t="str">
            <v>Bedrooms</v>
          </cell>
          <cell r="FB6179">
            <v>314207.52</v>
          </cell>
          <cell r="FC6179">
            <v>599850.72</v>
          </cell>
          <cell r="FI6179" t="str">
            <v>WA</v>
          </cell>
          <cell r="FJ6179" t="str">
            <v>Other</v>
          </cell>
          <cell r="FK6179" t="str">
            <v>EISAq</v>
          </cell>
          <cell r="FL6179">
            <v>4094063.2180000003</v>
          </cell>
        </row>
        <row r="6180">
          <cell r="EZ6180" t="str">
            <v>WA</v>
          </cell>
          <cell r="FA6180" t="str">
            <v>Exterior</v>
          </cell>
          <cell r="FB6180">
            <v>571286.4</v>
          </cell>
          <cell r="FC6180">
            <v>2300379.9040000001</v>
          </cell>
          <cell r="FI6180" t="str">
            <v>WA</v>
          </cell>
          <cell r="FJ6180" t="str">
            <v>Other</v>
          </cell>
          <cell r="FK6180" t="str">
            <v>EISAx</v>
          </cell>
          <cell r="FL6180">
            <v>4411278.7700000005</v>
          </cell>
        </row>
        <row r="6181">
          <cell r="EZ6181" t="str">
            <v>WA</v>
          </cell>
          <cell r="FA6181" t="str">
            <v>Garage</v>
          </cell>
          <cell r="FB6181">
            <v>2132802.5600000001</v>
          </cell>
          <cell r="FC6181">
            <v>1353948.7679999999</v>
          </cell>
          <cell r="FI6181" t="str">
            <v>WA</v>
          </cell>
          <cell r="FJ6181" t="str">
            <v>Bathroom</v>
          </cell>
          <cell r="FK6181" t="str">
            <v>EISAq</v>
          </cell>
          <cell r="FL6181">
            <v>307585.74</v>
          </cell>
        </row>
        <row r="6182">
          <cell r="EZ6182" t="str">
            <v>WA</v>
          </cell>
          <cell r="FA6182" t="str">
            <v>Kitchen</v>
          </cell>
          <cell r="FB6182">
            <v>358006.14400000003</v>
          </cell>
          <cell r="FC6182">
            <v>276121.76</v>
          </cell>
          <cell r="FI6182" t="str">
            <v>WA</v>
          </cell>
          <cell r="FJ6182" t="str">
            <v>Bedrooms</v>
          </cell>
          <cell r="FK6182" t="str">
            <v>EISAnqnx</v>
          </cell>
          <cell r="FL6182">
            <v>292938.8</v>
          </cell>
        </row>
        <row r="6183">
          <cell r="EZ6183" t="str">
            <v>WA</v>
          </cell>
          <cell r="FA6183" t="str">
            <v>Living Room/Family Room</v>
          </cell>
          <cell r="FB6183">
            <v>228514.56</v>
          </cell>
          <cell r="FC6183">
            <v>525583.48800000001</v>
          </cell>
          <cell r="FI6183" t="str">
            <v>WA</v>
          </cell>
          <cell r="FJ6183" t="str">
            <v>Bedrooms</v>
          </cell>
          <cell r="FK6183" t="str">
            <v>EISAq</v>
          </cell>
          <cell r="FL6183">
            <v>65911.23</v>
          </cell>
        </row>
        <row r="6184">
          <cell r="EZ6184" t="str">
            <v>WA</v>
          </cell>
          <cell r="FA6184" t="str">
            <v>Other</v>
          </cell>
          <cell r="FB6184">
            <v>599850.72</v>
          </cell>
          <cell r="FC6184">
            <v>708395.13600000006</v>
          </cell>
          <cell r="FI6184" t="str">
            <v>WA</v>
          </cell>
          <cell r="FJ6184" t="str">
            <v>Exterior</v>
          </cell>
          <cell r="FK6184" t="str">
            <v>EISAnqnx</v>
          </cell>
          <cell r="FL6184">
            <v>703053.12</v>
          </cell>
        </row>
        <row r="6185">
          <cell r="EZ6185" t="str">
            <v>WA</v>
          </cell>
          <cell r="FA6185" t="str">
            <v>Bathroom</v>
          </cell>
          <cell r="FB6185">
            <v>1350140.192</v>
          </cell>
          <cell r="FC6185">
            <v>390379.04</v>
          </cell>
          <cell r="FI6185" t="str">
            <v>WA</v>
          </cell>
          <cell r="FJ6185" t="str">
            <v>Kitchen</v>
          </cell>
          <cell r="FK6185" t="str">
            <v>EISAq</v>
          </cell>
          <cell r="FL6185">
            <v>32223.268</v>
          </cell>
        </row>
        <row r="6186">
          <cell r="EZ6186" t="str">
            <v>WA</v>
          </cell>
          <cell r="FA6186" t="str">
            <v>Bedrooms</v>
          </cell>
          <cell r="FB6186">
            <v>971186.88</v>
          </cell>
          <cell r="FC6186">
            <v>914058.23999999999</v>
          </cell>
          <cell r="FI6186" t="str">
            <v>WA</v>
          </cell>
          <cell r="FJ6186" t="str">
            <v>Living Room/Family Room</v>
          </cell>
          <cell r="FK6186" t="str">
            <v>EISAq</v>
          </cell>
          <cell r="FL6186">
            <v>45405.513999999996</v>
          </cell>
        </row>
        <row r="6187">
          <cell r="EZ6187" t="str">
            <v>WA</v>
          </cell>
          <cell r="FA6187" t="str">
            <v>Exterior</v>
          </cell>
          <cell r="FB6187">
            <v>1256830.08</v>
          </cell>
          <cell r="FC6187">
            <v>5750949.7599999998</v>
          </cell>
          <cell r="FI6187" t="str">
            <v>WA</v>
          </cell>
          <cell r="FJ6187" t="str">
            <v>Other</v>
          </cell>
          <cell r="FK6187" t="str">
            <v>EISAnqnx</v>
          </cell>
          <cell r="FL6187">
            <v>234351.03999999998</v>
          </cell>
        </row>
        <row r="6188">
          <cell r="EZ6188" t="str">
            <v>WA</v>
          </cell>
          <cell r="FA6188" t="str">
            <v>Garage</v>
          </cell>
          <cell r="FB6188">
            <v>304686.08000000002</v>
          </cell>
          <cell r="FC6188">
            <v>1371087.36</v>
          </cell>
          <cell r="FI6188" t="str">
            <v>WA</v>
          </cell>
          <cell r="FJ6188" t="str">
            <v>Other</v>
          </cell>
          <cell r="FK6188" t="str">
            <v>EISAq</v>
          </cell>
          <cell r="FL6188">
            <v>197733.69</v>
          </cell>
        </row>
        <row r="6189">
          <cell r="EZ6189" t="str">
            <v>WA</v>
          </cell>
          <cell r="FA6189" t="str">
            <v>Kitchen</v>
          </cell>
          <cell r="FB6189">
            <v>963569.728</v>
          </cell>
          <cell r="FC6189">
            <v>323728.96000000002</v>
          </cell>
          <cell r="FI6189" t="str">
            <v>WA</v>
          </cell>
          <cell r="FJ6189" t="str">
            <v>Other</v>
          </cell>
          <cell r="FK6189" t="str">
            <v>EISAx</v>
          </cell>
          <cell r="FL6189">
            <v>190410.22</v>
          </cell>
        </row>
        <row r="6190">
          <cell r="EZ6190" t="str">
            <v>WA</v>
          </cell>
          <cell r="FA6190" t="str">
            <v>Living Room/Family Room</v>
          </cell>
          <cell r="FB6190">
            <v>917866.81599999999</v>
          </cell>
          <cell r="FC6190">
            <v>1133051.3600000001</v>
          </cell>
          <cell r="FI6190" t="str">
            <v>WA</v>
          </cell>
          <cell r="FJ6190" t="str">
            <v>Bathroom</v>
          </cell>
          <cell r="FK6190" t="str">
            <v>EISAnqnx</v>
          </cell>
          <cell r="FL6190">
            <v>1263905.7150000001</v>
          </cell>
        </row>
        <row r="6191">
          <cell r="EZ6191" t="str">
            <v>WA</v>
          </cell>
          <cell r="FA6191" t="str">
            <v>Other</v>
          </cell>
          <cell r="FB6191">
            <v>2587927.392</v>
          </cell>
          <cell r="FC6191">
            <v>2542224.48</v>
          </cell>
          <cell r="FI6191" t="str">
            <v>WA</v>
          </cell>
          <cell r="FJ6191" t="str">
            <v>Bathroom</v>
          </cell>
          <cell r="FK6191" t="str">
            <v>EISAx</v>
          </cell>
          <cell r="FL6191">
            <v>1363035.5750000002</v>
          </cell>
        </row>
        <row r="6192">
          <cell r="EZ6192" t="str">
            <v>ID</v>
          </cell>
          <cell r="FA6192" t="str">
            <v>Bathroom</v>
          </cell>
          <cell r="FB6192">
            <v>283932.3</v>
          </cell>
          <cell r="FC6192">
            <v>378576.4</v>
          </cell>
          <cell r="FI6192" t="str">
            <v>WA</v>
          </cell>
          <cell r="FJ6192" t="str">
            <v>Bedrooms</v>
          </cell>
          <cell r="FK6192" t="str">
            <v>EISAnqnx</v>
          </cell>
          <cell r="FL6192">
            <v>297389.58</v>
          </cell>
        </row>
        <row r="6193">
          <cell r="EZ6193" t="str">
            <v>ID</v>
          </cell>
          <cell r="FA6193" t="str">
            <v>Bedrooms</v>
          </cell>
          <cell r="FB6193">
            <v>310432.64799999999</v>
          </cell>
          <cell r="FC6193">
            <v>545150.01600000006</v>
          </cell>
          <cell r="FI6193" t="str">
            <v>WA</v>
          </cell>
          <cell r="FJ6193" t="str">
            <v>Bedrooms</v>
          </cell>
          <cell r="FK6193" t="str">
            <v>EISAq</v>
          </cell>
          <cell r="FL6193">
            <v>237911.66400000002</v>
          </cell>
        </row>
        <row r="6194">
          <cell r="EZ6194" t="str">
            <v>ID</v>
          </cell>
          <cell r="FA6194" t="str">
            <v>Exterior</v>
          </cell>
          <cell r="FB6194">
            <v>227145.84</v>
          </cell>
          <cell r="FC6194">
            <v>3816050.1120000002</v>
          </cell>
          <cell r="FI6194" t="str">
            <v>WA</v>
          </cell>
          <cell r="FJ6194" t="str">
            <v>Bedrooms</v>
          </cell>
          <cell r="FK6194" t="str">
            <v>EISAx</v>
          </cell>
          <cell r="FL6194">
            <v>4138671.6550000003</v>
          </cell>
        </row>
        <row r="6195">
          <cell r="EZ6195" t="str">
            <v>ID</v>
          </cell>
          <cell r="FA6195" t="str">
            <v>Kitchen</v>
          </cell>
          <cell r="FB6195">
            <v>227145.84</v>
          </cell>
          <cell r="FC6195">
            <v>726866.68800000008</v>
          </cell>
          <cell r="FI6195" t="str">
            <v>WA</v>
          </cell>
          <cell r="FJ6195" t="str">
            <v>Exterior</v>
          </cell>
          <cell r="FK6195" t="str">
            <v>EISAq</v>
          </cell>
          <cell r="FL6195">
            <v>257737.63600000003</v>
          </cell>
        </row>
        <row r="6196">
          <cell r="EZ6196" t="str">
            <v>ID</v>
          </cell>
          <cell r="FA6196" t="str">
            <v>Living Room/Family Room</v>
          </cell>
          <cell r="FB6196">
            <v>166573.61600000001</v>
          </cell>
          <cell r="FC6196">
            <v>742009.74400000006</v>
          </cell>
          <cell r="FI6196" t="str">
            <v>WA</v>
          </cell>
          <cell r="FJ6196" t="str">
            <v>Exterior</v>
          </cell>
          <cell r="FK6196" t="str">
            <v>EISAx</v>
          </cell>
          <cell r="FL6196">
            <v>1660425.155</v>
          </cell>
        </row>
        <row r="6197">
          <cell r="EZ6197" t="str">
            <v>ID</v>
          </cell>
          <cell r="FA6197" t="str">
            <v>Other</v>
          </cell>
          <cell r="FB6197">
            <v>848011.13600000006</v>
          </cell>
          <cell r="FC6197">
            <v>1007013.224</v>
          </cell>
          <cell r="FI6197" t="str">
            <v>WA</v>
          </cell>
          <cell r="FJ6197" t="str">
            <v>Garage</v>
          </cell>
          <cell r="FK6197" t="str">
            <v>EISAnqnx</v>
          </cell>
          <cell r="FL6197">
            <v>297389.58</v>
          </cell>
        </row>
        <row r="6198">
          <cell r="EZ6198" t="str">
            <v>MT</v>
          </cell>
          <cell r="FA6198" t="str">
            <v>Bathroom</v>
          </cell>
          <cell r="FB6198">
            <v>1246568.31</v>
          </cell>
          <cell r="FC6198">
            <v>468794.92</v>
          </cell>
          <cell r="FI6198" t="str">
            <v>WA</v>
          </cell>
          <cell r="FJ6198" t="str">
            <v>Garage</v>
          </cell>
          <cell r="FK6198" t="str">
            <v>EISAq</v>
          </cell>
          <cell r="FL6198">
            <v>183390.24100000001</v>
          </cell>
        </row>
        <row r="6199">
          <cell r="EZ6199" t="str">
            <v>MT</v>
          </cell>
          <cell r="FA6199" t="str">
            <v>Bedrooms</v>
          </cell>
          <cell r="FB6199">
            <v>1704708.8</v>
          </cell>
          <cell r="FC6199">
            <v>1278531.6000000001</v>
          </cell>
          <cell r="FI6199" t="str">
            <v>WA</v>
          </cell>
          <cell r="FJ6199" t="str">
            <v>Garage</v>
          </cell>
          <cell r="FK6199" t="str">
            <v>EISAx</v>
          </cell>
          <cell r="FL6199">
            <v>371736.97500000003</v>
          </cell>
        </row>
        <row r="6200">
          <cell r="EZ6200" t="str">
            <v>MT</v>
          </cell>
          <cell r="FA6200" t="str">
            <v>Exterior</v>
          </cell>
          <cell r="FB6200">
            <v>511412.64</v>
          </cell>
          <cell r="FC6200">
            <v>4585666.6720000003</v>
          </cell>
          <cell r="FI6200" t="str">
            <v>WA</v>
          </cell>
          <cell r="FJ6200" t="str">
            <v>Kitchen</v>
          </cell>
          <cell r="FK6200" t="str">
            <v>EISAnqnx</v>
          </cell>
          <cell r="FL6200">
            <v>371736.97500000003</v>
          </cell>
        </row>
        <row r="6201">
          <cell r="EZ6201" t="str">
            <v>MT</v>
          </cell>
          <cell r="FA6201" t="str">
            <v>Garage</v>
          </cell>
          <cell r="FB6201">
            <v>0</v>
          </cell>
          <cell r="FC6201">
            <v>0</v>
          </cell>
          <cell r="FI6201" t="str">
            <v>WA</v>
          </cell>
          <cell r="FJ6201" t="str">
            <v>Kitchen</v>
          </cell>
          <cell r="FK6201" t="str">
            <v>EISAq</v>
          </cell>
          <cell r="FL6201">
            <v>272607.11500000005</v>
          </cell>
        </row>
        <row r="6202">
          <cell r="EZ6202" t="str">
            <v>MT</v>
          </cell>
          <cell r="FA6202" t="str">
            <v>Kitchen</v>
          </cell>
          <cell r="FB6202">
            <v>1856001.706</v>
          </cell>
          <cell r="FC6202">
            <v>1278531.6000000001</v>
          </cell>
          <cell r="FI6202" t="str">
            <v>WA</v>
          </cell>
          <cell r="FJ6202" t="str">
            <v>Kitchen</v>
          </cell>
          <cell r="FK6202" t="str">
            <v>EISAx</v>
          </cell>
          <cell r="FL6202">
            <v>1486947.9000000001</v>
          </cell>
        </row>
        <row r="6203">
          <cell r="EZ6203" t="str">
            <v>MT</v>
          </cell>
          <cell r="FA6203" t="str">
            <v>Other</v>
          </cell>
          <cell r="FB6203">
            <v>2378068.7760000001</v>
          </cell>
          <cell r="FC6203">
            <v>1122976.922</v>
          </cell>
          <cell r="FI6203" t="str">
            <v>WA</v>
          </cell>
          <cell r="FJ6203" t="str">
            <v>Living Room/Family Room</v>
          </cell>
          <cell r="FK6203" t="str">
            <v>EISAx</v>
          </cell>
          <cell r="FL6203">
            <v>6939090.2000000002</v>
          </cell>
        </row>
        <row r="6204">
          <cell r="EZ6204" t="str">
            <v>ID</v>
          </cell>
          <cell r="FA6204" t="str">
            <v>Bathroom</v>
          </cell>
          <cell r="FB6204">
            <v>2422888.96</v>
          </cell>
          <cell r="FC6204">
            <v>1287159.76</v>
          </cell>
          <cell r="FI6204" t="str">
            <v>WA</v>
          </cell>
          <cell r="FJ6204" t="str">
            <v>Other</v>
          </cell>
          <cell r="FK6204" t="str">
            <v>EISAnqnx</v>
          </cell>
          <cell r="FL6204">
            <v>2775636.08</v>
          </cell>
        </row>
        <row r="6205">
          <cell r="EZ6205" t="str">
            <v>ID</v>
          </cell>
          <cell r="FA6205" t="str">
            <v>Bedrooms</v>
          </cell>
          <cell r="FB6205">
            <v>1703593.8</v>
          </cell>
          <cell r="FC6205">
            <v>1915596.584</v>
          </cell>
          <cell r="FI6205" t="str">
            <v>WA</v>
          </cell>
          <cell r="FJ6205" t="str">
            <v>Other</v>
          </cell>
          <cell r="FK6205" t="str">
            <v>EISAq</v>
          </cell>
          <cell r="FL6205">
            <v>411388.91900000005</v>
          </cell>
        </row>
        <row r="6206">
          <cell r="EZ6206" t="str">
            <v>ID</v>
          </cell>
          <cell r="FA6206" t="str">
            <v>Exterior</v>
          </cell>
          <cell r="FB6206">
            <v>719295.16</v>
          </cell>
          <cell r="FC6206">
            <v>8290823.1600000001</v>
          </cell>
          <cell r="FI6206" t="str">
            <v>WA</v>
          </cell>
          <cell r="FJ6206" t="str">
            <v>Other</v>
          </cell>
          <cell r="FK6206" t="str">
            <v>EISAx</v>
          </cell>
          <cell r="FL6206">
            <v>10904284.600000001</v>
          </cell>
        </row>
        <row r="6207">
          <cell r="EZ6207" t="str">
            <v>ID</v>
          </cell>
          <cell r="FA6207" t="str">
            <v>Garage</v>
          </cell>
          <cell r="FB6207">
            <v>870725.72</v>
          </cell>
          <cell r="FC6207">
            <v>2559176.4640000002</v>
          </cell>
          <cell r="FI6207" t="str">
            <v>WA</v>
          </cell>
          <cell r="FJ6207" t="str">
            <v>Bathroom</v>
          </cell>
          <cell r="FK6207" t="str">
            <v>EISAnqnx</v>
          </cell>
          <cell r="FL6207">
            <v>322246.12</v>
          </cell>
        </row>
        <row r="6208">
          <cell r="EZ6208" t="str">
            <v>ID</v>
          </cell>
          <cell r="FA6208" t="str">
            <v>Kitchen</v>
          </cell>
          <cell r="FB6208">
            <v>832868.08000000007</v>
          </cell>
          <cell r="FC6208">
            <v>495935.08400000003</v>
          </cell>
          <cell r="FI6208" t="str">
            <v>WA</v>
          </cell>
          <cell r="FJ6208" t="str">
            <v>Bedrooms</v>
          </cell>
          <cell r="FK6208" t="str">
            <v>EISAnqnx</v>
          </cell>
          <cell r="FL6208">
            <v>207158.21999999997</v>
          </cell>
        </row>
        <row r="6209">
          <cell r="EZ6209" t="str">
            <v>ID</v>
          </cell>
          <cell r="FA6209" t="str">
            <v>Living Room/Family Room</v>
          </cell>
          <cell r="FB6209">
            <v>2422888.96</v>
          </cell>
          <cell r="FC6209">
            <v>2544033.4080000003</v>
          </cell>
          <cell r="FI6209" t="str">
            <v>WA</v>
          </cell>
          <cell r="FJ6209" t="str">
            <v>Bedrooms</v>
          </cell>
          <cell r="FK6209" t="str">
            <v>EISAx</v>
          </cell>
          <cell r="FL6209">
            <v>115087.9</v>
          </cell>
        </row>
        <row r="6210">
          <cell r="EZ6210" t="str">
            <v>ID</v>
          </cell>
          <cell r="FA6210" t="str">
            <v>Other</v>
          </cell>
          <cell r="FB6210">
            <v>1817166.72</v>
          </cell>
          <cell r="FC6210">
            <v>1900453.5280000002</v>
          </cell>
          <cell r="FI6210" t="str">
            <v>WA</v>
          </cell>
          <cell r="FJ6210" t="str">
            <v>Garage</v>
          </cell>
          <cell r="FK6210" t="str">
            <v>EISAnqnx</v>
          </cell>
          <cell r="FL6210">
            <v>138105.47999999998</v>
          </cell>
        </row>
        <row r="6211">
          <cell r="EZ6211" t="str">
            <v>OR</v>
          </cell>
          <cell r="FA6211" t="str">
            <v>Bathroom</v>
          </cell>
          <cell r="FB6211">
            <v>798282.54</v>
          </cell>
          <cell r="FC6211">
            <v>283833.79200000002</v>
          </cell>
          <cell r="FI6211" t="str">
            <v>WA</v>
          </cell>
          <cell r="FJ6211" t="str">
            <v>Garage</v>
          </cell>
          <cell r="FK6211" t="str">
            <v>EISAq</v>
          </cell>
          <cell r="FL6211">
            <v>184140.63999999998</v>
          </cell>
        </row>
        <row r="6212">
          <cell r="EZ6212" t="str">
            <v>OR</v>
          </cell>
          <cell r="FA6212" t="str">
            <v>Bedrooms</v>
          </cell>
          <cell r="FB6212">
            <v>1007932.5</v>
          </cell>
          <cell r="FC6212">
            <v>1415943.5760000001</v>
          </cell>
          <cell r="FI6212" t="str">
            <v>WA</v>
          </cell>
          <cell r="FJ6212" t="str">
            <v>Kitchen</v>
          </cell>
          <cell r="FK6212" t="str">
            <v>EISAnqnx</v>
          </cell>
          <cell r="FL6212">
            <v>46035.159999999996</v>
          </cell>
        </row>
        <row r="6213">
          <cell r="EZ6213" t="str">
            <v>OR</v>
          </cell>
          <cell r="FA6213" t="str">
            <v>Exterior</v>
          </cell>
          <cell r="FB6213">
            <v>1064376.72</v>
          </cell>
          <cell r="FC6213">
            <v>3257637.84</v>
          </cell>
          <cell r="FI6213" t="str">
            <v>WA</v>
          </cell>
          <cell r="FJ6213" t="str">
            <v>Kitchen</v>
          </cell>
          <cell r="FK6213" t="str">
            <v>EISAq</v>
          </cell>
          <cell r="FL6213">
            <v>184140.63999999998</v>
          </cell>
        </row>
        <row r="6214">
          <cell r="EZ6214" t="str">
            <v>OR</v>
          </cell>
          <cell r="FA6214" t="str">
            <v>Garage</v>
          </cell>
          <cell r="FB6214">
            <v>258030.72</v>
          </cell>
          <cell r="FC6214">
            <v>575731.04399999999</v>
          </cell>
          <cell r="FI6214" t="str">
            <v>WA</v>
          </cell>
          <cell r="FJ6214" t="str">
            <v>Living Room/Family Room</v>
          </cell>
          <cell r="FK6214" t="str">
            <v>EISAnqnx</v>
          </cell>
          <cell r="FL6214">
            <v>184140.63999999998</v>
          </cell>
        </row>
        <row r="6215">
          <cell r="EZ6215" t="str">
            <v>OR</v>
          </cell>
          <cell r="FA6215" t="str">
            <v>Kitchen</v>
          </cell>
          <cell r="FB6215">
            <v>225776.88</v>
          </cell>
          <cell r="FC6215">
            <v>161269.20000000001</v>
          </cell>
          <cell r="FI6215" t="str">
            <v>WA</v>
          </cell>
          <cell r="FJ6215" t="str">
            <v>Living Room/Family Room</v>
          </cell>
          <cell r="FK6215" t="str">
            <v>EISAx</v>
          </cell>
          <cell r="FL6215">
            <v>391298.86</v>
          </cell>
        </row>
        <row r="6216">
          <cell r="EZ6216" t="str">
            <v>OR</v>
          </cell>
          <cell r="FA6216" t="str">
            <v>Living Room/Family Room</v>
          </cell>
          <cell r="FB6216">
            <v>141916.89600000001</v>
          </cell>
          <cell r="FC6216">
            <v>548315.28</v>
          </cell>
          <cell r="FI6216" t="str">
            <v>WA</v>
          </cell>
          <cell r="FJ6216" t="str">
            <v>Other</v>
          </cell>
          <cell r="FK6216" t="str">
            <v>EISAnqnx</v>
          </cell>
          <cell r="FL6216">
            <v>339509.30499999999</v>
          </cell>
        </row>
        <row r="6217">
          <cell r="EZ6217" t="str">
            <v>OR</v>
          </cell>
          <cell r="FA6217" t="str">
            <v>Other</v>
          </cell>
          <cell r="FB6217">
            <v>395109.54</v>
          </cell>
          <cell r="FC6217">
            <v>499934.52</v>
          </cell>
          <cell r="FI6217" t="str">
            <v>WA</v>
          </cell>
          <cell r="FJ6217" t="str">
            <v>Bathroom</v>
          </cell>
          <cell r="FK6217" t="str">
            <v>EISAnqnx</v>
          </cell>
          <cell r="FL6217">
            <v>1486947.9000000001</v>
          </cell>
        </row>
        <row r="6218">
          <cell r="EZ6218" t="str">
            <v>MT</v>
          </cell>
          <cell r="FA6218" t="str">
            <v>Bathroom</v>
          </cell>
          <cell r="FB6218">
            <v>1662091.08</v>
          </cell>
          <cell r="FC6218">
            <v>266360.75</v>
          </cell>
          <cell r="FI6218" t="str">
            <v>WA</v>
          </cell>
          <cell r="FJ6218" t="str">
            <v>Bedrooms</v>
          </cell>
          <cell r="FK6218" t="str">
            <v>EISAnqnx</v>
          </cell>
          <cell r="FL6218">
            <v>5551272.1600000001</v>
          </cell>
        </row>
        <row r="6219">
          <cell r="EZ6219" t="str">
            <v>MT</v>
          </cell>
          <cell r="FA6219" t="str">
            <v>Bedrooms</v>
          </cell>
          <cell r="FB6219">
            <v>554030.36</v>
          </cell>
          <cell r="FC6219">
            <v>1363767.04</v>
          </cell>
          <cell r="FI6219" t="str">
            <v>WA</v>
          </cell>
          <cell r="FJ6219" t="str">
            <v>Bedrooms</v>
          </cell>
          <cell r="FK6219" t="str">
            <v>EISAq</v>
          </cell>
          <cell r="FL6219">
            <v>109042.84600000001</v>
          </cell>
        </row>
        <row r="6220">
          <cell r="EZ6220" t="str">
            <v>MT</v>
          </cell>
          <cell r="FA6220" t="str">
            <v>Exterior</v>
          </cell>
          <cell r="FB6220">
            <v>404868.33999999997</v>
          </cell>
          <cell r="FC6220">
            <v>4327829.466</v>
          </cell>
          <cell r="FI6220" t="str">
            <v>WA</v>
          </cell>
          <cell r="FJ6220" t="str">
            <v>Bedrooms</v>
          </cell>
          <cell r="FK6220" t="str">
            <v>EISAx</v>
          </cell>
          <cell r="FL6220">
            <v>594779.16</v>
          </cell>
        </row>
        <row r="6221">
          <cell r="EZ6221" t="str">
            <v>MT</v>
          </cell>
          <cell r="FA6221" t="str">
            <v>Kitchen</v>
          </cell>
          <cell r="FB6221">
            <v>1022825.28</v>
          </cell>
          <cell r="FC6221">
            <v>330287.33</v>
          </cell>
          <cell r="FI6221" t="str">
            <v>WA</v>
          </cell>
          <cell r="FJ6221" t="str">
            <v>Exterior</v>
          </cell>
          <cell r="FK6221" t="str">
            <v>EISAnqnx</v>
          </cell>
          <cell r="FL6221">
            <v>892168.74000000011</v>
          </cell>
        </row>
        <row r="6222">
          <cell r="EZ6222" t="str">
            <v>MT</v>
          </cell>
          <cell r="FA6222" t="str">
            <v>Living Room/Family Room</v>
          </cell>
          <cell r="FB6222">
            <v>992992.87599999993</v>
          </cell>
          <cell r="FC6222">
            <v>1065443</v>
          </cell>
          <cell r="FI6222" t="str">
            <v>WA</v>
          </cell>
          <cell r="FJ6222" t="str">
            <v>Exterior</v>
          </cell>
          <cell r="FK6222" t="str">
            <v>EISAx</v>
          </cell>
          <cell r="FL6222">
            <v>743473.95000000007</v>
          </cell>
        </row>
        <row r="6223">
          <cell r="EZ6223" t="str">
            <v>MT</v>
          </cell>
          <cell r="FA6223" t="str">
            <v>Other</v>
          </cell>
          <cell r="FB6223">
            <v>2433471.8119999999</v>
          </cell>
          <cell r="FC6223">
            <v>756464.53</v>
          </cell>
          <cell r="FI6223" t="str">
            <v>WA</v>
          </cell>
          <cell r="FJ6223" t="str">
            <v>Garage</v>
          </cell>
          <cell r="FK6223" t="str">
            <v>EISAnqnx</v>
          </cell>
          <cell r="FL6223">
            <v>297389.58</v>
          </cell>
        </row>
        <row r="6224">
          <cell r="EZ6224" t="str">
            <v>ID</v>
          </cell>
          <cell r="FA6224" t="str">
            <v>Bathroom</v>
          </cell>
          <cell r="FB6224">
            <v>3255757.04</v>
          </cell>
          <cell r="FC6224">
            <v>1343946.22</v>
          </cell>
          <cell r="FI6224" t="str">
            <v>WA</v>
          </cell>
          <cell r="FJ6224" t="str">
            <v>Garage</v>
          </cell>
          <cell r="FK6224" t="str">
            <v>EISAq</v>
          </cell>
          <cell r="FL6224">
            <v>793038.88000000012</v>
          </cell>
        </row>
        <row r="6225">
          <cell r="EZ6225" t="str">
            <v>ID</v>
          </cell>
          <cell r="FA6225" t="str">
            <v>Bedrooms</v>
          </cell>
          <cell r="FB6225">
            <v>2952895.92</v>
          </cell>
          <cell r="FC6225">
            <v>2623534.452</v>
          </cell>
          <cell r="FI6225" t="str">
            <v>WA</v>
          </cell>
          <cell r="FJ6225" t="str">
            <v>Kitchen</v>
          </cell>
          <cell r="FK6225" t="str">
            <v>EISAq</v>
          </cell>
          <cell r="FL6225">
            <v>634431.10400000005</v>
          </cell>
        </row>
        <row r="6226">
          <cell r="EZ6226" t="str">
            <v>ID</v>
          </cell>
          <cell r="FA6226" t="str">
            <v>Exterior</v>
          </cell>
          <cell r="FB6226">
            <v>2157885.48</v>
          </cell>
          <cell r="FC6226">
            <v>8813258.5920000002</v>
          </cell>
          <cell r="FI6226" t="str">
            <v>WA</v>
          </cell>
          <cell r="FJ6226" t="str">
            <v>Living Room/Family Room</v>
          </cell>
          <cell r="FK6226" t="str">
            <v>EISAq</v>
          </cell>
          <cell r="FL6226">
            <v>218085.69200000001</v>
          </cell>
        </row>
        <row r="6227">
          <cell r="EZ6227" t="str">
            <v>ID</v>
          </cell>
          <cell r="FA6227" t="str">
            <v>Kitchen</v>
          </cell>
          <cell r="FB6227">
            <v>454291.68</v>
          </cell>
          <cell r="FC6227">
            <v>397505.22000000003</v>
          </cell>
          <cell r="FI6227" t="str">
            <v>WA</v>
          </cell>
          <cell r="FJ6227" t="str">
            <v>Other</v>
          </cell>
          <cell r="FK6227" t="str">
            <v>EISAnqnx</v>
          </cell>
          <cell r="FL6227">
            <v>1189558.32</v>
          </cell>
        </row>
        <row r="6228">
          <cell r="EZ6228" t="str">
            <v>ID</v>
          </cell>
          <cell r="FA6228" t="str">
            <v>Living Room/Family Room</v>
          </cell>
          <cell r="FB6228">
            <v>3104326.48</v>
          </cell>
          <cell r="FC6228">
            <v>2933967.1</v>
          </cell>
          <cell r="FI6228" t="str">
            <v>WA</v>
          </cell>
          <cell r="FJ6228" t="str">
            <v>Other</v>
          </cell>
          <cell r="FK6228" t="str">
            <v>EISAq</v>
          </cell>
          <cell r="FL6228">
            <v>317215.55200000003</v>
          </cell>
        </row>
        <row r="6229">
          <cell r="EZ6229" t="str">
            <v>ID</v>
          </cell>
          <cell r="FA6229" t="str">
            <v>Other</v>
          </cell>
          <cell r="FB6229">
            <v>1968597.28</v>
          </cell>
          <cell r="FC6229">
            <v>1873953.1800000002</v>
          </cell>
          <cell r="FI6229" t="str">
            <v>WA</v>
          </cell>
          <cell r="FJ6229" t="str">
            <v>Other</v>
          </cell>
          <cell r="FK6229" t="str">
            <v>EISAx</v>
          </cell>
          <cell r="FL6229">
            <v>371736.97500000003</v>
          </cell>
        </row>
        <row r="6230">
          <cell r="EZ6230" t="str">
            <v>OR</v>
          </cell>
          <cell r="FA6230" t="str">
            <v>Bathroom</v>
          </cell>
          <cell r="FB6230">
            <v>1182103.236</v>
          </cell>
          <cell r="FC6230">
            <v>370919.16</v>
          </cell>
          <cell r="FI6230" t="str">
            <v>WA</v>
          </cell>
          <cell r="FJ6230" t="str">
            <v>Bathroom</v>
          </cell>
          <cell r="FK6230" t="str">
            <v>EISAnqnx</v>
          </cell>
          <cell r="FL6230">
            <v>761412.08</v>
          </cell>
        </row>
        <row r="6231">
          <cell r="EZ6231" t="str">
            <v>OR</v>
          </cell>
          <cell r="FA6231" t="str">
            <v>Bedrooms</v>
          </cell>
          <cell r="FB6231">
            <v>733774.86</v>
          </cell>
          <cell r="FC6231">
            <v>927297.9</v>
          </cell>
          <cell r="FI6231" t="str">
            <v>WA</v>
          </cell>
          <cell r="FJ6231" t="str">
            <v>Bedrooms</v>
          </cell>
          <cell r="FK6231" t="str">
            <v>EISAnqnx</v>
          </cell>
          <cell r="FL6231">
            <v>961783.67999999993</v>
          </cell>
        </row>
        <row r="6232">
          <cell r="EZ6232" t="str">
            <v>OR</v>
          </cell>
          <cell r="FA6232" t="str">
            <v>Exterior</v>
          </cell>
          <cell r="FB6232">
            <v>975678.66</v>
          </cell>
          <cell r="FC6232">
            <v>4081723.452</v>
          </cell>
          <cell r="FI6232" t="str">
            <v>WA</v>
          </cell>
          <cell r="FJ6232" t="str">
            <v>Bedrooms</v>
          </cell>
          <cell r="FK6232" t="str">
            <v>EISAq</v>
          </cell>
          <cell r="FL6232">
            <v>92170.936000000002</v>
          </cell>
        </row>
        <row r="6233">
          <cell r="EZ6233" t="str">
            <v>OR</v>
          </cell>
          <cell r="FA6233" t="str">
            <v>Garage</v>
          </cell>
          <cell r="FB6233">
            <v>645076.80000000005</v>
          </cell>
          <cell r="FC6233">
            <v>928910.59199999995</v>
          </cell>
          <cell r="FI6233" t="str">
            <v>WA</v>
          </cell>
          <cell r="FJ6233" t="str">
            <v>Exterior</v>
          </cell>
          <cell r="FK6233" t="str">
            <v>EISAnqnx</v>
          </cell>
          <cell r="FL6233">
            <v>1162155.28</v>
          </cell>
        </row>
        <row r="6234">
          <cell r="EZ6234" t="str">
            <v>OR</v>
          </cell>
          <cell r="FA6234" t="str">
            <v>Kitchen</v>
          </cell>
          <cell r="FB6234">
            <v>227389.57200000001</v>
          </cell>
          <cell r="FC6234">
            <v>225776.88</v>
          </cell>
          <cell r="FI6234" t="str">
            <v>WA</v>
          </cell>
          <cell r="FJ6234" t="str">
            <v>Exterior</v>
          </cell>
          <cell r="FK6234" t="str">
            <v>EISAx</v>
          </cell>
          <cell r="FL6234">
            <v>520966.16</v>
          </cell>
        </row>
        <row r="6235">
          <cell r="EZ6235" t="str">
            <v>OR</v>
          </cell>
          <cell r="FA6235" t="str">
            <v>Living Room/Family Room</v>
          </cell>
          <cell r="FB6235">
            <v>685394.1</v>
          </cell>
          <cell r="FC6235">
            <v>927297.9</v>
          </cell>
          <cell r="FI6235" t="str">
            <v>WA</v>
          </cell>
          <cell r="FJ6235" t="str">
            <v>Kitchen</v>
          </cell>
          <cell r="FK6235" t="str">
            <v>EISAq</v>
          </cell>
          <cell r="FL6235">
            <v>641189.12</v>
          </cell>
        </row>
        <row r="6236">
          <cell r="EZ6236" t="str">
            <v>OR</v>
          </cell>
          <cell r="FA6236" t="str">
            <v>Other</v>
          </cell>
          <cell r="FB6236">
            <v>2746414.4759999998</v>
          </cell>
          <cell r="FC6236">
            <v>2593208.736</v>
          </cell>
          <cell r="FI6236" t="str">
            <v>WA</v>
          </cell>
          <cell r="FJ6236" t="str">
            <v>Living Room/Family Room</v>
          </cell>
          <cell r="FK6236" t="str">
            <v>EISAq</v>
          </cell>
          <cell r="FL6236">
            <v>190353.02</v>
          </cell>
        </row>
        <row r="6237">
          <cell r="EZ6237" t="str">
            <v>WA</v>
          </cell>
          <cell r="FA6237" t="str">
            <v>Bathroom</v>
          </cell>
          <cell r="FB6237">
            <v>1770987.84</v>
          </cell>
          <cell r="FC6237">
            <v>409421.92</v>
          </cell>
          <cell r="FI6237" t="str">
            <v>WA</v>
          </cell>
          <cell r="FJ6237" t="str">
            <v>Living Room/Family Room</v>
          </cell>
          <cell r="FK6237" t="str">
            <v>EISAx</v>
          </cell>
          <cell r="FL6237">
            <v>1001858</v>
          </cell>
        </row>
        <row r="6238">
          <cell r="EZ6238" t="str">
            <v>WA</v>
          </cell>
          <cell r="FA6238" t="str">
            <v>Bedrooms</v>
          </cell>
          <cell r="FB6238">
            <v>3351546.88</v>
          </cell>
          <cell r="FC6238">
            <v>1988076.672</v>
          </cell>
          <cell r="FI6238" t="str">
            <v>WA</v>
          </cell>
          <cell r="FJ6238" t="str">
            <v>Other</v>
          </cell>
          <cell r="FK6238" t="str">
            <v>EISAnqnx</v>
          </cell>
          <cell r="FL6238">
            <v>2204087.6</v>
          </cell>
        </row>
        <row r="6239">
          <cell r="EZ6239" t="str">
            <v>WA</v>
          </cell>
          <cell r="FA6239" t="str">
            <v>Exterior</v>
          </cell>
          <cell r="FB6239">
            <v>1199701.44</v>
          </cell>
          <cell r="FC6239">
            <v>5747141.1840000004</v>
          </cell>
          <cell r="FI6239" t="str">
            <v>WA</v>
          </cell>
          <cell r="FJ6239" t="str">
            <v>Other</v>
          </cell>
          <cell r="FK6239" t="str">
            <v>EISAq</v>
          </cell>
          <cell r="FL6239">
            <v>66122.627999999997</v>
          </cell>
        </row>
        <row r="6240">
          <cell r="EZ6240" t="str">
            <v>WA</v>
          </cell>
          <cell r="FA6240" t="str">
            <v>Garage</v>
          </cell>
          <cell r="FB6240">
            <v>811226.68799999997</v>
          </cell>
          <cell r="FC6240">
            <v>1153998.5279999999</v>
          </cell>
          <cell r="FI6240" t="str">
            <v>WA</v>
          </cell>
          <cell r="FJ6240" t="str">
            <v>Other</v>
          </cell>
          <cell r="FK6240" t="str">
            <v>EISAx</v>
          </cell>
          <cell r="FL6240">
            <v>781449.24</v>
          </cell>
        </row>
        <row r="6241">
          <cell r="EZ6241" t="str">
            <v>WA</v>
          </cell>
          <cell r="FA6241" t="str">
            <v>Kitchen</v>
          </cell>
          <cell r="FB6241">
            <v>1428216</v>
          </cell>
          <cell r="FC6241">
            <v>380857.59999999998</v>
          </cell>
          <cell r="FI6241" t="str">
            <v>WA</v>
          </cell>
          <cell r="FJ6241" t="str">
            <v>Bathroom</v>
          </cell>
          <cell r="FK6241" t="str">
            <v>EISAnqnx</v>
          </cell>
          <cell r="FL6241">
            <v>175763.28</v>
          </cell>
        </row>
        <row r="6242">
          <cell r="EZ6242" t="str">
            <v>WA</v>
          </cell>
          <cell r="FA6242" t="str">
            <v>Living Room/Family Room</v>
          </cell>
          <cell r="FB6242">
            <v>495114.88</v>
          </cell>
          <cell r="FC6242">
            <v>816939.55200000003</v>
          </cell>
          <cell r="FI6242" t="str">
            <v>WA</v>
          </cell>
          <cell r="FJ6242" t="str">
            <v>Bathroom</v>
          </cell>
          <cell r="FK6242" t="str">
            <v>EISAq</v>
          </cell>
          <cell r="FL6242">
            <v>65911.23</v>
          </cell>
        </row>
        <row r="6243">
          <cell r="EZ6243" t="str">
            <v>WA</v>
          </cell>
          <cell r="FA6243" t="str">
            <v>Other</v>
          </cell>
          <cell r="FB6243">
            <v>2999253.6</v>
          </cell>
          <cell r="FC6243">
            <v>978804.03200000001</v>
          </cell>
          <cell r="FI6243" t="str">
            <v>WA</v>
          </cell>
          <cell r="FJ6243" t="str">
            <v>Bedrooms</v>
          </cell>
          <cell r="FK6243" t="str">
            <v>EISAnqnx</v>
          </cell>
          <cell r="FL6243">
            <v>351526.56</v>
          </cell>
        </row>
        <row r="6244">
          <cell r="EZ6244" t="str">
            <v>ID</v>
          </cell>
          <cell r="FA6244" t="str">
            <v>Bathroom</v>
          </cell>
          <cell r="FB6244">
            <v>71547.899999999994</v>
          </cell>
          <cell r="FC6244">
            <v>76317.759999999995</v>
          </cell>
          <cell r="FI6244" t="str">
            <v>WA</v>
          </cell>
          <cell r="FJ6244" t="str">
            <v>Exterior</v>
          </cell>
          <cell r="FK6244" t="str">
            <v>EISAnqnx</v>
          </cell>
          <cell r="FL6244">
            <v>175763.28</v>
          </cell>
        </row>
        <row r="6245">
          <cell r="EZ6245" t="str">
            <v>ID</v>
          </cell>
          <cell r="FA6245" t="str">
            <v>Bedrooms</v>
          </cell>
          <cell r="FB6245">
            <v>190794.4</v>
          </cell>
          <cell r="FC6245">
            <v>152635.51999999999</v>
          </cell>
          <cell r="FI6245" t="str">
            <v>WA</v>
          </cell>
          <cell r="FJ6245" t="str">
            <v>Kitchen</v>
          </cell>
          <cell r="FK6245" t="str">
            <v>EISAq</v>
          </cell>
          <cell r="FL6245">
            <v>117175.51999999999</v>
          </cell>
        </row>
        <row r="6246">
          <cell r="EZ6246" t="str">
            <v>ID</v>
          </cell>
          <cell r="FA6246" t="str">
            <v>Exterior</v>
          </cell>
          <cell r="FB6246">
            <v>71547.899999999994</v>
          </cell>
          <cell r="FC6246">
            <v>572383.19999999995</v>
          </cell>
          <cell r="FI6246" t="str">
            <v>WA</v>
          </cell>
          <cell r="FJ6246" t="str">
            <v>Living Room/Family Room</v>
          </cell>
          <cell r="FK6246" t="str">
            <v>EISAq</v>
          </cell>
          <cell r="FL6246">
            <v>205057.16</v>
          </cell>
        </row>
        <row r="6247">
          <cell r="EZ6247" t="str">
            <v>ID</v>
          </cell>
          <cell r="FA6247" t="str">
            <v>Living Room/Family Room</v>
          </cell>
          <cell r="FB6247">
            <v>17886.974999999999</v>
          </cell>
          <cell r="FC6247">
            <v>382781.26499999996</v>
          </cell>
          <cell r="FI6247" t="str">
            <v>WA</v>
          </cell>
          <cell r="FJ6247" t="str">
            <v>Other</v>
          </cell>
          <cell r="FK6247" t="str">
            <v>EISAnqnx</v>
          </cell>
          <cell r="FL6247">
            <v>263644.92</v>
          </cell>
        </row>
        <row r="6248">
          <cell r="EZ6248" t="str">
            <v>WA</v>
          </cell>
          <cell r="FA6248" t="str">
            <v>Bathroom</v>
          </cell>
          <cell r="FB6248">
            <v>1438862.04</v>
          </cell>
          <cell r="FC6248">
            <v>1351658.28</v>
          </cell>
          <cell r="FI6248" t="str">
            <v>WA</v>
          </cell>
          <cell r="FJ6248" t="str">
            <v>Bathroom</v>
          </cell>
          <cell r="FK6248" t="str">
            <v>EISAnqnx</v>
          </cell>
          <cell r="FL6248">
            <v>91485.72</v>
          </cell>
        </row>
        <row r="6249">
          <cell r="EZ6249" t="str">
            <v>WA</v>
          </cell>
          <cell r="FA6249" t="str">
            <v>Bedrooms</v>
          </cell>
          <cell r="FB6249">
            <v>4207581.42</v>
          </cell>
          <cell r="FC6249">
            <v>2668435.0559999999</v>
          </cell>
          <cell r="FI6249" t="str">
            <v>WA</v>
          </cell>
          <cell r="FJ6249" t="str">
            <v>Bathroom</v>
          </cell>
          <cell r="FK6249" t="str">
            <v>EISAq</v>
          </cell>
          <cell r="FL6249">
            <v>97584.767999999996</v>
          </cell>
        </row>
        <row r="6250">
          <cell r="EZ6250" t="str">
            <v>WA</v>
          </cell>
          <cell r="FA6250" t="str">
            <v>Exterior</v>
          </cell>
          <cell r="FB6250">
            <v>3858766.38</v>
          </cell>
          <cell r="FC6250">
            <v>11458574.064000001</v>
          </cell>
          <cell r="FI6250" t="str">
            <v>WA</v>
          </cell>
          <cell r="FJ6250" t="str">
            <v>Bathroom</v>
          </cell>
          <cell r="FK6250" t="str">
            <v>EISAx</v>
          </cell>
          <cell r="FL6250">
            <v>381190.5</v>
          </cell>
        </row>
        <row r="6251">
          <cell r="EZ6251" t="str">
            <v>WA</v>
          </cell>
          <cell r="FA6251" t="str">
            <v>Kitchen</v>
          </cell>
          <cell r="FB6251">
            <v>749952.33600000001</v>
          </cell>
          <cell r="FC6251">
            <v>1796397.456</v>
          </cell>
          <cell r="FI6251" t="str">
            <v>WA</v>
          </cell>
          <cell r="FJ6251" t="str">
            <v>Bedrooms</v>
          </cell>
          <cell r="FK6251" t="str">
            <v>EISAnqnx</v>
          </cell>
          <cell r="FL6251">
            <v>182971.44</v>
          </cell>
        </row>
        <row r="6252">
          <cell r="EZ6252" t="str">
            <v>WA</v>
          </cell>
          <cell r="FA6252" t="str">
            <v>Living Room/Family Room</v>
          </cell>
          <cell r="FB6252">
            <v>1046445.12</v>
          </cell>
          <cell r="FC6252">
            <v>1290615.648</v>
          </cell>
          <cell r="FI6252" t="str">
            <v>WA</v>
          </cell>
          <cell r="FJ6252" t="str">
            <v>Bedrooms</v>
          </cell>
          <cell r="FK6252" t="str">
            <v>EISAx</v>
          </cell>
          <cell r="FL6252">
            <v>121980.95999999999</v>
          </cell>
        </row>
        <row r="6253">
          <cell r="EZ6253" t="str">
            <v>WA</v>
          </cell>
          <cell r="FA6253" t="str">
            <v>Other</v>
          </cell>
          <cell r="FB6253">
            <v>3008529.72</v>
          </cell>
          <cell r="FC6253">
            <v>3902368.2600000002</v>
          </cell>
          <cell r="FI6253" t="str">
            <v>WA</v>
          </cell>
          <cell r="FJ6253" t="str">
            <v>Exterior</v>
          </cell>
          <cell r="FK6253" t="str">
            <v>EISAq</v>
          </cell>
          <cell r="FL6253">
            <v>158575.24799999999</v>
          </cell>
        </row>
        <row r="6254">
          <cell r="EZ6254" t="str">
            <v>WA</v>
          </cell>
          <cell r="FA6254" t="str">
            <v>Bedrooms</v>
          </cell>
          <cell r="FB6254">
            <v>1362395.415</v>
          </cell>
          <cell r="FC6254">
            <v>748797.48</v>
          </cell>
          <cell r="FI6254" t="str">
            <v>WA</v>
          </cell>
          <cell r="FJ6254" t="str">
            <v>Exterior</v>
          </cell>
          <cell r="FK6254" t="str">
            <v>EISAx</v>
          </cell>
          <cell r="FL6254">
            <v>1524762</v>
          </cell>
        </row>
        <row r="6255">
          <cell r="EZ6255" t="str">
            <v>WA</v>
          </cell>
          <cell r="FA6255" t="str">
            <v>Kitchen</v>
          </cell>
          <cell r="FB6255">
            <v>332798.88</v>
          </cell>
          <cell r="FC6255">
            <v>374398.74</v>
          </cell>
          <cell r="FI6255" t="str">
            <v>WA</v>
          </cell>
          <cell r="FJ6255" t="str">
            <v>Garage</v>
          </cell>
          <cell r="FK6255" t="str">
            <v>EISAnqnx</v>
          </cell>
          <cell r="FL6255">
            <v>91485.72</v>
          </cell>
        </row>
        <row r="6256">
          <cell r="EZ6256" t="str">
            <v>WA</v>
          </cell>
          <cell r="FA6256" t="str">
            <v>Living Room/Family Room</v>
          </cell>
          <cell r="FB6256">
            <v>270399.08999999997</v>
          </cell>
          <cell r="FC6256">
            <v>686397.69</v>
          </cell>
          <cell r="FI6256" t="str">
            <v>WA</v>
          </cell>
          <cell r="FJ6256" t="str">
            <v>Garage</v>
          </cell>
          <cell r="FK6256" t="str">
            <v>EISAq</v>
          </cell>
          <cell r="FL6256">
            <v>45742.86</v>
          </cell>
        </row>
        <row r="6257">
          <cell r="EZ6257" t="str">
            <v>WA</v>
          </cell>
          <cell r="FA6257" t="str">
            <v>Other</v>
          </cell>
          <cell r="FB6257">
            <v>1331195.52</v>
          </cell>
          <cell r="FC6257">
            <v>1119036.2339999999</v>
          </cell>
          <cell r="FI6257" t="str">
            <v>WA</v>
          </cell>
          <cell r="FJ6257" t="str">
            <v>Kitchen</v>
          </cell>
          <cell r="FK6257" t="str">
            <v>EISAx</v>
          </cell>
          <cell r="FL6257">
            <v>396438.12</v>
          </cell>
        </row>
        <row r="6258">
          <cell r="EZ6258" t="str">
            <v>ID</v>
          </cell>
          <cell r="FA6258" t="str">
            <v>Bathroom</v>
          </cell>
          <cell r="FB6258">
            <v>2650034.8000000003</v>
          </cell>
          <cell r="FC6258">
            <v>719295.16</v>
          </cell>
          <cell r="FI6258" t="str">
            <v>WA</v>
          </cell>
          <cell r="FJ6258" t="str">
            <v>Living Room/Family Room</v>
          </cell>
          <cell r="FK6258" t="str">
            <v>EISAx</v>
          </cell>
          <cell r="FL6258">
            <v>457428.6</v>
          </cell>
        </row>
        <row r="6259">
          <cell r="EZ6259" t="str">
            <v>ID</v>
          </cell>
          <cell r="FA6259" t="str">
            <v>Bedrooms</v>
          </cell>
          <cell r="FB6259">
            <v>1514305.6</v>
          </cell>
          <cell r="FC6259">
            <v>1385589.6240000001</v>
          </cell>
          <cell r="FI6259" t="str">
            <v>WA</v>
          </cell>
          <cell r="FJ6259" t="str">
            <v>Other</v>
          </cell>
          <cell r="FK6259" t="str">
            <v>EISAnqnx</v>
          </cell>
          <cell r="FL6259">
            <v>152476.19999999998</v>
          </cell>
        </row>
        <row r="6260">
          <cell r="EZ6260" t="str">
            <v>ID</v>
          </cell>
          <cell r="FA6260" t="str">
            <v>Exterior</v>
          </cell>
          <cell r="FB6260">
            <v>545150.01600000006</v>
          </cell>
          <cell r="FC6260">
            <v>6651587.3480000002</v>
          </cell>
          <cell r="FI6260" t="str">
            <v>WA</v>
          </cell>
          <cell r="FJ6260" t="str">
            <v>Other</v>
          </cell>
          <cell r="FK6260" t="str">
            <v>EISAq</v>
          </cell>
          <cell r="FL6260">
            <v>22871.43</v>
          </cell>
        </row>
        <row r="6261">
          <cell r="EZ6261" t="str">
            <v>ID</v>
          </cell>
          <cell r="FA6261" t="str">
            <v>Garage</v>
          </cell>
          <cell r="FB6261">
            <v>984298.64</v>
          </cell>
          <cell r="FC6261">
            <v>1741451.44</v>
          </cell>
          <cell r="FI6261" t="str">
            <v>WA</v>
          </cell>
          <cell r="FJ6261" t="str">
            <v>Other</v>
          </cell>
          <cell r="FK6261" t="str">
            <v>EISAx</v>
          </cell>
          <cell r="FL6261">
            <v>442180.98</v>
          </cell>
        </row>
        <row r="6262">
          <cell r="EZ6262" t="str">
            <v>ID</v>
          </cell>
          <cell r="FA6262" t="str">
            <v>Kitchen</v>
          </cell>
          <cell r="FB6262">
            <v>1987526.1</v>
          </cell>
          <cell r="FC6262">
            <v>639794.11600000004</v>
          </cell>
          <cell r="FI6262" t="str">
            <v>WA</v>
          </cell>
          <cell r="FJ6262" t="str">
            <v>Bathroom</v>
          </cell>
          <cell r="FK6262" t="str">
            <v>EISAnqnx</v>
          </cell>
          <cell r="FL6262">
            <v>175763.28</v>
          </cell>
        </row>
        <row r="6263">
          <cell r="EZ6263" t="str">
            <v>ID</v>
          </cell>
          <cell r="FA6263" t="str">
            <v>Living Room/Family Room</v>
          </cell>
          <cell r="FB6263">
            <v>1514305.6</v>
          </cell>
          <cell r="FC6263">
            <v>2135170.8960000002</v>
          </cell>
          <cell r="FI6263" t="str">
            <v>WA</v>
          </cell>
          <cell r="FJ6263" t="str">
            <v>Bedrooms</v>
          </cell>
          <cell r="FK6263" t="str">
            <v>EISAnqnx</v>
          </cell>
          <cell r="FL6263">
            <v>351526.56</v>
          </cell>
        </row>
        <row r="6264">
          <cell r="EZ6264" t="str">
            <v>ID</v>
          </cell>
          <cell r="FA6264" t="str">
            <v>Other</v>
          </cell>
          <cell r="FB6264">
            <v>3691119.9</v>
          </cell>
          <cell r="FC6264">
            <v>2104884.784</v>
          </cell>
          <cell r="FI6264" t="str">
            <v>WA</v>
          </cell>
          <cell r="FJ6264" t="str">
            <v>Bedrooms</v>
          </cell>
          <cell r="FK6264" t="str">
            <v>EISAq</v>
          </cell>
          <cell r="FL6264">
            <v>21970.41</v>
          </cell>
        </row>
        <row r="6265">
          <cell r="EZ6265" t="str">
            <v>OR</v>
          </cell>
          <cell r="FA6265" t="str">
            <v>Bathroom</v>
          </cell>
          <cell r="FB6265">
            <v>847025.96</v>
          </cell>
          <cell r="FC6265">
            <v>423512.98</v>
          </cell>
          <cell r="FI6265" t="str">
            <v>WA</v>
          </cell>
          <cell r="FJ6265" t="str">
            <v>Exterior</v>
          </cell>
          <cell r="FK6265" t="str">
            <v>EISAx</v>
          </cell>
          <cell r="FL6265">
            <v>109852.05</v>
          </cell>
        </row>
        <row r="6266">
          <cell r="EZ6266" t="str">
            <v>OR</v>
          </cell>
          <cell r="FA6266" t="str">
            <v>Bedrooms</v>
          </cell>
          <cell r="FB6266">
            <v>702646.53500000003</v>
          </cell>
          <cell r="FC6266">
            <v>756548.18700000003</v>
          </cell>
          <cell r="FI6266" t="str">
            <v>WA</v>
          </cell>
          <cell r="FJ6266" t="str">
            <v>Garage</v>
          </cell>
          <cell r="FK6266" t="str">
            <v>EISAq</v>
          </cell>
          <cell r="FL6266">
            <v>0</v>
          </cell>
        </row>
        <row r="6267">
          <cell r="EZ6267" t="str">
            <v>OR</v>
          </cell>
          <cell r="FA6267" t="str">
            <v>Exterior</v>
          </cell>
          <cell r="FB6267">
            <v>500515.33999999997</v>
          </cell>
          <cell r="FC6267">
            <v>2964590.86</v>
          </cell>
          <cell r="FI6267" t="str">
            <v>WA</v>
          </cell>
          <cell r="FJ6267" t="str">
            <v>Kitchen</v>
          </cell>
          <cell r="FK6267" t="str">
            <v>EISAx</v>
          </cell>
          <cell r="FL6267">
            <v>93740.415999999997</v>
          </cell>
        </row>
        <row r="6268">
          <cell r="EZ6268" t="str">
            <v>OR</v>
          </cell>
          <cell r="FA6268" t="str">
            <v>Kitchen</v>
          </cell>
          <cell r="FB6268">
            <v>1078033.04</v>
          </cell>
          <cell r="FC6268">
            <v>317634.73499999999</v>
          </cell>
          <cell r="FI6268" t="str">
            <v>WA</v>
          </cell>
          <cell r="FJ6268" t="str">
            <v>Living Room/Family Room</v>
          </cell>
          <cell r="FK6268" t="str">
            <v>EISAq</v>
          </cell>
          <cell r="FL6268">
            <v>96669.804000000004</v>
          </cell>
        </row>
        <row r="6269">
          <cell r="EZ6269" t="str">
            <v>OR</v>
          </cell>
          <cell r="FA6269" t="str">
            <v>Living Room/Family Room</v>
          </cell>
          <cell r="FB6269">
            <v>1665176.0349999999</v>
          </cell>
          <cell r="FC6269">
            <v>1020281.27</v>
          </cell>
          <cell r="FI6269" t="str">
            <v>WA</v>
          </cell>
          <cell r="FJ6269" t="str">
            <v>Other</v>
          </cell>
          <cell r="FK6269" t="str">
            <v>EISAnqnx</v>
          </cell>
          <cell r="FL6269">
            <v>351526.56</v>
          </cell>
        </row>
        <row r="6270">
          <cell r="EZ6270" t="str">
            <v>OR</v>
          </cell>
          <cell r="FA6270" t="str">
            <v>Other</v>
          </cell>
          <cell r="FB6270">
            <v>1280164.2349999999</v>
          </cell>
          <cell r="FC6270">
            <v>895152.43499999994</v>
          </cell>
          <cell r="FI6270" t="str">
            <v>WA</v>
          </cell>
          <cell r="FJ6270" t="str">
            <v>Other</v>
          </cell>
          <cell r="FK6270" t="str">
            <v>EISAx</v>
          </cell>
          <cell r="FL6270">
            <v>93740.415999999997</v>
          </cell>
        </row>
        <row r="6271">
          <cell r="EZ6271" t="str">
            <v>OR</v>
          </cell>
          <cell r="FA6271" t="str">
            <v>Bathroom</v>
          </cell>
          <cell r="FB6271">
            <v>3140679.1</v>
          </cell>
          <cell r="FC6271">
            <v>801699.66499999992</v>
          </cell>
          <cell r="FI6271" t="str">
            <v>WA</v>
          </cell>
          <cell r="FJ6271" t="str">
            <v>Bathroom</v>
          </cell>
          <cell r="FK6271" t="str">
            <v>EISAnqnx</v>
          </cell>
          <cell r="FL6271">
            <v>841560.72</v>
          </cell>
        </row>
        <row r="6272">
          <cell r="EZ6272" t="str">
            <v>OR</v>
          </cell>
          <cell r="FA6272" t="str">
            <v>Bedrooms</v>
          </cell>
          <cell r="FB6272">
            <v>4958967</v>
          </cell>
          <cell r="FC6272">
            <v>2967115.2549999999</v>
          </cell>
          <cell r="FI6272" t="str">
            <v>WA</v>
          </cell>
          <cell r="FJ6272" t="str">
            <v>Bedrooms</v>
          </cell>
          <cell r="FK6272" t="str">
            <v>EISAnqnx</v>
          </cell>
          <cell r="FL6272">
            <v>1082006.6399999999</v>
          </cell>
        </row>
        <row r="6273">
          <cell r="EZ6273" t="str">
            <v>OR</v>
          </cell>
          <cell r="FA6273" t="str">
            <v>Exterior</v>
          </cell>
          <cell r="FB6273">
            <v>5950760.3999999994</v>
          </cell>
          <cell r="FC6273">
            <v>8298004.7799999993</v>
          </cell>
          <cell r="FI6273" t="str">
            <v>WA</v>
          </cell>
          <cell r="FJ6273" t="str">
            <v>Bedrooms</v>
          </cell>
          <cell r="FK6273" t="str">
            <v>EISAq</v>
          </cell>
          <cell r="FL6273">
            <v>120222.95999999999</v>
          </cell>
        </row>
        <row r="6274">
          <cell r="EZ6274" t="str">
            <v>OR</v>
          </cell>
          <cell r="FA6274" t="str">
            <v>Garage</v>
          </cell>
          <cell r="FB6274">
            <v>1983586.7999999998</v>
          </cell>
          <cell r="FC6274">
            <v>3429952.1749999998</v>
          </cell>
          <cell r="FI6274" t="str">
            <v>WA</v>
          </cell>
          <cell r="FJ6274" t="str">
            <v>Exterior</v>
          </cell>
          <cell r="FK6274" t="str">
            <v>EISAq</v>
          </cell>
          <cell r="FL6274">
            <v>90167.22</v>
          </cell>
        </row>
        <row r="6275">
          <cell r="EZ6275" t="str">
            <v>OR</v>
          </cell>
          <cell r="FA6275" t="str">
            <v>Kitchen</v>
          </cell>
          <cell r="FB6275">
            <v>3041499.76</v>
          </cell>
          <cell r="FC6275">
            <v>1429835.4849999999</v>
          </cell>
          <cell r="FI6275" t="str">
            <v>WA</v>
          </cell>
          <cell r="FJ6275" t="str">
            <v>Exterior</v>
          </cell>
          <cell r="FK6275" t="str">
            <v>EISAx</v>
          </cell>
          <cell r="FL6275">
            <v>601114.79999999993</v>
          </cell>
        </row>
        <row r="6276">
          <cell r="EZ6276" t="str">
            <v>OR</v>
          </cell>
          <cell r="FA6276" t="str">
            <v>Living Room/Family Room</v>
          </cell>
          <cell r="FB6276">
            <v>1983586.7999999998</v>
          </cell>
          <cell r="FC6276">
            <v>1900937.3499999999</v>
          </cell>
          <cell r="FI6276" t="str">
            <v>WA</v>
          </cell>
          <cell r="FJ6276" t="str">
            <v>Kitchen</v>
          </cell>
          <cell r="FK6276" t="str">
            <v>EISAq</v>
          </cell>
          <cell r="FL6276">
            <v>256475.64799999999</v>
          </cell>
        </row>
        <row r="6277">
          <cell r="EZ6277" t="str">
            <v>OR</v>
          </cell>
          <cell r="FA6277" t="str">
            <v>Other</v>
          </cell>
          <cell r="FB6277">
            <v>677725.49</v>
          </cell>
          <cell r="FC6277">
            <v>537221.42499999993</v>
          </cell>
          <cell r="FI6277" t="str">
            <v>WA</v>
          </cell>
          <cell r="FJ6277" t="str">
            <v>Living Room/Family Room</v>
          </cell>
          <cell r="FK6277" t="str">
            <v>EISAnqnx</v>
          </cell>
          <cell r="FL6277">
            <v>240445.91999999998</v>
          </cell>
        </row>
        <row r="6278">
          <cell r="EZ6278" t="str">
            <v>ID</v>
          </cell>
          <cell r="FA6278" t="str">
            <v>Bathroom</v>
          </cell>
          <cell r="FB6278">
            <v>3577546.98</v>
          </cell>
          <cell r="FC6278">
            <v>798796.20400000003</v>
          </cell>
          <cell r="FI6278" t="str">
            <v>WA</v>
          </cell>
          <cell r="FJ6278" t="str">
            <v>Other</v>
          </cell>
          <cell r="FK6278" t="str">
            <v>EISAnqnx</v>
          </cell>
          <cell r="FL6278">
            <v>1202229.5999999999</v>
          </cell>
        </row>
        <row r="6279">
          <cell r="EZ6279" t="str">
            <v>ID</v>
          </cell>
          <cell r="FA6279" t="str">
            <v>Bedrooms</v>
          </cell>
          <cell r="FB6279">
            <v>2820394.18</v>
          </cell>
          <cell r="FC6279">
            <v>2983182.0320000001</v>
          </cell>
          <cell r="FI6279" t="str">
            <v>WA</v>
          </cell>
          <cell r="FJ6279" t="str">
            <v>Other</v>
          </cell>
          <cell r="FK6279" t="str">
            <v>EISAq</v>
          </cell>
          <cell r="FL6279">
            <v>278516.52399999998</v>
          </cell>
        </row>
        <row r="6280">
          <cell r="EZ6280" t="str">
            <v>ID</v>
          </cell>
          <cell r="FA6280" t="str">
            <v>Exterior</v>
          </cell>
          <cell r="FB6280">
            <v>1741451.44</v>
          </cell>
          <cell r="FC6280">
            <v>9630983.6160000004</v>
          </cell>
          <cell r="FI6280" t="str">
            <v>WA</v>
          </cell>
          <cell r="FJ6280" t="str">
            <v>Other</v>
          </cell>
          <cell r="FK6280" t="str">
            <v>EISAx</v>
          </cell>
          <cell r="FL6280">
            <v>901672.2</v>
          </cell>
        </row>
        <row r="6281">
          <cell r="EZ6281" t="str">
            <v>ID</v>
          </cell>
          <cell r="FA6281" t="str">
            <v>Garage</v>
          </cell>
          <cell r="FB6281">
            <v>1211444.48</v>
          </cell>
          <cell r="FC6281">
            <v>2362316.736</v>
          </cell>
          <cell r="FI6281" t="str">
            <v>WA</v>
          </cell>
          <cell r="FJ6281" t="str">
            <v>Bathroom</v>
          </cell>
          <cell r="FK6281" t="str">
            <v>EISAnqnx</v>
          </cell>
          <cell r="FL6281">
            <v>263644.92</v>
          </cell>
        </row>
        <row r="6282">
          <cell r="EZ6282" t="str">
            <v>ID</v>
          </cell>
          <cell r="FA6282" t="str">
            <v>Kitchen</v>
          </cell>
          <cell r="FB6282">
            <v>2120027.84</v>
          </cell>
          <cell r="FC6282">
            <v>654937.17200000002</v>
          </cell>
          <cell r="FI6282" t="str">
            <v>WA</v>
          </cell>
          <cell r="FJ6282" t="str">
            <v>Bathroom</v>
          </cell>
          <cell r="FK6282" t="str">
            <v>EISAq</v>
          </cell>
          <cell r="FL6282">
            <v>131822.46</v>
          </cell>
        </row>
        <row r="6283">
          <cell r="EZ6283" t="str">
            <v>ID</v>
          </cell>
          <cell r="FA6283" t="str">
            <v>Living Room/Family Room</v>
          </cell>
          <cell r="FB6283">
            <v>2555390.7000000002</v>
          </cell>
          <cell r="FC6283">
            <v>1336374.692</v>
          </cell>
          <cell r="FI6283" t="str">
            <v>WA</v>
          </cell>
          <cell r="FJ6283" t="str">
            <v>Bedrooms</v>
          </cell>
          <cell r="FK6283" t="str">
            <v>EISAnqnx</v>
          </cell>
          <cell r="FL6283">
            <v>703053.12</v>
          </cell>
        </row>
        <row r="6284">
          <cell r="EZ6284" t="str">
            <v>ID</v>
          </cell>
          <cell r="FA6284" t="str">
            <v>Other</v>
          </cell>
          <cell r="FB6284">
            <v>4217341.0959999999</v>
          </cell>
          <cell r="FC6284">
            <v>4035624.4240000001</v>
          </cell>
          <cell r="FI6284" t="str">
            <v>WA</v>
          </cell>
          <cell r="FJ6284" t="str">
            <v>Bedrooms</v>
          </cell>
          <cell r="FK6284" t="str">
            <v>EISAq</v>
          </cell>
          <cell r="FL6284">
            <v>150863.48199999999</v>
          </cell>
        </row>
        <row r="6285">
          <cell r="EZ6285" t="str">
            <v>ID</v>
          </cell>
          <cell r="FA6285" t="str">
            <v>Bathroom</v>
          </cell>
          <cell r="FB6285">
            <v>1514305.6</v>
          </cell>
          <cell r="FC6285">
            <v>401290.984</v>
          </cell>
          <cell r="FI6285" t="str">
            <v>WA</v>
          </cell>
          <cell r="FJ6285" t="str">
            <v>Exterior</v>
          </cell>
          <cell r="FK6285" t="str">
            <v>EISAq</v>
          </cell>
          <cell r="FL6285">
            <v>64446.536</v>
          </cell>
        </row>
        <row r="6286">
          <cell r="EZ6286" t="str">
            <v>ID</v>
          </cell>
          <cell r="FA6286" t="str">
            <v>Bedrooms</v>
          </cell>
          <cell r="FB6286">
            <v>859368.42800000007</v>
          </cell>
          <cell r="FC6286">
            <v>1067585.4480000001</v>
          </cell>
          <cell r="FI6286" t="str">
            <v>WA</v>
          </cell>
          <cell r="FJ6286" t="str">
            <v>Exterior</v>
          </cell>
          <cell r="FK6286" t="str">
            <v>EISAx</v>
          </cell>
          <cell r="FL6286">
            <v>439408.2</v>
          </cell>
        </row>
        <row r="6287">
          <cell r="EZ6287" t="str">
            <v>ID</v>
          </cell>
          <cell r="FA6287" t="str">
            <v>Exterior</v>
          </cell>
          <cell r="FB6287">
            <v>333147.23200000002</v>
          </cell>
          <cell r="FC6287">
            <v>4664061.2480000006</v>
          </cell>
          <cell r="FI6287" t="str">
            <v>WA</v>
          </cell>
          <cell r="FJ6287" t="str">
            <v>Garage</v>
          </cell>
          <cell r="FK6287" t="str">
            <v>EISAnqnx</v>
          </cell>
          <cell r="FL6287">
            <v>175763.28</v>
          </cell>
        </row>
        <row r="6288">
          <cell r="EZ6288" t="str">
            <v>ID</v>
          </cell>
          <cell r="FA6288" t="str">
            <v>Garage</v>
          </cell>
          <cell r="FB6288">
            <v>454291.68</v>
          </cell>
          <cell r="FC6288">
            <v>1726308.3840000001</v>
          </cell>
          <cell r="FI6288" t="str">
            <v>WA</v>
          </cell>
          <cell r="FJ6288" t="str">
            <v>Garage</v>
          </cell>
          <cell r="FK6288" t="str">
            <v>EISAq</v>
          </cell>
          <cell r="FL6288">
            <v>234351.03999999998</v>
          </cell>
        </row>
        <row r="6289">
          <cell r="EZ6289" t="str">
            <v>ID</v>
          </cell>
          <cell r="FA6289" t="str">
            <v>Kitchen</v>
          </cell>
          <cell r="FB6289">
            <v>605722.24</v>
          </cell>
          <cell r="FC6289">
            <v>484577.79200000002</v>
          </cell>
          <cell r="FI6289" t="str">
            <v>WA</v>
          </cell>
          <cell r="FJ6289" t="str">
            <v>Kitchen</v>
          </cell>
          <cell r="FK6289" t="str">
            <v>EISAq</v>
          </cell>
          <cell r="FL6289">
            <v>225562.87599999999</v>
          </cell>
        </row>
        <row r="6290">
          <cell r="EZ6290" t="str">
            <v>ID</v>
          </cell>
          <cell r="FA6290" t="str">
            <v>Living Room/Family Room</v>
          </cell>
          <cell r="FB6290">
            <v>972941.348</v>
          </cell>
          <cell r="FC6290">
            <v>1010798.988</v>
          </cell>
          <cell r="FI6290" t="str">
            <v>WA</v>
          </cell>
          <cell r="FJ6290" t="str">
            <v>Living Room/Family Room</v>
          </cell>
          <cell r="FK6290" t="str">
            <v>EISAq</v>
          </cell>
          <cell r="FL6290">
            <v>770429.04399999999</v>
          </cell>
        </row>
        <row r="6291">
          <cell r="EZ6291" t="str">
            <v>ID</v>
          </cell>
          <cell r="FA6291" t="str">
            <v>Other</v>
          </cell>
          <cell r="FB6291">
            <v>1877738.9440000001</v>
          </cell>
          <cell r="FC6291">
            <v>1764166.024</v>
          </cell>
          <cell r="FI6291" t="str">
            <v>WA</v>
          </cell>
          <cell r="FJ6291" t="str">
            <v>Other</v>
          </cell>
          <cell r="FK6291" t="str">
            <v>EISAnqnx</v>
          </cell>
          <cell r="FL6291">
            <v>497995.95999999996</v>
          </cell>
        </row>
        <row r="6292">
          <cell r="EZ6292" t="str">
            <v>ID</v>
          </cell>
          <cell r="FA6292" t="str">
            <v>Bathroom</v>
          </cell>
          <cell r="FB6292">
            <v>1222276.625</v>
          </cell>
          <cell r="FC6292">
            <v>275459.41499999998</v>
          </cell>
          <cell r="FI6292" t="str">
            <v>WA</v>
          </cell>
          <cell r="FJ6292" t="str">
            <v>Other</v>
          </cell>
          <cell r="FK6292" t="str">
            <v>EISAq</v>
          </cell>
          <cell r="FL6292">
            <v>1578940.132</v>
          </cell>
        </row>
        <row r="6293">
          <cell r="EZ6293" t="str">
            <v>ID</v>
          </cell>
          <cell r="FA6293" t="str">
            <v>Bedrooms</v>
          </cell>
          <cell r="FB6293">
            <v>652278.35499999998</v>
          </cell>
          <cell r="FC6293">
            <v>683282.44499999995</v>
          </cell>
          <cell r="FI6293" t="str">
            <v>WA</v>
          </cell>
          <cell r="FJ6293" t="str">
            <v>Bathroom</v>
          </cell>
          <cell r="FK6293" t="str">
            <v>EISAnqnx</v>
          </cell>
          <cell r="FL6293">
            <v>410114.32</v>
          </cell>
        </row>
        <row r="6294">
          <cell r="EZ6294" t="str">
            <v>ID</v>
          </cell>
          <cell r="FA6294" t="str">
            <v>Exterior</v>
          </cell>
          <cell r="FB6294">
            <v>250417.65</v>
          </cell>
          <cell r="FC6294">
            <v>3663252.4799999995</v>
          </cell>
          <cell r="FI6294" t="str">
            <v>WA</v>
          </cell>
          <cell r="FJ6294" t="str">
            <v>Bedrooms</v>
          </cell>
          <cell r="FK6294" t="str">
            <v>EISAnqnx</v>
          </cell>
          <cell r="FL6294">
            <v>615171.48</v>
          </cell>
        </row>
        <row r="6295">
          <cell r="EZ6295" t="str">
            <v>ID</v>
          </cell>
          <cell r="FA6295" t="str">
            <v>Garage</v>
          </cell>
          <cell r="FB6295">
            <v>190794.4</v>
          </cell>
          <cell r="FC6295">
            <v>998093.20499999996</v>
          </cell>
          <cell r="FI6295" t="str">
            <v>WA</v>
          </cell>
          <cell r="FJ6295" t="str">
            <v>Kitchen</v>
          </cell>
          <cell r="FK6295" t="str">
            <v>EISAq</v>
          </cell>
          <cell r="FL6295">
            <v>117175.51999999999</v>
          </cell>
        </row>
        <row r="6296">
          <cell r="EZ6296" t="str">
            <v>ID</v>
          </cell>
          <cell r="FA6296" t="str">
            <v>Kitchen</v>
          </cell>
          <cell r="FB6296">
            <v>178869.75</v>
          </cell>
          <cell r="FC6296">
            <v>140710.87</v>
          </cell>
          <cell r="FI6296" t="str">
            <v>WA</v>
          </cell>
          <cell r="FJ6296" t="str">
            <v>Living Room/Family Room</v>
          </cell>
          <cell r="FK6296" t="str">
            <v>EISAq</v>
          </cell>
          <cell r="FL6296">
            <v>21970.41</v>
          </cell>
        </row>
        <row r="6297">
          <cell r="EZ6297" t="str">
            <v>ID</v>
          </cell>
          <cell r="FA6297" t="str">
            <v>Living Room/Family Room</v>
          </cell>
          <cell r="FB6297">
            <v>858574.79999999993</v>
          </cell>
          <cell r="FC6297">
            <v>1334368.335</v>
          </cell>
          <cell r="FI6297" t="str">
            <v>WA</v>
          </cell>
          <cell r="FJ6297" t="str">
            <v>Other</v>
          </cell>
          <cell r="FK6297" t="str">
            <v>EISAnqnx</v>
          </cell>
          <cell r="FL6297">
            <v>263644.92</v>
          </cell>
        </row>
        <row r="6298">
          <cell r="EZ6298" t="str">
            <v>ID</v>
          </cell>
          <cell r="FA6298" t="str">
            <v>Other</v>
          </cell>
          <cell r="FB6298">
            <v>2152399.3249999997</v>
          </cell>
          <cell r="FC6298">
            <v>959934.32499999995</v>
          </cell>
          <cell r="FI6298" t="str">
            <v>WA</v>
          </cell>
          <cell r="FJ6298" t="str">
            <v>Other</v>
          </cell>
          <cell r="FK6298" t="str">
            <v>EISAx</v>
          </cell>
          <cell r="FL6298">
            <v>292938.8</v>
          </cell>
        </row>
        <row r="6299">
          <cell r="EZ6299" t="str">
            <v>ID</v>
          </cell>
          <cell r="FA6299" t="str">
            <v>Bathroom</v>
          </cell>
          <cell r="FB6299">
            <v>417362.75</v>
          </cell>
          <cell r="FC6299">
            <v>221798.49</v>
          </cell>
          <cell r="FI6299" t="str">
            <v>WA</v>
          </cell>
          <cell r="FJ6299" t="str">
            <v>Bathroom</v>
          </cell>
          <cell r="FK6299" t="str">
            <v>EISAnqnx</v>
          </cell>
          <cell r="FL6299">
            <v>793038.88000000012</v>
          </cell>
        </row>
        <row r="6300">
          <cell r="EZ6300" t="str">
            <v>ID</v>
          </cell>
          <cell r="FA6300" t="str">
            <v>Bedrooms</v>
          </cell>
          <cell r="FB6300">
            <v>429287.39999999997</v>
          </cell>
          <cell r="FC6300">
            <v>536609.25</v>
          </cell>
          <cell r="FI6300" t="str">
            <v>WA</v>
          </cell>
          <cell r="FJ6300" t="str">
            <v>Bedrooms</v>
          </cell>
          <cell r="FK6300" t="str">
            <v>EISAnqnx</v>
          </cell>
          <cell r="FL6300">
            <v>1586077.7600000002</v>
          </cell>
        </row>
        <row r="6301">
          <cell r="EZ6301" t="str">
            <v>ID</v>
          </cell>
          <cell r="FA6301" t="str">
            <v>Exterior</v>
          </cell>
          <cell r="FB6301">
            <v>268304.625</v>
          </cell>
          <cell r="FC6301">
            <v>2129742.4899999998</v>
          </cell>
          <cell r="FI6301" t="str">
            <v>WA</v>
          </cell>
          <cell r="FJ6301" t="str">
            <v>Exterior</v>
          </cell>
          <cell r="FK6301" t="str">
            <v>EISAnqnx</v>
          </cell>
          <cell r="FL6301">
            <v>5551272.1600000001</v>
          </cell>
        </row>
        <row r="6302">
          <cell r="EZ6302" t="str">
            <v>ID</v>
          </cell>
          <cell r="FA6302" t="str">
            <v>Kitchen</v>
          </cell>
          <cell r="FB6302">
            <v>281421.74</v>
          </cell>
          <cell r="FC6302">
            <v>228953.27999999997</v>
          </cell>
          <cell r="FI6302" t="str">
            <v>WA</v>
          </cell>
          <cell r="FJ6302" t="str">
            <v>Exterior</v>
          </cell>
          <cell r="FK6302" t="str">
            <v>EISAx</v>
          </cell>
          <cell r="FL6302">
            <v>2478246.5</v>
          </cell>
        </row>
        <row r="6303">
          <cell r="EZ6303" t="str">
            <v>ID</v>
          </cell>
          <cell r="FA6303" t="str">
            <v>Living Room/Family Room</v>
          </cell>
          <cell r="FB6303">
            <v>160982.77499999999</v>
          </cell>
          <cell r="FC6303">
            <v>284999.13500000001</v>
          </cell>
          <cell r="FI6303" t="str">
            <v>WA</v>
          </cell>
          <cell r="FJ6303" t="str">
            <v>Kitchen</v>
          </cell>
          <cell r="FK6303" t="str">
            <v>EISAnqnx</v>
          </cell>
          <cell r="FL6303">
            <v>495649.30000000005</v>
          </cell>
        </row>
        <row r="6304">
          <cell r="EZ6304" t="str">
            <v>ID</v>
          </cell>
          <cell r="FA6304" t="str">
            <v>Other</v>
          </cell>
          <cell r="FB6304">
            <v>666587.93499999994</v>
          </cell>
          <cell r="FC6304">
            <v>756022.80999999994</v>
          </cell>
          <cell r="FI6304" t="str">
            <v>WA</v>
          </cell>
          <cell r="FJ6304" t="str">
            <v>Living Room/Family Room</v>
          </cell>
          <cell r="FK6304" t="str">
            <v>EISAx</v>
          </cell>
          <cell r="FL6304">
            <v>991298.60000000009</v>
          </cell>
        </row>
        <row r="6305">
          <cell r="EZ6305" t="str">
            <v>WA</v>
          </cell>
          <cell r="FA6305" t="str">
            <v>Bathroom</v>
          </cell>
          <cell r="FB6305">
            <v>217088.83199999999</v>
          </cell>
          <cell r="FC6305">
            <v>399900.48</v>
          </cell>
          <cell r="FI6305" t="str">
            <v>WA</v>
          </cell>
          <cell r="FJ6305" t="str">
            <v>Other</v>
          </cell>
          <cell r="FK6305" t="str">
            <v>EISAnqnx</v>
          </cell>
          <cell r="FL6305">
            <v>3172155.5200000005</v>
          </cell>
        </row>
        <row r="6306">
          <cell r="EZ6306" t="str">
            <v>WA</v>
          </cell>
          <cell r="FA6306" t="str">
            <v>Bedrooms</v>
          </cell>
          <cell r="FB6306">
            <v>226610.272</v>
          </cell>
          <cell r="FC6306">
            <v>881685.34400000004</v>
          </cell>
          <cell r="FI6306" t="str">
            <v>WA</v>
          </cell>
          <cell r="FJ6306" t="str">
            <v>Bathroom</v>
          </cell>
          <cell r="FK6306" t="str">
            <v>EISAnqnx</v>
          </cell>
          <cell r="FL6306">
            <v>1486947.9000000001</v>
          </cell>
        </row>
        <row r="6307">
          <cell r="EZ6307" t="str">
            <v>WA</v>
          </cell>
          <cell r="FA6307" t="str">
            <v>Exterior</v>
          </cell>
          <cell r="FB6307">
            <v>228514.56</v>
          </cell>
          <cell r="FC6307">
            <v>2852623.4240000001</v>
          </cell>
          <cell r="FI6307" t="str">
            <v>WA</v>
          </cell>
          <cell r="FJ6307" t="str">
            <v>Bedrooms</v>
          </cell>
          <cell r="FK6307" t="str">
            <v>EISAnqnx</v>
          </cell>
          <cell r="FL6307">
            <v>297389.58</v>
          </cell>
        </row>
        <row r="6308">
          <cell r="EZ6308" t="str">
            <v>WA</v>
          </cell>
          <cell r="FA6308" t="str">
            <v>Garage</v>
          </cell>
          <cell r="FB6308">
            <v>121874.432</v>
          </cell>
          <cell r="FC6308">
            <v>331346.11200000002</v>
          </cell>
          <cell r="FI6308" t="str">
            <v>WA</v>
          </cell>
          <cell r="FJ6308" t="str">
            <v>Exterior</v>
          </cell>
          <cell r="FK6308" t="str">
            <v>EISAnqnx</v>
          </cell>
          <cell r="FL6308">
            <v>594779.16</v>
          </cell>
        </row>
        <row r="6309">
          <cell r="EZ6309" t="str">
            <v>WA</v>
          </cell>
          <cell r="FA6309" t="str">
            <v>Kitchen</v>
          </cell>
          <cell r="FB6309">
            <v>121874.432</v>
          </cell>
          <cell r="FC6309">
            <v>213280.25599999999</v>
          </cell>
          <cell r="FI6309" t="str">
            <v>WA</v>
          </cell>
          <cell r="FJ6309" t="str">
            <v>Garage</v>
          </cell>
          <cell r="FK6309" t="str">
            <v>EISAnqnx</v>
          </cell>
          <cell r="FL6309">
            <v>297389.58</v>
          </cell>
        </row>
        <row r="6310">
          <cell r="EZ6310" t="str">
            <v>WA</v>
          </cell>
          <cell r="FA6310" t="str">
            <v>Other</v>
          </cell>
          <cell r="FB6310">
            <v>420847.64799999999</v>
          </cell>
          <cell r="FC6310">
            <v>647457.92000000004</v>
          </cell>
          <cell r="FI6310" t="str">
            <v>WA</v>
          </cell>
          <cell r="FJ6310" t="str">
            <v>Garage</v>
          </cell>
          <cell r="FK6310" t="str">
            <v>EISAq</v>
          </cell>
          <cell r="FL6310">
            <v>1189558.32</v>
          </cell>
        </row>
        <row r="6311">
          <cell r="EZ6311" t="str">
            <v>WA</v>
          </cell>
          <cell r="FA6311" t="str">
            <v>Bathroom</v>
          </cell>
          <cell r="FB6311">
            <v>2895350.2560000001</v>
          </cell>
          <cell r="FC6311">
            <v>655197.79499999993</v>
          </cell>
          <cell r="FI6311" t="str">
            <v>WA</v>
          </cell>
          <cell r="FJ6311" t="str">
            <v>Living Room/Family Room</v>
          </cell>
          <cell r="FK6311" t="str">
            <v>EISAnqnx</v>
          </cell>
          <cell r="FL6311">
            <v>297389.58</v>
          </cell>
        </row>
        <row r="6312">
          <cell r="EZ6312" t="str">
            <v>WA</v>
          </cell>
          <cell r="FA6312" t="str">
            <v>Bedrooms</v>
          </cell>
          <cell r="FB6312">
            <v>1364475.4080000001</v>
          </cell>
          <cell r="FC6312">
            <v>1102396.29</v>
          </cell>
          <cell r="FI6312" t="str">
            <v>WA</v>
          </cell>
          <cell r="FJ6312" t="str">
            <v>Other</v>
          </cell>
          <cell r="FK6312" t="str">
            <v>EISAnqnx</v>
          </cell>
          <cell r="FL6312">
            <v>594779.16</v>
          </cell>
        </row>
        <row r="6313">
          <cell r="EZ6313" t="str">
            <v>WA</v>
          </cell>
          <cell r="FA6313" t="str">
            <v>Exterior</v>
          </cell>
          <cell r="FB6313">
            <v>1114876.2479999999</v>
          </cell>
          <cell r="FC6313">
            <v>4045586.3849999998</v>
          </cell>
          <cell r="FI6313" t="str">
            <v>WA</v>
          </cell>
          <cell r="FJ6313" t="str">
            <v>Other</v>
          </cell>
          <cell r="FK6313" t="str">
            <v>EISAq</v>
          </cell>
          <cell r="FL6313">
            <v>396519.44000000006</v>
          </cell>
        </row>
        <row r="6314">
          <cell r="EZ6314" t="str">
            <v>WA</v>
          </cell>
          <cell r="FA6314" t="str">
            <v>Garage</v>
          </cell>
          <cell r="FB6314">
            <v>675997.72499999998</v>
          </cell>
          <cell r="FC6314">
            <v>1767994.05</v>
          </cell>
          <cell r="FI6314" t="str">
            <v>WA</v>
          </cell>
          <cell r="FJ6314" t="str">
            <v>Bathroom</v>
          </cell>
          <cell r="FK6314" t="str">
            <v>EISAnqnx</v>
          </cell>
          <cell r="FL6314">
            <v>2973895.8000000003</v>
          </cell>
        </row>
        <row r="6315">
          <cell r="EZ6315" t="str">
            <v>WA</v>
          </cell>
          <cell r="FA6315" t="str">
            <v>Kitchen</v>
          </cell>
          <cell r="FB6315">
            <v>220479.258</v>
          </cell>
          <cell r="FC6315">
            <v>259999.125</v>
          </cell>
          <cell r="FI6315" t="str">
            <v>WA</v>
          </cell>
          <cell r="FJ6315" t="str">
            <v>Bathroom</v>
          </cell>
          <cell r="FK6315" t="str">
            <v>EISAq</v>
          </cell>
          <cell r="FL6315">
            <v>624518.11800000002</v>
          </cell>
        </row>
        <row r="6316">
          <cell r="EZ6316" t="str">
            <v>WA</v>
          </cell>
          <cell r="FA6316" t="str">
            <v>Living Room/Family Room</v>
          </cell>
          <cell r="FB6316">
            <v>1734714.162</v>
          </cell>
          <cell r="FC6316">
            <v>1185596.01</v>
          </cell>
          <cell r="FI6316" t="str">
            <v>WA</v>
          </cell>
          <cell r="FJ6316" t="str">
            <v>Bathroom</v>
          </cell>
          <cell r="FK6316" t="str">
            <v>EISAx</v>
          </cell>
          <cell r="FL6316">
            <v>743473.95000000007</v>
          </cell>
        </row>
        <row r="6317">
          <cell r="EZ6317" t="str">
            <v>WA</v>
          </cell>
          <cell r="FA6317" t="str">
            <v>Other</v>
          </cell>
          <cell r="FB6317">
            <v>1299995.625</v>
          </cell>
          <cell r="FC6317">
            <v>499198.32</v>
          </cell>
          <cell r="FI6317" t="str">
            <v>WA</v>
          </cell>
          <cell r="FJ6317" t="str">
            <v>Bedrooms</v>
          </cell>
          <cell r="FK6317" t="str">
            <v>EISAnqnx</v>
          </cell>
          <cell r="FL6317">
            <v>198259.72000000003</v>
          </cell>
        </row>
        <row r="6318">
          <cell r="EZ6318" t="str">
            <v>MT</v>
          </cell>
          <cell r="FA6318" t="str">
            <v>Bathroom</v>
          </cell>
          <cell r="FB6318">
            <v>1534237.92</v>
          </cell>
          <cell r="FC6318">
            <v>426177.2</v>
          </cell>
          <cell r="FI6318" t="str">
            <v>WA</v>
          </cell>
          <cell r="FJ6318" t="str">
            <v>Bedrooms</v>
          </cell>
          <cell r="FK6318" t="str">
            <v>EISAq</v>
          </cell>
          <cell r="FL6318">
            <v>411388.91900000005</v>
          </cell>
        </row>
        <row r="6319">
          <cell r="EZ6319" t="str">
            <v>MT</v>
          </cell>
          <cell r="FA6319" t="str">
            <v>Bedrooms</v>
          </cell>
          <cell r="FB6319">
            <v>1775028.0379999999</v>
          </cell>
          <cell r="FC6319">
            <v>1939106.26</v>
          </cell>
          <cell r="FI6319" t="str">
            <v>WA</v>
          </cell>
          <cell r="FJ6319" t="str">
            <v>Exterior</v>
          </cell>
          <cell r="FK6319" t="str">
            <v>EISAq</v>
          </cell>
          <cell r="FL6319">
            <v>341998.01700000005</v>
          </cell>
        </row>
        <row r="6320">
          <cell r="EZ6320" t="str">
            <v>MT</v>
          </cell>
          <cell r="FA6320" t="str">
            <v>Exterior</v>
          </cell>
          <cell r="FB6320">
            <v>0</v>
          </cell>
          <cell r="FC6320">
            <v>0</v>
          </cell>
          <cell r="FI6320" t="str">
            <v>WA</v>
          </cell>
          <cell r="FJ6320" t="str">
            <v>Garage</v>
          </cell>
          <cell r="FK6320" t="str">
            <v>EISAq</v>
          </cell>
          <cell r="FL6320">
            <v>148694.79</v>
          </cell>
        </row>
        <row r="6321">
          <cell r="EZ6321" t="str">
            <v>MT</v>
          </cell>
          <cell r="FA6321" t="str">
            <v>Garage</v>
          </cell>
          <cell r="FB6321">
            <v>703192.38</v>
          </cell>
          <cell r="FC6321">
            <v>1534237.92</v>
          </cell>
          <cell r="FI6321" t="str">
            <v>WA</v>
          </cell>
          <cell r="FJ6321" t="str">
            <v>Kitchen</v>
          </cell>
          <cell r="FK6321" t="str">
            <v>EISAq</v>
          </cell>
          <cell r="FL6321">
            <v>599735.65300000005</v>
          </cell>
        </row>
        <row r="6322">
          <cell r="EZ6322" t="str">
            <v>MT</v>
          </cell>
          <cell r="FA6322" t="str">
            <v>Kitchen</v>
          </cell>
          <cell r="FB6322">
            <v>1449002.48</v>
          </cell>
          <cell r="FC6322">
            <v>681883.52</v>
          </cell>
          <cell r="FI6322" t="str">
            <v>WA</v>
          </cell>
          <cell r="FJ6322" t="str">
            <v>Living Room/Family Room</v>
          </cell>
          <cell r="FK6322" t="str">
            <v>EISAq</v>
          </cell>
          <cell r="FL6322">
            <v>1021037.5580000001</v>
          </cell>
        </row>
        <row r="6323">
          <cell r="EZ6323" t="str">
            <v>MT</v>
          </cell>
          <cell r="FA6323" t="str">
            <v>Living Room/Family Room</v>
          </cell>
          <cell r="FB6323">
            <v>933328.06799999997</v>
          </cell>
          <cell r="FC6323">
            <v>1214605.02</v>
          </cell>
          <cell r="FI6323" t="str">
            <v>WA</v>
          </cell>
          <cell r="FJ6323" t="str">
            <v>Other</v>
          </cell>
          <cell r="FK6323" t="str">
            <v>EISAq</v>
          </cell>
          <cell r="FL6323">
            <v>1338253.1100000001</v>
          </cell>
        </row>
        <row r="6324">
          <cell r="EZ6324" t="str">
            <v>MT</v>
          </cell>
          <cell r="FA6324" t="str">
            <v>Other</v>
          </cell>
          <cell r="FB6324">
            <v>2162849.29</v>
          </cell>
          <cell r="FC6324">
            <v>1694054.3699999999</v>
          </cell>
          <cell r="FI6324" t="str">
            <v>WA</v>
          </cell>
          <cell r="FJ6324" t="str">
            <v>Other</v>
          </cell>
          <cell r="FK6324" t="str">
            <v>EISAx</v>
          </cell>
          <cell r="FL6324">
            <v>644344.09000000008</v>
          </cell>
        </row>
        <row r="6325">
          <cell r="EZ6325" t="str">
            <v>OR</v>
          </cell>
          <cell r="FA6325" t="str">
            <v>Bathroom</v>
          </cell>
          <cell r="FB6325">
            <v>1902976.56</v>
          </cell>
          <cell r="FC6325">
            <v>480582.21600000001</v>
          </cell>
          <cell r="FI6325" t="str">
            <v>WA</v>
          </cell>
          <cell r="FJ6325" t="str">
            <v>Bathroom</v>
          </cell>
          <cell r="FK6325" t="str">
            <v>EISAnqnx</v>
          </cell>
          <cell r="FL6325">
            <v>175763.28</v>
          </cell>
        </row>
        <row r="6326">
          <cell r="EZ6326" t="str">
            <v>OR</v>
          </cell>
          <cell r="FA6326" t="str">
            <v>Bedrooms</v>
          </cell>
          <cell r="FB6326">
            <v>645076.80000000005</v>
          </cell>
          <cell r="FC6326">
            <v>1004707.116</v>
          </cell>
          <cell r="FI6326" t="str">
            <v>WA</v>
          </cell>
          <cell r="FJ6326" t="str">
            <v>Bathroom</v>
          </cell>
          <cell r="FK6326" t="str">
            <v>EISAq</v>
          </cell>
          <cell r="FL6326">
            <v>43940.82</v>
          </cell>
        </row>
        <row r="6327">
          <cell r="EZ6327" t="str">
            <v>OR</v>
          </cell>
          <cell r="FA6327" t="str">
            <v>Exterior</v>
          </cell>
          <cell r="FB6327">
            <v>4326852.6359999999</v>
          </cell>
          <cell r="FC6327">
            <v>7707055.068</v>
          </cell>
          <cell r="FI6327" t="str">
            <v>WA</v>
          </cell>
          <cell r="FJ6327" t="str">
            <v>Bathroom</v>
          </cell>
          <cell r="FK6327" t="str">
            <v>EISAx</v>
          </cell>
          <cell r="FL6327">
            <v>175763.28</v>
          </cell>
        </row>
        <row r="6328">
          <cell r="EZ6328" t="str">
            <v>OR</v>
          </cell>
          <cell r="FA6328" t="str">
            <v>Garage</v>
          </cell>
          <cell r="FB6328">
            <v>854726.76</v>
          </cell>
          <cell r="FC6328">
            <v>1677199.68</v>
          </cell>
          <cell r="FI6328" t="str">
            <v>WA</v>
          </cell>
          <cell r="FJ6328" t="str">
            <v>Bedrooms</v>
          </cell>
          <cell r="FK6328" t="str">
            <v>EISAq</v>
          </cell>
          <cell r="FL6328">
            <v>87881.64</v>
          </cell>
        </row>
        <row r="6329">
          <cell r="EZ6329" t="str">
            <v>OR</v>
          </cell>
          <cell r="FA6329" t="str">
            <v>Kitchen</v>
          </cell>
          <cell r="FB6329">
            <v>540251.81999999995</v>
          </cell>
          <cell r="FC6329">
            <v>646689.49199999997</v>
          </cell>
          <cell r="FI6329" t="str">
            <v>WA</v>
          </cell>
          <cell r="FJ6329" t="str">
            <v>Bedrooms</v>
          </cell>
          <cell r="FK6329" t="str">
            <v>EISAx</v>
          </cell>
          <cell r="FL6329">
            <v>219704.1</v>
          </cell>
        </row>
        <row r="6330">
          <cell r="EZ6330" t="str">
            <v>OR</v>
          </cell>
          <cell r="FA6330" t="str">
            <v>Living Room/Family Room</v>
          </cell>
          <cell r="FB6330">
            <v>2198099.196</v>
          </cell>
          <cell r="FC6330">
            <v>1712678.9040000001</v>
          </cell>
          <cell r="FI6330" t="str">
            <v>WA</v>
          </cell>
          <cell r="FJ6330" t="str">
            <v>Exterior</v>
          </cell>
          <cell r="FK6330" t="str">
            <v>EISAq</v>
          </cell>
          <cell r="FL6330">
            <v>43940.82</v>
          </cell>
        </row>
        <row r="6331">
          <cell r="EZ6331" t="str">
            <v>OR</v>
          </cell>
          <cell r="FA6331" t="str">
            <v>Other</v>
          </cell>
          <cell r="FB6331">
            <v>5175128.6279999996</v>
          </cell>
          <cell r="FC6331">
            <v>2312600.3280000002</v>
          </cell>
          <cell r="FI6331" t="str">
            <v>WA</v>
          </cell>
          <cell r="FJ6331" t="str">
            <v>Exterior</v>
          </cell>
          <cell r="FK6331" t="str">
            <v>EISAx</v>
          </cell>
          <cell r="FL6331">
            <v>146469.4</v>
          </cell>
        </row>
        <row r="6332">
          <cell r="EZ6332" t="str">
            <v>ID</v>
          </cell>
          <cell r="FA6332" t="str">
            <v>Bathroom</v>
          </cell>
          <cell r="FB6332">
            <v>227145.84</v>
          </cell>
          <cell r="FC6332">
            <v>230931.60400000002</v>
          </cell>
          <cell r="FI6332" t="str">
            <v>WA</v>
          </cell>
          <cell r="FJ6332" t="str">
            <v>Kitchen</v>
          </cell>
          <cell r="FK6332" t="str">
            <v>EISAq</v>
          </cell>
          <cell r="FL6332">
            <v>64446.536</v>
          </cell>
        </row>
        <row r="6333">
          <cell r="EZ6333" t="str">
            <v>ID</v>
          </cell>
          <cell r="FA6333" t="str">
            <v>Bedrooms</v>
          </cell>
          <cell r="FB6333">
            <v>480792.02799999999</v>
          </cell>
          <cell r="FC6333">
            <v>1290945.524</v>
          </cell>
          <cell r="FI6333" t="str">
            <v>WA</v>
          </cell>
          <cell r="FJ6333" t="str">
            <v>Living Room/Family Room</v>
          </cell>
          <cell r="FK6333" t="str">
            <v>EISAq</v>
          </cell>
          <cell r="FL6333">
            <v>219704.1</v>
          </cell>
        </row>
        <row r="6334">
          <cell r="EZ6334" t="str">
            <v>ID</v>
          </cell>
          <cell r="FA6334" t="str">
            <v>Exterior</v>
          </cell>
          <cell r="FB6334">
            <v>367219.10800000001</v>
          </cell>
          <cell r="FC6334">
            <v>3407187.6</v>
          </cell>
          <cell r="FI6334" t="str">
            <v>WA</v>
          </cell>
          <cell r="FJ6334" t="str">
            <v>Other</v>
          </cell>
          <cell r="FK6334" t="str">
            <v>EISAnqnx</v>
          </cell>
          <cell r="FL6334">
            <v>263644.92</v>
          </cell>
        </row>
        <row r="6335">
          <cell r="EZ6335" t="str">
            <v>ID</v>
          </cell>
          <cell r="FA6335" t="str">
            <v>Kitchen</v>
          </cell>
          <cell r="FB6335">
            <v>166573.61600000001</v>
          </cell>
          <cell r="FC6335">
            <v>579221.89199999999</v>
          </cell>
          <cell r="FI6335" t="str">
            <v>WA</v>
          </cell>
          <cell r="FJ6335" t="str">
            <v>Other</v>
          </cell>
          <cell r="FK6335" t="str">
            <v>EISAq</v>
          </cell>
          <cell r="FL6335">
            <v>607848.01</v>
          </cell>
        </row>
        <row r="6336">
          <cell r="EZ6336" t="str">
            <v>ID</v>
          </cell>
          <cell r="FA6336" t="str">
            <v>Living Room/Family Room</v>
          </cell>
          <cell r="FB6336">
            <v>946441</v>
          </cell>
          <cell r="FC6336">
            <v>802581.96799999999</v>
          </cell>
          <cell r="FI6336" t="str">
            <v>WA</v>
          </cell>
          <cell r="FJ6336" t="str">
            <v>Other</v>
          </cell>
          <cell r="FK6336" t="str">
            <v>EISAx</v>
          </cell>
          <cell r="FL6336">
            <v>834875.58</v>
          </cell>
        </row>
        <row r="6337">
          <cell r="EZ6337" t="str">
            <v>ID</v>
          </cell>
          <cell r="FA6337" t="str">
            <v>Other</v>
          </cell>
          <cell r="FB6337">
            <v>83286.808000000005</v>
          </cell>
          <cell r="FC6337">
            <v>806367.73200000008</v>
          </cell>
          <cell r="FI6337" t="str">
            <v>WA</v>
          </cell>
          <cell r="FJ6337" t="str">
            <v>Bathroom</v>
          </cell>
          <cell r="FK6337" t="str">
            <v>EISAnqnx</v>
          </cell>
          <cell r="FL6337">
            <v>601114.79999999993</v>
          </cell>
        </row>
        <row r="6338">
          <cell r="EZ6338" t="str">
            <v>WA</v>
          </cell>
          <cell r="FA6338" t="str">
            <v>Bathroom</v>
          </cell>
          <cell r="FB6338">
            <v>436798.52999999997</v>
          </cell>
          <cell r="FC6338">
            <v>166399.44</v>
          </cell>
          <cell r="FI6338" t="str">
            <v>WA</v>
          </cell>
          <cell r="FJ6338" t="str">
            <v>Bathroom</v>
          </cell>
          <cell r="FK6338" t="str">
            <v>EISAq</v>
          </cell>
          <cell r="FL6338">
            <v>120222.95999999999</v>
          </cell>
        </row>
        <row r="6339">
          <cell r="EZ6339" t="str">
            <v>WA</v>
          </cell>
          <cell r="FA6339" t="str">
            <v>Bedrooms</v>
          </cell>
          <cell r="FB6339">
            <v>861117.10199999996</v>
          </cell>
          <cell r="FC6339">
            <v>759197.44499999995</v>
          </cell>
          <cell r="FI6339" t="str">
            <v>WA</v>
          </cell>
          <cell r="FJ6339" t="str">
            <v>Bathroom</v>
          </cell>
          <cell r="FK6339" t="str">
            <v>EISAx</v>
          </cell>
          <cell r="FL6339">
            <v>40074.32</v>
          </cell>
        </row>
        <row r="6340">
          <cell r="EZ6340" t="str">
            <v>WA</v>
          </cell>
          <cell r="FA6340" t="str">
            <v>Exterior</v>
          </cell>
          <cell r="FB6340">
            <v>603197.97</v>
          </cell>
          <cell r="FC6340">
            <v>3194869.2479999997</v>
          </cell>
          <cell r="FI6340" t="str">
            <v>WA</v>
          </cell>
          <cell r="FJ6340" t="str">
            <v>Bedrooms</v>
          </cell>
          <cell r="FK6340" t="str">
            <v>EISAq</v>
          </cell>
          <cell r="FL6340">
            <v>180334.44</v>
          </cell>
        </row>
        <row r="6341">
          <cell r="EZ6341" t="str">
            <v>WA</v>
          </cell>
          <cell r="FA6341" t="str">
            <v>Kitchen</v>
          </cell>
          <cell r="FB6341">
            <v>883997.02500000002</v>
          </cell>
          <cell r="FC6341">
            <v>207999.3</v>
          </cell>
          <cell r="FI6341" t="str">
            <v>WA</v>
          </cell>
          <cell r="FJ6341" t="str">
            <v>Bedrooms</v>
          </cell>
          <cell r="FK6341" t="str">
            <v>EISAx</v>
          </cell>
          <cell r="FL6341">
            <v>520966.16</v>
          </cell>
        </row>
        <row r="6342">
          <cell r="EZ6342" t="str">
            <v>WA</v>
          </cell>
          <cell r="FA6342" t="str">
            <v>Living Room/Family Room</v>
          </cell>
          <cell r="FB6342">
            <v>1320795.5549999999</v>
          </cell>
          <cell r="FC6342">
            <v>1050396.4650000001</v>
          </cell>
          <cell r="FI6342" t="str">
            <v>WA</v>
          </cell>
          <cell r="FJ6342" t="str">
            <v>Exterior</v>
          </cell>
          <cell r="FK6342" t="str">
            <v>EISAq</v>
          </cell>
          <cell r="FL6342">
            <v>210390.18</v>
          </cell>
        </row>
        <row r="6343">
          <cell r="EZ6343" t="str">
            <v>WA</v>
          </cell>
          <cell r="FA6343" t="str">
            <v>Other</v>
          </cell>
          <cell r="FB6343">
            <v>1185596.01</v>
          </cell>
          <cell r="FC6343">
            <v>831997.2</v>
          </cell>
          <cell r="FI6343" t="str">
            <v>WA</v>
          </cell>
          <cell r="FJ6343" t="str">
            <v>Garage</v>
          </cell>
          <cell r="FK6343" t="str">
            <v>EISAnqnx</v>
          </cell>
          <cell r="FL6343">
            <v>240445.91999999998</v>
          </cell>
        </row>
        <row r="6344">
          <cell r="EZ6344" t="str">
            <v>ID</v>
          </cell>
          <cell r="FA6344" t="str">
            <v>Bathroom</v>
          </cell>
          <cell r="FB6344">
            <v>429287.39999999997</v>
          </cell>
          <cell r="FC6344">
            <v>268304.625</v>
          </cell>
          <cell r="FI6344" t="str">
            <v>WA</v>
          </cell>
          <cell r="FJ6344" t="str">
            <v>Garage</v>
          </cell>
          <cell r="FK6344" t="str">
            <v>EISAq</v>
          </cell>
          <cell r="FL6344">
            <v>240445.91999999998</v>
          </cell>
        </row>
        <row r="6345">
          <cell r="EZ6345" t="str">
            <v>ID</v>
          </cell>
          <cell r="FA6345" t="str">
            <v>Bedrooms</v>
          </cell>
          <cell r="FB6345">
            <v>948009.67499999993</v>
          </cell>
          <cell r="FC6345">
            <v>1399953.91</v>
          </cell>
          <cell r="FI6345" t="str">
            <v>WA</v>
          </cell>
          <cell r="FJ6345" t="str">
            <v>Kitchen</v>
          </cell>
          <cell r="FK6345" t="str">
            <v>EISAq</v>
          </cell>
          <cell r="FL6345">
            <v>90167.22</v>
          </cell>
        </row>
        <row r="6346">
          <cell r="EZ6346" t="str">
            <v>ID</v>
          </cell>
          <cell r="FA6346" t="str">
            <v>Exterior</v>
          </cell>
          <cell r="FB6346">
            <v>89434.875</v>
          </cell>
          <cell r="FC6346">
            <v>3355596.51</v>
          </cell>
          <cell r="FI6346" t="str">
            <v>WA</v>
          </cell>
          <cell r="FJ6346" t="str">
            <v>Kitchen</v>
          </cell>
          <cell r="FK6346" t="str">
            <v>EISAx</v>
          </cell>
          <cell r="FL6346">
            <v>350650.3</v>
          </cell>
        </row>
        <row r="6347">
          <cell r="EZ6347" t="str">
            <v>ID</v>
          </cell>
          <cell r="FA6347" t="str">
            <v>Kitchen</v>
          </cell>
          <cell r="FB6347">
            <v>26234.23</v>
          </cell>
          <cell r="FC6347">
            <v>135941.00999999998</v>
          </cell>
          <cell r="FI6347" t="str">
            <v>WA</v>
          </cell>
          <cell r="FJ6347" t="str">
            <v>Living Room/Family Room</v>
          </cell>
          <cell r="FK6347" t="str">
            <v>EISAnqnx</v>
          </cell>
          <cell r="FL6347">
            <v>240445.91999999998</v>
          </cell>
        </row>
        <row r="6348">
          <cell r="EZ6348" t="str">
            <v>ID</v>
          </cell>
          <cell r="FA6348" t="str">
            <v>Living Room/Family Room</v>
          </cell>
          <cell r="FB6348">
            <v>548533.89999999991</v>
          </cell>
          <cell r="FC6348">
            <v>244455.32499999998</v>
          </cell>
          <cell r="FI6348" t="str">
            <v>WA</v>
          </cell>
          <cell r="FJ6348" t="str">
            <v>Living Room/Family Room</v>
          </cell>
          <cell r="FK6348" t="str">
            <v>EISAq</v>
          </cell>
          <cell r="FL6348">
            <v>60111.479999999996</v>
          </cell>
        </row>
        <row r="6349">
          <cell r="EZ6349" t="str">
            <v>ID</v>
          </cell>
          <cell r="FA6349" t="str">
            <v>Other</v>
          </cell>
          <cell r="FB6349">
            <v>1036252.085</v>
          </cell>
          <cell r="FC6349">
            <v>1000478.1349999999</v>
          </cell>
          <cell r="FI6349" t="str">
            <v>WA</v>
          </cell>
          <cell r="FJ6349" t="str">
            <v>Living Room/Family Room</v>
          </cell>
          <cell r="FK6349" t="str">
            <v>EISAx</v>
          </cell>
          <cell r="FL6349">
            <v>360668.88</v>
          </cell>
        </row>
        <row r="6350">
          <cell r="EZ6350" t="str">
            <v>ID</v>
          </cell>
          <cell r="FA6350" t="str">
            <v>Bathroom</v>
          </cell>
          <cell r="FB6350">
            <v>1760380.26</v>
          </cell>
          <cell r="FC6350">
            <v>499720.848</v>
          </cell>
          <cell r="FI6350" t="str">
            <v>WA</v>
          </cell>
          <cell r="FJ6350" t="str">
            <v>Other</v>
          </cell>
          <cell r="FK6350" t="str">
            <v>EISAnqnx</v>
          </cell>
          <cell r="FL6350">
            <v>120222.95999999999</v>
          </cell>
        </row>
        <row r="6351">
          <cell r="EZ6351" t="str">
            <v>ID</v>
          </cell>
          <cell r="FA6351" t="str">
            <v>Bedrooms</v>
          </cell>
          <cell r="FB6351">
            <v>1362875.04</v>
          </cell>
          <cell r="FC6351">
            <v>1855024.36</v>
          </cell>
          <cell r="FI6351" t="str">
            <v>WA</v>
          </cell>
          <cell r="FJ6351" t="str">
            <v>Other</v>
          </cell>
          <cell r="FK6351" t="str">
            <v>EISAq</v>
          </cell>
          <cell r="FL6351">
            <v>122226.67599999999</v>
          </cell>
        </row>
        <row r="6352">
          <cell r="EZ6352" t="str">
            <v>ID</v>
          </cell>
          <cell r="FA6352" t="str">
            <v>Exterior</v>
          </cell>
          <cell r="FB6352">
            <v>306646.88400000002</v>
          </cell>
          <cell r="FC6352">
            <v>5300069.6000000006</v>
          </cell>
          <cell r="FI6352" t="str">
            <v>WA</v>
          </cell>
          <cell r="FJ6352" t="str">
            <v>Other</v>
          </cell>
          <cell r="FK6352" t="str">
            <v>EISAx</v>
          </cell>
          <cell r="FL6352">
            <v>210390.18</v>
          </cell>
        </row>
        <row r="6353">
          <cell r="EZ6353" t="str">
            <v>ID</v>
          </cell>
          <cell r="FA6353" t="str">
            <v>Garage</v>
          </cell>
          <cell r="FB6353">
            <v>1287159.76</v>
          </cell>
          <cell r="FC6353">
            <v>1514305.6</v>
          </cell>
          <cell r="FI6353" t="str">
            <v>WA</v>
          </cell>
          <cell r="FJ6353" t="str">
            <v>Bathroom</v>
          </cell>
          <cell r="FK6353" t="str">
            <v>EISAq</v>
          </cell>
          <cell r="FL6353">
            <v>322232.68</v>
          </cell>
        </row>
        <row r="6354">
          <cell r="EZ6354" t="str">
            <v>ID</v>
          </cell>
          <cell r="FA6354" t="str">
            <v>Kitchen</v>
          </cell>
          <cell r="FB6354">
            <v>1779309.08</v>
          </cell>
          <cell r="FC6354">
            <v>954012.52800000005</v>
          </cell>
          <cell r="FI6354" t="str">
            <v>WA</v>
          </cell>
          <cell r="FJ6354" t="str">
            <v>Bedrooms</v>
          </cell>
          <cell r="FK6354" t="str">
            <v>EISAnqnx</v>
          </cell>
          <cell r="FL6354">
            <v>292938.8</v>
          </cell>
        </row>
        <row r="6355">
          <cell r="EZ6355" t="str">
            <v>ID</v>
          </cell>
          <cell r="FA6355" t="str">
            <v>Living Room/Family Room</v>
          </cell>
          <cell r="FB6355">
            <v>908583.36</v>
          </cell>
          <cell r="FC6355">
            <v>1476447.96</v>
          </cell>
          <cell r="FI6355" t="str">
            <v>WA</v>
          </cell>
          <cell r="FJ6355" t="str">
            <v>Bedrooms</v>
          </cell>
          <cell r="FK6355" t="str">
            <v>EISAq</v>
          </cell>
          <cell r="FL6355">
            <v>117175.51999999999</v>
          </cell>
        </row>
        <row r="6356">
          <cell r="EZ6356" t="str">
            <v>ID</v>
          </cell>
          <cell r="FA6356" t="str">
            <v>Other</v>
          </cell>
          <cell r="FB6356">
            <v>227145.84</v>
          </cell>
          <cell r="FC6356">
            <v>620865.29599999997</v>
          </cell>
          <cell r="FI6356" t="str">
            <v>WA</v>
          </cell>
          <cell r="FJ6356" t="str">
            <v>Bedrooms</v>
          </cell>
          <cell r="FK6356" t="str">
            <v>EISAx</v>
          </cell>
          <cell r="FL6356">
            <v>351526.56</v>
          </cell>
        </row>
        <row r="6357">
          <cell r="EZ6357" t="str">
            <v>OR</v>
          </cell>
          <cell r="FA6357" t="str">
            <v>Bathroom</v>
          </cell>
          <cell r="FB6357">
            <v>193523.04</v>
          </cell>
          <cell r="FC6357">
            <v>161269.20000000001</v>
          </cell>
          <cell r="FI6357" t="str">
            <v>WA</v>
          </cell>
          <cell r="FJ6357" t="str">
            <v>Exterior</v>
          </cell>
          <cell r="FK6357" t="str">
            <v>EISAq</v>
          </cell>
          <cell r="FL6357">
            <v>304656.35200000001</v>
          </cell>
        </row>
        <row r="6358">
          <cell r="EZ6358" t="str">
            <v>OR</v>
          </cell>
          <cell r="FA6358" t="str">
            <v>Bedrooms</v>
          </cell>
          <cell r="FB6358">
            <v>1306280.52</v>
          </cell>
          <cell r="FC6358">
            <v>1165976.3160000001</v>
          </cell>
          <cell r="FI6358" t="str">
            <v>WA</v>
          </cell>
          <cell r="FJ6358" t="str">
            <v>Kitchen</v>
          </cell>
          <cell r="FK6358" t="str">
            <v>EISAq</v>
          </cell>
          <cell r="FL6358">
            <v>442337.58799999999</v>
          </cell>
        </row>
        <row r="6359">
          <cell r="EZ6359" t="str">
            <v>OR</v>
          </cell>
          <cell r="FA6359" t="str">
            <v>Exterior</v>
          </cell>
          <cell r="FB6359">
            <v>338665.32</v>
          </cell>
          <cell r="FC6359">
            <v>2538377.2080000001</v>
          </cell>
          <cell r="FI6359" t="str">
            <v>WA</v>
          </cell>
          <cell r="FJ6359" t="str">
            <v>Kitchen</v>
          </cell>
          <cell r="FK6359" t="str">
            <v>EISAx</v>
          </cell>
          <cell r="FL6359">
            <v>95205.11</v>
          </cell>
        </row>
        <row r="6360">
          <cell r="EZ6360" t="str">
            <v>OR</v>
          </cell>
          <cell r="FA6360" t="str">
            <v>Kitchen</v>
          </cell>
          <cell r="FB6360">
            <v>225776.88</v>
          </cell>
          <cell r="FC6360">
            <v>153205.74</v>
          </cell>
          <cell r="FI6360" t="str">
            <v>WA</v>
          </cell>
          <cell r="FJ6360" t="str">
            <v>Living Room/Family Room</v>
          </cell>
          <cell r="FK6360" t="str">
            <v>EISAnqnx</v>
          </cell>
          <cell r="FL6360">
            <v>439408.2</v>
          </cell>
        </row>
        <row r="6361">
          <cell r="EZ6361" t="str">
            <v>OR</v>
          </cell>
          <cell r="FA6361" t="str">
            <v>Living Room/Family Room</v>
          </cell>
          <cell r="FB6361">
            <v>290284.56</v>
          </cell>
          <cell r="FC6361">
            <v>496709.136</v>
          </cell>
          <cell r="FI6361" t="str">
            <v>WA</v>
          </cell>
          <cell r="FJ6361" t="str">
            <v>Living Room/Family Room</v>
          </cell>
          <cell r="FK6361" t="str">
            <v>EISAq</v>
          </cell>
          <cell r="FL6361">
            <v>87881.64</v>
          </cell>
        </row>
        <row r="6362">
          <cell r="EZ6362" t="str">
            <v>OR</v>
          </cell>
          <cell r="FA6362" t="str">
            <v>Other</v>
          </cell>
          <cell r="FB6362">
            <v>290284.56</v>
          </cell>
          <cell r="FC6362">
            <v>290284.56</v>
          </cell>
          <cell r="FI6362" t="str">
            <v>WA</v>
          </cell>
          <cell r="FJ6362" t="str">
            <v>Living Room/Family Room</v>
          </cell>
          <cell r="FK6362" t="str">
            <v>EISAx</v>
          </cell>
          <cell r="FL6362">
            <v>73234.7</v>
          </cell>
        </row>
        <row r="6363">
          <cell r="EZ6363" t="str">
            <v>OR</v>
          </cell>
          <cell r="FA6363" t="str">
            <v>Bathroom</v>
          </cell>
          <cell r="FB6363">
            <v>1540638.72</v>
          </cell>
          <cell r="FC6363">
            <v>470750.71999999997</v>
          </cell>
          <cell r="FI6363" t="str">
            <v>WA</v>
          </cell>
          <cell r="FJ6363" t="str">
            <v>Other</v>
          </cell>
          <cell r="FK6363" t="str">
            <v>EISAnqnx</v>
          </cell>
          <cell r="FL6363">
            <v>329556.14999999997</v>
          </cell>
        </row>
        <row r="6364">
          <cell r="EZ6364" t="str">
            <v>OR</v>
          </cell>
          <cell r="FA6364" t="str">
            <v>Bedrooms</v>
          </cell>
          <cell r="FB6364">
            <v>1669025.2799999998</v>
          </cell>
          <cell r="FC6364">
            <v>2447903.7439999999</v>
          </cell>
          <cell r="FI6364" t="str">
            <v>WA</v>
          </cell>
          <cell r="FJ6364" t="str">
            <v>Other</v>
          </cell>
          <cell r="FK6364" t="str">
            <v>EISAq</v>
          </cell>
          <cell r="FL6364">
            <v>1239131.1240000001</v>
          </cell>
        </row>
        <row r="6365">
          <cell r="EZ6365" t="str">
            <v>OR</v>
          </cell>
          <cell r="FA6365" t="str">
            <v>Exterior</v>
          </cell>
          <cell r="FB6365">
            <v>513546.23999999999</v>
          </cell>
          <cell r="FC6365">
            <v>7566247.9359999998</v>
          </cell>
          <cell r="FI6365" t="str">
            <v>WA</v>
          </cell>
          <cell r="FJ6365" t="str">
            <v>Bathroom</v>
          </cell>
          <cell r="FK6365" t="str">
            <v>EISAnqnx</v>
          </cell>
          <cell r="FL6365">
            <v>487923.83999999997</v>
          </cell>
        </row>
        <row r="6366">
          <cell r="EZ6366" t="str">
            <v>OR</v>
          </cell>
          <cell r="FA6366" t="str">
            <v>Kitchen</v>
          </cell>
          <cell r="FB6366">
            <v>941501.43999999994</v>
          </cell>
          <cell r="FC6366">
            <v>1728939.0079999999</v>
          </cell>
          <cell r="FI6366" t="str">
            <v>WA</v>
          </cell>
          <cell r="FJ6366" t="str">
            <v>Bathroom</v>
          </cell>
          <cell r="FK6366" t="str">
            <v>EISAq</v>
          </cell>
          <cell r="FL6366">
            <v>109782.864</v>
          </cell>
        </row>
        <row r="6367">
          <cell r="EZ6367" t="str">
            <v>OR</v>
          </cell>
          <cell r="FA6367" t="str">
            <v>Living Room/Family Room</v>
          </cell>
          <cell r="FB6367">
            <v>256773.12</v>
          </cell>
          <cell r="FC6367">
            <v>2396549.1199999996</v>
          </cell>
          <cell r="FI6367" t="str">
            <v>WA</v>
          </cell>
          <cell r="FJ6367" t="str">
            <v>Bedrooms</v>
          </cell>
          <cell r="FK6367" t="str">
            <v>EISAq</v>
          </cell>
          <cell r="FL6367">
            <v>100634.292</v>
          </cell>
        </row>
        <row r="6368">
          <cell r="EZ6368" t="str">
            <v>OR</v>
          </cell>
          <cell r="FA6368" t="str">
            <v>Other</v>
          </cell>
          <cell r="FB6368">
            <v>513546.23999999999</v>
          </cell>
          <cell r="FC6368">
            <v>453632.51199999999</v>
          </cell>
          <cell r="FI6368" t="str">
            <v>WA</v>
          </cell>
          <cell r="FJ6368" t="str">
            <v>Exterior</v>
          </cell>
          <cell r="FK6368" t="str">
            <v>EISAq</v>
          </cell>
          <cell r="FL6368">
            <v>39643.811999999998</v>
          </cell>
        </row>
        <row r="6369">
          <cell r="EZ6369" t="str">
            <v>ID</v>
          </cell>
          <cell r="FA6369" t="str">
            <v>Bathroom</v>
          </cell>
          <cell r="FB6369">
            <v>6848447.0760000004</v>
          </cell>
          <cell r="FC6369">
            <v>1805809.4280000001</v>
          </cell>
          <cell r="FI6369" t="str">
            <v>WA</v>
          </cell>
          <cell r="FJ6369" t="str">
            <v>Exterior</v>
          </cell>
          <cell r="FK6369" t="str">
            <v>EISAx</v>
          </cell>
          <cell r="FL6369">
            <v>365942.88</v>
          </cell>
        </row>
        <row r="6370">
          <cell r="EZ6370" t="str">
            <v>ID</v>
          </cell>
          <cell r="FA6370" t="str">
            <v>Bedrooms</v>
          </cell>
          <cell r="FB6370">
            <v>5110781.4000000004</v>
          </cell>
          <cell r="FC6370">
            <v>4527773.7439999999</v>
          </cell>
          <cell r="FI6370" t="str">
            <v>WA</v>
          </cell>
          <cell r="FJ6370" t="str">
            <v>Garage</v>
          </cell>
          <cell r="FK6370" t="str">
            <v>EISAnqnx</v>
          </cell>
          <cell r="FL6370">
            <v>381190.5</v>
          </cell>
        </row>
        <row r="6371">
          <cell r="EZ6371" t="str">
            <v>ID</v>
          </cell>
          <cell r="FA6371" t="str">
            <v>Exterior</v>
          </cell>
          <cell r="FB6371">
            <v>1060013.92</v>
          </cell>
          <cell r="FC6371">
            <v>15873708.452000001</v>
          </cell>
          <cell r="FI6371" t="str">
            <v>WA</v>
          </cell>
          <cell r="FJ6371" t="str">
            <v>Garage</v>
          </cell>
          <cell r="FK6371" t="str">
            <v>EISAq</v>
          </cell>
          <cell r="FL6371">
            <v>59465.718000000001</v>
          </cell>
        </row>
        <row r="6372">
          <cell r="EZ6372" t="str">
            <v>ID</v>
          </cell>
          <cell r="FA6372" t="str">
            <v>Garage</v>
          </cell>
          <cell r="FB6372">
            <v>1680879.216</v>
          </cell>
          <cell r="FC6372">
            <v>2907466.7520000003</v>
          </cell>
          <cell r="FI6372" t="str">
            <v>WA</v>
          </cell>
          <cell r="FJ6372" t="str">
            <v>Kitchen</v>
          </cell>
          <cell r="FK6372" t="str">
            <v>EISAnqnx</v>
          </cell>
          <cell r="FL6372">
            <v>457428.6</v>
          </cell>
        </row>
        <row r="6373">
          <cell r="EZ6373" t="str">
            <v>ID</v>
          </cell>
          <cell r="FA6373" t="str">
            <v>Kitchen</v>
          </cell>
          <cell r="FB6373">
            <v>1722522.62</v>
          </cell>
          <cell r="FC6373">
            <v>567864.6</v>
          </cell>
          <cell r="FI6373" t="str">
            <v>WA</v>
          </cell>
          <cell r="FJ6373" t="str">
            <v>Kitchen</v>
          </cell>
          <cell r="FK6373" t="str">
            <v>EISAq</v>
          </cell>
          <cell r="FL6373">
            <v>121980.95999999999</v>
          </cell>
        </row>
        <row r="6374">
          <cell r="EZ6374" t="str">
            <v>ID</v>
          </cell>
          <cell r="FA6374" t="str">
            <v>Living Room/Family Room</v>
          </cell>
          <cell r="FB6374">
            <v>5061566.4680000003</v>
          </cell>
          <cell r="FC6374">
            <v>4652703.9560000002</v>
          </cell>
          <cell r="FI6374" t="str">
            <v>WA</v>
          </cell>
          <cell r="FJ6374" t="str">
            <v>Living Room/Family Room</v>
          </cell>
          <cell r="FK6374" t="str">
            <v>EISAq</v>
          </cell>
          <cell r="FL6374">
            <v>236338.11</v>
          </cell>
        </row>
        <row r="6375">
          <cell r="EZ6375" t="str">
            <v>ID</v>
          </cell>
          <cell r="FA6375" t="str">
            <v>Other</v>
          </cell>
          <cell r="FB6375">
            <v>5962578.2999999998</v>
          </cell>
          <cell r="FC6375">
            <v>4588345.9680000003</v>
          </cell>
          <cell r="FI6375" t="str">
            <v>WA</v>
          </cell>
          <cell r="FJ6375" t="str">
            <v>Other</v>
          </cell>
          <cell r="FK6375" t="str">
            <v>EISAnqnx</v>
          </cell>
          <cell r="FL6375">
            <v>182971.44</v>
          </cell>
        </row>
        <row r="6376">
          <cell r="EZ6376" t="str">
            <v>ID</v>
          </cell>
          <cell r="FA6376" t="str">
            <v>Bathroom</v>
          </cell>
          <cell r="FB6376">
            <v>667780.39999999991</v>
          </cell>
          <cell r="FC6376">
            <v>126401.29</v>
          </cell>
          <cell r="FI6376" t="str">
            <v>WA</v>
          </cell>
          <cell r="FJ6376" t="str">
            <v>Other</v>
          </cell>
          <cell r="FK6376" t="str">
            <v>EISAq</v>
          </cell>
          <cell r="FL6376">
            <v>163149.53399999999</v>
          </cell>
        </row>
        <row r="6377">
          <cell r="EZ6377" t="str">
            <v>ID</v>
          </cell>
          <cell r="FA6377" t="str">
            <v>Bedrooms</v>
          </cell>
          <cell r="FB6377">
            <v>574768.13</v>
          </cell>
          <cell r="FC6377">
            <v>637968.77499999991</v>
          </cell>
          <cell r="FI6377" t="str">
            <v>OR</v>
          </cell>
          <cell r="FJ6377" t="str">
            <v>Bathroom</v>
          </cell>
          <cell r="FK6377" t="str">
            <v>EISAnqnx</v>
          </cell>
          <cell r="FL6377">
            <v>142563.24</v>
          </cell>
        </row>
        <row r="6378">
          <cell r="EZ6378" t="str">
            <v>ID</v>
          </cell>
          <cell r="FA6378" t="str">
            <v>Exterior</v>
          </cell>
          <cell r="FB6378">
            <v>668972.86499999999</v>
          </cell>
          <cell r="FC6378">
            <v>1869785.1199999999</v>
          </cell>
          <cell r="FI6378" t="str">
            <v>OR</v>
          </cell>
          <cell r="FJ6378" t="str">
            <v>Bathroom</v>
          </cell>
          <cell r="FK6378" t="str">
            <v>EISAq</v>
          </cell>
          <cell r="FL6378">
            <v>95042.16</v>
          </cell>
        </row>
        <row r="6379">
          <cell r="EZ6379" t="str">
            <v>ID</v>
          </cell>
          <cell r="FA6379" t="str">
            <v>Kitchen</v>
          </cell>
          <cell r="FB6379">
            <v>524684.6</v>
          </cell>
          <cell r="FC6379">
            <v>350584.70999999996</v>
          </cell>
          <cell r="FI6379" t="str">
            <v>OR</v>
          </cell>
          <cell r="FJ6379" t="str">
            <v>Bedrooms</v>
          </cell>
          <cell r="FK6379" t="str">
            <v>EISAnqnx</v>
          </cell>
          <cell r="FL6379">
            <v>712816.20000000007</v>
          </cell>
        </row>
        <row r="6380">
          <cell r="EZ6380" t="str">
            <v>ID</v>
          </cell>
          <cell r="FA6380" t="str">
            <v>Living Room/Family Room</v>
          </cell>
          <cell r="FB6380">
            <v>584307.85</v>
          </cell>
          <cell r="FC6380">
            <v>544956.505</v>
          </cell>
          <cell r="FI6380" t="str">
            <v>OR</v>
          </cell>
          <cell r="FJ6380" t="str">
            <v>Bedrooms</v>
          </cell>
          <cell r="FK6380" t="str">
            <v>EISAq</v>
          </cell>
          <cell r="FL6380">
            <v>36828.837</v>
          </cell>
        </row>
        <row r="6381">
          <cell r="EZ6381" t="str">
            <v>ID</v>
          </cell>
          <cell r="FA6381" t="str">
            <v>Other</v>
          </cell>
          <cell r="FB6381">
            <v>190794.4</v>
          </cell>
          <cell r="FC6381">
            <v>190794.4</v>
          </cell>
          <cell r="FI6381" t="str">
            <v>OR</v>
          </cell>
          <cell r="FJ6381" t="str">
            <v>Exterior</v>
          </cell>
          <cell r="FK6381" t="str">
            <v>EISAnqnx</v>
          </cell>
          <cell r="FL6381">
            <v>71281.62</v>
          </cell>
        </row>
        <row r="6382">
          <cell r="EZ6382" t="str">
            <v>OR</v>
          </cell>
          <cell r="FA6382" t="str">
            <v>Bathroom</v>
          </cell>
          <cell r="FB6382">
            <v>1761428.9849999999</v>
          </cell>
          <cell r="FC6382">
            <v>435063.33399999997</v>
          </cell>
          <cell r="FI6382" t="str">
            <v>OR</v>
          </cell>
          <cell r="FJ6382" t="str">
            <v>Exterior</v>
          </cell>
          <cell r="FK6382" t="str">
            <v>EISAx</v>
          </cell>
          <cell r="FL6382">
            <v>154443.51</v>
          </cell>
        </row>
        <row r="6383">
          <cell r="EZ6383" t="str">
            <v>OR</v>
          </cell>
          <cell r="FA6383" t="str">
            <v>Bedrooms</v>
          </cell>
          <cell r="FB6383">
            <v>808524.78</v>
          </cell>
          <cell r="FC6383">
            <v>785424.07200000004</v>
          </cell>
          <cell r="FI6383" t="str">
            <v>OR</v>
          </cell>
          <cell r="FJ6383" t="str">
            <v>Garage</v>
          </cell>
          <cell r="FK6383" t="str">
            <v>EISAnqnx</v>
          </cell>
          <cell r="FL6383">
            <v>0</v>
          </cell>
        </row>
        <row r="6384">
          <cell r="EZ6384" t="str">
            <v>OR</v>
          </cell>
          <cell r="FA6384" t="str">
            <v>Exterior</v>
          </cell>
          <cell r="FB6384">
            <v>375386.505</v>
          </cell>
          <cell r="FC6384">
            <v>3253349.71</v>
          </cell>
          <cell r="FI6384" t="str">
            <v>OR</v>
          </cell>
          <cell r="FJ6384" t="str">
            <v>Garage</v>
          </cell>
          <cell r="FK6384" t="str">
            <v>EISAq</v>
          </cell>
          <cell r="FL6384">
            <v>0</v>
          </cell>
        </row>
        <row r="6385">
          <cell r="EZ6385" t="str">
            <v>OR</v>
          </cell>
          <cell r="FA6385" t="str">
            <v>Garage</v>
          </cell>
          <cell r="FB6385">
            <v>315709.67599999998</v>
          </cell>
          <cell r="FC6385">
            <v>854726.196</v>
          </cell>
          <cell r="FI6385" t="str">
            <v>OR</v>
          </cell>
          <cell r="FJ6385" t="str">
            <v>Garage</v>
          </cell>
          <cell r="FK6385" t="str">
            <v>EISAx</v>
          </cell>
          <cell r="FL6385">
            <v>0</v>
          </cell>
        </row>
        <row r="6386">
          <cell r="EZ6386" t="str">
            <v>OR</v>
          </cell>
          <cell r="FA6386" t="str">
            <v>Kitchen</v>
          </cell>
          <cell r="FB6386">
            <v>750773.01</v>
          </cell>
          <cell r="FC6386">
            <v>192505.9</v>
          </cell>
          <cell r="FI6386" t="str">
            <v>OR</v>
          </cell>
          <cell r="FJ6386" t="str">
            <v>Kitchen</v>
          </cell>
          <cell r="FK6386" t="str">
            <v>EISAnqnx</v>
          </cell>
          <cell r="FL6386">
            <v>142563.24</v>
          </cell>
        </row>
        <row r="6387">
          <cell r="EZ6387" t="str">
            <v>OR</v>
          </cell>
          <cell r="FA6387" t="str">
            <v>Living Room/Family Room</v>
          </cell>
          <cell r="FB6387">
            <v>1135784.81</v>
          </cell>
          <cell r="FC6387">
            <v>933653.61499999999</v>
          </cell>
          <cell r="FI6387" t="str">
            <v>OR</v>
          </cell>
          <cell r="FJ6387" t="str">
            <v>Kitchen</v>
          </cell>
          <cell r="FK6387" t="str">
            <v>EISAq</v>
          </cell>
          <cell r="FL6387">
            <v>95042.16</v>
          </cell>
        </row>
        <row r="6388">
          <cell r="EZ6388" t="str">
            <v>OR</v>
          </cell>
          <cell r="FA6388" t="str">
            <v>Other</v>
          </cell>
          <cell r="FB6388">
            <v>991405.38500000001</v>
          </cell>
          <cell r="FC6388">
            <v>548641.81499999994</v>
          </cell>
          <cell r="FI6388" t="str">
            <v>OR</v>
          </cell>
          <cell r="FJ6388" t="str">
            <v>Kitchen</v>
          </cell>
          <cell r="FK6388" t="str">
            <v>EISAx</v>
          </cell>
          <cell r="FL6388">
            <v>386108.77500000002</v>
          </cell>
        </row>
        <row r="6389">
          <cell r="EZ6389" t="str">
            <v>WA</v>
          </cell>
          <cell r="FA6389" t="str">
            <v>Bathroom</v>
          </cell>
          <cell r="FB6389">
            <v>1790030.72</v>
          </cell>
          <cell r="FC6389">
            <v>354197.56800000003</v>
          </cell>
          <cell r="FI6389" t="str">
            <v>OR</v>
          </cell>
          <cell r="FJ6389" t="str">
            <v>Living Room/Family Room</v>
          </cell>
          <cell r="FK6389" t="str">
            <v>EISAnqnx</v>
          </cell>
          <cell r="FL6389">
            <v>1223667.81</v>
          </cell>
        </row>
        <row r="6390">
          <cell r="EZ6390" t="str">
            <v>WA</v>
          </cell>
          <cell r="FA6390" t="str">
            <v>Bedrooms</v>
          </cell>
          <cell r="FB6390">
            <v>1104487.04</v>
          </cell>
          <cell r="FC6390">
            <v>788375.23199999996</v>
          </cell>
          <cell r="FI6390" t="str">
            <v>OR</v>
          </cell>
          <cell r="FJ6390" t="str">
            <v>Living Room/Family Room</v>
          </cell>
          <cell r="FK6390" t="str">
            <v>EISAq</v>
          </cell>
          <cell r="FL6390">
            <v>33264.756000000001</v>
          </cell>
        </row>
        <row r="6391">
          <cell r="EZ6391" t="str">
            <v>WA</v>
          </cell>
          <cell r="FA6391" t="str">
            <v>Exterior</v>
          </cell>
          <cell r="FB6391">
            <v>856929.6</v>
          </cell>
          <cell r="FC6391">
            <v>4448416.7680000002</v>
          </cell>
          <cell r="FI6391" t="str">
            <v>OR</v>
          </cell>
          <cell r="FJ6391" t="str">
            <v>Other</v>
          </cell>
          <cell r="FK6391" t="str">
            <v>EISAnqnx</v>
          </cell>
          <cell r="FL6391">
            <v>825678.76500000001</v>
          </cell>
        </row>
        <row r="6392">
          <cell r="EZ6392" t="str">
            <v>WA</v>
          </cell>
          <cell r="FA6392" t="str">
            <v>Garage</v>
          </cell>
          <cell r="FB6392">
            <v>504636.32</v>
          </cell>
          <cell r="FC6392">
            <v>679830.81599999999</v>
          </cell>
          <cell r="FI6392" t="str">
            <v>OR</v>
          </cell>
          <cell r="FJ6392" t="str">
            <v>Other</v>
          </cell>
          <cell r="FK6392" t="str">
            <v>EISAq</v>
          </cell>
          <cell r="FL6392">
            <v>305322.93900000001</v>
          </cell>
        </row>
        <row r="6393">
          <cell r="EZ6393" t="str">
            <v>WA</v>
          </cell>
          <cell r="FA6393" t="str">
            <v>Kitchen</v>
          </cell>
          <cell r="FB6393">
            <v>582712.12800000003</v>
          </cell>
          <cell r="FC6393">
            <v>260887.45600000001</v>
          </cell>
          <cell r="FI6393" t="str">
            <v>OR</v>
          </cell>
          <cell r="FJ6393" t="str">
            <v>Other</v>
          </cell>
          <cell r="FK6393" t="str">
            <v>EISAx</v>
          </cell>
          <cell r="FL6393">
            <v>261365.94</v>
          </cell>
        </row>
        <row r="6394">
          <cell r="EZ6394" t="str">
            <v>WA</v>
          </cell>
          <cell r="FA6394" t="str">
            <v>Living Room/Family Room</v>
          </cell>
          <cell r="FB6394">
            <v>685543.68</v>
          </cell>
          <cell r="FC6394">
            <v>1329193.024</v>
          </cell>
          <cell r="FI6394" t="str">
            <v>WA</v>
          </cell>
          <cell r="FJ6394" t="str">
            <v>Bathroom</v>
          </cell>
          <cell r="FK6394" t="str">
            <v>EISAnqnx</v>
          </cell>
          <cell r="FL6394">
            <v>721337.76</v>
          </cell>
        </row>
        <row r="6395">
          <cell r="EZ6395" t="str">
            <v>WA</v>
          </cell>
          <cell r="FA6395" t="str">
            <v>Other</v>
          </cell>
          <cell r="FB6395">
            <v>1412981.696</v>
          </cell>
          <cell r="FC6395">
            <v>1466301.76</v>
          </cell>
          <cell r="FI6395" t="str">
            <v>WA</v>
          </cell>
          <cell r="FJ6395" t="str">
            <v>Bathroom</v>
          </cell>
          <cell r="FK6395" t="str">
            <v>EISAq</v>
          </cell>
          <cell r="FL6395">
            <v>208386.46399999998</v>
          </cell>
        </row>
        <row r="6396">
          <cell r="EZ6396" t="str">
            <v>OR</v>
          </cell>
          <cell r="FA6396" t="str">
            <v>Bathroom</v>
          </cell>
          <cell r="FB6396">
            <v>170945.35200000001</v>
          </cell>
          <cell r="FC6396">
            <v>96761.52</v>
          </cell>
          <cell r="FI6396" t="str">
            <v>WA</v>
          </cell>
          <cell r="FJ6396" t="str">
            <v>Bedrooms</v>
          </cell>
          <cell r="FK6396" t="str">
            <v>EISAnqnx</v>
          </cell>
          <cell r="FL6396">
            <v>200371.59999999998</v>
          </cell>
        </row>
        <row r="6397">
          <cell r="EZ6397" t="str">
            <v>OR</v>
          </cell>
          <cell r="FA6397" t="str">
            <v>Bedrooms</v>
          </cell>
          <cell r="FB6397">
            <v>217713.42</v>
          </cell>
          <cell r="FC6397">
            <v>891818.67599999998</v>
          </cell>
          <cell r="FI6397" t="str">
            <v>WA</v>
          </cell>
          <cell r="FJ6397" t="str">
            <v>Bedrooms</v>
          </cell>
          <cell r="FK6397" t="str">
            <v>EISAq</v>
          </cell>
          <cell r="FL6397">
            <v>200371.59999999998</v>
          </cell>
        </row>
        <row r="6398">
          <cell r="EZ6398" t="str">
            <v>OR</v>
          </cell>
          <cell r="FA6398" t="str">
            <v>Exterior</v>
          </cell>
          <cell r="FB6398">
            <v>532188.36</v>
          </cell>
          <cell r="FC6398">
            <v>2631913.344</v>
          </cell>
          <cell r="FI6398" t="str">
            <v>WA</v>
          </cell>
          <cell r="FJ6398" t="str">
            <v>Bedrooms</v>
          </cell>
          <cell r="FK6398" t="str">
            <v>EISAx</v>
          </cell>
          <cell r="FL6398">
            <v>530984.74</v>
          </cell>
        </row>
        <row r="6399">
          <cell r="EZ6399" t="str">
            <v>OR</v>
          </cell>
          <cell r="FA6399" t="str">
            <v>Garage</v>
          </cell>
          <cell r="FB6399">
            <v>225776.88</v>
          </cell>
          <cell r="FC6399">
            <v>757965.24</v>
          </cell>
          <cell r="FI6399" t="str">
            <v>WA</v>
          </cell>
          <cell r="FJ6399" t="str">
            <v>Garage</v>
          </cell>
          <cell r="FK6399" t="str">
            <v>EISAnqnx</v>
          </cell>
          <cell r="FL6399">
            <v>320594.56</v>
          </cell>
        </row>
        <row r="6400">
          <cell r="EZ6400" t="str">
            <v>OR</v>
          </cell>
          <cell r="FA6400" t="str">
            <v>Kitchen</v>
          </cell>
          <cell r="FB6400">
            <v>253192.644</v>
          </cell>
          <cell r="FC6400">
            <v>591857.96400000004</v>
          </cell>
          <cell r="FI6400" t="str">
            <v>WA</v>
          </cell>
          <cell r="FJ6400" t="str">
            <v>Garage</v>
          </cell>
          <cell r="FK6400" t="str">
            <v>EISAq</v>
          </cell>
          <cell r="FL6400">
            <v>88163.504000000001</v>
          </cell>
        </row>
        <row r="6401">
          <cell r="EZ6401" t="str">
            <v>OR</v>
          </cell>
          <cell r="FA6401" t="str">
            <v>Living Room/Family Room</v>
          </cell>
          <cell r="FB6401">
            <v>96761.52</v>
          </cell>
          <cell r="FC6401">
            <v>572505.66</v>
          </cell>
          <cell r="FI6401" t="str">
            <v>WA</v>
          </cell>
          <cell r="FJ6401" t="str">
            <v>Living Room/Family Room</v>
          </cell>
          <cell r="FK6401" t="str">
            <v>EISAnqnx</v>
          </cell>
          <cell r="FL6401">
            <v>400743.19999999995</v>
          </cell>
        </row>
        <row r="6402">
          <cell r="EZ6402" t="str">
            <v>OR</v>
          </cell>
          <cell r="FA6402" t="str">
            <v>Other</v>
          </cell>
          <cell r="FB6402">
            <v>120951.9</v>
          </cell>
          <cell r="FC6402">
            <v>370919.16</v>
          </cell>
          <cell r="FI6402" t="str">
            <v>WA</v>
          </cell>
          <cell r="FJ6402" t="str">
            <v>Living Room/Family Room</v>
          </cell>
          <cell r="FK6402" t="str">
            <v>EISAq</v>
          </cell>
          <cell r="FL6402">
            <v>545010.75199999998</v>
          </cell>
        </row>
        <row r="6403">
          <cell r="EZ6403" t="str">
            <v>MT</v>
          </cell>
          <cell r="FA6403" t="str">
            <v>Bathroom</v>
          </cell>
          <cell r="FB6403">
            <v>1406384.76</v>
          </cell>
          <cell r="FC6403">
            <v>219481.258</v>
          </cell>
          <cell r="FI6403" t="str">
            <v>WA</v>
          </cell>
          <cell r="FJ6403" t="str">
            <v>Living Room/Family Room</v>
          </cell>
          <cell r="FK6403" t="str">
            <v>EISAx</v>
          </cell>
          <cell r="FL6403">
            <v>450836.1</v>
          </cell>
        </row>
        <row r="6404">
          <cell r="EZ6404" t="str">
            <v>MT</v>
          </cell>
          <cell r="FA6404" t="str">
            <v>Bedrooms</v>
          </cell>
          <cell r="FB6404">
            <v>1182641.73</v>
          </cell>
          <cell r="FC6404">
            <v>790558.70600000001</v>
          </cell>
          <cell r="FI6404" t="str">
            <v>WA</v>
          </cell>
          <cell r="FJ6404" t="str">
            <v>Other</v>
          </cell>
          <cell r="FK6404" t="str">
            <v>EISAq</v>
          </cell>
          <cell r="FL6404">
            <v>190353.02</v>
          </cell>
        </row>
        <row r="6405">
          <cell r="EZ6405" t="str">
            <v>MT</v>
          </cell>
          <cell r="FA6405" t="str">
            <v>Exterior</v>
          </cell>
          <cell r="FB6405">
            <v>468794.92</v>
          </cell>
          <cell r="FC6405">
            <v>3400894.0559999999</v>
          </cell>
          <cell r="FI6405" t="str">
            <v>WA</v>
          </cell>
          <cell r="FJ6405" t="str">
            <v>Other</v>
          </cell>
          <cell r="FK6405" t="str">
            <v>EISAx</v>
          </cell>
          <cell r="FL6405">
            <v>250464.5</v>
          </cell>
        </row>
        <row r="6406">
          <cell r="EZ6406" t="str">
            <v>MT</v>
          </cell>
          <cell r="FA6406" t="str">
            <v>Garage</v>
          </cell>
          <cell r="FB6406">
            <v>988731.10399999993</v>
          </cell>
          <cell r="FC6406">
            <v>901364.77799999993</v>
          </cell>
          <cell r="FI6406" t="str">
            <v>OR</v>
          </cell>
          <cell r="FJ6406" t="str">
            <v>Bathroom</v>
          </cell>
          <cell r="FK6406" t="str">
            <v>EISAnqnx</v>
          </cell>
          <cell r="FL6406">
            <v>2079821.4000000001</v>
          </cell>
        </row>
        <row r="6407">
          <cell r="EZ6407" t="str">
            <v>MT</v>
          </cell>
          <cell r="FA6407" t="str">
            <v>Kitchen</v>
          </cell>
          <cell r="FB6407">
            <v>298324.03999999998</v>
          </cell>
          <cell r="FC6407">
            <v>253575.43400000001</v>
          </cell>
          <cell r="FI6407" t="str">
            <v>OR</v>
          </cell>
          <cell r="FJ6407" t="str">
            <v>Bathroom</v>
          </cell>
          <cell r="FK6407" t="str">
            <v>EISAq</v>
          </cell>
          <cell r="FL6407">
            <v>173318.45</v>
          </cell>
        </row>
        <row r="6408">
          <cell r="EZ6408" t="str">
            <v>MT</v>
          </cell>
          <cell r="FA6408" t="str">
            <v>Living Room/Family Room</v>
          </cell>
          <cell r="FB6408">
            <v>415522.77</v>
          </cell>
          <cell r="FC6408">
            <v>956767.81400000001</v>
          </cell>
          <cell r="FI6408" t="str">
            <v>OR</v>
          </cell>
          <cell r="FJ6408" t="str">
            <v>Bathroom</v>
          </cell>
          <cell r="FK6408" t="str">
            <v>EISAx</v>
          </cell>
          <cell r="FL6408">
            <v>2835489.8420000002</v>
          </cell>
        </row>
        <row r="6409">
          <cell r="EZ6409" t="str">
            <v>MT</v>
          </cell>
          <cell r="FA6409" t="str">
            <v>Other</v>
          </cell>
          <cell r="FB6409">
            <v>1406384.76</v>
          </cell>
          <cell r="FC6409">
            <v>924804.52399999998</v>
          </cell>
          <cell r="FI6409" t="str">
            <v>OR</v>
          </cell>
          <cell r="FJ6409" t="str">
            <v>Bedrooms</v>
          </cell>
          <cell r="FK6409" t="str">
            <v>EISAnqnx</v>
          </cell>
          <cell r="FL6409">
            <v>2045157.7100000002</v>
          </cell>
        </row>
        <row r="6410">
          <cell r="EZ6410" t="str">
            <v>ID</v>
          </cell>
          <cell r="FA6410" t="str">
            <v>Bathroom</v>
          </cell>
          <cell r="FB6410">
            <v>454291.68</v>
          </cell>
          <cell r="FC6410">
            <v>832868.08000000007</v>
          </cell>
          <cell r="FI6410" t="str">
            <v>OR</v>
          </cell>
          <cell r="FJ6410" t="str">
            <v>Bedrooms</v>
          </cell>
          <cell r="FK6410" t="str">
            <v>EISAq</v>
          </cell>
          <cell r="FL6410">
            <v>568484.51600000006</v>
          </cell>
        </row>
        <row r="6411">
          <cell r="EZ6411" t="str">
            <v>ID</v>
          </cell>
          <cell r="FA6411" t="str">
            <v>Bedrooms</v>
          </cell>
          <cell r="FB6411">
            <v>548935.78</v>
          </cell>
          <cell r="FC6411">
            <v>2252529.58</v>
          </cell>
          <cell r="FI6411" t="str">
            <v>OR</v>
          </cell>
          <cell r="FJ6411" t="str">
            <v>Bedrooms</v>
          </cell>
          <cell r="FK6411" t="str">
            <v>EISAx</v>
          </cell>
          <cell r="FL6411">
            <v>6100809.4400000004</v>
          </cell>
        </row>
        <row r="6412">
          <cell r="EZ6412" t="str">
            <v>ID</v>
          </cell>
          <cell r="FA6412" t="str">
            <v>Exterior</v>
          </cell>
          <cell r="FB6412">
            <v>170359.38</v>
          </cell>
          <cell r="FC6412">
            <v>6095080.04</v>
          </cell>
          <cell r="FI6412" t="str">
            <v>OR</v>
          </cell>
          <cell r="FJ6412" t="str">
            <v>Exterior</v>
          </cell>
          <cell r="FK6412" t="str">
            <v>EISAnqnx</v>
          </cell>
          <cell r="FL6412">
            <v>1663857.12</v>
          </cell>
        </row>
        <row r="6413">
          <cell r="EZ6413" t="str">
            <v>ID</v>
          </cell>
          <cell r="FA6413" t="str">
            <v>Garage</v>
          </cell>
          <cell r="FB6413">
            <v>113572.92</v>
          </cell>
          <cell r="FC6413">
            <v>1832309.7760000001</v>
          </cell>
          <cell r="FI6413" t="str">
            <v>OR</v>
          </cell>
          <cell r="FJ6413" t="str">
            <v>Exterior</v>
          </cell>
          <cell r="FK6413" t="str">
            <v>EISAq</v>
          </cell>
          <cell r="FL6413">
            <v>103991.07</v>
          </cell>
        </row>
        <row r="6414">
          <cell r="EZ6414" t="str">
            <v>ID</v>
          </cell>
          <cell r="FA6414" t="str">
            <v>Kitchen</v>
          </cell>
          <cell r="FB6414">
            <v>1514305.6</v>
          </cell>
          <cell r="FC6414">
            <v>954012.52800000005</v>
          </cell>
          <cell r="FI6414" t="str">
            <v>OR</v>
          </cell>
          <cell r="FJ6414" t="str">
            <v>Exterior</v>
          </cell>
          <cell r="FK6414" t="str">
            <v>EISAx</v>
          </cell>
          <cell r="FL6414">
            <v>4159642.8000000003</v>
          </cell>
        </row>
        <row r="6415">
          <cell r="EZ6415" t="str">
            <v>ID</v>
          </cell>
          <cell r="FA6415" t="str">
            <v>Living Room/Family Room</v>
          </cell>
          <cell r="FB6415">
            <v>227145.84</v>
          </cell>
          <cell r="FC6415">
            <v>1192515.6600000001</v>
          </cell>
          <cell r="FI6415" t="str">
            <v>OR</v>
          </cell>
          <cell r="FJ6415" t="str">
            <v>Garage</v>
          </cell>
          <cell r="FK6415" t="str">
            <v>EISAq</v>
          </cell>
          <cell r="FL6415">
            <v>887390.46400000004</v>
          </cell>
        </row>
        <row r="6416">
          <cell r="EZ6416" t="str">
            <v>ID</v>
          </cell>
          <cell r="FA6416" t="str">
            <v>Other</v>
          </cell>
          <cell r="FB6416">
            <v>961584.05599999998</v>
          </cell>
          <cell r="FC6416">
            <v>1044870.8640000001</v>
          </cell>
          <cell r="FI6416" t="str">
            <v>OR</v>
          </cell>
          <cell r="FJ6416" t="str">
            <v>Kitchen</v>
          </cell>
          <cell r="FK6416" t="str">
            <v>EISAnqnx</v>
          </cell>
          <cell r="FL6416">
            <v>1975830.33</v>
          </cell>
        </row>
        <row r="6417">
          <cell r="EZ6417" t="str">
            <v>WA</v>
          </cell>
          <cell r="FA6417" t="str">
            <v>Bathroom</v>
          </cell>
          <cell r="FB6417">
            <v>190428.79999999999</v>
          </cell>
          <cell r="FC6417">
            <v>241844.576</v>
          </cell>
          <cell r="FI6417" t="str">
            <v>OR</v>
          </cell>
          <cell r="FJ6417" t="str">
            <v>Kitchen</v>
          </cell>
          <cell r="FK6417" t="str">
            <v>EISAq</v>
          </cell>
          <cell r="FL6417">
            <v>1185498.1980000001</v>
          </cell>
        </row>
        <row r="6418">
          <cell r="EZ6418" t="str">
            <v>WA</v>
          </cell>
          <cell r="FA6418" t="str">
            <v>Bedrooms</v>
          </cell>
          <cell r="FB6418">
            <v>228514.56</v>
          </cell>
          <cell r="FC6418">
            <v>458933.408</v>
          </cell>
          <cell r="FI6418" t="str">
            <v>OR</v>
          </cell>
          <cell r="FJ6418" t="str">
            <v>Living Room/Family Room</v>
          </cell>
          <cell r="FK6418" t="str">
            <v>EISAnqnx</v>
          </cell>
          <cell r="FL6418">
            <v>2079821.4000000001</v>
          </cell>
        </row>
        <row r="6419">
          <cell r="EZ6419" t="str">
            <v>WA</v>
          </cell>
          <cell r="FA6419" t="str">
            <v>Exterior</v>
          </cell>
          <cell r="FB6419">
            <v>281834.62400000001</v>
          </cell>
          <cell r="FC6419">
            <v>1386321.6640000001</v>
          </cell>
          <cell r="FI6419" t="str">
            <v>OR</v>
          </cell>
          <cell r="FJ6419" t="str">
            <v>Living Room/Family Room</v>
          </cell>
          <cell r="FK6419" t="str">
            <v>EISAx</v>
          </cell>
          <cell r="FL6419">
            <v>9255205.2300000004</v>
          </cell>
        </row>
        <row r="6420">
          <cell r="EZ6420" t="str">
            <v>WA</v>
          </cell>
          <cell r="FA6420" t="str">
            <v>Garage</v>
          </cell>
          <cell r="FB6420">
            <v>422751.93599999999</v>
          </cell>
          <cell r="FC6420">
            <v>578903.55200000003</v>
          </cell>
          <cell r="FI6420" t="str">
            <v>OR</v>
          </cell>
          <cell r="FJ6420" t="str">
            <v>Other</v>
          </cell>
          <cell r="FK6420" t="str">
            <v>EISAnqnx</v>
          </cell>
          <cell r="FL6420">
            <v>1039910.7000000001</v>
          </cell>
        </row>
        <row r="6421">
          <cell r="EZ6421" t="str">
            <v>WA</v>
          </cell>
          <cell r="FA6421" t="str">
            <v>Kitchen</v>
          </cell>
          <cell r="FB6421">
            <v>114257.28</v>
          </cell>
          <cell r="FC6421">
            <v>218993.12</v>
          </cell>
          <cell r="FI6421" t="str">
            <v>OR</v>
          </cell>
          <cell r="FJ6421" t="str">
            <v>Other</v>
          </cell>
          <cell r="FK6421" t="str">
            <v>EISAq</v>
          </cell>
          <cell r="FL6421">
            <v>1067641.652</v>
          </cell>
        </row>
        <row r="6422">
          <cell r="EZ6422" t="str">
            <v>WA</v>
          </cell>
          <cell r="FA6422" t="str">
            <v>Living Room/Family Room</v>
          </cell>
          <cell r="FB6422">
            <v>542722.07999999996</v>
          </cell>
          <cell r="FC6422">
            <v>361814.72000000003</v>
          </cell>
          <cell r="FI6422" t="str">
            <v>OR</v>
          </cell>
          <cell r="FJ6422" t="str">
            <v>Other</v>
          </cell>
          <cell r="FK6422" t="str">
            <v>EISAx</v>
          </cell>
          <cell r="FL6422">
            <v>18538141.412</v>
          </cell>
        </row>
        <row r="6423">
          <cell r="EZ6423" t="str">
            <v>WA</v>
          </cell>
          <cell r="FA6423" t="str">
            <v>Other</v>
          </cell>
          <cell r="FB6423">
            <v>114257.28</v>
          </cell>
          <cell r="FC6423">
            <v>85692.96</v>
          </cell>
          <cell r="FI6423" t="str">
            <v>WA</v>
          </cell>
          <cell r="FJ6423" t="str">
            <v>Bathroom</v>
          </cell>
          <cell r="FK6423" t="str">
            <v>EISAnqnx</v>
          </cell>
          <cell r="FL6423">
            <v>391298.86</v>
          </cell>
        </row>
        <row r="6424">
          <cell r="EZ6424" t="str">
            <v>OR</v>
          </cell>
          <cell r="FA6424" t="str">
            <v>Bathroom</v>
          </cell>
          <cell r="FB6424">
            <v>577517.69999999995</v>
          </cell>
          <cell r="FC6424">
            <v>173255.31</v>
          </cell>
          <cell r="FI6424" t="str">
            <v>WA</v>
          </cell>
          <cell r="FJ6424" t="str">
            <v>Bathroom</v>
          </cell>
          <cell r="FK6424" t="str">
            <v>EISAq</v>
          </cell>
          <cell r="FL6424">
            <v>17263.184999999998</v>
          </cell>
        </row>
        <row r="6425">
          <cell r="EZ6425" t="str">
            <v>OR</v>
          </cell>
          <cell r="FA6425" t="str">
            <v>Bedrooms</v>
          </cell>
          <cell r="FB6425">
            <v>731522.42</v>
          </cell>
          <cell r="FC6425">
            <v>818150.07499999995</v>
          </cell>
          <cell r="FI6425" t="str">
            <v>WA</v>
          </cell>
          <cell r="FJ6425" t="str">
            <v>Bedrooms</v>
          </cell>
          <cell r="FK6425" t="str">
            <v>EISAnqnx</v>
          </cell>
          <cell r="FL6425">
            <v>483369.17999999993</v>
          </cell>
        </row>
        <row r="6426">
          <cell r="EZ6426" t="str">
            <v>OR</v>
          </cell>
          <cell r="FA6426" t="str">
            <v>Exterior</v>
          </cell>
          <cell r="FB6426">
            <v>231007.08</v>
          </cell>
          <cell r="FC6426">
            <v>2117564.9</v>
          </cell>
          <cell r="FI6426" t="str">
            <v>WA</v>
          </cell>
          <cell r="FJ6426" t="str">
            <v>Bedrooms</v>
          </cell>
          <cell r="FK6426" t="str">
            <v>EISAx</v>
          </cell>
          <cell r="FL6426">
            <v>92070.319999999992</v>
          </cell>
        </row>
        <row r="6427">
          <cell r="EZ6427" t="str">
            <v>OR</v>
          </cell>
          <cell r="FA6427" t="str">
            <v>Garage</v>
          </cell>
          <cell r="FB6427">
            <v>259882.965</v>
          </cell>
          <cell r="FC6427">
            <v>592918.17200000002</v>
          </cell>
          <cell r="FI6427" t="str">
            <v>WA</v>
          </cell>
          <cell r="FJ6427" t="str">
            <v>Exterior</v>
          </cell>
          <cell r="FK6427" t="str">
            <v>EISAnqnx</v>
          </cell>
          <cell r="FL6427">
            <v>172631.84999999998</v>
          </cell>
        </row>
        <row r="6428">
          <cell r="EZ6428" t="str">
            <v>OR</v>
          </cell>
          <cell r="FA6428" t="str">
            <v>Kitchen</v>
          </cell>
          <cell r="FB6428">
            <v>471639.45500000002</v>
          </cell>
          <cell r="FC6428">
            <v>231007.08</v>
          </cell>
          <cell r="FI6428" t="str">
            <v>WA</v>
          </cell>
          <cell r="FJ6428" t="str">
            <v>Garage</v>
          </cell>
          <cell r="FK6428" t="str">
            <v>EISAq</v>
          </cell>
          <cell r="FL6428">
            <v>138105.47999999998</v>
          </cell>
        </row>
        <row r="6429">
          <cell r="EZ6429" t="str">
            <v>OR</v>
          </cell>
          <cell r="FA6429" t="str">
            <v>Living Room/Family Room</v>
          </cell>
          <cell r="FB6429">
            <v>346510.62</v>
          </cell>
          <cell r="FC6429">
            <v>519765.93</v>
          </cell>
          <cell r="FI6429" t="str">
            <v>WA</v>
          </cell>
          <cell r="FJ6429" t="str">
            <v>Kitchen</v>
          </cell>
          <cell r="FK6429" t="str">
            <v>EISAnqnx</v>
          </cell>
          <cell r="FL6429">
            <v>195649.43</v>
          </cell>
        </row>
        <row r="6430">
          <cell r="EZ6430" t="str">
            <v>OR</v>
          </cell>
          <cell r="FA6430" t="str">
            <v>Other</v>
          </cell>
          <cell r="FB6430">
            <v>500515.33999999997</v>
          </cell>
          <cell r="FC6430">
            <v>298384.14500000002</v>
          </cell>
          <cell r="FI6430" t="str">
            <v>WA</v>
          </cell>
          <cell r="FJ6430" t="str">
            <v>Living Room/Family Room</v>
          </cell>
          <cell r="FK6430" t="str">
            <v>EISAnqnx</v>
          </cell>
          <cell r="FL6430">
            <v>184140.63999999998</v>
          </cell>
        </row>
        <row r="6431">
          <cell r="EZ6431" t="str">
            <v>ID</v>
          </cell>
          <cell r="FA6431" t="str">
            <v>Bathroom</v>
          </cell>
          <cell r="FB6431">
            <v>1393161.152</v>
          </cell>
          <cell r="FC6431">
            <v>700366.34</v>
          </cell>
          <cell r="FI6431" t="str">
            <v>WA</v>
          </cell>
          <cell r="FJ6431" t="str">
            <v>Living Room/Family Room</v>
          </cell>
          <cell r="FK6431" t="str">
            <v>EISAq</v>
          </cell>
          <cell r="FL6431">
            <v>42582.522999999994</v>
          </cell>
        </row>
        <row r="6432">
          <cell r="EZ6432" t="str">
            <v>ID</v>
          </cell>
          <cell r="FA6432" t="str">
            <v>Bedrooms</v>
          </cell>
          <cell r="FB6432">
            <v>1325017.4000000001</v>
          </cell>
          <cell r="FC6432">
            <v>1302302.8160000001</v>
          </cell>
          <cell r="FI6432" t="str">
            <v>WA</v>
          </cell>
          <cell r="FJ6432" t="str">
            <v>Living Room/Family Room</v>
          </cell>
          <cell r="FK6432" t="str">
            <v>EISAx</v>
          </cell>
          <cell r="FL6432">
            <v>748071.35</v>
          </cell>
        </row>
        <row r="6433">
          <cell r="EZ6433" t="str">
            <v>ID</v>
          </cell>
          <cell r="FA6433" t="str">
            <v>Exterior</v>
          </cell>
          <cell r="FB6433">
            <v>0</v>
          </cell>
          <cell r="FC6433">
            <v>0</v>
          </cell>
          <cell r="FI6433" t="str">
            <v>WA</v>
          </cell>
          <cell r="FJ6433" t="str">
            <v>Other</v>
          </cell>
          <cell r="FK6433" t="str">
            <v>EISAnqnx</v>
          </cell>
          <cell r="FL6433">
            <v>276210.95999999996</v>
          </cell>
        </row>
        <row r="6434">
          <cell r="EZ6434" t="str">
            <v>ID</v>
          </cell>
          <cell r="FA6434" t="str">
            <v>Garage</v>
          </cell>
          <cell r="FB6434">
            <v>469434.73600000003</v>
          </cell>
          <cell r="FC6434">
            <v>1832309.7760000001</v>
          </cell>
          <cell r="FI6434" t="str">
            <v>WA</v>
          </cell>
          <cell r="FJ6434" t="str">
            <v>Other</v>
          </cell>
          <cell r="FK6434" t="str">
            <v>EISAq</v>
          </cell>
          <cell r="FL6434">
            <v>154217.78599999999</v>
          </cell>
        </row>
        <row r="6435">
          <cell r="EZ6435" t="str">
            <v>ID</v>
          </cell>
          <cell r="FA6435" t="str">
            <v>Kitchen</v>
          </cell>
          <cell r="FB6435">
            <v>1060013.92</v>
          </cell>
          <cell r="FC6435">
            <v>545150.01600000006</v>
          </cell>
          <cell r="FI6435" t="str">
            <v>WA</v>
          </cell>
          <cell r="FJ6435" t="str">
            <v>Other</v>
          </cell>
          <cell r="FK6435" t="str">
            <v>EISAx</v>
          </cell>
          <cell r="FL6435">
            <v>448842.80999999994</v>
          </cell>
        </row>
        <row r="6436">
          <cell r="EZ6436" t="str">
            <v>ID</v>
          </cell>
          <cell r="FA6436" t="str">
            <v>Living Room/Family Room</v>
          </cell>
          <cell r="FB6436">
            <v>651151.40800000005</v>
          </cell>
          <cell r="FC6436">
            <v>1817166.72</v>
          </cell>
          <cell r="FI6436" t="str">
            <v>OR</v>
          </cell>
          <cell r="FJ6436" t="str">
            <v>Bathroom</v>
          </cell>
          <cell r="FK6436" t="str">
            <v>EISAnqnx</v>
          </cell>
          <cell r="FL6436">
            <v>142563.24</v>
          </cell>
        </row>
        <row r="6437">
          <cell r="EZ6437" t="str">
            <v>ID</v>
          </cell>
          <cell r="FA6437" t="str">
            <v>Other</v>
          </cell>
          <cell r="FB6437">
            <v>2347173.6800000002</v>
          </cell>
          <cell r="FC6437">
            <v>2063241.3800000001</v>
          </cell>
          <cell r="FI6437" t="str">
            <v>OR</v>
          </cell>
          <cell r="FJ6437" t="str">
            <v>Bathroom</v>
          </cell>
          <cell r="FK6437" t="str">
            <v>EISAq</v>
          </cell>
          <cell r="FL6437">
            <v>35640.81</v>
          </cell>
        </row>
        <row r="6438">
          <cell r="EZ6438" t="str">
            <v>OR</v>
          </cell>
          <cell r="FA6438" t="str">
            <v>Bathroom</v>
          </cell>
          <cell r="FB6438">
            <v>2322276.48</v>
          </cell>
          <cell r="FC6438">
            <v>327376.47600000002</v>
          </cell>
          <cell r="FI6438" t="str">
            <v>OR</v>
          </cell>
          <cell r="FJ6438" t="str">
            <v>Bedrooms</v>
          </cell>
          <cell r="FK6438" t="str">
            <v>EISAq</v>
          </cell>
          <cell r="FL6438">
            <v>71281.62</v>
          </cell>
        </row>
        <row r="6439">
          <cell r="EZ6439" t="str">
            <v>OR</v>
          </cell>
          <cell r="FA6439" t="str">
            <v>Bedrooms</v>
          </cell>
          <cell r="FB6439">
            <v>1765897.74</v>
          </cell>
          <cell r="FC6439">
            <v>1207906.308</v>
          </cell>
          <cell r="FI6439" t="str">
            <v>OR</v>
          </cell>
          <cell r="FJ6439" t="str">
            <v>Bedrooms</v>
          </cell>
          <cell r="FK6439" t="str">
            <v>EISAx</v>
          </cell>
          <cell r="FL6439">
            <v>11880.27</v>
          </cell>
        </row>
        <row r="6440">
          <cell r="EZ6440" t="str">
            <v>OR</v>
          </cell>
          <cell r="FA6440" t="str">
            <v>Exterior</v>
          </cell>
          <cell r="FB6440">
            <v>1322407.44</v>
          </cell>
          <cell r="FC6440">
            <v>3535020.8640000001</v>
          </cell>
          <cell r="FI6440" t="str">
            <v>OR</v>
          </cell>
          <cell r="FJ6440" t="str">
            <v>Exterior</v>
          </cell>
          <cell r="FK6440" t="str">
            <v>EISAnqnx</v>
          </cell>
          <cell r="FL6440">
            <v>71281.62</v>
          </cell>
        </row>
        <row r="6441">
          <cell r="EZ6441" t="str">
            <v>OR</v>
          </cell>
          <cell r="FA6441" t="str">
            <v>Garage</v>
          </cell>
          <cell r="FB6441">
            <v>432201.45600000001</v>
          </cell>
          <cell r="FC6441">
            <v>745063.70400000003</v>
          </cell>
          <cell r="FI6441" t="str">
            <v>OR</v>
          </cell>
          <cell r="FJ6441" t="str">
            <v>Exterior</v>
          </cell>
          <cell r="FK6441" t="str">
            <v>EISAq</v>
          </cell>
          <cell r="FL6441">
            <v>17820.404999999999</v>
          </cell>
        </row>
        <row r="6442">
          <cell r="EZ6442" t="str">
            <v>OR</v>
          </cell>
          <cell r="FA6442" t="str">
            <v>Kitchen</v>
          </cell>
          <cell r="FB6442">
            <v>254805.33600000001</v>
          </cell>
          <cell r="FC6442">
            <v>543477.20400000003</v>
          </cell>
          <cell r="FI6442" t="str">
            <v>OR</v>
          </cell>
          <cell r="FJ6442" t="str">
            <v>Garage</v>
          </cell>
          <cell r="FK6442" t="str">
            <v>EISAq</v>
          </cell>
          <cell r="FL6442">
            <v>84349.917000000001</v>
          </cell>
        </row>
        <row r="6443">
          <cell r="EZ6443" t="str">
            <v>OR</v>
          </cell>
          <cell r="FA6443" t="str">
            <v>Living Room/Family Room</v>
          </cell>
          <cell r="FB6443">
            <v>1257899.76</v>
          </cell>
          <cell r="FC6443">
            <v>574118.35199999996</v>
          </cell>
          <cell r="FI6443" t="str">
            <v>OR</v>
          </cell>
          <cell r="FJ6443" t="str">
            <v>Living Room/Family Room</v>
          </cell>
          <cell r="FK6443" t="str">
            <v>EISAnqnx</v>
          </cell>
          <cell r="FL6443">
            <v>47521.08</v>
          </cell>
        </row>
        <row r="6444">
          <cell r="EZ6444" t="str">
            <v>OR</v>
          </cell>
          <cell r="FA6444" t="str">
            <v>Other</v>
          </cell>
          <cell r="FB6444">
            <v>1338534.3600000001</v>
          </cell>
          <cell r="FC6444">
            <v>704746.40399999998</v>
          </cell>
          <cell r="FI6444" t="str">
            <v>OR</v>
          </cell>
          <cell r="FJ6444" t="str">
            <v>Living Room/Family Room</v>
          </cell>
          <cell r="FK6444" t="str">
            <v>EISAq</v>
          </cell>
          <cell r="FL6444">
            <v>17820.404999999999</v>
          </cell>
        </row>
        <row r="6445">
          <cell r="EZ6445" t="str">
            <v>WA</v>
          </cell>
          <cell r="FA6445" t="str">
            <v>Bathroom</v>
          </cell>
          <cell r="FB6445">
            <v>1218744.3200000001</v>
          </cell>
          <cell r="FC6445">
            <v>384666.17599999998</v>
          </cell>
          <cell r="FI6445" t="str">
            <v>OR</v>
          </cell>
          <cell r="FJ6445" t="str">
            <v>Other</v>
          </cell>
          <cell r="FK6445" t="str">
            <v>EISAnqnx</v>
          </cell>
          <cell r="FL6445">
            <v>190084.32</v>
          </cell>
        </row>
        <row r="6446">
          <cell r="EZ6446" t="str">
            <v>WA</v>
          </cell>
          <cell r="FA6446" t="str">
            <v>Bedrooms</v>
          </cell>
          <cell r="FB6446">
            <v>1203510.0160000001</v>
          </cell>
          <cell r="FC6446">
            <v>1157807.1040000001</v>
          </cell>
          <cell r="FI6446" t="str">
            <v>OR</v>
          </cell>
          <cell r="FJ6446" t="str">
            <v>Other</v>
          </cell>
          <cell r="FK6446" t="str">
            <v>EISAq</v>
          </cell>
          <cell r="FL6446">
            <v>17820.404999999999</v>
          </cell>
        </row>
        <row r="6447">
          <cell r="EZ6447" t="str">
            <v>WA</v>
          </cell>
          <cell r="FA6447" t="str">
            <v>Exterior</v>
          </cell>
          <cell r="FB6447">
            <v>1904288</v>
          </cell>
          <cell r="FC6447">
            <v>4951148.8</v>
          </cell>
          <cell r="FI6447" t="str">
            <v>OR</v>
          </cell>
          <cell r="FJ6447" t="str">
            <v>Other</v>
          </cell>
          <cell r="FK6447" t="str">
            <v>EISAx</v>
          </cell>
          <cell r="FL6447">
            <v>148503.375</v>
          </cell>
        </row>
        <row r="6448">
          <cell r="EZ6448" t="str">
            <v>WA</v>
          </cell>
          <cell r="FA6448" t="str">
            <v>Garage</v>
          </cell>
          <cell r="FB6448">
            <v>571286.4</v>
          </cell>
          <cell r="FC6448">
            <v>1096869.888</v>
          </cell>
          <cell r="FI6448" t="str">
            <v>WA</v>
          </cell>
          <cell r="FJ6448" t="str">
            <v>Bathroom</v>
          </cell>
          <cell r="FK6448" t="str">
            <v>EISAnqnx</v>
          </cell>
          <cell r="FL6448">
            <v>801486.39999999991</v>
          </cell>
        </row>
        <row r="6449">
          <cell r="EZ6449" t="str">
            <v>WA</v>
          </cell>
          <cell r="FA6449" t="str">
            <v>Kitchen</v>
          </cell>
          <cell r="FB6449">
            <v>358006.14400000003</v>
          </cell>
          <cell r="FC6449">
            <v>258983.16800000001</v>
          </cell>
          <cell r="FI6449" t="str">
            <v>WA</v>
          </cell>
          <cell r="FJ6449" t="str">
            <v>Bathroom</v>
          </cell>
          <cell r="FK6449" t="str">
            <v>EISAq</v>
          </cell>
          <cell r="FL6449">
            <v>470873.25999999995</v>
          </cell>
        </row>
        <row r="6450">
          <cell r="EZ6450" t="str">
            <v>WA</v>
          </cell>
          <cell r="FA6450" t="str">
            <v>Living Room/Family Room</v>
          </cell>
          <cell r="FB6450">
            <v>1753849.2479999999</v>
          </cell>
          <cell r="FC6450">
            <v>1588176.192</v>
          </cell>
          <cell r="FI6450" t="str">
            <v>WA</v>
          </cell>
          <cell r="FJ6450" t="str">
            <v>Bedrooms</v>
          </cell>
          <cell r="FK6450" t="str">
            <v>EISAnqnx</v>
          </cell>
          <cell r="FL6450">
            <v>360668.88</v>
          </cell>
        </row>
        <row r="6451">
          <cell r="EZ6451" t="str">
            <v>WA</v>
          </cell>
          <cell r="FA6451" t="str">
            <v>Other</v>
          </cell>
          <cell r="FB6451">
            <v>1513908.96</v>
          </cell>
          <cell r="FC6451">
            <v>1096869.888</v>
          </cell>
          <cell r="FI6451" t="str">
            <v>WA</v>
          </cell>
          <cell r="FJ6451" t="str">
            <v>Bedrooms</v>
          </cell>
          <cell r="FK6451" t="str">
            <v>EISAq</v>
          </cell>
          <cell r="FL6451">
            <v>180334.44</v>
          </cell>
        </row>
        <row r="6452">
          <cell r="EZ6452" t="str">
            <v>OR</v>
          </cell>
          <cell r="FA6452" t="str">
            <v>Bathroom</v>
          </cell>
          <cell r="FB6452">
            <v>2194567.2599999998</v>
          </cell>
          <cell r="FC6452">
            <v>196356.01800000001</v>
          </cell>
          <cell r="FI6452" t="str">
            <v>WA</v>
          </cell>
          <cell r="FJ6452" t="str">
            <v>Bedrooms</v>
          </cell>
          <cell r="FK6452" t="str">
            <v>EISAx</v>
          </cell>
          <cell r="FL6452">
            <v>240445.91999999998</v>
          </cell>
        </row>
        <row r="6453">
          <cell r="EZ6453" t="str">
            <v>OR</v>
          </cell>
          <cell r="FA6453" t="str">
            <v>Bedrooms</v>
          </cell>
          <cell r="FB6453">
            <v>460089.10099999997</v>
          </cell>
          <cell r="FC6453">
            <v>1016431.152</v>
          </cell>
          <cell r="FI6453" t="str">
            <v>WA</v>
          </cell>
          <cell r="FJ6453" t="str">
            <v>Exterior</v>
          </cell>
          <cell r="FK6453" t="str">
            <v>EISAnqnx</v>
          </cell>
          <cell r="FL6453">
            <v>601114.79999999993</v>
          </cell>
        </row>
        <row r="6454">
          <cell r="EZ6454" t="str">
            <v>OR</v>
          </cell>
          <cell r="FA6454" t="str">
            <v>Exterior</v>
          </cell>
          <cell r="FB6454">
            <v>770023.6</v>
          </cell>
          <cell r="FC6454">
            <v>3326501.952</v>
          </cell>
          <cell r="FI6454" t="str">
            <v>WA</v>
          </cell>
          <cell r="FJ6454" t="str">
            <v>Exterior</v>
          </cell>
          <cell r="FK6454" t="str">
            <v>EISAq</v>
          </cell>
          <cell r="FL6454">
            <v>90167.22</v>
          </cell>
        </row>
        <row r="6455">
          <cell r="EZ6455" t="str">
            <v>OR</v>
          </cell>
          <cell r="FA6455" t="str">
            <v>Kitchen</v>
          </cell>
          <cell r="FB6455">
            <v>448538.74699999997</v>
          </cell>
          <cell r="FC6455">
            <v>719972.06599999999</v>
          </cell>
          <cell r="FI6455" t="str">
            <v>WA</v>
          </cell>
          <cell r="FJ6455" t="str">
            <v>Exterior</v>
          </cell>
          <cell r="FK6455" t="str">
            <v>EISAx</v>
          </cell>
          <cell r="FL6455">
            <v>601114.79999999993</v>
          </cell>
        </row>
        <row r="6456">
          <cell r="EZ6456" t="str">
            <v>OR</v>
          </cell>
          <cell r="FA6456" t="str">
            <v>Living Room/Family Room</v>
          </cell>
          <cell r="FB6456">
            <v>142454.36600000001</v>
          </cell>
          <cell r="FC6456">
            <v>685321.00399999996</v>
          </cell>
          <cell r="FI6456" t="str">
            <v>WA</v>
          </cell>
          <cell r="FJ6456" t="str">
            <v>Garage</v>
          </cell>
          <cell r="FK6456" t="str">
            <v>EISAnqnx</v>
          </cell>
          <cell r="FL6456">
            <v>240445.91999999998</v>
          </cell>
        </row>
        <row r="6457">
          <cell r="EZ6457" t="str">
            <v>OR</v>
          </cell>
          <cell r="FA6457" t="str">
            <v>Other</v>
          </cell>
          <cell r="FB6457">
            <v>462014.16</v>
          </cell>
          <cell r="FC6457">
            <v>608318.64399999997</v>
          </cell>
          <cell r="FI6457" t="str">
            <v>WA</v>
          </cell>
          <cell r="FJ6457" t="str">
            <v>Garage</v>
          </cell>
          <cell r="FK6457" t="str">
            <v>EISAq</v>
          </cell>
          <cell r="FL6457">
            <v>160297.28</v>
          </cell>
        </row>
        <row r="6458">
          <cell r="EZ6458" t="str">
            <v>ID</v>
          </cell>
          <cell r="FA6458" t="str">
            <v>Bathroom</v>
          </cell>
          <cell r="FB6458">
            <v>11357292</v>
          </cell>
          <cell r="FC6458">
            <v>700366.34</v>
          </cell>
          <cell r="FI6458" t="str">
            <v>WA</v>
          </cell>
          <cell r="FJ6458" t="str">
            <v>Kitchen</v>
          </cell>
          <cell r="FK6458" t="str">
            <v>EISAnqnx</v>
          </cell>
          <cell r="FL6458">
            <v>400743.19999999995</v>
          </cell>
        </row>
        <row r="6459">
          <cell r="EZ6459" t="str">
            <v>ID</v>
          </cell>
          <cell r="FA6459" t="str">
            <v>Bedrooms</v>
          </cell>
          <cell r="FB6459">
            <v>4959350.84</v>
          </cell>
          <cell r="FC6459">
            <v>2044312.56</v>
          </cell>
          <cell r="FI6459" t="str">
            <v>WA</v>
          </cell>
          <cell r="FJ6459" t="str">
            <v>Kitchen</v>
          </cell>
          <cell r="FK6459" t="str">
            <v>EISAq</v>
          </cell>
          <cell r="FL6459">
            <v>150278.69999999998</v>
          </cell>
        </row>
        <row r="6460">
          <cell r="EZ6460" t="str">
            <v>ID</v>
          </cell>
          <cell r="FA6460" t="str">
            <v>Exterior</v>
          </cell>
          <cell r="FB6460">
            <v>681437.52</v>
          </cell>
          <cell r="FC6460">
            <v>13310746.224000001</v>
          </cell>
          <cell r="FI6460" t="str">
            <v>WA</v>
          </cell>
          <cell r="FJ6460" t="str">
            <v>Kitchen</v>
          </cell>
          <cell r="FK6460" t="str">
            <v>EISAx</v>
          </cell>
          <cell r="FL6460">
            <v>480891.83999999997</v>
          </cell>
        </row>
        <row r="6461">
          <cell r="EZ6461" t="str">
            <v>ID</v>
          </cell>
          <cell r="FA6461" t="str">
            <v>Kitchen</v>
          </cell>
          <cell r="FB6461">
            <v>1726308.3840000001</v>
          </cell>
          <cell r="FC6461">
            <v>889654.54</v>
          </cell>
          <cell r="FI6461" t="str">
            <v>WA</v>
          </cell>
          <cell r="FJ6461" t="str">
            <v>Living Room/Family Room</v>
          </cell>
          <cell r="FK6461" t="str">
            <v>EISAnqnx</v>
          </cell>
          <cell r="FL6461">
            <v>821523.55999999994</v>
          </cell>
        </row>
        <row r="6462">
          <cell r="EZ6462" t="str">
            <v>ID</v>
          </cell>
          <cell r="FA6462" t="str">
            <v>Living Room/Family Room</v>
          </cell>
          <cell r="FB6462">
            <v>5754361.2800000003</v>
          </cell>
          <cell r="FC6462">
            <v>4754919.5839999998</v>
          </cell>
          <cell r="FI6462" t="str">
            <v>WA</v>
          </cell>
          <cell r="FJ6462" t="str">
            <v>Living Room/Family Room</v>
          </cell>
          <cell r="FK6462" t="str">
            <v>EISAq</v>
          </cell>
          <cell r="FL6462">
            <v>268497.94399999996</v>
          </cell>
        </row>
        <row r="6463">
          <cell r="EZ6463" t="str">
            <v>ID</v>
          </cell>
          <cell r="FA6463" t="str">
            <v>Other</v>
          </cell>
          <cell r="FB6463">
            <v>5720289.4040000001</v>
          </cell>
          <cell r="FC6463">
            <v>3520760.52</v>
          </cell>
          <cell r="FI6463" t="str">
            <v>WA</v>
          </cell>
          <cell r="FJ6463" t="str">
            <v>Living Room/Family Room</v>
          </cell>
          <cell r="FK6463" t="str">
            <v>EISAx</v>
          </cell>
          <cell r="FL6463">
            <v>500929</v>
          </cell>
        </row>
        <row r="6464">
          <cell r="EZ6464" t="str">
            <v>WA</v>
          </cell>
          <cell r="FA6464" t="str">
            <v>Bathroom</v>
          </cell>
          <cell r="FB6464">
            <v>4601741.25</v>
          </cell>
          <cell r="FC6464">
            <v>662650.74</v>
          </cell>
          <cell r="FI6464" t="str">
            <v>WA</v>
          </cell>
          <cell r="FJ6464" t="str">
            <v>Other</v>
          </cell>
          <cell r="FK6464" t="str">
            <v>EISAnqnx</v>
          </cell>
          <cell r="FL6464">
            <v>601114.79999999993</v>
          </cell>
        </row>
        <row r="6465">
          <cell r="EZ6465" t="str">
            <v>WA</v>
          </cell>
          <cell r="FA6465" t="str">
            <v>Bedrooms</v>
          </cell>
          <cell r="FB6465">
            <v>4491299.46</v>
          </cell>
          <cell r="FC6465">
            <v>4442214.22</v>
          </cell>
          <cell r="FI6465" t="str">
            <v>WA</v>
          </cell>
          <cell r="FJ6465" t="str">
            <v>Other</v>
          </cell>
          <cell r="FK6465" t="str">
            <v>EISAq</v>
          </cell>
          <cell r="FL6465">
            <v>212393.89599999998</v>
          </cell>
        </row>
        <row r="6466">
          <cell r="EZ6466" t="str">
            <v>WA</v>
          </cell>
          <cell r="FA6466" t="str">
            <v>Exterior</v>
          </cell>
          <cell r="FB6466">
            <v>184069.65</v>
          </cell>
          <cell r="FC6466">
            <v>10872380.66</v>
          </cell>
          <cell r="FI6466" t="str">
            <v>OR</v>
          </cell>
          <cell r="FJ6466" t="str">
            <v>Bathroom</v>
          </cell>
          <cell r="FK6466" t="str">
            <v>EISAnqnx</v>
          </cell>
          <cell r="FL6466">
            <v>463330.53</v>
          </cell>
        </row>
        <row r="6467">
          <cell r="EZ6467" t="str">
            <v>WA</v>
          </cell>
          <cell r="FA6467" t="str">
            <v>Kitchen</v>
          </cell>
          <cell r="FB6467">
            <v>981704.79999999993</v>
          </cell>
          <cell r="FC6467">
            <v>1030790.0399999999</v>
          </cell>
          <cell r="FI6467" t="str">
            <v>OR</v>
          </cell>
          <cell r="FJ6467" t="str">
            <v>Bathroom</v>
          </cell>
          <cell r="FK6467" t="str">
            <v>EISAq</v>
          </cell>
          <cell r="FL6467">
            <v>59401.350000000006</v>
          </cell>
        </row>
        <row r="6468">
          <cell r="EZ6468" t="str">
            <v>WA</v>
          </cell>
          <cell r="FA6468" t="str">
            <v>Living Room/Family Room</v>
          </cell>
          <cell r="FB6468">
            <v>3926819.1999999997</v>
          </cell>
          <cell r="FC6468">
            <v>2626060.34</v>
          </cell>
          <cell r="FI6468" t="str">
            <v>OR</v>
          </cell>
          <cell r="FJ6468" t="str">
            <v>Bedrooms</v>
          </cell>
          <cell r="FK6468" t="str">
            <v>EISAnqnx</v>
          </cell>
          <cell r="FL6468">
            <v>1104865.1100000001</v>
          </cell>
        </row>
        <row r="6469">
          <cell r="EZ6469" t="str">
            <v>WA</v>
          </cell>
          <cell r="FA6469" t="str">
            <v>Other</v>
          </cell>
          <cell r="FB6469">
            <v>4319501.12</v>
          </cell>
          <cell r="FC6469">
            <v>2356091.52</v>
          </cell>
          <cell r="FI6469" t="str">
            <v>OR</v>
          </cell>
          <cell r="FJ6469" t="str">
            <v>Bedrooms</v>
          </cell>
          <cell r="FK6469" t="str">
            <v>EISAq</v>
          </cell>
          <cell r="FL6469">
            <v>85537.944000000003</v>
          </cell>
        </row>
        <row r="6470">
          <cell r="EZ6470" t="str">
            <v>OR</v>
          </cell>
          <cell r="FA6470" t="str">
            <v>Bathroom</v>
          </cell>
          <cell r="FB6470">
            <v>577517.69999999995</v>
          </cell>
          <cell r="FC6470">
            <v>202131.19500000001</v>
          </cell>
          <cell r="FI6470" t="str">
            <v>OR</v>
          </cell>
          <cell r="FJ6470" t="str">
            <v>Exterior</v>
          </cell>
          <cell r="FK6470" t="str">
            <v>EISAnqnx</v>
          </cell>
          <cell r="FL6470">
            <v>1283069.1600000001</v>
          </cell>
        </row>
        <row r="6471">
          <cell r="EZ6471" t="str">
            <v>OR</v>
          </cell>
          <cell r="FA6471" t="str">
            <v>Bedrooms</v>
          </cell>
          <cell r="FB6471">
            <v>1270538.94</v>
          </cell>
          <cell r="FC6471">
            <v>1110759.0430000001</v>
          </cell>
          <cell r="FI6471" t="str">
            <v>OR</v>
          </cell>
          <cell r="FJ6471" t="str">
            <v>Exterior</v>
          </cell>
          <cell r="FK6471" t="str">
            <v>EISAq</v>
          </cell>
          <cell r="FL6471">
            <v>760337.28</v>
          </cell>
        </row>
        <row r="6472">
          <cell r="EZ6472" t="str">
            <v>OR</v>
          </cell>
          <cell r="FA6472" t="str">
            <v>Exterior</v>
          </cell>
          <cell r="FB6472">
            <v>972154.79500000004</v>
          </cell>
          <cell r="FC6472">
            <v>3222548.7659999998</v>
          </cell>
          <cell r="FI6472" t="str">
            <v>OR</v>
          </cell>
          <cell r="FJ6472" t="str">
            <v>Kitchen</v>
          </cell>
          <cell r="FK6472" t="str">
            <v>EISAnqnx</v>
          </cell>
          <cell r="FL6472">
            <v>47521.08</v>
          </cell>
        </row>
        <row r="6473">
          <cell r="EZ6473" t="str">
            <v>OR</v>
          </cell>
          <cell r="FA6473" t="str">
            <v>Kitchen</v>
          </cell>
          <cell r="FB6473">
            <v>579442.75899999996</v>
          </cell>
          <cell r="FC6473">
            <v>231007.08</v>
          </cell>
          <cell r="FI6473" t="str">
            <v>OR</v>
          </cell>
          <cell r="FJ6473" t="str">
            <v>Kitchen</v>
          </cell>
          <cell r="FK6473" t="str">
            <v>EISAq</v>
          </cell>
          <cell r="FL6473">
            <v>71281.62</v>
          </cell>
        </row>
        <row r="6474">
          <cell r="EZ6474" t="str">
            <v>OR</v>
          </cell>
          <cell r="FA6474" t="str">
            <v>Living Room/Family Room</v>
          </cell>
          <cell r="FB6474">
            <v>385011.8</v>
          </cell>
          <cell r="FC6474">
            <v>770023.6</v>
          </cell>
          <cell r="FI6474" t="str">
            <v>OR</v>
          </cell>
          <cell r="FJ6474" t="str">
            <v>Kitchen</v>
          </cell>
          <cell r="FK6474" t="str">
            <v>EISAx</v>
          </cell>
          <cell r="FL6474">
            <v>154443.51</v>
          </cell>
        </row>
        <row r="6475">
          <cell r="EZ6475" t="str">
            <v>OR</v>
          </cell>
          <cell r="FA6475" t="str">
            <v>Other</v>
          </cell>
          <cell r="FB6475">
            <v>2079063.72</v>
          </cell>
          <cell r="FC6475">
            <v>741147.71499999997</v>
          </cell>
          <cell r="FI6475" t="str">
            <v>OR</v>
          </cell>
          <cell r="FJ6475" t="str">
            <v>Living Room/Family Room</v>
          </cell>
          <cell r="FK6475" t="str">
            <v>EISAnqnx</v>
          </cell>
          <cell r="FL6475">
            <v>71281.62</v>
          </cell>
        </row>
        <row r="6476">
          <cell r="EZ6476" t="str">
            <v>WA</v>
          </cell>
          <cell r="FA6476" t="str">
            <v>Bathroom</v>
          </cell>
          <cell r="FB6476">
            <v>571286.4</v>
          </cell>
          <cell r="FC6476">
            <v>123778.72</v>
          </cell>
          <cell r="FI6476" t="str">
            <v>OR</v>
          </cell>
          <cell r="FJ6476" t="str">
            <v>Living Room/Family Room</v>
          </cell>
          <cell r="FK6476" t="str">
            <v>EISAq</v>
          </cell>
          <cell r="FL6476">
            <v>421749.58500000002</v>
          </cell>
        </row>
        <row r="6477">
          <cell r="EZ6477" t="str">
            <v>WA</v>
          </cell>
          <cell r="FA6477" t="str">
            <v>Bedrooms</v>
          </cell>
          <cell r="FB6477">
            <v>342771.84</v>
          </cell>
          <cell r="FC6477">
            <v>529392.06400000001</v>
          </cell>
          <cell r="FI6477" t="str">
            <v>OR</v>
          </cell>
          <cell r="FJ6477" t="str">
            <v>Living Room/Family Room</v>
          </cell>
          <cell r="FK6477" t="str">
            <v>EISAx</v>
          </cell>
          <cell r="FL6477">
            <v>231665.26500000001</v>
          </cell>
        </row>
        <row r="6478">
          <cell r="EZ6478" t="str">
            <v>WA</v>
          </cell>
          <cell r="FA6478" t="str">
            <v>Exterior</v>
          </cell>
          <cell r="FB6478">
            <v>571286.4</v>
          </cell>
          <cell r="FC6478">
            <v>2026162.432</v>
          </cell>
          <cell r="FI6478" t="str">
            <v>OR</v>
          </cell>
          <cell r="FJ6478" t="str">
            <v>Other</v>
          </cell>
          <cell r="FK6478" t="str">
            <v>EISAnqnx</v>
          </cell>
          <cell r="FL6478">
            <v>71281.62</v>
          </cell>
        </row>
        <row r="6479">
          <cell r="EZ6479" t="str">
            <v>WA</v>
          </cell>
          <cell r="FA6479" t="str">
            <v>Kitchen</v>
          </cell>
          <cell r="FB6479">
            <v>304686.08000000002</v>
          </cell>
          <cell r="FC6479">
            <v>262791.74400000001</v>
          </cell>
          <cell r="FI6479" t="str">
            <v>OR</v>
          </cell>
          <cell r="FJ6479" t="str">
            <v>Other</v>
          </cell>
          <cell r="FK6479" t="str">
            <v>EISAq</v>
          </cell>
          <cell r="FL6479">
            <v>79597.809000000008</v>
          </cell>
        </row>
        <row r="6480">
          <cell r="EZ6480" t="str">
            <v>WA</v>
          </cell>
          <cell r="FA6480" t="str">
            <v>Living Room/Family Room</v>
          </cell>
          <cell r="FB6480">
            <v>1847159.36</v>
          </cell>
          <cell r="FC6480">
            <v>666500.80000000005</v>
          </cell>
          <cell r="FI6480" t="str">
            <v>OR</v>
          </cell>
          <cell r="FJ6480" t="str">
            <v>Other</v>
          </cell>
          <cell r="FK6480" t="str">
            <v>EISAx</v>
          </cell>
          <cell r="FL6480">
            <v>190084.32</v>
          </cell>
        </row>
        <row r="6481">
          <cell r="EZ6481" t="str">
            <v>WA</v>
          </cell>
          <cell r="FA6481" t="str">
            <v>Other</v>
          </cell>
          <cell r="FB6481">
            <v>152343.04000000001</v>
          </cell>
          <cell r="FC6481">
            <v>148534.46400000001</v>
          </cell>
          <cell r="FI6481" t="str">
            <v>WA</v>
          </cell>
          <cell r="FJ6481" t="str">
            <v>Bathroom</v>
          </cell>
          <cell r="FK6481" t="str">
            <v>EISAq</v>
          </cell>
          <cell r="FL6481">
            <v>50638.675999999992</v>
          </cell>
        </row>
        <row r="6482">
          <cell r="EZ6482" t="str">
            <v>WA</v>
          </cell>
          <cell r="FA6482" t="str">
            <v>Bathroom</v>
          </cell>
          <cell r="FB6482">
            <v>28564.32</v>
          </cell>
          <cell r="FC6482">
            <v>70458.656000000003</v>
          </cell>
          <cell r="FI6482" t="str">
            <v>WA</v>
          </cell>
          <cell r="FJ6482" t="str">
            <v>Bathroom</v>
          </cell>
          <cell r="FK6482" t="str">
            <v>EISAx</v>
          </cell>
          <cell r="FL6482">
            <v>937966.38499999989</v>
          </cell>
        </row>
        <row r="6483">
          <cell r="EZ6483" t="str">
            <v>WA</v>
          </cell>
          <cell r="FA6483" t="str">
            <v>Bedrooms</v>
          </cell>
          <cell r="FB6483">
            <v>257078.88</v>
          </cell>
          <cell r="FC6483">
            <v>832173.85600000003</v>
          </cell>
          <cell r="FI6483" t="str">
            <v>WA</v>
          </cell>
          <cell r="FJ6483" t="str">
            <v>Bedrooms</v>
          </cell>
          <cell r="FK6483" t="str">
            <v>EISAnqnx</v>
          </cell>
          <cell r="FL6483">
            <v>276210.95999999996</v>
          </cell>
        </row>
        <row r="6484">
          <cell r="EZ6484" t="str">
            <v>WA</v>
          </cell>
          <cell r="FA6484" t="str">
            <v>Exterior</v>
          </cell>
          <cell r="FB6484">
            <v>57128.639999999999</v>
          </cell>
          <cell r="FC6484">
            <v>1978555.2320000001</v>
          </cell>
          <cell r="FI6484" t="str">
            <v>WA</v>
          </cell>
          <cell r="FJ6484" t="str">
            <v>Bedrooms</v>
          </cell>
          <cell r="FK6484" t="str">
            <v>EISAq</v>
          </cell>
          <cell r="FL6484">
            <v>402807.64999999997</v>
          </cell>
        </row>
        <row r="6485">
          <cell r="EZ6485" t="str">
            <v>WA</v>
          </cell>
          <cell r="FA6485" t="str">
            <v>Garage</v>
          </cell>
          <cell r="FB6485">
            <v>28564.32</v>
          </cell>
          <cell r="FC6485">
            <v>618893.6</v>
          </cell>
          <cell r="FI6485" t="str">
            <v>WA</v>
          </cell>
          <cell r="FJ6485" t="str">
            <v>Exterior</v>
          </cell>
          <cell r="FK6485" t="str">
            <v>EISAx</v>
          </cell>
          <cell r="FL6485">
            <v>690527.39999999991</v>
          </cell>
        </row>
        <row r="6486">
          <cell r="EZ6486" t="str">
            <v>WA</v>
          </cell>
          <cell r="FA6486" t="str">
            <v>Kitchen</v>
          </cell>
          <cell r="FB6486">
            <v>228514.56</v>
          </cell>
          <cell r="FC6486">
            <v>236131.712</v>
          </cell>
          <cell r="FI6486" t="str">
            <v>WA</v>
          </cell>
          <cell r="FJ6486" t="str">
            <v>Garage</v>
          </cell>
          <cell r="FK6486" t="str">
            <v>EISAnqnx</v>
          </cell>
          <cell r="FL6486">
            <v>155368.66499999998</v>
          </cell>
        </row>
        <row r="6487">
          <cell r="EZ6487" t="str">
            <v>WA</v>
          </cell>
          <cell r="FA6487" t="str">
            <v>Living Room/Family Room</v>
          </cell>
          <cell r="FB6487">
            <v>247557.44</v>
          </cell>
          <cell r="FC6487">
            <v>552243.52</v>
          </cell>
          <cell r="FI6487" t="str">
            <v>WA</v>
          </cell>
          <cell r="FJ6487" t="str">
            <v>Kitchen</v>
          </cell>
          <cell r="FK6487" t="str">
            <v>EISAnqnx</v>
          </cell>
          <cell r="FL6487">
            <v>69052.739999999991</v>
          </cell>
        </row>
        <row r="6488">
          <cell r="EZ6488" t="str">
            <v>WA</v>
          </cell>
          <cell r="FA6488" t="str">
            <v>Other</v>
          </cell>
          <cell r="FB6488">
            <v>114257.28</v>
          </cell>
          <cell r="FC6488">
            <v>495114.88</v>
          </cell>
          <cell r="FI6488" t="str">
            <v>WA</v>
          </cell>
          <cell r="FJ6488" t="str">
            <v>Kitchen</v>
          </cell>
          <cell r="FK6488" t="str">
            <v>EISAq</v>
          </cell>
          <cell r="FL6488">
            <v>352168.97399999999</v>
          </cell>
        </row>
        <row r="6489">
          <cell r="EZ6489" t="str">
            <v>WA</v>
          </cell>
          <cell r="FA6489" t="str">
            <v>Bathroom</v>
          </cell>
          <cell r="FB6489">
            <v>1533913.75</v>
          </cell>
          <cell r="FC6489">
            <v>539937.64</v>
          </cell>
          <cell r="FI6489" t="str">
            <v>WA</v>
          </cell>
          <cell r="FJ6489" t="str">
            <v>Living Room/Family Room</v>
          </cell>
          <cell r="FK6489" t="str">
            <v>EISAnqnx</v>
          </cell>
          <cell r="FL6489">
            <v>448842.80999999994</v>
          </cell>
        </row>
        <row r="6490">
          <cell r="EZ6490" t="str">
            <v>WA</v>
          </cell>
          <cell r="FA6490" t="str">
            <v>Bedrooms</v>
          </cell>
          <cell r="FB6490">
            <v>4724454.3499999996</v>
          </cell>
          <cell r="FC6490">
            <v>5890228.7999999998</v>
          </cell>
          <cell r="FI6490" t="str">
            <v>WA</v>
          </cell>
          <cell r="FJ6490" t="str">
            <v>Living Room/Family Room</v>
          </cell>
          <cell r="FK6490" t="str">
            <v>EISAq</v>
          </cell>
          <cell r="FL6490">
            <v>50638.675999999992</v>
          </cell>
        </row>
        <row r="6491">
          <cell r="EZ6491" t="str">
            <v>WA</v>
          </cell>
          <cell r="FA6491" t="str">
            <v>Exterior</v>
          </cell>
          <cell r="FB6491">
            <v>11044179</v>
          </cell>
          <cell r="FC6491">
            <v>33341149.27</v>
          </cell>
          <cell r="FI6491" t="str">
            <v>WA</v>
          </cell>
          <cell r="FJ6491" t="str">
            <v>Living Room/Family Room</v>
          </cell>
          <cell r="FK6491" t="str">
            <v>EISAx</v>
          </cell>
          <cell r="FL6491">
            <v>362526.88499999995</v>
          </cell>
        </row>
        <row r="6492">
          <cell r="EZ6492" t="str">
            <v>WA</v>
          </cell>
          <cell r="FA6492" t="str">
            <v>Kitchen</v>
          </cell>
          <cell r="FB6492">
            <v>8099064.5999999996</v>
          </cell>
          <cell r="FC6492">
            <v>1386658.03</v>
          </cell>
          <cell r="FI6492" t="str">
            <v>WA</v>
          </cell>
          <cell r="FJ6492" t="str">
            <v>Other</v>
          </cell>
          <cell r="FK6492" t="str">
            <v>EISAnqnx</v>
          </cell>
          <cell r="FL6492">
            <v>138105.47999999998</v>
          </cell>
        </row>
        <row r="6493">
          <cell r="EZ6493" t="str">
            <v>WA</v>
          </cell>
          <cell r="FA6493" t="str">
            <v>Living Room/Family Room</v>
          </cell>
          <cell r="FB6493">
            <v>736278.6</v>
          </cell>
          <cell r="FC6493">
            <v>3460509.42</v>
          </cell>
          <cell r="FI6493" t="str">
            <v>WA</v>
          </cell>
          <cell r="FJ6493" t="str">
            <v>Other</v>
          </cell>
          <cell r="FK6493" t="str">
            <v>EISAq</v>
          </cell>
          <cell r="FL6493">
            <v>92070.319999999992</v>
          </cell>
        </row>
        <row r="6494">
          <cell r="EZ6494" t="str">
            <v>WA</v>
          </cell>
          <cell r="FA6494" t="str">
            <v>Other</v>
          </cell>
          <cell r="FB6494">
            <v>12823518.949999999</v>
          </cell>
          <cell r="FC6494">
            <v>16799423.390000001</v>
          </cell>
          <cell r="FI6494" t="str">
            <v>WA</v>
          </cell>
          <cell r="FJ6494" t="str">
            <v>Other</v>
          </cell>
          <cell r="FK6494" t="str">
            <v>EISAx</v>
          </cell>
          <cell r="FL6494">
            <v>310737.32999999996</v>
          </cell>
        </row>
        <row r="6495">
          <cell r="EZ6495" t="str">
            <v>MT</v>
          </cell>
          <cell r="FA6495" t="str">
            <v>Bathroom</v>
          </cell>
          <cell r="FB6495">
            <v>549445.92000000004</v>
          </cell>
          <cell r="FC6495">
            <v>107599.826</v>
          </cell>
          <cell r="FI6495" t="str">
            <v>WA</v>
          </cell>
          <cell r="FJ6495" t="str">
            <v>Bathroom</v>
          </cell>
          <cell r="FK6495" t="str">
            <v>EISAnqnx</v>
          </cell>
          <cell r="FL6495">
            <v>400743.19999999995</v>
          </cell>
        </row>
        <row r="6496">
          <cell r="EZ6496" t="str">
            <v>MT</v>
          </cell>
          <cell r="FA6496" t="str">
            <v>Bedrooms</v>
          </cell>
          <cell r="FB6496">
            <v>331956.91000000003</v>
          </cell>
          <cell r="FC6496">
            <v>382322.78600000002</v>
          </cell>
          <cell r="FI6496" t="str">
            <v>WA</v>
          </cell>
          <cell r="FJ6496" t="str">
            <v>Bathroom</v>
          </cell>
          <cell r="FK6496" t="str">
            <v>EISAx</v>
          </cell>
          <cell r="FL6496">
            <v>160297.28</v>
          </cell>
        </row>
        <row r="6497">
          <cell r="EZ6497" t="str">
            <v>MT</v>
          </cell>
          <cell r="FA6497" t="str">
            <v>Exterior</v>
          </cell>
          <cell r="FB6497">
            <v>131638.08500000002</v>
          </cell>
          <cell r="FC6497">
            <v>2417562.0480000004</v>
          </cell>
          <cell r="FI6497" t="str">
            <v>WA</v>
          </cell>
          <cell r="FJ6497" t="str">
            <v>Bedrooms</v>
          </cell>
          <cell r="FK6497" t="str">
            <v>EISAnqnx</v>
          </cell>
          <cell r="FL6497">
            <v>360668.88</v>
          </cell>
        </row>
        <row r="6498">
          <cell r="EZ6498" t="str">
            <v>MT</v>
          </cell>
          <cell r="FA6498" t="str">
            <v>Kitchen</v>
          </cell>
          <cell r="FB6498">
            <v>629573.45000000007</v>
          </cell>
          <cell r="FC6498">
            <v>396058.93400000001</v>
          </cell>
          <cell r="FI6498" t="str">
            <v>WA</v>
          </cell>
          <cell r="FJ6498" t="str">
            <v>Bedrooms</v>
          </cell>
          <cell r="FK6498" t="str">
            <v>EISAq</v>
          </cell>
          <cell r="FL6498">
            <v>72133.775999999998</v>
          </cell>
        </row>
        <row r="6499">
          <cell r="EZ6499" t="str">
            <v>MT</v>
          </cell>
          <cell r="FA6499" t="str">
            <v>Living Room/Family Room</v>
          </cell>
          <cell r="FB6499">
            <v>383467.46500000003</v>
          </cell>
          <cell r="FC6499">
            <v>780671.0780000001</v>
          </cell>
          <cell r="FI6499" t="str">
            <v>WA</v>
          </cell>
          <cell r="FJ6499" t="str">
            <v>Exterior</v>
          </cell>
          <cell r="FK6499" t="str">
            <v>EISAnqnx</v>
          </cell>
          <cell r="FL6499">
            <v>1082006.6399999999</v>
          </cell>
        </row>
        <row r="6500">
          <cell r="EZ6500" t="str">
            <v>MT</v>
          </cell>
          <cell r="FA6500" t="str">
            <v>Other</v>
          </cell>
          <cell r="FB6500">
            <v>755488.14</v>
          </cell>
          <cell r="FC6500">
            <v>499080.04400000005</v>
          </cell>
          <cell r="FI6500" t="str">
            <v>WA</v>
          </cell>
          <cell r="FJ6500" t="str">
            <v>Exterior</v>
          </cell>
          <cell r="FK6500" t="str">
            <v>EISAx</v>
          </cell>
          <cell r="FL6500">
            <v>1362526.88</v>
          </cell>
        </row>
        <row r="6501">
          <cell r="EZ6501" t="str">
            <v>WA</v>
          </cell>
          <cell r="FA6501" t="str">
            <v>Bathroom</v>
          </cell>
          <cell r="FB6501">
            <v>2651991.0749999997</v>
          </cell>
          <cell r="FC6501">
            <v>422238.57899999997</v>
          </cell>
          <cell r="FI6501" t="str">
            <v>WA</v>
          </cell>
          <cell r="FJ6501" t="str">
            <v>Garage</v>
          </cell>
          <cell r="FK6501" t="str">
            <v>EISAnqnx</v>
          </cell>
          <cell r="FL6501">
            <v>360668.88</v>
          </cell>
        </row>
        <row r="6502">
          <cell r="EZ6502" t="str">
            <v>WA</v>
          </cell>
          <cell r="FA6502" t="str">
            <v>Bedrooms</v>
          </cell>
          <cell r="FB6502">
            <v>623997.9</v>
          </cell>
          <cell r="FC6502">
            <v>827837.21399999992</v>
          </cell>
          <cell r="FI6502" t="str">
            <v>WA</v>
          </cell>
          <cell r="FJ6502" t="str">
            <v>Garage</v>
          </cell>
          <cell r="FK6502" t="str">
            <v>EISAq</v>
          </cell>
          <cell r="FL6502">
            <v>641189.12</v>
          </cell>
        </row>
        <row r="6503">
          <cell r="EZ6503" t="str">
            <v>WA</v>
          </cell>
          <cell r="FA6503" t="str">
            <v>Exterior</v>
          </cell>
          <cell r="FB6503">
            <v>2350392.09</v>
          </cell>
          <cell r="FC6503">
            <v>4771503.9419999998</v>
          </cell>
          <cell r="FI6503" t="str">
            <v>WA</v>
          </cell>
          <cell r="FJ6503" t="str">
            <v>Kitchen</v>
          </cell>
          <cell r="FK6503" t="str">
            <v>EISAnqnx</v>
          </cell>
          <cell r="FL6503">
            <v>240445.91999999998</v>
          </cell>
        </row>
        <row r="6504">
          <cell r="EZ6504" t="str">
            <v>WA</v>
          </cell>
          <cell r="FA6504" t="str">
            <v>Garage</v>
          </cell>
          <cell r="FB6504">
            <v>1247995.8</v>
          </cell>
          <cell r="FC6504">
            <v>1351995.45</v>
          </cell>
          <cell r="FI6504" t="str">
            <v>WA</v>
          </cell>
          <cell r="FJ6504" t="str">
            <v>Kitchen</v>
          </cell>
          <cell r="FK6504" t="str">
            <v>EISAq</v>
          </cell>
          <cell r="FL6504">
            <v>40074.32</v>
          </cell>
        </row>
        <row r="6505">
          <cell r="EZ6505" t="str">
            <v>WA</v>
          </cell>
          <cell r="FA6505" t="str">
            <v>Kitchen</v>
          </cell>
          <cell r="FB6505">
            <v>1614074.568</v>
          </cell>
          <cell r="FC6505">
            <v>740477.50800000003</v>
          </cell>
          <cell r="FI6505" t="str">
            <v>WA</v>
          </cell>
          <cell r="FJ6505" t="str">
            <v>Kitchen</v>
          </cell>
          <cell r="FK6505" t="str">
            <v>EISAx</v>
          </cell>
          <cell r="FL6505">
            <v>350650.3</v>
          </cell>
        </row>
        <row r="6506">
          <cell r="EZ6506" t="str">
            <v>WA</v>
          </cell>
          <cell r="FA6506" t="str">
            <v>Living Room/Family Room</v>
          </cell>
          <cell r="FB6506">
            <v>467998.42499999999</v>
          </cell>
          <cell r="FC6506">
            <v>644797.82999999996</v>
          </cell>
          <cell r="FI6506" t="str">
            <v>WA</v>
          </cell>
          <cell r="FJ6506" t="str">
            <v>Living Room/Family Room</v>
          </cell>
          <cell r="FK6506" t="str">
            <v>EISAnqnx</v>
          </cell>
          <cell r="FL6506">
            <v>601114.79999999993</v>
          </cell>
        </row>
        <row r="6507">
          <cell r="EZ6507" t="str">
            <v>WA</v>
          </cell>
          <cell r="FA6507" t="str">
            <v>Other</v>
          </cell>
          <cell r="FB6507">
            <v>3431988.4499999997</v>
          </cell>
          <cell r="FC6507">
            <v>1614074.568</v>
          </cell>
          <cell r="FI6507" t="str">
            <v>WA</v>
          </cell>
          <cell r="FJ6507" t="str">
            <v>Living Room/Family Room</v>
          </cell>
          <cell r="FK6507" t="str">
            <v>EISAq</v>
          </cell>
          <cell r="FL6507">
            <v>108200.66399999999</v>
          </cell>
        </row>
        <row r="6508">
          <cell r="EZ6508" t="str">
            <v>WA</v>
          </cell>
          <cell r="FA6508" t="str">
            <v>Bathroom</v>
          </cell>
          <cell r="FB6508">
            <v>370615.98</v>
          </cell>
          <cell r="FC6508">
            <v>414217.86</v>
          </cell>
          <cell r="FI6508" t="str">
            <v>WA</v>
          </cell>
          <cell r="FJ6508" t="str">
            <v>Living Room/Family Room</v>
          </cell>
          <cell r="FK6508" t="str">
            <v>EISAx</v>
          </cell>
          <cell r="FL6508">
            <v>120222.95999999999</v>
          </cell>
        </row>
        <row r="6509">
          <cell r="EZ6509" t="str">
            <v>WA</v>
          </cell>
          <cell r="FA6509" t="str">
            <v>Bedrooms</v>
          </cell>
          <cell r="FB6509">
            <v>671468.95200000005</v>
          </cell>
          <cell r="FC6509">
            <v>1107487.7520000001</v>
          </cell>
          <cell r="FI6509" t="str">
            <v>WA</v>
          </cell>
          <cell r="FJ6509" t="str">
            <v>Other</v>
          </cell>
          <cell r="FK6509" t="str">
            <v>EISAnqnx</v>
          </cell>
          <cell r="FL6509">
            <v>1162155.28</v>
          </cell>
        </row>
        <row r="6510">
          <cell r="EZ6510" t="str">
            <v>WA</v>
          </cell>
          <cell r="FA6510" t="str">
            <v>Exterior</v>
          </cell>
          <cell r="FB6510">
            <v>183127.89600000001</v>
          </cell>
          <cell r="FC6510">
            <v>5650803.648</v>
          </cell>
          <cell r="FI6510" t="str">
            <v>WA</v>
          </cell>
          <cell r="FJ6510" t="str">
            <v>Other</v>
          </cell>
          <cell r="FK6510" t="str">
            <v>EISAq</v>
          </cell>
          <cell r="FL6510">
            <v>292542.53599999996</v>
          </cell>
        </row>
        <row r="6511">
          <cell r="EZ6511" t="str">
            <v>WA</v>
          </cell>
          <cell r="FA6511" t="str">
            <v>Garage</v>
          </cell>
          <cell r="FB6511">
            <v>348815.04000000004</v>
          </cell>
          <cell r="FC6511">
            <v>1879241.0279999999</v>
          </cell>
          <cell r="FI6511" t="str">
            <v>WA</v>
          </cell>
          <cell r="FJ6511" t="str">
            <v>Other</v>
          </cell>
          <cell r="FK6511" t="str">
            <v>EISAx</v>
          </cell>
          <cell r="FL6511">
            <v>490910.42</v>
          </cell>
        </row>
        <row r="6512">
          <cell r="EZ6512" t="str">
            <v>WA</v>
          </cell>
          <cell r="FA6512" t="str">
            <v>Kitchen</v>
          </cell>
          <cell r="FB6512">
            <v>763032.9</v>
          </cell>
          <cell r="FC6512">
            <v>466540.11600000004</v>
          </cell>
          <cell r="FI6512" t="str">
            <v>OR</v>
          </cell>
          <cell r="FJ6512" t="str">
            <v>Bathroom</v>
          </cell>
          <cell r="FK6512" t="str">
            <v>EISAq</v>
          </cell>
          <cell r="FL6512">
            <v>213844.86000000002</v>
          </cell>
        </row>
        <row r="6513">
          <cell r="EZ6513" t="str">
            <v>WA</v>
          </cell>
          <cell r="FA6513" t="str">
            <v>Living Room/Family Room</v>
          </cell>
          <cell r="FB6513">
            <v>680189.32799999998</v>
          </cell>
          <cell r="FC6513">
            <v>789194.02800000005</v>
          </cell>
          <cell r="FI6513" t="str">
            <v>OR</v>
          </cell>
          <cell r="FJ6513" t="str">
            <v>Bathroom</v>
          </cell>
          <cell r="FK6513" t="str">
            <v>EISAx</v>
          </cell>
          <cell r="FL6513">
            <v>178204.05000000002</v>
          </cell>
        </row>
        <row r="6514">
          <cell r="EZ6514" t="str">
            <v>WA</v>
          </cell>
          <cell r="FA6514" t="str">
            <v>Other</v>
          </cell>
          <cell r="FB6514">
            <v>1185971.1359999999</v>
          </cell>
          <cell r="FC6514">
            <v>2624833.176</v>
          </cell>
          <cell r="FI6514" t="str">
            <v>OR</v>
          </cell>
          <cell r="FJ6514" t="str">
            <v>Bedrooms</v>
          </cell>
          <cell r="FK6514" t="str">
            <v>EISAnqnx</v>
          </cell>
          <cell r="FL6514">
            <v>291066.61499999999</v>
          </cell>
        </row>
        <row r="6515">
          <cell r="EZ6515" t="str">
            <v>ID</v>
          </cell>
          <cell r="FA6515" t="str">
            <v>Bathroom</v>
          </cell>
          <cell r="FB6515">
            <v>715479</v>
          </cell>
          <cell r="FC6515">
            <v>120438.965</v>
          </cell>
          <cell r="FI6515" t="str">
            <v>OR</v>
          </cell>
          <cell r="FJ6515" t="str">
            <v>Bedrooms</v>
          </cell>
          <cell r="FK6515" t="str">
            <v>EISAq</v>
          </cell>
          <cell r="FL6515">
            <v>70093.593000000008</v>
          </cell>
        </row>
        <row r="6516">
          <cell r="EZ6516" t="str">
            <v>ID</v>
          </cell>
          <cell r="FA6516" t="str">
            <v>Bedrooms</v>
          </cell>
          <cell r="FB6516">
            <v>572383.19999999995</v>
          </cell>
          <cell r="FC6516">
            <v>345814.85</v>
          </cell>
          <cell r="FI6516" t="str">
            <v>OR</v>
          </cell>
          <cell r="FJ6516" t="str">
            <v>Bedrooms</v>
          </cell>
          <cell r="FK6516" t="str">
            <v>EISAx</v>
          </cell>
          <cell r="FL6516">
            <v>29700.675000000003</v>
          </cell>
        </row>
        <row r="6517">
          <cell r="EZ6517" t="str">
            <v>ID</v>
          </cell>
          <cell r="FA6517" t="str">
            <v>Exterior</v>
          </cell>
          <cell r="FB6517">
            <v>333890.19999999995</v>
          </cell>
          <cell r="FC6517">
            <v>1466731.95</v>
          </cell>
          <cell r="FI6517" t="str">
            <v>OR</v>
          </cell>
          <cell r="FJ6517" t="str">
            <v>Garage</v>
          </cell>
          <cell r="FK6517" t="str">
            <v>EISAnqnx</v>
          </cell>
          <cell r="FL6517">
            <v>213844.86000000002</v>
          </cell>
        </row>
        <row r="6518">
          <cell r="EZ6518" t="str">
            <v>ID</v>
          </cell>
          <cell r="FA6518" t="str">
            <v>Garage</v>
          </cell>
          <cell r="FB6518">
            <v>262342.3</v>
          </cell>
          <cell r="FC6518">
            <v>601002.36</v>
          </cell>
          <cell r="FI6518" t="str">
            <v>OR</v>
          </cell>
          <cell r="FJ6518" t="str">
            <v>Garage</v>
          </cell>
          <cell r="FK6518" t="str">
            <v>EISAq</v>
          </cell>
          <cell r="FL6518">
            <v>397989.04500000004</v>
          </cell>
        </row>
        <row r="6519">
          <cell r="EZ6519" t="str">
            <v>ID</v>
          </cell>
          <cell r="FA6519" t="str">
            <v>Kitchen</v>
          </cell>
          <cell r="FB6519">
            <v>676127.65499999991</v>
          </cell>
          <cell r="FC6519">
            <v>131171.15</v>
          </cell>
          <cell r="FI6519" t="str">
            <v>OR</v>
          </cell>
          <cell r="FJ6519" t="str">
            <v>Kitchen</v>
          </cell>
          <cell r="FK6519" t="str">
            <v>EISAnqnx</v>
          </cell>
          <cell r="FL6519">
            <v>427689.72000000003</v>
          </cell>
        </row>
        <row r="6520">
          <cell r="EZ6520" t="str">
            <v>ID</v>
          </cell>
          <cell r="FA6520" t="str">
            <v>Living Room/Family Room</v>
          </cell>
          <cell r="FB6520">
            <v>574768.13</v>
          </cell>
          <cell r="FC6520">
            <v>496065.43999999994</v>
          </cell>
          <cell r="FI6520" t="str">
            <v>OR</v>
          </cell>
          <cell r="FJ6520" t="str">
            <v>Kitchen</v>
          </cell>
          <cell r="FK6520" t="str">
            <v>EISAq</v>
          </cell>
          <cell r="FL6520">
            <v>112862.565</v>
          </cell>
        </row>
        <row r="6521">
          <cell r="EZ6521" t="str">
            <v>ID</v>
          </cell>
          <cell r="FA6521" t="str">
            <v>Other</v>
          </cell>
          <cell r="FB6521">
            <v>388743.58999999997</v>
          </cell>
          <cell r="FC6521">
            <v>366086.75499999995</v>
          </cell>
          <cell r="FI6521" t="str">
            <v>OR</v>
          </cell>
          <cell r="FJ6521" t="str">
            <v>Living Room/Family Room</v>
          </cell>
          <cell r="FK6521" t="str">
            <v>EISAq</v>
          </cell>
          <cell r="FL6521">
            <v>124742.83500000001</v>
          </cell>
        </row>
        <row r="6522">
          <cell r="EZ6522" t="str">
            <v>OR</v>
          </cell>
          <cell r="FA6522" t="str">
            <v>Bathroom</v>
          </cell>
          <cell r="FB6522">
            <v>144379.42499999999</v>
          </cell>
          <cell r="FC6522">
            <v>192505.9</v>
          </cell>
          <cell r="FI6522" t="str">
            <v>OR</v>
          </cell>
          <cell r="FJ6522" t="str">
            <v>Other</v>
          </cell>
          <cell r="FK6522" t="str">
            <v>EISAnqnx</v>
          </cell>
          <cell r="FL6522">
            <v>374228.505</v>
          </cell>
        </row>
        <row r="6523">
          <cell r="EZ6523" t="str">
            <v>OR</v>
          </cell>
          <cell r="FA6523" t="str">
            <v>Bedrooms</v>
          </cell>
          <cell r="FB6523">
            <v>317634.73499999999</v>
          </cell>
          <cell r="FC6523">
            <v>411962.62599999999</v>
          </cell>
          <cell r="FI6523" t="str">
            <v>OR</v>
          </cell>
          <cell r="FJ6523" t="str">
            <v>Other</v>
          </cell>
          <cell r="FK6523" t="str">
            <v>EISAq</v>
          </cell>
          <cell r="FL6523">
            <v>496595.28600000002</v>
          </cell>
        </row>
        <row r="6524">
          <cell r="EZ6524" t="str">
            <v>OR</v>
          </cell>
          <cell r="FA6524" t="str">
            <v>Exterior</v>
          </cell>
          <cell r="FB6524">
            <v>1020281.27</v>
          </cell>
          <cell r="FC6524">
            <v>3634511.392</v>
          </cell>
          <cell r="FI6524" t="str">
            <v>OR</v>
          </cell>
          <cell r="FJ6524" t="str">
            <v>Other</v>
          </cell>
          <cell r="FK6524" t="str">
            <v>EISAx</v>
          </cell>
          <cell r="FL6524">
            <v>77221.755000000005</v>
          </cell>
        </row>
        <row r="6525">
          <cell r="EZ6525" t="str">
            <v>OR</v>
          </cell>
          <cell r="FA6525" t="str">
            <v>Kitchen</v>
          </cell>
          <cell r="FB6525">
            <v>154004.72</v>
          </cell>
          <cell r="FC6525">
            <v>154004.72</v>
          </cell>
          <cell r="FI6525" t="str">
            <v>WA</v>
          </cell>
          <cell r="FJ6525" t="str">
            <v>Bathroom</v>
          </cell>
          <cell r="FK6525" t="str">
            <v>EISAq</v>
          </cell>
          <cell r="FL6525">
            <v>348597.17199999996</v>
          </cell>
        </row>
        <row r="6526">
          <cell r="EZ6526" t="str">
            <v>OR</v>
          </cell>
          <cell r="FA6526" t="str">
            <v>Living Room/Family Room</v>
          </cell>
          <cell r="FB6526">
            <v>1605499.206</v>
          </cell>
          <cell r="FC6526">
            <v>1366791.89</v>
          </cell>
          <cell r="FI6526" t="str">
            <v>WA</v>
          </cell>
          <cell r="FJ6526" t="str">
            <v>Bedrooms</v>
          </cell>
          <cell r="FK6526" t="str">
            <v>EISAq</v>
          </cell>
          <cell r="FL6526">
            <v>175763.28</v>
          </cell>
        </row>
        <row r="6527">
          <cell r="EZ6527" t="str">
            <v>OR</v>
          </cell>
          <cell r="FA6527" t="str">
            <v>Other</v>
          </cell>
          <cell r="FB6527">
            <v>875901.84499999997</v>
          </cell>
          <cell r="FC6527">
            <v>1403368.0109999999</v>
          </cell>
          <cell r="FI6527" t="str">
            <v>WA</v>
          </cell>
          <cell r="FJ6527" t="str">
            <v>Bedrooms</v>
          </cell>
          <cell r="FK6527" t="str">
            <v>EISAx</v>
          </cell>
          <cell r="FL6527">
            <v>476025.55</v>
          </cell>
        </row>
        <row r="6528">
          <cell r="EZ6528" t="str">
            <v>OR</v>
          </cell>
          <cell r="FA6528" t="str">
            <v>Bathroom</v>
          </cell>
          <cell r="FB6528">
            <v>1155035.3999999999</v>
          </cell>
          <cell r="FC6528">
            <v>269508.26</v>
          </cell>
          <cell r="FI6528" t="str">
            <v>WA</v>
          </cell>
          <cell r="FJ6528" t="str">
            <v>Exterior</v>
          </cell>
          <cell r="FK6528" t="str">
            <v>EISAq</v>
          </cell>
          <cell r="FL6528">
            <v>96669.804000000004</v>
          </cell>
        </row>
        <row r="6529">
          <cell r="EZ6529" t="str">
            <v>OR</v>
          </cell>
          <cell r="FA6529" t="str">
            <v>Bedrooms</v>
          </cell>
          <cell r="FB6529">
            <v>577517.69999999995</v>
          </cell>
          <cell r="FC6529">
            <v>567892.40500000003</v>
          </cell>
          <cell r="FI6529" t="str">
            <v>WA</v>
          </cell>
          <cell r="FJ6529" t="str">
            <v>Garage</v>
          </cell>
          <cell r="FK6529" t="str">
            <v>EISAq</v>
          </cell>
          <cell r="FL6529">
            <v>43940.82</v>
          </cell>
        </row>
        <row r="6530">
          <cell r="EZ6530" t="str">
            <v>OR</v>
          </cell>
          <cell r="FA6530" t="str">
            <v>Exterior</v>
          </cell>
          <cell r="FB6530">
            <v>231007.08</v>
          </cell>
          <cell r="FC6530">
            <v>2697007.659</v>
          </cell>
          <cell r="FI6530" t="str">
            <v>WA</v>
          </cell>
          <cell r="FJ6530" t="str">
            <v>Kitchen</v>
          </cell>
          <cell r="FK6530" t="str">
            <v>EISAnqnx</v>
          </cell>
          <cell r="FL6530">
            <v>263644.92</v>
          </cell>
        </row>
        <row r="6531">
          <cell r="EZ6531" t="str">
            <v>OR</v>
          </cell>
          <cell r="FA6531" t="str">
            <v>Kitchen</v>
          </cell>
          <cell r="FB6531">
            <v>202131.19500000001</v>
          </cell>
          <cell r="FC6531">
            <v>413887.685</v>
          </cell>
          <cell r="FI6531" t="str">
            <v>WA</v>
          </cell>
          <cell r="FJ6531" t="str">
            <v>Kitchen</v>
          </cell>
          <cell r="FK6531" t="str">
            <v>EISAq</v>
          </cell>
          <cell r="FL6531">
            <v>65911.23</v>
          </cell>
        </row>
        <row r="6532">
          <cell r="EZ6532" t="str">
            <v>OR</v>
          </cell>
          <cell r="FA6532" t="str">
            <v>Living Room/Family Room</v>
          </cell>
          <cell r="FB6532">
            <v>616018.88</v>
          </cell>
          <cell r="FC6532">
            <v>410037.56699999998</v>
          </cell>
          <cell r="FI6532" t="str">
            <v>WA</v>
          </cell>
          <cell r="FJ6532" t="str">
            <v>Kitchen</v>
          </cell>
          <cell r="FK6532" t="str">
            <v>EISAx</v>
          </cell>
          <cell r="FL6532">
            <v>153792.87</v>
          </cell>
        </row>
        <row r="6533">
          <cell r="EZ6533" t="str">
            <v>OR</v>
          </cell>
          <cell r="FA6533" t="str">
            <v>Other</v>
          </cell>
          <cell r="FB6533">
            <v>644894.76500000001</v>
          </cell>
          <cell r="FC6533">
            <v>712271.83</v>
          </cell>
          <cell r="FI6533" t="str">
            <v>WA</v>
          </cell>
          <cell r="FJ6533" t="str">
            <v>Living Room/Family Room</v>
          </cell>
          <cell r="FK6533" t="str">
            <v>EISAx</v>
          </cell>
          <cell r="FL6533">
            <v>556583.72</v>
          </cell>
        </row>
        <row r="6534">
          <cell r="EZ6534" t="str">
            <v>OR</v>
          </cell>
          <cell r="FA6534" t="str">
            <v>Bathroom</v>
          </cell>
          <cell r="FB6534">
            <v>1443359.34</v>
          </cell>
          <cell r="FC6534">
            <v>298348.02</v>
          </cell>
          <cell r="FI6534" t="str">
            <v>WA</v>
          </cell>
          <cell r="FJ6534" t="str">
            <v>Other</v>
          </cell>
          <cell r="FK6534" t="str">
            <v>EISAnqnx</v>
          </cell>
          <cell r="FL6534">
            <v>117175.51999999999</v>
          </cell>
        </row>
        <row r="6535">
          <cell r="EZ6535" t="str">
            <v>OR</v>
          </cell>
          <cell r="FA6535" t="str">
            <v>Bedrooms</v>
          </cell>
          <cell r="FB6535">
            <v>753127.16399999999</v>
          </cell>
          <cell r="FC6535">
            <v>1020834.036</v>
          </cell>
          <cell r="FI6535" t="str">
            <v>WA</v>
          </cell>
          <cell r="FJ6535" t="str">
            <v>Other</v>
          </cell>
          <cell r="FK6535" t="str">
            <v>EISAq</v>
          </cell>
          <cell r="FL6535">
            <v>186016.13800000001</v>
          </cell>
        </row>
        <row r="6536">
          <cell r="EZ6536" t="str">
            <v>OR</v>
          </cell>
          <cell r="FA6536" t="str">
            <v>Exterior</v>
          </cell>
          <cell r="FB6536">
            <v>90310.752000000008</v>
          </cell>
          <cell r="FC6536">
            <v>3149587.4759999998</v>
          </cell>
          <cell r="FI6536" t="str">
            <v>WA</v>
          </cell>
          <cell r="FJ6536" t="str">
            <v>Other</v>
          </cell>
          <cell r="FK6536" t="str">
            <v>EISAx</v>
          </cell>
          <cell r="FL6536">
            <v>666435.77</v>
          </cell>
        </row>
        <row r="6537">
          <cell r="EZ6537" t="str">
            <v>OR</v>
          </cell>
          <cell r="FA6537" t="str">
            <v>Kitchen</v>
          </cell>
          <cell r="FB6537">
            <v>437039.53200000001</v>
          </cell>
          <cell r="FC6537">
            <v>293509.94400000002</v>
          </cell>
          <cell r="FI6537" t="str">
            <v>WA</v>
          </cell>
          <cell r="FJ6537" t="str">
            <v>Bathroom</v>
          </cell>
          <cell r="FK6537" t="str">
            <v>EISAnqnx</v>
          </cell>
          <cell r="FL6537">
            <v>67375.923999999999</v>
          </cell>
        </row>
        <row r="6538">
          <cell r="EZ6538" t="str">
            <v>OR</v>
          </cell>
          <cell r="FA6538" t="str">
            <v>Living Room/Family Room</v>
          </cell>
          <cell r="FB6538">
            <v>377369.92800000001</v>
          </cell>
          <cell r="FC6538">
            <v>725711.4</v>
          </cell>
          <cell r="FI6538" t="str">
            <v>WA</v>
          </cell>
          <cell r="FJ6538" t="str">
            <v>Bedrooms</v>
          </cell>
          <cell r="FK6538" t="str">
            <v>EISAnqnx</v>
          </cell>
          <cell r="FL6538">
            <v>292938.8</v>
          </cell>
        </row>
        <row r="6539">
          <cell r="EZ6539" t="str">
            <v>OR</v>
          </cell>
          <cell r="FA6539" t="str">
            <v>Other</v>
          </cell>
          <cell r="FB6539">
            <v>293509.94400000002</v>
          </cell>
          <cell r="FC6539">
            <v>677330.64</v>
          </cell>
          <cell r="FI6539" t="str">
            <v>WA</v>
          </cell>
          <cell r="FJ6539" t="str">
            <v>Bedrooms</v>
          </cell>
          <cell r="FK6539" t="str">
            <v>EISAq</v>
          </cell>
          <cell r="FL6539">
            <v>65911.23</v>
          </cell>
        </row>
        <row r="6540">
          <cell r="EZ6540" t="str">
            <v>MT</v>
          </cell>
          <cell r="FA6540" t="str">
            <v>Bathroom</v>
          </cell>
          <cell r="FB6540">
            <v>607302.51</v>
          </cell>
          <cell r="FC6540">
            <v>266360.75</v>
          </cell>
          <cell r="FI6540" t="str">
            <v>WA</v>
          </cell>
          <cell r="FJ6540" t="str">
            <v>Exterior</v>
          </cell>
          <cell r="FK6540" t="str">
            <v>EISAq</v>
          </cell>
          <cell r="FL6540">
            <v>43940.82</v>
          </cell>
        </row>
        <row r="6541">
          <cell r="EZ6541" t="str">
            <v>MT</v>
          </cell>
          <cell r="FA6541" t="str">
            <v>Bedrooms</v>
          </cell>
          <cell r="FB6541">
            <v>990861.99</v>
          </cell>
          <cell r="FC6541">
            <v>1022825.28</v>
          </cell>
          <cell r="FI6541" t="str">
            <v>WA</v>
          </cell>
          <cell r="FJ6541" t="str">
            <v>Garage</v>
          </cell>
          <cell r="FK6541" t="str">
            <v>EISAq</v>
          </cell>
          <cell r="FL6541">
            <v>117175.51999999999</v>
          </cell>
        </row>
        <row r="6542">
          <cell r="EZ6542" t="str">
            <v>MT</v>
          </cell>
          <cell r="FA6542" t="str">
            <v>Exterior</v>
          </cell>
          <cell r="FB6542">
            <v>394213.91</v>
          </cell>
          <cell r="FC6542">
            <v>4295866.176</v>
          </cell>
          <cell r="FI6542" t="str">
            <v>WA</v>
          </cell>
          <cell r="FJ6542" t="str">
            <v>Kitchen</v>
          </cell>
          <cell r="FK6542" t="str">
            <v>EISAq</v>
          </cell>
          <cell r="FL6542">
            <v>117175.51999999999</v>
          </cell>
        </row>
        <row r="6543">
          <cell r="EZ6543" t="str">
            <v>MT</v>
          </cell>
          <cell r="FA6543" t="str">
            <v>Garage</v>
          </cell>
          <cell r="FB6543">
            <v>404868.33999999997</v>
          </cell>
          <cell r="FC6543">
            <v>1193296.1599999999</v>
          </cell>
          <cell r="FI6543" t="str">
            <v>WA</v>
          </cell>
          <cell r="FJ6543" t="str">
            <v>Living Room/Family Room</v>
          </cell>
          <cell r="FK6543" t="str">
            <v>EISAnqnx</v>
          </cell>
          <cell r="FL6543">
            <v>175763.28</v>
          </cell>
        </row>
        <row r="6544">
          <cell r="EZ6544" t="str">
            <v>MT</v>
          </cell>
          <cell r="FA6544" t="str">
            <v>Kitchen</v>
          </cell>
          <cell r="FB6544">
            <v>315371.12799999997</v>
          </cell>
          <cell r="FC6544">
            <v>351596.19</v>
          </cell>
          <cell r="FI6544" t="str">
            <v>WA</v>
          </cell>
          <cell r="FJ6544" t="str">
            <v>Living Room/Family Room</v>
          </cell>
          <cell r="FK6544" t="str">
            <v>EISAq</v>
          </cell>
          <cell r="FL6544">
            <v>21970.41</v>
          </cell>
        </row>
        <row r="6545">
          <cell r="EZ6545" t="str">
            <v>MT</v>
          </cell>
          <cell r="FA6545" t="str">
            <v>Living Room/Family Room</v>
          </cell>
          <cell r="FB6545">
            <v>916280.98</v>
          </cell>
          <cell r="FC6545">
            <v>735155.67</v>
          </cell>
          <cell r="FI6545" t="str">
            <v>WA</v>
          </cell>
          <cell r="FJ6545" t="str">
            <v>Other</v>
          </cell>
          <cell r="FK6545" t="str">
            <v>EISAnqnx</v>
          </cell>
          <cell r="FL6545">
            <v>322232.68</v>
          </cell>
        </row>
        <row r="6546">
          <cell r="EZ6546" t="str">
            <v>MT</v>
          </cell>
          <cell r="FA6546" t="str">
            <v>Other</v>
          </cell>
          <cell r="FB6546">
            <v>907757.43599999999</v>
          </cell>
          <cell r="FC6546">
            <v>1395730.33</v>
          </cell>
          <cell r="FI6546" t="str">
            <v>WA</v>
          </cell>
          <cell r="FJ6546" t="str">
            <v>Bathroom</v>
          </cell>
          <cell r="FK6546" t="str">
            <v>EISAnqnx</v>
          </cell>
          <cell r="FL6546">
            <v>468702.07999999996</v>
          </cell>
        </row>
        <row r="6547">
          <cell r="EZ6547" t="str">
            <v>ID</v>
          </cell>
          <cell r="FA6547" t="str">
            <v>Bathroom</v>
          </cell>
          <cell r="FB6547">
            <v>5258426.1960000005</v>
          </cell>
          <cell r="FC6547">
            <v>1215230.2439999999</v>
          </cell>
          <cell r="FI6547" t="str">
            <v>WA</v>
          </cell>
          <cell r="FJ6547" t="str">
            <v>Bathroom</v>
          </cell>
          <cell r="FK6547" t="str">
            <v>EISAq</v>
          </cell>
          <cell r="FL6547">
            <v>175763.28</v>
          </cell>
        </row>
        <row r="6548">
          <cell r="EZ6548" t="str">
            <v>ID</v>
          </cell>
          <cell r="FA6548" t="str">
            <v>Bedrooms</v>
          </cell>
          <cell r="FB6548">
            <v>2479675.42</v>
          </cell>
          <cell r="FC6548">
            <v>1976168.808</v>
          </cell>
          <cell r="FI6548" t="str">
            <v>WA</v>
          </cell>
          <cell r="FJ6548" t="str">
            <v>Bathroom</v>
          </cell>
          <cell r="FK6548" t="str">
            <v>EISAx</v>
          </cell>
          <cell r="FL6548">
            <v>732347</v>
          </cell>
        </row>
        <row r="6549">
          <cell r="EZ6549" t="str">
            <v>ID</v>
          </cell>
          <cell r="FA6549" t="str">
            <v>Exterior</v>
          </cell>
          <cell r="FB6549">
            <v>2782536.54</v>
          </cell>
          <cell r="FC6549">
            <v>13749894.848000001</v>
          </cell>
          <cell r="FI6549" t="str">
            <v>WA</v>
          </cell>
          <cell r="FJ6549" t="str">
            <v>Bedrooms</v>
          </cell>
          <cell r="FK6549" t="str">
            <v>EISAnqnx</v>
          </cell>
          <cell r="FL6549">
            <v>87881.64</v>
          </cell>
        </row>
        <row r="6550">
          <cell r="EZ6550" t="str">
            <v>ID</v>
          </cell>
          <cell r="FA6550" t="str">
            <v>Kitchen</v>
          </cell>
          <cell r="FB6550">
            <v>1287159.76</v>
          </cell>
          <cell r="FC6550">
            <v>541364.25199999998</v>
          </cell>
          <cell r="FI6550" t="str">
            <v>WA</v>
          </cell>
          <cell r="FJ6550" t="str">
            <v>Bedrooms</v>
          </cell>
          <cell r="FK6550" t="str">
            <v>EISAq</v>
          </cell>
          <cell r="FL6550">
            <v>219704.1</v>
          </cell>
        </row>
        <row r="6551">
          <cell r="EZ6551" t="str">
            <v>ID</v>
          </cell>
          <cell r="FA6551" t="str">
            <v>Living Room/Family Room</v>
          </cell>
          <cell r="FB6551">
            <v>5417428.284</v>
          </cell>
          <cell r="FC6551">
            <v>4073482.0640000002</v>
          </cell>
          <cell r="FI6551" t="str">
            <v>WA</v>
          </cell>
          <cell r="FJ6551" t="str">
            <v>Exterior</v>
          </cell>
          <cell r="FK6551" t="str">
            <v>EISAq</v>
          </cell>
          <cell r="FL6551">
            <v>1413429.71</v>
          </cell>
        </row>
        <row r="6552">
          <cell r="EZ6552" t="str">
            <v>ID</v>
          </cell>
          <cell r="FA6552" t="str">
            <v>Other</v>
          </cell>
          <cell r="FB6552">
            <v>10444922.876</v>
          </cell>
          <cell r="FC6552">
            <v>5004780.0080000004</v>
          </cell>
          <cell r="FI6552" t="str">
            <v>WA</v>
          </cell>
          <cell r="FJ6552" t="str">
            <v>Garage</v>
          </cell>
          <cell r="FK6552" t="str">
            <v>EISAq</v>
          </cell>
          <cell r="FL6552">
            <v>1581869.52</v>
          </cell>
        </row>
        <row r="6553">
          <cell r="EZ6553" t="str">
            <v>ID</v>
          </cell>
          <cell r="FA6553" t="str">
            <v>Bathroom</v>
          </cell>
          <cell r="FB6553">
            <v>870725.72</v>
          </cell>
          <cell r="FC6553">
            <v>424005.56800000003</v>
          </cell>
          <cell r="FI6553" t="str">
            <v>WA</v>
          </cell>
          <cell r="FJ6553" t="str">
            <v>Kitchen</v>
          </cell>
          <cell r="FK6553" t="str">
            <v>EISAq</v>
          </cell>
          <cell r="FL6553">
            <v>263644.92</v>
          </cell>
        </row>
        <row r="6554">
          <cell r="EZ6554" t="str">
            <v>ID</v>
          </cell>
          <cell r="FA6554" t="str">
            <v>Bedrooms</v>
          </cell>
          <cell r="FB6554">
            <v>1858810.1240000001</v>
          </cell>
          <cell r="FC6554">
            <v>3388258.7800000003</v>
          </cell>
          <cell r="FI6554" t="str">
            <v>WA</v>
          </cell>
          <cell r="FJ6554" t="str">
            <v>Kitchen</v>
          </cell>
          <cell r="FK6554" t="str">
            <v>EISAx</v>
          </cell>
          <cell r="FL6554">
            <v>292938.8</v>
          </cell>
        </row>
        <row r="6555">
          <cell r="EZ6555" t="str">
            <v>ID</v>
          </cell>
          <cell r="FA6555" t="str">
            <v>Exterior</v>
          </cell>
          <cell r="FB6555">
            <v>393719.45600000001</v>
          </cell>
          <cell r="FC6555">
            <v>8707257.2000000011</v>
          </cell>
          <cell r="FI6555" t="str">
            <v>WA</v>
          </cell>
          <cell r="FJ6555" t="str">
            <v>Other</v>
          </cell>
          <cell r="FK6555" t="str">
            <v>EISAnqnx</v>
          </cell>
          <cell r="FL6555">
            <v>175763.28</v>
          </cell>
        </row>
        <row r="6556">
          <cell r="EZ6556" t="str">
            <v>ID</v>
          </cell>
          <cell r="FA6556" t="str">
            <v>Garage</v>
          </cell>
          <cell r="FB6556">
            <v>1995097.628</v>
          </cell>
          <cell r="FC6556">
            <v>1991311.8640000001</v>
          </cell>
          <cell r="FI6556" t="str">
            <v>WA</v>
          </cell>
          <cell r="FJ6556" t="str">
            <v>Other</v>
          </cell>
          <cell r="FK6556" t="str">
            <v>EISAq</v>
          </cell>
          <cell r="FL6556">
            <v>380820.44</v>
          </cell>
        </row>
        <row r="6557">
          <cell r="EZ6557" t="str">
            <v>ID</v>
          </cell>
          <cell r="FA6557" t="str">
            <v>Kitchen</v>
          </cell>
          <cell r="FB6557">
            <v>825296.55200000003</v>
          </cell>
          <cell r="FC6557">
            <v>764724.32799999998</v>
          </cell>
          <cell r="FI6557" t="str">
            <v>WA</v>
          </cell>
          <cell r="FJ6557" t="str">
            <v>Other</v>
          </cell>
          <cell r="FK6557" t="str">
            <v>EISAx</v>
          </cell>
          <cell r="FL6557">
            <v>476025.55</v>
          </cell>
        </row>
        <row r="6558">
          <cell r="EZ6558" t="str">
            <v>ID</v>
          </cell>
          <cell r="FA6558" t="str">
            <v>Living Room/Family Room</v>
          </cell>
          <cell r="FB6558">
            <v>1078942.74</v>
          </cell>
          <cell r="FC6558">
            <v>2419103.196</v>
          </cell>
          <cell r="FI6558" t="str">
            <v>WA</v>
          </cell>
          <cell r="FJ6558" t="str">
            <v>Bathroom</v>
          </cell>
          <cell r="FK6558" t="str">
            <v>EISAnqnx</v>
          </cell>
          <cell r="FL6558">
            <v>713544.98</v>
          </cell>
        </row>
        <row r="6559">
          <cell r="EZ6559" t="str">
            <v>ID</v>
          </cell>
          <cell r="FA6559" t="str">
            <v>Other</v>
          </cell>
          <cell r="FB6559">
            <v>643579.88</v>
          </cell>
          <cell r="FC6559">
            <v>1203872.952</v>
          </cell>
          <cell r="FI6559" t="str">
            <v>WA</v>
          </cell>
          <cell r="FJ6559" t="str">
            <v>Bathroom</v>
          </cell>
          <cell r="FK6559" t="str">
            <v>EISAx</v>
          </cell>
          <cell r="FL6559">
            <v>1058808.68</v>
          </cell>
        </row>
        <row r="6560">
          <cell r="EZ6560" t="str">
            <v>OR</v>
          </cell>
          <cell r="FA6560" t="str">
            <v>Bathroom</v>
          </cell>
          <cell r="FB6560">
            <v>2741576.4</v>
          </cell>
          <cell r="FC6560">
            <v>467680.68</v>
          </cell>
          <cell r="FI6560" t="str">
            <v>WA</v>
          </cell>
          <cell r="FJ6560" t="str">
            <v>Bedrooms</v>
          </cell>
          <cell r="FK6560" t="str">
            <v>EISAnqnx</v>
          </cell>
          <cell r="FL6560">
            <v>276210.95999999996</v>
          </cell>
        </row>
        <row r="6561">
          <cell r="EZ6561" t="str">
            <v>OR</v>
          </cell>
          <cell r="FA6561" t="str">
            <v>Bedrooms</v>
          </cell>
          <cell r="FB6561">
            <v>1177265.1599999999</v>
          </cell>
          <cell r="FC6561">
            <v>757965.24</v>
          </cell>
          <cell r="FI6561" t="str">
            <v>WA</v>
          </cell>
          <cell r="FJ6561" t="str">
            <v>Bedrooms</v>
          </cell>
          <cell r="FK6561" t="str">
            <v>EISAx</v>
          </cell>
          <cell r="FL6561">
            <v>1087580.6549999998</v>
          </cell>
        </row>
        <row r="6562">
          <cell r="EZ6562" t="str">
            <v>OR</v>
          </cell>
          <cell r="FA6562" t="str">
            <v>Exterior</v>
          </cell>
          <cell r="FB6562">
            <v>1290153.6000000001</v>
          </cell>
          <cell r="FC6562">
            <v>4359106.4759999998</v>
          </cell>
          <cell r="FI6562" t="str">
            <v>WA</v>
          </cell>
          <cell r="FJ6562" t="str">
            <v>Exterior</v>
          </cell>
          <cell r="FK6562" t="str">
            <v>EISAnqnx</v>
          </cell>
          <cell r="FL6562">
            <v>276210.95999999996</v>
          </cell>
        </row>
        <row r="6563">
          <cell r="EZ6563" t="str">
            <v>OR</v>
          </cell>
          <cell r="FA6563" t="str">
            <v>Garage</v>
          </cell>
          <cell r="FB6563">
            <v>874079.06400000001</v>
          </cell>
          <cell r="FC6563">
            <v>853114.06799999997</v>
          </cell>
          <cell r="FI6563" t="str">
            <v>WA</v>
          </cell>
          <cell r="FJ6563" t="str">
            <v>Exterior</v>
          </cell>
          <cell r="FK6563" t="str">
            <v>EISAx</v>
          </cell>
          <cell r="FL6563">
            <v>345263.69999999995</v>
          </cell>
        </row>
        <row r="6564">
          <cell r="EZ6564" t="str">
            <v>OR</v>
          </cell>
          <cell r="FA6564" t="str">
            <v>Kitchen</v>
          </cell>
          <cell r="FB6564">
            <v>799895.23199999996</v>
          </cell>
          <cell r="FC6564">
            <v>354792.24</v>
          </cell>
          <cell r="FI6564" t="str">
            <v>WA</v>
          </cell>
          <cell r="FJ6564" t="str">
            <v>Kitchen</v>
          </cell>
          <cell r="FK6564" t="str">
            <v>EISAx</v>
          </cell>
          <cell r="FL6564">
            <v>759580.1399999999</v>
          </cell>
        </row>
        <row r="6565">
          <cell r="EZ6565" t="str">
            <v>OR</v>
          </cell>
          <cell r="FA6565" t="str">
            <v>Living Room/Family Room</v>
          </cell>
          <cell r="FB6565">
            <v>1169201.7</v>
          </cell>
          <cell r="FC6565">
            <v>782155.62</v>
          </cell>
          <cell r="FI6565" t="str">
            <v>WA</v>
          </cell>
          <cell r="FJ6565" t="str">
            <v>Living Room/Family Room</v>
          </cell>
          <cell r="FK6565" t="str">
            <v>EISAnqnx</v>
          </cell>
          <cell r="FL6565">
            <v>437334.01999999996</v>
          </cell>
        </row>
        <row r="6566">
          <cell r="EZ6566" t="str">
            <v>OR</v>
          </cell>
          <cell r="FA6566" t="str">
            <v>Other</v>
          </cell>
          <cell r="FB6566">
            <v>4123653.4440000001</v>
          </cell>
          <cell r="FC6566">
            <v>2059407.6840000001</v>
          </cell>
          <cell r="FI6566" t="str">
            <v>WA</v>
          </cell>
          <cell r="FJ6566" t="str">
            <v>Living Room/Family Room</v>
          </cell>
          <cell r="FK6566" t="str">
            <v>EISAx</v>
          </cell>
          <cell r="FL6566">
            <v>949475.17499999993</v>
          </cell>
        </row>
        <row r="6567">
          <cell r="EZ6567" t="str">
            <v>MT</v>
          </cell>
          <cell r="FA6567" t="str">
            <v>Bathroom</v>
          </cell>
          <cell r="FB6567">
            <v>494501.32800000004</v>
          </cell>
          <cell r="FC6567">
            <v>135072.122</v>
          </cell>
          <cell r="FI6567" t="str">
            <v>WA</v>
          </cell>
          <cell r="FJ6567" t="str">
            <v>Other</v>
          </cell>
          <cell r="FK6567" t="str">
            <v>EISAnqnx</v>
          </cell>
          <cell r="FL6567">
            <v>437334.01999999996</v>
          </cell>
        </row>
        <row r="6568">
          <cell r="EZ6568" t="str">
            <v>MT</v>
          </cell>
          <cell r="FA6568" t="str">
            <v>Bedrooms</v>
          </cell>
          <cell r="FB6568">
            <v>857364.57100000011</v>
          </cell>
          <cell r="FC6568">
            <v>673071.25200000009</v>
          </cell>
          <cell r="FI6568" t="str">
            <v>WA</v>
          </cell>
          <cell r="FJ6568" t="str">
            <v>Other</v>
          </cell>
          <cell r="FK6568" t="str">
            <v>EISAq</v>
          </cell>
          <cell r="FL6568">
            <v>32224.611999999997</v>
          </cell>
        </row>
        <row r="6569">
          <cell r="EZ6569" t="str">
            <v>MT</v>
          </cell>
          <cell r="FA6569" t="str">
            <v>Exterior</v>
          </cell>
          <cell r="FB6569">
            <v>162544.41800000001</v>
          </cell>
          <cell r="FC6569">
            <v>2122234.8660000004</v>
          </cell>
          <cell r="FI6569" t="str">
            <v>WA</v>
          </cell>
          <cell r="FJ6569" t="str">
            <v>Other</v>
          </cell>
          <cell r="FK6569" t="str">
            <v>EISAx</v>
          </cell>
          <cell r="FL6569">
            <v>1916213.5349999999</v>
          </cell>
        </row>
        <row r="6570">
          <cell r="EZ6570" t="str">
            <v>MT</v>
          </cell>
          <cell r="FA6570" t="str">
            <v>Kitchen</v>
          </cell>
          <cell r="FB6570">
            <v>385756.82300000003</v>
          </cell>
          <cell r="FC6570">
            <v>480765.18000000005</v>
          </cell>
          <cell r="FI6570" t="str">
            <v>WA</v>
          </cell>
          <cell r="FJ6570" t="str">
            <v>Bathroom</v>
          </cell>
          <cell r="FK6570" t="str">
            <v>EISAnqnx</v>
          </cell>
          <cell r="FL6570">
            <v>1486947.9000000001</v>
          </cell>
        </row>
        <row r="6571">
          <cell r="EZ6571" t="str">
            <v>MT</v>
          </cell>
          <cell r="FA6571" t="str">
            <v>Living Room/Family Room</v>
          </cell>
          <cell r="FB6571">
            <v>476186.46400000004</v>
          </cell>
          <cell r="FC6571">
            <v>641020.24</v>
          </cell>
          <cell r="FI6571" t="str">
            <v>WA</v>
          </cell>
          <cell r="FJ6571" t="str">
            <v>Bathroom</v>
          </cell>
          <cell r="FK6571" t="str">
            <v>EISAq</v>
          </cell>
          <cell r="FL6571">
            <v>138781.804</v>
          </cell>
        </row>
        <row r="6572">
          <cell r="EZ6572" t="str">
            <v>MT</v>
          </cell>
          <cell r="FA6572" t="str">
            <v>Other</v>
          </cell>
          <cell r="FB6572">
            <v>251829.38</v>
          </cell>
          <cell r="FC6572">
            <v>233514.516</v>
          </cell>
          <cell r="FI6572" t="str">
            <v>WA</v>
          </cell>
          <cell r="FJ6572" t="str">
            <v>Bathroom</v>
          </cell>
          <cell r="FK6572" t="str">
            <v>EISAx</v>
          </cell>
          <cell r="FL6572">
            <v>565040.20200000005</v>
          </cell>
        </row>
        <row r="6573">
          <cell r="EZ6573" t="str">
            <v>ID</v>
          </cell>
          <cell r="FA6573" t="str">
            <v>Bathroom</v>
          </cell>
          <cell r="FB6573">
            <v>95397.2</v>
          </cell>
          <cell r="FC6573">
            <v>132363.61499999999</v>
          </cell>
          <cell r="FI6573" t="str">
            <v>WA</v>
          </cell>
          <cell r="FJ6573" t="str">
            <v>Bedrooms</v>
          </cell>
          <cell r="FK6573" t="str">
            <v>EISAnqnx</v>
          </cell>
          <cell r="FL6573">
            <v>1486947.9000000001</v>
          </cell>
        </row>
        <row r="6574">
          <cell r="EZ6574" t="str">
            <v>ID</v>
          </cell>
          <cell r="FA6574" t="str">
            <v>Bedrooms</v>
          </cell>
          <cell r="FB6574">
            <v>143095.79999999999</v>
          </cell>
          <cell r="FC6574">
            <v>129978.685</v>
          </cell>
          <cell r="FI6574" t="str">
            <v>WA</v>
          </cell>
          <cell r="FJ6574" t="str">
            <v>Bedrooms</v>
          </cell>
          <cell r="FK6574" t="str">
            <v>EISAq</v>
          </cell>
          <cell r="FL6574">
            <v>753386.9360000001</v>
          </cell>
        </row>
        <row r="6575">
          <cell r="EZ6575" t="str">
            <v>ID</v>
          </cell>
          <cell r="FA6575" t="str">
            <v>Kitchen</v>
          </cell>
          <cell r="FB6575">
            <v>262342.3</v>
          </cell>
          <cell r="FC6575">
            <v>271882.01999999996</v>
          </cell>
          <cell r="FI6575" t="str">
            <v>WA</v>
          </cell>
          <cell r="FJ6575" t="str">
            <v>Exterior</v>
          </cell>
          <cell r="FK6575" t="str">
            <v>EISAq</v>
          </cell>
          <cell r="FL6575">
            <v>470866.83500000002</v>
          </cell>
        </row>
        <row r="6576">
          <cell r="EZ6576" t="str">
            <v>ID</v>
          </cell>
          <cell r="FA6576" t="str">
            <v>Living Room/Family Room</v>
          </cell>
          <cell r="FB6576">
            <v>286191.59999999998</v>
          </cell>
          <cell r="FC6576">
            <v>261149.83499999999</v>
          </cell>
          <cell r="FI6576" t="str">
            <v>WA</v>
          </cell>
          <cell r="FJ6576" t="str">
            <v>Garage</v>
          </cell>
          <cell r="FK6576" t="str">
            <v>EISAnqnx</v>
          </cell>
          <cell r="FL6576">
            <v>1486947.9000000001</v>
          </cell>
        </row>
        <row r="6577">
          <cell r="EZ6577" t="str">
            <v>ID</v>
          </cell>
          <cell r="FA6577" t="str">
            <v>Other</v>
          </cell>
          <cell r="FB6577">
            <v>119246.49999999999</v>
          </cell>
          <cell r="FC6577">
            <v>196756.72499999998</v>
          </cell>
          <cell r="FI6577" t="str">
            <v>WA</v>
          </cell>
          <cell r="FJ6577" t="str">
            <v>Kitchen</v>
          </cell>
          <cell r="FK6577" t="str">
            <v>EISAq</v>
          </cell>
          <cell r="FL6577">
            <v>485736.31400000001</v>
          </cell>
        </row>
        <row r="6578">
          <cell r="EZ6578" t="str">
            <v>MT</v>
          </cell>
          <cell r="FA6578" t="str">
            <v>Bathroom</v>
          </cell>
          <cell r="FB6578">
            <v>639265.80000000005</v>
          </cell>
          <cell r="FC6578">
            <v>108675.186</v>
          </cell>
          <cell r="FI6578" t="str">
            <v>WA</v>
          </cell>
          <cell r="FJ6578" t="str">
            <v>Kitchen</v>
          </cell>
          <cell r="FK6578" t="str">
            <v>EISAx</v>
          </cell>
          <cell r="FL6578">
            <v>1130080.4040000001</v>
          </cell>
        </row>
        <row r="6579">
          <cell r="EZ6579" t="str">
            <v>MT</v>
          </cell>
          <cell r="FA6579" t="str">
            <v>Bedrooms</v>
          </cell>
          <cell r="FB6579">
            <v>2141540.4300000002</v>
          </cell>
          <cell r="FC6579">
            <v>1295578.6880000001</v>
          </cell>
          <cell r="FI6579" t="str">
            <v>WA</v>
          </cell>
          <cell r="FJ6579" t="str">
            <v>Living Room/Family Room</v>
          </cell>
          <cell r="FK6579" t="str">
            <v>EISAnqnx</v>
          </cell>
          <cell r="FL6579">
            <v>2081727.06</v>
          </cell>
        </row>
        <row r="6580">
          <cell r="EZ6580" t="str">
            <v>MT</v>
          </cell>
          <cell r="FA6580" t="str">
            <v>Exterior</v>
          </cell>
          <cell r="FB6580">
            <v>1438348.05</v>
          </cell>
          <cell r="FC6580">
            <v>4615499.0760000004</v>
          </cell>
          <cell r="FI6580" t="str">
            <v>WA</v>
          </cell>
          <cell r="FJ6580" t="str">
            <v>Living Room/Family Room</v>
          </cell>
          <cell r="FK6580" t="str">
            <v>EISAq</v>
          </cell>
          <cell r="FL6580">
            <v>208172.70600000001</v>
          </cell>
        </row>
        <row r="6581">
          <cell r="EZ6581" t="str">
            <v>MT</v>
          </cell>
          <cell r="FA6581" t="str">
            <v>Garage</v>
          </cell>
          <cell r="FB6581">
            <v>1065443</v>
          </cell>
          <cell r="FC6581">
            <v>1044134.14</v>
          </cell>
          <cell r="FI6581" t="str">
            <v>WA</v>
          </cell>
          <cell r="FJ6581" t="str">
            <v>Living Room/Family Room</v>
          </cell>
          <cell r="FK6581" t="str">
            <v>EISAx</v>
          </cell>
          <cell r="FL6581">
            <v>74347.395000000004</v>
          </cell>
        </row>
        <row r="6582">
          <cell r="EZ6582" t="str">
            <v>MT</v>
          </cell>
          <cell r="FA6582" t="str">
            <v>Kitchen</v>
          </cell>
          <cell r="FB6582">
            <v>1086751.8599999999</v>
          </cell>
          <cell r="FC6582">
            <v>545506.81599999999</v>
          </cell>
          <cell r="FI6582" t="str">
            <v>WA</v>
          </cell>
          <cell r="FJ6582" t="str">
            <v>Other</v>
          </cell>
          <cell r="FK6582" t="str">
            <v>EISAnqnx</v>
          </cell>
          <cell r="FL6582">
            <v>6443440.9000000004</v>
          </cell>
        </row>
        <row r="6583">
          <cell r="EZ6583" t="str">
            <v>MT</v>
          </cell>
          <cell r="FA6583" t="str">
            <v>Living Room/Family Room</v>
          </cell>
          <cell r="FB6583">
            <v>3238946.7199999997</v>
          </cell>
          <cell r="FC6583">
            <v>1517190.8319999999</v>
          </cell>
          <cell r="FI6583" t="str">
            <v>WA</v>
          </cell>
          <cell r="FJ6583" t="str">
            <v>Other</v>
          </cell>
          <cell r="FK6583" t="str">
            <v>EISAq</v>
          </cell>
          <cell r="FL6583">
            <v>763299.92200000002</v>
          </cell>
        </row>
        <row r="6584">
          <cell r="EZ6584" t="str">
            <v>MT</v>
          </cell>
          <cell r="FA6584" t="str">
            <v>Other</v>
          </cell>
          <cell r="FB6584">
            <v>2535754.34</v>
          </cell>
          <cell r="FC6584">
            <v>858747.05799999996</v>
          </cell>
          <cell r="FI6584" t="str">
            <v>WA</v>
          </cell>
          <cell r="FJ6584" t="str">
            <v>Bathroom</v>
          </cell>
          <cell r="FK6584" t="str">
            <v>EISAq</v>
          </cell>
          <cell r="FL6584">
            <v>42693.335999999996</v>
          </cell>
        </row>
        <row r="6585">
          <cell r="EZ6585" t="str">
            <v>OR</v>
          </cell>
          <cell r="FA6585" t="str">
            <v>Bathroom</v>
          </cell>
          <cell r="FB6585">
            <v>293509.94400000002</v>
          </cell>
          <cell r="FC6585">
            <v>201586.5</v>
          </cell>
          <cell r="FI6585" t="str">
            <v>WA</v>
          </cell>
          <cell r="FJ6585" t="str">
            <v>Bathroom</v>
          </cell>
          <cell r="FK6585" t="str">
            <v>EISAx</v>
          </cell>
          <cell r="FL6585">
            <v>190595.25</v>
          </cell>
        </row>
        <row r="6586">
          <cell r="EZ6586" t="str">
            <v>OR</v>
          </cell>
          <cell r="FA6586" t="str">
            <v>Bedrooms</v>
          </cell>
          <cell r="FB6586">
            <v>170945.35200000001</v>
          </cell>
          <cell r="FC6586">
            <v>596696.04</v>
          </cell>
          <cell r="FI6586" t="str">
            <v>WA</v>
          </cell>
          <cell r="FJ6586" t="str">
            <v>Bedrooms</v>
          </cell>
          <cell r="FK6586" t="str">
            <v>EISAq</v>
          </cell>
          <cell r="FL6586">
            <v>39643.811999999998</v>
          </cell>
        </row>
        <row r="6587">
          <cell r="EZ6587" t="str">
            <v>OR</v>
          </cell>
          <cell r="FA6587" t="str">
            <v>Exterior</v>
          </cell>
          <cell r="FB6587">
            <v>90310.752000000008</v>
          </cell>
          <cell r="FC6587">
            <v>3273764.7600000002</v>
          </cell>
          <cell r="FI6587" t="str">
            <v>WA</v>
          </cell>
          <cell r="FJ6587" t="str">
            <v>Exterior</v>
          </cell>
          <cell r="FK6587" t="str">
            <v>EISAq</v>
          </cell>
          <cell r="FL6587">
            <v>62515.241999999998</v>
          </cell>
        </row>
        <row r="6588">
          <cell r="EZ6588" t="str">
            <v>OR</v>
          </cell>
          <cell r="FA6588" t="str">
            <v>Garage</v>
          </cell>
          <cell r="FB6588">
            <v>451553.76</v>
          </cell>
          <cell r="FC6588">
            <v>890205.98400000005</v>
          </cell>
          <cell r="FI6588" t="str">
            <v>WA</v>
          </cell>
          <cell r="FJ6588" t="str">
            <v>Kitchen</v>
          </cell>
          <cell r="FK6588" t="str">
            <v>EISAq</v>
          </cell>
          <cell r="FL6588">
            <v>121980.95999999999</v>
          </cell>
        </row>
        <row r="6589">
          <cell r="EZ6589" t="str">
            <v>OR</v>
          </cell>
          <cell r="FA6589" t="str">
            <v>Kitchen</v>
          </cell>
          <cell r="FB6589">
            <v>806346</v>
          </cell>
          <cell r="FC6589">
            <v>241903.8</v>
          </cell>
          <cell r="FI6589" t="str">
            <v>WA</v>
          </cell>
          <cell r="FJ6589" t="str">
            <v>Living Room/Family Room</v>
          </cell>
          <cell r="FK6589" t="str">
            <v>EISAq</v>
          </cell>
          <cell r="FL6589">
            <v>59465.718000000001</v>
          </cell>
        </row>
        <row r="6590">
          <cell r="EZ6590" t="str">
            <v>OR</v>
          </cell>
          <cell r="FA6590" t="str">
            <v>Living Room/Family Room</v>
          </cell>
          <cell r="FB6590">
            <v>398334.924</v>
          </cell>
          <cell r="FC6590">
            <v>935361.36</v>
          </cell>
          <cell r="FI6590" t="str">
            <v>WA</v>
          </cell>
          <cell r="FJ6590" t="str">
            <v>Living Room/Family Room</v>
          </cell>
          <cell r="FK6590" t="str">
            <v>EISAx</v>
          </cell>
          <cell r="FL6590">
            <v>795925.76399999997</v>
          </cell>
        </row>
        <row r="6591">
          <cell r="EZ6591" t="str">
            <v>OR</v>
          </cell>
          <cell r="FA6591" t="str">
            <v>Other</v>
          </cell>
          <cell r="FB6591">
            <v>595083.348</v>
          </cell>
          <cell r="FC6591">
            <v>895044.06</v>
          </cell>
          <cell r="FI6591" t="str">
            <v>WA</v>
          </cell>
          <cell r="FJ6591" t="str">
            <v>Other</v>
          </cell>
          <cell r="FK6591" t="str">
            <v>EISAq</v>
          </cell>
          <cell r="FL6591">
            <v>99109.53</v>
          </cell>
        </row>
        <row r="6592">
          <cell r="EZ6592" t="str">
            <v>MT</v>
          </cell>
          <cell r="FA6592" t="str">
            <v>Bathroom</v>
          </cell>
          <cell r="FB6592">
            <v>394914.255</v>
          </cell>
          <cell r="FC6592">
            <v>129348.72700000001</v>
          </cell>
          <cell r="FI6592" t="str">
            <v>OR</v>
          </cell>
          <cell r="FJ6592" t="str">
            <v>Bathroom</v>
          </cell>
          <cell r="FK6592" t="str">
            <v>EISAnqnx</v>
          </cell>
          <cell r="FL6592">
            <v>594013.5</v>
          </cell>
        </row>
        <row r="6593">
          <cell r="EZ6593" t="str">
            <v>MT</v>
          </cell>
          <cell r="FA6593" t="str">
            <v>Bedrooms</v>
          </cell>
          <cell r="FB6593">
            <v>835615.67</v>
          </cell>
          <cell r="FC6593">
            <v>579207.57400000002</v>
          </cell>
          <cell r="FI6593" t="str">
            <v>OR</v>
          </cell>
          <cell r="FJ6593" t="str">
            <v>Bathroom</v>
          </cell>
          <cell r="FK6593" t="str">
            <v>EISAq</v>
          </cell>
          <cell r="FL6593">
            <v>26136.594000000001</v>
          </cell>
        </row>
        <row r="6594">
          <cell r="EZ6594" t="str">
            <v>MT</v>
          </cell>
          <cell r="FA6594" t="str">
            <v>Exterior</v>
          </cell>
          <cell r="FB6594">
            <v>414373.79800000001</v>
          </cell>
          <cell r="FC6594">
            <v>1737622.7220000001</v>
          </cell>
          <cell r="FI6594" t="str">
            <v>OR</v>
          </cell>
          <cell r="FJ6594" t="str">
            <v>Bedrooms</v>
          </cell>
          <cell r="FK6594" t="str">
            <v>EISAq</v>
          </cell>
          <cell r="FL6594">
            <v>184144.185</v>
          </cell>
        </row>
        <row r="6595">
          <cell r="EZ6595" t="str">
            <v>MT</v>
          </cell>
          <cell r="FA6595" t="str">
            <v>Garage</v>
          </cell>
          <cell r="FB6595">
            <v>233514.516</v>
          </cell>
          <cell r="FC6595">
            <v>754343.46100000001</v>
          </cell>
          <cell r="FI6595" t="str">
            <v>OR</v>
          </cell>
          <cell r="FJ6595" t="str">
            <v>Exterior</v>
          </cell>
          <cell r="FK6595" t="str">
            <v>EISAq</v>
          </cell>
          <cell r="FL6595">
            <v>53461.215000000004</v>
          </cell>
        </row>
        <row r="6596">
          <cell r="EZ6596" t="str">
            <v>MT</v>
          </cell>
          <cell r="FA6596" t="str">
            <v>Living Room/Family Room</v>
          </cell>
          <cell r="FB6596">
            <v>532275.73499999999</v>
          </cell>
          <cell r="FC6596">
            <v>547156.56200000003</v>
          </cell>
          <cell r="FI6596" t="str">
            <v>OR</v>
          </cell>
          <cell r="FJ6596" t="str">
            <v>Garage</v>
          </cell>
          <cell r="FK6596" t="str">
            <v>EISAq</v>
          </cell>
          <cell r="FL6596">
            <v>579757.17599999998</v>
          </cell>
        </row>
        <row r="6597">
          <cell r="EZ6597" t="str">
            <v>MT</v>
          </cell>
          <cell r="FA6597" t="str">
            <v>Other</v>
          </cell>
          <cell r="FB6597">
            <v>787539.152</v>
          </cell>
          <cell r="FC6597">
            <v>582641.61100000003</v>
          </cell>
          <cell r="FI6597" t="str">
            <v>OR</v>
          </cell>
          <cell r="FJ6597" t="str">
            <v>Kitchen</v>
          </cell>
          <cell r="FK6597" t="str">
            <v>EISAq</v>
          </cell>
          <cell r="FL6597">
            <v>152067.45600000001</v>
          </cell>
        </row>
        <row r="6598">
          <cell r="EZ6598" t="str">
            <v>WA</v>
          </cell>
          <cell r="FA6598" t="str">
            <v>Bathroom</v>
          </cell>
          <cell r="FB6598">
            <v>1351995.45</v>
          </cell>
          <cell r="FC6598">
            <v>322398.91499999998</v>
          </cell>
          <cell r="FI6598" t="str">
            <v>OR</v>
          </cell>
          <cell r="FJ6598" t="str">
            <v>Living Room/Family Room</v>
          </cell>
          <cell r="FK6598" t="str">
            <v>EISAnqnx</v>
          </cell>
          <cell r="FL6598">
            <v>89102.025000000009</v>
          </cell>
        </row>
        <row r="6599">
          <cell r="EZ6599" t="str">
            <v>WA</v>
          </cell>
          <cell r="FA6599" t="str">
            <v>Bedrooms</v>
          </cell>
          <cell r="FB6599">
            <v>592798.005</v>
          </cell>
          <cell r="FC6599">
            <v>655197.79499999993</v>
          </cell>
          <cell r="FI6599" t="str">
            <v>OR</v>
          </cell>
          <cell r="FJ6599" t="str">
            <v>Living Room/Family Room</v>
          </cell>
          <cell r="FK6599" t="str">
            <v>EISAq</v>
          </cell>
          <cell r="FL6599">
            <v>437193.93599999999</v>
          </cell>
        </row>
        <row r="6600">
          <cell r="EZ6600" t="str">
            <v>WA</v>
          </cell>
          <cell r="FA6600" t="str">
            <v>Garage</v>
          </cell>
          <cell r="FB6600">
            <v>155999.47500000001</v>
          </cell>
          <cell r="FC6600">
            <v>499198.32</v>
          </cell>
          <cell r="FI6600" t="str">
            <v>OR</v>
          </cell>
          <cell r="FJ6600" t="str">
            <v>Living Room/Family Room</v>
          </cell>
          <cell r="FK6600" t="str">
            <v>EISAx</v>
          </cell>
          <cell r="FL6600">
            <v>178204.05000000002</v>
          </cell>
        </row>
        <row r="6601">
          <cell r="EZ6601" t="str">
            <v>WA</v>
          </cell>
          <cell r="FA6601" t="str">
            <v>Kitchen</v>
          </cell>
          <cell r="FB6601">
            <v>665597.76</v>
          </cell>
          <cell r="FC6601">
            <v>353598.81</v>
          </cell>
          <cell r="FI6601" t="str">
            <v>OR</v>
          </cell>
          <cell r="FJ6601" t="str">
            <v>Other</v>
          </cell>
          <cell r="FK6601" t="str">
            <v>EISAnqnx</v>
          </cell>
          <cell r="FL6601">
            <v>178204.05000000002</v>
          </cell>
        </row>
        <row r="6602">
          <cell r="EZ6602" t="str">
            <v>WA</v>
          </cell>
          <cell r="FA6602" t="str">
            <v>Living Room/Family Room</v>
          </cell>
          <cell r="FB6602">
            <v>357758.79599999997</v>
          </cell>
          <cell r="FC6602">
            <v>415998.6</v>
          </cell>
          <cell r="FI6602" t="str">
            <v>OR</v>
          </cell>
          <cell r="FJ6602" t="str">
            <v>Other</v>
          </cell>
          <cell r="FK6602" t="str">
            <v>EISAq</v>
          </cell>
          <cell r="FL6602">
            <v>280374.37200000003</v>
          </cell>
        </row>
        <row r="6603">
          <cell r="EZ6603" t="str">
            <v>WA</v>
          </cell>
          <cell r="FA6603" t="str">
            <v>Other</v>
          </cell>
          <cell r="FB6603">
            <v>291199.02</v>
          </cell>
          <cell r="FC6603">
            <v>426398.565</v>
          </cell>
          <cell r="FI6603" t="str">
            <v>OR</v>
          </cell>
          <cell r="FJ6603" t="str">
            <v>Other</v>
          </cell>
          <cell r="FK6603" t="str">
            <v>EISAx</v>
          </cell>
          <cell r="FL6603">
            <v>297006.75</v>
          </cell>
        </row>
        <row r="6604">
          <cell r="EZ6604" t="str">
            <v>WA</v>
          </cell>
          <cell r="FA6604" t="str">
            <v>Bathroom</v>
          </cell>
          <cell r="FB6604">
            <v>613597.93499999994</v>
          </cell>
          <cell r="FC6604">
            <v>228799.22999999998</v>
          </cell>
          <cell r="FI6604" t="str">
            <v>OR</v>
          </cell>
          <cell r="FJ6604" t="str">
            <v>Bathroom</v>
          </cell>
          <cell r="FK6604" t="str">
            <v>EISAnqnx</v>
          </cell>
          <cell r="FL6604">
            <v>2322467.23</v>
          </cell>
        </row>
        <row r="6605">
          <cell r="EZ6605" t="str">
            <v>WA</v>
          </cell>
          <cell r="FA6605" t="str">
            <v>Bedrooms</v>
          </cell>
          <cell r="FB6605">
            <v>561598.11</v>
          </cell>
          <cell r="FC6605">
            <v>715517.59199999995</v>
          </cell>
          <cell r="FI6605" t="str">
            <v>OR</v>
          </cell>
          <cell r="FJ6605" t="str">
            <v>Bathroom</v>
          </cell>
          <cell r="FK6605" t="str">
            <v>EISAq</v>
          </cell>
          <cell r="FL6605">
            <v>540753.56400000001</v>
          </cell>
        </row>
        <row r="6606">
          <cell r="EZ6606" t="str">
            <v>WA</v>
          </cell>
          <cell r="FA6606" t="str">
            <v>Exterior</v>
          </cell>
          <cell r="FB6606">
            <v>239199.19500000001</v>
          </cell>
          <cell r="FC6606">
            <v>2920310.1719999998</v>
          </cell>
          <cell r="FI6606" t="str">
            <v>OR</v>
          </cell>
          <cell r="FJ6606" t="str">
            <v>Bathroom</v>
          </cell>
          <cell r="FK6606" t="str">
            <v>EISAx</v>
          </cell>
          <cell r="FL6606">
            <v>3743678.52</v>
          </cell>
        </row>
        <row r="6607">
          <cell r="EZ6607" t="str">
            <v>WA</v>
          </cell>
          <cell r="FA6607" t="str">
            <v>Kitchen</v>
          </cell>
          <cell r="FB6607">
            <v>474238.40399999998</v>
          </cell>
          <cell r="FC6607">
            <v>391038.68400000001</v>
          </cell>
          <cell r="FI6607" t="str">
            <v>OR</v>
          </cell>
          <cell r="FJ6607" t="str">
            <v>Bedrooms</v>
          </cell>
          <cell r="FK6607" t="str">
            <v>EISAnqnx</v>
          </cell>
          <cell r="FL6607">
            <v>5823499.9199999999</v>
          </cell>
        </row>
        <row r="6608">
          <cell r="EZ6608" t="str">
            <v>WA</v>
          </cell>
          <cell r="FA6608" t="str">
            <v>Living Room/Family Room</v>
          </cell>
          <cell r="FB6608">
            <v>1497594.96</v>
          </cell>
          <cell r="FC6608">
            <v>709277.61300000001</v>
          </cell>
          <cell r="FI6608" t="str">
            <v>OR</v>
          </cell>
          <cell r="FJ6608" t="str">
            <v>Bedrooms</v>
          </cell>
          <cell r="FK6608" t="str">
            <v>EISAq</v>
          </cell>
          <cell r="FL6608">
            <v>1081507.128</v>
          </cell>
        </row>
        <row r="6609">
          <cell r="EZ6609" t="str">
            <v>WA</v>
          </cell>
          <cell r="FA6609" t="str">
            <v>Other</v>
          </cell>
          <cell r="FB6609">
            <v>661437.77399999998</v>
          </cell>
          <cell r="FC6609">
            <v>540798.17999999993</v>
          </cell>
          <cell r="FI6609" t="str">
            <v>OR</v>
          </cell>
          <cell r="FJ6609" t="str">
            <v>Bedrooms</v>
          </cell>
          <cell r="FK6609" t="str">
            <v>EISAx</v>
          </cell>
          <cell r="FL6609">
            <v>2218476.16</v>
          </cell>
        </row>
        <row r="6610">
          <cell r="EZ6610" t="str">
            <v>ID</v>
          </cell>
          <cell r="FA6610" t="str">
            <v>Bathroom</v>
          </cell>
          <cell r="FB6610">
            <v>3180041.7600000002</v>
          </cell>
          <cell r="FC6610">
            <v>530006.96</v>
          </cell>
          <cell r="FI6610" t="str">
            <v>OR</v>
          </cell>
          <cell r="FJ6610" t="str">
            <v>Exterior</v>
          </cell>
          <cell r="FK6610" t="str">
            <v>EISAnqnx</v>
          </cell>
          <cell r="FL6610">
            <v>1663857.12</v>
          </cell>
        </row>
        <row r="6611">
          <cell r="EZ6611" t="str">
            <v>ID</v>
          </cell>
          <cell r="FA6611" t="str">
            <v>Bedrooms</v>
          </cell>
          <cell r="FB6611">
            <v>2460746.6</v>
          </cell>
          <cell r="FC6611">
            <v>2786322.304</v>
          </cell>
          <cell r="FI6611" t="str">
            <v>OR</v>
          </cell>
          <cell r="FJ6611" t="str">
            <v>Exterior</v>
          </cell>
          <cell r="FK6611" t="str">
            <v>EISAq</v>
          </cell>
          <cell r="FL6611">
            <v>270376.78200000001</v>
          </cell>
        </row>
        <row r="6612">
          <cell r="EZ6612" t="str">
            <v>ID</v>
          </cell>
          <cell r="FA6612" t="str">
            <v>Exterior</v>
          </cell>
          <cell r="FB6612">
            <v>1135729.2</v>
          </cell>
          <cell r="FC6612">
            <v>8866259.2880000006</v>
          </cell>
          <cell r="FI6612" t="str">
            <v>OR</v>
          </cell>
          <cell r="FJ6612" t="str">
            <v>Exterior</v>
          </cell>
          <cell r="FK6612" t="str">
            <v>EISAx</v>
          </cell>
          <cell r="FL6612">
            <v>3119732.1</v>
          </cell>
        </row>
        <row r="6613">
          <cell r="EZ6613" t="str">
            <v>ID</v>
          </cell>
          <cell r="FA6613" t="str">
            <v>Garage</v>
          </cell>
          <cell r="FB6613">
            <v>1514305.6</v>
          </cell>
          <cell r="FC6613">
            <v>1892882</v>
          </cell>
          <cell r="FI6613" t="str">
            <v>OR</v>
          </cell>
          <cell r="FJ6613" t="str">
            <v>Garage</v>
          </cell>
          <cell r="FK6613" t="str">
            <v>EISAq</v>
          </cell>
          <cell r="FL6613">
            <v>152520.236</v>
          </cell>
        </row>
        <row r="6614">
          <cell r="EZ6614" t="str">
            <v>ID</v>
          </cell>
          <cell r="FA6614" t="str">
            <v>Kitchen</v>
          </cell>
          <cell r="FB6614">
            <v>1230373.3</v>
          </cell>
          <cell r="FC6614">
            <v>666294.46400000004</v>
          </cell>
          <cell r="FI6614" t="str">
            <v>OR</v>
          </cell>
          <cell r="FJ6614" t="str">
            <v>Garage</v>
          </cell>
          <cell r="FK6614" t="str">
            <v>EISAx</v>
          </cell>
          <cell r="FL6614">
            <v>519955.35000000003</v>
          </cell>
        </row>
        <row r="6615">
          <cell r="EZ6615" t="str">
            <v>ID</v>
          </cell>
          <cell r="FA6615" t="str">
            <v>Living Room/Family Room</v>
          </cell>
          <cell r="FB6615">
            <v>3180041.7600000002</v>
          </cell>
          <cell r="FC6615">
            <v>2354745.2080000001</v>
          </cell>
          <cell r="FI6615" t="str">
            <v>OR</v>
          </cell>
          <cell r="FJ6615" t="str">
            <v>Kitchen</v>
          </cell>
          <cell r="FK6615" t="str">
            <v>EISAq</v>
          </cell>
          <cell r="FL6615">
            <v>1851041.0460000001</v>
          </cell>
        </row>
        <row r="6616">
          <cell r="EZ6616" t="str">
            <v>ID</v>
          </cell>
          <cell r="FA6616" t="str">
            <v>Other</v>
          </cell>
          <cell r="FB6616">
            <v>4315770.96</v>
          </cell>
          <cell r="FC6616">
            <v>2528890.352</v>
          </cell>
          <cell r="FI6616" t="str">
            <v>OR</v>
          </cell>
          <cell r="FJ6616" t="str">
            <v>Kitchen</v>
          </cell>
          <cell r="FK6616" t="str">
            <v>EISAx</v>
          </cell>
          <cell r="FL6616">
            <v>277309.52</v>
          </cell>
        </row>
        <row r="6617">
          <cell r="EZ6617" t="str">
            <v>ID</v>
          </cell>
          <cell r="FA6617" t="str">
            <v>Bathroom</v>
          </cell>
          <cell r="FB6617">
            <v>223360.076</v>
          </cell>
          <cell r="FC6617">
            <v>605722.24</v>
          </cell>
          <cell r="FI6617" t="str">
            <v>OR</v>
          </cell>
          <cell r="FJ6617" t="str">
            <v>Living Room/Family Room</v>
          </cell>
          <cell r="FK6617" t="str">
            <v>EISAnqnx</v>
          </cell>
          <cell r="FL6617">
            <v>519955.35000000003</v>
          </cell>
        </row>
        <row r="6618">
          <cell r="EZ6618" t="str">
            <v>ID</v>
          </cell>
          <cell r="FA6618" t="str">
            <v>Bedrooms</v>
          </cell>
          <cell r="FB6618">
            <v>1707379.564</v>
          </cell>
          <cell r="FC6618">
            <v>2210886.176</v>
          </cell>
          <cell r="FI6618" t="str">
            <v>OR</v>
          </cell>
          <cell r="FJ6618" t="str">
            <v>Living Room/Family Room</v>
          </cell>
          <cell r="FK6618" t="str">
            <v>EISAq</v>
          </cell>
          <cell r="FL6618">
            <v>1830242.8320000002</v>
          </cell>
        </row>
        <row r="6619">
          <cell r="EZ6619" t="str">
            <v>ID</v>
          </cell>
          <cell r="FA6619" t="str">
            <v>Exterior</v>
          </cell>
          <cell r="FB6619">
            <v>79501.044000000009</v>
          </cell>
          <cell r="FC6619">
            <v>4906350.1440000003</v>
          </cell>
          <cell r="FI6619" t="str">
            <v>OR</v>
          </cell>
          <cell r="FJ6619" t="str">
            <v>Other</v>
          </cell>
          <cell r="FK6619" t="str">
            <v>EISAnqnx</v>
          </cell>
          <cell r="FL6619">
            <v>4575607.08</v>
          </cell>
        </row>
        <row r="6620">
          <cell r="EZ6620" t="str">
            <v>ID</v>
          </cell>
          <cell r="FA6620" t="str">
            <v>Kitchen</v>
          </cell>
          <cell r="FB6620">
            <v>333147.23200000002</v>
          </cell>
          <cell r="FC6620">
            <v>454291.68</v>
          </cell>
          <cell r="FI6620" t="str">
            <v>OR</v>
          </cell>
          <cell r="FJ6620" t="str">
            <v>Other</v>
          </cell>
          <cell r="FK6620" t="str">
            <v>EISAq</v>
          </cell>
          <cell r="FL6620">
            <v>714072.01400000008</v>
          </cell>
        </row>
        <row r="6621">
          <cell r="EZ6621" t="str">
            <v>ID</v>
          </cell>
          <cell r="FA6621" t="str">
            <v>Living Room/Family Room</v>
          </cell>
          <cell r="FB6621">
            <v>946441</v>
          </cell>
          <cell r="FC6621">
            <v>681437.52</v>
          </cell>
          <cell r="FI6621" t="str">
            <v>OR</v>
          </cell>
          <cell r="FJ6621" t="str">
            <v>Other</v>
          </cell>
          <cell r="FK6621" t="str">
            <v>EISAx</v>
          </cell>
          <cell r="FL6621">
            <v>2045157.7100000002</v>
          </cell>
        </row>
        <row r="6622">
          <cell r="EZ6622" t="str">
            <v>ID</v>
          </cell>
          <cell r="FA6622" t="str">
            <v>Other</v>
          </cell>
          <cell r="FB6622">
            <v>908583.36</v>
          </cell>
          <cell r="FC6622">
            <v>719295.16</v>
          </cell>
          <cell r="FI6622" t="str">
            <v>WA</v>
          </cell>
          <cell r="FJ6622" t="str">
            <v>Bathroom</v>
          </cell>
          <cell r="FK6622" t="str">
            <v>EISAq</v>
          </cell>
          <cell r="FL6622">
            <v>52096.615999999995</v>
          </cell>
        </row>
        <row r="6623">
          <cell r="EZ6623" t="str">
            <v>OR</v>
          </cell>
          <cell r="FA6623" t="str">
            <v>Bathroom</v>
          </cell>
          <cell r="FB6623">
            <v>2098314.31</v>
          </cell>
          <cell r="FC6623">
            <v>379236.62300000002</v>
          </cell>
          <cell r="FI6623" t="str">
            <v>WA</v>
          </cell>
          <cell r="FJ6623" t="str">
            <v>Bathroom</v>
          </cell>
          <cell r="FK6623" t="str">
            <v>EISAx</v>
          </cell>
          <cell r="FL6623">
            <v>561040.48</v>
          </cell>
        </row>
        <row r="6624">
          <cell r="EZ6624" t="str">
            <v>OR</v>
          </cell>
          <cell r="FA6624" t="str">
            <v>Bedrooms</v>
          </cell>
          <cell r="FB6624">
            <v>1166585.754</v>
          </cell>
          <cell r="FC6624">
            <v>1064557.6270000001</v>
          </cell>
          <cell r="FI6624" t="str">
            <v>WA</v>
          </cell>
          <cell r="FJ6624" t="str">
            <v>Bedrooms</v>
          </cell>
          <cell r="FK6624" t="str">
            <v>EISAnqnx</v>
          </cell>
          <cell r="FL6624">
            <v>240445.91999999998</v>
          </cell>
        </row>
        <row r="6625">
          <cell r="EZ6625" t="str">
            <v>OR</v>
          </cell>
          <cell r="FA6625" t="str">
            <v>Exterior</v>
          </cell>
          <cell r="FB6625">
            <v>2772084.96</v>
          </cell>
          <cell r="FC6625">
            <v>5453692.1469999999</v>
          </cell>
          <cell r="FI6625" t="str">
            <v>WA</v>
          </cell>
          <cell r="FJ6625" t="str">
            <v>Bedrooms</v>
          </cell>
          <cell r="FK6625" t="str">
            <v>EISAq</v>
          </cell>
          <cell r="FL6625">
            <v>86159.788</v>
          </cell>
        </row>
        <row r="6626">
          <cell r="EZ6626" t="str">
            <v>OR</v>
          </cell>
          <cell r="FA6626" t="str">
            <v>Garage</v>
          </cell>
          <cell r="FB6626">
            <v>1068407.7449999999</v>
          </cell>
          <cell r="FC6626">
            <v>1222412.4650000001</v>
          </cell>
          <cell r="FI6626" t="str">
            <v>WA</v>
          </cell>
          <cell r="FJ6626" t="str">
            <v>Bedrooms</v>
          </cell>
          <cell r="FK6626" t="str">
            <v>EISAx</v>
          </cell>
          <cell r="FL6626">
            <v>50092.899999999994</v>
          </cell>
        </row>
        <row r="6627">
          <cell r="EZ6627" t="str">
            <v>OR</v>
          </cell>
          <cell r="FA6627" t="str">
            <v>Kitchen</v>
          </cell>
          <cell r="FB6627">
            <v>1414918.365</v>
          </cell>
          <cell r="FC6627">
            <v>271433.31900000002</v>
          </cell>
          <cell r="FI6627" t="str">
            <v>WA</v>
          </cell>
          <cell r="FJ6627" t="str">
            <v>Exterior</v>
          </cell>
          <cell r="FK6627" t="str">
            <v>EISAnqnx</v>
          </cell>
          <cell r="FL6627">
            <v>440817.51999999996</v>
          </cell>
        </row>
        <row r="6628">
          <cell r="EZ6628" t="str">
            <v>OR</v>
          </cell>
          <cell r="FA6628" t="str">
            <v>Living Room/Family Room</v>
          </cell>
          <cell r="FB6628">
            <v>2916464.3849999998</v>
          </cell>
          <cell r="FC6628">
            <v>1659400.858</v>
          </cell>
          <cell r="FI6628" t="str">
            <v>WA</v>
          </cell>
          <cell r="FJ6628" t="str">
            <v>Garage</v>
          </cell>
          <cell r="FK6628" t="str">
            <v>EISAq</v>
          </cell>
          <cell r="FL6628">
            <v>480891.83999999997</v>
          </cell>
        </row>
        <row r="6629">
          <cell r="EZ6629" t="str">
            <v>OR</v>
          </cell>
          <cell r="FA6629" t="str">
            <v>Other</v>
          </cell>
          <cell r="FB6629">
            <v>2671981.892</v>
          </cell>
          <cell r="FC6629">
            <v>2329321.39</v>
          </cell>
          <cell r="FI6629" t="str">
            <v>WA</v>
          </cell>
          <cell r="FJ6629" t="str">
            <v>Kitchen</v>
          </cell>
          <cell r="FK6629" t="str">
            <v>EISAnqnx</v>
          </cell>
          <cell r="FL6629">
            <v>270501.65999999997</v>
          </cell>
        </row>
        <row r="6630">
          <cell r="EZ6630" t="str">
            <v>WA</v>
          </cell>
          <cell r="FA6630" t="str">
            <v>Bathroom</v>
          </cell>
          <cell r="FB6630">
            <v>262079.11799999999</v>
          </cell>
          <cell r="FC6630">
            <v>76959.740999999995</v>
          </cell>
          <cell r="FI6630" t="str">
            <v>WA</v>
          </cell>
          <cell r="FJ6630" t="str">
            <v>Kitchen</v>
          </cell>
          <cell r="FK6630" t="str">
            <v>EISAq</v>
          </cell>
          <cell r="FL6630">
            <v>26048.307999999997</v>
          </cell>
        </row>
        <row r="6631">
          <cell r="EZ6631" t="str">
            <v>WA</v>
          </cell>
          <cell r="FA6631" t="str">
            <v>Bedrooms</v>
          </cell>
          <cell r="FB6631">
            <v>93599.684999999998</v>
          </cell>
          <cell r="FC6631">
            <v>804957.29099999997</v>
          </cell>
          <cell r="FI6631" t="str">
            <v>WA</v>
          </cell>
          <cell r="FJ6631" t="str">
            <v>Living Room/Family Room</v>
          </cell>
          <cell r="FK6631" t="str">
            <v>EISAnqnx</v>
          </cell>
          <cell r="FL6631">
            <v>200371.59999999998</v>
          </cell>
        </row>
        <row r="6632">
          <cell r="EZ6632" t="str">
            <v>WA</v>
          </cell>
          <cell r="FA6632" t="str">
            <v>Exterior</v>
          </cell>
          <cell r="FB6632">
            <v>155999.47500000001</v>
          </cell>
          <cell r="FC6632">
            <v>2662391.04</v>
          </cell>
          <cell r="FI6632" t="str">
            <v>WA</v>
          </cell>
          <cell r="FJ6632" t="str">
            <v>Living Room/Family Room</v>
          </cell>
          <cell r="FK6632" t="str">
            <v>EISAq</v>
          </cell>
          <cell r="FL6632">
            <v>76141.207999999999</v>
          </cell>
        </row>
        <row r="6633">
          <cell r="EZ6633" t="str">
            <v>WA</v>
          </cell>
          <cell r="FA6633" t="str">
            <v>Kitchen</v>
          </cell>
          <cell r="FB6633">
            <v>124799.58</v>
          </cell>
          <cell r="FC6633">
            <v>176799.405</v>
          </cell>
          <cell r="FI6633" t="str">
            <v>WA</v>
          </cell>
          <cell r="FJ6633" t="str">
            <v>Other</v>
          </cell>
          <cell r="FK6633" t="str">
            <v>EISAnqnx</v>
          </cell>
          <cell r="FL6633">
            <v>520966.16</v>
          </cell>
        </row>
        <row r="6634">
          <cell r="EZ6634" t="str">
            <v>WA</v>
          </cell>
          <cell r="FA6634" t="str">
            <v>Living Room/Family Room</v>
          </cell>
          <cell r="FB6634">
            <v>155999.47500000001</v>
          </cell>
          <cell r="FC6634">
            <v>613597.93499999994</v>
          </cell>
          <cell r="FI6634" t="str">
            <v>WA</v>
          </cell>
          <cell r="FJ6634" t="str">
            <v>Other</v>
          </cell>
          <cell r="FK6634" t="str">
            <v>EISAq</v>
          </cell>
          <cell r="FL6634">
            <v>102189.51599999999</v>
          </cell>
        </row>
        <row r="6635">
          <cell r="EZ6635" t="str">
            <v>WA</v>
          </cell>
          <cell r="FA6635" t="str">
            <v>Other</v>
          </cell>
          <cell r="FB6635">
            <v>280799.05499999999</v>
          </cell>
          <cell r="FC6635">
            <v>621917.90700000001</v>
          </cell>
          <cell r="FI6635" t="str">
            <v>WA</v>
          </cell>
          <cell r="FJ6635" t="str">
            <v>Other</v>
          </cell>
          <cell r="FK6635" t="str">
            <v>EISAx</v>
          </cell>
          <cell r="FL6635">
            <v>130241.54</v>
          </cell>
        </row>
        <row r="6636">
          <cell r="EZ6636" t="str">
            <v>WA</v>
          </cell>
          <cell r="FA6636" t="str">
            <v>Bathroom</v>
          </cell>
          <cell r="FB6636">
            <v>920348.25</v>
          </cell>
          <cell r="FC6636">
            <v>1214859.69</v>
          </cell>
          <cell r="FI6636" t="str">
            <v>WA</v>
          </cell>
          <cell r="FJ6636" t="str">
            <v>Bathroom</v>
          </cell>
          <cell r="FK6636" t="str">
            <v>EISAnqnx</v>
          </cell>
          <cell r="FL6636">
            <v>365942.88</v>
          </cell>
        </row>
        <row r="6637">
          <cell r="EZ6637" t="str">
            <v>WA</v>
          </cell>
          <cell r="FA6637" t="str">
            <v>Bedrooms</v>
          </cell>
          <cell r="FB6637">
            <v>7583669.5800000001</v>
          </cell>
          <cell r="FC6637">
            <v>6356538.5800000001</v>
          </cell>
          <cell r="FI6637" t="str">
            <v>WA</v>
          </cell>
          <cell r="FJ6637" t="str">
            <v>Bathroom</v>
          </cell>
          <cell r="FK6637" t="str">
            <v>EISAx</v>
          </cell>
          <cell r="FL6637">
            <v>140278.10399999999</v>
          </cell>
        </row>
        <row r="6638">
          <cell r="EZ6638" t="str">
            <v>WA</v>
          </cell>
          <cell r="FA6638" t="str">
            <v>Exterior</v>
          </cell>
          <cell r="FB6638">
            <v>2454262</v>
          </cell>
          <cell r="FC6638">
            <v>22088358</v>
          </cell>
          <cell r="FI6638" t="str">
            <v>WA</v>
          </cell>
          <cell r="FJ6638" t="str">
            <v>Bedrooms</v>
          </cell>
          <cell r="FK6638" t="str">
            <v>EISAnqnx</v>
          </cell>
          <cell r="FL6638">
            <v>548914.31999999995</v>
          </cell>
        </row>
        <row r="6639">
          <cell r="EZ6639" t="str">
            <v>WA</v>
          </cell>
          <cell r="FA6639" t="str">
            <v>Kitchen</v>
          </cell>
          <cell r="FB6639">
            <v>2957385.71</v>
          </cell>
          <cell r="FC6639">
            <v>1668898.16</v>
          </cell>
          <cell r="FI6639" t="str">
            <v>WA</v>
          </cell>
          <cell r="FJ6639" t="str">
            <v>Bedrooms</v>
          </cell>
          <cell r="FK6639" t="str">
            <v>EISAq</v>
          </cell>
          <cell r="FL6639">
            <v>28970.477999999999</v>
          </cell>
        </row>
        <row r="6640">
          <cell r="EZ6640" t="str">
            <v>WA</v>
          </cell>
          <cell r="FA6640" t="str">
            <v>Living Room/Family Room</v>
          </cell>
          <cell r="FB6640">
            <v>2221107.11</v>
          </cell>
          <cell r="FC6640">
            <v>4380857.67</v>
          </cell>
          <cell r="FI6640" t="str">
            <v>WA</v>
          </cell>
          <cell r="FJ6640" t="str">
            <v>Bedrooms</v>
          </cell>
          <cell r="FK6640" t="str">
            <v>EISAx</v>
          </cell>
          <cell r="FL6640">
            <v>228714.3</v>
          </cell>
        </row>
        <row r="6641">
          <cell r="EZ6641" t="str">
            <v>WA</v>
          </cell>
          <cell r="FA6641" t="str">
            <v>Other</v>
          </cell>
          <cell r="FB6641">
            <v>8467203.9000000004</v>
          </cell>
          <cell r="FC6641">
            <v>5448461.6399999997</v>
          </cell>
          <cell r="FI6641" t="str">
            <v>WA</v>
          </cell>
          <cell r="FJ6641" t="str">
            <v>Exterior</v>
          </cell>
          <cell r="FK6641" t="str">
            <v>EISAq</v>
          </cell>
          <cell r="FL6641">
            <v>35069.525999999998</v>
          </cell>
        </row>
        <row r="6642">
          <cell r="EZ6642" t="str">
            <v>ID</v>
          </cell>
          <cell r="FA6642" t="str">
            <v>Bathroom</v>
          </cell>
          <cell r="FB6642">
            <v>1968597.28</v>
          </cell>
          <cell r="FC6642">
            <v>340718.76</v>
          </cell>
          <cell r="FI6642" t="str">
            <v>WA</v>
          </cell>
          <cell r="FJ6642" t="str">
            <v>Exterior</v>
          </cell>
          <cell r="FK6642" t="str">
            <v>EISAx</v>
          </cell>
          <cell r="FL6642">
            <v>609904.79999999993</v>
          </cell>
        </row>
        <row r="6643">
          <cell r="EZ6643" t="str">
            <v>ID</v>
          </cell>
          <cell r="FA6643" t="str">
            <v>Bedrooms</v>
          </cell>
          <cell r="FB6643">
            <v>3236828.22</v>
          </cell>
          <cell r="FC6643">
            <v>2089741.7280000001</v>
          </cell>
          <cell r="FI6643" t="str">
            <v>WA</v>
          </cell>
          <cell r="FJ6643" t="str">
            <v>Garage</v>
          </cell>
          <cell r="FK6643" t="str">
            <v>EISAq</v>
          </cell>
          <cell r="FL6643">
            <v>0</v>
          </cell>
        </row>
        <row r="6644">
          <cell r="EZ6644" t="str">
            <v>ID</v>
          </cell>
          <cell r="FA6644" t="str">
            <v>Exterior</v>
          </cell>
          <cell r="FB6644">
            <v>83286.808000000005</v>
          </cell>
          <cell r="FC6644">
            <v>11970585.768000001</v>
          </cell>
          <cell r="FI6644" t="str">
            <v>WA</v>
          </cell>
          <cell r="FJ6644" t="str">
            <v>Kitchen</v>
          </cell>
          <cell r="FK6644" t="str">
            <v>EISAx</v>
          </cell>
          <cell r="FL6644">
            <v>770004.80999999994</v>
          </cell>
        </row>
        <row r="6645">
          <cell r="EZ6645" t="str">
            <v>ID</v>
          </cell>
          <cell r="FA6645" t="str">
            <v>Garage</v>
          </cell>
          <cell r="FB6645">
            <v>2650034.8000000003</v>
          </cell>
          <cell r="FC6645">
            <v>3407187.6</v>
          </cell>
          <cell r="FI6645" t="str">
            <v>WA</v>
          </cell>
          <cell r="FJ6645" t="str">
            <v>Living Room/Family Room</v>
          </cell>
          <cell r="FK6645" t="str">
            <v>EISAnqnx</v>
          </cell>
          <cell r="FL6645">
            <v>632776.23</v>
          </cell>
        </row>
        <row r="6646">
          <cell r="EZ6646" t="str">
            <v>ID</v>
          </cell>
          <cell r="FA6646" t="str">
            <v>Kitchen</v>
          </cell>
          <cell r="FB6646">
            <v>1211444.48</v>
          </cell>
          <cell r="FC6646">
            <v>530006.96</v>
          </cell>
          <cell r="FI6646" t="str">
            <v>WA</v>
          </cell>
          <cell r="FJ6646" t="str">
            <v>Living Room/Family Room</v>
          </cell>
          <cell r="FK6646" t="str">
            <v>EISAq</v>
          </cell>
          <cell r="FL6646">
            <v>19821.905999999999</v>
          </cell>
        </row>
        <row r="6647">
          <cell r="EZ6647" t="str">
            <v>ID</v>
          </cell>
          <cell r="FA6647" t="str">
            <v>Living Room/Family Room</v>
          </cell>
          <cell r="FB6647">
            <v>8533112.0559999999</v>
          </cell>
          <cell r="FC6647">
            <v>3914479.9760000003</v>
          </cell>
          <cell r="FI6647" t="str">
            <v>WA</v>
          </cell>
          <cell r="FJ6647" t="str">
            <v>Living Room/Family Room</v>
          </cell>
          <cell r="FK6647" t="str">
            <v>EISAx</v>
          </cell>
          <cell r="FL6647">
            <v>152476.19999999998</v>
          </cell>
        </row>
        <row r="6648">
          <cell r="EZ6648" t="str">
            <v>ID</v>
          </cell>
          <cell r="FA6648" t="str">
            <v>Other</v>
          </cell>
          <cell r="FB6648">
            <v>5591573.4280000003</v>
          </cell>
          <cell r="FC6648">
            <v>4209769.568</v>
          </cell>
          <cell r="FI6648" t="str">
            <v>WA</v>
          </cell>
          <cell r="FJ6648" t="str">
            <v>Other</v>
          </cell>
          <cell r="FK6648" t="str">
            <v>EISAnqnx</v>
          </cell>
          <cell r="FL6648">
            <v>998719.11</v>
          </cell>
        </row>
        <row r="6649">
          <cell r="EZ6649" t="str">
            <v>ID</v>
          </cell>
          <cell r="FA6649" t="str">
            <v>Bathroom</v>
          </cell>
          <cell r="FB6649">
            <v>1362875.04</v>
          </cell>
          <cell r="FC6649">
            <v>742009.74400000006</v>
          </cell>
          <cell r="FI6649" t="str">
            <v>WA</v>
          </cell>
          <cell r="FJ6649" t="str">
            <v>Other</v>
          </cell>
          <cell r="FK6649" t="str">
            <v>EISAq</v>
          </cell>
          <cell r="FL6649">
            <v>88436.195999999996</v>
          </cell>
        </row>
        <row r="6650">
          <cell r="EZ6650" t="str">
            <v>ID</v>
          </cell>
          <cell r="FA6650" t="str">
            <v>Bedrooms</v>
          </cell>
          <cell r="FB6650">
            <v>2214671.94</v>
          </cell>
          <cell r="FC6650">
            <v>1908025.0560000001</v>
          </cell>
          <cell r="FI6650" t="str">
            <v>WA</v>
          </cell>
          <cell r="FJ6650" t="str">
            <v>Other</v>
          </cell>
          <cell r="FK6650" t="str">
            <v>EISAx</v>
          </cell>
          <cell r="FL6650">
            <v>152476.19999999998</v>
          </cell>
        </row>
        <row r="6651">
          <cell r="EZ6651" t="str">
            <v>ID</v>
          </cell>
          <cell r="FA6651" t="str">
            <v>Kitchen</v>
          </cell>
          <cell r="FB6651">
            <v>1234159.064</v>
          </cell>
          <cell r="FC6651">
            <v>954012.52800000005</v>
          </cell>
          <cell r="FI6651" t="str">
            <v>WA</v>
          </cell>
          <cell r="FJ6651" t="str">
            <v>Bathroom</v>
          </cell>
          <cell r="FK6651" t="str">
            <v>EISAnqnx</v>
          </cell>
          <cell r="FL6651">
            <v>182971.44</v>
          </cell>
        </row>
        <row r="6652">
          <cell r="EZ6652" t="str">
            <v>ID</v>
          </cell>
          <cell r="FA6652" t="str">
            <v>Living Room/Family Room</v>
          </cell>
          <cell r="FB6652">
            <v>2044312.56</v>
          </cell>
          <cell r="FC6652">
            <v>1362875.04</v>
          </cell>
          <cell r="FI6652" t="str">
            <v>WA</v>
          </cell>
          <cell r="FJ6652" t="str">
            <v>Bathroom</v>
          </cell>
          <cell r="FK6652" t="str">
            <v>EISAx</v>
          </cell>
          <cell r="FL6652">
            <v>114357.15</v>
          </cell>
        </row>
        <row r="6653">
          <cell r="EZ6653" t="str">
            <v>ID</v>
          </cell>
          <cell r="FA6653" t="str">
            <v>Other</v>
          </cell>
          <cell r="FB6653">
            <v>2195743.12</v>
          </cell>
          <cell r="FC6653">
            <v>2650034.8000000003</v>
          </cell>
          <cell r="FI6653" t="str">
            <v>WA</v>
          </cell>
          <cell r="FJ6653" t="str">
            <v>Bedrooms</v>
          </cell>
          <cell r="FK6653" t="str">
            <v>EISAnqnx</v>
          </cell>
          <cell r="FL6653">
            <v>518419.07999999996</v>
          </cell>
        </row>
        <row r="6654">
          <cell r="EZ6654" t="str">
            <v>WA</v>
          </cell>
          <cell r="FA6654" t="str">
            <v>Bathroom</v>
          </cell>
          <cell r="FB6654">
            <v>1656730.56</v>
          </cell>
          <cell r="FC6654">
            <v>363719.00800000003</v>
          </cell>
          <cell r="FI6654" t="str">
            <v>WA</v>
          </cell>
          <cell r="FJ6654" t="str">
            <v>Bedrooms</v>
          </cell>
          <cell r="FK6654" t="str">
            <v>EISAq</v>
          </cell>
          <cell r="FL6654">
            <v>57940.955999999998</v>
          </cell>
        </row>
        <row r="6655">
          <cell r="EZ6655" t="str">
            <v>WA</v>
          </cell>
          <cell r="FA6655" t="str">
            <v>Bedrooms</v>
          </cell>
          <cell r="FB6655">
            <v>1214935.7439999999</v>
          </cell>
          <cell r="FC6655">
            <v>891206.78399999999</v>
          </cell>
          <cell r="FI6655" t="str">
            <v>WA</v>
          </cell>
          <cell r="FJ6655" t="str">
            <v>Bedrooms</v>
          </cell>
          <cell r="FK6655" t="str">
            <v>EISAx</v>
          </cell>
          <cell r="FL6655">
            <v>251585.72999999998</v>
          </cell>
        </row>
        <row r="6656">
          <cell r="EZ6656" t="str">
            <v>WA</v>
          </cell>
          <cell r="FA6656" t="str">
            <v>Exterior</v>
          </cell>
          <cell r="FB6656">
            <v>742672.32</v>
          </cell>
          <cell r="FC6656">
            <v>3909503.264</v>
          </cell>
          <cell r="FI6656" t="str">
            <v>WA</v>
          </cell>
          <cell r="FJ6656" t="str">
            <v>Exterior</v>
          </cell>
          <cell r="FK6656" t="str">
            <v>EISAq</v>
          </cell>
          <cell r="FL6656">
            <v>111307.62599999999</v>
          </cell>
        </row>
        <row r="6657">
          <cell r="EZ6657" t="str">
            <v>WA</v>
          </cell>
          <cell r="FA6657" t="str">
            <v>Garage</v>
          </cell>
          <cell r="FB6657">
            <v>696969.40800000005</v>
          </cell>
          <cell r="FC6657">
            <v>1390130.24</v>
          </cell>
          <cell r="FI6657" t="str">
            <v>WA</v>
          </cell>
          <cell r="FJ6657" t="str">
            <v>Kitchen</v>
          </cell>
          <cell r="FK6657" t="str">
            <v>EISAq</v>
          </cell>
          <cell r="FL6657">
            <v>68614.289999999994</v>
          </cell>
        </row>
        <row r="6658">
          <cell r="EZ6658" t="str">
            <v>WA</v>
          </cell>
          <cell r="FA6658" t="str">
            <v>Kitchen</v>
          </cell>
          <cell r="FB6658">
            <v>251366.016</v>
          </cell>
          <cell r="FC6658">
            <v>308494.65600000002</v>
          </cell>
          <cell r="FI6658" t="str">
            <v>WA</v>
          </cell>
          <cell r="FJ6658" t="str">
            <v>Living Room/Family Room</v>
          </cell>
          <cell r="FK6658" t="str">
            <v>EISAnqnx</v>
          </cell>
          <cell r="FL6658">
            <v>243961.91999999998</v>
          </cell>
        </row>
        <row r="6659">
          <cell r="EZ6659" t="str">
            <v>WA</v>
          </cell>
          <cell r="FA6659" t="str">
            <v>Living Room/Family Room</v>
          </cell>
          <cell r="FB6659">
            <v>616989.31200000003</v>
          </cell>
          <cell r="FC6659">
            <v>761715.19999999995</v>
          </cell>
          <cell r="FI6659" t="str">
            <v>WA</v>
          </cell>
          <cell r="FJ6659" t="str">
            <v>Living Room/Family Room</v>
          </cell>
          <cell r="FK6659" t="str">
            <v>EISAq</v>
          </cell>
          <cell r="FL6659">
            <v>173822.86799999999</v>
          </cell>
        </row>
        <row r="6660">
          <cell r="EZ6660" t="str">
            <v>WA</v>
          </cell>
          <cell r="FA6660" t="str">
            <v>Other</v>
          </cell>
          <cell r="FB6660">
            <v>1795743.584</v>
          </cell>
          <cell r="FC6660">
            <v>1254925.7919999999</v>
          </cell>
          <cell r="FI6660" t="str">
            <v>WA</v>
          </cell>
          <cell r="FJ6660" t="str">
            <v>Living Room/Family Room</v>
          </cell>
          <cell r="FK6660" t="str">
            <v>EISAx</v>
          </cell>
          <cell r="FL6660">
            <v>198219.06</v>
          </cell>
        </row>
        <row r="6661">
          <cell r="EZ6661" t="str">
            <v>MT</v>
          </cell>
          <cell r="FA6661" t="str">
            <v>Bathroom</v>
          </cell>
          <cell r="FB6661">
            <v>950375.15599999996</v>
          </cell>
          <cell r="FC6661">
            <v>281276.95199999999</v>
          </cell>
          <cell r="FI6661" t="str">
            <v>WA</v>
          </cell>
          <cell r="FJ6661" t="str">
            <v>Other</v>
          </cell>
          <cell r="FK6661" t="str">
            <v>EISAnqnx</v>
          </cell>
          <cell r="FL6661">
            <v>693766.71</v>
          </cell>
        </row>
        <row r="6662">
          <cell r="EZ6662" t="str">
            <v>MT</v>
          </cell>
          <cell r="FA6662" t="str">
            <v>Bedrooms</v>
          </cell>
          <cell r="FB6662">
            <v>2058435.8759999999</v>
          </cell>
          <cell r="FC6662">
            <v>784166.04799999995</v>
          </cell>
          <cell r="FI6662" t="str">
            <v>WA</v>
          </cell>
          <cell r="FJ6662" t="str">
            <v>Other</v>
          </cell>
          <cell r="FK6662" t="str">
            <v>EISAq</v>
          </cell>
          <cell r="FL6662">
            <v>603805.75199999998</v>
          </cell>
        </row>
        <row r="6663">
          <cell r="EZ6663" t="str">
            <v>MT</v>
          </cell>
          <cell r="FA6663" t="str">
            <v>Exterior</v>
          </cell>
          <cell r="FB6663">
            <v>319632.90000000002</v>
          </cell>
          <cell r="FC6663">
            <v>5327215</v>
          </cell>
          <cell r="FI6663" t="str">
            <v>WA</v>
          </cell>
          <cell r="FJ6663" t="str">
            <v>Other</v>
          </cell>
          <cell r="FK6663" t="str">
            <v>EISAx</v>
          </cell>
          <cell r="FL6663">
            <v>251585.72999999998</v>
          </cell>
        </row>
        <row r="6664">
          <cell r="EZ6664" t="str">
            <v>MT</v>
          </cell>
          <cell r="FA6664" t="str">
            <v>Kitchen</v>
          </cell>
          <cell r="FB6664">
            <v>473056.69199999998</v>
          </cell>
          <cell r="FC6664">
            <v>315371.12799999997</v>
          </cell>
          <cell r="FI6664" t="str">
            <v>WA</v>
          </cell>
          <cell r="FJ6664" t="str">
            <v>Bathroom</v>
          </cell>
          <cell r="FK6664" t="str">
            <v>EISAnqnx</v>
          </cell>
          <cell r="FL6664">
            <v>762381</v>
          </cell>
        </row>
        <row r="6665">
          <cell r="EZ6665" t="str">
            <v>MT</v>
          </cell>
          <cell r="FA6665" t="str">
            <v>Living Room/Family Room</v>
          </cell>
          <cell r="FB6665">
            <v>639265.80000000005</v>
          </cell>
          <cell r="FC6665">
            <v>485842.00799999997</v>
          </cell>
          <cell r="FI6665" t="str">
            <v>WA</v>
          </cell>
          <cell r="FJ6665" t="str">
            <v>Bedrooms</v>
          </cell>
          <cell r="FK6665" t="str">
            <v>EISAnqnx</v>
          </cell>
          <cell r="FL6665">
            <v>297328.58999999997</v>
          </cell>
        </row>
        <row r="6666">
          <cell r="EZ6666" t="str">
            <v>MT</v>
          </cell>
          <cell r="FA6666" t="str">
            <v>Other</v>
          </cell>
          <cell r="FB6666">
            <v>2518707.2519999999</v>
          </cell>
          <cell r="FC6666">
            <v>3079130.27</v>
          </cell>
          <cell r="FI6666" t="str">
            <v>WA</v>
          </cell>
          <cell r="FJ6666" t="str">
            <v>Bedrooms</v>
          </cell>
          <cell r="FK6666" t="str">
            <v>EISAq</v>
          </cell>
          <cell r="FL6666">
            <v>96060.005999999994</v>
          </cell>
        </row>
        <row r="6667">
          <cell r="EZ6667" t="str">
            <v>WA</v>
          </cell>
          <cell r="FA6667" t="str">
            <v>Bathroom</v>
          </cell>
          <cell r="FB6667">
            <v>609372.16000000003</v>
          </cell>
          <cell r="FC6667">
            <v>209471.68</v>
          </cell>
          <cell r="FI6667" t="str">
            <v>WA</v>
          </cell>
          <cell r="FJ6667" t="str">
            <v>Bedrooms</v>
          </cell>
          <cell r="FK6667" t="str">
            <v>EISAx</v>
          </cell>
          <cell r="FL6667">
            <v>312576.20999999996</v>
          </cell>
        </row>
        <row r="6668">
          <cell r="EZ6668" t="str">
            <v>WA</v>
          </cell>
          <cell r="FA6668" t="str">
            <v>Bedrooms</v>
          </cell>
          <cell r="FB6668">
            <v>1551994.72</v>
          </cell>
          <cell r="FC6668">
            <v>1742423.52</v>
          </cell>
          <cell r="FI6668" t="str">
            <v>WA</v>
          </cell>
          <cell r="FJ6668" t="str">
            <v>Exterior</v>
          </cell>
          <cell r="FK6668" t="str">
            <v>EISAnqnx</v>
          </cell>
          <cell r="FL6668">
            <v>228714.3</v>
          </cell>
        </row>
        <row r="6669">
          <cell r="EZ6669" t="str">
            <v>WA</v>
          </cell>
          <cell r="FA6669" t="str">
            <v>Exterior</v>
          </cell>
          <cell r="FB6669">
            <v>685543.68</v>
          </cell>
          <cell r="FC6669">
            <v>6977311.2319999998</v>
          </cell>
          <cell r="FI6669" t="str">
            <v>WA</v>
          </cell>
          <cell r="FJ6669" t="str">
            <v>Exterior</v>
          </cell>
          <cell r="FK6669" t="str">
            <v>EISAq</v>
          </cell>
          <cell r="FL6669">
            <v>54891.432000000001</v>
          </cell>
        </row>
        <row r="6670">
          <cell r="EZ6670" t="str">
            <v>WA</v>
          </cell>
          <cell r="FA6670" t="str">
            <v>Kitchen</v>
          </cell>
          <cell r="FB6670">
            <v>3103989.44</v>
          </cell>
          <cell r="FC6670">
            <v>1199701.44</v>
          </cell>
          <cell r="FI6670" t="str">
            <v>WA</v>
          </cell>
          <cell r="FJ6670" t="str">
            <v>Garage</v>
          </cell>
          <cell r="FK6670" t="str">
            <v>EISAnqnx</v>
          </cell>
          <cell r="FL6670">
            <v>152476.19999999998</v>
          </cell>
        </row>
        <row r="6671">
          <cell r="EZ6671" t="str">
            <v>WA</v>
          </cell>
          <cell r="FA6671" t="str">
            <v>Living Room/Family Room</v>
          </cell>
          <cell r="FB6671">
            <v>1428216</v>
          </cell>
          <cell r="FC6671">
            <v>990229.76</v>
          </cell>
          <cell r="FI6671" t="str">
            <v>WA</v>
          </cell>
          <cell r="FJ6671" t="str">
            <v>Kitchen</v>
          </cell>
          <cell r="FK6671" t="str">
            <v>EISAq</v>
          </cell>
          <cell r="FL6671">
            <v>54891.432000000001</v>
          </cell>
        </row>
        <row r="6672">
          <cell r="EZ6672" t="str">
            <v>WA</v>
          </cell>
          <cell r="FA6672" t="str">
            <v>Other</v>
          </cell>
          <cell r="FB6672">
            <v>2702184.6719999998</v>
          </cell>
          <cell r="FC6672">
            <v>3580061.44</v>
          </cell>
          <cell r="FI6672" t="str">
            <v>WA</v>
          </cell>
          <cell r="FJ6672" t="str">
            <v>Kitchen</v>
          </cell>
          <cell r="FK6672" t="str">
            <v>EISAx</v>
          </cell>
          <cell r="FL6672">
            <v>663271.47</v>
          </cell>
        </row>
        <row r="6673">
          <cell r="EZ6673" t="str">
            <v>OR</v>
          </cell>
          <cell r="FA6673" t="str">
            <v>Bathroom</v>
          </cell>
          <cell r="FB6673">
            <v>2723958.4849999999</v>
          </cell>
          <cell r="FC6673">
            <v>719972.06599999999</v>
          </cell>
          <cell r="FI6673" t="str">
            <v>WA</v>
          </cell>
          <cell r="FJ6673" t="str">
            <v>Living Room/Family Room</v>
          </cell>
          <cell r="FK6673" t="str">
            <v>EISAq</v>
          </cell>
          <cell r="FL6673">
            <v>149426.67600000001</v>
          </cell>
        </row>
        <row r="6674">
          <cell r="EZ6674" t="str">
            <v>OR</v>
          </cell>
          <cell r="FA6674" t="str">
            <v>Bedrooms</v>
          </cell>
          <cell r="FB6674">
            <v>1876932.5249999999</v>
          </cell>
          <cell r="FC6674">
            <v>1270538.94</v>
          </cell>
          <cell r="FI6674" t="str">
            <v>WA</v>
          </cell>
          <cell r="FJ6674" t="str">
            <v>Living Room/Family Room</v>
          </cell>
          <cell r="FK6674" t="str">
            <v>EISAx</v>
          </cell>
          <cell r="FL6674">
            <v>91485.72</v>
          </cell>
        </row>
        <row r="6675">
          <cell r="EZ6675" t="str">
            <v>OR</v>
          </cell>
          <cell r="FA6675" t="str">
            <v>Exterior</v>
          </cell>
          <cell r="FB6675">
            <v>2829836.73</v>
          </cell>
          <cell r="FC6675">
            <v>7453828.4479999999</v>
          </cell>
          <cell r="FI6675" t="str">
            <v>WA</v>
          </cell>
          <cell r="FJ6675" t="str">
            <v>Other</v>
          </cell>
          <cell r="FK6675" t="str">
            <v>EISAnqnx</v>
          </cell>
          <cell r="FL6675">
            <v>533666.69999999995</v>
          </cell>
        </row>
        <row r="6676">
          <cell r="EZ6676" t="str">
            <v>OR</v>
          </cell>
          <cell r="FA6676" t="str">
            <v>Garage</v>
          </cell>
          <cell r="FB6676">
            <v>770023.6</v>
          </cell>
          <cell r="FC6676">
            <v>1201236.8159999999</v>
          </cell>
          <cell r="FI6676" t="str">
            <v>WA</v>
          </cell>
          <cell r="FJ6676" t="str">
            <v>Other</v>
          </cell>
          <cell r="FK6676" t="str">
            <v>EISAq</v>
          </cell>
          <cell r="FL6676">
            <v>570260.98800000001</v>
          </cell>
        </row>
        <row r="6677">
          <cell r="EZ6677" t="str">
            <v>OR</v>
          </cell>
          <cell r="FA6677" t="str">
            <v>Kitchen</v>
          </cell>
          <cell r="FB6677">
            <v>3195597.94</v>
          </cell>
          <cell r="FC6677">
            <v>654520.05999999994</v>
          </cell>
          <cell r="FI6677" t="str">
            <v>WA</v>
          </cell>
          <cell r="FJ6677" t="str">
            <v>Other</v>
          </cell>
          <cell r="FK6677" t="str">
            <v>EISAx</v>
          </cell>
          <cell r="FL6677">
            <v>381190.5</v>
          </cell>
        </row>
        <row r="6678">
          <cell r="EZ6678" t="str">
            <v>OR</v>
          </cell>
          <cell r="FA6678" t="str">
            <v>Living Room/Family Room</v>
          </cell>
          <cell r="FB6678">
            <v>3407354.43</v>
          </cell>
          <cell r="FC6678">
            <v>3465106.1999999997</v>
          </cell>
          <cell r="FI6678" t="str">
            <v>WA</v>
          </cell>
          <cell r="FJ6678" t="str">
            <v>Bathroom</v>
          </cell>
          <cell r="FK6678" t="str">
            <v>EISAnqnx</v>
          </cell>
          <cell r="FL6678">
            <v>721337.76</v>
          </cell>
        </row>
        <row r="6679">
          <cell r="EZ6679" t="str">
            <v>OR</v>
          </cell>
          <cell r="FA6679" t="str">
            <v>Other</v>
          </cell>
          <cell r="FB6679">
            <v>4283256.2750000004</v>
          </cell>
          <cell r="FC6679">
            <v>3428530.0789999999</v>
          </cell>
          <cell r="FI6679" t="str">
            <v>WA</v>
          </cell>
          <cell r="FJ6679" t="str">
            <v>Bathroom</v>
          </cell>
          <cell r="FK6679" t="str">
            <v>EISAx</v>
          </cell>
          <cell r="FL6679">
            <v>500929</v>
          </cell>
        </row>
        <row r="6680">
          <cell r="EZ6680" t="str">
            <v>WA</v>
          </cell>
          <cell r="FA6680" t="str">
            <v>Bathroom</v>
          </cell>
          <cell r="FB6680">
            <v>197599.33499999999</v>
          </cell>
          <cell r="FC6680">
            <v>99839.66399999999</v>
          </cell>
          <cell r="FI6680" t="str">
            <v>WA</v>
          </cell>
          <cell r="FJ6680" t="str">
            <v>Bedrooms</v>
          </cell>
          <cell r="FK6680" t="str">
            <v>EISAnqnx</v>
          </cell>
          <cell r="FL6680">
            <v>761412.08</v>
          </cell>
        </row>
        <row r="6681">
          <cell r="EZ6681" t="str">
            <v>WA</v>
          </cell>
          <cell r="FA6681" t="str">
            <v>Bedrooms</v>
          </cell>
          <cell r="FB6681">
            <v>222559.25099999999</v>
          </cell>
          <cell r="FC6681">
            <v>698877.64799999993</v>
          </cell>
          <cell r="FI6681" t="str">
            <v>WA</v>
          </cell>
          <cell r="FJ6681" t="str">
            <v>Exterior</v>
          </cell>
          <cell r="FK6681" t="str">
            <v>EISAq</v>
          </cell>
          <cell r="FL6681">
            <v>56104.047999999995</v>
          </cell>
        </row>
        <row r="6682">
          <cell r="EZ6682" t="str">
            <v>WA</v>
          </cell>
          <cell r="FA6682" t="str">
            <v>Kitchen</v>
          </cell>
          <cell r="FB6682">
            <v>237119.20199999999</v>
          </cell>
          <cell r="FC6682">
            <v>322398.91499999998</v>
          </cell>
          <cell r="FI6682" t="str">
            <v>WA</v>
          </cell>
          <cell r="FJ6682" t="str">
            <v>Exterior</v>
          </cell>
          <cell r="FK6682" t="str">
            <v>EISAx</v>
          </cell>
          <cell r="FL6682">
            <v>1021895.1599999999</v>
          </cell>
        </row>
        <row r="6683">
          <cell r="EZ6683" t="str">
            <v>WA</v>
          </cell>
          <cell r="FA6683" t="str">
            <v>Living Room/Family Room</v>
          </cell>
          <cell r="FB6683">
            <v>831997.2</v>
          </cell>
          <cell r="FC6683">
            <v>405598.63500000001</v>
          </cell>
          <cell r="FI6683" t="str">
            <v>WA</v>
          </cell>
          <cell r="FJ6683" t="str">
            <v>Garage</v>
          </cell>
          <cell r="FK6683" t="str">
            <v>EISAnqnx</v>
          </cell>
          <cell r="FL6683">
            <v>240445.91999999998</v>
          </cell>
        </row>
        <row r="6684">
          <cell r="EZ6684" t="str">
            <v>WA</v>
          </cell>
          <cell r="FA6684" t="str">
            <v>Other</v>
          </cell>
          <cell r="FB6684">
            <v>626077.89299999992</v>
          </cell>
          <cell r="FC6684">
            <v>1247995.8</v>
          </cell>
          <cell r="FI6684" t="str">
            <v>WA</v>
          </cell>
          <cell r="FJ6684" t="str">
            <v>Kitchen</v>
          </cell>
          <cell r="FK6684" t="str">
            <v>EISAnqnx</v>
          </cell>
          <cell r="FL6684">
            <v>240445.91999999998</v>
          </cell>
        </row>
        <row r="6685">
          <cell r="EZ6685" t="str">
            <v>ID</v>
          </cell>
          <cell r="FA6685" t="str">
            <v>Bathroom</v>
          </cell>
          <cell r="FB6685">
            <v>2650034.8000000003</v>
          </cell>
          <cell r="FC6685">
            <v>579221.89199999999</v>
          </cell>
          <cell r="FI6685" t="str">
            <v>WA</v>
          </cell>
          <cell r="FJ6685" t="str">
            <v>Kitchen</v>
          </cell>
          <cell r="FK6685" t="str">
            <v>EISAx</v>
          </cell>
          <cell r="FL6685">
            <v>951765.1</v>
          </cell>
        </row>
        <row r="6686">
          <cell r="EZ6686" t="str">
            <v>ID</v>
          </cell>
          <cell r="FA6686" t="str">
            <v>Bedrooms</v>
          </cell>
          <cell r="FB6686">
            <v>1616521.2280000001</v>
          </cell>
          <cell r="FC6686">
            <v>2547819.1720000003</v>
          </cell>
          <cell r="FI6686" t="str">
            <v>WA</v>
          </cell>
          <cell r="FJ6686" t="str">
            <v>Living Room/Family Room</v>
          </cell>
          <cell r="FK6686" t="str">
            <v>EISAx</v>
          </cell>
          <cell r="FL6686">
            <v>150278.69999999998</v>
          </cell>
        </row>
        <row r="6687">
          <cell r="EZ6687" t="str">
            <v>ID</v>
          </cell>
          <cell r="FA6687" t="str">
            <v>Exterior</v>
          </cell>
          <cell r="FB6687">
            <v>1991311.8640000001</v>
          </cell>
          <cell r="FC6687">
            <v>7196737.3640000001</v>
          </cell>
          <cell r="FI6687" t="str">
            <v>WA</v>
          </cell>
          <cell r="FJ6687" t="str">
            <v>Other</v>
          </cell>
          <cell r="FK6687" t="str">
            <v>EISAnqnx</v>
          </cell>
          <cell r="FL6687">
            <v>240445.91999999998</v>
          </cell>
        </row>
        <row r="6688">
          <cell r="EZ6688" t="str">
            <v>ID</v>
          </cell>
          <cell r="FA6688" t="str">
            <v>Garage</v>
          </cell>
          <cell r="FB6688">
            <v>719295.16</v>
          </cell>
          <cell r="FC6688">
            <v>1669521.9240000001</v>
          </cell>
          <cell r="FI6688" t="str">
            <v>WA</v>
          </cell>
          <cell r="FJ6688" t="str">
            <v>Other</v>
          </cell>
          <cell r="FK6688" t="str">
            <v>EISAq</v>
          </cell>
          <cell r="FL6688">
            <v>76141.207999999999</v>
          </cell>
        </row>
        <row r="6689">
          <cell r="EZ6689" t="str">
            <v>ID</v>
          </cell>
          <cell r="FA6689" t="str">
            <v>Kitchen</v>
          </cell>
          <cell r="FB6689">
            <v>1230373.3</v>
          </cell>
          <cell r="FC6689">
            <v>507292.37599999999</v>
          </cell>
          <cell r="FI6689" t="str">
            <v>WA</v>
          </cell>
          <cell r="FJ6689" t="str">
            <v>Other</v>
          </cell>
          <cell r="FK6689" t="str">
            <v>EISAx</v>
          </cell>
          <cell r="FL6689">
            <v>801486.39999999991</v>
          </cell>
        </row>
        <row r="6690">
          <cell r="EZ6690" t="str">
            <v>ID</v>
          </cell>
          <cell r="FA6690" t="str">
            <v>Living Room/Family Room</v>
          </cell>
          <cell r="FB6690">
            <v>1260659.412</v>
          </cell>
          <cell r="FC6690">
            <v>1086514.2679999999</v>
          </cell>
          <cell r="FI6690" t="str">
            <v>WA</v>
          </cell>
          <cell r="FJ6690" t="str">
            <v>Bathroom</v>
          </cell>
          <cell r="FK6690" t="str">
            <v>EISAnqnx</v>
          </cell>
          <cell r="FL6690">
            <v>4460843.7</v>
          </cell>
        </row>
        <row r="6691">
          <cell r="EZ6691" t="str">
            <v>ID</v>
          </cell>
          <cell r="FA6691" t="str">
            <v>Other</v>
          </cell>
          <cell r="FB6691">
            <v>4031838.66</v>
          </cell>
          <cell r="FC6691">
            <v>2381245.5559999999</v>
          </cell>
          <cell r="FI6691" t="str">
            <v>WA</v>
          </cell>
          <cell r="FJ6691" t="str">
            <v>Bathroom</v>
          </cell>
          <cell r="FK6691" t="str">
            <v>EISAq</v>
          </cell>
          <cell r="FL6691">
            <v>4956.4930000000004</v>
          </cell>
        </row>
        <row r="6692">
          <cell r="EZ6692" t="str">
            <v>WA</v>
          </cell>
          <cell r="FA6692" t="str">
            <v>Bathroom</v>
          </cell>
          <cell r="FB6692">
            <v>228799.22999999998</v>
          </cell>
          <cell r="FC6692">
            <v>176799.405</v>
          </cell>
          <cell r="FI6692" t="str">
            <v>WA</v>
          </cell>
          <cell r="FJ6692" t="str">
            <v>Bathroom</v>
          </cell>
          <cell r="FK6692" t="str">
            <v>EISAx</v>
          </cell>
          <cell r="FL6692">
            <v>1258949.2220000001</v>
          </cell>
        </row>
        <row r="6693">
          <cell r="EZ6693" t="str">
            <v>WA</v>
          </cell>
          <cell r="FA6693" t="str">
            <v>Bedrooms</v>
          </cell>
          <cell r="FB6693">
            <v>372318.74699999997</v>
          </cell>
          <cell r="FC6693">
            <v>603197.97</v>
          </cell>
          <cell r="FI6693" t="str">
            <v>WA</v>
          </cell>
          <cell r="FJ6693" t="str">
            <v>Bedrooms</v>
          </cell>
          <cell r="FK6693" t="str">
            <v>EISAnqnx</v>
          </cell>
          <cell r="FL6693">
            <v>892168.74000000011</v>
          </cell>
        </row>
        <row r="6694">
          <cell r="EZ6694" t="str">
            <v>WA</v>
          </cell>
          <cell r="FA6694" t="str">
            <v>Exterior</v>
          </cell>
          <cell r="FB6694">
            <v>199679.32799999998</v>
          </cell>
          <cell r="FC6694">
            <v>3095029.5839999998</v>
          </cell>
          <cell r="FI6694" t="str">
            <v>WA</v>
          </cell>
          <cell r="FJ6694" t="str">
            <v>Exterior</v>
          </cell>
          <cell r="FK6694" t="str">
            <v>EISAnqnx</v>
          </cell>
          <cell r="FL6694">
            <v>1982597.2000000002</v>
          </cell>
        </row>
        <row r="6695">
          <cell r="EZ6695" t="str">
            <v>WA</v>
          </cell>
          <cell r="FA6695" t="str">
            <v>Garage</v>
          </cell>
          <cell r="FB6695">
            <v>341118.85200000001</v>
          </cell>
          <cell r="FC6695">
            <v>915196.91999999993</v>
          </cell>
          <cell r="FI6695" t="str">
            <v>WA</v>
          </cell>
          <cell r="FJ6695" t="str">
            <v>Garage</v>
          </cell>
          <cell r="FK6695" t="str">
            <v>EISAq</v>
          </cell>
          <cell r="FL6695">
            <v>0</v>
          </cell>
        </row>
        <row r="6696">
          <cell r="EZ6696" t="str">
            <v>WA</v>
          </cell>
          <cell r="FA6696" t="str">
            <v>Kitchen</v>
          </cell>
          <cell r="FB6696">
            <v>314078.94299999997</v>
          </cell>
          <cell r="FC6696">
            <v>332798.88</v>
          </cell>
          <cell r="FI6696" t="str">
            <v>WA</v>
          </cell>
          <cell r="FJ6696" t="str">
            <v>Kitchen</v>
          </cell>
          <cell r="FK6696" t="str">
            <v>EISAq</v>
          </cell>
          <cell r="FL6696">
            <v>436171.38400000002</v>
          </cell>
        </row>
        <row r="6697">
          <cell r="EZ6697" t="str">
            <v>WA</v>
          </cell>
          <cell r="FA6697" t="str">
            <v>Living Room/Family Room</v>
          </cell>
          <cell r="FB6697">
            <v>711357.60600000003</v>
          </cell>
          <cell r="FC6697">
            <v>954716.78700000001</v>
          </cell>
          <cell r="FI6697" t="str">
            <v>WA</v>
          </cell>
          <cell r="FJ6697" t="str">
            <v>Kitchen</v>
          </cell>
          <cell r="FK6697" t="str">
            <v>EISAx</v>
          </cell>
          <cell r="FL6697">
            <v>708778.49900000007</v>
          </cell>
        </row>
        <row r="6698">
          <cell r="EZ6698" t="str">
            <v>WA</v>
          </cell>
          <cell r="FA6698" t="str">
            <v>Other</v>
          </cell>
          <cell r="FB6698">
            <v>653117.80200000003</v>
          </cell>
          <cell r="FC6698">
            <v>794557.326</v>
          </cell>
          <cell r="FI6698" t="str">
            <v>WA</v>
          </cell>
          <cell r="FJ6698" t="str">
            <v>Living Room/Family Room</v>
          </cell>
          <cell r="FK6698" t="str">
            <v>EISAnqnx</v>
          </cell>
          <cell r="FL6698">
            <v>2279986.7800000003</v>
          </cell>
        </row>
        <row r="6699">
          <cell r="EZ6699" t="str">
            <v>MT</v>
          </cell>
          <cell r="FA6699" t="str">
            <v>Bathroom</v>
          </cell>
          <cell r="FB6699">
            <v>93758.983999999997</v>
          </cell>
          <cell r="FC6699">
            <v>149162.01999999999</v>
          </cell>
          <cell r="FI6699" t="str">
            <v>WA</v>
          </cell>
          <cell r="FJ6699" t="str">
            <v>Living Room/Family Room</v>
          </cell>
          <cell r="FK6699" t="str">
            <v>EISAq</v>
          </cell>
          <cell r="FL6699">
            <v>99129.860000000015</v>
          </cell>
        </row>
        <row r="6700">
          <cell r="EZ6700" t="str">
            <v>MT</v>
          </cell>
          <cell r="FA6700" t="str">
            <v>Bedrooms</v>
          </cell>
          <cell r="FB6700">
            <v>187517.96799999999</v>
          </cell>
          <cell r="FC6700">
            <v>681883.52</v>
          </cell>
          <cell r="FI6700" t="str">
            <v>WA</v>
          </cell>
          <cell r="FJ6700" t="str">
            <v>Living Room/Family Room</v>
          </cell>
          <cell r="FK6700" t="str">
            <v>EISAx</v>
          </cell>
          <cell r="FL6700">
            <v>971472.62800000003</v>
          </cell>
        </row>
        <row r="6701">
          <cell r="EZ6701" t="str">
            <v>MT</v>
          </cell>
          <cell r="FA6701" t="str">
            <v>Kitchen</v>
          </cell>
          <cell r="FB6701">
            <v>93758.983999999997</v>
          </cell>
          <cell r="FC6701">
            <v>319632.90000000002</v>
          </cell>
          <cell r="FI6701" t="str">
            <v>WA</v>
          </cell>
          <cell r="FJ6701" t="str">
            <v>Other</v>
          </cell>
          <cell r="FK6701" t="str">
            <v>EISAnqnx</v>
          </cell>
          <cell r="FL6701">
            <v>6418658.4350000005</v>
          </cell>
        </row>
        <row r="6702">
          <cell r="EZ6702" t="str">
            <v>MT</v>
          </cell>
          <cell r="FA6702" t="str">
            <v>Living Room/Family Room</v>
          </cell>
          <cell r="FB6702">
            <v>187517.96799999999</v>
          </cell>
          <cell r="FC6702">
            <v>852354.4</v>
          </cell>
          <cell r="FI6702" t="str">
            <v>WA</v>
          </cell>
          <cell r="FJ6702" t="str">
            <v>Bathroom</v>
          </cell>
          <cell r="FK6702" t="str">
            <v>EISAnqnx</v>
          </cell>
          <cell r="FL6702">
            <v>457428.6</v>
          </cell>
        </row>
        <row r="6703">
          <cell r="EZ6703" t="str">
            <v>OR</v>
          </cell>
          <cell r="FA6703" t="str">
            <v>Bathroom</v>
          </cell>
          <cell r="FB6703">
            <v>645076.80000000005</v>
          </cell>
          <cell r="FC6703">
            <v>191910.348</v>
          </cell>
          <cell r="FI6703" t="str">
            <v>WA</v>
          </cell>
          <cell r="FJ6703" t="str">
            <v>Bedrooms</v>
          </cell>
          <cell r="FK6703" t="str">
            <v>EISAnqnx</v>
          </cell>
          <cell r="FL6703">
            <v>487923.83999999997</v>
          </cell>
        </row>
        <row r="6704">
          <cell r="EZ6704" t="str">
            <v>OR</v>
          </cell>
          <cell r="FA6704" t="str">
            <v>Bedrooms</v>
          </cell>
          <cell r="FB6704">
            <v>554766.04799999995</v>
          </cell>
          <cell r="FC6704">
            <v>551540.66399999999</v>
          </cell>
          <cell r="FI6704" t="str">
            <v>WA</v>
          </cell>
          <cell r="FJ6704" t="str">
            <v>Bedrooms</v>
          </cell>
          <cell r="FK6704" t="str">
            <v>EISAx</v>
          </cell>
          <cell r="FL6704">
            <v>701390.52</v>
          </cell>
        </row>
        <row r="6705">
          <cell r="EZ6705" t="str">
            <v>OR</v>
          </cell>
          <cell r="FA6705" t="str">
            <v>Exterior</v>
          </cell>
          <cell r="FB6705">
            <v>532188.36</v>
          </cell>
          <cell r="FC6705">
            <v>2106175.7519999999</v>
          </cell>
          <cell r="FI6705" t="str">
            <v>WA</v>
          </cell>
          <cell r="FJ6705" t="str">
            <v>Exterior</v>
          </cell>
          <cell r="FK6705" t="str">
            <v>EISAnqnx</v>
          </cell>
          <cell r="FL6705">
            <v>152476.19999999998</v>
          </cell>
        </row>
        <row r="6706">
          <cell r="EZ6706" t="str">
            <v>OR</v>
          </cell>
          <cell r="FA6706" t="str">
            <v>Garage</v>
          </cell>
          <cell r="FB6706">
            <v>451553.76</v>
          </cell>
          <cell r="FC6706">
            <v>225776.88</v>
          </cell>
          <cell r="FI6706" t="str">
            <v>WA</v>
          </cell>
          <cell r="FJ6706" t="str">
            <v>Kitchen</v>
          </cell>
          <cell r="FK6706" t="str">
            <v>EISAnqnx</v>
          </cell>
          <cell r="FL6706">
            <v>587033.37</v>
          </cell>
        </row>
        <row r="6707">
          <cell r="EZ6707" t="str">
            <v>OR</v>
          </cell>
          <cell r="FA6707" t="str">
            <v>Kitchen</v>
          </cell>
          <cell r="FB6707">
            <v>241903.8</v>
          </cell>
          <cell r="FC6707">
            <v>193523.04</v>
          </cell>
          <cell r="FI6707" t="str">
            <v>WA</v>
          </cell>
          <cell r="FJ6707" t="str">
            <v>Kitchen</v>
          </cell>
          <cell r="FK6707" t="str">
            <v>EISAx</v>
          </cell>
          <cell r="FL6707">
            <v>396438.12</v>
          </cell>
        </row>
        <row r="6708">
          <cell r="EZ6708" t="str">
            <v>OR</v>
          </cell>
          <cell r="FA6708" t="str">
            <v>Living Room/Family Room</v>
          </cell>
          <cell r="FB6708">
            <v>314474.94</v>
          </cell>
          <cell r="FC6708">
            <v>580569.12</v>
          </cell>
          <cell r="FI6708" t="str">
            <v>WA</v>
          </cell>
          <cell r="FJ6708" t="str">
            <v>Living Room/Family Room</v>
          </cell>
          <cell r="FK6708" t="str">
            <v>EISAnqnx</v>
          </cell>
          <cell r="FL6708">
            <v>501646.69799999997</v>
          </cell>
        </row>
        <row r="6709">
          <cell r="EZ6709" t="str">
            <v>OR</v>
          </cell>
          <cell r="FA6709" t="str">
            <v>Other</v>
          </cell>
          <cell r="FB6709">
            <v>766028.7</v>
          </cell>
          <cell r="FC6709">
            <v>387046.08</v>
          </cell>
          <cell r="FI6709" t="str">
            <v>WA</v>
          </cell>
          <cell r="FJ6709" t="str">
            <v>Living Room/Family Room</v>
          </cell>
          <cell r="FK6709" t="str">
            <v>EISAq</v>
          </cell>
          <cell r="FL6709">
            <v>38119.049999999996</v>
          </cell>
        </row>
        <row r="6710">
          <cell r="EZ6710" t="str">
            <v>OR</v>
          </cell>
          <cell r="FA6710" t="str">
            <v>Bathroom</v>
          </cell>
          <cell r="FB6710">
            <v>145142.28</v>
          </cell>
          <cell r="FC6710">
            <v>130628.052</v>
          </cell>
          <cell r="FI6710" t="str">
            <v>WA</v>
          </cell>
          <cell r="FJ6710" t="str">
            <v>Other</v>
          </cell>
          <cell r="FK6710" t="str">
            <v>EISAnqnx</v>
          </cell>
          <cell r="FL6710">
            <v>686142.9</v>
          </cell>
        </row>
        <row r="6711">
          <cell r="EZ6711" t="str">
            <v>OR</v>
          </cell>
          <cell r="FA6711" t="str">
            <v>Bedrooms</v>
          </cell>
          <cell r="FB6711">
            <v>251579.95199999999</v>
          </cell>
          <cell r="FC6711">
            <v>1046637.108</v>
          </cell>
          <cell r="FI6711" t="str">
            <v>WA</v>
          </cell>
          <cell r="FJ6711" t="str">
            <v>Other</v>
          </cell>
          <cell r="FK6711" t="str">
            <v>EISAq</v>
          </cell>
          <cell r="FL6711">
            <v>118931.436</v>
          </cell>
        </row>
        <row r="6712">
          <cell r="EZ6712" t="str">
            <v>OR</v>
          </cell>
          <cell r="FA6712" t="str">
            <v>Exterior</v>
          </cell>
          <cell r="FB6712">
            <v>387046.08</v>
          </cell>
          <cell r="FC6712">
            <v>4412325.3119999999</v>
          </cell>
          <cell r="FI6712" t="str">
            <v>WA</v>
          </cell>
          <cell r="FJ6712" t="str">
            <v>Other</v>
          </cell>
          <cell r="FK6712" t="str">
            <v>EISAx</v>
          </cell>
          <cell r="FL6712">
            <v>1161868.6439999999</v>
          </cell>
        </row>
        <row r="6713">
          <cell r="EZ6713" t="str">
            <v>OR</v>
          </cell>
          <cell r="FA6713" t="str">
            <v>Kitchen</v>
          </cell>
          <cell r="FB6713">
            <v>72571.14</v>
          </cell>
          <cell r="FC6713">
            <v>354792.24</v>
          </cell>
          <cell r="FI6713" t="str">
            <v>WA</v>
          </cell>
          <cell r="FJ6713" t="str">
            <v>Bathroom</v>
          </cell>
          <cell r="FK6713" t="str">
            <v>EISAnqnx</v>
          </cell>
          <cell r="FL6713">
            <v>360668.88</v>
          </cell>
        </row>
        <row r="6714">
          <cell r="EZ6714" t="str">
            <v>OR</v>
          </cell>
          <cell r="FA6714" t="str">
            <v>Living Room/Family Room</v>
          </cell>
          <cell r="FB6714">
            <v>169332.66</v>
          </cell>
          <cell r="FC6714">
            <v>483807.6</v>
          </cell>
          <cell r="FI6714" t="str">
            <v>WA</v>
          </cell>
          <cell r="FJ6714" t="str">
            <v>Bathroom</v>
          </cell>
          <cell r="FK6714" t="str">
            <v>EISAq</v>
          </cell>
          <cell r="FL6714">
            <v>234434.772</v>
          </cell>
        </row>
        <row r="6715">
          <cell r="EZ6715" t="str">
            <v>OR</v>
          </cell>
          <cell r="FA6715" t="str">
            <v>Other</v>
          </cell>
          <cell r="FB6715">
            <v>293509.94400000002</v>
          </cell>
          <cell r="FC6715">
            <v>1927166.94</v>
          </cell>
          <cell r="FI6715" t="str">
            <v>WA</v>
          </cell>
          <cell r="FJ6715" t="str">
            <v>Bedrooms</v>
          </cell>
          <cell r="FK6715" t="str">
            <v>EISAq</v>
          </cell>
          <cell r="FL6715">
            <v>216401.32799999998</v>
          </cell>
        </row>
        <row r="6716">
          <cell r="EZ6716" t="str">
            <v>MT</v>
          </cell>
          <cell r="FA6716" t="str">
            <v>Bathroom</v>
          </cell>
          <cell r="FB6716">
            <v>400637.65</v>
          </cell>
          <cell r="FC6716">
            <v>109889.18400000001</v>
          </cell>
          <cell r="FI6716" t="str">
            <v>WA</v>
          </cell>
          <cell r="FJ6716" t="str">
            <v>Exterior</v>
          </cell>
          <cell r="FK6716" t="str">
            <v>EISAnqnx</v>
          </cell>
          <cell r="FL6716">
            <v>120222.95999999999</v>
          </cell>
        </row>
        <row r="6717">
          <cell r="EZ6717" t="str">
            <v>MT</v>
          </cell>
          <cell r="FA6717" t="str">
            <v>Bedrooms</v>
          </cell>
          <cell r="FB6717">
            <v>354850.49000000005</v>
          </cell>
          <cell r="FC6717">
            <v>299905.89800000004</v>
          </cell>
          <cell r="FI6717" t="str">
            <v>WA</v>
          </cell>
          <cell r="FJ6717" t="str">
            <v>Exterior</v>
          </cell>
          <cell r="FK6717" t="str">
            <v>EISAq</v>
          </cell>
          <cell r="FL6717">
            <v>92170.936000000002</v>
          </cell>
        </row>
        <row r="6718">
          <cell r="EZ6718" t="str">
            <v>MT</v>
          </cell>
          <cell r="FA6718" t="str">
            <v>Exterior</v>
          </cell>
          <cell r="FB6718">
            <v>137361.48000000001</v>
          </cell>
          <cell r="FC6718">
            <v>1592248.4890000001</v>
          </cell>
          <cell r="FI6718" t="str">
            <v>WA</v>
          </cell>
          <cell r="FJ6718" t="str">
            <v>Garage</v>
          </cell>
          <cell r="FK6718" t="str">
            <v>EISAnqnx</v>
          </cell>
          <cell r="FL6718">
            <v>120222.95999999999</v>
          </cell>
        </row>
        <row r="6719">
          <cell r="EZ6719" t="str">
            <v>MT</v>
          </cell>
          <cell r="FA6719" t="str">
            <v>Garage</v>
          </cell>
          <cell r="FB6719">
            <v>160255.06</v>
          </cell>
          <cell r="FC6719">
            <v>309063.33</v>
          </cell>
          <cell r="FI6719" t="str">
            <v>WA</v>
          </cell>
          <cell r="FJ6719" t="str">
            <v>Garage</v>
          </cell>
          <cell r="FK6719" t="str">
            <v>EISAq</v>
          </cell>
          <cell r="FL6719">
            <v>78144.923999999999</v>
          </cell>
        </row>
        <row r="6720">
          <cell r="EZ6720" t="str">
            <v>MT</v>
          </cell>
          <cell r="FA6720" t="str">
            <v>Kitchen</v>
          </cell>
          <cell r="FB6720">
            <v>480765.18000000005</v>
          </cell>
          <cell r="FC6720">
            <v>282735.71300000005</v>
          </cell>
          <cell r="FI6720" t="str">
            <v>WA</v>
          </cell>
          <cell r="FJ6720" t="str">
            <v>Kitchen</v>
          </cell>
          <cell r="FK6720" t="str">
            <v>EISAq</v>
          </cell>
          <cell r="FL6720">
            <v>130241.54</v>
          </cell>
        </row>
        <row r="6721">
          <cell r="EZ6721" t="str">
            <v>MT</v>
          </cell>
          <cell r="FA6721" t="str">
            <v>Living Room/Family Room</v>
          </cell>
          <cell r="FB6721">
            <v>618126.66</v>
          </cell>
          <cell r="FC6721">
            <v>242671.94800000003</v>
          </cell>
          <cell r="FI6721" t="str">
            <v>WA</v>
          </cell>
          <cell r="FJ6721" t="str">
            <v>Kitchen</v>
          </cell>
          <cell r="FK6721" t="str">
            <v>EISAx</v>
          </cell>
          <cell r="FL6721">
            <v>80148.639999999999</v>
          </cell>
        </row>
        <row r="6722">
          <cell r="EZ6722" t="str">
            <v>MT</v>
          </cell>
          <cell r="FA6722" t="str">
            <v>Other</v>
          </cell>
          <cell r="FB6722">
            <v>589509.68500000006</v>
          </cell>
          <cell r="FC6722">
            <v>532275.73499999999</v>
          </cell>
          <cell r="FI6722" t="str">
            <v>WA</v>
          </cell>
          <cell r="FJ6722" t="str">
            <v>Living Room/Family Room</v>
          </cell>
          <cell r="FK6722" t="str">
            <v>EISAq</v>
          </cell>
          <cell r="FL6722">
            <v>172319.576</v>
          </cell>
        </row>
        <row r="6723">
          <cell r="EZ6723" t="str">
            <v>WA</v>
          </cell>
          <cell r="FA6723" t="str">
            <v>Bathroom</v>
          </cell>
          <cell r="FB6723">
            <v>395198.67</v>
          </cell>
          <cell r="FC6723">
            <v>128959.56599999999</v>
          </cell>
          <cell r="FI6723" t="str">
            <v>WA</v>
          </cell>
          <cell r="FJ6723" t="str">
            <v>Living Room/Family Room</v>
          </cell>
          <cell r="FK6723" t="str">
            <v>EISAx</v>
          </cell>
          <cell r="FL6723">
            <v>130241.54</v>
          </cell>
        </row>
        <row r="6724">
          <cell r="EZ6724" t="str">
            <v>WA</v>
          </cell>
          <cell r="FA6724" t="str">
            <v>Bedrooms</v>
          </cell>
          <cell r="FB6724">
            <v>686397.69</v>
          </cell>
          <cell r="FC6724">
            <v>750877.473</v>
          </cell>
          <cell r="FI6724" t="str">
            <v>WA</v>
          </cell>
          <cell r="FJ6724" t="str">
            <v>Other</v>
          </cell>
          <cell r="FK6724" t="str">
            <v>EISAnqnx</v>
          </cell>
          <cell r="FL6724">
            <v>561040.48</v>
          </cell>
        </row>
        <row r="6725">
          <cell r="EZ6725" t="str">
            <v>WA</v>
          </cell>
          <cell r="FA6725" t="str">
            <v>Kitchen</v>
          </cell>
          <cell r="FB6725">
            <v>218399.26499999998</v>
          </cell>
          <cell r="FC6725">
            <v>160159.46099999998</v>
          </cell>
          <cell r="FI6725" t="str">
            <v>WA</v>
          </cell>
          <cell r="FJ6725" t="str">
            <v>Other</v>
          </cell>
          <cell r="FK6725" t="str">
            <v>EISAq</v>
          </cell>
          <cell r="FL6725">
            <v>573062.77599999995</v>
          </cell>
        </row>
        <row r="6726">
          <cell r="EZ6726" t="str">
            <v>WA</v>
          </cell>
          <cell r="FA6726" t="str">
            <v>Living Room/Family Room</v>
          </cell>
          <cell r="FB6726">
            <v>395198.67</v>
          </cell>
          <cell r="FC6726">
            <v>519998.25</v>
          </cell>
          <cell r="FI6726" t="str">
            <v>WA</v>
          </cell>
          <cell r="FJ6726" t="str">
            <v>Other</v>
          </cell>
          <cell r="FK6726" t="str">
            <v>EISAx</v>
          </cell>
          <cell r="FL6726">
            <v>340631.72</v>
          </cell>
        </row>
        <row r="6727">
          <cell r="EZ6727" t="str">
            <v>WA</v>
          </cell>
          <cell r="FA6727" t="str">
            <v>Other</v>
          </cell>
          <cell r="FB6727">
            <v>374398.74</v>
          </cell>
          <cell r="FC6727">
            <v>303678.978</v>
          </cell>
          <cell r="FI6727" t="str">
            <v>WA</v>
          </cell>
          <cell r="FJ6727" t="str">
            <v>Bathroom</v>
          </cell>
          <cell r="FK6727" t="str">
            <v>EISAnqnx</v>
          </cell>
          <cell r="FL6727">
            <v>297389.58</v>
          </cell>
        </row>
        <row r="6728">
          <cell r="EZ6728" t="str">
            <v>WA</v>
          </cell>
          <cell r="FA6728" t="str">
            <v>Bathroom</v>
          </cell>
          <cell r="FB6728">
            <v>873597.05999999994</v>
          </cell>
          <cell r="FC6728">
            <v>228799.22999999998</v>
          </cell>
          <cell r="FI6728" t="str">
            <v>WA</v>
          </cell>
          <cell r="FJ6728" t="str">
            <v>Bathroom</v>
          </cell>
          <cell r="FK6728" t="str">
            <v>EISAq</v>
          </cell>
          <cell r="FL6728">
            <v>649300.5830000001</v>
          </cell>
        </row>
        <row r="6729">
          <cell r="EZ6729" t="str">
            <v>WA</v>
          </cell>
          <cell r="FA6729" t="str">
            <v>Bedrooms</v>
          </cell>
          <cell r="FB6729">
            <v>1214715.912</v>
          </cell>
          <cell r="FC6729">
            <v>981756.696</v>
          </cell>
          <cell r="FI6729" t="str">
            <v>WA</v>
          </cell>
          <cell r="FJ6729" t="str">
            <v>Bedrooms</v>
          </cell>
          <cell r="FK6729" t="str">
            <v>EISAq</v>
          </cell>
          <cell r="FL6729">
            <v>827734.33100000012</v>
          </cell>
        </row>
        <row r="6730">
          <cell r="EZ6730" t="str">
            <v>WA</v>
          </cell>
          <cell r="FA6730" t="str">
            <v>Exterior</v>
          </cell>
          <cell r="FB6730">
            <v>457598.45999999996</v>
          </cell>
          <cell r="FC6730">
            <v>3186549.2760000001</v>
          </cell>
          <cell r="FI6730" t="str">
            <v>WA</v>
          </cell>
          <cell r="FJ6730" t="str">
            <v>Exterior</v>
          </cell>
          <cell r="FK6730" t="str">
            <v>EISAnqnx</v>
          </cell>
          <cell r="FL6730">
            <v>2973895.8000000003</v>
          </cell>
        </row>
        <row r="6731">
          <cell r="EZ6731" t="str">
            <v>WA</v>
          </cell>
          <cell r="FA6731" t="str">
            <v>Kitchen</v>
          </cell>
          <cell r="FB6731">
            <v>540798.17999999993</v>
          </cell>
          <cell r="FC6731">
            <v>359838.78899999999</v>
          </cell>
          <cell r="FI6731" t="str">
            <v>WA</v>
          </cell>
          <cell r="FJ6731" t="str">
            <v>Exterior</v>
          </cell>
          <cell r="FK6731" t="str">
            <v>EISAx</v>
          </cell>
          <cell r="FL6731">
            <v>847560.30300000007</v>
          </cell>
        </row>
        <row r="6732">
          <cell r="EZ6732" t="str">
            <v>WA</v>
          </cell>
          <cell r="FA6732" t="str">
            <v>Living Room/Family Room</v>
          </cell>
          <cell r="FB6732">
            <v>2063353.0559999999</v>
          </cell>
          <cell r="FC6732">
            <v>1102396.29</v>
          </cell>
          <cell r="FI6732" t="str">
            <v>WA</v>
          </cell>
          <cell r="FJ6732" t="str">
            <v>Garage</v>
          </cell>
          <cell r="FK6732" t="str">
            <v>EISAq</v>
          </cell>
          <cell r="FL6732">
            <v>277563.60800000001</v>
          </cell>
        </row>
        <row r="6733">
          <cell r="EZ6733" t="str">
            <v>WA</v>
          </cell>
          <cell r="FA6733" t="str">
            <v>Other</v>
          </cell>
          <cell r="FB6733">
            <v>432638.54399999999</v>
          </cell>
          <cell r="FC6733">
            <v>426398.565</v>
          </cell>
          <cell r="FI6733" t="str">
            <v>WA</v>
          </cell>
          <cell r="FJ6733" t="str">
            <v>Kitchen</v>
          </cell>
          <cell r="FK6733" t="str">
            <v>EISAq</v>
          </cell>
          <cell r="FL6733">
            <v>807908.35900000005</v>
          </cell>
        </row>
        <row r="6734">
          <cell r="EZ6734" t="str">
            <v>ID</v>
          </cell>
          <cell r="FA6734" t="str">
            <v>Bathroom</v>
          </cell>
          <cell r="FB6734">
            <v>509182.55499999999</v>
          </cell>
          <cell r="FC6734">
            <v>164560.16999999998</v>
          </cell>
          <cell r="FI6734" t="str">
            <v>WA</v>
          </cell>
          <cell r="FJ6734" t="str">
            <v>Kitchen</v>
          </cell>
          <cell r="FK6734" t="str">
            <v>EISAx</v>
          </cell>
          <cell r="FL6734">
            <v>198259.72000000003</v>
          </cell>
        </row>
        <row r="6735">
          <cell r="EZ6735" t="str">
            <v>ID</v>
          </cell>
          <cell r="FA6735" t="str">
            <v>Bedrooms</v>
          </cell>
          <cell r="FB6735">
            <v>381588.8</v>
          </cell>
          <cell r="FC6735">
            <v>455521.62999999995</v>
          </cell>
          <cell r="FI6735" t="str">
            <v>WA</v>
          </cell>
          <cell r="FJ6735" t="str">
            <v>Living Room/Family Room</v>
          </cell>
          <cell r="FK6735" t="str">
            <v>EISAq</v>
          </cell>
          <cell r="FL6735">
            <v>277563.60800000001</v>
          </cell>
        </row>
        <row r="6736">
          <cell r="EZ6736" t="str">
            <v>ID</v>
          </cell>
          <cell r="FA6736" t="str">
            <v>Exterior</v>
          </cell>
          <cell r="FB6736">
            <v>664203.005</v>
          </cell>
          <cell r="FC6736">
            <v>2537565.52</v>
          </cell>
          <cell r="FI6736" t="str">
            <v>WA</v>
          </cell>
          <cell r="FJ6736" t="str">
            <v>Other</v>
          </cell>
          <cell r="FK6736" t="str">
            <v>EISAnqnx</v>
          </cell>
          <cell r="FL6736">
            <v>693909.02</v>
          </cell>
        </row>
        <row r="6737">
          <cell r="EZ6737" t="str">
            <v>ID</v>
          </cell>
          <cell r="FA6737" t="str">
            <v>Kitchen</v>
          </cell>
          <cell r="FB6737">
            <v>515144.87999999995</v>
          </cell>
          <cell r="FC6737">
            <v>289768.995</v>
          </cell>
          <cell r="FI6737" t="str">
            <v>WA</v>
          </cell>
          <cell r="FJ6737" t="str">
            <v>Other</v>
          </cell>
          <cell r="FK6737" t="str">
            <v>EISAq</v>
          </cell>
          <cell r="FL6737">
            <v>1987553.6930000002</v>
          </cell>
        </row>
        <row r="6738">
          <cell r="EZ6738" t="str">
            <v>ID</v>
          </cell>
          <cell r="FA6738" t="str">
            <v>Living Room/Family Room</v>
          </cell>
          <cell r="FB6738">
            <v>864537.12499999988</v>
          </cell>
          <cell r="FC6738">
            <v>739328.29999999993</v>
          </cell>
          <cell r="FI6738" t="str">
            <v>WA</v>
          </cell>
          <cell r="FJ6738" t="str">
            <v>Other</v>
          </cell>
          <cell r="FK6738" t="str">
            <v>EISAx</v>
          </cell>
          <cell r="FL6738">
            <v>1139993.3900000001</v>
          </cell>
        </row>
        <row r="6739">
          <cell r="EZ6739" t="str">
            <v>ID</v>
          </cell>
          <cell r="FA6739" t="str">
            <v>Other</v>
          </cell>
          <cell r="FB6739">
            <v>434057.25999999995</v>
          </cell>
          <cell r="FC6739">
            <v>632006.44999999995</v>
          </cell>
          <cell r="FI6739" t="str">
            <v>OR</v>
          </cell>
          <cell r="FJ6739" t="str">
            <v>Bathroom</v>
          </cell>
          <cell r="FK6739" t="str">
            <v>EISAnqnx</v>
          </cell>
          <cell r="FL6739">
            <v>142563.24</v>
          </cell>
        </row>
        <row r="6740">
          <cell r="EZ6740" t="str">
            <v>MT</v>
          </cell>
          <cell r="FA6740" t="str">
            <v>Bedrooms</v>
          </cell>
          <cell r="FB6740">
            <v>103021.11000000002</v>
          </cell>
          <cell r="FC6740">
            <v>297616.54000000004</v>
          </cell>
          <cell r="FI6740" t="str">
            <v>OR</v>
          </cell>
          <cell r="FJ6740" t="str">
            <v>Bedrooms</v>
          </cell>
          <cell r="FK6740" t="str">
            <v>EISAnqnx</v>
          </cell>
          <cell r="FL6740">
            <v>427689.72000000003</v>
          </cell>
        </row>
        <row r="6741">
          <cell r="EZ6741" t="str">
            <v>MT</v>
          </cell>
          <cell r="FA6741" t="str">
            <v>Exterior</v>
          </cell>
          <cell r="FB6741">
            <v>34340.370000000003</v>
          </cell>
          <cell r="FC6741">
            <v>971832.47100000002</v>
          </cell>
          <cell r="FI6741" t="str">
            <v>OR</v>
          </cell>
          <cell r="FJ6741" t="str">
            <v>Bedrooms</v>
          </cell>
          <cell r="FK6741" t="str">
            <v>EISAq</v>
          </cell>
          <cell r="FL6741">
            <v>35640.81</v>
          </cell>
        </row>
        <row r="6742">
          <cell r="EZ6742" t="str">
            <v>MT</v>
          </cell>
          <cell r="FA6742" t="str">
            <v>Kitchen</v>
          </cell>
          <cell r="FB6742">
            <v>108744.505</v>
          </cell>
          <cell r="FC6742">
            <v>164833.77600000001</v>
          </cell>
          <cell r="FI6742" t="str">
            <v>OR</v>
          </cell>
          <cell r="FJ6742" t="str">
            <v>Exterior</v>
          </cell>
          <cell r="FK6742" t="str">
            <v>EISAx</v>
          </cell>
          <cell r="FL6742">
            <v>201964.59</v>
          </cell>
        </row>
        <row r="6743">
          <cell r="EZ6743" t="str">
            <v>MT</v>
          </cell>
          <cell r="FA6743" t="str">
            <v>Living Room/Family Room</v>
          </cell>
          <cell r="FB6743">
            <v>34340.370000000003</v>
          </cell>
          <cell r="FC6743">
            <v>187727.35600000003</v>
          </cell>
          <cell r="FI6743" t="str">
            <v>OR</v>
          </cell>
          <cell r="FJ6743" t="str">
            <v>Garage</v>
          </cell>
          <cell r="FK6743" t="str">
            <v>EISAnqnx</v>
          </cell>
          <cell r="FL6743">
            <v>142563.24</v>
          </cell>
        </row>
        <row r="6744">
          <cell r="EZ6744" t="str">
            <v>MT</v>
          </cell>
          <cell r="FA6744" t="str">
            <v>Other</v>
          </cell>
          <cell r="FB6744">
            <v>204897.54100000003</v>
          </cell>
          <cell r="FC6744">
            <v>217489.01</v>
          </cell>
          <cell r="FI6744" t="str">
            <v>OR</v>
          </cell>
          <cell r="FJ6744" t="str">
            <v>Garage</v>
          </cell>
          <cell r="FK6744" t="str">
            <v>EISAq</v>
          </cell>
          <cell r="FL6744">
            <v>95042.16</v>
          </cell>
        </row>
        <row r="6745">
          <cell r="EZ6745" t="str">
            <v>MT</v>
          </cell>
          <cell r="FA6745" t="str">
            <v>Bathroom</v>
          </cell>
          <cell r="FB6745">
            <v>68680.740000000005</v>
          </cell>
          <cell r="FC6745">
            <v>61812.666000000005</v>
          </cell>
          <cell r="FI6745" t="str">
            <v>OR</v>
          </cell>
          <cell r="FJ6745" t="str">
            <v>Kitchen</v>
          </cell>
          <cell r="FK6745" t="str">
            <v>EISAq</v>
          </cell>
          <cell r="FL6745">
            <v>104546.376</v>
          </cell>
        </row>
        <row r="6746">
          <cell r="EZ6746" t="str">
            <v>MT</v>
          </cell>
          <cell r="FA6746" t="str">
            <v>Bedrooms</v>
          </cell>
          <cell r="FB6746">
            <v>412084.44000000006</v>
          </cell>
          <cell r="FC6746">
            <v>446424.81000000006</v>
          </cell>
          <cell r="FI6746" t="str">
            <v>OR</v>
          </cell>
          <cell r="FJ6746" t="str">
            <v>Kitchen</v>
          </cell>
          <cell r="FK6746" t="str">
            <v>EISAx</v>
          </cell>
          <cell r="FL6746">
            <v>148503.375</v>
          </cell>
        </row>
        <row r="6747">
          <cell r="EZ6747" t="str">
            <v>MT</v>
          </cell>
          <cell r="FA6747" t="str">
            <v>Kitchen</v>
          </cell>
          <cell r="FB6747">
            <v>574628.85800000001</v>
          </cell>
          <cell r="FC6747">
            <v>494501.32800000004</v>
          </cell>
          <cell r="FI6747" t="str">
            <v>OR</v>
          </cell>
          <cell r="FJ6747" t="str">
            <v>Living Room/Family Room</v>
          </cell>
          <cell r="FK6747" t="str">
            <v>EISAnqnx</v>
          </cell>
          <cell r="FL6747">
            <v>237605.40000000002</v>
          </cell>
        </row>
        <row r="6748">
          <cell r="EZ6748" t="str">
            <v>MT</v>
          </cell>
          <cell r="FA6748" t="str">
            <v>Living Room/Family Room</v>
          </cell>
          <cell r="FB6748">
            <v>343403.7</v>
          </cell>
          <cell r="FC6748">
            <v>359429.20600000001</v>
          </cell>
          <cell r="FI6748" t="str">
            <v>OR</v>
          </cell>
          <cell r="FJ6748" t="str">
            <v>Living Room/Family Room</v>
          </cell>
          <cell r="FK6748" t="str">
            <v>EISAq</v>
          </cell>
          <cell r="FL6748">
            <v>87913.998000000007</v>
          </cell>
        </row>
        <row r="6749">
          <cell r="EZ6749" t="str">
            <v>ID</v>
          </cell>
          <cell r="FA6749" t="str">
            <v>Bathroom</v>
          </cell>
          <cell r="FB6749">
            <v>2120027.84</v>
          </cell>
          <cell r="FC6749">
            <v>348290.288</v>
          </cell>
          <cell r="FI6749" t="str">
            <v>OR</v>
          </cell>
          <cell r="FJ6749" t="str">
            <v>Other</v>
          </cell>
          <cell r="FK6749" t="str">
            <v>EISAq</v>
          </cell>
          <cell r="FL6749">
            <v>281562.39900000003</v>
          </cell>
        </row>
        <row r="6750">
          <cell r="EZ6750" t="str">
            <v>ID</v>
          </cell>
          <cell r="FA6750" t="str">
            <v>Bedrooms</v>
          </cell>
          <cell r="FB6750">
            <v>1892882</v>
          </cell>
          <cell r="FC6750">
            <v>2555390.7000000002</v>
          </cell>
          <cell r="FI6750" t="str">
            <v>WA</v>
          </cell>
          <cell r="FJ6750" t="str">
            <v>Bathroom</v>
          </cell>
          <cell r="FK6750" t="str">
            <v>EISAnqnx</v>
          </cell>
          <cell r="FL6750">
            <v>304952.39999999997</v>
          </cell>
        </row>
        <row r="6751">
          <cell r="EZ6751" t="str">
            <v>ID</v>
          </cell>
          <cell r="FA6751" t="str">
            <v>Exterior</v>
          </cell>
          <cell r="FB6751">
            <v>1135729.2</v>
          </cell>
          <cell r="FC6751">
            <v>7473098.1359999999</v>
          </cell>
          <cell r="FI6751" t="str">
            <v>WA</v>
          </cell>
          <cell r="FJ6751" t="str">
            <v>Bedrooms</v>
          </cell>
          <cell r="FK6751" t="str">
            <v>EISAnqnx</v>
          </cell>
          <cell r="FL6751">
            <v>91485.72</v>
          </cell>
        </row>
        <row r="6752">
          <cell r="EZ6752" t="str">
            <v>ID</v>
          </cell>
          <cell r="FA6752" t="str">
            <v>Garage</v>
          </cell>
          <cell r="FB6752">
            <v>1892882</v>
          </cell>
          <cell r="FC6752">
            <v>2608391.3960000002</v>
          </cell>
          <cell r="FI6752" t="str">
            <v>WA</v>
          </cell>
          <cell r="FJ6752" t="str">
            <v>Bedrooms</v>
          </cell>
          <cell r="FK6752" t="str">
            <v>EISAq</v>
          </cell>
          <cell r="FL6752">
            <v>21346.667999999998</v>
          </cell>
        </row>
        <row r="6753">
          <cell r="EZ6753" t="str">
            <v>ID</v>
          </cell>
          <cell r="FA6753" t="str">
            <v>Kitchen</v>
          </cell>
          <cell r="FB6753">
            <v>832868.08000000007</v>
          </cell>
          <cell r="FC6753">
            <v>518649.66800000001</v>
          </cell>
          <cell r="FI6753" t="str">
            <v>WA</v>
          </cell>
          <cell r="FJ6753" t="str">
            <v>Bedrooms</v>
          </cell>
          <cell r="FK6753" t="str">
            <v>EISAx</v>
          </cell>
          <cell r="FL6753">
            <v>1018541.0159999999</v>
          </cell>
        </row>
        <row r="6754">
          <cell r="EZ6754" t="str">
            <v>ID</v>
          </cell>
          <cell r="FA6754" t="str">
            <v>Living Room/Family Room</v>
          </cell>
          <cell r="FB6754">
            <v>3255757.04</v>
          </cell>
          <cell r="FC6754">
            <v>2907466.7520000003</v>
          </cell>
          <cell r="FI6754" t="str">
            <v>WA</v>
          </cell>
          <cell r="FJ6754" t="str">
            <v>Exterior</v>
          </cell>
          <cell r="FK6754" t="str">
            <v>EISAnqnx</v>
          </cell>
          <cell r="FL6754">
            <v>1006342.9199999999</v>
          </cell>
        </row>
        <row r="6755">
          <cell r="EZ6755" t="str">
            <v>ID</v>
          </cell>
          <cell r="FA6755" t="str">
            <v>Other</v>
          </cell>
          <cell r="FB6755">
            <v>908583.36</v>
          </cell>
          <cell r="FC6755">
            <v>802581.96799999999</v>
          </cell>
          <cell r="FI6755" t="str">
            <v>WA</v>
          </cell>
          <cell r="FJ6755" t="str">
            <v>Exterior</v>
          </cell>
          <cell r="FK6755" t="str">
            <v>EISAq</v>
          </cell>
          <cell r="FL6755">
            <v>109782.864</v>
          </cell>
        </row>
        <row r="6756">
          <cell r="EZ6756" t="str">
            <v>WA</v>
          </cell>
          <cell r="FA6756" t="str">
            <v>Bathroom</v>
          </cell>
          <cell r="FB6756">
            <v>809117.277</v>
          </cell>
          <cell r="FC6756">
            <v>401438.64899999998</v>
          </cell>
          <cell r="FI6756" t="str">
            <v>WA</v>
          </cell>
          <cell r="FJ6756" t="str">
            <v>Exterior</v>
          </cell>
          <cell r="FK6756" t="str">
            <v>EISAx</v>
          </cell>
          <cell r="FL6756">
            <v>548914.31999999995</v>
          </cell>
        </row>
        <row r="6757">
          <cell r="EZ6757" t="str">
            <v>WA</v>
          </cell>
          <cell r="FA6757" t="str">
            <v>Bedrooms</v>
          </cell>
          <cell r="FB6757">
            <v>303678.978</v>
          </cell>
          <cell r="FC6757">
            <v>960956.76599999995</v>
          </cell>
          <cell r="FI6757" t="str">
            <v>WA</v>
          </cell>
          <cell r="FJ6757" t="str">
            <v>Garage</v>
          </cell>
          <cell r="FK6757" t="str">
            <v>EISAq</v>
          </cell>
          <cell r="FL6757">
            <v>631251.46799999999</v>
          </cell>
        </row>
        <row r="6758">
          <cell r="EZ6758" t="str">
            <v>WA</v>
          </cell>
          <cell r="FA6758" t="str">
            <v>Exterior</v>
          </cell>
          <cell r="FB6758">
            <v>249599.16</v>
          </cell>
          <cell r="FC6758">
            <v>4967023.284</v>
          </cell>
          <cell r="FI6758" t="str">
            <v>WA</v>
          </cell>
          <cell r="FJ6758" t="str">
            <v>Garage</v>
          </cell>
          <cell r="FK6758" t="str">
            <v>EISAx</v>
          </cell>
          <cell r="FL6758">
            <v>414735.26399999997</v>
          </cell>
        </row>
        <row r="6759">
          <cell r="EZ6759" t="str">
            <v>WA</v>
          </cell>
          <cell r="FA6759" t="str">
            <v>Garage</v>
          </cell>
          <cell r="FB6759">
            <v>391038.68400000001</v>
          </cell>
          <cell r="FC6759">
            <v>915196.91999999993</v>
          </cell>
          <cell r="FI6759" t="str">
            <v>WA</v>
          </cell>
          <cell r="FJ6759" t="str">
            <v>Kitchen</v>
          </cell>
          <cell r="FK6759" t="str">
            <v>EISAq</v>
          </cell>
          <cell r="FL6759">
            <v>341546.68799999997</v>
          </cell>
        </row>
        <row r="6760">
          <cell r="EZ6760" t="str">
            <v>WA</v>
          </cell>
          <cell r="FA6760" t="str">
            <v>Kitchen</v>
          </cell>
          <cell r="FB6760">
            <v>696797.65500000003</v>
          </cell>
          <cell r="FC6760">
            <v>553278.13800000004</v>
          </cell>
          <cell r="FI6760" t="str">
            <v>WA</v>
          </cell>
          <cell r="FJ6760" t="str">
            <v>Living Room/Family Room</v>
          </cell>
          <cell r="FK6760" t="str">
            <v>EISAq</v>
          </cell>
          <cell r="FL6760">
            <v>54891.432000000001</v>
          </cell>
        </row>
        <row r="6761">
          <cell r="EZ6761" t="str">
            <v>WA</v>
          </cell>
          <cell r="FA6761" t="str">
            <v>Living Room/Family Room</v>
          </cell>
          <cell r="FB6761">
            <v>755037.45900000003</v>
          </cell>
          <cell r="FC6761">
            <v>1198075.9679999999</v>
          </cell>
          <cell r="FI6761" t="str">
            <v>WA</v>
          </cell>
          <cell r="FJ6761" t="str">
            <v>Living Room/Family Room</v>
          </cell>
          <cell r="FK6761" t="str">
            <v>EISAx</v>
          </cell>
          <cell r="FL6761">
            <v>160100.00999999998</v>
          </cell>
        </row>
        <row r="6762">
          <cell r="EZ6762" t="str">
            <v>WA</v>
          </cell>
          <cell r="FA6762" t="str">
            <v>Other</v>
          </cell>
          <cell r="FB6762">
            <v>569918.08199999994</v>
          </cell>
          <cell r="FC6762">
            <v>1258395.7649999999</v>
          </cell>
          <cell r="FI6762" t="str">
            <v>WA</v>
          </cell>
          <cell r="FJ6762" t="str">
            <v>Other</v>
          </cell>
          <cell r="FK6762" t="str">
            <v>EISAq</v>
          </cell>
          <cell r="FL6762">
            <v>365942.88</v>
          </cell>
        </row>
        <row r="6763">
          <cell r="EZ6763" t="str">
            <v>OR</v>
          </cell>
          <cell r="FA6763" t="str">
            <v>Bathroom</v>
          </cell>
          <cell r="FB6763">
            <v>462014.16</v>
          </cell>
          <cell r="FC6763">
            <v>115503.54</v>
          </cell>
          <cell r="FI6763" t="str">
            <v>WA</v>
          </cell>
          <cell r="FJ6763" t="str">
            <v>Other</v>
          </cell>
          <cell r="FK6763" t="str">
            <v>EISAx</v>
          </cell>
          <cell r="FL6763">
            <v>1683337.2479999999</v>
          </cell>
        </row>
        <row r="6764">
          <cell r="EZ6764" t="str">
            <v>OR</v>
          </cell>
          <cell r="FA6764" t="str">
            <v>Bedrooms</v>
          </cell>
          <cell r="FB6764">
            <v>548641.81499999994</v>
          </cell>
          <cell r="FC6764">
            <v>664145.35499999998</v>
          </cell>
          <cell r="FI6764" t="str">
            <v>WA</v>
          </cell>
          <cell r="FJ6764" t="str">
            <v>Bathroom</v>
          </cell>
          <cell r="FK6764" t="str">
            <v>EISAnqnx</v>
          </cell>
          <cell r="FL6764">
            <v>497995.95999999996</v>
          </cell>
        </row>
        <row r="6765">
          <cell r="EZ6765" t="str">
            <v>OR</v>
          </cell>
          <cell r="FA6765" t="str">
            <v>Exterior</v>
          </cell>
          <cell r="FB6765">
            <v>673770.65</v>
          </cell>
          <cell r="FC6765">
            <v>2032862.304</v>
          </cell>
          <cell r="FI6765" t="str">
            <v>WA</v>
          </cell>
          <cell r="FJ6765" t="str">
            <v>Bathroom</v>
          </cell>
          <cell r="FK6765" t="str">
            <v>EISAq</v>
          </cell>
          <cell r="FL6765">
            <v>109852.05</v>
          </cell>
        </row>
        <row r="6766">
          <cell r="EZ6766" t="str">
            <v>OR</v>
          </cell>
          <cell r="FA6766" t="str">
            <v>Garage</v>
          </cell>
          <cell r="FB6766">
            <v>0</v>
          </cell>
          <cell r="FC6766">
            <v>0</v>
          </cell>
          <cell r="FI6766" t="str">
            <v>WA</v>
          </cell>
          <cell r="FJ6766" t="str">
            <v>Bedrooms</v>
          </cell>
          <cell r="FK6766" t="str">
            <v>EISAnqnx</v>
          </cell>
          <cell r="FL6766">
            <v>263644.92</v>
          </cell>
        </row>
        <row r="6767">
          <cell r="EZ6767" t="str">
            <v>OR</v>
          </cell>
          <cell r="FA6767" t="str">
            <v>Kitchen</v>
          </cell>
          <cell r="FB6767">
            <v>269508.26</v>
          </cell>
          <cell r="FC6767">
            <v>277208.49599999998</v>
          </cell>
          <cell r="FI6767" t="str">
            <v>WA</v>
          </cell>
          <cell r="FJ6767" t="str">
            <v>Bedrooms</v>
          </cell>
          <cell r="FK6767" t="str">
            <v>EISAq</v>
          </cell>
          <cell r="FL6767">
            <v>87881.64</v>
          </cell>
        </row>
        <row r="6768">
          <cell r="EZ6768" t="str">
            <v>OR</v>
          </cell>
          <cell r="FA6768" t="str">
            <v>Living Room/Family Room</v>
          </cell>
          <cell r="FB6768">
            <v>390786.97700000001</v>
          </cell>
          <cell r="FC6768">
            <v>616018.88</v>
          </cell>
          <cell r="FI6768" t="str">
            <v>WA</v>
          </cell>
          <cell r="FJ6768" t="str">
            <v>Exterior</v>
          </cell>
          <cell r="FK6768" t="str">
            <v>EISAx</v>
          </cell>
          <cell r="FL6768">
            <v>380820.44</v>
          </cell>
        </row>
        <row r="6769">
          <cell r="EZ6769" t="str">
            <v>OR</v>
          </cell>
          <cell r="FA6769" t="str">
            <v>Other</v>
          </cell>
          <cell r="FB6769">
            <v>259882.965</v>
          </cell>
          <cell r="FC6769">
            <v>298384.14500000002</v>
          </cell>
          <cell r="FI6769" t="str">
            <v>WA</v>
          </cell>
          <cell r="FJ6769" t="str">
            <v>Kitchen</v>
          </cell>
          <cell r="FK6769" t="str">
            <v>EISAnqnx</v>
          </cell>
          <cell r="FL6769">
            <v>87881.64</v>
          </cell>
        </row>
        <row r="6770">
          <cell r="EZ6770" t="str">
            <v>WA</v>
          </cell>
          <cell r="FA6770" t="str">
            <v>Bathroom</v>
          </cell>
          <cell r="FB6770">
            <v>5399376.3999999994</v>
          </cell>
          <cell r="FC6770">
            <v>1227131</v>
          </cell>
          <cell r="FI6770" t="str">
            <v>WA</v>
          </cell>
          <cell r="FJ6770" t="str">
            <v>Kitchen</v>
          </cell>
          <cell r="FK6770" t="str">
            <v>EISAq</v>
          </cell>
          <cell r="FL6770">
            <v>234351.03999999998</v>
          </cell>
        </row>
        <row r="6771">
          <cell r="EZ6771" t="str">
            <v>WA</v>
          </cell>
          <cell r="FA6771" t="str">
            <v>Bedrooms</v>
          </cell>
          <cell r="FB6771">
            <v>4908524</v>
          </cell>
          <cell r="FC6771">
            <v>5632531.29</v>
          </cell>
          <cell r="FI6771" t="str">
            <v>WA</v>
          </cell>
          <cell r="FJ6771" t="str">
            <v>Living Room/Family Room</v>
          </cell>
          <cell r="FK6771" t="str">
            <v>EISAnqnx</v>
          </cell>
          <cell r="FL6771">
            <v>117175.51999999999</v>
          </cell>
        </row>
        <row r="6772">
          <cell r="EZ6772" t="str">
            <v>WA</v>
          </cell>
          <cell r="FA6772" t="str">
            <v>Exterior</v>
          </cell>
          <cell r="FB6772">
            <v>220883.58</v>
          </cell>
          <cell r="FC6772">
            <v>21131195.82</v>
          </cell>
          <cell r="FI6772" t="str">
            <v>WA</v>
          </cell>
          <cell r="FJ6772" t="str">
            <v>Living Room/Family Room</v>
          </cell>
          <cell r="FK6772" t="str">
            <v>EISAq</v>
          </cell>
          <cell r="FL6772">
            <v>21970.41</v>
          </cell>
        </row>
        <row r="6773">
          <cell r="EZ6773" t="str">
            <v>WA</v>
          </cell>
          <cell r="FA6773" t="str">
            <v>Garage</v>
          </cell>
          <cell r="FB6773">
            <v>1472557.2</v>
          </cell>
          <cell r="FC6773">
            <v>3926819.1999999997</v>
          </cell>
          <cell r="FI6773" t="str">
            <v>WA</v>
          </cell>
          <cell r="FJ6773" t="str">
            <v>Other</v>
          </cell>
          <cell r="FK6773" t="str">
            <v>EISAnqnx</v>
          </cell>
          <cell r="FL6773">
            <v>292938.8</v>
          </cell>
        </row>
        <row r="6774">
          <cell r="EZ6774" t="str">
            <v>WA</v>
          </cell>
          <cell r="FA6774" t="str">
            <v>Kitchen</v>
          </cell>
          <cell r="FB6774">
            <v>2208835.7999999998</v>
          </cell>
          <cell r="FC6774">
            <v>1411200.65</v>
          </cell>
          <cell r="FI6774" t="str">
            <v>WA</v>
          </cell>
          <cell r="FJ6774" t="str">
            <v>Other</v>
          </cell>
          <cell r="FK6774" t="str">
            <v>EISAx</v>
          </cell>
          <cell r="FL6774">
            <v>439408.2</v>
          </cell>
        </row>
        <row r="6775">
          <cell r="EZ6775" t="str">
            <v>WA</v>
          </cell>
          <cell r="FA6775" t="str">
            <v>Living Room/Family Room</v>
          </cell>
          <cell r="FB6775">
            <v>1767068.64</v>
          </cell>
          <cell r="FC6775">
            <v>7546855.6499999994</v>
          </cell>
          <cell r="FI6775" t="str">
            <v>OR</v>
          </cell>
          <cell r="FJ6775" t="str">
            <v>Bathroom</v>
          </cell>
          <cell r="FK6775" t="str">
            <v>EISAnqnx</v>
          </cell>
          <cell r="FL6775">
            <v>308887.02</v>
          </cell>
        </row>
        <row r="6776">
          <cell r="EZ6776" t="str">
            <v>WA</v>
          </cell>
          <cell r="FA6776" t="str">
            <v>Other</v>
          </cell>
          <cell r="FB6776">
            <v>3031013.57</v>
          </cell>
          <cell r="FC6776">
            <v>5227578.0599999996</v>
          </cell>
          <cell r="FI6776" t="str">
            <v>OR</v>
          </cell>
          <cell r="FJ6776" t="str">
            <v>Bathroom</v>
          </cell>
          <cell r="FK6776" t="str">
            <v>EISAx</v>
          </cell>
          <cell r="FL6776">
            <v>297006.75</v>
          </cell>
        </row>
        <row r="6777">
          <cell r="EZ6777" t="str">
            <v>MT</v>
          </cell>
          <cell r="FA6777" t="str">
            <v>Bathroom</v>
          </cell>
          <cell r="FB6777">
            <v>159816.45000000001</v>
          </cell>
          <cell r="FC6777">
            <v>106544.3</v>
          </cell>
          <cell r="FI6777" t="str">
            <v>OR</v>
          </cell>
          <cell r="FJ6777" t="str">
            <v>Bedrooms</v>
          </cell>
          <cell r="FK6777" t="str">
            <v>EISAnqnx</v>
          </cell>
          <cell r="FL6777">
            <v>255425.80500000002</v>
          </cell>
        </row>
        <row r="6778">
          <cell r="EZ6778" t="str">
            <v>MT</v>
          </cell>
          <cell r="FA6778" t="str">
            <v>Bedrooms</v>
          </cell>
          <cell r="FB6778">
            <v>1500143.7439999999</v>
          </cell>
          <cell r="FC6778">
            <v>933328.06799999997</v>
          </cell>
          <cell r="FI6778" t="str">
            <v>OR</v>
          </cell>
          <cell r="FJ6778" t="str">
            <v>Bedrooms</v>
          </cell>
          <cell r="FK6778" t="str">
            <v>EISAq</v>
          </cell>
          <cell r="FL6778">
            <v>53461.215000000004</v>
          </cell>
        </row>
        <row r="6779">
          <cell r="EZ6779" t="str">
            <v>MT</v>
          </cell>
          <cell r="FA6779" t="str">
            <v>Exterior</v>
          </cell>
          <cell r="FB6779">
            <v>479449.35</v>
          </cell>
          <cell r="FC6779">
            <v>4295866.176</v>
          </cell>
          <cell r="FI6779" t="str">
            <v>OR</v>
          </cell>
          <cell r="FJ6779" t="str">
            <v>Bedrooms</v>
          </cell>
          <cell r="FK6779" t="str">
            <v>EISAx</v>
          </cell>
          <cell r="FL6779">
            <v>53461.215000000004</v>
          </cell>
        </row>
        <row r="6780">
          <cell r="EZ6780" t="str">
            <v>MT</v>
          </cell>
          <cell r="FA6780" t="str">
            <v>Garage</v>
          </cell>
          <cell r="FB6780">
            <v>0</v>
          </cell>
          <cell r="FC6780">
            <v>0</v>
          </cell>
          <cell r="FI6780" t="str">
            <v>OR</v>
          </cell>
          <cell r="FJ6780" t="str">
            <v>Exterior</v>
          </cell>
          <cell r="FK6780" t="str">
            <v>EISAnqnx</v>
          </cell>
          <cell r="FL6780">
            <v>160383.64500000002</v>
          </cell>
        </row>
        <row r="6781">
          <cell r="EZ6781" t="str">
            <v>MT</v>
          </cell>
          <cell r="FA6781" t="str">
            <v>Kitchen</v>
          </cell>
          <cell r="FB6781">
            <v>639265.80000000005</v>
          </cell>
          <cell r="FC6781">
            <v>268491.636</v>
          </cell>
          <cell r="FI6781" t="str">
            <v>OR</v>
          </cell>
          <cell r="FJ6781" t="str">
            <v>Exterior</v>
          </cell>
          <cell r="FK6781" t="str">
            <v>EISAq</v>
          </cell>
          <cell r="FL6781">
            <v>26136.594000000001</v>
          </cell>
        </row>
        <row r="6782">
          <cell r="EZ6782" t="str">
            <v>MT</v>
          </cell>
          <cell r="FA6782" t="str">
            <v>Living Room/Family Room</v>
          </cell>
          <cell r="FB6782">
            <v>287669.61</v>
          </cell>
          <cell r="FC6782">
            <v>1010039.964</v>
          </cell>
          <cell r="FI6782" t="str">
            <v>OR</v>
          </cell>
          <cell r="FJ6782" t="str">
            <v>Exterior</v>
          </cell>
          <cell r="FK6782" t="str">
            <v>EISAx</v>
          </cell>
          <cell r="FL6782">
            <v>308887.02</v>
          </cell>
        </row>
        <row r="6783">
          <cell r="EZ6783" t="str">
            <v>MT</v>
          </cell>
          <cell r="FA6783" t="str">
            <v>Other</v>
          </cell>
          <cell r="FB6783">
            <v>2024341.7</v>
          </cell>
          <cell r="FC6783">
            <v>1419170.0759999999</v>
          </cell>
          <cell r="FI6783" t="str">
            <v>OR</v>
          </cell>
          <cell r="FJ6783" t="str">
            <v>Kitchen</v>
          </cell>
          <cell r="FK6783" t="str">
            <v>EISAq</v>
          </cell>
          <cell r="FL6783">
            <v>52273.188000000002</v>
          </cell>
        </row>
        <row r="6784">
          <cell r="EZ6784" t="str">
            <v>ID</v>
          </cell>
          <cell r="FA6784" t="str">
            <v>Bathroom</v>
          </cell>
          <cell r="FB6784">
            <v>1073218.5</v>
          </cell>
          <cell r="FC6784">
            <v>280229.27499999997</v>
          </cell>
          <cell r="FI6784" t="str">
            <v>OR</v>
          </cell>
          <cell r="FJ6784" t="str">
            <v>Kitchen</v>
          </cell>
          <cell r="FK6784" t="str">
            <v>EISAx</v>
          </cell>
          <cell r="FL6784">
            <v>308887.02</v>
          </cell>
        </row>
        <row r="6785">
          <cell r="EZ6785" t="str">
            <v>ID</v>
          </cell>
          <cell r="FA6785" t="str">
            <v>Bedrooms</v>
          </cell>
          <cell r="FB6785">
            <v>2086813.7499999998</v>
          </cell>
          <cell r="FC6785">
            <v>911043.25999999989</v>
          </cell>
          <cell r="FI6785" t="str">
            <v>OR</v>
          </cell>
          <cell r="FJ6785" t="str">
            <v>Living Room/Family Room</v>
          </cell>
          <cell r="FK6785" t="str">
            <v>EISAnqnx</v>
          </cell>
          <cell r="FL6785">
            <v>237605.40000000002</v>
          </cell>
        </row>
        <row r="6786">
          <cell r="EZ6786" t="str">
            <v>ID</v>
          </cell>
          <cell r="FA6786" t="str">
            <v>Exterior</v>
          </cell>
          <cell r="FB6786">
            <v>357739.5</v>
          </cell>
          <cell r="FC6786">
            <v>4264254.84</v>
          </cell>
          <cell r="FI6786" t="str">
            <v>OR</v>
          </cell>
          <cell r="FJ6786" t="str">
            <v>Living Room/Family Room</v>
          </cell>
          <cell r="FK6786" t="str">
            <v>EISAq</v>
          </cell>
          <cell r="FL6786">
            <v>53461.215000000004</v>
          </cell>
        </row>
        <row r="6787">
          <cell r="EZ6787" t="str">
            <v>ID</v>
          </cell>
          <cell r="FA6787" t="str">
            <v>Garage</v>
          </cell>
          <cell r="FB6787">
            <v>310040.89999999997</v>
          </cell>
          <cell r="FC6787">
            <v>629621.5199999999</v>
          </cell>
          <cell r="FI6787" t="str">
            <v>OR</v>
          </cell>
          <cell r="FJ6787" t="str">
            <v>Living Room/Family Room</v>
          </cell>
          <cell r="FK6787" t="str">
            <v>EISAx</v>
          </cell>
          <cell r="FL6787">
            <v>77221.755000000005</v>
          </cell>
        </row>
        <row r="6788">
          <cell r="EZ6788" t="str">
            <v>ID</v>
          </cell>
          <cell r="FA6788" t="str">
            <v>Living Room/Family Room</v>
          </cell>
          <cell r="FB6788">
            <v>3030053.5649999999</v>
          </cell>
          <cell r="FC6788">
            <v>1636061.98</v>
          </cell>
          <cell r="FI6788" t="str">
            <v>OR</v>
          </cell>
          <cell r="FJ6788" t="str">
            <v>Other</v>
          </cell>
          <cell r="FK6788" t="str">
            <v>EISAnqnx</v>
          </cell>
          <cell r="FL6788">
            <v>463330.53</v>
          </cell>
        </row>
        <row r="6789">
          <cell r="EZ6789" t="str">
            <v>ID</v>
          </cell>
          <cell r="FA6789" t="str">
            <v>Other</v>
          </cell>
          <cell r="FB6789">
            <v>1782735.1749999998</v>
          </cell>
          <cell r="FC6789">
            <v>1149536.26</v>
          </cell>
          <cell r="FI6789" t="str">
            <v>OR</v>
          </cell>
          <cell r="FJ6789" t="str">
            <v>Other</v>
          </cell>
          <cell r="FK6789" t="str">
            <v>EISAq</v>
          </cell>
          <cell r="FL6789">
            <v>122366.781</v>
          </cell>
        </row>
        <row r="6790">
          <cell r="EZ6790" t="str">
            <v>OR</v>
          </cell>
          <cell r="FA6790" t="str">
            <v>Bathroom</v>
          </cell>
          <cell r="FB6790">
            <v>545486.37</v>
          </cell>
          <cell r="FC6790">
            <v>562016.26</v>
          </cell>
          <cell r="FI6790" t="str">
            <v>OR</v>
          </cell>
          <cell r="FJ6790" t="str">
            <v>Other</v>
          </cell>
          <cell r="FK6790" t="str">
            <v>EISAx</v>
          </cell>
          <cell r="FL6790">
            <v>77221.755000000005</v>
          </cell>
        </row>
        <row r="6791">
          <cell r="EZ6791" t="str">
            <v>OR</v>
          </cell>
          <cell r="FA6791" t="str">
            <v>Bedrooms</v>
          </cell>
          <cell r="FB6791">
            <v>2975380.1999999997</v>
          </cell>
          <cell r="FC6791">
            <v>3058029.65</v>
          </cell>
          <cell r="FI6791" t="str">
            <v>OR</v>
          </cell>
          <cell r="FJ6791" t="str">
            <v>Bathroom</v>
          </cell>
          <cell r="FK6791" t="str">
            <v>EISAnqnx</v>
          </cell>
          <cell r="FL6791">
            <v>570252.96</v>
          </cell>
        </row>
        <row r="6792">
          <cell r="EZ6792" t="str">
            <v>OR</v>
          </cell>
          <cell r="FA6792" t="str">
            <v>Exterior</v>
          </cell>
          <cell r="FB6792">
            <v>123974.17499999999</v>
          </cell>
          <cell r="FC6792">
            <v>8364124.3399999999</v>
          </cell>
          <cell r="FI6792" t="str">
            <v>OR</v>
          </cell>
          <cell r="FJ6792" t="str">
            <v>Bathroom</v>
          </cell>
          <cell r="FK6792" t="str">
            <v>EISAx</v>
          </cell>
          <cell r="FL6792">
            <v>356408.10000000003</v>
          </cell>
        </row>
        <row r="6793">
          <cell r="EZ6793" t="str">
            <v>OR</v>
          </cell>
          <cell r="FA6793" t="str">
            <v>Garage</v>
          </cell>
          <cell r="FB6793">
            <v>1586869.44</v>
          </cell>
          <cell r="FC6793">
            <v>3008439.98</v>
          </cell>
          <cell r="FI6793" t="str">
            <v>OR</v>
          </cell>
          <cell r="FJ6793" t="str">
            <v>Bedrooms</v>
          </cell>
          <cell r="FK6793" t="str">
            <v>EISAnqnx</v>
          </cell>
          <cell r="FL6793">
            <v>689055.66</v>
          </cell>
        </row>
        <row r="6794">
          <cell r="EZ6794" t="str">
            <v>OR</v>
          </cell>
          <cell r="FA6794" t="str">
            <v>Kitchen</v>
          </cell>
          <cell r="FB6794">
            <v>900879.005</v>
          </cell>
          <cell r="FC6794">
            <v>1281066.4749999999</v>
          </cell>
          <cell r="FI6794" t="str">
            <v>OR</v>
          </cell>
          <cell r="FJ6794" t="str">
            <v>Bedrooms</v>
          </cell>
          <cell r="FK6794" t="str">
            <v>EISAq</v>
          </cell>
          <cell r="FL6794">
            <v>106922.43000000001</v>
          </cell>
        </row>
        <row r="6795">
          <cell r="EZ6795" t="str">
            <v>OR</v>
          </cell>
          <cell r="FA6795" t="str">
            <v>Living Room/Family Room</v>
          </cell>
          <cell r="FB6795">
            <v>727315.15999999992</v>
          </cell>
          <cell r="FC6795">
            <v>2099296.0299999998</v>
          </cell>
          <cell r="FI6795" t="str">
            <v>OR</v>
          </cell>
          <cell r="FJ6795" t="str">
            <v>Exterior</v>
          </cell>
          <cell r="FK6795" t="str">
            <v>EISAnqnx</v>
          </cell>
          <cell r="FL6795">
            <v>71281.62</v>
          </cell>
        </row>
        <row r="6796">
          <cell r="EZ6796" t="str">
            <v>OR</v>
          </cell>
          <cell r="FA6796" t="str">
            <v>Other</v>
          </cell>
          <cell r="FB6796">
            <v>991793.39999999991</v>
          </cell>
          <cell r="FC6796">
            <v>628135.81999999995</v>
          </cell>
          <cell r="FI6796" t="str">
            <v>OR</v>
          </cell>
          <cell r="FJ6796" t="str">
            <v>Exterior</v>
          </cell>
          <cell r="FK6796" t="str">
            <v>EISAq</v>
          </cell>
          <cell r="FL6796">
            <v>53461.215000000004</v>
          </cell>
        </row>
        <row r="6797">
          <cell r="EZ6797" t="str">
            <v>MT</v>
          </cell>
          <cell r="FA6797" t="str">
            <v>Bathroom</v>
          </cell>
          <cell r="FB6797">
            <v>4442897.3099999996</v>
          </cell>
          <cell r="FC6797">
            <v>767118.96</v>
          </cell>
          <cell r="FI6797" t="str">
            <v>OR</v>
          </cell>
          <cell r="FJ6797" t="str">
            <v>Exterior</v>
          </cell>
          <cell r="FK6797" t="str">
            <v>EISAx</v>
          </cell>
          <cell r="FL6797">
            <v>237605.40000000002</v>
          </cell>
        </row>
        <row r="6798">
          <cell r="EZ6798" t="str">
            <v>MT</v>
          </cell>
          <cell r="FA6798" t="str">
            <v>Bedrooms</v>
          </cell>
          <cell r="FB6798">
            <v>2972585.9699999997</v>
          </cell>
          <cell r="FC6798">
            <v>2037127.0160000001</v>
          </cell>
          <cell r="FI6798" t="str">
            <v>OR</v>
          </cell>
          <cell r="FJ6798" t="str">
            <v>Garage</v>
          </cell>
          <cell r="FK6798" t="str">
            <v>EISAq</v>
          </cell>
          <cell r="FL6798">
            <v>53461.215000000004</v>
          </cell>
        </row>
        <row r="6799">
          <cell r="EZ6799" t="str">
            <v>MT</v>
          </cell>
          <cell r="FA6799" t="str">
            <v>Exterior</v>
          </cell>
          <cell r="FB6799">
            <v>990861.99</v>
          </cell>
          <cell r="FC6799">
            <v>7673320.4859999996</v>
          </cell>
          <cell r="FI6799" t="str">
            <v>OR</v>
          </cell>
          <cell r="FJ6799" t="str">
            <v>Kitchen</v>
          </cell>
          <cell r="FK6799" t="str">
            <v>EISAq</v>
          </cell>
          <cell r="FL6799">
            <v>71281.62</v>
          </cell>
        </row>
        <row r="6800">
          <cell r="EZ6800" t="str">
            <v>MT</v>
          </cell>
          <cell r="FA6800" t="str">
            <v>Garage</v>
          </cell>
          <cell r="FB6800">
            <v>639265.80000000005</v>
          </cell>
          <cell r="FC6800">
            <v>2013687.27</v>
          </cell>
          <cell r="FI6800" t="str">
            <v>OR</v>
          </cell>
          <cell r="FJ6800" t="str">
            <v>Kitchen</v>
          </cell>
          <cell r="FK6800" t="str">
            <v>EISAx</v>
          </cell>
          <cell r="FL6800">
            <v>297006.75</v>
          </cell>
        </row>
        <row r="6801">
          <cell r="EZ6801" t="str">
            <v>MT</v>
          </cell>
          <cell r="FA6801" t="str">
            <v>Kitchen</v>
          </cell>
          <cell r="FB6801">
            <v>831045.54</v>
          </cell>
          <cell r="FC6801">
            <v>404868.33999999997</v>
          </cell>
          <cell r="FI6801" t="str">
            <v>OR</v>
          </cell>
          <cell r="FJ6801" t="str">
            <v>Living Room/Family Room</v>
          </cell>
          <cell r="FK6801" t="str">
            <v>EISAq</v>
          </cell>
          <cell r="FL6801">
            <v>17820.404999999999</v>
          </cell>
        </row>
        <row r="6802">
          <cell r="EZ6802" t="str">
            <v>MT</v>
          </cell>
          <cell r="FA6802" t="str">
            <v>Living Room/Family Room</v>
          </cell>
          <cell r="FB6802">
            <v>4016720.11</v>
          </cell>
          <cell r="FC6802">
            <v>1417039.19</v>
          </cell>
          <cell r="FI6802" t="str">
            <v>OR</v>
          </cell>
          <cell r="FJ6802" t="str">
            <v>Living Room/Family Room</v>
          </cell>
          <cell r="FK6802" t="str">
            <v>EISAx</v>
          </cell>
          <cell r="FL6802">
            <v>285126.48</v>
          </cell>
        </row>
        <row r="6803">
          <cell r="EZ6803" t="str">
            <v>MT</v>
          </cell>
          <cell r="FA6803" t="str">
            <v>Other</v>
          </cell>
          <cell r="FB6803">
            <v>3899521.38</v>
          </cell>
          <cell r="FC6803">
            <v>4413064.9059999995</v>
          </cell>
          <cell r="FI6803" t="str">
            <v>OR</v>
          </cell>
          <cell r="FJ6803" t="str">
            <v>Other</v>
          </cell>
          <cell r="FK6803" t="str">
            <v>EISAnqnx</v>
          </cell>
          <cell r="FL6803">
            <v>71281.62</v>
          </cell>
        </row>
        <row r="6804">
          <cell r="EZ6804" t="str">
            <v>WA</v>
          </cell>
          <cell r="FA6804" t="str">
            <v>Bathroom</v>
          </cell>
          <cell r="FB6804">
            <v>1094965.6000000001</v>
          </cell>
          <cell r="FC6804">
            <v>426560.51199999999</v>
          </cell>
          <cell r="FI6804" t="str">
            <v>OR</v>
          </cell>
          <cell r="FJ6804" t="str">
            <v>Other</v>
          </cell>
          <cell r="FK6804" t="str">
            <v>EISAq</v>
          </cell>
          <cell r="FL6804">
            <v>124742.83500000001</v>
          </cell>
        </row>
        <row r="6805">
          <cell r="EZ6805" t="str">
            <v>WA</v>
          </cell>
          <cell r="FA6805" t="str">
            <v>Bedrooms</v>
          </cell>
          <cell r="FB6805">
            <v>2447010.08</v>
          </cell>
          <cell r="FC6805">
            <v>2466052.96</v>
          </cell>
          <cell r="FI6805" t="str">
            <v>OR</v>
          </cell>
          <cell r="FJ6805" t="str">
            <v>Other</v>
          </cell>
          <cell r="FK6805" t="str">
            <v>EISAx</v>
          </cell>
          <cell r="FL6805">
            <v>356408.10000000003</v>
          </cell>
        </row>
        <row r="6806">
          <cell r="EZ6806" t="str">
            <v>WA</v>
          </cell>
          <cell r="FA6806" t="str">
            <v>Exterior</v>
          </cell>
          <cell r="FB6806">
            <v>1485344.64</v>
          </cell>
          <cell r="FC6806">
            <v>6166084.5439999998</v>
          </cell>
          <cell r="FI6806" t="str">
            <v>WA</v>
          </cell>
          <cell r="FJ6806" t="str">
            <v>Bathroom</v>
          </cell>
          <cell r="FK6806" t="str">
            <v>EISAq</v>
          </cell>
          <cell r="FL6806">
            <v>402746.91599999997</v>
          </cell>
        </row>
        <row r="6807">
          <cell r="EZ6807" t="str">
            <v>WA</v>
          </cell>
          <cell r="FA6807" t="str">
            <v>Garage</v>
          </cell>
          <cell r="FB6807">
            <v>799800.96</v>
          </cell>
          <cell r="FC6807">
            <v>1028315.52</v>
          </cell>
          <cell r="FI6807" t="str">
            <v>WA</v>
          </cell>
          <cell r="FJ6807" t="str">
            <v>Bathroom</v>
          </cell>
          <cell r="FK6807" t="str">
            <v>EISAx</v>
          </cell>
          <cell r="FL6807">
            <v>200371.59999999998</v>
          </cell>
        </row>
        <row r="6808">
          <cell r="EZ6808" t="str">
            <v>WA</v>
          </cell>
          <cell r="FA6808" t="str">
            <v>Kitchen</v>
          </cell>
          <cell r="FB6808">
            <v>304686.08000000002</v>
          </cell>
          <cell r="FC6808">
            <v>194237.37599999999</v>
          </cell>
          <cell r="FI6808" t="str">
            <v>WA</v>
          </cell>
          <cell r="FJ6808" t="str">
            <v>Bedrooms</v>
          </cell>
          <cell r="FK6808" t="str">
            <v>EISAq</v>
          </cell>
          <cell r="FL6808">
            <v>188349.304</v>
          </cell>
        </row>
        <row r="6809">
          <cell r="EZ6809" t="str">
            <v>WA</v>
          </cell>
          <cell r="FA6809" t="str">
            <v>Living Room/Family Room</v>
          </cell>
          <cell r="FB6809">
            <v>1180658.56</v>
          </cell>
          <cell r="FC6809">
            <v>1304437.28</v>
          </cell>
          <cell r="FI6809" t="str">
            <v>WA</v>
          </cell>
          <cell r="FJ6809" t="str">
            <v>Bedrooms</v>
          </cell>
          <cell r="FK6809" t="str">
            <v>EISAx</v>
          </cell>
          <cell r="FL6809">
            <v>811504.98</v>
          </cell>
        </row>
        <row r="6810">
          <cell r="EZ6810" t="str">
            <v>WA</v>
          </cell>
          <cell r="FA6810" t="str">
            <v>Other</v>
          </cell>
          <cell r="FB6810">
            <v>2237538.4</v>
          </cell>
          <cell r="FC6810">
            <v>1372991.648</v>
          </cell>
          <cell r="FI6810" t="str">
            <v>WA</v>
          </cell>
          <cell r="FJ6810" t="str">
            <v>Exterior</v>
          </cell>
          <cell r="FK6810" t="str">
            <v>EISAq</v>
          </cell>
          <cell r="FL6810">
            <v>60111.479999999996</v>
          </cell>
        </row>
        <row r="6811">
          <cell r="EZ6811" t="str">
            <v>OR</v>
          </cell>
          <cell r="FA6811" t="str">
            <v>Bathroom</v>
          </cell>
          <cell r="FB6811">
            <v>167719.96799999999</v>
          </cell>
          <cell r="FC6811">
            <v>225776.88</v>
          </cell>
          <cell r="FI6811" t="str">
            <v>WA</v>
          </cell>
          <cell r="FJ6811" t="str">
            <v>Exterior</v>
          </cell>
          <cell r="FK6811" t="str">
            <v>EISAx</v>
          </cell>
          <cell r="FL6811">
            <v>1602972.7999999998</v>
          </cell>
        </row>
        <row r="6812">
          <cell r="EZ6812" t="str">
            <v>OR</v>
          </cell>
          <cell r="FA6812" t="str">
            <v>Bedrooms</v>
          </cell>
          <cell r="FB6812">
            <v>309636.864</v>
          </cell>
          <cell r="FC6812">
            <v>596696.04</v>
          </cell>
          <cell r="FI6812" t="str">
            <v>WA</v>
          </cell>
          <cell r="FJ6812" t="str">
            <v>Garage</v>
          </cell>
          <cell r="FK6812" t="str">
            <v>EISAq</v>
          </cell>
          <cell r="FL6812">
            <v>232431.05599999998</v>
          </cell>
        </row>
        <row r="6813">
          <cell r="EZ6813" t="str">
            <v>OR</v>
          </cell>
          <cell r="FA6813" t="str">
            <v>Exterior</v>
          </cell>
          <cell r="FB6813">
            <v>169332.66</v>
          </cell>
          <cell r="FC6813">
            <v>1920716.172</v>
          </cell>
          <cell r="FI6813" t="str">
            <v>WA</v>
          </cell>
          <cell r="FJ6813" t="str">
            <v>Kitchen</v>
          </cell>
          <cell r="FK6813" t="str">
            <v>EISAq</v>
          </cell>
          <cell r="FL6813">
            <v>603118.51599999995</v>
          </cell>
        </row>
        <row r="6814">
          <cell r="EZ6814" t="str">
            <v>OR</v>
          </cell>
          <cell r="FA6814" t="str">
            <v>Garage</v>
          </cell>
          <cell r="FB6814">
            <v>145142.28</v>
          </cell>
          <cell r="FC6814">
            <v>677330.64</v>
          </cell>
          <cell r="FI6814" t="str">
            <v>WA</v>
          </cell>
          <cell r="FJ6814" t="str">
            <v>Kitchen</v>
          </cell>
          <cell r="FK6814" t="str">
            <v>EISAx</v>
          </cell>
          <cell r="FL6814">
            <v>240445.91999999998</v>
          </cell>
        </row>
        <row r="6815">
          <cell r="EZ6815" t="str">
            <v>OR</v>
          </cell>
          <cell r="FA6815" t="str">
            <v>Kitchen</v>
          </cell>
          <cell r="FB6815">
            <v>316087.63199999998</v>
          </cell>
          <cell r="FC6815">
            <v>570892.96799999999</v>
          </cell>
          <cell r="FI6815" t="str">
            <v>WA</v>
          </cell>
          <cell r="FJ6815" t="str">
            <v>Living Room/Family Room</v>
          </cell>
          <cell r="FK6815" t="str">
            <v>EISAnqnx</v>
          </cell>
          <cell r="FL6815">
            <v>1202229.5999999999</v>
          </cell>
        </row>
        <row r="6816">
          <cell r="EZ6816" t="str">
            <v>OR</v>
          </cell>
          <cell r="FA6816" t="str">
            <v>Living Room/Family Room</v>
          </cell>
          <cell r="FB6816">
            <v>72571.14</v>
          </cell>
          <cell r="FC6816">
            <v>351566.85600000003</v>
          </cell>
          <cell r="FI6816" t="str">
            <v>WA</v>
          </cell>
          <cell r="FJ6816" t="str">
            <v>Living Room/Family Room</v>
          </cell>
          <cell r="FK6816" t="str">
            <v>EISAq</v>
          </cell>
          <cell r="FL6816">
            <v>46085.468000000001</v>
          </cell>
        </row>
        <row r="6817">
          <cell r="EZ6817" t="str">
            <v>OR</v>
          </cell>
          <cell r="FA6817" t="str">
            <v>Other</v>
          </cell>
          <cell r="FB6817">
            <v>59669.603999999999</v>
          </cell>
          <cell r="FC6817">
            <v>77409.216</v>
          </cell>
          <cell r="FI6817" t="str">
            <v>WA</v>
          </cell>
          <cell r="FJ6817" t="str">
            <v>Living Room/Family Room</v>
          </cell>
          <cell r="FK6817" t="str">
            <v>EISAx</v>
          </cell>
          <cell r="FL6817">
            <v>480891.83999999997</v>
          </cell>
        </row>
        <row r="6818">
          <cell r="EZ6818" t="str">
            <v>ID</v>
          </cell>
          <cell r="FA6818" t="str">
            <v>Bathroom</v>
          </cell>
          <cell r="FB6818">
            <v>3149755.648</v>
          </cell>
          <cell r="FC6818">
            <v>681437.52</v>
          </cell>
          <cell r="FI6818" t="str">
            <v>WA</v>
          </cell>
          <cell r="FJ6818" t="str">
            <v>Other</v>
          </cell>
          <cell r="FK6818" t="str">
            <v>EISAnqnx</v>
          </cell>
          <cell r="FL6818">
            <v>641189.12</v>
          </cell>
        </row>
        <row r="6819">
          <cell r="EZ6819" t="str">
            <v>ID</v>
          </cell>
          <cell r="FA6819" t="str">
            <v>Bedrooms</v>
          </cell>
          <cell r="FB6819">
            <v>4274127.5559999999</v>
          </cell>
          <cell r="FC6819">
            <v>2665177.8560000001</v>
          </cell>
          <cell r="FI6819" t="str">
            <v>WA</v>
          </cell>
          <cell r="FJ6819" t="str">
            <v>Other</v>
          </cell>
          <cell r="FK6819" t="str">
            <v>EISAq</v>
          </cell>
          <cell r="FL6819">
            <v>643192.83600000001</v>
          </cell>
        </row>
        <row r="6820">
          <cell r="EZ6820" t="str">
            <v>ID</v>
          </cell>
          <cell r="FA6820" t="str">
            <v>Exterior</v>
          </cell>
          <cell r="FB6820">
            <v>1385589.6240000001</v>
          </cell>
          <cell r="FC6820">
            <v>7030163.7480000006</v>
          </cell>
          <cell r="FI6820" t="str">
            <v>WA</v>
          </cell>
          <cell r="FJ6820" t="str">
            <v>Other</v>
          </cell>
          <cell r="FK6820" t="str">
            <v>EISAx</v>
          </cell>
          <cell r="FL6820">
            <v>1272359.6599999999</v>
          </cell>
        </row>
        <row r="6821">
          <cell r="EZ6821" t="str">
            <v>ID</v>
          </cell>
          <cell r="FA6821" t="str">
            <v>Garage</v>
          </cell>
          <cell r="FB6821">
            <v>711723.63199999998</v>
          </cell>
          <cell r="FC6821">
            <v>1726308.3840000001</v>
          </cell>
          <cell r="FI6821" t="str">
            <v>WA</v>
          </cell>
          <cell r="FJ6821" t="str">
            <v>Bathroom</v>
          </cell>
          <cell r="FK6821" t="str">
            <v>EISAnqnx</v>
          </cell>
          <cell r="FL6821">
            <v>207158.21999999997</v>
          </cell>
        </row>
        <row r="6822">
          <cell r="EZ6822" t="str">
            <v>ID</v>
          </cell>
          <cell r="FA6822" t="str">
            <v>Kitchen</v>
          </cell>
          <cell r="FB6822">
            <v>802581.96799999999</v>
          </cell>
          <cell r="FC6822">
            <v>567864.6</v>
          </cell>
          <cell r="FI6822" t="str">
            <v>WA</v>
          </cell>
          <cell r="FJ6822" t="str">
            <v>Bedrooms</v>
          </cell>
          <cell r="FK6822" t="str">
            <v>EISAnqnx</v>
          </cell>
          <cell r="FL6822">
            <v>408562.04499999998</v>
          </cell>
        </row>
        <row r="6823">
          <cell r="EZ6823" t="str">
            <v>ID</v>
          </cell>
          <cell r="FA6823" t="str">
            <v>Living Room/Family Room</v>
          </cell>
          <cell r="FB6823">
            <v>4410415.0600000005</v>
          </cell>
          <cell r="FC6823">
            <v>2021597.976</v>
          </cell>
          <cell r="FI6823" t="str">
            <v>WA</v>
          </cell>
          <cell r="FJ6823" t="str">
            <v>Bedrooms</v>
          </cell>
          <cell r="FK6823" t="str">
            <v>EISAq</v>
          </cell>
          <cell r="FL6823">
            <v>124294.93199999999</v>
          </cell>
        </row>
        <row r="6824">
          <cell r="EZ6824" t="str">
            <v>ID</v>
          </cell>
          <cell r="FA6824" t="str">
            <v>Other</v>
          </cell>
          <cell r="FB6824">
            <v>1385589.6240000001</v>
          </cell>
          <cell r="FC6824">
            <v>1192515.6600000001</v>
          </cell>
          <cell r="FI6824" t="str">
            <v>WA</v>
          </cell>
          <cell r="FJ6824" t="str">
            <v>Bedrooms</v>
          </cell>
          <cell r="FK6824" t="str">
            <v>EISAx</v>
          </cell>
          <cell r="FL6824">
            <v>80561.53</v>
          </cell>
        </row>
        <row r="6825">
          <cell r="EZ6825" t="str">
            <v>MT</v>
          </cell>
          <cell r="FA6825" t="str">
            <v>Bathroom</v>
          </cell>
          <cell r="FB6825">
            <v>1534237.92</v>
          </cell>
          <cell r="FC6825">
            <v>262098.978</v>
          </cell>
          <cell r="FI6825" t="str">
            <v>WA</v>
          </cell>
          <cell r="FJ6825" t="str">
            <v>Kitchen</v>
          </cell>
          <cell r="FK6825" t="str">
            <v>EISAq</v>
          </cell>
          <cell r="FL6825">
            <v>64449.223999999995</v>
          </cell>
        </row>
        <row r="6826">
          <cell r="EZ6826" t="str">
            <v>MT</v>
          </cell>
          <cell r="FA6826" t="str">
            <v>Bedrooms</v>
          </cell>
          <cell r="FB6826">
            <v>762857.18799999997</v>
          </cell>
          <cell r="FC6826">
            <v>735155.67</v>
          </cell>
          <cell r="FI6826" t="str">
            <v>WA</v>
          </cell>
          <cell r="FJ6826" t="str">
            <v>Living Room/Family Room</v>
          </cell>
          <cell r="FK6826" t="str">
            <v>EISAnqnx</v>
          </cell>
          <cell r="FL6826">
            <v>299228.53999999998</v>
          </cell>
        </row>
        <row r="6827">
          <cell r="EZ6827" t="str">
            <v>MT</v>
          </cell>
          <cell r="FA6827" t="str">
            <v>Exterior</v>
          </cell>
          <cell r="FB6827">
            <v>969553.13</v>
          </cell>
          <cell r="FC6827">
            <v>3070606.7259999998</v>
          </cell>
          <cell r="FI6827" t="str">
            <v>WA</v>
          </cell>
          <cell r="FJ6827" t="str">
            <v>Living Room/Family Room</v>
          </cell>
          <cell r="FK6827" t="str">
            <v>EISAq</v>
          </cell>
          <cell r="FL6827">
            <v>44884.280999999995</v>
          </cell>
        </row>
        <row r="6828">
          <cell r="EZ6828" t="str">
            <v>MT</v>
          </cell>
          <cell r="FA6828" t="str">
            <v>Kitchen</v>
          </cell>
          <cell r="FB6828">
            <v>692537.95</v>
          </cell>
          <cell r="FC6828">
            <v>302585.81199999998</v>
          </cell>
          <cell r="FI6828" t="str">
            <v>WA</v>
          </cell>
          <cell r="FJ6828" t="str">
            <v>Living Room/Family Room</v>
          </cell>
          <cell r="FK6828" t="str">
            <v>EISAx</v>
          </cell>
          <cell r="FL6828">
            <v>247438.98499999999</v>
          </cell>
        </row>
        <row r="6829">
          <cell r="EZ6829" t="str">
            <v>MT</v>
          </cell>
          <cell r="FA6829" t="str">
            <v>Living Room/Family Room</v>
          </cell>
          <cell r="FB6829">
            <v>1044134.14</v>
          </cell>
          <cell r="FC6829">
            <v>664836.43200000003</v>
          </cell>
          <cell r="FI6829" t="str">
            <v>WA</v>
          </cell>
          <cell r="FJ6829" t="str">
            <v>Other</v>
          </cell>
          <cell r="FK6829" t="str">
            <v>EISAnqnx</v>
          </cell>
          <cell r="FL6829">
            <v>684773.00499999989</v>
          </cell>
        </row>
        <row r="6830">
          <cell r="EZ6830" t="str">
            <v>MT</v>
          </cell>
          <cell r="FA6830" t="str">
            <v>Other</v>
          </cell>
          <cell r="FB6830">
            <v>2444126.2420000001</v>
          </cell>
          <cell r="FC6830">
            <v>835307.31200000003</v>
          </cell>
          <cell r="FI6830" t="str">
            <v>WA</v>
          </cell>
          <cell r="FJ6830" t="str">
            <v>Other</v>
          </cell>
          <cell r="FK6830" t="str">
            <v>EISAq</v>
          </cell>
          <cell r="FL6830">
            <v>96673.835999999996</v>
          </cell>
        </row>
        <row r="6831">
          <cell r="EZ6831" t="str">
            <v>MT</v>
          </cell>
          <cell r="FA6831" t="str">
            <v>Bathroom</v>
          </cell>
          <cell r="FB6831">
            <v>340941.76</v>
          </cell>
          <cell r="FC6831">
            <v>117198.73</v>
          </cell>
          <cell r="FI6831" t="str">
            <v>WA</v>
          </cell>
          <cell r="FJ6831" t="str">
            <v>Other</v>
          </cell>
          <cell r="FK6831" t="str">
            <v>EISAx</v>
          </cell>
          <cell r="FL6831">
            <v>224421.40499999997</v>
          </cell>
        </row>
        <row r="6832">
          <cell r="EZ6832" t="str">
            <v>MT</v>
          </cell>
          <cell r="FA6832" t="str">
            <v>Bedrooms</v>
          </cell>
          <cell r="FB6832">
            <v>841699.97</v>
          </cell>
          <cell r="FC6832">
            <v>543375.92999999993</v>
          </cell>
          <cell r="FI6832" t="str">
            <v>WA</v>
          </cell>
          <cell r="FJ6832" t="str">
            <v>Bathroom</v>
          </cell>
          <cell r="FK6832" t="str">
            <v>EISAnqnx</v>
          </cell>
          <cell r="FL6832">
            <v>3970150.8930000002</v>
          </cell>
        </row>
        <row r="6833">
          <cell r="EZ6833" t="str">
            <v>MT</v>
          </cell>
          <cell r="FA6833" t="str">
            <v>Exterior</v>
          </cell>
          <cell r="FB6833">
            <v>255706.32</v>
          </cell>
          <cell r="FC6833">
            <v>1917797.4</v>
          </cell>
          <cell r="FI6833" t="str">
            <v>WA</v>
          </cell>
          <cell r="FJ6833" t="str">
            <v>Bathroom</v>
          </cell>
          <cell r="FK6833" t="str">
            <v>EISAx</v>
          </cell>
          <cell r="FL6833">
            <v>1387818.04</v>
          </cell>
        </row>
        <row r="6834">
          <cell r="EZ6834" t="str">
            <v>MT</v>
          </cell>
          <cell r="FA6834" t="str">
            <v>Kitchen</v>
          </cell>
          <cell r="FB6834">
            <v>136376.704</v>
          </cell>
          <cell r="FC6834">
            <v>277015.18</v>
          </cell>
          <cell r="FI6834" t="str">
            <v>WA</v>
          </cell>
          <cell r="FJ6834" t="str">
            <v>Bedrooms</v>
          </cell>
          <cell r="FK6834" t="str">
            <v>EISAx</v>
          </cell>
          <cell r="FL6834">
            <v>3618239.89</v>
          </cell>
        </row>
        <row r="6835">
          <cell r="EZ6835" t="str">
            <v>MT</v>
          </cell>
          <cell r="FA6835" t="str">
            <v>Living Room/Family Room</v>
          </cell>
          <cell r="FB6835">
            <v>745810.1</v>
          </cell>
          <cell r="FC6835">
            <v>404868.33999999997</v>
          </cell>
          <cell r="FI6835" t="str">
            <v>WA</v>
          </cell>
          <cell r="FJ6835" t="str">
            <v>Exterior</v>
          </cell>
          <cell r="FK6835" t="str">
            <v>EISAnqnx</v>
          </cell>
          <cell r="FL6835">
            <v>2081727.06</v>
          </cell>
        </row>
        <row r="6836">
          <cell r="EZ6836" t="str">
            <v>MT</v>
          </cell>
          <cell r="FA6836" t="str">
            <v>Other</v>
          </cell>
          <cell r="FB6836">
            <v>328156.44400000002</v>
          </cell>
          <cell r="FC6836">
            <v>372905.05</v>
          </cell>
          <cell r="FI6836" t="str">
            <v>WA</v>
          </cell>
          <cell r="FJ6836" t="str">
            <v>Exterior</v>
          </cell>
          <cell r="FK6836" t="str">
            <v>EISAx</v>
          </cell>
          <cell r="FL6836">
            <v>966516.13500000013</v>
          </cell>
        </row>
        <row r="6837">
          <cell r="EZ6837" t="str">
            <v>WA</v>
          </cell>
          <cell r="FA6837" t="str">
            <v>Bathroom</v>
          </cell>
          <cell r="FB6837">
            <v>956796.78</v>
          </cell>
          <cell r="FC6837">
            <v>316158.93599999999</v>
          </cell>
          <cell r="FI6837" t="str">
            <v>WA</v>
          </cell>
          <cell r="FJ6837" t="str">
            <v>Garage</v>
          </cell>
          <cell r="FK6837" t="str">
            <v>EISAnqnx</v>
          </cell>
          <cell r="FL6837">
            <v>594779.16</v>
          </cell>
        </row>
        <row r="6838">
          <cell r="EZ6838" t="str">
            <v>WA</v>
          </cell>
          <cell r="FA6838" t="str">
            <v>Bedrooms</v>
          </cell>
          <cell r="FB6838">
            <v>831997.2</v>
          </cell>
          <cell r="FC6838">
            <v>1478875.023</v>
          </cell>
          <cell r="FI6838" t="str">
            <v>WA</v>
          </cell>
          <cell r="FJ6838" t="str">
            <v>Garage</v>
          </cell>
          <cell r="FK6838" t="str">
            <v>EISAq</v>
          </cell>
          <cell r="FL6838">
            <v>1586077.7600000002</v>
          </cell>
        </row>
        <row r="6839">
          <cell r="EZ6839" t="str">
            <v>WA</v>
          </cell>
          <cell r="FA6839" t="str">
            <v>Exterior</v>
          </cell>
          <cell r="FB6839">
            <v>975516.71699999995</v>
          </cell>
          <cell r="FC6839">
            <v>7250855.5980000002</v>
          </cell>
          <cell r="FI6839" t="str">
            <v>WA</v>
          </cell>
          <cell r="FJ6839" t="str">
            <v>Kitchen</v>
          </cell>
          <cell r="FK6839" t="str">
            <v>EISAnqnx</v>
          </cell>
          <cell r="FL6839">
            <v>892168.74000000011</v>
          </cell>
        </row>
        <row r="6840">
          <cell r="EZ6840" t="str">
            <v>WA</v>
          </cell>
          <cell r="FA6840" t="str">
            <v>Garage</v>
          </cell>
          <cell r="FB6840">
            <v>998396.64</v>
          </cell>
          <cell r="FC6840">
            <v>1143996.1499999999</v>
          </cell>
          <cell r="FI6840" t="str">
            <v>WA</v>
          </cell>
          <cell r="FJ6840" t="str">
            <v>Kitchen</v>
          </cell>
          <cell r="FK6840" t="str">
            <v>EISAq</v>
          </cell>
          <cell r="FL6840">
            <v>198259.72000000003</v>
          </cell>
        </row>
        <row r="6841">
          <cell r="EZ6841" t="str">
            <v>WA</v>
          </cell>
          <cell r="FA6841" t="str">
            <v>Kitchen</v>
          </cell>
          <cell r="FB6841">
            <v>956796.78</v>
          </cell>
          <cell r="FC6841">
            <v>571998.07499999995</v>
          </cell>
          <cell r="FI6841" t="str">
            <v>WA</v>
          </cell>
          <cell r="FJ6841" t="str">
            <v>Kitchen</v>
          </cell>
          <cell r="FK6841" t="str">
            <v>EISAx</v>
          </cell>
          <cell r="FL6841">
            <v>1610860.2250000001</v>
          </cell>
        </row>
        <row r="6842">
          <cell r="EZ6842" t="str">
            <v>WA</v>
          </cell>
          <cell r="FA6842" t="str">
            <v>Living Room/Family Room</v>
          </cell>
          <cell r="FB6842">
            <v>707197.62</v>
          </cell>
          <cell r="FC6842">
            <v>1106556.2760000001</v>
          </cell>
          <cell r="FI6842" t="str">
            <v>WA</v>
          </cell>
          <cell r="FJ6842" t="str">
            <v>Living Room/Family Room</v>
          </cell>
          <cell r="FK6842" t="str">
            <v>EISAx</v>
          </cell>
          <cell r="FL6842">
            <v>495649.30000000005</v>
          </cell>
        </row>
        <row r="6843">
          <cell r="EZ6843" t="str">
            <v>WA</v>
          </cell>
          <cell r="FA6843" t="str">
            <v>Other</v>
          </cell>
          <cell r="FB6843">
            <v>1437275.1629999999</v>
          </cell>
          <cell r="FC6843">
            <v>2107032.909</v>
          </cell>
          <cell r="FI6843" t="str">
            <v>WA</v>
          </cell>
          <cell r="FJ6843" t="str">
            <v>Other</v>
          </cell>
          <cell r="FK6843" t="str">
            <v>EISAnqnx</v>
          </cell>
          <cell r="FL6843">
            <v>594779.16</v>
          </cell>
        </row>
        <row r="6844">
          <cell r="EZ6844" t="str">
            <v>WA</v>
          </cell>
          <cell r="FA6844" t="str">
            <v>Bathroom</v>
          </cell>
          <cell r="FB6844">
            <v>1418694.56</v>
          </cell>
          <cell r="FC6844">
            <v>399900.48</v>
          </cell>
          <cell r="FI6844" t="str">
            <v>WA</v>
          </cell>
          <cell r="FJ6844" t="str">
            <v>Other</v>
          </cell>
          <cell r="FK6844" t="str">
            <v>EISAq</v>
          </cell>
          <cell r="FL6844">
            <v>64434.409000000007</v>
          </cell>
        </row>
        <row r="6845">
          <cell r="EZ6845" t="str">
            <v>WA</v>
          </cell>
          <cell r="FA6845" t="str">
            <v>Bedrooms</v>
          </cell>
          <cell r="FB6845">
            <v>885493.92</v>
          </cell>
          <cell r="FC6845">
            <v>1171137.1200000001</v>
          </cell>
          <cell r="FI6845" t="str">
            <v>WA</v>
          </cell>
          <cell r="FJ6845" t="str">
            <v>Other</v>
          </cell>
          <cell r="FK6845" t="str">
            <v>EISAx</v>
          </cell>
          <cell r="FL6845">
            <v>13080185.027000001</v>
          </cell>
        </row>
        <row r="6846">
          <cell r="EZ6846" t="str">
            <v>WA</v>
          </cell>
          <cell r="FA6846" t="str">
            <v>Exterior</v>
          </cell>
          <cell r="FB6846">
            <v>466550.56</v>
          </cell>
          <cell r="FC6846">
            <v>3960919.04</v>
          </cell>
          <cell r="FI6846" t="str">
            <v>WA</v>
          </cell>
          <cell r="FJ6846" t="str">
            <v>Bathroom</v>
          </cell>
          <cell r="FK6846" t="str">
            <v>EISAq</v>
          </cell>
          <cell r="FL6846">
            <v>25319.337999999996</v>
          </cell>
        </row>
        <row r="6847">
          <cell r="EZ6847" t="str">
            <v>WA</v>
          </cell>
          <cell r="FA6847" t="str">
            <v>Garage</v>
          </cell>
          <cell r="FB6847">
            <v>1523430.3999999999</v>
          </cell>
          <cell r="FC6847">
            <v>2163271.1680000001</v>
          </cell>
          <cell r="FI6847" t="str">
            <v>WA</v>
          </cell>
          <cell r="FJ6847" t="str">
            <v>Bedrooms</v>
          </cell>
          <cell r="FK6847" t="str">
            <v>EISAq</v>
          </cell>
          <cell r="FL6847">
            <v>42582.522999999994</v>
          </cell>
        </row>
        <row r="6848">
          <cell r="EZ6848" t="str">
            <v>WA</v>
          </cell>
          <cell r="FA6848" t="str">
            <v>Kitchen</v>
          </cell>
          <cell r="FB6848">
            <v>799800.96</v>
          </cell>
          <cell r="FC6848">
            <v>533200.64000000001</v>
          </cell>
          <cell r="FI6848" t="str">
            <v>WA</v>
          </cell>
          <cell r="FJ6848" t="str">
            <v>Exterior</v>
          </cell>
          <cell r="FK6848" t="str">
            <v>EISAnqnx</v>
          </cell>
          <cell r="FL6848">
            <v>138105.47999999998</v>
          </cell>
        </row>
        <row r="6849">
          <cell r="EZ6849" t="str">
            <v>WA</v>
          </cell>
          <cell r="FA6849" t="str">
            <v>Living Room/Family Room</v>
          </cell>
          <cell r="FB6849">
            <v>276121.76</v>
          </cell>
          <cell r="FC6849">
            <v>588424.99199999997</v>
          </cell>
          <cell r="FI6849" t="str">
            <v>WA</v>
          </cell>
          <cell r="FJ6849" t="str">
            <v>Kitchen</v>
          </cell>
          <cell r="FK6849" t="str">
            <v>EISAnqnx</v>
          </cell>
          <cell r="FL6849">
            <v>115087.9</v>
          </cell>
        </row>
        <row r="6850">
          <cell r="EZ6850" t="str">
            <v>WA</v>
          </cell>
          <cell r="FA6850" t="str">
            <v>Other</v>
          </cell>
          <cell r="FB6850">
            <v>856929.6</v>
          </cell>
          <cell r="FC6850">
            <v>834078.14399999997</v>
          </cell>
          <cell r="FI6850" t="str">
            <v>WA</v>
          </cell>
          <cell r="FJ6850" t="str">
            <v>Kitchen</v>
          </cell>
          <cell r="FK6850" t="str">
            <v>EISAq</v>
          </cell>
          <cell r="FL6850">
            <v>32224.611999999997</v>
          </cell>
        </row>
        <row r="6851">
          <cell r="EZ6851" t="str">
            <v>MT</v>
          </cell>
          <cell r="FA6851" t="str">
            <v>Bathroom</v>
          </cell>
          <cell r="FB6851">
            <v>1278531.6000000001</v>
          </cell>
          <cell r="FC6851">
            <v>138507.59</v>
          </cell>
          <cell r="FI6851" t="str">
            <v>WA</v>
          </cell>
          <cell r="FJ6851" t="str">
            <v>Living Room/Family Room</v>
          </cell>
          <cell r="FK6851" t="str">
            <v>EISAnqnx</v>
          </cell>
          <cell r="FL6851">
            <v>69052.739999999991</v>
          </cell>
        </row>
        <row r="6852">
          <cell r="EZ6852" t="str">
            <v>MT</v>
          </cell>
          <cell r="FA6852" t="str">
            <v>Bedrooms</v>
          </cell>
          <cell r="FB6852">
            <v>255706.32</v>
          </cell>
          <cell r="FC6852">
            <v>353727.076</v>
          </cell>
          <cell r="FI6852" t="str">
            <v>WA</v>
          </cell>
          <cell r="FJ6852" t="str">
            <v>Living Room/Family Room</v>
          </cell>
          <cell r="FK6852" t="str">
            <v>EISAq</v>
          </cell>
          <cell r="FL6852">
            <v>42582.522999999994</v>
          </cell>
        </row>
        <row r="6853">
          <cell r="EZ6853" t="str">
            <v>MT</v>
          </cell>
          <cell r="FA6853" t="str">
            <v>Exterior</v>
          </cell>
          <cell r="FB6853">
            <v>127853.16</v>
          </cell>
          <cell r="FC6853">
            <v>1770766.2660000001</v>
          </cell>
          <cell r="FI6853" t="str">
            <v>WA</v>
          </cell>
          <cell r="FJ6853" t="str">
            <v>Other</v>
          </cell>
          <cell r="FK6853" t="str">
            <v>EISAnqnx</v>
          </cell>
          <cell r="FL6853">
            <v>86315.924999999988</v>
          </cell>
        </row>
        <row r="6854">
          <cell r="EZ6854" t="str">
            <v>MT</v>
          </cell>
          <cell r="FA6854" t="str">
            <v>Living Room/Family Room</v>
          </cell>
          <cell r="FB6854">
            <v>511412.64</v>
          </cell>
          <cell r="FC6854">
            <v>713846.80999999994</v>
          </cell>
          <cell r="FI6854" t="str">
            <v>WA</v>
          </cell>
          <cell r="FJ6854" t="str">
            <v>Bathroom</v>
          </cell>
          <cell r="FK6854" t="str">
            <v>EISAnqnx</v>
          </cell>
          <cell r="FL6854">
            <v>644465.36</v>
          </cell>
        </row>
        <row r="6855">
          <cell r="EZ6855" t="str">
            <v>MT</v>
          </cell>
          <cell r="FA6855" t="str">
            <v>Other</v>
          </cell>
          <cell r="FB6855">
            <v>85235.44</v>
          </cell>
          <cell r="FC6855">
            <v>447486.06</v>
          </cell>
          <cell r="FI6855" t="str">
            <v>WA</v>
          </cell>
          <cell r="FJ6855" t="str">
            <v>Bathroom</v>
          </cell>
          <cell r="FK6855" t="str">
            <v>EISAq</v>
          </cell>
          <cell r="FL6855">
            <v>87881.64</v>
          </cell>
        </row>
        <row r="6856">
          <cell r="EZ6856" t="str">
            <v>MT</v>
          </cell>
          <cell r="FA6856" t="str">
            <v>Bathroom</v>
          </cell>
          <cell r="FB6856">
            <v>91574.32</v>
          </cell>
          <cell r="FC6856">
            <v>37774.407000000007</v>
          </cell>
          <cell r="FI6856" t="str">
            <v>WA</v>
          </cell>
          <cell r="FJ6856" t="str">
            <v>Bathroom</v>
          </cell>
          <cell r="FK6856" t="str">
            <v>EISAx</v>
          </cell>
          <cell r="FL6856">
            <v>219704.1</v>
          </cell>
        </row>
        <row r="6857">
          <cell r="EZ6857" t="str">
            <v>MT</v>
          </cell>
          <cell r="FA6857" t="str">
            <v>Bedrooms</v>
          </cell>
          <cell r="FB6857">
            <v>406361.04500000004</v>
          </cell>
          <cell r="FC6857">
            <v>179714.603</v>
          </cell>
          <cell r="FI6857" t="str">
            <v>WA</v>
          </cell>
          <cell r="FJ6857" t="str">
            <v>Bedrooms</v>
          </cell>
          <cell r="FK6857" t="str">
            <v>EISAnqnx</v>
          </cell>
          <cell r="FL6857">
            <v>410114.32</v>
          </cell>
        </row>
        <row r="6858">
          <cell r="EZ6858" t="str">
            <v>MT</v>
          </cell>
          <cell r="FA6858" t="str">
            <v>Exterior</v>
          </cell>
          <cell r="FB6858">
            <v>28616.975000000002</v>
          </cell>
          <cell r="FC6858">
            <v>979845.22400000005</v>
          </cell>
          <cell r="FI6858" t="str">
            <v>WA</v>
          </cell>
          <cell r="FJ6858" t="str">
            <v>Bedrooms</v>
          </cell>
          <cell r="FK6858" t="str">
            <v>EISAq</v>
          </cell>
          <cell r="FL6858">
            <v>43940.82</v>
          </cell>
        </row>
        <row r="6859">
          <cell r="EZ6859" t="str">
            <v>MT</v>
          </cell>
          <cell r="FA6859" t="str">
            <v>Kitchen</v>
          </cell>
          <cell r="FB6859">
            <v>297616.54000000004</v>
          </cell>
          <cell r="FC6859">
            <v>204897.54100000003</v>
          </cell>
          <cell r="FI6859" t="str">
            <v>WA</v>
          </cell>
          <cell r="FJ6859" t="str">
            <v>Bedrooms</v>
          </cell>
          <cell r="FK6859" t="str">
            <v>EISAx</v>
          </cell>
          <cell r="FL6859">
            <v>117175.51999999999</v>
          </cell>
        </row>
        <row r="6860">
          <cell r="EZ6860" t="str">
            <v>MT</v>
          </cell>
          <cell r="FA6860" t="str">
            <v>Living Room/Family Room</v>
          </cell>
          <cell r="FB6860">
            <v>366297.28</v>
          </cell>
          <cell r="FC6860">
            <v>222067.72600000002</v>
          </cell>
          <cell r="FI6860" t="str">
            <v>WA</v>
          </cell>
          <cell r="FJ6860" t="str">
            <v>Exterior</v>
          </cell>
          <cell r="FK6860" t="str">
            <v>EISAnqnx</v>
          </cell>
          <cell r="FL6860">
            <v>175763.28</v>
          </cell>
        </row>
        <row r="6861">
          <cell r="EZ6861" t="str">
            <v>MT</v>
          </cell>
          <cell r="FA6861" t="str">
            <v>Other</v>
          </cell>
          <cell r="FB6861">
            <v>503658.76</v>
          </cell>
          <cell r="FC6861">
            <v>248395.34300000002</v>
          </cell>
          <cell r="FI6861" t="str">
            <v>WA</v>
          </cell>
          <cell r="FJ6861" t="str">
            <v>Exterior</v>
          </cell>
          <cell r="FK6861" t="str">
            <v>EISAx</v>
          </cell>
          <cell r="FL6861">
            <v>219704.1</v>
          </cell>
        </row>
        <row r="6862">
          <cell r="EZ6862" t="str">
            <v>MT</v>
          </cell>
          <cell r="FA6862" t="str">
            <v>Bathroom</v>
          </cell>
          <cell r="FB6862">
            <v>468173.71100000001</v>
          </cell>
          <cell r="FC6862">
            <v>515105.55000000005</v>
          </cell>
          <cell r="FI6862" t="str">
            <v>WA</v>
          </cell>
          <cell r="FJ6862" t="str">
            <v>Garage</v>
          </cell>
          <cell r="FK6862" t="str">
            <v>EISAq</v>
          </cell>
          <cell r="FL6862">
            <v>468702.07999999996</v>
          </cell>
        </row>
        <row r="6863">
          <cell r="EZ6863" t="str">
            <v>MT</v>
          </cell>
          <cell r="FA6863" t="str">
            <v>Bedrooms</v>
          </cell>
          <cell r="FB6863">
            <v>1158415.148</v>
          </cell>
          <cell r="FC6863">
            <v>1591103.81</v>
          </cell>
          <cell r="FI6863" t="str">
            <v>WA</v>
          </cell>
          <cell r="FJ6863" t="str">
            <v>Garage</v>
          </cell>
          <cell r="FK6863" t="str">
            <v>EISAx</v>
          </cell>
          <cell r="FL6863">
            <v>219704.1</v>
          </cell>
        </row>
        <row r="6864">
          <cell r="EZ6864" t="str">
            <v>MT</v>
          </cell>
          <cell r="FA6864" t="str">
            <v>Garage</v>
          </cell>
          <cell r="FB6864">
            <v>331956.91000000003</v>
          </cell>
          <cell r="FC6864">
            <v>1021053.6680000001</v>
          </cell>
          <cell r="FI6864" t="str">
            <v>WA</v>
          </cell>
          <cell r="FJ6864" t="str">
            <v>Kitchen</v>
          </cell>
          <cell r="FK6864" t="str">
            <v>EISAnqnx</v>
          </cell>
          <cell r="FL6864">
            <v>175763.28</v>
          </cell>
        </row>
        <row r="6865">
          <cell r="EZ6865" t="str">
            <v>MT</v>
          </cell>
          <cell r="FA6865" t="str">
            <v>Kitchen</v>
          </cell>
          <cell r="FB6865">
            <v>114467.90000000001</v>
          </cell>
          <cell r="FC6865">
            <v>377744.07</v>
          </cell>
          <cell r="FI6865" t="str">
            <v>WA</v>
          </cell>
          <cell r="FJ6865" t="str">
            <v>Living Room/Family Room</v>
          </cell>
          <cell r="FK6865" t="str">
            <v>EISAnqnx</v>
          </cell>
          <cell r="FL6865">
            <v>175763.28</v>
          </cell>
        </row>
        <row r="6866">
          <cell r="EZ6866" t="str">
            <v>MT</v>
          </cell>
          <cell r="FA6866" t="str">
            <v>Living Room/Family Room</v>
          </cell>
          <cell r="FB6866">
            <v>621560.69700000004</v>
          </cell>
          <cell r="FC6866">
            <v>1041657.8900000001</v>
          </cell>
          <cell r="FI6866" t="str">
            <v>WA</v>
          </cell>
          <cell r="FJ6866" t="str">
            <v>Living Room/Family Room</v>
          </cell>
          <cell r="FK6866" t="str">
            <v>EISAq</v>
          </cell>
          <cell r="FL6866">
            <v>65911.23</v>
          </cell>
        </row>
        <row r="6867">
          <cell r="EZ6867" t="str">
            <v>MT</v>
          </cell>
          <cell r="FA6867" t="str">
            <v>Other</v>
          </cell>
          <cell r="FB6867">
            <v>3040267.4240000001</v>
          </cell>
          <cell r="FC6867">
            <v>2861697.5</v>
          </cell>
          <cell r="FI6867" t="str">
            <v>WA</v>
          </cell>
          <cell r="FJ6867" t="str">
            <v>Living Room/Family Room</v>
          </cell>
          <cell r="FK6867" t="str">
            <v>EISAx</v>
          </cell>
          <cell r="FL6867">
            <v>73234.7</v>
          </cell>
        </row>
        <row r="6868">
          <cell r="EZ6868" t="str">
            <v>OR</v>
          </cell>
          <cell r="FA6868" t="str">
            <v>Bathroom</v>
          </cell>
          <cell r="FB6868">
            <v>144379.42499999999</v>
          </cell>
          <cell r="FC6868">
            <v>240632.375</v>
          </cell>
          <cell r="FI6868" t="str">
            <v>WA</v>
          </cell>
          <cell r="FJ6868" t="str">
            <v>Other</v>
          </cell>
          <cell r="FK6868" t="str">
            <v>EISAnqnx</v>
          </cell>
          <cell r="FL6868">
            <v>995991.91999999993</v>
          </cell>
        </row>
        <row r="6869">
          <cell r="EZ6869" t="str">
            <v>OR</v>
          </cell>
          <cell r="FA6869" t="str">
            <v>Bedrooms</v>
          </cell>
          <cell r="FB6869">
            <v>490890.04499999998</v>
          </cell>
          <cell r="FC6869">
            <v>702646.53500000003</v>
          </cell>
          <cell r="FI6869" t="str">
            <v>OR</v>
          </cell>
          <cell r="FJ6869" t="str">
            <v>Bathroom</v>
          </cell>
          <cell r="FK6869" t="str">
            <v>EISAnqnx</v>
          </cell>
          <cell r="FL6869">
            <v>142563.24</v>
          </cell>
        </row>
        <row r="6870">
          <cell r="EZ6870" t="str">
            <v>OR</v>
          </cell>
          <cell r="FA6870" t="str">
            <v>Exterior</v>
          </cell>
          <cell r="FB6870">
            <v>1039531.86</v>
          </cell>
          <cell r="FC6870">
            <v>4027223.4279999998</v>
          </cell>
          <cell r="FI6870" t="str">
            <v>OR</v>
          </cell>
          <cell r="FJ6870" t="str">
            <v>Bedrooms</v>
          </cell>
          <cell r="FK6870" t="str">
            <v>EISAnqnx</v>
          </cell>
          <cell r="FL6870">
            <v>142563.24</v>
          </cell>
        </row>
        <row r="6871">
          <cell r="EZ6871" t="str">
            <v>OR</v>
          </cell>
          <cell r="FA6871" t="str">
            <v>Garage</v>
          </cell>
          <cell r="FB6871">
            <v>390786.97700000001</v>
          </cell>
          <cell r="FC6871">
            <v>1601649.088</v>
          </cell>
          <cell r="FI6871" t="str">
            <v>OR</v>
          </cell>
          <cell r="FJ6871" t="str">
            <v>Bedrooms</v>
          </cell>
          <cell r="FK6871" t="str">
            <v>EISAq</v>
          </cell>
          <cell r="FL6871">
            <v>70093.593000000008</v>
          </cell>
        </row>
        <row r="6872">
          <cell r="EZ6872" t="str">
            <v>OR</v>
          </cell>
          <cell r="FA6872" t="str">
            <v>Kitchen</v>
          </cell>
          <cell r="FB6872">
            <v>785424.07200000004</v>
          </cell>
          <cell r="FC6872">
            <v>481264.75</v>
          </cell>
          <cell r="FI6872" t="str">
            <v>OR</v>
          </cell>
          <cell r="FJ6872" t="str">
            <v>Exterior</v>
          </cell>
          <cell r="FK6872" t="str">
            <v>EISAq</v>
          </cell>
          <cell r="FL6872">
            <v>53461.215000000004</v>
          </cell>
        </row>
        <row r="6873">
          <cell r="EZ6873" t="str">
            <v>OR</v>
          </cell>
          <cell r="FA6873" t="str">
            <v>Living Room/Family Room</v>
          </cell>
          <cell r="FB6873">
            <v>154004.72</v>
          </cell>
          <cell r="FC6873">
            <v>750773.01</v>
          </cell>
          <cell r="FI6873" t="str">
            <v>OR</v>
          </cell>
          <cell r="FJ6873" t="str">
            <v>Garage</v>
          </cell>
          <cell r="FK6873" t="str">
            <v>EISAnqnx</v>
          </cell>
          <cell r="FL6873">
            <v>71281.62</v>
          </cell>
        </row>
        <row r="6874">
          <cell r="EZ6874" t="str">
            <v>OR</v>
          </cell>
          <cell r="FA6874" t="str">
            <v>Other</v>
          </cell>
          <cell r="FB6874">
            <v>1151185.2819999999</v>
          </cell>
          <cell r="FC6874">
            <v>1463044.84</v>
          </cell>
          <cell r="FI6874" t="str">
            <v>OR</v>
          </cell>
          <cell r="FJ6874" t="str">
            <v>Garage</v>
          </cell>
          <cell r="FK6874" t="str">
            <v>EISAq</v>
          </cell>
          <cell r="FL6874">
            <v>95042.16</v>
          </cell>
        </row>
        <row r="6875">
          <cell r="EZ6875" t="str">
            <v>WA</v>
          </cell>
          <cell r="FA6875" t="str">
            <v>Bathroom</v>
          </cell>
          <cell r="FB6875">
            <v>2233912.4819999998</v>
          </cell>
          <cell r="FC6875">
            <v>499198.32</v>
          </cell>
          <cell r="FI6875" t="str">
            <v>OR</v>
          </cell>
          <cell r="FJ6875" t="str">
            <v>Kitchen</v>
          </cell>
          <cell r="FK6875" t="str">
            <v>EISAnqnx</v>
          </cell>
          <cell r="FL6875">
            <v>142563.24</v>
          </cell>
        </row>
        <row r="6876">
          <cell r="EZ6876" t="str">
            <v>WA</v>
          </cell>
          <cell r="FA6876" t="str">
            <v>Bedrooms</v>
          </cell>
          <cell r="FB6876">
            <v>1258395.7649999999</v>
          </cell>
          <cell r="FC6876">
            <v>915196.91999999993</v>
          </cell>
          <cell r="FI6876" t="str">
            <v>OR</v>
          </cell>
          <cell r="FJ6876" t="str">
            <v>Kitchen</v>
          </cell>
          <cell r="FK6876" t="str">
            <v>EISAq</v>
          </cell>
          <cell r="FL6876">
            <v>17820.404999999999</v>
          </cell>
        </row>
        <row r="6877">
          <cell r="EZ6877" t="str">
            <v>WA</v>
          </cell>
          <cell r="FA6877" t="str">
            <v>Exterior</v>
          </cell>
          <cell r="FB6877">
            <v>1247995.8</v>
          </cell>
          <cell r="FC6877">
            <v>5574381.2400000002</v>
          </cell>
          <cell r="FI6877" t="str">
            <v>OR</v>
          </cell>
          <cell r="FJ6877" t="str">
            <v>Living Room/Family Room</v>
          </cell>
          <cell r="FK6877" t="str">
            <v>EISAnqnx</v>
          </cell>
          <cell r="FL6877">
            <v>71281.62</v>
          </cell>
        </row>
        <row r="6878">
          <cell r="EZ6878" t="str">
            <v>WA</v>
          </cell>
          <cell r="FA6878" t="str">
            <v>Garage</v>
          </cell>
          <cell r="FB6878">
            <v>831997.2</v>
          </cell>
          <cell r="FC6878">
            <v>1091996.325</v>
          </cell>
          <cell r="FI6878" t="str">
            <v>OR</v>
          </cell>
          <cell r="FJ6878" t="str">
            <v>Other</v>
          </cell>
          <cell r="FK6878" t="str">
            <v>EISAnqnx</v>
          </cell>
          <cell r="FL6878">
            <v>142563.24</v>
          </cell>
        </row>
        <row r="6879">
          <cell r="EZ6879" t="str">
            <v>WA</v>
          </cell>
          <cell r="FA6879" t="str">
            <v>Kitchen</v>
          </cell>
          <cell r="FB6879">
            <v>357758.79599999997</v>
          </cell>
          <cell r="FC6879">
            <v>457598.45999999996</v>
          </cell>
          <cell r="FI6879" t="str">
            <v>OR</v>
          </cell>
          <cell r="FJ6879" t="str">
            <v>Other</v>
          </cell>
          <cell r="FK6879" t="str">
            <v>EISAq</v>
          </cell>
          <cell r="FL6879">
            <v>61777.404000000002</v>
          </cell>
        </row>
        <row r="6880">
          <cell r="EZ6880" t="str">
            <v>WA</v>
          </cell>
          <cell r="FA6880" t="str">
            <v>Living Room/Family Room</v>
          </cell>
          <cell r="FB6880">
            <v>1934393.49</v>
          </cell>
          <cell r="FC6880">
            <v>1112796.2549999999</v>
          </cell>
          <cell r="FI6880" t="str">
            <v>WA</v>
          </cell>
          <cell r="FJ6880" t="str">
            <v>Bathroom</v>
          </cell>
          <cell r="FK6880" t="str">
            <v>EISAnqnx</v>
          </cell>
          <cell r="FL6880">
            <v>1643047.1199999999</v>
          </cell>
        </row>
        <row r="6881">
          <cell r="EZ6881" t="str">
            <v>WA</v>
          </cell>
          <cell r="FA6881" t="str">
            <v>Other</v>
          </cell>
          <cell r="FB6881">
            <v>2364952.0409999997</v>
          </cell>
          <cell r="FC6881">
            <v>1518394.89</v>
          </cell>
          <cell r="FI6881" t="str">
            <v>WA</v>
          </cell>
          <cell r="FJ6881" t="str">
            <v>Bathroom</v>
          </cell>
          <cell r="FK6881" t="str">
            <v>EISAq</v>
          </cell>
          <cell r="FL6881">
            <v>40074.32</v>
          </cell>
        </row>
        <row r="6882">
          <cell r="EZ6882" t="str">
            <v>WA</v>
          </cell>
          <cell r="FA6882" t="str">
            <v>Bathroom</v>
          </cell>
          <cell r="FB6882">
            <v>279930.33600000001</v>
          </cell>
          <cell r="FC6882">
            <v>159960.19200000001</v>
          </cell>
          <cell r="FI6882" t="str">
            <v>WA</v>
          </cell>
          <cell r="FJ6882" t="str">
            <v>Bathroom</v>
          </cell>
          <cell r="FK6882" t="str">
            <v>EISAx</v>
          </cell>
          <cell r="FL6882">
            <v>508943.864</v>
          </cell>
        </row>
        <row r="6883">
          <cell r="EZ6883" t="str">
            <v>WA</v>
          </cell>
          <cell r="FA6883" t="str">
            <v>Bedrooms</v>
          </cell>
          <cell r="FB6883">
            <v>592233.56799999997</v>
          </cell>
          <cell r="FC6883">
            <v>849312.44799999997</v>
          </cell>
          <cell r="FI6883" t="str">
            <v>WA</v>
          </cell>
          <cell r="FJ6883" t="str">
            <v>Bedrooms</v>
          </cell>
          <cell r="FK6883" t="str">
            <v>EISAnqnx</v>
          </cell>
          <cell r="FL6883">
            <v>1162155.28</v>
          </cell>
        </row>
        <row r="6884">
          <cell r="EZ6884" t="str">
            <v>WA</v>
          </cell>
          <cell r="FA6884" t="str">
            <v>Exterior</v>
          </cell>
          <cell r="FB6884">
            <v>856929.6</v>
          </cell>
          <cell r="FC6884">
            <v>4231327.9359999998</v>
          </cell>
          <cell r="FI6884" t="str">
            <v>WA</v>
          </cell>
          <cell r="FJ6884" t="str">
            <v>Bedrooms</v>
          </cell>
          <cell r="FK6884" t="str">
            <v>EISAx</v>
          </cell>
          <cell r="FL6884">
            <v>1823381.5599999998</v>
          </cell>
        </row>
        <row r="6885">
          <cell r="EZ6885" t="str">
            <v>WA</v>
          </cell>
          <cell r="FA6885" t="str">
            <v>Kitchen</v>
          </cell>
          <cell r="FB6885">
            <v>342771.84</v>
          </cell>
          <cell r="FC6885">
            <v>369431.87199999997</v>
          </cell>
          <cell r="FI6885" t="str">
            <v>WA</v>
          </cell>
          <cell r="FJ6885" t="str">
            <v>Exterior</v>
          </cell>
          <cell r="FK6885" t="str">
            <v>EISAnqnx</v>
          </cell>
          <cell r="FL6885">
            <v>601114.79999999993</v>
          </cell>
        </row>
        <row r="6886">
          <cell r="EZ6886" t="str">
            <v>WA</v>
          </cell>
          <cell r="FA6886" t="str">
            <v>Living Room/Family Room</v>
          </cell>
          <cell r="FB6886">
            <v>914058.23999999999</v>
          </cell>
          <cell r="FC6886">
            <v>1651017.696</v>
          </cell>
          <cell r="FI6886" t="str">
            <v>WA</v>
          </cell>
          <cell r="FJ6886" t="str">
            <v>Exterior</v>
          </cell>
          <cell r="FK6886" t="str">
            <v>EISAq</v>
          </cell>
          <cell r="FL6886">
            <v>120222.95999999999</v>
          </cell>
        </row>
        <row r="6887">
          <cell r="EZ6887" t="str">
            <v>WA</v>
          </cell>
          <cell r="FA6887" t="str">
            <v>Other</v>
          </cell>
          <cell r="FB6887">
            <v>2266102.7200000002</v>
          </cell>
          <cell r="FC6887">
            <v>1791935.0079999999</v>
          </cell>
          <cell r="FI6887" t="str">
            <v>WA</v>
          </cell>
          <cell r="FJ6887" t="str">
            <v>Garage</v>
          </cell>
          <cell r="FK6887" t="str">
            <v>EISAq</v>
          </cell>
          <cell r="FL6887">
            <v>921709.36</v>
          </cell>
        </row>
        <row r="6888">
          <cell r="EZ6888" t="str">
            <v>OR</v>
          </cell>
          <cell r="FA6888" t="str">
            <v>Bathroom</v>
          </cell>
          <cell r="FB6888">
            <v>96761.52</v>
          </cell>
          <cell r="FC6888">
            <v>64507.68</v>
          </cell>
          <cell r="FI6888" t="str">
            <v>WA</v>
          </cell>
          <cell r="FJ6888" t="str">
            <v>Kitchen</v>
          </cell>
          <cell r="FK6888" t="str">
            <v>EISAq</v>
          </cell>
          <cell r="FL6888">
            <v>108200.66399999999</v>
          </cell>
        </row>
        <row r="6889">
          <cell r="EZ6889" t="str">
            <v>OR</v>
          </cell>
          <cell r="FA6889" t="str">
            <v>Bedrooms</v>
          </cell>
          <cell r="FB6889">
            <v>290284.56</v>
          </cell>
          <cell r="FC6889">
            <v>690232.17599999998</v>
          </cell>
          <cell r="FI6889" t="str">
            <v>WA</v>
          </cell>
          <cell r="FJ6889" t="str">
            <v>Kitchen</v>
          </cell>
          <cell r="FK6889" t="str">
            <v>EISAx</v>
          </cell>
          <cell r="FL6889">
            <v>591096.22</v>
          </cell>
        </row>
        <row r="6890">
          <cell r="EZ6890" t="str">
            <v>OR</v>
          </cell>
          <cell r="FA6890" t="str">
            <v>Exterior</v>
          </cell>
          <cell r="FB6890">
            <v>132240.74400000001</v>
          </cell>
          <cell r="FC6890">
            <v>2043280.764</v>
          </cell>
          <cell r="FI6890" t="str">
            <v>WA</v>
          </cell>
          <cell r="FJ6890" t="str">
            <v>Living Room/Family Room</v>
          </cell>
          <cell r="FK6890" t="str">
            <v>EISAnqnx</v>
          </cell>
          <cell r="FL6890">
            <v>400743.19999999995</v>
          </cell>
        </row>
        <row r="6891">
          <cell r="EZ6891" t="str">
            <v>OR</v>
          </cell>
          <cell r="FA6891" t="str">
            <v>Garage</v>
          </cell>
          <cell r="FB6891">
            <v>161269.20000000001</v>
          </cell>
          <cell r="FC6891">
            <v>516061.44</v>
          </cell>
          <cell r="FI6891" t="str">
            <v>WA</v>
          </cell>
          <cell r="FJ6891" t="str">
            <v>Living Room/Family Room</v>
          </cell>
          <cell r="FK6891" t="str">
            <v>EISAq</v>
          </cell>
          <cell r="FL6891">
            <v>320594.56</v>
          </cell>
        </row>
        <row r="6892">
          <cell r="EZ6892" t="str">
            <v>OR</v>
          </cell>
          <cell r="FA6892" t="str">
            <v>Kitchen</v>
          </cell>
          <cell r="FB6892">
            <v>96761.52</v>
          </cell>
          <cell r="FC6892">
            <v>201586.5</v>
          </cell>
          <cell r="FI6892" t="str">
            <v>WA</v>
          </cell>
          <cell r="FJ6892" t="str">
            <v>Living Room/Family Room</v>
          </cell>
          <cell r="FK6892" t="str">
            <v>EISAx</v>
          </cell>
          <cell r="FL6892">
            <v>621151.96</v>
          </cell>
        </row>
        <row r="6893">
          <cell r="EZ6893" t="str">
            <v>OR</v>
          </cell>
          <cell r="FA6893" t="str">
            <v>Living Room/Family Room</v>
          </cell>
          <cell r="FB6893">
            <v>290284.56</v>
          </cell>
          <cell r="FC6893">
            <v>507997.98</v>
          </cell>
          <cell r="FI6893" t="str">
            <v>WA</v>
          </cell>
          <cell r="FJ6893" t="str">
            <v>Other</v>
          </cell>
          <cell r="FK6893" t="str">
            <v>EISAnqnx</v>
          </cell>
          <cell r="FL6893">
            <v>400743.19999999995</v>
          </cell>
        </row>
        <row r="6894">
          <cell r="EZ6894" t="str">
            <v>OR</v>
          </cell>
          <cell r="FA6894" t="str">
            <v>Other</v>
          </cell>
          <cell r="FB6894">
            <v>387046.08</v>
          </cell>
          <cell r="FC6894">
            <v>351566.85600000003</v>
          </cell>
          <cell r="FI6894" t="str">
            <v>WA</v>
          </cell>
          <cell r="FJ6894" t="str">
            <v>Other</v>
          </cell>
          <cell r="FK6894" t="str">
            <v>EISAq</v>
          </cell>
          <cell r="FL6894">
            <v>581077.64</v>
          </cell>
        </row>
        <row r="6895">
          <cell r="EZ6895" t="str">
            <v>MT</v>
          </cell>
          <cell r="FA6895" t="str">
            <v>Bathroom</v>
          </cell>
          <cell r="FB6895">
            <v>1722741.895</v>
          </cell>
          <cell r="FC6895">
            <v>1160704.5060000001</v>
          </cell>
          <cell r="FI6895" t="str">
            <v>WA</v>
          </cell>
          <cell r="FJ6895" t="str">
            <v>Other</v>
          </cell>
          <cell r="FK6895" t="str">
            <v>EISAx</v>
          </cell>
          <cell r="FL6895">
            <v>1011876.58</v>
          </cell>
        </row>
        <row r="6896">
          <cell r="EZ6896" t="str">
            <v>MT</v>
          </cell>
          <cell r="FA6896" t="str">
            <v>Bedrooms</v>
          </cell>
          <cell r="FB6896">
            <v>358284.527</v>
          </cell>
          <cell r="FC6896">
            <v>890560.2620000001</v>
          </cell>
          <cell r="FI6896" t="str">
            <v>WA</v>
          </cell>
          <cell r="FJ6896" t="str">
            <v>Bathroom</v>
          </cell>
          <cell r="FK6896" t="str">
            <v>EISAq</v>
          </cell>
          <cell r="FL6896">
            <v>114246.132</v>
          </cell>
        </row>
        <row r="6897">
          <cell r="EZ6897" t="str">
            <v>MT</v>
          </cell>
          <cell r="FA6897" t="str">
            <v>Exterior</v>
          </cell>
          <cell r="FB6897">
            <v>499080.04400000005</v>
          </cell>
          <cell r="FC6897">
            <v>3804912.9960000003</v>
          </cell>
          <cell r="FI6897" t="str">
            <v>WA</v>
          </cell>
          <cell r="FJ6897" t="str">
            <v>Bedrooms</v>
          </cell>
          <cell r="FK6897" t="str">
            <v>EISAq</v>
          </cell>
          <cell r="FL6897">
            <v>21970.41</v>
          </cell>
        </row>
        <row r="6898">
          <cell r="EZ6898" t="str">
            <v>MT</v>
          </cell>
          <cell r="FA6898" t="str">
            <v>Garage</v>
          </cell>
          <cell r="FB6898">
            <v>51510.555000000008</v>
          </cell>
          <cell r="FC6898">
            <v>521973.62400000007</v>
          </cell>
          <cell r="FI6898" t="str">
            <v>WA</v>
          </cell>
          <cell r="FJ6898" t="str">
            <v>Bedrooms</v>
          </cell>
          <cell r="FK6898" t="str">
            <v>EISAx</v>
          </cell>
          <cell r="FL6898">
            <v>366173.5</v>
          </cell>
        </row>
        <row r="6899">
          <cell r="EZ6899" t="str">
            <v>MT</v>
          </cell>
          <cell r="FA6899" t="str">
            <v>Kitchen</v>
          </cell>
          <cell r="FB6899">
            <v>635296.84500000009</v>
          </cell>
          <cell r="FC6899">
            <v>256408.09600000002</v>
          </cell>
          <cell r="FI6899" t="str">
            <v>WA</v>
          </cell>
          <cell r="FJ6899" t="str">
            <v>Exterior</v>
          </cell>
          <cell r="FK6899" t="str">
            <v>EISAq</v>
          </cell>
          <cell r="FL6899">
            <v>96669.804000000004</v>
          </cell>
        </row>
        <row r="6900">
          <cell r="EZ6900" t="str">
            <v>MT</v>
          </cell>
          <cell r="FA6900" t="str">
            <v>Living Room/Family Room</v>
          </cell>
          <cell r="FB6900">
            <v>51510.555000000008</v>
          </cell>
          <cell r="FC6900">
            <v>335390.94700000004</v>
          </cell>
          <cell r="FI6900" t="str">
            <v>WA</v>
          </cell>
          <cell r="FJ6900" t="str">
            <v>Exterior</v>
          </cell>
          <cell r="FK6900" t="str">
            <v>EISAx</v>
          </cell>
          <cell r="FL6900">
            <v>263644.92</v>
          </cell>
        </row>
        <row r="6901">
          <cell r="EZ6901" t="str">
            <v>MT</v>
          </cell>
          <cell r="FA6901" t="str">
            <v>Other</v>
          </cell>
          <cell r="FB6901">
            <v>1075998.26</v>
          </cell>
          <cell r="FC6901">
            <v>937492.10100000002</v>
          </cell>
          <cell r="FI6901" t="str">
            <v>WA</v>
          </cell>
          <cell r="FJ6901" t="str">
            <v>Garage</v>
          </cell>
          <cell r="FK6901" t="str">
            <v>EISAq</v>
          </cell>
          <cell r="FL6901">
            <v>139145.93</v>
          </cell>
        </row>
        <row r="6902">
          <cell r="EZ6902" t="str">
            <v>MT</v>
          </cell>
          <cell r="FA6902" t="str">
            <v>Bathroom</v>
          </cell>
          <cell r="FB6902">
            <v>1363767.04</v>
          </cell>
          <cell r="FC6902">
            <v>255706.32</v>
          </cell>
          <cell r="FI6902" t="str">
            <v>WA</v>
          </cell>
          <cell r="FJ6902" t="str">
            <v>Kitchen</v>
          </cell>
          <cell r="FK6902" t="str">
            <v>EISAnqnx</v>
          </cell>
          <cell r="FL6902">
            <v>87881.64</v>
          </cell>
        </row>
        <row r="6903">
          <cell r="EZ6903" t="str">
            <v>MT</v>
          </cell>
          <cell r="FA6903" t="str">
            <v>Bedrooms</v>
          </cell>
          <cell r="FB6903">
            <v>1129369.58</v>
          </cell>
          <cell r="FC6903">
            <v>1018563.508</v>
          </cell>
          <cell r="FI6903" t="str">
            <v>WA</v>
          </cell>
          <cell r="FJ6903" t="str">
            <v>Kitchen</v>
          </cell>
          <cell r="FK6903" t="str">
            <v>EISAq</v>
          </cell>
          <cell r="FL6903">
            <v>109852.05</v>
          </cell>
        </row>
        <row r="6904">
          <cell r="EZ6904" t="str">
            <v>MT</v>
          </cell>
          <cell r="FA6904" t="str">
            <v>Exterior</v>
          </cell>
          <cell r="FB6904">
            <v>383559.48</v>
          </cell>
          <cell r="FC6904">
            <v>5305906.1399999997</v>
          </cell>
          <cell r="FI6904" t="str">
            <v>WA</v>
          </cell>
          <cell r="FJ6904" t="str">
            <v>Living Room/Family Room</v>
          </cell>
          <cell r="FK6904" t="str">
            <v>EISAq</v>
          </cell>
          <cell r="FL6904">
            <v>38082.044000000002</v>
          </cell>
        </row>
        <row r="6905">
          <cell r="EZ6905" t="str">
            <v>MT</v>
          </cell>
          <cell r="FA6905" t="str">
            <v>Garage</v>
          </cell>
          <cell r="FB6905">
            <v>85235.44</v>
          </cell>
          <cell r="FC6905">
            <v>671229.09</v>
          </cell>
          <cell r="FI6905" t="str">
            <v>WA</v>
          </cell>
          <cell r="FJ6905" t="str">
            <v>Other</v>
          </cell>
          <cell r="FK6905" t="str">
            <v>EISAq</v>
          </cell>
          <cell r="FL6905">
            <v>87881.64</v>
          </cell>
        </row>
        <row r="6906">
          <cell r="EZ6906" t="str">
            <v>MT</v>
          </cell>
          <cell r="FA6906" t="str">
            <v>Kitchen</v>
          </cell>
          <cell r="FB6906">
            <v>764988.07400000002</v>
          </cell>
          <cell r="FC6906">
            <v>492234.66599999997</v>
          </cell>
          <cell r="FI6906" t="str">
            <v>OR</v>
          </cell>
          <cell r="FJ6906" t="str">
            <v>Bathroom</v>
          </cell>
          <cell r="FK6906" t="str">
            <v>EISAnqnx</v>
          </cell>
          <cell r="FL6906">
            <v>1663857.12</v>
          </cell>
        </row>
        <row r="6907">
          <cell r="EZ6907" t="str">
            <v>MT</v>
          </cell>
          <cell r="FA6907" t="str">
            <v>Living Room/Family Room</v>
          </cell>
          <cell r="FB6907">
            <v>462402.26199999999</v>
          </cell>
          <cell r="FC6907">
            <v>673359.97600000002</v>
          </cell>
          <cell r="FI6907" t="str">
            <v>OR</v>
          </cell>
          <cell r="FJ6907" t="str">
            <v>Bathroom</v>
          </cell>
          <cell r="FK6907" t="str">
            <v>EISAx</v>
          </cell>
          <cell r="FL6907">
            <v>1663857.12</v>
          </cell>
        </row>
        <row r="6908">
          <cell r="EZ6908" t="str">
            <v>MT</v>
          </cell>
          <cell r="FA6908" t="str">
            <v>Other</v>
          </cell>
          <cell r="FB6908">
            <v>2684916.36</v>
          </cell>
          <cell r="FC6908">
            <v>2331189.284</v>
          </cell>
          <cell r="FI6908" t="str">
            <v>OR</v>
          </cell>
          <cell r="FJ6908" t="str">
            <v>Bedrooms</v>
          </cell>
          <cell r="FK6908" t="str">
            <v>EISAnqnx</v>
          </cell>
          <cell r="FL6908">
            <v>3189059.48</v>
          </cell>
        </row>
        <row r="6909">
          <cell r="EZ6909" t="str">
            <v>ID</v>
          </cell>
          <cell r="FA6909" t="str">
            <v>Bathroom</v>
          </cell>
          <cell r="FB6909">
            <v>900311.07499999995</v>
          </cell>
          <cell r="FC6909">
            <v>453136.69999999995</v>
          </cell>
          <cell r="FI6909" t="str">
            <v>OR</v>
          </cell>
          <cell r="FJ6909" t="str">
            <v>Bedrooms</v>
          </cell>
          <cell r="FK6909" t="str">
            <v>EISAx</v>
          </cell>
          <cell r="FL6909">
            <v>831928.56</v>
          </cell>
        </row>
        <row r="6910">
          <cell r="EZ6910" t="str">
            <v>ID</v>
          </cell>
          <cell r="FA6910" t="str">
            <v>Bedrooms</v>
          </cell>
          <cell r="FB6910">
            <v>835917.96499999997</v>
          </cell>
          <cell r="FC6910">
            <v>779872.11</v>
          </cell>
          <cell r="FI6910" t="str">
            <v>OR</v>
          </cell>
          <cell r="FJ6910" t="str">
            <v>Exterior</v>
          </cell>
          <cell r="FK6910" t="str">
            <v>EISAq</v>
          </cell>
          <cell r="FL6910">
            <v>277309.52</v>
          </cell>
        </row>
        <row r="6911">
          <cell r="EZ6911" t="str">
            <v>ID</v>
          </cell>
          <cell r="FA6911" t="str">
            <v>Exterior</v>
          </cell>
          <cell r="FB6911">
            <v>304078.57499999995</v>
          </cell>
          <cell r="FC6911">
            <v>3136182.9499999997</v>
          </cell>
          <cell r="FI6911" t="str">
            <v>OR</v>
          </cell>
          <cell r="FJ6911" t="str">
            <v>Exterior</v>
          </cell>
          <cell r="FK6911" t="str">
            <v>EISAx</v>
          </cell>
          <cell r="FL6911">
            <v>4506279.7</v>
          </cell>
        </row>
        <row r="6912">
          <cell r="EZ6912" t="str">
            <v>ID</v>
          </cell>
          <cell r="FA6912" t="str">
            <v>Garage</v>
          </cell>
          <cell r="FB6912">
            <v>214643.69999999998</v>
          </cell>
          <cell r="FC6912">
            <v>670165.32999999996</v>
          </cell>
          <cell r="FI6912" t="str">
            <v>OR</v>
          </cell>
          <cell r="FJ6912" t="str">
            <v>Garage</v>
          </cell>
          <cell r="FK6912" t="str">
            <v>EISAnqnx</v>
          </cell>
          <cell r="FL6912">
            <v>693273.8</v>
          </cell>
        </row>
        <row r="6913">
          <cell r="EZ6913" t="str">
            <v>ID</v>
          </cell>
          <cell r="FA6913" t="str">
            <v>Kitchen</v>
          </cell>
          <cell r="FB6913">
            <v>327927.875</v>
          </cell>
          <cell r="FC6913">
            <v>349392.245</v>
          </cell>
          <cell r="FI6913" t="str">
            <v>OR</v>
          </cell>
          <cell r="FJ6913" t="str">
            <v>Garage</v>
          </cell>
          <cell r="FK6913" t="str">
            <v>EISAq</v>
          </cell>
          <cell r="FL6913">
            <v>1109238.08</v>
          </cell>
        </row>
        <row r="6914">
          <cell r="EZ6914" t="str">
            <v>ID</v>
          </cell>
          <cell r="FA6914" t="str">
            <v>Living Room/Family Room</v>
          </cell>
          <cell r="FB6914">
            <v>431672.32999999996</v>
          </cell>
          <cell r="FC6914">
            <v>389936.05499999999</v>
          </cell>
          <cell r="FI6914" t="str">
            <v>OR</v>
          </cell>
          <cell r="FJ6914" t="str">
            <v>Kitchen</v>
          </cell>
          <cell r="FK6914" t="str">
            <v>EISAnqnx</v>
          </cell>
          <cell r="FL6914">
            <v>415964.28</v>
          </cell>
        </row>
        <row r="6915">
          <cell r="EZ6915" t="str">
            <v>ID</v>
          </cell>
          <cell r="FA6915" t="str">
            <v>Other</v>
          </cell>
          <cell r="FB6915">
            <v>828763.17499999993</v>
          </cell>
          <cell r="FC6915">
            <v>992130.87999999989</v>
          </cell>
          <cell r="FI6915" t="str">
            <v>OR</v>
          </cell>
          <cell r="FJ6915" t="str">
            <v>Kitchen</v>
          </cell>
          <cell r="FK6915" t="str">
            <v>EISAq</v>
          </cell>
          <cell r="FL6915">
            <v>554619.04</v>
          </cell>
        </row>
        <row r="6916">
          <cell r="EZ6916" t="str">
            <v>WA</v>
          </cell>
          <cell r="FA6916" t="str">
            <v>Bathroom</v>
          </cell>
          <cell r="FB6916">
            <v>124799.58</v>
          </cell>
          <cell r="FC6916">
            <v>91519.691999999995</v>
          </cell>
          <cell r="FI6916" t="str">
            <v>OR</v>
          </cell>
          <cell r="FJ6916" t="str">
            <v>Living Room/Family Room</v>
          </cell>
          <cell r="FK6916" t="str">
            <v>EISAnqnx</v>
          </cell>
          <cell r="FL6916">
            <v>1663857.12</v>
          </cell>
        </row>
        <row r="6917">
          <cell r="EZ6917" t="str">
            <v>WA</v>
          </cell>
          <cell r="FA6917" t="str">
            <v>Bedrooms</v>
          </cell>
          <cell r="FB6917">
            <v>499198.32</v>
          </cell>
          <cell r="FC6917">
            <v>611517.94200000004</v>
          </cell>
          <cell r="FI6917" t="str">
            <v>OR</v>
          </cell>
          <cell r="FJ6917" t="str">
            <v>Other</v>
          </cell>
          <cell r="FK6917" t="str">
            <v>EISAnqnx</v>
          </cell>
          <cell r="FL6917">
            <v>1525202.36</v>
          </cell>
        </row>
        <row r="6918">
          <cell r="EZ6918" t="str">
            <v>WA</v>
          </cell>
          <cell r="FA6918" t="str">
            <v>Exterior</v>
          </cell>
          <cell r="FB6918">
            <v>249599.16</v>
          </cell>
          <cell r="FC6918">
            <v>1784633.9939999999</v>
          </cell>
          <cell r="FI6918" t="str">
            <v>OR</v>
          </cell>
          <cell r="FJ6918" t="str">
            <v>Bathroom</v>
          </cell>
          <cell r="FK6918" t="str">
            <v>EISAnqnx</v>
          </cell>
          <cell r="FL6918">
            <v>1767848.1900000002</v>
          </cell>
        </row>
        <row r="6919">
          <cell r="EZ6919" t="str">
            <v>WA</v>
          </cell>
          <cell r="FA6919" t="str">
            <v>Kitchen</v>
          </cell>
          <cell r="FB6919">
            <v>499198.32</v>
          </cell>
          <cell r="FC6919">
            <v>257919.13199999998</v>
          </cell>
          <cell r="FI6919" t="str">
            <v>OR</v>
          </cell>
          <cell r="FJ6919" t="str">
            <v>Bathroom</v>
          </cell>
          <cell r="FK6919" t="str">
            <v>EISAq</v>
          </cell>
          <cell r="FL6919">
            <v>623946.42000000004</v>
          </cell>
        </row>
        <row r="6920">
          <cell r="EZ6920" t="str">
            <v>WA</v>
          </cell>
          <cell r="FA6920" t="str">
            <v>Living Room/Family Room</v>
          </cell>
          <cell r="FB6920">
            <v>291199.02</v>
          </cell>
          <cell r="FC6920">
            <v>569918.08199999994</v>
          </cell>
          <cell r="FI6920" t="str">
            <v>OR</v>
          </cell>
          <cell r="FJ6920" t="str">
            <v>Bathroom</v>
          </cell>
          <cell r="FK6920" t="str">
            <v>EISAx</v>
          </cell>
          <cell r="FL6920">
            <v>4159642.8000000003</v>
          </cell>
        </row>
        <row r="6921">
          <cell r="EZ6921" t="str">
            <v>WA</v>
          </cell>
          <cell r="FA6921" t="str">
            <v>Other</v>
          </cell>
          <cell r="FB6921">
            <v>124799.58</v>
          </cell>
          <cell r="FC6921">
            <v>135199.54499999998</v>
          </cell>
          <cell r="FI6921" t="str">
            <v>OR</v>
          </cell>
          <cell r="FJ6921" t="str">
            <v>Bedrooms</v>
          </cell>
          <cell r="FK6921" t="str">
            <v>EISAq</v>
          </cell>
          <cell r="FL6921">
            <v>547686.30200000003</v>
          </cell>
        </row>
        <row r="6922">
          <cell r="EZ6922" t="str">
            <v>OR</v>
          </cell>
          <cell r="FA6922" t="str">
            <v>Bathroom</v>
          </cell>
          <cell r="FB6922">
            <v>1155035.3999999999</v>
          </cell>
          <cell r="FC6922">
            <v>319559.79399999999</v>
          </cell>
          <cell r="FI6922" t="str">
            <v>OR</v>
          </cell>
          <cell r="FJ6922" t="str">
            <v>Bedrooms</v>
          </cell>
          <cell r="FK6922" t="str">
            <v>EISAx</v>
          </cell>
          <cell r="FL6922">
            <v>1109238.08</v>
          </cell>
        </row>
        <row r="6923">
          <cell r="EZ6923" t="str">
            <v>OR</v>
          </cell>
          <cell r="FA6923" t="str">
            <v>Bedrooms</v>
          </cell>
          <cell r="FB6923">
            <v>1039531.86</v>
          </cell>
          <cell r="FC6923">
            <v>966379.61800000002</v>
          </cell>
          <cell r="FI6923" t="str">
            <v>OR</v>
          </cell>
          <cell r="FJ6923" t="str">
            <v>Exterior</v>
          </cell>
          <cell r="FK6923" t="str">
            <v>EISAq</v>
          </cell>
          <cell r="FL6923">
            <v>311973.21000000002</v>
          </cell>
        </row>
        <row r="6924">
          <cell r="EZ6924" t="str">
            <v>OR</v>
          </cell>
          <cell r="FA6924" t="str">
            <v>Exterior</v>
          </cell>
          <cell r="FB6924">
            <v>1553522.6129999999</v>
          </cell>
          <cell r="FC6924">
            <v>6683804.8480000002</v>
          </cell>
          <cell r="FI6924" t="str">
            <v>OR</v>
          </cell>
          <cell r="FJ6924" t="str">
            <v>Exterior</v>
          </cell>
          <cell r="FK6924" t="str">
            <v>EISAx</v>
          </cell>
          <cell r="FL6924">
            <v>519955.35000000003</v>
          </cell>
        </row>
        <row r="6925">
          <cell r="EZ6925" t="str">
            <v>OR</v>
          </cell>
          <cell r="FA6925" t="str">
            <v>Garage</v>
          </cell>
          <cell r="FB6925">
            <v>1039531.86</v>
          </cell>
          <cell r="FC6925">
            <v>1039531.86</v>
          </cell>
          <cell r="FI6925" t="str">
            <v>OR</v>
          </cell>
          <cell r="FJ6925" t="str">
            <v>Garage</v>
          </cell>
          <cell r="FK6925" t="str">
            <v>EISAnqnx</v>
          </cell>
          <cell r="FL6925">
            <v>415964.28</v>
          </cell>
        </row>
        <row r="6926">
          <cell r="EZ6926" t="str">
            <v>OR</v>
          </cell>
          <cell r="FA6926" t="str">
            <v>Kitchen</v>
          </cell>
          <cell r="FB6926">
            <v>246407.552</v>
          </cell>
          <cell r="FC6926">
            <v>202131.19500000001</v>
          </cell>
          <cell r="FI6926" t="str">
            <v>OR</v>
          </cell>
          <cell r="FJ6926" t="str">
            <v>Garage</v>
          </cell>
          <cell r="FK6926" t="str">
            <v>EISAq</v>
          </cell>
          <cell r="FL6926">
            <v>450627.97000000003</v>
          </cell>
        </row>
        <row r="6927">
          <cell r="EZ6927" t="str">
            <v>OR</v>
          </cell>
          <cell r="FA6927" t="str">
            <v>Living Room/Family Room</v>
          </cell>
          <cell r="FB6927">
            <v>2233068.44</v>
          </cell>
          <cell r="FC6927">
            <v>1584323.557</v>
          </cell>
          <cell r="FI6927" t="str">
            <v>OR</v>
          </cell>
          <cell r="FJ6927" t="str">
            <v>Kitchen</v>
          </cell>
          <cell r="FK6927" t="str">
            <v>EISAnqnx</v>
          </cell>
          <cell r="FL6927">
            <v>3119732.1</v>
          </cell>
        </row>
        <row r="6928">
          <cell r="EZ6928" t="str">
            <v>OR</v>
          </cell>
          <cell r="FA6928" t="str">
            <v>Other</v>
          </cell>
          <cell r="FB6928">
            <v>2910689.2080000001</v>
          </cell>
          <cell r="FC6928">
            <v>3168647.1140000001</v>
          </cell>
          <cell r="FI6928" t="str">
            <v>OR</v>
          </cell>
          <cell r="FJ6928" t="str">
            <v>Living Room/Family Room</v>
          </cell>
          <cell r="FK6928" t="str">
            <v>EISAnqnx</v>
          </cell>
          <cell r="FL6928">
            <v>1206296.412</v>
          </cell>
        </row>
        <row r="6929">
          <cell r="EZ6929" t="str">
            <v>WA</v>
          </cell>
          <cell r="FA6929" t="str">
            <v>Bathroom</v>
          </cell>
          <cell r="FB6929">
            <v>3681393</v>
          </cell>
          <cell r="FC6929">
            <v>1337572.79</v>
          </cell>
          <cell r="FI6929" t="str">
            <v>OR</v>
          </cell>
          <cell r="FJ6929" t="str">
            <v>Other</v>
          </cell>
          <cell r="FK6929" t="str">
            <v>EISAnqnx</v>
          </cell>
          <cell r="FL6929">
            <v>1074574.3900000001</v>
          </cell>
        </row>
        <row r="6930">
          <cell r="EZ6930" t="str">
            <v>WA</v>
          </cell>
          <cell r="FA6930" t="str">
            <v>Bedrooms</v>
          </cell>
          <cell r="FB6930">
            <v>2208835.7999999998</v>
          </cell>
          <cell r="FC6930">
            <v>5338019.8499999996</v>
          </cell>
          <cell r="FI6930" t="str">
            <v>OR</v>
          </cell>
          <cell r="FJ6930" t="str">
            <v>Other</v>
          </cell>
          <cell r="FK6930" t="str">
            <v>EISAq</v>
          </cell>
          <cell r="FL6930">
            <v>970583.32000000007</v>
          </cell>
        </row>
        <row r="6931">
          <cell r="EZ6931" t="str">
            <v>WA</v>
          </cell>
          <cell r="FA6931" t="str">
            <v>Exterior</v>
          </cell>
          <cell r="FB6931">
            <v>920348.25</v>
          </cell>
          <cell r="FC6931">
            <v>21597505.599999998</v>
          </cell>
          <cell r="FI6931" t="str">
            <v>WA</v>
          </cell>
          <cell r="FJ6931" t="str">
            <v>Bathroom</v>
          </cell>
          <cell r="FK6931" t="str">
            <v>EISAq</v>
          </cell>
          <cell r="FL6931">
            <v>234351.03999999998</v>
          </cell>
        </row>
        <row r="6932">
          <cell r="EZ6932" t="str">
            <v>WA</v>
          </cell>
          <cell r="FA6932" t="str">
            <v>Kitchen</v>
          </cell>
          <cell r="FB6932">
            <v>490852.39999999997</v>
          </cell>
          <cell r="FC6932">
            <v>1374386.72</v>
          </cell>
          <cell r="FI6932" t="str">
            <v>WA</v>
          </cell>
          <cell r="FJ6932" t="str">
            <v>Bathroom</v>
          </cell>
          <cell r="FK6932" t="str">
            <v>EISAx</v>
          </cell>
          <cell r="FL6932">
            <v>219704.1</v>
          </cell>
        </row>
        <row r="6933">
          <cell r="EZ6933" t="str">
            <v>WA</v>
          </cell>
          <cell r="FA6933" t="str">
            <v>Living Room/Family Room</v>
          </cell>
          <cell r="FB6933">
            <v>6687863.9500000002</v>
          </cell>
          <cell r="FC6933">
            <v>6197011.5499999998</v>
          </cell>
          <cell r="FI6933" t="str">
            <v>WA</v>
          </cell>
          <cell r="FJ6933" t="str">
            <v>Bedrooms</v>
          </cell>
          <cell r="FK6933" t="str">
            <v>EISAnqnx</v>
          </cell>
          <cell r="FL6933">
            <v>234351.03999999998</v>
          </cell>
        </row>
        <row r="6934">
          <cell r="EZ6934" t="str">
            <v>WA</v>
          </cell>
          <cell r="FA6934" t="str">
            <v>Other</v>
          </cell>
          <cell r="FB6934">
            <v>11964527.25</v>
          </cell>
          <cell r="FC6934">
            <v>13719324.58</v>
          </cell>
          <cell r="FI6934" t="str">
            <v>WA</v>
          </cell>
          <cell r="FJ6934" t="str">
            <v>Bedrooms</v>
          </cell>
          <cell r="FK6934" t="str">
            <v>EISAq</v>
          </cell>
          <cell r="FL6934">
            <v>171369.198</v>
          </cell>
        </row>
        <row r="6935">
          <cell r="EZ6935" t="str">
            <v>WA</v>
          </cell>
          <cell r="FA6935" t="str">
            <v>Bathroom</v>
          </cell>
          <cell r="FB6935">
            <v>232959.21599999999</v>
          </cell>
          <cell r="FC6935">
            <v>243359.18099999998</v>
          </cell>
          <cell r="FI6935" t="str">
            <v>WA</v>
          </cell>
          <cell r="FJ6935" t="str">
            <v>Exterior</v>
          </cell>
          <cell r="FK6935" t="str">
            <v>EISAnqnx</v>
          </cell>
          <cell r="FL6935">
            <v>87881.64</v>
          </cell>
        </row>
        <row r="6936">
          <cell r="EZ6936" t="str">
            <v>WA</v>
          </cell>
          <cell r="FA6936" t="str">
            <v>Bedrooms</v>
          </cell>
          <cell r="FB6936">
            <v>623997.9</v>
          </cell>
          <cell r="FC6936">
            <v>1455995.0999999999</v>
          </cell>
          <cell r="FI6936" t="str">
            <v>WA</v>
          </cell>
          <cell r="FJ6936" t="str">
            <v>Exterior</v>
          </cell>
          <cell r="FK6936" t="str">
            <v>EISAx</v>
          </cell>
          <cell r="FL6936">
            <v>703053.12</v>
          </cell>
        </row>
        <row r="6937">
          <cell r="EZ6937" t="str">
            <v>WA</v>
          </cell>
          <cell r="FA6937" t="str">
            <v>Garage</v>
          </cell>
          <cell r="FB6937">
            <v>62399.79</v>
          </cell>
          <cell r="FC6937">
            <v>1204315.9469999999</v>
          </cell>
          <cell r="FI6937" t="str">
            <v>WA</v>
          </cell>
          <cell r="FJ6937" t="str">
            <v>Garage</v>
          </cell>
          <cell r="FK6937" t="str">
            <v>EISAnqnx</v>
          </cell>
          <cell r="FL6937">
            <v>175763.28</v>
          </cell>
        </row>
        <row r="6938">
          <cell r="EZ6938" t="str">
            <v>WA</v>
          </cell>
          <cell r="FA6938" t="str">
            <v>Kitchen</v>
          </cell>
          <cell r="FB6938">
            <v>532478.20799999998</v>
          </cell>
          <cell r="FC6938">
            <v>384798.70500000002</v>
          </cell>
          <cell r="FI6938" t="str">
            <v>WA</v>
          </cell>
          <cell r="FJ6938" t="str">
            <v>Garage</v>
          </cell>
          <cell r="FK6938" t="str">
            <v>EISAq</v>
          </cell>
          <cell r="FL6938">
            <v>117175.51999999999</v>
          </cell>
        </row>
        <row r="6939">
          <cell r="EZ6939" t="str">
            <v>WA</v>
          </cell>
          <cell r="FA6939" t="str">
            <v>Living Room/Family Room</v>
          </cell>
          <cell r="FB6939">
            <v>378558.72599999997</v>
          </cell>
          <cell r="FC6939">
            <v>499198.32</v>
          </cell>
          <cell r="FI6939" t="str">
            <v>WA</v>
          </cell>
          <cell r="FJ6939" t="str">
            <v>Kitchen</v>
          </cell>
          <cell r="FK6939" t="str">
            <v>EISAq</v>
          </cell>
          <cell r="FL6939">
            <v>253392.06200000001</v>
          </cell>
        </row>
        <row r="6940">
          <cell r="EZ6940" t="str">
            <v>WA</v>
          </cell>
          <cell r="FA6940" t="str">
            <v>Other</v>
          </cell>
          <cell r="FB6940">
            <v>280799.05499999999</v>
          </cell>
          <cell r="FC6940">
            <v>675997.72499999998</v>
          </cell>
          <cell r="FI6940" t="str">
            <v>WA</v>
          </cell>
          <cell r="FJ6940" t="str">
            <v>Living Room/Family Room</v>
          </cell>
          <cell r="FK6940" t="str">
            <v>EISAq</v>
          </cell>
          <cell r="FL6940">
            <v>127428.378</v>
          </cell>
        </row>
        <row r="6941">
          <cell r="EZ6941" t="str">
            <v>OR</v>
          </cell>
          <cell r="FA6941" t="str">
            <v>Bathroom</v>
          </cell>
          <cell r="FB6941">
            <v>516061.44</v>
          </cell>
          <cell r="FC6941">
            <v>259643.41200000001</v>
          </cell>
          <cell r="FI6941" t="str">
            <v>WA</v>
          </cell>
          <cell r="FJ6941" t="str">
            <v>Other</v>
          </cell>
          <cell r="FK6941" t="str">
            <v>EISAnqnx</v>
          </cell>
          <cell r="FL6941">
            <v>1581869.52</v>
          </cell>
        </row>
        <row r="6942">
          <cell r="EZ6942" t="str">
            <v>OR</v>
          </cell>
          <cell r="FA6942" t="str">
            <v>Bedrooms</v>
          </cell>
          <cell r="FB6942">
            <v>727324.09199999995</v>
          </cell>
          <cell r="FC6942">
            <v>919234.44000000006</v>
          </cell>
          <cell r="FI6942" t="str">
            <v>WA</v>
          </cell>
          <cell r="FJ6942" t="str">
            <v>Other</v>
          </cell>
          <cell r="FK6942" t="str">
            <v>EISAq</v>
          </cell>
          <cell r="FL6942">
            <v>152328.17600000001</v>
          </cell>
        </row>
        <row r="6943">
          <cell r="EZ6943" t="str">
            <v>OR</v>
          </cell>
          <cell r="FA6943" t="str">
            <v>Exterior</v>
          </cell>
          <cell r="FB6943">
            <v>612822.96</v>
          </cell>
          <cell r="FC6943">
            <v>2838337.92</v>
          </cell>
          <cell r="FI6943" t="str">
            <v>OR</v>
          </cell>
          <cell r="FJ6943" t="str">
            <v>Bathroom</v>
          </cell>
          <cell r="FK6943" t="str">
            <v>EISAnqnx</v>
          </cell>
          <cell r="FL6943">
            <v>4020988.04</v>
          </cell>
        </row>
        <row r="6944">
          <cell r="EZ6944" t="str">
            <v>OR</v>
          </cell>
          <cell r="FA6944" t="str">
            <v>Kitchen</v>
          </cell>
          <cell r="FB6944">
            <v>435426.84</v>
          </cell>
          <cell r="FC6944">
            <v>249967.26</v>
          </cell>
          <cell r="FI6944" t="str">
            <v>OR</v>
          </cell>
          <cell r="FJ6944" t="str">
            <v>Bathroom</v>
          </cell>
          <cell r="FK6944" t="str">
            <v>EISAq</v>
          </cell>
          <cell r="FL6944">
            <v>90125.593999999997</v>
          </cell>
        </row>
        <row r="6945">
          <cell r="EZ6945" t="str">
            <v>OR</v>
          </cell>
          <cell r="FA6945" t="str">
            <v>Living Room/Family Room</v>
          </cell>
          <cell r="FB6945">
            <v>506385.288</v>
          </cell>
          <cell r="FC6945">
            <v>403173</v>
          </cell>
          <cell r="FI6945" t="str">
            <v>OR</v>
          </cell>
          <cell r="FJ6945" t="str">
            <v>Bathroom</v>
          </cell>
          <cell r="FK6945" t="str">
            <v>EISAx</v>
          </cell>
          <cell r="FL6945">
            <v>4298297.5600000005</v>
          </cell>
        </row>
        <row r="6946">
          <cell r="EZ6946" t="str">
            <v>OR</v>
          </cell>
          <cell r="FA6946" t="str">
            <v>Other</v>
          </cell>
          <cell r="FB6946">
            <v>1098243.2520000001</v>
          </cell>
          <cell r="FC6946">
            <v>843437.91599999997</v>
          </cell>
          <cell r="FI6946" t="str">
            <v>OR</v>
          </cell>
          <cell r="FJ6946" t="str">
            <v>Bedrooms</v>
          </cell>
          <cell r="FK6946" t="str">
            <v>EISAnqnx</v>
          </cell>
          <cell r="FL6946">
            <v>5927490.9900000002</v>
          </cell>
        </row>
        <row r="6947">
          <cell r="EZ6947" t="str">
            <v>OR</v>
          </cell>
          <cell r="FA6947" t="str">
            <v>Bathroom</v>
          </cell>
          <cell r="FB6947">
            <v>385011.8</v>
          </cell>
          <cell r="FC6947">
            <v>211756.49</v>
          </cell>
          <cell r="FI6947" t="str">
            <v>OR</v>
          </cell>
          <cell r="FJ6947" t="str">
            <v>Bedrooms</v>
          </cell>
          <cell r="FK6947" t="str">
            <v>EISAq</v>
          </cell>
          <cell r="FL6947">
            <v>644744.63400000008</v>
          </cell>
        </row>
        <row r="6948">
          <cell r="EZ6948" t="str">
            <v>OR</v>
          </cell>
          <cell r="FA6948" t="str">
            <v>Bedrooms</v>
          </cell>
          <cell r="FB6948">
            <v>573667.58199999994</v>
          </cell>
          <cell r="FC6948">
            <v>731522.42</v>
          </cell>
          <cell r="FI6948" t="str">
            <v>OR</v>
          </cell>
          <cell r="FJ6948" t="str">
            <v>Exterior</v>
          </cell>
          <cell r="FK6948" t="str">
            <v>EISAq</v>
          </cell>
          <cell r="FL6948">
            <v>97058.332000000009</v>
          </cell>
        </row>
        <row r="6949">
          <cell r="EZ6949" t="str">
            <v>OR</v>
          </cell>
          <cell r="FA6949" t="str">
            <v>Exterior</v>
          </cell>
          <cell r="FB6949">
            <v>192505.9</v>
          </cell>
          <cell r="FC6949">
            <v>4558539.7120000003</v>
          </cell>
          <cell r="FI6949" t="str">
            <v>OR</v>
          </cell>
          <cell r="FJ6949" t="str">
            <v>Exterior</v>
          </cell>
          <cell r="FK6949" t="str">
            <v>EISAx</v>
          </cell>
          <cell r="FL6949">
            <v>450627.97000000003</v>
          </cell>
        </row>
        <row r="6950">
          <cell r="EZ6950" t="str">
            <v>OR</v>
          </cell>
          <cell r="FA6950" t="str">
            <v>Garage</v>
          </cell>
          <cell r="FB6950">
            <v>462014.16</v>
          </cell>
          <cell r="FC6950">
            <v>770023.6</v>
          </cell>
          <cell r="FI6950" t="str">
            <v>OR</v>
          </cell>
          <cell r="FJ6950" t="str">
            <v>Kitchen</v>
          </cell>
          <cell r="FK6950" t="str">
            <v>EISAnqnx</v>
          </cell>
          <cell r="FL6950">
            <v>693273.8</v>
          </cell>
        </row>
        <row r="6951">
          <cell r="EZ6951" t="str">
            <v>OR</v>
          </cell>
          <cell r="FA6951" t="str">
            <v>Kitchen</v>
          </cell>
          <cell r="FB6951">
            <v>700721.47600000002</v>
          </cell>
          <cell r="FC6951">
            <v>423512.98</v>
          </cell>
          <cell r="FI6951" t="str">
            <v>OR</v>
          </cell>
          <cell r="FJ6951" t="str">
            <v>Other</v>
          </cell>
          <cell r="FK6951" t="str">
            <v>EISAnqnx</v>
          </cell>
          <cell r="FL6951">
            <v>3743678.52</v>
          </cell>
        </row>
        <row r="6952">
          <cell r="EZ6952" t="str">
            <v>OR</v>
          </cell>
          <cell r="FA6952" t="str">
            <v>Living Room/Family Room</v>
          </cell>
          <cell r="FB6952">
            <v>462014.16</v>
          </cell>
          <cell r="FC6952">
            <v>693021.24</v>
          </cell>
          <cell r="FI6952" t="str">
            <v>OR</v>
          </cell>
          <cell r="FJ6952" t="str">
            <v>Other</v>
          </cell>
          <cell r="FK6952" t="str">
            <v>EISAx</v>
          </cell>
          <cell r="FL6952">
            <v>3327714.24</v>
          </cell>
        </row>
        <row r="6953">
          <cell r="EZ6953" t="str">
            <v>OR</v>
          </cell>
          <cell r="FA6953" t="str">
            <v>Other</v>
          </cell>
          <cell r="FB6953">
            <v>933653.61499999999</v>
          </cell>
          <cell r="FC6953">
            <v>1982810.77</v>
          </cell>
          <cell r="FI6953" t="str">
            <v>WA</v>
          </cell>
          <cell r="FJ6953" t="str">
            <v>Bathroom</v>
          </cell>
          <cell r="FK6953" t="str">
            <v>EISAq</v>
          </cell>
          <cell r="FL6953">
            <v>70139.051999999996</v>
          </cell>
        </row>
        <row r="6954">
          <cell r="EZ6954" t="str">
            <v>WA</v>
          </cell>
          <cell r="FA6954" t="str">
            <v>Bathroom</v>
          </cell>
          <cell r="FB6954">
            <v>4687202.1000000006</v>
          </cell>
          <cell r="FC6954">
            <v>1569667.68</v>
          </cell>
          <cell r="FI6954" t="str">
            <v>WA</v>
          </cell>
          <cell r="FJ6954" t="str">
            <v>Bedrooms</v>
          </cell>
          <cell r="FK6954" t="str">
            <v>EISAnqnx</v>
          </cell>
          <cell r="FL6954">
            <v>609904.79999999993</v>
          </cell>
        </row>
        <row r="6955">
          <cell r="EZ6955" t="str">
            <v>WA</v>
          </cell>
          <cell r="FA6955" t="str">
            <v>Bedrooms</v>
          </cell>
          <cell r="FB6955">
            <v>2201894.94</v>
          </cell>
          <cell r="FC6955">
            <v>2725117.5</v>
          </cell>
          <cell r="FI6955" t="str">
            <v>WA</v>
          </cell>
          <cell r="FJ6955" t="str">
            <v>Exterior</v>
          </cell>
          <cell r="FK6955" t="str">
            <v>EISAnqnx</v>
          </cell>
          <cell r="FL6955">
            <v>91485.72</v>
          </cell>
        </row>
        <row r="6956">
          <cell r="EZ6956" t="str">
            <v>WA</v>
          </cell>
          <cell r="FA6956" t="str">
            <v>Exterior</v>
          </cell>
          <cell r="FB6956">
            <v>3270141</v>
          </cell>
          <cell r="FC6956">
            <v>15544070.220000001</v>
          </cell>
          <cell r="FI6956" t="str">
            <v>WA</v>
          </cell>
          <cell r="FJ6956" t="str">
            <v>Exterior</v>
          </cell>
          <cell r="FK6956" t="str">
            <v>EISAq</v>
          </cell>
          <cell r="FL6956">
            <v>19821.905999999999</v>
          </cell>
        </row>
        <row r="6957">
          <cell r="EZ6957" t="str">
            <v>WA</v>
          </cell>
          <cell r="FA6957" t="str">
            <v>Garage</v>
          </cell>
          <cell r="FB6957">
            <v>1308056.4000000001</v>
          </cell>
          <cell r="FC6957">
            <v>2943126.9</v>
          </cell>
          <cell r="FI6957" t="str">
            <v>WA</v>
          </cell>
          <cell r="FJ6957" t="str">
            <v>Garage</v>
          </cell>
          <cell r="FK6957" t="str">
            <v>EISAq</v>
          </cell>
          <cell r="FL6957">
            <v>35069.525999999998</v>
          </cell>
        </row>
        <row r="6958">
          <cell r="EZ6958" t="str">
            <v>WA</v>
          </cell>
          <cell r="FA6958" t="str">
            <v>Kitchen</v>
          </cell>
          <cell r="FB6958">
            <v>3945970.14</v>
          </cell>
          <cell r="FC6958">
            <v>1853079.9000000001</v>
          </cell>
          <cell r="FI6958" t="str">
            <v>WA</v>
          </cell>
          <cell r="FJ6958" t="str">
            <v>Kitchen</v>
          </cell>
          <cell r="FK6958" t="str">
            <v>EISAq</v>
          </cell>
          <cell r="FL6958">
            <v>35069.525999999998</v>
          </cell>
        </row>
        <row r="6959">
          <cell r="EZ6959" t="str">
            <v>WA</v>
          </cell>
          <cell r="FA6959" t="str">
            <v>Living Room/Family Room</v>
          </cell>
          <cell r="FB6959">
            <v>4861609.62</v>
          </cell>
          <cell r="FC6959">
            <v>3444548.52</v>
          </cell>
          <cell r="FI6959" t="str">
            <v>WA</v>
          </cell>
          <cell r="FJ6959" t="str">
            <v>Living Room/Family Room</v>
          </cell>
          <cell r="FK6959" t="str">
            <v>EISAnqnx</v>
          </cell>
          <cell r="FL6959">
            <v>548914.31999999995</v>
          </cell>
        </row>
        <row r="6960">
          <cell r="EZ6960" t="str">
            <v>WA</v>
          </cell>
          <cell r="FA6960" t="str">
            <v>Other</v>
          </cell>
          <cell r="FB6960">
            <v>9749380.3680000007</v>
          </cell>
          <cell r="FC6960">
            <v>4765685.4840000002</v>
          </cell>
          <cell r="FI6960" t="str">
            <v>WA</v>
          </cell>
          <cell r="FJ6960" t="str">
            <v>Living Room/Family Room</v>
          </cell>
          <cell r="FK6960" t="str">
            <v>EISAx</v>
          </cell>
          <cell r="FL6960">
            <v>152476.19999999998</v>
          </cell>
        </row>
        <row r="6961">
          <cell r="EZ6961" t="str">
            <v>WA</v>
          </cell>
          <cell r="FA6961" t="str">
            <v>Bathroom</v>
          </cell>
          <cell r="FB6961">
            <v>386878.69799999997</v>
          </cell>
          <cell r="FC6961">
            <v>259999.125</v>
          </cell>
          <cell r="FI6961" t="str">
            <v>WA</v>
          </cell>
          <cell r="FJ6961" t="str">
            <v>Other</v>
          </cell>
          <cell r="FK6961" t="str">
            <v>EISAnqnx</v>
          </cell>
          <cell r="FL6961">
            <v>411685.74</v>
          </cell>
        </row>
        <row r="6962">
          <cell r="EZ6962" t="str">
            <v>WA</v>
          </cell>
          <cell r="FA6962" t="str">
            <v>Bedrooms</v>
          </cell>
          <cell r="FB6962">
            <v>655197.79499999993</v>
          </cell>
          <cell r="FC6962">
            <v>892316.99699999997</v>
          </cell>
          <cell r="FI6962" t="str">
            <v>WA</v>
          </cell>
          <cell r="FJ6962" t="str">
            <v>Other</v>
          </cell>
          <cell r="FK6962" t="str">
            <v>EISAq</v>
          </cell>
          <cell r="FL6962">
            <v>225664.77599999998</v>
          </cell>
        </row>
        <row r="6963">
          <cell r="EZ6963" t="str">
            <v>WA</v>
          </cell>
          <cell r="FA6963" t="str">
            <v>Exterior</v>
          </cell>
          <cell r="FB6963">
            <v>499198.32</v>
          </cell>
          <cell r="FC6963">
            <v>2737270.7879999997</v>
          </cell>
          <cell r="FI6963" t="str">
            <v>WA</v>
          </cell>
          <cell r="FJ6963" t="str">
            <v>Bathroom</v>
          </cell>
          <cell r="FK6963" t="str">
            <v>EISAnqnx</v>
          </cell>
          <cell r="FL6963">
            <v>175763.28</v>
          </cell>
        </row>
        <row r="6964">
          <cell r="EZ6964" t="str">
            <v>WA</v>
          </cell>
          <cell r="FA6964" t="str">
            <v>Garage</v>
          </cell>
          <cell r="FB6964">
            <v>228799.22999999998</v>
          </cell>
          <cell r="FC6964">
            <v>902716.96199999994</v>
          </cell>
          <cell r="FI6964" t="str">
            <v>WA</v>
          </cell>
          <cell r="FJ6964" t="str">
            <v>Bedrooms</v>
          </cell>
          <cell r="FK6964" t="str">
            <v>EISAnqnx</v>
          </cell>
          <cell r="FL6964">
            <v>292938.8</v>
          </cell>
        </row>
        <row r="6965">
          <cell r="EZ6965" t="str">
            <v>WA</v>
          </cell>
          <cell r="FA6965" t="str">
            <v>Kitchen</v>
          </cell>
          <cell r="FB6965">
            <v>187199.37</v>
          </cell>
          <cell r="FC6965">
            <v>284959.04099999997</v>
          </cell>
          <cell r="FI6965" t="str">
            <v>WA</v>
          </cell>
          <cell r="FJ6965" t="str">
            <v>Bedrooms</v>
          </cell>
          <cell r="FK6965" t="str">
            <v>EISAq</v>
          </cell>
          <cell r="FL6965">
            <v>29293.879999999997</v>
          </cell>
        </row>
        <row r="6966">
          <cell r="EZ6966" t="str">
            <v>WA</v>
          </cell>
          <cell r="FA6966" t="str">
            <v>Living Room/Family Room</v>
          </cell>
          <cell r="FB6966">
            <v>311998.95</v>
          </cell>
          <cell r="FC6966">
            <v>904796.95499999996</v>
          </cell>
          <cell r="FI6966" t="str">
            <v>WA</v>
          </cell>
          <cell r="FJ6966" t="str">
            <v>Bedrooms</v>
          </cell>
          <cell r="FK6966" t="str">
            <v>EISAx</v>
          </cell>
          <cell r="FL6966">
            <v>73234.7</v>
          </cell>
        </row>
        <row r="6967">
          <cell r="EZ6967" t="str">
            <v>WA</v>
          </cell>
          <cell r="FA6967" t="str">
            <v>Other</v>
          </cell>
          <cell r="FB6967">
            <v>311998.95</v>
          </cell>
          <cell r="FC6967">
            <v>289119.027</v>
          </cell>
          <cell r="FI6967" t="str">
            <v>WA</v>
          </cell>
          <cell r="FJ6967" t="str">
            <v>Exterior</v>
          </cell>
          <cell r="FK6967" t="str">
            <v>EISAq</v>
          </cell>
          <cell r="FL6967">
            <v>21970.41</v>
          </cell>
        </row>
        <row r="6968">
          <cell r="EZ6968" t="str">
            <v>MT</v>
          </cell>
          <cell r="FA6968" t="str">
            <v>Bathroom</v>
          </cell>
          <cell r="FB6968">
            <v>125914.69</v>
          </cell>
          <cell r="FC6968">
            <v>314786.72500000003</v>
          </cell>
          <cell r="FI6968" t="str">
            <v>WA</v>
          </cell>
          <cell r="FJ6968" t="str">
            <v>Exterior</v>
          </cell>
          <cell r="FK6968" t="str">
            <v>EISAx</v>
          </cell>
          <cell r="FL6968">
            <v>190410.22</v>
          </cell>
        </row>
        <row r="6969">
          <cell r="EZ6969" t="str">
            <v>MT</v>
          </cell>
          <cell r="FA6969" t="str">
            <v>Bedrooms</v>
          </cell>
          <cell r="FB6969">
            <v>274722.96000000002</v>
          </cell>
          <cell r="FC6969">
            <v>858509.25000000012</v>
          </cell>
          <cell r="FI6969" t="str">
            <v>WA</v>
          </cell>
          <cell r="FJ6969" t="str">
            <v>Kitchen</v>
          </cell>
          <cell r="FK6969" t="str">
            <v>EISAq</v>
          </cell>
          <cell r="FL6969">
            <v>87881.64</v>
          </cell>
        </row>
        <row r="6970">
          <cell r="EZ6970" t="str">
            <v>MT</v>
          </cell>
          <cell r="FA6970" t="str">
            <v>Exterior</v>
          </cell>
          <cell r="FB6970">
            <v>1591103.81</v>
          </cell>
          <cell r="FC6970">
            <v>4047584.9440000001</v>
          </cell>
          <cell r="FI6970" t="str">
            <v>WA</v>
          </cell>
          <cell r="FJ6970" t="str">
            <v>Kitchen</v>
          </cell>
          <cell r="FK6970" t="str">
            <v>EISAx</v>
          </cell>
          <cell r="FL6970">
            <v>117175.51999999999</v>
          </cell>
        </row>
        <row r="6971">
          <cell r="EZ6971" t="str">
            <v>MT</v>
          </cell>
          <cell r="FA6971" t="str">
            <v>Kitchen</v>
          </cell>
          <cell r="FB6971">
            <v>143084.875</v>
          </cell>
          <cell r="FC6971">
            <v>354850.49000000005</v>
          </cell>
          <cell r="FI6971" t="str">
            <v>WA</v>
          </cell>
          <cell r="FJ6971" t="str">
            <v>Living Room/Family Room</v>
          </cell>
          <cell r="FK6971" t="str">
            <v>EISAnqnx</v>
          </cell>
          <cell r="FL6971">
            <v>175763.28</v>
          </cell>
        </row>
        <row r="6972">
          <cell r="EZ6972" t="str">
            <v>MT</v>
          </cell>
          <cell r="FA6972" t="str">
            <v>Living Room/Family Room</v>
          </cell>
          <cell r="FB6972">
            <v>618126.66</v>
          </cell>
          <cell r="FC6972">
            <v>549445.92000000004</v>
          </cell>
          <cell r="FI6972" t="str">
            <v>WA</v>
          </cell>
          <cell r="FJ6972" t="str">
            <v>Living Room/Family Room</v>
          </cell>
          <cell r="FK6972" t="str">
            <v>EISAq</v>
          </cell>
          <cell r="FL6972">
            <v>219704.1</v>
          </cell>
        </row>
        <row r="6973">
          <cell r="EZ6973" t="str">
            <v>MT</v>
          </cell>
          <cell r="FA6973" t="str">
            <v>Other</v>
          </cell>
          <cell r="FB6973">
            <v>986713.29800000007</v>
          </cell>
          <cell r="FC6973">
            <v>1545316.6500000001</v>
          </cell>
          <cell r="FI6973" t="str">
            <v>WA</v>
          </cell>
          <cell r="FJ6973" t="str">
            <v>Other</v>
          </cell>
          <cell r="FK6973" t="str">
            <v>EISAnqnx</v>
          </cell>
          <cell r="FL6973">
            <v>263644.92</v>
          </cell>
        </row>
        <row r="6974">
          <cell r="EZ6974" t="str">
            <v>MT</v>
          </cell>
          <cell r="FA6974" t="str">
            <v>Bathroom</v>
          </cell>
          <cell r="FB6974">
            <v>1150678.44</v>
          </cell>
          <cell r="FC6974">
            <v>117198.73</v>
          </cell>
          <cell r="FI6974" t="str">
            <v>WA</v>
          </cell>
          <cell r="FJ6974" t="str">
            <v>Other</v>
          </cell>
          <cell r="FK6974" t="str">
            <v>EISAq</v>
          </cell>
          <cell r="FL6974">
            <v>285615.33</v>
          </cell>
        </row>
        <row r="6975">
          <cell r="EZ6975" t="str">
            <v>MT</v>
          </cell>
          <cell r="FA6975" t="str">
            <v>Bedrooms</v>
          </cell>
          <cell r="FB6975">
            <v>511412.64</v>
          </cell>
          <cell r="FC6975">
            <v>554030.36</v>
          </cell>
          <cell r="FI6975" t="str">
            <v>WA</v>
          </cell>
          <cell r="FJ6975" t="str">
            <v>Other</v>
          </cell>
          <cell r="FK6975" t="str">
            <v>EISAx</v>
          </cell>
          <cell r="FL6975">
            <v>175763.28</v>
          </cell>
        </row>
        <row r="6976">
          <cell r="EZ6976" t="str">
            <v>MT</v>
          </cell>
          <cell r="FA6976" t="str">
            <v>Exterior</v>
          </cell>
          <cell r="FB6976">
            <v>511412.64</v>
          </cell>
          <cell r="FC6976">
            <v>1745195.6340000001</v>
          </cell>
          <cell r="FI6976" t="str">
            <v>WA</v>
          </cell>
          <cell r="FJ6976" t="str">
            <v>Bathroom</v>
          </cell>
          <cell r="FK6976" t="str">
            <v>EISAx</v>
          </cell>
          <cell r="FL6976">
            <v>152476.19999999998</v>
          </cell>
        </row>
        <row r="6977">
          <cell r="EZ6977" t="str">
            <v>MT</v>
          </cell>
          <cell r="FA6977" t="str">
            <v>Garage</v>
          </cell>
          <cell r="FB6977">
            <v>255706.32</v>
          </cell>
          <cell r="FC6977">
            <v>992992.87599999993</v>
          </cell>
          <cell r="FI6977" t="str">
            <v>WA</v>
          </cell>
          <cell r="FJ6977" t="str">
            <v>Bedrooms</v>
          </cell>
          <cell r="FK6977" t="str">
            <v>EISAnqnx</v>
          </cell>
          <cell r="FL6977">
            <v>449804.79</v>
          </cell>
        </row>
        <row r="6978">
          <cell r="EZ6978" t="str">
            <v>MT</v>
          </cell>
          <cell r="FA6978" t="str">
            <v>Kitchen</v>
          </cell>
          <cell r="FB6978">
            <v>511412.64</v>
          </cell>
          <cell r="FC6978">
            <v>317502.01399999997</v>
          </cell>
          <cell r="FI6978" t="str">
            <v>WA</v>
          </cell>
          <cell r="FJ6978" t="str">
            <v>Bedrooms</v>
          </cell>
          <cell r="FK6978" t="str">
            <v>EISAq</v>
          </cell>
          <cell r="FL6978">
            <v>33544.763999999996</v>
          </cell>
        </row>
        <row r="6979">
          <cell r="EZ6979" t="str">
            <v>MT</v>
          </cell>
          <cell r="FA6979" t="str">
            <v>Living Room/Family Room</v>
          </cell>
          <cell r="FB6979">
            <v>255706.32</v>
          </cell>
          <cell r="FC6979">
            <v>560423.01800000004</v>
          </cell>
          <cell r="FI6979" t="str">
            <v>WA</v>
          </cell>
          <cell r="FJ6979" t="str">
            <v>Exterior</v>
          </cell>
          <cell r="FK6979" t="str">
            <v>EISAq</v>
          </cell>
          <cell r="FL6979">
            <v>68614.289999999994</v>
          </cell>
        </row>
        <row r="6980">
          <cell r="EZ6980" t="str">
            <v>MT</v>
          </cell>
          <cell r="FA6980" t="str">
            <v>Other</v>
          </cell>
          <cell r="FB6980">
            <v>127853.16</v>
          </cell>
          <cell r="FC6980">
            <v>95889.87</v>
          </cell>
          <cell r="FI6980" t="str">
            <v>WA</v>
          </cell>
          <cell r="FJ6980" t="str">
            <v>Exterior</v>
          </cell>
          <cell r="FK6980" t="str">
            <v>EISAx</v>
          </cell>
          <cell r="FL6980">
            <v>914857.2</v>
          </cell>
        </row>
        <row r="6981">
          <cell r="EZ6981" t="str">
            <v>ID</v>
          </cell>
          <cell r="FA6981" t="str">
            <v>Bathroom</v>
          </cell>
          <cell r="FB6981">
            <v>2006454.9200000002</v>
          </cell>
          <cell r="FC6981">
            <v>147644.796</v>
          </cell>
          <cell r="FI6981" t="str">
            <v>WA</v>
          </cell>
          <cell r="FJ6981" t="str">
            <v>Garage</v>
          </cell>
          <cell r="FK6981" t="str">
            <v>EISAq</v>
          </cell>
          <cell r="FL6981">
            <v>121980.95999999999</v>
          </cell>
        </row>
        <row r="6982">
          <cell r="EZ6982" t="str">
            <v>ID</v>
          </cell>
          <cell r="FA6982" t="str">
            <v>Bedrooms</v>
          </cell>
          <cell r="FB6982">
            <v>340718.76</v>
          </cell>
          <cell r="FC6982">
            <v>537578.48800000001</v>
          </cell>
          <cell r="FI6982" t="str">
            <v>WA</v>
          </cell>
          <cell r="FJ6982" t="str">
            <v>Kitchen</v>
          </cell>
          <cell r="FK6982" t="str">
            <v>EISAnqnx</v>
          </cell>
          <cell r="FL6982">
            <v>304952.39999999997</v>
          </cell>
        </row>
        <row r="6983">
          <cell r="EZ6983" t="str">
            <v>ID</v>
          </cell>
          <cell r="FA6983" t="str">
            <v>Exterior</v>
          </cell>
          <cell r="FB6983">
            <v>227145.84</v>
          </cell>
          <cell r="FC6983">
            <v>2426674.7239999999</v>
          </cell>
          <cell r="FI6983" t="str">
            <v>WA</v>
          </cell>
          <cell r="FJ6983" t="str">
            <v>Kitchen</v>
          </cell>
          <cell r="FK6983" t="str">
            <v>EISAq</v>
          </cell>
          <cell r="FL6983">
            <v>39643.811999999998</v>
          </cell>
        </row>
        <row r="6984">
          <cell r="EZ6984" t="str">
            <v>ID</v>
          </cell>
          <cell r="FA6984" t="str">
            <v>Kitchen</v>
          </cell>
          <cell r="FB6984">
            <v>265003.48</v>
          </cell>
          <cell r="FC6984">
            <v>272575.00800000003</v>
          </cell>
          <cell r="FI6984" t="str">
            <v>WA</v>
          </cell>
          <cell r="FJ6984" t="str">
            <v>Living Room/Family Room</v>
          </cell>
          <cell r="FK6984" t="str">
            <v>EISAnqnx</v>
          </cell>
          <cell r="FL6984">
            <v>60990.479999999996</v>
          </cell>
        </row>
        <row r="6985">
          <cell r="EZ6985" t="str">
            <v>ID</v>
          </cell>
          <cell r="FA6985" t="str">
            <v>Living Room/Family Room</v>
          </cell>
          <cell r="FB6985">
            <v>658722.93599999999</v>
          </cell>
          <cell r="FC6985">
            <v>617079.53200000001</v>
          </cell>
          <cell r="FI6985" t="str">
            <v>WA</v>
          </cell>
          <cell r="FJ6985" t="str">
            <v>Living Room/Family Room</v>
          </cell>
          <cell r="FK6985" t="str">
            <v>EISAq</v>
          </cell>
          <cell r="FL6985">
            <v>54891.432000000001</v>
          </cell>
        </row>
        <row r="6986">
          <cell r="EZ6986" t="str">
            <v>ID</v>
          </cell>
          <cell r="FA6986" t="str">
            <v>Other</v>
          </cell>
          <cell r="FB6986">
            <v>662508.70000000007</v>
          </cell>
          <cell r="FC6986">
            <v>742009.74400000006</v>
          </cell>
          <cell r="FI6986" t="str">
            <v>WA</v>
          </cell>
          <cell r="FJ6986" t="str">
            <v>Living Room/Family Room</v>
          </cell>
          <cell r="FK6986" t="str">
            <v>EISAx</v>
          </cell>
          <cell r="FL6986">
            <v>91485.72</v>
          </cell>
        </row>
        <row r="6987">
          <cell r="EZ6987" t="str">
            <v>MT</v>
          </cell>
          <cell r="FA6987" t="str">
            <v>Bathroom</v>
          </cell>
          <cell r="FB6987">
            <v>320510.12</v>
          </cell>
          <cell r="FC6987">
            <v>206042.22000000003</v>
          </cell>
          <cell r="FI6987" t="str">
            <v>WA</v>
          </cell>
          <cell r="FJ6987" t="str">
            <v>Other</v>
          </cell>
          <cell r="FK6987" t="str">
            <v>EISAnqnx</v>
          </cell>
          <cell r="FL6987">
            <v>1966942.98</v>
          </cell>
        </row>
        <row r="6988">
          <cell r="EZ6988" t="str">
            <v>MT</v>
          </cell>
          <cell r="FA6988" t="str">
            <v>Bedrooms</v>
          </cell>
          <cell r="FB6988">
            <v>1078287.618</v>
          </cell>
          <cell r="FC6988">
            <v>723437.12800000003</v>
          </cell>
          <cell r="FI6988" t="str">
            <v>WA</v>
          </cell>
          <cell r="FJ6988" t="str">
            <v>Other</v>
          </cell>
          <cell r="FK6988" t="str">
            <v>EISAq</v>
          </cell>
          <cell r="FL6988">
            <v>437606.69399999996</v>
          </cell>
        </row>
        <row r="6989">
          <cell r="EZ6989" t="str">
            <v>MT</v>
          </cell>
          <cell r="FA6989" t="str">
            <v>Exterior</v>
          </cell>
          <cell r="FB6989">
            <v>595233.08000000007</v>
          </cell>
          <cell r="FC6989">
            <v>1975715.9540000001</v>
          </cell>
          <cell r="FI6989" t="str">
            <v>WA</v>
          </cell>
          <cell r="FJ6989" t="str">
            <v>Other</v>
          </cell>
          <cell r="FK6989" t="str">
            <v>EISAx</v>
          </cell>
          <cell r="FL6989">
            <v>381190.5</v>
          </cell>
        </row>
        <row r="6990">
          <cell r="EZ6990" t="str">
            <v>MT</v>
          </cell>
          <cell r="FA6990" t="str">
            <v>Garage</v>
          </cell>
          <cell r="FB6990">
            <v>137361.48000000001</v>
          </cell>
          <cell r="FC6990">
            <v>709700.9800000001</v>
          </cell>
          <cell r="FI6990" t="str">
            <v>WA</v>
          </cell>
          <cell r="FJ6990" t="str">
            <v>Bathroom</v>
          </cell>
          <cell r="FK6990" t="str">
            <v>EISAq</v>
          </cell>
          <cell r="FL6990">
            <v>109782.864</v>
          </cell>
        </row>
        <row r="6991">
          <cell r="EZ6991" t="str">
            <v>MT</v>
          </cell>
          <cell r="FA6991" t="str">
            <v>Kitchen</v>
          </cell>
          <cell r="FB6991">
            <v>583786.29</v>
          </cell>
          <cell r="FC6991">
            <v>313642.04600000003</v>
          </cell>
          <cell r="FI6991" t="str">
            <v>WA</v>
          </cell>
          <cell r="FJ6991" t="str">
            <v>Bathroom</v>
          </cell>
          <cell r="FK6991" t="str">
            <v>EISAx</v>
          </cell>
          <cell r="FL6991">
            <v>228714.3</v>
          </cell>
        </row>
        <row r="6992">
          <cell r="EZ6992" t="str">
            <v>MT</v>
          </cell>
          <cell r="FA6992" t="str">
            <v>Living Room/Family Room</v>
          </cell>
          <cell r="FB6992">
            <v>434978.02</v>
          </cell>
          <cell r="FC6992">
            <v>304484.614</v>
          </cell>
          <cell r="FI6992" t="str">
            <v>WA</v>
          </cell>
          <cell r="FJ6992" t="str">
            <v>Bedrooms</v>
          </cell>
          <cell r="FK6992" t="str">
            <v>EISAnqnx</v>
          </cell>
          <cell r="FL6992">
            <v>213466.68</v>
          </cell>
        </row>
        <row r="6993">
          <cell r="EZ6993" t="str">
            <v>MT</v>
          </cell>
          <cell r="FA6993" t="str">
            <v>Other</v>
          </cell>
          <cell r="FB6993">
            <v>549445.92000000004</v>
          </cell>
          <cell r="FC6993">
            <v>254118.73800000001</v>
          </cell>
          <cell r="FI6993" t="str">
            <v>WA</v>
          </cell>
          <cell r="FJ6993" t="str">
            <v>Bedrooms</v>
          </cell>
          <cell r="FK6993" t="str">
            <v>EISAq</v>
          </cell>
          <cell r="FL6993">
            <v>150951.43799999999</v>
          </cell>
        </row>
        <row r="6994">
          <cell r="EZ6994" t="str">
            <v>ID</v>
          </cell>
          <cell r="FA6994" t="str">
            <v>Bathroom</v>
          </cell>
          <cell r="FB6994">
            <v>386358.66</v>
          </cell>
          <cell r="FC6994">
            <v>333890.19999999995</v>
          </cell>
          <cell r="FI6994" t="str">
            <v>WA</v>
          </cell>
          <cell r="FJ6994" t="str">
            <v>Exterior</v>
          </cell>
          <cell r="FK6994" t="str">
            <v>EISAq</v>
          </cell>
          <cell r="FL6994">
            <v>74713.338000000003</v>
          </cell>
        </row>
        <row r="6995">
          <cell r="EZ6995" t="str">
            <v>ID</v>
          </cell>
          <cell r="FA6995" t="str">
            <v>Bedrooms</v>
          </cell>
          <cell r="FB6995">
            <v>1234201.2749999999</v>
          </cell>
          <cell r="FC6995">
            <v>956356.92999999993</v>
          </cell>
          <cell r="FI6995" t="str">
            <v>WA</v>
          </cell>
          <cell r="FJ6995" t="str">
            <v>Exterior</v>
          </cell>
          <cell r="FK6995" t="str">
            <v>EISAx</v>
          </cell>
          <cell r="FL6995">
            <v>686142.9</v>
          </cell>
        </row>
        <row r="6996">
          <cell r="EZ6996" t="str">
            <v>ID</v>
          </cell>
          <cell r="FA6996" t="str">
            <v>Exterior</v>
          </cell>
          <cell r="FB6996">
            <v>1529932.595</v>
          </cell>
          <cell r="FC6996">
            <v>4288104.1399999997</v>
          </cell>
          <cell r="FI6996" t="str">
            <v>WA</v>
          </cell>
          <cell r="FJ6996" t="str">
            <v>Garage</v>
          </cell>
          <cell r="FK6996" t="str">
            <v>EISAnqnx</v>
          </cell>
          <cell r="FL6996">
            <v>317150.49599999998</v>
          </cell>
        </row>
        <row r="6997">
          <cell r="EZ6997" t="str">
            <v>ID</v>
          </cell>
          <cell r="FA6997" t="str">
            <v>Kitchen</v>
          </cell>
          <cell r="FB6997">
            <v>357739.5</v>
          </cell>
          <cell r="FC6997">
            <v>405438.1</v>
          </cell>
          <cell r="FI6997" t="str">
            <v>WA</v>
          </cell>
          <cell r="FJ6997" t="str">
            <v>Kitchen</v>
          </cell>
          <cell r="FK6997" t="str">
            <v>EISAq</v>
          </cell>
          <cell r="FL6997">
            <v>21346.667999999998</v>
          </cell>
        </row>
        <row r="6998">
          <cell r="EZ6998" t="str">
            <v>ID</v>
          </cell>
          <cell r="FA6998" t="str">
            <v>Living Room/Family Room</v>
          </cell>
          <cell r="FB6998">
            <v>727403.64999999991</v>
          </cell>
          <cell r="FC6998">
            <v>764370.06499999994</v>
          </cell>
          <cell r="FI6998" t="str">
            <v>WA</v>
          </cell>
          <cell r="FJ6998" t="str">
            <v>Living Room/Family Room</v>
          </cell>
          <cell r="FK6998" t="str">
            <v>EISAnqnx</v>
          </cell>
          <cell r="FL6998">
            <v>396438.12</v>
          </cell>
        </row>
        <row r="6999">
          <cell r="EZ6999" t="str">
            <v>ID</v>
          </cell>
          <cell r="FA6999" t="str">
            <v>Other</v>
          </cell>
          <cell r="FB6999">
            <v>1116147.24</v>
          </cell>
          <cell r="FC6999">
            <v>1279514.9449999998</v>
          </cell>
          <cell r="FI6999" t="str">
            <v>WA</v>
          </cell>
          <cell r="FJ6999" t="str">
            <v>Living Room/Family Room</v>
          </cell>
          <cell r="FK6999" t="str">
            <v>EISAq</v>
          </cell>
          <cell r="FL6999">
            <v>120456.19799999999</v>
          </cell>
        </row>
        <row r="7000">
          <cell r="EZ7000" t="str">
            <v>ID</v>
          </cell>
          <cell r="FA7000" t="str">
            <v>Bathroom</v>
          </cell>
          <cell r="FB7000">
            <v>1711187.2749999999</v>
          </cell>
          <cell r="FC7000">
            <v>187217.00499999998</v>
          </cell>
          <cell r="FI7000" t="str">
            <v>WA</v>
          </cell>
          <cell r="FJ7000" t="str">
            <v>Living Room/Family Room</v>
          </cell>
          <cell r="FK7000" t="str">
            <v>EISAx</v>
          </cell>
          <cell r="FL7000">
            <v>228714.3</v>
          </cell>
        </row>
        <row r="7001">
          <cell r="EZ7001" t="str">
            <v>ID</v>
          </cell>
          <cell r="FA7001" t="str">
            <v>Bedrooms</v>
          </cell>
          <cell r="FB7001">
            <v>592655.10499999998</v>
          </cell>
          <cell r="FC7001">
            <v>677320.12</v>
          </cell>
          <cell r="FI7001" t="str">
            <v>WA</v>
          </cell>
          <cell r="FJ7001" t="str">
            <v>Other</v>
          </cell>
          <cell r="FK7001" t="str">
            <v>EISAnqnx</v>
          </cell>
          <cell r="FL7001">
            <v>838619.1</v>
          </cell>
        </row>
        <row r="7002">
          <cell r="EZ7002" t="str">
            <v>ID</v>
          </cell>
          <cell r="FA7002" t="str">
            <v>Exterior</v>
          </cell>
          <cell r="FB7002">
            <v>515144.87999999995</v>
          </cell>
          <cell r="FC7002">
            <v>3093254.21</v>
          </cell>
          <cell r="FI7002" t="str">
            <v>WA</v>
          </cell>
          <cell r="FJ7002" t="str">
            <v>Other</v>
          </cell>
          <cell r="FK7002" t="str">
            <v>EISAq</v>
          </cell>
          <cell r="FL7002">
            <v>205842.87</v>
          </cell>
        </row>
        <row r="7003">
          <cell r="EZ7003" t="str">
            <v>ID</v>
          </cell>
          <cell r="FA7003" t="str">
            <v>Garage</v>
          </cell>
          <cell r="FB7003">
            <v>190794.4</v>
          </cell>
          <cell r="FC7003">
            <v>745290.625</v>
          </cell>
          <cell r="FI7003" t="str">
            <v>WA</v>
          </cell>
          <cell r="FJ7003" t="str">
            <v>Other</v>
          </cell>
          <cell r="FK7003" t="str">
            <v>EISAx</v>
          </cell>
          <cell r="FL7003">
            <v>228714.3</v>
          </cell>
        </row>
        <row r="7004">
          <cell r="EZ7004" t="str">
            <v>ID</v>
          </cell>
          <cell r="FA7004" t="str">
            <v>Kitchen</v>
          </cell>
          <cell r="FB7004">
            <v>381588.8</v>
          </cell>
          <cell r="FC7004">
            <v>455521.62999999995</v>
          </cell>
          <cell r="FI7004" t="str">
            <v>WA</v>
          </cell>
          <cell r="FJ7004" t="str">
            <v>Bathroom</v>
          </cell>
          <cell r="FK7004" t="str">
            <v>EISAnqnx</v>
          </cell>
          <cell r="FL7004">
            <v>2676506.2200000002</v>
          </cell>
        </row>
        <row r="7005">
          <cell r="EZ7005" t="str">
            <v>ID</v>
          </cell>
          <cell r="FA7005" t="str">
            <v>Living Room/Family Room</v>
          </cell>
          <cell r="FB7005">
            <v>914620.65499999991</v>
          </cell>
          <cell r="FC7005">
            <v>1212736.905</v>
          </cell>
          <cell r="FI7005" t="str">
            <v>WA</v>
          </cell>
          <cell r="FJ7005" t="str">
            <v>Bedrooms</v>
          </cell>
          <cell r="FK7005" t="str">
            <v>EISAnqnx</v>
          </cell>
          <cell r="FL7005">
            <v>1561295.2950000002</v>
          </cell>
        </row>
        <row r="7006">
          <cell r="EZ7006" t="str">
            <v>ID</v>
          </cell>
          <cell r="FA7006" t="str">
            <v>Other</v>
          </cell>
          <cell r="FB7006">
            <v>620081.79999999993</v>
          </cell>
          <cell r="FC7006">
            <v>560458.54999999993</v>
          </cell>
          <cell r="FI7006" t="str">
            <v>WA</v>
          </cell>
          <cell r="FJ7006" t="str">
            <v>Exterior</v>
          </cell>
          <cell r="FK7006" t="str">
            <v>EISAnqnx</v>
          </cell>
          <cell r="FL7006">
            <v>297389.58</v>
          </cell>
        </row>
        <row r="7007">
          <cell r="EZ7007" t="str">
            <v>ID</v>
          </cell>
          <cell r="FA7007" t="str">
            <v>Bathroom</v>
          </cell>
          <cell r="FB7007">
            <v>1892882</v>
          </cell>
          <cell r="FC7007">
            <v>772295.85600000003</v>
          </cell>
          <cell r="FI7007" t="str">
            <v>WA</v>
          </cell>
          <cell r="FJ7007" t="str">
            <v>Exterior</v>
          </cell>
          <cell r="FK7007" t="str">
            <v>EISAx</v>
          </cell>
          <cell r="FL7007">
            <v>1685207.62</v>
          </cell>
        </row>
        <row r="7008">
          <cell r="EZ7008" t="str">
            <v>ID</v>
          </cell>
          <cell r="FA7008" t="str">
            <v>Bedrooms</v>
          </cell>
          <cell r="FB7008">
            <v>1219016.0080000001</v>
          </cell>
          <cell r="FC7008">
            <v>2797679.5959999999</v>
          </cell>
          <cell r="FI7008" t="str">
            <v>WA</v>
          </cell>
          <cell r="FJ7008" t="str">
            <v>Garage</v>
          </cell>
          <cell r="FK7008" t="str">
            <v>EISAnqnx</v>
          </cell>
          <cell r="FL7008">
            <v>867386.27500000002</v>
          </cell>
        </row>
        <row r="7009">
          <cell r="EZ7009" t="str">
            <v>ID</v>
          </cell>
          <cell r="FA7009" t="str">
            <v>Exterior</v>
          </cell>
          <cell r="FB7009">
            <v>840439.60800000001</v>
          </cell>
          <cell r="FC7009">
            <v>8555826.6400000006</v>
          </cell>
          <cell r="FI7009" t="str">
            <v>WA</v>
          </cell>
          <cell r="FJ7009" t="str">
            <v>Garage</v>
          </cell>
          <cell r="FK7009" t="str">
            <v>EISAq</v>
          </cell>
          <cell r="FL7009">
            <v>907038.21900000004</v>
          </cell>
        </row>
        <row r="7010">
          <cell r="EZ7010" t="str">
            <v>ID</v>
          </cell>
          <cell r="FA7010" t="str">
            <v>Garage</v>
          </cell>
          <cell r="FB7010">
            <v>1025942.044</v>
          </cell>
          <cell r="FC7010">
            <v>1892882</v>
          </cell>
          <cell r="FI7010" t="str">
            <v>WA</v>
          </cell>
          <cell r="FJ7010" t="str">
            <v>Kitchen</v>
          </cell>
          <cell r="FK7010" t="str">
            <v>EISAnqnx</v>
          </cell>
          <cell r="FL7010">
            <v>1189558.32</v>
          </cell>
        </row>
        <row r="7011">
          <cell r="EZ7011" t="str">
            <v>ID</v>
          </cell>
          <cell r="FA7011" t="str">
            <v>Kitchen</v>
          </cell>
          <cell r="FB7011">
            <v>878297.24800000002</v>
          </cell>
          <cell r="FC7011">
            <v>681437.52</v>
          </cell>
          <cell r="FI7011" t="str">
            <v>WA</v>
          </cell>
          <cell r="FJ7011" t="str">
            <v>Kitchen</v>
          </cell>
          <cell r="FK7011" t="str">
            <v>EISAx</v>
          </cell>
          <cell r="FL7011">
            <v>1239123.25</v>
          </cell>
        </row>
        <row r="7012">
          <cell r="EZ7012" t="str">
            <v>ID</v>
          </cell>
          <cell r="FA7012" t="str">
            <v>Living Room/Family Room</v>
          </cell>
          <cell r="FB7012">
            <v>1957239.9880000001</v>
          </cell>
          <cell r="FC7012">
            <v>2680320.912</v>
          </cell>
          <cell r="FI7012" t="str">
            <v>WA</v>
          </cell>
          <cell r="FJ7012" t="str">
            <v>Living Room/Family Room</v>
          </cell>
          <cell r="FK7012" t="str">
            <v>EISAq</v>
          </cell>
          <cell r="FL7012">
            <v>173477.255</v>
          </cell>
        </row>
        <row r="7013">
          <cell r="EZ7013" t="str">
            <v>ID</v>
          </cell>
          <cell r="FA7013" t="str">
            <v>Other</v>
          </cell>
          <cell r="FB7013">
            <v>988084.40399999998</v>
          </cell>
          <cell r="FC7013">
            <v>957798.29200000002</v>
          </cell>
          <cell r="FI7013" t="str">
            <v>WA</v>
          </cell>
          <cell r="FJ7013" t="str">
            <v>Living Room/Family Room</v>
          </cell>
          <cell r="FK7013" t="str">
            <v>EISAx</v>
          </cell>
          <cell r="FL7013">
            <v>3667804.8200000003</v>
          </cell>
        </row>
        <row r="7014">
          <cell r="EZ7014" t="str">
            <v>OR</v>
          </cell>
          <cell r="FA7014" t="str">
            <v>Bathroom</v>
          </cell>
          <cell r="FB7014">
            <v>115503.54</v>
          </cell>
          <cell r="FC7014">
            <v>128978.95299999999</v>
          </cell>
          <cell r="FI7014" t="str">
            <v>WA</v>
          </cell>
          <cell r="FJ7014" t="str">
            <v>Other</v>
          </cell>
          <cell r="FK7014" t="str">
            <v>EISAnqnx</v>
          </cell>
          <cell r="FL7014">
            <v>2081727.06</v>
          </cell>
        </row>
        <row r="7015">
          <cell r="EZ7015" t="str">
            <v>OR</v>
          </cell>
          <cell r="FA7015" t="str">
            <v>Bedrooms</v>
          </cell>
          <cell r="FB7015">
            <v>231007.08</v>
          </cell>
          <cell r="FC7015">
            <v>350360.73800000001</v>
          </cell>
          <cell r="FI7015" t="str">
            <v>WA</v>
          </cell>
          <cell r="FJ7015" t="str">
            <v>Other</v>
          </cell>
          <cell r="FK7015" t="str">
            <v>EISAq</v>
          </cell>
          <cell r="FL7015">
            <v>1308514.152</v>
          </cell>
        </row>
        <row r="7016">
          <cell r="EZ7016" t="str">
            <v>OR</v>
          </cell>
          <cell r="FA7016" t="str">
            <v>Exterior</v>
          </cell>
          <cell r="FB7016">
            <v>462014.16</v>
          </cell>
          <cell r="FC7016">
            <v>1547747.436</v>
          </cell>
          <cell r="FI7016" t="str">
            <v>WA</v>
          </cell>
          <cell r="FJ7016" t="str">
            <v>Other</v>
          </cell>
          <cell r="FK7016" t="str">
            <v>EISAx</v>
          </cell>
          <cell r="FL7016">
            <v>3097808.1250000005</v>
          </cell>
        </row>
        <row r="7017">
          <cell r="EZ7017" t="str">
            <v>OR</v>
          </cell>
          <cell r="FA7017" t="str">
            <v>Kitchen</v>
          </cell>
          <cell r="FB7017">
            <v>192505.9</v>
          </cell>
          <cell r="FC7017">
            <v>205981.31299999999</v>
          </cell>
          <cell r="FI7017" t="str">
            <v>WA</v>
          </cell>
          <cell r="FJ7017" t="str">
            <v>Bathroom</v>
          </cell>
          <cell r="FK7017" t="str">
            <v>EISAq</v>
          </cell>
          <cell r="FL7017">
            <v>208172.70600000001</v>
          </cell>
        </row>
        <row r="7018">
          <cell r="EZ7018" t="str">
            <v>OR</v>
          </cell>
          <cell r="FA7018" t="str">
            <v>Living Room/Family Room</v>
          </cell>
          <cell r="FB7018">
            <v>259882.965</v>
          </cell>
          <cell r="FC7018">
            <v>635269.47</v>
          </cell>
          <cell r="FI7018" t="str">
            <v>WA</v>
          </cell>
          <cell r="FJ7018" t="str">
            <v>Bathroom</v>
          </cell>
          <cell r="FK7018" t="str">
            <v>EISAx</v>
          </cell>
          <cell r="FL7018">
            <v>4906928.07</v>
          </cell>
        </row>
        <row r="7019">
          <cell r="EZ7019" t="str">
            <v>OR</v>
          </cell>
          <cell r="FA7019" t="str">
            <v>Other</v>
          </cell>
          <cell r="FB7019">
            <v>192505.9</v>
          </cell>
          <cell r="FC7019">
            <v>119353.658</v>
          </cell>
          <cell r="FI7019" t="str">
            <v>WA</v>
          </cell>
          <cell r="FJ7019" t="str">
            <v>Bedrooms</v>
          </cell>
          <cell r="FK7019" t="str">
            <v>EISAq</v>
          </cell>
          <cell r="FL7019">
            <v>366780.48200000002</v>
          </cell>
        </row>
        <row r="7020">
          <cell r="EZ7020" t="str">
            <v>WA</v>
          </cell>
          <cell r="FA7020" t="str">
            <v>Bathroom</v>
          </cell>
          <cell r="FB7020">
            <v>723629.44000000006</v>
          </cell>
          <cell r="FC7020">
            <v>243748.864</v>
          </cell>
          <cell r="FI7020" t="str">
            <v>WA</v>
          </cell>
          <cell r="FJ7020" t="str">
            <v>Bedrooms</v>
          </cell>
          <cell r="FK7020" t="str">
            <v>EISAx</v>
          </cell>
          <cell r="FL7020">
            <v>74347.395000000004</v>
          </cell>
        </row>
        <row r="7021">
          <cell r="EZ7021" t="str">
            <v>WA</v>
          </cell>
          <cell r="FA7021" t="str">
            <v>Bedrooms</v>
          </cell>
          <cell r="FB7021">
            <v>1289202.976</v>
          </cell>
          <cell r="FC7021">
            <v>1845255.0719999999</v>
          </cell>
          <cell r="FI7021" t="str">
            <v>WA</v>
          </cell>
          <cell r="FJ7021" t="str">
            <v>Exterior</v>
          </cell>
          <cell r="FK7021" t="str">
            <v>EISAq</v>
          </cell>
          <cell r="FL7021">
            <v>138781.804</v>
          </cell>
        </row>
        <row r="7022">
          <cell r="EZ7022" t="str">
            <v>WA</v>
          </cell>
          <cell r="FA7022" t="str">
            <v>Exterior</v>
          </cell>
          <cell r="FB7022">
            <v>199950.24</v>
          </cell>
          <cell r="FC7022">
            <v>5097778.9759999998</v>
          </cell>
          <cell r="FI7022" t="str">
            <v>WA</v>
          </cell>
          <cell r="FJ7022" t="str">
            <v>Garage</v>
          </cell>
          <cell r="FK7022" t="str">
            <v>EISAnqnx</v>
          </cell>
          <cell r="FL7022">
            <v>594779.16</v>
          </cell>
        </row>
        <row r="7023">
          <cell r="EZ7023" t="str">
            <v>WA</v>
          </cell>
          <cell r="FA7023" t="str">
            <v>Kitchen</v>
          </cell>
          <cell r="FB7023">
            <v>982612.60800000001</v>
          </cell>
          <cell r="FC7023">
            <v>399900.48</v>
          </cell>
          <cell r="FI7023" t="str">
            <v>WA</v>
          </cell>
          <cell r="FJ7023" t="str">
            <v>Garage</v>
          </cell>
          <cell r="FK7023" t="str">
            <v>EISAx</v>
          </cell>
          <cell r="FL7023">
            <v>297389.58</v>
          </cell>
        </row>
        <row r="7024">
          <cell r="EZ7024" t="str">
            <v>WA</v>
          </cell>
          <cell r="FA7024" t="str">
            <v>Living Room/Family Room</v>
          </cell>
          <cell r="FB7024">
            <v>485593.44</v>
          </cell>
          <cell r="FC7024">
            <v>1081635.584</v>
          </cell>
          <cell r="FI7024" t="str">
            <v>WA</v>
          </cell>
          <cell r="FJ7024" t="str">
            <v>Kitchen</v>
          </cell>
          <cell r="FK7024" t="str">
            <v>EISAx</v>
          </cell>
          <cell r="FL7024">
            <v>1313470.645</v>
          </cell>
        </row>
        <row r="7025">
          <cell r="EZ7025" t="str">
            <v>WA</v>
          </cell>
          <cell r="FA7025" t="str">
            <v>Other</v>
          </cell>
          <cell r="FB7025">
            <v>1222552.8959999999</v>
          </cell>
          <cell r="FC7025">
            <v>988325.47199999995</v>
          </cell>
          <cell r="FI7025" t="str">
            <v>WA</v>
          </cell>
          <cell r="FJ7025" t="str">
            <v>Living Room/Family Room</v>
          </cell>
          <cell r="FK7025" t="str">
            <v>EISAq</v>
          </cell>
          <cell r="FL7025">
            <v>123912.32500000001</v>
          </cell>
        </row>
        <row r="7026">
          <cell r="EZ7026" t="str">
            <v>WA</v>
          </cell>
          <cell r="FA7026" t="str">
            <v>Bathroom</v>
          </cell>
          <cell r="FB7026">
            <v>488798.35499999998</v>
          </cell>
          <cell r="FC7026">
            <v>301598.98499999999</v>
          </cell>
          <cell r="FI7026" t="str">
            <v>WA</v>
          </cell>
          <cell r="FJ7026" t="str">
            <v>Living Room/Family Room</v>
          </cell>
          <cell r="FK7026" t="str">
            <v>EISAx</v>
          </cell>
          <cell r="FL7026">
            <v>421301.90500000003</v>
          </cell>
        </row>
        <row r="7027">
          <cell r="EZ7027" t="str">
            <v>WA</v>
          </cell>
          <cell r="FA7027" t="str">
            <v>Bedrooms</v>
          </cell>
          <cell r="FB7027">
            <v>530398.21499999997</v>
          </cell>
          <cell r="FC7027">
            <v>1237595.835</v>
          </cell>
          <cell r="FI7027" t="str">
            <v>WA</v>
          </cell>
          <cell r="FJ7027" t="str">
            <v>Other</v>
          </cell>
          <cell r="FK7027" t="str">
            <v>EISAnqnx</v>
          </cell>
          <cell r="FL7027">
            <v>297389.58</v>
          </cell>
        </row>
        <row r="7028">
          <cell r="EZ7028" t="str">
            <v>WA</v>
          </cell>
          <cell r="FA7028" t="str">
            <v>Exterior</v>
          </cell>
          <cell r="FB7028">
            <v>519998.25</v>
          </cell>
          <cell r="FC7028">
            <v>5056462.983</v>
          </cell>
          <cell r="FI7028" t="str">
            <v>WA</v>
          </cell>
          <cell r="FJ7028" t="str">
            <v>Other</v>
          </cell>
          <cell r="FK7028" t="str">
            <v>EISAq</v>
          </cell>
          <cell r="FL7028">
            <v>1358079.0820000002</v>
          </cell>
        </row>
        <row r="7029">
          <cell r="EZ7029" t="str">
            <v>WA</v>
          </cell>
          <cell r="FA7029" t="str">
            <v>Garage</v>
          </cell>
          <cell r="FB7029">
            <v>478398.39</v>
          </cell>
          <cell r="FC7029">
            <v>915196.91999999993</v>
          </cell>
          <cell r="FI7029" t="str">
            <v>WA</v>
          </cell>
          <cell r="FJ7029" t="str">
            <v>Other</v>
          </cell>
          <cell r="FK7029" t="str">
            <v>EISAx</v>
          </cell>
          <cell r="FL7029">
            <v>1090428.4600000002</v>
          </cell>
        </row>
        <row r="7030">
          <cell r="EZ7030" t="str">
            <v>WA</v>
          </cell>
          <cell r="FA7030" t="str">
            <v>Kitchen</v>
          </cell>
          <cell r="FB7030">
            <v>405598.63500000001</v>
          </cell>
          <cell r="FC7030">
            <v>582398.04</v>
          </cell>
          <cell r="FI7030" t="str">
            <v>WA</v>
          </cell>
          <cell r="FJ7030" t="str">
            <v>Bathroom</v>
          </cell>
          <cell r="FK7030" t="str">
            <v>EISAnqnx</v>
          </cell>
          <cell r="FL7030">
            <v>3766934.68</v>
          </cell>
        </row>
        <row r="7031">
          <cell r="EZ7031" t="str">
            <v>WA</v>
          </cell>
          <cell r="FA7031" t="str">
            <v>Living Room/Family Room</v>
          </cell>
          <cell r="FB7031">
            <v>482558.37599999999</v>
          </cell>
          <cell r="FC7031">
            <v>2183992.65</v>
          </cell>
          <cell r="FI7031" t="str">
            <v>WA</v>
          </cell>
          <cell r="FJ7031" t="str">
            <v>Bathroom</v>
          </cell>
          <cell r="FK7031" t="str">
            <v>EISAq</v>
          </cell>
          <cell r="FL7031">
            <v>148694.79</v>
          </cell>
        </row>
        <row r="7032">
          <cell r="EZ7032" t="str">
            <v>WA</v>
          </cell>
          <cell r="FA7032" t="str">
            <v>Other</v>
          </cell>
          <cell r="FB7032">
            <v>280799.05499999999</v>
          </cell>
          <cell r="FC7032">
            <v>239199.19500000001</v>
          </cell>
          <cell r="FI7032" t="str">
            <v>WA</v>
          </cell>
          <cell r="FJ7032" t="str">
            <v>Bathroom</v>
          </cell>
          <cell r="FK7032" t="str">
            <v>EISAx</v>
          </cell>
          <cell r="FL7032">
            <v>19825.972000000002</v>
          </cell>
        </row>
        <row r="7033">
          <cell r="EZ7033" t="str">
            <v>MT</v>
          </cell>
          <cell r="FA7033" t="str">
            <v>Bathroom</v>
          </cell>
          <cell r="FB7033">
            <v>858509.25000000012</v>
          </cell>
          <cell r="FC7033">
            <v>106455.14700000001</v>
          </cell>
          <cell r="FI7033" t="str">
            <v>WA</v>
          </cell>
          <cell r="FJ7033" t="str">
            <v>Bedrooms</v>
          </cell>
          <cell r="FK7033" t="str">
            <v>EISAq</v>
          </cell>
          <cell r="FL7033">
            <v>213129.19900000002</v>
          </cell>
        </row>
        <row r="7034">
          <cell r="EZ7034" t="str">
            <v>MT</v>
          </cell>
          <cell r="FA7034" t="str">
            <v>Bedrooms</v>
          </cell>
          <cell r="FB7034">
            <v>412084.44000000006</v>
          </cell>
          <cell r="FC7034">
            <v>437267.37800000003</v>
          </cell>
          <cell r="FI7034" t="str">
            <v>WA</v>
          </cell>
          <cell r="FJ7034" t="str">
            <v>Bedrooms</v>
          </cell>
          <cell r="FK7034" t="str">
            <v>EISAx</v>
          </cell>
          <cell r="FL7034">
            <v>644344.09000000008</v>
          </cell>
        </row>
        <row r="7035">
          <cell r="EZ7035" t="str">
            <v>MT</v>
          </cell>
          <cell r="FA7035" t="str">
            <v>Exterior</v>
          </cell>
          <cell r="FB7035">
            <v>412084.44000000006</v>
          </cell>
          <cell r="FC7035">
            <v>1603695.2790000001</v>
          </cell>
          <cell r="FI7035" t="str">
            <v>WA</v>
          </cell>
          <cell r="FJ7035" t="str">
            <v>Exterior</v>
          </cell>
          <cell r="FK7035" t="str">
            <v>EISAnqnx</v>
          </cell>
          <cell r="FL7035">
            <v>1387818.04</v>
          </cell>
        </row>
        <row r="7036">
          <cell r="EZ7036" t="str">
            <v>MT</v>
          </cell>
          <cell r="FA7036" t="str">
            <v>Garage</v>
          </cell>
          <cell r="FB7036">
            <v>125914.69</v>
          </cell>
          <cell r="FC7036">
            <v>429254.62500000006</v>
          </cell>
          <cell r="FI7036" t="str">
            <v>WA</v>
          </cell>
          <cell r="FJ7036" t="str">
            <v>Garage</v>
          </cell>
          <cell r="FK7036" t="str">
            <v>EISAq</v>
          </cell>
          <cell r="FL7036">
            <v>793038.88000000012</v>
          </cell>
        </row>
        <row r="7037">
          <cell r="EZ7037" t="str">
            <v>MT</v>
          </cell>
          <cell r="FA7037" t="str">
            <v>Kitchen</v>
          </cell>
          <cell r="FB7037">
            <v>383467.46500000003</v>
          </cell>
          <cell r="FC7037">
            <v>271288.92300000001</v>
          </cell>
          <cell r="FI7037" t="str">
            <v>WA</v>
          </cell>
          <cell r="FJ7037" t="str">
            <v>Kitchen</v>
          </cell>
          <cell r="FK7037" t="str">
            <v>EISAnqnx</v>
          </cell>
          <cell r="FL7037">
            <v>371736.97500000003</v>
          </cell>
        </row>
        <row r="7038">
          <cell r="EZ7038" t="str">
            <v>MT</v>
          </cell>
          <cell r="FA7038" t="str">
            <v>Living Room/Family Room</v>
          </cell>
          <cell r="FB7038">
            <v>206042.22000000003</v>
          </cell>
          <cell r="FC7038">
            <v>303339.935</v>
          </cell>
          <cell r="FI7038" t="str">
            <v>WA</v>
          </cell>
          <cell r="FJ7038" t="str">
            <v>Kitchen</v>
          </cell>
          <cell r="FK7038" t="str">
            <v>EISAq</v>
          </cell>
          <cell r="FL7038">
            <v>148694.79</v>
          </cell>
        </row>
        <row r="7039">
          <cell r="EZ7039" t="str">
            <v>MT</v>
          </cell>
          <cell r="FA7039" t="str">
            <v>Other</v>
          </cell>
          <cell r="FB7039">
            <v>486488.57500000001</v>
          </cell>
          <cell r="FC7039">
            <v>368586.63800000004</v>
          </cell>
          <cell r="FI7039" t="str">
            <v>WA</v>
          </cell>
          <cell r="FJ7039" t="str">
            <v>Kitchen</v>
          </cell>
          <cell r="FK7039" t="str">
            <v>EISAx</v>
          </cell>
          <cell r="FL7039">
            <v>644344.09000000008</v>
          </cell>
        </row>
        <row r="7040">
          <cell r="EZ7040" t="str">
            <v>WA</v>
          </cell>
          <cell r="FA7040" t="str">
            <v>Bathroom</v>
          </cell>
          <cell r="FB7040">
            <v>270399.08999999997</v>
          </cell>
          <cell r="FC7040">
            <v>160159.46099999998</v>
          </cell>
          <cell r="FI7040" t="str">
            <v>WA</v>
          </cell>
          <cell r="FJ7040" t="str">
            <v>Living Room/Family Room</v>
          </cell>
          <cell r="FK7040" t="str">
            <v>EISAq</v>
          </cell>
          <cell r="FL7040">
            <v>148694.79</v>
          </cell>
        </row>
        <row r="7041">
          <cell r="EZ7041" t="str">
            <v>WA</v>
          </cell>
          <cell r="FA7041" t="str">
            <v>Bedrooms</v>
          </cell>
          <cell r="FB7041">
            <v>170559.42600000001</v>
          </cell>
          <cell r="FC7041">
            <v>626077.89299999992</v>
          </cell>
          <cell r="FI7041" t="str">
            <v>WA</v>
          </cell>
          <cell r="FJ7041" t="str">
            <v>Other</v>
          </cell>
          <cell r="FK7041" t="str">
            <v>EISAnqnx</v>
          </cell>
          <cell r="FL7041">
            <v>3519110.0300000003</v>
          </cell>
        </row>
        <row r="7042">
          <cell r="EZ7042" t="str">
            <v>WA</v>
          </cell>
          <cell r="FA7042" t="str">
            <v>Exterior</v>
          </cell>
          <cell r="FB7042">
            <v>343198.84499999997</v>
          </cell>
          <cell r="FC7042">
            <v>1934393.49</v>
          </cell>
          <cell r="FI7042" t="str">
            <v>WA</v>
          </cell>
          <cell r="FJ7042" t="str">
            <v>Other</v>
          </cell>
          <cell r="FK7042" t="str">
            <v>EISAq</v>
          </cell>
          <cell r="FL7042">
            <v>297389.58</v>
          </cell>
        </row>
        <row r="7043">
          <cell r="EZ7043" t="str">
            <v>WA</v>
          </cell>
          <cell r="FA7043" t="str">
            <v>Kitchen</v>
          </cell>
          <cell r="FB7043">
            <v>488798.35499999998</v>
          </cell>
          <cell r="FC7043">
            <v>507518.29199999996</v>
          </cell>
          <cell r="FI7043" t="str">
            <v>WA</v>
          </cell>
          <cell r="FJ7043" t="str">
            <v>Other</v>
          </cell>
          <cell r="FK7043" t="str">
            <v>EISAx</v>
          </cell>
          <cell r="FL7043">
            <v>322172.04500000004</v>
          </cell>
        </row>
        <row r="7044">
          <cell r="EZ7044" t="str">
            <v>WA</v>
          </cell>
          <cell r="FA7044" t="str">
            <v>Living Room/Family Room</v>
          </cell>
          <cell r="FB7044">
            <v>62399.79</v>
          </cell>
          <cell r="FC7044">
            <v>495038.33399999997</v>
          </cell>
          <cell r="FI7044" t="str">
            <v>WA</v>
          </cell>
          <cell r="FJ7044" t="str">
            <v>Bathroom</v>
          </cell>
          <cell r="FK7044" t="str">
            <v>EISAnqnx</v>
          </cell>
          <cell r="FL7044">
            <v>152476.19999999998</v>
          </cell>
        </row>
        <row r="7045">
          <cell r="EZ7045" t="str">
            <v>WA</v>
          </cell>
          <cell r="FA7045" t="str">
            <v>Other</v>
          </cell>
          <cell r="FB7045">
            <v>124799.58</v>
          </cell>
          <cell r="FC7045">
            <v>393118.67699999997</v>
          </cell>
          <cell r="FI7045" t="str">
            <v>WA</v>
          </cell>
          <cell r="FJ7045" t="str">
            <v>Bathroom</v>
          </cell>
          <cell r="FK7045" t="str">
            <v>EISAq</v>
          </cell>
          <cell r="FL7045">
            <v>56416.193999999996</v>
          </cell>
        </row>
        <row r="7046">
          <cell r="EZ7046" t="str">
            <v>ID</v>
          </cell>
          <cell r="FA7046" t="str">
            <v>Bathroom</v>
          </cell>
          <cell r="FB7046">
            <v>1839881.304</v>
          </cell>
          <cell r="FC7046">
            <v>704152.10400000005</v>
          </cell>
          <cell r="FI7046" t="str">
            <v>WA</v>
          </cell>
          <cell r="FJ7046" t="str">
            <v>Bathroom</v>
          </cell>
          <cell r="FK7046" t="str">
            <v>EISAx</v>
          </cell>
          <cell r="FL7046">
            <v>91485.72</v>
          </cell>
        </row>
        <row r="7047">
          <cell r="EZ7047" t="str">
            <v>ID</v>
          </cell>
          <cell r="FA7047" t="str">
            <v>Bedrooms</v>
          </cell>
          <cell r="FB7047">
            <v>1192515.6600000001</v>
          </cell>
          <cell r="FC7047">
            <v>2733321.608</v>
          </cell>
          <cell r="FI7047" t="str">
            <v>WA</v>
          </cell>
          <cell r="FJ7047" t="str">
            <v>Bedrooms</v>
          </cell>
          <cell r="FK7047" t="str">
            <v>EISAnqnx</v>
          </cell>
          <cell r="FL7047">
            <v>411685.74</v>
          </cell>
        </row>
        <row r="7048">
          <cell r="EZ7048" t="str">
            <v>ID</v>
          </cell>
          <cell r="FA7048" t="str">
            <v>Exterior</v>
          </cell>
          <cell r="FB7048">
            <v>2385031.3200000003</v>
          </cell>
          <cell r="FC7048">
            <v>8847330.4680000003</v>
          </cell>
          <cell r="FI7048" t="str">
            <v>WA</v>
          </cell>
          <cell r="FJ7048" t="str">
            <v>Bedrooms</v>
          </cell>
          <cell r="FK7048" t="str">
            <v>EISAq</v>
          </cell>
          <cell r="FL7048">
            <v>96060.005999999994</v>
          </cell>
        </row>
        <row r="7049">
          <cell r="EZ7049" t="str">
            <v>ID</v>
          </cell>
          <cell r="FA7049" t="str">
            <v>Garage</v>
          </cell>
          <cell r="FB7049">
            <v>454291.68</v>
          </cell>
          <cell r="FC7049">
            <v>2422888.96</v>
          </cell>
          <cell r="FI7049" t="str">
            <v>WA</v>
          </cell>
          <cell r="FJ7049" t="str">
            <v>Bedrooms</v>
          </cell>
          <cell r="FK7049" t="str">
            <v>EISAx</v>
          </cell>
          <cell r="FL7049">
            <v>257684.77799999999</v>
          </cell>
        </row>
        <row r="7050">
          <cell r="EZ7050" t="str">
            <v>ID</v>
          </cell>
          <cell r="FA7050" t="str">
            <v>Kitchen</v>
          </cell>
          <cell r="FB7050">
            <v>1003227.4600000001</v>
          </cell>
          <cell r="FC7050">
            <v>757152.8</v>
          </cell>
          <cell r="FI7050" t="str">
            <v>WA</v>
          </cell>
          <cell r="FJ7050" t="str">
            <v>Exterior</v>
          </cell>
          <cell r="FK7050" t="str">
            <v>EISAq</v>
          </cell>
          <cell r="FL7050">
            <v>32020.002</v>
          </cell>
        </row>
        <row r="7051">
          <cell r="EZ7051" t="str">
            <v>ID</v>
          </cell>
          <cell r="FA7051" t="str">
            <v>Living Room/Family Room</v>
          </cell>
          <cell r="FB7051">
            <v>1817166.72</v>
          </cell>
          <cell r="FC7051">
            <v>3055111.548</v>
          </cell>
          <cell r="FI7051" t="str">
            <v>WA</v>
          </cell>
          <cell r="FJ7051" t="str">
            <v>Garage</v>
          </cell>
          <cell r="FK7051" t="str">
            <v>EISAq</v>
          </cell>
          <cell r="FL7051">
            <v>487923.83999999997</v>
          </cell>
        </row>
        <row r="7052">
          <cell r="EZ7052" t="str">
            <v>ID</v>
          </cell>
          <cell r="FA7052" t="str">
            <v>Other</v>
          </cell>
          <cell r="FB7052">
            <v>4417986.5880000005</v>
          </cell>
          <cell r="FC7052">
            <v>7177808.5440000007</v>
          </cell>
          <cell r="FI7052" t="str">
            <v>WA</v>
          </cell>
          <cell r="FJ7052" t="str">
            <v>Kitchen</v>
          </cell>
          <cell r="FK7052" t="str">
            <v>EISAq</v>
          </cell>
          <cell r="FL7052">
            <v>85386.671999999991</v>
          </cell>
        </row>
        <row r="7053">
          <cell r="EZ7053" t="str">
            <v>WA</v>
          </cell>
          <cell r="FA7053" t="str">
            <v>Bathroom</v>
          </cell>
          <cell r="FB7053">
            <v>114257.28</v>
          </cell>
          <cell r="FC7053">
            <v>112352.992</v>
          </cell>
          <cell r="FI7053" t="str">
            <v>WA</v>
          </cell>
          <cell r="FJ7053" t="str">
            <v>Living Room/Family Room</v>
          </cell>
          <cell r="FK7053" t="str">
            <v>EISAnqnx</v>
          </cell>
          <cell r="FL7053">
            <v>152476.19999999998</v>
          </cell>
        </row>
        <row r="7054">
          <cell r="EZ7054" t="str">
            <v>WA</v>
          </cell>
          <cell r="FA7054" t="str">
            <v>Bedrooms</v>
          </cell>
          <cell r="FB7054">
            <v>207567.39199999999</v>
          </cell>
          <cell r="FC7054">
            <v>432273.37599999999</v>
          </cell>
          <cell r="FI7054" t="str">
            <v>WA</v>
          </cell>
          <cell r="FJ7054" t="str">
            <v>Living Room/Family Room</v>
          </cell>
          <cell r="FK7054" t="str">
            <v>EISAq</v>
          </cell>
          <cell r="FL7054">
            <v>125030.484</v>
          </cell>
        </row>
        <row r="7055">
          <cell r="EZ7055" t="str">
            <v>WA</v>
          </cell>
          <cell r="FA7055" t="str">
            <v>Exterior</v>
          </cell>
          <cell r="FB7055">
            <v>24755.743999999999</v>
          </cell>
          <cell r="FC7055">
            <v>1312054.432</v>
          </cell>
          <cell r="FI7055" t="str">
            <v>WA</v>
          </cell>
          <cell r="FJ7055" t="str">
            <v>Living Room/Family Room</v>
          </cell>
          <cell r="FK7055" t="str">
            <v>EISAx</v>
          </cell>
          <cell r="FL7055">
            <v>670895.28</v>
          </cell>
        </row>
        <row r="7056">
          <cell r="EZ7056" t="str">
            <v>WA</v>
          </cell>
          <cell r="FA7056" t="str">
            <v>Kitchen</v>
          </cell>
          <cell r="FB7056">
            <v>24755.743999999999</v>
          </cell>
          <cell r="FC7056">
            <v>177098.78400000001</v>
          </cell>
          <cell r="FI7056" t="str">
            <v>WA</v>
          </cell>
          <cell r="FJ7056" t="str">
            <v>Other</v>
          </cell>
          <cell r="FK7056" t="str">
            <v>EISAq</v>
          </cell>
          <cell r="FL7056">
            <v>596181.94199999992</v>
          </cell>
        </row>
        <row r="7057">
          <cell r="EZ7057" t="str">
            <v>WA</v>
          </cell>
          <cell r="FA7057" t="str">
            <v>Living Room/Family Room</v>
          </cell>
          <cell r="FB7057">
            <v>24755.743999999999</v>
          </cell>
          <cell r="FC7057">
            <v>316111.80800000002</v>
          </cell>
          <cell r="FI7057" t="str">
            <v>WA</v>
          </cell>
          <cell r="FJ7057" t="str">
            <v>Other</v>
          </cell>
          <cell r="FK7057" t="str">
            <v>EISAx</v>
          </cell>
          <cell r="FL7057">
            <v>1303671.51</v>
          </cell>
        </row>
        <row r="7058">
          <cell r="EZ7058" t="str">
            <v>WA</v>
          </cell>
          <cell r="FA7058" t="str">
            <v>Other</v>
          </cell>
          <cell r="FB7058">
            <v>114257.28</v>
          </cell>
          <cell r="FC7058">
            <v>114257.28</v>
          </cell>
          <cell r="FI7058" t="str">
            <v>WA</v>
          </cell>
          <cell r="FJ7058" t="str">
            <v>Bathroom</v>
          </cell>
          <cell r="FK7058" t="str">
            <v>EISAnqnx</v>
          </cell>
          <cell r="FL7058">
            <v>274457.15999999997</v>
          </cell>
        </row>
        <row r="7059">
          <cell r="EZ7059" t="str">
            <v>OR</v>
          </cell>
          <cell r="FA7059" t="str">
            <v>Bathroom</v>
          </cell>
          <cell r="FB7059">
            <v>1040186.34</v>
          </cell>
          <cell r="FC7059">
            <v>177396.12</v>
          </cell>
          <cell r="FI7059" t="str">
            <v>WA</v>
          </cell>
          <cell r="FJ7059" t="str">
            <v>Bedrooms</v>
          </cell>
          <cell r="FK7059" t="str">
            <v>EISAnqnx</v>
          </cell>
          <cell r="FL7059">
            <v>594657.17999999993</v>
          </cell>
        </row>
        <row r="7060">
          <cell r="EZ7060" t="str">
            <v>OR</v>
          </cell>
          <cell r="FA7060" t="str">
            <v>Bedrooms</v>
          </cell>
          <cell r="FB7060">
            <v>799895.23199999996</v>
          </cell>
          <cell r="FC7060">
            <v>766028.7</v>
          </cell>
          <cell r="FI7060" t="str">
            <v>WA</v>
          </cell>
          <cell r="FJ7060" t="str">
            <v>Bedrooms</v>
          </cell>
          <cell r="FK7060" t="str">
            <v>EISAx</v>
          </cell>
          <cell r="FL7060">
            <v>152476.19999999998</v>
          </cell>
        </row>
        <row r="7061">
          <cell r="EZ7061" t="str">
            <v>OR</v>
          </cell>
          <cell r="FA7061" t="str">
            <v>Exterior</v>
          </cell>
          <cell r="FB7061">
            <v>241903.8</v>
          </cell>
          <cell r="FC7061">
            <v>2073921.912</v>
          </cell>
          <cell r="FI7061" t="str">
            <v>WA</v>
          </cell>
          <cell r="FJ7061" t="str">
            <v>Exterior</v>
          </cell>
          <cell r="FK7061" t="str">
            <v>EISAnqnx</v>
          </cell>
          <cell r="FL7061">
            <v>60990.479999999996</v>
          </cell>
        </row>
        <row r="7062">
          <cell r="EZ7062" t="str">
            <v>OR</v>
          </cell>
          <cell r="FA7062" t="str">
            <v>Garage</v>
          </cell>
          <cell r="FB7062">
            <v>561216.81599999999</v>
          </cell>
          <cell r="FC7062">
            <v>1083729.024</v>
          </cell>
          <cell r="FI7062" t="str">
            <v>WA</v>
          </cell>
          <cell r="FJ7062" t="str">
            <v>Kitchen</v>
          </cell>
          <cell r="FK7062" t="str">
            <v>EISAnqnx</v>
          </cell>
          <cell r="FL7062">
            <v>228714.3</v>
          </cell>
        </row>
        <row r="7063">
          <cell r="EZ7063" t="str">
            <v>OR</v>
          </cell>
          <cell r="FA7063" t="str">
            <v>Kitchen</v>
          </cell>
          <cell r="FB7063">
            <v>580569.12</v>
          </cell>
          <cell r="FC7063">
            <v>306411.48</v>
          </cell>
          <cell r="FI7063" t="str">
            <v>WA</v>
          </cell>
          <cell r="FJ7063" t="str">
            <v>Kitchen</v>
          </cell>
          <cell r="FK7063" t="str">
            <v>EISAq</v>
          </cell>
          <cell r="FL7063">
            <v>35069.525999999998</v>
          </cell>
        </row>
        <row r="7064">
          <cell r="EZ7064" t="str">
            <v>OR</v>
          </cell>
          <cell r="FA7064" t="str">
            <v>Living Room/Family Room</v>
          </cell>
          <cell r="FB7064">
            <v>459617.22000000003</v>
          </cell>
          <cell r="FC7064">
            <v>564442.19999999995</v>
          </cell>
          <cell r="FI7064" t="str">
            <v>WA</v>
          </cell>
          <cell r="FJ7064" t="str">
            <v>Living Room/Family Room</v>
          </cell>
          <cell r="FK7064" t="str">
            <v>EISAnqnx</v>
          </cell>
          <cell r="FL7064">
            <v>731885.76</v>
          </cell>
        </row>
        <row r="7065">
          <cell r="EZ7065" t="str">
            <v>OR</v>
          </cell>
          <cell r="FA7065" t="str">
            <v>Other</v>
          </cell>
          <cell r="FB7065">
            <v>419299.92</v>
          </cell>
          <cell r="FC7065">
            <v>190297.65599999999</v>
          </cell>
          <cell r="FI7065" t="str">
            <v>WA</v>
          </cell>
          <cell r="FJ7065" t="str">
            <v>Other</v>
          </cell>
          <cell r="FK7065" t="str">
            <v>EISAnqnx</v>
          </cell>
          <cell r="FL7065">
            <v>2492985.87</v>
          </cell>
        </row>
        <row r="7066">
          <cell r="EZ7066" t="str">
            <v>ID</v>
          </cell>
          <cell r="FA7066" t="str">
            <v>Bathroom</v>
          </cell>
          <cell r="FB7066">
            <v>3104326.48</v>
          </cell>
          <cell r="FC7066">
            <v>654937.17200000002</v>
          </cell>
          <cell r="FI7066" t="str">
            <v>WA</v>
          </cell>
          <cell r="FJ7066" t="str">
            <v>Other</v>
          </cell>
          <cell r="FK7066" t="str">
            <v>EISAq</v>
          </cell>
          <cell r="FL7066">
            <v>469626.696</v>
          </cell>
        </row>
        <row r="7067">
          <cell r="EZ7067" t="str">
            <v>ID</v>
          </cell>
          <cell r="FA7067" t="str">
            <v>Bedrooms</v>
          </cell>
          <cell r="FB7067">
            <v>2498604.2400000002</v>
          </cell>
          <cell r="FC7067">
            <v>3475331.352</v>
          </cell>
          <cell r="FI7067" t="str">
            <v>WA</v>
          </cell>
          <cell r="FJ7067" t="str">
            <v>Other</v>
          </cell>
          <cell r="FK7067" t="str">
            <v>EISAx</v>
          </cell>
          <cell r="FL7067">
            <v>213466.68</v>
          </cell>
        </row>
        <row r="7068">
          <cell r="EZ7068" t="str">
            <v>ID</v>
          </cell>
          <cell r="FA7068" t="str">
            <v>Exterior</v>
          </cell>
          <cell r="FB7068">
            <v>2763607.72</v>
          </cell>
          <cell r="FC7068">
            <v>9767271.120000001</v>
          </cell>
          <cell r="FI7068" t="str">
            <v>WA</v>
          </cell>
          <cell r="FJ7068" t="str">
            <v>Bathroom</v>
          </cell>
          <cell r="FK7068" t="str">
            <v>EISAnqnx</v>
          </cell>
          <cell r="FL7068">
            <v>991298.60000000009</v>
          </cell>
        </row>
        <row r="7069">
          <cell r="EZ7069" t="str">
            <v>ID</v>
          </cell>
          <cell r="FA7069" t="str">
            <v>Garage</v>
          </cell>
          <cell r="FB7069">
            <v>2120027.84</v>
          </cell>
          <cell r="FC7069">
            <v>3217899.4</v>
          </cell>
          <cell r="FI7069" t="str">
            <v>WA</v>
          </cell>
          <cell r="FJ7069" t="str">
            <v>Bedrooms</v>
          </cell>
          <cell r="FK7069" t="str">
            <v>EISAnqnx</v>
          </cell>
          <cell r="FL7069">
            <v>594779.16</v>
          </cell>
        </row>
        <row r="7070">
          <cell r="EZ7070" t="str">
            <v>ID</v>
          </cell>
          <cell r="FA7070" t="str">
            <v>Kitchen</v>
          </cell>
          <cell r="FB7070">
            <v>2279029.9280000003</v>
          </cell>
          <cell r="FC7070">
            <v>1275802.4680000001</v>
          </cell>
          <cell r="FI7070" t="str">
            <v>WA</v>
          </cell>
          <cell r="FJ7070" t="str">
            <v>Bedrooms</v>
          </cell>
          <cell r="FK7070" t="str">
            <v>EISAx</v>
          </cell>
          <cell r="FL7070">
            <v>312259.05900000001</v>
          </cell>
        </row>
        <row r="7071">
          <cell r="EZ7071" t="str">
            <v>ID</v>
          </cell>
          <cell r="FA7071" t="str">
            <v>Living Room/Family Room</v>
          </cell>
          <cell r="FB7071">
            <v>2157885.48</v>
          </cell>
          <cell r="FC7071">
            <v>2309316.04</v>
          </cell>
          <cell r="FI7071" t="str">
            <v>WA</v>
          </cell>
          <cell r="FJ7071" t="str">
            <v>Exterior</v>
          </cell>
          <cell r="FK7071" t="str">
            <v>EISAnqnx</v>
          </cell>
          <cell r="FL7071">
            <v>1486947.9000000001</v>
          </cell>
        </row>
        <row r="7072">
          <cell r="EZ7072" t="str">
            <v>ID</v>
          </cell>
          <cell r="FA7072" t="str">
            <v>Other</v>
          </cell>
          <cell r="FB7072">
            <v>1362875.04</v>
          </cell>
          <cell r="FC7072">
            <v>1037299.336</v>
          </cell>
          <cell r="FI7072" t="str">
            <v>WA</v>
          </cell>
          <cell r="FJ7072" t="str">
            <v>Exterior</v>
          </cell>
          <cell r="FK7072" t="str">
            <v>EISAx</v>
          </cell>
          <cell r="FL7072">
            <v>743473.95000000007</v>
          </cell>
        </row>
        <row r="7073">
          <cell r="EZ7073" t="str">
            <v>MT</v>
          </cell>
          <cell r="FA7073" t="str">
            <v>Bathroom</v>
          </cell>
          <cell r="FB7073">
            <v>402927.00800000003</v>
          </cell>
          <cell r="FC7073">
            <v>305629.29300000001</v>
          </cell>
          <cell r="FI7073" t="str">
            <v>WA</v>
          </cell>
          <cell r="FJ7073" t="str">
            <v>Garage</v>
          </cell>
          <cell r="FK7073" t="str">
            <v>EISAnqnx</v>
          </cell>
          <cell r="FL7073">
            <v>297389.58</v>
          </cell>
        </row>
        <row r="7074">
          <cell r="EZ7074" t="str">
            <v>MT</v>
          </cell>
          <cell r="FA7074" t="str">
            <v>Bedrooms</v>
          </cell>
          <cell r="FB7074">
            <v>624994.73400000005</v>
          </cell>
          <cell r="FC7074">
            <v>423531.23000000004</v>
          </cell>
          <cell r="FI7074" t="str">
            <v>WA</v>
          </cell>
          <cell r="FJ7074" t="str">
            <v>Kitchen</v>
          </cell>
          <cell r="FK7074" t="str">
            <v>EISAnqnx</v>
          </cell>
          <cell r="FL7074">
            <v>198259.72000000003</v>
          </cell>
        </row>
        <row r="7075">
          <cell r="EZ7075" t="str">
            <v>MT</v>
          </cell>
          <cell r="FA7075" t="str">
            <v>Exterior</v>
          </cell>
          <cell r="FB7075">
            <v>274722.96000000002</v>
          </cell>
          <cell r="FC7075">
            <v>3360777.5440000002</v>
          </cell>
          <cell r="FI7075" t="str">
            <v>WA</v>
          </cell>
          <cell r="FJ7075" t="str">
            <v>Kitchen</v>
          </cell>
          <cell r="FK7075" t="str">
            <v>EISAq</v>
          </cell>
          <cell r="FL7075">
            <v>594779.16</v>
          </cell>
        </row>
        <row r="7076">
          <cell r="EZ7076" t="str">
            <v>MT</v>
          </cell>
          <cell r="FA7076" t="str">
            <v>Garage</v>
          </cell>
          <cell r="FB7076">
            <v>274722.96000000002</v>
          </cell>
          <cell r="FC7076">
            <v>864232.64500000002</v>
          </cell>
          <cell r="FI7076" t="str">
            <v>WA</v>
          </cell>
          <cell r="FJ7076" t="str">
            <v>Living Room/Family Room</v>
          </cell>
          <cell r="FK7076" t="str">
            <v>EISAnqnx</v>
          </cell>
          <cell r="FL7076">
            <v>1759555.0150000001</v>
          </cell>
        </row>
        <row r="7077">
          <cell r="EZ7077" t="str">
            <v>MT</v>
          </cell>
          <cell r="FA7077" t="str">
            <v>Kitchen</v>
          </cell>
          <cell r="FB7077">
            <v>151097.62800000003</v>
          </cell>
          <cell r="FC7077">
            <v>209476.25700000001</v>
          </cell>
          <cell r="FI7077" t="str">
            <v>WA</v>
          </cell>
          <cell r="FJ7077" t="str">
            <v>Living Room/Family Room</v>
          </cell>
          <cell r="FK7077" t="str">
            <v>EISAq</v>
          </cell>
          <cell r="FL7077">
            <v>89216.874000000011</v>
          </cell>
        </row>
        <row r="7078">
          <cell r="EZ7078" t="str">
            <v>MT</v>
          </cell>
          <cell r="FA7078" t="str">
            <v>Other</v>
          </cell>
          <cell r="FB7078">
            <v>1929928.7940000002</v>
          </cell>
          <cell r="FC7078">
            <v>2258451.6670000004</v>
          </cell>
          <cell r="FI7078" t="str">
            <v>WA</v>
          </cell>
          <cell r="FJ7078" t="str">
            <v>Living Room/Family Room</v>
          </cell>
          <cell r="FK7078" t="str">
            <v>EISAx</v>
          </cell>
          <cell r="FL7078">
            <v>1065645.9950000001</v>
          </cell>
        </row>
        <row r="7079">
          <cell r="EZ7079" t="str">
            <v>MT</v>
          </cell>
          <cell r="FA7079" t="str">
            <v>Bathroom</v>
          </cell>
          <cell r="FB7079">
            <v>1013040.915</v>
          </cell>
          <cell r="FC7079">
            <v>246105.98500000002</v>
          </cell>
          <cell r="FI7079" t="str">
            <v>WA</v>
          </cell>
          <cell r="FJ7079" t="str">
            <v>Other</v>
          </cell>
          <cell r="FK7079" t="str">
            <v>EISAnqnx</v>
          </cell>
          <cell r="FL7079">
            <v>1759555.0150000001</v>
          </cell>
        </row>
        <row r="7080">
          <cell r="EZ7080" t="str">
            <v>MT</v>
          </cell>
          <cell r="FA7080" t="str">
            <v>Bedrooms</v>
          </cell>
          <cell r="FB7080">
            <v>1098891.8400000001</v>
          </cell>
          <cell r="FC7080">
            <v>604390.5120000001</v>
          </cell>
          <cell r="FI7080" t="str">
            <v>WA</v>
          </cell>
          <cell r="FJ7080" t="str">
            <v>Other</v>
          </cell>
          <cell r="FK7080" t="str">
            <v>EISAx</v>
          </cell>
          <cell r="FL7080">
            <v>297389.58</v>
          </cell>
        </row>
        <row r="7081">
          <cell r="EZ7081" t="str">
            <v>MT</v>
          </cell>
          <cell r="FA7081" t="str">
            <v>Exterior</v>
          </cell>
          <cell r="FB7081">
            <v>629573.45000000007</v>
          </cell>
          <cell r="FC7081">
            <v>4381831.2120000003</v>
          </cell>
          <cell r="FI7081" t="str">
            <v>OR</v>
          </cell>
          <cell r="FJ7081" t="str">
            <v>Bathroom</v>
          </cell>
          <cell r="FK7081" t="str">
            <v>EISAnqnx</v>
          </cell>
          <cell r="FL7081">
            <v>2773095.2</v>
          </cell>
        </row>
        <row r="7082">
          <cell r="EZ7082" t="str">
            <v>MT</v>
          </cell>
          <cell r="FA7082" t="str">
            <v>Garage</v>
          </cell>
          <cell r="FB7082">
            <v>305629.29300000001</v>
          </cell>
          <cell r="FC7082">
            <v>565471.42600000009</v>
          </cell>
          <cell r="FI7082" t="str">
            <v>OR</v>
          </cell>
          <cell r="FJ7082" t="str">
            <v>Bathroom</v>
          </cell>
          <cell r="FK7082" t="str">
            <v>EISAq</v>
          </cell>
          <cell r="FL7082">
            <v>90125.593999999997</v>
          </cell>
        </row>
        <row r="7083">
          <cell r="EZ7083" t="str">
            <v>MT</v>
          </cell>
          <cell r="FA7083" t="str">
            <v>Kitchen</v>
          </cell>
          <cell r="FB7083">
            <v>297616.54000000004</v>
          </cell>
          <cell r="FC7083">
            <v>259842.13300000003</v>
          </cell>
          <cell r="FI7083" t="str">
            <v>OR</v>
          </cell>
          <cell r="FJ7083" t="str">
            <v>Bedrooms</v>
          </cell>
          <cell r="FK7083" t="str">
            <v>EISAnqnx</v>
          </cell>
          <cell r="FL7083">
            <v>2384861.872</v>
          </cell>
        </row>
        <row r="7084">
          <cell r="EZ7084" t="str">
            <v>MT</v>
          </cell>
          <cell r="FA7084" t="str">
            <v>Living Room/Family Room</v>
          </cell>
          <cell r="FB7084">
            <v>789828.51</v>
          </cell>
          <cell r="FC7084">
            <v>336535.62600000005</v>
          </cell>
          <cell r="FI7084" t="str">
            <v>OR</v>
          </cell>
          <cell r="FJ7084" t="str">
            <v>Bedrooms</v>
          </cell>
          <cell r="FK7084" t="str">
            <v>EISAq</v>
          </cell>
          <cell r="FL7084">
            <v>395166.06599999999</v>
          </cell>
        </row>
        <row r="7085">
          <cell r="EZ7085" t="str">
            <v>MT</v>
          </cell>
          <cell r="FA7085" t="str">
            <v>Other</v>
          </cell>
          <cell r="FB7085">
            <v>1899022.4610000001</v>
          </cell>
          <cell r="FC7085">
            <v>2653365.9220000003</v>
          </cell>
          <cell r="FI7085" t="str">
            <v>OR</v>
          </cell>
          <cell r="FJ7085" t="str">
            <v>Exterior</v>
          </cell>
          <cell r="FK7085" t="str">
            <v>EISAnqnx</v>
          </cell>
          <cell r="FL7085">
            <v>3639687.45</v>
          </cell>
        </row>
        <row r="7086">
          <cell r="EZ7086" t="str">
            <v>WA</v>
          </cell>
          <cell r="FA7086" t="str">
            <v>Bathroom</v>
          </cell>
          <cell r="FB7086">
            <v>459678.45299999998</v>
          </cell>
          <cell r="FC7086">
            <v>418078.59299999999</v>
          </cell>
          <cell r="FI7086" t="str">
            <v>OR</v>
          </cell>
          <cell r="FJ7086" t="str">
            <v>Exterior</v>
          </cell>
          <cell r="FK7086" t="str">
            <v>EISAq</v>
          </cell>
          <cell r="FL7086">
            <v>3778342.21</v>
          </cell>
        </row>
        <row r="7087">
          <cell r="EZ7087" t="str">
            <v>WA</v>
          </cell>
          <cell r="FA7087" t="str">
            <v>Bedrooms</v>
          </cell>
          <cell r="FB7087">
            <v>355678.80300000001</v>
          </cell>
          <cell r="FC7087">
            <v>888157.01099999994</v>
          </cell>
          <cell r="FI7087" t="str">
            <v>OR</v>
          </cell>
          <cell r="FJ7087" t="str">
            <v>Kitchen</v>
          </cell>
          <cell r="FK7087" t="str">
            <v>EISAq</v>
          </cell>
          <cell r="FL7087">
            <v>977516.05800000008</v>
          </cell>
        </row>
        <row r="7088">
          <cell r="EZ7088" t="str">
            <v>WA</v>
          </cell>
          <cell r="FA7088" t="str">
            <v>Exterior</v>
          </cell>
          <cell r="FB7088">
            <v>511678.27799999999</v>
          </cell>
          <cell r="FC7088">
            <v>4340945.3909999998</v>
          </cell>
          <cell r="FI7088" t="str">
            <v>OR</v>
          </cell>
          <cell r="FJ7088" t="str">
            <v>Living Room/Family Room</v>
          </cell>
          <cell r="FK7088" t="str">
            <v>EISAnqnx</v>
          </cell>
          <cell r="FL7088">
            <v>1039910.7000000001</v>
          </cell>
        </row>
        <row r="7089">
          <cell r="EZ7089" t="str">
            <v>WA</v>
          </cell>
          <cell r="FA7089" t="str">
            <v>Garage</v>
          </cell>
          <cell r="FB7089">
            <v>374398.74</v>
          </cell>
          <cell r="FC7089">
            <v>798717.31199999992</v>
          </cell>
          <cell r="FI7089" t="str">
            <v>OR</v>
          </cell>
          <cell r="FJ7089" t="str">
            <v>Living Room/Family Room</v>
          </cell>
          <cell r="FK7089" t="str">
            <v>EISAq</v>
          </cell>
          <cell r="FL7089">
            <v>658610.11</v>
          </cell>
        </row>
        <row r="7090">
          <cell r="EZ7090" t="str">
            <v>WA</v>
          </cell>
          <cell r="FA7090" t="str">
            <v>Kitchen</v>
          </cell>
          <cell r="FB7090">
            <v>124799.58</v>
          </cell>
          <cell r="FC7090">
            <v>282879.04800000001</v>
          </cell>
          <cell r="FI7090" t="str">
            <v>OR</v>
          </cell>
          <cell r="FJ7090" t="str">
            <v>Living Room/Family Room</v>
          </cell>
          <cell r="FK7090" t="str">
            <v>EISAx</v>
          </cell>
          <cell r="FL7090">
            <v>1386547.6</v>
          </cell>
        </row>
        <row r="7091">
          <cell r="EZ7091" t="str">
            <v>WA</v>
          </cell>
          <cell r="FA7091" t="str">
            <v>Living Room/Family Room</v>
          </cell>
          <cell r="FB7091">
            <v>967196.745</v>
          </cell>
          <cell r="FC7091">
            <v>1651514.442</v>
          </cell>
          <cell r="FI7091" t="str">
            <v>OR</v>
          </cell>
          <cell r="FJ7091" t="str">
            <v>Other</v>
          </cell>
          <cell r="FK7091" t="str">
            <v>EISAnqnx</v>
          </cell>
          <cell r="FL7091">
            <v>2634440.44</v>
          </cell>
        </row>
        <row r="7092">
          <cell r="EZ7092" t="str">
            <v>WA</v>
          </cell>
          <cell r="FA7092" t="str">
            <v>Other</v>
          </cell>
          <cell r="FB7092">
            <v>2196472.608</v>
          </cell>
          <cell r="FC7092">
            <v>2787190.62</v>
          </cell>
          <cell r="FI7092" t="str">
            <v>OR</v>
          </cell>
          <cell r="FJ7092" t="str">
            <v>Other</v>
          </cell>
          <cell r="FK7092" t="str">
            <v>EISAq</v>
          </cell>
          <cell r="FL7092">
            <v>797264.87</v>
          </cell>
        </row>
        <row r="7093">
          <cell r="EZ7093" t="str">
            <v>WA</v>
          </cell>
          <cell r="FA7093" t="str">
            <v>Bathroom</v>
          </cell>
          <cell r="FB7093">
            <v>1663994.4</v>
          </cell>
          <cell r="FC7093">
            <v>291199.02</v>
          </cell>
          <cell r="FI7093" t="str">
            <v>OR</v>
          </cell>
          <cell r="FJ7093" t="str">
            <v>Other</v>
          </cell>
          <cell r="FK7093" t="str">
            <v>EISAx</v>
          </cell>
          <cell r="FL7093">
            <v>2079821.4000000001</v>
          </cell>
        </row>
        <row r="7094">
          <cell r="EZ7094" t="str">
            <v>WA</v>
          </cell>
          <cell r="FA7094" t="str">
            <v>Bedrooms</v>
          </cell>
          <cell r="FB7094">
            <v>769597.41</v>
          </cell>
          <cell r="FC7094">
            <v>1258395.7649999999</v>
          </cell>
          <cell r="FI7094" t="str">
            <v>OR</v>
          </cell>
          <cell r="FJ7094" t="str">
            <v>Bathroom</v>
          </cell>
          <cell r="FK7094" t="str">
            <v>EISAnqnx</v>
          </cell>
          <cell r="FL7094">
            <v>3327714.24</v>
          </cell>
        </row>
        <row r="7095">
          <cell r="EZ7095" t="str">
            <v>WA</v>
          </cell>
          <cell r="FA7095" t="str">
            <v>Exterior</v>
          </cell>
          <cell r="FB7095">
            <v>1663994.4</v>
          </cell>
          <cell r="FC7095">
            <v>4251505.6919999998</v>
          </cell>
          <cell r="FI7095" t="str">
            <v>OR</v>
          </cell>
          <cell r="FJ7095" t="str">
            <v>Bathroom</v>
          </cell>
          <cell r="FK7095" t="str">
            <v>EISAx</v>
          </cell>
          <cell r="FL7095">
            <v>173318.45</v>
          </cell>
        </row>
        <row r="7096">
          <cell r="EZ7096" t="str">
            <v>WA</v>
          </cell>
          <cell r="FA7096" t="str">
            <v>Garage</v>
          </cell>
          <cell r="FB7096">
            <v>407678.62799999997</v>
          </cell>
          <cell r="FC7096">
            <v>973436.72399999993</v>
          </cell>
          <cell r="FI7096" t="str">
            <v>OR</v>
          </cell>
          <cell r="FJ7096" t="str">
            <v>Bedrooms</v>
          </cell>
          <cell r="FK7096" t="str">
            <v>EISAnqnx</v>
          </cell>
          <cell r="FL7096">
            <v>4783589.22</v>
          </cell>
        </row>
        <row r="7097">
          <cell r="EZ7097" t="str">
            <v>WA</v>
          </cell>
          <cell r="FA7097" t="str">
            <v>Kitchen</v>
          </cell>
          <cell r="FB7097">
            <v>291199.02</v>
          </cell>
          <cell r="FC7097">
            <v>249599.16</v>
          </cell>
          <cell r="FI7097" t="str">
            <v>OR</v>
          </cell>
          <cell r="FJ7097" t="str">
            <v>Exterior</v>
          </cell>
          <cell r="FK7097" t="str">
            <v>EISAnqnx</v>
          </cell>
          <cell r="FL7097">
            <v>1109238.08</v>
          </cell>
        </row>
        <row r="7098">
          <cell r="EZ7098" t="str">
            <v>WA</v>
          </cell>
          <cell r="FA7098" t="str">
            <v>Living Room/Family Room</v>
          </cell>
          <cell r="FB7098">
            <v>499198.32</v>
          </cell>
          <cell r="FC7098">
            <v>977596.71</v>
          </cell>
          <cell r="FI7098" t="str">
            <v>OR</v>
          </cell>
          <cell r="FJ7098" t="str">
            <v>Exterior</v>
          </cell>
          <cell r="FK7098" t="str">
            <v>EISAx</v>
          </cell>
          <cell r="FL7098">
            <v>8319285.6000000006</v>
          </cell>
        </row>
        <row r="7099">
          <cell r="EZ7099" t="str">
            <v>WA</v>
          </cell>
          <cell r="FA7099" t="str">
            <v>Other</v>
          </cell>
          <cell r="FB7099">
            <v>1052476.4579999999</v>
          </cell>
          <cell r="FC7099">
            <v>804957.29099999997</v>
          </cell>
          <cell r="FI7099" t="str">
            <v>OR</v>
          </cell>
          <cell r="FJ7099" t="str">
            <v>Garage</v>
          </cell>
          <cell r="FK7099" t="str">
            <v>EISAnqnx</v>
          </cell>
          <cell r="FL7099">
            <v>2079821.4000000001</v>
          </cell>
        </row>
        <row r="7100">
          <cell r="EZ7100" t="str">
            <v>ID</v>
          </cell>
          <cell r="FA7100" t="str">
            <v>Bathroom</v>
          </cell>
          <cell r="FB7100">
            <v>2271458.4</v>
          </cell>
          <cell r="FC7100">
            <v>507292.37599999999</v>
          </cell>
          <cell r="FI7100" t="str">
            <v>OR</v>
          </cell>
          <cell r="FJ7100" t="str">
            <v>Garage</v>
          </cell>
          <cell r="FK7100" t="str">
            <v>EISAq</v>
          </cell>
          <cell r="FL7100">
            <v>443695.23200000002</v>
          </cell>
        </row>
        <row r="7101">
          <cell r="EZ7101" t="str">
            <v>ID</v>
          </cell>
          <cell r="FA7101" t="str">
            <v>Bedrooms</v>
          </cell>
          <cell r="FB7101">
            <v>1169801.0760000001</v>
          </cell>
          <cell r="FC7101">
            <v>1714951.0919999999</v>
          </cell>
          <cell r="FI7101" t="str">
            <v>OR</v>
          </cell>
          <cell r="FJ7101" t="str">
            <v>Kitchen</v>
          </cell>
          <cell r="FK7101" t="str">
            <v>EISAq</v>
          </cell>
          <cell r="FL7101">
            <v>1109238.08</v>
          </cell>
        </row>
        <row r="7102">
          <cell r="EZ7102" t="str">
            <v>ID</v>
          </cell>
          <cell r="FA7102" t="str">
            <v>Exterior</v>
          </cell>
          <cell r="FB7102">
            <v>764724.32799999998</v>
          </cell>
          <cell r="FC7102">
            <v>5708932.1119999997</v>
          </cell>
          <cell r="FI7102" t="str">
            <v>OR</v>
          </cell>
          <cell r="FJ7102" t="str">
            <v>Living Room/Family Room</v>
          </cell>
          <cell r="FK7102" t="str">
            <v>EISAnqnx</v>
          </cell>
          <cell r="FL7102">
            <v>2391794.61</v>
          </cell>
        </row>
        <row r="7103">
          <cell r="EZ7103" t="str">
            <v>ID</v>
          </cell>
          <cell r="FA7103" t="str">
            <v>Garage</v>
          </cell>
          <cell r="FB7103">
            <v>605722.24</v>
          </cell>
          <cell r="FC7103">
            <v>1817166.72</v>
          </cell>
          <cell r="FI7103" t="str">
            <v>OR</v>
          </cell>
          <cell r="FJ7103" t="str">
            <v>Living Room/Family Room</v>
          </cell>
          <cell r="FK7103" t="str">
            <v>EISAx</v>
          </cell>
          <cell r="FL7103">
            <v>693273.8</v>
          </cell>
        </row>
        <row r="7104">
          <cell r="EZ7104" t="str">
            <v>ID</v>
          </cell>
          <cell r="FA7104" t="str">
            <v>Kitchen</v>
          </cell>
          <cell r="FB7104">
            <v>420219.804</v>
          </cell>
          <cell r="FC7104">
            <v>556507.30799999996</v>
          </cell>
          <cell r="FI7104" t="str">
            <v>OR</v>
          </cell>
          <cell r="FJ7104" t="str">
            <v>Other</v>
          </cell>
          <cell r="FK7104" t="str">
            <v>EISAnqnx</v>
          </cell>
          <cell r="FL7104">
            <v>4020988.04</v>
          </cell>
        </row>
        <row r="7105">
          <cell r="EZ7105" t="str">
            <v>ID</v>
          </cell>
          <cell r="FA7105" t="str">
            <v>Living Room/Family Room</v>
          </cell>
          <cell r="FB7105">
            <v>889654.54</v>
          </cell>
          <cell r="FC7105">
            <v>1325017.4000000001</v>
          </cell>
          <cell r="FI7105" t="str">
            <v>OR</v>
          </cell>
          <cell r="FJ7105" t="str">
            <v>Other</v>
          </cell>
          <cell r="FK7105" t="str">
            <v>EISAq</v>
          </cell>
          <cell r="FL7105">
            <v>325838.68599999999</v>
          </cell>
        </row>
        <row r="7106">
          <cell r="EZ7106" t="str">
            <v>ID</v>
          </cell>
          <cell r="FA7106" t="str">
            <v>Other</v>
          </cell>
          <cell r="FB7106">
            <v>1362875.04</v>
          </cell>
          <cell r="FC7106">
            <v>1071371.2120000001</v>
          </cell>
          <cell r="FI7106" t="str">
            <v>WA</v>
          </cell>
          <cell r="FJ7106" t="str">
            <v>Bathroom</v>
          </cell>
          <cell r="FK7106" t="str">
            <v>EISAq</v>
          </cell>
          <cell r="FL7106">
            <v>138781.804</v>
          </cell>
        </row>
        <row r="7107">
          <cell r="EZ7107" t="str">
            <v>ID</v>
          </cell>
          <cell r="FA7107" t="str">
            <v>Bathroom</v>
          </cell>
          <cell r="FB7107">
            <v>5546144.2599999998</v>
          </cell>
          <cell r="FC7107">
            <v>1162229.548</v>
          </cell>
          <cell r="FI7107" t="str">
            <v>WA</v>
          </cell>
          <cell r="FJ7107" t="str">
            <v>Bathroom</v>
          </cell>
          <cell r="FK7107" t="str">
            <v>EISAx</v>
          </cell>
          <cell r="FL7107">
            <v>793038.88000000012</v>
          </cell>
        </row>
        <row r="7108">
          <cell r="EZ7108" t="str">
            <v>ID</v>
          </cell>
          <cell r="FA7108" t="str">
            <v>Bedrooms</v>
          </cell>
          <cell r="FB7108">
            <v>3937194.56</v>
          </cell>
          <cell r="FC7108">
            <v>4478558.8119999999</v>
          </cell>
          <cell r="FI7108" t="str">
            <v>WA</v>
          </cell>
          <cell r="FJ7108" t="str">
            <v>Bedrooms</v>
          </cell>
          <cell r="FK7108" t="str">
            <v>EISAnqnx</v>
          </cell>
          <cell r="FL7108">
            <v>594779.16</v>
          </cell>
        </row>
        <row r="7109">
          <cell r="EZ7109" t="str">
            <v>ID</v>
          </cell>
          <cell r="FA7109" t="str">
            <v>Exterior</v>
          </cell>
          <cell r="FB7109">
            <v>2460746.6</v>
          </cell>
          <cell r="FC7109">
            <v>14268544.516000001</v>
          </cell>
          <cell r="FI7109" t="str">
            <v>WA</v>
          </cell>
          <cell r="FJ7109" t="str">
            <v>Bedrooms</v>
          </cell>
          <cell r="FK7109" t="str">
            <v>EISAx</v>
          </cell>
          <cell r="FL7109">
            <v>322172.04500000004</v>
          </cell>
        </row>
        <row r="7110">
          <cell r="EZ7110" t="str">
            <v>ID</v>
          </cell>
          <cell r="FA7110" t="str">
            <v>Garage</v>
          </cell>
          <cell r="FB7110">
            <v>1650593.1040000001</v>
          </cell>
          <cell r="FC7110">
            <v>4542916.8</v>
          </cell>
          <cell r="FI7110" t="str">
            <v>WA</v>
          </cell>
          <cell r="FJ7110" t="str">
            <v>Exterior</v>
          </cell>
          <cell r="FK7110" t="str">
            <v>EISAq</v>
          </cell>
          <cell r="FL7110">
            <v>213129.19900000002</v>
          </cell>
        </row>
        <row r="7111">
          <cell r="EZ7111" t="str">
            <v>ID</v>
          </cell>
          <cell r="FA7111" t="str">
            <v>Kitchen</v>
          </cell>
          <cell r="FB7111">
            <v>2631105.98</v>
          </cell>
          <cell r="FC7111">
            <v>1150872.2560000001</v>
          </cell>
          <cell r="FI7111" t="str">
            <v>WA</v>
          </cell>
          <cell r="FJ7111" t="str">
            <v>Garage</v>
          </cell>
          <cell r="FK7111" t="str">
            <v>EISAnqnx</v>
          </cell>
          <cell r="FL7111">
            <v>892168.74000000011</v>
          </cell>
        </row>
        <row r="7112">
          <cell r="EZ7112" t="str">
            <v>ID</v>
          </cell>
          <cell r="FA7112" t="str">
            <v>Living Room/Family Room</v>
          </cell>
          <cell r="FB7112">
            <v>3123255.3000000003</v>
          </cell>
          <cell r="FC7112">
            <v>2320673.3319999999</v>
          </cell>
          <cell r="FI7112" t="str">
            <v>WA</v>
          </cell>
          <cell r="FJ7112" t="str">
            <v>Kitchen</v>
          </cell>
          <cell r="FK7112" t="str">
            <v>EISAnqnx</v>
          </cell>
          <cell r="FL7112">
            <v>594779.16</v>
          </cell>
        </row>
        <row r="7113">
          <cell r="EZ7113" t="str">
            <v>ID</v>
          </cell>
          <cell r="FA7113" t="str">
            <v>Other</v>
          </cell>
          <cell r="FB7113">
            <v>5678646</v>
          </cell>
          <cell r="FC7113">
            <v>4323342.4879999999</v>
          </cell>
          <cell r="FI7113" t="str">
            <v>WA</v>
          </cell>
          <cell r="FJ7113" t="str">
            <v>Kitchen</v>
          </cell>
          <cell r="FK7113" t="str">
            <v>EISAq</v>
          </cell>
          <cell r="FL7113">
            <v>793038.88000000012</v>
          </cell>
        </row>
        <row r="7114">
          <cell r="EZ7114" t="str">
            <v>OR</v>
          </cell>
          <cell r="FA7114" t="str">
            <v>Bathroom</v>
          </cell>
          <cell r="FB7114">
            <v>677330.64</v>
          </cell>
          <cell r="FC7114">
            <v>209649.96</v>
          </cell>
          <cell r="FI7114" t="str">
            <v>WA</v>
          </cell>
          <cell r="FJ7114" t="str">
            <v>Kitchen</v>
          </cell>
          <cell r="FK7114" t="str">
            <v>EISAx</v>
          </cell>
          <cell r="FL7114">
            <v>198259.72000000003</v>
          </cell>
        </row>
        <row r="7115">
          <cell r="EZ7115" t="str">
            <v>OR</v>
          </cell>
          <cell r="FA7115" t="str">
            <v>Bedrooms</v>
          </cell>
          <cell r="FB7115">
            <v>588632.57999999996</v>
          </cell>
          <cell r="FC7115">
            <v>646689.49199999997</v>
          </cell>
          <cell r="FI7115" t="str">
            <v>WA</v>
          </cell>
          <cell r="FJ7115" t="str">
            <v>Living Room/Family Room</v>
          </cell>
          <cell r="FK7115" t="str">
            <v>EISAnqnx</v>
          </cell>
          <cell r="FL7115">
            <v>594779.16</v>
          </cell>
        </row>
        <row r="7116">
          <cell r="EZ7116" t="str">
            <v>OR</v>
          </cell>
          <cell r="FA7116" t="str">
            <v>Exterior</v>
          </cell>
          <cell r="FB7116">
            <v>604759.5</v>
          </cell>
          <cell r="FC7116">
            <v>2441615.6880000001</v>
          </cell>
          <cell r="FI7116" t="str">
            <v>WA</v>
          </cell>
          <cell r="FJ7116" t="str">
            <v>Other</v>
          </cell>
          <cell r="FK7116" t="str">
            <v>EISAnqnx</v>
          </cell>
          <cell r="FL7116">
            <v>594779.16</v>
          </cell>
        </row>
        <row r="7117">
          <cell r="EZ7117" t="str">
            <v>OR</v>
          </cell>
          <cell r="FA7117" t="str">
            <v>Garage</v>
          </cell>
          <cell r="FB7117">
            <v>258030.72</v>
          </cell>
          <cell r="FC7117">
            <v>741838.32</v>
          </cell>
          <cell r="FI7117" t="str">
            <v>WA</v>
          </cell>
          <cell r="FJ7117" t="str">
            <v>Other</v>
          </cell>
          <cell r="FK7117" t="str">
            <v>EISAx</v>
          </cell>
          <cell r="FL7117">
            <v>2279986.7800000003</v>
          </cell>
        </row>
        <row r="7118">
          <cell r="EZ7118" t="str">
            <v>OR</v>
          </cell>
          <cell r="FA7118" t="str">
            <v>Kitchen</v>
          </cell>
          <cell r="FB7118">
            <v>304798.788</v>
          </cell>
          <cell r="FC7118">
            <v>188684.96400000001</v>
          </cell>
          <cell r="FI7118" t="str">
            <v>WA</v>
          </cell>
          <cell r="FJ7118" t="str">
            <v>Bathroom</v>
          </cell>
          <cell r="FK7118" t="str">
            <v>EISAnqnx</v>
          </cell>
          <cell r="FL7118">
            <v>270456.565</v>
          </cell>
        </row>
        <row r="7119">
          <cell r="EZ7119" t="str">
            <v>OR</v>
          </cell>
          <cell r="FA7119" t="str">
            <v>Living Room/Family Room</v>
          </cell>
          <cell r="FB7119">
            <v>179008.81200000001</v>
          </cell>
          <cell r="FC7119">
            <v>709584.48</v>
          </cell>
          <cell r="FI7119" t="str">
            <v>WA</v>
          </cell>
          <cell r="FJ7119" t="str">
            <v>Bathroom</v>
          </cell>
          <cell r="FK7119" t="str">
            <v>EISAx</v>
          </cell>
          <cell r="FL7119">
            <v>57543.95</v>
          </cell>
        </row>
        <row r="7120">
          <cell r="EZ7120" t="str">
            <v>OR</v>
          </cell>
          <cell r="FA7120" t="str">
            <v>Other</v>
          </cell>
          <cell r="FB7120">
            <v>1935230.4</v>
          </cell>
          <cell r="FC7120">
            <v>538639.12800000003</v>
          </cell>
          <cell r="FI7120" t="str">
            <v>WA</v>
          </cell>
          <cell r="FJ7120" t="str">
            <v>Bedrooms</v>
          </cell>
          <cell r="FK7120" t="str">
            <v>EISAnqnx</v>
          </cell>
          <cell r="FL7120">
            <v>414316.43999999994</v>
          </cell>
        </row>
        <row r="7121">
          <cell r="EZ7121" t="str">
            <v>WA</v>
          </cell>
          <cell r="FA7121" t="str">
            <v>Bathroom</v>
          </cell>
          <cell r="FB7121">
            <v>491306.304</v>
          </cell>
          <cell r="FC7121">
            <v>329441.82400000002</v>
          </cell>
          <cell r="FI7121" t="str">
            <v>WA</v>
          </cell>
          <cell r="FJ7121" t="str">
            <v>Bedrooms</v>
          </cell>
          <cell r="FK7121" t="str">
            <v>EISAx</v>
          </cell>
          <cell r="FL7121">
            <v>172631.84999999998</v>
          </cell>
        </row>
        <row r="7122">
          <cell r="EZ7122" t="str">
            <v>WA</v>
          </cell>
          <cell r="FA7122" t="str">
            <v>Bedrooms</v>
          </cell>
          <cell r="FB7122">
            <v>656979.36</v>
          </cell>
          <cell r="FC7122">
            <v>649362.20799999998</v>
          </cell>
          <cell r="FI7122" t="str">
            <v>WA</v>
          </cell>
          <cell r="FJ7122" t="str">
            <v>Exterior</v>
          </cell>
          <cell r="FK7122" t="str">
            <v>EISAx</v>
          </cell>
          <cell r="FL7122">
            <v>517895.54999999993</v>
          </cell>
        </row>
        <row r="7123">
          <cell r="EZ7123" t="str">
            <v>WA</v>
          </cell>
          <cell r="FA7123" t="str">
            <v>Exterior</v>
          </cell>
          <cell r="FB7123">
            <v>1376800.2239999999</v>
          </cell>
          <cell r="FC7123">
            <v>3799054.56</v>
          </cell>
          <cell r="FI7123" t="str">
            <v>WA</v>
          </cell>
          <cell r="FJ7123" t="str">
            <v>Kitchen</v>
          </cell>
          <cell r="FK7123" t="str">
            <v>EISAnqnx</v>
          </cell>
          <cell r="FL7123">
            <v>92070.319999999992</v>
          </cell>
        </row>
        <row r="7124">
          <cell r="EZ7124" t="str">
            <v>WA</v>
          </cell>
          <cell r="FA7124" t="str">
            <v>Kitchen</v>
          </cell>
          <cell r="FB7124">
            <v>418943.36</v>
          </cell>
          <cell r="FC7124">
            <v>300877.50400000002</v>
          </cell>
          <cell r="FI7124" t="str">
            <v>WA</v>
          </cell>
          <cell r="FJ7124" t="str">
            <v>Kitchen</v>
          </cell>
          <cell r="FK7124" t="str">
            <v>EISAq</v>
          </cell>
          <cell r="FL7124">
            <v>147312.51199999999</v>
          </cell>
        </row>
        <row r="7125">
          <cell r="EZ7125" t="str">
            <v>WA</v>
          </cell>
          <cell r="FA7125" t="str">
            <v>Living Room/Family Room</v>
          </cell>
          <cell r="FB7125">
            <v>184715.93599999999</v>
          </cell>
          <cell r="FC7125">
            <v>516062.04800000001</v>
          </cell>
          <cell r="FI7125" t="str">
            <v>WA</v>
          </cell>
          <cell r="FJ7125" t="str">
            <v>Kitchen</v>
          </cell>
          <cell r="FK7125" t="str">
            <v>EISAx</v>
          </cell>
          <cell r="FL7125">
            <v>86315.924999999988</v>
          </cell>
        </row>
        <row r="7126">
          <cell r="EZ7126" t="str">
            <v>WA</v>
          </cell>
          <cell r="FA7126" t="str">
            <v>Other</v>
          </cell>
          <cell r="FB7126">
            <v>855025.31200000003</v>
          </cell>
          <cell r="FC7126">
            <v>1934756.608</v>
          </cell>
          <cell r="FI7126" t="str">
            <v>WA</v>
          </cell>
          <cell r="FJ7126" t="str">
            <v>Living Room/Family Room</v>
          </cell>
          <cell r="FK7126" t="str">
            <v>EISAnqnx</v>
          </cell>
          <cell r="FL7126">
            <v>431579.62499999994</v>
          </cell>
        </row>
        <row r="7127">
          <cell r="EZ7127" t="str">
            <v>ID</v>
          </cell>
          <cell r="FA7127" t="str">
            <v>Bathroom</v>
          </cell>
          <cell r="FB7127">
            <v>1211444.48</v>
          </cell>
          <cell r="FC7127">
            <v>272575.00800000003</v>
          </cell>
          <cell r="FI7127" t="str">
            <v>WA</v>
          </cell>
          <cell r="FJ7127" t="str">
            <v>Living Room/Family Room</v>
          </cell>
          <cell r="FK7127" t="str">
            <v>EISAq</v>
          </cell>
          <cell r="FL7127">
            <v>110484.38399999999</v>
          </cell>
        </row>
        <row r="7128">
          <cell r="EZ7128" t="str">
            <v>ID</v>
          </cell>
          <cell r="FA7128" t="str">
            <v>Bedrooms</v>
          </cell>
          <cell r="FB7128">
            <v>2631105.98</v>
          </cell>
          <cell r="FC7128">
            <v>1813380.956</v>
          </cell>
          <cell r="FI7128" t="str">
            <v>WA</v>
          </cell>
          <cell r="FJ7128" t="str">
            <v>Living Room/Family Room</v>
          </cell>
          <cell r="FK7128" t="str">
            <v>EISAx</v>
          </cell>
          <cell r="FL7128">
            <v>316491.72499999998</v>
          </cell>
        </row>
        <row r="7129">
          <cell r="EZ7129" t="str">
            <v>ID</v>
          </cell>
          <cell r="FA7129" t="str">
            <v>Kitchen</v>
          </cell>
          <cell r="FB7129">
            <v>166573.61600000001</v>
          </cell>
          <cell r="FC7129">
            <v>499720.848</v>
          </cell>
          <cell r="FI7129" t="str">
            <v>WA</v>
          </cell>
          <cell r="FJ7129" t="str">
            <v>Other</v>
          </cell>
          <cell r="FK7129" t="str">
            <v>EISAnqnx</v>
          </cell>
          <cell r="FL7129">
            <v>155368.66499999998</v>
          </cell>
        </row>
        <row r="7130">
          <cell r="EZ7130" t="str">
            <v>ID</v>
          </cell>
          <cell r="FA7130" t="str">
            <v>Living Room/Family Room</v>
          </cell>
          <cell r="FB7130">
            <v>681437.52</v>
          </cell>
          <cell r="FC7130">
            <v>1537020.1840000001</v>
          </cell>
          <cell r="FI7130" t="str">
            <v>WA</v>
          </cell>
          <cell r="FJ7130" t="str">
            <v>Other</v>
          </cell>
          <cell r="FK7130" t="str">
            <v>EISAq</v>
          </cell>
          <cell r="FL7130">
            <v>75958.013999999996</v>
          </cell>
        </row>
        <row r="7131">
          <cell r="EZ7131" t="str">
            <v>ID</v>
          </cell>
          <cell r="FA7131" t="str">
            <v>Other</v>
          </cell>
          <cell r="FB7131">
            <v>707937.86800000002</v>
          </cell>
          <cell r="FC7131">
            <v>1067585.4480000001</v>
          </cell>
          <cell r="FI7131" t="str">
            <v>WA</v>
          </cell>
          <cell r="FJ7131" t="str">
            <v>Bathroom</v>
          </cell>
          <cell r="FK7131" t="str">
            <v>EISAnqnx</v>
          </cell>
          <cell r="FL7131">
            <v>2156074.4550000001</v>
          </cell>
        </row>
        <row r="7132">
          <cell r="EZ7132" t="str">
            <v>WA</v>
          </cell>
          <cell r="FA7132" t="str">
            <v>Bathroom</v>
          </cell>
          <cell r="FB7132">
            <v>665597.76</v>
          </cell>
          <cell r="FC7132">
            <v>187199.37</v>
          </cell>
          <cell r="FI7132" t="str">
            <v>WA</v>
          </cell>
          <cell r="FJ7132" t="str">
            <v>Bathroom</v>
          </cell>
          <cell r="FK7132" t="str">
            <v>EISAq</v>
          </cell>
          <cell r="FL7132">
            <v>267650.62200000003</v>
          </cell>
        </row>
        <row r="7133">
          <cell r="EZ7133" t="str">
            <v>WA</v>
          </cell>
          <cell r="FA7133" t="str">
            <v>Bedrooms</v>
          </cell>
          <cell r="FB7133">
            <v>623997.9</v>
          </cell>
          <cell r="FC7133">
            <v>540798.17999999993</v>
          </cell>
          <cell r="FI7133" t="str">
            <v>WA</v>
          </cell>
          <cell r="FJ7133" t="str">
            <v>Bathroom</v>
          </cell>
          <cell r="FK7133" t="str">
            <v>EISAx</v>
          </cell>
          <cell r="FL7133">
            <v>10755589.810000001</v>
          </cell>
        </row>
        <row r="7134">
          <cell r="EZ7134" t="str">
            <v>WA</v>
          </cell>
          <cell r="FA7134" t="str">
            <v>Exterior</v>
          </cell>
          <cell r="FB7134">
            <v>1039996.5</v>
          </cell>
          <cell r="FC7134">
            <v>2689430.949</v>
          </cell>
          <cell r="FI7134" t="str">
            <v>WA</v>
          </cell>
          <cell r="FJ7134" t="str">
            <v>Bedrooms</v>
          </cell>
          <cell r="FK7134" t="str">
            <v>EISAnqnx</v>
          </cell>
          <cell r="FL7134">
            <v>2081727.06</v>
          </cell>
        </row>
        <row r="7135">
          <cell r="EZ7135" t="str">
            <v>WA</v>
          </cell>
          <cell r="FA7135" t="str">
            <v>Garage</v>
          </cell>
          <cell r="FB7135">
            <v>374398.74</v>
          </cell>
          <cell r="FC7135">
            <v>759197.44499999995</v>
          </cell>
          <cell r="FI7135" t="str">
            <v>WA</v>
          </cell>
          <cell r="FJ7135" t="str">
            <v>Bedrooms</v>
          </cell>
          <cell r="FK7135" t="str">
            <v>EISAq</v>
          </cell>
          <cell r="FL7135">
            <v>113999.33900000001</v>
          </cell>
        </row>
        <row r="7136">
          <cell r="EZ7136" t="str">
            <v>WA</v>
          </cell>
          <cell r="FA7136" t="str">
            <v>Kitchen</v>
          </cell>
          <cell r="FB7136">
            <v>1102396.29</v>
          </cell>
          <cell r="FC7136">
            <v>430558.55099999998</v>
          </cell>
          <cell r="FI7136" t="str">
            <v>WA</v>
          </cell>
          <cell r="FJ7136" t="str">
            <v>Bedrooms</v>
          </cell>
          <cell r="FK7136" t="str">
            <v>EISAx</v>
          </cell>
          <cell r="FL7136">
            <v>1313470.645</v>
          </cell>
        </row>
        <row r="7137">
          <cell r="EZ7137" t="str">
            <v>WA</v>
          </cell>
          <cell r="FA7137" t="str">
            <v>Living Room/Family Room</v>
          </cell>
          <cell r="FB7137">
            <v>1351995.45</v>
          </cell>
          <cell r="FC7137">
            <v>447198.495</v>
          </cell>
          <cell r="FI7137" t="str">
            <v>WA</v>
          </cell>
          <cell r="FJ7137" t="str">
            <v>Exterior</v>
          </cell>
          <cell r="FK7137" t="str">
            <v>EISAx</v>
          </cell>
          <cell r="FL7137">
            <v>3989976.8650000002</v>
          </cell>
        </row>
        <row r="7138">
          <cell r="EZ7138" t="str">
            <v>WA</v>
          </cell>
          <cell r="FA7138" t="str">
            <v>Other</v>
          </cell>
          <cell r="FB7138">
            <v>1622394.54</v>
          </cell>
          <cell r="FC7138">
            <v>769597.41</v>
          </cell>
          <cell r="FI7138" t="str">
            <v>WA</v>
          </cell>
          <cell r="FJ7138" t="str">
            <v>Garage</v>
          </cell>
          <cell r="FK7138" t="str">
            <v>EISAnqnx</v>
          </cell>
          <cell r="FL7138">
            <v>2577376.3600000003</v>
          </cell>
        </row>
        <row r="7139">
          <cell r="EZ7139" t="str">
            <v>MT</v>
          </cell>
          <cell r="FA7139" t="str">
            <v>Bathroom</v>
          </cell>
          <cell r="FB7139">
            <v>204565.05599999998</v>
          </cell>
          <cell r="FC7139">
            <v>238659.23199999999</v>
          </cell>
          <cell r="FI7139" t="str">
            <v>WA</v>
          </cell>
          <cell r="FJ7139" t="str">
            <v>Garage</v>
          </cell>
          <cell r="FK7139" t="str">
            <v>EISAq</v>
          </cell>
          <cell r="FL7139">
            <v>1903293.3120000002</v>
          </cell>
        </row>
        <row r="7140">
          <cell r="EZ7140" t="str">
            <v>MT</v>
          </cell>
          <cell r="FA7140" t="str">
            <v>Bedrooms</v>
          </cell>
          <cell r="FB7140">
            <v>1587510.07</v>
          </cell>
          <cell r="FC7140">
            <v>1664221.966</v>
          </cell>
          <cell r="FI7140" t="str">
            <v>WA</v>
          </cell>
          <cell r="FJ7140" t="str">
            <v>Kitchen</v>
          </cell>
          <cell r="FK7140" t="str">
            <v>EISAq</v>
          </cell>
          <cell r="FL7140">
            <v>540257.73700000008</v>
          </cell>
        </row>
        <row r="7141">
          <cell r="EZ7141" t="str">
            <v>MT</v>
          </cell>
          <cell r="FA7141" t="str">
            <v>Exterior</v>
          </cell>
          <cell r="FB7141">
            <v>479449.35</v>
          </cell>
          <cell r="FC7141">
            <v>6904070.6399999997</v>
          </cell>
          <cell r="FI7141" t="str">
            <v>WA</v>
          </cell>
          <cell r="FJ7141" t="str">
            <v>Kitchen</v>
          </cell>
          <cell r="FK7141" t="str">
            <v>EISAx</v>
          </cell>
          <cell r="FL7141">
            <v>1486947.9000000001</v>
          </cell>
        </row>
        <row r="7142">
          <cell r="EZ7142" t="str">
            <v>MT</v>
          </cell>
          <cell r="FA7142" t="str">
            <v>Kitchen</v>
          </cell>
          <cell r="FB7142">
            <v>161947.33600000001</v>
          </cell>
          <cell r="FC7142">
            <v>357988.848</v>
          </cell>
          <cell r="FI7142" t="str">
            <v>WA</v>
          </cell>
          <cell r="FJ7142" t="str">
            <v>Living Room/Family Room</v>
          </cell>
          <cell r="FK7142" t="str">
            <v>EISAx</v>
          </cell>
          <cell r="FL7142">
            <v>1982597.2000000002</v>
          </cell>
        </row>
        <row r="7143">
          <cell r="EZ7143" t="str">
            <v>MT</v>
          </cell>
          <cell r="FA7143" t="str">
            <v>Living Room/Family Room</v>
          </cell>
          <cell r="FB7143">
            <v>660574.66</v>
          </cell>
          <cell r="FC7143">
            <v>869401.48800000001</v>
          </cell>
          <cell r="FI7143" t="str">
            <v>WA</v>
          </cell>
          <cell r="FJ7143" t="str">
            <v>Other</v>
          </cell>
          <cell r="FK7143" t="str">
            <v>EISAnqnx</v>
          </cell>
          <cell r="FL7143">
            <v>2998678.2650000001</v>
          </cell>
        </row>
        <row r="7144">
          <cell r="EZ7144" t="str">
            <v>MT</v>
          </cell>
          <cell r="FA7144" t="str">
            <v>Other</v>
          </cell>
          <cell r="FB7144">
            <v>2305618.6519999998</v>
          </cell>
          <cell r="FC7144">
            <v>3526616.33</v>
          </cell>
          <cell r="FI7144" t="str">
            <v>WA</v>
          </cell>
          <cell r="FJ7144" t="str">
            <v>Other</v>
          </cell>
          <cell r="FK7144" t="str">
            <v>EISAq</v>
          </cell>
          <cell r="FL7144">
            <v>2086683.5530000001</v>
          </cell>
        </row>
        <row r="7145">
          <cell r="EZ7145" t="str">
            <v>WA</v>
          </cell>
          <cell r="FA7145" t="str">
            <v>Bathroom</v>
          </cell>
          <cell r="FB7145">
            <v>1809073.6</v>
          </cell>
          <cell r="FC7145">
            <v>599850.72</v>
          </cell>
          <cell r="FI7145" t="str">
            <v>WA</v>
          </cell>
          <cell r="FJ7145" t="str">
            <v>Other</v>
          </cell>
          <cell r="FK7145" t="str">
            <v>EISAx</v>
          </cell>
          <cell r="FL7145">
            <v>1377905.054</v>
          </cell>
        </row>
        <row r="7146">
          <cell r="EZ7146" t="str">
            <v>WA</v>
          </cell>
          <cell r="FA7146" t="str">
            <v>Bedrooms</v>
          </cell>
          <cell r="FB7146">
            <v>1133051.3600000001</v>
          </cell>
          <cell r="FC7146">
            <v>944526.848</v>
          </cell>
          <cell r="FI7146" t="str">
            <v>OR</v>
          </cell>
          <cell r="FJ7146" t="str">
            <v>Bathroom</v>
          </cell>
          <cell r="FK7146" t="str">
            <v>EISAnqnx</v>
          </cell>
          <cell r="FL7146">
            <v>576193.09499999997</v>
          </cell>
        </row>
        <row r="7147">
          <cell r="EZ7147" t="str">
            <v>WA</v>
          </cell>
          <cell r="FA7147" t="str">
            <v>Exterior</v>
          </cell>
          <cell r="FB7147">
            <v>1352044.48</v>
          </cell>
          <cell r="FC7147">
            <v>4528396.8640000001</v>
          </cell>
          <cell r="FI7147" t="str">
            <v>OR</v>
          </cell>
          <cell r="FJ7147" t="str">
            <v>Bathroom</v>
          </cell>
          <cell r="FK7147" t="str">
            <v>EISAq</v>
          </cell>
          <cell r="FL7147">
            <v>33264.756000000001</v>
          </cell>
        </row>
        <row r="7148">
          <cell r="EZ7148" t="str">
            <v>WA</v>
          </cell>
          <cell r="FA7148" t="str">
            <v>Garage</v>
          </cell>
          <cell r="FB7148">
            <v>1188275.7120000001</v>
          </cell>
          <cell r="FC7148">
            <v>1355853.0560000001</v>
          </cell>
          <cell r="FI7148" t="str">
            <v>OR</v>
          </cell>
          <cell r="FJ7148" t="str">
            <v>Bedrooms</v>
          </cell>
          <cell r="FK7148" t="str">
            <v>EISAnqnx</v>
          </cell>
          <cell r="FL7148">
            <v>516791.745</v>
          </cell>
        </row>
        <row r="7149">
          <cell r="EZ7149" t="str">
            <v>WA</v>
          </cell>
          <cell r="FA7149" t="str">
            <v>Kitchen</v>
          </cell>
          <cell r="FB7149">
            <v>2523181.6</v>
          </cell>
          <cell r="FC7149">
            <v>931196.83200000005</v>
          </cell>
          <cell r="FI7149" t="str">
            <v>OR</v>
          </cell>
          <cell r="FJ7149" t="str">
            <v>Exterior</v>
          </cell>
          <cell r="FK7149" t="str">
            <v>EISAnqnx</v>
          </cell>
          <cell r="FL7149">
            <v>427689.72000000003</v>
          </cell>
        </row>
        <row r="7150">
          <cell r="EZ7150" t="str">
            <v>WA</v>
          </cell>
          <cell r="FA7150" t="str">
            <v>Living Room/Family Room</v>
          </cell>
          <cell r="FB7150">
            <v>495114.88</v>
          </cell>
          <cell r="FC7150">
            <v>637936.48</v>
          </cell>
          <cell r="FI7150" t="str">
            <v>OR</v>
          </cell>
          <cell r="FJ7150" t="str">
            <v>Exterior</v>
          </cell>
          <cell r="FK7150" t="str">
            <v>EISAx</v>
          </cell>
          <cell r="FL7150">
            <v>356408.10000000003</v>
          </cell>
        </row>
        <row r="7151">
          <cell r="EZ7151" t="str">
            <v>WA</v>
          </cell>
          <cell r="FA7151" t="str">
            <v>Other</v>
          </cell>
          <cell r="FB7151">
            <v>3943780.4479999999</v>
          </cell>
          <cell r="FC7151">
            <v>1437737.44</v>
          </cell>
          <cell r="FI7151" t="str">
            <v>OR</v>
          </cell>
          <cell r="FJ7151" t="str">
            <v>Garage</v>
          </cell>
          <cell r="FK7151" t="str">
            <v>EISAnqnx</v>
          </cell>
          <cell r="FL7151">
            <v>142563.24</v>
          </cell>
        </row>
        <row r="7152">
          <cell r="EZ7152" t="str">
            <v>OR</v>
          </cell>
          <cell r="FA7152" t="str">
            <v>Bathroom</v>
          </cell>
          <cell r="FB7152">
            <v>604759.5</v>
          </cell>
          <cell r="FC7152">
            <v>249967.26</v>
          </cell>
          <cell r="FI7152" t="str">
            <v>OR</v>
          </cell>
          <cell r="FJ7152" t="str">
            <v>Kitchen</v>
          </cell>
          <cell r="FK7152" t="str">
            <v>EISAnqnx</v>
          </cell>
          <cell r="FL7152">
            <v>213844.86000000002</v>
          </cell>
        </row>
        <row r="7153">
          <cell r="EZ7153" t="str">
            <v>OR</v>
          </cell>
          <cell r="FA7153" t="str">
            <v>Bedrooms</v>
          </cell>
          <cell r="FB7153">
            <v>348341.47200000001</v>
          </cell>
          <cell r="FC7153">
            <v>569280.27599999995</v>
          </cell>
          <cell r="FI7153" t="str">
            <v>OR</v>
          </cell>
          <cell r="FJ7153" t="str">
            <v>Living Room/Family Room</v>
          </cell>
          <cell r="FK7153" t="str">
            <v>EISAnqnx</v>
          </cell>
          <cell r="FL7153">
            <v>493031.20500000002</v>
          </cell>
        </row>
        <row r="7154">
          <cell r="EZ7154" t="str">
            <v>OR</v>
          </cell>
          <cell r="FA7154" t="str">
            <v>Exterior</v>
          </cell>
          <cell r="FB7154">
            <v>1935230.4</v>
          </cell>
          <cell r="FC7154">
            <v>3041537.1120000002</v>
          </cell>
          <cell r="FI7154" t="str">
            <v>OR</v>
          </cell>
          <cell r="FJ7154" t="str">
            <v>Living Room/Family Room</v>
          </cell>
          <cell r="FK7154" t="str">
            <v>EISAq</v>
          </cell>
          <cell r="FL7154">
            <v>46333.053</v>
          </cell>
        </row>
        <row r="7155">
          <cell r="EZ7155" t="str">
            <v>OR</v>
          </cell>
          <cell r="FA7155" t="str">
            <v>Garage</v>
          </cell>
          <cell r="FB7155">
            <v>209649.96</v>
          </cell>
          <cell r="FC7155">
            <v>774092.16</v>
          </cell>
          <cell r="FI7155" t="str">
            <v>OR</v>
          </cell>
          <cell r="FJ7155" t="str">
            <v>Living Room/Family Room</v>
          </cell>
          <cell r="FK7155" t="str">
            <v>EISAx</v>
          </cell>
          <cell r="FL7155">
            <v>855379.44000000006</v>
          </cell>
        </row>
        <row r="7156">
          <cell r="EZ7156" t="str">
            <v>OR</v>
          </cell>
          <cell r="FA7156" t="str">
            <v>Kitchen</v>
          </cell>
          <cell r="FB7156">
            <v>180621.50400000002</v>
          </cell>
          <cell r="FC7156">
            <v>251579.95199999999</v>
          </cell>
          <cell r="FI7156" t="str">
            <v>OR</v>
          </cell>
          <cell r="FJ7156" t="str">
            <v>Other</v>
          </cell>
          <cell r="FK7156" t="str">
            <v>EISAnqnx</v>
          </cell>
          <cell r="FL7156">
            <v>2298832.2450000001</v>
          </cell>
        </row>
        <row r="7157">
          <cell r="EZ7157" t="str">
            <v>OR</v>
          </cell>
          <cell r="FA7157" t="str">
            <v>Living Room/Family Room</v>
          </cell>
          <cell r="FB7157">
            <v>406398.38400000002</v>
          </cell>
          <cell r="FC7157">
            <v>709584.48</v>
          </cell>
          <cell r="FI7157" t="str">
            <v>OR</v>
          </cell>
          <cell r="FJ7157" t="str">
            <v>Other</v>
          </cell>
          <cell r="FK7157" t="str">
            <v>EISAq</v>
          </cell>
          <cell r="FL7157">
            <v>298194.777</v>
          </cell>
        </row>
        <row r="7158">
          <cell r="EZ7158" t="str">
            <v>OR</v>
          </cell>
          <cell r="FA7158" t="str">
            <v>Other</v>
          </cell>
          <cell r="FB7158">
            <v>2159394.588</v>
          </cell>
          <cell r="FC7158">
            <v>945037.51199999999</v>
          </cell>
          <cell r="FI7158" t="str">
            <v>OR</v>
          </cell>
          <cell r="FJ7158" t="str">
            <v>Other</v>
          </cell>
          <cell r="FK7158" t="str">
            <v>EISAx</v>
          </cell>
          <cell r="FL7158">
            <v>570252.96</v>
          </cell>
        </row>
        <row r="7159">
          <cell r="EZ7159" t="str">
            <v>ID</v>
          </cell>
          <cell r="FA7159" t="str">
            <v>Bathroom</v>
          </cell>
          <cell r="FB7159">
            <v>0</v>
          </cell>
          <cell r="FC7159">
            <v>0</v>
          </cell>
          <cell r="FI7159" t="str">
            <v>OR</v>
          </cell>
          <cell r="FJ7159" t="str">
            <v>Bathroom</v>
          </cell>
          <cell r="FK7159" t="str">
            <v>EISAnqnx</v>
          </cell>
          <cell r="FL7159">
            <v>267306.07500000001</v>
          </cell>
        </row>
        <row r="7160">
          <cell r="EZ7160" t="str">
            <v>ID</v>
          </cell>
          <cell r="FA7160" t="str">
            <v>Bedrooms</v>
          </cell>
          <cell r="FB7160">
            <v>0</v>
          </cell>
          <cell r="FC7160">
            <v>0</v>
          </cell>
          <cell r="FI7160" t="str">
            <v>OR</v>
          </cell>
          <cell r="FJ7160" t="str">
            <v>Bedrooms</v>
          </cell>
          <cell r="FK7160" t="str">
            <v>EISAnqnx</v>
          </cell>
          <cell r="FL7160">
            <v>588073.36499999999</v>
          </cell>
        </row>
        <row r="7161">
          <cell r="EZ7161" t="str">
            <v>ID</v>
          </cell>
          <cell r="FA7161" t="str">
            <v>Exterior</v>
          </cell>
          <cell r="FB7161">
            <v>946441</v>
          </cell>
          <cell r="FC7161">
            <v>5300069.6000000006</v>
          </cell>
          <cell r="FI7161" t="str">
            <v>OR</v>
          </cell>
          <cell r="FJ7161" t="str">
            <v>Bedrooms</v>
          </cell>
          <cell r="FK7161" t="str">
            <v>EISAq</v>
          </cell>
          <cell r="FL7161">
            <v>96230.187000000005</v>
          </cell>
        </row>
        <row r="7162">
          <cell r="EZ7162" t="str">
            <v>ID</v>
          </cell>
          <cell r="FA7162" t="str">
            <v>Garage</v>
          </cell>
          <cell r="FB7162">
            <v>0</v>
          </cell>
          <cell r="FC7162">
            <v>0</v>
          </cell>
          <cell r="FI7162" t="str">
            <v>OR</v>
          </cell>
          <cell r="FJ7162" t="str">
            <v>Exterior</v>
          </cell>
          <cell r="FK7162" t="str">
            <v>EISAnqnx</v>
          </cell>
          <cell r="FL7162">
            <v>71281.62</v>
          </cell>
        </row>
        <row r="7163">
          <cell r="EZ7163" t="str">
            <v>ID</v>
          </cell>
          <cell r="FA7163" t="str">
            <v>Kitchen</v>
          </cell>
          <cell r="FB7163">
            <v>0</v>
          </cell>
          <cell r="FC7163">
            <v>0</v>
          </cell>
          <cell r="FI7163" t="str">
            <v>OR</v>
          </cell>
          <cell r="FJ7163" t="str">
            <v>Exterior</v>
          </cell>
          <cell r="FK7163" t="str">
            <v>EISAq</v>
          </cell>
          <cell r="FL7163">
            <v>52273.188000000002</v>
          </cell>
        </row>
        <row r="7164">
          <cell r="EZ7164" t="str">
            <v>ID</v>
          </cell>
          <cell r="FA7164" t="str">
            <v>Living Room/Family Room</v>
          </cell>
          <cell r="FB7164">
            <v>0</v>
          </cell>
          <cell r="FC7164">
            <v>0</v>
          </cell>
          <cell r="FI7164" t="str">
            <v>OR</v>
          </cell>
          <cell r="FJ7164" t="str">
            <v>Exterior</v>
          </cell>
          <cell r="FK7164" t="str">
            <v>EISAx</v>
          </cell>
          <cell r="FL7164">
            <v>356408.10000000003</v>
          </cell>
        </row>
        <row r="7165">
          <cell r="EZ7165" t="str">
            <v>ID</v>
          </cell>
          <cell r="FA7165" t="str">
            <v>Other</v>
          </cell>
          <cell r="FB7165">
            <v>0</v>
          </cell>
          <cell r="FC7165">
            <v>0</v>
          </cell>
          <cell r="FI7165" t="str">
            <v>OR</v>
          </cell>
          <cell r="FJ7165" t="str">
            <v>Kitchen</v>
          </cell>
          <cell r="FK7165" t="str">
            <v>EISAnqnx</v>
          </cell>
          <cell r="FL7165">
            <v>356408.10000000003</v>
          </cell>
        </row>
        <row r="7166">
          <cell r="EZ7166" t="str">
            <v>WA</v>
          </cell>
          <cell r="FA7166" t="str">
            <v>Bathroom</v>
          </cell>
          <cell r="FB7166">
            <v>249599.16</v>
          </cell>
          <cell r="FC7166">
            <v>280799.05499999999</v>
          </cell>
          <cell r="FI7166" t="str">
            <v>OR</v>
          </cell>
          <cell r="FJ7166" t="str">
            <v>Living Room/Family Room</v>
          </cell>
          <cell r="FK7166" t="str">
            <v>EISAnqnx</v>
          </cell>
          <cell r="FL7166">
            <v>71281.62</v>
          </cell>
        </row>
        <row r="7167">
          <cell r="EZ7167" t="str">
            <v>WA</v>
          </cell>
          <cell r="FA7167" t="str">
            <v>Bedrooms</v>
          </cell>
          <cell r="FB7167">
            <v>341118.85200000001</v>
          </cell>
          <cell r="FC7167">
            <v>873597.05999999994</v>
          </cell>
          <cell r="FI7167" t="str">
            <v>OR</v>
          </cell>
          <cell r="FJ7167" t="str">
            <v>Living Room/Family Room</v>
          </cell>
          <cell r="FK7167" t="str">
            <v>EISAq</v>
          </cell>
          <cell r="FL7167">
            <v>61777.404000000002</v>
          </cell>
        </row>
        <row r="7168">
          <cell r="EZ7168" t="str">
            <v>WA</v>
          </cell>
          <cell r="FA7168" t="str">
            <v>Garage</v>
          </cell>
          <cell r="FB7168">
            <v>374398.74</v>
          </cell>
          <cell r="FC7168">
            <v>727997.54999999993</v>
          </cell>
          <cell r="FI7168" t="str">
            <v>OR</v>
          </cell>
          <cell r="FJ7168" t="str">
            <v>Other</v>
          </cell>
          <cell r="FK7168" t="str">
            <v>EISAnqnx</v>
          </cell>
          <cell r="FL7168">
            <v>142563.24</v>
          </cell>
        </row>
        <row r="7169">
          <cell r="EZ7169" t="str">
            <v>WA</v>
          </cell>
          <cell r="FA7169" t="str">
            <v>Kitchen</v>
          </cell>
          <cell r="FB7169">
            <v>249599.16</v>
          </cell>
          <cell r="FC7169">
            <v>280799.05499999999</v>
          </cell>
          <cell r="FI7169" t="str">
            <v>OR</v>
          </cell>
          <cell r="FJ7169" t="str">
            <v>Other</v>
          </cell>
          <cell r="FK7169" t="str">
            <v>EISAq</v>
          </cell>
          <cell r="FL7169">
            <v>71281.62</v>
          </cell>
        </row>
        <row r="7170">
          <cell r="EZ7170" t="str">
            <v>WA</v>
          </cell>
          <cell r="FA7170" t="str">
            <v>Living Room/Family Room</v>
          </cell>
          <cell r="FB7170">
            <v>303678.978</v>
          </cell>
          <cell r="FC7170">
            <v>852797.13</v>
          </cell>
          <cell r="FI7170" t="str">
            <v>OR</v>
          </cell>
          <cell r="FJ7170" t="str">
            <v>Bathroom</v>
          </cell>
          <cell r="FK7170" t="str">
            <v>EISAnqnx</v>
          </cell>
          <cell r="FL7170">
            <v>6932738</v>
          </cell>
        </row>
        <row r="7171">
          <cell r="EZ7171" t="str">
            <v>WA</v>
          </cell>
          <cell r="FA7171" t="str">
            <v>Other</v>
          </cell>
          <cell r="FB7171">
            <v>1256315.7719999999</v>
          </cell>
          <cell r="FC7171">
            <v>1445595.135</v>
          </cell>
          <cell r="FI7171" t="str">
            <v>OR</v>
          </cell>
          <cell r="FJ7171" t="str">
            <v>Bathroom</v>
          </cell>
          <cell r="FK7171" t="str">
            <v>EISAq</v>
          </cell>
          <cell r="FL7171">
            <v>388233.32800000004</v>
          </cell>
        </row>
        <row r="7172">
          <cell r="EZ7172" t="str">
            <v>ID</v>
          </cell>
          <cell r="FA7172" t="str">
            <v>Bathroom</v>
          </cell>
          <cell r="FB7172">
            <v>703554.35</v>
          </cell>
          <cell r="FC7172">
            <v>558073.62</v>
          </cell>
          <cell r="FI7172" t="str">
            <v>OR</v>
          </cell>
          <cell r="FJ7172" t="str">
            <v>Bedrooms</v>
          </cell>
          <cell r="FK7172" t="str">
            <v>EISAq</v>
          </cell>
          <cell r="FL7172">
            <v>776466.65600000008</v>
          </cell>
        </row>
        <row r="7173">
          <cell r="EZ7173" t="str">
            <v>ID</v>
          </cell>
          <cell r="FA7173" t="str">
            <v>Bedrooms</v>
          </cell>
          <cell r="FB7173">
            <v>745290.625</v>
          </cell>
          <cell r="FC7173">
            <v>1401146.375</v>
          </cell>
          <cell r="FI7173" t="str">
            <v>OR</v>
          </cell>
          <cell r="FJ7173" t="str">
            <v>Bedrooms</v>
          </cell>
          <cell r="FK7173" t="str">
            <v>EISAx</v>
          </cell>
          <cell r="FL7173">
            <v>1386547.6</v>
          </cell>
        </row>
        <row r="7174">
          <cell r="EZ7174" t="str">
            <v>ID</v>
          </cell>
          <cell r="FA7174" t="str">
            <v>Exterior</v>
          </cell>
          <cell r="FB7174">
            <v>240877.93</v>
          </cell>
          <cell r="FC7174">
            <v>5205109.7249999996</v>
          </cell>
          <cell r="FI7174" t="str">
            <v>OR</v>
          </cell>
          <cell r="FJ7174" t="str">
            <v>Exterior</v>
          </cell>
          <cell r="FK7174" t="str">
            <v>EISAnqnx</v>
          </cell>
          <cell r="FL7174">
            <v>1802511.8800000001</v>
          </cell>
        </row>
        <row r="7175">
          <cell r="EZ7175" t="str">
            <v>ID</v>
          </cell>
          <cell r="FA7175" t="str">
            <v>Garage</v>
          </cell>
          <cell r="FB7175">
            <v>715479</v>
          </cell>
          <cell r="FC7175">
            <v>603387.28999999992</v>
          </cell>
          <cell r="FI7175" t="str">
            <v>OR</v>
          </cell>
          <cell r="FJ7175" t="str">
            <v>Exterior</v>
          </cell>
          <cell r="FK7175" t="str">
            <v>EISAx</v>
          </cell>
          <cell r="FL7175">
            <v>1663857.12</v>
          </cell>
        </row>
        <row r="7176">
          <cell r="EZ7176" t="str">
            <v>ID</v>
          </cell>
          <cell r="FA7176" t="str">
            <v>Kitchen</v>
          </cell>
          <cell r="FB7176">
            <v>438827.12</v>
          </cell>
          <cell r="FC7176">
            <v>321965.55</v>
          </cell>
          <cell r="FI7176" t="str">
            <v>OR</v>
          </cell>
          <cell r="FJ7176" t="str">
            <v>Kitchen</v>
          </cell>
          <cell r="FK7176" t="str">
            <v>EISAq</v>
          </cell>
          <cell r="FL7176">
            <v>582349.99199999997</v>
          </cell>
        </row>
        <row r="7177">
          <cell r="EZ7177" t="str">
            <v>ID</v>
          </cell>
          <cell r="FA7177" t="str">
            <v>Living Room/Family Room</v>
          </cell>
          <cell r="FB7177">
            <v>1046984.2699999999</v>
          </cell>
          <cell r="FC7177">
            <v>1651564.0249999999</v>
          </cell>
          <cell r="FI7177" t="str">
            <v>OR</v>
          </cell>
          <cell r="FJ7177" t="str">
            <v>Living Room/Family Room</v>
          </cell>
          <cell r="FK7177" t="str">
            <v>EISAq</v>
          </cell>
          <cell r="FL7177">
            <v>388233.32800000004</v>
          </cell>
        </row>
        <row r="7178">
          <cell r="EZ7178" t="str">
            <v>ID</v>
          </cell>
          <cell r="FA7178" t="str">
            <v>Other</v>
          </cell>
          <cell r="FB7178">
            <v>1194849.93</v>
          </cell>
          <cell r="FC7178">
            <v>1358217.635</v>
          </cell>
          <cell r="FI7178" t="str">
            <v>OR</v>
          </cell>
          <cell r="FJ7178" t="str">
            <v>Other</v>
          </cell>
          <cell r="FK7178" t="str">
            <v>EISAnqnx</v>
          </cell>
          <cell r="FL7178">
            <v>7487357.04</v>
          </cell>
        </row>
        <row r="7179">
          <cell r="EZ7179" t="str">
            <v>WA</v>
          </cell>
          <cell r="FA7179" t="str">
            <v>Bathroom</v>
          </cell>
          <cell r="FB7179">
            <v>6871933.5999999996</v>
          </cell>
          <cell r="FC7179">
            <v>1889781.74</v>
          </cell>
          <cell r="FI7179" t="str">
            <v>OR</v>
          </cell>
          <cell r="FJ7179" t="str">
            <v>Other</v>
          </cell>
          <cell r="FK7179" t="str">
            <v>EISAq</v>
          </cell>
          <cell r="FL7179">
            <v>970583.32000000007</v>
          </cell>
        </row>
        <row r="7180">
          <cell r="EZ7180" t="str">
            <v>WA</v>
          </cell>
          <cell r="FA7180" t="str">
            <v>Bedrooms</v>
          </cell>
          <cell r="FB7180">
            <v>3791834.79</v>
          </cell>
          <cell r="FC7180">
            <v>6209282.8599999994</v>
          </cell>
          <cell r="FI7180" t="str">
            <v>OR</v>
          </cell>
          <cell r="FJ7180" t="str">
            <v>Bathroom</v>
          </cell>
          <cell r="FK7180" t="str">
            <v>EISAnqnx</v>
          </cell>
          <cell r="FL7180">
            <v>831928.56</v>
          </cell>
        </row>
        <row r="7181">
          <cell r="EZ7181" t="str">
            <v>WA</v>
          </cell>
          <cell r="FA7181" t="str">
            <v>Exterior</v>
          </cell>
          <cell r="FB7181">
            <v>662650.74</v>
          </cell>
          <cell r="FC7181">
            <v>23008706.25</v>
          </cell>
          <cell r="FI7181" t="str">
            <v>OR</v>
          </cell>
          <cell r="FJ7181" t="str">
            <v>Bathroom</v>
          </cell>
          <cell r="FK7181" t="str">
            <v>EISAx</v>
          </cell>
          <cell r="FL7181">
            <v>1317220.22</v>
          </cell>
        </row>
        <row r="7182">
          <cell r="EZ7182" t="str">
            <v>WA</v>
          </cell>
          <cell r="FA7182" t="str">
            <v>Garage</v>
          </cell>
          <cell r="FB7182">
            <v>2208835.7999999998</v>
          </cell>
          <cell r="FC7182">
            <v>3669121.69</v>
          </cell>
          <cell r="FI7182" t="str">
            <v>OR</v>
          </cell>
          <cell r="FJ7182" t="str">
            <v>Bedrooms</v>
          </cell>
          <cell r="FK7182" t="str">
            <v>EISAnqnx</v>
          </cell>
          <cell r="FL7182">
            <v>2218476.16</v>
          </cell>
        </row>
        <row r="7183">
          <cell r="EZ7183" t="str">
            <v>WA</v>
          </cell>
          <cell r="FA7183" t="str">
            <v>Kitchen</v>
          </cell>
          <cell r="FB7183">
            <v>3190540.6</v>
          </cell>
          <cell r="FC7183">
            <v>1877510.43</v>
          </cell>
          <cell r="FI7183" t="str">
            <v>OR</v>
          </cell>
          <cell r="FJ7183" t="str">
            <v>Bedrooms</v>
          </cell>
          <cell r="FK7183" t="str">
            <v>EISAq</v>
          </cell>
          <cell r="FL7183">
            <v>935919.63</v>
          </cell>
        </row>
        <row r="7184">
          <cell r="EZ7184" t="str">
            <v>WA</v>
          </cell>
          <cell r="FA7184" t="str">
            <v>Living Room/Family Room</v>
          </cell>
          <cell r="FB7184">
            <v>1141231.8299999998</v>
          </cell>
          <cell r="FC7184">
            <v>4196788.0199999996</v>
          </cell>
          <cell r="FI7184" t="str">
            <v>OR</v>
          </cell>
          <cell r="FJ7184" t="str">
            <v>Bedrooms</v>
          </cell>
          <cell r="FK7184" t="str">
            <v>EISAx</v>
          </cell>
          <cell r="FL7184">
            <v>693273.8</v>
          </cell>
        </row>
        <row r="7185">
          <cell r="EZ7185" t="str">
            <v>WA</v>
          </cell>
          <cell r="FA7185" t="str">
            <v>Other</v>
          </cell>
          <cell r="FB7185">
            <v>10798752.799999999</v>
          </cell>
          <cell r="FC7185">
            <v>6540608.2299999995</v>
          </cell>
          <cell r="FI7185" t="str">
            <v>OR</v>
          </cell>
          <cell r="FJ7185" t="str">
            <v>Exterior</v>
          </cell>
          <cell r="FK7185" t="str">
            <v>EISAnqnx</v>
          </cell>
          <cell r="FL7185">
            <v>831928.56</v>
          </cell>
        </row>
        <row r="7186">
          <cell r="EZ7186" t="str">
            <v>WA</v>
          </cell>
          <cell r="FA7186" t="str">
            <v>Bathroom</v>
          </cell>
          <cell r="FB7186">
            <v>582398.04</v>
          </cell>
          <cell r="FC7186">
            <v>166399.44</v>
          </cell>
          <cell r="FI7186" t="str">
            <v>OR</v>
          </cell>
          <cell r="FJ7186" t="str">
            <v>Garage</v>
          </cell>
          <cell r="FK7186" t="str">
            <v>EISAnqnx</v>
          </cell>
          <cell r="FL7186">
            <v>415964.28</v>
          </cell>
        </row>
        <row r="7187">
          <cell r="EZ7187" t="str">
            <v>WA</v>
          </cell>
          <cell r="FA7187" t="str">
            <v>Bedrooms</v>
          </cell>
          <cell r="FB7187">
            <v>998396.64</v>
          </cell>
          <cell r="FC7187">
            <v>478398.39</v>
          </cell>
          <cell r="FI7187" t="str">
            <v>OR</v>
          </cell>
          <cell r="FJ7187" t="str">
            <v>Garage</v>
          </cell>
          <cell r="FK7187" t="str">
            <v>EISAq</v>
          </cell>
          <cell r="FL7187">
            <v>1109238.08</v>
          </cell>
        </row>
        <row r="7188">
          <cell r="EZ7188" t="str">
            <v>WA</v>
          </cell>
          <cell r="FA7188" t="str">
            <v>Garage</v>
          </cell>
          <cell r="FB7188">
            <v>374398.74</v>
          </cell>
          <cell r="FC7188">
            <v>873597.05999999994</v>
          </cell>
          <cell r="FI7188" t="str">
            <v>OR</v>
          </cell>
          <cell r="FJ7188" t="str">
            <v>Kitchen</v>
          </cell>
          <cell r="FK7188" t="str">
            <v>EISAq</v>
          </cell>
          <cell r="FL7188">
            <v>734870.228</v>
          </cell>
        </row>
        <row r="7189">
          <cell r="EZ7189" t="str">
            <v>WA</v>
          </cell>
          <cell r="FA7189" t="str">
            <v>Kitchen</v>
          </cell>
          <cell r="FB7189">
            <v>332798.88</v>
          </cell>
          <cell r="FC7189">
            <v>374398.74</v>
          </cell>
          <cell r="FI7189" t="str">
            <v>OR</v>
          </cell>
          <cell r="FJ7189" t="str">
            <v>Living Room/Family Room</v>
          </cell>
          <cell r="FK7189" t="str">
            <v>EISAq</v>
          </cell>
          <cell r="FL7189">
            <v>159452.97400000002</v>
          </cell>
        </row>
        <row r="7190">
          <cell r="EZ7190" t="str">
            <v>WA</v>
          </cell>
          <cell r="FA7190" t="str">
            <v>Living Room/Family Room</v>
          </cell>
          <cell r="FB7190">
            <v>1601594.6099999999</v>
          </cell>
          <cell r="FC7190">
            <v>798717.31199999992</v>
          </cell>
          <cell r="FI7190" t="str">
            <v>OR</v>
          </cell>
          <cell r="FJ7190" t="str">
            <v>Living Room/Family Room</v>
          </cell>
          <cell r="FK7190" t="str">
            <v>EISAx</v>
          </cell>
          <cell r="FL7190">
            <v>1386547.6</v>
          </cell>
        </row>
        <row r="7191">
          <cell r="EZ7191" t="str">
            <v>WA</v>
          </cell>
          <cell r="FA7191" t="str">
            <v>Other</v>
          </cell>
          <cell r="FB7191">
            <v>499198.32</v>
          </cell>
          <cell r="FC7191">
            <v>301598.98499999999</v>
          </cell>
          <cell r="FI7191" t="str">
            <v>OR</v>
          </cell>
          <cell r="FJ7191" t="str">
            <v>Other</v>
          </cell>
          <cell r="FK7191" t="str">
            <v>EISAnqnx</v>
          </cell>
          <cell r="FL7191">
            <v>693273.8</v>
          </cell>
        </row>
        <row r="7192">
          <cell r="EZ7192" t="str">
            <v>MT</v>
          </cell>
          <cell r="FA7192" t="str">
            <v>Bathroom</v>
          </cell>
          <cell r="FB7192">
            <v>886448.576</v>
          </cell>
          <cell r="FC7192">
            <v>428308.08600000001</v>
          </cell>
          <cell r="FI7192" t="str">
            <v>OR</v>
          </cell>
          <cell r="FJ7192" t="str">
            <v>Other</v>
          </cell>
          <cell r="FK7192" t="str">
            <v>EISAq</v>
          </cell>
          <cell r="FL7192">
            <v>1130036.294</v>
          </cell>
        </row>
        <row r="7193">
          <cell r="EZ7193" t="str">
            <v>MT</v>
          </cell>
          <cell r="FA7193" t="str">
            <v>Bedrooms</v>
          </cell>
          <cell r="FB7193">
            <v>609433.39599999995</v>
          </cell>
          <cell r="FC7193">
            <v>1917797.4</v>
          </cell>
          <cell r="FI7193" t="str">
            <v>OR</v>
          </cell>
          <cell r="FJ7193" t="str">
            <v>Other</v>
          </cell>
          <cell r="FK7193" t="str">
            <v>EISAx</v>
          </cell>
          <cell r="FL7193">
            <v>1663857.12</v>
          </cell>
        </row>
        <row r="7194">
          <cell r="EZ7194" t="str">
            <v>MT</v>
          </cell>
          <cell r="FA7194" t="str">
            <v>Exterior</v>
          </cell>
          <cell r="FB7194">
            <v>319632.90000000002</v>
          </cell>
          <cell r="FC7194">
            <v>7415483.2800000003</v>
          </cell>
          <cell r="FI7194" t="str">
            <v>OR</v>
          </cell>
          <cell r="FJ7194" t="str">
            <v>Bathroom</v>
          </cell>
          <cell r="FK7194" t="str">
            <v>EISAq</v>
          </cell>
          <cell r="FL7194">
            <v>78409.782000000007</v>
          </cell>
        </row>
        <row r="7195">
          <cell r="EZ7195" t="str">
            <v>MT</v>
          </cell>
          <cell r="FA7195" t="str">
            <v>Kitchen</v>
          </cell>
          <cell r="FB7195">
            <v>1133631.352</v>
          </cell>
          <cell r="FC7195">
            <v>737286.55599999998</v>
          </cell>
          <cell r="FI7195" t="str">
            <v>OR</v>
          </cell>
          <cell r="FJ7195" t="str">
            <v>Bedrooms</v>
          </cell>
          <cell r="FK7195" t="str">
            <v>EISAq</v>
          </cell>
          <cell r="FL7195">
            <v>96230.187000000005</v>
          </cell>
        </row>
        <row r="7196">
          <cell r="EZ7196" t="str">
            <v>MT</v>
          </cell>
          <cell r="FA7196" t="str">
            <v>Living Room/Family Room</v>
          </cell>
          <cell r="FB7196">
            <v>1717494.1159999999</v>
          </cell>
          <cell r="FC7196">
            <v>2192681.6940000001</v>
          </cell>
          <cell r="FI7196" t="str">
            <v>OR</v>
          </cell>
          <cell r="FJ7196" t="str">
            <v>Bedrooms</v>
          </cell>
          <cell r="FK7196" t="str">
            <v>EISAx</v>
          </cell>
          <cell r="FL7196">
            <v>285126.48</v>
          </cell>
        </row>
        <row r="7197">
          <cell r="EZ7197" t="str">
            <v>MT</v>
          </cell>
          <cell r="FA7197" t="str">
            <v>Other</v>
          </cell>
          <cell r="FB7197">
            <v>1291316.916</v>
          </cell>
          <cell r="FC7197">
            <v>1457526.024</v>
          </cell>
          <cell r="FI7197" t="str">
            <v>OR</v>
          </cell>
          <cell r="FJ7197" t="str">
            <v>Exterior</v>
          </cell>
          <cell r="FK7197" t="str">
            <v>EISAq</v>
          </cell>
          <cell r="FL7197">
            <v>52273.188000000002</v>
          </cell>
        </row>
        <row r="7198">
          <cell r="EZ7198" t="str">
            <v>MT</v>
          </cell>
          <cell r="FA7198" t="str">
            <v>Bathroom</v>
          </cell>
          <cell r="FB7198">
            <v>34340.370000000003</v>
          </cell>
          <cell r="FC7198">
            <v>72114.777000000002</v>
          </cell>
          <cell r="FI7198" t="str">
            <v>OR</v>
          </cell>
          <cell r="FJ7198" t="str">
            <v>Kitchen</v>
          </cell>
          <cell r="FK7198" t="str">
            <v>EISAq</v>
          </cell>
          <cell r="FL7198">
            <v>104546.376</v>
          </cell>
        </row>
        <row r="7199">
          <cell r="EZ7199" t="str">
            <v>MT</v>
          </cell>
          <cell r="FA7199" t="str">
            <v>Bedrooms</v>
          </cell>
          <cell r="FB7199">
            <v>635296.84500000009</v>
          </cell>
          <cell r="FC7199">
            <v>1097747.1610000001</v>
          </cell>
          <cell r="FI7199" t="str">
            <v>OR</v>
          </cell>
          <cell r="FJ7199" t="str">
            <v>Living Room/Family Room</v>
          </cell>
          <cell r="FK7199" t="str">
            <v>EISAnqnx</v>
          </cell>
          <cell r="FL7199">
            <v>285126.48</v>
          </cell>
        </row>
        <row r="7200">
          <cell r="EZ7200" t="str">
            <v>MT</v>
          </cell>
          <cell r="FA7200" t="str">
            <v>Exterior</v>
          </cell>
          <cell r="FB7200">
            <v>206042.22000000003</v>
          </cell>
          <cell r="FC7200">
            <v>1984873.3860000002</v>
          </cell>
          <cell r="FI7200" t="str">
            <v>OR</v>
          </cell>
          <cell r="FJ7200" t="str">
            <v>Living Room/Family Room</v>
          </cell>
          <cell r="FK7200" t="str">
            <v>EISAq</v>
          </cell>
          <cell r="FL7200">
            <v>104546.376</v>
          </cell>
        </row>
        <row r="7201">
          <cell r="EZ7201" t="str">
            <v>MT</v>
          </cell>
          <cell r="FA7201" t="str">
            <v>Kitchen</v>
          </cell>
          <cell r="FB7201">
            <v>326233.51500000001</v>
          </cell>
          <cell r="FC7201">
            <v>337680.30500000005</v>
          </cell>
          <cell r="FI7201" t="str">
            <v>OR</v>
          </cell>
          <cell r="FJ7201" t="str">
            <v>Living Room/Family Room</v>
          </cell>
          <cell r="FK7201" t="str">
            <v>EISAx</v>
          </cell>
          <cell r="FL7201">
            <v>142563.24</v>
          </cell>
        </row>
        <row r="7202">
          <cell r="EZ7202" t="str">
            <v>MT</v>
          </cell>
          <cell r="FA7202" t="str">
            <v>Living Room/Family Room</v>
          </cell>
          <cell r="FB7202">
            <v>51510.555000000008</v>
          </cell>
          <cell r="FC7202">
            <v>211765.61500000002</v>
          </cell>
          <cell r="FI7202" t="str">
            <v>OR</v>
          </cell>
          <cell r="FJ7202" t="str">
            <v>Other</v>
          </cell>
          <cell r="FK7202" t="str">
            <v>EISAnqnx</v>
          </cell>
          <cell r="FL7202">
            <v>356408.10000000003</v>
          </cell>
        </row>
        <row r="7203">
          <cell r="EZ7203" t="str">
            <v>MT</v>
          </cell>
          <cell r="FA7203" t="str">
            <v>Other</v>
          </cell>
          <cell r="FB7203">
            <v>137361.48000000001</v>
          </cell>
          <cell r="FC7203">
            <v>95008.357000000004</v>
          </cell>
          <cell r="FI7203" t="str">
            <v>OR</v>
          </cell>
          <cell r="FJ7203" t="str">
            <v>Other</v>
          </cell>
          <cell r="FK7203" t="str">
            <v>EISAq</v>
          </cell>
          <cell r="FL7203">
            <v>17820.404999999999</v>
          </cell>
        </row>
        <row r="7204">
          <cell r="EZ7204" t="str">
            <v>ID</v>
          </cell>
          <cell r="FA7204" t="str">
            <v>Bathroom</v>
          </cell>
          <cell r="FB7204">
            <v>1060013.92</v>
          </cell>
          <cell r="FC7204">
            <v>427791.33199999999</v>
          </cell>
          <cell r="FI7204" t="str">
            <v>OR</v>
          </cell>
          <cell r="FJ7204" t="str">
            <v>Bathroom</v>
          </cell>
          <cell r="FK7204" t="str">
            <v>EISAnqnx</v>
          </cell>
          <cell r="FL7204">
            <v>4991571.3600000003</v>
          </cell>
        </row>
        <row r="7205">
          <cell r="EZ7205" t="str">
            <v>ID</v>
          </cell>
          <cell r="FA7205" t="str">
            <v>Bedrooms</v>
          </cell>
          <cell r="FB7205">
            <v>817725.02399999998</v>
          </cell>
          <cell r="FC7205">
            <v>1673307.6880000001</v>
          </cell>
          <cell r="FI7205" t="str">
            <v>OR</v>
          </cell>
          <cell r="FJ7205" t="str">
            <v>Bedrooms</v>
          </cell>
          <cell r="FK7205" t="str">
            <v>EISAnqnx</v>
          </cell>
          <cell r="FL7205">
            <v>831928.56</v>
          </cell>
        </row>
        <row r="7206">
          <cell r="EZ7206" t="str">
            <v>ID</v>
          </cell>
          <cell r="FA7206" t="str">
            <v>Exterior</v>
          </cell>
          <cell r="FB7206">
            <v>760938.56400000001</v>
          </cell>
          <cell r="FC7206">
            <v>5224354.32</v>
          </cell>
          <cell r="FI7206" t="str">
            <v>OR</v>
          </cell>
          <cell r="FJ7206" t="str">
            <v>Bedrooms</v>
          </cell>
          <cell r="FK7206" t="str">
            <v>EISAx</v>
          </cell>
          <cell r="FL7206">
            <v>1455874.98</v>
          </cell>
        </row>
        <row r="7207">
          <cell r="EZ7207" t="str">
            <v>ID</v>
          </cell>
          <cell r="FA7207" t="str">
            <v>Garage</v>
          </cell>
          <cell r="FB7207">
            <v>636008.35200000007</v>
          </cell>
          <cell r="FC7207">
            <v>3028611.2</v>
          </cell>
          <cell r="FI7207" t="str">
            <v>OR</v>
          </cell>
          <cell r="FJ7207" t="str">
            <v>Exterior</v>
          </cell>
          <cell r="FK7207" t="str">
            <v>EISAnqnx</v>
          </cell>
          <cell r="FL7207">
            <v>1102305.3419999999</v>
          </cell>
        </row>
        <row r="7208">
          <cell r="EZ7208" t="str">
            <v>ID</v>
          </cell>
          <cell r="FA7208" t="str">
            <v>Kitchen</v>
          </cell>
          <cell r="FB7208">
            <v>817725.02399999998</v>
          </cell>
          <cell r="FC7208">
            <v>802581.96799999999</v>
          </cell>
          <cell r="FI7208" t="str">
            <v>OR</v>
          </cell>
          <cell r="FJ7208" t="str">
            <v>Kitchen</v>
          </cell>
          <cell r="FK7208" t="str">
            <v>EISAq</v>
          </cell>
          <cell r="FL7208">
            <v>1961964.8540000001</v>
          </cell>
        </row>
        <row r="7209">
          <cell r="EZ7209" t="str">
            <v>ID</v>
          </cell>
          <cell r="FA7209" t="str">
            <v>Living Room/Family Room</v>
          </cell>
          <cell r="FB7209">
            <v>689009.04800000007</v>
          </cell>
          <cell r="FC7209">
            <v>976727.11200000008</v>
          </cell>
          <cell r="FI7209" t="str">
            <v>OR</v>
          </cell>
          <cell r="FJ7209" t="str">
            <v>Kitchen</v>
          </cell>
          <cell r="FK7209" t="str">
            <v>EISAx</v>
          </cell>
          <cell r="FL7209">
            <v>450627.97000000003</v>
          </cell>
        </row>
        <row r="7210">
          <cell r="EZ7210" t="str">
            <v>ID</v>
          </cell>
          <cell r="FA7210" t="str">
            <v>Other</v>
          </cell>
          <cell r="FB7210">
            <v>499720.848</v>
          </cell>
          <cell r="FC7210">
            <v>889654.54</v>
          </cell>
          <cell r="FI7210" t="str">
            <v>OR</v>
          </cell>
          <cell r="FJ7210" t="str">
            <v>Living Room/Family Room</v>
          </cell>
          <cell r="FK7210" t="str">
            <v>EISAnqnx</v>
          </cell>
          <cell r="FL7210">
            <v>3327714.24</v>
          </cell>
        </row>
        <row r="7211">
          <cell r="EZ7211" t="str">
            <v>OR</v>
          </cell>
          <cell r="FA7211" t="str">
            <v>Bathroom</v>
          </cell>
          <cell r="FB7211">
            <v>462014.16</v>
          </cell>
          <cell r="FC7211">
            <v>105878.245</v>
          </cell>
          <cell r="FI7211" t="str">
            <v>OR</v>
          </cell>
          <cell r="FJ7211" t="str">
            <v>Living Room/Family Room</v>
          </cell>
          <cell r="FK7211" t="str">
            <v>EISAx</v>
          </cell>
          <cell r="FL7211">
            <v>693273.8</v>
          </cell>
        </row>
        <row r="7212">
          <cell r="EZ7212" t="str">
            <v>OR</v>
          </cell>
          <cell r="FA7212" t="str">
            <v>Bedrooms</v>
          </cell>
          <cell r="FB7212">
            <v>693021.24</v>
          </cell>
          <cell r="FC7212">
            <v>827775.37</v>
          </cell>
          <cell r="FI7212" t="str">
            <v>OR</v>
          </cell>
          <cell r="FJ7212" t="str">
            <v>Other</v>
          </cell>
          <cell r="FK7212" t="str">
            <v>EISAnqnx</v>
          </cell>
          <cell r="FL7212">
            <v>3431705.31</v>
          </cell>
        </row>
        <row r="7213">
          <cell r="EZ7213" t="str">
            <v>OR</v>
          </cell>
          <cell r="FA7213" t="str">
            <v>Exterior</v>
          </cell>
          <cell r="FB7213">
            <v>346510.62</v>
          </cell>
          <cell r="FC7213">
            <v>2535302.7029999997</v>
          </cell>
          <cell r="FI7213" t="str">
            <v>OR</v>
          </cell>
          <cell r="FJ7213" t="str">
            <v>Other</v>
          </cell>
          <cell r="FK7213" t="str">
            <v>EISAq</v>
          </cell>
          <cell r="FL7213">
            <v>1109238.08</v>
          </cell>
        </row>
        <row r="7214">
          <cell r="EZ7214" t="str">
            <v>OR</v>
          </cell>
          <cell r="FA7214" t="str">
            <v>Garage</v>
          </cell>
          <cell r="FB7214">
            <v>308009.44</v>
          </cell>
          <cell r="FC7214">
            <v>1245513.173</v>
          </cell>
          <cell r="FI7214" t="str">
            <v>OR</v>
          </cell>
          <cell r="FJ7214" t="str">
            <v>Other</v>
          </cell>
          <cell r="FK7214" t="str">
            <v>EISAx</v>
          </cell>
          <cell r="FL7214">
            <v>1247892.8400000001</v>
          </cell>
        </row>
        <row r="7215">
          <cell r="EZ7215" t="str">
            <v>OR</v>
          </cell>
          <cell r="FA7215" t="str">
            <v>Kitchen</v>
          </cell>
          <cell r="FB7215">
            <v>385011.8</v>
          </cell>
          <cell r="FC7215">
            <v>250257.66999999998</v>
          </cell>
          <cell r="FI7215" t="str">
            <v>WA</v>
          </cell>
          <cell r="FJ7215" t="str">
            <v>Bathroom</v>
          </cell>
          <cell r="FK7215" t="str">
            <v>EISAnqnx</v>
          </cell>
          <cell r="FL7215">
            <v>415998.6</v>
          </cell>
        </row>
        <row r="7216">
          <cell r="EZ7216" t="str">
            <v>OR</v>
          </cell>
          <cell r="FA7216" t="str">
            <v>Living Room/Family Room</v>
          </cell>
          <cell r="FB7216">
            <v>500515.33999999997</v>
          </cell>
          <cell r="FC7216">
            <v>596768.29</v>
          </cell>
          <cell r="FI7216" t="str">
            <v>WA</v>
          </cell>
          <cell r="FJ7216" t="str">
            <v>Bathroom</v>
          </cell>
          <cell r="FK7216" t="str">
            <v>EISAq</v>
          </cell>
          <cell r="FL7216">
            <v>45759.845999999998</v>
          </cell>
        </row>
        <row r="7217">
          <cell r="EZ7217" t="str">
            <v>OR</v>
          </cell>
          <cell r="FA7217" t="str">
            <v>Other</v>
          </cell>
          <cell r="FB7217">
            <v>462014.16</v>
          </cell>
          <cell r="FC7217">
            <v>431213.21600000001</v>
          </cell>
          <cell r="FI7217" t="str">
            <v>WA</v>
          </cell>
          <cell r="FJ7217" t="str">
            <v>Bedrooms</v>
          </cell>
          <cell r="FK7217" t="str">
            <v>EISAnqnx</v>
          </cell>
          <cell r="FL7217">
            <v>998396.64</v>
          </cell>
        </row>
        <row r="7218">
          <cell r="EZ7218" t="str">
            <v>MT</v>
          </cell>
          <cell r="FA7218" t="str">
            <v>Bathroom</v>
          </cell>
          <cell r="FB7218">
            <v>458140.49</v>
          </cell>
          <cell r="FC7218">
            <v>298324.03999999998</v>
          </cell>
          <cell r="FI7218" t="str">
            <v>WA</v>
          </cell>
          <cell r="FJ7218" t="str">
            <v>Bedrooms</v>
          </cell>
          <cell r="FK7218" t="str">
            <v>EISAq</v>
          </cell>
          <cell r="FL7218">
            <v>228799.22999999998</v>
          </cell>
        </row>
        <row r="7219">
          <cell r="EZ7219" t="str">
            <v>MT</v>
          </cell>
          <cell r="FA7219" t="str">
            <v>Bedrooms</v>
          </cell>
          <cell r="FB7219">
            <v>336679.98800000001</v>
          </cell>
          <cell r="FC7219">
            <v>1171987.3</v>
          </cell>
          <cell r="FI7219" t="str">
            <v>WA</v>
          </cell>
          <cell r="FJ7219" t="str">
            <v>Kitchen</v>
          </cell>
          <cell r="FK7219" t="str">
            <v>EISAq</v>
          </cell>
          <cell r="FL7219">
            <v>665597.76</v>
          </cell>
        </row>
        <row r="7220">
          <cell r="EZ7220" t="str">
            <v>MT</v>
          </cell>
          <cell r="FA7220" t="str">
            <v>Exterior</v>
          </cell>
          <cell r="FB7220">
            <v>554030.36</v>
          </cell>
          <cell r="FC7220">
            <v>6818835.2000000002</v>
          </cell>
          <cell r="FI7220" t="str">
            <v>WA</v>
          </cell>
          <cell r="FJ7220" t="str">
            <v>Living Room/Family Room</v>
          </cell>
          <cell r="FK7220" t="str">
            <v>EISAnqnx</v>
          </cell>
          <cell r="FL7220">
            <v>499198.32</v>
          </cell>
        </row>
        <row r="7221">
          <cell r="EZ7221" t="str">
            <v>MT</v>
          </cell>
          <cell r="FA7221" t="str">
            <v>Garage</v>
          </cell>
          <cell r="FB7221">
            <v>31963.29</v>
          </cell>
          <cell r="FC7221">
            <v>1841085.504</v>
          </cell>
          <cell r="FI7221" t="str">
            <v>WA</v>
          </cell>
          <cell r="FJ7221" t="str">
            <v>Living Room/Family Room</v>
          </cell>
          <cell r="FK7221" t="str">
            <v>EISAq</v>
          </cell>
          <cell r="FL7221">
            <v>91519.691999999995</v>
          </cell>
        </row>
        <row r="7222">
          <cell r="EZ7222" t="str">
            <v>MT</v>
          </cell>
          <cell r="FA7222" t="str">
            <v>Kitchen</v>
          </cell>
          <cell r="FB7222">
            <v>468794.92</v>
          </cell>
          <cell r="FC7222">
            <v>824652.88199999998</v>
          </cell>
          <cell r="FI7222" t="str">
            <v>WA</v>
          </cell>
          <cell r="FJ7222" t="str">
            <v>Other</v>
          </cell>
          <cell r="FK7222" t="str">
            <v>EISAnqnx</v>
          </cell>
          <cell r="FL7222">
            <v>707197.62</v>
          </cell>
        </row>
        <row r="7223">
          <cell r="EZ7223" t="str">
            <v>MT</v>
          </cell>
          <cell r="FA7223" t="str">
            <v>Living Room/Family Room</v>
          </cell>
          <cell r="FB7223">
            <v>2034996.13</v>
          </cell>
          <cell r="FC7223">
            <v>1408515.6459999999</v>
          </cell>
          <cell r="FI7223" t="str">
            <v>WA</v>
          </cell>
          <cell r="FJ7223" t="str">
            <v>Other</v>
          </cell>
          <cell r="FK7223" t="str">
            <v>EISAq</v>
          </cell>
          <cell r="FL7223">
            <v>183039.38399999999</v>
          </cell>
        </row>
        <row r="7224">
          <cell r="EZ7224" t="str">
            <v>MT</v>
          </cell>
          <cell r="FA7224" t="str">
            <v>Other</v>
          </cell>
          <cell r="FB7224">
            <v>1342458.18</v>
          </cell>
          <cell r="FC7224">
            <v>1945498.9180000001</v>
          </cell>
          <cell r="FI7224" t="str">
            <v>WA</v>
          </cell>
          <cell r="FJ7224" t="str">
            <v>Other</v>
          </cell>
          <cell r="FK7224" t="str">
            <v>EISAx</v>
          </cell>
          <cell r="FL7224">
            <v>831997.2</v>
          </cell>
        </row>
        <row r="7225">
          <cell r="EZ7225" t="str">
            <v>OR</v>
          </cell>
          <cell r="FA7225" t="str">
            <v>Bathroom</v>
          </cell>
          <cell r="FB7225">
            <v>187072.272</v>
          </cell>
          <cell r="FC7225">
            <v>270932.25599999999</v>
          </cell>
          <cell r="FI7225" t="str">
            <v>WA</v>
          </cell>
          <cell r="FJ7225" t="str">
            <v>Bathroom</v>
          </cell>
          <cell r="FK7225" t="str">
            <v>EISAq</v>
          </cell>
          <cell r="FL7225">
            <v>1165774.45</v>
          </cell>
        </row>
        <row r="7226">
          <cell r="EZ7226" t="str">
            <v>OR</v>
          </cell>
          <cell r="FA7226" t="str">
            <v>Bedrooms</v>
          </cell>
          <cell r="FB7226">
            <v>220938.804</v>
          </cell>
          <cell r="FC7226">
            <v>1074052.872</v>
          </cell>
          <cell r="FI7226" t="str">
            <v>WA</v>
          </cell>
          <cell r="FJ7226" t="str">
            <v>Bedrooms</v>
          </cell>
          <cell r="FK7226" t="str">
            <v>EISAnqnx</v>
          </cell>
          <cell r="FL7226">
            <v>1472557.2</v>
          </cell>
        </row>
        <row r="7227">
          <cell r="EZ7227" t="str">
            <v>OR</v>
          </cell>
          <cell r="FA7227" t="str">
            <v>Exterior</v>
          </cell>
          <cell r="FB7227">
            <v>177396.12</v>
          </cell>
          <cell r="FC7227">
            <v>4289760.72</v>
          </cell>
          <cell r="FI7227" t="str">
            <v>WA</v>
          </cell>
          <cell r="FJ7227" t="str">
            <v>Bedrooms</v>
          </cell>
          <cell r="FK7227" t="str">
            <v>EISAq</v>
          </cell>
          <cell r="FL7227">
            <v>809906.46</v>
          </cell>
        </row>
        <row r="7228">
          <cell r="EZ7228" t="str">
            <v>OR</v>
          </cell>
          <cell r="FA7228" t="str">
            <v>Garage</v>
          </cell>
          <cell r="FB7228">
            <v>111275.74800000001</v>
          </cell>
          <cell r="FC7228">
            <v>677330.64</v>
          </cell>
          <cell r="FI7228" t="str">
            <v>WA</v>
          </cell>
          <cell r="FJ7228" t="str">
            <v>Exterior</v>
          </cell>
          <cell r="FK7228" t="str">
            <v>EISAq</v>
          </cell>
          <cell r="FL7228">
            <v>355867.99</v>
          </cell>
        </row>
        <row r="7229">
          <cell r="EZ7229" t="str">
            <v>OR</v>
          </cell>
          <cell r="FA7229" t="str">
            <v>Kitchen</v>
          </cell>
          <cell r="FB7229">
            <v>404785.69199999998</v>
          </cell>
          <cell r="FC7229">
            <v>370919.16</v>
          </cell>
          <cell r="FI7229" t="str">
            <v>WA</v>
          </cell>
          <cell r="FJ7229" t="str">
            <v>Exterior</v>
          </cell>
          <cell r="FK7229" t="str">
            <v>EISAx</v>
          </cell>
          <cell r="FL7229">
            <v>981704.79999999993</v>
          </cell>
        </row>
        <row r="7230">
          <cell r="EZ7230" t="str">
            <v>OR</v>
          </cell>
          <cell r="FA7230" t="str">
            <v>Living Room/Family Room</v>
          </cell>
          <cell r="FB7230">
            <v>406398.38400000002</v>
          </cell>
          <cell r="FC7230">
            <v>1472387.7960000001</v>
          </cell>
          <cell r="FI7230" t="str">
            <v>WA</v>
          </cell>
          <cell r="FJ7230" t="str">
            <v>Kitchen</v>
          </cell>
          <cell r="FK7230" t="str">
            <v>EISAq</v>
          </cell>
          <cell r="FL7230">
            <v>785363.84</v>
          </cell>
        </row>
        <row r="7231">
          <cell r="EZ7231" t="str">
            <v>OR</v>
          </cell>
          <cell r="FA7231" t="str">
            <v>Other</v>
          </cell>
          <cell r="FB7231">
            <v>251579.95199999999</v>
          </cell>
          <cell r="FC7231">
            <v>580569.12</v>
          </cell>
          <cell r="FI7231" t="str">
            <v>WA</v>
          </cell>
          <cell r="FJ7231" t="str">
            <v>Living Room/Family Room</v>
          </cell>
          <cell r="FK7231" t="str">
            <v>EISAq</v>
          </cell>
          <cell r="FL7231">
            <v>343596.68</v>
          </cell>
        </row>
        <row r="7232">
          <cell r="EZ7232" t="str">
            <v>MT</v>
          </cell>
          <cell r="FA7232" t="str">
            <v>Bathroom</v>
          </cell>
          <cell r="FB7232">
            <v>95889.87</v>
          </cell>
          <cell r="FC7232">
            <v>102282.52799999999</v>
          </cell>
          <cell r="FI7232" t="str">
            <v>WA</v>
          </cell>
          <cell r="FJ7232" t="str">
            <v>Living Room/Family Room</v>
          </cell>
          <cell r="FK7232" t="str">
            <v>EISAx</v>
          </cell>
          <cell r="FL7232">
            <v>4049532.3</v>
          </cell>
        </row>
        <row r="7233">
          <cell r="EZ7233" t="str">
            <v>MT</v>
          </cell>
          <cell r="FA7233" t="str">
            <v>Bedrooms</v>
          </cell>
          <cell r="FB7233">
            <v>31963.29</v>
          </cell>
          <cell r="FC7233">
            <v>385690.36599999998</v>
          </cell>
          <cell r="FI7233" t="str">
            <v>WA</v>
          </cell>
          <cell r="FJ7233" t="str">
            <v>Other</v>
          </cell>
          <cell r="FK7233" t="str">
            <v>EISAnqnx</v>
          </cell>
          <cell r="FL7233">
            <v>1840696.5</v>
          </cell>
        </row>
        <row r="7234">
          <cell r="EZ7234" t="str">
            <v>MT</v>
          </cell>
          <cell r="FA7234" t="str">
            <v>Exterior</v>
          </cell>
          <cell r="FB7234">
            <v>852354.4</v>
          </cell>
          <cell r="FC7234">
            <v>4662378.568</v>
          </cell>
          <cell r="FI7234" t="str">
            <v>WA</v>
          </cell>
          <cell r="FJ7234" t="str">
            <v>Other</v>
          </cell>
          <cell r="FK7234" t="str">
            <v>EISAq</v>
          </cell>
          <cell r="FL7234">
            <v>454038.47</v>
          </cell>
        </row>
        <row r="7235">
          <cell r="EZ7235" t="str">
            <v>MT</v>
          </cell>
          <cell r="FA7235" t="str">
            <v>Garage</v>
          </cell>
          <cell r="FB7235">
            <v>1598164.5</v>
          </cell>
          <cell r="FC7235">
            <v>2167111.0619999999</v>
          </cell>
          <cell r="FI7235" t="str">
            <v>WA</v>
          </cell>
          <cell r="FJ7235" t="str">
            <v>Bathroom</v>
          </cell>
          <cell r="FK7235" t="str">
            <v>EISAnqnx</v>
          </cell>
          <cell r="FL7235">
            <v>533200.64000000001</v>
          </cell>
        </row>
        <row r="7236">
          <cell r="EZ7236" t="str">
            <v>MT</v>
          </cell>
          <cell r="FA7236" t="str">
            <v>Kitchen</v>
          </cell>
          <cell r="FB7236">
            <v>95889.87</v>
          </cell>
          <cell r="FC7236">
            <v>462402.26199999999</v>
          </cell>
          <cell r="FI7236" t="str">
            <v>WA</v>
          </cell>
          <cell r="FJ7236" t="str">
            <v>Bathroom</v>
          </cell>
          <cell r="FK7236" t="str">
            <v>EISAq</v>
          </cell>
          <cell r="FL7236">
            <v>74267.232000000004</v>
          </cell>
        </row>
        <row r="7237">
          <cell r="EZ7237" t="str">
            <v>MT</v>
          </cell>
          <cell r="FA7237" t="str">
            <v>Living Room/Family Room</v>
          </cell>
          <cell r="FB7237">
            <v>31963.29</v>
          </cell>
          <cell r="FC7237">
            <v>532721.5</v>
          </cell>
          <cell r="FI7237" t="str">
            <v>WA</v>
          </cell>
          <cell r="FJ7237" t="str">
            <v>Bathroom</v>
          </cell>
          <cell r="FK7237" t="str">
            <v>EISAx</v>
          </cell>
          <cell r="FL7237">
            <v>1075922.72</v>
          </cell>
        </row>
        <row r="7238">
          <cell r="EZ7238" t="str">
            <v>MT</v>
          </cell>
          <cell r="FA7238" t="str">
            <v>Other</v>
          </cell>
          <cell r="FB7238">
            <v>319632.90000000002</v>
          </cell>
          <cell r="FC7238">
            <v>2917182.9339999999</v>
          </cell>
          <cell r="FI7238" t="str">
            <v>WA</v>
          </cell>
          <cell r="FJ7238" t="str">
            <v>Bedrooms</v>
          </cell>
          <cell r="FK7238" t="str">
            <v>EISAnqnx</v>
          </cell>
          <cell r="FL7238">
            <v>304686.08000000002</v>
          </cell>
        </row>
        <row r="7239">
          <cell r="EZ7239" t="str">
            <v>WA</v>
          </cell>
          <cell r="FA7239" t="str">
            <v>Bathroom</v>
          </cell>
          <cell r="FB7239">
            <v>1393595.31</v>
          </cell>
          <cell r="FC7239">
            <v>413918.60699999996</v>
          </cell>
          <cell r="FI7239" t="str">
            <v>WA</v>
          </cell>
          <cell r="FJ7239" t="str">
            <v>Bedrooms</v>
          </cell>
          <cell r="FK7239" t="str">
            <v>EISAq</v>
          </cell>
          <cell r="FL7239">
            <v>99022.975999999995</v>
          </cell>
        </row>
        <row r="7240">
          <cell r="EZ7240" t="str">
            <v>WA</v>
          </cell>
          <cell r="FA7240" t="str">
            <v>Bedrooms</v>
          </cell>
          <cell r="FB7240">
            <v>773757.39599999995</v>
          </cell>
          <cell r="FC7240">
            <v>911036.93400000001</v>
          </cell>
          <cell r="FI7240" t="str">
            <v>WA</v>
          </cell>
          <cell r="FJ7240" t="str">
            <v>Bedrooms</v>
          </cell>
          <cell r="FK7240" t="str">
            <v>EISAx</v>
          </cell>
          <cell r="FL7240">
            <v>257078.88</v>
          </cell>
        </row>
        <row r="7241">
          <cell r="EZ7241" t="str">
            <v>WA</v>
          </cell>
          <cell r="FA7241" t="str">
            <v>Exterior</v>
          </cell>
          <cell r="FB7241">
            <v>135199.54499999998</v>
          </cell>
          <cell r="FC7241">
            <v>5923820.0640000002</v>
          </cell>
          <cell r="FI7241" t="str">
            <v>WA</v>
          </cell>
          <cell r="FJ7241" t="str">
            <v>Exterior</v>
          </cell>
          <cell r="FK7241" t="str">
            <v>EISAnqnx</v>
          </cell>
          <cell r="FL7241">
            <v>342771.84</v>
          </cell>
        </row>
        <row r="7242">
          <cell r="EZ7242" t="str">
            <v>WA</v>
          </cell>
          <cell r="FA7242" t="str">
            <v>Garage</v>
          </cell>
          <cell r="FB7242">
            <v>95679.678</v>
          </cell>
          <cell r="FC7242">
            <v>1331195.52</v>
          </cell>
          <cell r="FI7242" t="str">
            <v>WA</v>
          </cell>
          <cell r="FJ7242" t="str">
            <v>Exterior</v>
          </cell>
          <cell r="FK7242" t="str">
            <v>EISAq</v>
          </cell>
          <cell r="FL7242">
            <v>74267.232000000004</v>
          </cell>
        </row>
        <row r="7243">
          <cell r="EZ7243" t="str">
            <v>WA</v>
          </cell>
          <cell r="FA7243" t="str">
            <v>Kitchen</v>
          </cell>
          <cell r="FB7243">
            <v>1191835.9890000001</v>
          </cell>
          <cell r="FC7243">
            <v>1081596.3599999999</v>
          </cell>
          <cell r="FI7243" t="str">
            <v>WA</v>
          </cell>
          <cell r="FJ7243" t="str">
            <v>Exterior</v>
          </cell>
          <cell r="FK7243" t="str">
            <v>EISAx</v>
          </cell>
          <cell r="FL7243">
            <v>247557.44</v>
          </cell>
        </row>
        <row r="7244">
          <cell r="EZ7244" t="str">
            <v>WA</v>
          </cell>
          <cell r="FA7244" t="str">
            <v>Living Room/Family Room</v>
          </cell>
          <cell r="FB7244">
            <v>297438.99900000001</v>
          </cell>
          <cell r="FC7244">
            <v>1131516.192</v>
          </cell>
          <cell r="FI7244" t="str">
            <v>WA</v>
          </cell>
          <cell r="FJ7244" t="str">
            <v>Garage</v>
          </cell>
          <cell r="FK7244" t="str">
            <v>EISAnqnx</v>
          </cell>
          <cell r="FL7244">
            <v>190428.79999999999</v>
          </cell>
        </row>
        <row r="7245">
          <cell r="EZ7245" t="str">
            <v>WA</v>
          </cell>
          <cell r="FA7245" t="str">
            <v>Other</v>
          </cell>
          <cell r="FB7245">
            <v>2516791.5299999998</v>
          </cell>
          <cell r="FC7245">
            <v>1809593.91</v>
          </cell>
          <cell r="FI7245" t="str">
            <v>WA</v>
          </cell>
          <cell r="FJ7245" t="str">
            <v>Garage</v>
          </cell>
          <cell r="FK7245" t="str">
            <v>EISAq</v>
          </cell>
          <cell r="FL7245">
            <v>125683.008</v>
          </cell>
        </row>
        <row r="7246">
          <cell r="EZ7246" t="str">
            <v>OR</v>
          </cell>
          <cell r="FA7246" t="str">
            <v>Bathroom</v>
          </cell>
          <cell r="FB7246">
            <v>1655550.74</v>
          </cell>
          <cell r="FC7246">
            <v>452388.86499999999</v>
          </cell>
          <cell r="FI7246" t="str">
            <v>WA</v>
          </cell>
          <cell r="FJ7246" t="str">
            <v>Kitchen</v>
          </cell>
          <cell r="FK7246" t="str">
            <v>EISAq</v>
          </cell>
          <cell r="FL7246">
            <v>78075.808000000005</v>
          </cell>
        </row>
        <row r="7247">
          <cell r="EZ7247" t="str">
            <v>OR</v>
          </cell>
          <cell r="FA7247" t="str">
            <v>Bedrooms</v>
          </cell>
          <cell r="FB7247">
            <v>750773.01</v>
          </cell>
          <cell r="FC7247">
            <v>1116534.22</v>
          </cell>
          <cell r="FI7247" t="str">
            <v>WA</v>
          </cell>
          <cell r="FJ7247" t="str">
            <v>Kitchen</v>
          </cell>
          <cell r="FK7247" t="str">
            <v>EISAx</v>
          </cell>
          <cell r="FL7247">
            <v>228514.56</v>
          </cell>
        </row>
        <row r="7248">
          <cell r="EZ7248" t="str">
            <v>OR</v>
          </cell>
          <cell r="FA7248" t="str">
            <v>Exterior</v>
          </cell>
          <cell r="FB7248">
            <v>6862835.335</v>
          </cell>
          <cell r="FC7248">
            <v>5432516.4979999997</v>
          </cell>
          <cell r="FI7248" t="str">
            <v>WA</v>
          </cell>
          <cell r="FJ7248" t="str">
            <v>Living Room/Family Room</v>
          </cell>
          <cell r="FK7248" t="str">
            <v>EISAnqnx</v>
          </cell>
          <cell r="FL7248">
            <v>190428.79999999999</v>
          </cell>
        </row>
        <row r="7249">
          <cell r="EZ7249" t="str">
            <v>OR</v>
          </cell>
          <cell r="FA7249" t="str">
            <v>Garage</v>
          </cell>
          <cell r="FB7249">
            <v>1001030.6799999999</v>
          </cell>
          <cell r="FC7249">
            <v>885527.14</v>
          </cell>
          <cell r="FI7249" t="str">
            <v>WA</v>
          </cell>
          <cell r="FJ7249" t="str">
            <v>Living Room/Family Room</v>
          </cell>
          <cell r="FK7249" t="str">
            <v>EISAq</v>
          </cell>
          <cell r="FL7249">
            <v>24755.743999999999</v>
          </cell>
        </row>
        <row r="7250">
          <cell r="EZ7250" t="str">
            <v>OR</v>
          </cell>
          <cell r="FA7250" t="str">
            <v>Kitchen</v>
          </cell>
          <cell r="FB7250">
            <v>2785560.3730000001</v>
          </cell>
          <cell r="FC7250">
            <v>694946.299</v>
          </cell>
          <cell r="FI7250" t="str">
            <v>WA</v>
          </cell>
          <cell r="FJ7250" t="str">
            <v>Living Room/Family Room</v>
          </cell>
          <cell r="FK7250" t="str">
            <v>EISAx</v>
          </cell>
          <cell r="FL7250">
            <v>476072</v>
          </cell>
        </row>
        <row r="7251">
          <cell r="EZ7251" t="str">
            <v>OR</v>
          </cell>
          <cell r="FA7251" t="str">
            <v>Living Room/Family Room</v>
          </cell>
          <cell r="FB7251">
            <v>1270538.94</v>
          </cell>
          <cell r="FC7251">
            <v>1597798.97</v>
          </cell>
          <cell r="FI7251" t="str">
            <v>WA</v>
          </cell>
          <cell r="FJ7251" t="str">
            <v>Other</v>
          </cell>
          <cell r="FK7251" t="str">
            <v>EISAnqnx</v>
          </cell>
          <cell r="FL7251">
            <v>380857.59999999998</v>
          </cell>
        </row>
        <row r="7252">
          <cell r="EZ7252" t="str">
            <v>OR</v>
          </cell>
          <cell r="FA7252" t="str">
            <v>Other</v>
          </cell>
          <cell r="FB7252">
            <v>13213604.976</v>
          </cell>
          <cell r="FC7252">
            <v>8391332.1809999999</v>
          </cell>
          <cell r="FI7252" t="str">
            <v>WA</v>
          </cell>
          <cell r="FJ7252" t="str">
            <v>Other</v>
          </cell>
          <cell r="FK7252" t="str">
            <v>EISAq</v>
          </cell>
          <cell r="FL7252">
            <v>116161.568</v>
          </cell>
        </row>
        <row r="7253">
          <cell r="EZ7253" t="str">
            <v>WA</v>
          </cell>
          <cell r="FA7253" t="str">
            <v>Bathroom</v>
          </cell>
          <cell r="FB7253">
            <v>1580794.68</v>
          </cell>
          <cell r="FC7253">
            <v>509598.28499999997</v>
          </cell>
          <cell r="FI7253" t="str">
            <v>WA</v>
          </cell>
          <cell r="FJ7253" t="str">
            <v>Other</v>
          </cell>
          <cell r="FK7253" t="str">
            <v>EISAx</v>
          </cell>
          <cell r="FL7253">
            <v>437986.24</v>
          </cell>
        </row>
        <row r="7254">
          <cell r="EZ7254" t="str">
            <v>WA</v>
          </cell>
          <cell r="FA7254" t="str">
            <v>Bedrooms</v>
          </cell>
          <cell r="FB7254">
            <v>1206395.94</v>
          </cell>
          <cell r="FC7254">
            <v>1740954.1410000001</v>
          </cell>
          <cell r="FI7254" t="str">
            <v>OR</v>
          </cell>
          <cell r="FJ7254" t="str">
            <v>Bathroom</v>
          </cell>
          <cell r="FK7254" t="str">
            <v>EISAnqnx</v>
          </cell>
          <cell r="FL7254">
            <v>3743678.52</v>
          </cell>
        </row>
        <row r="7255">
          <cell r="EZ7255" t="str">
            <v>WA</v>
          </cell>
          <cell r="FA7255" t="str">
            <v>Exterior</v>
          </cell>
          <cell r="FB7255">
            <v>270399.08999999997</v>
          </cell>
          <cell r="FC7255">
            <v>5955019.9589999998</v>
          </cell>
          <cell r="FI7255" t="str">
            <v>OR</v>
          </cell>
          <cell r="FJ7255" t="str">
            <v>Bedrooms</v>
          </cell>
          <cell r="FK7255" t="str">
            <v>EISAnqnx</v>
          </cell>
          <cell r="FL7255">
            <v>3882333.2800000003</v>
          </cell>
        </row>
        <row r="7256">
          <cell r="EZ7256" t="str">
            <v>WA</v>
          </cell>
          <cell r="FA7256" t="str">
            <v>Garage</v>
          </cell>
          <cell r="FB7256">
            <v>665597.76</v>
          </cell>
          <cell r="FC7256">
            <v>1372795.38</v>
          </cell>
          <cell r="FI7256" t="str">
            <v>OR</v>
          </cell>
          <cell r="FJ7256" t="str">
            <v>Exterior</v>
          </cell>
          <cell r="FK7256" t="str">
            <v>EISAq</v>
          </cell>
          <cell r="FL7256">
            <v>519955.35000000003</v>
          </cell>
        </row>
        <row r="7257">
          <cell r="EZ7257" t="str">
            <v>WA</v>
          </cell>
          <cell r="FA7257" t="str">
            <v>Kitchen</v>
          </cell>
          <cell r="FB7257">
            <v>83199.72</v>
          </cell>
          <cell r="FC7257">
            <v>582398.04</v>
          </cell>
          <cell r="FI7257" t="str">
            <v>OR</v>
          </cell>
          <cell r="FJ7257" t="str">
            <v>Garage</v>
          </cell>
          <cell r="FK7257" t="str">
            <v>EISAnqnx</v>
          </cell>
          <cell r="FL7257">
            <v>1663857.12</v>
          </cell>
        </row>
        <row r="7258">
          <cell r="EZ7258" t="str">
            <v>WA</v>
          </cell>
          <cell r="FA7258" t="str">
            <v>Living Room/Family Room</v>
          </cell>
          <cell r="FB7258">
            <v>796637.31900000002</v>
          </cell>
          <cell r="FC7258">
            <v>967196.745</v>
          </cell>
          <cell r="FI7258" t="str">
            <v>OR</v>
          </cell>
          <cell r="FJ7258" t="str">
            <v>Kitchen</v>
          </cell>
          <cell r="FK7258" t="str">
            <v>EISAnqnx</v>
          </cell>
          <cell r="FL7258">
            <v>1386547.6</v>
          </cell>
        </row>
        <row r="7259">
          <cell r="EZ7259" t="str">
            <v>WA</v>
          </cell>
          <cell r="FA7259" t="str">
            <v>Other</v>
          </cell>
          <cell r="FB7259">
            <v>3361268.6880000001</v>
          </cell>
          <cell r="FC7259">
            <v>1780474.0079999999</v>
          </cell>
          <cell r="FI7259" t="str">
            <v>OR</v>
          </cell>
          <cell r="FJ7259" t="str">
            <v>Kitchen</v>
          </cell>
          <cell r="FK7259" t="str">
            <v>EISAq</v>
          </cell>
          <cell r="FL7259">
            <v>415964.28</v>
          </cell>
        </row>
        <row r="7260">
          <cell r="EZ7260" t="str">
            <v>OR</v>
          </cell>
          <cell r="FA7260" t="str">
            <v>Bathroom</v>
          </cell>
          <cell r="FB7260">
            <v>7286307.6380000003</v>
          </cell>
          <cell r="FC7260">
            <v>2551247.5840000003</v>
          </cell>
          <cell r="FI7260" t="str">
            <v>OR</v>
          </cell>
          <cell r="FJ7260" t="str">
            <v>Living Room/Family Room</v>
          </cell>
          <cell r="FK7260" t="str">
            <v>EISAnqnx</v>
          </cell>
          <cell r="FL7260">
            <v>1663857.12</v>
          </cell>
        </row>
        <row r="7261">
          <cell r="EZ7261" t="str">
            <v>OR</v>
          </cell>
          <cell r="FA7261" t="str">
            <v>Bedrooms</v>
          </cell>
          <cell r="FB7261">
            <v>1032977.9620000001</v>
          </cell>
          <cell r="FC7261">
            <v>2911749.96</v>
          </cell>
          <cell r="FI7261" t="str">
            <v>OR</v>
          </cell>
          <cell r="FJ7261" t="str">
            <v>Other</v>
          </cell>
          <cell r="FK7261" t="str">
            <v>EISAnqnx</v>
          </cell>
          <cell r="FL7261">
            <v>4575607.08</v>
          </cell>
        </row>
        <row r="7262">
          <cell r="EZ7262" t="str">
            <v>OR</v>
          </cell>
          <cell r="FA7262" t="str">
            <v>Exterior</v>
          </cell>
          <cell r="FB7262">
            <v>1143901.77</v>
          </cell>
          <cell r="FC7262">
            <v>16638571.200000001</v>
          </cell>
          <cell r="FI7262" t="str">
            <v>OR</v>
          </cell>
          <cell r="FJ7262" t="str">
            <v>Other</v>
          </cell>
          <cell r="FK7262" t="str">
            <v>EISAq</v>
          </cell>
          <cell r="FL7262">
            <v>187183.92600000001</v>
          </cell>
        </row>
        <row r="7263">
          <cell r="EZ7263" t="str">
            <v>OR</v>
          </cell>
          <cell r="FA7263" t="str">
            <v>Garage</v>
          </cell>
          <cell r="FB7263">
            <v>10399107</v>
          </cell>
          <cell r="FC7263">
            <v>5546190.4000000004</v>
          </cell>
          <cell r="FI7263" t="str">
            <v>OR</v>
          </cell>
          <cell r="FJ7263" t="str">
            <v>Other</v>
          </cell>
          <cell r="FK7263" t="str">
            <v>EISAx</v>
          </cell>
          <cell r="FL7263">
            <v>277309.52</v>
          </cell>
        </row>
        <row r="7264">
          <cell r="EZ7264" t="str">
            <v>OR</v>
          </cell>
          <cell r="FA7264" t="str">
            <v>Kitchen</v>
          </cell>
          <cell r="FB7264">
            <v>1351883.9100000001</v>
          </cell>
          <cell r="FC7264">
            <v>1941166.6400000001</v>
          </cell>
          <cell r="FI7264" t="str">
            <v>ID</v>
          </cell>
          <cell r="FJ7264" t="str">
            <v>Bathroom</v>
          </cell>
          <cell r="FK7264" t="str">
            <v>EISAq</v>
          </cell>
          <cell r="FL7264">
            <v>333147.23200000002</v>
          </cell>
        </row>
        <row r="7265">
          <cell r="EZ7265" t="str">
            <v>OR</v>
          </cell>
          <cell r="FA7265" t="str">
            <v>Living Room/Family Room</v>
          </cell>
          <cell r="FB7265">
            <v>4443885.0580000002</v>
          </cell>
          <cell r="FC7265">
            <v>3258386.8600000003</v>
          </cell>
          <cell r="FI7265" t="str">
            <v>ID</v>
          </cell>
          <cell r="FJ7265" t="str">
            <v>Bedrooms</v>
          </cell>
          <cell r="FK7265" t="str">
            <v>EISAq</v>
          </cell>
          <cell r="FL7265">
            <v>424005.56800000003</v>
          </cell>
        </row>
        <row r="7266">
          <cell r="EZ7266" t="str">
            <v>OR</v>
          </cell>
          <cell r="FA7266" t="str">
            <v>Other</v>
          </cell>
          <cell r="FB7266">
            <v>3105866.6240000003</v>
          </cell>
          <cell r="FC7266">
            <v>3916996.97</v>
          </cell>
          <cell r="FI7266" t="str">
            <v>ID</v>
          </cell>
          <cell r="FJ7266" t="str">
            <v>Exterior</v>
          </cell>
          <cell r="FK7266" t="str">
            <v>EISAnqnx</v>
          </cell>
          <cell r="FL7266">
            <v>605722.24</v>
          </cell>
        </row>
        <row r="7267">
          <cell r="EZ7267" t="str">
            <v>OR</v>
          </cell>
          <cell r="FA7267" t="str">
            <v>Bathroom</v>
          </cell>
          <cell r="FB7267">
            <v>3967173.5999999996</v>
          </cell>
          <cell r="FC7267">
            <v>983528.45499999996</v>
          </cell>
          <cell r="FI7267" t="str">
            <v>ID</v>
          </cell>
          <cell r="FJ7267" t="str">
            <v>Exterior</v>
          </cell>
          <cell r="FK7267" t="str">
            <v>EISAq</v>
          </cell>
          <cell r="FL7267">
            <v>106001.39200000001</v>
          </cell>
        </row>
        <row r="7268">
          <cell r="EZ7268" t="str">
            <v>OR</v>
          </cell>
          <cell r="FA7268" t="str">
            <v>Bedrooms</v>
          </cell>
          <cell r="FB7268">
            <v>4958967</v>
          </cell>
          <cell r="FC7268">
            <v>3983703.4899999998</v>
          </cell>
          <cell r="FI7268" t="str">
            <v>ID</v>
          </cell>
          <cell r="FJ7268" t="str">
            <v>Kitchen</v>
          </cell>
          <cell r="FK7268" t="str">
            <v>EISAq</v>
          </cell>
          <cell r="FL7268">
            <v>325575.70400000003</v>
          </cell>
        </row>
        <row r="7269">
          <cell r="EZ7269" t="str">
            <v>OR</v>
          </cell>
          <cell r="FA7269" t="str">
            <v>Exterior</v>
          </cell>
          <cell r="FB7269">
            <v>1652989</v>
          </cell>
          <cell r="FC7269">
            <v>13025553.32</v>
          </cell>
          <cell r="FI7269" t="str">
            <v>ID</v>
          </cell>
          <cell r="FJ7269" t="str">
            <v>Living Room/Family Room</v>
          </cell>
          <cell r="FK7269" t="str">
            <v>EISAq</v>
          </cell>
          <cell r="FL7269">
            <v>333147.23200000002</v>
          </cell>
        </row>
        <row r="7270">
          <cell r="EZ7270" t="str">
            <v>OR</v>
          </cell>
          <cell r="FA7270" t="str">
            <v>Kitchen</v>
          </cell>
          <cell r="FB7270">
            <v>2396834.0499999998</v>
          </cell>
          <cell r="FC7270">
            <v>2330714.4899999998</v>
          </cell>
          <cell r="FI7270" t="str">
            <v>ID</v>
          </cell>
          <cell r="FJ7270" t="str">
            <v>Other</v>
          </cell>
          <cell r="FK7270" t="str">
            <v>EISAnqnx</v>
          </cell>
          <cell r="FL7270">
            <v>1855024.36</v>
          </cell>
        </row>
        <row r="7271">
          <cell r="EZ7271" t="str">
            <v>OR</v>
          </cell>
          <cell r="FA7271" t="str">
            <v>Living Room/Family Room</v>
          </cell>
          <cell r="FB7271">
            <v>4628369.2</v>
          </cell>
          <cell r="FC7271">
            <v>2330714.4899999998</v>
          </cell>
          <cell r="FI7271" t="str">
            <v>ID</v>
          </cell>
          <cell r="FJ7271" t="str">
            <v>Other</v>
          </cell>
          <cell r="FK7271" t="str">
            <v>EISAq</v>
          </cell>
          <cell r="FL7271">
            <v>1514305.6</v>
          </cell>
        </row>
        <row r="7272">
          <cell r="EZ7272" t="str">
            <v>OR</v>
          </cell>
          <cell r="FA7272" t="str">
            <v>Other</v>
          </cell>
          <cell r="FB7272">
            <v>12818929.695</v>
          </cell>
          <cell r="FC7272">
            <v>2049706.3599999999</v>
          </cell>
          <cell r="FI7272" t="str">
            <v>MT</v>
          </cell>
          <cell r="FJ7272" t="str">
            <v>Bathroom</v>
          </cell>
          <cell r="FK7272" t="str">
            <v>EISAnqnx</v>
          </cell>
          <cell r="FL7272">
            <v>635296.84500000009</v>
          </cell>
        </row>
        <row r="7273">
          <cell r="EZ7273" t="str">
            <v>OR</v>
          </cell>
          <cell r="FA7273" t="str">
            <v>Bathroom</v>
          </cell>
          <cell r="FB7273">
            <v>1290153.6000000001</v>
          </cell>
          <cell r="FC7273">
            <v>201586.5</v>
          </cell>
          <cell r="FI7273" t="str">
            <v>MT</v>
          </cell>
          <cell r="FJ7273" t="str">
            <v>Bedrooms</v>
          </cell>
          <cell r="FK7273" t="str">
            <v>EISAnqnx</v>
          </cell>
          <cell r="FL7273">
            <v>566616.1050000001</v>
          </cell>
        </row>
        <row r="7274">
          <cell r="EZ7274" t="str">
            <v>OR</v>
          </cell>
          <cell r="FA7274" t="str">
            <v>Bedrooms</v>
          </cell>
          <cell r="FB7274">
            <v>698295.63600000006</v>
          </cell>
          <cell r="FC7274">
            <v>993418.272</v>
          </cell>
          <cell r="FI7274" t="str">
            <v>MT</v>
          </cell>
          <cell r="FJ7274" t="str">
            <v>Exterior</v>
          </cell>
          <cell r="FK7274" t="str">
            <v>EISAnqnx</v>
          </cell>
          <cell r="FL7274">
            <v>1717018.5000000002</v>
          </cell>
        </row>
        <row r="7275">
          <cell r="EZ7275" t="str">
            <v>OR</v>
          </cell>
          <cell r="FA7275" t="str">
            <v>Exterior</v>
          </cell>
          <cell r="FB7275">
            <v>795057.15599999996</v>
          </cell>
          <cell r="FC7275">
            <v>2464193.3760000002</v>
          </cell>
          <cell r="FI7275" t="str">
            <v>MT</v>
          </cell>
          <cell r="FJ7275" t="str">
            <v>Kitchen</v>
          </cell>
          <cell r="FK7275" t="str">
            <v>EISAnqnx</v>
          </cell>
          <cell r="FL7275">
            <v>429254.62500000006</v>
          </cell>
        </row>
        <row r="7276">
          <cell r="EZ7276" t="str">
            <v>OR</v>
          </cell>
          <cell r="FA7276" t="str">
            <v>Kitchen</v>
          </cell>
          <cell r="FB7276">
            <v>311249.55599999998</v>
          </cell>
          <cell r="FC7276">
            <v>209649.96</v>
          </cell>
          <cell r="FI7276" t="str">
            <v>MT</v>
          </cell>
          <cell r="FJ7276" t="str">
            <v>Kitchen</v>
          </cell>
          <cell r="FK7276" t="str">
            <v>EISAq</v>
          </cell>
          <cell r="FL7276">
            <v>34340.370000000003</v>
          </cell>
        </row>
        <row r="7277">
          <cell r="EZ7277" t="str">
            <v>OR</v>
          </cell>
          <cell r="FA7277" t="str">
            <v>Living Room/Family Room</v>
          </cell>
          <cell r="FB7277">
            <v>256418.02799999999</v>
          </cell>
          <cell r="FC7277">
            <v>412849.152</v>
          </cell>
          <cell r="FI7277" t="str">
            <v>MT</v>
          </cell>
          <cell r="FJ7277" t="str">
            <v>Living Room/Family Room</v>
          </cell>
          <cell r="FK7277" t="str">
            <v>EISAnqnx</v>
          </cell>
          <cell r="FL7277">
            <v>858509.25000000012</v>
          </cell>
        </row>
        <row r="7278">
          <cell r="EZ7278" t="str">
            <v>OR</v>
          </cell>
          <cell r="FA7278" t="str">
            <v>Other</v>
          </cell>
          <cell r="FB7278">
            <v>520899.516</v>
          </cell>
          <cell r="FC7278">
            <v>553153.35600000003</v>
          </cell>
          <cell r="FI7278" t="str">
            <v>MT</v>
          </cell>
          <cell r="FJ7278" t="str">
            <v>Living Room/Family Room</v>
          </cell>
          <cell r="FK7278" t="str">
            <v>EISAq</v>
          </cell>
          <cell r="FL7278">
            <v>17170.185000000001</v>
          </cell>
        </row>
        <row r="7279">
          <cell r="EZ7279" t="str">
            <v>WA</v>
          </cell>
          <cell r="FA7279" t="str">
            <v>Bathroom</v>
          </cell>
          <cell r="FB7279">
            <v>405598.63500000001</v>
          </cell>
          <cell r="FC7279">
            <v>91519.691999999995</v>
          </cell>
          <cell r="FI7279" t="str">
            <v>MT</v>
          </cell>
          <cell r="FJ7279" t="str">
            <v>Other</v>
          </cell>
          <cell r="FK7279" t="str">
            <v>EISAnqnx</v>
          </cell>
          <cell r="FL7279">
            <v>1322104.2450000001</v>
          </cell>
        </row>
        <row r="7280">
          <cell r="EZ7280" t="str">
            <v>WA</v>
          </cell>
          <cell r="FA7280" t="str">
            <v>Bedrooms</v>
          </cell>
          <cell r="FB7280">
            <v>540798.17999999993</v>
          </cell>
          <cell r="FC7280">
            <v>311998.95</v>
          </cell>
          <cell r="FI7280" t="str">
            <v>MT</v>
          </cell>
          <cell r="FJ7280" t="str">
            <v>Other</v>
          </cell>
          <cell r="FK7280" t="str">
            <v>EISAq</v>
          </cell>
          <cell r="FL7280">
            <v>709700.9800000001</v>
          </cell>
        </row>
        <row r="7281">
          <cell r="EZ7281" t="str">
            <v>WA</v>
          </cell>
          <cell r="FA7281" t="str">
            <v>Kitchen</v>
          </cell>
          <cell r="FB7281">
            <v>457598.45999999996</v>
          </cell>
          <cell r="FC7281">
            <v>361918.78200000001</v>
          </cell>
          <cell r="FI7281" t="str">
            <v>MT</v>
          </cell>
          <cell r="FJ7281" t="str">
            <v>Other</v>
          </cell>
          <cell r="FK7281" t="str">
            <v>EISAx</v>
          </cell>
          <cell r="FL7281">
            <v>1201912.9500000002</v>
          </cell>
        </row>
        <row r="7282">
          <cell r="EZ7282" t="str">
            <v>WA</v>
          </cell>
          <cell r="FA7282" t="str">
            <v>Living Room/Family Room</v>
          </cell>
          <cell r="FB7282">
            <v>971356.73100000003</v>
          </cell>
          <cell r="FC7282">
            <v>499198.32</v>
          </cell>
          <cell r="FI7282" t="str">
            <v>MT</v>
          </cell>
          <cell r="FJ7282" t="str">
            <v>Bathroom</v>
          </cell>
          <cell r="FK7282" t="str">
            <v>EISAnqnx</v>
          </cell>
          <cell r="FL7282">
            <v>639265.80000000005</v>
          </cell>
        </row>
        <row r="7283">
          <cell r="EZ7283" t="str">
            <v>WA</v>
          </cell>
          <cell r="FA7283" t="str">
            <v>Other</v>
          </cell>
          <cell r="FB7283">
            <v>2027993.175</v>
          </cell>
          <cell r="FC7283">
            <v>1923993.5249999999</v>
          </cell>
          <cell r="FI7283" t="str">
            <v>MT</v>
          </cell>
          <cell r="FJ7283" t="str">
            <v>Bathroom</v>
          </cell>
          <cell r="FK7283" t="str">
            <v>EISAq</v>
          </cell>
          <cell r="FL7283">
            <v>283407.83799999999</v>
          </cell>
        </row>
        <row r="7284">
          <cell r="EZ7284" t="str">
            <v>ID</v>
          </cell>
          <cell r="FA7284" t="str">
            <v>Bathroom</v>
          </cell>
          <cell r="FB7284">
            <v>6360083.5200000005</v>
          </cell>
          <cell r="FC7284">
            <v>772295.85600000003</v>
          </cell>
          <cell r="FI7284" t="str">
            <v>MT</v>
          </cell>
          <cell r="FJ7284" t="str">
            <v>Bedrooms</v>
          </cell>
          <cell r="FK7284" t="str">
            <v>EISAnqnx</v>
          </cell>
          <cell r="FL7284">
            <v>522067.07</v>
          </cell>
        </row>
        <row r="7285">
          <cell r="EZ7285" t="str">
            <v>ID</v>
          </cell>
          <cell r="FA7285" t="str">
            <v>Bedrooms</v>
          </cell>
          <cell r="FB7285">
            <v>1665736.1600000001</v>
          </cell>
          <cell r="FC7285">
            <v>620865.29599999997</v>
          </cell>
          <cell r="FI7285" t="str">
            <v>MT</v>
          </cell>
          <cell r="FJ7285" t="str">
            <v>Bedrooms</v>
          </cell>
          <cell r="FK7285" t="str">
            <v>EISAq</v>
          </cell>
          <cell r="FL7285">
            <v>652051.11600000004</v>
          </cell>
        </row>
        <row r="7286">
          <cell r="EZ7286" t="str">
            <v>ID</v>
          </cell>
          <cell r="FA7286" t="str">
            <v>Exterior</v>
          </cell>
          <cell r="FB7286">
            <v>738223.98</v>
          </cell>
          <cell r="FC7286">
            <v>15567061.568</v>
          </cell>
          <cell r="FI7286" t="str">
            <v>MT</v>
          </cell>
          <cell r="FJ7286" t="str">
            <v>Exterior</v>
          </cell>
          <cell r="FK7286" t="str">
            <v>EISAnqnx</v>
          </cell>
          <cell r="FL7286">
            <v>255706.32</v>
          </cell>
        </row>
        <row r="7287">
          <cell r="EZ7287" t="str">
            <v>ID</v>
          </cell>
          <cell r="FA7287" t="str">
            <v>Garage</v>
          </cell>
          <cell r="FB7287">
            <v>681437.52</v>
          </cell>
          <cell r="FC7287">
            <v>2460746.6</v>
          </cell>
          <cell r="FI7287" t="str">
            <v>MT</v>
          </cell>
          <cell r="FJ7287" t="str">
            <v>Garage</v>
          </cell>
          <cell r="FK7287" t="str">
            <v>EISAnqnx</v>
          </cell>
          <cell r="FL7287">
            <v>394213.91</v>
          </cell>
        </row>
        <row r="7288">
          <cell r="EZ7288" t="str">
            <v>ID</v>
          </cell>
          <cell r="FA7288" t="str">
            <v>Kitchen</v>
          </cell>
          <cell r="FB7288">
            <v>2896109.46</v>
          </cell>
          <cell r="FC7288">
            <v>1211444.48</v>
          </cell>
          <cell r="FI7288" t="str">
            <v>MT</v>
          </cell>
          <cell r="FJ7288" t="str">
            <v>Kitchen</v>
          </cell>
          <cell r="FK7288" t="str">
            <v>EISAnqnx</v>
          </cell>
          <cell r="FL7288">
            <v>894972.12</v>
          </cell>
        </row>
        <row r="7289">
          <cell r="EZ7289" t="str">
            <v>ID</v>
          </cell>
          <cell r="FA7289" t="str">
            <v>Living Room/Family Room</v>
          </cell>
          <cell r="FB7289">
            <v>2952895.92</v>
          </cell>
          <cell r="FC7289">
            <v>2422888.96</v>
          </cell>
          <cell r="FI7289" t="str">
            <v>MT</v>
          </cell>
          <cell r="FJ7289" t="str">
            <v>Kitchen</v>
          </cell>
          <cell r="FK7289" t="str">
            <v>EISAx</v>
          </cell>
          <cell r="FL7289">
            <v>511412.64</v>
          </cell>
        </row>
        <row r="7290">
          <cell r="EZ7290" t="str">
            <v>ID</v>
          </cell>
          <cell r="FA7290" t="str">
            <v>Other</v>
          </cell>
          <cell r="FB7290">
            <v>4236269.9160000002</v>
          </cell>
          <cell r="FC7290">
            <v>10289706.552000001</v>
          </cell>
          <cell r="FI7290" t="str">
            <v>MT</v>
          </cell>
          <cell r="FJ7290" t="str">
            <v>Living Room/Family Room</v>
          </cell>
          <cell r="FK7290" t="str">
            <v>EISAnqnx</v>
          </cell>
          <cell r="FL7290">
            <v>1086751.8599999999</v>
          </cell>
        </row>
        <row r="7291">
          <cell r="EZ7291" t="str">
            <v>MT</v>
          </cell>
          <cell r="FA7291" t="str">
            <v>Bathroom</v>
          </cell>
          <cell r="FB7291">
            <v>440701.41500000004</v>
          </cell>
          <cell r="FC7291">
            <v>145374.23300000001</v>
          </cell>
          <cell r="FI7291" t="str">
            <v>MT</v>
          </cell>
          <cell r="FJ7291" t="str">
            <v>Living Room/Family Room</v>
          </cell>
          <cell r="FK7291" t="str">
            <v>EISAq</v>
          </cell>
          <cell r="FL7291">
            <v>383559.48</v>
          </cell>
        </row>
        <row r="7292">
          <cell r="EZ7292" t="str">
            <v>MT</v>
          </cell>
          <cell r="FA7292" t="str">
            <v>Bedrooms</v>
          </cell>
          <cell r="FB7292">
            <v>297616.54000000004</v>
          </cell>
          <cell r="FC7292">
            <v>208331.57800000001</v>
          </cell>
          <cell r="FI7292" t="str">
            <v>MT</v>
          </cell>
          <cell r="FJ7292" t="str">
            <v>Living Room/Family Room</v>
          </cell>
          <cell r="FK7292" t="str">
            <v>EISAx</v>
          </cell>
          <cell r="FL7292">
            <v>831045.54</v>
          </cell>
        </row>
        <row r="7293">
          <cell r="EZ7293" t="str">
            <v>MT</v>
          </cell>
          <cell r="FA7293" t="str">
            <v>Exterior</v>
          </cell>
          <cell r="FB7293">
            <v>164833.77600000001</v>
          </cell>
          <cell r="FC7293">
            <v>1863537.4120000002</v>
          </cell>
          <cell r="FI7293" t="str">
            <v>MT</v>
          </cell>
          <cell r="FJ7293" t="str">
            <v>Other</v>
          </cell>
          <cell r="FK7293" t="str">
            <v>EISAnqnx</v>
          </cell>
          <cell r="FL7293">
            <v>852354.4</v>
          </cell>
        </row>
        <row r="7294">
          <cell r="EZ7294" t="str">
            <v>MT</v>
          </cell>
          <cell r="FA7294" t="str">
            <v>Kitchen</v>
          </cell>
          <cell r="FB7294">
            <v>835615.67</v>
          </cell>
          <cell r="FC7294">
            <v>297616.54000000004</v>
          </cell>
          <cell r="FI7294" t="str">
            <v>MT</v>
          </cell>
          <cell r="FJ7294" t="str">
            <v>Other</v>
          </cell>
          <cell r="FK7294" t="str">
            <v>EISAq</v>
          </cell>
          <cell r="FL7294">
            <v>415522.77</v>
          </cell>
        </row>
        <row r="7295">
          <cell r="EZ7295" t="str">
            <v>MT</v>
          </cell>
          <cell r="FA7295" t="str">
            <v>Living Room/Family Room</v>
          </cell>
          <cell r="FB7295">
            <v>394914.255</v>
          </cell>
          <cell r="FC7295">
            <v>391480.21800000005</v>
          </cell>
          <cell r="FI7295" t="str">
            <v>MT</v>
          </cell>
          <cell r="FJ7295" t="str">
            <v>Other</v>
          </cell>
          <cell r="FK7295" t="str">
            <v>EISAx</v>
          </cell>
          <cell r="FL7295">
            <v>106544.3</v>
          </cell>
        </row>
        <row r="7296">
          <cell r="EZ7296" t="str">
            <v>MT</v>
          </cell>
          <cell r="FA7296" t="str">
            <v>Other</v>
          </cell>
          <cell r="FB7296">
            <v>1063406.791</v>
          </cell>
          <cell r="FC7296">
            <v>580352.25300000003</v>
          </cell>
          <cell r="FI7296" t="str">
            <v>WA</v>
          </cell>
          <cell r="FJ7296" t="str">
            <v>Bathroom</v>
          </cell>
          <cell r="FK7296" t="str">
            <v>EISAnqnx</v>
          </cell>
          <cell r="FL7296">
            <v>285643.2</v>
          </cell>
        </row>
        <row r="7297">
          <cell r="EZ7297" t="str">
            <v>WA</v>
          </cell>
          <cell r="FA7297" t="str">
            <v>Bathroom</v>
          </cell>
          <cell r="FB7297">
            <v>11780457.6</v>
          </cell>
          <cell r="FC7297">
            <v>2356091.52</v>
          </cell>
          <cell r="FI7297" t="str">
            <v>WA</v>
          </cell>
          <cell r="FJ7297" t="str">
            <v>Bedrooms</v>
          </cell>
          <cell r="FK7297" t="str">
            <v>EISAnqnx</v>
          </cell>
          <cell r="FL7297">
            <v>257078.88</v>
          </cell>
        </row>
        <row r="7298">
          <cell r="EZ7298" t="str">
            <v>WA</v>
          </cell>
          <cell r="FA7298" t="str">
            <v>Bedrooms</v>
          </cell>
          <cell r="FB7298">
            <v>13412541.83</v>
          </cell>
          <cell r="FC7298">
            <v>12602635.369999999</v>
          </cell>
          <cell r="FI7298" t="str">
            <v>WA</v>
          </cell>
          <cell r="FJ7298" t="str">
            <v>Exterior</v>
          </cell>
          <cell r="FK7298" t="str">
            <v>EISAnqnx</v>
          </cell>
          <cell r="FL7298">
            <v>114257.28</v>
          </cell>
        </row>
        <row r="7299">
          <cell r="EZ7299" t="str">
            <v>WA</v>
          </cell>
          <cell r="FA7299" t="str">
            <v>Exterior</v>
          </cell>
          <cell r="FB7299">
            <v>5890228.7999999998</v>
          </cell>
          <cell r="FC7299">
            <v>37059356.199999996</v>
          </cell>
          <cell r="FI7299" t="str">
            <v>WA</v>
          </cell>
          <cell r="FJ7299" t="str">
            <v>Kitchen</v>
          </cell>
          <cell r="FK7299" t="str">
            <v>EISAnqnx</v>
          </cell>
          <cell r="FL7299">
            <v>457029.12</v>
          </cell>
        </row>
        <row r="7300">
          <cell r="EZ7300" t="str">
            <v>WA</v>
          </cell>
          <cell r="FA7300" t="str">
            <v>Garage</v>
          </cell>
          <cell r="FB7300">
            <v>4294958.5</v>
          </cell>
          <cell r="FC7300">
            <v>14161091.74</v>
          </cell>
          <cell r="FI7300" t="str">
            <v>WA</v>
          </cell>
          <cell r="FJ7300" t="str">
            <v>Living Room/Family Room</v>
          </cell>
          <cell r="FK7300" t="str">
            <v>EISAnqnx</v>
          </cell>
          <cell r="FL7300">
            <v>228514.56</v>
          </cell>
        </row>
        <row r="7301">
          <cell r="EZ7301" t="str">
            <v>WA</v>
          </cell>
          <cell r="FA7301" t="str">
            <v>Kitchen</v>
          </cell>
          <cell r="FB7301">
            <v>6442437.75</v>
          </cell>
          <cell r="FC7301">
            <v>2356091.52</v>
          </cell>
          <cell r="FI7301" t="str">
            <v>WA</v>
          </cell>
          <cell r="FJ7301" t="str">
            <v>Other</v>
          </cell>
          <cell r="FK7301" t="str">
            <v>EISAnqnx</v>
          </cell>
          <cell r="FL7301">
            <v>257078.88</v>
          </cell>
        </row>
        <row r="7302">
          <cell r="EZ7302" t="str">
            <v>WA</v>
          </cell>
          <cell r="FA7302" t="str">
            <v>Living Room/Family Room</v>
          </cell>
          <cell r="FB7302">
            <v>6368809.8899999997</v>
          </cell>
          <cell r="FC7302">
            <v>9866133.2400000002</v>
          </cell>
          <cell r="FI7302" t="str">
            <v>WA</v>
          </cell>
          <cell r="FJ7302" t="str">
            <v>Other</v>
          </cell>
          <cell r="FK7302" t="str">
            <v>EISAq</v>
          </cell>
          <cell r="FL7302">
            <v>333250.40000000002</v>
          </cell>
        </row>
        <row r="7303">
          <cell r="EZ7303" t="str">
            <v>WA</v>
          </cell>
          <cell r="FA7303" t="str">
            <v>Other</v>
          </cell>
          <cell r="FB7303">
            <v>11117806.859999999</v>
          </cell>
          <cell r="FC7303">
            <v>6270639.4100000001</v>
          </cell>
          <cell r="FI7303" t="str">
            <v>MT</v>
          </cell>
          <cell r="FJ7303" t="str">
            <v>Bathroom</v>
          </cell>
          <cell r="FK7303" t="str">
            <v>EISAnqnx</v>
          </cell>
          <cell r="FL7303">
            <v>412084.44000000006</v>
          </cell>
        </row>
        <row r="7304">
          <cell r="EZ7304" t="str">
            <v>OR</v>
          </cell>
          <cell r="FA7304" t="str">
            <v>Bathroom</v>
          </cell>
          <cell r="FB7304">
            <v>814409.46</v>
          </cell>
          <cell r="FC7304">
            <v>233840.34</v>
          </cell>
          <cell r="FI7304" t="str">
            <v>MT</v>
          </cell>
          <cell r="FJ7304" t="str">
            <v>Bathroom</v>
          </cell>
          <cell r="FK7304" t="str">
            <v>EISAq</v>
          </cell>
          <cell r="FL7304">
            <v>17170.185000000001</v>
          </cell>
        </row>
        <row r="7305">
          <cell r="EZ7305" t="str">
            <v>OR</v>
          </cell>
          <cell r="FA7305" t="str">
            <v>Bedrooms</v>
          </cell>
          <cell r="FB7305">
            <v>1620755.46</v>
          </cell>
          <cell r="FC7305">
            <v>1506254.328</v>
          </cell>
          <cell r="FI7305" t="str">
            <v>MT</v>
          </cell>
          <cell r="FJ7305" t="str">
            <v>Bedrooms</v>
          </cell>
          <cell r="FK7305" t="str">
            <v>EISAq</v>
          </cell>
          <cell r="FL7305">
            <v>68680.740000000005</v>
          </cell>
        </row>
        <row r="7306">
          <cell r="EZ7306" t="str">
            <v>OR</v>
          </cell>
          <cell r="FA7306" t="str">
            <v>Exterior</v>
          </cell>
          <cell r="FB7306">
            <v>1677199.68</v>
          </cell>
          <cell r="FC7306">
            <v>4854202.92</v>
          </cell>
          <cell r="FI7306" t="str">
            <v>MT</v>
          </cell>
          <cell r="FJ7306" t="str">
            <v>Exterior</v>
          </cell>
          <cell r="FK7306" t="str">
            <v>EISAq</v>
          </cell>
          <cell r="FL7306">
            <v>68680.740000000005</v>
          </cell>
        </row>
        <row r="7307">
          <cell r="EZ7307" t="str">
            <v>OR</v>
          </cell>
          <cell r="FA7307" t="str">
            <v>Garage</v>
          </cell>
          <cell r="FB7307">
            <v>0</v>
          </cell>
          <cell r="FC7307">
            <v>0</v>
          </cell>
          <cell r="FI7307" t="str">
            <v>MT</v>
          </cell>
          <cell r="FJ7307" t="str">
            <v>Garage</v>
          </cell>
          <cell r="FK7307" t="str">
            <v>EISAnqnx</v>
          </cell>
          <cell r="FL7307">
            <v>206042.22000000003</v>
          </cell>
        </row>
        <row r="7308">
          <cell r="EZ7308" t="str">
            <v>OR</v>
          </cell>
          <cell r="FA7308" t="str">
            <v>Kitchen</v>
          </cell>
          <cell r="FB7308">
            <v>525737.59199999995</v>
          </cell>
          <cell r="FC7308">
            <v>451553.76</v>
          </cell>
          <cell r="FI7308" t="str">
            <v>MT</v>
          </cell>
          <cell r="FJ7308" t="str">
            <v>Kitchen</v>
          </cell>
          <cell r="FK7308" t="str">
            <v>EISAnqnx</v>
          </cell>
          <cell r="FL7308">
            <v>74404.135000000009</v>
          </cell>
        </row>
        <row r="7309">
          <cell r="EZ7309" t="str">
            <v>OR</v>
          </cell>
          <cell r="FA7309" t="str">
            <v>Living Room/Family Room</v>
          </cell>
          <cell r="FB7309">
            <v>959551.74</v>
          </cell>
          <cell r="FC7309">
            <v>696682.94400000002</v>
          </cell>
          <cell r="FI7309" t="str">
            <v>MT</v>
          </cell>
          <cell r="FJ7309" t="str">
            <v>Kitchen</v>
          </cell>
          <cell r="FK7309" t="str">
            <v>EISAq</v>
          </cell>
          <cell r="FL7309">
            <v>137361.48000000001</v>
          </cell>
        </row>
        <row r="7310">
          <cell r="EZ7310" t="str">
            <v>OR</v>
          </cell>
          <cell r="FA7310" t="str">
            <v>Other</v>
          </cell>
          <cell r="FB7310">
            <v>2636751.42</v>
          </cell>
          <cell r="FC7310">
            <v>2372269.932</v>
          </cell>
          <cell r="FI7310" t="str">
            <v>MT</v>
          </cell>
          <cell r="FJ7310" t="str">
            <v>Living Room/Family Room</v>
          </cell>
          <cell r="FK7310" t="str">
            <v>EISAq</v>
          </cell>
          <cell r="FL7310">
            <v>137361.48000000001</v>
          </cell>
        </row>
        <row r="7311">
          <cell r="EZ7311" t="str">
            <v>ID</v>
          </cell>
          <cell r="FA7311" t="str">
            <v>Bathroom</v>
          </cell>
          <cell r="FB7311">
            <v>143095.79999999999</v>
          </cell>
          <cell r="FC7311">
            <v>51275.994999999995</v>
          </cell>
          <cell r="FI7311" t="str">
            <v>MT</v>
          </cell>
          <cell r="FJ7311" t="str">
            <v>Other</v>
          </cell>
          <cell r="FK7311" t="str">
            <v>EISAq</v>
          </cell>
          <cell r="FL7311">
            <v>137361.48000000001</v>
          </cell>
        </row>
        <row r="7312">
          <cell r="EZ7312" t="str">
            <v>ID</v>
          </cell>
          <cell r="FA7312" t="str">
            <v>Bedrooms</v>
          </cell>
          <cell r="FB7312">
            <v>196756.72499999998</v>
          </cell>
          <cell r="FC7312">
            <v>409015.495</v>
          </cell>
          <cell r="FI7312" t="str">
            <v>ID</v>
          </cell>
          <cell r="FJ7312" t="str">
            <v>Bathroom</v>
          </cell>
          <cell r="FK7312" t="str">
            <v>EISAnqnx</v>
          </cell>
          <cell r="FL7312">
            <v>757152.8</v>
          </cell>
        </row>
        <row r="7313">
          <cell r="EZ7313" t="str">
            <v>ID</v>
          </cell>
          <cell r="FA7313" t="str">
            <v>Exterior</v>
          </cell>
          <cell r="FB7313">
            <v>250417.65</v>
          </cell>
          <cell r="FC7313">
            <v>3505847.0999999996</v>
          </cell>
          <cell r="FI7313" t="str">
            <v>ID</v>
          </cell>
          <cell r="FJ7313" t="str">
            <v>Bedrooms</v>
          </cell>
          <cell r="FK7313" t="str">
            <v>EISAnqnx</v>
          </cell>
          <cell r="FL7313">
            <v>1173586.8400000001</v>
          </cell>
        </row>
        <row r="7314">
          <cell r="EZ7314" t="str">
            <v>ID</v>
          </cell>
          <cell r="FA7314" t="str">
            <v>Kitchen</v>
          </cell>
          <cell r="FB7314">
            <v>104936.92</v>
          </cell>
          <cell r="FC7314">
            <v>245647.78999999998</v>
          </cell>
          <cell r="FI7314" t="str">
            <v>ID</v>
          </cell>
          <cell r="FJ7314" t="str">
            <v>Exterior</v>
          </cell>
          <cell r="FK7314" t="str">
            <v>EISAnqnx</v>
          </cell>
          <cell r="FL7314">
            <v>832868.08000000007</v>
          </cell>
        </row>
        <row r="7315">
          <cell r="EZ7315" t="str">
            <v>ID</v>
          </cell>
          <cell r="FA7315" t="str">
            <v>Living Room/Family Room</v>
          </cell>
          <cell r="FB7315">
            <v>71547.899999999994</v>
          </cell>
          <cell r="FC7315">
            <v>378011.40499999997</v>
          </cell>
          <cell r="FI7315" t="str">
            <v>ID</v>
          </cell>
          <cell r="FJ7315" t="str">
            <v>Exterior</v>
          </cell>
          <cell r="FK7315" t="str">
            <v>EISAq</v>
          </cell>
          <cell r="FL7315">
            <v>56786.46</v>
          </cell>
        </row>
        <row r="7316">
          <cell r="EZ7316" t="str">
            <v>ID</v>
          </cell>
          <cell r="FA7316" t="str">
            <v>Other</v>
          </cell>
          <cell r="FB7316">
            <v>1061293.8499999999</v>
          </cell>
          <cell r="FC7316">
            <v>2331269.0749999997</v>
          </cell>
          <cell r="FI7316" t="str">
            <v>ID</v>
          </cell>
          <cell r="FJ7316" t="str">
            <v>Garage</v>
          </cell>
          <cell r="FK7316" t="str">
            <v>EISAnqnx</v>
          </cell>
          <cell r="FL7316">
            <v>1211444.48</v>
          </cell>
        </row>
        <row r="7317">
          <cell r="EZ7317" t="str">
            <v>ID</v>
          </cell>
          <cell r="FA7317" t="str">
            <v>Bathroom</v>
          </cell>
          <cell r="FB7317">
            <v>371004.87200000003</v>
          </cell>
          <cell r="FC7317">
            <v>302861.12</v>
          </cell>
          <cell r="FI7317" t="str">
            <v>ID</v>
          </cell>
          <cell r="FJ7317" t="str">
            <v>Kitchen</v>
          </cell>
          <cell r="FK7317" t="str">
            <v>EISAnqnx</v>
          </cell>
          <cell r="FL7317">
            <v>246074.66</v>
          </cell>
        </row>
        <row r="7318">
          <cell r="EZ7318" t="str">
            <v>ID</v>
          </cell>
          <cell r="FA7318" t="str">
            <v>Bedrooms</v>
          </cell>
          <cell r="FB7318">
            <v>1158443.784</v>
          </cell>
          <cell r="FC7318">
            <v>2063241.3800000001</v>
          </cell>
          <cell r="FI7318" t="str">
            <v>ID</v>
          </cell>
          <cell r="FJ7318" t="str">
            <v>Kitchen</v>
          </cell>
          <cell r="FK7318" t="str">
            <v>EISAq</v>
          </cell>
          <cell r="FL7318">
            <v>605722.24</v>
          </cell>
        </row>
        <row r="7319">
          <cell r="EZ7319" t="str">
            <v>ID</v>
          </cell>
          <cell r="FA7319" t="str">
            <v>Exterior</v>
          </cell>
          <cell r="FB7319">
            <v>2297958.7480000001</v>
          </cell>
          <cell r="FC7319">
            <v>12265875.360000001</v>
          </cell>
          <cell r="FI7319" t="str">
            <v>ID</v>
          </cell>
          <cell r="FJ7319" t="str">
            <v>Living Room/Family Room</v>
          </cell>
          <cell r="FK7319" t="str">
            <v>EISAnqnx</v>
          </cell>
          <cell r="FL7319">
            <v>832868.08000000007</v>
          </cell>
        </row>
        <row r="7320">
          <cell r="EZ7320" t="str">
            <v>ID</v>
          </cell>
          <cell r="FA7320" t="str">
            <v>Garage</v>
          </cell>
          <cell r="FB7320">
            <v>711723.63199999998</v>
          </cell>
          <cell r="FC7320">
            <v>2271458.4</v>
          </cell>
          <cell r="FI7320" t="str">
            <v>ID</v>
          </cell>
          <cell r="FJ7320" t="str">
            <v>Other</v>
          </cell>
          <cell r="FK7320" t="str">
            <v>EISAnqnx</v>
          </cell>
          <cell r="FL7320">
            <v>681437.52</v>
          </cell>
        </row>
        <row r="7321">
          <cell r="EZ7321" t="str">
            <v>ID</v>
          </cell>
          <cell r="FA7321" t="str">
            <v>Kitchen</v>
          </cell>
          <cell r="FB7321">
            <v>980512.87600000005</v>
          </cell>
          <cell r="FC7321">
            <v>946441</v>
          </cell>
          <cell r="FI7321" t="str">
            <v>ID</v>
          </cell>
          <cell r="FJ7321" t="str">
            <v>Bathroom</v>
          </cell>
          <cell r="FK7321" t="str">
            <v>EISAq</v>
          </cell>
          <cell r="FL7321">
            <v>249860.424</v>
          </cell>
        </row>
        <row r="7322">
          <cell r="EZ7322" t="str">
            <v>ID</v>
          </cell>
          <cell r="FA7322" t="str">
            <v>Living Room/Family Room</v>
          </cell>
          <cell r="FB7322">
            <v>4096196.648</v>
          </cell>
          <cell r="FC7322">
            <v>3312543.5</v>
          </cell>
          <cell r="FI7322" t="str">
            <v>ID</v>
          </cell>
          <cell r="FJ7322" t="str">
            <v>Bedrooms</v>
          </cell>
          <cell r="FK7322" t="str">
            <v>EISAnqnx</v>
          </cell>
          <cell r="FL7322">
            <v>605722.24</v>
          </cell>
        </row>
        <row r="7323">
          <cell r="EZ7323" t="str">
            <v>ID</v>
          </cell>
          <cell r="FA7323" t="str">
            <v>Other</v>
          </cell>
          <cell r="FB7323">
            <v>3710048.72</v>
          </cell>
          <cell r="FC7323">
            <v>4258984.5</v>
          </cell>
          <cell r="FI7323" t="str">
            <v>ID</v>
          </cell>
          <cell r="FJ7323" t="str">
            <v>Bedrooms</v>
          </cell>
          <cell r="FK7323" t="str">
            <v>EISAq</v>
          </cell>
          <cell r="FL7323">
            <v>170359.38</v>
          </cell>
        </row>
        <row r="7324">
          <cell r="EZ7324" t="str">
            <v>WA</v>
          </cell>
          <cell r="FA7324" t="str">
            <v>Bathroom</v>
          </cell>
          <cell r="FB7324">
            <v>1809593.91</v>
          </cell>
          <cell r="FC7324">
            <v>436798.52999999997</v>
          </cell>
          <cell r="FI7324" t="str">
            <v>ID</v>
          </cell>
          <cell r="FJ7324" t="str">
            <v>Exterior</v>
          </cell>
          <cell r="FK7324" t="str">
            <v>EISAq</v>
          </cell>
          <cell r="FL7324">
            <v>83286.808000000005</v>
          </cell>
        </row>
        <row r="7325">
          <cell r="EZ7325" t="str">
            <v>WA</v>
          </cell>
          <cell r="FA7325" t="str">
            <v>Bedrooms</v>
          </cell>
          <cell r="FB7325">
            <v>1414395.24</v>
          </cell>
          <cell r="FC7325">
            <v>1195995.9749999999</v>
          </cell>
          <cell r="FI7325" t="str">
            <v>ID</v>
          </cell>
          <cell r="FJ7325" t="str">
            <v>Garage</v>
          </cell>
          <cell r="FK7325" t="str">
            <v>EISAnqnx</v>
          </cell>
          <cell r="FL7325">
            <v>378576.4</v>
          </cell>
        </row>
        <row r="7326">
          <cell r="EZ7326" t="str">
            <v>WA</v>
          </cell>
          <cell r="FA7326" t="str">
            <v>Exterior</v>
          </cell>
          <cell r="FB7326">
            <v>4076786.28</v>
          </cell>
          <cell r="FC7326">
            <v>5459981.625</v>
          </cell>
          <cell r="FI7326" t="str">
            <v>ID</v>
          </cell>
          <cell r="FJ7326" t="str">
            <v>Kitchen</v>
          </cell>
          <cell r="FK7326" t="str">
            <v>EISAq</v>
          </cell>
          <cell r="FL7326">
            <v>227145.84</v>
          </cell>
        </row>
        <row r="7327">
          <cell r="EZ7327" t="str">
            <v>WA</v>
          </cell>
          <cell r="FA7327" t="str">
            <v>Garage</v>
          </cell>
          <cell r="FB7327">
            <v>1102396.29</v>
          </cell>
          <cell r="FC7327">
            <v>1102396.29</v>
          </cell>
          <cell r="FI7327" t="str">
            <v>ID</v>
          </cell>
          <cell r="FJ7327" t="str">
            <v>Living Room/Family Room</v>
          </cell>
          <cell r="FK7327" t="str">
            <v>EISAq</v>
          </cell>
          <cell r="FL7327">
            <v>704152.10400000005</v>
          </cell>
        </row>
        <row r="7328">
          <cell r="EZ7328" t="str">
            <v>WA</v>
          </cell>
          <cell r="FA7328" t="str">
            <v>Kitchen</v>
          </cell>
          <cell r="FB7328">
            <v>540798.17999999993</v>
          </cell>
          <cell r="FC7328">
            <v>332798.88</v>
          </cell>
          <cell r="FI7328" t="str">
            <v>ID</v>
          </cell>
          <cell r="FJ7328" t="str">
            <v>Other</v>
          </cell>
          <cell r="FK7328" t="str">
            <v>EISAq</v>
          </cell>
          <cell r="FL7328">
            <v>83286.808000000005</v>
          </cell>
        </row>
        <row r="7329">
          <cell r="EZ7329" t="str">
            <v>WA</v>
          </cell>
          <cell r="FA7329" t="str">
            <v>Living Room/Family Room</v>
          </cell>
          <cell r="FB7329">
            <v>2246392.44</v>
          </cell>
          <cell r="FC7329">
            <v>1379035.3589999999</v>
          </cell>
          <cell r="FI7329" t="str">
            <v>WA</v>
          </cell>
          <cell r="FJ7329" t="str">
            <v>Bathroom</v>
          </cell>
          <cell r="FK7329" t="str">
            <v>EISAq</v>
          </cell>
          <cell r="FL7329">
            <v>62399.79</v>
          </cell>
        </row>
        <row r="7330">
          <cell r="EZ7330" t="str">
            <v>WA</v>
          </cell>
          <cell r="FA7330" t="str">
            <v>Other</v>
          </cell>
          <cell r="FB7330">
            <v>2616631.1940000001</v>
          </cell>
          <cell r="FC7330">
            <v>1799193.9449999998</v>
          </cell>
          <cell r="FI7330" t="str">
            <v>WA</v>
          </cell>
          <cell r="FJ7330" t="str">
            <v>Bedrooms</v>
          </cell>
          <cell r="FK7330" t="str">
            <v>EISAnqnx</v>
          </cell>
          <cell r="FL7330">
            <v>457598.45999999996</v>
          </cell>
        </row>
        <row r="7331">
          <cell r="EZ7331" t="str">
            <v>ID</v>
          </cell>
          <cell r="FA7331" t="str">
            <v>Bathroom</v>
          </cell>
          <cell r="FB7331">
            <v>1514305.6</v>
          </cell>
          <cell r="FC7331">
            <v>265003.48</v>
          </cell>
          <cell r="FI7331" t="str">
            <v>WA</v>
          </cell>
          <cell r="FJ7331" t="str">
            <v>Bedrooms</v>
          </cell>
          <cell r="FK7331" t="str">
            <v>EISAq</v>
          </cell>
          <cell r="FL7331">
            <v>230879.223</v>
          </cell>
        </row>
        <row r="7332">
          <cell r="EZ7332" t="str">
            <v>ID</v>
          </cell>
          <cell r="FA7332" t="str">
            <v>Bedrooms</v>
          </cell>
          <cell r="FB7332">
            <v>435362.86</v>
          </cell>
          <cell r="FC7332">
            <v>1052442.392</v>
          </cell>
          <cell r="FI7332" t="str">
            <v>WA</v>
          </cell>
          <cell r="FJ7332" t="str">
            <v>Bedrooms</v>
          </cell>
          <cell r="FK7332" t="str">
            <v>EISAx</v>
          </cell>
          <cell r="FL7332">
            <v>384798.70500000002</v>
          </cell>
        </row>
        <row r="7333">
          <cell r="EZ7333" t="str">
            <v>ID</v>
          </cell>
          <cell r="FA7333" t="str">
            <v>Exterior</v>
          </cell>
          <cell r="FB7333">
            <v>151430.56</v>
          </cell>
          <cell r="FC7333">
            <v>3785764</v>
          </cell>
          <cell r="FI7333" t="str">
            <v>WA</v>
          </cell>
          <cell r="FJ7333" t="str">
            <v>Exterior</v>
          </cell>
          <cell r="FK7333" t="str">
            <v>EISAnqnx</v>
          </cell>
          <cell r="FL7333">
            <v>124799.58</v>
          </cell>
        </row>
        <row r="7334">
          <cell r="EZ7334" t="str">
            <v>ID</v>
          </cell>
          <cell r="FA7334" t="str">
            <v>Living Room/Family Room</v>
          </cell>
          <cell r="FB7334">
            <v>2574319.52</v>
          </cell>
          <cell r="FC7334">
            <v>1150872.2560000001</v>
          </cell>
          <cell r="FI7334" t="str">
            <v>WA</v>
          </cell>
          <cell r="FJ7334" t="str">
            <v>Exterior</v>
          </cell>
          <cell r="FK7334" t="str">
            <v>EISAx</v>
          </cell>
          <cell r="FL7334">
            <v>831997.2</v>
          </cell>
        </row>
        <row r="7335">
          <cell r="EZ7335" t="str">
            <v>ID</v>
          </cell>
          <cell r="FA7335" t="str">
            <v>Other</v>
          </cell>
          <cell r="FB7335">
            <v>151430.56</v>
          </cell>
          <cell r="FC7335">
            <v>408862.51199999999</v>
          </cell>
          <cell r="FI7335" t="str">
            <v>WA</v>
          </cell>
          <cell r="FJ7335" t="str">
            <v>Garage</v>
          </cell>
          <cell r="FK7335" t="str">
            <v>EISAnqnx</v>
          </cell>
          <cell r="FL7335">
            <v>582398.04</v>
          </cell>
        </row>
        <row r="7336">
          <cell r="EZ7336" t="str">
            <v>ID</v>
          </cell>
          <cell r="FA7336" t="str">
            <v>Bathroom</v>
          </cell>
          <cell r="FB7336">
            <v>1508468.2249999999</v>
          </cell>
          <cell r="FC7336">
            <v>342237.45499999996</v>
          </cell>
          <cell r="FI7336" t="str">
            <v>WA</v>
          </cell>
          <cell r="FJ7336" t="str">
            <v>Kitchen</v>
          </cell>
          <cell r="FK7336" t="str">
            <v>EISAq</v>
          </cell>
          <cell r="FL7336">
            <v>187199.37</v>
          </cell>
        </row>
        <row r="7337">
          <cell r="EZ7337" t="str">
            <v>ID</v>
          </cell>
          <cell r="FA7337" t="str">
            <v>Bedrooms</v>
          </cell>
          <cell r="FB7337">
            <v>1621752.4</v>
          </cell>
          <cell r="FC7337">
            <v>1168615.7</v>
          </cell>
          <cell r="FI7337" t="str">
            <v>WA</v>
          </cell>
          <cell r="FJ7337" t="str">
            <v>Living Room/Family Room</v>
          </cell>
          <cell r="FK7337" t="str">
            <v>EISAq</v>
          </cell>
          <cell r="FL7337">
            <v>93599.684999999998</v>
          </cell>
        </row>
        <row r="7338">
          <cell r="EZ7338" t="str">
            <v>ID</v>
          </cell>
          <cell r="FA7338" t="str">
            <v>Exterior</v>
          </cell>
          <cell r="FB7338">
            <v>1627714.7249999999</v>
          </cell>
          <cell r="FC7338">
            <v>4431199.9399999995</v>
          </cell>
          <cell r="FI7338" t="str">
            <v>WA</v>
          </cell>
          <cell r="FJ7338" t="str">
            <v>Other</v>
          </cell>
          <cell r="FK7338" t="str">
            <v>EISAnqnx</v>
          </cell>
          <cell r="FL7338">
            <v>1622394.54</v>
          </cell>
        </row>
        <row r="7339">
          <cell r="EZ7339" t="str">
            <v>ID</v>
          </cell>
          <cell r="FA7339" t="str">
            <v>Garage</v>
          </cell>
          <cell r="FB7339">
            <v>524684.6</v>
          </cell>
          <cell r="FC7339">
            <v>953971.99999999988</v>
          </cell>
          <cell r="FI7339" t="str">
            <v>WA</v>
          </cell>
          <cell r="FJ7339" t="str">
            <v>Other</v>
          </cell>
          <cell r="FK7339" t="str">
            <v>EISAq</v>
          </cell>
          <cell r="FL7339">
            <v>960956.76599999995</v>
          </cell>
        </row>
        <row r="7340">
          <cell r="EZ7340" t="str">
            <v>ID</v>
          </cell>
          <cell r="FA7340" t="str">
            <v>Kitchen</v>
          </cell>
          <cell r="FB7340">
            <v>894348.74999999988</v>
          </cell>
          <cell r="FC7340">
            <v>479370.93</v>
          </cell>
          <cell r="FI7340" t="str">
            <v>WA</v>
          </cell>
          <cell r="FJ7340" t="str">
            <v>Other</v>
          </cell>
          <cell r="FK7340" t="str">
            <v>EISAx</v>
          </cell>
          <cell r="FL7340">
            <v>415998.6</v>
          </cell>
        </row>
        <row r="7341">
          <cell r="EZ7341" t="str">
            <v>ID</v>
          </cell>
          <cell r="FA7341" t="str">
            <v>Living Room/Family Room</v>
          </cell>
          <cell r="FB7341">
            <v>608157.14999999991</v>
          </cell>
          <cell r="FC7341">
            <v>467446.27999999997</v>
          </cell>
          <cell r="FI7341" t="str">
            <v>ID</v>
          </cell>
          <cell r="FJ7341" t="str">
            <v>Bathroom</v>
          </cell>
          <cell r="FK7341" t="str">
            <v>EISAq</v>
          </cell>
          <cell r="FL7341">
            <v>658722.93599999999</v>
          </cell>
        </row>
        <row r="7342">
          <cell r="EZ7342" t="str">
            <v>ID</v>
          </cell>
          <cell r="FA7342" t="str">
            <v>Other</v>
          </cell>
          <cell r="FB7342">
            <v>4233250.75</v>
          </cell>
          <cell r="FC7342">
            <v>3836159.9049999998</v>
          </cell>
          <cell r="FI7342" t="str">
            <v>ID</v>
          </cell>
          <cell r="FJ7342" t="str">
            <v>Bedrooms</v>
          </cell>
          <cell r="FK7342" t="str">
            <v>EISAq</v>
          </cell>
          <cell r="FL7342">
            <v>613293.76800000004</v>
          </cell>
        </row>
        <row r="7343">
          <cell r="EZ7343" t="str">
            <v>WA</v>
          </cell>
          <cell r="FA7343" t="str">
            <v>Bathroom</v>
          </cell>
          <cell r="FB7343">
            <v>1352044.48</v>
          </cell>
          <cell r="FC7343">
            <v>361814.72000000003</v>
          </cell>
          <cell r="FI7343" t="str">
            <v>ID</v>
          </cell>
          <cell r="FJ7343" t="str">
            <v>Bedrooms</v>
          </cell>
          <cell r="FK7343" t="str">
            <v>EISAx</v>
          </cell>
          <cell r="FL7343">
            <v>454291.68</v>
          </cell>
        </row>
        <row r="7344">
          <cell r="EZ7344" t="str">
            <v>WA</v>
          </cell>
          <cell r="FA7344" t="str">
            <v>Bedrooms</v>
          </cell>
          <cell r="FB7344">
            <v>885493.92</v>
          </cell>
          <cell r="FC7344">
            <v>837886.72</v>
          </cell>
          <cell r="FI7344" t="str">
            <v>ID</v>
          </cell>
          <cell r="FJ7344" t="str">
            <v>Exterior</v>
          </cell>
          <cell r="FK7344" t="str">
            <v>EISAq</v>
          </cell>
          <cell r="FL7344">
            <v>545150.01600000006</v>
          </cell>
        </row>
        <row r="7345">
          <cell r="EZ7345" t="str">
            <v>WA</v>
          </cell>
          <cell r="FA7345" t="str">
            <v>Exterior</v>
          </cell>
          <cell r="FB7345">
            <v>342771.84</v>
          </cell>
          <cell r="FC7345">
            <v>5373900.7359999996</v>
          </cell>
          <cell r="FI7345" t="str">
            <v>ID</v>
          </cell>
          <cell r="FJ7345" t="str">
            <v>Kitchen</v>
          </cell>
          <cell r="FK7345" t="str">
            <v>EISAq</v>
          </cell>
          <cell r="FL7345">
            <v>817725.02399999998</v>
          </cell>
        </row>
        <row r="7346">
          <cell r="EZ7346" t="str">
            <v>WA</v>
          </cell>
          <cell r="FA7346" t="str">
            <v>Garage</v>
          </cell>
          <cell r="FB7346">
            <v>571286.4</v>
          </cell>
          <cell r="FC7346">
            <v>1866202.24</v>
          </cell>
          <cell r="FI7346" t="str">
            <v>ID</v>
          </cell>
          <cell r="FJ7346" t="str">
            <v>Living Room/Family Room</v>
          </cell>
          <cell r="FK7346" t="str">
            <v>EISAq</v>
          </cell>
          <cell r="FL7346">
            <v>954012.52800000005</v>
          </cell>
        </row>
        <row r="7347">
          <cell r="EZ7347" t="str">
            <v>WA</v>
          </cell>
          <cell r="FA7347" t="str">
            <v>Kitchen</v>
          </cell>
          <cell r="FB7347">
            <v>592233.56799999997</v>
          </cell>
          <cell r="FC7347">
            <v>523679.2</v>
          </cell>
          <cell r="FI7347" t="str">
            <v>ID</v>
          </cell>
          <cell r="FJ7347" t="str">
            <v>Other</v>
          </cell>
          <cell r="FK7347" t="str">
            <v>EISAq</v>
          </cell>
          <cell r="FL7347">
            <v>1075156.976</v>
          </cell>
        </row>
        <row r="7348">
          <cell r="EZ7348" t="str">
            <v>WA</v>
          </cell>
          <cell r="FA7348" t="str">
            <v>Living Room/Family Room</v>
          </cell>
          <cell r="FB7348">
            <v>655075.07200000004</v>
          </cell>
          <cell r="FC7348">
            <v>1409173.12</v>
          </cell>
          <cell r="FI7348" t="str">
            <v>MT</v>
          </cell>
          <cell r="FJ7348" t="str">
            <v>Bathroom</v>
          </cell>
          <cell r="FK7348" t="str">
            <v>EISAnqnx</v>
          </cell>
          <cell r="FL7348">
            <v>183148.64</v>
          </cell>
        </row>
        <row r="7349">
          <cell r="EZ7349" t="str">
            <v>WA</v>
          </cell>
          <cell r="FA7349" t="str">
            <v>Other</v>
          </cell>
          <cell r="FB7349">
            <v>354197.56800000003</v>
          </cell>
          <cell r="FC7349">
            <v>476072</v>
          </cell>
          <cell r="FI7349" t="str">
            <v>MT</v>
          </cell>
          <cell r="FJ7349" t="str">
            <v>Bedrooms</v>
          </cell>
          <cell r="FK7349" t="str">
            <v>EISAnqnx</v>
          </cell>
          <cell r="FL7349">
            <v>206042.22000000003</v>
          </cell>
        </row>
        <row r="7350">
          <cell r="EZ7350" t="str">
            <v>MT</v>
          </cell>
          <cell r="FA7350" t="str">
            <v>Bathroom</v>
          </cell>
          <cell r="FB7350">
            <v>663913.82000000007</v>
          </cell>
          <cell r="FC7350">
            <v>305629.29300000001</v>
          </cell>
          <cell r="FI7350" t="str">
            <v>MT</v>
          </cell>
          <cell r="FJ7350" t="str">
            <v>Bedrooms</v>
          </cell>
          <cell r="FK7350" t="str">
            <v>EISAq</v>
          </cell>
          <cell r="FL7350">
            <v>75548.814000000013</v>
          </cell>
        </row>
        <row r="7351">
          <cell r="EZ7351" t="str">
            <v>MT</v>
          </cell>
          <cell r="FA7351" t="str">
            <v>Bedrooms</v>
          </cell>
          <cell r="FB7351">
            <v>1066840.828</v>
          </cell>
          <cell r="FC7351">
            <v>638730.8820000001</v>
          </cell>
          <cell r="FI7351" t="str">
            <v>MT</v>
          </cell>
          <cell r="FJ7351" t="str">
            <v>Exterior</v>
          </cell>
          <cell r="FK7351" t="str">
            <v>EISAnqnx</v>
          </cell>
          <cell r="FL7351">
            <v>206042.22000000003</v>
          </cell>
        </row>
        <row r="7352">
          <cell r="EZ7352" t="str">
            <v>MT</v>
          </cell>
          <cell r="FA7352" t="str">
            <v>Exterior</v>
          </cell>
          <cell r="FB7352">
            <v>274722.96000000002</v>
          </cell>
          <cell r="FC7352">
            <v>2308817.5430000001</v>
          </cell>
          <cell r="FI7352" t="str">
            <v>MT</v>
          </cell>
          <cell r="FJ7352" t="str">
            <v>Garage</v>
          </cell>
          <cell r="FK7352" t="str">
            <v>EISAnqnx</v>
          </cell>
          <cell r="FL7352">
            <v>274722.96000000002</v>
          </cell>
        </row>
        <row r="7353">
          <cell r="EZ7353" t="str">
            <v>MT</v>
          </cell>
          <cell r="FA7353" t="str">
            <v>Garage</v>
          </cell>
          <cell r="FB7353">
            <v>210620.93600000002</v>
          </cell>
          <cell r="FC7353">
            <v>328522.87300000002</v>
          </cell>
          <cell r="FI7353" t="str">
            <v>MT</v>
          </cell>
          <cell r="FJ7353" t="str">
            <v>Kitchen</v>
          </cell>
          <cell r="FK7353" t="str">
            <v>EISAq</v>
          </cell>
          <cell r="FL7353">
            <v>17170.185000000001</v>
          </cell>
        </row>
        <row r="7354">
          <cell r="EZ7354" t="str">
            <v>MT</v>
          </cell>
          <cell r="FA7354" t="str">
            <v>Kitchen</v>
          </cell>
          <cell r="FB7354">
            <v>200318.82500000001</v>
          </cell>
          <cell r="FC7354">
            <v>218633.68900000001</v>
          </cell>
          <cell r="FI7354" t="str">
            <v>MT</v>
          </cell>
          <cell r="FJ7354" t="str">
            <v>Living Room/Family Room</v>
          </cell>
          <cell r="FK7354" t="str">
            <v>EISAnqnx</v>
          </cell>
          <cell r="FL7354">
            <v>137361.48000000001</v>
          </cell>
        </row>
        <row r="7355">
          <cell r="EZ7355" t="str">
            <v>MT</v>
          </cell>
          <cell r="FA7355" t="str">
            <v>Living Room/Family Room</v>
          </cell>
          <cell r="FB7355">
            <v>354850.49000000005</v>
          </cell>
          <cell r="FC7355">
            <v>645598.95600000001</v>
          </cell>
          <cell r="FI7355" t="str">
            <v>MT</v>
          </cell>
          <cell r="FJ7355" t="str">
            <v>Living Room/Family Room</v>
          </cell>
          <cell r="FK7355" t="str">
            <v>EISAq</v>
          </cell>
          <cell r="FL7355">
            <v>50365.876000000004</v>
          </cell>
        </row>
        <row r="7356">
          <cell r="EZ7356" t="str">
            <v>MT</v>
          </cell>
          <cell r="FA7356" t="str">
            <v>Other</v>
          </cell>
          <cell r="FB7356">
            <v>399492.97100000002</v>
          </cell>
          <cell r="FC7356">
            <v>483054.53800000006</v>
          </cell>
          <cell r="FI7356" t="str">
            <v>MT</v>
          </cell>
          <cell r="FJ7356" t="str">
            <v>Other</v>
          </cell>
          <cell r="FK7356" t="str">
            <v>EISAnqnx</v>
          </cell>
          <cell r="FL7356">
            <v>961530.3600000001</v>
          </cell>
        </row>
        <row r="7357">
          <cell r="EZ7357" t="str">
            <v>OR</v>
          </cell>
          <cell r="FA7357" t="str">
            <v>Bathroom</v>
          </cell>
          <cell r="FB7357">
            <v>1472387.7960000001</v>
          </cell>
          <cell r="FC7357">
            <v>461229.91200000001</v>
          </cell>
          <cell r="FI7357" t="str">
            <v>MT</v>
          </cell>
          <cell r="FJ7357" t="str">
            <v>Other</v>
          </cell>
          <cell r="FK7357" t="str">
            <v>EISAq</v>
          </cell>
          <cell r="FL7357">
            <v>246105.98500000002</v>
          </cell>
        </row>
        <row r="7358">
          <cell r="EZ7358" t="str">
            <v>OR</v>
          </cell>
          <cell r="FA7358" t="str">
            <v>Bedrooms</v>
          </cell>
          <cell r="FB7358">
            <v>1070827.4879999999</v>
          </cell>
          <cell r="FC7358">
            <v>838599.84</v>
          </cell>
          <cell r="FI7358" t="str">
            <v>WA</v>
          </cell>
          <cell r="FJ7358" t="str">
            <v>Bathroom</v>
          </cell>
          <cell r="FK7358" t="str">
            <v>EISAnqnx</v>
          </cell>
          <cell r="FL7358">
            <v>457029.12</v>
          </cell>
        </row>
        <row r="7359">
          <cell r="EZ7359" t="str">
            <v>OR</v>
          </cell>
          <cell r="FA7359" t="str">
            <v>Exterior</v>
          </cell>
          <cell r="FB7359">
            <v>387046.08</v>
          </cell>
          <cell r="FC7359">
            <v>5341235.9040000001</v>
          </cell>
          <cell r="FI7359" t="str">
            <v>WA</v>
          </cell>
          <cell r="FJ7359" t="str">
            <v>Bathroom</v>
          </cell>
          <cell r="FK7359" t="str">
            <v>EISAq</v>
          </cell>
          <cell r="FL7359">
            <v>70458.656000000003</v>
          </cell>
        </row>
        <row r="7360">
          <cell r="EZ7360" t="str">
            <v>OR</v>
          </cell>
          <cell r="FA7360" t="str">
            <v>Kitchen</v>
          </cell>
          <cell r="FB7360">
            <v>1209519</v>
          </cell>
          <cell r="FC7360">
            <v>232227.64799999999</v>
          </cell>
          <cell r="FI7360" t="str">
            <v>WA</v>
          </cell>
          <cell r="FJ7360" t="str">
            <v>Bathroom</v>
          </cell>
          <cell r="FK7360" t="str">
            <v>EISAx</v>
          </cell>
          <cell r="FL7360">
            <v>723629.44000000006</v>
          </cell>
        </row>
        <row r="7361">
          <cell r="EZ7361" t="str">
            <v>OR</v>
          </cell>
          <cell r="FA7361" t="str">
            <v>Living Room/Family Room</v>
          </cell>
          <cell r="FB7361">
            <v>1161138.24</v>
          </cell>
          <cell r="FC7361">
            <v>503159.90399999998</v>
          </cell>
          <cell r="FI7361" t="str">
            <v>WA</v>
          </cell>
          <cell r="FJ7361" t="str">
            <v>Bedrooms</v>
          </cell>
          <cell r="FK7361" t="str">
            <v>EISAnqnx</v>
          </cell>
          <cell r="FL7361">
            <v>228514.56</v>
          </cell>
        </row>
        <row r="7362">
          <cell r="EZ7362" t="str">
            <v>OR</v>
          </cell>
          <cell r="FA7362" t="str">
            <v>Other</v>
          </cell>
          <cell r="FB7362">
            <v>3820467.3480000002</v>
          </cell>
          <cell r="FC7362">
            <v>3191517.4679999999</v>
          </cell>
          <cell r="FI7362" t="str">
            <v>WA</v>
          </cell>
          <cell r="FJ7362" t="str">
            <v>Bedrooms</v>
          </cell>
          <cell r="FK7362" t="str">
            <v>EISAq</v>
          </cell>
          <cell r="FL7362">
            <v>226610.272</v>
          </cell>
        </row>
        <row r="7363">
          <cell r="EZ7363" t="str">
            <v>WA</v>
          </cell>
          <cell r="FA7363" t="str">
            <v>Bathroom</v>
          </cell>
          <cell r="FB7363">
            <v>187199.37</v>
          </cell>
          <cell r="FC7363">
            <v>259999.125</v>
          </cell>
          <cell r="FI7363" t="str">
            <v>WA</v>
          </cell>
          <cell r="FJ7363" t="str">
            <v>Exterior</v>
          </cell>
          <cell r="FK7363" t="str">
            <v>EISAnqnx</v>
          </cell>
          <cell r="FL7363">
            <v>476072</v>
          </cell>
        </row>
        <row r="7364">
          <cell r="EZ7364" t="str">
            <v>WA</v>
          </cell>
          <cell r="FA7364" t="str">
            <v>Bedrooms</v>
          </cell>
          <cell r="FB7364">
            <v>372318.74699999997</v>
          </cell>
          <cell r="FC7364">
            <v>807037.28399999999</v>
          </cell>
          <cell r="FI7364" t="str">
            <v>WA</v>
          </cell>
          <cell r="FJ7364" t="str">
            <v>Exterior</v>
          </cell>
          <cell r="FK7364" t="str">
            <v>EISAq</v>
          </cell>
          <cell r="FL7364">
            <v>28564.32</v>
          </cell>
        </row>
        <row r="7365">
          <cell r="EZ7365" t="str">
            <v>WA</v>
          </cell>
          <cell r="FA7365" t="str">
            <v>Garage</v>
          </cell>
          <cell r="FB7365">
            <v>91519.691999999995</v>
          </cell>
          <cell r="FC7365">
            <v>831997.2</v>
          </cell>
          <cell r="FI7365" t="str">
            <v>WA</v>
          </cell>
          <cell r="FJ7365" t="str">
            <v>Exterior</v>
          </cell>
          <cell r="FK7365" t="str">
            <v>EISAx</v>
          </cell>
          <cell r="FL7365">
            <v>895015.36</v>
          </cell>
        </row>
        <row r="7366">
          <cell r="EZ7366" t="str">
            <v>WA</v>
          </cell>
          <cell r="FA7366" t="str">
            <v>Kitchen</v>
          </cell>
          <cell r="FB7366">
            <v>339038.859</v>
          </cell>
          <cell r="FC7366">
            <v>436798.52999999997</v>
          </cell>
          <cell r="FI7366" t="str">
            <v>WA</v>
          </cell>
          <cell r="FJ7366" t="str">
            <v>Kitchen</v>
          </cell>
          <cell r="FK7366" t="str">
            <v>EISAq</v>
          </cell>
          <cell r="FL7366">
            <v>169481.63200000001</v>
          </cell>
        </row>
        <row r="7367">
          <cell r="EZ7367" t="str">
            <v>WA</v>
          </cell>
          <cell r="FA7367" t="str">
            <v>Living Room/Family Room</v>
          </cell>
          <cell r="FB7367">
            <v>1114876.2479999999</v>
          </cell>
          <cell r="FC7367">
            <v>1310395.5899999999</v>
          </cell>
          <cell r="FI7367" t="str">
            <v>WA</v>
          </cell>
          <cell r="FJ7367" t="str">
            <v>Kitchen</v>
          </cell>
          <cell r="FK7367" t="str">
            <v>EISAx</v>
          </cell>
          <cell r="FL7367">
            <v>123778.72</v>
          </cell>
        </row>
        <row r="7368">
          <cell r="EZ7368" t="str">
            <v>WA</v>
          </cell>
          <cell r="FA7368" t="str">
            <v>Other</v>
          </cell>
          <cell r="FB7368">
            <v>426398.565</v>
          </cell>
          <cell r="FC7368">
            <v>1077436.3740000001</v>
          </cell>
          <cell r="FI7368" t="str">
            <v>WA</v>
          </cell>
          <cell r="FJ7368" t="str">
            <v>Living Room/Family Room</v>
          </cell>
          <cell r="FK7368" t="str">
            <v>EISAq</v>
          </cell>
          <cell r="FL7368">
            <v>729342.304</v>
          </cell>
        </row>
        <row r="7369">
          <cell r="EZ7369" t="str">
            <v>MT</v>
          </cell>
          <cell r="FA7369" t="str">
            <v>Bathroom</v>
          </cell>
          <cell r="FB7369">
            <v>93758.983999999997</v>
          </cell>
          <cell r="FC7369">
            <v>213088.6</v>
          </cell>
          <cell r="FI7369" t="str">
            <v>WA</v>
          </cell>
          <cell r="FJ7369" t="str">
            <v>Living Room/Family Room</v>
          </cell>
          <cell r="FK7369" t="str">
            <v>EISAx</v>
          </cell>
          <cell r="FL7369">
            <v>276121.76</v>
          </cell>
        </row>
        <row r="7370">
          <cell r="EZ7370" t="str">
            <v>MT</v>
          </cell>
          <cell r="FA7370" t="str">
            <v>Bedrooms</v>
          </cell>
          <cell r="FB7370">
            <v>46879.491999999998</v>
          </cell>
          <cell r="FC7370">
            <v>319632.90000000002</v>
          </cell>
          <cell r="FI7370" t="str">
            <v>WA</v>
          </cell>
          <cell r="FJ7370" t="str">
            <v>Other</v>
          </cell>
          <cell r="FK7370" t="str">
            <v>EISAnqnx</v>
          </cell>
          <cell r="FL7370">
            <v>114257.28</v>
          </cell>
        </row>
        <row r="7371">
          <cell r="EZ7371" t="str">
            <v>MT</v>
          </cell>
          <cell r="FA7371" t="str">
            <v>Kitchen</v>
          </cell>
          <cell r="FB7371">
            <v>140638.476</v>
          </cell>
          <cell r="FC7371">
            <v>426177.2</v>
          </cell>
          <cell r="FI7371" t="str">
            <v>WA</v>
          </cell>
          <cell r="FJ7371" t="str">
            <v>Other</v>
          </cell>
          <cell r="FK7371" t="str">
            <v>EISAq</v>
          </cell>
          <cell r="FL7371">
            <v>630319.32799999998</v>
          </cell>
        </row>
        <row r="7372">
          <cell r="EZ7372" t="str">
            <v>MT</v>
          </cell>
          <cell r="FA7372" t="str">
            <v>Living Room/Family Room</v>
          </cell>
          <cell r="FB7372">
            <v>140638.476</v>
          </cell>
          <cell r="FC7372">
            <v>532721.5</v>
          </cell>
          <cell r="FI7372" t="str">
            <v>WA</v>
          </cell>
          <cell r="FJ7372" t="str">
            <v>Other</v>
          </cell>
          <cell r="FK7372" t="str">
            <v>EISAx</v>
          </cell>
          <cell r="FL7372">
            <v>1171137.1200000001</v>
          </cell>
        </row>
        <row r="7373">
          <cell r="EZ7373" t="str">
            <v>MT</v>
          </cell>
          <cell r="FA7373" t="str">
            <v>Other</v>
          </cell>
          <cell r="FB7373">
            <v>268491.636</v>
          </cell>
          <cell r="FC7373">
            <v>745810.1</v>
          </cell>
          <cell r="FI7373" t="str">
            <v>MT</v>
          </cell>
          <cell r="FJ7373" t="str">
            <v>Bathroom</v>
          </cell>
          <cell r="FK7373" t="str">
            <v>EISAnqnx</v>
          </cell>
          <cell r="FL7373">
            <v>809736.67999999993</v>
          </cell>
        </row>
        <row r="7374">
          <cell r="EZ7374" t="str">
            <v>WA</v>
          </cell>
          <cell r="FA7374" t="str">
            <v>Bathroom</v>
          </cell>
          <cell r="FB7374">
            <v>506540.60800000001</v>
          </cell>
          <cell r="FC7374">
            <v>173290.20800000001</v>
          </cell>
          <cell r="FI7374" t="str">
            <v>MT</v>
          </cell>
          <cell r="FJ7374" t="str">
            <v>Bathroom</v>
          </cell>
          <cell r="FK7374" t="str">
            <v>EISAx</v>
          </cell>
          <cell r="FL7374">
            <v>692537.95</v>
          </cell>
        </row>
        <row r="7375">
          <cell r="EZ7375" t="str">
            <v>WA</v>
          </cell>
          <cell r="FA7375" t="str">
            <v>Bedrooms</v>
          </cell>
          <cell r="FB7375">
            <v>893111.07200000004</v>
          </cell>
          <cell r="FC7375">
            <v>1312054.432</v>
          </cell>
          <cell r="FI7375" t="str">
            <v>MT</v>
          </cell>
          <cell r="FJ7375" t="str">
            <v>Bedrooms</v>
          </cell>
          <cell r="FK7375" t="str">
            <v>EISAnqnx</v>
          </cell>
          <cell r="FL7375">
            <v>585993.65</v>
          </cell>
        </row>
        <row r="7376">
          <cell r="EZ7376" t="str">
            <v>WA</v>
          </cell>
          <cell r="FA7376" t="str">
            <v>Exterior</v>
          </cell>
          <cell r="FB7376">
            <v>287547.48800000001</v>
          </cell>
          <cell r="FC7376">
            <v>4806422.9120000005</v>
          </cell>
          <cell r="FI7376" t="str">
            <v>MT</v>
          </cell>
          <cell r="FJ7376" t="str">
            <v>Bedrooms</v>
          </cell>
          <cell r="FK7376" t="str">
            <v>EISAx</v>
          </cell>
          <cell r="FL7376">
            <v>990861.99</v>
          </cell>
        </row>
        <row r="7377">
          <cell r="EZ7377" t="str">
            <v>WA</v>
          </cell>
          <cell r="FA7377" t="str">
            <v>Garage</v>
          </cell>
          <cell r="FB7377">
            <v>676022.24</v>
          </cell>
          <cell r="FC7377">
            <v>1736710.656</v>
          </cell>
          <cell r="FI7377" t="str">
            <v>MT</v>
          </cell>
          <cell r="FJ7377" t="str">
            <v>Exterior</v>
          </cell>
          <cell r="FK7377" t="str">
            <v>EISAnqnx</v>
          </cell>
          <cell r="FL7377">
            <v>511412.64</v>
          </cell>
        </row>
        <row r="7378">
          <cell r="EZ7378" t="str">
            <v>WA</v>
          </cell>
          <cell r="FA7378" t="str">
            <v>Kitchen</v>
          </cell>
          <cell r="FB7378">
            <v>636032.19200000004</v>
          </cell>
          <cell r="FC7378">
            <v>338963.26400000002</v>
          </cell>
          <cell r="FI7378" t="str">
            <v>MT</v>
          </cell>
          <cell r="FJ7378" t="str">
            <v>Exterior</v>
          </cell>
          <cell r="FK7378" t="str">
            <v>EISAx</v>
          </cell>
          <cell r="FL7378">
            <v>1022825.28</v>
          </cell>
        </row>
        <row r="7379">
          <cell r="EZ7379" t="str">
            <v>WA</v>
          </cell>
          <cell r="FA7379" t="str">
            <v>Living Room/Family Room</v>
          </cell>
          <cell r="FB7379">
            <v>279930.33600000001</v>
          </cell>
          <cell r="FC7379">
            <v>1253021.504</v>
          </cell>
          <cell r="FI7379" t="str">
            <v>MT</v>
          </cell>
          <cell r="FJ7379" t="str">
            <v>Garage</v>
          </cell>
          <cell r="FK7379" t="str">
            <v>EISAnqnx</v>
          </cell>
          <cell r="FL7379">
            <v>0</v>
          </cell>
        </row>
        <row r="7380">
          <cell r="EZ7380" t="str">
            <v>WA</v>
          </cell>
          <cell r="FA7380" t="str">
            <v>Other</v>
          </cell>
          <cell r="FB7380">
            <v>917866.81599999999</v>
          </cell>
          <cell r="FC7380">
            <v>1180658.56</v>
          </cell>
          <cell r="FI7380" t="str">
            <v>MT</v>
          </cell>
          <cell r="FJ7380" t="str">
            <v>Kitchen</v>
          </cell>
          <cell r="FK7380" t="str">
            <v>EISAnqnx</v>
          </cell>
          <cell r="FL7380">
            <v>330287.33</v>
          </cell>
        </row>
        <row r="7381">
          <cell r="EZ7381" t="str">
            <v>ID</v>
          </cell>
          <cell r="FA7381" t="str">
            <v>Bathroom</v>
          </cell>
          <cell r="FB7381">
            <v>738223.98</v>
          </cell>
          <cell r="FC7381">
            <v>768510.09200000006</v>
          </cell>
          <cell r="FI7381" t="str">
            <v>MT</v>
          </cell>
          <cell r="FJ7381" t="str">
            <v>Kitchen</v>
          </cell>
          <cell r="FK7381" t="str">
            <v>EISAx</v>
          </cell>
          <cell r="FL7381">
            <v>873663.26</v>
          </cell>
        </row>
        <row r="7382">
          <cell r="EZ7382" t="str">
            <v>ID</v>
          </cell>
          <cell r="FA7382" t="str">
            <v>Bedrooms</v>
          </cell>
          <cell r="FB7382">
            <v>2441817.7800000003</v>
          </cell>
          <cell r="FC7382">
            <v>4334699.78</v>
          </cell>
          <cell r="FI7382" t="str">
            <v>MT</v>
          </cell>
          <cell r="FJ7382" t="str">
            <v>Living Room/Family Room</v>
          </cell>
          <cell r="FK7382" t="str">
            <v>EISAnqnx</v>
          </cell>
          <cell r="FL7382">
            <v>1225259.45</v>
          </cell>
        </row>
        <row r="7383">
          <cell r="EZ7383" t="str">
            <v>ID</v>
          </cell>
          <cell r="FA7383" t="str">
            <v>Exterior</v>
          </cell>
          <cell r="FB7383">
            <v>1143300.7280000001</v>
          </cell>
          <cell r="FC7383">
            <v>10410851</v>
          </cell>
          <cell r="FI7383" t="str">
            <v>MT</v>
          </cell>
          <cell r="FJ7383" t="str">
            <v>Living Room/Family Room</v>
          </cell>
          <cell r="FK7383" t="str">
            <v>EISAx</v>
          </cell>
          <cell r="FL7383">
            <v>3036512.55</v>
          </cell>
        </row>
        <row r="7384">
          <cell r="EZ7384" t="str">
            <v>ID</v>
          </cell>
          <cell r="FA7384" t="str">
            <v>Kitchen</v>
          </cell>
          <cell r="FB7384">
            <v>2668963.62</v>
          </cell>
          <cell r="FC7384">
            <v>1858810.1240000001</v>
          </cell>
          <cell r="FI7384" t="str">
            <v>MT</v>
          </cell>
          <cell r="FJ7384" t="str">
            <v>Other</v>
          </cell>
          <cell r="FK7384" t="str">
            <v>EISAnqnx</v>
          </cell>
          <cell r="FL7384">
            <v>1662091.08</v>
          </cell>
        </row>
        <row r="7385">
          <cell r="EZ7385" t="str">
            <v>ID</v>
          </cell>
          <cell r="FA7385" t="str">
            <v>Living Room/Family Room</v>
          </cell>
          <cell r="FB7385">
            <v>397505.22000000003</v>
          </cell>
          <cell r="FC7385">
            <v>1359089.2760000001</v>
          </cell>
          <cell r="FI7385" t="str">
            <v>MT</v>
          </cell>
          <cell r="FJ7385" t="str">
            <v>Other</v>
          </cell>
          <cell r="FK7385" t="str">
            <v>EISAq</v>
          </cell>
          <cell r="FL7385">
            <v>106544.3</v>
          </cell>
        </row>
        <row r="7386">
          <cell r="EZ7386" t="str">
            <v>ID</v>
          </cell>
          <cell r="FA7386" t="str">
            <v>Other</v>
          </cell>
          <cell r="FB7386">
            <v>1930739.6400000001</v>
          </cell>
          <cell r="FC7386">
            <v>1643021.5760000001</v>
          </cell>
          <cell r="FI7386" t="str">
            <v>MT</v>
          </cell>
          <cell r="FJ7386" t="str">
            <v>Other</v>
          </cell>
          <cell r="FK7386" t="str">
            <v>EISAx</v>
          </cell>
          <cell r="FL7386">
            <v>1789944.24</v>
          </cell>
        </row>
        <row r="7387">
          <cell r="EZ7387" t="str">
            <v>WA</v>
          </cell>
          <cell r="FA7387" t="str">
            <v>Bathroom</v>
          </cell>
          <cell r="FB7387">
            <v>16566268.5</v>
          </cell>
          <cell r="FC7387">
            <v>2221107.11</v>
          </cell>
          <cell r="FI7387" t="str">
            <v>WA</v>
          </cell>
          <cell r="FJ7387" t="str">
            <v>Bathroom</v>
          </cell>
          <cell r="FK7387" t="str">
            <v>EISAq</v>
          </cell>
          <cell r="FL7387">
            <v>261611.28</v>
          </cell>
        </row>
        <row r="7388">
          <cell r="EZ7388" t="str">
            <v>WA</v>
          </cell>
          <cell r="FA7388" t="str">
            <v>Bedrooms</v>
          </cell>
          <cell r="FB7388">
            <v>8896699.75</v>
          </cell>
          <cell r="FC7388">
            <v>7387328.6200000001</v>
          </cell>
          <cell r="FI7388" t="str">
            <v>WA</v>
          </cell>
          <cell r="FJ7388" t="str">
            <v>Bedrooms</v>
          </cell>
          <cell r="FK7388" t="str">
            <v>EISAq</v>
          </cell>
          <cell r="FL7388">
            <v>1233933.2040000001</v>
          </cell>
        </row>
        <row r="7389">
          <cell r="EZ7389" t="str">
            <v>WA</v>
          </cell>
          <cell r="FA7389" t="str">
            <v>Exterior</v>
          </cell>
          <cell r="FB7389">
            <v>6135655</v>
          </cell>
          <cell r="FC7389">
            <v>28567609.68</v>
          </cell>
          <cell r="FI7389" t="str">
            <v>WA</v>
          </cell>
          <cell r="FJ7389" t="str">
            <v>Exterior</v>
          </cell>
          <cell r="FK7389" t="str">
            <v>EISAq</v>
          </cell>
          <cell r="FL7389">
            <v>767393.08799999999</v>
          </cell>
        </row>
        <row r="7390">
          <cell r="EZ7390" t="str">
            <v>WA</v>
          </cell>
          <cell r="FA7390" t="str">
            <v>Garage</v>
          </cell>
          <cell r="FB7390">
            <v>5988399.2799999993</v>
          </cell>
          <cell r="FC7390">
            <v>7215530.2799999993</v>
          </cell>
          <cell r="FI7390" t="str">
            <v>WA</v>
          </cell>
          <cell r="FJ7390" t="str">
            <v>Kitchen</v>
          </cell>
          <cell r="FK7390" t="str">
            <v>EISAq</v>
          </cell>
          <cell r="FL7390">
            <v>523222.56</v>
          </cell>
        </row>
        <row r="7391">
          <cell r="EZ7391" t="str">
            <v>WA</v>
          </cell>
          <cell r="FA7391" t="str">
            <v>Kitchen</v>
          </cell>
          <cell r="FB7391">
            <v>3865462.65</v>
          </cell>
          <cell r="FC7391">
            <v>1497099.8199999998</v>
          </cell>
          <cell r="FI7391" t="str">
            <v>WA</v>
          </cell>
          <cell r="FJ7391" t="str">
            <v>Living Room/Family Room</v>
          </cell>
          <cell r="FK7391" t="str">
            <v>EISAq</v>
          </cell>
          <cell r="FL7391">
            <v>549383.68799999997</v>
          </cell>
        </row>
        <row r="7392">
          <cell r="EZ7392" t="str">
            <v>WA</v>
          </cell>
          <cell r="FA7392" t="str">
            <v>Living Room/Family Room</v>
          </cell>
          <cell r="FB7392">
            <v>15339137.5</v>
          </cell>
          <cell r="FC7392">
            <v>7325972.0699999994</v>
          </cell>
          <cell r="FI7392" t="str">
            <v>WA</v>
          </cell>
          <cell r="FJ7392" t="str">
            <v>Other</v>
          </cell>
          <cell r="FK7392" t="str">
            <v>EISAq</v>
          </cell>
          <cell r="FL7392">
            <v>837156.09600000002</v>
          </cell>
        </row>
        <row r="7393">
          <cell r="EZ7393" t="str">
            <v>WA</v>
          </cell>
          <cell r="FA7393" t="str">
            <v>Other</v>
          </cell>
          <cell r="FB7393">
            <v>20063591.849999998</v>
          </cell>
          <cell r="FC7393">
            <v>6528336.9199999999</v>
          </cell>
          <cell r="FI7393" t="str">
            <v>ID</v>
          </cell>
          <cell r="FJ7393" t="str">
            <v>Bathroom</v>
          </cell>
          <cell r="FK7393" t="str">
            <v>EISAnqnx</v>
          </cell>
          <cell r="FL7393">
            <v>1211444.48</v>
          </cell>
        </row>
        <row r="7394">
          <cell r="EZ7394" t="str">
            <v>WA</v>
          </cell>
          <cell r="FA7394" t="str">
            <v>Bathroom</v>
          </cell>
          <cell r="FB7394">
            <v>1268795.73</v>
          </cell>
          <cell r="FC7394">
            <v>415998.6</v>
          </cell>
          <cell r="FI7394" t="str">
            <v>ID</v>
          </cell>
          <cell r="FJ7394" t="str">
            <v>Bedrooms</v>
          </cell>
          <cell r="FK7394" t="str">
            <v>EISAnqnx</v>
          </cell>
          <cell r="FL7394">
            <v>3255757.04</v>
          </cell>
        </row>
        <row r="7395">
          <cell r="EZ7395" t="str">
            <v>WA</v>
          </cell>
          <cell r="FA7395" t="str">
            <v>Bedrooms</v>
          </cell>
          <cell r="FB7395">
            <v>218399.26499999998</v>
          </cell>
          <cell r="FC7395">
            <v>759197.44499999995</v>
          </cell>
          <cell r="FI7395" t="str">
            <v>ID</v>
          </cell>
          <cell r="FJ7395" t="str">
            <v>Bedrooms</v>
          </cell>
          <cell r="FK7395" t="str">
            <v>EISAq</v>
          </cell>
          <cell r="FL7395">
            <v>431577.09600000002</v>
          </cell>
        </row>
        <row r="7396">
          <cell r="EZ7396" t="str">
            <v>WA</v>
          </cell>
          <cell r="FA7396" t="str">
            <v>Exterior</v>
          </cell>
          <cell r="FB7396">
            <v>1372795.38</v>
          </cell>
          <cell r="FC7396">
            <v>3795987.2250000001</v>
          </cell>
          <cell r="FI7396" t="str">
            <v>ID</v>
          </cell>
          <cell r="FJ7396" t="str">
            <v>Bedrooms</v>
          </cell>
          <cell r="FK7396" t="str">
            <v>EISAx</v>
          </cell>
          <cell r="FL7396">
            <v>454291.68</v>
          </cell>
        </row>
        <row r="7397">
          <cell r="EZ7397" t="str">
            <v>WA</v>
          </cell>
          <cell r="FA7397" t="str">
            <v>Garage</v>
          </cell>
          <cell r="FB7397">
            <v>207999.3</v>
          </cell>
          <cell r="FC7397">
            <v>1331195.52</v>
          </cell>
          <cell r="FI7397" t="str">
            <v>ID</v>
          </cell>
          <cell r="FJ7397" t="str">
            <v>Exterior</v>
          </cell>
          <cell r="FK7397" t="str">
            <v>EISAnqnx</v>
          </cell>
          <cell r="FL7397">
            <v>302861.12</v>
          </cell>
        </row>
        <row r="7398">
          <cell r="EZ7398" t="str">
            <v>WA</v>
          </cell>
          <cell r="FA7398" t="str">
            <v>Kitchen</v>
          </cell>
          <cell r="FB7398">
            <v>266239.10399999999</v>
          </cell>
          <cell r="FC7398">
            <v>311998.95</v>
          </cell>
          <cell r="FI7398" t="str">
            <v>ID</v>
          </cell>
          <cell r="FJ7398" t="str">
            <v>Exterior</v>
          </cell>
          <cell r="FK7398" t="str">
            <v>EISAq</v>
          </cell>
          <cell r="FL7398">
            <v>56786.46</v>
          </cell>
        </row>
        <row r="7399">
          <cell r="EZ7399" t="str">
            <v>WA</v>
          </cell>
          <cell r="FA7399" t="str">
            <v>Living Room/Family Room</v>
          </cell>
          <cell r="FB7399">
            <v>374398.74</v>
          </cell>
          <cell r="FC7399">
            <v>1299995.625</v>
          </cell>
          <cell r="FI7399" t="str">
            <v>ID</v>
          </cell>
          <cell r="FJ7399" t="str">
            <v>Garage</v>
          </cell>
          <cell r="FK7399" t="str">
            <v>EISAq</v>
          </cell>
          <cell r="FL7399">
            <v>113572.92</v>
          </cell>
        </row>
        <row r="7400">
          <cell r="EZ7400" t="str">
            <v>WA</v>
          </cell>
          <cell r="FA7400" t="str">
            <v>Other</v>
          </cell>
          <cell r="FB7400">
            <v>1081596.3599999999</v>
          </cell>
          <cell r="FC7400">
            <v>567838.08900000004</v>
          </cell>
          <cell r="FI7400" t="str">
            <v>ID</v>
          </cell>
          <cell r="FJ7400" t="str">
            <v>Kitchen</v>
          </cell>
          <cell r="FK7400" t="str">
            <v>EISAq</v>
          </cell>
          <cell r="FL7400">
            <v>757152.8</v>
          </cell>
        </row>
        <row r="7401">
          <cell r="EZ7401" t="str">
            <v>ID</v>
          </cell>
          <cell r="FA7401" t="str">
            <v>Bathroom</v>
          </cell>
          <cell r="FB7401">
            <v>567864.6</v>
          </cell>
          <cell r="FC7401">
            <v>567864.6</v>
          </cell>
          <cell r="FI7401" t="str">
            <v>ID</v>
          </cell>
          <cell r="FJ7401" t="str">
            <v>Living Room/Family Room</v>
          </cell>
          <cell r="FK7401" t="str">
            <v>EISAnqnx</v>
          </cell>
          <cell r="FL7401">
            <v>2990753.56</v>
          </cell>
        </row>
        <row r="7402">
          <cell r="EZ7402" t="str">
            <v>ID</v>
          </cell>
          <cell r="FA7402" t="str">
            <v>Bedrooms</v>
          </cell>
          <cell r="FB7402">
            <v>935083.70799999998</v>
          </cell>
          <cell r="FC7402">
            <v>1400732.68</v>
          </cell>
          <cell r="FI7402" t="str">
            <v>ID</v>
          </cell>
          <cell r="FJ7402" t="str">
            <v>Living Room/Family Room</v>
          </cell>
          <cell r="FK7402" t="str">
            <v>EISAx</v>
          </cell>
          <cell r="FL7402">
            <v>1400732.68</v>
          </cell>
        </row>
        <row r="7403">
          <cell r="EZ7403" t="str">
            <v>ID</v>
          </cell>
          <cell r="FA7403" t="str">
            <v>Exterior</v>
          </cell>
          <cell r="FB7403">
            <v>246074.66</v>
          </cell>
          <cell r="FC7403">
            <v>8994975.2640000004</v>
          </cell>
          <cell r="FI7403" t="str">
            <v>ID</v>
          </cell>
          <cell r="FJ7403" t="str">
            <v>Other</v>
          </cell>
          <cell r="FK7403" t="str">
            <v>EISAnqnx</v>
          </cell>
          <cell r="FL7403">
            <v>4240055.68</v>
          </cell>
        </row>
        <row r="7404">
          <cell r="EZ7404" t="str">
            <v>ID</v>
          </cell>
          <cell r="FA7404" t="str">
            <v>Garage</v>
          </cell>
          <cell r="FB7404">
            <v>454291.68</v>
          </cell>
          <cell r="FC7404">
            <v>3066468.8400000003</v>
          </cell>
          <cell r="FI7404" t="str">
            <v>ID</v>
          </cell>
          <cell r="FJ7404" t="str">
            <v>Other</v>
          </cell>
          <cell r="FK7404" t="str">
            <v>EISAq</v>
          </cell>
          <cell r="FL7404">
            <v>223360.076</v>
          </cell>
        </row>
        <row r="7405">
          <cell r="EZ7405" t="str">
            <v>ID</v>
          </cell>
          <cell r="FA7405" t="str">
            <v>Kitchen</v>
          </cell>
          <cell r="FB7405">
            <v>310432.64799999999</v>
          </cell>
          <cell r="FC7405">
            <v>1635450.048</v>
          </cell>
          <cell r="FI7405" t="str">
            <v>ID</v>
          </cell>
          <cell r="FJ7405" t="str">
            <v>Other</v>
          </cell>
          <cell r="FK7405" t="str">
            <v>EISAx</v>
          </cell>
          <cell r="FL7405">
            <v>681437.52</v>
          </cell>
        </row>
        <row r="7406">
          <cell r="EZ7406" t="str">
            <v>ID</v>
          </cell>
          <cell r="FA7406" t="str">
            <v>Living Room/Family Room</v>
          </cell>
          <cell r="FB7406">
            <v>821510.78800000006</v>
          </cell>
          <cell r="FC7406">
            <v>2650034.8000000003</v>
          </cell>
          <cell r="FI7406" t="str">
            <v>MT</v>
          </cell>
          <cell r="FJ7406" t="str">
            <v>Bathroom</v>
          </cell>
          <cell r="FK7406" t="str">
            <v>EISAnqnx</v>
          </cell>
          <cell r="FL7406">
            <v>274722.96000000002</v>
          </cell>
        </row>
        <row r="7407">
          <cell r="EZ7407" t="str">
            <v>ID</v>
          </cell>
          <cell r="FA7407" t="str">
            <v>Other</v>
          </cell>
          <cell r="FB7407">
            <v>1075156.976</v>
          </cell>
          <cell r="FC7407">
            <v>3520760.52</v>
          </cell>
          <cell r="FI7407" t="str">
            <v>MT</v>
          </cell>
          <cell r="FJ7407" t="str">
            <v>Bedrooms</v>
          </cell>
          <cell r="FK7407" t="str">
            <v>EISAnqnx</v>
          </cell>
          <cell r="FL7407">
            <v>904296.41</v>
          </cell>
        </row>
        <row r="7408">
          <cell r="EZ7408" t="str">
            <v>ID</v>
          </cell>
          <cell r="FA7408" t="str">
            <v>Bathroom</v>
          </cell>
          <cell r="FB7408">
            <v>4315770.96</v>
          </cell>
          <cell r="FC7408">
            <v>908583.36</v>
          </cell>
          <cell r="FI7408" t="str">
            <v>MT</v>
          </cell>
          <cell r="FJ7408" t="str">
            <v>Bedrooms</v>
          </cell>
          <cell r="FK7408" t="str">
            <v>EISAq</v>
          </cell>
          <cell r="FL7408">
            <v>50365.876000000004</v>
          </cell>
        </row>
        <row r="7409">
          <cell r="EZ7409" t="str">
            <v>ID</v>
          </cell>
          <cell r="FA7409" t="str">
            <v>Bedrooms</v>
          </cell>
          <cell r="FB7409">
            <v>772295.85600000003</v>
          </cell>
          <cell r="FC7409">
            <v>1139514.9640000002</v>
          </cell>
          <cell r="FI7409" t="str">
            <v>MT</v>
          </cell>
          <cell r="FJ7409" t="str">
            <v>Exterior</v>
          </cell>
          <cell r="FK7409" t="str">
            <v>EISAnqnx</v>
          </cell>
          <cell r="FL7409">
            <v>206042.22000000003</v>
          </cell>
        </row>
        <row r="7410">
          <cell r="EZ7410" t="str">
            <v>ID</v>
          </cell>
          <cell r="FA7410" t="str">
            <v>Exterior</v>
          </cell>
          <cell r="FB7410">
            <v>704152.10400000005</v>
          </cell>
          <cell r="FC7410">
            <v>6984734.5800000001</v>
          </cell>
          <cell r="FI7410" t="str">
            <v>MT</v>
          </cell>
          <cell r="FJ7410" t="str">
            <v>Garage</v>
          </cell>
          <cell r="FK7410" t="str">
            <v>EISAnqnx</v>
          </cell>
          <cell r="FL7410">
            <v>206042.22000000003</v>
          </cell>
        </row>
        <row r="7411">
          <cell r="EZ7411" t="str">
            <v>ID</v>
          </cell>
          <cell r="FA7411" t="str">
            <v>Kitchen</v>
          </cell>
          <cell r="FB7411">
            <v>726866.68800000008</v>
          </cell>
          <cell r="FC7411">
            <v>545150.01600000006</v>
          </cell>
          <cell r="FI7411" t="str">
            <v>MT</v>
          </cell>
          <cell r="FJ7411" t="str">
            <v>Living Room/Family Room</v>
          </cell>
          <cell r="FK7411" t="str">
            <v>EISAq</v>
          </cell>
          <cell r="FL7411">
            <v>25182.938000000002</v>
          </cell>
        </row>
        <row r="7412">
          <cell r="EZ7412" t="str">
            <v>ID</v>
          </cell>
          <cell r="FA7412" t="str">
            <v>Living Room/Family Room</v>
          </cell>
          <cell r="FB7412">
            <v>1362875.04</v>
          </cell>
          <cell r="FC7412">
            <v>1362875.04</v>
          </cell>
          <cell r="FI7412" t="str">
            <v>MT</v>
          </cell>
          <cell r="FJ7412" t="str">
            <v>Other</v>
          </cell>
          <cell r="FK7412" t="str">
            <v>EISAnqnx</v>
          </cell>
          <cell r="FL7412">
            <v>137361.48000000001</v>
          </cell>
        </row>
        <row r="7413">
          <cell r="EZ7413" t="str">
            <v>ID</v>
          </cell>
          <cell r="FA7413" t="str">
            <v>Other</v>
          </cell>
          <cell r="FB7413">
            <v>3619190.3840000001</v>
          </cell>
          <cell r="FC7413">
            <v>3028611.2</v>
          </cell>
          <cell r="FI7413" t="str">
            <v>MT</v>
          </cell>
          <cell r="FJ7413" t="str">
            <v>Other</v>
          </cell>
          <cell r="FK7413" t="str">
            <v>EISAq</v>
          </cell>
          <cell r="FL7413">
            <v>519684.26600000006</v>
          </cell>
        </row>
        <row r="7414">
          <cell r="EZ7414" t="str">
            <v>MT</v>
          </cell>
          <cell r="FA7414" t="str">
            <v>Bathroom</v>
          </cell>
          <cell r="FB7414">
            <v>1013040.915</v>
          </cell>
          <cell r="FC7414">
            <v>171701.85</v>
          </cell>
          <cell r="FI7414" t="str">
            <v>MT</v>
          </cell>
          <cell r="FJ7414" t="str">
            <v>Other</v>
          </cell>
          <cell r="FK7414" t="str">
            <v>EISAx</v>
          </cell>
          <cell r="FL7414">
            <v>457871.60000000003</v>
          </cell>
        </row>
        <row r="7415">
          <cell r="EZ7415" t="str">
            <v>MT</v>
          </cell>
          <cell r="FA7415" t="str">
            <v>Bedrooms</v>
          </cell>
          <cell r="FB7415">
            <v>578062.89500000002</v>
          </cell>
          <cell r="FC7415">
            <v>566616.1050000001</v>
          </cell>
          <cell r="FI7415" t="str">
            <v>WA</v>
          </cell>
          <cell r="FJ7415" t="str">
            <v>Bathroom</v>
          </cell>
          <cell r="FK7415" t="str">
            <v>EISAnqnx</v>
          </cell>
          <cell r="FL7415">
            <v>1066401.28</v>
          </cell>
        </row>
        <row r="7416">
          <cell r="EZ7416" t="str">
            <v>MT</v>
          </cell>
          <cell r="FA7416" t="str">
            <v>Exterior</v>
          </cell>
          <cell r="FB7416">
            <v>228935.80000000002</v>
          </cell>
          <cell r="FC7416">
            <v>4072767.8820000002</v>
          </cell>
          <cell r="FI7416" t="str">
            <v>WA</v>
          </cell>
          <cell r="FJ7416" t="str">
            <v>Bathroom</v>
          </cell>
          <cell r="FK7416" t="str">
            <v>EISAq</v>
          </cell>
          <cell r="FL7416">
            <v>28564.32</v>
          </cell>
        </row>
        <row r="7417">
          <cell r="EZ7417" t="str">
            <v>MT</v>
          </cell>
          <cell r="FA7417" t="str">
            <v>Kitchen</v>
          </cell>
          <cell r="FB7417">
            <v>369731.31700000004</v>
          </cell>
          <cell r="FC7417">
            <v>160255.06</v>
          </cell>
          <cell r="FI7417" t="str">
            <v>WA</v>
          </cell>
          <cell r="FJ7417" t="str">
            <v>Bedrooms</v>
          </cell>
          <cell r="FK7417" t="str">
            <v>EISAnqnx</v>
          </cell>
          <cell r="FL7417">
            <v>0</v>
          </cell>
        </row>
        <row r="7418">
          <cell r="EZ7418" t="str">
            <v>MT</v>
          </cell>
          <cell r="FA7418" t="str">
            <v>Living Room/Family Room</v>
          </cell>
          <cell r="FB7418">
            <v>1169861.9380000001</v>
          </cell>
          <cell r="FC7418">
            <v>1156125.79</v>
          </cell>
          <cell r="FI7418" t="str">
            <v>WA</v>
          </cell>
          <cell r="FJ7418" t="str">
            <v>Bedrooms</v>
          </cell>
          <cell r="FK7418" t="str">
            <v>EISAq</v>
          </cell>
          <cell r="FL7418">
            <v>182811.64799999999</v>
          </cell>
        </row>
        <row r="7419">
          <cell r="EZ7419" t="str">
            <v>MT</v>
          </cell>
          <cell r="FA7419" t="str">
            <v>Other</v>
          </cell>
          <cell r="FB7419">
            <v>2930378.24</v>
          </cell>
          <cell r="FC7419">
            <v>1494950.7740000002</v>
          </cell>
          <cell r="FI7419" t="str">
            <v>WA</v>
          </cell>
          <cell r="FJ7419" t="str">
            <v>Bedrooms</v>
          </cell>
          <cell r="FK7419" t="str">
            <v>EISAx</v>
          </cell>
          <cell r="FL7419">
            <v>399900.48</v>
          </cell>
        </row>
        <row r="7420">
          <cell r="EZ7420" t="str">
            <v>WA</v>
          </cell>
          <cell r="FA7420" t="str">
            <v>Bathroom</v>
          </cell>
          <cell r="FB7420">
            <v>748797.48</v>
          </cell>
          <cell r="FC7420">
            <v>291199.02</v>
          </cell>
          <cell r="FI7420" t="str">
            <v>WA</v>
          </cell>
          <cell r="FJ7420" t="str">
            <v>Exterior</v>
          </cell>
          <cell r="FK7420" t="str">
            <v>EISAnqnx</v>
          </cell>
          <cell r="FL7420">
            <v>1571037.6</v>
          </cell>
        </row>
        <row r="7421">
          <cell r="EZ7421" t="str">
            <v>WA</v>
          </cell>
          <cell r="FA7421" t="str">
            <v>Bedrooms</v>
          </cell>
          <cell r="FB7421">
            <v>434718.53700000001</v>
          </cell>
          <cell r="FC7421">
            <v>1135676.1780000001</v>
          </cell>
          <cell r="FI7421" t="str">
            <v>WA</v>
          </cell>
          <cell r="FJ7421" t="str">
            <v>Exterior</v>
          </cell>
          <cell r="FK7421" t="str">
            <v>EISAq</v>
          </cell>
          <cell r="FL7421">
            <v>57128.639999999999</v>
          </cell>
        </row>
        <row r="7422">
          <cell r="EZ7422" t="str">
            <v>WA</v>
          </cell>
          <cell r="FA7422" t="str">
            <v>Living Room/Family Room</v>
          </cell>
          <cell r="FB7422">
            <v>655197.79499999993</v>
          </cell>
          <cell r="FC7422">
            <v>954716.78700000001</v>
          </cell>
          <cell r="FI7422" t="str">
            <v>WA</v>
          </cell>
          <cell r="FJ7422" t="str">
            <v>Kitchen</v>
          </cell>
          <cell r="FK7422" t="str">
            <v>EISAnqnx</v>
          </cell>
          <cell r="FL7422">
            <v>114257.28</v>
          </cell>
        </row>
        <row r="7423">
          <cell r="EZ7423" t="str">
            <v>WA</v>
          </cell>
          <cell r="FA7423" t="str">
            <v>Other</v>
          </cell>
          <cell r="FB7423">
            <v>971356.73100000003</v>
          </cell>
          <cell r="FC7423">
            <v>1175196.0449999999</v>
          </cell>
          <cell r="FI7423" t="str">
            <v>WA</v>
          </cell>
          <cell r="FJ7423" t="str">
            <v>Kitchen</v>
          </cell>
          <cell r="FK7423" t="str">
            <v>EISAq</v>
          </cell>
          <cell r="FL7423">
            <v>85692.96</v>
          </cell>
        </row>
        <row r="7424">
          <cell r="EZ7424" t="str">
            <v>WA</v>
          </cell>
          <cell r="FA7424" t="str">
            <v>Bathroom</v>
          </cell>
          <cell r="FB7424">
            <v>1523430.3999999999</v>
          </cell>
          <cell r="FC7424">
            <v>405613.34399999998</v>
          </cell>
          <cell r="FI7424" t="str">
            <v>WA</v>
          </cell>
          <cell r="FJ7424" t="str">
            <v>Kitchen</v>
          </cell>
          <cell r="FK7424" t="str">
            <v>EISAx</v>
          </cell>
          <cell r="FL7424">
            <v>495114.88</v>
          </cell>
        </row>
        <row r="7425">
          <cell r="EZ7425" t="str">
            <v>WA</v>
          </cell>
          <cell r="FA7425" t="str">
            <v>Bedrooms</v>
          </cell>
          <cell r="FB7425">
            <v>1256830.08</v>
          </cell>
          <cell r="FC7425">
            <v>1812882.176</v>
          </cell>
          <cell r="FI7425" t="str">
            <v>WA</v>
          </cell>
          <cell r="FJ7425" t="str">
            <v>Living Room/Family Room</v>
          </cell>
          <cell r="FK7425" t="str">
            <v>EISAnqnx</v>
          </cell>
          <cell r="FL7425">
            <v>647457.92000000004</v>
          </cell>
        </row>
        <row r="7426">
          <cell r="EZ7426" t="str">
            <v>WA</v>
          </cell>
          <cell r="FA7426" t="str">
            <v>Exterior</v>
          </cell>
          <cell r="FB7426">
            <v>184715.93599999999</v>
          </cell>
          <cell r="FC7426">
            <v>5636692.4800000004</v>
          </cell>
          <cell r="FI7426" t="str">
            <v>WA</v>
          </cell>
          <cell r="FJ7426" t="str">
            <v>Living Room/Family Room</v>
          </cell>
          <cell r="FK7426" t="str">
            <v>EISAq</v>
          </cell>
          <cell r="FL7426">
            <v>241844.576</v>
          </cell>
        </row>
        <row r="7427">
          <cell r="EZ7427" t="str">
            <v>WA</v>
          </cell>
          <cell r="FA7427" t="str">
            <v>Garage</v>
          </cell>
          <cell r="FB7427">
            <v>167577.34400000001</v>
          </cell>
          <cell r="FC7427">
            <v>938813.98400000005</v>
          </cell>
          <cell r="FI7427" t="str">
            <v>WA</v>
          </cell>
          <cell r="FJ7427" t="str">
            <v>Other</v>
          </cell>
          <cell r="FK7427" t="str">
            <v>EISAnqnx</v>
          </cell>
          <cell r="FL7427">
            <v>685543.68</v>
          </cell>
        </row>
        <row r="7428">
          <cell r="EZ7428" t="str">
            <v>WA</v>
          </cell>
          <cell r="FA7428" t="str">
            <v>Kitchen</v>
          </cell>
          <cell r="FB7428">
            <v>1018794.08</v>
          </cell>
          <cell r="FC7428">
            <v>337058.97600000002</v>
          </cell>
          <cell r="FI7428" t="str">
            <v>WA</v>
          </cell>
          <cell r="FJ7428" t="str">
            <v>Other</v>
          </cell>
          <cell r="FK7428" t="str">
            <v>EISAq</v>
          </cell>
          <cell r="FL7428">
            <v>375144.73599999998</v>
          </cell>
        </row>
        <row r="7429">
          <cell r="EZ7429" t="str">
            <v>WA</v>
          </cell>
          <cell r="FA7429" t="str">
            <v>Living Room/Family Room</v>
          </cell>
          <cell r="FB7429">
            <v>1024506.944</v>
          </cell>
          <cell r="FC7429">
            <v>1742423.52</v>
          </cell>
          <cell r="FI7429" t="str">
            <v>WA</v>
          </cell>
          <cell r="FJ7429" t="str">
            <v>Other</v>
          </cell>
          <cell r="FK7429" t="str">
            <v>EISAx</v>
          </cell>
          <cell r="FL7429">
            <v>247557.44</v>
          </cell>
        </row>
        <row r="7430">
          <cell r="EZ7430" t="str">
            <v>WA</v>
          </cell>
          <cell r="FA7430" t="str">
            <v>Other</v>
          </cell>
          <cell r="FB7430">
            <v>923579.68</v>
          </cell>
          <cell r="FC7430">
            <v>1056879.8400000001</v>
          </cell>
          <cell r="FI7430" t="str">
            <v>MT</v>
          </cell>
          <cell r="FJ7430" t="str">
            <v>Bathroom</v>
          </cell>
          <cell r="FK7430" t="str">
            <v>EISAq</v>
          </cell>
          <cell r="FL7430">
            <v>31963.29</v>
          </cell>
        </row>
        <row r="7431">
          <cell r="EZ7431" t="str">
            <v>WA</v>
          </cell>
          <cell r="FA7431" t="str">
            <v>Bathroom</v>
          </cell>
          <cell r="FB7431">
            <v>116479.60799999999</v>
          </cell>
          <cell r="FC7431">
            <v>189279.36299999998</v>
          </cell>
          <cell r="FI7431" t="str">
            <v>MT</v>
          </cell>
          <cell r="FJ7431" t="str">
            <v>Bedrooms</v>
          </cell>
          <cell r="FK7431" t="str">
            <v>EISAq</v>
          </cell>
          <cell r="FL7431">
            <v>255706.32</v>
          </cell>
        </row>
        <row r="7432">
          <cell r="EZ7432" t="str">
            <v>WA</v>
          </cell>
          <cell r="FA7432" t="str">
            <v>Bedrooms</v>
          </cell>
          <cell r="FB7432">
            <v>249599.16</v>
          </cell>
          <cell r="FC7432">
            <v>326558.90100000001</v>
          </cell>
          <cell r="FI7432" t="str">
            <v>MT</v>
          </cell>
          <cell r="FJ7432" t="str">
            <v>Exterior</v>
          </cell>
          <cell r="FK7432" t="str">
            <v>EISAnqnx</v>
          </cell>
          <cell r="FL7432">
            <v>255706.32</v>
          </cell>
        </row>
        <row r="7433">
          <cell r="EZ7433" t="str">
            <v>WA</v>
          </cell>
          <cell r="FA7433" t="str">
            <v>Garage</v>
          </cell>
          <cell r="FB7433">
            <v>1497594.96</v>
          </cell>
          <cell r="FC7433">
            <v>721757.571</v>
          </cell>
          <cell r="FI7433" t="str">
            <v>MT</v>
          </cell>
          <cell r="FJ7433" t="str">
            <v>Garage</v>
          </cell>
          <cell r="FK7433" t="str">
            <v>EISAnqnx</v>
          </cell>
          <cell r="FL7433">
            <v>255706.32</v>
          </cell>
        </row>
        <row r="7434">
          <cell r="EZ7434" t="str">
            <v>WA</v>
          </cell>
          <cell r="FA7434" t="str">
            <v>Kitchen</v>
          </cell>
          <cell r="FB7434">
            <v>280799.05499999999</v>
          </cell>
          <cell r="FC7434">
            <v>232959.21599999999</v>
          </cell>
          <cell r="FI7434" t="str">
            <v>MT</v>
          </cell>
          <cell r="FJ7434" t="str">
            <v>Kitchen</v>
          </cell>
          <cell r="FK7434" t="str">
            <v>EISAq</v>
          </cell>
          <cell r="FL7434">
            <v>127853.16</v>
          </cell>
        </row>
        <row r="7435">
          <cell r="EZ7435" t="str">
            <v>WA</v>
          </cell>
          <cell r="FA7435" t="str">
            <v>Living Room/Family Room</v>
          </cell>
          <cell r="FB7435">
            <v>124799.58</v>
          </cell>
          <cell r="FC7435">
            <v>328638.89399999997</v>
          </cell>
          <cell r="FI7435" t="str">
            <v>MT</v>
          </cell>
          <cell r="FJ7435" t="str">
            <v>Living Room/Family Room</v>
          </cell>
          <cell r="FK7435" t="str">
            <v>EISAq</v>
          </cell>
          <cell r="FL7435">
            <v>95889.87</v>
          </cell>
        </row>
        <row r="7436">
          <cell r="EZ7436" t="str">
            <v>WA</v>
          </cell>
          <cell r="FA7436" t="str">
            <v>Other</v>
          </cell>
          <cell r="FB7436">
            <v>2766390.69</v>
          </cell>
          <cell r="FC7436">
            <v>2658231.054</v>
          </cell>
          <cell r="FI7436" t="str">
            <v>MT</v>
          </cell>
          <cell r="FJ7436" t="str">
            <v>Living Room/Family Room</v>
          </cell>
          <cell r="FK7436" t="str">
            <v>EISAx</v>
          </cell>
          <cell r="FL7436">
            <v>340941.76</v>
          </cell>
        </row>
        <row r="7437">
          <cell r="EZ7437" t="str">
            <v>MT</v>
          </cell>
          <cell r="FA7437" t="str">
            <v>Bathroom</v>
          </cell>
          <cell r="FB7437">
            <v>2365283.46</v>
          </cell>
          <cell r="FC7437">
            <v>799082.25</v>
          </cell>
          <cell r="FI7437" t="str">
            <v>MT</v>
          </cell>
          <cell r="FJ7437" t="str">
            <v>Other</v>
          </cell>
          <cell r="FK7437" t="str">
            <v>EISAq</v>
          </cell>
          <cell r="FL7437">
            <v>95889.87</v>
          </cell>
        </row>
        <row r="7438">
          <cell r="EZ7438" t="str">
            <v>MT</v>
          </cell>
          <cell r="FA7438" t="str">
            <v>Bedrooms</v>
          </cell>
          <cell r="FB7438">
            <v>3036512.55</v>
          </cell>
          <cell r="FC7438">
            <v>2631644.21</v>
          </cell>
          <cell r="FI7438" t="str">
            <v>ID</v>
          </cell>
          <cell r="FJ7438" t="str">
            <v>Bathroom</v>
          </cell>
          <cell r="FK7438" t="str">
            <v>EISAnqnx</v>
          </cell>
          <cell r="FL7438">
            <v>605722.24</v>
          </cell>
        </row>
        <row r="7439">
          <cell r="EZ7439" t="str">
            <v>MT</v>
          </cell>
          <cell r="FA7439" t="str">
            <v>Exterior</v>
          </cell>
          <cell r="FB7439">
            <v>554030.36</v>
          </cell>
          <cell r="FC7439">
            <v>12785316</v>
          </cell>
          <cell r="FI7439" t="str">
            <v>ID</v>
          </cell>
          <cell r="FJ7439" t="str">
            <v>Bathroom</v>
          </cell>
          <cell r="FK7439" t="str">
            <v>EISAx</v>
          </cell>
          <cell r="FL7439">
            <v>454291.68</v>
          </cell>
        </row>
        <row r="7440">
          <cell r="EZ7440" t="str">
            <v>MT</v>
          </cell>
          <cell r="FA7440" t="str">
            <v>Kitchen</v>
          </cell>
          <cell r="FB7440">
            <v>1306233.118</v>
          </cell>
          <cell r="FC7440">
            <v>660574.66</v>
          </cell>
          <cell r="FI7440" t="str">
            <v>ID</v>
          </cell>
          <cell r="FJ7440" t="str">
            <v>Bedrooms</v>
          </cell>
          <cell r="FK7440" t="str">
            <v>EISAnqnx</v>
          </cell>
          <cell r="FL7440">
            <v>605722.24</v>
          </cell>
        </row>
        <row r="7441">
          <cell r="EZ7441" t="str">
            <v>MT</v>
          </cell>
          <cell r="FA7441" t="str">
            <v>Living Room/Family Room</v>
          </cell>
          <cell r="FB7441">
            <v>2493136.62</v>
          </cell>
          <cell r="FC7441">
            <v>2471827.7599999998</v>
          </cell>
          <cell r="FI7441" t="str">
            <v>ID</v>
          </cell>
          <cell r="FJ7441" t="str">
            <v>Bedrooms</v>
          </cell>
          <cell r="FK7441" t="str">
            <v>EISAq</v>
          </cell>
          <cell r="FL7441">
            <v>196859.728</v>
          </cell>
        </row>
        <row r="7442">
          <cell r="EZ7442" t="str">
            <v>MT</v>
          </cell>
          <cell r="FA7442" t="str">
            <v>Other</v>
          </cell>
          <cell r="FB7442">
            <v>6588699.5120000001</v>
          </cell>
          <cell r="FC7442">
            <v>4568619.5839999998</v>
          </cell>
          <cell r="FI7442" t="str">
            <v>ID</v>
          </cell>
          <cell r="FJ7442" t="str">
            <v>Exterior</v>
          </cell>
          <cell r="FK7442" t="str">
            <v>EISAq</v>
          </cell>
          <cell r="FL7442">
            <v>166573.61600000001</v>
          </cell>
        </row>
        <row r="7443">
          <cell r="EZ7443" t="str">
            <v>MT</v>
          </cell>
          <cell r="FA7443" t="str">
            <v>Bathroom</v>
          </cell>
          <cell r="FB7443">
            <v>777773.39</v>
          </cell>
          <cell r="FC7443">
            <v>340941.76</v>
          </cell>
          <cell r="FI7443" t="str">
            <v>ID</v>
          </cell>
          <cell r="FJ7443" t="str">
            <v>Exterior</v>
          </cell>
          <cell r="FK7443" t="str">
            <v>EISAx</v>
          </cell>
          <cell r="FL7443">
            <v>2082170.2</v>
          </cell>
        </row>
        <row r="7444">
          <cell r="EZ7444" t="str">
            <v>MT</v>
          </cell>
          <cell r="FA7444" t="str">
            <v>Bedrooms</v>
          </cell>
          <cell r="FB7444">
            <v>894972.12</v>
          </cell>
          <cell r="FC7444">
            <v>1129369.58</v>
          </cell>
          <cell r="FI7444" t="str">
            <v>ID</v>
          </cell>
          <cell r="FJ7444" t="str">
            <v>Kitchen</v>
          </cell>
          <cell r="FK7444" t="str">
            <v>EISAx</v>
          </cell>
          <cell r="FL7444">
            <v>757152.8</v>
          </cell>
        </row>
        <row r="7445">
          <cell r="EZ7445" t="str">
            <v>MT</v>
          </cell>
          <cell r="FA7445" t="str">
            <v>Exterior</v>
          </cell>
          <cell r="FB7445">
            <v>1278531.6000000001</v>
          </cell>
          <cell r="FC7445">
            <v>6136951.6799999997</v>
          </cell>
          <cell r="FI7445" t="str">
            <v>ID</v>
          </cell>
          <cell r="FJ7445" t="str">
            <v>Other</v>
          </cell>
          <cell r="FK7445" t="str">
            <v>EISAnqnx</v>
          </cell>
          <cell r="FL7445">
            <v>832868.08000000007</v>
          </cell>
        </row>
        <row r="7446">
          <cell r="EZ7446" t="str">
            <v>MT</v>
          </cell>
          <cell r="FA7446" t="str">
            <v>Kitchen</v>
          </cell>
          <cell r="FB7446">
            <v>1022825.28</v>
          </cell>
          <cell r="FC7446">
            <v>383559.48</v>
          </cell>
          <cell r="FI7446" t="str">
            <v>ID</v>
          </cell>
          <cell r="FJ7446" t="str">
            <v>Other</v>
          </cell>
          <cell r="FK7446" t="str">
            <v>EISAq</v>
          </cell>
          <cell r="FL7446">
            <v>83286.808000000005</v>
          </cell>
        </row>
        <row r="7447">
          <cell r="EZ7447" t="str">
            <v>MT</v>
          </cell>
          <cell r="FA7447" t="str">
            <v>Living Room/Family Room</v>
          </cell>
          <cell r="FB7447">
            <v>298324.03999999998</v>
          </cell>
          <cell r="FC7447">
            <v>1065443</v>
          </cell>
          <cell r="FI7447" t="str">
            <v>ID</v>
          </cell>
          <cell r="FJ7447" t="str">
            <v>Bathroom</v>
          </cell>
          <cell r="FK7447" t="str">
            <v>EISAnqnx</v>
          </cell>
          <cell r="FL7447">
            <v>2725750.08</v>
          </cell>
        </row>
        <row r="7448">
          <cell r="EZ7448" t="str">
            <v>MT</v>
          </cell>
          <cell r="FA7448" t="str">
            <v>Other</v>
          </cell>
          <cell r="FB7448">
            <v>3603328.2259999998</v>
          </cell>
          <cell r="FC7448">
            <v>3483998.61</v>
          </cell>
          <cell r="FI7448" t="str">
            <v>ID</v>
          </cell>
          <cell r="FJ7448" t="str">
            <v>Bathroom</v>
          </cell>
          <cell r="FK7448" t="str">
            <v>EISAx</v>
          </cell>
          <cell r="FL7448">
            <v>4277913.32</v>
          </cell>
        </row>
        <row r="7449">
          <cell r="EZ7449" t="str">
            <v>WA</v>
          </cell>
          <cell r="FA7449" t="str">
            <v>Bathroom</v>
          </cell>
          <cell r="FB7449">
            <v>1256830.08</v>
          </cell>
          <cell r="FC7449">
            <v>274217.47200000001</v>
          </cell>
          <cell r="FI7449" t="str">
            <v>ID</v>
          </cell>
          <cell r="FJ7449" t="str">
            <v>Bedrooms</v>
          </cell>
          <cell r="FK7449" t="str">
            <v>EISAnqnx</v>
          </cell>
          <cell r="FL7449">
            <v>1135729.2</v>
          </cell>
        </row>
        <row r="7450">
          <cell r="EZ7450" t="str">
            <v>WA</v>
          </cell>
          <cell r="FA7450" t="str">
            <v>Bedrooms</v>
          </cell>
          <cell r="FB7450">
            <v>1380608.8</v>
          </cell>
          <cell r="FC7450">
            <v>1334905.888</v>
          </cell>
          <cell r="FI7450" t="str">
            <v>ID</v>
          </cell>
          <cell r="FJ7450" t="str">
            <v>Bedrooms</v>
          </cell>
          <cell r="FK7450" t="str">
            <v>EISAq</v>
          </cell>
          <cell r="FL7450">
            <v>499720.848</v>
          </cell>
        </row>
        <row r="7451">
          <cell r="EZ7451" t="str">
            <v>WA</v>
          </cell>
          <cell r="FA7451" t="str">
            <v>Exterior</v>
          </cell>
          <cell r="FB7451">
            <v>304686.08000000002</v>
          </cell>
          <cell r="FC7451">
            <v>4417948.16</v>
          </cell>
          <cell r="FI7451" t="str">
            <v>ID</v>
          </cell>
          <cell r="FJ7451" t="str">
            <v>Exterior</v>
          </cell>
          <cell r="FK7451" t="str">
            <v>EISAnqnx</v>
          </cell>
          <cell r="FL7451">
            <v>227145.84</v>
          </cell>
        </row>
        <row r="7452">
          <cell r="EZ7452" t="str">
            <v>WA</v>
          </cell>
          <cell r="FA7452" t="str">
            <v>Garage</v>
          </cell>
          <cell r="FB7452">
            <v>548434.94400000002</v>
          </cell>
          <cell r="FC7452">
            <v>1618644.8</v>
          </cell>
          <cell r="FI7452" t="str">
            <v>ID</v>
          </cell>
          <cell r="FJ7452" t="str">
            <v>Exterior</v>
          </cell>
          <cell r="FK7452" t="str">
            <v>EISAq</v>
          </cell>
          <cell r="FL7452">
            <v>113572.92</v>
          </cell>
        </row>
        <row r="7453">
          <cell r="EZ7453" t="str">
            <v>WA</v>
          </cell>
          <cell r="FA7453" t="str">
            <v>Kitchen</v>
          </cell>
          <cell r="FB7453">
            <v>609372.16000000003</v>
          </cell>
          <cell r="FC7453">
            <v>298973.21600000001</v>
          </cell>
          <cell r="FI7453" t="str">
            <v>ID</v>
          </cell>
          <cell r="FJ7453" t="str">
            <v>Garage</v>
          </cell>
          <cell r="FK7453" t="str">
            <v>EISAnqnx</v>
          </cell>
          <cell r="FL7453">
            <v>227145.84</v>
          </cell>
        </row>
        <row r="7454">
          <cell r="EZ7454" t="str">
            <v>WA</v>
          </cell>
          <cell r="FA7454" t="str">
            <v>Living Room/Family Room</v>
          </cell>
          <cell r="FB7454">
            <v>1304437.28</v>
          </cell>
          <cell r="FC7454">
            <v>1333001.6000000001</v>
          </cell>
          <cell r="FI7454" t="str">
            <v>ID</v>
          </cell>
          <cell r="FJ7454" t="str">
            <v>Garage</v>
          </cell>
          <cell r="FK7454" t="str">
            <v>EISAq</v>
          </cell>
          <cell r="FL7454">
            <v>113572.92</v>
          </cell>
        </row>
        <row r="7455">
          <cell r="EZ7455" t="str">
            <v>WA</v>
          </cell>
          <cell r="FA7455" t="str">
            <v>Other</v>
          </cell>
          <cell r="FB7455">
            <v>1454876.0320000001</v>
          </cell>
          <cell r="FC7455">
            <v>1283490.112</v>
          </cell>
          <cell r="FI7455" t="str">
            <v>ID</v>
          </cell>
          <cell r="FJ7455" t="str">
            <v>Living Room/Family Room</v>
          </cell>
          <cell r="FK7455" t="str">
            <v>EISAq</v>
          </cell>
          <cell r="FL7455">
            <v>333147.23200000002</v>
          </cell>
        </row>
        <row r="7456">
          <cell r="EZ7456" t="str">
            <v>OR</v>
          </cell>
          <cell r="FA7456" t="str">
            <v>Bathroom</v>
          </cell>
          <cell r="FB7456">
            <v>96761.52</v>
          </cell>
          <cell r="FC7456">
            <v>80634.600000000006</v>
          </cell>
          <cell r="FI7456" t="str">
            <v>ID</v>
          </cell>
          <cell r="FJ7456" t="str">
            <v>Other</v>
          </cell>
          <cell r="FK7456" t="str">
            <v>EISAnqnx</v>
          </cell>
          <cell r="FL7456">
            <v>1135729.2</v>
          </cell>
        </row>
        <row r="7457">
          <cell r="EZ7457" t="str">
            <v>OR</v>
          </cell>
          <cell r="FA7457" t="str">
            <v>Bedrooms</v>
          </cell>
          <cell r="FB7457">
            <v>290284.56</v>
          </cell>
          <cell r="FC7457">
            <v>790219.08</v>
          </cell>
          <cell r="FI7457" t="str">
            <v>ID</v>
          </cell>
          <cell r="FJ7457" t="str">
            <v>Other</v>
          </cell>
          <cell r="FK7457" t="str">
            <v>EISAq</v>
          </cell>
          <cell r="FL7457">
            <v>605722.24</v>
          </cell>
        </row>
        <row r="7458">
          <cell r="EZ7458" t="str">
            <v>OR</v>
          </cell>
          <cell r="FA7458" t="str">
            <v>Exterior</v>
          </cell>
          <cell r="FB7458">
            <v>0</v>
          </cell>
          <cell r="FC7458">
            <v>0</v>
          </cell>
          <cell r="FI7458" t="str">
            <v>ID</v>
          </cell>
          <cell r="FJ7458" t="str">
            <v>Other</v>
          </cell>
          <cell r="FK7458" t="str">
            <v>EISAx</v>
          </cell>
          <cell r="FL7458">
            <v>700366.34</v>
          </cell>
        </row>
        <row r="7459">
          <cell r="EZ7459" t="str">
            <v>OR</v>
          </cell>
          <cell r="FA7459" t="str">
            <v>Kitchen</v>
          </cell>
          <cell r="FB7459">
            <v>96761.52</v>
          </cell>
          <cell r="FC7459">
            <v>322538.40000000002</v>
          </cell>
          <cell r="FI7459" t="str">
            <v>OR</v>
          </cell>
          <cell r="FJ7459" t="str">
            <v>Bathroom</v>
          </cell>
          <cell r="FK7459" t="str">
            <v>EISAq</v>
          </cell>
          <cell r="FL7459">
            <v>24190.38</v>
          </cell>
        </row>
        <row r="7460">
          <cell r="EZ7460" t="str">
            <v>OR</v>
          </cell>
          <cell r="FA7460" t="str">
            <v>Living Room/Family Room</v>
          </cell>
          <cell r="FB7460">
            <v>24190.38</v>
          </cell>
          <cell r="FC7460">
            <v>556378.74</v>
          </cell>
          <cell r="FI7460" t="str">
            <v>OR</v>
          </cell>
          <cell r="FJ7460" t="str">
            <v>Bedrooms</v>
          </cell>
          <cell r="FK7460" t="str">
            <v>EISAq</v>
          </cell>
          <cell r="FL7460">
            <v>67733.063999999998</v>
          </cell>
        </row>
        <row r="7461">
          <cell r="EZ7461" t="str">
            <v>OR</v>
          </cell>
          <cell r="FA7461" t="str">
            <v>Other</v>
          </cell>
          <cell r="FB7461">
            <v>241903.8</v>
          </cell>
          <cell r="FC7461">
            <v>959551.74</v>
          </cell>
          <cell r="FI7461" t="str">
            <v>OR</v>
          </cell>
          <cell r="FJ7461" t="str">
            <v>Exterior</v>
          </cell>
          <cell r="FK7461" t="str">
            <v>EISAq</v>
          </cell>
          <cell r="FL7461">
            <v>48380.76</v>
          </cell>
        </row>
        <row r="7462">
          <cell r="EZ7462" t="str">
            <v>WA</v>
          </cell>
          <cell r="FA7462" t="str">
            <v>Bathroom</v>
          </cell>
          <cell r="FB7462">
            <v>561598.11</v>
          </cell>
          <cell r="FC7462">
            <v>594877.99800000002</v>
          </cell>
          <cell r="FI7462" t="str">
            <v>OR</v>
          </cell>
          <cell r="FJ7462" t="str">
            <v>Garage</v>
          </cell>
          <cell r="FK7462" t="str">
            <v>EISAnqnx</v>
          </cell>
          <cell r="FL7462">
            <v>193523.04</v>
          </cell>
        </row>
        <row r="7463">
          <cell r="EZ7463" t="str">
            <v>WA</v>
          </cell>
          <cell r="FA7463" t="str">
            <v>Bedrooms</v>
          </cell>
          <cell r="FB7463">
            <v>166399.44</v>
          </cell>
          <cell r="FC7463">
            <v>923516.89199999999</v>
          </cell>
          <cell r="FI7463" t="str">
            <v>OR</v>
          </cell>
          <cell r="FJ7463" t="str">
            <v>Kitchen</v>
          </cell>
          <cell r="FK7463" t="str">
            <v>EISAnqnx</v>
          </cell>
          <cell r="FL7463">
            <v>129015.36</v>
          </cell>
        </row>
        <row r="7464">
          <cell r="EZ7464" t="str">
            <v>WA</v>
          </cell>
          <cell r="FA7464" t="str">
            <v>Exterior</v>
          </cell>
          <cell r="FB7464">
            <v>457598.45999999996</v>
          </cell>
          <cell r="FC7464">
            <v>3743987.4</v>
          </cell>
          <cell r="FI7464" t="str">
            <v>OR</v>
          </cell>
          <cell r="FJ7464" t="str">
            <v>Kitchen</v>
          </cell>
          <cell r="FK7464" t="str">
            <v>EISAx</v>
          </cell>
          <cell r="FL7464">
            <v>40317.300000000003</v>
          </cell>
        </row>
        <row r="7465">
          <cell r="EZ7465" t="str">
            <v>WA</v>
          </cell>
          <cell r="FA7465" t="str">
            <v>Garage</v>
          </cell>
          <cell r="FB7465">
            <v>374398.74</v>
          </cell>
          <cell r="FC7465">
            <v>311998.95</v>
          </cell>
          <cell r="FI7465" t="str">
            <v>OR</v>
          </cell>
          <cell r="FJ7465" t="str">
            <v>Living Room/Family Room</v>
          </cell>
          <cell r="FK7465" t="str">
            <v>EISAq</v>
          </cell>
          <cell r="FL7465">
            <v>48380.76</v>
          </cell>
        </row>
        <row r="7466">
          <cell r="EZ7466" t="str">
            <v>WA</v>
          </cell>
          <cell r="FA7466" t="str">
            <v>Kitchen</v>
          </cell>
          <cell r="FB7466">
            <v>274559.076</v>
          </cell>
          <cell r="FC7466">
            <v>524158.23599999998</v>
          </cell>
          <cell r="FI7466" t="str">
            <v>OR</v>
          </cell>
          <cell r="FJ7466" t="str">
            <v>Living Room/Family Room</v>
          </cell>
          <cell r="FK7466" t="str">
            <v>EISAx</v>
          </cell>
          <cell r="FL7466">
            <v>80634.600000000006</v>
          </cell>
        </row>
        <row r="7467">
          <cell r="EZ7467" t="str">
            <v>WA</v>
          </cell>
          <cell r="FA7467" t="str">
            <v>Living Room/Family Room</v>
          </cell>
          <cell r="FB7467">
            <v>93599.684999999998</v>
          </cell>
          <cell r="FC7467">
            <v>349438.82399999996</v>
          </cell>
          <cell r="FI7467" t="str">
            <v>OR</v>
          </cell>
          <cell r="FJ7467" t="str">
            <v>Other</v>
          </cell>
          <cell r="FK7467" t="str">
            <v>EISAnqnx</v>
          </cell>
          <cell r="FL7467">
            <v>193523.04</v>
          </cell>
        </row>
        <row r="7468">
          <cell r="EZ7468" t="str">
            <v>WA</v>
          </cell>
          <cell r="FA7468" t="str">
            <v>Other</v>
          </cell>
          <cell r="FB7468">
            <v>2346232.1039999998</v>
          </cell>
          <cell r="FC7468">
            <v>5549421.324</v>
          </cell>
          <cell r="FI7468" t="str">
            <v>WA</v>
          </cell>
          <cell r="FJ7468" t="str">
            <v>Bathroom</v>
          </cell>
          <cell r="FK7468" t="str">
            <v>EISAq</v>
          </cell>
          <cell r="FL7468">
            <v>93599.684999999998</v>
          </cell>
        </row>
        <row r="7469">
          <cell r="EZ7469" t="str">
            <v>WA</v>
          </cell>
          <cell r="FA7469" t="str">
            <v>Bathroom</v>
          </cell>
          <cell r="FB7469">
            <v>1009272.64</v>
          </cell>
          <cell r="FC7469">
            <v>790279.52</v>
          </cell>
          <cell r="FI7469" t="str">
            <v>WA</v>
          </cell>
          <cell r="FJ7469" t="str">
            <v>Bedrooms</v>
          </cell>
          <cell r="FK7469" t="str">
            <v>EISAnqnx</v>
          </cell>
          <cell r="FL7469">
            <v>249599.16</v>
          </cell>
        </row>
        <row r="7470">
          <cell r="EZ7470" t="str">
            <v>WA</v>
          </cell>
          <cell r="FA7470" t="str">
            <v>Bedrooms</v>
          </cell>
          <cell r="FB7470">
            <v>247557.44</v>
          </cell>
          <cell r="FC7470">
            <v>382761.88799999998</v>
          </cell>
          <cell r="FI7470" t="str">
            <v>WA</v>
          </cell>
          <cell r="FJ7470" t="str">
            <v>Exterior</v>
          </cell>
          <cell r="FK7470" t="str">
            <v>EISAx</v>
          </cell>
          <cell r="FL7470">
            <v>155999.47500000001</v>
          </cell>
        </row>
        <row r="7471">
          <cell r="EZ7471" t="str">
            <v>WA</v>
          </cell>
          <cell r="FA7471" t="str">
            <v>Exterior</v>
          </cell>
          <cell r="FB7471">
            <v>285643.2</v>
          </cell>
          <cell r="FC7471">
            <v>2513660.16</v>
          </cell>
          <cell r="FI7471" t="str">
            <v>WA</v>
          </cell>
          <cell r="FJ7471" t="str">
            <v>Kitchen</v>
          </cell>
          <cell r="FK7471" t="str">
            <v>EISAnqnx</v>
          </cell>
          <cell r="FL7471">
            <v>124799.58</v>
          </cell>
        </row>
        <row r="7472">
          <cell r="EZ7472" t="str">
            <v>WA</v>
          </cell>
          <cell r="FA7472" t="str">
            <v>Kitchen</v>
          </cell>
          <cell r="FB7472">
            <v>57128.639999999999</v>
          </cell>
          <cell r="FC7472">
            <v>209471.68</v>
          </cell>
          <cell r="FI7472" t="str">
            <v>WA</v>
          </cell>
          <cell r="FJ7472" t="str">
            <v>Kitchen</v>
          </cell>
          <cell r="FK7472" t="str">
            <v>EISAx</v>
          </cell>
          <cell r="FL7472">
            <v>124799.58</v>
          </cell>
        </row>
        <row r="7473">
          <cell r="EZ7473" t="str">
            <v>WA</v>
          </cell>
          <cell r="FA7473" t="str">
            <v>Living Room/Family Room</v>
          </cell>
          <cell r="FB7473">
            <v>304686.08000000002</v>
          </cell>
          <cell r="FC7473">
            <v>839791.00800000003</v>
          </cell>
          <cell r="FI7473" t="str">
            <v>WA</v>
          </cell>
          <cell r="FJ7473" t="str">
            <v>Living Room/Family Room</v>
          </cell>
          <cell r="FK7473" t="str">
            <v>EISAnqnx</v>
          </cell>
          <cell r="FL7473">
            <v>103999.65</v>
          </cell>
        </row>
        <row r="7474">
          <cell r="EZ7474" t="str">
            <v>WA</v>
          </cell>
          <cell r="FA7474" t="str">
            <v>Other</v>
          </cell>
          <cell r="FB7474">
            <v>371336.16</v>
          </cell>
          <cell r="FC7474">
            <v>207567.39199999999</v>
          </cell>
          <cell r="FI7474" t="str">
            <v>WA</v>
          </cell>
          <cell r="FJ7474" t="str">
            <v>Other</v>
          </cell>
          <cell r="FK7474" t="str">
            <v>EISAnqnx</v>
          </cell>
          <cell r="FL7474">
            <v>124799.58</v>
          </cell>
        </row>
        <row r="7475">
          <cell r="EZ7475" t="str">
            <v>OR</v>
          </cell>
          <cell r="FA7475" t="str">
            <v>Bathroom</v>
          </cell>
          <cell r="FB7475">
            <v>517674.13199999998</v>
          </cell>
          <cell r="FC7475">
            <v>135466.128</v>
          </cell>
          <cell r="FI7475" t="str">
            <v>WA</v>
          </cell>
          <cell r="FJ7475" t="str">
            <v>Other</v>
          </cell>
          <cell r="FK7475" t="str">
            <v>EISAq</v>
          </cell>
          <cell r="FL7475">
            <v>262079.11799999999</v>
          </cell>
        </row>
        <row r="7476">
          <cell r="EZ7476" t="str">
            <v>OR</v>
          </cell>
          <cell r="FA7476" t="str">
            <v>Bedrooms</v>
          </cell>
          <cell r="FB7476">
            <v>566054.89199999999</v>
          </cell>
          <cell r="FC7476">
            <v>1096630.56</v>
          </cell>
          <cell r="FI7476" t="str">
            <v>MT</v>
          </cell>
          <cell r="FJ7476" t="str">
            <v>Bathroom</v>
          </cell>
          <cell r="FK7476" t="str">
            <v>EISAq</v>
          </cell>
          <cell r="FL7476">
            <v>68188.351999999999</v>
          </cell>
        </row>
        <row r="7477">
          <cell r="EZ7477" t="str">
            <v>OR</v>
          </cell>
          <cell r="FA7477" t="str">
            <v>Exterior</v>
          </cell>
          <cell r="FB7477">
            <v>522512.20799999998</v>
          </cell>
          <cell r="FC7477">
            <v>2615786.4240000001</v>
          </cell>
          <cell r="FI7477" t="str">
            <v>MT</v>
          </cell>
          <cell r="FJ7477" t="str">
            <v>Bedrooms</v>
          </cell>
          <cell r="FK7477" t="str">
            <v>EISAnqnx</v>
          </cell>
          <cell r="FL7477">
            <v>255706.32</v>
          </cell>
        </row>
        <row r="7478">
          <cell r="EZ7478" t="str">
            <v>OR</v>
          </cell>
          <cell r="FA7478" t="str">
            <v>Garage</v>
          </cell>
          <cell r="FB7478">
            <v>164494.584</v>
          </cell>
          <cell r="FC7478">
            <v>711197.17200000002</v>
          </cell>
          <cell r="FI7478" t="str">
            <v>MT</v>
          </cell>
          <cell r="FJ7478" t="str">
            <v>Bedrooms</v>
          </cell>
          <cell r="FK7478" t="str">
            <v>EISAq</v>
          </cell>
          <cell r="FL7478">
            <v>63926.58</v>
          </cell>
        </row>
        <row r="7479">
          <cell r="EZ7479" t="str">
            <v>OR</v>
          </cell>
          <cell r="FA7479" t="str">
            <v>Kitchen</v>
          </cell>
          <cell r="FB7479">
            <v>70958.448000000004</v>
          </cell>
          <cell r="FC7479">
            <v>354792.24</v>
          </cell>
          <cell r="FI7479" t="str">
            <v>MT</v>
          </cell>
          <cell r="FJ7479" t="str">
            <v>Exterior</v>
          </cell>
          <cell r="FK7479" t="str">
            <v>EISAnqnx</v>
          </cell>
          <cell r="FL7479">
            <v>255706.32</v>
          </cell>
        </row>
        <row r="7480">
          <cell r="EZ7480" t="str">
            <v>OR</v>
          </cell>
          <cell r="FA7480" t="str">
            <v>Living Room/Family Room</v>
          </cell>
          <cell r="FB7480">
            <v>229002.264</v>
          </cell>
          <cell r="FC7480">
            <v>432201.45600000001</v>
          </cell>
          <cell r="FI7480" t="str">
            <v>MT</v>
          </cell>
          <cell r="FJ7480" t="str">
            <v>Kitchen</v>
          </cell>
          <cell r="FK7480" t="str">
            <v>EISAq</v>
          </cell>
          <cell r="FL7480">
            <v>202434.16999999998</v>
          </cell>
        </row>
        <row r="7481">
          <cell r="EZ7481" t="str">
            <v>OR</v>
          </cell>
          <cell r="FA7481" t="str">
            <v>Other</v>
          </cell>
          <cell r="FB7481">
            <v>367693.77600000001</v>
          </cell>
          <cell r="FC7481">
            <v>391884.15600000002</v>
          </cell>
          <cell r="FI7481" t="str">
            <v>MT</v>
          </cell>
          <cell r="FJ7481" t="str">
            <v>Living Room/Family Room</v>
          </cell>
          <cell r="FK7481" t="str">
            <v>EISAnqnx</v>
          </cell>
          <cell r="FL7481">
            <v>127853.16</v>
          </cell>
        </row>
        <row r="7482">
          <cell r="EZ7482" t="str">
            <v>OR</v>
          </cell>
          <cell r="FA7482" t="str">
            <v>Bathroom</v>
          </cell>
          <cell r="FB7482">
            <v>537221.42499999993</v>
          </cell>
          <cell r="FC7482">
            <v>537221.42499999993</v>
          </cell>
          <cell r="FI7482" t="str">
            <v>MT</v>
          </cell>
          <cell r="FJ7482" t="str">
            <v>Living Room/Family Room</v>
          </cell>
          <cell r="FK7482" t="str">
            <v>EISAq</v>
          </cell>
          <cell r="FL7482">
            <v>170470.88</v>
          </cell>
        </row>
        <row r="7483">
          <cell r="EZ7483" t="str">
            <v>OR</v>
          </cell>
          <cell r="FA7483" t="str">
            <v>Bedrooms</v>
          </cell>
          <cell r="FB7483">
            <v>3388627.4499999997</v>
          </cell>
          <cell r="FC7483">
            <v>2892730.75</v>
          </cell>
          <cell r="FI7483" t="str">
            <v>MT</v>
          </cell>
          <cell r="FJ7483" t="str">
            <v>Other</v>
          </cell>
          <cell r="FK7483" t="str">
            <v>EISAnqnx</v>
          </cell>
          <cell r="FL7483">
            <v>511412.64</v>
          </cell>
        </row>
        <row r="7484">
          <cell r="EZ7484" t="str">
            <v>OR</v>
          </cell>
          <cell r="FA7484" t="str">
            <v>Exterior</v>
          </cell>
          <cell r="FB7484">
            <v>6611956</v>
          </cell>
          <cell r="FC7484">
            <v>19381296.024999999</v>
          </cell>
          <cell r="FI7484" t="str">
            <v>ID</v>
          </cell>
          <cell r="FJ7484" t="str">
            <v>Bathroom</v>
          </cell>
          <cell r="FK7484" t="str">
            <v>EISAnqnx</v>
          </cell>
          <cell r="FL7484">
            <v>1362875.04</v>
          </cell>
        </row>
        <row r="7485">
          <cell r="EZ7485" t="str">
            <v>OR</v>
          </cell>
          <cell r="FA7485" t="str">
            <v>Garage</v>
          </cell>
          <cell r="FB7485">
            <v>3967173.5999999996</v>
          </cell>
          <cell r="FC7485">
            <v>3305978</v>
          </cell>
          <cell r="FI7485" t="str">
            <v>ID</v>
          </cell>
          <cell r="FJ7485" t="str">
            <v>Bathroom</v>
          </cell>
          <cell r="FK7485" t="str">
            <v>EISAq</v>
          </cell>
          <cell r="FL7485">
            <v>151430.56</v>
          </cell>
        </row>
        <row r="7486">
          <cell r="EZ7486" t="str">
            <v>OR</v>
          </cell>
          <cell r="FA7486" t="str">
            <v>Kitchen</v>
          </cell>
          <cell r="FB7486">
            <v>1099237.6850000001</v>
          </cell>
          <cell r="FC7486">
            <v>1033118.125</v>
          </cell>
          <cell r="FI7486" t="str">
            <v>ID</v>
          </cell>
          <cell r="FJ7486" t="str">
            <v>Bedrooms</v>
          </cell>
          <cell r="FK7486" t="str">
            <v>EISAnqnx</v>
          </cell>
          <cell r="FL7486">
            <v>227145.84</v>
          </cell>
        </row>
        <row r="7487">
          <cell r="EZ7487" t="str">
            <v>OR</v>
          </cell>
          <cell r="FA7487" t="str">
            <v>Living Room/Family Room</v>
          </cell>
          <cell r="FB7487">
            <v>3429952.1749999998</v>
          </cell>
          <cell r="FC7487">
            <v>1776963.175</v>
          </cell>
          <cell r="FI7487" t="str">
            <v>ID</v>
          </cell>
          <cell r="FJ7487" t="str">
            <v>Bedrooms</v>
          </cell>
          <cell r="FK7487" t="str">
            <v>EISAq</v>
          </cell>
          <cell r="FL7487">
            <v>556507.30799999996</v>
          </cell>
        </row>
        <row r="7488">
          <cell r="EZ7488" t="str">
            <v>OR</v>
          </cell>
          <cell r="FA7488" t="str">
            <v>Other</v>
          </cell>
          <cell r="FB7488">
            <v>12066819.699999999</v>
          </cell>
          <cell r="FC7488">
            <v>13017288.375</v>
          </cell>
          <cell r="FI7488" t="str">
            <v>ID</v>
          </cell>
          <cell r="FJ7488" t="str">
            <v>Garage</v>
          </cell>
          <cell r="FK7488" t="str">
            <v>EISAq</v>
          </cell>
          <cell r="FL7488">
            <v>605722.24</v>
          </cell>
        </row>
        <row r="7489">
          <cell r="EZ7489" t="str">
            <v>MT</v>
          </cell>
          <cell r="FA7489" t="str">
            <v>Bedrooms</v>
          </cell>
          <cell r="FB7489">
            <v>1030211.1000000001</v>
          </cell>
          <cell r="FC7489">
            <v>940926.13800000004</v>
          </cell>
          <cell r="FI7489" t="str">
            <v>ID</v>
          </cell>
          <cell r="FJ7489" t="str">
            <v>Garage</v>
          </cell>
          <cell r="FK7489" t="str">
            <v>EISAx</v>
          </cell>
          <cell r="FL7489">
            <v>738223.98</v>
          </cell>
        </row>
        <row r="7490">
          <cell r="EZ7490" t="str">
            <v>MT</v>
          </cell>
          <cell r="FA7490" t="str">
            <v>Exterior</v>
          </cell>
          <cell r="FB7490">
            <v>480765.18000000005</v>
          </cell>
          <cell r="FC7490">
            <v>4445933.2360000005</v>
          </cell>
          <cell r="FI7490" t="str">
            <v>ID</v>
          </cell>
          <cell r="FJ7490" t="str">
            <v>Kitchen</v>
          </cell>
          <cell r="FK7490" t="str">
            <v>EISAnqnx</v>
          </cell>
          <cell r="FL7490">
            <v>151430.56</v>
          </cell>
        </row>
        <row r="7491">
          <cell r="EZ7491" t="str">
            <v>MT</v>
          </cell>
          <cell r="FA7491" t="str">
            <v>Garage</v>
          </cell>
          <cell r="FB7491">
            <v>434978.02</v>
          </cell>
          <cell r="FC7491">
            <v>583786.29</v>
          </cell>
          <cell r="FI7491" t="str">
            <v>ID</v>
          </cell>
          <cell r="FJ7491" t="str">
            <v>Kitchen</v>
          </cell>
          <cell r="FK7491" t="str">
            <v>EISAq</v>
          </cell>
          <cell r="FL7491">
            <v>605722.24</v>
          </cell>
        </row>
        <row r="7492">
          <cell r="EZ7492" t="str">
            <v>MT</v>
          </cell>
          <cell r="FA7492" t="str">
            <v>Kitchen</v>
          </cell>
          <cell r="FB7492">
            <v>892849.62000000011</v>
          </cell>
          <cell r="FC7492">
            <v>373165.35400000005</v>
          </cell>
          <cell r="FI7492" t="str">
            <v>ID</v>
          </cell>
          <cell r="FJ7492" t="str">
            <v>Living Room/Family Room</v>
          </cell>
          <cell r="FK7492" t="str">
            <v>EISAnqnx</v>
          </cell>
          <cell r="FL7492">
            <v>378576.4</v>
          </cell>
        </row>
        <row r="7493">
          <cell r="EZ7493" t="str">
            <v>MT</v>
          </cell>
          <cell r="FA7493" t="str">
            <v>Living Room/Family Room</v>
          </cell>
          <cell r="FB7493">
            <v>1717018.5000000002</v>
          </cell>
          <cell r="FC7493">
            <v>1742201.4380000001</v>
          </cell>
          <cell r="FI7493" t="str">
            <v>ID</v>
          </cell>
          <cell r="FJ7493" t="str">
            <v>Living Room/Family Room</v>
          </cell>
          <cell r="FK7493" t="str">
            <v>EISAq</v>
          </cell>
          <cell r="FL7493">
            <v>227145.84</v>
          </cell>
        </row>
        <row r="7494">
          <cell r="EZ7494" t="str">
            <v>MT</v>
          </cell>
          <cell r="FA7494" t="str">
            <v>Other</v>
          </cell>
          <cell r="FB7494">
            <v>1419401.9600000002</v>
          </cell>
          <cell r="FC7494">
            <v>1056538.7170000002</v>
          </cell>
          <cell r="FI7494" t="str">
            <v>ID</v>
          </cell>
          <cell r="FJ7494" t="str">
            <v>Other</v>
          </cell>
          <cell r="FK7494" t="str">
            <v>EISAnqnx</v>
          </cell>
          <cell r="FL7494">
            <v>757152.8</v>
          </cell>
        </row>
        <row r="7495">
          <cell r="EZ7495" t="str">
            <v>OR</v>
          </cell>
          <cell r="FA7495" t="str">
            <v>Bathroom</v>
          </cell>
          <cell r="FB7495">
            <v>90310.752000000008</v>
          </cell>
          <cell r="FC7495">
            <v>193523.04</v>
          </cell>
          <cell r="FI7495" t="str">
            <v>ID</v>
          </cell>
          <cell r="FJ7495" t="str">
            <v>Other</v>
          </cell>
          <cell r="FK7495" t="str">
            <v>EISAq</v>
          </cell>
          <cell r="FL7495">
            <v>151430.56</v>
          </cell>
        </row>
        <row r="7496">
          <cell r="EZ7496" t="str">
            <v>OR</v>
          </cell>
          <cell r="FA7496" t="str">
            <v>Bedrooms</v>
          </cell>
          <cell r="FB7496">
            <v>175783.42800000001</v>
          </cell>
          <cell r="FC7496">
            <v>637013.34</v>
          </cell>
          <cell r="FI7496" t="str">
            <v>ID</v>
          </cell>
          <cell r="FJ7496" t="str">
            <v>Other</v>
          </cell>
          <cell r="FK7496" t="str">
            <v>EISAx</v>
          </cell>
          <cell r="FL7496">
            <v>1211444.48</v>
          </cell>
        </row>
        <row r="7497">
          <cell r="EZ7497" t="str">
            <v>OR</v>
          </cell>
          <cell r="FA7497" t="str">
            <v>Exterior</v>
          </cell>
          <cell r="FB7497">
            <v>290284.56</v>
          </cell>
          <cell r="FC7497">
            <v>1896525.7919999999</v>
          </cell>
          <cell r="FI7497" t="str">
            <v>ID</v>
          </cell>
          <cell r="FJ7497" t="str">
            <v>Bathroom</v>
          </cell>
          <cell r="FK7497" t="str">
            <v>EISAnqnx</v>
          </cell>
          <cell r="FL7497">
            <v>2498604.2400000002</v>
          </cell>
        </row>
        <row r="7498">
          <cell r="EZ7498" t="str">
            <v>OR</v>
          </cell>
          <cell r="FA7498" t="str">
            <v>Garage</v>
          </cell>
          <cell r="FB7498">
            <v>96761.52</v>
          </cell>
          <cell r="FC7498">
            <v>709584.48</v>
          </cell>
          <cell r="FI7498" t="str">
            <v>ID</v>
          </cell>
          <cell r="FJ7498" t="str">
            <v>Bathroom</v>
          </cell>
          <cell r="FK7498" t="str">
            <v>EISAx</v>
          </cell>
          <cell r="FL7498">
            <v>567864.6</v>
          </cell>
        </row>
        <row r="7499">
          <cell r="EZ7499" t="str">
            <v>OR</v>
          </cell>
          <cell r="FA7499" t="str">
            <v>Kitchen</v>
          </cell>
          <cell r="FB7499">
            <v>412849.152</v>
          </cell>
          <cell r="FC7499">
            <v>338665.32</v>
          </cell>
          <cell r="FI7499" t="str">
            <v>ID</v>
          </cell>
          <cell r="FJ7499" t="str">
            <v>Bedrooms</v>
          </cell>
          <cell r="FK7499" t="str">
            <v>EISAnqnx</v>
          </cell>
          <cell r="FL7499">
            <v>2687892.44</v>
          </cell>
        </row>
        <row r="7500">
          <cell r="EZ7500" t="str">
            <v>OR</v>
          </cell>
          <cell r="FA7500" t="str">
            <v>Living Room/Family Room</v>
          </cell>
          <cell r="FB7500">
            <v>45155.376000000004</v>
          </cell>
          <cell r="FC7500">
            <v>403173</v>
          </cell>
          <cell r="FI7500" t="str">
            <v>ID</v>
          </cell>
          <cell r="FJ7500" t="str">
            <v>Bedrooms</v>
          </cell>
          <cell r="FK7500" t="str">
            <v>EISAq</v>
          </cell>
          <cell r="FL7500">
            <v>26500.348000000002</v>
          </cell>
        </row>
        <row r="7501">
          <cell r="EZ7501" t="str">
            <v>OR</v>
          </cell>
          <cell r="FA7501" t="str">
            <v>Other</v>
          </cell>
          <cell r="FB7501">
            <v>45155.376000000004</v>
          </cell>
          <cell r="FC7501">
            <v>106437.67200000001</v>
          </cell>
          <cell r="FI7501" t="str">
            <v>ID</v>
          </cell>
          <cell r="FJ7501" t="str">
            <v>Bedrooms</v>
          </cell>
          <cell r="FK7501" t="str">
            <v>EISAx</v>
          </cell>
          <cell r="FL7501">
            <v>227145.84</v>
          </cell>
        </row>
        <row r="7502">
          <cell r="EZ7502" t="str">
            <v>ID</v>
          </cell>
          <cell r="FA7502" t="str">
            <v>Bathroom</v>
          </cell>
          <cell r="FB7502">
            <v>1495376.78</v>
          </cell>
          <cell r="FC7502">
            <v>212002.78400000001</v>
          </cell>
          <cell r="FI7502" t="str">
            <v>ID</v>
          </cell>
          <cell r="FJ7502" t="str">
            <v>Exterior</v>
          </cell>
          <cell r="FK7502" t="str">
            <v>EISAnqnx</v>
          </cell>
          <cell r="FL7502">
            <v>1362875.04</v>
          </cell>
        </row>
        <row r="7503">
          <cell r="EZ7503" t="str">
            <v>ID</v>
          </cell>
          <cell r="FA7503" t="str">
            <v>Bedrooms</v>
          </cell>
          <cell r="FB7503">
            <v>4701918.8880000003</v>
          </cell>
          <cell r="FC7503">
            <v>2332030.6240000003</v>
          </cell>
          <cell r="FI7503" t="str">
            <v>ID</v>
          </cell>
          <cell r="FJ7503" t="str">
            <v>Exterior</v>
          </cell>
          <cell r="FK7503" t="str">
            <v>EISAx</v>
          </cell>
          <cell r="FL7503">
            <v>757152.8</v>
          </cell>
        </row>
        <row r="7504">
          <cell r="EZ7504" t="str">
            <v>ID</v>
          </cell>
          <cell r="FA7504" t="str">
            <v>Exterior</v>
          </cell>
          <cell r="FB7504">
            <v>1476447.96</v>
          </cell>
          <cell r="FC7504">
            <v>11614723.952</v>
          </cell>
          <cell r="FI7504" t="str">
            <v>ID</v>
          </cell>
          <cell r="FJ7504" t="str">
            <v>Garage</v>
          </cell>
          <cell r="FK7504" t="str">
            <v>EISAnqnx</v>
          </cell>
          <cell r="FL7504">
            <v>681437.52</v>
          </cell>
        </row>
        <row r="7505">
          <cell r="EZ7505" t="str">
            <v>ID</v>
          </cell>
          <cell r="FA7505" t="str">
            <v>Garage</v>
          </cell>
          <cell r="FB7505">
            <v>1419661.5</v>
          </cell>
          <cell r="FC7505">
            <v>1832309.7760000001</v>
          </cell>
          <cell r="FI7505" t="str">
            <v>ID</v>
          </cell>
          <cell r="FJ7505" t="str">
            <v>Garage</v>
          </cell>
          <cell r="FK7505" t="str">
            <v>EISAq</v>
          </cell>
          <cell r="FL7505">
            <v>1211444.48</v>
          </cell>
        </row>
        <row r="7506">
          <cell r="EZ7506" t="str">
            <v>ID</v>
          </cell>
          <cell r="FA7506" t="str">
            <v>Kitchen</v>
          </cell>
          <cell r="FB7506">
            <v>378576.4</v>
          </cell>
          <cell r="FC7506">
            <v>1650593.1040000001</v>
          </cell>
          <cell r="FI7506" t="str">
            <v>ID</v>
          </cell>
          <cell r="FJ7506" t="str">
            <v>Kitchen</v>
          </cell>
          <cell r="FK7506" t="str">
            <v>EISAnqnx</v>
          </cell>
          <cell r="FL7506">
            <v>1135729.2</v>
          </cell>
        </row>
        <row r="7507">
          <cell r="EZ7507" t="str">
            <v>ID</v>
          </cell>
          <cell r="FA7507" t="str">
            <v>Living Room/Family Room</v>
          </cell>
          <cell r="FB7507">
            <v>583007.65600000008</v>
          </cell>
          <cell r="FC7507">
            <v>1381803.86</v>
          </cell>
          <cell r="FI7507" t="str">
            <v>ID</v>
          </cell>
          <cell r="FJ7507" t="str">
            <v>Kitchen</v>
          </cell>
          <cell r="FK7507" t="str">
            <v>EISAq</v>
          </cell>
          <cell r="FL7507">
            <v>908583.36</v>
          </cell>
        </row>
        <row r="7508">
          <cell r="EZ7508" t="str">
            <v>ID</v>
          </cell>
          <cell r="FA7508" t="str">
            <v>Other</v>
          </cell>
          <cell r="FB7508">
            <v>6397941.1600000001</v>
          </cell>
          <cell r="FC7508">
            <v>5069137.9960000003</v>
          </cell>
          <cell r="FI7508" t="str">
            <v>ID</v>
          </cell>
          <cell r="FJ7508" t="str">
            <v>Living Room/Family Room</v>
          </cell>
          <cell r="FK7508" t="str">
            <v>EISAnqnx</v>
          </cell>
          <cell r="FL7508">
            <v>1741451.44</v>
          </cell>
        </row>
        <row r="7509">
          <cell r="EZ7509" t="str">
            <v>OR</v>
          </cell>
          <cell r="FA7509" t="str">
            <v>Bathroom</v>
          </cell>
          <cell r="FB7509">
            <v>1164660.6950000001</v>
          </cell>
          <cell r="FC7509">
            <v>331110.14799999999</v>
          </cell>
          <cell r="FI7509" t="str">
            <v>ID</v>
          </cell>
          <cell r="FJ7509" t="str">
            <v>Living Room/Family Room</v>
          </cell>
          <cell r="FK7509" t="str">
            <v>EISAq</v>
          </cell>
          <cell r="FL7509">
            <v>908583.36</v>
          </cell>
        </row>
        <row r="7510">
          <cell r="EZ7510" t="str">
            <v>OR</v>
          </cell>
          <cell r="FA7510" t="str">
            <v>Bedrooms</v>
          </cell>
          <cell r="FB7510">
            <v>837400.66500000004</v>
          </cell>
          <cell r="FC7510">
            <v>654520.05999999994</v>
          </cell>
          <cell r="FI7510" t="str">
            <v>ID</v>
          </cell>
          <cell r="FJ7510" t="str">
            <v>Other</v>
          </cell>
          <cell r="FK7510" t="str">
            <v>EISAnqnx</v>
          </cell>
          <cell r="FL7510">
            <v>984298.64</v>
          </cell>
        </row>
        <row r="7511">
          <cell r="EZ7511" t="str">
            <v>OR</v>
          </cell>
          <cell r="FA7511" t="str">
            <v>Exterior</v>
          </cell>
          <cell r="FB7511">
            <v>587142.995</v>
          </cell>
          <cell r="FC7511">
            <v>4098450.611</v>
          </cell>
          <cell r="FI7511" t="str">
            <v>ID</v>
          </cell>
          <cell r="FJ7511" t="str">
            <v>Other</v>
          </cell>
          <cell r="FK7511" t="str">
            <v>EISAq</v>
          </cell>
          <cell r="FL7511">
            <v>1075156.976</v>
          </cell>
        </row>
        <row r="7512">
          <cell r="EZ7512" t="str">
            <v>OR</v>
          </cell>
          <cell r="FA7512" t="str">
            <v>Garage</v>
          </cell>
          <cell r="FB7512">
            <v>539016.52</v>
          </cell>
          <cell r="FC7512">
            <v>970229.73600000003</v>
          </cell>
          <cell r="FI7512" t="str">
            <v>ID</v>
          </cell>
          <cell r="FJ7512" t="str">
            <v>Bathroom</v>
          </cell>
          <cell r="FK7512" t="str">
            <v>EISAnqnx</v>
          </cell>
          <cell r="FL7512">
            <v>1817166.72</v>
          </cell>
        </row>
        <row r="7513">
          <cell r="EZ7513" t="str">
            <v>OR</v>
          </cell>
          <cell r="FA7513" t="str">
            <v>Kitchen</v>
          </cell>
          <cell r="FB7513">
            <v>750773.01</v>
          </cell>
          <cell r="FC7513">
            <v>288758.84999999998</v>
          </cell>
          <cell r="FI7513" t="str">
            <v>ID</v>
          </cell>
          <cell r="FJ7513" t="str">
            <v>Bedrooms</v>
          </cell>
          <cell r="FK7513" t="str">
            <v>EISAnqnx</v>
          </cell>
          <cell r="FL7513">
            <v>2044312.56</v>
          </cell>
        </row>
        <row r="7514">
          <cell r="EZ7514" t="str">
            <v>OR</v>
          </cell>
          <cell r="FA7514" t="str">
            <v>Living Room/Family Room</v>
          </cell>
          <cell r="FB7514">
            <v>506290.51699999999</v>
          </cell>
          <cell r="FC7514">
            <v>558267.11</v>
          </cell>
          <cell r="FI7514" t="str">
            <v>ID</v>
          </cell>
          <cell r="FJ7514" t="str">
            <v>Bedrooms</v>
          </cell>
          <cell r="FK7514" t="str">
            <v>EISAx</v>
          </cell>
          <cell r="FL7514">
            <v>18928.82</v>
          </cell>
        </row>
        <row r="7515">
          <cell r="EZ7515" t="str">
            <v>OR</v>
          </cell>
          <cell r="FA7515" t="str">
            <v>Other</v>
          </cell>
          <cell r="FB7515">
            <v>3827017.2919999999</v>
          </cell>
          <cell r="FC7515">
            <v>1630524.973</v>
          </cell>
          <cell r="FI7515" t="str">
            <v>ID</v>
          </cell>
          <cell r="FJ7515" t="str">
            <v>Exterior</v>
          </cell>
          <cell r="FK7515" t="str">
            <v>EISAnqnx</v>
          </cell>
          <cell r="FL7515">
            <v>1135729.2</v>
          </cell>
        </row>
        <row r="7516">
          <cell r="EZ7516" t="str">
            <v>ID</v>
          </cell>
          <cell r="FA7516" t="str">
            <v>Bathroom</v>
          </cell>
          <cell r="FB7516">
            <v>227145.84</v>
          </cell>
          <cell r="FC7516">
            <v>340718.76</v>
          </cell>
          <cell r="FI7516" t="str">
            <v>ID</v>
          </cell>
          <cell r="FJ7516" t="str">
            <v>Exterior</v>
          </cell>
          <cell r="FK7516" t="str">
            <v>EISAq</v>
          </cell>
          <cell r="FL7516">
            <v>249860.424</v>
          </cell>
        </row>
        <row r="7517">
          <cell r="EZ7517" t="str">
            <v>ID</v>
          </cell>
          <cell r="FA7517" t="str">
            <v>Bedrooms</v>
          </cell>
          <cell r="FB7517">
            <v>813939.26</v>
          </cell>
          <cell r="FC7517">
            <v>1453733.3760000002</v>
          </cell>
          <cell r="FI7517" t="str">
            <v>ID</v>
          </cell>
          <cell r="FJ7517" t="str">
            <v>Exterior</v>
          </cell>
          <cell r="FK7517" t="str">
            <v>EISAx</v>
          </cell>
          <cell r="FL7517">
            <v>567864.6</v>
          </cell>
        </row>
        <row r="7518">
          <cell r="EZ7518" t="str">
            <v>ID</v>
          </cell>
          <cell r="FA7518" t="str">
            <v>Exterior</v>
          </cell>
          <cell r="FB7518">
            <v>2650034.8000000003</v>
          </cell>
          <cell r="FC7518">
            <v>5504500.8560000006</v>
          </cell>
          <cell r="FI7518" t="str">
            <v>ID</v>
          </cell>
          <cell r="FJ7518" t="str">
            <v>Garage</v>
          </cell>
          <cell r="FK7518" t="str">
            <v>EISAnqnx</v>
          </cell>
          <cell r="FL7518">
            <v>605722.24</v>
          </cell>
        </row>
        <row r="7519">
          <cell r="EZ7519" t="str">
            <v>ID</v>
          </cell>
          <cell r="FA7519" t="str">
            <v>Kitchen</v>
          </cell>
          <cell r="FB7519">
            <v>1362875.04</v>
          </cell>
          <cell r="FC7519">
            <v>1211444.48</v>
          </cell>
          <cell r="FI7519" t="str">
            <v>ID</v>
          </cell>
          <cell r="FJ7519" t="str">
            <v>Garage</v>
          </cell>
          <cell r="FK7519" t="str">
            <v>EISAq</v>
          </cell>
          <cell r="FL7519">
            <v>1211444.48</v>
          </cell>
        </row>
        <row r="7520">
          <cell r="EZ7520" t="str">
            <v>ID</v>
          </cell>
          <cell r="FA7520" t="str">
            <v>Living Room/Family Room</v>
          </cell>
          <cell r="FB7520">
            <v>965369.82000000007</v>
          </cell>
          <cell r="FC7520">
            <v>1044870.8640000001</v>
          </cell>
          <cell r="FI7520" t="str">
            <v>ID</v>
          </cell>
          <cell r="FJ7520" t="str">
            <v>Kitchen</v>
          </cell>
          <cell r="FK7520" t="str">
            <v>EISAx</v>
          </cell>
          <cell r="FL7520">
            <v>1476447.96</v>
          </cell>
        </row>
        <row r="7521">
          <cell r="EZ7521" t="str">
            <v>ID</v>
          </cell>
          <cell r="FA7521" t="str">
            <v>Other</v>
          </cell>
          <cell r="FB7521">
            <v>1741451.44</v>
          </cell>
          <cell r="FC7521">
            <v>1453733.3760000002</v>
          </cell>
          <cell r="FI7521" t="str">
            <v>ID</v>
          </cell>
          <cell r="FJ7521" t="str">
            <v>Living Room/Family Room</v>
          </cell>
          <cell r="FK7521" t="str">
            <v>EISAnqnx</v>
          </cell>
          <cell r="FL7521">
            <v>908583.36</v>
          </cell>
        </row>
        <row r="7522">
          <cell r="EZ7522" t="str">
            <v>OR</v>
          </cell>
          <cell r="FA7522" t="str">
            <v>Bathroom</v>
          </cell>
          <cell r="FB7522">
            <v>1169201.7</v>
          </cell>
          <cell r="FC7522">
            <v>229002.264</v>
          </cell>
          <cell r="FI7522" t="str">
            <v>ID</v>
          </cell>
          <cell r="FJ7522" t="str">
            <v>Living Room/Family Room</v>
          </cell>
          <cell r="FK7522" t="str">
            <v>EISAx</v>
          </cell>
          <cell r="FL7522">
            <v>1968597.28</v>
          </cell>
        </row>
        <row r="7523">
          <cell r="EZ7523" t="str">
            <v>OR</v>
          </cell>
          <cell r="FA7523" t="str">
            <v>Bedrooms</v>
          </cell>
          <cell r="FB7523">
            <v>1145011.32</v>
          </cell>
          <cell r="FC7523">
            <v>832149.07200000004</v>
          </cell>
          <cell r="FI7523" t="str">
            <v>ID</v>
          </cell>
          <cell r="FJ7523" t="str">
            <v>Other</v>
          </cell>
          <cell r="FK7523" t="str">
            <v>EISAnqnx</v>
          </cell>
          <cell r="FL7523">
            <v>1590020.8800000001</v>
          </cell>
        </row>
        <row r="7524">
          <cell r="EZ7524" t="str">
            <v>OR</v>
          </cell>
          <cell r="FA7524" t="str">
            <v>Exterior</v>
          </cell>
          <cell r="FB7524">
            <v>609597.576</v>
          </cell>
          <cell r="FC7524">
            <v>2639976.804</v>
          </cell>
          <cell r="FI7524" t="str">
            <v>ID</v>
          </cell>
          <cell r="FJ7524" t="str">
            <v>Other</v>
          </cell>
          <cell r="FK7524" t="str">
            <v>EISAq</v>
          </cell>
          <cell r="FL7524">
            <v>333147.23200000002</v>
          </cell>
        </row>
        <row r="7525">
          <cell r="EZ7525" t="str">
            <v>OR</v>
          </cell>
          <cell r="FA7525" t="str">
            <v>Garage</v>
          </cell>
          <cell r="FB7525">
            <v>0</v>
          </cell>
          <cell r="FC7525">
            <v>0</v>
          </cell>
          <cell r="FI7525" t="str">
            <v>ID</v>
          </cell>
          <cell r="FJ7525" t="str">
            <v>Other</v>
          </cell>
          <cell r="FK7525" t="str">
            <v>EISAx</v>
          </cell>
          <cell r="FL7525">
            <v>1514305.6</v>
          </cell>
        </row>
        <row r="7526">
          <cell r="EZ7526" t="str">
            <v>OR</v>
          </cell>
          <cell r="FA7526" t="str">
            <v>Kitchen</v>
          </cell>
          <cell r="FB7526">
            <v>838599.84</v>
          </cell>
          <cell r="FC7526">
            <v>301573.40399999998</v>
          </cell>
          <cell r="FI7526" t="str">
            <v>OR</v>
          </cell>
          <cell r="FJ7526" t="str">
            <v>Bathroom</v>
          </cell>
          <cell r="FK7526" t="str">
            <v>EISAnqnx</v>
          </cell>
          <cell r="FL7526">
            <v>870853.68</v>
          </cell>
        </row>
        <row r="7527">
          <cell r="EZ7527" t="str">
            <v>OR</v>
          </cell>
          <cell r="FA7527" t="str">
            <v>Living Room/Family Room</v>
          </cell>
          <cell r="FB7527">
            <v>1080503.6399999999</v>
          </cell>
          <cell r="FC7527">
            <v>693457.56</v>
          </cell>
          <cell r="FI7527" t="str">
            <v>OR</v>
          </cell>
          <cell r="FJ7527" t="str">
            <v>Bathroom</v>
          </cell>
          <cell r="FK7527" t="str">
            <v>EISAx</v>
          </cell>
          <cell r="FL7527">
            <v>806346</v>
          </cell>
        </row>
        <row r="7528">
          <cell r="EZ7528" t="str">
            <v>OR</v>
          </cell>
          <cell r="FA7528" t="str">
            <v>Other</v>
          </cell>
          <cell r="FB7528">
            <v>841825.22400000005</v>
          </cell>
          <cell r="FC7528">
            <v>461229.91200000001</v>
          </cell>
          <cell r="FI7528" t="str">
            <v>OR</v>
          </cell>
          <cell r="FJ7528" t="str">
            <v>Bedrooms</v>
          </cell>
          <cell r="FK7528" t="str">
            <v>EISAnqnx</v>
          </cell>
          <cell r="FL7528">
            <v>1604628.54</v>
          </cell>
        </row>
        <row r="7529">
          <cell r="EZ7529" t="str">
            <v>WA</v>
          </cell>
          <cell r="FA7529" t="str">
            <v>Bathroom</v>
          </cell>
          <cell r="FB7529">
            <v>1751944.96</v>
          </cell>
          <cell r="FC7529">
            <v>666500.80000000005</v>
          </cell>
          <cell r="FI7529" t="str">
            <v>OR</v>
          </cell>
          <cell r="FJ7529" t="str">
            <v>Bedrooms</v>
          </cell>
          <cell r="FK7529" t="str">
            <v>EISAq</v>
          </cell>
          <cell r="FL7529">
            <v>103212.288</v>
          </cell>
        </row>
        <row r="7530">
          <cell r="EZ7530" t="str">
            <v>WA</v>
          </cell>
          <cell r="FA7530" t="str">
            <v>Bedrooms</v>
          </cell>
          <cell r="FB7530">
            <v>2079482.496</v>
          </cell>
          <cell r="FC7530">
            <v>2132802.5600000001</v>
          </cell>
          <cell r="FI7530" t="str">
            <v>OR</v>
          </cell>
          <cell r="FJ7530" t="str">
            <v>Bedrooms</v>
          </cell>
          <cell r="FK7530" t="str">
            <v>EISAx</v>
          </cell>
          <cell r="FL7530">
            <v>40317.300000000003</v>
          </cell>
        </row>
        <row r="7531">
          <cell r="EZ7531" t="str">
            <v>WA</v>
          </cell>
          <cell r="FA7531" t="str">
            <v>Exterior</v>
          </cell>
          <cell r="FB7531">
            <v>2837389.12</v>
          </cell>
          <cell r="FC7531">
            <v>9018707.9680000003</v>
          </cell>
          <cell r="FI7531" t="str">
            <v>OR</v>
          </cell>
          <cell r="FJ7531" t="str">
            <v>Exterior</v>
          </cell>
          <cell r="FK7531" t="str">
            <v>EISAnqnx</v>
          </cell>
          <cell r="FL7531">
            <v>580569.12</v>
          </cell>
        </row>
        <row r="7532">
          <cell r="EZ7532" t="str">
            <v>WA</v>
          </cell>
          <cell r="FA7532" t="str">
            <v>Garage</v>
          </cell>
          <cell r="FB7532">
            <v>3313461.12</v>
          </cell>
          <cell r="FC7532">
            <v>1590080.48</v>
          </cell>
          <cell r="FI7532" t="str">
            <v>OR</v>
          </cell>
          <cell r="FJ7532" t="str">
            <v>Exterior</v>
          </cell>
          <cell r="FK7532" t="str">
            <v>EISAq</v>
          </cell>
          <cell r="FL7532">
            <v>90310.752000000008</v>
          </cell>
        </row>
        <row r="7533">
          <cell r="EZ7533" t="str">
            <v>WA</v>
          </cell>
          <cell r="FA7533" t="str">
            <v>Kitchen</v>
          </cell>
          <cell r="FB7533">
            <v>752193.76</v>
          </cell>
          <cell r="FC7533">
            <v>476072</v>
          </cell>
          <cell r="FI7533" t="str">
            <v>OR</v>
          </cell>
          <cell r="FJ7533" t="str">
            <v>Exterior</v>
          </cell>
          <cell r="FK7533" t="str">
            <v>EISAx</v>
          </cell>
          <cell r="FL7533">
            <v>145142.28</v>
          </cell>
        </row>
        <row r="7534">
          <cell r="EZ7534" t="str">
            <v>WA</v>
          </cell>
          <cell r="FA7534" t="str">
            <v>Living Room/Family Room</v>
          </cell>
          <cell r="FB7534">
            <v>1104487.04</v>
          </cell>
          <cell r="FC7534">
            <v>1494866.08</v>
          </cell>
          <cell r="FI7534" t="str">
            <v>OR</v>
          </cell>
          <cell r="FJ7534" t="str">
            <v>Garage</v>
          </cell>
          <cell r="FK7534" t="str">
            <v>EISAq</v>
          </cell>
          <cell r="FL7534">
            <v>967615.2</v>
          </cell>
        </row>
        <row r="7535">
          <cell r="EZ7535" t="str">
            <v>WA</v>
          </cell>
          <cell r="FA7535" t="str">
            <v>Other</v>
          </cell>
          <cell r="FB7535">
            <v>4351298.08</v>
          </cell>
          <cell r="FC7535">
            <v>3427718.4</v>
          </cell>
          <cell r="FI7535" t="str">
            <v>OR</v>
          </cell>
          <cell r="FJ7535" t="str">
            <v>Kitchen</v>
          </cell>
          <cell r="FK7535" t="str">
            <v>EISAq</v>
          </cell>
          <cell r="FL7535">
            <v>299960.712</v>
          </cell>
        </row>
        <row r="7536">
          <cell r="EZ7536" t="str">
            <v>OR</v>
          </cell>
          <cell r="FA7536" t="str">
            <v>Bathroom</v>
          </cell>
          <cell r="FB7536">
            <v>577517.69999999995</v>
          </cell>
          <cell r="FC7536">
            <v>121278.717</v>
          </cell>
          <cell r="FI7536" t="str">
            <v>OR</v>
          </cell>
          <cell r="FJ7536" t="str">
            <v>Kitchen</v>
          </cell>
          <cell r="FK7536" t="str">
            <v>EISAx</v>
          </cell>
          <cell r="FL7536">
            <v>40317.300000000003</v>
          </cell>
        </row>
        <row r="7537">
          <cell r="EZ7537" t="str">
            <v>OR</v>
          </cell>
          <cell r="FA7537" t="str">
            <v>Bedrooms</v>
          </cell>
          <cell r="FB7537">
            <v>462014.16</v>
          </cell>
          <cell r="FC7537">
            <v>731522.42</v>
          </cell>
          <cell r="FI7537" t="str">
            <v>OR</v>
          </cell>
          <cell r="FJ7537" t="str">
            <v>Living Room/Family Room</v>
          </cell>
          <cell r="FK7537" t="str">
            <v>EISAnqnx</v>
          </cell>
          <cell r="FL7537">
            <v>306411.48</v>
          </cell>
        </row>
        <row r="7538">
          <cell r="EZ7538" t="str">
            <v>OR</v>
          </cell>
          <cell r="FA7538" t="str">
            <v>Exterior</v>
          </cell>
          <cell r="FB7538">
            <v>515915.81199999998</v>
          </cell>
          <cell r="FC7538">
            <v>2577654.0010000002</v>
          </cell>
          <cell r="FI7538" t="str">
            <v>OR</v>
          </cell>
          <cell r="FJ7538" t="str">
            <v>Living Room/Family Room</v>
          </cell>
          <cell r="FK7538" t="str">
            <v>EISAx</v>
          </cell>
          <cell r="FL7538">
            <v>1362724.74</v>
          </cell>
        </row>
        <row r="7539">
          <cell r="EZ7539" t="str">
            <v>OR</v>
          </cell>
          <cell r="FA7539" t="str">
            <v>Garage</v>
          </cell>
          <cell r="FB7539">
            <v>0</v>
          </cell>
          <cell r="FC7539">
            <v>0</v>
          </cell>
          <cell r="FI7539" t="str">
            <v>OR</v>
          </cell>
          <cell r="FJ7539" t="str">
            <v>Other</v>
          </cell>
          <cell r="FK7539" t="str">
            <v>EISAnqnx</v>
          </cell>
          <cell r="FL7539">
            <v>161269.20000000001</v>
          </cell>
        </row>
        <row r="7540">
          <cell r="EZ7540" t="str">
            <v>OR</v>
          </cell>
          <cell r="FA7540" t="str">
            <v>Kitchen</v>
          </cell>
          <cell r="FB7540">
            <v>385011.8</v>
          </cell>
          <cell r="FC7540">
            <v>658370.17799999996</v>
          </cell>
          <cell r="FI7540" t="str">
            <v>OR</v>
          </cell>
          <cell r="FJ7540" t="str">
            <v>Other</v>
          </cell>
          <cell r="FK7540" t="str">
            <v>EISAq</v>
          </cell>
          <cell r="FL7540">
            <v>790219.08</v>
          </cell>
        </row>
        <row r="7541">
          <cell r="EZ7541" t="str">
            <v>OR</v>
          </cell>
          <cell r="FA7541" t="str">
            <v>Living Room/Family Room</v>
          </cell>
          <cell r="FB7541">
            <v>596768.29</v>
          </cell>
          <cell r="FC7541">
            <v>654520.05999999994</v>
          </cell>
          <cell r="FI7541" t="str">
            <v>OR</v>
          </cell>
          <cell r="FJ7541" t="str">
            <v>Other</v>
          </cell>
          <cell r="FK7541" t="str">
            <v>EISAx</v>
          </cell>
          <cell r="FL7541">
            <v>911170.98</v>
          </cell>
        </row>
        <row r="7542">
          <cell r="EZ7542" t="str">
            <v>OR</v>
          </cell>
          <cell r="FA7542" t="str">
            <v>Other</v>
          </cell>
          <cell r="FB7542">
            <v>115503.54</v>
          </cell>
          <cell r="FC7542">
            <v>134754.13</v>
          </cell>
          <cell r="FI7542" t="str">
            <v>OR</v>
          </cell>
          <cell r="FJ7542" t="str">
            <v>Bathroom</v>
          </cell>
          <cell r="FK7542" t="str">
            <v>EISAnqnx</v>
          </cell>
          <cell r="FL7542">
            <v>774092.16</v>
          </cell>
        </row>
        <row r="7543">
          <cell r="EZ7543" t="str">
            <v>MT</v>
          </cell>
          <cell r="FA7543" t="str">
            <v>Bathroom</v>
          </cell>
          <cell r="FB7543">
            <v>1165594.642</v>
          </cell>
          <cell r="FC7543">
            <v>394213.91</v>
          </cell>
          <cell r="FI7543" t="str">
            <v>OR</v>
          </cell>
          <cell r="FJ7543" t="str">
            <v>Bathroom</v>
          </cell>
          <cell r="FK7543" t="str">
            <v>EISAx</v>
          </cell>
          <cell r="FL7543">
            <v>403173</v>
          </cell>
        </row>
        <row r="7544">
          <cell r="EZ7544" t="str">
            <v>MT</v>
          </cell>
          <cell r="FA7544" t="str">
            <v>Bedrooms</v>
          </cell>
          <cell r="FB7544">
            <v>745810.1</v>
          </cell>
          <cell r="FC7544">
            <v>792689.59199999995</v>
          </cell>
          <cell r="FI7544" t="str">
            <v>OR</v>
          </cell>
          <cell r="FJ7544" t="str">
            <v>Bedrooms</v>
          </cell>
          <cell r="FK7544" t="str">
            <v>EISAnqnx</v>
          </cell>
          <cell r="FL7544">
            <v>540251.81999999995</v>
          </cell>
        </row>
        <row r="7545">
          <cell r="EZ7545" t="str">
            <v>MT</v>
          </cell>
          <cell r="FA7545" t="str">
            <v>Exterior</v>
          </cell>
          <cell r="FB7545">
            <v>511412.64</v>
          </cell>
          <cell r="FC7545">
            <v>6213663.5760000004</v>
          </cell>
          <cell r="FI7545" t="str">
            <v>OR</v>
          </cell>
          <cell r="FJ7545" t="str">
            <v>Bedrooms</v>
          </cell>
          <cell r="FK7545" t="str">
            <v>EISAx</v>
          </cell>
          <cell r="FL7545">
            <v>104824.98</v>
          </cell>
        </row>
        <row r="7546">
          <cell r="EZ7546" t="str">
            <v>MT</v>
          </cell>
          <cell r="FA7546" t="str">
            <v>Garage</v>
          </cell>
          <cell r="FB7546">
            <v>404868.33999999997</v>
          </cell>
          <cell r="FC7546">
            <v>1380814.128</v>
          </cell>
          <cell r="FI7546" t="str">
            <v>OR</v>
          </cell>
          <cell r="FJ7546" t="str">
            <v>Exterior</v>
          </cell>
          <cell r="FK7546" t="str">
            <v>EISAnqnx</v>
          </cell>
          <cell r="FL7546">
            <v>483807.6</v>
          </cell>
        </row>
        <row r="7547">
          <cell r="EZ7547" t="str">
            <v>MT</v>
          </cell>
          <cell r="FA7547" t="str">
            <v>Kitchen</v>
          </cell>
          <cell r="FB7547">
            <v>511412.64</v>
          </cell>
          <cell r="FC7547">
            <v>351596.19</v>
          </cell>
          <cell r="FI7547" t="str">
            <v>OR</v>
          </cell>
          <cell r="FJ7547" t="str">
            <v>Kitchen</v>
          </cell>
          <cell r="FK7547" t="str">
            <v>EISAnqnx</v>
          </cell>
          <cell r="FL7547">
            <v>419299.92</v>
          </cell>
        </row>
        <row r="7548">
          <cell r="EZ7548" t="str">
            <v>MT</v>
          </cell>
          <cell r="FA7548" t="str">
            <v>Living Room/Family Room</v>
          </cell>
          <cell r="FB7548">
            <v>1640782.22</v>
          </cell>
          <cell r="FC7548">
            <v>1704708.8</v>
          </cell>
          <cell r="FI7548" t="str">
            <v>OR</v>
          </cell>
          <cell r="FJ7548" t="str">
            <v>Living Room/Family Room</v>
          </cell>
          <cell r="FK7548" t="str">
            <v>EISAnqnx</v>
          </cell>
          <cell r="FL7548">
            <v>241903.8</v>
          </cell>
        </row>
        <row r="7549">
          <cell r="EZ7549" t="str">
            <v>MT</v>
          </cell>
          <cell r="FA7549" t="str">
            <v>Other</v>
          </cell>
          <cell r="FB7549">
            <v>3460558.8640000001</v>
          </cell>
          <cell r="FC7549">
            <v>3151580.3939999999</v>
          </cell>
          <cell r="FI7549" t="str">
            <v>OR</v>
          </cell>
          <cell r="FJ7549" t="str">
            <v>Living Room/Family Room</v>
          </cell>
          <cell r="FK7549" t="str">
            <v>EISAq</v>
          </cell>
          <cell r="FL7549">
            <v>35479.224000000002</v>
          </cell>
        </row>
        <row r="7550">
          <cell r="EZ7550" t="str">
            <v>MT</v>
          </cell>
          <cell r="FA7550" t="str">
            <v>Bathroom</v>
          </cell>
          <cell r="FB7550">
            <v>17170.185000000001</v>
          </cell>
          <cell r="FC7550">
            <v>51510.555000000008</v>
          </cell>
          <cell r="FI7550" t="str">
            <v>OR</v>
          </cell>
          <cell r="FJ7550" t="str">
            <v>Other</v>
          </cell>
          <cell r="FK7550" t="str">
            <v>EISAnqnx</v>
          </cell>
          <cell r="FL7550">
            <v>1112757.48</v>
          </cell>
        </row>
        <row r="7551">
          <cell r="EZ7551" t="str">
            <v>MT</v>
          </cell>
          <cell r="FA7551" t="str">
            <v>Bedrooms</v>
          </cell>
          <cell r="FB7551">
            <v>84706.246000000014</v>
          </cell>
          <cell r="FC7551">
            <v>349127.09500000003</v>
          </cell>
          <cell r="FI7551" t="str">
            <v>WA</v>
          </cell>
          <cell r="FJ7551" t="str">
            <v>Bathroom</v>
          </cell>
          <cell r="FK7551" t="str">
            <v>EISAnqnx</v>
          </cell>
          <cell r="FL7551">
            <v>124799.58</v>
          </cell>
        </row>
        <row r="7552">
          <cell r="EZ7552" t="str">
            <v>MT</v>
          </cell>
          <cell r="FA7552" t="str">
            <v>Exterior</v>
          </cell>
          <cell r="FB7552">
            <v>297616.54000000004</v>
          </cell>
          <cell r="FC7552">
            <v>999304.76700000011</v>
          </cell>
          <cell r="FI7552" t="str">
            <v>WA</v>
          </cell>
          <cell r="FJ7552" t="str">
            <v>Bathroom</v>
          </cell>
          <cell r="FK7552" t="str">
            <v>EISAq</v>
          </cell>
          <cell r="FL7552">
            <v>124799.58</v>
          </cell>
        </row>
        <row r="7553">
          <cell r="EZ7553" t="str">
            <v>MT</v>
          </cell>
          <cell r="FA7553" t="str">
            <v>Kitchen</v>
          </cell>
          <cell r="FB7553">
            <v>25182.938000000002</v>
          </cell>
          <cell r="FC7553">
            <v>131638.08500000002</v>
          </cell>
          <cell r="FI7553" t="str">
            <v>WA</v>
          </cell>
          <cell r="FJ7553" t="str">
            <v>Bedrooms</v>
          </cell>
          <cell r="FK7553" t="str">
            <v>EISAnqnx</v>
          </cell>
          <cell r="FL7553">
            <v>623997.9</v>
          </cell>
        </row>
        <row r="7554">
          <cell r="EZ7554" t="str">
            <v>MT</v>
          </cell>
          <cell r="FA7554" t="str">
            <v>Living Room/Family Room</v>
          </cell>
          <cell r="FB7554">
            <v>84706.246000000014</v>
          </cell>
          <cell r="FC7554">
            <v>274722.96000000002</v>
          </cell>
          <cell r="FI7554" t="str">
            <v>WA</v>
          </cell>
          <cell r="FJ7554" t="str">
            <v>Exterior</v>
          </cell>
          <cell r="FK7554" t="str">
            <v>EISAq</v>
          </cell>
          <cell r="FL7554">
            <v>31199.895</v>
          </cell>
        </row>
        <row r="7555">
          <cell r="EZ7555" t="str">
            <v>MT</v>
          </cell>
          <cell r="FA7555" t="str">
            <v>Other</v>
          </cell>
          <cell r="FB7555">
            <v>17170.185000000001</v>
          </cell>
          <cell r="FC7555">
            <v>83561.56700000001</v>
          </cell>
          <cell r="FI7555" t="str">
            <v>WA</v>
          </cell>
          <cell r="FJ7555" t="str">
            <v>Exterior</v>
          </cell>
          <cell r="FK7555" t="str">
            <v>EISAx</v>
          </cell>
          <cell r="FL7555">
            <v>623997.9</v>
          </cell>
        </row>
        <row r="7556">
          <cell r="EZ7556" t="str">
            <v>ID</v>
          </cell>
          <cell r="FA7556" t="str">
            <v>Bathroom</v>
          </cell>
          <cell r="FB7556">
            <v>1442882.65</v>
          </cell>
          <cell r="FC7556">
            <v>342237.45499999996</v>
          </cell>
          <cell r="FI7556" t="str">
            <v>WA</v>
          </cell>
          <cell r="FJ7556" t="str">
            <v>Garage</v>
          </cell>
          <cell r="FK7556" t="str">
            <v>EISAnqnx</v>
          </cell>
          <cell r="FL7556">
            <v>623997.9</v>
          </cell>
        </row>
        <row r="7557">
          <cell r="EZ7557" t="str">
            <v>ID</v>
          </cell>
          <cell r="FA7557" t="str">
            <v>Bedrooms</v>
          </cell>
          <cell r="FB7557">
            <v>1490581.25</v>
          </cell>
          <cell r="FC7557">
            <v>1383259.4</v>
          </cell>
          <cell r="FI7557" t="str">
            <v>WA</v>
          </cell>
          <cell r="FJ7557" t="str">
            <v>Kitchen</v>
          </cell>
          <cell r="FK7557" t="str">
            <v>EISAq</v>
          </cell>
          <cell r="FL7557">
            <v>166399.44</v>
          </cell>
        </row>
        <row r="7558">
          <cell r="EZ7558" t="str">
            <v>ID</v>
          </cell>
          <cell r="FA7558" t="str">
            <v>Exterior</v>
          </cell>
          <cell r="FB7558">
            <v>900311.07499999995</v>
          </cell>
          <cell r="FC7558">
            <v>4099694.67</v>
          </cell>
          <cell r="FI7558" t="str">
            <v>WA</v>
          </cell>
          <cell r="FJ7558" t="str">
            <v>Living Room/Family Room</v>
          </cell>
          <cell r="FK7558" t="str">
            <v>EISAq</v>
          </cell>
          <cell r="FL7558">
            <v>56159.811000000002</v>
          </cell>
        </row>
        <row r="7559">
          <cell r="EZ7559" t="str">
            <v>ID</v>
          </cell>
          <cell r="FA7559" t="str">
            <v>Garage</v>
          </cell>
          <cell r="FB7559">
            <v>679705.04999999993</v>
          </cell>
          <cell r="FC7559">
            <v>1080373.29</v>
          </cell>
          <cell r="FI7559" t="str">
            <v>WA</v>
          </cell>
          <cell r="FJ7559" t="str">
            <v>Living Room/Family Room</v>
          </cell>
          <cell r="FK7559" t="str">
            <v>EISAx</v>
          </cell>
          <cell r="FL7559">
            <v>1767994.05</v>
          </cell>
        </row>
        <row r="7560">
          <cell r="EZ7560" t="str">
            <v>ID</v>
          </cell>
          <cell r="FA7560" t="str">
            <v>Kitchen</v>
          </cell>
          <cell r="FB7560">
            <v>810876.2</v>
          </cell>
          <cell r="FC7560">
            <v>391128.51999999996</v>
          </cell>
          <cell r="FI7560" t="str">
            <v>WA</v>
          </cell>
          <cell r="FJ7560" t="str">
            <v>Other</v>
          </cell>
          <cell r="FK7560" t="str">
            <v>EISAnqnx</v>
          </cell>
          <cell r="FL7560">
            <v>2329592.16</v>
          </cell>
        </row>
        <row r="7561">
          <cell r="EZ7561" t="str">
            <v>ID</v>
          </cell>
          <cell r="FA7561" t="str">
            <v>Living Room/Family Room</v>
          </cell>
          <cell r="FB7561">
            <v>1985454.2249999999</v>
          </cell>
          <cell r="FC7561">
            <v>1240163.5999999999</v>
          </cell>
          <cell r="FI7561" t="str">
            <v>WA</v>
          </cell>
          <cell r="FJ7561" t="str">
            <v>Other</v>
          </cell>
          <cell r="FK7561" t="str">
            <v>EISAq</v>
          </cell>
          <cell r="FL7561">
            <v>388958.69099999999</v>
          </cell>
        </row>
        <row r="7562">
          <cell r="EZ7562" t="str">
            <v>ID</v>
          </cell>
          <cell r="FA7562" t="str">
            <v>Other</v>
          </cell>
          <cell r="FB7562">
            <v>2128550.0249999999</v>
          </cell>
          <cell r="FC7562">
            <v>1025519.8999999999</v>
          </cell>
          <cell r="FI7562" t="str">
            <v>WA</v>
          </cell>
          <cell r="FJ7562" t="str">
            <v>Bathroom</v>
          </cell>
          <cell r="FK7562" t="str">
            <v>EISAx</v>
          </cell>
          <cell r="FL7562">
            <v>1351995.45</v>
          </cell>
        </row>
        <row r="7563">
          <cell r="EZ7563" t="str">
            <v>WA</v>
          </cell>
          <cell r="FA7563" t="str">
            <v>Bathroom</v>
          </cell>
          <cell r="FB7563">
            <v>1133596.1850000001</v>
          </cell>
          <cell r="FC7563">
            <v>405598.63500000001</v>
          </cell>
          <cell r="FI7563" t="str">
            <v>WA</v>
          </cell>
          <cell r="FJ7563" t="str">
            <v>Bedrooms</v>
          </cell>
          <cell r="FK7563" t="str">
            <v>EISAnqnx</v>
          </cell>
          <cell r="FL7563">
            <v>665597.76</v>
          </cell>
        </row>
        <row r="7564">
          <cell r="EZ7564" t="str">
            <v>WA</v>
          </cell>
          <cell r="FA7564" t="str">
            <v>Bedrooms</v>
          </cell>
          <cell r="FB7564">
            <v>1158556.101</v>
          </cell>
          <cell r="FC7564">
            <v>960956.76599999995</v>
          </cell>
          <cell r="FI7564" t="str">
            <v>WA</v>
          </cell>
          <cell r="FJ7564" t="str">
            <v>Bedrooms</v>
          </cell>
          <cell r="FK7564" t="str">
            <v>EISAx</v>
          </cell>
          <cell r="FL7564">
            <v>540798.17999999993</v>
          </cell>
        </row>
        <row r="7565">
          <cell r="EZ7565" t="str">
            <v>WA</v>
          </cell>
          <cell r="FA7565" t="str">
            <v>Exterior</v>
          </cell>
          <cell r="FB7565">
            <v>935996.85</v>
          </cell>
          <cell r="FC7565">
            <v>5611821.1140000001</v>
          </cell>
          <cell r="FI7565" t="str">
            <v>WA</v>
          </cell>
          <cell r="FJ7565" t="str">
            <v>Exterior</v>
          </cell>
          <cell r="FK7565" t="str">
            <v>EISAnqnx</v>
          </cell>
          <cell r="FL7565">
            <v>811197.27</v>
          </cell>
        </row>
        <row r="7566">
          <cell r="EZ7566" t="str">
            <v>WA</v>
          </cell>
          <cell r="FA7566" t="str">
            <v>Garage</v>
          </cell>
          <cell r="FB7566">
            <v>183039.38399999999</v>
          </cell>
          <cell r="FC7566">
            <v>1247995.8</v>
          </cell>
          <cell r="FI7566" t="str">
            <v>WA</v>
          </cell>
          <cell r="FJ7566" t="str">
            <v>Exterior</v>
          </cell>
          <cell r="FK7566" t="str">
            <v>EISAx</v>
          </cell>
          <cell r="FL7566">
            <v>270399.08999999997</v>
          </cell>
        </row>
        <row r="7567">
          <cell r="EZ7567" t="str">
            <v>WA</v>
          </cell>
          <cell r="FA7567" t="str">
            <v>Kitchen</v>
          </cell>
          <cell r="FB7567">
            <v>1102396.29</v>
          </cell>
          <cell r="FC7567">
            <v>378558.72599999997</v>
          </cell>
          <cell r="FI7567" t="str">
            <v>WA</v>
          </cell>
          <cell r="FJ7567" t="str">
            <v>Garage</v>
          </cell>
          <cell r="FK7567" t="str">
            <v>EISAnqnx</v>
          </cell>
          <cell r="FL7567">
            <v>207999.3</v>
          </cell>
        </row>
        <row r="7568">
          <cell r="EZ7568" t="str">
            <v>WA</v>
          </cell>
          <cell r="FA7568" t="str">
            <v>Living Room/Family Room</v>
          </cell>
          <cell r="FB7568">
            <v>1156476.108</v>
          </cell>
          <cell r="FC7568">
            <v>967196.745</v>
          </cell>
          <cell r="FI7568" t="str">
            <v>WA</v>
          </cell>
          <cell r="FJ7568" t="str">
            <v>Garage</v>
          </cell>
          <cell r="FK7568" t="str">
            <v>EISAq</v>
          </cell>
          <cell r="FL7568">
            <v>332798.88</v>
          </cell>
        </row>
        <row r="7569">
          <cell r="EZ7569" t="str">
            <v>WA</v>
          </cell>
          <cell r="FA7569" t="str">
            <v>Other</v>
          </cell>
          <cell r="FB7569">
            <v>4055986.35</v>
          </cell>
          <cell r="FC7569">
            <v>2292152.2859999998</v>
          </cell>
          <cell r="FI7569" t="str">
            <v>WA</v>
          </cell>
          <cell r="FJ7569" t="str">
            <v>Garage</v>
          </cell>
          <cell r="FK7569" t="str">
            <v>EISAx</v>
          </cell>
          <cell r="FL7569">
            <v>623997.9</v>
          </cell>
        </row>
        <row r="7570">
          <cell r="EZ7570" t="str">
            <v>ID</v>
          </cell>
          <cell r="FA7570" t="str">
            <v>Bathroom</v>
          </cell>
          <cell r="FB7570">
            <v>169330.03</v>
          </cell>
          <cell r="FC7570">
            <v>238492.99999999997</v>
          </cell>
          <cell r="FI7570" t="str">
            <v>WA</v>
          </cell>
          <cell r="FJ7570" t="str">
            <v>Kitchen</v>
          </cell>
          <cell r="FK7570" t="str">
            <v>EISAnqnx</v>
          </cell>
          <cell r="FL7570">
            <v>623997.9</v>
          </cell>
        </row>
        <row r="7571">
          <cell r="EZ7571" t="str">
            <v>ID</v>
          </cell>
          <cell r="FA7571" t="str">
            <v>Bedrooms</v>
          </cell>
          <cell r="FB7571">
            <v>438827.12</v>
          </cell>
          <cell r="FC7571">
            <v>450751.76999999996</v>
          </cell>
          <cell r="FI7571" t="str">
            <v>WA</v>
          </cell>
          <cell r="FJ7571" t="str">
            <v>Kitchen</v>
          </cell>
          <cell r="FK7571" t="str">
            <v>EISAq</v>
          </cell>
          <cell r="FL7571">
            <v>31199.895</v>
          </cell>
        </row>
        <row r="7572">
          <cell r="EZ7572" t="str">
            <v>ID</v>
          </cell>
          <cell r="FA7572" t="str">
            <v>Exterior</v>
          </cell>
          <cell r="FB7572">
            <v>52468.46</v>
          </cell>
          <cell r="FC7572">
            <v>2461247.7599999998</v>
          </cell>
          <cell r="FI7572" t="str">
            <v>WA</v>
          </cell>
          <cell r="FJ7572" t="str">
            <v>Kitchen</v>
          </cell>
          <cell r="FK7572" t="str">
            <v>EISAx</v>
          </cell>
          <cell r="FL7572">
            <v>779997.375</v>
          </cell>
        </row>
        <row r="7573">
          <cell r="EZ7573" t="str">
            <v>ID</v>
          </cell>
          <cell r="FA7573" t="str">
            <v>Garage</v>
          </cell>
          <cell r="FB7573">
            <v>26234.23</v>
          </cell>
          <cell r="FC7573">
            <v>310040.89999999997</v>
          </cell>
          <cell r="FI7573" t="str">
            <v>WA</v>
          </cell>
          <cell r="FJ7573" t="str">
            <v>Living Room/Family Room</v>
          </cell>
          <cell r="FK7573" t="str">
            <v>EISAnqnx</v>
          </cell>
          <cell r="FL7573">
            <v>207999.3</v>
          </cell>
        </row>
        <row r="7574">
          <cell r="EZ7574" t="str">
            <v>ID</v>
          </cell>
          <cell r="FA7574" t="str">
            <v>Kitchen</v>
          </cell>
          <cell r="FB7574">
            <v>121631.43</v>
          </cell>
          <cell r="FC7574">
            <v>171714.96</v>
          </cell>
          <cell r="FI7574" t="str">
            <v>WA</v>
          </cell>
          <cell r="FJ7574" t="str">
            <v>Living Room/Family Room</v>
          </cell>
          <cell r="FK7574" t="str">
            <v>EISAx</v>
          </cell>
          <cell r="FL7574">
            <v>1247995.8</v>
          </cell>
        </row>
        <row r="7575">
          <cell r="EZ7575" t="str">
            <v>ID</v>
          </cell>
          <cell r="FA7575" t="str">
            <v>Living Room/Family Room</v>
          </cell>
          <cell r="FB7575">
            <v>190794.4</v>
          </cell>
          <cell r="FC7575">
            <v>450751.76999999996</v>
          </cell>
          <cell r="FI7575" t="str">
            <v>WA</v>
          </cell>
          <cell r="FJ7575" t="str">
            <v>Other</v>
          </cell>
          <cell r="FK7575" t="str">
            <v>EISAnqnx</v>
          </cell>
          <cell r="FL7575">
            <v>499198.32</v>
          </cell>
        </row>
        <row r="7576">
          <cell r="EZ7576" t="str">
            <v>ID</v>
          </cell>
          <cell r="FA7576" t="str">
            <v>Other</v>
          </cell>
          <cell r="FB7576">
            <v>395898.37999999995</v>
          </cell>
          <cell r="FC7576">
            <v>1203197.1849999998</v>
          </cell>
          <cell r="FI7576" t="str">
            <v>WA</v>
          </cell>
          <cell r="FJ7576" t="str">
            <v>Other</v>
          </cell>
          <cell r="FK7576" t="str">
            <v>EISAx</v>
          </cell>
          <cell r="FL7576">
            <v>1487194.9949999999</v>
          </cell>
        </row>
        <row r="7577">
          <cell r="EZ7577" t="str">
            <v>MT</v>
          </cell>
          <cell r="FA7577" t="str">
            <v>Bathroom</v>
          </cell>
          <cell r="FB7577">
            <v>159816.45000000001</v>
          </cell>
          <cell r="FC7577">
            <v>181125.31</v>
          </cell>
          <cell r="FI7577" t="str">
            <v>OR</v>
          </cell>
          <cell r="FJ7577" t="str">
            <v>Bathroom</v>
          </cell>
          <cell r="FK7577" t="str">
            <v>EISAnqnx</v>
          </cell>
          <cell r="FL7577">
            <v>193523.04</v>
          </cell>
        </row>
        <row r="7578">
          <cell r="EZ7578" t="str">
            <v>MT</v>
          </cell>
          <cell r="FA7578" t="str">
            <v>Bedrooms</v>
          </cell>
          <cell r="FB7578">
            <v>460271.37599999999</v>
          </cell>
          <cell r="FC7578">
            <v>1003647.306</v>
          </cell>
          <cell r="FI7578" t="str">
            <v>OR</v>
          </cell>
          <cell r="FJ7578" t="str">
            <v>Bathroom</v>
          </cell>
          <cell r="FK7578" t="str">
            <v>EISAq</v>
          </cell>
          <cell r="FL7578">
            <v>169332.66</v>
          </cell>
        </row>
        <row r="7579">
          <cell r="EZ7579" t="str">
            <v>MT</v>
          </cell>
          <cell r="FA7579" t="str">
            <v>Exterior</v>
          </cell>
          <cell r="FB7579">
            <v>426177.2</v>
          </cell>
          <cell r="FC7579">
            <v>2557063.2000000002</v>
          </cell>
          <cell r="FI7579" t="str">
            <v>OR</v>
          </cell>
          <cell r="FJ7579" t="str">
            <v>Bathroom</v>
          </cell>
          <cell r="FK7579" t="str">
            <v>EISAx</v>
          </cell>
          <cell r="FL7579">
            <v>120951.9</v>
          </cell>
        </row>
        <row r="7580">
          <cell r="EZ7580" t="str">
            <v>MT</v>
          </cell>
          <cell r="FA7580" t="str">
            <v>Kitchen</v>
          </cell>
          <cell r="FB7580">
            <v>554030.36</v>
          </cell>
          <cell r="FC7580">
            <v>270622.522</v>
          </cell>
          <cell r="FI7580" t="str">
            <v>OR</v>
          </cell>
          <cell r="FJ7580" t="str">
            <v>Bedrooms</v>
          </cell>
          <cell r="FK7580" t="str">
            <v>EISAnqnx</v>
          </cell>
          <cell r="FL7580">
            <v>193523.04</v>
          </cell>
        </row>
        <row r="7581">
          <cell r="EZ7581" t="str">
            <v>MT</v>
          </cell>
          <cell r="FA7581" t="str">
            <v>Living Room/Family Room</v>
          </cell>
          <cell r="FB7581">
            <v>1037741.482</v>
          </cell>
          <cell r="FC7581">
            <v>724501.24</v>
          </cell>
          <cell r="FI7581" t="str">
            <v>OR</v>
          </cell>
          <cell r="FJ7581" t="str">
            <v>Bedrooms</v>
          </cell>
          <cell r="FK7581" t="str">
            <v>EISAq</v>
          </cell>
          <cell r="FL7581">
            <v>72571.14</v>
          </cell>
        </row>
        <row r="7582">
          <cell r="EZ7582" t="str">
            <v>MT</v>
          </cell>
          <cell r="FA7582" t="str">
            <v>Other</v>
          </cell>
          <cell r="FB7582">
            <v>136376.704</v>
          </cell>
          <cell r="FC7582">
            <v>102282.52799999999</v>
          </cell>
          <cell r="FI7582" t="str">
            <v>OR</v>
          </cell>
          <cell r="FJ7582" t="str">
            <v>Bedrooms</v>
          </cell>
          <cell r="FK7582" t="str">
            <v>EISAx</v>
          </cell>
          <cell r="FL7582">
            <v>387046.08</v>
          </cell>
        </row>
        <row r="7583">
          <cell r="EZ7583" t="str">
            <v>OR</v>
          </cell>
          <cell r="FA7583" t="str">
            <v>Bathroom</v>
          </cell>
          <cell r="FB7583">
            <v>1183911.2849999999</v>
          </cell>
          <cell r="FC7583">
            <v>606393.58499999996</v>
          </cell>
          <cell r="FI7583" t="str">
            <v>OR</v>
          </cell>
          <cell r="FJ7583" t="str">
            <v>Exterior</v>
          </cell>
          <cell r="FK7583" t="str">
            <v>EISAq</v>
          </cell>
          <cell r="FL7583">
            <v>141916.89600000001</v>
          </cell>
        </row>
        <row r="7584">
          <cell r="EZ7584" t="str">
            <v>OR</v>
          </cell>
          <cell r="FA7584" t="str">
            <v>Bedrooms</v>
          </cell>
          <cell r="FB7584">
            <v>693021.24</v>
          </cell>
          <cell r="FC7584">
            <v>1029906.5649999999</v>
          </cell>
          <cell r="FI7584" t="str">
            <v>OR</v>
          </cell>
          <cell r="FJ7584" t="str">
            <v>Exterior</v>
          </cell>
          <cell r="FK7584" t="str">
            <v>EISAx</v>
          </cell>
          <cell r="FL7584">
            <v>604759.5</v>
          </cell>
        </row>
        <row r="7585">
          <cell r="EZ7585" t="str">
            <v>OR</v>
          </cell>
          <cell r="FA7585" t="str">
            <v>Exterior</v>
          </cell>
          <cell r="FB7585">
            <v>712271.83</v>
          </cell>
          <cell r="FC7585">
            <v>6699205.3200000003</v>
          </cell>
          <cell r="FI7585" t="str">
            <v>OR</v>
          </cell>
          <cell r="FJ7585" t="str">
            <v>Garage</v>
          </cell>
          <cell r="FK7585" t="str">
            <v>EISAq</v>
          </cell>
          <cell r="FL7585">
            <v>119339.208</v>
          </cell>
        </row>
        <row r="7586">
          <cell r="EZ7586" t="str">
            <v>OR</v>
          </cell>
          <cell r="FA7586" t="str">
            <v>Garage</v>
          </cell>
          <cell r="FB7586">
            <v>539016.52</v>
          </cell>
          <cell r="FC7586">
            <v>1732553.0999999999</v>
          </cell>
          <cell r="FI7586" t="str">
            <v>OR</v>
          </cell>
          <cell r="FJ7586" t="str">
            <v>Kitchen</v>
          </cell>
          <cell r="FK7586" t="str">
            <v>EISAq</v>
          </cell>
          <cell r="FL7586">
            <v>225776.88</v>
          </cell>
        </row>
        <row r="7587">
          <cell r="EZ7587" t="str">
            <v>OR</v>
          </cell>
          <cell r="FA7587" t="str">
            <v>Kitchen</v>
          </cell>
          <cell r="FB7587">
            <v>308009.44</v>
          </cell>
          <cell r="FC7587">
            <v>519765.93</v>
          </cell>
          <cell r="FI7587" t="str">
            <v>OR</v>
          </cell>
          <cell r="FJ7587" t="str">
            <v>Kitchen</v>
          </cell>
          <cell r="FK7587" t="str">
            <v>EISAx</v>
          </cell>
          <cell r="FL7587">
            <v>96761.52</v>
          </cell>
        </row>
        <row r="7588">
          <cell r="EZ7588" t="str">
            <v>OR</v>
          </cell>
          <cell r="FA7588" t="str">
            <v>Living Room/Family Room</v>
          </cell>
          <cell r="FB7588">
            <v>991405.38500000001</v>
          </cell>
          <cell r="FC7588">
            <v>712271.83</v>
          </cell>
          <cell r="FI7588" t="str">
            <v>OR</v>
          </cell>
          <cell r="FJ7588" t="str">
            <v>Living Room/Family Room</v>
          </cell>
          <cell r="FK7588" t="str">
            <v>EISAnqnx</v>
          </cell>
          <cell r="FL7588">
            <v>193523.04</v>
          </cell>
        </row>
        <row r="7589">
          <cell r="EZ7589" t="str">
            <v>OR</v>
          </cell>
          <cell r="FA7589" t="str">
            <v>Other</v>
          </cell>
          <cell r="FB7589">
            <v>2675832.0099999998</v>
          </cell>
          <cell r="FC7589">
            <v>3673012.5720000002</v>
          </cell>
          <cell r="FI7589" t="str">
            <v>OR</v>
          </cell>
          <cell r="FJ7589" t="str">
            <v>Living Room/Family Room</v>
          </cell>
          <cell r="FK7589" t="str">
            <v>EISAq</v>
          </cell>
          <cell r="FL7589">
            <v>48380.76</v>
          </cell>
        </row>
        <row r="7590">
          <cell r="EZ7590" t="str">
            <v>OR</v>
          </cell>
          <cell r="FA7590" t="str">
            <v>Bathroom</v>
          </cell>
          <cell r="FB7590">
            <v>677330.64</v>
          </cell>
          <cell r="FC7590">
            <v>193523.04</v>
          </cell>
          <cell r="FI7590" t="str">
            <v>OR</v>
          </cell>
          <cell r="FJ7590" t="str">
            <v>Living Room/Family Room</v>
          </cell>
          <cell r="FK7590" t="str">
            <v>EISAx</v>
          </cell>
          <cell r="FL7590">
            <v>258030.72</v>
          </cell>
        </row>
        <row r="7591">
          <cell r="EZ7591" t="str">
            <v>OR</v>
          </cell>
          <cell r="FA7591" t="str">
            <v>Bedrooms</v>
          </cell>
          <cell r="FB7591">
            <v>387046.08</v>
          </cell>
          <cell r="FC7591">
            <v>419299.92</v>
          </cell>
          <cell r="FI7591" t="str">
            <v>OR</v>
          </cell>
          <cell r="FJ7591" t="str">
            <v>Other</v>
          </cell>
          <cell r="FK7591" t="str">
            <v>EISAq</v>
          </cell>
          <cell r="FL7591">
            <v>448328.37599999999</v>
          </cell>
        </row>
        <row r="7592">
          <cell r="EZ7592" t="str">
            <v>OR</v>
          </cell>
          <cell r="FA7592" t="str">
            <v>Exterior</v>
          </cell>
          <cell r="FB7592">
            <v>193523.04</v>
          </cell>
          <cell r="FC7592">
            <v>2902845.6</v>
          </cell>
          <cell r="FI7592" t="str">
            <v>OR</v>
          </cell>
          <cell r="FJ7592" t="str">
            <v>Other</v>
          </cell>
          <cell r="FK7592" t="str">
            <v>EISAx</v>
          </cell>
          <cell r="FL7592">
            <v>483807.6</v>
          </cell>
        </row>
        <row r="7593">
          <cell r="EZ7593" t="str">
            <v>OR</v>
          </cell>
          <cell r="FA7593" t="str">
            <v>Garage</v>
          </cell>
          <cell r="FB7593">
            <v>290284.56</v>
          </cell>
          <cell r="FC7593">
            <v>693457.56</v>
          </cell>
          <cell r="FI7593" t="str">
            <v>OR</v>
          </cell>
          <cell r="FJ7593" t="str">
            <v>Bathroom</v>
          </cell>
          <cell r="FK7593" t="str">
            <v>EISAq</v>
          </cell>
          <cell r="FL7593">
            <v>466067.98800000001</v>
          </cell>
        </row>
        <row r="7594">
          <cell r="EZ7594" t="str">
            <v>OR</v>
          </cell>
          <cell r="FA7594" t="str">
            <v>Kitchen</v>
          </cell>
          <cell r="FB7594">
            <v>374144.54399999999</v>
          </cell>
          <cell r="FC7594">
            <v>306411.48</v>
          </cell>
          <cell r="FI7594" t="str">
            <v>OR</v>
          </cell>
          <cell r="FJ7594" t="str">
            <v>Bedrooms</v>
          </cell>
          <cell r="FK7594" t="str">
            <v>EISAnqnx</v>
          </cell>
          <cell r="FL7594">
            <v>290284.56</v>
          </cell>
        </row>
        <row r="7595">
          <cell r="EZ7595" t="str">
            <v>OR</v>
          </cell>
          <cell r="FA7595" t="str">
            <v>Living Room/Family Room</v>
          </cell>
          <cell r="FB7595">
            <v>380595.31199999998</v>
          </cell>
          <cell r="FC7595">
            <v>811184.076</v>
          </cell>
          <cell r="FI7595" t="str">
            <v>OR</v>
          </cell>
          <cell r="FJ7595" t="str">
            <v>Bedrooms</v>
          </cell>
          <cell r="FK7595" t="str">
            <v>EISAq</v>
          </cell>
          <cell r="FL7595">
            <v>290284.56</v>
          </cell>
        </row>
        <row r="7596">
          <cell r="EZ7596" t="str">
            <v>OR</v>
          </cell>
          <cell r="FA7596" t="str">
            <v>Other</v>
          </cell>
          <cell r="FB7596">
            <v>790219.08</v>
          </cell>
          <cell r="FC7596">
            <v>583794.50399999996</v>
          </cell>
          <cell r="FI7596" t="str">
            <v>OR</v>
          </cell>
          <cell r="FJ7596" t="str">
            <v>Exterior</v>
          </cell>
          <cell r="FK7596" t="str">
            <v>EISAq</v>
          </cell>
          <cell r="FL7596">
            <v>145142.28</v>
          </cell>
        </row>
        <row r="7597">
          <cell r="EZ7597" t="str">
            <v>WA</v>
          </cell>
          <cell r="FA7597" t="str">
            <v>Bathroom</v>
          </cell>
          <cell r="FB7597">
            <v>5215306.75</v>
          </cell>
          <cell r="FC7597">
            <v>2147479.25</v>
          </cell>
          <cell r="FI7597" t="str">
            <v>OR</v>
          </cell>
          <cell r="FJ7597" t="str">
            <v>Kitchen</v>
          </cell>
          <cell r="FK7597" t="str">
            <v>EISAq</v>
          </cell>
          <cell r="FL7597">
            <v>258030.72</v>
          </cell>
        </row>
        <row r="7598">
          <cell r="EZ7598" t="str">
            <v>WA</v>
          </cell>
          <cell r="FA7598" t="str">
            <v>Bedrooms</v>
          </cell>
          <cell r="FB7598">
            <v>9326195.5999999996</v>
          </cell>
          <cell r="FC7598">
            <v>7669568.75</v>
          </cell>
          <cell r="FI7598" t="str">
            <v>OR</v>
          </cell>
          <cell r="FJ7598" t="str">
            <v>Kitchen</v>
          </cell>
          <cell r="FK7598" t="str">
            <v>EISAx</v>
          </cell>
          <cell r="FL7598">
            <v>354792.24</v>
          </cell>
        </row>
        <row r="7599">
          <cell r="EZ7599" t="str">
            <v>WA</v>
          </cell>
          <cell r="FA7599" t="str">
            <v>Exterior</v>
          </cell>
          <cell r="FB7599">
            <v>12394023.1</v>
          </cell>
          <cell r="FC7599">
            <v>35181845.769999996</v>
          </cell>
          <cell r="FI7599" t="str">
            <v>OR</v>
          </cell>
          <cell r="FJ7599" t="str">
            <v>Living Room/Family Room</v>
          </cell>
          <cell r="FK7599" t="str">
            <v>EISAnqnx</v>
          </cell>
          <cell r="FL7599">
            <v>96761.52</v>
          </cell>
        </row>
        <row r="7600">
          <cell r="EZ7600" t="str">
            <v>WA</v>
          </cell>
          <cell r="FA7600" t="str">
            <v>Garage</v>
          </cell>
          <cell r="FB7600">
            <v>6871933.5999999996</v>
          </cell>
          <cell r="FC7600">
            <v>8589917</v>
          </cell>
          <cell r="FI7600" t="str">
            <v>OR</v>
          </cell>
          <cell r="FJ7600" t="str">
            <v>Living Room/Family Room</v>
          </cell>
          <cell r="FK7600" t="str">
            <v>EISAq</v>
          </cell>
          <cell r="FL7600">
            <v>145142.28</v>
          </cell>
        </row>
        <row r="7601">
          <cell r="EZ7601" t="str">
            <v>WA</v>
          </cell>
          <cell r="FA7601" t="str">
            <v>Kitchen</v>
          </cell>
          <cell r="FB7601">
            <v>3129184.05</v>
          </cell>
          <cell r="FC7601">
            <v>3251897.15</v>
          </cell>
          <cell r="FI7601" t="str">
            <v>OR</v>
          </cell>
          <cell r="FJ7601" t="str">
            <v>Living Room/Family Room</v>
          </cell>
          <cell r="FK7601" t="str">
            <v>EISAx</v>
          </cell>
          <cell r="FL7601">
            <v>64507.68</v>
          </cell>
        </row>
        <row r="7602">
          <cell r="EZ7602" t="str">
            <v>WA</v>
          </cell>
          <cell r="FA7602" t="str">
            <v>Living Room/Family Room</v>
          </cell>
          <cell r="FB7602">
            <v>7362786</v>
          </cell>
          <cell r="FC7602">
            <v>5018965.79</v>
          </cell>
          <cell r="FI7602" t="str">
            <v>OR</v>
          </cell>
          <cell r="FJ7602" t="str">
            <v>Other</v>
          </cell>
          <cell r="FK7602" t="str">
            <v>EISAq</v>
          </cell>
          <cell r="FL7602">
            <v>1812665.808</v>
          </cell>
        </row>
        <row r="7603">
          <cell r="EZ7603" t="str">
            <v>WA</v>
          </cell>
          <cell r="FA7603" t="str">
            <v>Other</v>
          </cell>
          <cell r="FB7603">
            <v>4969880.55</v>
          </cell>
          <cell r="FC7603">
            <v>13989293.399999999</v>
          </cell>
          <cell r="FI7603" t="str">
            <v>OR</v>
          </cell>
          <cell r="FJ7603" t="str">
            <v>Other</v>
          </cell>
          <cell r="FK7603" t="str">
            <v>EISAx</v>
          </cell>
          <cell r="FL7603">
            <v>129015.36</v>
          </cell>
        </row>
        <row r="7604">
          <cell r="EZ7604" t="str">
            <v>ID</v>
          </cell>
          <cell r="FA7604" t="str">
            <v>Bathroom</v>
          </cell>
          <cell r="FB7604">
            <v>196859.728</v>
          </cell>
          <cell r="FC7604">
            <v>177930.908</v>
          </cell>
          <cell r="FI7604" t="str">
            <v>OR</v>
          </cell>
          <cell r="FJ7604" t="str">
            <v>Bathroom</v>
          </cell>
          <cell r="FK7604" t="str">
            <v>EISAnqnx</v>
          </cell>
          <cell r="FL7604">
            <v>2567731.1999999997</v>
          </cell>
        </row>
        <row r="7605">
          <cell r="EZ7605" t="str">
            <v>ID</v>
          </cell>
          <cell r="FA7605" t="str">
            <v>Bedrooms</v>
          </cell>
          <cell r="FB7605">
            <v>1673307.6880000001</v>
          </cell>
          <cell r="FC7605">
            <v>1495376.78</v>
          </cell>
          <cell r="FI7605" t="str">
            <v>OR</v>
          </cell>
          <cell r="FJ7605" t="str">
            <v>Bathroom</v>
          </cell>
          <cell r="FK7605" t="str">
            <v>EISAq</v>
          </cell>
          <cell r="FL7605">
            <v>342364.15999999997</v>
          </cell>
        </row>
        <row r="7606">
          <cell r="EZ7606" t="str">
            <v>ID</v>
          </cell>
          <cell r="FA7606" t="str">
            <v>Exterior</v>
          </cell>
          <cell r="FB7606">
            <v>371004.87200000003</v>
          </cell>
          <cell r="FC7606">
            <v>4872278.2680000002</v>
          </cell>
          <cell r="FI7606" t="str">
            <v>OR</v>
          </cell>
          <cell r="FJ7606" t="str">
            <v>Bathroom</v>
          </cell>
          <cell r="FK7606" t="str">
            <v>EISAx</v>
          </cell>
          <cell r="FL7606">
            <v>3209663.9999999995</v>
          </cell>
        </row>
        <row r="7607">
          <cell r="EZ7607" t="str">
            <v>ID</v>
          </cell>
          <cell r="FA7607" t="str">
            <v>Kitchen</v>
          </cell>
          <cell r="FB7607">
            <v>787438.91200000001</v>
          </cell>
          <cell r="FC7607">
            <v>829082.31599999999</v>
          </cell>
          <cell r="FI7607" t="str">
            <v>OR</v>
          </cell>
          <cell r="FJ7607" t="str">
            <v>Bedrooms</v>
          </cell>
          <cell r="FK7607" t="str">
            <v>EISAnqnx</v>
          </cell>
          <cell r="FL7607">
            <v>1027092.48</v>
          </cell>
        </row>
        <row r="7608">
          <cell r="EZ7608" t="str">
            <v>ID</v>
          </cell>
          <cell r="FA7608" t="str">
            <v>Living Room/Family Room</v>
          </cell>
          <cell r="FB7608">
            <v>204431.25599999999</v>
          </cell>
          <cell r="FC7608">
            <v>1056228.156</v>
          </cell>
          <cell r="FI7608" t="str">
            <v>OR</v>
          </cell>
          <cell r="FJ7608" t="str">
            <v>Bedrooms</v>
          </cell>
          <cell r="FK7608" t="str">
            <v>EISAq</v>
          </cell>
          <cell r="FL7608">
            <v>128386.56</v>
          </cell>
        </row>
        <row r="7609">
          <cell r="EZ7609" t="str">
            <v>ID</v>
          </cell>
          <cell r="FA7609" t="str">
            <v>Other</v>
          </cell>
          <cell r="FB7609">
            <v>530006.96</v>
          </cell>
          <cell r="FC7609">
            <v>783653.14800000004</v>
          </cell>
          <cell r="FI7609" t="str">
            <v>OR</v>
          </cell>
          <cell r="FJ7609" t="str">
            <v>Exterior</v>
          </cell>
          <cell r="FK7609" t="str">
            <v>EISAnqnx</v>
          </cell>
          <cell r="FL7609">
            <v>2567731.1999999997</v>
          </cell>
        </row>
        <row r="7610">
          <cell r="EZ7610" t="str">
            <v>WA</v>
          </cell>
          <cell r="FA7610" t="str">
            <v>Bathroom</v>
          </cell>
          <cell r="FB7610">
            <v>807037.28399999999</v>
          </cell>
          <cell r="FC7610">
            <v>511678.27799999999</v>
          </cell>
          <cell r="FI7610" t="str">
            <v>OR</v>
          </cell>
          <cell r="FJ7610" t="str">
            <v>Exterior</v>
          </cell>
          <cell r="FK7610" t="str">
            <v>EISAx</v>
          </cell>
          <cell r="FL7610">
            <v>2567731.1999999997</v>
          </cell>
        </row>
        <row r="7611">
          <cell r="EZ7611" t="str">
            <v>WA</v>
          </cell>
          <cell r="FA7611" t="str">
            <v>Bedrooms</v>
          </cell>
          <cell r="FB7611">
            <v>505438.299</v>
          </cell>
          <cell r="FC7611">
            <v>1129436.199</v>
          </cell>
          <cell r="FI7611" t="str">
            <v>OR</v>
          </cell>
          <cell r="FJ7611" t="str">
            <v>Garage</v>
          </cell>
          <cell r="FK7611" t="str">
            <v>EISAnqnx</v>
          </cell>
          <cell r="FL7611">
            <v>1027092.48</v>
          </cell>
        </row>
        <row r="7612">
          <cell r="EZ7612" t="str">
            <v>WA</v>
          </cell>
          <cell r="FA7612" t="str">
            <v>Exterior</v>
          </cell>
          <cell r="FB7612">
            <v>935996.85</v>
          </cell>
          <cell r="FC7612">
            <v>4463664.9780000001</v>
          </cell>
          <cell r="FI7612" t="str">
            <v>OR</v>
          </cell>
          <cell r="FJ7612" t="str">
            <v>Garage</v>
          </cell>
          <cell r="FK7612" t="str">
            <v>EISAq</v>
          </cell>
          <cell r="FL7612">
            <v>6847283.1999999993</v>
          </cell>
        </row>
        <row r="7613">
          <cell r="EZ7613" t="str">
            <v>WA</v>
          </cell>
          <cell r="FA7613" t="str">
            <v>Garage</v>
          </cell>
          <cell r="FB7613">
            <v>311998.95</v>
          </cell>
          <cell r="FC7613">
            <v>831997.2</v>
          </cell>
          <cell r="FI7613" t="str">
            <v>OR</v>
          </cell>
          <cell r="FJ7613" t="str">
            <v>Kitchen</v>
          </cell>
          <cell r="FK7613" t="str">
            <v>EISAq</v>
          </cell>
          <cell r="FL7613">
            <v>1369456.6399999999</v>
          </cell>
        </row>
        <row r="7614">
          <cell r="EZ7614" t="str">
            <v>WA</v>
          </cell>
          <cell r="FA7614" t="str">
            <v>Kitchen</v>
          </cell>
          <cell r="FB7614">
            <v>873597.05999999994</v>
          </cell>
          <cell r="FC7614">
            <v>291199.02</v>
          </cell>
          <cell r="FI7614" t="str">
            <v>OR</v>
          </cell>
          <cell r="FJ7614" t="str">
            <v>Kitchen</v>
          </cell>
          <cell r="FK7614" t="str">
            <v>EISAx</v>
          </cell>
          <cell r="FL7614">
            <v>2567731.1999999997</v>
          </cell>
        </row>
        <row r="7615">
          <cell r="EZ7615" t="str">
            <v>WA</v>
          </cell>
          <cell r="FA7615" t="str">
            <v>Living Room/Family Room</v>
          </cell>
          <cell r="FB7615">
            <v>609437.94900000002</v>
          </cell>
          <cell r="FC7615">
            <v>711357.60600000003</v>
          </cell>
          <cell r="FI7615" t="str">
            <v>OR</v>
          </cell>
          <cell r="FJ7615" t="str">
            <v>Living Room/Family Room</v>
          </cell>
          <cell r="FK7615" t="str">
            <v>EISAnqnx</v>
          </cell>
          <cell r="FL7615">
            <v>3124072.96</v>
          </cell>
        </row>
        <row r="7616">
          <cell r="EZ7616" t="str">
            <v>WA</v>
          </cell>
          <cell r="FA7616" t="str">
            <v>Other</v>
          </cell>
          <cell r="FB7616">
            <v>1453915.1069999998</v>
          </cell>
          <cell r="FC7616">
            <v>1557914.757</v>
          </cell>
          <cell r="FI7616" t="str">
            <v>OR</v>
          </cell>
          <cell r="FJ7616" t="str">
            <v>Living Room/Family Room</v>
          </cell>
          <cell r="FK7616" t="str">
            <v>EISAq</v>
          </cell>
          <cell r="FL7616">
            <v>128386.56</v>
          </cell>
        </row>
        <row r="7617">
          <cell r="EZ7617" t="str">
            <v>OR</v>
          </cell>
          <cell r="FA7617" t="str">
            <v>Bathroom</v>
          </cell>
          <cell r="FB7617">
            <v>3157208.9899999998</v>
          </cell>
          <cell r="FC7617">
            <v>966998.56499999994</v>
          </cell>
          <cell r="FI7617" t="str">
            <v>OR</v>
          </cell>
          <cell r="FJ7617" t="str">
            <v>Other</v>
          </cell>
          <cell r="FK7617" t="str">
            <v>EISAnqnx</v>
          </cell>
          <cell r="FL7617">
            <v>3594823.6799999997</v>
          </cell>
        </row>
        <row r="7618">
          <cell r="EZ7618" t="str">
            <v>OR</v>
          </cell>
          <cell r="FA7618" t="str">
            <v>Bedrooms</v>
          </cell>
          <cell r="FB7618">
            <v>2851406.0249999999</v>
          </cell>
          <cell r="FC7618">
            <v>1132297.4649999999</v>
          </cell>
          <cell r="FI7618" t="str">
            <v>OR</v>
          </cell>
          <cell r="FJ7618" t="str">
            <v>Other</v>
          </cell>
          <cell r="FK7618" t="str">
            <v>EISAq</v>
          </cell>
          <cell r="FL7618">
            <v>684728.31999999995</v>
          </cell>
        </row>
        <row r="7619">
          <cell r="EZ7619" t="str">
            <v>OR</v>
          </cell>
          <cell r="FA7619" t="str">
            <v>Exterior</v>
          </cell>
          <cell r="FB7619">
            <v>6901229.0750000002</v>
          </cell>
          <cell r="FC7619">
            <v>7165707.3149999995</v>
          </cell>
          <cell r="FI7619" t="str">
            <v>OR</v>
          </cell>
          <cell r="FJ7619" t="str">
            <v>Bathroom</v>
          </cell>
          <cell r="FK7619" t="str">
            <v>EISAnqnx</v>
          </cell>
          <cell r="FL7619">
            <v>120951.9</v>
          </cell>
        </row>
        <row r="7620">
          <cell r="EZ7620" t="str">
            <v>OR</v>
          </cell>
          <cell r="FA7620" t="str">
            <v>Garage</v>
          </cell>
          <cell r="FB7620">
            <v>3305978</v>
          </cell>
          <cell r="FC7620">
            <v>3272918.2199999997</v>
          </cell>
          <cell r="FI7620" t="str">
            <v>OR</v>
          </cell>
          <cell r="FJ7620" t="str">
            <v>Bedrooms</v>
          </cell>
          <cell r="FK7620" t="str">
            <v>EISAnqnx</v>
          </cell>
          <cell r="FL7620">
            <v>435426.84</v>
          </cell>
        </row>
        <row r="7621">
          <cell r="EZ7621" t="str">
            <v>OR</v>
          </cell>
          <cell r="FA7621" t="str">
            <v>Kitchen</v>
          </cell>
          <cell r="FB7621">
            <v>3801874.6999999997</v>
          </cell>
          <cell r="FC7621">
            <v>950468.67499999993</v>
          </cell>
          <cell r="FI7621" t="str">
            <v>OR</v>
          </cell>
          <cell r="FJ7621" t="str">
            <v>Bedrooms</v>
          </cell>
          <cell r="FK7621" t="str">
            <v>EISAx</v>
          </cell>
          <cell r="FL7621">
            <v>258030.72</v>
          </cell>
        </row>
        <row r="7622">
          <cell r="EZ7622" t="str">
            <v>OR</v>
          </cell>
          <cell r="FA7622" t="str">
            <v>Living Room/Family Room</v>
          </cell>
          <cell r="FB7622">
            <v>6628485.8899999997</v>
          </cell>
          <cell r="FC7622">
            <v>3595251.0749999997</v>
          </cell>
          <cell r="FI7622" t="str">
            <v>OR</v>
          </cell>
          <cell r="FJ7622" t="str">
            <v>Exterior</v>
          </cell>
          <cell r="FK7622" t="str">
            <v>EISAx</v>
          </cell>
          <cell r="FL7622">
            <v>725711.4</v>
          </cell>
        </row>
        <row r="7623">
          <cell r="EZ7623" t="str">
            <v>OR</v>
          </cell>
          <cell r="FA7623" t="str">
            <v>Other</v>
          </cell>
          <cell r="FB7623">
            <v>5950760.3999999994</v>
          </cell>
          <cell r="FC7623">
            <v>669460.54499999993</v>
          </cell>
          <cell r="FI7623" t="str">
            <v>OR</v>
          </cell>
          <cell r="FJ7623" t="str">
            <v>Kitchen</v>
          </cell>
          <cell r="FK7623" t="str">
            <v>EISAnqnx</v>
          </cell>
          <cell r="FL7623">
            <v>120951.9</v>
          </cell>
        </row>
        <row r="7624">
          <cell r="EZ7624" t="str">
            <v>MT</v>
          </cell>
          <cell r="FA7624" t="str">
            <v>Bathroom</v>
          </cell>
          <cell r="FB7624">
            <v>736028.59700000007</v>
          </cell>
          <cell r="FC7624">
            <v>446424.81000000006</v>
          </cell>
          <cell r="FI7624" t="str">
            <v>OR</v>
          </cell>
          <cell r="FJ7624" t="str">
            <v>Living Room/Family Room</v>
          </cell>
          <cell r="FK7624" t="str">
            <v>EISAq</v>
          </cell>
          <cell r="FL7624">
            <v>248354.568</v>
          </cell>
        </row>
        <row r="7625">
          <cell r="EZ7625" t="str">
            <v>MT</v>
          </cell>
          <cell r="FA7625" t="str">
            <v>Bedrooms</v>
          </cell>
          <cell r="FB7625">
            <v>1110338.6300000001</v>
          </cell>
          <cell r="FC7625">
            <v>761211.53500000003</v>
          </cell>
          <cell r="FI7625" t="str">
            <v>OR</v>
          </cell>
          <cell r="FJ7625" t="str">
            <v>Other</v>
          </cell>
          <cell r="FK7625" t="str">
            <v>EISAnqnx</v>
          </cell>
          <cell r="FL7625">
            <v>580569.12</v>
          </cell>
        </row>
        <row r="7626">
          <cell r="EZ7626" t="str">
            <v>MT</v>
          </cell>
          <cell r="FA7626" t="str">
            <v>Exterior</v>
          </cell>
          <cell r="FB7626">
            <v>566616.1050000001</v>
          </cell>
          <cell r="FC7626">
            <v>4235312.3000000007</v>
          </cell>
          <cell r="FI7626" t="str">
            <v>OR</v>
          </cell>
          <cell r="FJ7626" t="str">
            <v>Other</v>
          </cell>
          <cell r="FK7626" t="str">
            <v>EISAq</v>
          </cell>
          <cell r="FL7626">
            <v>96761.52</v>
          </cell>
        </row>
        <row r="7627">
          <cell r="EZ7627" t="str">
            <v>MT</v>
          </cell>
          <cell r="FA7627" t="str">
            <v>Garage</v>
          </cell>
          <cell r="FB7627">
            <v>899717.69400000002</v>
          </cell>
          <cell r="FC7627">
            <v>1927639.4360000002</v>
          </cell>
          <cell r="FI7627" t="str">
            <v>WA</v>
          </cell>
          <cell r="FJ7627" t="str">
            <v>Bathroom</v>
          </cell>
          <cell r="FK7627" t="str">
            <v>EISAq</v>
          </cell>
          <cell r="FL7627">
            <v>114257.28</v>
          </cell>
        </row>
        <row r="7628">
          <cell r="EZ7628" t="str">
            <v>MT</v>
          </cell>
          <cell r="FA7628" t="str">
            <v>Kitchen</v>
          </cell>
          <cell r="FB7628">
            <v>338824.98400000005</v>
          </cell>
          <cell r="FC7628">
            <v>286169.75</v>
          </cell>
          <cell r="FI7628" t="str">
            <v>WA</v>
          </cell>
          <cell r="FJ7628" t="str">
            <v>Bathroom</v>
          </cell>
          <cell r="FK7628" t="str">
            <v>EISAx</v>
          </cell>
          <cell r="FL7628">
            <v>228514.56</v>
          </cell>
        </row>
        <row r="7629">
          <cell r="EZ7629" t="str">
            <v>MT</v>
          </cell>
          <cell r="FA7629" t="str">
            <v>Living Room/Family Room</v>
          </cell>
          <cell r="FB7629">
            <v>343403.7</v>
          </cell>
          <cell r="FC7629">
            <v>552879.95700000005</v>
          </cell>
          <cell r="FI7629" t="str">
            <v>WA</v>
          </cell>
          <cell r="FJ7629" t="str">
            <v>Bedrooms</v>
          </cell>
          <cell r="FK7629" t="str">
            <v>EISAnqnx</v>
          </cell>
          <cell r="FL7629">
            <v>228514.56</v>
          </cell>
        </row>
        <row r="7630">
          <cell r="EZ7630" t="str">
            <v>MT</v>
          </cell>
          <cell r="FA7630" t="str">
            <v>Other</v>
          </cell>
          <cell r="FB7630">
            <v>168267.81300000002</v>
          </cell>
          <cell r="FC7630">
            <v>165978.45500000002</v>
          </cell>
          <cell r="FI7630" t="str">
            <v>WA</v>
          </cell>
          <cell r="FJ7630" t="str">
            <v>Bedrooms</v>
          </cell>
          <cell r="FK7630" t="str">
            <v>EISAq</v>
          </cell>
          <cell r="FL7630">
            <v>428464.8</v>
          </cell>
        </row>
        <row r="7631">
          <cell r="EZ7631" t="str">
            <v>MT</v>
          </cell>
          <cell r="FA7631" t="str">
            <v>Bathroom</v>
          </cell>
          <cell r="FB7631">
            <v>127853.16</v>
          </cell>
          <cell r="FC7631">
            <v>181125.31</v>
          </cell>
          <cell r="FI7631" t="str">
            <v>WA</v>
          </cell>
          <cell r="FJ7631" t="str">
            <v>Exterior</v>
          </cell>
          <cell r="FK7631" t="str">
            <v>EISAq</v>
          </cell>
          <cell r="FL7631">
            <v>70458.656000000003</v>
          </cell>
        </row>
        <row r="7632">
          <cell r="EZ7632" t="str">
            <v>MT</v>
          </cell>
          <cell r="FA7632" t="str">
            <v>Bedrooms</v>
          </cell>
          <cell r="FB7632">
            <v>941851.61199999996</v>
          </cell>
          <cell r="FC7632">
            <v>1001516.42</v>
          </cell>
          <cell r="FI7632" t="str">
            <v>WA</v>
          </cell>
          <cell r="FJ7632" t="str">
            <v>Garage</v>
          </cell>
          <cell r="FK7632" t="str">
            <v>EISAq</v>
          </cell>
          <cell r="FL7632">
            <v>304686.08000000002</v>
          </cell>
        </row>
        <row r="7633">
          <cell r="EZ7633" t="str">
            <v>MT</v>
          </cell>
          <cell r="FA7633" t="str">
            <v>Exterior</v>
          </cell>
          <cell r="FB7633">
            <v>1022825.28</v>
          </cell>
          <cell r="FC7633">
            <v>5114126.4000000004</v>
          </cell>
          <cell r="FI7633" t="str">
            <v>WA</v>
          </cell>
          <cell r="FJ7633" t="str">
            <v>Kitchen</v>
          </cell>
          <cell r="FK7633" t="str">
            <v>EISAq</v>
          </cell>
          <cell r="FL7633">
            <v>57128.639999999999</v>
          </cell>
        </row>
        <row r="7634">
          <cell r="EZ7634" t="str">
            <v>MT</v>
          </cell>
          <cell r="FA7634" t="str">
            <v>Kitchen</v>
          </cell>
          <cell r="FB7634">
            <v>159816.45000000001</v>
          </cell>
          <cell r="FC7634">
            <v>594517.19400000002</v>
          </cell>
          <cell r="FI7634" t="str">
            <v>WA</v>
          </cell>
          <cell r="FJ7634" t="str">
            <v>Living Room/Family Room</v>
          </cell>
          <cell r="FK7634" t="str">
            <v>EISAq</v>
          </cell>
          <cell r="FL7634">
            <v>137108.736</v>
          </cell>
        </row>
        <row r="7635">
          <cell r="EZ7635" t="str">
            <v>MT</v>
          </cell>
          <cell r="FA7635" t="str">
            <v>Living Room/Family Room</v>
          </cell>
          <cell r="FB7635">
            <v>605171.62399999995</v>
          </cell>
          <cell r="FC7635">
            <v>545506.81599999999</v>
          </cell>
          <cell r="FI7635" t="str">
            <v>WA</v>
          </cell>
          <cell r="FJ7635" t="str">
            <v>Other</v>
          </cell>
          <cell r="FK7635" t="str">
            <v>EISAnqnx</v>
          </cell>
          <cell r="FL7635">
            <v>799800.96</v>
          </cell>
        </row>
        <row r="7636">
          <cell r="EZ7636" t="str">
            <v>MT</v>
          </cell>
          <cell r="FA7636" t="str">
            <v>Other</v>
          </cell>
          <cell r="FB7636">
            <v>3878212.52</v>
          </cell>
          <cell r="FC7636">
            <v>5195100.068</v>
          </cell>
          <cell r="FI7636" t="str">
            <v>WA</v>
          </cell>
          <cell r="FJ7636" t="str">
            <v>Other</v>
          </cell>
          <cell r="FK7636" t="str">
            <v>EISAq</v>
          </cell>
          <cell r="FL7636">
            <v>57128.639999999999</v>
          </cell>
        </row>
        <row r="7637">
          <cell r="EZ7637" t="str">
            <v>OR</v>
          </cell>
          <cell r="FA7637" t="str">
            <v>Bathroom</v>
          </cell>
          <cell r="FB7637">
            <v>999869.04</v>
          </cell>
          <cell r="FC7637">
            <v>222551.49600000001</v>
          </cell>
          <cell r="FI7637" t="str">
            <v>OR</v>
          </cell>
          <cell r="FJ7637" t="str">
            <v>Bathroom</v>
          </cell>
          <cell r="FK7637" t="str">
            <v>EISAq</v>
          </cell>
          <cell r="FL7637">
            <v>190297.65599999999</v>
          </cell>
        </row>
        <row r="7638">
          <cell r="EZ7638" t="str">
            <v>OR</v>
          </cell>
          <cell r="FA7638" t="str">
            <v>Bedrooms</v>
          </cell>
          <cell r="FB7638">
            <v>241903.8</v>
          </cell>
          <cell r="FC7638">
            <v>796669.848</v>
          </cell>
          <cell r="FI7638" t="str">
            <v>OR</v>
          </cell>
          <cell r="FJ7638" t="str">
            <v>Bedrooms</v>
          </cell>
          <cell r="FK7638" t="str">
            <v>EISAnqnx</v>
          </cell>
          <cell r="FL7638">
            <v>483807.6</v>
          </cell>
        </row>
        <row r="7639">
          <cell r="EZ7639" t="str">
            <v>OR</v>
          </cell>
          <cell r="FA7639" t="str">
            <v>Exterior</v>
          </cell>
          <cell r="FB7639">
            <v>290284.56</v>
          </cell>
          <cell r="FC7639">
            <v>2438390.304</v>
          </cell>
          <cell r="FI7639" t="str">
            <v>OR</v>
          </cell>
          <cell r="FJ7639" t="str">
            <v>Bedrooms</v>
          </cell>
          <cell r="FK7639" t="str">
            <v>EISAq</v>
          </cell>
          <cell r="FL7639">
            <v>106437.67200000001</v>
          </cell>
        </row>
        <row r="7640">
          <cell r="EZ7640" t="str">
            <v>OR</v>
          </cell>
          <cell r="FA7640" t="str">
            <v>Garage</v>
          </cell>
          <cell r="FB7640">
            <v>399947.61599999998</v>
          </cell>
          <cell r="FC7640">
            <v>614435.652</v>
          </cell>
          <cell r="FI7640" t="str">
            <v>OR</v>
          </cell>
          <cell r="FJ7640" t="str">
            <v>Exterior</v>
          </cell>
          <cell r="FK7640" t="str">
            <v>EISAnqnx</v>
          </cell>
          <cell r="FL7640">
            <v>120951.9</v>
          </cell>
        </row>
        <row r="7641">
          <cell r="EZ7641" t="str">
            <v>OR</v>
          </cell>
          <cell r="FA7641" t="str">
            <v>Kitchen</v>
          </cell>
          <cell r="FB7641">
            <v>524124.9</v>
          </cell>
          <cell r="FC7641">
            <v>195135.73199999999</v>
          </cell>
          <cell r="FI7641" t="str">
            <v>OR</v>
          </cell>
          <cell r="FJ7641" t="str">
            <v>Exterior</v>
          </cell>
          <cell r="FK7641" t="str">
            <v>EISAq</v>
          </cell>
          <cell r="FL7641">
            <v>90310.752000000008</v>
          </cell>
        </row>
        <row r="7642">
          <cell r="EZ7642" t="str">
            <v>OR</v>
          </cell>
          <cell r="FA7642" t="str">
            <v>Living Room/Family Room</v>
          </cell>
          <cell r="FB7642">
            <v>387046.08</v>
          </cell>
          <cell r="FC7642">
            <v>580569.12</v>
          </cell>
          <cell r="FI7642" t="str">
            <v>OR</v>
          </cell>
          <cell r="FJ7642" t="str">
            <v>Garage</v>
          </cell>
          <cell r="FK7642" t="str">
            <v>EISAq</v>
          </cell>
          <cell r="FL7642">
            <v>45155.376000000004</v>
          </cell>
        </row>
        <row r="7643">
          <cell r="EZ7643" t="str">
            <v>OR</v>
          </cell>
          <cell r="FA7643" t="str">
            <v>Other</v>
          </cell>
          <cell r="FB7643">
            <v>96761.52</v>
          </cell>
          <cell r="FC7643">
            <v>269319.56400000001</v>
          </cell>
          <cell r="FI7643" t="str">
            <v>OR</v>
          </cell>
          <cell r="FJ7643" t="str">
            <v>Kitchen</v>
          </cell>
          <cell r="FK7643" t="str">
            <v>EISAnqnx</v>
          </cell>
          <cell r="FL7643">
            <v>258030.72</v>
          </cell>
        </row>
        <row r="7644">
          <cell r="EZ7644" t="str">
            <v>OR</v>
          </cell>
          <cell r="FA7644" t="str">
            <v>Bathroom</v>
          </cell>
          <cell r="FB7644">
            <v>2608454.9449999998</v>
          </cell>
          <cell r="FC7644">
            <v>562117.228</v>
          </cell>
          <cell r="FI7644" t="str">
            <v>OR</v>
          </cell>
          <cell r="FJ7644" t="str">
            <v>Kitchen</v>
          </cell>
          <cell r="FK7644" t="str">
            <v>EISAq</v>
          </cell>
          <cell r="FL7644">
            <v>59669.603999999999</v>
          </cell>
        </row>
        <row r="7645">
          <cell r="EZ7645" t="str">
            <v>OR</v>
          </cell>
          <cell r="FA7645" t="str">
            <v>Bedrooms</v>
          </cell>
          <cell r="FB7645">
            <v>2329321.39</v>
          </cell>
          <cell r="FC7645">
            <v>1183911.2849999999</v>
          </cell>
          <cell r="FI7645" t="str">
            <v>OR</v>
          </cell>
          <cell r="FJ7645" t="str">
            <v>Living Room/Family Room</v>
          </cell>
          <cell r="FK7645" t="str">
            <v>EISAq</v>
          </cell>
          <cell r="FL7645">
            <v>72571.14</v>
          </cell>
        </row>
        <row r="7646">
          <cell r="EZ7646" t="str">
            <v>OR</v>
          </cell>
          <cell r="FA7646" t="str">
            <v>Exterior</v>
          </cell>
          <cell r="FB7646">
            <v>3413129.6069999998</v>
          </cell>
          <cell r="FC7646">
            <v>5703949.8169999998</v>
          </cell>
          <cell r="FI7646" t="str">
            <v>OR</v>
          </cell>
          <cell r="FJ7646" t="str">
            <v>Other</v>
          </cell>
          <cell r="FK7646" t="str">
            <v>EISAnqnx</v>
          </cell>
          <cell r="FL7646">
            <v>419299.92</v>
          </cell>
        </row>
        <row r="7647">
          <cell r="EZ7647" t="str">
            <v>OR</v>
          </cell>
          <cell r="FA7647" t="str">
            <v>Garage</v>
          </cell>
          <cell r="FB7647">
            <v>1309040.1199999999</v>
          </cell>
          <cell r="FC7647">
            <v>1615124.5009999999</v>
          </cell>
          <cell r="FI7647" t="str">
            <v>OR</v>
          </cell>
          <cell r="FJ7647" t="str">
            <v>Other</v>
          </cell>
          <cell r="FK7647" t="str">
            <v>EISAq</v>
          </cell>
          <cell r="FL7647">
            <v>106437.67200000001</v>
          </cell>
        </row>
        <row r="7648">
          <cell r="EZ7648" t="str">
            <v>OR</v>
          </cell>
          <cell r="FA7648" t="str">
            <v>Kitchen</v>
          </cell>
          <cell r="FB7648">
            <v>727672.30200000003</v>
          </cell>
          <cell r="FC7648">
            <v>635269.47</v>
          </cell>
          <cell r="FI7648" t="str">
            <v>OR</v>
          </cell>
          <cell r="FJ7648" t="str">
            <v>Bathroom</v>
          </cell>
          <cell r="FK7648" t="str">
            <v>EISAnqnx</v>
          </cell>
          <cell r="FL7648">
            <v>308009.44</v>
          </cell>
        </row>
        <row r="7649">
          <cell r="EZ7649" t="str">
            <v>OR</v>
          </cell>
          <cell r="FA7649" t="str">
            <v>Living Room/Family Room</v>
          </cell>
          <cell r="FB7649">
            <v>2079063.72</v>
          </cell>
          <cell r="FC7649">
            <v>1443794.25</v>
          </cell>
          <cell r="FI7649" t="str">
            <v>OR</v>
          </cell>
          <cell r="FJ7649" t="str">
            <v>Bathroom</v>
          </cell>
          <cell r="FK7649" t="str">
            <v>EISAq</v>
          </cell>
          <cell r="FL7649">
            <v>86627.654999999999</v>
          </cell>
        </row>
        <row r="7650">
          <cell r="EZ7650" t="str">
            <v>OR</v>
          </cell>
          <cell r="FA7650" t="str">
            <v>Other</v>
          </cell>
          <cell r="FB7650">
            <v>3303401.2439999999</v>
          </cell>
          <cell r="FC7650">
            <v>1353316.477</v>
          </cell>
          <cell r="FI7650" t="str">
            <v>OR</v>
          </cell>
          <cell r="FJ7650" t="str">
            <v>Bathroom</v>
          </cell>
          <cell r="FK7650" t="str">
            <v>EISAx</v>
          </cell>
          <cell r="FL7650">
            <v>577517.69999999995</v>
          </cell>
        </row>
        <row r="7651">
          <cell r="EZ7651" t="str">
            <v>ID</v>
          </cell>
          <cell r="FA7651" t="str">
            <v>Bathroom</v>
          </cell>
          <cell r="FB7651">
            <v>227145.84</v>
          </cell>
          <cell r="FC7651">
            <v>181716.67200000002</v>
          </cell>
          <cell r="FI7651" t="str">
            <v>OR</v>
          </cell>
          <cell r="FJ7651" t="str">
            <v>Bedrooms</v>
          </cell>
          <cell r="FK7651" t="str">
            <v>EISAnqnx</v>
          </cell>
          <cell r="FL7651">
            <v>231007.08</v>
          </cell>
        </row>
        <row r="7652">
          <cell r="EZ7652" t="str">
            <v>ID</v>
          </cell>
          <cell r="FA7652" t="str">
            <v>Bedrooms</v>
          </cell>
          <cell r="FB7652">
            <v>367219.10800000001</v>
          </cell>
          <cell r="FC7652">
            <v>965369.82000000007</v>
          </cell>
          <cell r="FI7652" t="str">
            <v>OR</v>
          </cell>
          <cell r="FJ7652" t="str">
            <v>Garage</v>
          </cell>
          <cell r="FK7652" t="str">
            <v>EISAq</v>
          </cell>
          <cell r="FL7652">
            <v>57751.77</v>
          </cell>
        </row>
        <row r="7653">
          <cell r="EZ7653" t="str">
            <v>ID</v>
          </cell>
          <cell r="FA7653" t="str">
            <v>Exterior</v>
          </cell>
          <cell r="FB7653">
            <v>340718.76</v>
          </cell>
          <cell r="FC7653">
            <v>4130268.5240000002</v>
          </cell>
          <cell r="FI7653" t="str">
            <v>OR</v>
          </cell>
          <cell r="FJ7653" t="str">
            <v>Kitchen</v>
          </cell>
          <cell r="FK7653" t="str">
            <v>EISAnqnx</v>
          </cell>
          <cell r="FL7653">
            <v>115503.54</v>
          </cell>
        </row>
        <row r="7654">
          <cell r="EZ7654" t="str">
            <v>ID</v>
          </cell>
          <cell r="FA7654" t="str">
            <v>Kitchen</v>
          </cell>
          <cell r="FB7654">
            <v>249860.424</v>
          </cell>
          <cell r="FC7654">
            <v>613293.76800000004</v>
          </cell>
          <cell r="FI7654" t="str">
            <v>OR</v>
          </cell>
          <cell r="FJ7654" t="str">
            <v>Kitchen</v>
          </cell>
          <cell r="FK7654" t="str">
            <v>EISAq</v>
          </cell>
          <cell r="FL7654">
            <v>211756.49</v>
          </cell>
        </row>
        <row r="7655">
          <cell r="EZ7655" t="str">
            <v>ID</v>
          </cell>
          <cell r="FA7655" t="str">
            <v>Living Room/Family Room</v>
          </cell>
          <cell r="FB7655">
            <v>787438.91200000001</v>
          </cell>
          <cell r="FC7655">
            <v>647365.64399999997</v>
          </cell>
          <cell r="FI7655" t="str">
            <v>OR</v>
          </cell>
          <cell r="FJ7655" t="str">
            <v>Living Room/Family Room</v>
          </cell>
          <cell r="FK7655" t="str">
            <v>EISAq</v>
          </cell>
          <cell r="FL7655">
            <v>28875.884999999998</v>
          </cell>
        </row>
        <row r="7656">
          <cell r="EZ7656" t="str">
            <v>ID</v>
          </cell>
          <cell r="FA7656" t="str">
            <v>Other</v>
          </cell>
          <cell r="FB7656">
            <v>1067585.4480000001</v>
          </cell>
          <cell r="FC7656">
            <v>1449947.612</v>
          </cell>
          <cell r="FI7656" t="str">
            <v>OR</v>
          </cell>
          <cell r="FJ7656" t="str">
            <v>Living Room/Family Room</v>
          </cell>
          <cell r="FK7656" t="str">
            <v>EISAx</v>
          </cell>
          <cell r="FL7656">
            <v>144379.42499999999</v>
          </cell>
        </row>
        <row r="7657">
          <cell r="EZ7657" t="str">
            <v>ID</v>
          </cell>
          <cell r="FA7657" t="str">
            <v>Bathroom</v>
          </cell>
          <cell r="FB7657">
            <v>2271458.4</v>
          </cell>
          <cell r="FC7657">
            <v>514863.90400000004</v>
          </cell>
          <cell r="FI7657" t="str">
            <v>OR</v>
          </cell>
          <cell r="FJ7657" t="str">
            <v>Other</v>
          </cell>
          <cell r="FK7657" t="str">
            <v>EISAq</v>
          </cell>
          <cell r="FL7657">
            <v>213681.549</v>
          </cell>
        </row>
        <row r="7658">
          <cell r="EZ7658" t="str">
            <v>ID</v>
          </cell>
          <cell r="FA7658" t="str">
            <v>Bedrooms</v>
          </cell>
          <cell r="FB7658">
            <v>681437.52</v>
          </cell>
          <cell r="FC7658">
            <v>1181158.368</v>
          </cell>
          <cell r="FI7658" t="str">
            <v>OR</v>
          </cell>
          <cell r="FJ7658" t="str">
            <v>Bathroom</v>
          </cell>
          <cell r="FK7658" t="str">
            <v>EISAnqnx</v>
          </cell>
          <cell r="FL7658">
            <v>96761.52</v>
          </cell>
        </row>
        <row r="7659">
          <cell r="EZ7659" t="str">
            <v>ID</v>
          </cell>
          <cell r="FA7659" t="str">
            <v>Exterior</v>
          </cell>
          <cell r="FB7659">
            <v>1646807.34</v>
          </cell>
          <cell r="FC7659">
            <v>7011234.9280000003</v>
          </cell>
          <cell r="FI7659" t="str">
            <v>OR</v>
          </cell>
          <cell r="FJ7659" t="str">
            <v>Bathroom</v>
          </cell>
          <cell r="FK7659" t="str">
            <v>EISAx</v>
          </cell>
          <cell r="FL7659">
            <v>362855.7</v>
          </cell>
        </row>
        <row r="7660">
          <cell r="EZ7660" t="str">
            <v>ID</v>
          </cell>
          <cell r="FA7660" t="str">
            <v>Garage</v>
          </cell>
          <cell r="FB7660">
            <v>0</v>
          </cell>
          <cell r="FC7660">
            <v>0</v>
          </cell>
          <cell r="FI7660" t="str">
            <v>OR</v>
          </cell>
          <cell r="FJ7660" t="str">
            <v>Bedrooms</v>
          </cell>
          <cell r="FK7660" t="str">
            <v>EISAnqnx</v>
          </cell>
          <cell r="FL7660">
            <v>741838.32</v>
          </cell>
        </row>
        <row r="7661">
          <cell r="EZ7661" t="str">
            <v>ID</v>
          </cell>
          <cell r="FA7661" t="str">
            <v>Kitchen</v>
          </cell>
          <cell r="FB7661">
            <v>302861.12</v>
          </cell>
          <cell r="FC7661">
            <v>749581.272</v>
          </cell>
          <cell r="FI7661" t="str">
            <v>OR</v>
          </cell>
          <cell r="FJ7661" t="str">
            <v>Exterior</v>
          </cell>
          <cell r="FK7661" t="str">
            <v>EISAnqnx</v>
          </cell>
          <cell r="FL7661">
            <v>387046.08</v>
          </cell>
        </row>
        <row r="7662">
          <cell r="EZ7662" t="str">
            <v>ID</v>
          </cell>
          <cell r="FA7662" t="str">
            <v>Living Room/Family Room</v>
          </cell>
          <cell r="FB7662">
            <v>1892882</v>
          </cell>
          <cell r="FC7662">
            <v>2006454.9200000002</v>
          </cell>
          <cell r="FI7662" t="str">
            <v>OR</v>
          </cell>
          <cell r="FJ7662" t="str">
            <v>Kitchen</v>
          </cell>
          <cell r="FK7662" t="str">
            <v>EISAnqnx</v>
          </cell>
          <cell r="FL7662">
            <v>193523.04</v>
          </cell>
        </row>
        <row r="7663">
          <cell r="EZ7663" t="str">
            <v>ID</v>
          </cell>
          <cell r="FA7663" t="str">
            <v>Other</v>
          </cell>
          <cell r="FB7663">
            <v>4315770.96</v>
          </cell>
          <cell r="FC7663">
            <v>3433687.9480000003</v>
          </cell>
          <cell r="FI7663" t="str">
            <v>OR</v>
          </cell>
          <cell r="FJ7663" t="str">
            <v>Kitchen</v>
          </cell>
          <cell r="FK7663" t="str">
            <v>EISAq</v>
          </cell>
          <cell r="FL7663">
            <v>48380.76</v>
          </cell>
        </row>
        <row r="7664">
          <cell r="EZ7664" t="str">
            <v>ID</v>
          </cell>
          <cell r="FA7664" t="str">
            <v>Bathroom</v>
          </cell>
          <cell r="FB7664">
            <v>1362875.04</v>
          </cell>
          <cell r="FC7664">
            <v>435362.86</v>
          </cell>
          <cell r="FI7664" t="str">
            <v>OR</v>
          </cell>
          <cell r="FJ7664" t="str">
            <v>Living Room/Family Room</v>
          </cell>
          <cell r="FK7664" t="str">
            <v>EISAnqnx</v>
          </cell>
          <cell r="FL7664">
            <v>290284.56</v>
          </cell>
        </row>
        <row r="7665">
          <cell r="EZ7665" t="str">
            <v>ID</v>
          </cell>
          <cell r="FA7665" t="str">
            <v>Bedrooms</v>
          </cell>
          <cell r="FB7665">
            <v>3463974.06</v>
          </cell>
          <cell r="FC7665">
            <v>2619748.6880000001</v>
          </cell>
          <cell r="FI7665" t="str">
            <v>OR</v>
          </cell>
          <cell r="FJ7665" t="str">
            <v>Living Room/Family Room</v>
          </cell>
          <cell r="FK7665" t="str">
            <v>EISAx</v>
          </cell>
          <cell r="FL7665">
            <v>290284.56</v>
          </cell>
        </row>
        <row r="7666">
          <cell r="EZ7666" t="str">
            <v>ID</v>
          </cell>
          <cell r="FA7666" t="str">
            <v>Exterior</v>
          </cell>
          <cell r="FB7666">
            <v>1075156.976</v>
          </cell>
          <cell r="FC7666">
            <v>5542358.4960000003</v>
          </cell>
          <cell r="FI7666" t="str">
            <v>OR</v>
          </cell>
          <cell r="FJ7666" t="str">
            <v>Other</v>
          </cell>
          <cell r="FK7666" t="str">
            <v>EISAnqnx</v>
          </cell>
          <cell r="FL7666">
            <v>314474.94</v>
          </cell>
        </row>
        <row r="7667">
          <cell r="EZ7667" t="str">
            <v>ID</v>
          </cell>
          <cell r="FA7667" t="str">
            <v>Garage</v>
          </cell>
          <cell r="FB7667">
            <v>454291.68</v>
          </cell>
          <cell r="FC7667">
            <v>1832309.7760000001</v>
          </cell>
          <cell r="FI7667" t="str">
            <v>OR</v>
          </cell>
          <cell r="FJ7667" t="str">
            <v>Bathroom</v>
          </cell>
          <cell r="FK7667" t="str">
            <v>EISAnqnx</v>
          </cell>
          <cell r="FL7667">
            <v>1790088.12</v>
          </cell>
        </row>
        <row r="7668">
          <cell r="EZ7668" t="str">
            <v>ID</v>
          </cell>
          <cell r="FA7668" t="str">
            <v>Kitchen</v>
          </cell>
          <cell r="FB7668">
            <v>2290387.2200000002</v>
          </cell>
          <cell r="FC7668">
            <v>908583.36</v>
          </cell>
          <cell r="FI7668" t="str">
            <v>OR</v>
          </cell>
          <cell r="FJ7668" t="str">
            <v>Bedrooms</v>
          </cell>
          <cell r="FK7668" t="str">
            <v>EISAnqnx</v>
          </cell>
          <cell r="FL7668">
            <v>1620755.46</v>
          </cell>
        </row>
        <row r="7669">
          <cell r="EZ7669" t="str">
            <v>ID</v>
          </cell>
          <cell r="FA7669" t="str">
            <v>Living Room/Family Room</v>
          </cell>
          <cell r="FB7669">
            <v>2668963.62</v>
          </cell>
          <cell r="FC7669">
            <v>882083.01199999999</v>
          </cell>
          <cell r="FI7669" t="str">
            <v>OR</v>
          </cell>
          <cell r="FJ7669" t="str">
            <v>Bedrooms</v>
          </cell>
          <cell r="FK7669" t="str">
            <v>EISAq</v>
          </cell>
          <cell r="FL7669">
            <v>20964.995999999999</v>
          </cell>
        </row>
        <row r="7670">
          <cell r="EZ7670" t="str">
            <v>ID</v>
          </cell>
          <cell r="FA7670" t="str">
            <v>Other</v>
          </cell>
          <cell r="FB7670">
            <v>1135729.2</v>
          </cell>
          <cell r="FC7670">
            <v>465648.97200000001</v>
          </cell>
          <cell r="FI7670" t="str">
            <v>OR</v>
          </cell>
          <cell r="FJ7670" t="str">
            <v>Bedrooms</v>
          </cell>
          <cell r="FK7670" t="str">
            <v>EISAx</v>
          </cell>
          <cell r="FL7670">
            <v>193523.04</v>
          </cell>
        </row>
        <row r="7671">
          <cell r="EZ7671" t="str">
            <v>WA</v>
          </cell>
          <cell r="FA7671" t="str">
            <v>Bathroom</v>
          </cell>
          <cell r="FB7671">
            <v>956796.78</v>
          </cell>
          <cell r="FC7671">
            <v>332798.88</v>
          </cell>
          <cell r="FI7671" t="str">
            <v>OR</v>
          </cell>
          <cell r="FJ7671" t="str">
            <v>Exterior</v>
          </cell>
          <cell r="FK7671" t="str">
            <v>EISAnqnx</v>
          </cell>
          <cell r="FL7671">
            <v>1290153.6000000001</v>
          </cell>
        </row>
        <row r="7672">
          <cell r="EZ7672" t="str">
            <v>WA</v>
          </cell>
          <cell r="FA7672" t="str">
            <v>Bedrooms</v>
          </cell>
          <cell r="FB7672">
            <v>1289595.6599999999</v>
          </cell>
          <cell r="FC7672">
            <v>1412315.247</v>
          </cell>
          <cell r="FI7672" t="str">
            <v>OR</v>
          </cell>
          <cell r="FJ7672" t="str">
            <v>Exterior</v>
          </cell>
          <cell r="FK7672" t="str">
            <v>EISAx</v>
          </cell>
          <cell r="FL7672">
            <v>193523.04</v>
          </cell>
        </row>
        <row r="7673">
          <cell r="EZ7673" t="str">
            <v>WA</v>
          </cell>
          <cell r="FA7673" t="str">
            <v>Exterior</v>
          </cell>
          <cell r="FB7673">
            <v>748797.48</v>
          </cell>
          <cell r="FC7673">
            <v>4521904.7819999997</v>
          </cell>
          <cell r="FI7673" t="str">
            <v>OR</v>
          </cell>
          <cell r="FJ7673" t="str">
            <v>Kitchen</v>
          </cell>
          <cell r="FK7673" t="str">
            <v>EISAq</v>
          </cell>
          <cell r="FL7673">
            <v>129015.36</v>
          </cell>
        </row>
        <row r="7674">
          <cell r="EZ7674" t="str">
            <v>WA</v>
          </cell>
          <cell r="FA7674" t="str">
            <v>Kitchen</v>
          </cell>
          <cell r="FB7674">
            <v>1320795.5549999999</v>
          </cell>
          <cell r="FC7674">
            <v>332798.88</v>
          </cell>
          <cell r="FI7674" t="str">
            <v>OR</v>
          </cell>
          <cell r="FJ7674" t="str">
            <v>Kitchen</v>
          </cell>
          <cell r="FK7674" t="str">
            <v>EISAx</v>
          </cell>
          <cell r="FL7674">
            <v>362855.7</v>
          </cell>
        </row>
        <row r="7675">
          <cell r="EZ7675" t="str">
            <v>WA</v>
          </cell>
          <cell r="FA7675" t="str">
            <v>Living Room/Family Room</v>
          </cell>
          <cell r="FB7675">
            <v>530398.21499999997</v>
          </cell>
          <cell r="FC7675">
            <v>655197.79499999993</v>
          </cell>
          <cell r="FI7675" t="str">
            <v>OR</v>
          </cell>
          <cell r="FJ7675" t="str">
            <v>Living Room/Family Room</v>
          </cell>
          <cell r="FK7675" t="str">
            <v>EISAnqnx</v>
          </cell>
          <cell r="FL7675">
            <v>2177134.2000000002</v>
          </cell>
        </row>
        <row r="7676">
          <cell r="EZ7676" t="str">
            <v>WA</v>
          </cell>
          <cell r="FA7676" t="str">
            <v>Other</v>
          </cell>
          <cell r="FB7676">
            <v>1256315.7719999999</v>
          </cell>
          <cell r="FC7676">
            <v>1216795.905</v>
          </cell>
          <cell r="FI7676" t="str">
            <v>OR</v>
          </cell>
          <cell r="FJ7676" t="str">
            <v>Living Room/Family Room</v>
          </cell>
          <cell r="FK7676" t="str">
            <v>EISAq</v>
          </cell>
          <cell r="FL7676">
            <v>35479.224000000002</v>
          </cell>
        </row>
        <row r="7677">
          <cell r="EZ7677" t="str">
            <v>ID</v>
          </cell>
          <cell r="FA7677" t="str">
            <v>Bathroom</v>
          </cell>
          <cell r="FB7677">
            <v>1646807.34</v>
          </cell>
          <cell r="FC7677">
            <v>666294.46400000004</v>
          </cell>
          <cell r="FI7677" t="str">
            <v>OR</v>
          </cell>
          <cell r="FJ7677" t="str">
            <v>Other</v>
          </cell>
          <cell r="FK7677" t="str">
            <v>EISAnqnx</v>
          </cell>
          <cell r="FL7677">
            <v>1386915.12</v>
          </cell>
        </row>
        <row r="7678">
          <cell r="EZ7678" t="str">
            <v>ID</v>
          </cell>
          <cell r="FA7678" t="str">
            <v>Bedrooms</v>
          </cell>
          <cell r="FB7678">
            <v>2668963.62</v>
          </cell>
          <cell r="FC7678">
            <v>2316887.568</v>
          </cell>
          <cell r="FI7678" t="str">
            <v>OR</v>
          </cell>
          <cell r="FJ7678" t="str">
            <v>Other</v>
          </cell>
          <cell r="FK7678" t="str">
            <v>EISAq</v>
          </cell>
          <cell r="FL7678">
            <v>120951.9</v>
          </cell>
        </row>
        <row r="7679">
          <cell r="EZ7679" t="str">
            <v>ID</v>
          </cell>
          <cell r="FA7679" t="str">
            <v>Exterior</v>
          </cell>
          <cell r="FB7679">
            <v>704152.10400000005</v>
          </cell>
          <cell r="FC7679">
            <v>11009001.712000001</v>
          </cell>
          <cell r="FI7679" t="str">
            <v>OR</v>
          </cell>
          <cell r="FJ7679" t="str">
            <v>Other</v>
          </cell>
          <cell r="FK7679" t="str">
            <v>EISAx</v>
          </cell>
          <cell r="FL7679">
            <v>693457.56</v>
          </cell>
        </row>
        <row r="7680">
          <cell r="EZ7680" t="str">
            <v>ID</v>
          </cell>
          <cell r="FA7680" t="str">
            <v>Garage</v>
          </cell>
          <cell r="FB7680">
            <v>2725750.08</v>
          </cell>
          <cell r="FC7680">
            <v>2816608.4160000002</v>
          </cell>
          <cell r="FI7680" t="str">
            <v>MT</v>
          </cell>
          <cell r="FJ7680" t="str">
            <v>Bathroom</v>
          </cell>
          <cell r="FK7680" t="str">
            <v>EISAnqnx</v>
          </cell>
          <cell r="FL7680">
            <v>85850.925000000003</v>
          </cell>
        </row>
        <row r="7681">
          <cell r="EZ7681" t="str">
            <v>ID</v>
          </cell>
          <cell r="FA7681" t="str">
            <v>Kitchen</v>
          </cell>
          <cell r="FB7681">
            <v>340718.76</v>
          </cell>
          <cell r="FC7681">
            <v>1287159.76</v>
          </cell>
          <cell r="FI7681" t="str">
            <v>MT</v>
          </cell>
          <cell r="FJ7681" t="str">
            <v>Bathroom</v>
          </cell>
          <cell r="FK7681" t="str">
            <v>EISAq</v>
          </cell>
          <cell r="FL7681">
            <v>138506.15900000001</v>
          </cell>
        </row>
        <row r="7682">
          <cell r="EZ7682" t="str">
            <v>ID</v>
          </cell>
          <cell r="FA7682" t="str">
            <v>Living Room/Family Room</v>
          </cell>
          <cell r="FB7682">
            <v>3501831.7</v>
          </cell>
          <cell r="FC7682">
            <v>2827965.7080000001</v>
          </cell>
          <cell r="FI7682" t="str">
            <v>MT</v>
          </cell>
          <cell r="FJ7682" t="str">
            <v>Bedrooms</v>
          </cell>
          <cell r="FK7682" t="str">
            <v>EISAnqnx</v>
          </cell>
          <cell r="FL7682">
            <v>114467.90000000001</v>
          </cell>
        </row>
        <row r="7683">
          <cell r="EZ7683" t="str">
            <v>ID</v>
          </cell>
          <cell r="FA7683" t="str">
            <v>Other</v>
          </cell>
          <cell r="FB7683">
            <v>4807920.28</v>
          </cell>
          <cell r="FC7683">
            <v>3062683.0759999999</v>
          </cell>
          <cell r="FI7683" t="str">
            <v>MT</v>
          </cell>
          <cell r="FJ7683" t="str">
            <v>Bedrooms</v>
          </cell>
          <cell r="FK7683" t="str">
            <v>EISAq</v>
          </cell>
          <cell r="FL7683">
            <v>254118.73800000001</v>
          </cell>
        </row>
        <row r="7684">
          <cell r="EZ7684" t="str">
            <v>MT</v>
          </cell>
          <cell r="FA7684" t="str">
            <v>Bathroom</v>
          </cell>
          <cell r="FB7684">
            <v>511412.64</v>
          </cell>
          <cell r="FC7684">
            <v>245051.88999999998</v>
          </cell>
          <cell r="FI7684" t="str">
            <v>MT</v>
          </cell>
          <cell r="FJ7684" t="str">
            <v>Bedrooms</v>
          </cell>
          <cell r="FK7684" t="str">
            <v>EISAx</v>
          </cell>
          <cell r="FL7684">
            <v>228935.80000000002</v>
          </cell>
        </row>
        <row r="7685">
          <cell r="EZ7685" t="str">
            <v>MT</v>
          </cell>
          <cell r="FA7685" t="str">
            <v>Bedrooms</v>
          </cell>
          <cell r="FB7685">
            <v>1672745.51</v>
          </cell>
          <cell r="FC7685">
            <v>1726017.66</v>
          </cell>
          <cell r="FI7685" t="str">
            <v>MT</v>
          </cell>
          <cell r="FJ7685" t="str">
            <v>Exterior</v>
          </cell>
          <cell r="FK7685" t="str">
            <v>EISAnqnx</v>
          </cell>
          <cell r="FL7685">
            <v>171701.85</v>
          </cell>
        </row>
        <row r="7686">
          <cell r="EZ7686" t="str">
            <v>MT</v>
          </cell>
          <cell r="FA7686" t="str">
            <v>Exterior</v>
          </cell>
          <cell r="FB7686">
            <v>255706.32</v>
          </cell>
          <cell r="FC7686">
            <v>5625539.04</v>
          </cell>
          <cell r="FI7686" t="str">
            <v>MT</v>
          </cell>
          <cell r="FJ7686" t="str">
            <v>Kitchen</v>
          </cell>
          <cell r="FK7686" t="str">
            <v>EISAq</v>
          </cell>
          <cell r="FL7686">
            <v>392624.89700000006</v>
          </cell>
        </row>
        <row r="7687">
          <cell r="EZ7687" t="str">
            <v>MT</v>
          </cell>
          <cell r="FA7687" t="str">
            <v>Garage</v>
          </cell>
          <cell r="FB7687">
            <v>394213.91</v>
          </cell>
          <cell r="FC7687">
            <v>1031348.824</v>
          </cell>
          <cell r="FI7687" t="str">
            <v>MT</v>
          </cell>
          <cell r="FJ7687" t="str">
            <v>Living Room/Family Room</v>
          </cell>
          <cell r="FK7687" t="str">
            <v>EISAq</v>
          </cell>
          <cell r="FL7687">
            <v>178569.924</v>
          </cell>
        </row>
        <row r="7688">
          <cell r="EZ7688" t="str">
            <v>MT</v>
          </cell>
          <cell r="FA7688" t="str">
            <v>Kitchen</v>
          </cell>
          <cell r="FB7688">
            <v>277015.18</v>
          </cell>
          <cell r="FC7688">
            <v>372905.05</v>
          </cell>
          <cell r="FI7688" t="str">
            <v>MT</v>
          </cell>
          <cell r="FJ7688" t="str">
            <v>Other</v>
          </cell>
          <cell r="FK7688" t="str">
            <v>EISAnqnx</v>
          </cell>
          <cell r="FL7688">
            <v>749764.74500000011</v>
          </cell>
        </row>
        <row r="7689">
          <cell r="EZ7689" t="str">
            <v>MT</v>
          </cell>
          <cell r="FA7689" t="str">
            <v>Living Room/Family Room</v>
          </cell>
          <cell r="FB7689">
            <v>1280662.486</v>
          </cell>
          <cell r="FC7689">
            <v>820391.11</v>
          </cell>
          <cell r="FI7689" t="str">
            <v>MT</v>
          </cell>
          <cell r="FJ7689" t="str">
            <v>Other</v>
          </cell>
          <cell r="FK7689" t="str">
            <v>EISAq</v>
          </cell>
          <cell r="FL7689">
            <v>484199.21700000006</v>
          </cell>
        </row>
        <row r="7690">
          <cell r="EZ7690" t="str">
            <v>MT</v>
          </cell>
          <cell r="FA7690" t="str">
            <v>Other</v>
          </cell>
          <cell r="FB7690">
            <v>1896488.54</v>
          </cell>
          <cell r="FC7690">
            <v>1971069.55</v>
          </cell>
          <cell r="FI7690" t="str">
            <v>WA</v>
          </cell>
          <cell r="FJ7690" t="str">
            <v>Bathroom</v>
          </cell>
          <cell r="FK7690" t="str">
            <v>EISAnqnx</v>
          </cell>
          <cell r="FL7690">
            <v>883997.02500000002</v>
          </cell>
        </row>
        <row r="7691">
          <cell r="EZ7691" t="str">
            <v>WA</v>
          </cell>
          <cell r="FA7691" t="str">
            <v>Bathroom</v>
          </cell>
          <cell r="FB7691">
            <v>7178716.3499999996</v>
          </cell>
          <cell r="FC7691">
            <v>1865239.1199999999</v>
          </cell>
          <cell r="FI7691" t="str">
            <v>WA</v>
          </cell>
          <cell r="FJ7691" t="str">
            <v>Bathroom</v>
          </cell>
          <cell r="FK7691" t="str">
            <v>EISAx</v>
          </cell>
          <cell r="FL7691">
            <v>623997.9</v>
          </cell>
        </row>
        <row r="7692">
          <cell r="EZ7692" t="str">
            <v>WA</v>
          </cell>
          <cell r="FA7692" t="str">
            <v>Bedrooms</v>
          </cell>
          <cell r="FB7692">
            <v>6663321.3300000001</v>
          </cell>
          <cell r="FC7692">
            <v>7411871.2399999993</v>
          </cell>
          <cell r="FI7692" t="str">
            <v>WA</v>
          </cell>
          <cell r="FJ7692" t="str">
            <v>Bedrooms</v>
          </cell>
          <cell r="FK7692" t="str">
            <v>EISAnqnx</v>
          </cell>
          <cell r="FL7692">
            <v>1549594.7849999999</v>
          </cell>
        </row>
        <row r="7693">
          <cell r="EZ7693" t="str">
            <v>WA</v>
          </cell>
          <cell r="FA7693" t="str">
            <v>Exterior</v>
          </cell>
          <cell r="FB7693">
            <v>3755020.86</v>
          </cell>
          <cell r="FC7693">
            <v>40029013.219999999</v>
          </cell>
          <cell r="FI7693" t="str">
            <v>WA</v>
          </cell>
          <cell r="FJ7693" t="str">
            <v>Bedrooms</v>
          </cell>
          <cell r="FK7693" t="str">
            <v>EISAx</v>
          </cell>
          <cell r="FL7693">
            <v>249599.16</v>
          </cell>
        </row>
        <row r="7694">
          <cell r="EZ7694" t="str">
            <v>WA</v>
          </cell>
          <cell r="FA7694" t="str">
            <v>Garage</v>
          </cell>
          <cell r="FB7694">
            <v>3865462.65</v>
          </cell>
          <cell r="FC7694">
            <v>5914771.4199999999</v>
          </cell>
          <cell r="FI7694" t="str">
            <v>WA</v>
          </cell>
          <cell r="FJ7694" t="str">
            <v>Exterior</v>
          </cell>
          <cell r="FK7694" t="str">
            <v>EISAnqnx</v>
          </cell>
          <cell r="FL7694">
            <v>311998.95</v>
          </cell>
        </row>
        <row r="7695">
          <cell r="EZ7695" t="str">
            <v>WA</v>
          </cell>
          <cell r="FA7695" t="str">
            <v>Kitchen</v>
          </cell>
          <cell r="FB7695">
            <v>8479475.209999999</v>
          </cell>
          <cell r="FC7695">
            <v>3104641.4299999997</v>
          </cell>
          <cell r="FI7695" t="str">
            <v>WA</v>
          </cell>
          <cell r="FJ7695" t="str">
            <v>Garage</v>
          </cell>
          <cell r="FK7695" t="str">
            <v>EISAq</v>
          </cell>
          <cell r="FL7695">
            <v>166399.44</v>
          </cell>
        </row>
        <row r="7696">
          <cell r="EZ7696" t="str">
            <v>WA</v>
          </cell>
          <cell r="FA7696" t="str">
            <v>Living Room/Family Room</v>
          </cell>
          <cell r="FB7696">
            <v>18897817.399999999</v>
          </cell>
          <cell r="FC7696">
            <v>14026107.33</v>
          </cell>
          <cell r="FI7696" t="str">
            <v>WA</v>
          </cell>
          <cell r="FJ7696" t="str">
            <v>Kitchen</v>
          </cell>
          <cell r="FK7696" t="str">
            <v>EISAq</v>
          </cell>
          <cell r="FL7696">
            <v>62399.79</v>
          </cell>
        </row>
        <row r="7697">
          <cell r="EZ7697" t="str">
            <v>WA</v>
          </cell>
          <cell r="FA7697" t="str">
            <v>Other</v>
          </cell>
          <cell r="FB7697">
            <v>12001341.18</v>
          </cell>
          <cell r="FC7697">
            <v>10528783.98</v>
          </cell>
          <cell r="FI7697" t="str">
            <v>WA</v>
          </cell>
          <cell r="FJ7697" t="str">
            <v>Living Room/Family Room</v>
          </cell>
          <cell r="FK7697" t="str">
            <v>EISAnqnx</v>
          </cell>
          <cell r="FL7697">
            <v>623997.9</v>
          </cell>
        </row>
        <row r="7698">
          <cell r="EZ7698" t="str">
            <v>OR</v>
          </cell>
          <cell r="FA7698" t="str">
            <v>Bathroom</v>
          </cell>
          <cell r="FB7698">
            <v>924028.32</v>
          </cell>
          <cell r="FC7698">
            <v>248332.611</v>
          </cell>
          <cell r="FI7698" t="str">
            <v>WA</v>
          </cell>
          <cell r="FJ7698" t="str">
            <v>Living Room/Family Room</v>
          </cell>
          <cell r="FK7698" t="str">
            <v>EISAx</v>
          </cell>
          <cell r="FL7698">
            <v>415998.6</v>
          </cell>
        </row>
        <row r="7699">
          <cell r="EZ7699" t="str">
            <v>OR</v>
          </cell>
          <cell r="FA7699" t="str">
            <v>Bedrooms</v>
          </cell>
          <cell r="FB7699">
            <v>1443794.25</v>
          </cell>
          <cell r="FC7699">
            <v>1644000.3859999999</v>
          </cell>
          <cell r="FI7699" t="str">
            <v>WA</v>
          </cell>
          <cell r="FJ7699" t="str">
            <v>Other</v>
          </cell>
          <cell r="FK7699" t="str">
            <v>EISAnqnx</v>
          </cell>
          <cell r="FL7699">
            <v>1206395.94</v>
          </cell>
        </row>
        <row r="7700">
          <cell r="EZ7700" t="str">
            <v>OR</v>
          </cell>
          <cell r="FA7700" t="str">
            <v>Exterior</v>
          </cell>
          <cell r="FB7700">
            <v>1443794.25</v>
          </cell>
          <cell r="FC7700">
            <v>4392984.6380000003</v>
          </cell>
          <cell r="FI7700" t="str">
            <v>WA</v>
          </cell>
          <cell r="FJ7700" t="str">
            <v>Other</v>
          </cell>
          <cell r="FK7700" t="str">
            <v>EISAx</v>
          </cell>
          <cell r="FL7700">
            <v>176799.405</v>
          </cell>
        </row>
        <row r="7701">
          <cell r="EZ7701" t="str">
            <v>OR</v>
          </cell>
          <cell r="FA7701" t="str">
            <v>Kitchen</v>
          </cell>
          <cell r="FB7701">
            <v>600618.40799999994</v>
          </cell>
          <cell r="FC7701">
            <v>625644.17500000005</v>
          </cell>
          <cell r="FI7701" t="str">
            <v>WA</v>
          </cell>
          <cell r="FJ7701" t="str">
            <v>Bathroom</v>
          </cell>
          <cell r="FK7701" t="str">
            <v>EISAq</v>
          </cell>
          <cell r="FL7701">
            <v>31199.895</v>
          </cell>
        </row>
        <row r="7702">
          <cell r="EZ7702" t="str">
            <v>OR</v>
          </cell>
          <cell r="FA7702" t="str">
            <v>Living Room/Family Room</v>
          </cell>
          <cell r="FB7702">
            <v>693021.24</v>
          </cell>
          <cell r="FC7702">
            <v>997180.56200000003</v>
          </cell>
          <cell r="FI7702" t="str">
            <v>WA</v>
          </cell>
          <cell r="FJ7702" t="str">
            <v>Exterior</v>
          </cell>
          <cell r="FK7702" t="str">
            <v>EISAq</v>
          </cell>
          <cell r="FL7702">
            <v>62399.79</v>
          </cell>
        </row>
        <row r="7703">
          <cell r="EZ7703" t="str">
            <v>OR</v>
          </cell>
          <cell r="FA7703" t="str">
            <v>Other</v>
          </cell>
          <cell r="FB7703">
            <v>2829836.73</v>
          </cell>
          <cell r="FC7703">
            <v>9827426.1950000003</v>
          </cell>
          <cell r="FI7703" t="str">
            <v>WA</v>
          </cell>
          <cell r="FJ7703" t="str">
            <v>Kitchen</v>
          </cell>
          <cell r="FK7703" t="str">
            <v>EISAq</v>
          </cell>
          <cell r="FL7703">
            <v>212159.28599999999</v>
          </cell>
        </row>
        <row r="7704">
          <cell r="EZ7704" t="str">
            <v>WA</v>
          </cell>
          <cell r="FA7704" t="str">
            <v>Bathroom</v>
          </cell>
          <cell r="FB7704">
            <v>1272064.3840000001</v>
          </cell>
          <cell r="FC7704">
            <v>369431.87199999997</v>
          </cell>
          <cell r="FI7704" t="str">
            <v>WA</v>
          </cell>
          <cell r="FJ7704" t="str">
            <v>Bathroom</v>
          </cell>
          <cell r="FK7704" t="str">
            <v>EISAnqnx</v>
          </cell>
          <cell r="FL7704">
            <v>2945114.4</v>
          </cell>
        </row>
        <row r="7705">
          <cell r="EZ7705" t="str">
            <v>WA</v>
          </cell>
          <cell r="FA7705" t="str">
            <v>Bedrooms</v>
          </cell>
          <cell r="FB7705">
            <v>997846.91200000001</v>
          </cell>
          <cell r="FC7705">
            <v>1039741.248</v>
          </cell>
          <cell r="FI7705" t="str">
            <v>WA</v>
          </cell>
          <cell r="FJ7705" t="str">
            <v>Bathroom</v>
          </cell>
          <cell r="FK7705" t="str">
            <v>EISAq</v>
          </cell>
          <cell r="FL7705">
            <v>552208.94999999995</v>
          </cell>
        </row>
        <row r="7706">
          <cell r="EZ7706" t="str">
            <v>WA</v>
          </cell>
          <cell r="FA7706" t="str">
            <v>Exterior</v>
          </cell>
          <cell r="FB7706">
            <v>875972.48</v>
          </cell>
          <cell r="FC7706">
            <v>3770490.24</v>
          </cell>
          <cell r="FI7706" t="str">
            <v>WA</v>
          </cell>
          <cell r="FJ7706" t="str">
            <v>Bedrooms</v>
          </cell>
          <cell r="FK7706" t="str">
            <v>EISAnqnx</v>
          </cell>
          <cell r="FL7706">
            <v>7362786</v>
          </cell>
        </row>
        <row r="7707">
          <cell r="EZ7707" t="str">
            <v>WA</v>
          </cell>
          <cell r="FA7707" t="str">
            <v>Garage</v>
          </cell>
          <cell r="FB7707">
            <v>114257.28</v>
          </cell>
          <cell r="FC7707">
            <v>959761.152</v>
          </cell>
          <cell r="FI7707" t="str">
            <v>WA</v>
          </cell>
          <cell r="FJ7707" t="str">
            <v>Bedrooms</v>
          </cell>
          <cell r="FK7707" t="str">
            <v>EISAx</v>
          </cell>
          <cell r="FL7707">
            <v>3988175.75</v>
          </cell>
        </row>
        <row r="7708">
          <cell r="EZ7708" t="str">
            <v>WA</v>
          </cell>
          <cell r="FA7708" t="str">
            <v>Kitchen</v>
          </cell>
          <cell r="FB7708">
            <v>716012.28800000006</v>
          </cell>
          <cell r="FC7708">
            <v>417039.07199999999</v>
          </cell>
          <cell r="FI7708" t="str">
            <v>WA</v>
          </cell>
          <cell r="FJ7708" t="str">
            <v>Exterior</v>
          </cell>
          <cell r="FK7708" t="str">
            <v>EISAnqnx</v>
          </cell>
          <cell r="FL7708">
            <v>2945114.4</v>
          </cell>
        </row>
        <row r="7709">
          <cell r="EZ7709" t="str">
            <v>WA</v>
          </cell>
          <cell r="FA7709" t="str">
            <v>Living Room/Family Room</v>
          </cell>
          <cell r="FB7709">
            <v>1028315.52</v>
          </cell>
          <cell r="FC7709">
            <v>733150.88</v>
          </cell>
          <cell r="FI7709" t="str">
            <v>WA</v>
          </cell>
          <cell r="FJ7709" t="str">
            <v>Exterior</v>
          </cell>
          <cell r="FK7709" t="str">
            <v>EISAx</v>
          </cell>
          <cell r="FL7709">
            <v>1595270.3</v>
          </cell>
        </row>
        <row r="7710">
          <cell r="EZ7710" t="str">
            <v>WA</v>
          </cell>
          <cell r="FA7710" t="str">
            <v>Other</v>
          </cell>
          <cell r="FB7710">
            <v>1980459.52</v>
          </cell>
          <cell r="FC7710">
            <v>1070209.8559999999</v>
          </cell>
          <cell r="FI7710" t="str">
            <v>WA</v>
          </cell>
          <cell r="FJ7710" t="str">
            <v>Garage</v>
          </cell>
          <cell r="FK7710" t="str">
            <v>EISAnqnx</v>
          </cell>
          <cell r="FL7710">
            <v>736278.6</v>
          </cell>
        </row>
        <row r="7711">
          <cell r="EZ7711" t="str">
            <v>WA</v>
          </cell>
          <cell r="FA7711" t="str">
            <v>Bathroom</v>
          </cell>
          <cell r="FB7711">
            <v>831997.2</v>
          </cell>
          <cell r="FC7711">
            <v>355678.80300000001</v>
          </cell>
          <cell r="FI7711" t="str">
            <v>WA</v>
          </cell>
          <cell r="FJ7711" t="str">
            <v>Garage</v>
          </cell>
          <cell r="FK7711" t="str">
            <v>EISAq</v>
          </cell>
          <cell r="FL7711">
            <v>5092593.6499999994</v>
          </cell>
        </row>
        <row r="7712">
          <cell r="EZ7712" t="str">
            <v>WA</v>
          </cell>
          <cell r="FA7712" t="str">
            <v>Bedrooms</v>
          </cell>
          <cell r="FB7712">
            <v>1310395.5899999999</v>
          </cell>
          <cell r="FC7712">
            <v>1131516.192</v>
          </cell>
          <cell r="FI7712" t="str">
            <v>WA</v>
          </cell>
          <cell r="FJ7712" t="str">
            <v>Kitchen</v>
          </cell>
          <cell r="FK7712" t="str">
            <v>EISAq</v>
          </cell>
          <cell r="FL7712">
            <v>1963409.5999999999</v>
          </cell>
        </row>
        <row r="7713">
          <cell r="EZ7713" t="str">
            <v>WA</v>
          </cell>
          <cell r="FA7713" t="str">
            <v>Exterior</v>
          </cell>
          <cell r="FB7713">
            <v>811197.27</v>
          </cell>
          <cell r="FC7713">
            <v>3138709.4369999999</v>
          </cell>
          <cell r="FI7713" t="str">
            <v>WA</v>
          </cell>
          <cell r="FJ7713" t="str">
            <v>Kitchen</v>
          </cell>
          <cell r="FK7713" t="str">
            <v>EISAx</v>
          </cell>
          <cell r="FL7713">
            <v>6381081.2000000002</v>
          </cell>
        </row>
        <row r="7714">
          <cell r="EZ7714" t="str">
            <v>WA</v>
          </cell>
          <cell r="FA7714" t="str">
            <v>Garage</v>
          </cell>
          <cell r="FB7714">
            <v>311998.95</v>
          </cell>
          <cell r="FC7714">
            <v>831997.2</v>
          </cell>
          <cell r="FI7714" t="str">
            <v>WA</v>
          </cell>
          <cell r="FJ7714" t="str">
            <v>Living Room/Family Room</v>
          </cell>
          <cell r="FK7714" t="str">
            <v>EISAnqnx</v>
          </cell>
          <cell r="FL7714">
            <v>2208835.7999999998</v>
          </cell>
        </row>
        <row r="7715">
          <cell r="EZ7715" t="str">
            <v>WA</v>
          </cell>
          <cell r="FA7715" t="str">
            <v>Kitchen</v>
          </cell>
          <cell r="FB7715">
            <v>189279.36299999998</v>
          </cell>
          <cell r="FC7715">
            <v>274559.076</v>
          </cell>
          <cell r="FI7715" t="str">
            <v>WA</v>
          </cell>
          <cell r="FJ7715" t="str">
            <v>Living Room/Family Room</v>
          </cell>
          <cell r="FK7715" t="str">
            <v>EISAq</v>
          </cell>
          <cell r="FL7715">
            <v>552208.94999999995</v>
          </cell>
        </row>
        <row r="7716">
          <cell r="EZ7716" t="str">
            <v>WA</v>
          </cell>
          <cell r="FA7716" t="str">
            <v>Living Room/Family Room</v>
          </cell>
          <cell r="FB7716">
            <v>108159.636</v>
          </cell>
          <cell r="FC7716">
            <v>513758.27100000001</v>
          </cell>
          <cell r="FI7716" t="str">
            <v>WA</v>
          </cell>
          <cell r="FJ7716" t="str">
            <v>Other</v>
          </cell>
          <cell r="FK7716" t="str">
            <v>EISAnqnx</v>
          </cell>
          <cell r="FL7716">
            <v>4417671.5999999996</v>
          </cell>
        </row>
        <row r="7717">
          <cell r="EZ7717" t="str">
            <v>WA</v>
          </cell>
          <cell r="FA7717" t="str">
            <v>Other</v>
          </cell>
          <cell r="FB7717">
            <v>438878.52299999999</v>
          </cell>
          <cell r="FC7717">
            <v>804957.29099999997</v>
          </cell>
          <cell r="FI7717" t="str">
            <v>WA</v>
          </cell>
          <cell r="FJ7717" t="str">
            <v>Other</v>
          </cell>
          <cell r="FK7717" t="str">
            <v>EISAq</v>
          </cell>
          <cell r="FL7717">
            <v>1717983.4</v>
          </cell>
        </row>
        <row r="7718">
          <cell r="EZ7718" t="str">
            <v>WA</v>
          </cell>
          <cell r="FA7718" t="str">
            <v>Bathroom</v>
          </cell>
          <cell r="FB7718">
            <v>374398.74</v>
          </cell>
          <cell r="FC7718">
            <v>353598.81</v>
          </cell>
          <cell r="FI7718" t="str">
            <v>WA</v>
          </cell>
          <cell r="FJ7718" t="str">
            <v>Other</v>
          </cell>
          <cell r="FK7718" t="str">
            <v>EISAx</v>
          </cell>
          <cell r="FL7718">
            <v>1472557.2</v>
          </cell>
        </row>
        <row r="7719">
          <cell r="EZ7719" t="str">
            <v>WA</v>
          </cell>
          <cell r="FA7719" t="str">
            <v>Bedrooms</v>
          </cell>
          <cell r="FB7719">
            <v>811197.27</v>
          </cell>
          <cell r="FC7719">
            <v>665597.76</v>
          </cell>
          <cell r="FI7719" t="str">
            <v>ID</v>
          </cell>
          <cell r="FJ7719" t="str">
            <v>Bathroom</v>
          </cell>
          <cell r="FK7719" t="str">
            <v>EISAq</v>
          </cell>
          <cell r="FL7719">
            <v>232530.67499999999</v>
          </cell>
        </row>
        <row r="7720">
          <cell r="EZ7720" t="str">
            <v>WA</v>
          </cell>
          <cell r="FA7720" t="str">
            <v>Exterior</v>
          </cell>
          <cell r="FB7720">
            <v>499198.32</v>
          </cell>
          <cell r="FC7720">
            <v>4033106.4269999997</v>
          </cell>
          <cell r="FI7720" t="str">
            <v>ID</v>
          </cell>
          <cell r="FJ7720" t="str">
            <v>Bathroom</v>
          </cell>
          <cell r="FK7720" t="str">
            <v>EISAx</v>
          </cell>
          <cell r="FL7720">
            <v>357739.5</v>
          </cell>
        </row>
        <row r="7721">
          <cell r="EZ7721" t="str">
            <v>WA</v>
          </cell>
          <cell r="FA7721" t="str">
            <v>Kitchen</v>
          </cell>
          <cell r="FB7721">
            <v>449278.48800000001</v>
          </cell>
          <cell r="FC7721">
            <v>457598.45999999996</v>
          </cell>
          <cell r="FI7721" t="str">
            <v>ID</v>
          </cell>
          <cell r="FJ7721" t="str">
            <v>Bedrooms</v>
          </cell>
          <cell r="FK7721" t="str">
            <v>EISAnqnx</v>
          </cell>
          <cell r="FL7721">
            <v>119246.49999999999</v>
          </cell>
        </row>
        <row r="7722">
          <cell r="EZ7722" t="str">
            <v>WA</v>
          </cell>
          <cell r="FA7722" t="str">
            <v>Living Room/Family Room</v>
          </cell>
          <cell r="FB7722">
            <v>1657754.4209999999</v>
          </cell>
          <cell r="FC7722">
            <v>987996.67499999993</v>
          </cell>
          <cell r="FI7722" t="str">
            <v>ID</v>
          </cell>
          <cell r="FJ7722" t="str">
            <v>Bedrooms</v>
          </cell>
          <cell r="FK7722" t="str">
            <v>EISAq</v>
          </cell>
          <cell r="FL7722">
            <v>317195.69</v>
          </cell>
        </row>
        <row r="7723">
          <cell r="EZ7723" t="str">
            <v>WA</v>
          </cell>
          <cell r="FA7723" t="str">
            <v>Other</v>
          </cell>
          <cell r="FB7723">
            <v>940156.83600000001</v>
          </cell>
          <cell r="FC7723">
            <v>977596.71</v>
          </cell>
          <cell r="FI7723" t="str">
            <v>ID</v>
          </cell>
          <cell r="FJ7723" t="str">
            <v>Bedrooms</v>
          </cell>
          <cell r="FK7723" t="str">
            <v>EISAx</v>
          </cell>
          <cell r="FL7723">
            <v>77510.224999999991</v>
          </cell>
        </row>
        <row r="7724">
          <cell r="EZ7724" t="str">
            <v>OR</v>
          </cell>
          <cell r="FA7724" t="str">
            <v>Bathroom</v>
          </cell>
          <cell r="FB7724">
            <v>2529073.17</v>
          </cell>
          <cell r="FC7724">
            <v>826494.5</v>
          </cell>
          <cell r="FI7724" t="str">
            <v>ID</v>
          </cell>
          <cell r="FJ7724" t="str">
            <v>Exterior</v>
          </cell>
          <cell r="FK7724" t="str">
            <v>EISAnqnx</v>
          </cell>
          <cell r="FL7724">
            <v>119246.49999999999</v>
          </cell>
        </row>
        <row r="7725">
          <cell r="EZ7725" t="str">
            <v>OR</v>
          </cell>
          <cell r="FA7725" t="str">
            <v>Bedrooms</v>
          </cell>
          <cell r="FB7725">
            <v>743845.04999999993</v>
          </cell>
          <cell r="FC7725">
            <v>4099412.7199999997</v>
          </cell>
          <cell r="FI7725" t="str">
            <v>ID</v>
          </cell>
          <cell r="FJ7725" t="str">
            <v>Exterior</v>
          </cell>
          <cell r="FK7725" t="str">
            <v>EISAq</v>
          </cell>
          <cell r="FL7725">
            <v>385166.19499999995</v>
          </cell>
        </row>
        <row r="7726">
          <cell r="EZ7726" t="str">
            <v>OR</v>
          </cell>
          <cell r="FA7726" t="str">
            <v>Exterior</v>
          </cell>
          <cell r="FB7726">
            <v>1983586.7999999998</v>
          </cell>
          <cell r="FC7726">
            <v>11934580.58</v>
          </cell>
          <cell r="FI7726" t="str">
            <v>ID</v>
          </cell>
          <cell r="FJ7726" t="str">
            <v>Exterior</v>
          </cell>
          <cell r="FK7726" t="str">
            <v>EISAx</v>
          </cell>
          <cell r="FL7726">
            <v>453136.69999999995</v>
          </cell>
        </row>
        <row r="7727">
          <cell r="EZ7727" t="str">
            <v>OR</v>
          </cell>
          <cell r="FA7727" t="str">
            <v>Garage</v>
          </cell>
          <cell r="FB7727">
            <v>2562132.9499999997</v>
          </cell>
          <cell r="FC7727">
            <v>3636575.8</v>
          </cell>
          <cell r="FI7727" t="str">
            <v>ID</v>
          </cell>
          <cell r="FJ7727" t="str">
            <v>Garage</v>
          </cell>
          <cell r="FK7727" t="str">
            <v>EISAnqnx</v>
          </cell>
          <cell r="FL7727">
            <v>47698.6</v>
          </cell>
        </row>
        <row r="7728">
          <cell r="EZ7728" t="str">
            <v>OR</v>
          </cell>
          <cell r="FA7728" t="str">
            <v>Kitchen</v>
          </cell>
          <cell r="FB7728">
            <v>3016704.9249999998</v>
          </cell>
          <cell r="FC7728">
            <v>2843141.08</v>
          </cell>
          <cell r="FI7728" t="str">
            <v>ID</v>
          </cell>
          <cell r="FJ7728" t="str">
            <v>Garage</v>
          </cell>
          <cell r="FK7728" t="str">
            <v>EISAq</v>
          </cell>
          <cell r="FL7728">
            <v>52468.46</v>
          </cell>
        </row>
        <row r="7729">
          <cell r="EZ7729" t="str">
            <v>OR</v>
          </cell>
          <cell r="FA7729" t="str">
            <v>Living Room/Family Room</v>
          </cell>
          <cell r="FB7729">
            <v>247948.34999999998</v>
          </cell>
          <cell r="FC7729">
            <v>2231535.15</v>
          </cell>
          <cell r="FI7729" t="str">
            <v>ID</v>
          </cell>
          <cell r="FJ7729" t="str">
            <v>Kitchen</v>
          </cell>
          <cell r="FK7729" t="str">
            <v>EISAq</v>
          </cell>
          <cell r="FL7729">
            <v>262342.3</v>
          </cell>
        </row>
        <row r="7730">
          <cell r="EZ7730" t="str">
            <v>OR</v>
          </cell>
          <cell r="FA7730" t="str">
            <v>Other</v>
          </cell>
          <cell r="FB7730">
            <v>363657.57999999996</v>
          </cell>
          <cell r="FC7730">
            <v>495896.69999999995</v>
          </cell>
          <cell r="FI7730" t="str">
            <v>ID</v>
          </cell>
          <cell r="FJ7730" t="str">
            <v>Living Room/Family Room</v>
          </cell>
          <cell r="FK7730" t="str">
            <v>EISAq</v>
          </cell>
          <cell r="FL7730">
            <v>682089.98</v>
          </cell>
        </row>
        <row r="7731">
          <cell r="EZ7731" t="str">
            <v>OR</v>
          </cell>
          <cell r="FA7731" t="str">
            <v>Bathroom</v>
          </cell>
          <cell r="FB7731">
            <v>1414918.365</v>
          </cell>
          <cell r="FC7731">
            <v>259882.965</v>
          </cell>
          <cell r="FI7731" t="str">
            <v>ID</v>
          </cell>
          <cell r="FJ7731" t="str">
            <v>Living Room/Family Room</v>
          </cell>
          <cell r="FK7731" t="str">
            <v>EISAx</v>
          </cell>
          <cell r="FL7731">
            <v>119246.49999999999</v>
          </cell>
        </row>
        <row r="7732">
          <cell r="EZ7732" t="str">
            <v>OR</v>
          </cell>
          <cell r="FA7732" t="str">
            <v>Bedrooms</v>
          </cell>
          <cell r="FB7732">
            <v>664145.35499999998</v>
          </cell>
          <cell r="FC7732">
            <v>943278.91</v>
          </cell>
          <cell r="FI7732" t="str">
            <v>ID</v>
          </cell>
          <cell r="FJ7732" t="str">
            <v>Other</v>
          </cell>
          <cell r="FK7732" t="str">
            <v>EISAnqnx</v>
          </cell>
          <cell r="FL7732">
            <v>214643.69999999998</v>
          </cell>
        </row>
        <row r="7733">
          <cell r="EZ7733" t="str">
            <v>OR</v>
          </cell>
          <cell r="FA7733" t="str">
            <v>Exterior</v>
          </cell>
          <cell r="FB7733">
            <v>134754.13</v>
          </cell>
          <cell r="FC7733">
            <v>3572909.5039999997</v>
          </cell>
          <cell r="FI7733" t="str">
            <v>ID</v>
          </cell>
          <cell r="FJ7733" t="str">
            <v>Other</v>
          </cell>
          <cell r="FK7733" t="str">
            <v>EISAq</v>
          </cell>
          <cell r="FL7733">
            <v>466253.81499999994</v>
          </cell>
        </row>
        <row r="7734">
          <cell r="EZ7734" t="str">
            <v>OR</v>
          </cell>
          <cell r="FA7734" t="str">
            <v>Garage</v>
          </cell>
          <cell r="FB7734">
            <v>385011.8</v>
          </cell>
          <cell r="FC7734">
            <v>837400.66500000004</v>
          </cell>
          <cell r="FI7734" t="str">
            <v>OR</v>
          </cell>
          <cell r="FJ7734" t="str">
            <v>Bathroom</v>
          </cell>
          <cell r="FK7734" t="str">
            <v>EISAnqnx</v>
          </cell>
          <cell r="FL7734">
            <v>154004.72</v>
          </cell>
        </row>
        <row r="7735">
          <cell r="EZ7735" t="str">
            <v>OR</v>
          </cell>
          <cell r="FA7735" t="str">
            <v>Kitchen</v>
          </cell>
          <cell r="FB7735">
            <v>279133.55499999999</v>
          </cell>
          <cell r="FC7735">
            <v>277208.49599999998</v>
          </cell>
          <cell r="FI7735" t="str">
            <v>OR</v>
          </cell>
          <cell r="FJ7735" t="str">
            <v>Bathroom</v>
          </cell>
          <cell r="FK7735" t="str">
            <v>EISAx</v>
          </cell>
          <cell r="FL7735">
            <v>240632.375</v>
          </cell>
        </row>
        <row r="7736">
          <cell r="EZ7736" t="str">
            <v>OR</v>
          </cell>
          <cell r="FA7736" t="str">
            <v>Living Room/Family Room</v>
          </cell>
          <cell r="FB7736">
            <v>529391.22499999998</v>
          </cell>
          <cell r="FC7736">
            <v>770023.6</v>
          </cell>
          <cell r="FI7736" t="str">
            <v>OR</v>
          </cell>
          <cell r="FJ7736" t="str">
            <v>Bedrooms</v>
          </cell>
          <cell r="FK7736" t="str">
            <v>EISAnqnx</v>
          </cell>
          <cell r="FL7736">
            <v>693021.24</v>
          </cell>
        </row>
        <row r="7737">
          <cell r="EZ7737" t="str">
            <v>OR</v>
          </cell>
          <cell r="FA7737" t="str">
            <v>Other</v>
          </cell>
          <cell r="FB7737">
            <v>2088689.0149999999</v>
          </cell>
          <cell r="FC7737">
            <v>881677.022</v>
          </cell>
          <cell r="FI7737" t="str">
            <v>OR</v>
          </cell>
          <cell r="FJ7737" t="str">
            <v>Bedrooms</v>
          </cell>
          <cell r="FK7737" t="str">
            <v>EISAq</v>
          </cell>
          <cell r="FL7737">
            <v>144379.42499999999</v>
          </cell>
        </row>
        <row r="7738">
          <cell r="EZ7738" t="str">
            <v>OR</v>
          </cell>
          <cell r="FA7738" t="str">
            <v>Bathroom</v>
          </cell>
          <cell r="FB7738">
            <v>698295.63600000006</v>
          </cell>
          <cell r="FC7738">
            <v>245129.18400000001</v>
          </cell>
          <cell r="FI7738" t="str">
            <v>OR</v>
          </cell>
          <cell r="FJ7738" t="str">
            <v>Bedrooms</v>
          </cell>
          <cell r="FK7738" t="str">
            <v>EISAx</v>
          </cell>
          <cell r="FL7738">
            <v>231007.08</v>
          </cell>
        </row>
        <row r="7739">
          <cell r="EZ7739" t="str">
            <v>OR</v>
          </cell>
          <cell r="FA7739" t="str">
            <v>Bedrooms</v>
          </cell>
          <cell r="FB7739">
            <v>133853.43599999999</v>
          </cell>
          <cell r="FC7739">
            <v>475744.14</v>
          </cell>
          <cell r="FI7739" t="str">
            <v>OR</v>
          </cell>
          <cell r="FJ7739" t="str">
            <v>Exterior</v>
          </cell>
          <cell r="FK7739" t="str">
            <v>EISAnqnx</v>
          </cell>
          <cell r="FL7739">
            <v>0</v>
          </cell>
        </row>
        <row r="7740">
          <cell r="EZ7740" t="str">
            <v>OR</v>
          </cell>
          <cell r="FA7740" t="str">
            <v>Exterior</v>
          </cell>
          <cell r="FB7740">
            <v>62894.987999999998</v>
          </cell>
          <cell r="FC7740">
            <v>1767510.432</v>
          </cell>
          <cell r="FI7740" t="str">
            <v>OR</v>
          </cell>
          <cell r="FJ7740" t="str">
            <v>Exterior</v>
          </cell>
          <cell r="FK7740" t="str">
            <v>EISAx</v>
          </cell>
          <cell r="FL7740">
            <v>0</v>
          </cell>
        </row>
        <row r="7741">
          <cell r="EZ7741" t="str">
            <v>OR</v>
          </cell>
          <cell r="FA7741" t="str">
            <v>Garage</v>
          </cell>
          <cell r="FB7741">
            <v>266094.18</v>
          </cell>
          <cell r="FC7741">
            <v>306411.48</v>
          </cell>
          <cell r="FI7741" t="str">
            <v>OR</v>
          </cell>
          <cell r="FJ7741" t="str">
            <v>Kitchen</v>
          </cell>
          <cell r="FK7741" t="str">
            <v>EISAq</v>
          </cell>
          <cell r="FL7741">
            <v>200206.136</v>
          </cell>
        </row>
        <row r="7742">
          <cell r="EZ7742" t="str">
            <v>OR</v>
          </cell>
          <cell r="FA7742" t="str">
            <v>Kitchen</v>
          </cell>
          <cell r="FB7742">
            <v>248354.568</v>
          </cell>
          <cell r="FC7742">
            <v>161269.20000000001</v>
          </cell>
          <cell r="FI7742" t="str">
            <v>OR</v>
          </cell>
          <cell r="FJ7742" t="str">
            <v>Living Room/Family Room</v>
          </cell>
          <cell r="FK7742" t="str">
            <v>EISAnqnx</v>
          </cell>
          <cell r="FL7742">
            <v>500515.33999999997</v>
          </cell>
        </row>
        <row r="7743">
          <cell r="EZ7743" t="str">
            <v>OR</v>
          </cell>
          <cell r="FA7743" t="str">
            <v>Living Room/Family Room</v>
          </cell>
          <cell r="FB7743">
            <v>311249.55599999998</v>
          </cell>
          <cell r="FC7743">
            <v>459617.22000000003</v>
          </cell>
          <cell r="FI7743" t="str">
            <v>OR</v>
          </cell>
          <cell r="FJ7743" t="str">
            <v>Living Room/Family Room</v>
          </cell>
          <cell r="FK7743" t="str">
            <v>EISAq</v>
          </cell>
          <cell r="FL7743">
            <v>169405.19200000001</v>
          </cell>
        </row>
        <row r="7744">
          <cell r="EZ7744" t="str">
            <v>OR</v>
          </cell>
          <cell r="FA7744" t="str">
            <v>Other</v>
          </cell>
          <cell r="FB7744">
            <v>353179.54800000001</v>
          </cell>
          <cell r="FC7744">
            <v>267706.87199999997</v>
          </cell>
          <cell r="FI7744" t="str">
            <v>OR</v>
          </cell>
          <cell r="FJ7744" t="str">
            <v>Living Room/Family Room</v>
          </cell>
          <cell r="FK7744" t="str">
            <v>EISAx</v>
          </cell>
          <cell r="FL7744">
            <v>144379.42499999999</v>
          </cell>
        </row>
        <row r="7745">
          <cell r="EZ7745" t="str">
            <v>WA</v>
          </cell>
          <cell r="FA7745" t="str">
            <v>Bathroom</v>
          </cell>
          <cell r="FB7745">
            <v>62399.79</v>
          </cell>
          <cell r="FC7745">
            <v>114399.61499999999</v>
          </cell>
          <cell r="FI7745" t="str">
            <v>OR</v>
          </cell>
          <cell r="FJ7745" t="str">
            <v>Other</v>
          </cell>
          <cell r="FK7745" t="str">
            <v>EISAnqnx</v>
          </cell>
          <cell r="FL7745">
            <v>1135784.81</v>
          </cell>
        </row>
        <row r="7746">
          <cell r="EZ7746" t="str">
            <v>WA</v>
          </cell>
          <cell r="FA7746" t="str">
            <v>Bedrooms</v>
          </cell>
          <cell r="FB7746">
            <v>259999.125</v>
          </cell>
          <cell r="FC7746">
            <v>623997.9</v>
          </cell>
          <cell r="FI7746" t="str">
            <v>OR</v>
          </cell>
          <cell r="FJ7746" t="str">
            <v>Other</v>
          </cell>
          <cell r="FK7746" t="str">
            <v>EISAq</v>
          </cell>
          <cell r="FL7746">
            <v>308009.44</v>
          </cell>
        </row>
        <row r="7747">
          <cell r="EZ7747" t="str">
            <v>WA</v>
          </cell>
          <cell r="FA7747" t="str">
            <v>Exterior</v>
          </cell>
          <cell r="FB7747">
            <v>1383195.345</v>
          </cell>
          <cell r="FC7747">
            <v>2298392.2650000001</v>
          </cell>
          <cell r="FI7747" t="str">
            <v>OR</v>
          </cell>
          <cell r="FJ7747" t="str">
            <v>Other</v>
          </cell>
          <cell r="FK7747" t="str">
            <v>EISAx</v>
          </cell>
          <cell r="FL7747">
            <v>144379.42499999999</v>
          </cell>
        </row>
        <row r="7748">
          <cell r="EZ7748" t="str">
            <v>WA</v>
          </cell>
          <cell r="FA7748" t="str">
            <v>Garage</v>
          </cell>
          <cell r="FB7748">
            <v>291199.02</v>
          </cell>
          <cell r="FC7748">
            <v>499198.32</v>
          </cell>
          <cell r="FI7748" t="str">
            <v>OR</v>
          </cell>
          <cell r="FJ7748" t="str">
            <v>Bathroom</v>
          </cell>
          <cell r="FK7748" t="str">
            <v>EISAq</v>
          </cell>
          <cell r="FL7748">
            <v>635269.47</v>
          </cell>
        </row>
        <row r="7749">
          <cell r="EZ7749" t="str">
            <v>WA</v>
          </cell>
          <cell r="FA7749" t="str">
            <v>Kitchen</v>
          </cell>
          <cell r="FB7749">
            <v>133119.552</v>
          </cell>
          <cell r="FC7749">
            <v>343198.84499999997</v>
          </cell>
          <cell r="FI7749" t="str">
            <v>OR</v>
          </cell>
          <cell r="FJ7749" t="str">
            <v>Bedrooms</v>
          </cell>
          <cell r="FK7749" t="str">
            <v>EISAnqnx</v>
          </cell>
          <cell r="FL7749">
            <v>693021.24</v>
          </cell>
        </row>
        <row r="7750">
          <cell r="EZ7750" t="str">
            <v>WA</v>
          </cell>
          <cell r="FA7750" t="str">
            <v>Living Room/Family Room</v>
          </cell>
          <cell r="FB7750">
            <v>790397.34</v>
          </cell>
          <cell r="FC7750">
            <v>842397.16499999992</v>
          </cell>
          <cell r="FI7750" t="str">
            <v>OR</v>
          </cell>
          <cell r="FJ7750" t="str">
            <v>Bedrooms</v>
          </cell>
          <cell r="FK7750" t="str">
            <v>EISAq</v>
          </cell>
          <cell r="FL7750">
            <v>891302.31700000004</v>
          </cell>
        </row>
        <row r="7751">
          <cell r="EZ7751" t="str">
            <v>WA</v>
          </cell>
          <cell r="FA7751" t="str">
            <v>Other</v>
          </cell>
          <cell r="FB7751">
            <v>62399.79</v>
          </cell>
          <cell r="FC7751">
            <v>187199.37</v>
          </cell>
          <cell r="FI7751" t="str">
            <v>OR</v>
          </cell>
          <cell r="FJ7751" t="str">
            <v>Exterior</v>
          </cell>
          <cell r="FK7751" t="str">
            <v>EISAnqnx</v>
          </cell>
          <cell r="FL7751">
            <v>2310070.7999999998</v>
          </cell>
        </row>
        <row r="7752">
          <cell r="EZ7752" t="str">
            <v>OR</v>
          </cell>
          <cell r="FA7752" t="str">
            <v>Bathroom</v>
          </cell>
          <cell r="FB7752">
            <v>193523.04</v>
          </cell>
          <cell r="FC7752">
            <v>61282.296000000002</v>
          </cell>
          <cell r="FI7752" t="str">
            <v>OR</v>
          </cell>
          <cell r="FJ7752" t="str">
            <v>Exterior</v>
          </cell>
          <cell r="FK7752" t="str">
            <v>EISAq</v>
          </cell>
          <cell r="FL7752">
            <v>639119.58799999999</v>
          </cell>
        </row>
        <row r="7753">
          <cell r="EZ7753" t="str">
            <v>OR</v>
          </cell>
          <cell r="FA7753" t="str">
            <v>Bedrooms</v>
          </cell>
          <cell r="FB7753">
            <v>941812.12800000003</v>
          </cell>
          <cell r="FC7753">
            <v>862790.22</v>
          </cell>
          <cell r="FI7753" t="str">
            <v>OR</v>
          </cell>
          <cell r="FJ7753" t="str">
            <v>Exterior</v>
          </cell>
          <cell r="FK7753" t="str">
            <v>EISAx</v>
          </cell>
          <cell r="FL7753">
            <v>500515.33999999997</v>
          </cell>
        </row>
        <row r="7754">
          <cell r="EZ7754" t="str">
            <v>OR</v>
          </cell>
          <cell r="FA7754" t="str">
            <v>Exterior</v>
          </cell>
          <cell r="FB7754">
            <v>193523.04</v>
          </cell>
          <cell r="FC7754">
            <v>2220676.8840000001</v>
          </cell>
          <cell r="FI7754" t="str">
            <v>OR</v>
          </cell>
          <cell r="FJ7754" t="str">
            <v>Garage</v>
          </cell>
          <cell r="FK7754" t="str">
            <v>EISAnqnx</v>
          </cell>
          <cell r="FL7754">
            <v>808524.78</v>
          </cell>
        </row>
        <row r="7755">
          <cell r="EZ7755" t="str">
            <v>OR</v>
          </cell>
          <cell r="FA7755" t="str">
            <v>Kitchen</v>
          </cell>
          <cell r="FB7755">
            <v>167719.96799999999</v>
          </cell>
          <cell r="FC7755">
            <v>330601.86</v>
          </cell>
          <cell r="FI7755" t="str">
            <v>OR</v>
          </cell>
          <cell r="FJ7755" t="str">
            <v>Garage</v>
          </cell>
          <cell r="FK7755" t="str">
            <v>EISAq</v>
          </cell>
          <cell r="FL7755">
            <v>1108833.9839999999</v>
          </cell>
        </row>
        <row r="7756">
          <cell r="EZ7756" t="str">
            <v>OR</v>
          </cell>
          <cell r="FA7756" t="str">
            <v>Living Room/Family Room</v>
          </cell>
          <cell r="FB7756">
            <v>130628.052</v>
          </cell>
          <cell r="FC7756">
            <v>532188.36</v>
          </cell>
          <cell r="FI7756" t="str">
            <v>OR</v>
          </cell>
          <cell r="FJ7756" t="str">
            <v>Kitchen</v>
          </cell>
          <cell r="FK7756" t="str">
            <v>EISAq</v>
          </cell>
          <cell r="FL7756">
            <v>608318.64399999997</v>
          </cell>
        </row>
        <row r="7757">
          <cell r="EZ7757" t="str">
            <v>OR</v>
          </cell>
          <cell r="FA7757" t="str">
            <v>Other</v>
          </cell>
          <cell r="FB7757">
            <v>167719.96799999999</v>
          </cell>
          <cell r="FC7757">
            <v>169332.66</v>
          </cell>
          <cell r="FI7757" t="str">
            <v>OR</v>
          </cell>
          <cell r="FJ7757" t="str">
            <v>Living Room/Family Room</v>
          </cell>
          <cell r="FK7757" t="str">
            <v>EISAnqnx</v>
          </cell>
          <cell r="FL7757">
            <v>1232037.76</v>
          </cell>
        </row>
        <row r="7758">
          <cell r="EZ7758" t="str">
            <v>ID</v>
          </cell>
          <cell r="FA7758" t="str">
            <v>Bathroom</v>
          </cell>
          <cell r="FB7758">
            <v>984298.64</v>
          </cell>
          <cell r="FC7758">
            <v>431577.09600000002</v>
          </cell>
          <cell r="FI7758" t="str">
            <v>OR</v>
          </cell>
          <cell r="FJ7758" t="str">
            <v>Living Room/Family Room</v>
          </cell>
          <cell r="FK7758" t="str">
            <v>EISAq</v>
          </cell>
          <cell r="FL7758">
            <v>84702.596000000005</v>
          </cell>
        </row>
        <row r="7759">
          <cell r="EZ7759" t="str">
            <v>ID</v>
          </cell>
          <cell r="FA7759" t="str">
            <v>Bedrooms</v>
          </cell>
          <cell r="FB7759">
            <v>1078942.74</v>
          </cell>
          <cell r="FC7759">
            <v>2237386.5240000002</v>
          </cell>
          <cell r="FI7759" t="str">
            <v>OR</v>
          </cell>
          <cell r="FJ7759" t="str">
            <v>Living Room/Family Room</v>
          </cell>
          <cell r="FK7759" t="str">
            <v>EISAx</v>
          </cell>
          <cell r="FL7759">
            <v>606393.58499999996</v>
          </cell>
        </row>
        <row r="7760">
          <cell r="EZ7760" t="str">
            <v>ID</v>
          </cell>
          <cell r="FA7760" t="str">
            <v>Exterior</v>
          </cell>
          <cell r="FB7760">
            <v>3501831.7</v>
          </cell>
          <cell r="FC7760">
            <v>7632100.2240000004</v>
          </cell>
          <cell r="FI7760" t="str">
            <v>OR</v>
          </cell>
          <cell r="FJ7760" t="str">
            <v>Other</v>
          </cell>
          <cell r="FK7760" t="str">
            <v>EISAnqnx</v>
          </cell>
          <cell r="FL7760">
            <v>1347541.3</v>
          </cell>
        </row>
        <row r="7761">
          <cell r="EZ7761" t="str">
            <v>ID</v>
          </cell>
          <cell r="FA7761" t="str">
            <v>Kitchen</v>
          </cell>
          <cell r="FB7761">
            <v>2877180.64</v>
          </cell>
          <cell r="FC7761">
            <v>567864.6</v>
          </cell>
          <cell r="FI7761" t="str">
            <v>OR</v>
          </cell>
          <cell r="FJ7761" t="str">
            <v>Other</v>
          </cell>
          <cell r="FK7761" t="str">
            <v>EISAq</v>
          </cell>
          <cell r="FL7761">
            <v>1243588.1140000001</v>
          </cell>
        </row>
        <row r="7762">
          <cell r="EZ7762" t="str">
            <v>ID</v>
          </cell>
          <cell r="FA7762" t="str">
            <v>Living Room/Family Room</v>
          </cell>
          <cell r="FB7762">
            <v>4202198.04</v>
          </cell>
          <cell r="FC7762">
            <v>3274685.8600000003</v>
          </cell>
          <cell r="FI7762" t="str">
            <v>OR</v>
          </cell>
          <cell r="FJ7762" t="str">
            <v>Other</v>
          </cell>
          <cell r="FK7762" t="str">
            <v>EISAx</v>
          </cell>
          <cell r="FL7762">
            <v>115503.54</v>
          </cell>
        </row>
        <row r="7763">
          <cell r="EZ7763" t="str">
            <v>ID</v>
          </cell>
          <cell r="FA7763" t="str">
            <v>Other</v>
          </cell>
          <cell r="FB7763">
            <v>2498604.2400000002</v>
          </cell>
          <cell r="FC7763">
            <v>2960467.4480000003</v>
          </cell>
          <cell r="FI7763" t="str">
            <v>OR</v>
          </cell>
          <cell r="FJ7763" t="str">
            <v>Bathroom</v>
          </cell>
          <cell r="FK7763" t="str">
            <v>EISAq</v>
          </cell>
          <cell r="FL7763">
            <v>222551.49600000001</v>
          </cell>
        </row>
        <row r="7764">
          <cell r="EZ7764" t="str">
            <v>WA</v>
          </cell>
          <cell r="FA7764" t="str">
            <v>Bathroom</v>
          </cell>
          <cell r="FB7764">
            <v>62399.79</v>
          </cell>
          <cell r="FC7764">
            <v>251679.15299999999</v>
          </cell>
          <cell r="FI7764" t="str">
            <v>OR</v>
          </cell>
          <cell r="FJ7764" t="str">
            <v>Bedrooms</v>
          </cell>
          <cell r="FK7764" t="str">
            <v>EISAq</v>
          </cell>
          <cell r="FL7764">
            <v>212875.34400000001</v>
          </cell>
        </row>
        <row r="7765">
          <cell r="EZ7765" t="str">
            <v>WA</v>
          </cell>
          <cell r="FA7765" t="str">
            <v>Bedrooms</v>
          </cell>
          <cell r="FB7765">
            <v>155999.47500000001</v>
          </cell>
          <cell r="FC7765">
            <v>686397.69</v>
          </cell>
          <cell r="FI7765" t="str">
            <v>OR</v>
          </cell>
          <cell r="FJ7765" t="str">
            <v>Exterior</v>
          </cell>
          <cell r="FK7765" t="str">
            <v>EISAq</v>
          </cell>
          <cell r="FL7765">
            <v>141916.89600000001</v>
          </cell>
        </row>
        <row r="7766">
          <cell r="EZ7766" t="str">
            <v>WA</v>
          </cell>
          <cell r="FA7766" t="str">
            <v>Exterior</v>
          </cell>
          <cell r="FB7766">
            <v>293279.01299999998</v>
          </cell>
          <cell r="FC7766">
            <v>2903670.2280000001</v>
          </cell>
          <cell r="FI7766" t="str">
            <v>OR</v>
          </cell>
          <cell r="FJ7766" t="str">
            <v>Garage</v>
          </cell>
          <cell r="FK7766" t="str">
            <v>EISAq</v>
          </cell>
          <cell r="FL7766">
            <v>277383.02399999998</v>
          </cell>
        </row>
        <row r="7767">
          <cell r="EZ7767" t="str">
            <v>WA</v>
          </cell>
          <cell r="FA7767" t="str">
            <v>Garage</v>
          </cell>
          <cell r="FB7767">
            <v>155999.47500000001</v>
          </cell>
          <cell r="FC7767">
            <v>1060796.43</v>
          </cell>
          <cell r="FI7767" t="str">
            <v>OR</v>
          </cell>
          <cell r="FJ7767" t="str">
            <v>Kitchen</v>
          </cell>
          <cell r="FK7767" t="str">
            <v>EISAq</v>
          </cell>
          <cell r="FL7767">
            <v>296735.32799999998</v>
          </cell>
        </row>
        <row r="7768">
          <cell r="EZ7768" t="str">
            <v>WA</v>
          </cell>
          <cell r="FA7768" t="str">
            <v>Kitchen</v>
          </cell>
          <cell r="FB7768">
            <v>212159.28599999999</v>
          </cell>
          <cell r="FC7768">
            <v>274559.076</v>
          </cell>
          <cell r="FI7768" t="str">
            <v>OR</v>
          </cell>
          <cell r="FJ7768" t="str">
            <v>Living Room/Family Room</v>
          </cell>
          <cell r="FK7768" t="str">
            <v>EISAnqnx</v>
          </cell>
          <cell r="FL7768">
            <v>161269.20000000001</v>
          </cell>
        </row>
        <row r="7769">
          <cell r="EZ7769" t="str">
            <v>WA</v>
          </cell>
          <cell r="FA7769" t="str">
            <v>Living Room/Family Room</v>
          </cell>
          <cell r="FB7769">
            <v>447198.495</v>
          </cell>
          <cell r="FC7769">
            <v>540798.17999999993</v>
          </cell>
          <cell r="FI7769" t="str">
            <v>OR</v>
          </cell>
          <cell r="FJ7769" t="str">
            <v>Living Room/Family Room</v>
          </cell>
          <cell r="FK7769" t="str">
            <v>EISAq</v>
          </cell>
          <cell r="FL7769">
            <v>177396.12</v>
          </cell>
        </row>
        <row r="7770">
          <cell r="EZ7770" t="str">
            <v>WA</v>
          </cell>
          <cell r="FA7770" t="str">
            <v>Other</v>
          </cell>
          <cell r="FB7770">
            <v>1135676.1780000001</v>
          </cell>
          <cell r="FC7770">
            <v>3174069.318</v>
          </cell>
          <cell r="FI7770" t="str">
            <v>OR</v>
          </cell>
          <cell r="FJ7770" t="str">
            <v>Other</v>
          </cell>
          <cell r="FK7770" t="str">
            <v>EISAq</v>
          </cell>
          <cell r="FL7770">
            <v>570892.96799999999</v>
          </cell>
        </row>
        <row r="7771">
          <cell r="EZ7771" t="str">
            <v>MT</v>
          </cell>
          <cell r="FA7771" t="str">
            <v>Bathroom</v>
          </cell>
          <cell r="FB7771">
            <v>125914.69</v>
          </cell>
          <cell r="FC7771">
            <v>85850.925000000003</v>
          </cell>
          <cell r="FI7771" t="str">
            <v>WA</v>
          </cell>
          <cell r="FJ7771" t="str">
            <v>Bathroom</v>
          </cell>
          <cell r="FK7771" t="str">
            <v>EISAnqnx</v>
          </cell>
          <cell r="FL7771">
            <v>998396.64</v>
          </cell>
        </row>
        <row r="7772">
          <cell r="EZ7772" t="str">
            <v>MT</v>
          </cell>
          <cell r="FA7772" t="str">
            <v>Bedrooms</v>
          </cell>
          <cell r="FB7772">
            <v>874534.75600000005</v>
          </cell>
          <cell r="FC7772">
            <v>583786.29</v>
          </cell>
          <cell r="FI7772" t="str">
            <v>WA</v>
          </cell>
          <cell r="FJ7772" t="str">
            <v>Bathroom</v>
          </cell>
          <cell r="FK7772" t="str">
            <v>EISAq</v>
          </cell>
          <cell r="FL7772">
            <v>218399.26499999998</v>
          </cell>
        </row>
        <row r="7773">
          <cell r="EZ7773" t="str">
            <v>MT</v>
          </cell>
          <cell r="FA7773" t="str">
            <v>Exterior</v>
          </cell>
          <cell r="FB7773">
            <v>96153.036000000007</v>
          </cell>
          <cell r="FC7773">
            <v>1458321.0460000001</v>
          </cell>
          <cell r="FI7773" t="str">
            <v>WA</v>
          </cell>
          <cell r="FJ7773" t="str">
            <v>Bedrooms</v>
          </cell>
          <cell r="FK7773" t="str">
            <v>EISAnqnx</v>
          </cell>
          <cell r="FL7773">
            <v>311998.95</v>
          </cell>
        </row>
        <row r="7774">
          <cell r="EZ7774" t="str">
            <v>MT</v>
          </cell>
          <cell r="FA7774" t="str">
            <v>Garage</v>
          </cell>
          <cell r="FB7774">
            <v>304484.614</v>
          </cell>
          <cell r="FC7774">
            <v>558603.35200000007</v>
          </cell>
          <cell r="FI7774" t="str">
            <v>WA</v>
          </cell>
          <cell r="FJ7774" t="str">
            <v>Bedrooms</v>
          </cell>
          <cell r="FK7774" t="str">
            <v>EISAq</v>
          </cell>
          <cell r="FL7774">
            <v>544958.16599999997</v>
          </cell>
        </row>
        <row r="7775">
          <cell r="EZ7775" t="str">
            <v>MT</v>
          </cell>
          <cell r="FA7775" t="str">
            <v>Kitchen</v>
          </cell>
          <cell r="FB7775">
            <v>402927.00800000003</v>
          </cell>
          <cell r="FC7775">
            <v>623850.05500000005</v>
          </cell>
          <cell r="FI7775" t="str">
            <v>WA</v>
          </cell>
          <cell r="FJ7775" t="str">
            <v>Bedrooms</v>
          </cell>
          <cell r="FK7775" t="str">
            <v>EISAx</v>
          </cell>
          <cell r="FL7775">
            <v>540798.17999999993</v>
          </cell>
        </row>
        <row r="7776">
          <cell r="EZ7776" t="str">
            <v>MT</v>
          </cell>
          <cell r="FA7776" t="str">
            <v>Other</v>
          </cell>
          <cell r="FB7776">
            <v>119046.61600000001</v>
          </cell>
          <cell r="FC7776">
            <v>131638.08500000002</v>
          </cell>
          <cell r="FI7776" t="str">
            <v>WA</v>
          </cell>
          <cell r="FJ7776" t="str">
            <v>Garage</v>
          </cell>
          <cell r="FK7776" t="str">
            <v>EISAq</v>
          </cell>
          <cell r="FL7776">
            <v>532478.20799999998</v>
          </cell>
        </row>
        <row r="7777">
          <cell r="EZ7777" t="str">
            <v>OR</v>
          </cell>
          <cell r="FA7777" t="str">
            <v>Bathroom</v>
          </cell>
          <cell r="FB7777">
            <v>1104694.02</v>
          </cell>
          <cell r="FC7777">
            <v>258030.72</v>
          </cell>
          <cell r="FI7777" t="str">
            <v>WA</v>
          </cell>
          <cell r="FJ7777" t="str">
            <v>Kitchen</v>
          </cell>
          <cell r="FK7777" t="str">
            <v>EISAq</v>
          </cell>
          <cell r="FL7777">
            <v>478398.39</v>
          </cell>
        </row>
        <row r="7778">
          <cell r="EZ7778" t="str">
            <v>OR</v>
          </cell>
          <cell r="FA7778" t="str">
            <v>Bedrooms</v>
          </cell>
          <cell r="FB7778">
            <v>370919.16</v>
          </cell>
          <cell r="FC7778">
            <v>637013.34</v>
          </cell>
          <cell r="FI7778" t="str">
            <v>WA</v>
          </cell>
          <cell r="FJ7778" t="str">
            <v>Kitchen</v>
          </cell>
          <cell r="FK7778" t="str">
            <v>EISAx</v>
          </cell>
          <cell r="FL7778">
            <v>207999.3</v>
          </cell>
        </row>
        <row r="7779">
          <cell r="EZ7779" t="str">
            <v>OR</v>
          </cell>
          <cell r="FA7779" t="str">
            <v>Exterior</v>
          </cell>
          <cell r="FB7779">
            <v>419299.92</v>
          </cell>
          <cell r="FC7779">
            <v>1896525.7919999999</v>
          </cell>
          <cell r="FI7779" t="str">
            <v>WA</v>
          </cell>
          <cell r="FJ7779" t="str">
            <v>Living Room/Family Room</v>
          </cell>
          <cell r="FK7779" t="str">
            <v>EISAq</v>
          </cell>
          <cell r="FL7779">
            <v>187199.37</v>
          </cell>
        </row>
        <row r="7780">
          <cell r="EZ7780" t="str">
            <v>OR</v>
          </cell>
          <cell r="FA7780" t="str">
            <v>Kitchen</v>
          </cell>
          <cell r="FB7780">
            <v>314474.94</v>
          </cell>
          <cell r="FC7780">
            <v>249967.26</v>
          </cell>
          <cell r="FI7780" t="str">
            <v>WA</v>
          </cell>
          <cell r="FJ7780" t="str">
            <v>Other</v>
          </cell>
          <cell r="FK7780" t="str">
            <v>EISAq</v>
          </cell>
          <cell r="FL7780">
            <v>124799.58</v>
          </cell>
        </row>
        <row r="7781">
          <cell r="EZ7781" t="str">
            <v>OR</v>
          </cell>
          <cell r="FA7781" t="str">
            <v>Living Room/Family Room</v>
          </cell>
          <cell r="FB7781">
            <v>314474.94</v>
          </cell>
          <cell r="FC7781">
            <v>387046.08</v>
          </cell>
          <cell r="FI7781" t="str">
            <v>WA</v>
          </cell>
          <cell r="FJ7781" t="str">
            <v>Other</v>
          </cell>
          <cell r="FK7781" t="str">
            <v>EISAx</v>
          </cell>
          <cell r="FL7781">
            <v>218399.26499999998</v>
          </cell>
        </row>
        <row r="7782">
          <cell r="EZ7782" t="str">
            <v>OR</v>
          </cell>
          <cell r="FA7782" t="str">
            <v>Other</v>
          </cell>
          <cell r="FB7782">
            <v>427363.38</v>
          </cell>
          <cell r="FC7782">
            <v>427363.38</v>
          </cell>
          <cell r="FI7782" t="str">
            <v>MT</v>
          </cell>
          <cell r="FJ7782" t="str">
            <v>Bathroom</v>
          </cell>
          <cell r="FK7782" t="str">
            <v>EISAq</v>
          </cell>
          <cell r="FL7782">
            <v>85850.925000000003</v>
          </cell>
        </row>
        <row r="7783">
          <cell r="EZ7783" t="str">
            <v>ID</v>
          </cell>
          <cell r="FA7783" t="str">
            <v>Bathroom</v>
          </cell>
          <cell r="FB7783">
            <v>1211444.48</v>
          </cell>
          <cell r="FC7783">
            <v>336932.99599999998</v>
          </cell>
          <cell r="FI7783" t="str">
            <v>MT</v>
          </cell>
          <cell r="FJ7783" t="str">
            <v>Bedrooms</v>
          </cell>
          <cell r="FK7783" t="str">
            <v>EISAnqnx</v>
          </cell>
          <cell r="FL7783">
            <v>549445.92000000004</v>
          </cell>
        </row>
        <row r="7784">
          <cell r="EZ7784" t="str">
            <v>ID</v>
          </cell>
          <cell r="FA7784" t="str">
            <v>Bedrooms</v>
          </cell>
          <cell r="FB7784">
            <v>1169801.0760000001</v>
          </cell>
          <cell r="FC7784">
            <v>1612735.4640000002</v>
          </cell>
          <cell r="FI7784" t="str">
            <v>MT</v>
          </cell>
          <cell r="FJ7784" t="str">
            <v>Bedrooms</v>
          </cell>
          <cell r="FK7784" t="str">
            <v>EISAq</v>
          </cell>
          <cell r="FL7784">
            <v>206042.22000000003</v>
          </cell>
        </row>
        <row r="7785">
          <cell r="EZ7785" t="str">
            <v>ID</v>
          </cell>
          <cell r="FA7785" t="str">
            <v>Exterior</v>
          </cell>
          <cell r="FB7785">
            <v>1219016.0080000001</v>
          </cell>
          <cell r="FC7785">
            <v>4240055.68</v>
          </cell>
          <cell r="FI7785" t="str">
            <v>MT</v>
          </cell>
          <cell r="FJ7785" t="str">
            <v>Garage</v>
          </cell>
          <cell r="FK7785" t="str">
            <v>EISAnqnx</v>
          </cell>
          <cell r="FL7785">
            <v>137361.48000000001</v>
          </cell>
        </row>
        <row r="7786">
          <cell r="EZ7786" t="str">
            <v>ID</v>
          </cell>
          <cell r="FA7786" t="str">
            <v>Garage</v>
          </cell>
          <cell r="FB7786">
            <v>227145.84</v>
          </cell>
          <cell r="FC7786">
            <v>1544591.7120000001</v>
          </cell>
          <cell r="FI7786" t="str">
            <v>MT</v>
          </cell>
          <cell r="FJ7786" t="str">
            <v>Garage</v>
          </cell>
          <cell r="FK7786" t="str">
            <v>EISAq</v>
          </cell>
          <cell r="FL7786">
            <v>51510.555000000008</v>
          </cell>
        </row>
        <row r="7787">
          <cell r="EZ7787" t="str">
            <v>ID</v>
          </cell>
          <cell r="FA7787" t="str">
            <v>Kitchen</v>
          </cell>
          <cell r="FB7787">
            <v>227145.84</v>
          </cell>
          <cell r="FC7787">
            <v>1022156.28</v>
          </cell>
          <cell r="FI7787" t="str">
            <v>MT</v>
          </cell>
          <cell r="FJ7787" t="str">
            <v>Kitchen</v>
          </cell>
          <cell r="FK7787" t="str">
            <v>EISAnqnx</v>
          </cell>
          <cell r="FL7787">
            <v>572339.5</v>
          </cell>
        </row>
        <row r="7788">
          <cell r="EZ7788" t="str">
            <v>ID</v>
          </cell>
          <cell r="FA7788" t="str">
            <v>Living Room/Family Room</v>
          </cell>
          <cell r="FB7788">
            <v>306646.88400000002</v>
          </cell>
          <cell r="FC7788">
            <v>1366660.804</v>
          </cell>
          <cell r="FI7788" t="str">
            <v>MT</v>
          </cell>
          <cell r="FJ7788" t="str">
            <v>Kitchen</v>
          </cell>
          <cell r="FK7788" t="str">
            <v>EISAq</v>
          </cell>
          <cell r="FL7788">
            <v>85850.925000000003</v>
          </cell>
        </row>
        <row r="7789">
          <cell r="EZ7789" t="str">
            <v>ID</v>
          </cell>
          <cell r="FA7789" t="str">
            <v>Other</v>
          </cell>
          <cell r="FB7789">
            <v>227145.84</v>
          </cell>
          <cell r="FC7789">
            <v>242288.89600000001</v>
          </cell>
          <cell r="FI7789" t="str">
            <v>MT</v>
          </cell>
          <cell r="FJ7789" t="str">
            <v>Living Room/Family Room</v>
          </cell>
          <cell r="FK7789" t="str">
            <v>EISAq</v>
          </cell>
          <cell r="FL7789">
            <v>154531.66500000001</v>
          </cell>
        </row>
        <row r="7790">
          <cell r="EZ7790" t="str">
            <v>OR</v>
          </cell>
          <cell r="FA7790" t="str">
            <v>Bathroom</v>
          </cell>
          <cell r="FB7790">
            <v>735372.53799999994</v>
          </cell>
          <cell r="FC7790">
            <v>217531.66699999999</v>
          </cell>
          <cell r="FI7790" t="str">
            <v>MT</v>
          </cell>
          <cell r="FJ7790" t="str">
            <v>Other</v>
          </cell>
          <cell r="FK7790" t="str">
            <v>EISAq</v>
          </cell>
          <cell r="FL7790">
            <v>326233.51500000001</v>
          </cell>
        </row>
        <row r="7791">
          <cell r="EZ7791" t="str">
            <v>OR</v>
          </cell>
          <cell r="FA7791" t="str">
            <v>Bedrooms</v>
          </cell>
          <cell r="FB7791">
            <v>2964590.86</v>
          </cell>
          <cell r="FC7791">
            <v>1815330.6369999999</v>
          </cell>
          <cell r="FI7791" t="str">
            <v>MT</v>
          </cell>
          <cell r="FJ7791" t="str">
            <v>Bathroom</v>
          </cell>
          <cell r="FK7791" t="str">
            <v>EISAq</v>
          </cell>
          <cell r="FL7791">
            <v>137361.48000000001</v>
          </cell>
        </row>
        <row r="7792">
          <cell r="EZ7792" t="str">
            <v>OR</v>
          </cell>
          <cell r="FA7792" t="str">
            <v>Exterior</v>
          </cell>
          <cell r="FB7792">
            <v>385011.8</v>
          </cell>
          <cell r="FC7792">
            <v>5105256.4680000003</v>
          </cell>
          <cell r="FI7792" t="str">
            <v>MT</v>
          </cell>
          <cell r="FJ7792" t="str">
            <v>Bedrooms</v>
          </cell>
          <cell r="FK7792" t="str">
            <v>EISAnqnx</v>
          </cell>
          <cell r="FL7792">
            <v>228935.80000000002</v>
          </cell>
        </row>
        <row r="7793">
          <cell r="EZ7793" t="str">
            <v>OR</v>
          </cell>
          <cell r="FA7793" t="str">
            <v>Kitchen</v>
          </cell>
          <cell r="FB7793">
            <v>1299414.825</v>
          </cell>
          <cell r="FC7793">
            <v>991405.38500000001</v>
          </cell>
          <cell r="FI7793" t="str">
            <v>MT</v>
          </cell>
          <cell r="FJ7793" t="str">
            <v>Bedrooms</v>
          </cell>
          <cell r="FK7793" t="str">
            <v>EISAq</v>
          </cell>
          <cell r="FL7793">
            <v>34340.370000000003</v>
          </cell>
        </row>
        <row r="7794">
          <cell r="EZ7794" t="str">
            <v>OR</v>
          </cell>
          <cell r="FA7794" t="str">
            <v>Other</v>
          </cell>
          <cell r="FB7794">
            <v>2541077.88</v>
          </cell>
          <cell r="FC7794">
            <v>1975110.534</v>
          </cell>
          <cell r="FI7794" t="str">
            <v>MT</v>
          </cell>
          <cell r="FJ7794" t="str">
            <v>Exterior</v>
          </cell>
          <cell r="FK7794" t="str">
            <v>EISAnqnx</v>
          </cell>
          <cell r="FL7794">
            <v>206042.22000000003</v>
          </cell>
        </row>
        <row r="7795">
          <cell r="EZ7795" t="str">
            <v>WA</v>
          </cell>
          <cell r="FA7795" t="str">
            <v>Bathroom</v>
          </cell>
          <cell r="FB7795">
            <v>4316586.12</v>
          </cell>
          <cell r="FC7795">
            <v>610426.32000000007</v>
          </cell>
          <cell r="FI7795" t="str">
            <v>MT</v>
          </cell>
          <cell r="FJ7795" t="str">
            <v>Garage</v>
          </cell>
          <cell r="FK7795" t="str">
            <v>EISAnqnx</v>
          </cell>
          <cell r="FL7795">
            <v>274722.96000000002</v>
          </cell>
        </row>
        <row r="7796">
          <cell r="EZ7796" t="str">
            <v>WA</v>
          </cell>
          <cell r="FA7796" t="str">
            <v>Bedrooms</v>
          </cell>
          <cell r="FB7796">
            <v>1199051.7</v>
          </cell>
          <cell r="FC7796">
            <v>1853079.9000000001</v>
          </cell>
          <cell r="FI7796" t="str">
            <v>MT</v>
          </cell>
          <cell r="FJ7796" t="str">
            <v>Kitchen</v>
          </cell>
          <cell r="FK7796" t="str">
            <v>EISAnqnx</v>
          </cell>
          <cell r="FL7796">
            <v>45787.16</v>
          </cell>
        </row>
        <row r="7797">
          <cell r="EZ7797" t="str">
            <v>WA</v>
          </cell>
          <cell r="FA7797" t="str">
            <v>Exterior</v>
          </cell>
          <cell r="FB7797">
            <v>2807961.0720000002</v>
          </cell>
          <cell r="FC7797">
            <v>7848338.4000000004</v>
          </cell>
          <cell r="FI7797" t="str">
            <v>MT</v>
          </cell>
          <cell r="FJ7797" t="str">
            <v>Kitchen</v>
          </cell>
          <cell r="FK7797" t="str">
            <v>EISAx</v>
          </cell>
          <cell r="FL7797">
            <v>228935.80000000002</v>
          </cell>
        </row>
        <row r="7798">
          <cell r="EZ7798" t="str">
            <v>WA</v>
          </cell>
          <cell r="FA7798" t="str">
            <v>Kitchen</v>
          </cell>
          <cell r="FB7798">
            <v>1983885.54</v>
          </cell>
          <cell r="FC7798">
            <v>645307.82400000002</v>
          </cell>
          <cell r="FI7798" t="str">
            <v>MT</v>
          </cell>
          <cell r="FJ7798" t="str">
            <v>Living Room/Family Room</v>
          </cell>
          <cell r="FK7798" t="str">
            <v>EISAnqnx</v>
          </cell>
          <cell r="FL7798">
            <v>137361.48000000001</v>
          </cell>
        </row>
        <row r="7799">
          <cell r="EZ7799" t="str">
            <v>WA</v>
          </cell>
          <cell r="FA7799" t="str">
            <v>Living Room/Family Room</v>
          </cell>
          <cell r="FB7799">
            <v>3488150.4</v>
          </cell>
          <cell r="FC7799">
            <v>2419904.34</v>
          </cell>
          <cell r="FI7799" t="str">
            <v>MT</v>
          </cell>
          <cell r="FJ7799" t="str">
            <v>Living Room/Family Room</v>
          </cell>
          <cell r="FK7799" t="str">
            <v>EISAq</v>
          </cell>
          <cell r="FL7799">
            <v>34340.370000000003</v>
          </cell>
        </row>
        <row r="7800">
          <cell r="EZ7800" t="str">
            <v>WA</v>
          </cell>
          <cell r="FA7800" t="str">
            <v>Other</v>
          </cell>
          <cell r="FB7800">
            <v>2119051.3680000002</v>
          </cell>
          <cell r="FC7800">
            <v>1661231.628</v>
          </cell>
          <cell r="FI7800" t="str">
            <v>MT</v>
          </cell>
          <cell r="FJ7800" t="str">
            <v>Other</v>
          </cell>
          <cell r="FK7800" t="str">
            <v>EISAnqnx</v>
          </cell>
          <cell r="FL7800">
            <v>892849.62000000011</v>
          </cell>
        </row>
        <row r="7801">
          <cell r="EZ7801" t="str">
            <v>WA</v>
          </cell>
          <cell r="FA7801" t="str">
            <v>Bathroom</v>
          </cell>
          <cell r="FB7801">
            <v>488798.35499999998</v>
          </cell>
          <cell r="FC7801">
            <v>180959.391</v>
          </cell>
          <cell r="FI7801" t="str">
            <v>WA</v>
          </cell>
          <cell r="FJ7801" t="str">
            <v>Bathroom</v>
          </cell>
          <cell r="FK7801" t="str">
            <v>EISAnqnx</v>
          </cell>
          <cell r="FL7801">
            <v>2787190.62</v>
          </cell>
        </row>
        <row r="7802">
          <cell r="EZ7802" t="str">
            <v>WA</v>
          </cell>
          <cell r="FA7802" t="str">
            <v>Bedrooms</v>
          </cell>
          <cell r="FB7802">
            <v>207999.3</v>
          </cell>
          <cell r="FC7802">
            <v>526238.22899999993</v>
          </cell>
          <cell r="FI7802" t="str">
            <v>WA</v>
          </cell>
          <cell r="FJ7802" t="str">
            <v>Bathroom</v>
          </cell>
          <cell r="FK7802" t="str">
            <v>EISAq</v>
          </cell>
          <cell r="FL7802">
            <v>108159.636</v>
          </cell>
        </row>
        <row r="7803">
          <cell r="EZ7803" t="str">
            <v>WA</v>
          </cell>
          <cell r="FA7803" t="str">
            <v>Exterior</v>
          </cell>
          <cell r="FB7803">
            <v>332798.88</v>
          </cell>
          <cell r="FC7803">
            <v>2533431.4739999999</v>
          </cell>
          <cell r="FI7803" t="str">
            <v>WA</v>
          </cell>
          <cell r="FJ7803" t="str">
            <v>Bathroom</v>
          </cell>
          <cell r="FK7803" t="str">
            <v>EISAx</v>
          </cell>
          <cell r="FL7803">
            <v>124799.58</v>
          </cell>
        </row>
        <row r="7804">
          <cell r="EZ7804" t="str">
            <v>WA</v>
          </cell>
          <cell r="FA7804" t="str">
            <v>Garage</v>
          </cell>
          <cell r="FB7804">
            <v>291199.02</v>
          </cell>
          <cell r="FC7804">
            <v>688477.68299999996</v>
          </cell>
          <cell r="FI7804" t="str">
            <v>WA</v>
          </cell>
          <cell r="FJ7804" t="str">
            <v>Bedrooms</v>
          </cell>
          <cell r="FK7804" t="str">
            <v>EISAq</v>
          </cell>
          <cell r="FL7804">
            <v>216319.272</v>
          </cell>
        </row>
        <row r="7805">
          <cell r="EZ7805" t="str">
            <v>WA</v>
          </cell>
          <cell r="FA7805" t="str">
            <v>Kitchen</v>
          </cell>
          <cell r="FB7805">
            <v>289119.027</v>
          </cell>
          <cell r="FC7805">
            <v>259999.125</v>
          </cell>
          <cell r="FI7805" t="str">
            <v>WA</v>
          </cell>
          <cell r="FJ7805" t="str">
            <v>Bedrooms</v>
          </cell>
          <cell r="FK7805" t="str">
            <v>EISAx</v>
          </cell>
          <cell r="FL7805">
            <v>280799.05499999999</v>
          </cell>
        </row>
        <row r="7806">
          <cell r="EZ7806" t="str">
            <v>WA</v>
          </cell>
          <cell r="FA7806" t="str">
            <v>Living Room/Family Room</v>
          </cell>
          <cell r="FB7806">
            <v>1039996.5</v>
          </cell>
          <cell r="FC7806">
            <v>478398.39</v>
          </cell>
          <cell r="FI7806" t="str">
            <v>WA</v>
          </cell>
          <cell r="FJ7806" t="str">
            <v>Kitchen</v>
          </cell>
          <cell r="FK7806" t="str">
            <v>EISAq</v>
          </cell>
          <cell r="FL7806">
            <v>262079.11799999999</v>
          </cell>
        </row>
        <row r="7807">
          <cell r="EZ7807" t="str">
            <v>WA</v>
          </cell>
          <cell r="FA7807" t="str">
            <v>Other</v>
          </cell>
          <cell r="FB7807">
            <v>779997.375</v>
          </cell>
          <cell r="FC7807">
            <v>819517.24199999997</v>
          </cell>
          <cell r="FI7807" t="str">
            <v>WA</v>
          </cell>
          <cell r="FJ7807" t="str">
            <v>Living Room/Family Room</v>
          </cell>
          <cell r="FK7807" t="str">
            <v>EISAnqnx</v>
          </cell>
          <cell r="FL7807">
            <v>311998.95</v>
          </cell>
        </row>
        <row r="7808">
          <cell r="EZ7808" t="str">
            <v>ID</v>
          </cell>
          <cell r="FA7808" t="str">
            <v>Bathroom</v>
          </cell>
          <cell r="FB7808">
            <v>429287.39999999997</v>
          </cell>
          <cell r="FC7808">
            <v>171714.96</v>
          </cell>
          <cell r="FI7808" t="str">
            <v>WA</v>
          </cell>
          <cell r="FJ7808" t="str">
            <v>Living Room/Family Room</v>
          </cell>
          <cell r="FK7808" t="str">
            <v>EISAq</v>
          </cell>
          <cell r="FL7808">
            <v>220479.258</v>
          </cell>
        </row>
        <row r="7809">
          <cell r="EZ7809" t="str">
            <v>ID</v>
          </cell>
          <cell r="FA7809" t="str">
            <v>Bedrooms</v>
          </cell>
          <cell r="FB7809">
            <v>1054139.0599999998</v>
          </cell>
          <cell r="FC7809">
            <v>615311.93999999994</v>
          </cell>
          <cell r="FI7809" t="str">
            <v>WA</v>
          </cell>
          <cell r="FJ7809" t="str">
            <v>Other</v>
          </cell>
          <cell r="FK7809" t="str">
            <v>EISAnqnx</v>
          </cell>
          <cell r="FL7809">
            <v>3359188.6949999998</v>
          </cell>
        </row>
        <row r="7810">
          <cell r="EZ7810" t="str">
            <v>ID</v>
          </cell>
          <cell r="FA7810" t="str">
            <v>Exterior</v>
          </cell>
          <cell r="FB7810">
            <v>554496.22499999998</v>
          </cell>
          <cell r="FC7810">
            <v>3357981.44</v>
          </cell>
          <cell r="FI7810" t="str">
            <v>WA</v>
          </cell>
          <cell r="FJ7810" t="str">
            <v>Other</v>
          </cell>
          <cell r="FK7810" t="str">
            <v>EISAq</v>
          </cell>
          <cell r="FL7810">
            <v>1539194.82</v>
          </cell>
        </row>
        <row r="7811">
          <cell r="EZ7811" t="str">
            <v>ID</v>
          </cell>
          <cell r="FA7811" t="str">
            <v>Garage</v>
          </cell>
          <cell r="FB7811">
            <v>280229.27499999997</v>
          </cell>
          <cell r="FC7811">
            <v>500835.3</v>
          </cell>
          <cell r="FI7811" t="str">
            <v>WA</v>
          </cell>
          <cell r="FJ7811" t="str">
            <v>Other</v>
          </cell>
          <cell r="FK7811" t="str">
            <v>EISAx</v>
          </cell>
          <cell r="FL7811">
            <v>4804783.83</v>
          </cell>
        </row>
        <row r="7812">
          <cell r="EZ7812" t="str">
            <v>ID</v>
          </cell>
          <cell r="FA7812" t="str">
            <v>Kitchen</v>
          </cell>
          <cell r="FB7812">
            <v>214643.69999999998</v>
          </cell>
          <cell r="FC7812">
            <v>116861.56999999999</v>
          </cell>
          <cell r="FI7812" t="str">
            <v>OR</v>
          </cell>
          <cell r="FJ7812" t="str">
            <v>Bathroom</v>
          </cell>
          <cell r="FK7812" t="str">
            <v>EISAnqnx</v>
          </cell>
          <cell r="FL7812">
            <v>161269.20000000001</v>
          </cell>
        </row>
        <row r="7813">
          <cell r="EZ7813" t="str">
            <v>ID</v>
          </cell>
          <cell r="FA7813" t="str">
            <v>Living Room/Family Room</v>
          </cell>
          <cell r="FB7813">
            <v>601002.36</v>
          </cell>
          <cell r="FC7813">
            <v>761985.13499999989</v>
          </cell>
          <cell r="FI7813" t="str">
            <v>OR</v>
          </cell>
          <cell r="FJ7813" t="str">
            <v>Bedrooms</v>
          </cell>
          <cell r="FK7813" t="str">
            <v>EISAnqnx</v>
          </cell>
          <cell r="FL7813">
            <v>193523.04</v>
          </cell>
        </row>
        <row r="7814">
          <cell r="EZ7814" t="str">
            <v>ID</v>
          </cell>
          <cell r="FA7814" t="str">
            <v>Other</v>
          </cell>
          <cell r="FB7814">
            <v>2389699.86</v>
          </cell>
          <cell r="FC7814">
            <v>1792274.8949999998</v>
          </cell>
          <cell r="FI7814" t="str">
            <v>OR</v>
          </cell>
          <cell r="FJ7814" t="str">
            <v>Bedrooms</v>
          </cell>
          <cell r="FK7814" t="str">
            <v>EISAx</v>
          </cell>
          <cell r="FL7814">
            <v>80634.600000000006</v>
          </cell>
        </row>
        <row r="7815">
          <cell r="EZ7815" t="str">
            <v>OR</v>
          </cell>
          <cell r="FA7815" t="str">
            <v>Bathroom</v>
          </cell>
          <cell r="FB7815">
            <v>270932.25599999999</v>
          </cell>
          <cell r="FC7815">
            <v>161269.20000000001</v>
          </cell>
          <cell r="FI7815" t="str">
            <v>OR</v>
          </cell>
          <cell r="FJ7815" t="str">
            <v>Exterior</v>
          </cell>
          <cell r="FK7815" t="str">
            <v>EISAnqnx</v>
          </cell>
          <cell r="FL7815">
            <v>193523.04</v>
          </cell>
        </row>
        <row r="7816">
          <cell r="EZ7816" t="str">
            <v>OR</v>
          </cell>
          <cell r="FA7816" t="str">
            <v>Bedrooms</v>
          </cell>
          <cell r="FB7816">
            <v>854726.76</v>
          </cell>
          <cell r="FC7816">
            <v>701521.02</v>
          </cell>
          <cell r="FI7816" t="str">
            <v>OR</v>
          </cell>
          <cell r="FJ7816" t="str">
            <v>Kitchen</v>
          </cell>
          <cell r="FK7816" t="str">
            <v>EISAnqnx</v>
          </cell>
          <cell r="FL7816">
            <v>96761.52</v>
          </cell>
        </row>
        <row r="7817">
          <cell r="EZ7817" t="str">
            <v>OR</v>
          </cell>
          <cell r="FA7817" t="str">
            <v>Exterior</v>
          </cell>
          <cell r="FB7817">
            <v>677330.64</v>
          </cell>
          <cell r="FC7817">
            <v>2701259.1</v>
          </cell>
          <cell r="FI7817" t="str">
            <v>OR</v>
          </cell>
          <cell r="FJ7817" t="str">
            <v>Kitchen</v>
          </cell>
          <cell r="FK7817" t="str">
            <v>EISAq</v>
          </cell>
          <cell r="FL7817">
            <v>74183.831999999995</v>
          </cell>
        </row>
        <row r="7818">
          <cell r="EZ7818" t="str">
            <v>OR</v>
          </cell>
          <cell r="FA7818" t="str">
            <v>Garage</v>
          </cell>
          <cell r="FB7818">
            <v>338665.32</v>
          </cell>
          <cell r="FC7818">
            <v>733774.86</v>
          </cell>
          <cell r="FI7818" t="str">
            <v>OR</v>
          </cell>
          <cell r="FJ7818" t="str">
            <v>Living Room/Family Room</v>
          </cell>
          <cell r="FK7818" t="str">
            <v>EISAnqnx</v>
          </cell>
          <cell r="FL7818">
            <v>96761.52</v>
          </cell>
        </row>
        <row r="7819">
          <cell r="EZ7819" t="str">
            <v>OR</v>
          </cell>
          <cell r="FA7819" t="str">
            <v>Kitchen</v>
          </cell>
          <cell r="FB7819">
            <v>267706.87199999997</v>
          </cell>
          <cell r="FC7819">
            <v>322538.40000000002</v>
          </cell>
          <cell r="FI7819" t="str">
            <v>OR</v>
          </cell>
          <cell r="FJ7819" t="str">
            <v>Living Room/Family Room</v>
          </cell>
          <cell r="FK7819" t="str">
            <v>EISAq</v>
          </cell>
          <cell r="FL7819">
            <v>24190.38</v>
          </cell>
        </row>
        <row r="7820">
          <cell r="EZ7820" t="str">
            <v>OR</v>
          </cell>
          <cell r="FA7820" t="str">
            <v>Living Room/Family Room</v>
          </cell>
          <cell r="FB7820">
            <v>507997.98</v>
          </cell>
          <cell r="FC7820">
            <v>387046.08</v>
          </cell>
          <cell r="FI7820" t="str">
            <v>OR</v>
          </cell>
          <cell r="FJ7820" t="str">
            <v>Living Room/Family Room</v>
          </cell>
          <cell r="FK7820" t="str">
            <v>EISAx</v>
          </cell>
          <cell r="FL7820">
            <v>677330.64</v>
          </cell>
        </row>
        <row r="7821">
          <cell r="EZ7821" t="str">
            <v>OR</v>
          </cell>
          <cell r="FA7821" t="str">
            <v>Other</v>
          </cell>
          <cell r="FB7821">
            <v>841825.22400000005</v>
          </cell>
          <cell r="FC7821">
            <v>1112757.48</v>
          </cell>
          <cell r="FI7821" t="str">
            <v>OR</v>
          </cell>
          <cell r="FJ7821" t="str">
            <v>Other</v>
          </cell>
          <cell r="FK7821" t="str">
            <v>EISAnqnx</v>
          </cell>
          <cell r="FL7821">
            <v>387046.08</v>
          </cell>
        </row>
        <row r="7822">
          <cell r="EZ7822" t="str">
            <v>WA</v>
          </cell>
          <cell r="FA7822" t="str">
            <v>Bathroom</v>
          </cell>
          <cell r="FB7822">
            <v>145599.51</v>
          </cell>
          <cell r="FC7822">
            <v>114399.61499999999</v>
          </cell>
          <cell r="FI7822" t="str">
            <v>OR</v>
          </cell>
          <cell r="FJ7822" t="str">
            <v>Other</v>
          </cell>
          <cell r="FK7822" t="str">
            <v>EISAq</v>
          </cell>
          <cell r="FL7822">
            <v>188684.96400000001</v>
          </cell>
        </row>
        <row r="7823">
          <cell r="EZ7823" t="str">
            <v>WA</v>
          </cell>
          <cell r="FA7823" t="str">
            <v>Bedrooms</v>
          </cell>
          <cell r="FB7823">
            <v>413918.60699999996</v>
          </cell>
          <cell r="FC7823">
            <v>686397.69</v>
          </cell>
          <cell r="FI7823" t="str">
            <v>OR</v>
          </cell>
          <cell r="FJ7823" t="str">
            <v>Other</v>
          </cell>
          <cell r="FK7823" t="str">
            <v>EISAx</v>
          </cell>
          <cell r="FL7823">
            <v>104824.98</v>
          </cell>
        </row>
        <row r="7824">
          <cell r="EZ7824" t="str">
            <v>WA</v>
          </cell>
          <cell r="FA7824" t="str">
            <v>Exterior</v>
          </cell>
          <cell r="FB7824">
            <v>54079.817999999999</v>
          </cell>
          <cell r="FC7824">
            <v>2283832.3139999998</v>
          </cell>
          <cell r="FI7824" t="str">
            <v>MT</v>
          </cell>
          <cell r="FJ7824" t="str">
            <v>Bathroom</v>
          </cell>
          <cell r="FK7824" t="str">
            <v>EISAnqnx</v>
          </cell>
          <cell r="FL7824">
            <v>1022825.28</v>
          </cell>
        </row>
        <row r="7825">
          <cell r="EZ7825" t="str">
            <v>WA</v>
          </cell>
          <cell r="FA7825" t="str">
            <v>Kitchen</v>
          </cell>
          <cell r="FB7825">
            <v>135199.54499999998</v>
          </cell>
          <cell r="FC7825">
            <v>297438.99900000001</v>
          </cell>
          <cell r="FI7825" t="str">
            <v>MT</v>
          </cell>
          <cell r="FJ7825" t="str">
            <v>Bedrooms</v>
          </cell>
          <cell r="FK7825" t="str">
            <v>EISAnqnx</v>
          </cell>
          <cell r="FL7825">
            <v>1129369.58</v>
          </cell>
        </row>
        <row r="7826">
          <cell r="EZ7826" t="str">
            <v>WA</v>
          </cell>
          <cell r="FA7826" t="str">
            <v>Living Room/Family Room</v>
          </cell>
          <cell r="FB7826">
            <v>54079.817999999999</v>
          </cell>
          <cell r="FC7826">
            <v>590718.01199999999</v>
          </cell>
          <cell r="FI7826" t="str">
            <v>MT</v>
          </cell>
          <cell r="FJ7826" t="str">
            <v>Bedrooms</v>
          </cell>
          <cell r="FK7826" t="str">
            <v>EISAq</v>
          </cell>
          <cell r="FL7826">
            <v>125722.274</v>
          </cell>
        </row>
        <row r="7827">
          <cell r="EZ7827" t="str">
            <v>WA</v>
          </cell>
          <cell r="FA7827" t="str">
            <v>Other</v>
          </cell>
          <cell r="FB7827">
            <v>418078.59299999999</v>
          </cell>
          <cell r="FC7827">
            <v>2706070.8929999997</v>
          </cell>
          <cell r="FI7827" t="str">
            <v>MT</v>
          </cell>
          <cell r="FJ7827" t="str">
            <v>Exterior</v>
          </cell>
          <cell r="FK7827" t="str">
            <v>EISAnqnx</v>
          </cell>
          <cell r="FL7827">
            <v>415522.77</v>
          </cell>
        </row>
        <row r="7828">
          <cell r="EZ7828" t="str">
            <v>MT</v>
          </cell>
          <cell r="FA7828" t="str">
            <v>Bathroom</v>
          </cell>
          <cell r="FB7828">
            <v>1112322.4920000001</v>
          </cell>
          <cell r="FC7828">
            <v>249313.66199999998</v>
          </cell>
          <cell r="FI7828" t="str">
            <v>MT</v>
          </cell>
          <cell r="FJ7828" t="str">
            <v>Kitchen</v>
          </cell>
          <cell r="FK7828" t="str">
            <v>EISAnqnx</v>
          </cell>
          <cell r="FL7828">
            <v>277015.18</v>
          </cell>
        </row>
        <row r="7829">
          <cell r="EZ7829" t="str">
            <v>MT</v>
          </cell>
          <cell r="FA7829" t="str">
            <v>Bedrooms</v>
          </cell>
          <cell r="FB7829">
            <v>715977.696</v>
          </cell>
          <cell r="FC7829">
            <v>1265746.284</v>
          </cell>
          <cell r="FI7829" t="str">
            <v>MT</v>
          </cell>
          <cell r="FJ7829" t="str">
            <v>Kitchen</v>
          </cell>
          <cell r="FK7829" t="str">
            <v>EISAq</v>
          </cell>
          <cell r="FL7829">
            <v>767118.96</v>
          </cell>
        </row>
        <row r="7830">
          <cell r="EZ7830" t="str">
            <v>MT</v>
          </cell>
          <cell r="FA7830" t="str">
            <v>Exterior</v>
          </cell>
          <cell r="FB7830">
            <v>375035.93599999999</v>
          </cell>
          <cell r="FC7830">
            <v>4116871.7519999999</v>
          </cell>
          <cell r="FI7830" t="str">
            <v>MT</v>
          </cell>
          <cell r="FJ7830" t="str">
            <v>Living Room/Family Room</v>
          </cell>
          <cell r="FK7830" t="str">
            <v>EISAq</v>
          </cell>
          <cell r="FL7830">
            <v>127853.16</v>
          </cell>
        </row>
        <row r="7831">
          <cell r="EZ7831" t="str">
            <v>MT</v>
          </cell>
          <cell r="FA7831" t="str">
            <v>Kitchen</v>
          </cell>
          <cell r="FB7831">
            <v>213088.6</v>
          </cell>
          <cell r="FC7831">
            <v>242921.00399999999</v>
          </cell>
          <cell r="FI7831" t="str">
            <v>MT</v>
          </cell>
          <cell r="FJ7831" t="str">
            <v>Other</v>
          </cell>
          <cell r="FK7831" t="str">
            <v>EISAnqnx</v>
          </cell>
          <cell r="FL7831">
            <v>788427.82</v>
          </cell>
        </row>
        <row r="7832">
          <cell r="EZ7832" t="str">
            <v>MT</v>
          </cell>
          <cell r="FA7832" t="str">
            <v>Living Room/Family Room</v>
          </cell>
          <cell r="FB7832">
            <v>1065443</v>
          </cell>
          <cell r="FC7832">
            <v>1214605.02</v>
          </cell>
          <cell r="FI7832" t="str">
            <v>MT</v>
          </cell>
          <cell r="FJ7832" t="str">
            <v>Other</v>
          </cell>
          <cell r="FK7832" t="str">
            <v>EISAq</v>
          </cell>
          <cell r="FL7832">
            <v>724501.24</v>
          </cell>
        </row>
        <row r="7833">
          <cell r="EZ7833" t="str">
            <v>MT</v>
          </cell>
          <cell r="FA7833" t="str">
            <v>Other</v>
          </cell>
          <cell r="FB7833">
            <v>549768.58799999999</v>
          </cell>
          <cell r="FC7833">
            <v>643527.57200000004</v>
          </cell>
          <cell r="FI7833" t="str">
            <v>ID</v>
          </cell>
          <cell r="FJ7833" t="str">
            <v>Bathroom</v>
          </cell>
          <cell r="FK7833" t="str">
            <v>EISAnqnx</v>
          </cell>
          <cell r="FL7833">
            <v>977821.29999999993</v>
          </cell>
        </row>
        <row r="7834">
          <cell r="EZ7834" t="str">
            <v>ID</v>
          </cell>
          <cell r="FA7834" t="str">
            <v>Bathroom</v>
          </cell>
          <cell r="FB7834">
            <v>244455.32499999998</v>
          </cell>
          <cell r="FC7834">
            <v>212258.77</v>
          </cell>
          <cell r="FI7834" t="str">
            <v>ID</v>
          </cell>
          <cell r="FJ7834" t="str">
            <v>Bedrooms</v>
          </cell>
          <cell r="FK7834" t="str">
            <v>EISAnqnx</v>
          </cell>
          <cell r="FL7834">
            <v>518722.27499999997</v>
          </cell>
        </row>
        <row r="7835">
          <cell r="EZ7835" t="str">
            <v>ID</v>
          </cell>
          <cell r="FA7835" t="str">
            <v>Bedrooms</v>
          </cell>
          <cell r="FB7835">
            <v>280229.27499999997</v>
          </cell>
          <cell r="FC7835">
            <v>462676.42</v>
          </cell>
          <cell r="FI7835" t="str">
            <v>ID</v>
          </cell>
          <cell r="FJ7835" t="str">
            <v>Bedrooms</v>
          </cell>
          <cell r="FK7835" t="str">
            <v>EISAx</v>
          </cell>
          <cell r="FL7835">
            <v>47698.6</v>
          </cell>
        </row>
        <row r="7836">
          <cell r="EZ7836" t="str">
            <v>ID</v>
          </cell>
          <cell r="FA7836" t="str">
            <v>Kitchen</v>
          </cell>
          <cell r="FB7836">
            <v>258764.90499999997</v>
          </cell>
          <cell r="FC7836">
            <v>299308.71499999997</v>
          </cell>
          <cell r="FI7836" t="str">
            <v>ID</v>
          </cell>
          <cell r="FJ7836" t="str">
            <v>Exterior</v>
          </cell>
          <cell r="FK7836" t="str">
            <v>EISAnqnx</v>
          </cell>
          <cell r="FL7836">
            <v>214643.69999999998</v>
          </cell>
        </row>
        <row r="7837">
          <cell r="EZ7837" t="str">
            <v>ID</v>
          </cell>
          <cell r="FA7837" t="str">
            <v>Living Room/Family Room</v>
          </cell>
          <cell r="FB7837">
            <v>354162.10499999998</v>
          </cell>
          <cell r="FC7837">
            <v>925352.84</v>
          </cell>
          <cell r="FI7837" t="str">
            <v>ID</v>
          </cell>
          <cell r="FJ7837" t="str">
            <v>Garage</v>
          </cell>
          <cell r="FK7837" t="str">
            <v>EISAnqnx</v>
          </cell>
          <cell r="FL7837">
            <v>0</v>
          </cell>
        </row>
        <row r="7838">
          <cell r="EZ7838" t="str">
            <v>ID</v>
          </cell>
          <cell r="FA7838" t="str">
            <v>Other</v>
          </cell>
          <cell r="FB7838">
            <v>487718.18499999994</v>
          </cell>
          <cell r="FC7838">
            <v>723826.255</v>
          </cell>
          <cell r="FI7838" t="str">
            <v>ID</v>
          </cell>
          <cell r="FJ7838" t="str">
            <v>Garage</v>
          </cell>
          <cell r="FK7838" t="str">
            <v>EISAq</v>
          </cell>
          <cell r="FL7838">
            <v>0</v>
          </cell>
        </row>
        <row r="7839">
          <cell r="EZ7839" t="str">
            <v>OR</v>
          </cell>
          <cell r="FA7839" t="str">
            <v>Bathroom</v>
          </cell>
          <cell r="FB7839">
            <v>3677900.5249999999</v>
          </cell>
          <cell r="FC7839">
            <v>1016588.235</v>
          </cell>
          <cell r="FI7839" t="str">
            <v>ID</v>
          </cell>
          <cell r="FJ7839" t="str">
            <v>Kitchen</v>
          </cell>
          <cell r="FK7839" t="str">
            <v>EISAq</v>
          </cell>
          <cell r="FL7839">
            <v>38158.879999999997</v>
          </cell>
        </row>
        <row r="7840">
          <cell r="EZ7840" t="str">
            <v>OR</v>
          </cell>
          <cell r="FA7840" t="str">
            <v>Bedrooms</v>
          </cell>
          <cell r="FB7840">
            <v>4529189.8599999994</v>
          </cell>
          <cell r="FC7840">
            <v>3504336.6799999997</v>
          </cell>
          <cell r="FI7840" t="str">
            <v>ID</v>
          </cell>
          <cell r="FJ7840" t="str">
            <v>Kitchen</v>
          </cell>
          <cell r="FK7840" t="str">
            <v>EISAx</v>
          </cell>
          <cell r="FL7840">
            <v>542571.57499999995</v>
          </cell>
        </row>
        <row r="7841">
          <cell r="EZ7841" t="str">
            <v>OR</v>
          </cell>
          <cell r="FA7841" t="str">
            <v>Exterior</v>
          </cell>
          <cell r="FB7841">
            <v>2603457.6749999998</v>
          </cell>
          <cell r="FC7841">
            <v>11380829.264999999</v>
          </cell>
          <cell r="FI7841" t="str">
            <v>ID</v>
          </cell>
          <cell r="FJ7841" t="str">
            <v>Living Room/Family Room</v>
          </cell>
          <cell r="FK7841" t="str">
            <v>EISAnqnx</v>
          </cell>
          <cell r="FL7841">
            <v>637968.77499999991</v>
          </cell>
        </row>
        <row r="7842">
          <cell r="EZ7842" t="str">
            <v>OR</v>
          </cell>
          <cell r="FA7842" t="str">
            <v>Kitchen</v>
          </cell>
          <cell r="FB7842">
            <v>2413363.94</v>
          </cell>
          <cell r="FC7842">
            <v>2363774.27</v>
          </cell>
          <cell r="FI7842" t="str">
            <v>ID</v>
          </cell>
          <cell r="FJ7842" t="str">
            <v>Living Room/Family Room</v>
          </cell>
          <cell r="FK7842" t="str">
            <v>EISAq</v>
          </cell>
          <cell r="FL7842">
            <v>26234.23</v>
          </cell>
        </row>
        <row r="7843">
          <cell r="EZ7843" t="str">
            <v>OR</v>
          </cell>
          <cell r="FA7843" t="str">
            <v>Other</v>
          </cell>
          <cell r="FB7843">
            <v>2661312.29</v>
          </cell>
          <cell r="FC7843">
            <v>3264653.2749999999</v>
          </cell>
          <cell r="FI7843" t="str">
            <v>ID</v>
          </cell>
          <cell r="FJ7843" t="str">
            <v>Living Room/Family Room</v>
          </cell>
          <cell r="FK7843" t="str">
            <v>EISAx</v>
          </cell>
          <cell r="FL7843">
            <v>763177.6</v>
          </cell>
        </row>
        <row r="7844">
          <cell r="EZ7844" t="str">
            <v>OR</v>
          </cell>
          <cell r="FA7844" t="str">
            <v>Bathroom</v>
          </cell>
          <cell r="FB7844">
            <v>1851347.68</v>
          </cell>
          <cell r="FC7844">
            <v>1115767.575</v>
          </cell>
          <cell r="FI7844" t="str">
            <v>ID</v>
          </cell>
          <cell r="FJ7844" t="str">
            <v>Other</v>
          </cell>
          <cell r="FK7844" t="str">
            <v>EISAnqnx</v>
          </cell>
          <cell r="FL7844">
            <v>1037444.5499999999</v>
          </cell>
        </row>
        <row r="7845">
          <cell r="EZ7845" t="str">
            <v>OR</v>
          </cell>
          <cell r="FA7845" t="str">
            <v>Bedrooms</v>
          </cell>
          <cell r="FB7845">
            <v>3818404.59</v>
          </cell>
          <cell r="FC7845">
            <v>4868052.6049999995</v>
          </cell>
          <cell r="FI7845" t="str">
            <v>ID</v>
          </cell>
          <cell r="FJ7845" t="str">
            <v>Other</v>
          </cell>
          <cell r="FK7845" t="str">
            <v>EISAq</v>
          </cell>
          <cell r="FL7845">
            <v>95397.2</v>
          </cell>
        </row>
        <row r="7846">
          <cell r="EZ7846" t="str">
            <v>OR</v>
          </cell>
          <cell r="FA7846" t="str">
            <v>Garage</v>
          </cell>
          <cell r="FB7846">
            <v>3173738.88</v>
          </cell>
          <cell r="FC7846">
            <v>14050406.5</v>
          </cell>
          <cell r="FI7846" t="str">
            <v>OR</v>
          </cell>
          <cell r="FJ7846" t="str">
            <v>Bathroom</v>
          </cell>
          <cell r="FK7846" t="str">
            <v>EISAnqnx</v>
          </cell>
          <cell r="FL7846">
            <v>580569.12</v>
          </cell>
        </row>
        <row r="7847">
          <cell r="EZ7847" t="str">
            <v>OR</v>
          </cell>
          <cell r="FA7847" t="str">
            <v>Kitchen</v>
          </cell>
          <cell r="FB7847">
            <v>1057912.96</v>
          </cell>
          <cell r="FC7847">
            <v>1157092.3</v>
          </cell>
          <cell r="FI7847" t="str">
            <v>OR</v>
          </cell>
          <cell r="FJ7847" t="str">
            <v>Bathroom</v>
          </cell>
          <cell r="FK7847" t="str">
            <v>EISAq</v>
          </cell>
          <cell r="FL7847">
            <v>193523.04</v>
          </cell>
        </row>
        <row r="7848">
          <cell r="EZ7848" t="str">
            <v>OR</v>
          </cell>
          <cell r="FA7848" t="str">
            <v>Living Room/Family Room</v>
          </cell>
          <cell r="FB7848">
            <v>909143.95</v>
          </cell>
          <cell r="FC7848">
            <v>2148885.6999999997</v>
          </cell>
          <cell r="FI7848" t="str">
            <v>OR</v>
          </cell>
          <cell r="FJ7848" t="str">
            <v>Bedrooms</v>
          </cell>
          <cell r="FK7848" t="str">
            <v>EISAnqnx</v>
          </cell>
          <cell r="FL7848">
            <v>96761.52</v>
          </cell>
        </row>
        <row r="7849">
          <cell r="EZ7849" t="str">
            <v>OR</v>
          </cell>
          <cell r="FA7849" t="str">
            <v>Other</v>
          </cell>
          <cell r="FB7849">
            <v>3834934.48</v>
          </cell>
          <cell r="FC7849">
            <v>2768756.5749999997</v>
          </cell>
          <cell r="FI7849" t="str">
            <v>OR</v>
          </cell>
          <cell r="FJ7849" t="str">
            <v>Bedrooms</v>
          </cell>
          <cell r="FK7849" t="str">
            <v>EISAq</v>
          </cell>
          <cell r="FL7849">
            <v>169332.66</v>
          </cell>
        </row>
        <row r="7850">
          <cell r="EZ7850" t="str">
            <v>MT</v>
          </cell>
          <cell r="FA7850" t="str">
            <v>Bedrooms</v>
          </cell>
          <cell r="FB7850">
            <v>1282793.372</v>
          </cell>
          <cell r="FC7850">
            <v>607302.51</v>
          </cell>
          <cell r="FI7850" t="str">
            <v>OR</v>
          </cell>
          <cell r="FJ7850" t="str">
            <v>Exterior</v>
          </cell>
          <cell r="FK7850" t="str">
            <v>EISAq</v>
          </cell>
          <cell r="FL7850">
            <v>96761.52</v>
          </cell>
        </row>
        <row r="7851">
          <cell r="EZ7851" t="str">
            <v>MT</v>
          </cell>
          <cell r="FA7851" t="str">
            <v>Exterior</v>
          </cell>
          <cell r="FB7851">
            <v>255706.32</v>
          </cell>
          <cell r="FC7851">
            <v>1421300.9620000001</v>
          </cell>
          <cell r="FI7851" t="str">
            <v>OR</v>
          </cell>
          <cell r="FJ7851" t="str">
            <v>Exterior</v>
          </cell>
          <cell r="FK7851" t="str">
            <v>EISAx</v>
          </cell>
          <cell r="FL7851">
            <v>419299.92</v>
          </cell>
        </row>
        <row r="7852">
          <cell r="EZ7852" t="str">
            <v>MT</v>
          </cell>
          <cell r="FA7852" t="str">
            <v>Garage</v>
          </cell>
          <cell r="FB7852">
            <v>127853.16</v>
          </cell>
          <cell r="FC7852">
            <v>564684.79</v>
          </cell>
          <cell r="FI7852" t="str">
            <v>OR</v>
          </cell>
          <cell r="FJ7852" t="str">
            <v>Garage</v>
          </cell>
          <cell r="FK7852" t="str">
            <v>EISAnqnx</v>
          </cell>
          <cell r="FL7852">
            <v>96761.52</v>
          </cell>
        </row>
        <row r="7853">
          <cell r="EZ7853" t="str">
            <v>MT</v>
          </cell>
          <cell r="FA7853" t="str">
            <v>Kitchen</v>
          </cell>
          <cell r="FB7853">
            <v>63926.58</v>
          </cell>
          <cell r="FC7853">
            <v>213088.6</v>
          </cell>
          <cell r="FI7853" t="str">
            <v>OR</v>
          </cell>
          <cell r="FJ7853" t="str">
            <v>Garage</v>
          </cell>
          <cell r="FK7853" t="str">
            <v>EISAq</v>
          </cell>
          <cell r="FL7853">
            <v>177396.12</v>
          </cell>
        </row>
        <row r="7854">
          <cell r="EZ7854" t="str">
            <v>MT</v>
          </cell>
          <cell r="FA7854" t="str">
            <v>Living Room/Family Room</v>
          </cell>
          <cell r="FB7854">
            <v>1161332.8699999999</v>
          </cell>
          <cell r="FC7854">
            <v>447486.06</v>
          </cell>
          <cell r="FI7854" t="str">
            <v>OR</v>
          </cell>
          <cell r="FJ7854" t="str">
            <v>Kitchen</v>
          </cell>
          <cell r="FK7854" t="str">
            <v>EISAx</v>
          </cell>
          <cell r="FL7854">
            <v>846663.3</v>
          </cell>
        </row>
        <row r="7855">
          <cell r="EZ7855" t="str">
            <v>MT</v>
          </cell>
          <cell r="FA7855" t="str">
            <v>Other</v>
          </cell>
          <cell r="FB7855">
            <v>681883.52</v>
          </cell>
          <cell r="FC7855">
            <v>368643.27799999999</v>
          </cell>
          <cell r="FI7855" t="str">
            <v>OR</v>
          </cell>
          <cell r="FJ7855" t="str">
            <v>Living Room/Family Room</v>
          </cell>
          <cell r="FK7855" t="str">
            <v>EISAx</v>
          </cell>
          <cell r="FL7855">
            <v>362855.7</v>
          </cell>
        </row>
        <row r="7856">
          <cell r="EZ7856" t="str">
            <v>MT</v>
          </cell>
          <cell r="FA7856" t="str">
            <v>Bathroom</v>
          </cell>
          <cell r="FB7856">
            <v>50365.876000000004</v>
          </cell>
          <cell r="FC7856">
            <v>114467.90000000001</v>
          </cell>
          <cell r="FI7856" t="str">
            <v>OR</v>
          </cell>
          <cell r="FJ7856" t="str">
            <v>Other</v>
          </cell>
          <cell r="FK7856" t="str">
            <v>EISAq</v>
          </cell>
          <cell r="FL7856">
            <v>338665.32</v>
          </cell>
        </row>
        <row r="7857">
          <cell r="EZ7857" t="str">
            <v>MT</v>
          </cell>
          <cell r="FA7857" t="str">
            <v>Bedrooms</v>
          </cell>
          <cell r="FB7857">
            <v>257552.77500000002</v>
          </cell>
          <cell r="FC7857">
            <v>349127.09500000003</v>
          </cell>
          <cell r="FI7857" t="str">
            <v>OR</v>
          </cell>
          <cell r="FJ7857" t="str">
            <v>Bathroom</v>
          </cell>
          <cell r="FK7857" t="str">
            <v>EISAnqnx</v>
          </cell>
          <cell r="FL7857">
            <v>1270538.94</v>
          </cell>
        </row>
        <row r="7858">
          <cell r="EZ7858" t="str">
            <v>MT</v>
          </cell>
          <cell r="FA7858" t="str">
            <v>Living Room/Family Room</v>
          </cell>
          <cell r="FB7858">
            <v>188872.035</v>
          </cell>
          <cell r="FC7858">
            <v>537999.13</v>
          </cell>
          <cell r="FI7858" t="str">
            <v>OR</v>
          </cell>
          <cell r="FJ7858" t="str">
            <v>Bathroom</v>
          </cell>
          <cell r="FK7858" t="str">
            <v>EISAq</v>
          </cell>
          <cell r="FL7858">
            <v>28875.884999999998</v>
          </cell>
        </row>
        <row r="7859">
          <cell r="EZ7859" t="str">
            <v>MT</v>
          </cell>
          <cell r="FA7859" t="str">
            <v>Other</v>
          </cell>
          <cell r="FB7859">
            <v>120191.29500000001</v>
          </cell>
          <cell r="FC7859">
            <v>1159559.827</v>
          </cell>
          <cell r="FI7859" t="str">
            <v>OR</v>
          </cell>
          <cell r="FJ7859" t="str">
            <v>Bedrooms</v>
          </cell>
          <cell r="FK7859" t="str">
            <v>EISAnqnx</v>
          </cell>
          <cell r="FL7859">
            <v>1386042.48</v>
          </cell>
        </row>
        <row r="7860">
          <cell r="EZ7860" t="str">
            <v>OR</v>
          </cell>
          <cell r="FA7860" t="str">
            <v>Bathroom</v>
          </cell>
          <cell r="FB7860">
            <v>677330.64</v>
          </cell>
          <cell r="FC7860">
            <v>177396.12</v>
          </cell>
          <cell r="FI7860" t="str">
            <v>OR</v>
          </cell>
          <cell r="FJ7860" t="str">
            <v>Bedrooms</v>
          </cell>
          <cell r="FK7860" t="str">
            <v>EISAq</v>
          </cell>
          <cell r="FL7860">
            <v>115503.54</v>
          </cell>
        </row>
        <row r="7861">
          <cell r="EZ7861" t="str">
            <v>OR</v>
          </cell>
          <cell r="FA7861" t="str">
            <v>Bedrooms</v>
          </cell>
          <cell r="FB7861">
            <v>2741576.4</v>
          </cell>
          <cell r="FC7861">
            <v>1193392.08</v>
          </cell>
          <cell r="FI7861" t="str">
            <v>OR</v>
          </cell>
          <cell r="FJ7861" t="str">
            <v>Exterior</v>
          </cell>
          <cell r="FK7861" t="str">
            <v>EISAnqnx</v>
          </cell>
          <cell r="FL7861">
            <v>231007.08</v>
          </cell>
        </row>
        <row r="7862">
          <cell r="EZ7862" t="str">
            <v>OR</v>
          </cell>
          <cell r="FA7862" t="str">
            <v>Exterior</v>
          </cell>
          <cell r="FB7862">
            <v>1814278.5</v>
          </cell>
          <cell r="FC7862">
            <v>3009283.2719999999</v>
          </cell>
          <cell r="FI7862" t="str">
            <v>OR</v>
          </cell>
          <cell r="FJ7862" t="str">
            <v>Exterior</v>
          </cell>
          <cell r="FK7862" t="str">
            <v>EISAx</v>
          </cell>
          <cell r="FL7862">
            <v>1386042.48</v>
          </cell>
        </row>
        <row r="7863">
          <cell r="EZ7863" t="str">
            <v>OR</v>
          </cell>
          <cell r="FA7863" t="str">
            <v>Garage</v>
          </cell>
          <cell r="FB7863">
            <v>172558.04399999999</v>
          </cell>
          <cell r="FC7863">
            <v>483807.6</v>
          </cell>
          <cell r="FI7863" t="str">
            <v>OR</v>
          </cell>
          <cell r="FJ7863" t="str">
            <v>Garage</v>
          </cell>
          <cell r="FK7863" t="str">
            <v>EISAnqnx</v>
          </cell>
          <cell r="FL7863">
            <v>1501546.02</v>
          </cell>
        </row>
        <row r="7864">
          <cell r="EZ7864" t="str">
            <v>OR</v>
          </cell>
          <cell r="FA7864" t="str">
            <v>Kitchen</v>
          </cell>
          <cell r="FB7864">
            <v>1290153.6000000001</v>
          </cell>
          <cell r="FC7864">
            <v>677330.64</v>
          </cell>
          <cell r="FI7864" t="str">
            <v>OR</v>
          </cell>
          <cell r="FJ7864" t="str">
            <v>Garage</v>
          </cell>
          <cell r="FK7864" t="str">
            <v>EISAq</v>
          </cell>
          <cell r="FL7864">
            <v>429288.15700000001</v>
          </cell>
        </row>
        <row r="7865">
          <cell r="EZ7865" t="str">
            <v>OR</v>
          </cell>
          <cell r="FA7865" t="str">
            <v>Living Room/Family Room</v>
          </cell>
          <cell r="FB7865">
            <v>1378851.66</v>
          </cell>
          <cell r="FC7865">
            <v>677330.64</v>
          </cell>
          <cell r="FI7865" t="str">
            <v>OR</v>
          </cell>
          <cell r="FJ7865" t="str">
            <v>Kitchen</v>
          </cell>
          <cell r="FK7865" t="str">
            <v>EISAq</v>
          </cell>
          <cell r="FL7865">
            <v>154004.72</v>
          </cell>
        </row>
        <row r="7866">
          <cell r="EZ7866" t="str">
            <v>OR</v>
          </cell>
          <cell r="FA7866" t="str">
            <v>Other</v>
          </cell>
          <cell r="FB7866">
            <v>2193261.12</v>
          </cell>
          <cell r="FC7866">
            <v>1244998.2239999999</v>
          </cell>
          <cell r="FI7866" t="str">
            <v>OR</v>
          </cell>
          <cell r="FJ7866" t="str">
            <v>Living Room/Family Room</v>
          </cell>
          <cell r="FK7866" t="str">
            <v>EISAq</v>
          </cell>
          <cell r="FL7866">
            <v>308009.44</v>
          </cell>
        </row>
        <row r="7867">
          <cell r="EZ7867" t="str">
            <v>ID</v>
          </cell>
          <cell r="FA7867" t="str">
            <v>Bathroom</v>
          </cell>
          <cell r="FB7867">
            <v>679705.04999999993</v>
          </cell>
          <cell r="FC7867">
            <v>139518.405</v>
          </cell>
          <cell r="FI7867" t="str">
            <v>OR</v>
          </cell>
          <cell r="FJ7867" t="str">
            <v>Living Room/Family Room</v>
          </cell>
          <cell r="FK7867" t="str">
            <v>EISAx</v>
          </cell>
          <cell r="FL7867">
            <v>1540047.2</v>
          </cell>
        </row>
        <row r="7868">
          <cell r="EZ7868" t="str">
            <v>ID</v>
          </cell>
          <cell r="FA7868" t="str">
            <v>Bedrooms</v>
          </cell>
          <cell r="FB7868">
            <v>387551.125</v>
          </cell>
          <cell r="FC7868">
            <v>186024.53999999998</v>
          </cell>
          <cell r="FI7868" t="str">
            <v>OR</v>
          </cell>
          <cell r="FJ7868" t="str">
            <v>Other</v>
          </cell>
          <cell r="FK7868" t="str">
            <v>EISAnqnx</v>
          </cell>
          <cell r="FL7868">
            <v>231007.08</v>
          </cell>
        </row>
        <row r="7869">
          <cell r="EZ7869" t="str">
            <v>ID</v>
          </cell>
          <cell r="FA7869" t="str">
            <v>Exterior</v>
          </cell>
          <cell r="FB7869">
            <v>918198.04999999993</v>
          </cell>
          <cell r="FC7869">
            <v>2289532.7999999998</v>
          </cell>
          <cell r="FI7869" t="str">
            <v>OR</v>
          </cell>
          <cell r="FJ7869" t="str">
            <v>Other</v>
          </cell>
          <cell r="FK7869" t="str">
            <v>EISAx</v>
          </cell>
          <cell r="FL7869">
            <v>144379.42499999999</v>
          </cell>
        </row>
        <row r="7870">
          <cell r="EZ7870" t="str">
            <v>ID</v>
          </cell>
          <cell r="FA7870" t="str">
            <v>Living Room/Family Room</v>
          </cell>
          <cell r="FB7870">
            <v>1132841.75</v>
          </cell>
          <cell r="FC7870">
            <v>1093490.405</v>
          </cell>
          <cell r="FI7870" t="str">
            <v>OR</v>
          </cell>
          <cell r="FJ7870" t="str">
            <v>Bathroom</v>
          </cell>
          <cell r="FK7870" t="str">
            <v>EISAnqnx</v>
          </cell>
          <cell r="FL7870">
            <v>924028.32</v>
          </cell>
        </row>
        <row r="7871">
          <cell r="EZ7871" t="str">
            <v>ID</v>
          </cell>
          <cell r="FA7871" t="str">
            <v>Other</v>
          </cell>
          <cell r="FB7871">
            <v>1240163.5999999999</v>
          </cell>
          <cell r="FC7871">
            <v>722633.78999999992</v>
          </cell>
          <cell r="FI7871" t="str">
            <v>OR</v>
          </cell>
          <cell r="FJ7871" t="str">
            <v>Bedrooms</v>
          </cell>
          <cell r="FK7871" t="str">
            <v>EISAnqnx</v>
          </cell>
          <cell r="FL7871">
            <v>962529.5</v>
          </cell>
        </row>
        <row r="7872">
          <cell r="EZ7872" t="str">
            <v>WA</v>
          </cell>
          <cell r="FA7872" t="str">
            <v>Bathroom</v>
          </cell>
          <cell r="FB7872">
            <v>2038393.14</v>
          </cell>
          <cell r="FC7872">
            <v>478398.39</v>
          </cell>
          <cell r="FI7872" t="str">
            <v>OR</v>
          </cell>
          <cell r="FJ7872" t="str">
            <v>Exterior</v>
          </cell>
          <cell r="FK7872" t="str">
            <v>EISAnqnx</v>
          </cell>
          <cell r="FL7872">
            <v>423512.98</v>
          </cell>
        </row>
        <row r="7873">
          <cell r="EZ7873" t="str">
            <v>WA</v>
          </cell>
          <cell r="FA7873" t="str">
            <v>Bedrooms</v>
          </cell>
          <cell r="FB7873">
            <v>1670234.379</v>
          </cell>
          <cell r="FC7873">
            <v>1247995.8</v>
          </cell>
          <cell r="FI7873" t="str">
            <v>OR</v>
          </cell>
          <cell r="FJ7873" t="str">
            <v>Exterior</v>
          </cell>
          <cell r="FK7873" t="str">
            <v>EISAx</v>
          </cell>
          <cell r="FL7873">
            <v>2271569.62</v>
          </cell>
        </row>
        <row r="7874">
          <cell r="EZ7874" t="str">
            <v>WA</v>
          </cell>
          <cell r="FA7874" t="str">
            <v>Garage</v>
          </cell>
          <cell r="FB7874">
            <v>623997.9</v>
          </cell>
          <cell r="FC7874">
            <v>1455995.0999999999</v>
          </cell>
          <cell r="FI7874" t="str">
            <v>OR</v>
          </cell>
          <cell r="FJ7874" t="str">
            <v>Garage</v>
          </cell>
          <cell r="FK7874" t="str">
            <v>EISAnqnx</v>
          </cell>
          <cell r="FL7874">
            <v>1626674.855</v>
          </cell>
        </row>
        <row r="7875">
          <cell r="EZ7875" t="str">
            <v>WA</v>
          </cell>
          <cell r="FA7875" t="str">
            <v>Kitchen</v>
          </cell>
          <cell r="FB7875">
            <v>848637.14399999997</v>
          </cell>
          <cell r="FC7875">
            <v>561598.11</v>
          </cell>
          <cell r="FI7875" t="str">
            <v>OR</v>
          </cell>
          <cell r="FJ7875" t="str">
            <v>Kitchen</v>
          </cell>
          <cell r="FK7875" t="str">
            <v>EISAnqnx</v>
          </cell>
          <cell r="FL7875">
            <v>346510.62</v>
          </cell>
        </row>
        <row r="7876">
          <cell r="EZ7876" t="str">
            <v>WA</v>
          </cell>
          <cell r="FA7876" t="str">
            <v>Living Room/Family Room</v>
          </cell>
          <cell r="FB7876">
            <v>998396.64</v>
          </cell>
          <cell r="FC7876">
            <v>2088312.9719999998</v>
          </cell>
          <cell r="FI7876" t="str">
            <v>OR</v>
          </cell>
          <cell r="FJ7876" t="str">
            <v>Kitchen</v>
          </cell>
          <cell r="FK7876" t="str">
            <v>EISAx</v>
          </cell>
          <cell r="FL7876">
            <v>866276.54999999993</v>
          </cell>
        </row>
        <row r="7877">
          <cell r="EZ7877" t="str">
            <v>WA</v>
          </cell>
          <cell r="FA7877" t="str">
            <v>Other</v>
          </cell>
          <cell r="FB7877">
            <v>3015989.85</v>
          </cell>
          <cell r="FC7877">
            <v>1370715.3869999999</v>
          </cell>
          <cell r="FI7877" t="str">
            <v>OR</v>
          </cell>
          <cell r="FJ7877" t="str">
            <v>Living Room/Family Room</v>
          </cell>
          <cell r="FK7877" t="str">
            <v>EISAnqnx</v>
          </cell>
          <cell r="FL7877">
            <v>231007.08</v>
          </cell>
        </row>
        <row r="7878">
          <cell r="EZ7878" t="str">
            <v>MT</v>
          </cell>
          <cell r="FA7878" t="str">
            <v>Bathroom</v>
          </cell>
          <cell r="FB7878">
            <v>412084.44000000006</v>
          </cell>
          <cell r="FC7878">
            <v>154531.66500000001</v>
          </cell>
          <cell r="FI7878" t="str">
            <v>OR</v>
          </cell>
          <cell r="FJ7878" t="str">
            <v>Living Room/Family Room</v>
          </cell>
          <cell r="FK7878" t="str">
            <v>EISAq</v>
          </cell>
          <cell r="FL7878">
            <v>28875.884999999998</v>
          </cell>
        </row>
        <row r="7879">
          <cell r="EZ7879" t="str">
            <v>MT</v>
          </cell>
          <cell r="FA7879" t="str">
            <v>Bedrooms</v>
          </cell>
          <cell r="FB7879">
            <v>463594.99500000005</v>
          </cell>
          <cell r="FC7879">
            <v>417807.83500000002</v>
          </cell>
          <cell r="FI7879" t="str">
            <v>OR</v>
          </cell>
          <cell r="FJ7879" t="str">
            <v>Living Room/Family Room</v>
          </cell>
          <cell r="FK7879" t="str">
            <v>EISAx</v>
          </cell>
          <cell r="FL7879">
            <v>250257.66999999998</v>
          </cell>
        </row>
        <row r="7880">
          <cell r="EZ7880" t="str">
            <v>MT</v>
          </cell>
          <cell r="FA7880" t="str">
            <v>Exterior</v>
          </cell>
          <cell r="FB7880">
            <v>1144679</v>
          </cell>
          <cell r="FC7880">
            <v>2470217.2820000001</v>
          </cell>
          <cell r="FI7880" t="str">
            <v>OR</v>
          </cell>
          <cell r="FJ7880" t="str">
            <v>Other</v>
          </cell>
          <cell r="FK7880" t="str">
            <v>EISAnqnx</v>
          </cell>
          <cell r="FL7880">
            <v>2079063.72</v>
          </cell>
        </row>
        <row r="7881">
          <cell r="EZ7881" t="str">
            <v>MT</v>
          </cell>
          <cell r="FA7881" t="str">
            <v>Garage</v>
          </cell>
          <cell r="FB7881">
            <v>206042.22000000003</v>
          </cell>
          <cell r="FC7881">
            <v>618126.66</v>
          </cell>
          <cell r="FI7881" t="str">
            <v>OR</v>
          </cell>
          <cell r="FJ7881" t="str">
            <v>Other</v>
          </cell>
          <cell r="FK7881" t="str">
            <v>EISAq</v>
          </cell>
          <cell r="FL7881">
            <v>808524.78</v>
          </cell>
        </row>
        <row r="7882">
          <cell r="EZ7882" t="str">
            <v>MT</v>
          </cell>
          <cell r="FA7882" t="str">
            <v>Kitchen</v>
          </cell>
          <cell r="FB7882">
            <v>240382.59000000003</v>
          </cell>
          <cell r="FC7882">
            <v>263276.17000000004</v>
          </cell>
          <cell r="FI7882" t="str">
            <v>OR</v>
          </cell>
          <cell r="FJ7882" t="str">
            <v>Other</v>
          </cell>
          <cell r="FK7882" t="str">
            <v>EISAx</v>
          </cell>
          <cell r="FL7882">
            <v>770023.6</v>
          </cell>
        </row>
        <row r="7883">
          <cell r="EZ7883" t="str">
            <v>MT</v>
          </cell>
          <cell r="FA7883" t="str">
            <v>Living Room/Family Room</v>
          </cell>
          <cell r="FB7883">
            <v>1522423.07</v>
          </cell>
          <cell r="FC7883">
            <v>875679.43500000006</v>
          </cell>
          <cell r="FI7883" t="str">
            <v>ID</v>
          </cell>
          <cell r="FJ7883" t="str">
            <v>Bathroom</v>
          </cell>
          <cell r="FK7883" t="str">
            <v>EISAq</v>
          </cell>
          <cell r="FL7883">
            <v>71547.899999999994</v>
          </cell>
        </row>
        <row r="7884">
          <cell r="EZ7884" t="str">
            <v>MT</v>
          </cell>
          <cell r="FA7884" t="str">
            <v>Other</v>
          </cell>
          <cell r="FB7884">
            <v>937492.10100000002</v>
          </cell>
          <cell r="FC7884">
            <v>686807.4</v>
          </cell>
          <cell r="FI7884" t="str">
            <v>ID</v>
          </cell>
          <cell r="FJ7884" t="str">
            <v>Bedrooms</v>
          </cell>
          <cell r="FK7884" t="str">
            <v>EISAq</v>
          </cell>
          <cell r="FL7884">
            <v>143095.79999999999</v>
          </cell>
        </row>
        <row r="7885">
          <cell r="EZ7885" t="str">
            <v>ID</v>
          </cell>
          <cell r="FA7885" t="str">
            <v>Bathroom</v>
          </cell>
          <cell r="FB7885">
            <v>1029727.8080000001</v>
          </cell>
          <cell r="FC7885">
            <v>321789.94</v>
          </cell>
          <cell r="FI7885" t="str">
            <v>ID</v>
          </cell>
          <cell r="FJ7885" t="str">
            <v>Exterior</v>
          </cell>
          <cell r="FK7885" t="str">
            <v>EISAnqnx</v>
          </cell>
          <cell r="FL7885">
            <v>178869.75</v>
          </cell>
        </row>
        <row r="7886">
          <cell r="EZ7886" t="str">
            <v>ID</v>
          </cell>
          <cell r="FA7886" t="str">
            <v>Bedrooms</v>
          </cell>
          <cell r="FB7886">
            <v>1605163.936</v>
          </cell>
          <cell r="FC7886">
            <v>1552163.24</v>
          </cell>
          <cell r="FI7886" t="str">
            <v>ID</v>
          </cell>
          <cell r="FJ7886" t="str">
            <v>Exterior</v>
          </cell>
          <cell r="FK7886" t="str">
            <v>EISAx</v>
          </cell>
          <cell r="FL7886">
            <v>238492.99999999997</v>
          </cell>
        </row>
        <row r="7887">
          <cell r="EZ7887" t="str">
            <v>ID</v>
          </cell>
          <cell r="FA7887" t="str">
            <v>Exterior</v>
          </cell>
          <cell r="FB7887">
            <v>586793.42000000004</v>
          </cell>
          <cell r="FC7887">
            <v>4527773.7439999999</v>
          </cell>
          <cell r="FI7887" t="str">
            <v>ID</v>
          </cell>
          <cell r="FJ7887" t="str">
            <v>Kitchen</v>
          </cell>
          <cell r="FK7887" t="str">
            <v>EISAq</v>
          </cell>
          <cell r="FL7887">
            <v>132363.61499999999</v>
          </cell>
        </row>
        <row r="7888">
          <cell r="EZ7888" t="str">
            <v>ID</v>
          </cell>
          <cell r="FA7888" t="str">
            <v>Garage</v>
          </cell>
          <cell r="FB7888">
            <v>268789.24400000001</v>
          </cell>
          <cell r="FC7888">
            <v>545150.01600000006</v>
          </cell>
          <cell r="FI7888" t="str">
            <v>ID</v>
          </cell>
          <cell r="FJ7888" t="str">
            <v>Living Room/Family Room</v>
          </cell>
          <cell r="FK7888" t="str">
            <v>EISAnqnx</v>
          </cell>
          <cell r="FL7888">
            <v>429287.39999999997</v>
          </cell>
        </row>
        <row r="7889">
          <cell r="EZ7889" t="str">
            <v>ID</v>
          </cell>
          <cell r="FA7889" t="str">
            <v>Kitchen</v>
          </cell>
          <cell r="FB7889">
            <v>1325017.4000000001</v>
          </cell>
          <cell r="FC7889">
            <v>484577.79200000002</v>
          </cell>
          <cell r="FI7889" t="str">
            <v>ID</v>
          </cell>
          <cell r="FJ7889" t="str">
            <v>Living Room/Family Room</v>
          </cell>
          <cell r="FK7889" t="str">
            <v>EISAq</v>
          </cell>
          <cell r="FL7889">
            <v>17886.974999999999</v>
          </cell>
        </row>
        <row r="7890">
          <cell r="EZ7890" t="str">
            <v>ID</v>
          </cell>
          <cell r="FA7890" t="str">
            <v>Living Room/Family Room</v>
          </cell>
          <cell r="FB7890">
            <v>624651.06000000006</v>
          </cell>
          <cell r="FC7890">
            <v>1041085.1</v>
          </cell>
          <cell r="FI7890" t="str">
            <v>ID</v>
          </cell>
          <cell r="FJ7890" t="str">
            <v>Other</v>
          </cell>
          <cell r="FK7890" t="str">
            <v>EISAq</v>
          </cell>
          <cell r="FL7890">
            <v>186024.53999999998</v>
          </cell>
        </row>
        <row r="7891">
          <cell r="EZ7891" t="str">
            <v>ID</v>
          </cell>
          <cell r="FA7891" t="str">
            <v>Other</v>
          </cell>
          <cell r="FB7891">
            <v>2831751.4720000001</v>
          </cell>
          <cell r="FC7891">
            <v>2146528.1880000001</v>
          </cell>
          <cell r="FI7891" t="str">
            <v>OR</v>
          </cell>
          <cell r="FJ7891" t="str">
            <v>Bathroom</v>
          </cell>
          <cell r="FK7891" t="str">
            <v>EISAnqnx</v>
          </cell>
          <cell r="FL7891">
            <v>290284.56</v>
          </cell>
        </row>
        <row r="7892">
          <cell r="EZ7892" t="str">
            <v>WA</v>
          </cell>
          <cell r="FA7892" t="str">
            <v>Bathroom</v>
          </cell>
          <cell r="FB7892">
            <v>1331195.52</v>
          </cell>
          <cell r="FC7892">
            <v>372318.74699999997</v>
          </cell>
          <cell r="FI7892" t="str">
            <v>OR</v>
          </cell>
          <cell r="FJ7892" t="str">
            <v>Bathroom</v>
          </cell>
          <cell r="FK7892" t="str">
            <v>EISAq</v>
          </cell>
          <cell r="FL7892">
            <v>120951.9</v>
          </cell>
        </row>
        <row r="7893">
          <cell r="EZ7893" t="str">
            <v>WA</v>
          </cell>
          <cell r="FA7893" t="str">
            <v>Bedrooms</v>
          </cell>
          <cell r="FB7893">
            <v>264159.11099999998</v>
          </cell>
          <cell r="FC7893">
            <v>1566234.7290000001</v>
          </cell>
          <cell r="FI7893" t="str">
            <v>OR</v>
          </cell>
          <cell r="FJ7893" t="str">
            <v>Bedrooms</v>
          </cell>
          <cell r="FK7893" t="str">
            <v>EISAnqnx</v>
          </cell>
          <cell r="FL7893">
            <v>709584.48</v>
          </cell>
        </row>
        <row r="7894">
          <cell r="EZ7894" t="str">
            <v>WA</v>
          </cell>
          <cell r="FA7894" t="str">
            <v>Exterior</v>
          </cell>
          <cell r="FB7894">
            <v>108159.636</v>
          </cell>
          <cell r="FC7894">
            <v>4991983.2</v>
          </cell>
          <cell r="FI7894" t="str">
            <v>OR</v>
          </cell>
          <cell r="FJ7894" t="str">
            <v>Bedrooms</v>
          </cell>
          <cell r="FK7894" t="str">
            <v>EISAq</v>
          </cell>
          <cell r="FL7894">
            <v>328989.16800000001</v>
          </cell>
        </row>
        <row r="7895">
          <cell r="EZ7895" t="str">
            <v>WA</v>
          </cell>
          <cell r="FA7895" t="str">
            <v>Garage</v>
          </cell>
          <cell r="FB7895">
            <v>311998.95</v>
          </cell>
          <cell r="FC7895">
            <v>873597.05999999994</v>
          </cell>
          <cell r="FI7895" t="str">
            <v>OR</v>
          </cell>
          <cell r="FJ7895" t="str">
            <v>Exterior</v>
          </cell>
          <cell r="FK7895" t="str">
            <v>EISAnqnx</v>
          </cell>
          <cell r="FL7895">
            <v>96761.52</v>
          </cell>
        </row>
        <row r="7896">
          <cell r="EZ7896" t="str">
            <v>WA</v>
          </cell>
          <cell r="FA7896" t="str">
            <v>Kitchen</v>
          </cell>
          <cell r="FB7896">
            <v>176799.405</v>
          </cell>
          <cell r="FC7896">
            <v>259999.125</v>
          </cell>
          <cell r="FI7896" t="str">
            <v>OR</v>
          </cell>
          <cell r="FJ7896" t="str">
            <v>Exterior</v>
          </cell>
          <cell r="FK7896" t="str">
            <v>EISAq</v>
          </cell>
          <cell r="FL7896">
            <v>637013.34</v>
          </cell>
        </row>
        <row r="7897">
          <cell r="EZ7897" t="str">
            <v>WA</v>
          </cell>
          <cell r="FA7897" t="str">
            <v>Living Room/Family Room</v>
          </cell>
          <cell r="FB7897">
            <v>116479.60799999999</v>
          </cell>
          <cell r="FC7897">
            <v>1081596.3599999999</v>
          </cell>
          <cell r="FI7897" t="str">
            <v>OR</v>
          </cell>
          <cell r="FJ7897" t="str">
            <v>Exterior</v>
          </cell>
          <cell r="FK7897" t="str">
            <v>EISAx</v>
          </cell>
          <cell r="FL7897">
            <v>967615.2</v>
          </cell>
        </row>
        <row r="7898">
          <cell r="EZ7898" t="str">
            <v>WA</v>
          </cell>
          <cell r="FA7898" t="str">
            <v>Other</v>
          </cell>
          <cell r="FB7898">
            <v>667677.75300000003</v>
          </cell>
          <cell r="FC7898">
            <v>1501754.946</v>
          </cell>
          <cell r="FI7898" t="str">
            <v>OR</v>
          </cell>
          <cell r="FJ7898" t="str">
            <v>Garage</v>
          </cell>
          <cell r="FK7898" t="str">
            <v>EISAq</v>
          </cell>
          <cell r="FL7898">
            <v>141916.89600000001</v>
          </cell>
        </row>
        <row r="7899">
          <cell r="EZ7899" t="str">
            <v>MT</v>
          </cell>
          <cell r="FA7899" t="str">
            <v>Bathroom</v>
          </cell>
          <cell r="FB7899">
            <v>1385075.9</v>
          </cell>
          <cell r="FC7899">
            <v>217350.372</v>
          </cell>
          <cell r="FI7899" t="str">
            <v>OR</v>
          </cell>
          <cell r="FJ7899" t="str">
            <v>Kitchen</v>
          </cell>
          <cell r="FK7899" t="str">
            <v>EISAq</v>
          </cell>
          <cell r="FL7899">
            <v>103212.288</v>
          </cell>
        </row>
        <row r="7900">
          <cell r="EZ7900" t="str">
            <v>MT</v>
          </cell>
          <cell r="FA7900" t="str">
            <v>Bedrooms</v>
          </cell>
          <cell r="FB7900">
            <v>628611.37</v>
          </cell>
          <cell r="FC7900">
            <v>1214605.02</v>
          </cell>
          <cell r="FI7900" t="str">
            <v>OR</v>
          </cell>
          <cell r="FJ7900" t="str">
            <v>Living Room/Family Room</v>
          </cell>
          <cell r="FK7900" t="str">
            <v>EISAnqnx</v>
          </cell>
          <cell r="FL7900">
            <v>387046.08</v>
          </cell>
        </row>
        <row r="7901">
          <cell r="EZ7901" t="str">
            <v>MT</v>
          </cell>
          <cell r="FA7901" t="str">
            <v>Exterior</v>
          </cell>
          <cell r="FB7901">
            <v>511412.64</v>
          </cell>
          <cell r="FC7901">
            <v>4990535.0120000001</v>
          </cell>
          <cell r="FI7901" t="str">
            <v>OR</v>
          </cell>
          <cell r="FJ7901" t="str">
            <v>Living Room/Family Room</v>
          </cell>
          <cell r="FK7901" t="str">
            <v>EISAq</v>
          </cell>
          <cell r="FL7901">
            <v>96761.52</v>
          </cell>
        </row>
        <row r="7902">
          <cell r="EZ7902" t="str">
            <v>MT</v>
          </cell>
          <cell r="FA7902" t="str">
            <v>Kitchen</v>
          </cell>
          <cell r="FB7902">
            <v>575339.22</v>
          </cell>
          <cell r="FC7902">
            <v>319632.90000000002</v>
          </cell>
          <cell r="FI7902" t="str">
            <v>OR</v>
          </cell>
          <cell r="FJ7902" t="str">
            <v>Other</v>
          </cell>
          <cell r="FK7902" t="str">
            <v>EISAq</v>
          </cell>
          <cell r="FL7902">
            <v>191910.348</v>
          </cell>
        </row>
        <row r="7903">
          <cell r="EZ7903" t="str">
            <v>MT</v>
          </cell>
          <cell r="FA7903" t="str">
            <v>Living Room/Family Room</v>
          </cell>
          <cell r="FB7903">
            <v>692537.95</v>
          </cell>
          <cell r="FC7903">
            <v>884317.69</v>
          </cell>
          <cell r="FI7903" t="str">
            <v>MT</v>
          </cell>
          <cell r="FJ7903" t="str">
            <v>Bathroom</v>
          </cell>
          <cell r="FK7903" t="str">
            <v>EISAnqnx</v>
          </cell>
          <cell r="FL7903">
            <v>274722.96000000002</v>
          </cell>
        </row>
        <row r="7904">
          <cell r="EZ7904" t="str">
            <v>MT</v>
          </cell>
          <cell r="FA7904" t="str">
            <v>Other</v>
          </cell>
          <cell r="FB7904">
            <v>1353112.6099999999</v>
          </cell>
          <cell r="FC7904">
            <v>1713232.344</v>
          </cell>
          <cell r="FI7904" t="str">
            <v>MT</v>
          </cell>
          <cell r="FJ7904" t="str">
            <v>Bathroom</v>
          </cell>
          <cell r="FK7904" t="str">
            <v>EISAq</v>
          </cell>
          <cell r="FL7904">
            <v>51510.555000000008</v>
          </cell>
        </row>
        <row r="7905">
          <cell r="EZ7905" t="str">
            <v>ID</v>
          </cell>
          <cell r="FA7905" t="str">
            <v>Bathroom</v>
          </cell>
          <cell r="FB7905">
            <v>1514305.6</v>
          </cell>
          <cell r="FC7905">
            <v>321789.94</v>
          </cell>
          <cell r="FI7905" t="str">
            <v>MT</v>
          </cell>
          <cell r="FJ7905" t="str">
            <v>Bedrooms</v>
          </cell>
          <cell r="FK7905" t="str">
            <v>EISAnqnx</v>
          </cell>
          <cell r="FL7905">
            <v>343403.7</v>
          </cell>
        </row>
        <row r="7906">
          <cell r="EZ7906" t="str">
            <v>ID</v>
          </cell>
          <cell r="FA7906" t="str">
            <v>Bedrooms</v>
          </cell>
          <cell r="FB7906">
            <v>5072923.76</v>
          </cell>
          <cell r="FC7906">
            <v>2578105.284</v>
          </cell>
          <cell r="FI7906" t="str">
            <v>MT</v>
          </cell>
          <cell r="FJ7906" t="str">
            <v>Bedrooms</v>
          </cell>
          <cell r="FK7906" t="str">
            <v>EISAq</v>
          </cell>
          <cell r="FL7906">
            <v>68680.740000000005</v>
          </cell>
        </row>
        <row r="7907">
          <cell r="EZ7907" t="str">
            <v>ID</v>
          </cell>
          <cell r="FA7907" t="str">
            <v>Exterior</v>
          </cell>
          <cell r="FB7907">
            <v>1078942.74</v>
          </cell>
          <cell r="FC7907">
            <v>5247068.9040000001</v>
          </cell>
          <cell r="FI7907" t="str">
            <v>MT</v>
          </cell>
          <cell r="FJ7907" t="str">
            <v>Exterior</v>
          </cell>
          <cell r="FK7907" t="str">
            <v>EISAnqnx</v>
          </cell>
          <cell r="FL7907">
            <v>686807.4</v>
          </cell>
        </row>
        <row r="7908">
          <cell r="EZ7908" t="str">
            <v>ID</v>
          </cell>
          <cell r="FA7908" t="str">
            <v>Garage</v>
          </cell>
          <cell r="FB7908">
            <v>1211444.48</v>
          </cell>
          <cell r="FC7908">
            <v>1514305.6</v>
          </cell>
          <cell r="FI7908" t="str">
            <v>MT</v>
          </cell>
          <cell r="FJ7908" t="str">
            <v>Garage</v>
          </cell>
          <cell r="FK7908" t="str">
            <v>EISAq</v>
          </cell>
          <cell r="FL7908">
            <v>274722.96000000002</v>
          </cell>
        </row>
        <row r="7909">
          <cell r="EZ7909" t="str">
            <v>ID</v>
          </cell>
          <cell r="FA7909" t="str">
            <v>Kitchen</v>
          </cell>
          <cell r="FB7909">
            <v>1608949.7</v>
          </cell>
          <cell r="FC7909">
            <v>689009.04800000007</v>
          </cell>
          <cell r="FI7909" t="str">
            <v>MT</v>
          </cell>
          <cell r="FJ7909" t="str">
            <v>Kitchen</v>
          </cell>
          <cell r="FK7909" t="str">
            <v>EISAnqnx</v>
          </cell>
          <cell r="FL7909">
            <v>1030211.1000000001</v>
          </cell>
        </row>
        <row r="7910">
          <cell r="EZ7910" t="str">
            <v>ID</v>
          </cell>
          <cell r="FA7910" t="str">
            <v>Living Room/Family Room</v>
          </cell>
          <cell r="FB7910">
            <v>1476447.96</v>
          </cell>
          <cell r="FC7910">
            <v>889654.54</v>
          </cell>
          <cell r="FI7910" t="str">
            <v>MT</v>
          </cell>
          <cell r="FJ7910" t="str">
            <v>Living Room/Family Room</v>
          </cell>
          <cell r="FK7910" t="str">
            <v>EISAnqnx</v>
          </cell>
          <cell r="FL7910">
            <v>778381.72000000009</v>
          </cell>
        </row>
        <row r="7911">
          <cell r="EZ7911" t="str">
            <v>ID</v>
          </cell>
          <cell r="FA7911" t="str">
            <v>Other</v>
          </cell>
          <cell r="FB7911">
            <v>1362875.04</v>
          </cell>
          <cell r="FC7911">
            <v>435362.86</v>
          </cell>
          <cell r="FI7911" t="str">
            <v>MT</v>
          </cell>
          <cell r="FJ7911" t="str">
            <v>Other</v>
          </cell>
          <cell r="FK7911" t="str">
            <v>EISAnqnx</v>
          </cell>
          <cell r="FL7911">
            <v>137361.48000000001</v>
          </cell>
        </row>
        <row r="7912">
          <cell r="EZ7912" t="str">
            <v>ID</v>
          </cell>
          <cell r="FA7912" t="str">
            <v>Bathroom</v>
          </cell>
          <cell r="FB7912">
            <v>632006.44999999995</v>
          </cell>
          <cell r="FC7912">
            <v>174099.88999999998</v>
          </cell>
          <cell r="FI7912" t="str">
            <v>MT</v>
          </cell>
          <cell r="FJ7912" t="str">
            <v>Bathroom</v>
          </cell>
          <cell r="FK7912" t="str">
            <v>EISAq</v>
          </cell>
          <cell r="FL7912">
            <v>72450.123999999996</v>
          </cell>
        </row>
        <row r="7913">
          <cell r="EZ7913" t="str">
            <v>ID</v>
          </cell>
          <cell r="FA7913" t="str">
            <v>Bedrooms</v>
          </cell>
          <cell r="FB7913">
            <v>920582.98</v>
          </cell>
          <cell r="FC7913">
            <v>950394.60499999998</v>
          </cell>
          <cell r="FI7913" t="str">
            <v>MT</v>
          </cell>
          <cell r="FJ7913" t="str">
            <v>Bedrooms</v>
          </cell>
          <cell r="FK7913" t="str">
            <v>EISAnqnx</v>
          </cell>
          <cell r="FL7913">
            <v>340941.76</v>
          </cell>
        </row>
        <row r="7914">
          <cell r="EZ7914" t="str">
            <v>ID</v>
          </cell>
          <cell r="FA7914" t="str">
            <v>Exterior</v>
          </cell>
          <cell r="FB7914">
            <v>524684.6</v>
          </cell>
          <cell r="FC7914">
            <v>3935134.4999999995</v>
          </cell>
          <cell r="FI7914" t="str">
            <v>MT</v>
          </cell>
          <cell r="FJ7914" t="str">
            <v>Bedrooms</v>
          </cell>
          <cell r="FK7914" t="str">
            <v>EISAq</v>
          </cell>
          <cell r="FL7914">
            <v>21308.86</v>
          </cell>
        </row>
        <row r="7915">
          <cell r="EZ7915" t="str">
            <v>ID</v>
          </cell>
          <cell r="FA7915" t="str">
            <v>Garage</v>
          </cell>
          <cell r="FB7915">
            <v>286191.59999999998</v>
          </cell>
          <cell r="FC7915">
            <v>682089.98</v>
          </cell>
          <cell r="FI7915" t="str">
            <v>MT</v>
          </cell>
          <cell r="FJ7915" t="str">
            <v>Exterior</v>
          </cell>
          <cell r="FK7915" t="str">
            <v>EISAnqnx</v>
          </cell>
          <cell r="FL7915">
            <v>383559.48</v>
          </cell>
        </row>
        <row r="7916">
          <cell r="EZ7916" t="str">
            <v>ID</v>
          </cell>
          <cell r="FA7916" t="str">
            <v>Kitchen</v>
          </cell>
          <cell r="FB7916">
            <v>364894.29</v>
          </cell>
          <cell r="FC7916">
            <v>382781.26499999996</v>
          </cell>
          <cell r="FI7916" t="str">
            <v>MT</v>
          </cell>
          <cell r="FJ7916" t="str">
            <v>Kitchen</v>
          </cell>
          <cell r="FK7916" t="str">
            <v>EISAq</v>
          </cell>
          <cell r="FL7916">
            <v>168339.99400000001</v>
          </cell>
        </row>
        <row r="7917">
          <cell r="EZ7917" t="str">
            <v>ID</v>
          </cell>
          <cell r="FA7917" t="str">
            <v>Living Room/Family Room</v>
          </cell>
          <cell r="FB7917">
            <v>632006.44999999995</v>
          </cell>
          <cell r="FC7917">
            <v>1055331.5249999999</v>
          </cell>
          <cell r="FI7917" t="str">
            <v>MT</v>
          </cell>
          <cell r="FJ7917" t="str">
            <v>Living Room/Family Room</v>
          </cell>
          <cell r="FK7917" t="str">
            <v>EISAnqnx</v>
          </cell>
          <cell r="FL7917">
            <v>127853.16</v>
          </cell>
        </row>
        <row r="7918">
          <cell r="EZ7918" t="str">
            <v>ID</v>
          </cell>
          <cell r="FA7918" t="str">
            <v>Other</v>
          </cell>
          <cell r="FB7918">
            <v>882424.1</v>
          </cell>
          <cell r="FC7918">
            <v>1131649.2849999999</v>
          </cell>
          <cell r="FI7918" t="str">
            <v>MT</v>
          </cell>
          <cell r="FJ7918" t="str">
            <v>Other</v>
          </cell>
          <cell r="FK7918" t="str">
            <v>EISAnqnx</v>
          </cell>
          <cell r="FL7918">
            <v>426177.2</v>
          </cell>
        </row>
        <row r="7919">
          <cell r="EZ7919" t="str">
            <v>OR</v>
          </cell>
          <cell r="FA7919" t="str">
            <v>Bathroom</v>
          </cell>
          <cell r="FB7919">
            <v>308009.44</v>
          </cell>
          <cell r="FC7919">
            <v>105878.245</v>
          </cell>
          <cell r="FI7919" t="str">
            <v>OR</v>
          </cell>
          <cell r="FJ7919" t="str">
            <v>Bathroom</v>
          </cell>
          <cell r="FK7919" t="str">
            <v>EISAnqnx</v>
          </cell>
          <cell r="FL7919">
            <v>290284.56</v>
          </cell>
        </row>
        <row r="7920">
          <cell r="EZ7920" t="str">
            <v>OR</v>
          </cell>
          <cell r="FA7920" t="str">
            <v>Bedrooms</v>
          </cell>
          <cell r="FB7920">
            <v>962529.5</v>
          </cell>
          <cell r="FC7920">
            <v>972154.79500000004</v>
          </cell>
          <cell r="FI7920" t="str">
            <v>OR</v>
          </cell>
          <cell r="FJ7920" t="str">
            <v>Bedrooms</v>
          </cell>
          <cell r="FK7920" t="str">
            <v>EISAnqnx</v>
          </cell>
          <cell r="FL7920">
            <v>290284.56</v>
          </cell>
        </row>
        <row r="7921">
          <cell r="EZ7921" t="str">
            <v>OR</v>
          </cell>
          <cell r="FA7921" t="str">
            <v>Exterior</v>
          </cell>
          <cell r="FB7921">
            <v>656445.11899999995</v>
          </cell>
          <cell r="FC7921">
            <v>3927120.36</v>
          </cell>
          <cell r="FI7921" t="str">
            <v>OR</v>
          </cell>
          <cell r="FJ7921" t="str">
            <v>Exterior</v>
          </cell>
          <cell r="FK7921" t="str">
            <v>EISAnqnx</v>
          </cell>
          <cell r="FL7921">
            <v>96761.52</v>
          </cell>
        </row>
        <row r="7922">
          <cell r="EZ7922" t="str">
            <v>OR</v>
          </cell>
          <cell r="FA7922" t="str">
            <v>Garage</v>
          </cell>
          <cell r="FB7922">
            <v>554416.99199999997</v>
          </cell>
          <cell r="FC7922">
            <v>770023.6</v>
          </cell>
          <cell r="FI7922" t="str">
            <v>OR</v>
          </cell>
          <cell r="FJ7922" t="str">
            <v>Exterior</v>
          </cell>
          <cell r="FK7922" t="str">
            <v>EISAx</v>
          </cell>
          <cell r="FL7922">
            <v>483807.6</v>
          </cell>
        </row>
        <row r="7923">
          <cell r="EZ7923" t="str">
            <v>OR</v>
          </cell>
          <cell r="FA7923" t="str">
            <v>Kitchen</v>
          </cell>
          <cell r="FB7923">
            <v>338810.38400000002</v>
          </cell>
          <cell r="FC7923">
            <v>365761.21</v>
          </cell>
          <cell r="FI7923" t="str">
            <v>OR</v>
          </cell>
          <cell r="FJ7923" t="str">
            <v>Kitchen</v>
          </cell>
          <cell r="FK7923" t="str">
            <v>EISAnqnx</v>
          </cell>
          <cell r="FL7923">
            <v>96761.52</v>
          </cell>
        </row>
        <row r="7924">
          <cell r="EZ7924" t="str">
            <v>OR</v>
          </cell>
          <cell r="FA7924" t="str">
            <v>Living Room/Family Room</v>
          </cell>
          <cell r="FB7924">
            <v>500515.33999999997</v>
          </cell>
          <cell r="FC7924">
            <v>981780.09</v>
          </cell>
          <cell r="FI7924" t="str">
            <v>OR</v>
          </cell>
          <cell r="FJ7924" t="str">
            <v>Kitchen</v>
          </cell>
          <cell r="FK7924" t="str">
            <v>EISAq</v>
          </cell>
          <cell r="FL7924">
            <v>232227.64799999999</v>
          </cell>
        </row>
        <row r="7925">
          <cell r="EZ7925" t="str">
            <v>OR</v>
          </cell>
          <cell r="FA7925" t="str">
            <v>Other</v>
          </cell>
          <cell r="FB7925">
            <v>1193536.58</v>
          </cell>
          <cell r="FC7925">
            <v>891302.31700000004</v>
          </cell>
          <cell r="FI7925" t="str">
            <v>OR</v>
          </cell>
          <cell r="FJ7925" t="str">
            <v>Living Room/Family Room</v>
          </cell>
          <cell r="FK7925" t="str">
            <v>EISAnqnx</v>
          </cell>
          <cell r="FL7925">
            <v>677330.64</v>
          </cell>
        </row>
        <row r="7926">
          <cell r="EZ7926" t="str">
            <v>MT</v>
          </cell>
          <cell r="FA7926" t="str">
            <v>Bathroom</v>
          </cell>
          <cell r="FB7926">
            <v>1704708.8</v>
          </cell>
          <cell r="FC7926">
            <v>219481.258</v>
          </cell>
          <cell r="FI7926" t="str">
            <v>OR</v>
          </cell>
          <cell r="FJ7926" t="str">
            <v>Other</v>
          </cell>
          <cell r="FK7926" t="str">
            <v>EISAnqnx</v>
          </cell>
          <cell r="FL7926">
            <v>96761.52</v>
          </cell>
        </row>
        <row r="7927">
          <cell r="EZ7927" t="str">
            <v>MT</v>
          </cell>
          <cell r="FA7927" t="str">
            <v>Bedrooms</v>
          </cell>
          <cell r="FB7927">
            <v>447486.06</v>
          </cell>
          <cell r="FC7927">
            <v>973814.902</v>
          </cell>
          <cell r="FI7927" t="str">
            <v>OR</v>
          </cell>
          <cell r="FJ7927" t="str">
            <v>Other</v>
          </cell>
          <cell r="FK7927" t="str">
            <v>EISAq</v>
          </cell>
          <cell r="FL7927">
            <v>232227.64799999999</v>
          </cell>
        </row>
        <row r="7928">
          <cell r="EZ7928" t="str">
            <v>MT</v>
          </cell>
          <cell r="FA7928" t="str">
            <v>Exterior</v>
          </cell>
          <cell r="FB7928">
            <v>596648.07999999996</v>
          </cell>
          <cell r="FC7928">
            <v>5403926.8959999997</v>
          </cell>
          <cell r="FI7928" t="str">
            <v>OR</v>
          </cell>
          <cell r="FJ7928" t="str">
            <v>Other</v>
          </cell>
          <cell r="FK7928" t="str">
            <v>EISAx</v>
          </cell>
          <cell r="FL7928">
            <v>64507.68</v>
          </cell>
        </row>
        <row r="7929">
          <cell r="EZ7929" t="str">
            <v>MT</v>
          </cell>
          <cell r="FA7929" t="str">
            <v>Garage</v>
          </cell>
          <cell r="FB7929">
            <v>681883.52</v>
          </cell>
          <cell r="FC7929">
            <v>1167725.5279999999</v>
          </cell>
          <cell r="FI7929" t="str">
            <v>WA</v>
          </cell>
          <cell r="FJ7929" t="str">
            <v>Bathroom</v>
          </cell>
          <cell r="FK7929" t="str">
            <v>EISAnqnx</v>
          </cell>
          <cell r="FL7929">
            <v>228514.56</v>
          </cell>
        </row>
        <row r="7930">
          <cell r="EZ7930" t="str">
            <v>MT</v>
          </cell>
          <cell r="FA7930" t="str">
            <v>Kitchen</v>
          </cell>
          <cell r="FB7930">
            <v>639265.80000000005</v>
          </cell>
          <cell r="FC7930">
            <v>396344.79599999997</v>
          </cell>
          <cell r="FI7930" t="str">
            <v>WA</v>
          </cell>
          <cell r="FJ7930" t="str">
            <v>Bedrooms</v>
          </cell>
          <cell r="FK7930" t="str">
            <v>EISAnqnx</v>
          </cell>
          <cell r="FL7930">
            <v>457029.12</v>
          </cell>
        </row>
        <row r="7931">
          <cell r="EZ7931" t="str">
            <v>MT</v>
          </cell>
          <cell r="FA7931" t="str">
            <v>Living Room/Family Room</v>
          </cell>
          <cell r="FB7931">
            <v>419784.54200000002</v>
          </cell>
          <cell r="FC7931">
            <v>613695.16799999995</v>
          </cell>
          <cell r="FI7931" t="str">
            <v>WA</v>
          </cell>
          <cell r="FJ7931" t="str">
            <v>Bedrooms</v>
          </cell>
          <cell r="FK7931" t="str">
            <v>EISAq</v>
          </cell>
          <cell r="FL7931">
            <v>41894.336000000003</v>
          </cell>
        </row>
        <row r="7932">
          <cell r="EZ7932" t="str">
            <v>MT</v>
          </cell>
          <cell r="FA7932" t="str">
            <v>Other</v>
          </cell>
          <cell r="FB7932">
            <v>2525099.91</v>
          </cell>
          <cell r="FC7932">
            <v>2635905.9819999998</v>
          </cell>
          <cell r="FI7932" t="str">
            <v>WA</v>
          </cell>
          <cell r="FJ7932" t="str">
            <v>Bedrooms</v>
          </cell>
          <cell r="FK7932" t="str">
            <v>EISAx</v>
          </cell>
          <cell r="FL7932">
            <v>228514.56</v>
          </cell>
        </row>
        <row r="7933">
          <cell r="EZ7933" t="str">
            <v>OR</v>
          </cell>
          <cell r="FA7933" t="str">
            <v>Bathroom</v>
          </cell>
          <cell r="FB7933">
            <v>314474.94</v>
          </cell>
          <cell r="FC7933">
            <v>72571.14</v>
          </cell>
          <cell r="FI7933" t="str">
            <v>WA</v>
          </cell>
          <cell r="FJ7933" t="str">
            <v>Exterior</v>
          </cell>
          <cell r="FK7933" t="str">
            <v>EISAnqnx</v>
          </cell>
          <cell r="FL7933">
            <v>1399651.68</v>
          </cell>
        </row>
        <row r="7934">
          <cell r="EZ7934" t="str">
            <v>OR</v>
          </cell>
          <cell r="FA7934" t="str">
            <v>Bedrooms</v>
          </cell>
          <cell r="FB7934">
            <v>1201455.54</v>
          </cell>
          <cell r="FC7934">
            <v>620886.42000000004</v>
          </cell>
          <cell r="FI7934" t="str">
            <v>WA</v>
          </cell>
          <cell r="FJ7934" t="str">
            <v>Exterior</v>
          </cell>
          <cell r="FK7934" t="str">
            <v>EISAx</v>
          </cell>
          <cell r="FL7934">
            <v>571286.4</v>
          </cell>
        </row>
        <row r="7935">
          <cell r="EZ7935" t="str">
            <v>OR</v>
          </cell>
          <cell r="FA7935" t="str">
            <v>Exterior</v>
          </cell>
          <cell r="FB7935">
            <v>1693326.6</v>
          </cell>
          <cell r="FC7935">
            <v>1551409.7039999999</v>
          </cell>
          <cell r="FI7935" t="str">
            <v>WA</v>
          </cell>
          <cell r="FJ7935" t="str">
            <v>Garage</v>
          </cell>
          <cell r="FK7935" t="str">
            <v>EISAnqnx</v>
          </cell>
          <cell r="FL7935">
            <v>0</v>
          </cell>
        </row>
        <row r="7936">
          <cell r="EZ7936" t="str">
            <v>OR</v>
          </cell>
          <cell r="FA7936" t="str">
            <v>Garage</v>
          </cell>
          <cell r="FB7936">
            <v>967615.2</v>
          </cell>
          <cell r="FC7936">
            <v>628949.88</v>
          </cell>
          <cell r="FI7936" t="str">
            <v>WA</v>
          </cell>
          <cell r="FJ7936" t="str">
            <v>Garage</v>
          </cell>
          <cell r="FK7936" t="str">
            <v>EISAq</v>
          </cell>
          <cell r="FL7936">
            <v>0</v>
          </cell>
        </row>
        <row r="7937">
          <cell r="EZ7937" t="str">
            <v>OR</v>
          </cell>
          <cell r="FA7937" t="str">
            <v>Kitchen</v>
          </cell>
          <cell r="FB7937">
            <v>103212.288</v>
          </cell>
          <cell r="FC7937">
            <v>130628.052</v>
          </cell>
          <cell r="FI7937" t="str">
            <v>WA</v>
          </cell>
          <cell r="FJ7937" t="str">
            <v>Kitchen</v>
          </cell>
          <cell r="FK7937" t="str">
            <v>EISAnqnx</v>
          </cell>
          <cell r="FL7937">
            <v>799800.96</v>
          </cell>
        </row>
        <row r="7938">
          <cell r="EZ7938" t="str">
            <v>OR</v>
          </cell>
          <cell r="FA7938" t="str">
            <v>Living Room/Family Room</v>
          </cell>
          <cell r="FB7938">
            <v>677330.64</v>
          </cell>
          <cell r="FC7938">
            <v>354792.24</v>
          </cell>
          <cell r="FI7938" t="str">
            <v>WA</v>
          </cell>
          <cell r="FJ7938" t="str">
            <v>Living Room/Family Room</v>
          </cell>
          <cell r="FK7938" t="str">
            <v>EISAnqnx</v>
          </cell>
          <cell r="FL7938">
            <v>1390130.24</v>
          </cell>
        </row>
        <row r="7939">
          <cell r="EZ7939" t="str">
            <v>OR</v>
          </cell>
          <cell r="FA7939" t="str">
            <v>Other</v>
          </cell>
          <cell r="FB7939">
            <v>1264350.5279999999</v>
          </cell>
          <cell r="FC7939">
            <v>2199711.8879999998</v>
          </cell>
          <cell r="FI7939" t="str">
            <v>WA</v>
          </cell>
          <cell r="FJ7939" t="str">
            <v>Other</v>
          </cell>
          <cell r="FK7939" t="str">
            <v>EISAnqnx</v>
          </cell>
          <cell r="FL7939">
            <v>1161615.68</v>
          </cell>
        </row>
        <row r="7940">
          <cell r="EZ7940" t="str">
            <v>WA</v>
          </cell>
          <cell r="FA7940" t="str">
            <v>Bathroom</v>
          </cell>
          <cell r="FB7940">
            <v>971186.88</v>
          </cell>
          <cell r="FC7940">
            <v>367527.58399999997</v>
          </cell>
          <cell r="FI7940" t="str">
            <v>WA</v>
          </cell>
          <cell r="FJ7940" t="str">
            <v>Other</v>
          </cell>
          <cell r="FK7940" t="str">
            <v>EISAq</v>
          </cell>
          <cell r="FL7940">
            <v>41894.336000000003</v>
          </cell>
        </row>
        <row r="7941">
          <cell r="EZ7941" t="str">
            <v>WA</v>
          </cell>
          <cell r="FA7941" t="str">
            <v>Bedrooms</v>
          </cell>
          <cell r="FB7941">
            <v>2313709.92</v>
          </cell>
          <cell r="FC7941">
            <v>1612931.936</v>
          </cell>
          <cell r="FI7941" t="str">
            <v>MT</v>
          </cell>
          <cell r="FJ7941" t="str">
            <v>Bathroom</v>
          </cell>
          <cell r="FK7941" t="str">
            <v>EISAnqnx</v>
          </cell>
          <cell r="FL7941">
            <v>1310494.8899999999</v>
          </cell>
        </row>
        <row r="7942">
          <cell r="EZ7942" t="str">
            <v>WA</v>
          </cell>
          <cell r="FA7942" t="str">
            <v>Exterior</v>
          </cell>
          <cell r="FB7942">
            <v>3608625.7600000002</v>
          </cell>
          <cell r="FC7942">
            <v>5503392.3200000003</v>
          </cell>
          <cell r="FI7942" t="str">
            <v>MT</v>
          </cell>
          <cell r="FJ7942" t="str">
            <v>Bedrooms</v>
          </cell>
          <cell r="FK7942" t="str">
            <v>EISAnqnx</v>
          </cell>
          <cell r="FL7942">
            <v>1054788.57</v>
          </cell>
        </row>
        <row r="7943">
          <cell r="EZ7943" t="str">
            <v>WA</v>
          </cell>
          <cell r="FA7943" t="str">
            <v>Kitchen</v>
          </cell>
          <cell r="FB7943">
            <v>243748.864</v>
          </cell>
          <cell r="FC7943">
            <v>304686.08000000002</v>
          </cell>
          <cell r="FI7943" t="str">
            <v>MT</v>
          </cell>
          <cell r="FJ7943" t="str">
            <v>Exterior</v>
          </cell>
          <cell r="FK7943" t="str">
            <v>EISAnqnx</v>
          </cell>
          <cell r="FL7943">
            <v>511412.64</v>
          </cell>
        </row>
        <row r="7944">
          <cell r="EZ7944" t="str">
            <v>WA</v>
          </cell>
          <cell r="FA7944" t="str">
            <v>Living Room/Family Room</v>
          </cell>
          <cell r="FB7944">
            <v>895015.36</v>
          </cell>
          <cell r="FC7944">
            <v>1127338.496</v>
          </cell>
          <cell r="FI7944" t="str">
            <v>MT</v>
          </cell>
          <cell r="FJ7944" t="str">
            <v>Kitchen</v>
          </cell>
          <cell r="FK7944" t="str">
            <v>EISAq</v>
          </cell>
          <cell r="FL7944">
            <v>264229.864</v>
          </cell>
        </row>
        <row r="7945">
          <cell r="EZ7945" t="str">
            <v>WA</v>
          </cell>
          <cell r="FA7945" t="str">
            <v>Other</v>
          </cell>
          <cell r="FB7945">
            <v>5130151.8720000004</v>
          </cell>
          <cell r="FC7945">
            <v>2123281.12</v>
          </cell>
          <cell r="FI7945" t="str">
            <v>MT</v>
          </cell>
          <cell r="FJ7945" t="str">
            <v>Living Room/Family Room</v>
          </cell>
          <cell r="FK7945" t="str">
            <v>EISAnqnx</v>
          </cell>
          <cell r="FL7945">
            <v>159816.45000000001</v>
          </cell>
        </row>
        <row r="7946">
          <cell r="EZ7946" t="str">
            <v>OR</v>
          </cell>
          <cell r="FA7946" t="str">
            <v>Bathroom</v>
          </cell>
          <cell r="FB7946">
            <v>2107560.9750000001</v>
          </cell>
          <cell r="FC7946">
            <v>1529014.825</v>
          </cell>
          <cell r="FI7946" t="str">
            <v>MT</v>
          </cell>
          <cell r="FJ7946" t="str">
            <v>Living Room/Family Room</v>
          </cell>
          <cell r="FK7946" t="str">
            <v>EISAq</v>
          </cell>
          <cell r="FL7946">
            <v>181125.31</v>
          </cell>
        </row>
        <row r="7947">
          <cell r="EZ7947" t="str">
            <v>OR</v>
          </cell>
          <cell r="FA7947" t="str">
            <v>Bedrooms</v>
          </cell>
          <cell r="FB7947">
            <v>619870.875</v>
          </cell>
          <cell r="FC7947">
            <v>4008498.3249999997</v>
          </cell>
          <cell r="FI7947" t="str">
            <v>MT</v>
          </cell>
          <cell r="FJ7947" t="str">
            <v>Other</v>
          </cell>
          <cell r="FK7947" t="str">
            <v>EISAnqnx</v>
          </cell>
          <cell r="FL7947">
            <v>1278531.6000000001</v>
          </cell>
        </row>
        <row r="7948">
          <cell r="EZ7948" t="str">
            <v>OR</v>
          </cell>
          <cell r="FA7948" t="str">
            <v>Exterior</v>
          </cell>
          <cell r="FB7948">
            <v>611605.92999999993</v>
          </cell>
          <cell r="FC7948">
            <v>13422270.68</v>
          </cell>
          <cell r="FI7948" t="str">
            <v>OR</v>
          </cell>
          <cell r="FJ7948" t="str">
            <v>Bathroom</v>
          </cell>
          <cell r="FK7948" t="str">
            <v>EISAnqnx</v>
          </cell>
          <cell r="FL7948">
            <v>308009.44</v>
          </cell>
        </row>
        <row r="7949">
          <cell r="EZ7949" t="str">
            <v>OR</v>
          </cell>
          <cell r="FA7949" t="str">
            <v>Garage</v>
          </cell>
          <cell r="FB7949">
            <v>1239741.75</v>
          </cell>
          <cell r="FC7949">
            <v>3305978</v>
          </cell>
          <cell r="FI7949" t="str">
            <v>OR</v>
          </cell>
          <cell r="FJ7949" t="str">
            <v>Bedrooms</v>
          </cell>
          <cell r="FK7949" t="str">
            <v>EISAnqnx</v>
          </cell>
          <cell r="FL7949">
            <v>462014.16</v>
          </cell>
        </row>
        <row r="7950">
          <cell r="EZ7950" t="str">
            <v>OR</v>
          </cell>
          <cell r="FA7950" t="str">
            <v>Kitchen</v>
          </cell>
          <cell r="FB7950">
            <v>1115767.575</v>
          </cell>
          <cell r="FC7950">
            <v>1281066.4749999999</v>
          </cell>
          <cell r="FI7950" t="str">
            <v>OR</v>
          </cell>
          <cell r="FJ7950" t="str">
            <v>Bedrooms</v>
          </cell>
          <cell r="FK7950" t="str">
            <v>EISAq</v>
          </cell>
          <cell r="FL7950">
            <v>28875.884999999998</v>
          </cell>
        </row>
        <row r="7951">
          <cell r="EZ7951" t="str">
            <v>OR</v>
          </cell>
          <cell r="FA7951" t="str">
            <v>Living Room/Family Room</v>
          </cell>
          <cell r="FB7951">
            <v>371922.52499999997</v>
          </cell>
          <cell r="FC7951">
            <v>2314184.6</v>
          </cell>
          <cell r="FI7951" t="str">
            <v>OR</v>
          </cell>
          <cell r="FJ7951" t="str">
            <v>Bedrooms</v>
          </cell>
          <cell r="FK7951" t="str">
            <v>EISAx</v>
          </cell>
          <cell r="FL7951">
            <v>96252.95</v>
          </cell>
        </row>
        <row r="7952">
          <cell r="EZ7952" t="str">
            <v>OR</v>
          </cell>
          <cell r="FA7952" t="str">
            <v>Other</v>
          </cell>
          <cell r="FB7952">
            <v>1562074.605</v>
          </cell>
          <cell r="FC7952">
            <v>3586986.13</v>
          </cell>
          <cell r="FI7952" t="str">
            <v>OR</v>
          </cell>
          <cell r="FJ7952" t="str">
            <v>Exterior</v>
          </cell>
          <cell r="FK7952" t="str">
            <v>EISAx</v>
          </cell>
          <cell r="FL7952">
            <v>693021.24</v>
          </cell>
        </row>
        <row r="7953">
          <cell r="EZ7953" t="str">
            <v>MT</v>
          </cell>
          <cell r="FA7953" t="str">
            <v>Bathroom</v>
          </cell>
          <cell r="FB7953">
            <v>114467.90000000001</v>
          </cell>
          <cell r="FC7953">
            <v>51510.555000000008</v>
          </cell>
          <cell r="FI7953" t="str">
            <v>OR</v>
          </cell>
          <cell r="FJ7953" t="str">
            <v>Garage</v>
          </cell>
          <cell r="FK7953" t="str">
            <v>EISAnqnx</v>
          </cell>
          <cell r="FL7953">
            <v>115503.54</v>
          </cell>
        </row>
        <row r="7954">
          <cell r="EZ7954" t="str">
            <v>MT</v>
          </cell>
          <cell r="FA7954" t="str">
            <v>Bedrooms</v>
          </cell>
          <cell r="FB7954">
            <v>389190.86000000004</v>
          </cell>
          <cell r="FC7954">
            <v>355995.16900000005</v>
          </cell>
          <cell r="FI7954" t="str">
            <v>OR</v>
          </cell>
          <cell r="FJ7954" t="str">
            <v>Kitchen</v>
          </cell>
          <cell r="FK7954" t="str">
            <v>EISAq</v>
          </cell>
          <cell r="FL7954">
            <v>123203.776</v>
          </cell>
        </row>
        <row r="7955">
          <cell r="EZ7955" t="str">
            <v>MT</v>
          </cell>
          <cell r="FA7955" t="str">
            <v>Garage</v>
          </cell>
          <cell r="FB7955">
            <v>137361.48000000001</v>
          </cell>
          <cell r="FC7955">
            <v>509382.15500000003</v>
          </cell>
          <cell r="FI7955" t="str">
            <v>OR</v>
          </cell>
          <cell r="FJ7955" t="str">
            <v>Living Room/Family Room</v>
          </cell>
          <cell r="FK7955" t="str">
            <v>EISAnqnx</v>
          </cell>
          <cell r="FL7955">
            <v>385011.8</v>
          </cell>
        </row>
        <row r="7956">
          <cell r="EZ7956" t="str">
            <v>MT</v>
          </cell>
          <cell r="FA7956" t="str">
            <v>Kitchen</v>
          </cell>
          <cell r="FB7956">
            <v>91574.32</v>
          </cell>
          <cell r="FC7956">
            <v>251829.38</v>
          </cell>
          <cell r="FI7956" t="str">
            <v>OR</v>
          </cell>
          <cell r="FJ7956" t="str">
            <v>Living Room/Family Room</v>
          </cell>
          <cell r="FK7956" t="str">
            <v>EISAq</v>
          </cell>
          <cell r="FL7956">
            <v>53901.652000000002</v>
          </cell>
        </row>
        <row r="7957">
          <cell r="EZ7957" t="str">
            <v>MT</v>
          </cell>
          <cell r="FA7957" t="str">
            <v>Living Room/Family Room</v>
          </cell>
          <cell r="FB7957">
            <v>343403.7</v>
          </cell>
          <cell r="FC7957">
            <v>337680.30500000005</v>
          </cell>
          <cell r="FI7957" t="str">
            <v>OR</v>
          </cell>
          <cell r="FJ7957" t="str">
            <v>Other</v>
          </cell>
          <cell r="FK7957" t="str">
            <v>EISAnqnx</v>
          </cell>
          <cell r="FL7957">
            <v>500515.33999999997</v>
          </cell>
        </row>
        <row r="7958">
          <cell r="EZ7958" t="str">
            <v>MT</v>
          </cell>
          <cell r="FA7958" t="str">
            <v>Other</v>
          </cell>
          <cell r="FB7958">
            <v>85850.925000000003</v>
          </cell>
          <cell r="FC7958">
            <v>103021.11000000002</v>
          </cell>
          <cell r="FI7958" t="str">
            <v>OR</v>
          </cell>
          <cell r="FJ7958" t="str">
            <v>Other</v>
          </cell>
          <cell r="FK7958" t="str">
            <v>EISAq</v>
          </cell>
          <cell r="FL7958">
            <v>152079.66099999999</v>
          </cell>
        </row>
        <row r="7959">
          <cell r="EZ7959" t="str">
            <v>WA</v>
          </cell>
          <cell r="FA7959" t="str">
            <v>Bathroom</v>
          </cell>
          <cell r="FB7959">
            <v>1268795.73</v>
          </cell>
          <cell r="FC7959">
            <v>166399.44</v>
          </cell>
          <cell r="FI7959" t="str">
            <v>OR</v>
          </cell>
          <cell r="FJ7959" t="str">
            <v>Bathroom</v>
          </cell>
          <cell r="FK7959" t="str">
            <v>EISAnqnx</v>
          </cell>
          <cell r="FL7959">
            <v>4958967</v>
          </cell>
        </row>
        <row r="7960">
          <cell r="EZ7960" t="str">
            <v>WA</v>
          </cell>
          <cell r="FA7960" t="str">
            <v>Bedrooms</v>
          </cell>
          <cell r="FB7960">
            <v>623997.9</v>
          </cell>
          <cell r="FC7960">
            <v>1237595.835</v>
          </cell>
          <cell r="FI7960" t="str">
            <v>OR</v>
          </cell>
          <cell r="FJ7960" t="str">
            <v>Bathroom</v>
          </cell>
          <cell r="FK7960" t="str">
            <v>EISAx</v>
          </cell>
          <cell r="FL7960">
            <v>537221.42499999993</v>
          </cell>
        </row>
        <row r="7961">
          <cell r="EZ7961" t="str">
            <v>WA</v>
          </cell>
          <cell r="FA7961" t="str">
            <v>Exterior</v>
          </cell>
          <cell r="FB7961">
            <v>1247995.8</v>
          </cell>
          <cell r="FC7961">
            <v>2807990.55</v>
          </cell>
          <cell r="FI7961" t="str">
            <v>OR</v>
          </cell>
          <cell r="FJ7961" t="str">
            <v>Bedrooms</v>
          </cell>
          <cell r="FK7961" t="str">
            <v>EISAnqnx</v>
          </cell>
          <cell r="FL7961">
            <v>3388627.4499999997</v>
          </cell>
        </row>
        <row r="7962">
          <cell r="EZ7962" t="str">
            <v>WA</v>
          </cell>
          <cell r="FA7962" t="str">
            <v>Garage</v>
          </cell>
          <cell r="FB7962">
            <v>623997.9</v>
          </cell>
          <cell r="FC7962">
            <v>831997.2</v>
          </cell>
          <cell r="FI7962" t="str">
            <v>OR</v>
          </cell>
          <cell r="FJ7962" t="str">
            <v>Bedrooms</v>
          </cell>
          <cell r="FK7962" t="str">
            <v>EISAx</v>
          </cell>
          <cell r="FL7962">
            <v>1074442.8499999999</v>
          </cell>
        </row>
        <row r="7963">
          <cell r="EZ7963" t="str">
            <v>WA</v>
          </cell>
          <cell r="FA7963" t="str">
            <v>Kitchen</v>
          </cell>
          <cell r="FB7963">
            <v>166399.44</v>
          </cell>
          <cell r="FC7963">
            <v>187199.37</v>
          </cell>
          <cell r="FI7963" t="str">
            <v>OR</v>
          </cell>
          <cell r="FJ7963" t="str">
            <v>Garage</v>
          </cell>
          <cell r="FK7963" t="str">
            <v>EISAq</v>
          </cell>
          <cell r="FL7963">
            <v>1983586.7999999998</v>
          </cell>
        </row>
        <row r="7964">
          <cell r="EZ7964" t="str">
            <v>WA</v>
          </cell>
          <cell r="FA7964" t="str">
            <v>Living Room/Family Room</v>
          </cell>
          <cell r="FB7964">
            <v>519998.25</v>
          </cell>
          <cell r="FC7964">
            <v>447198.495</v>
          </cell>
          <cell r="FI7964" t="str">
            <v>OR</v>
          </cell>
          <cell r="FJ7964" t="str">
            <v>Kitchen</v>
          </cell>
          <cell r="FK7964" t="str">
            <v>EISAnqnx</v>
          </cell>
          <cell r="FL7964">
            <v>826494.5</v>
          </cell>
        </row>
        <row r="7965">
          <cell r="EZ7965" t="str">
            <v>WA</v>
          </cell>
          <cell r="FA7965" t="str">
            <v>Other</v>
          </cell>
          <cell r="FB7965">
            <v>904796.95499999996</v>
          </cell>
          <cell r="FC7965">
            <v>632317.87199999997</v>
          </cell>
          <cell r="FI7965" t="str">
            <v>OR</v>
          </cell>
          <cell r="FJ7965" t="str">
            <v>Kitchen</v>
          </cell>
          <cell r="FK7965" t="str">
            <v>EISAq</v>
          </cell>
          <cell r="FL7965">
            <v>165298.9</v>
          </cell>
        </row>
        <row r="7966">
          <cell r="EZ7966" t="str">
            <v>ID</v>
          </cell>
          <cell r="FA7966" t="str">
            <v>Bathroom</v>
          </cell>
          <cell r="FB7966">
            <v>2574319.52</v>
          </cell>
          <cell r="FC7966">
            <v>707937.86800000002</v>
          </cell>
          <cell r="FI7966" t="str">
            <v>OR</v>
          </cell>
          <cell r="FJ7966" t="str">
            <v>Kitchen</v>
          </cell>
          <cell r="FK7966" t="str">
            <v>EISAx</v>
          </cell>
          <cell r="FL7966">
            <v>4297771.3999999994</v>
          </cell>
        </row>
        <row r="7967">
          <cell r="EZ7967" t="str">
            <v>ID</v>
          </cell>
          <cell r="FA7967" t="str">
            <v>Bedrooms</v>
          </cell>
          <cell r="FB7967">
            <v>1249302.1200000001</v>
          </cell>
          <cell r="FC7967">
            <v>2612177.16</v>
          </cell>
          <cell r="FI7967" t="str">
            <v>OR</v>
          </cell>
          <cell r="FJ7967" t="str">
            <v>Living Room/Family Room</v>
          </cell>
          <cell r="FK7967" t="str">
            <v>EISAx</v>
          </cell>
          <cell r="FL7967">
            <v>3843199.4249999998</v>
          </cell>
        </row>
        <row r="7968">
          <cell r="EZ7968" t="str">
            <v>ID</v>
          </cell>
          <cell r="FA7968" t="str">
            <v>Exterior</v>
          </cell>
          <cell r="FB7968">
            <v>620865.29599999997</v>
          </cell>
          <cell r="FC7968">
            <v>7851674.5360000003</v>
          </cell>
          <cell r="FI7968" t="str">
            <v>OR</v>
          </cell>
          <cell r="FJ7968" t="str">
            <v>Other</v>
          </cell>
          <cell r="FK7968" t="str">
            <v>EISAnqnx</v>
          </cell>
          <cell r="FL7968">
            <v>5124265.8999999994</v>
          </cell>
        </row>
        <row r="7969">
          <cell r="EZ7969" t="str">
            <v>ID</v>
          </cell>
          <cell r="FA7969" t="str">
            <v>Garage</v>
          </cell>
          <cell r="FB7969">
            <v>249860.424</v>
          </cell>
          <cell r="FC7969">
            <v>1832309.7760000001</v>
          </cell>
          <cell r="FI7969" t="str">
            <v>OR</v>
          </cell>
          <cell r="FJ7969" t="str">
            <v>Other</v>
          </cell>
          <cell r="FK7969" t="str">
            <v>EISAq</v>
          </cell>
          <cell r="FL7969">
            <v>843024.39</v>
          </cell>
        </row>
        <row r="7970">
          <cell r="EZ7970" t="str">
            <v>ID</v>
          </cell>
          <cell r="FA7970" t="str">
            <v>Kitchen</v>
          </cell>
          <cell r="FB7970">
            <v>1798237.9000000001</v>
          </cell>
          <cell r="FC7970">
            <v>1022156.28</v>
          </cell>
          <cell r="FI7970" t="str">
            <v>OR</v>
          </cell>
          <cell r="FJ7970" t="str">
            <v>Other</v>
          </cell>
          <cell r="FK7970" t="str">
            <v>EISAx</v>
          </cell>
          <cell r="FL7970">
            <v>3264653.2749999999</v>
          </cell>
        </row>
        <row r="7971">
          <cell r="EZ7971" t="str">
            <v>ID</v>
          </cell>
          <cell r="FA7971" t="str">
            <v>Living Room/Family Room</v>
          </cell>
          <cell r="FB7971">
            <v>397505.22000000003</v>
          </cell>
          <cell r="FC7971">
            <v>1563520.5320000001</v>
          </cell>
          <cell r="FI7971" t="str">
            <v>ID</v>
          </cell>
          <cell r="FJ7971" t="str">
            <v>Bathroom</v>
          </cell>
          <cell r="FK7971" t="str">
            <v>EISAnqnx</v>
          </cell>
          <cell r="FL7971">
            <v>143095.79999999999</v>
          </cell>
        </row>
        <row r="7972">
          <cell r="EZ7972" t="str">
            <v>ID</v>
          </cell>
          <cell r="FA7972" t="str">
            <v>Other</v>
          </cell>
          <cell r="FB7972">
            <v>1249302.1200000001</v>
          </cell>
          <cell r="FC7972">
            <v>1162229.548</v>
          </cell>
          <cell r="FI7972" t="str">
            <v>ID</v>
          </cell>
          <cell r="FJ7972" t="str">
            <v>Bathroom</v>
          </cell>
          <cell r="FK7972" t="str">
            <v>EISAx</v>
          </cell>
          <cell r="FL7972">
            <v>95397.2</v>
          </cell>
        </row>
        <row r="7973">
          <cell r="EZ7973" t="str">
            <v>OR</v>
          </cell>
          <cell r="FA7973" t="str">
            <v>Bathroom</v>
          </cell>
          <cell r="FB7973">
            <v>1741707.36</v>
          </cell>
          <cell r="FC7973">
            <v>198361.11600000001</v>
          </cell>
          <cell r="FI7973" t="str">
            <v>ID</v>
          </cell>
          <cell r="FJ7973" t="str">
            <v>Bedrooms</v>
          </cell>
          <cell r="FK7973" t="str">
            <v>EISAnqnx</v>
          </cell>
          <cell r="FL7973">
            <v>1538279.8499999999</v>
          </cell>
        </row>
        <row r="7974">
          <cell r="EZ7974" t="str">
            <v>OR</v>
          </cell>
          <cell r="FA7974" t="str">
            <v>Bedrooms</v>
          </cell>
          <cell r="FB7974">
            <v>1257899.76</v>
          </cell>
          <cell r="FC7974">
            <v>806346</v>
          </cell>
          <cell r="FI7974" t="str">
            <v>ID</v>
          </cell>
          <cell r="FJ7974" t="str">
            <v>Bedrooms</v>
          </cell>
          <cell r="FK7974" t="str">
            <v>EISAx</v>
          </cell>
          <cell r="FL7974">
            <v>5962.3249999999998</v>
          </cell>
        </row>
        <row r="7975">
          <cell r="EZ7975" t="str">
            <v>OR</v>
          </cell>
          <cell r="FA7975" t="str">
            <v>Exterior</v>
          </cell>
          <cell r="FB7975">
            <v>419299.92</v>
          </cell>
          <cell r="FC7975">
            <v>4651003.7280000001</v>
          </cell>
          <cell r="FI7975" t="str">
            <v>ID</v>
          </cell>
          <cell r="FJ7975" t="str">
            <v>Exterior</v>
          </cell>
          <cell r="FK7975" t="str">
            <v>EISAnqnx</v>
          </cell>
          <cell r="FL7975">
            <v>596232.5</v>
          </cell>
        </row>
        <row r="7976">
          <cell r="EZ7976" t="str">
            <v>OR</v>
          </cell>
          <cell r="FA7976" t="str">
            <v>Kitchen</v>
          </cell>
          <cell r="FB7976">
            <v>335439.93599999999</v>
          </cell>
          <cell r="FC7976">
            <v>258030.72</v>
          </cell>
          <cell r="FI7976" t="str">
            <v>ID</v>
          </cell>
          <cell r="FJ7976" t="str">
            <v>Garage</v>
          </cell>
          <cell r="FK7976" t="str">
            <v>EISAnqnx</v>
          </cell>
          <cell r="FL7976">
            <v>226568.34999999998</v>
          </cell>
        </row>
        <row r="7977">
          <cell r="EZ7977" t="str">
            <v>OR</v>
          </cell>
          <cell r="FA7977" t="str">
            <v>Living Room/Family Room</v>
          </cell>
          <cell r="FB7977">
            <v>1330470.8999999999</v>
          </cell>
          <cell r="FC7977">
            <v>1765897.74</v>
          </cell>
          <cell r="FI7977" t="str">
            <v>ID</v>
          </cell>
          <cell r="FJ7977" t="str">
            <v>Kitchen</v>
          </cell>
          <cell r="FK7977" t="str">
            <v>EISAnqnx</v>
          </cell>
          <cell r="FL7977">
            <v>429287.39999999997</v>
          </cell>
        </row>
        <row r="7978">
          <cell r="EZ7978" t="str">
            <v>OR</v>
          </cell>
          <cell r="FA7978" t="str">
            <v>Other</v>
          </cell>
          <cell r="FB7978">
            <v>967615.2</v>
          </cell>
          <cell r="FC7978">
            <v>1148236.7039999999</v>
          </cell>
          <cell r="FI7978" t="str">
            <v>ID</v>
          </cell>
          <cell r="FJ7978" t="str">
            <v>Living Room/Family Room</v>
          </cell>
          <cell r="FK7978" t="str">
            <v>EISAnqnx</v>
          </cell>
          <cell r="FL7978">
            <v>2466017.6199999996</v>
          </cell>
        </row>
        <row r="7979">
          <cell r="EZ7979" t="str">
            <v>OR</v>
          </cell>
          <cell r="FA7979" t="str">
            <v>Bathroom</v>
          </cell>
          <cell r="FB7979">
            <v>440264.91600000003</v>
          </cell>
          <cell r="FC7979">
            <v>108050.364</v>
          </cell>
          <cell r="FI7979" t="str">
            <v>ID</v>
          </cell>
          <cell r="FJ7979" t="str">
            <v>Other</v>
          </cell>
          <cell r="FK7979" t="str">
            <v>EISAnqnx</v>
          </cell>
          <cell r="FL7979">
            <v>518722.27499999997</v>
          </cell>
        </row>
        <row r="7980">
          <cell r="EZ7980" t="str">
            <v>OR</v>
          </cell>
          <cell r="FA7980" t="str">
            <v>Bedrooms</v>
          </cell>
          <cell r="FB7980">
            <v>104824.98</v>
          </cell>
          <cell r="FC7980">
            <v>564442.19999999995</v>
          </cell>
          <cell r="FI7980" t="str">
            <v>MT</v>
          </cell>
          <cell r="FJ7980" t="str">
            <v>Bathroom</v>
          </cell>
          <cell r="FK7980" t="str">
            <v>EISAnqnx</v>
          </cell>
          <cell r="FL7980">
            <v>639265.80000000005</v>
          </cell>
        </row>
        <row r="7981">
          <cell r="EZ7981" t="str">
            <v>OR</v>
          </cell>
          <cell r="FA7981" t="str">
            <v>Exterior</v>
          </cell>
          <cell r="FB7981">
            <v>1064376.72</v>
          </cell>
          <cell r="FC7981">
            <v>1915878.0959999999</v>
          </cell>
          <cell r="FI7981" t="str">
            <v>MT</v>
          </cell>
          <cell r="FJ7981" t="str">
            <v>Bedrooms</v>
          </cell>
          <cell r="FK7981" t="str">
            <v>EISAnqnx</v>
          </cell>
          <cell r="FL7981">
            <v>479449.35</v>
          </cell>
        </row>
        <row r="7982">
          <cell r="EZ7982" t="str">
            <v>OR</v>
          </cell>
          <cell r="FA7982" t="str">
            <v>Garage</v>
          </cell>
          <cell r="FB7982">
            <v>193523.04</v>
          </cell>
          <cell r="FC7982">
            <v>783768.31200000003</v>
          </cell>
          <cell r="FI7982" t="str">
            <v>MT</v>
          </cell>
          <cell r="FJ7982" t="str">
            <v>Exterior</v>
          </cell>
          <cell r="FK7982" t="str">
            <v>EISAnqnx</v>
          </cell>
          <cell r="FL7982">
            <v>319632.90000000002</v>
          </cell>
        </row>
        <row r="7983">
          <cell r="EZ7983" t="str">
            <v>OR</v>
          </cell>
          <cell r="FA7983" t="str">
            <v>Kitchen</v>
          </cell>
          <cell r="FB7983">
            <v>106437.67200000001</v>
          </cell>
          <cell r="FC7983">
            <v>158043.81599999999</v>
          </cell>
          <cell r="FI7983" t="str">
            <v>MT</v>
          </cell>
          <cell r="FJ7983" t="str">
            <v>Exterior</v>
          </cell>
          <cell r="FK7983" t="str">
            <v>EISAx</v>
          </cell>
          <cell r="FL7983">
            <v>383559.48</v>
          </cell>
        </row>
        <row r="7984">
          <cell r="EZ7984" t="str">
            <v>OR</v>
          </cell>
          <cell r="FA7984" t="str">
            <v>Living Room/Family Room</v>
          </cell>
          <cell r="FB7984">
            <v>198361.11600000001</v>
          </cell>
          <cell r="FC7984">
            <v>725711.4</v>
          </cell>
          <cell r="FI7984" t="str">
            <v>MT</v>
          </cell>
          <cell r="FJ7984" t="str">
            <v>Kitchen</v>
          </cell>
          <cell r="FK7984" t="str">
            <v>EISAx</v>
          </cell>
          <cell r="FL7984">
            <v>383559.48</v>
          </cell>
        </row>
        <row r="7985">
          <cell r="EZ7985" t="str">
            <v>OR</v>
          </cell>
          <cell r="FA7985" t="str">
            <v>Other</v>
          </cell>
          <cell r="FB7985">
            <v>504772.59600000002</v>
          </cell>
          <cell r="FC7985">
            <v>278995.71600000001</v>
          </cell>
          <cell r="FI7985" t="str">
            <v>MT</v>
          </cell>
          <cell r="FJ7985" t="str">
            <v>Living Room/Family Room</v>
          </cell>
          <cell r="FK7985" t="str">
            <v>EISAnqnx</v>
          </cell>
          <cell r="FL7985">
            <v>85235.44</v>
          </cell>
        </row>
        <row r="7986">
          <cell r="EZ7986" t="str">
            <v>WA</v>
          </cell>
          <cell r="FA7986" t="str">
            <v>Bathroom</v>
          </cell>
          <cell r="FB7986">
            <v>1237595.835</v>
          </cell>
          <cell r="FC7986">
            <v>411838.614</v>
          </cell>
          <cell r="FI7986" t="str">
            <v>MT</v>
          </cell>
          <cell r="FJ7986" t="str">
            <v>Living Room/Family Room</v>
          </cell>
          <cell r="FK7986" t="str">
            <v>EISAq</v>
          </cell>
          <cell r="FL7986">
            <v>46879.491999999998</v>
          </cell>
        </row>
        <row r="7987">
          <cell r="EZ7987" t="str">
            <v>WA</v>
          </cell>
          <cell r="FA7987" t="str">
            <v>Bedrooms</v>
          </cell>
          <cell r="FB7987">
            <v>990076.66799999995</v>
          </cell>
          <cell r="FC7987">
            <v>1383195.345</v>
          </cell>
          <cell r="FI7987" t="str">
            <v>MT</v>
          </cell>
          <cell r="FJ7987" t="str">
            <v>Other</v>
          </cell>
          <cell r="FK7987" t="str">
            <v>EISAnqnx</v>
          </cell>
          <cell r="FL7987">
            <v>415522.77</v>
          </cell>
        </row>
        <row r="7988">
          <cell r="EZ7988" t="str">
            <v>WA</v>
          </cell>
          <cell r="FA7988" t="str">
            <v>Exterior</v>
          </cell>
          <cell r="FB7988">
            <v>811197.27</v>
          </cell>
          <cell r="FC7988">
            <v>6402218.4539999999</v>
          </cell>
          <cell r="FI7988" t="str">
            <v>MT</v>
          </cell>
          <cell r="FJ7988" t="str">
            <v>Other</v>
          </cell>
          <cell r="FK7988" t="str">
            <v>EISAq</v>
          </cell>
          <cell r="FL7988">
            <v>115067.844</v>
          </cell>
        </row>
        <row r="7989">
          <cell r="EZ7989" t="str">
            <v>WA</v>
          </cell>
          <cell r="FA7989" t="str">
            <v>Garage</v>
          </cell>
          <cell r="FB7989">
            <v>655197.79499999993</v>
          </cell>
          <cell r="FC7989">
            <v>1351995.45</v>
          </cell>
          <cell r="FI7989" t="str">
            <v>OR</v>
          </cell>
          <cell r="FJ7989" t="str">
            <v>Bathroom</v>
          </cell>
          <cell r="FK7989" t="str">
            <v>EISAq</v>
          </cell>
          <cell r="FL7989">
            <v>247948.34999999998</v>
          </cell>
        </row>
        <row r="7990">
          <cell r="EZ7990" t="str">
            <v>WA</v>
          </cell>
          <cell r="FA7990" t="str">
            <v>Kitchen</v>
          </cell>
          <cell r="FB7990">
            <v>640637.84399999992</v>
          </cell>
          <cell r="FC7990">
            <v>904796.95499999996</v>
          </cell>
          <cell r="FI7990" t="str">
            <v>OR</v>
          </cell>
          <cell r="FJ7990" t="str">
            <v>Bedrooms</v>
          </cell>
          <cell r="FK7990" t="str">
            <v>EISAq</v>
          </cell>
          <cell r="FL7990">
            <v>619870.875</v>
          </cell>
        </row>
        <row r="7991">
          <cell r="EZ7991" t="str">
            <v>WA</v>
          </cell>
          <cell r="FA7991" t="str">
            <v>Living Room/Family Room</v>
          </cell>
          <cell r="FB7991">
            <v>2017593.21</v>
          </cell>
          <cell r="FC7991">
            <v>1580794.68</v>
          </cell>
          <cell r="FI7991" t="str">
            <v>OR</v>
          </cell>
          <cell r="FJ7991" t="str">
            <v>Exterior</v>
          </cell>
          <cell r="FK7991" t="str">
            <v>EISAq</v>
          </cell>
          <cell r="FL7991">
            <v>247948.34999999998</v>
          </cell>
        </row>
        <row r="7992">
          <cell r="EZ7992" t="str">
            <v>WA</v>
          </cell>
          <cell r="FA7992" t="str">
            <v>Other</v>
          </cell>
          <cell r="FB7992">
            <v>1695194.2949999999</v>
          </cell>
          <cell r="FC7992">
            <v>1383195.345</v>
          </cell>
          <cell r="FI7992" t="str">
            <v>OR</v>
          </cell>
          <cell r="FJ7992" t="str">
            <v>Kitchen</v>
          </cell>
          <cell r="FK7992" t="str">
            <v>EISAq</v>
          </cell>
          <cell r="FL7992">
            <v>1388510.76</v>
          </cell>
        </row>
        <row r="7993">
          <cell r="EZ7993" t="str">
            <v>OR</v>
          </cell>
          <cell r="FA7993" t="str">
            <v>Bathroom</v>
          </cell>
          <cell r="FB7993">
            <v>1363715.925</v>
          </cell>
          <cell r="FC7993">
            <v>809964.61</v>
          </cell>
          <cell r="FI7993" t="str">
            <v>OR</v>
          </cell>
          <cell r="FJ7993" t="str">
            <v>Living Room/Family Room</v>
          </cell>
          <cell r="FK7993" t="str">
            <v>EISAq</v>
          </cell>
          <cell r="FL7993">
            <v>495896.69999999995</v>
          </cell>
        </row>
        <row r="7994">
          <cell r="EZ7994" t="str">
            <v>OR</v>
          </cell>
          <cell r="FA7994" t="str">
            <v>Bedrooms</v>
          </cell>
          <cell r="FB7994">
            <v>2479483.5</v>
          </cell>
          <cell r="FC7994">
            <v>3901054.04</v>
          </cell>
          <cell r="FI7994" t="str">
            <v>WA</v>
          </cell>
          <cell r="FJ7994" t="str">
            <v>Bathroom</v>
          </cell>
          <cell r="FK7994" t="str">
            <v>EISAnqnx</v>
          </cell>
          <cell r="FL7994">
            <v>2285145.6</v>
          </cell>
        </row>
        <row r="7995">
          <cell r="EZ7995" t="str">
            <v>OR</v>
          </cell>
          <cell r="FA7995" t="str">
            <v>Kitchen</v>
          </cell>
          <cell r="FB7995">
            <v>3628310.855</v>
          </cell>
          <cell r="FC7995">
            <v>2801816.355</v>
          </cell>
          <cell r="FI7995" t="str">
            <v>WA</v>
          </cell>
          <cell r="FJ7995" t="str">
            <v>Bathroom</v>
          </cell>
          <cell r="FK7995" t="str">
            <v>EISAq</v>
          </cell>
          <cell r="FL7995">
            <v>85692.96</v>
          </cell>
        </row>
        <row r="7996">
          <cell r="EZ7996" t="str">
            <v>OR</v>
          </cell>
          <cell r="FA7996" t="str">
            <v>Living Room/Family Room</v>
          </cell>
          <cell r="FB7996">
            <v>826494.5</v>
          </cell>
          <cell r="FC7996">
            <v>2066236.25</v>
          </cell>
          <cell r="FI7996" t="str">
            <v>WA</v>
          </cell>
          <cell r="FJ7996" t="str">
            <v>Bedrooms</v>
          </cell>
          <cell r="FK7996" t="str">
            <v>EISAnqnx</v>
          </cell>
          <cell r="FL7996">
            <v>670309.37600000005</v>
          </cell>
        </row>
        <row r="7997">
          <cell r="EZ7997" t="str">
            <v>OR</v>
          </cell>
          <cell r="FA7997" t="str">
            <v>Other</v>
          </cell>
          <cell r="FB7997">
            <v>2190210.4249999998</v>
          </cell>
          <cell r="FC7997">
            <v>1371980.8699999999</v>
          </cell>
          <cell r="FI7997" t="str">
            <v>WA</v>
          </cell>
          <cell r="FJ7997" t="str">
            <v>Bedrooms</v>
          </cell>
          <cell r="FK7997" t="str">
            <v>EISAq</v>
          </cell>
          <cell r="FL7997">
            <v>70458.656000000003</v>
          </cell>
        </row>
        <row r="7998">
          <cell r="EZ7998" t="str">
            <v>WA</v>
          </cell>
          <cell r="FA7998" t="str">
            <v>Bathroom</v>
          </cell>
          <cell r="FB7998">
            <v>228514.56</v>
          </cell>
          <cell r="FC7998">
            <v>209471.68</v>
          </cell>
          <cell r="FI7998" t="str">
            <v>WA</v>
          </cell>
          <cell r="FJ7998" t="str">
            <v>Exterior</v>
          </cell>
          <cell r="FK7998" t="str">
            <v>EISAnqnx</v>
          </cell>
          <cell r="FL7998">
            <v>856929.6</v>
          </cell>
        </row>
        <row r="7999">
          <cell r="EZ7999" t="str">
            <v>WA</v>
          </cell>
          <cell r="FA7999" t="str">
            <v>Bedrooms</v>
          </cell>
          <cell r="FB7999">
            <v>1523430.3999999999</v>
          </cell>
          <cell r="FC7999">
            <v>1011176.928</v>
          </cell>
          <cell r="FI7999" t="str">
            <v>WA</v>
          </cell>
          <cell r="FJ7999" t="str">
            <v>Exterior</v>
          </cell>
          <cell r="FK7999" t="str">
            <v>EISAx</v>
          </cell>
          <cell r="FL7999">
            <v>685543.68</v>
          </cell>
        </row>
        <row r="8000">
          <cell r="EZ8000" t="str">
            <v>WA</v>
          </cell>
          <cell r="FA8000" t="str">
            <v>Exterior</v>
          </cell>
          <cell r="FB8000">
            <v>4591238.3679999998</v>
          </cell>
          <cell r="FC8000">
            <v>4189433.6</v>
          </cell>
          <cell r="FI8000" t="str">
            <v>WA</v>
          </cell>
          <cell r="FJ8000" t="str">
            <v>Garage</v>
          </cell>
          <cell r="FK8000" t="str">
            <v>EISAnqnx</v>
          </cell>
          <cell r="FL8000">
            <v>1485344.64</v>
          </cell>
        </row>
        <row r="8001">
          <cell r="EZ8001" t="str">
            <v>WA</v>
          </cell>
          <cell r="FA8001" t="str">
            <v>Kitchen</v>
          </cell>
          <cell r="FB8001">
            <v>399900.48</v>
          </cell>
          <cell r="FC8001">
            <v>220897.408</v>
          </cell>
          <cell r="FI8001" t="str">
            <v>WA</v>
          </cell>
          <cell r="FJ8001" t="str">
            <v>Kitchen</v>
          </cell>
          <cell r="FK8001" t="str">
            <v>EISAq</v>
          </cell>
          <cell r="FL8001">
            <v>85692.96</v>
          </cell>
        </row>
        <row r="8002">
          <cell r="EZ8002" t="str">
            <v>WA</v>
          </cell>
          <cell r="FA8002" t="str">
            <v>Living Room/Family Room</v>
          </cell>
          <cell r="FB8002">
            <v>569382.11199999996</v>
          </cell>
          <cell r="FC8002">
            <v>1485344.64</v>
          </cell>
          <cell r="FI8002" t="str">
            <v>WA</v>
          </cell>
          <cell r="FJ8002" t="str">
            <v>Kitchen</v>
          </cell>
          <cell r="FK8002" t="str">
            <v>EISAx</v>
          </cell>
          <cell r="FL8002">
            <v>1666252</v>
          </cell>
        </row>
        <row r="8003">
          <cell r="EZ8003" t="str">
            <v>WA</v>
          </cell>
          <cell r="FA8003" t="str">
            <v>Other</v>
          </cell>
          <cell r="FB8003">
            <v>571286.4</v>
          </cell>
          <cell r="FC8003">
            <v>1051166.976</v>
          </cell>
          <cell r="FI8003" t="str">
            <v>WA</v>
          </cell>
          <cell r="FJ8003" t="str">
            <v>Living Room/Family Room</v>
          </cell>
          <cell r="FK8003" t="str">
            <v>EISAnqnx</v>
          </cell>
          <cell r="FL8003">
            <v>380857.59999999998</v>
          </cell>
        </row>
        <row r="8004">
          <cell r="EZ8004" t="str">
            <v>MT</v>
          </cell>
          <cell r="FA8004" t="str">
            <v>Bathroom</v>
          </cell>
          <cell r="FB8004">
            <v>343403.7</v>
          </cell>
          <cell r="FC8004">
            <v>74404.135000000009</v>
          </cell>
          <cell r="FI8004" t="str">
            <v>WA</v>
          </cell>
          <cell r="FJ8004" t="str">
            <v>Living Room/Family Room</v>
          </cell>
          <cell r="FK8004" t="str">
            <v>EISAq</v>
          </cell>
          <cell r="FL8004">
            <v>41894.336000000003</v>
          </cell>
        </row>
        <row r="8005">
          <cell r="EZ8005" t="str">
            <v>MT</v>
          </cell>
          <cell r="FA8005" t="str">
            <v>Bedrooms</v>
          </cell>
          <cell r="FB8005">
            <v>686807.4</v>
          </cell>
          <cell r="FC8005">
            <v>465884.35300000006</v>
          </cell>
          <cell r="FI8005" t="str">
            <v>WA</v>
          </cell>
          <cell r="FJ8005" t="str">
            <v>Living Room/Family Room</v>
          </cell>
          <cell r="FK8005" t="str">
            <v>EISAx</v>
          </cell>
          <cell r="FL8005">
            <v>856929.6</v>
          </cell>
        </row>
        <row r="8006">
          <cell r="EZ8006" t="str">
            <v>MT</v>
          </cell>
          <cell r="FA8006" t="str">
            <v>Exterior</v>
          </cell>
          <cell r="FB8006">
            <v>137361.48000000001</v>
          </cell>
          <cell r="FC8006">
            <v>2410693.9740000004</v>
          </cell>
          <cell r="FI8006" t="str">
            <v>WA</v>
          </cell>
          <cell r="FJ8006" t="str">
            <v>Other</v>
          </cell>
          <cell r="FK8006" t="str">
            <v>EISAnqnx</v>
          </cell>
          <cell r="FL8006">
            <v>3541975.68</v>
          </cell>
        </row>
        <row r="8007">
          <cell r="EZ8007" t="str">
            <v>MT</v>
          </cell>
          <cell r="FA8007" t="str">
            <v>Garage</v>
          </cell>
          <cell r="FB8007">
            <v>137361.48000000001</v>
          </cell>
          <cell r="FC8007">
            <v>604390.5120000001</v>
          </cell>
          <cell r="FI8007" t="str">
            <v>WA</v>
          </cell>
          <cell r="FJ8007" t="str">
            <v>Other</v>
          </cell>
          <cell r="FK8007" t="str">
            <v>EISAq</v>
          </cell>
          <cell r="FL8007">
            <v>215184.54399999999</v>
          </cell>
        </row>
        <row r="8008">
          <cell r="EZ8008" t="str">
            <v>MT</v>
          </cell>
          <cell r="FA8008" t="str">
            <v>Living Room/Family Room</v>
          </cell>
          <cell r="FB8008">
            <v>274722.96000000002</v>
          </cell>
          <cell r="FC8008">
            <v>400637.65</v>
          </cell>
          <cell r="FI8008" t="str">
            <v>WA</v>
          </cell>
          <cell r="FJ8008" t="str">
            <v>Other</v>
          </cell>
          <cell r="FK8008" t="str">
            <v>EISAx</v>
          </cell>
          <cell r="FL8008">
            <v>114257.28</v>
          </cell>
        </row>
        <row r="8009">
          <cell r="EZ8009" t="str">
            <v>MT</v>
          </cell>
          <cell r="FA8009" t="str">
            <v>Other</v>
          </cell>
          <cell r="FB8009">
            <v>892849.62000000011</v>
          </cell>
          <cell r="FC8009">
            <v>1504108.206</v>
          </cell>
          <cell r="FI8009" t="str">
            <v>OR</v>
          </cell>
          <cell r="FJ8009" t="str">
            <v>Bathroom</v>
          </cell>
          <cell r="FK8009" t="str">
            <v>EISAnqnx</v>
          </cell>
          <cell r="FL8009">
            <v>495896.69999999995</v>
          </cell>
        </row>
        <row r="8010">
          <cell r="EZ8010" t="str">
            <v>OR</v>
          </cell>
          <cell r="FA8010" t="str">
            <v>Bathroom</v>
          </cell>
          <cell r="FB8010">
            <v>227389.57200000001</v>
          </cell>
          <cell r="FC8010">
            <v>280608.408</v>
          </cell>
          <cell r="FI8010" t="str">
            <v>OR</v>
          </cell>
          <cell r="FJ8010" t="str">
            <v>Bathroom</v>
          </cell>
          <cell r="FK8010" t="str">
            <v>EISAq</v>
          </cell>
          <cell r="FL8010">
            <v>123974.17499999999</v>
          </cell>
        </row>
        <row r="8011">
          <cell r="EZ8011" t="str">
            <v>OR</v>
          </cell>
          <cell r="FA8011" t="str">
            <v>Bedrooms</v>
          </cell>
          <cell r="FB8011">
            <v>330601.86</v>
          </cell>
          <cell r="FC8011">
            <v>443490.3</v>
          </cell>
          <cell r="FI8011" t="str">
            <v>OR</v>
          </cell>
          <cell r="FJ8011" t="str">
            <v>Bathroom</v>
          </cell>
          <cell r="FK8011" t="str">
            <v>EISAx</v>
          </cell>
          <cell r="FL8011">
            <v>743845.04999999993</v>
          </cell>
        </row>
        <row r="8012">
          <cell r="EZ8012" t="str">
            <v>OR</v>
          </cell>
          <cell r="FA8012" t="str">
            <v>Exterior</v>
          </cell>
          <cell r="FB8012">
            <v>387046.08</v>
          </cell>
          <cell r="FC8012">
            <v>1773961.2</v>
          </cell>
          <cell r="FI8012" t="str">
            <v>OR</v>
          </cell>
          <cell r="FJ8012" t="str">
            <v>Bedrooms</v>
          </cell>
          <cell r="FK8012" t="str">
            <v>EISAnqnx</v>
          </cell>
          <cell r="FL8012">
            <v>826494.5</v>
          </cell>
        </row>
        <row r="8013">
          <cell r="EZ8013" t="str">
            <v>OR</v>
          </cell>
          <cell r="FA8013" t="str">
            <v>Kitchen</v>
          </cell>
          <cell r="FB8013">
            <v>48380.76</v>
          </cell>
          <cell r="FC8013">
            <v>209649.96</v>
          </cell>
          <cell r="FI8013" t="str">
            <v>OR</v>
          </cell>
          <cell r="FJ8013" t="str">
            <v>Bedrooms</v>
          </cell>
          <cell r="FK8013" t="str">
            <v>EISAq</v>
          </cell>
          <cell r="FL8013">
            <v>677725.49</v>
          </cell>
        </row>
        <row r="8014">
          <cell r="EZ8014" t="str">
            <v>OR</v>
          </cell>
          <cell r="FA8014" t="str">
            <v>Living Room/Family Room</v>
          </cell>
          <cell r="FB8014">
            <v>325763.78399999999</v>
          </cell>
          <cell r="FC8014">
            <v>443490.3</v>
          </cell>
          <cell r="FI8014" t="str">
            <v>OR</v>
          </cell>
          <cell r="FJ8014" t="str">
            <v>Kitchen</v>
          </cell>
          <cell r="FK8014" t="str">
            <v>EISAx</v>
          </cell>
          <cell r="FL8014">
            <v>2479483.5</v>
          </cell>
        </row>
        <row r="8015">
          <cell r="EZ8015" t="str">
            <v>OR</v>
          </cell>
          <cell r="FA8015" t="str">
            <v>Other</v>
          </cell>
          <cell r="FB8015">
            <v>156431.12400000001</v>
          </cell>
          <cell r="FC8015">
            <v>362855.7</v>
          </cell>
          <cell r="FI8015" t="str">
            <v>OR</v>
          </cell>
          <cell r="FJ8015" t="str">
            <v>Living Room/Family Room</v>
          </cell>
          <cell r="FK8015" t="str">
            <v>EISAx</v>
          </cell>
          <cell r="FL8015">
            <v>909143.95</v>
          </cell>
        </row>
        <row r="8016">
          <cell r="EZ8016" t="str">
            <v>WA</v>
          </cell>
          <cell r="FA8016" t="str">
            <v>Bathroom</v>
          </cell>
          <cell r="FB8016">
            <v>363998.77499999997</v>
          </cell>
          <cell r="FC8016">
            <v>205919.307</v>
          </cell>
          <cell r="FI8016" t="str">
            <v>OR</v>
          </cell>
          <cell r="FJ8016" t="str">
            <v>Other</v>
          </cell>
          <cell r="FK8016" t="str">
            <v>EISAnqnx</v>
          </cell>
          <cell r="FL8016">
            <v>1115767.575</v>
          </cell>
        </row>
        <row r="8017">
          <cell r="EZ8017" t="str">
            <v>WA</v>
          </cell>
          <cell r="FA8017" t="str">
            <v>Bedrooms</v>
          </cell>
          <cell r="FB8017">
            <v>894396.99</v>
          </cell>
          <cell r="FC8017">
            <v>883997.02500000002</v>
          </cell>
          <cell r="FI8017" t="str">
            <v>OR</v>
          </cell>
          <cell r="FJ8017" t="str">
            <v>Other</v>
          </cell>
          <cell r="FK8017" t="str">
            <v>EISAq</v>
          </cell>
          <cell r="FL8017">
            <v>801699.66499999992</v>
          </cell>
        </row>
        <row r="8018">
          <cell r="EZ8018" t="str">
            <v>WA</v>
          </cell>
          <cell r="FA8018" t="str">
            <v>Garage</v>
          </cell>
          <cell r="FB8018">
            <v>343198.84499999997</v>
          </cell>
          <cell r="FC8018">
            <v>873597.05999999994</v>
          </cell>
          <cell r="FI8018" t="str">
            <v>OR</v>
          </cell>
          <cell r="FJ8018" t="str">
            <v>Other</v>
          </cell>
          <cell r="FK8018" t="str">
            <v>EISAx</v>
          </cell>
          <cell r="FL8018">
            <v>495896.69999999995</v>
          </cell>
        </row>
        <row r="8019">
          <cell r="EZ8019" t="str">
            <v>WA</v>
          </cell>
          <cell r="FA8019" t="str">
            <v>Kitchen</v>
          </cell>
          <cell r="FB8019">
            <v>114399.61499999999</v>
          </cell>
          <cell r="FC8019">
            <v>197599.33499999999</v>
          </cell>
          <cell r="FI8019" t="str">
            <v>WA</v>
          </cell>
          <cell r="FJ8019" t="str">
            <v>Bathroom</v>
          </cell>
          <cell r="FK8019" t="str">
            <v>EISAnqnx</v>
          </cell>
          <cell r="FL8019">
            <v>249599.16</v>
          </cell>
        </row>
        <row r="8020">
          <cell r="EZ8020" t="str">
            <v>WA</v>
          </cell>
          <cell r="FA8020" t="str">
            <v>Living Room/Family Room</v>
          </cell>
          <cell r="FB8020">
            <v>124799.58</v>
          </cell>
          <cell r="FC8020">
            <v>432638.54399999999</v>
          </cell>
          <cell r="FI8020" t="str">
            <v>WA</v>
          </cell>
          <cell r="FJ8020" t="str">
            <v>Bathroom</v>
          </cell>
          <cell r="FK8020" t="str">
            <v>EISAq</v>
          </cell>
          <cell r="FL8020">
            <v>133119.552</v>
          </cell>
        </row>
        <row r="8021">
          <cell r="EZ8021" t="str">
            <v>WA</v>
          </cell>
          <cell r="FA8021" t="str">
            <v>Other</v>
          </cell>
          <cell r="FB8021">
            <v>551198.14500000002</v>
          </cell>
          <cell r="FC8021">
            <v>499198.32</v>
          </cell>
          <cell r="FI8021" t="str">
            <v>WA</v>
          </cell>
          <cell r="FJ8021" t="str">
            <v>Bathroom</v>
          </cell>
          <cell r="FK8021" t="str">
            <v>EISAx</v>
          </cell>
          <cell r="FL8021">
            <v>519998.25</v>
          </cell>
        </row>
        <row r="8022">
          <cell r="EZ8022" t="str">
            <v>ID</v>
          </cell>
          <cell r="FA8022" t="str">
            <v>Bathroom</v>
          </cell>
          <cell r="FB8022">
            <v>1892882</v>
          </cell>
          <cell r="FC8022">
            <v>1275802.4680000001</v>
          </cell>
          <cell r="FI8022" t="str">
            <v>WA</v>
          </cell>
          <cell r="FJ8022" t="str">
            <v>Bedrooms</v>
          </cell>
          <cell r="FK8022" t="str">
            <v>EISAnqnx</v>
          </cell>
          <cell r="FL8022">
            <v>1299995.625</v>
          </cell>
        </row>
        <row r="8023">
          <cell r="EZ8023" t="str">
            <v>ID</v>
          </cell>
          <cell r="FA8023" t="str">
            <v>Bedrooms</v>
          </cell>
          <cell r="FB8023">
            <v>17554587.668000001</v>
          </cell>
          <cell r="FC8023">
            <v>5046423.4120000005</v>
          </cell>
          <cell r="FI8023" t="str">
            <v>WA</v>
          </cell>
          <cell r="FJ8023" t="str">
            <v>Exterior</v>
          </cell>
          <cell r="FK8023" t="str">
            <v>EISAnqnx</v>
          </cell>
          <cell r="FL8023">
            <v>467998.42499999999</v>
          </cell>
        </row>
        <row r="8024">
          <cell r="EZ8024" t="str">
            <v>ID</v>
          </cell>
          <cell r="FA8024" t="str">
            <v>Exterior</v>
          </cell>
          <cell r="FB8024">
            <v>5905791.8399999999</v>
          </cell>
          <cell r="FC8024">
            <v>15006768.496000001</v>
          </cell>
          <cell r="FI8024" t="str">
            <v>WA</v>
          </cell>
          <cell r="FJ8024" t="str">
            <v>Garage</v>
          </cell>
          <cell r="FK8024" t="str">
            <v>EISAnqnx</v>
          </cell>
          <cell r="FL8024">
            <v>155999.47500000001</v>
          </cell>
        </row>
        <row r="8025">
          <cell r="EZ8025" t="str">
            <v>ID</v>
          </cell>
          <cell r="FA8025" t="str">
            <v>Garage</v>
          </cell>
          <cell r="FB8025">
            <v>5167567.8600000003</v>
          </cell>
          <cell r="FC8025">
            <v>5981507.1200000001</v>
          </cell>
          <cell r="FI8025" t="str">
            <v>WA</v>
          </cell>
          <cell r="FJ8025" t="str">
            <v>Garage</v>
          </cell>
          <cell r="FK8025" t="str">
            <v>EISAq</v>
          </cell>
          <cell r="FL8025">
            <v>166399.44</v>
          </cell>
        </row>
        <row r="8026">
          <cell r="EZ8026" t="str">
            <v>ID</v>
          </cell>
          <cell r="FA8026" t="str">
            <v>Kitchen</v>
          </cell>
          <cell r="FB8026">
            <v>10240491.620000001</v>
          </cell>
          <cell r="FC8026">
            <v>3028611.2</v>
          </cell>
          <cell r="FI8026" t="str">
            <v>WA</v>
          </cell>
          <cell r="FJ8026" t="str">
            <v>Kitchen</v>
          </cell>
          <cell r="FK8026" t="str">
            <v>EISAq</v>
          </cell>
          <cell r="FL8026">
            <v>332798.88</v>
          </cell>
        </row>
        <row r="8027">
          <cell r="EZ8027" t="str">
            <v>ID</v>
          </cell>
          <cell r="FA8027" t="str">
            <v>Other</v>
          </cell>
          <cell r="FB8027">
            <v>10562281.560000001</v>
          </cell>
          <cell r="FC8027">
            <v>3944766.088</v>
          </cell>
          <cell r="FI8027" t="str">
            <v>WA</v>
          </cell>
          <cell r="FJ8027" t="str">
            <v>Living Room/Family Room</v>
          </cell>
          <cell r="FK8027" t="str">
            <v>EISAnqnx</v>
          </cell>
          <cell r="FL8027">
            <v>467998.42499999999</v>
          </cell>
        </row>
        <row r="8028">
          <cell r="EZ8028" t="str">
            <v>WA</v>
          </cell>
          <cell r="FA8028" t="str">
            <v>Bathroom</v>
          </cell>
          <cell r="FB8028">
            <v>933101.12</v>
          </cell>
          <cell r="FC8028">
            <v>236131.712</v>
          </cell>
          <cell r="FI8028" t="str">
            <v>WA</v>
          </cell>
          <cell r="FJ8028" t="str">
            <v>Living Room/Family Room</v>
          </cell>
          <cell r="FK8028" t="str">
            <v>EISAx</v>
          </cell>
          <cell r="FL8028">
            <v>332798.88</v>
          </cell>
        </row>
        <row r="8029">
          <cell r="EZ8029" t="str">
            <v>WA</v>
          </cell>
          <cell r="FA8029" t="str">
            <v>Bedrooms</v>
          </cell>
          <cell r="FB8029">
            <v>1799552.16</v>
          </cell>
          <cell r="FC8029">
            <v>1186371.4240000001</v>
          </cell>
          <cell r="FI8029" t="str">
            <v>WA</v>
          </cell>
          <cell r="FJ8029" t="str">
            <v>Other</v>
          </cell>
          <cell r="FK8029" t="str">
            <v>EISAnqnx</v>
          </cell>
          <cell r="FL8029">
            <v>987996.67499999993</v>
          </cell>
        </row>
        <row r="8030">
          <cell r="EZ8030" t="str">
            <v>WA</v>
          </cell>
          <cell r="FA8030" t="str">
            <v>Exterior</v>
          </cell>
          <cell r="FB8030">
            <v>4208476.4800000004</v>
          </cell>
          <cell r="FC8030">
            <v>4905445.8880000003</v>
          </cell>
          <cell r="FI8030" t="str">
            <v>WA</v>
          </cell>
          <cell r="FJ8030" t="str">
            <v>Other</v>
          </cell>
          <cell r="FK8030" t="str">
            <v>EISAx</v>
          </cell>
          <cell r="FL8030">
            <v>415998.6</v>
          </cell>
        </row>
        <row r="8031">
          <cell r="EZ8031" t="str">
            <v>WA</v>
          </cell>
          <cell r="FA8031" t="str">
            <v>Kitchen</v>
          </cell>
          <cell r="FB8031">
            <v>348484.70400000003</v>
          </cell>
          <cell r="FC8031">
            <v>264696.03200000001</v>
          </cell>
          <cell r="FI8031" t="str">
            <v>ID</v>
          </cell>
          <cell r="FJ8031" t="str">
            <v>Bathroom</v>
          </cell>
          <cell r="FK8031" t="str">
            <v>EISAnqnx</v>
          </cell>
          <cell r="FL8031">
            <v>908583.36</v>
          </cell>
        </row>
        <row r="8032">
          <cell r="EZ8032" t="str">
            <v>WA</v>
          </cell>
          <cell r="FA8032" t="str">
            <v>Living Room/Family Room</v>
          </cell>
          <cell r="FB8032">
            <v>232323.136</v>
          </cell>
          <cell r="FC8032">
            <v>666500.80000000005</v>
          </cell>
          <cell r="FI8032" t="str">
            <v>ID</v>
          </cell>
          <cell r="FJ8032" t="str">
            <v>Bathroom</v>
          </cell>
          <cell r="FK8032" t="str">
            <v>EISAx</v>
          </cell>
          <cell r="FL8032">
            <v>454291.68</v>
          </cell>
        </row>
        <row r="8033">
          <cell r="EZ8033" t="str">
            <v>WA</v>
          </cell>
          <cell r="FA8033" t="str">
            <v>Other</v>
          </cell>
          <cell r="FB8033">
            <v>2127089.696</v>
          </cell>
          <cell r="FC8033">
            <v>1967129.504</v>
          </cell>
          <cell r="FI8033" t="str">
            <v>ID</v>
          </cell>
          <cell r="FJ8033" t="str">
            <v>Bedrooms</v>
          </cell>
          <cell r="FK8033" t="str">
            <v>EISAnqnx</v>
          </cell>
          <cell r="FL8033">
            <v>605722.24</v>
          </cell>
        </row>
        <row r="8034">
          <cell r="EZ8034" t="str">
            <v>OR</v>
          </cell>
          <cell r="FA8034" t="str">
            <v>Bathroom</v>
          </cell>
          <cell r="FB8034">
            <v>5734599.6799999997</v>
          </cell>
          <cell r="FC8034">
            <v>1078447.1039999998</v>
          </cell>
          <cell r="FI8034" t="str">
            <v>ID</v>
          </cell>
          <cell r="FJ8034" t="str">
            <v>Bedrooms</v>
          </cell>
          <cell r="FK8034" t="str">
            <v>EISAq</v>
          </cell>
          <cell r="FL8034">
            <v>227145.84</v>
          </cell>
        </row>
        <row r="8035">
          <cell r="EZ8035" t="str">
            <v>OR</v>
          </cell>
          <cell r="FA8035" t="str">
            <v>Bedrooms</v>
          </cell>
          <cell r="FB8035">
            <v>4681829.8879999993</v>
          </cell>
          <cell r="FC8035">
            <v>3218223.1039999998</v>
          </cell>
          <cell r="FI8035" t="str">
            <v>ID</v>
          </cell>
          <cell r="FJ8035" t="str">
            <v>Exterior</v>
          </cell>
          <cell r="FK8035" t="str">
            <v>EISAq</v>
          </cell>
          <cell r="FL8035">
            <v>227145.84</v>
          </cell>
        </row>
        <row r="8036">
          <cell r="EZ8036" t="str">
            <v>OR</v>
          </cell>
          <cell r="FA8036" t="str">
            <v>Exterior</v>
          </cell>
          <cell r="FB8036">
            <v>1574875.1359999999</v>
          </cell>
          <cell r="FC8036">
            <v>11032685.056</v>
          </cell>
          <cell r="FI8036" t="str">
            <v>ID</v>
          </cell>
          <cell r="FJ8036" t="str">
            <v>Garage</v>
          </cell>
          <cell r="FK8036" t="str">
            <v>EISAnqnx</v>
          </cell>
          <cell r="FL8036">
            <v>605722.24</v>
          </cell>
        </row>
        <row r="8037">
          <cell r="EZ8037" t="str">
            <v>OR</v>
          </cell>
          <cell r="FA8037" t="str">
            <v>Kitchen</v>
          </cell>
          <cell r="FB8037">
            <v>7061260.7999999998</v>
          </cell>
          <cell r="FC8037">
            <v>2567731.1999999997</v>
          </cell>
          <cell r="FI8037" t="str">
            <v>ID</v>
          </cell>
          <cell r="FJ8037" t="str">
            <v>Garage</v>
          </cell>
          <cell r="FK8037" t="str">
            <v>EISAq</v>
          </cell>
          <cell r="FL8037">
            <v>113572.92</v>
          </cell>
        </row>
        <row r="8038">
          <cell r="EZ8038" t="str">
            <v>OR</v>
          </cell>
          <cell r="FA8038" t="str">
            <v>Living Room/Family Room</v>
          </cell>
          <cell r="FB8038">
            <v>564900.86399999994</v>
          </cell>
          <cell r="FC8038">
            <v>1840207.3599999999</v>
          </cell>
          <cell r="FI8038" t="str">
            <v>ID</v>
          </cell>
          <cell r="FJ8038" t="str">
            <v>Kitchen</v>
          </cell>
          <cell r="FK8038" t="str">
            <v>EISAnqnx</v>
          </cell>
          <cell r="FL8038">
            <v>908583.36</v>
          </cell>
        </row>
        <row r="8039">
          <cell r="EZ8039" t="str">
            <v>OR</v>
          </cell>
          <cell r="FA8039" t="str">
            <v>Other</v>
          </cell>
          <cell r="FB8039">
            <v>4433615.8719999995</v>
          </cell>
          <cell r="FC8039">
            <v>3012804.608</v>
          </cell>
          <cell r="FI8039" t="str">
            <v>ID</v>
          </cell>
          <cell r="FJ8039" t="str">
            <v>Kitchen</v>
          </cell>
          <cell r="FK8039" t="str">
            <v>EISAq</v>
          </cell>
          <cell r="FL8039">
            <v>340718.76</v>
          </cell>
        </row>
        <row r="8040">
          <cell r="EZ8040" t="str">
            <v>WA</v>
          </cell>
          <cell r="FA8040" t="str">
            <v>Bathroom</v>
          </cell>
          <cell r="FB8040">
            <v>380857.59999999998</v>
          </cell>
          <cell r="FC8040">
            <v>108544.416</v>
          </cell>
          <cell r="FI8040" t="str">
            <v>ID</v>
          </cell>
          <cell r="FJ8040" t="str">
            <v>Living Room/Family Room</v>
          </cell>
          <cell r="FK8040" t="str">
            <v>EISAq</v>
          </cell>
          <cell r="FL8040">
            <v>170359.38</v>
          </cell>
        </row>
        <row r="8041">
          <cell r="EZ8041" t="str">
            <v>WA</v>
          </cell>
          <cell r="FA8041" t="str">
            <v>Bedrooms</v>
          </cell>
          <cell r="FB8041">
            <v>533200.64000000001</v>
          </cell>
          <cell r="FC8041">
            <v>502732.03200000001</v>
          </cell>
          <cell r="FI8041" t="str">
            <v>ID</v>
          </cell>
          <cell r="FJ8041" t="str">
            <v>Other</v>
          </cell>
          <cell r="FK8041" t="str">
            <v>EISAnqnx</v>
          </cell>
          <cell r="FL8041">
            <v>227145.84</v>
          </cell>
        </row>
        <row r="8042">
          <cell r="EZ8042" t="str">
            <v>WA</v>
          </cell>
          <cell r="FA8042" t="str">
            <v>Exterior</v>
          </cell>
          <cell r="FB8042">
            <v>228514.56</v>
          </cell>
          <cell r="FC8042">
            <v>3199203.84</v>
          </cell>
          <cell r="FI8042" t="str">
            <v>ID</v>
          </cell>
          <cell r="FJ8042" t="str">
            <v>Other</v>
          </cell>
          <cell r="FK8042" t="str">
            <v>EISAq</v>
          </cell>
          <cell r="FL8042">
            <v>283932.3</v>
          </cell>
        </row>
        <row r="8043">
          <cell r="EZ8043" t="str">
            <v>WA</v>
          </cell>
          <cell r="FA8043" t="str">
            <v>Kitchen</v>
          </cell>
          <cell r="FB8043">
            <v>228514.56</v>
          </cell>
          <cell r="FC8043">
            <v>142821.6</v>
          </cell>
          <cell r="FI8043" t="str">
            <v>WA</v>
          </cell>
          <cell r="FJ8043" t="str">
            <v>Bathroom</v>
          </cell>
          <cell r="FK8043" t="str">
            <v>EISAnqnx</v>
          </cell>
          <cell r="FL8043">
            <v>1372795.38</v>
          </cell>
        </row>
        <row r="8044">
          <cell r="EZ8044" t="str">
            <v>WA</v>
          </cell>
          <cell r="FA8044" t="str">
            <v>Living Room/Family Room</v>
          </cell>
          <cell r="FB8044">
            <v>1285394.3999999999</v>
          </cell>
          <cell r="FC8044">
            <v>548434.94400000002</v>
          </cell>
          <cell r="FI8044" t="str">
            <v>WA</v>
          </cell>
          <cell r="FJ8044" t="str">
            <v>Bathroom</v>
          </cell>
          <cell r="FK8044" t="str">
            <v>EISAx</v>
          </cell>
          <cell r="FL8044">
            <v>311998.95</v>
          </cell>
        </row>
        <row r="8045">
          <cell r="EZ8045" t="str">
            <v>WA</v>
          </cell>
          <cell r="FA8045" t="str">
            <v>Other</v>
          </cell>
          <cell r="FB8045">
            <v>1637687.68</v>
          </cell>
          <cell r="FC8045">
            <v>1574846.176</v>
          </cell>
          <cell r="FI8045" t="str">
            <v>WA</v>
          </cell>
          <cell r="FJ8045" t="str">
            <v>Bedrooms</v>
          </cell>
          <cell r="FK8045" t="str">
            <v>EISAnqnx</v>
          </cell>
          <cell r="FL8045">
            <v>613597.93499999994</v>
          </cell>
        </row>
        <row r="8046">
          <cell r="EZ8046" t="str">
            <v>OR</v>
          </cell>
          <cell r="FA8046" t="str">
            <v>Bathroom</v>
          </cell>
          <cell r="FB8046">
            <v>2975380.1999999997</v>
          </cell>
          <cell r="FC8046">
            <v>578546.15</v>
          </cell>
          <cell r="FI8046" t="str">
            <v>WA</v>
          </cell>
          <cell r="FJ8046" t="str">
            <v>Bedrooms</v>
          </cell>
          <cell r="FK8046" t="str">
            <v>EISAq</v>
          </cell>
          <cell r="FL8046">
            <v>62399.79</v>
          </cell>
        </row>
        <row r="8047">
          <cell r="EZ8047" t="str">
            <v>OR</v>
          </cell>
          <cell r="FA8047" t="str">
            <v>Bedrooms</v>
          </cell>
          <cell r="FB8047">
            <v>3471276.9</v>
          </cell>
          <cell r="FC8047">
            <v>1636459.1099999999</v>
          </cell>
          <cell r="FI8047" t="str">
            <v>WA</v>
          </cell>
          <cell r="FJ8047" t="str">
            <v>Bedrooms</v>
          </cell>
          <cell r="FK8047" t="str">
            <v>EISAx</v>
          </cell>
          <cell r="FL8047">
            <v>51999.824999999997</v>
          </cell>
        </row>
        <row r="8048">
          <cell r="EZ8048" t="str">
            <v>OR</v>
          </cell>
          <cell r="FA8048" t="str">
            <v>Exterior</v>
          </cell>
          <cell r="FB8048">
            <v>3843199.4249999998</v>
          </cell>
          <cell r="FC8048">
            <v>8463303.6799999997</v>
          </cell>
          <cell r="FI8048" t="str">
            <v>WA</v>
          </cell>
          <cell r="FJ8048" t="str">
            <v>Garage</v>
          </cell>
          <cell r="FK8048" t="str">
            <v>EISAnqnx</v>
          </cell>
          <cell r="FL8048">
            <v>124799.58</v>
          </cell>
        </row>
        <row r="8049">
          <cell r="EZ8049" t="str">
            <v>OR</v>
          </cell>
          <cell r="FA8049" t="str">
            <v>Kitchen</v>
          </cell>
          <cell r="FB8049">
            <v>5091206.12</v>
          </cell>
          <cell r="FC8049">
            <v>2810081.3</v>
          </cell>
          <cell r="FI8049" t="str">
            <v>WA</v>
          </cell>
          <cell r="FJ8049" t="str">
            <v>Garage</v>
          </cell>
          <cell r="FK8049" t="str">
            <v>EISAq</v>
          </cell>
          <cell r="FL8049">
            <v>166399.44</v>
          </cell>
        </row>
        <row r="8050">
          <cell r="EZ8050" t="str">
            <v>OR</v>
          </cell>
          <cell r="FA8050" t="str">
            <v>Living Room/Family Room</v>
          </cell>
          <cell r="FB8050">
            <v>3636575.8</v>
          </cell>
          <cell r="FC8050">
            <v>2967115.2549999999</v>
          </cell>
          <cell r="FI8050" t="str">
            <v>WA</v>
          </cell>
          <cell r="FJ8050" t="str">
            <v>Kitchen</v>
          </cell>
          <cell r="FK8050" t="str">
            <v>EISAx</v>
          </cell>
          <cell r="FL8050">
            <v>540798.17999999993</v>
          </cell>
        </row>
        <row r="8051">
          <cell r="EZ8051" t="str">
            <v>OR</v>
          </cell>
          <cell r="FA8051" t="str">
            <v>Other</v>
          </cell>
          <cell r="FB8051">
            <v>1586869.44</v>
          </cell>
          <cell r="FC8051">
            <v>2066236.25</v>
          </cell>
          <cell r="FI8051" t="str">
            <v>WA</v>
          </cell>
          <cell r="FJ8051" t="str">
            <v>Living Room/Family Room</v>
          </cell>
          <cell r="FK8051" t="str">
            <v>EISAnqnx</v>
          </cell>
          <cell r="FL8051">
            <v>935996.85</v>
          </cell>
        </row>
        <row r="8052">
          <cell r="EZ8052" t="str">
            <v>WA</v>
          </cell>
          <cell r="FA8052" t="str">
            <v>Bathroom</v>
          </cell>
          <cell r="FB8052">
            <v>2013433.2239999999</v>
          </cell>
          <cell r="FC8052">
            <v>765437.424</v>
          </cell>
          <cell r="FI8052" t="str">
            <v>WA</v>
          </cell>
          <cell r="FJ8052" t="str">
            <v>Other</v>
          </cell>
          <cell r="FK8052" t="str">
            <v>EISAnqnx</v>
          </cell>
          <cell r="FL8052">
            <v>249599.16</v>
          </cell>
        </row>
        <row r="8053">
          <cell r="EZ8053" t="str">
            <v>WA</v>
          </cell>
          <cell r="FA8053" t="str">
            <v>Bedrooms</v>
          </cell>
          <cell r="FB8053">
            <v>1164796.08</v>
          </cell>
          <cell r="FC8053">
            <v>2423191.8449999997</v>
          </cell>
          <cell r="FI8053" t="str">
            <v>WA</v>
          </cell>
          <cell r="FJ8053" t="str">
            <v>Other</v>
          </cell>
          <cell r="FK8053" t="str">
            <v>EISAx</v>
          </cell>
          <cell r="FL8053">
            <v>665597.76</v>
          </cell>
        </row>
        <row r="8054">
          <cell r="EZ8054" t="str">
            <v>WA</v>
          </cell>
          <cell r="FA8054" t="str">
            <v>Exterior</v>
          </cell>
          <cell r="FB8054">
            <v>1763834.064</v>
          </cell>
          <cell r="FC8054">
            <v>7331975.3250000002</v>
          </cell>
          <cell r="FI8054" t="str">
            <v>WA</v>
          </cell>
          <cell r="FJ8054" t="str">
            <v>Bathroom</v>
          </cell>
          <cell r="FK8054" t="str">
            <v>EISAq</v>
          </cell>
          <cell r="FL8054">
            <v>83788.672000000006</v>
          </cell>
        </row>
        <row r="8055">
          <cell r="EZ8055" t="str">
            <v>WA</v>
          </cell>
          <cell r="FA8055" t="str">
            <v>Kitchen</v>
          </cell>
          <cell r="FB8055">
            <v>343198.84499999997</v>
          </cell>
          <cell r="FC8055">
            <v>511678.27799999999</v>
          </cell>
          <cell r="FI8055" t="str">
            <v>WA</v>
          </cell>
          <cell r="FJ8055" t="str">
            <v>Bedrooms</v>
          </cell>
          <cell r="FK8055" t="str">
            <v>EISAnqnx</v>
          </cell>
          <cell r="FL8055">
            <v>142821.6</v>
          </cell>
        </row>
        <row r="8056">
          <cell r="EZ8056" t="str">
            <v>WA</v>
          </cell>
          <cell r="FA8056" t="str">
            <v>Living Room/Family Room</v>
          </cell>
          <cell r="FB8056">
            <v>1133596.1850000001</v>
          </cell>
          <cell r="FC8056">
            <v>1497594.96</v>
          </cell>
          <cell r="FI8056" t="str">
            <v>WA</v>
          </cell>
          <cell r="FJ8056" t="str">
            <v>Bedrooms</v>
          </cell>
          <cell r="FK8056" t="str">
            <v>EISAq</v>
          </cell>
          <cell r="FL8056">
            <v>142821.6</v>
          </cell>
        </row>
        <row r="8057">
          <cell r="EZ8057" t="str">
            <v>WA</v>
          </cell>
          <cell r="FA8057" t="str">
            <v>Other</v>
          </cell>
          <cell r="FB8057">
            <v>1587034.659</v>
          </cell>
          <cell r="FC8057">
            <v>2389911.9569999999</v>
          </cell>
          <cell r="FI8057" t="str">
            <v>WA</v>
          </cell>
          <cell r="FJ8057" t="str">
            <v>Bedrooms</v>
          </cell>
          <cell r="FK8057" t="str">
            <v>EISAx</v>
          </cell>
          <cell r="FL8057">
            <v>47607.199999999997</v>
          </cell>
        </row>
        <row r="8058">
          <cell r="EZ8058" t="str">
            <v>MT</v>
          </cell>
          <cell r="FA8058" t="str">
            <v>Bathroom</v>
          </cell>
          <cell r="FB8058">
            <v>1198478.9130000002</v>
          </cell>
          <cell r="FC8058">
            <v>503658.76</v>
          </cell>
          <cell r="FI8058" t="str">
            <v>WA</v>
          </cell>
          <cell r="FJ8058" t="str">
            <v>Exterior</v>
          </cell>
          <cell r="FK8058" t="str">
            <v>EISAq</v>
          </cell>
          <cell r="FL8058">
            <v>41894.336000000003</v>
          </cell>
        </row>
        <row r="8059">
          <cell r="EZ8059" t="str">
            <v>MT</v>
          </cell>
          <cell r="FA8059" t="str">
            <v>Bedrooms</v>
          </cell>
          <cell r="FB8059">
            <v>778381.72000000009</v>
          </cell>
          <cell r="FC8059">
            <v>480765.18000000005</v>
          </cell>
          <cell r="FI8059" t="str">
            <v>WA</v>
          </cell>
          <cell r="FJ8059" t="str">
            <v>Kitchen</v>
          </cell>
          <cell r="FK8059" t="str">
            <v>EISAq</v>
          </cell>
          <cell r="FL8059">
            <v>83788.672000000006</v>
          </cell>
        </row>
        <row r="8060">
          <cell r="EZ8060" t="str">
            <v>MT</v>
          </cell>
          <cell r="FA8060" t="str">
            <v>Exterior</v>
          </cell>
          <cell r="FB8060">
            <v>744041.35000000009</v>
          </cell>
          <cell r="FC8060">
            <v>3811781.0700000003</v>
          </cell>
          <cell r="FI8060" t="str">
            <v>WA</v>
          </cell>
          <cell r="FJ8060" t="str">
            <v>Living Room/Family Room</v>
          </cell>
          <cell r="FK8060" t="str">
            <v>EISAq</v>
          </cell>
          <cell r="FL8060">
            <v>163768.76800000001</v>
          </cell>
        </row>
        <row r="8061">
          <cell r="EZ8061" t="str">
            <v>MT</v>
          </cell>
          <cell r="FA8061" t="str">
            <v>Garage</v>
          </cell>
          <cell r="FB8061">
            <v>3514164.5300000003</v>
          </cell>
          <cell r="FC8061">
            <v>2804463.5500000003</v>
          </cell>
          <cell r="FI8061" t="str">
            <v>WA</v>
          </cell>
          <cell r="FJ8061" t="str">
            <v>Other</v>
          </cell>
          <cell r="FK8061" t="str">
            <v>EISAnqnx</v>
          </cell>
          <cell r="FL8061">
            <v>76171.520000000004</v>
          </cell>
        </row>
        <row r="8062">
          <cell r="EZ8062" t="str">
            <v>MT</v>
          </cell>
          <cell r="FA8062" t="str">
            <v>Kitchen</v>
          </cell>
          <cell r="FB8062">
            <v>125914.69</v>
          </cell>
          <cell r="FC8062">
            <v>274722.96000000002</v>
          </cell>
          <cell r="FI8062" t="str">
            <v>WA</v>
          </cell>
          <cell r="FJ8062" t="str">
            <v>Other</v>
          </cell>
          <cell r="FK8062" t="str">
            <v>EISAq</v>
          </cell>
          <cell r="FL8062">
            <v>112352.992</v>
          </cell>
        </row>
        <row r="8063">
          <cell r="EZ8063" t="str">
            <v>MT</v>
          </cell>
          <cell r="FA8063" t="str">
            <v>Living Room/Family Room</v>
          </cell>
          <cell r="FB8063">
            <v>709700.9800000001</v>
          </cell>
          <cell r="FC8063">
            <v>354850.49000000005</v>
          </cell>
          <cell r="FI8063" t="str">
            <v>WA</v>
          </cell>
          <cell r="FJ8063" t="str">
            <v>Bathroom</v>
          </cell>
          <cell r="FK8063" t="str">
            <v>EISAx</v>
          </cell>
          <cell r="FL8063">
            <v>467998.42499999999</v>
          </cell>
        </row>
        <row r="8064">
          <cell r="EZ8064" t="str">
            <v>MT</v>
          </cell>
          <cell r="FA8064" t="str">
            <v>Other</v>
          </cell>
          <cell r="FB8064">
            <v>2906339.9810000001</v>
          </cell>
          <cell r="FC8064">
            <v>2306528.1850000001</v>
          </cell>
          <cell r="FI8064" t="str">
            <v>WA</v>
          </cell>
          <cell r="FJ8064" t="str">
            <v>Bedrooms</v>
          </cell>
          <cell r="FK8064" t="str">
            <v>EISAq</v>
          </cell>
          <cell r="FL8064">
            <v>108159.636</v>
          </cell>
        </row>
        <row r="8065">
          <cell r="EZ8065" t="str">
            <v>ID</v>
          </cell>
          <cell r="FA8065" t="str">
            <v>Bathroom</v>
          </cell>
          <cell r="FB8065">
            <v>47698.6</v>
          </cell>
          <cell r="FC8065">
            <v>50083.53</v>
          </cell>
          <cell r="FI8065" t="str">
            <v>WA</v>
          </cell>
          <cell r="FJ8065" t="str">
            <v>Exterior</v>
          </cell>
          <cell r="FK8065" t="str">
            <v>EISAq</v>
          </cell>
          <cell r="FL8065">
            <v>81119.726999999999</v>
          </cell>
        </row>
        <row r="8066">
          <cell r="EZ8066" t="str">
            <v>ID</v>
          </cell>
          <cell r="FA8066" t="str">
            <v>Bedrooms</v>
          </cell>
          <cell r="FB8066">
            <v>125208.825</v>
          </cell>
          <cell r="FC8066">
            <v>411400.42499999999</v>
          </cell>
          <cell r="FI8066" t="str">
            <v>WA</v>
          </cell>
          <cell r="FJ8066" t="str">
            <v>Garage</v>
          </cell>
          <cell r="FK8066" t="str">
            <v>EISAnqnx</v>
          </cell>
          <cell r="FL8066">
            <v>124799.58</v>
          </cell>
        </row>
        <row r="8067">
          <cell r="EZ8067" t="str">
            <v>ID</v>
          </cell>
          <cell r="FA8067" t="str">
            <v>Exterior</v>
          </cell>
          <cell r="FB8067">
            <v>143095.79999999999</v>
          </cell>
          <cell r="FC8067">
            <v>1197234.8599999999</v>
          </cell>
          <cell r="FI8067" t="str">
            <v>WA</v>
          </cell>
          <cell r="FJ8067" t="str">
            <v>Garage</v>
          </cell>
          <cell r="FK8067" t="str">
            <v>EISAq</v>
          </cell>
          <cell r="FL8067">
            <v>332798.88</v>
          </cell>
        </row>
        <row r="8068">
          <cell r="EZ8068" t="str">
            <v>ID</v>
          </cell>
          <cell r="FA8068" t="str">
            <v>Kitchen</v>
          </cell>
          <cell r="FB8068">
            <v>47698.6</v>
          </cell>
          <cell r="FC8068">
            <v>177677.28499999997</v>
          </cell>
          <cell r="FI8068" t="str">
            <v>WA</v>
          </cell>
          <cell r="FJ8068" t="str">
            <v>Kitchen</v>
          </cell>
          <cell r="FK8068" t="str">
            <v>EISAq</v>
          </cell>
          <cell r="FL8068">
            <v>81119.726999999999</v>
          </cell>
        </row>
        <row r="8069">
          <cell r="EZ8069" t="str">
            <v>ID</v>
          </cell>
          <cell r="FA8069" t="str">
            <v>Living Room/Family Room</v>
          </cell>
          <cell r="FB8069">
            <v>232530.67499999999</v>
          </cell>
          <cell r="FC8069">
            <v>305271.03999999998</v>
          </cell>
          <cell r="FI8069" t="str">
            <v>WA</v>
          </cell>
          <cell r="FJ8069" t="str">
            <v>Living Room/Family Room</v>
          </cell>
          <cell r="FK8069" t="str">
            <v>EISAnqnx</v>
          </cell>
          <cell r="FL8069">
            <v>124799.58</v>
          </cell>
        </row>
        <row r="8070">
          <cell r="EZ8070" t="str">
            <v>ID</v>
          </cell>
          <cell r="FA8070" t="str">
            <v>Other</v>
          </cell>
          <cell r="FB8070">
            <v>65585.574999999997</v>
          </cell>
          <cell r="FC8070">
            <v>174099.88999999998</v>
          </cell>
          <cell r="FI8070" t="str">
            <v>WA</v>
          </cell>
          <cell r="FJ8070" t="str">
            <v>Living Room/Family Room</v>
          </cell>
          <cell r="FK8070" t="str">
            <v>EISAq</v>
          </cell>
          <cell r="FL8070">
            <v>108159.636</v>
          </cell>
        </row>
        <row r="8071">
          <cell r="EZ8071" t="str">
            <v>WA</v>
          </cell>
          <cell r="FA8071" t="str">
            <v>Bathroom</v>
          </cell>
          <cell r="FB8071">
            <v>266600.32000000001</v>
          </cell>
          <cell r="FC8071">
            <v>171385.92</v>
          </cell>
          <cell r="FI8071" t="str">
            <v>WA</v>
          </cell>
          <cell r="FJ8071" t="str">
            <v>Living Room/Family Room</v>
          </cell>
          <cell r="FK8071" t="str">
            <v>EISAx</v>
          </cell>
          <cell r="FL8071">
            <v>31199.895</v>
          </cell>
        </row>
        <row r="8072">
          <cell r="EZ8072" t="str">
            <v>WA</v>
          </cell>
          <cell r="FA8072" t="str">
            <v>Bedrooms</v>
          </cell>
          <cell r="FB8072">
            <v>792183.80799999996</v>
          </cell>
          <cell r="FC8072">
            <v>1390130.24</v>
          </cell>
          <cell r="FI8072" t="str">
            <v>WA</v>
          </cell>
          <cell r="FJ8072" t="str">
            <v>Other</v>
          </cell>
          <cell r="FK8072" t="str">
            <v>EISAq</v>
          </cell>
          <cell r="FL8072">
            <v>189279.36299999998</v>
          </cell>
        </row>
        <row r="8073">
          <cell r="EZ8073" t="str">
            <v>WA</v>
          </cell>
          <cell r="FA8073" t="str">
            <v>Exterior</v>
          </cell>
          <cell r="FB8073">
            <v>1028315.52</v>
          </cell>
          <cell r="FC8073">
            <v>4010430.5279999999</v>
          </cell>
          <cell r="FI8073" t="str">
            <v>OR</v>
          </cell>
          <cell r="FJ8073" t="str">
            <v>Bathroom</v>
          </cell>
          <cell r="FK8073" t="str">
            <v>EISAnqnx</v>
          </cell>
          <cell r="FL8073">
            <v>354792.24</v>
          </cell>
        </row>
        <row r="8074">
          <cell r="EZ8074" t="str">
            <v>WA</v>
          </cell>
          <cell r="FA8074" t="str">
            <v>Garage</v>
          </cell>
          <cell r="FB8074">
            <v>293260.35200000001</v>
          </cell>
          <cell r="FC8074">
            <v>1085444.1599999999</v>
          </cell>
          <cell r="FI8074" t="str">
            <v>OR</v>
          </cell>
          <cell r="FJ8074" t="str">
            <v>Bedrooms</v>
          </cell>
          <cell r="FK8074" t="str">
            <v>EISAnqnx</v>
          </cell>
          <cell r="FL8074">
            <v>774092.16</v>
          </cell>
        </row>
        <row r="8075">
          <cell r="EZ8075" t="str">
            <v>WA</v>
          </cell>
          <cell r="FA8075" t="str">
            <v>Kitchen</v>
          </cell>
          <cell r="FB8075">
            <v>990229.76</v>
          </cell>
          <cell r="FC8075">
            <v>523679.2</v>
          </cell>
          <cell r="FI8075" t="str">
            <v>OR</v>
          </cell>
          <cell r="FJ8075" t="str">
            <v>Bedrooms</v>
          </cell>
          <cell r="FK8075" t="str">
            <v>EISAq</v>
          </cell>
          <cell r="FL8075">
            <v>72571.14</v>
          </cell>
        </row>
        <row r="8076">
          <cell r="EZ8076" t="str">
            <v>WA</v>
          </cell>
          <cell r="FA8076" t="str">
            <v>Living Room/Family Room</v>
          </cell>
          <cell r="FB8076">
            <v>1336810.176</v>
          </cell>
          <cell r="FC8076">
            <v>1409173.12</v>
          </cell>
          <cell r="FI8076" t="str">
            <v>OR</v>
          </cell>
          <cell r="FJ8076" t="str">
            <v>Exterior</v>
          </cell>
          <cell r="FK8076" t="str">
            <v>EISAnqnx</v>
          </cell>
          <cell r="FL8076">
            <v>1064376.72</v>
          </cell>
        </row>
        <row r="8077">
          <cell r="EZ8077" t="str">
            <v>WA</v>
          </cell>
          <cell r="FA8077" t="str">
            <v>Other</v>
          </cell>
          <cell r="FB8077">
            <v>931196.83200000005</v>
          </cell>
          <cell r="FC8077">
            <v>2740270.432</v>
          </cell>
          <cell r="FI8077" t="str">
            <v>OR</v>
          </cell>
          <cell r="FJ8077" t="str">
            <v>Garage</v>
          </cell>
          <cell r="FK8077" t="str">
            <v>EISAnqnx</v>
          </cell>
          <cell r="FL8077">
            <v>96761.52</v>
          </cell>
        </row>
        <row r="8078">
          <cell r="EZ8078" t="str">
            <v>WA</v>
          </cell>
          <cell r="FA8078" t="str">
            <v>Bathroom</v>
          </cell>
          <cell r="FB8078">
            <v>685543.68</v>
          </cell>
          <cell r="FC8078">
            <v>218993.12</v>
          </cell>
          <cell r="FI8078" t="str">
            <v>OR</v>
          </cell>
          <cell r="FJ8078" t="str">
            <v>Garage</v>
          </cell>
          <cell r="FK8078" t="str">
            <v>EISAq</v>
          </cell>
          <cell r="FL8078">
            <v>258030.72</v>
          </cell>
        </row>
        <row r="8079">
          <cell r="EZ8079" t="str">
            <v>WA</v>
          </cell>
          <cell r="FA8079" t="str">
            <v>Bedrooms</v>
          </cell>
          <cell r="FB8079">
            <v>841695.29599999997</v>
          </cell>
          <cell r="FC8079">
            <v>1553899.0079999999</v>
          </cell>
          <cell r="FI8079" t="str">
            <v>OR</v>
          </cell>
          <cell r="FJ8079" t="str">
            <v>Kitchen</v>
          </cell>
          <cell r="FK8079" t="str">
            <v>EISAnqnx</v>
          </cell>
          <cell r="FL8079">
            <v>580569.12</v>
          </cell>
        </row>
        <row r="8080">
          <cell r="EZ8080" t="str">
            <v>WA</v>
          </cell>
          <cell r="FA8080" t="str">
            <v>Exterior</v>
          </cell>
          <cell r="FB8080">
            <v>693160.83200000005</v>
          </cell>
          <cell r="FC8080">
            <v>5903292.7999999998</v>
          </cell>
          <cell r="FI8080" t="str">
            <v>OR</v>
          </cell>
          <cell r="FJ8080" t="str">
            <v>Kitchen</v>
          </cell>
          <cell r="FK8080" t="str">
            <v>EISAq</v>
          </cell>
          <cell r="FL8080">
            <v>282221.09999999998</v>
          </cell>
        </row>
        <row r="8081">
          <cell r="EZ8081" t="str">
            <v>WA</v>
          </cell>
          <cell r="FA8081" t="str">
            <v>Kitchen</v>
          </cell>
          <cell r="FB8081">
            <v>445603.39199999999</v>
          </cell>
          <cell r="FC8081">
            <v>704586.56</v>
          </cell>
          <cell r="FI8081" t="str">
            <v>OR</v>
          </cell>
          <cell r="FJ8081" t="str">
            <v>Living Room/Family Room</v>
          </cell>
          <cell r="FK8081" t="str">
            <v>EISAq</v>
          </cell>
          <cell r="FL8081">
            <v>24190.38</v>
          </cell>
        </row>
        <row r="8082">
          <cell r="EZ8082" t="str">
            <v>WA</v>
          </cell>
          <cell r="FA8082" t="str">
            <v>Living Room/Family Room</v>
          </cell>
          <cell r="FB8082">
            <v>396091.90399999998</v>
          </cell>
          <cell r="FC8082">
            <v>2142324</v>
          </cell>
          <cell r="FI8082" t="str">
            <v>OR</v>
          </cell>
          <cell r="FJ8082" t="str">
            <v>Other</v>
          </cell>
          <cell r="FK8082" t="str">
            <v>EISAnqnx</v>
          </cell>
          <cell r="FL8082">
            <v>483807.6</v>
          </cell>
        </row>
        <row r="8083">
          <cell r="EZ8083" t="str">
            <v>WA</v>
          </cell>
          <cell r="FA8083" t="str">
            <v>Other</v>
          </cell>
          <cell r="FB8083">
            <v>437986.24</v>
          </cell>
          <cell r="FC8083">
            <v>618893.6</v>
          </cell>
          <cell r="FI8083" t="str">
            <v>OR</v>
          </cell>
          <cell r="FJ8083" t="str">
            <v>Bathroom</v>
          </cell>
          <cell r="FK8083" t="str">
            <v>EISAnqnx</v>
          </cell>
          <cell r="FL8083">
            <v>712271.83</v>
          </cell>
        </row>
        <row r="8084">
          <cell r="EZ8084" t="str">
            <v>MT</v>
          </cell>
          <cell r="FA8084" t="str">
            <v>Bathroom</v>
          </cell>
          <cell r="FB8084">
            <v>1533869.86</v>
          </cell>
          <cell r="FC8084">
            <v>219778.36800000002</v>
          </cell>
          <cell r="FI8084" t="str">
            <v>OR</v>
          </cell>
          <cell r="FJ8084" t="str">
            <v>Bathroom</v>
          </cell>
          <cell r="FK8084" t="str">
            <v>EISAx</v>
          </cell>
          <cell r="FL8084">
            <v>577517.69999999995</v>
          </cell>
        </row>
        <row r="8085">
          <cell r="EZ8085" t="str">
            <v>MT</v>
          </cell>
          <cell r="FA8085" t="str">
            <v>Bedrooms</v>
          </cell>
          <cell r="FB8085">
            <v>732594.56</v>
          </cell>
          <cell r="FC8085">
            <v>663913.82000000007</v>
          </cell>
          <cell r="FI8085" t="str">
            <v>OR</v>
          </cell>
          <cell r="FJ8085" t="str">
            <v>Bedrooms</v>
          </cell>
          <cell r="FK8085" t="str">
            <v>EISAnqnx</v>
          </cell>
          <cell r="FL8085">
            <v>972154.79500000004</v>
          </cell>
        </row>
        <row r="8086">
          <cell r="EZ8086" t="str">
            <v>MT</v>
          </cell>
          <cell r="FA8086" t="str">
            <v>Exterior</v>
          </cell>
          <cell r="FB8086">
            <v>137361.48000000001</v>
          </cell>
          <cell r="FC8086">
            <v>2266464.4200000004</v>
          </cell>
          <cell r="FI8086" t="str">
            <v>OR</v>
          </cell>
          <cell r="FJ8086" t="str">
            <v>Exterior</v>
          </cell>
          <cell r="FK8086" t="str">
            <v>EISAnqnx</v>
          </cell>
          <cell r="FL8086">
            <v>288758.84999999998</v>
          </cell>
        </row>
        <row r="8087">
          <cell r="EZ8087" t="str">
            <v>MT</v>
          </cell>
          <cell r="FA8087" t="str">
            <v>Kitchen</v>
          </cell>
          <cell r="FB8087">
            <v>372020.67500000005</v>
          </cell>
          <cell r="FC8087">
            <v>143084.875</v>
          </cell>
          <cell r="FI8087" t="str">
            <v>OR</v>
          </cell>
          <cell r="FJ8087" t="str">
            <v>Exterior</v>
          </cell>
          <cell r="FK8087" t="str">
            <v>EISAq</v>
          </cell>
          <cell r="FL8087">
            <v>28875.884999999998</v>
          </cell>
        </row>
        <row r="8088">
          <cell r="EZ8088" t="str">
            <v>MT</v>
          </cell>
          <cell r="FA8088" t="str">
            <v>Living Room/Family Room</v>
          </cell>
          <cell r="FB8088">
            <v>503658.76</v>
          </cell>
          <cell r="FC8088">
            <v>412084.44000000006</v>
          </cell>
          <cell r="FI8088" t="str">
            <v>OR</v>
          </cell>
          <cell r="FJ8088" t="str">
            <v>Exterior</v>
          </cell>
          <cell r="FK8088" t="str">
            <v>EISAx</v>
          </cell>
          <cell r="FL8088">
            <v>356135.91499999998</v>
          </cell>
        </row>
        <row r="8089">
          <cell r="EZ8089" t="str">
            <v>MT</v>
          </cell>
          <cell r="FA8089" t="str">
            <v>Other</v>
          </cell>
          <cell r="FB8089">
            <v>723437.12800000003</v>
          </cell>
          <cell r="FC8089">
            <v>744041.35000000009</v>
          </cell>
          <cell r="FI8089" t="str">
            <v>OR</v>
          </cell>
          <cell r="FJ8089" t="str">
            <v>Garage</v>
          </cell>
          <cell r="FK8089" t="str">
            <v>EISAnqnx</v>
          </cell>
          <cell r="FL8089">
            <v>385011.8</v>
          </cell>
        </row>
        <row r="8090">
          <cell r="EZ8090" t="str">
            <v>OR</v>
          </cell>
          <cell r="FA8090" t="str">
            <v>Bathroom</v>
          </cell>
          <cell r="FB8090">
            <v>483807.6</v>
          </cell>
          <cell r="FC8090">
            <v>161269.20000000001</v>
          </cell>
          <cell r="FI8090" t="str">
            <v>OR</v>
          </cell>
          <cell r="FJ8090" t="str">
            <v>Kitchen</v>
          </cell>
          <cell r="FK8090" t="str">
            <v>EISAnqnx</v>
          </cell>
          <cell r="FL8090">
            <v>1463044.84</v>
          </cell>
        </row>
        <row r="8091">
          <cell r="EZ8091" t="str">
            <v>OR</v>
          </cell>
          <cell r="FA8091" t="str">
            <v>Bedrooms</v>
          </cell>
          <cell r="FB8091">
            <v>427363.38</v>
          </cell>
          <cell r="FC8091">
            <v>499934.52</v>
          </cell>
          <cell r="FI8091" t="str">
            <v>OR</v>
          </cell>
          <cell r="FJ8091" t="str">
            <v>Living Room/Family Room</v>
          </cell>
          <cell r="FK8091" t="str">
            <v>EISAnqnx</v>
          </cell>
          <cell r="FL8091">
            <v>423512.98</v>
          </cell>
        </row>
        <row r="8092">
          <cell r="EZ8092" t="str">
            <v>OR</v>
          </cell>
          <cell r="FA8092" t="str">
            <v>Exterior</v>
          </cell>
          <cell r="FB8092">
            <v>162881.89199999999</v>
          </cell>
          <cell r="FC8092">
            <v>3173777.8560000001</v>
          </cell>
          <cell r="FI8092" t="str">
            <v>OR</v>
          </cell>
          <cell r="FJ8092" t="str">
            <v>Other</v>
          </cell>
          <cell r="FK8092" t="str">
            <v>EISAnqnx</v>
          </cell>
          <cell r="FL8092">
            <v>1655550.74</v>
          </cell>
        </row>
        <row r="8093">
          <cell r="EZ8093" t="str">
            <v>OR</v>
          </cell>
          <cell r="FA8093" t="str">
            <v>Kitchen</v>
          </cell>
          <cell r="FB8093">
            <v>414461.84399999998</v>
          </cell>
          <cell r="FC8093">
            <v>346728.78</v>
          </cell>
          <cell r="FI8093" t="str">
            <v>OR</v>
          </cell>
          <cell r="FJ8093" t="str">
            <v>Other</v>
          </cell>
          <cell r="FK8093" t="str">
            <v>EISAq</v>
          </cell>
          <cell r="FL8093">
            <v>28875.884999999998</v>
          </cell>
        </row>
        <row r="8094">
          <cell r="EZ8094" t="str">
            <v>OR</v>
          </cell>
          <cell r="FA8094" t="str">
            <v>Living Room/Family Room</v>
          </cell>
          <cell r="FB8094">
            <v>1148236.7039999999</v>
          </cell>
          <cell r="FC8094">
            <v>1612692</v>
          </cell>
          <cell r="FI8094" t="str">
            <v>MT</v>
          </cell>
          <cell r="FJ8094" t="str">
            <v>Bathroom</v>
          </cell>
          <cell r="FK8094" t="str">
            <v>EISAnqnx</v>
          </cell>
          <cell r="FL8094">
            <v>274722.96000000002</v>
          </cell>
        </row>
        <row r="8095">
          <cell r="EZ8095" t="str">
            <v>OR</v>
          </cell>
          <cell r="FA8095" t="str">
            <v>Other</v>
          </cell>
          <cell r="FB8095">
            <v>2615786.4240000001</v>
          </cell>
          <cell r="FC8095">
            <v>2007801.54</v>
          </cell>
          <cell r="FI8095" t="str">
            <v>MT</v>
          </cell>
          <cell r="FJ8095" t="str">
            <v>Bedrooms</v>
          </cell>
          <cell r="FK8095" t="str">
            <v>EISAnqnx</v>
          </cell>
          <cell r="FL8095">
            <v>412084.44000000006</v>
          </cell>
        </row>
        <row r="8096">
          <cell r="EZ8096" t="str">
            <v>OR</v>
          </cell>
          <cell r="FA8096" t="str">
            <v>Bathroom</v>
          </cell>
          <cell r="FB8096">
            <v>925673.84</v>
          </cell>
          <cell r="FC8096">
            <v>809964.61</v>
          </cell>
          <cell r="FI8096" t="str">
            <v>MT</v>
          </cell>
          <cell r="FJ8096" t="str">
            <v>Exterior</v>
          </cell>
          <cell r="FK8096" t="str">
            <v>EISAnqnx</v>
          </cell>
          <cell r="FL8096">
            <v>343403.7</v>
          </cell>
        </row>
        <row r="8097">
          <cell r="EZ8097" t="str">
            <v>OR</v>
          </cell>
          <cell r="FA8097" t="str">
            <v>Bedrooms</v>
          </cell>
          <cell r="FB8097">
            <v>5818521.2799999993</v>
          </cell>
          <cell r="FC8097">
            <v>7190502.1499999994</v>
          </cell>
          <cell r="FI8097" t="str">
            <v>MT</v>
          </cell>
          <cell r="FJ8097" t="str">
            <v>Kitchen</v>
          </cell>
          <cell r="FK8097" t="str">
            <v>EISAnqnx</v>
          </cell>
          <cell r="FL8097">
            <v>74404.135000000009</v>
          </cell>
        </row>
        <row r="8098">
          <cell r="EZ8098" t="str">
            <v>OR</v>
          </cell>
          <cell r="FA8098" t="str">
            <v>Exterior</v>
          </cell>
          <cell r="FB8098">
            <v>181828.78999999998</v>
          </cell>
          <cell r="FC8098">
            <v>22670744.134999998</v>
          </cell>
          <cell r="FI8098" t="str">
            <v>MT</v>
          </cell>
          <cell r="FJ8098" t="str">
            <v>Kitchen</v>
          </cell>
          <cell r="FK8098" t="str">
            <v>EISAq</v>
          </cell>
          <cell r="FL8098">
            <v>293037.82400000002</v>
          </cell>
        </row>
        <row r="8099">
          <cell r="EZ8099" t="str">
            <v>OR</v>
          </cell>
          <cell r="FA8099" t="str">
            <v>Kitchen</v>
          </cell>
          <cell r="FB8099">
            <v>1090972.74</v>
          </cell>
          <cell r="FC8099">
            <v>1446365.375</v>
          </cell>
          <cell r="FI8099" t="str">
            <v>MT</v>
          </cell>
          <cell r="FJ8099" t="str">
            <v>Living Room/Family Room</v>
          </cell>
          <cell r="FK8099" t="str">
            <v>EISAnqnx</v>
          </cell>
          <cell r="FL8099">
            <v>755488.14</v>
          </cell>
        </row>
        <row r="8100">
          <cell r="EZ8100" t="str">
            <v>OR</v>
          </cell>
          <cell r="FA8100" t="str">
            <v>Living Room/Family Room</v>
          </cell>
          <cell r="FB8100">
            <v>4215121.95</v>
          </cell>
          <cell r="FC8100">
            <v>5992085.125</v>
          </cell>
          <cell r="FI8100" t="str">
            <v>MT</v>
          </cell>
          <cell r="FJ8100" t="str">
            <v>Other</v>
          </cell>
          <cell r="FK8100" t="str">
            <v>EISAnqnx</v>
          </cell>
          <cell r="FL8100">
            <v>343403.7</v>
          </cell>
        </row>
        <row r="8101">
          <cell r="EZ8101" t="str">
            <v>OR</v>
          </cell>
          <cell r="FA8101" t="str">
            <v>Other</v>
          </cell>
          <cell r="FB8101">
            <v>4231651.84</v>
          </cell>
          <cell r="FC8101">
            <v>7934347.1999999993</v>
          </cell>
          <cell r="FI8101" t="str">
            <v>OR</v>
          </cell>
          <cell r="FJ8101" t="str">
            <v>Bathroom</v>
          </cell>
          <cell r="FK8101" t="str">
            <v>EISAnqnx</v>
          </cell>
          <cell r="FL8101">
            <v>193523.04</v>
          </cell>
        </row>
        <row r="8102">
          <cell r="EZ8102" t="str">
            <v>MT</v>
          </cell>
          <cell r="FA8102" t="str">
            <v>Bathroom</v>
          </cell>
          <cell r="FB8102">
            <v>154531.66500000001</v>
          </cell>
          <cell r="FC8102">
            <v>107599.826</v>
          </cell>
          <cell r="FI8102" t="str">
            <v>OR</v>
          </cell>
          <cell r="FJ8102" t="str">
            <v>Bedrooms</v>
          </cell>
          <cell r="FK8102" t="str">
            <v>EISAnqnx</v>
          </cell>
          <cell r="FL8102">
            <v>193523.04</v>
          </cell>
        </row>
        <row r="8103">
          <cell r="EZ8103" t="str">
            <v>MT</v>
          </cell>
          <cell r="FA8103" t="str">
            <v>Bedrooms</v>
          </cell>
          <cell r="FB8103">
            <v>274722.96000000002</v>
          </cell>
          <cell r="FC8103">
            <v>457871.60000000003</v>
          </cell>
          <cell r="FI8103" t="str">
            <v>OR</v>
          </cell>
          <cell r="FJ8103" t="str">
            <v>Bedrooms</v>
          </cell>
          <cell r="FK8103" t="str">
            <v>EISAq</v>
          </cell>
          <cell r="FL8103">
            <v>48380.76</v>
          </cell>
        </row>
        <row r="8104">
          <cell r="EZ8104" t="str">
            <v>MT</v>
          </cell>
          <cell r="FA8104" t="str">
            <v>Garage</v>
          </cell>
          <cell r="FB8104">
            <v>96153.036000000007</v>
          </cell>
          <cell r="FC8104">
            <v>228935.80000000002</v>
          </cell>
          <cell r="FI8104" t="str">
            <v>OR</v>
          </cell>
          <cell r="FJ8104" t="str">
            <v>Exterior</v>
          </cell>
          <cell r="FK8104" t="str">
            <v>EISAnqnx</v>
          </cell>
          <cell r="FL8104">
            <v>96761.52</v>
          </cell>
        </row>
        <row r="8105">
          <cell r="EZ8105" t="str">
            <v>MT</v>
          </cell>
          <cell r="FA8105" t="str">
            <v>Kitchen</v>
          </cell>
          <cell r="FB8105">
            <v>200318.82500000001</v>
          </cell>
          <cell r="FC8105">
            <v>131638.08500000002</v>
          </cell>
          <cell r="FI8105" t="str">
            <v>OR</v>
          </cell>
          <cell r="FJ8105" t="str">
            <v>Kitchen</v>
          </cell>
          <cell r="FK8105" t="str">
            <v>EISAnqnx</v>
          </cell>
          <cell r="FL8105">
            <v>322538.40000000002</v>
          </cell>
        </row>
        <row r="8106">
          <cell r="EZ8106" t="str">
            <v>MT</v>
          </cell>
          <cell r="FA8106" t="str">
            <v>Living Room/Family Room</v>
          </cell>
          <cell r="FB8106">
            <v>360573.88500000001</v>
          </cell>
          <cell r="FC8106">
            <v>629573.45000000007</v>
          </cell>
          <cell r="FI8106" t="str">
            <v>OR</v>
          </cell>
          <cell r="FJ8106" t="str">
            <v>Kitchen</v>
          </cell>
          <cell r="FK8106" t="str">
            <v>EISAx</v>
          </cell>
          <cell r="FL8106">
            <v>290284.56</v>
          </cell>
        </row>
        <row r="8107">
          <cell r="EZ8107" t="str">
            <v>MT</v>
          </cell>
          <cell r="FA8107" t="str">
            <v>Other</v>
          </cell>
          <cell r="FB8107">
            <v>589509.68500000006</v>
          </cell>
          <cell r="FC8107">
            <v>1440006.182</v>
          </cell>
          <cell r="FI8107" t="str">
            <v>OR</v>
          </cell>
          <cell r="FJ8107" t="str">
            <v>Living Room/Family Room</v>
          </cell>
          <cell r="FK8107" t="str">
            <v>EISAnqnx</v>
          </cell>
          <cell r="FL8107">
            <v>96761.52</v>
          </cell>
        </row>
        <row r="8108">
          <cell r="EZ8108" t="str">
            <v>MT</v>
          </cell>
          <cell r="FA8108" t="str">
            <v>Bathroom</v>
          </cell>
          <cell r="FB8108">
            <v>257552.77500000002</v>
          </cell>
          <cell r="FC8108">
            <v>74404.135000000009</v>
          </cell>
          <cell r="FI8108" t="str">
            <v>OR</v>
          </cell>
          <cell r="FJ8108" t="str">
            <v>Other</v>
          </cell>
          <cell r="FK8108" t="str">
            <v>EISAnqnx</v>
          </cell>
          <cell r="FL8108">
            <v>96761.52</v>
          </cell>
        </row>
        <row r="8109">
          <cell r="EZ8109" t="str">
            <v>MT</v>
          </cell>
          <cell r="FA8109" t="str">
            <v>Bedrooms</v>
          </cell>
          <cell r="FB8109">
            <v>618126.66</v>
          </cell>
          <cell r="FC8109">
            <v>375454.71200000006</v>
          </cell>
          <cell r="FI8109" t="str">
            <v>OR</v>
          </cell>
          <cell r="FJ8109" t="str">
            <v>Bathroom</v>
          </cell>
          <cell r="FK8109" t="str">
            <v>EISAnqnx</v>
          </cell>
          <cell r="FL8109">
            <v>516061.44</v>
          </cell>
        </row>
        <row r="8110">
          <cell r="EZ8110" t="str">
            <v>MT</v>
          </cell>
          <cell r="FA8110" t="str">
            <v>Exterior</v>
          </cell>
          <cell r="FB8110">
            <v>457871.60000000003</v>
          </cell>
          <cell r="FC8110">
            <v>1140100.284</v>
          </cell>
          <cell r="FI8110" t="str">
            <v>OR</v>
          </cell>
          <cell r="FJ8110" t="str">
            <v>Bedrooms</v>
          </cell>
          <cell r="FK8110" t="str">
            <v>EISAnqnx</v>
          </cell>
          <cell r="FL8110">
            <v>290284.56</v>
          </cell>
        </row>
        <row r="8111">
          <cell r="EZ8111" t="str">
            <v>MT</v>
          </cell>
          <cell r="FA8111" t="str">
            <v>Garage</v>
          </cell>
          <cell r="FB8111">
            <v>137361.48000000001</v>
          </cell>
          <cell r="FC8111">
            <v>373165.35400000005</v>
          </cell>
          <cell r="FI8111" t="str">
            <v>OR</v>
          </cell>
          <cell r="FJ8111" t="str">
            <v>Bedrooms</v>
          </cell>
          <cell r="FK8111" t="str">
            <v>EISAx</v>
          </cell>
          <cell r="FL8111">
            <v>145142.28</v>
          </cell>
        </row>
        <row r="8112">
          <cell r="EZ8112" t="str">
            <v>MT</v>
          </cell>
          <cell r="FA8112" t="str">
            <v>Kitchen</v>
          </cell>
          <cell r="FB8112">
            <v>309063.33</v>
          </cell>
          <cell r="FC8112">
            <v>171701.85</v>
          </cell>
          <cell r="FI8112" t="str">
            <v>OR</v>
          </cell>
          <cell r="FJ8112" t="str">
            <v>Exterior</v>
          </cell>
          <cell r="FK8112" t="str">
            <v>EISAnqnx</v>
          </cell>
          <cell r="FL8112">
            <v>290284.56</v>
          </cell>
        </row>
        <row r="8113">
          <cell r="EZ8113" t="str">
            <v>MT</v>
          </cell>
          <cell r="FA8113" t="str">
            <v>Living Room/Family Room</v>
          </cell>
          <cell r="FB8113">
            <v>950083.57000000007</v>
          </cell>
          <cell r="FC8113">
            <v>417807.83500000002</v>
          </cell>
          <cell r="FI8113" t="str">
            <v>OR</v>
          </cell>
          <cell r="FJ8113" t="str">
            <v>Exterior</v>
          </cell>
          <cell r="FK8113" t="str">
            <v>EISAx</v>
          </cell>
          <cell r="FL8113">
            <v>725711.4</v>
          </cell>
        </row>
        <row r="8114">
          <cell r="EZ8114" t="str">
            <v>MT</v>
          </cell>
          <cell r="FA8114" t="str">
            <v>Other</v>
          </cell>
          <cell r="FB8114">
            <v>34340.370000000003</v>
          </cell>
          <cell r="FC8114">
            <v>36629.728000000003</v>
          </cell>
          <cell r="FI8114" t="str">
            <v>OR</v>
          </cell>
          <cell r="FJ8114" t="str">
            <v>Kitchen</v>
          </cell>
          <cell r="FK8114" t="str">
            <v>EISAnqnx</v>
          </cell>
          <cell r="FL8114">
            <v>354792.24</v>
          </cell>
        </row>
        <row r="8115">
          <cell r="EZ8115" t="str">
            <v>WA</v>
          </cell>
          <cell r="FA8115" t="str">
            <v>Bathroom</v>
          </cell>
          <cell r="FB8115">
            <v>93599.684999999998</v>
          </cell>
          <cell r="FC8115">
            <v>207999.3</v>
          </cell>
          <cell r="FI8115" t="str">
            <v>OR</v>
          </cell>
          <cell r="FJ8115" t="str">
            <v>Kitchen</v>
          </cell>
          <cell r="FK8115" t="str">
            <v>EISAx</v>
          </cell>
          <cell r="FL8115">
            <v>1249836.3</v>
          </cell>
        </row>
        <row r="8116">
          <cell r="EZ8116" t="str">
            <v>WA</v>
          </cell>
          <cell r="FA8116" t="str">
            <v>Bedrooms</v>
          </cell>
          <cell r="FB8116">
            <v>1071196.395</v>
          </cell>
          <cell r="FC8116">
            <v>1039996.5</v>
          </cell>
          <cell r="FI8116" t="str">
            <v>OR</v>
          </cell>
          <cell r="FJ8116" t="str">
            <v>Living Room/Family Room</v>
          </cell>
          <cell r="FK8116" t="str">
            <v>EISAnqnx</v>
          </cell>
          <cell r="FL8116">
            <v>387046.08</v>
          </cell>
        </row>
        <row r="8117">
          <cell r="EZ8117" t="str">
            <v>WA</v>
          </cell>
          <cell r="FA8117" t="str">
            <v>Exterior</v>
          </cell>
          <cell r="FB8117">
            <v>249599.16</v>
          </cell>
          <cell r="FC8117">
            <v>3681587.61</v>
          </cell>
          <cell r="FI8117" t="str">
            <v>OR</v>
          </cell>
          <cell r="FJ8117" t="str">
            <v>Living Room/Family Room</v>
          </cell>
          <cell r="FK8117" t="str">
            <v>EISAq</v>
          </cell>
          <cell r="FL8117">
            <v>48380.76</v>
          </cell>
        </row>
        <row r="8118">
          <cell r="EZ8118" t="str">
            <v>WA</v>
          </cell>
          <cell r="FA8118" t="str">
            <v>Garage</v>
          </cell>
          <cell r="FB8118">
            <v>948476.80799999996</v>
          </cell>
          <cell r="FC8118">
            <v>998396.64</v>
          </cell>
          <cell r="FI8118" t="str">
            <v>OR</v>
          </cell>
          <cell r="FJ8118" t="str">
            <v>Living Room/Family Room</v>
          </cell>
          <cell r="FK8118" t="str">
            <v>EISAx</v>
          </cell>
          <cell r="FL8118">
            <v>354792.24</v>
          </cell>
        </row>
        <row r="8119">
          <cell r="EZ8119" t="str">
            <v>WA</v>
          </cell>
          <cell r="FA8119" t="str">
            <v>Kitchen</v>
          </cell>
          <cell r="FB8119">
            <v>374398.74</v>
          </cell>
          <cell r="FC8119">
            <v>249599.16</v>
          </cell>
          <cell r="FI8119" t="str">
            <v>OR</v>
          </cell>
          <cell r="FJ8119" t="str">
            <v>Other</v>
          </cell>
          <cell r="FK8119" t="str">
            <v>EISAnqnx</v>
          </cell>
          <cell r="FL8119">
            <v>419299.92</v>
          </cell>
        </row>
        <row r="8120">
          <cell r="EZ8120" t="str">
            <v>WA</v>
          </cell>
          <cell r="FA8120" t="str">
            <v>Living Room/Family Room</v>
          </cell>
          <cell r="FB8120">
            <v>1455995.0999999999</v>
          </cell>
          <cell r="FC8120">
            <v>1039996.5</v>
          </cell>
          <cell r="FI8120" t="str">
            <v>OR</v>
          </cell>
          <cell r="FJ8120" t="str">
            <v>Other</v>
          </cell>
          <cell r="FK8120" t="str">
            <v>EISAq</v>
          </cell>
          <cell r="FL8120">
            <v>80634.600000000006</v>
          </cell>
        </row>
        <row r="8121">
          <cell r="EZ8121" t="str">
            <v>WA</v>
          </cell>
          <cell r="FA8121" t="str">
            <v>Other</v>
          </cell>
          <cell r="FB8121">
            <v>1414395.24</v>
          </cell>
          <cell r="FC8121">
            <v>665597.76</v>
          </cell>
          <cell r="FI8121" t="str">
            <v>OR</v>
          </cell>
          <cell r="FJ8121" t="str">
            <v>Other</v>
          </cell>
          <cell r="FK8121" t="str">
            <v>EISAx</v>
          </cell>
          <cell r="FL8121">
            <v>483807.6</v>
          </cell>
        </row>
        <row r="8122">
          <cell r="EZ8122" t="str">
            <v>MT</v>
          </cell>
          <cell r="FA8122" t="str">
            <v>Bathroom</v>
          </cell>
          <cell r="FB8122">
            <v>549445.92000000004</v>
          </cell>
          <cell r="FC8122">
            <v>153386.986</v>
          </cell>
          <cell r="FI8122" t="str">
            <v>OR</v>
          </cell>
          <cell r="FJ8122" t="str">
            <v>Bathroom</v>
          </cell>
          <cell r="FK8122" t="str">
            <v>EISAnqnx</v>
          </cell>
          <cell r="FL8122">
            <v>322538.40000000002</v>
          </cell>
        </row>
        <row r="8123">
          <cell r="EZ8123" t="str">
            <v>MT</v>
          </cell>
          <cell r="FA8123" t="str">
            <v>Bedrooms</v>
          </cell>
          <cell r="FB8123">
            <v>806998.69500000007</v>
          </cell>
          <cell r="FC8123">
            <v>652467.03</v>
          </cell>
          <cell r="FI8123" t="str">
            <v>OR</v>
          </cell>
          <cell r="FJ8123" t="str">
            <v>Bathroom</v>
          </cell>
          <cell r="FK8123" t="str">
            <v>EISAx</v>
          </cell>
          <cell r="FL8123">
            <v>556378.74</v>
          </cell>
        </row>
        <row r="8124">
          <cell r="EZ8124" t="str">
            <v>MT</v>
          </cell>
          <cell r="FA8124" t="str">
            <v>Exterior</v>
          </cell>
          <cell r="FB8124">
            <v>137361.48000000001</v>
          </cell>
          <cell r="FC8124">
            <v>3572543.1590000005</v>
          </cell>
          <cell r="FI8124" t="str">
            <v>OR</v>
          </cell>
          <cell r="FJ8124" t="str">
            <v>Bedrooms</v>
          </cell>
          <cell r="FK8124" t="str">
            <v>EISAnqnx</v>
          </cell>
          <cell r="FL8124">
            <v>258030.72</v>
          </cell>
        </row>
        <row r="8125">
          <cell r="EZ8125" t="str">
            <v>MT</v>
          </cell>
          <cell r="FA8125" t="str">
            <v>Kitchen</v>
          </cell>
          <cell r="FB8125">
            <v>141940.196</v>
          </cell>
          <cell r="FC8125">
            <v>86995.604000000007</v>
          </cell>
          <cell r="FI8125" t="str">
            <v>OR</v>
          </cell>
          <cell r="FJ8125" t="str">
            <v>Bedrooms</v>
          </cell>
          <cell r="FK8125" t="str">
            <v>EISAq</v>
          </cell>
          <cell r="FL8125">
            <v>35479.224000000002</v>
          </cell>
        </row>
        <row r="8126">
          <cell r="EZ8126" t="str">
            <v>MT</v>
          </cell>
          <cell r="FA8126" t="str">
            <v>Living Room/Family Room</v>
          </cell>
          <cell r="FB8126">
            <v>503658.76</v>
          </cell>
          <cell r="FC8126">
            <v>297616.54000000004</v>
          </cell>
          <cell r="FI8126" t="str">
            <v>OR</v>
          </cell>
          <cell r="FJ8126" t="str">
            <v>Bedrooms</v>
          </cell>
          <cell r="FK8126" t="str">
            <v>EISAx</v>
          </cell>
          <cell r="FL8126">
            <v>1588501.62</v>
          </cell>
        </row>
        <row r="8127">
          <cell r="EZ8127" t="str">
            <v>MT</v>
          </cell>
          <cell r="FA8127" t="str">
            <v>Other</v>
          </cell>
          <cell r="FB8127">
            <v>1002738.8040000001</v>
          </cell>
          <cell r="FC8127">
            <v>2148562.483</v>
          </cell>
          <cell r="FI8127" t="str">
            <v>OR</v>
          </cell>
          <cell r="FJ8127" t="str">
            <v>Garage</v>
          </cell>
          <cell r="FK8127" t="str">
            <v>EISAq</v>
          </cell>
          <cell r="FL8127">
            <v>825698.304</v>
          </cell>
        </row>
        <row r="8128">
          <cell r="EZ8128" t="str">
            <v>MT</v>
          </cell>
          <cell r="FA8128" t="str">
            <v>Bathroom</v>
          </cell>
          <cell r="FB8128">
            <v>213088.6</v>
          </cell>
          <cell r="FC8128">
            <v>106544.3</v>
          </cell>
          <cell r="FI8128" t="str">
            <v>OR</v>
          </cell>
          <cell r="FJ8128" t="str">
            <v>Living Room/Family Room</v>
          </cell>
          <cell r="FK8128" t="str">
            <v>EISAnqnx</v>
          </cell>
          <cell r="FL8128">
            <v>483807.6</v>
          </cell>
        </row>
        <row r="8129">
          <cell r="EZ8129" t="str">
            <v>MT</v>
          </cell>
          <cell r="FA8129" t="str">
            <v>Bedrooms</v>
          </cell>
          <cell r="FB8129">
            <v>756464.53</v>
          </cell>
          <cell r="FC8129">
            <v>575339.22</v>
          </cell>
          <cell r="FI8129" t="str">
            <v>OR</v>
          </cell>
          <cell r="FJ8129" t="str">
            <v>Living Room/Family Room</v>
          </cell>
          <cell r="FK8129" t="str">
            <v>EISAq</v>
          </cell>
          <cell r="FL8129">
            <v>58056.911999999997</v>
          </cell>
        </row>
        <row r="8130">
          <cell r="EZ8130" t="str">
            <v>MT</v>
          </cell>
          <cell r="FA8130" t="str">
            <v>Exterior</v>
          </cell>
          <cell r="FB8130">
            <v>159816.45000000001</v>
          </cell>
          <cell r="FC8130">
            <v>3494653.04</v>
          </cell>
          <cell r="FI8130" t="str">
            <v>OR</v>
          </cell>
          <cell r="FJ8130" t="str">
            <v>Living Room/Family Room</v>
          </cell>
          <cell r="FK8130" t="str">
            <v>EISAx</v>
          </cell>
          <cell r="FL8130">
            <v>3160876.32</v>
          </cell>
        </row>
        <row r="8131">
          <cell r="EZ8131" t="str">
            <v>MT</v>
          </cell>
          <cell r="FA8131" t="str">
            <v>Garage</v>
          </cell>
          <cell r="FB8131">
            <v>46879.491999999998</v>
          </cell>
          <cell r="FC8131">
            <v>536983.272</v>
          </cell>
          <cell r="FI8131" t="str">
            <v>OR</v>
          </cell>
          <cell r="FJ8131" t="str">
            <v>Other</v>
          </cell>
          <cell r="FK8131" t="str">
            <v>EISAnqnx</v>
          </cell>
          <cell r="FL8131">
            <v>580569.12</v>
          </cell>
        </row>
        <row r="8132">
          <cell r="EZ8132" t="str">
            <v>MT</v>
          </cell>
          <cell r="FA8132" t="str">
            <v>Kitchen</v>
          </cell>
          <cell r="FB8132">
            <v>628611.37</v>
          </cell>
          <cell r="FC8132">
            <v>319632.90000000002</v>
          </cell>
          <cell r="FI8132" t="str">
            <v>OR</v>
          </cell>
          <cell r="FJ8132" t="str">
            <v>Other</v>
          </cell>
          <cell r="FK8132" t="str">
            <v>EISAq</v>
          </cell>
          <cell r="FL8132">
            <v>864402.91200000001</v>
          </cell>
        </row>
        <row r="8133">
          <cell r="EZ8133" t="str">
            <v>MT</v>
          </cell>
          <cell r="FA8133" t="str">
            <v>Living Room/Family Room</v>
          </cell>
          <cell r="FB8133">
            <v>372905.05</v>
          </cell>
          <cell r="FC8133">
            <v>409130.11199999996</v>
          </cell>
          <cell r="FI8133" t="str">
            <v>OR</v>
          </cell>
          <cell r="FJ8133" t="str">
            <v>Other</v>
          </cell>
          <cell r="FK8133" t="str">
            <v>EISAx</v>
          </cell>
          <cell r="FL8133">
            <v>2225514.96</v>
          </cell>
        </row>
        <row r="8134">
          <cell r="EZ8134" t="str">
            <v>MT</v>
          </cell>
          <cell r="FA8134" t="str">
            <v>Other</v>
          </cell>
          <cell r="FB8134">
            <v>1069704.7719999999</v>
          </cell>
          <cell r="FC8134">
            <v>2015818.156</v>
          </cell>
          <cell r="FI8134" t="str">
            <v>ID</v>
          </cell>
          <cell r="FJ8134" t="str">
            <v>Bathroom</v>
          </cell>
          <cell r="FK8134" t="str">
            <v>EISAnqnx</v>
          </cell>
          <cell r="FL8134">
            <v>378576.4</v>
          </cell>
        </row>
        <row r="8135">
          <cell r="EZ8135" t="str">
            <v>OR</v>
          </cell>
          <cell r="FA8135" t="str">
            <v>Bathroom</v>
          </cell>
          <cell r="FB8135">
            <v>2406323.75</v>
          </cell>
          <cell r="FC8135">
            <v>392712.03600000002</v>
          </cell>
          <cell r="FI8135" t="str">
            <v>ID</v>
          </cell>
          <cell r="FJ8135" t="str">
            <v>Bedrooms</v>
          </cell>
          <cell r="FK8135" t="str">
            <v>EISAq</v>
          </cell>
          <cell r="FL8135">
            <v>764724.32799999998</v>
          </cell>
        </row>
        <row r="8136">
          <cell r="EZ8136" t="str">
            <v>OR</v>
          </cell>
          <cell r="FA8136" t="str">
            <v>Bedrooms</v>
          </cell>
          <cell r="FB8136">
            <v>1771054.28</v>
          </cell>
          <cell r="FC8136">
            <v>1347541.3</v>
          </cell>
          <cell r="FI8136" t="str">
            <v>ID</v>
          </cell>
          <cell r="FJ8136" t="str">
            <v>Exterior</v>
          </cell>
          <cell r="FK8136" t="str">
            <v>EISAq</v>
          </cell>
          <cell r="FL8136">
            <v>424005.56800000003</v>
          </cell>
        </row>
        <row r="8137">
          <cell r="EZ8137" t="str">
            <v>OR</v>
          </cell>
          <cell r="FA8137" t="str">
            <v>Exterior</v>
          </cell>
          <cell r="FB8137">
            <v>1944309.59</v>
          </cell>
          <cell r="FC8137">
            <v>6217940.5700000003</v>
          </cell>
          <cell r="FI8137" t="str">
            <v>ID</v>
          </cell>
          <cell r="FJ8137" t="str">
            <v>Garage</v>
          </cell>
          <cell r="FK8137" t="str">
            <v>EISAq</v>
          </cell>
          <cell r="FL8137">
            <v>212002.78400000001</v>
          </cell>
        </row>
        <row r="8138">
          <cell r="EZ8138" t="str">
            <v>OR</v>
          </cell>
          <cell r="FA8138" t="str">
            <v>Garage</v>
          </cell>
          <cell r="FB8138">
            <v>1925059</v>
          </cell>
          <cell r="FC8138">
            <v>1301339.8840000001</v>
          </cell>
          <cell r="FI8138" t="str">
            <v>ID</v>
          </cell>
          <cell r="FJ8138" t="str">
            <v>Kitchen</v>
          </cell>
          <cell r="FK8138" t="str">
            <v>EISAq</v>
          </cell>
          <cell r="FL8138">
            <v>526221.196</v>
          </cell>
        </row>
        <row r="8139">
          <cell r="EZ8139" t="str">
            <v>OR</v>
          </cell>
          <cell r="FA8139" t="str">
            <v>Kitchen</v>
          </cell>
          <cell r="FB8139">
            <v>1193536.58</v>
          </cell>
          <cell r="FC8139">
            <v>677620.76800000004</v>
          </cell>
          <cell r="FI8139" t="str">
            <v>ID</v>
          </cell>
          <cell r="FJ8139" t="str">
            <v>Living Room/Family Room</v>
          </cell>
          <cell r="FK8139" t="str">
            <v>EISAq</v>
          </cell>
          <cell r="FL8139">
            <v>450505.91600000003</v>
          </cell>
        </row>
        <row r="8140">
          <cell r="EZ8140" t="str">
            <v>OR</v>
          </cell>
          <cell r="FA8140" t="str">
            <v>Living Room/Family Room</v>
          </cell>
          <cell r="FB8140">
            <v>462014.16</v>
          </cell>
          <cell r="FC8140">
            <v>943278.91</v>
          </cell>
          <cell r="FI8140" t="str">
            <v>ID</v>
          </cell>
          <cell r="FJ8140" t="str">
            <v>Other</v>
          </cell>
          <cell r="FK8140" t="str">
            <v>EISAq</v>
          </cell>
          <cell r="FL8140">
            <v>942655.23600000003</v>
          </cell>
        </row>
        <row r="8141">
          <cell r="EZ8141" t="str">
            <v>OR</v>
          </cell>
          <cell r="FA8141" t="str">
            <v>Other</v>
          </cell>
          <cell r="FB8141">
            <v>7051491.1169999996</v>
          </cell>
          <cell r="FC8141">
            <v>2558403.4109999998</v>
          </cell>
          <cell r="FI8141" t="str">
            <v>MT</v>
          </cell>
          <cell r="FJ8141" t="str">
            <v>Bathroom</v>
          </cell>
          <cell r="FK8141" t="str">
            <v>EISAnqnx</v>
          </cell>
          <cell r="FL8141">
            <v>255706.32</v>
          </cell>
        </row>
        <row r="8142">
          <cell r="EZ8142" t="str">
            <v>MT</v>
          </cell>
          <cell r="FA8142" t="str">
            <v>Bathroom</v>
          </cell>
          <cell r="FB8142">
            <v>213088.6</v>
          </cell>
          <cell r="FC8142">
            <v>95889.87</v>
          </cell>
          <cell r="FI8142" t="str">
            <v>MT</v>
          </cell>
          <cell r="FJ8142" t="str">
            <v>Bathroom</v>
          </cell>
          <cell r="FK8142" t="str">
            <v>EISAx</v>
          </cell>
          <cell r="FL8142">
            <v>479449.35</v>
          </cell>
        </row>
        <row r="8143">
          <cell r="EZ8143" t="str">
            <v>MT</v>
          </cell>
          <cell r="FA8143" t="str">
            <v>Bedrooms</v>
          </cell>
          <cell r="FB8143">
            <v>835307.31200000003</v>
          </cell>
          <cell r="FC8143">
            <v>1459656.91</v>
          </cell>
          <cell r="FI8143" t="str">
            <v>MT</v>
          </cell>
          <cell r="FJ8143" t="str">
            <v>Bedrooms</v>
          </cell>
          <cell r="FK8143" t="str">
            <v>EISAnqnx</v>
          </cell>
          <cell r="FL8143">
            <v>671229.09</v>
          </cell>
        </row>
        <row r="8144">
          <cell r="EZ8144" t="str">
            <v>MT</v>
          </cell>
          <cell r="FA8144" t="str">
            <v>Exterior</v>
          </cell>
          <cell r="FB8144">
            <v>255706.32</v>
          </cell>
          <cell r="FC8144">
            <v>4866943.6239999998</v>
          </cell>
          <cell r="FI8144" t="str">
            <v>MT</v>
          </cell>
          <cell r="FJ8144" t="str">
            <v>Bedrooms</v>
          </cell>
          <cell r="FK8144" t="str">
            <v>EISAx</v>
          </cell>
          <cell r="FL8144">
            <v>1385075.9</v>
          </cell>
        </row>
        <row r="8145">
          <cell r="EZ8145" t="str">
            <v>MT</v>
          </cell>
          <cell r="FA8145" t="str">
            <v>Kitchen</v>
          </cell>
          <cell r="FB8145">
            <v>170470.88</v>
          </cell>
          <cell r="FC8145">
            <v>326025.55800000002</v>
          </cell>
          <cell r="FI8145" t="str">
            <v>MT</v>
          </cell>
          <cell r="FJ8145" t="str">
            <v>Exterior</v>
          </cell>
          <cell r="FK8145" t="str">
            <v>EISAnqnx</v>
          </cell>
          <cell r="FL8145">
            <v>319632.90000000002</v>
          </cell>
        </row>
        <row r="8146">
          <cell r="EZ8146" t="str">
            <v>MT</v>
          </cell>
          <cell r="FA8146" t="str">
            <v>Living Room/Family Room</v>
          </cell>
          <cell r="FB8146">
            <v>436831.63</v>
          </cell>
          <cell r="FC8146">
            <v>590255.42200000002</v>
          </cell>
          <cell r="FI8146" t="str">
            <v>MT</v>
          </cell>
          <cell r="FJ8146" t="str">
            <v>Exterior</v>
          </cell>
          <cell r="FK8146" t="str">
            <v>EISAx</v>
          </cell>
          <cell r="FL8146">
            <v>106544.3</v>
          </cell>
        </row>
        <row r="8147">
          <cell r="EZ8147" t="str">
            <v>MT</v>
          </cell>
          <cell r="FA8147" t="str">
            <v>Other</v>
          </cell>
          <cell r="FB8147">
            <v>869401.48800000001</v>
          </cell>
          <cell r="FC8147">
            <v>2007294.612</v>
          </cell>
          <cell r="FI8147" t="str">
            <v>MT</v>
          </cell>
          <cell r="FJ8147" t="str">
            <v>Garage</v>
          </cell>
          <cell r="FK8147" t="str">
            <v>EISAnqnx</v>
          </cell>
          <cell r="FL8147">
            <v>639265.80000000005</v>
          </cell>
        </row>
        <row r="8148">
          <cell r="EZ8148" t="str">
            <v>WA</v>
          </cell>
          <cell r="FA8148" t="str">
            <v>Bathroom</v>
          </cell>
          <cell r="FB8148">
            <v>1705594.26</v>
          </cell>
          <cell r="FC8148">
            <v>299518.99199999997</v>
          </cell>
          <cell r="FI8148" t="str">
            <v>MT</v>
          </cell>
          <cell r="FJ8148" t="str">
            <v>Kitchen</v>
          </cell>
          <cell r="FK8148" t="str">
            <v>EISAq</v>
          </cell>
          <cell r="FL8148">
            <v>191779.74</v>
          </cell>
        </row>
        <row r="8149">
          <cell r="EZ8149" t="str">
            <v>WA</v>
          </cell>
          <cell r="FA8149" t="str">
            <v>Bedrooms</v>
          </cell>
          <cell r="FB8149">
            <v>1237595.835</v>
          </cell>
          <cell r="FC8149">
            <v>1064956.416</v>
          </cell>
          <cell r="FI8149" t="str">
            <v>MT</v>
          </cell>
          <cell r="FJ8149" t="str">
            <v>Living Room/Family Room</v>
          </cell>
          <cell r="FK8149" t="str">
            <v>EISAnqnx</v>
          </cell>
          <cell r="FL8149">
            <v>2386592.3199999998</v>
          </cell>
        </row>
        <row r="8150">
          <cell r="EZ8150" t="str">
            <v>WA</v>
          </cell>
          <cell r="FA8150" t="str">
            <v>Exterior</v>
          </cell>
          <cell r="FB8150">
            <v>686397.69</v>
          </cell>
          <cell r="FC8150">
            <v>4351345.3559999997</v>
          </cell>
          <cell r="FI8150" t="str">
            <v>MT</v>
          </cell>
          <cell r="FJ8150" t="str">
            <v>Living Room/Family Room</v>
          </cell>
          <cell r="FK8150" t="str">
            <v>EISAx</v>
          </cell>
          <cell r="FL8150">
            <v>532721.5</v>
          </cell>
        </row>
        <row r="8151">
          <cell r="EZ8151" t="str">
            <v>WA</v>
          </cell>
          <cell r="FA8151" t="str">
            <v>Garage</v>
          </cell>
          <cell r="FB8151">
            <v>457598.45999999996</v>
          </cell>
          <cell r="FC8151">
            <v>831997.2</v>
          </cell>
          <cell r="FI8151" t="str">
            <v>MT</v>
          </cell>
          <cell r="FJ8151" t="str">
            <v>Other</v>
          </cell>
          <cell r="FK8151" t="str">
            <v>EISAnqnx</v>
          </cell>
          <cell r="FL8151">
            <v>415522.77</v>
          </cell>
        </row>
        <row r="8152">
          <cell r="EZ8152" t="str">
            <v>WA</v>
          </cell>
          <cell r="FA8152" t="str">
            <v>Living Room/Family Room</v>
          </cell>
          <cell r="FB8152">
            <v>634397.86499999999</v>
          </cell>
          <cell r="FC8152">
            <v>742557.50099999993</v>
          </cell>
          <cell r="FI8152" t="str">
            <v>MT</v>
          </cell>
          <cell r="FJ8152" t="str">
            <v>Other</v>
          </cell>
          <cell r="FK8152" t="str">
            <v>EISAq</v>
          </cell>
          <cell r="FL8152">
            <v>95889.87</v>
          </cell>
        </row>
        <row r="8153">
          <cell r="EZ8153" t="str">
            <v>WA</v>
          </cell>
          <cell r="FA8153" t="str">
            <v>Other</v>
          </cell>
          <cell r="FB8153">
            <v>3363348.6809999999</v>
          </cell>
          <cell r="FC8153">
            <v>1811673.9029999999</v>
          </cell>
          <cell r="FI8153" t="str">
            <v>MT</v>
          </cell>
          <cell r="FJ8153" t="str">
            <v>Other</v>
          </cell>
          <cell r="FK8153" t="str">
            <v>EISAx</v>
          </cell>
          <cell r="FL8153">
            <v>554030.36</v>
          </cell>
        </row>
        <row r="8154">
          <cell r="EZ8154" t="str">
            <v>MT</v>
          </cell>
          <cell r="FA8154" t="str">
            <v>Bathroom</v>
          </cell>
          <cell r="FB8154">
            <v>2409549.2950000004</v>
          </cell>
          <cell r="FC8154">
            <v>380033.42800000001</v>
          </cell>
          <cell r="FI8154" t="str">
            <v>WA</v>
          </cell>
          <cell r="FJ8154" t="str">
            <v>Bathroom</v>
          </cell>
          <cell r="FK8154" t="str">
            <v>EISAnqnx</v>
          </cell>
          <cell r="FL8154">
            <v>1028315.52</v>
          </cell>
        </row>
        <row r="8155">
          <cell r="EZ8155" t="str">
            <v>MT</v>
          </cell>
          <cell r="FA8155" t="str">
            <v>Bedrooms</v>
          </cell>
          <cell r="FB8155">
            <v>171701.85</v>
          </cell>
          <cell r="FC8155">
            <v>1201912.9500000002</v>
          </cell>
          <cell r="FI8155" t="str">
            <v>WA</v>
          </cell>
          <cell r="FJ8155" t="str">
            <v>Bathroom</v>
          </cell>
          <cell r="FK8155" t="str">
            <v>EISAq</v>
          </cell>
          <cell r="FL8155">
            <v>49511.487999999998</v>
          </cell>
        </row>
        <row r="8156">
          <cell r="EZ8156" t="str">
            <v>MT</v>
          </cell>
          <cell r="FA8156" t="str">
            <v>Garage</v>
          </cell>
          <cell r="FB8156">
            <v>283880.39199999999</v>
          </cell>
          <cell r="FC8156">
            <v>583786.29</v>
          </cell>
          <cell r="FI8156" t="str">
            <v>WA</v>
          </cell>
          <cell r="FJ8156" t="str">
            <v>Bedrooms</v>
          </cell>
          <cell r="FK8156" t="str">
            <v>EISAnqnx</v>
          </cell>
          <cell r="FL8156">
            <v>1066401.28</v>
          </cell>
        </row>
        <row r="8157">
          <cell r="EZ8157" t="str">
            <v>MT</v>
          </cell>
          <cell r="FA8157" t="str">
            <v>Kitchen</v>
          </cell>
          <cell r="FB8157">
            <v>206042.22000000003</v>
          </cell>
          <cell r="FC8157">
            <v>280446.35500000004</v>
          </cell>
          <cell r="FI8157" t="str">
            <v>WA</v>
          </cell>
          <cell r="FJ8157" t="str">
            <v>Bedrooms</v>
          </cell>
          <cell r="FK8157" t="str">
            <v>EISAq</v>
          </cell>
          <cell r="FL8157">
            <v>159960.19200000001</v>
          </cell>
        </row>
        <row r="8158">
          <cell r="EZ8158" t="str">
            <v>MT</v>
          </cell>
          <cell r="FA8158" t="str">
            <v>Living Room/Family Room</v>
          </cell>
          <cell r="FB8158">
            <v>171701.85</v>
          </cell>
          <cell r="FC8158">
            <v>1686112.1670000001</v>
          </cell>
          <cell r="FI8158" t="str">
            <v>WA</v>
          </cell>
          <cell r="FJ8158" t="str">
            <v>Exterior</v>
          </cell>
          <cell r="FK8158" t="str">
            <v>EISAnqnx</v>
          </cell>
          <cell r="FL8158">
            <v>1942373.76</v>
          </cell>
        </row>
        <row r="8159">
          <cell r="EZ8159" t="str">
            <v>MT</v>
          </cell>
          <cell r="FA8159" t="str">
            <v>Other</v>
          </cell>
          <cell r="FB8159">
            <v>394914.255</v>
          </cell>
          <cell r="FC8159">
            <v>723437.12800000003</v>
          </cell>
          <cell r="FI8159" t="str">
            <v>WA</v>
          </cell>
          <cell r="FJ8159" t="str">
            <v>Exterior</v>
          </cell>
          <cell r="FK8159" t="str">
            <v>EISAx</v>
          </cell>
          <cell r="FL8159">
            <v>799800.96</v>
          </cell>
        </row>
        <row r="8160">
          <cell r="EZ8160" t="str">
            <v>ID</v>
          </cell>
          <cell r="FA8160" t="str">
            <v>Bathroom</v>
          </cell>
          <cell r="FB8160">
            <v>87049.944999999992</v>
          </cell>
          <cell r="FC8160">
            <v>234915.60499999998</v>
          </cell>
          <cell r="FI8160" t="str">
            <v>WA</v>
          </cell>
          <cell r="FJ8160" t="str">
            <v>Garage</v>
          </cell>
          <cell r="FK8160" t="str">
            <v>EISAnqnx</v>
          </cell>
          <cell r="FL8160">
            <v>1942373.76</v>
          </cell>
        </row>
        <row r="8161">
          <cell r="EZ8161" t="str">
            <v>ID</v>
          </cell>
          <cell r="FA8161" t="str">
            <v>Bedrooms</v>
          </cell>
          <cell r="FB8161">
            <v>286191.59999999998</v>
          </cell>
          <cell r="FC8161">
            <v>756022.80999999994</v>
          </cell>
          <cell r="FI8161" t="str">
            <v>WA</v>
          </cell>
          <cell r="FJ8161" t="str">
            <v>Kitchen</v>
          </cell>
          <cell r="FK8161" t="str">
            <v>EISAx</v>
          </cell>
          <cell r="FL8161">
            <v>1123529.92</v>
          </cell>
        </row>
        <row r="8162">
          <cell r="EZ8162" t="str">
            <v>ID</v>
          </cell>
          <cell r="FA8162" t="str">
            <v>Exterior</v>
          </cell>
          <cell r="FB8162">
            <v>685667.375</v>
          </cell>
          <cell r="FC8162">
            <v>3112333.65</v>
          </cell>
          <cell r="FI8162" t="str">
            <v>WA</v>
          </cell>
          <cell r="FJ8162" t="str">
            <v>Living Room/Family Room</v>
          </cell>
          <cell r="FK8162" t="str">
            <v>EISAnqnx</v>
          </cell>
          <cell r="FL8162">
            <v>457029.12</v>
          </cell>
        </row>
        <row r="8163">
          <cell r="EZ8163" t="str">
            <v>ID</v>
          </cell>
          <cell r="FA8163" t="str">
            <v>Kitchen</v>
          </cell>
          <cell r="FB8163">
            <v>245647.78999999998</v>
          </cell>
          <cell r="FC8163">
            <v>151443.05499999999</v>
          </cell>
          <cell r="FI8163" t="str">
            <v>WA</v>
          </cell>
          <cell r="FJ8163" t="str">
            <v>Living Room/Family Room</v>
          </cell>
          <cell r="FK8163" t="str">
            <v>EISAq</v>
          </cell>
          <cell r="FL8163">
            <v>5712.8639999999996</v>
          </cell>
        </row>
        <row r="8164">
          <cell r="EZ8164" t="str">
            <v>ID</v>
          </cell>
          <cell r="FA8164" t="str">
            <v>Living Room/Family Room</v>
          </cell>
          <cell r="FB8164">
            <v>301693.64499999996</v>
          </cell>
          <cell r="FC8164">
            <v>955164.46499999997</v>
          </cell>
          <cell r="FI8164" t="str">
            <v>WA</v>
          </cell>
          <cell r="FJ8164" t="str">
            <v>Living Room/Family Room</v>
          </cell>
          <cell r="FK8164" t="str">
            <v>EISAx</v>
          </cell>
          <cell r="FL8164">
            <v>1980459.52</v>
          </cell>
        </row>
        <row r="8165">
          <cell r="EZ8165" t="str">
            <v>ID</v>
          </cell>
          <cell r="FA8165" t="str">
            <v>Other</v>
          </cell>
          <cell r="FB8165">
            <v>1014787.715</v>
          </cell>
          <cell r="FC8165">
            <v>708324.21</v>
          </cell>
          <cell r="FI8165" t="str">
            <v>WA</v>
          </cell>
          <cell r="FJ8165" t="str">
            <v>Other</v>
          </cell>
          <cell r="FK8165" t="str">
            <v>EISAnqnx</v>
          </cell>
          <cell r="FL8165">
            <v>1485344.64</v>
          </cell>
        </row>
        <row r="8166">
          <cell r="EZ8166" t="str">
            <v>OR</v>
          </cell>
          <cell r="FA8166" t="str">
            <v>Bathroom</v>
          </cell>
          <cell r="FB8166">
            <v>1782024.66</v>
          </cell>
          <cell r="FC8166">
            <v>320925.70799999998</v>
          </cell>
          <cell r="FI8166" t="str">
            <v>WA</v>
          </cell>
          <cell r="FJ8166" t="str">
            <v>Other</v>
          </cell>
          <cell r="FK8166" t="str">
            <v>EISAq</v>
          </cell>
          <cell r="FL8166">
            <v>603659.29599999997</v>
          </cell>
        </row>
        <row r="8167">
          <cell r="EZ8167" t="str">
            <v>OR</v>
          </cell>
          <cell r="FA8167" t="str">
            <v>Bedrooms</v>
          </cell>
          <cell r="FB8167">
            <v>1233709.3800000001</v>
          </cell>
          <cell r="FC8167">
            <v>1159525.548</v>
          </cell>
          <cell r="FI8167" t="str">
            <v>WA</v>
          </cell>
          <cell r="FJ8167" t="str">
            <v>Other</v>
          </cell>
          <cell r="FK8167" t="str">
            <v>EISAx</v>
          </cell>
          <cell r="FL8167">
            <v>228514.56</v>
          </cell>
        </row>
        <row r="8168">
          <cell r="EZ8168" t="str">
            <v>OR</v>
          </cell>
          <cell r="FA8168" t="str">
            <v>Exterior</v>
          </cell>
          <cell r="FB8168">
            <v>211262.652</v>
          </cell>
          <cell r="FC8168">
            <v>3212482.4640000002</v>
          </cell>
          <cell r="FI8168" t="str">
            <v>OR</v>
          </cell>
          <cell r="FJ8168" t="str">
            <v>Bathroom</v>
          </cell>
          <cell r="FK8168" t="str">
            <v>EISAnqnx</v>
          </cell>
          <cell r="FL8168">
            <v>419299.92</v>
          </cell>
        </row>
        <row r="8169">
          <cell r="EZ8169" t="str">
            <v>OR</v>
          </cell>
          <cell r="FA8169" t="str">
            <v>Garage</v>
          </cell>
          <cell r="FB8169">
            <v>580569.12</v>
          </cell>
          <cell r="FC8169">
            <v>922459.82400000002</v>
          </cell>
          <cell r="FI8169" t="str">
            <v>OR</v>
          </cell>
          <cell r="FJ8169" t="str">
            <v>Bathroom</v>
          </cell>
          <cell r="FK8169" t="str">
            <v>EISAx</v>
          </cell>
          <cell r="FL8169">
            <v>725711.4</v>
          </cell>
        </row>
        <row r="8170">
          <cell r="EZ8170" t="str">
            <v>OR</v>
          </cell>
          <cell r="FA8170" t="str">
            <v>Kitchen</v>
          </cell>
          <cell r="FB8170">
            <v>798282.54</v>
          </cell>
          <cell r="FC8170">
            <v>177396.12</v>
          </cell>
          <cell r="FI8170" t="str">
            <v>OR</v>
          </cell>
          <cell r="FJ8170" t="str">
            <v>Bedrooms</v>
          </cell>
          <cell r="FK8170" t="str">
            <v>EISAnqnx</v>
          </cell>
          <cell r="FL8170">
            <v>774092.16</v>
          </cell>
        </row>
        <row r="8171">
          <cell r="EZ8171" t="str">
            <v>OR</v>
          </cell>
          <cell r="FA8171" t="str">
            <v>Living Room/Family Room</v>
          </cell>
          <cell r="FB8171">
            <v>838599.84</v>
          </cell>
          <cell r="FC8171">
            <v>967615.2</v>
          </cell>
          <cell r="FI8171" t="str">
            <v>OR</v>
          </cell>
          <cell r="FJ8171" t="str">
            <v>Bedrooms</v>
          </cell>
          <cell r="FK8171" t="str">
            <v>EISAx</v>
          </cell>
          <cell r="FL8171">
            <v>354792.24</v>
          </cell>
        </row>
        <row r="8172">
          <cell r="EZ8172" t="str">
            <v>OR</v>
          </cell>
          <cell r="FA8172" t="str">
            <v>Other</v>
          </cell>
          <cell r="FB8172">
            <v>1325632.824</v>
          </cell>
          <cell r="FC8172">
            <v>569280.27599999995</v>
          </cell>
          <cell r="FI8172" t="str">
            <v>OR</v>
          </cell>
          <cell r="FJ8172" t="str">
            <v>Exterior</v>
          </cell>
          <cell r="FK8172" t="str">
            <v>EISAnqnx</v>
          </cell>
          <cell r="FL8172">
            <v>645076.80000000005</v>
          </cell>
        </row>
        <row r="8173">
          <cell r="EZ8173" t="str">
            <v>WA</v>
          </cell>
          <cell r="FA8173" t="str">
            <v>Bathroom</v>
          </cell>
          <cell r="FB8173">
            <v>1247995.8</v>
          </cell>
          <cell r="FC8173">
            <v>287039.03399999999</v>
          </cell>
          <cell r="FI8173" t="str">
            <v>OR</v>
          </cell>
          <cell r="FJ8173" t="str">
            <v>Exterior</v>
          </cell>
          <cell r="FK8173" t="str">
            <v>EISAx</v>
          </cell>
          <cell r="FL8173">
            <v>145142.28</v>
          </cell>
        </row>
        <row r="8174">
          <cell r="EZ8174" t="str">
            <v>WA</v>
          </cell>
          <cell r="FA8174" t="str">
            <v>Bedrooms</v>
          </cell>
          <cell r="FB8174">
            <v>933916.85699999996</v>
          </cell>
          <cell r="FC8174">
            <v>730077.54299999995</v>
          </cell>
          <cell r="FI8174" t="str">
            <v>OR</v>
          </cell>
          <cell r="FJ8174" t="str">
            <v>Garage</v>
          </cell>
          <cell r="FK8174" t="str">
            <v>EISAnqnx</v>
          </cell>
          <cell r="FL8174">
            <v>0</v>
          </cell>
        </row>
        <row r="8175">
          <cell r="EZ8175" t="str">
            <v>WA</v>
          </cell>
          <cell r="FA8175" t="str">
            <v>Exterior</v>
          </cell>
          <cell r="FB8175">
            <v>166399.44</v>
          </cell>
          <cell r="FC8175">
            <v>3440308.4219999998</v>
          </cell>
          <cell r="FI8175" t="str">
            <v>OR</v>
          </cell>
          <cell r="FJ8175" t="str">
            <v>Kitchen</v>
          </cell>
          <cell r="FK8175" t="str">
            <v>EISAnqnx</v>
          </cell>
          <cell r="FL8175">
            <v>193523.04</v>
          </cell>
        </row>
        <row r="8176">
          <cell r="EZ8176" t="str">
            <v>WA</v>
          </cell>
          <cell r="FA8176" t="str">
            <v>Garage</v>
          </cell>
          <cell r="FB8176">
            <v>291199.02</v>
          </cell>
          <cell r="FC8176">
            <v>811197.27</v>
          </cell>
          <cell r="FI8176" t="str">
            <v>OR</v>
          </cell>
          <cell r="FJ8176" t="str">
            <v>Kitchen</v>
          </cell>
          <cell r="FK8176" t="str">
            <v>EISAx</v>
          </cell>
          <cell r="FL8176">
            <v>628949.88</v>
          </cell>
        </row>
        <row r="8177">
          <cell r="EZ8177" t="str">
            <v>WA</v>
          </cell>
          <cell r="FA8177" t="str">
            <v>Kitchen</v>
          </cell>
          <cell r="FB8177">
            <v>946396.81499999994</v>
          </cell>
          <cell r="FC8177">
            <v>274559.076</v>
          </cell>
          <cell r="FI8177" t="str">
            <v>OR</v>
          </cell>
          <cell r="FJ8177" t="str">
            <v>Living Room/Family Room</v>
          </cell>
          <cell r="FK8177" t="str">
            <v>EISAnqnx</v>
          </cell>
          <cell r="FL8177">
            <v>580569.12</v>
          </cell>
        </row>
        <row r="8178">
          <cell r="EZ8178" t="str">
            <v>WA</v>
          </cell>
          <cell r="FA8178" t="str">
            <v>Living Room/Family Room</v>
          </cell>
          <cell r="FB8178">
            <v>93599.684999999998</v>
          </cell>
          <cell r="FC8178">
            <v>407678.62799999997</v>
          </cell>
          <cell r="FI8178" t="str">
            <v>OR</v>
          </cell>
          <cell r="FJ8178" t="str">
            <v>Other</v>
          </cell>
          <cell r="FK8178" t="str">
            <v>EISAnqnx</v>
          </cell>
          <cell r="FL8178">
            <v>1032122.88</v>
          </cell>
        </row>
        <row r="8179">
          <cell r="EZ8179" t="str">
            <v>WA</v>
          </cell>
          <cell r="FA8179" t="str">
            <v>Other</v>
          </cell>
          <cell r="FB8179">
            <v>3625427.7990000001</v>
          </cell>
          <cell r="FC8179">
            <v>1372795.38</v>
          </cell>
          <cell r="FI8179" t="str">
            <v>WA</v>
          </cell>
          <cell r="FJ8179" t="str">
            <v>Bathroom</v>
          </cell>
          <cell r="FK8179" t="str">
            <v>EISAnqnx</v>
          </cell>
          <cell r="FL8179">
            <v>761715.19999999995</v>
          </cell>
        </row>
        <row r="8180">
          <cell r="EZ8180" t="str">
            <v>ID</v>
          </cell>
          <cell r="FA8180" t="str">
            <v>Bathroom</v>
          </cell>
          <cell r="FB8180">
            <v>157405.37999999998</v>
          </cell>
          <cell r="FC8180">
            <v>357739.5</v>
          </cell>
          <cell r="FI8180" t="str">
            <v>WA</v>
          </cell>
          <cell r="FJ8180" t="str">
            <v>Bedrooms</v>
          </cell>
          <cell r="FK8180" t="str">
            <v>EISAnqnx</v>
          </cell>
          <cell r="FL8180">
            <v>457029.12</v>
          </cell>
        </row>
        <row r="8181">
          <cell r="EZ8181" t="str">
            <v>ID</v>
          </cell>
          <cell r="FA8181" t="str">
            <v>Bedrooms</v>
          </cell>
          <cell r="FB8181">
            <v>822800.85</v>
          </cell>
          <cell r="FC8181">
            <v>1435727.8599999999</v>
          </cell>
          <cell r="FI8181" t="str">
            <v>WA</v>
          </cell>
          <cell r="FJ8181" t="str">
            <v>Bedrooms</v>
          </cell>
          <cell r="FK8181" t="str">
            <v>EISAq</v>
          </cell>
          <cell r="FL8181">
            <v>171385.92</v>
          </cell>
        </row>
        <row r="8182">
          <cell r="EZ8182" t="str">
            <v>ID</v>
          </cell>
          <cell r="FA8182" t="str">
            <v>Exterior</v>
          </cell>
          <cell r="FB8182">
            <v>476985.99999999994</v>
          </cell>
          <cell r="FC8182">
            <v>6797050.4999999991</v>
          </cell>
          <cell r="FI8182" t="str">
            <v>WA</v>
          </cell>
          <cell r="FJ8182" t="str">
            <v>Exterior</v>
          </cell>
          <cell r="FK8182" t="str">
            <v>EISAq</v>
          </cell>
          <cell r="FL8182">
            <v>85692.96</v>
          </cell>
        </row>
        <row r="8183">
          <cell r="EZ8183" t="str">
            <v>ID</v>
          </cell>
          <cell r="FA8183" t="str">
            <v>Garage</v>
          </cell>
          <cell r="FB8183">
            <v>214643.69999999998</v>
          </cell>
          <cell r="FC8183">
            <v>626044.125</v>
          </cell>
          <cell r="FI8183" t="str">
            <v>WA</v>
          </cell>
          <cell r="FJ8183" t="str">
            <v>Garage</v>
          </cell>
          <cell r="FK8183" t="str">
            <v>EISAnqnx</v>
          </cell>
          <cell r="FL8183">
            <v>99022.975999999995</v>
          </cell>
        </row>
        <row r="8184">
          <cell r="EZ8184" t="str">
            <v>ID</v>
          </cell>
          <cell r="FA8184" t="str">
            <v>Kitchen</v>
          </cell>
          <cell r="FB8184">
            <v>579537.99</v>
          </cell>
          <cell r="FC8184">
            <v>953971.99999999988</v>
          </cell>
          <cell r="FI8184" t="str">
            <v>WA</v>
          </cell>
          <cell r="FJ8184" t="str">
            <v>Garage</v>
          </cell>
          <cell r="FK8184" t="str">
            <v>EISAq</v>
          </cell>
          <cell r="FL8184">
            <v>28564.32</v>
          </cell>
        </row>
        <row r="8185">
          <cell r="EZ8185" t="str">
            <v>ID</v>
          </cell>
          <cell r="FA8185" t="str">
            <v>Living Room/Family Room</v>
          </cell>
          <cell r="FB8185">
            <v>717863.92999999993</v>
          </cell>
          <cell r="FC8185">
            <v>1872170.0499999998</v>
          </cell>
          <cell r="FI8185" t="str">
            <v>WA</v>
          </cell>
          <cell r="FJ8185" t="str">
            <v>Garage</v>
          </cell>
          <cell r="FK8185" t="str">
            <v>EISAx</v>
          </cell>
          <cell r="FL8185">
            <v>457029.12</v>
          </cell>
        </row>
        <row r="8186">
          <cell r="EZ8186" t="str">
            <v>ID</v>
          </cell>
          <cell r="FA8186" t="str">
            <v>Other</v>
          </cell>
          <cell r="FB8186">
            <v>643931.1</v>
          </cell>
          <cell r="FC8186">
            <v>763177.6</v>
          </cell>
          <cell r="FI8186" t="str">
            <v>WA</v>
          </cell>
          <cell r="FJ8186" t="str">
            <v>Kitchen</v>
          </cell>
          <cell r="FK8186" t="str">
            <v>EISAx</v>
          </cell>
          <cell r="FL8186">
            <v>495114.88</v>
          </cell>
        </row>
        <row r="8187">
          <cell r="EZ8187" t="str">
            <v>ID</v>
          </cell>
          <cell r="FA8187" t="str">
            <v>Bathroom</v>
          </cell>
          <cell r="FB8187">
            <v>5300069.6000000006</v>
          </cell>
          <cell r="FC8187">
            <v>1711165.328</v>
          </cell>
          <cell r="FI8187" t="str">
            <v>WA</v>
          </cell>
          <cell r="FJ8187" t="str">
            <v>Living Room/Family Room</v>
          </cell>
          <cell r="FK8187" t="str">
            <v>EISAnqnx</v>
          </cell>
          <cell r="FL8187">
            <v>685543.68</v>
          </cell>
        </row>
        <row r="8188">
          <cell r="EZ8188" t="str">
            <v>ID</v>
          </cell>
          <cell r="FA8188" t="str">
            <v>Bedrooms</v>
          </cell>
          <cell r="FB8188">
            <v>2839323</v>
          </cell>
          <cell r="FC8188">
            <v>1696022.2720000001</v>
          </cell>
          <cell r="FI8188" t="str">
            <v>WA</v>
          </cell>
          <cell r="FJ8188" t="str">
            <v>Other</v>
          </cell>
          <cell r="FK8188" t="str">
            <v>EISAnqnx</v>
          </cell>
          <cell r="FL8188">
            <v>1256830.08</v>
          </cell>
        </row>
        <row r="8189">
          <cell r="EZ8189" t="str">
            <v>ID</v>
          </cell>
          <cell r="FA8189" t="str">
            <v>Exterior</v>
          </cell>
          <cell r="FB8189">
            <v>3880408.1</v>
          </cell>
          <cell r="FC8189">
            <v>14647120.916000001</v>
          </cell>
          <cell r="FI8189" t="str">
            <v>WA</v>
          </cell>
          <cell r="FJ8189" t="str">
            <v>Other</v>
          </cell>
          <cell r="FK8189" t="str">
            <v>EISAq</v>
          </cell>
          <cell r="FL8189">
            <v>57128.639999999999</v>
          </cell>
        </row>
        <row r="8190">
          <cell r="EZ8190" t="str">
            <v>ID</v>
          </cell>
          <cell r="FA8190" t="str">
            <v>Garage</v>
          </cell>
          <cell r="FB8190">
            <v>2619748.6880000001</v>
          </cell>
          <cell r="FC8190">
            <v>4122696.9960000003</v>
          </cell>
          <cell r="FI8190" t="str">
            <v>ID</v>
          </cell>
          <cell r="FJ8190" t="str">
            <v>Bathroom</v>
          </cell>
          <cell r="FK8190" t="str">
            <v>EISAnqnx</v>
          </cell>
          <cell r="FL8190">
            <v>2896109.46</v>
          </cell>
        </row>
        <row r="8191">
          <cell r="EZ8191" t="str">
            <v>ID</v>
          </cell>
          <cell r="FA8191" t="str">
            <v>Kitchen</v>
          </cell>
          <cell r="FB8191">
            <v>4959350.84</v>
          </cell>
          <cell r="FC8191">
            <v>984298.64</v>
          </cell>
          <cell r="FI8191" t="str">
            <v>ID</v>
          </cell>
          <cell r="FJ8191" t="str">
            <v>Bathroom</v>
          </cell>
          <cell r="FK8191" t="str">
            <v>EISAq</v>
          </cell>
          <cell r="FL8191">
            <v>166573.61600000001</v>
          </cell>
        </row>
        <row r="8192">
          <cell r="EZ8192" t="str">
            <v>ID</v>
          </cell>
          <cell r="FA8192" t="str">
            <v>Other</v>
          </cell>
          <cell r="FB8192">
            <v>20386339.140000001</v>
          </cell>
          <cell r="FC8192">
            <v>8601255.8080000002</v>
          </cell>
          <cell r="FI8192" t="str">
            <v>ID</v>
          </cell>
          <cell r="FJ8192" t="str">
            <v>Bathroom</v>
          </cell>
          <cell r="FK8192" t="str">
            <v>EISAx</v>
          </cell>
          <cell r="FL8192">
            <v>340718.76</v>
          </cell>
        </row>
        <row r="8193">
          <cell r="EZ8193" t="str">
            <v>WA</v>
          </cell>
          <cell r="FA8193" t="str">
            <v>Bathroom</v>
          </cell>
          <cell r="FB8193">
            <v>1903193.595</v>
          </cell>
          <cell r="FC8193">
            <v>203839.31399999998</v>
          </cell>
          <cell r="FI8193" t="str">
            <v>ID</v>
          </cell>
          <cell r="FJ8193" t="str">
            <v>Bedrooms</v>
          </cell>
          <cell r="FK8193" t="str">
            <v>EISAnqnx</v>
          </cell>
          <cell r="FL8193">
            <v>4069696.3000000003</v>
          </cell>
        </row>
        <row r="8194">
          <cell r="EZ8194" t="str">
            <v>WA</v>
          </cell>
          <cell r="FA8194" t="str">
            <v>Bedrooms</v>
          </cell>
          <cell r="FB8194">
            <v>1077436.3740000001</v>
          </cell>
          <cell r="FC8194">
            <v>952636.79399999999</v>
          </cell>
          <cell r="FI8194" t="str">
            <v>ID</v>
          </cell>
          <cell r="FJ8194" t="str">
            <v>Bedrooms</v>
          </cell>
          <cell r="FK8194" t="str">
            <v>EISAq</v>
          </cell>
          <cell r="FL8194">
            <v>166573.61600000001</v>
          </cell>
        </row>
        <row r="8195">
          <cell r="EZ8195" t="str">
            <v>WA</v>
          </cell>
          <cell r="FA8195" t="str">
            <v>Garage</v>
          </cell>
          <cell r="FB8195">
            <v>91519.691999999995</v>
          </cell>
          <cell r="FC8195">
            <v>519998.25</v>
          </cell>
          <cell r="FI8195" t="str">
            <v>ID</v>
          </cell>
          <cell r="FJ8195" t="str">
            <v>Bedrooms</v>
          </cell>
          <cell r="FK8195" t="str">
            <v>EISAx</v>
          </cell>
          <cell r="FL8195">
            <v>1078942.74</v>
          </cell>
        </row>
        <row r="8196">
          <cell r="EZ8196" t="str">
            <v>WA</v>
          </cell>
          <cell r="FA8196" t="str">
            <v>Living Room/Family Room</v>
          </cell>
          <cell r="FB8196">
            <v>1549594.7849999999</v>
          </cell>
          <cell r="FC8196">
            <v>908956.94099999999</v>
          </cell>
          <cell r="FI8196" t="str">
            <v>ID</v>
          </cell>
          <cell r="FJ8196" t="str">
            <v>Exterior</v>
          </cell>
          <cell r="FK8196" t="str">
            <v>EISAx</v>
          </cell>
          <cell r="FL8196">
            <v>1987526.1</v>
          </cell>
        </row>
        <row r="8197">
          <cell r="EZ8197" t="str">
            <v>WA</v>
          </cell>
          <cell r="FA8197" t="str">
            <v>Other</v>
          </cell>
          <cell r="FB8197">
            <v>1031676.5279999999</v>
          </cell>
          <cell r="FC8197">
            <v>536638.19400000002</v>
          </cell>
          <cell r="FI8197" t="str">
            <v>ID</v>
          </cell>
          <cell r="FJ8197" t="str">
            <v>Garage</v>
          </cell>
          <cell r="FK8197" t="str">
            <v>EISAnqnx</v>
          </cell>
          <cell r="FL8197">
            <v>984298.64</v>
          </cell>
        </row>
        <row r="8198">
          <cell r="EZ8198" t="str">
            <v>MT</v>
          </cell>
          <cell r="FA8198" t="str">
            <v>Bathroom</v>
          </cell>
          <cell r="FB8198">
            <v>641020.24</v>
          </cell>
          <cell r="FC8198">
            <v>225501.76300000001</v>
          </cell>
          <cell r="FI8198" t="str">
            <v>ID</v>
          </cell>
          <cell r="FJ8198" t="str">
            <v>Kitchen</v>
          </cell>
          <cell r="FK8198" t="str">
            <v>EISAnqnx</v>
          </cell>
          <cell r="FL8198">
            <v>227145.84</v>
          </cell>
        </row>
        <row r="8199">
          <cell r="EZ8199" t="str">
            <v>MT</v>
          </cell>
          <cell r="FA8199" t="str">
            <v>Bedrooms</v>
          </cell>
          <cell r="FB8199">
            <v>970687.79200000013</v>
          </cell>
          <cell r="FC8199">
            <v>984423.94000000006</v>
          </cell>
          <cell r="FI8199" t="str">
            <v>ID</v>
          </cell>
          <cell r="FJ8199" t="str">
            <v>Kitchen</v>
          </cell>
          <cell r="FK8199" t="str">
            <v>EISAx</v>
          </cell>
          <cell r="FL8199">
            <v>1230373.3</v>
          </cell>
        </row>
        <row r="8200">
          <cell r="EZ8200" t="str">
            <v>MT</v>
          </cell>
          <cell r="FA8200" t="str">
            <v>Exterior</v>
          </cell>
          <cell r="FB8200">
            <v>457871.60000000003</v>
          </cell>
          <cell r="FC8200">
            <v>2712889.23</v>
          </cell>
          <cell r="FI8200" t="str">
            <v>ID</v>
          </cell>
          <cell r="FJ8200" t="str">
            <v>Living Room/Family Room</v>
          </cell>
          <cell r="FK8200" t="str">
            <v>EISAnqnx</v>
          </cell>
          <cell r="FL8200">
            <v>2195743.12</v>
          </cell>
        </row>
        <row r="8201">
          <cell r="EZ8201" t="str">
            <v>MT</v>
          </cell>
          <cell r="FA8201" t="str">
            <v>Garage</v>
          </cell>
          <cell r="FB8201">
            <v>744041.35000000009</v>
          </cell>
          <cell r="FC8201">
            <v>457871.60000000003</v>
          </cell>
          <cell r="FI8201" t="str">
            <v>ID</v>
          </cell>
          <cell r="FJ8201" t="str">
            <v>Living Room/Family Room</v>
          </cell>
          <cell r="FK8201" t="str">
            <v>EISAq</v>
          </cell>
          <cell r="FL8201">
            <v>249860.424</v>
          </cell>
        </row>
        <row r="8202">
          <cell r="EZ8202" t="str">
            <v>MT</v>
          </cell>
          <cell r="FA8202" t="str">
            <v>Kitchen</v>
          </cell>
          <cell r="FB8202">
            <v>74404.135000000009</v>
          </cell>
          <cell r="FC8202">
            <v>148808.27000000002</v>
          </cell>
          <cell r="FI8202" t="str">
            <v>ID</v>
          </cell>
          <cell r="FJ8202" t="str">
            <v>Living Room/Family Room</v>
          </cell>
          <cell r="FK8202" t="str">
            <v>EISAx</v>
          </cell>
          <cell r="FL8202">
            <v>2612177.16</v>
          </cell>
        </row>
        <row r="8203">
          <cell r="EZ8203" t="str">
            <v>MT</v>
          </cell>
          <cell r="FA8203" t="str">
            <v>Living Room/Family Room</v>
          </cell>
          <cell r="FB8203">
            <v>1190466.1600000001</v>
          </cell>
          <cell r="FC8203">
            <v>288459.10800000001</v>
          </cell>
          <cell r="FI8203" t="str">
            <v>ID</v>
          </cell>
          <cell r="FJ8203" t="str">
            <v>Other</v>
          </cell>
          <cell r="FK8203" t="str">
            <v>EISAnqnx</v>
          </cell>
          <cell r="FL8203">
            <v>3312543.5</v>
          </cell>
        </row>
        <row r="8204">
          <cell r="EZ8204" t="str">
            <v>MT</v>
          </cell>
          <cell r="FA8204" t="str">
            <v>Other</v>
          </cell>
          <cell r="FB8204">
            <v>1293487.27</v>
          </cell>
          <cell r="FC8204">
            <v>817300.8060000001</v>
          </cell>
          <cell r="FI8204" t="str">
            <v>ID</v>
          </cell>
          <cell r="FJ8204" t="str">
            <v>Other</v>
          </cell>
          <cell r="FK8204" t="str">
            <v>EISAq</v>
          </cell>
          <cell r="FL8204">
            <v>249860.424</v>
          </cell>
        </row>
        <row r="8205">
          <cell r="EZ8205" t="str">
            <v>ID</v>
          </cell>
          <cell r="FA8205" t="str">
            <v>Bathroom</v>
          </cell>
          <cell r="FB8205">
            <v>1741451.44</v>
          </cell>
          <cell r="FC8205">
            <v>507292.37599999999</v>
          </cell>
          <cell r="FI8205" t="str">
            <v>ID</v>
          </cell>
          <cell r="FJ8205" t="str">
            <v>Other</v>
          </cell>
          <cell r="FK8205" t="str">
            <v>EISAx</v>
          </cell>
          <cell r="FL8205">
            <v>4713276.18</v>
          </cell>
        </row>
        <row r="8206">
          <cell r="EZ8206" t="str">
            <v>ID</v>
          </cell>
          <cell r="FA8206" t="str">
            <v>Bedrooms</v>
          </cell>
          <cell r="FB8206">
            <v>1476447.96</v>
          </cell>
          <cell r="FC8206">
            <v>1287159.76</v>
          </cell>
          <cell r="FI8206" t="str">
            <v>ID</v>
          </cell>
          <cell r="FJ8206" t="str">
            <v>Bathroom</v>
          </cell>
          <cell r="FK8206" t="str">
            <v>EISAnqnx</v>
          </cell>
          <cell r="FL8206">
            <v>238492.99999999997</v>
          </cell>
        </row>
        <row r="8207">
          <cell r="EZ8207" t="str">
            <v>ID</v>
          </cell>
          <cell r="FA8207" t="str">
            <v>Exterior</v>
          </cell>
          <cell r="FB8207">
            <v>620865.29599999997</v>
          </cell>
          <cell r="FC8207">
            <v>3952337.6159999999</v>
          </cell>
          <cell r="FI8207" t="str">
            <v>ID</v>
          </cell>
          <cell r="FJ8207" t="str">
            <v>Bathroom</v>
          </cell>
          <cell r="FK8207" t="str">
            <v>EISAq</v>
          </cell>
          <cell r="FL8207">
            <v>131171.15</v>
          </cell>
        </row>
        <row r="8208">
          <cell r="EZ8208" t="str">
            <v>ID</v>
          </cell>
          <cell r="FA8208" t="str">
            <v>Kitchen</v>
          </cell>
          <cell r="FB8208">
            <v>1166015.3120000002</v>
          </cell>
          <cell r="FC8208">
            <v>651151.40800000005</v>
          </cell>
          <cell r="FI8208" t="str">
            <v>ID</v>
          </cell>
          <cell r="FJ8208" t="str">
            <v>Bedrooms</v>
          </cell>
          <cell r="FK8208" t="str">
            <v>EISAnqnx</v>
          </cell>
          <cell r="FL8208">
            <v>357739.5</v>
          </cell>
        </row>
        <row r="8209">
          <cell r="EZ8209" t="str">
            <v>ID</v>
          </cell>
          <cell r="FA8209" t="str">
            <v>Living Room/Family Room</v>
          </cell>
          <cell r="FB8209">
            <v>454291.68</v>
          </cell>
          <cell r="FC8209">
            <v>848011.13600000006</v>
          </cell>
          <cell r="FI8209" t="str">
            <v>ID</v>
          </cell>
          <cell r="FJ8209" t="str">
            <v>Bedrooms</v>
          </cell>
          <cell r="FK8209" t="str">
            <v>EISAq</v>
          </cell>
          <cell r="FL8209">
            <v>209873.84</v>
          </cell>
        </row>
        <row r="8210">
          <cell r="EZ8210" t="str">
            <v>ID</v>
          </cell>
          <cell r="FA8210" t="str">
            <v>Other</v>
          </cell>
          <cell r="FB8210">
            <v>454291.68</v>
          </cell>
          <cell r="FC8210">
            <v>302861.12</v>
          </cell>
          <cell r="FI8210" t="str">
            <v>ID</v>
          </cell>
          <cell r="FJ8210" t="str">
            <v>Bedrooms</v>
          </cell>
          <cell r="FK8210" t="str">
            <v>EISAx</v>
          </cell>
          <cell r="FL8210">
            <v>262342.3</v>
          </cell>
        </row>
        <row r="8211">
          <cell r="EZ8211" t="str">
            <v>MT</v>
          </cell>
          <cell r="FA8211" t="str">
            <v>Bathroom</v>
          </cell>
          <cell r="FB8211">
            <v>429254.62500000006</v>
          </cell>
          <cell r="FC8211">
            <v>392624.89700000006</v>
          </cell>
          <cell r="FI8211" t="str">
            <v>ID</v>
          </cell>
          <cell r="FJ8211" t="str">
            <v>Exterior</v>
          </cell>
          <cell r="FK8211" t="str">
            <v>EISAx</v>
          </cell>
          <cell r="FL8211">
            <v>357739.5</v>
          </cell>
        </row>
        <row r="8212">
          <cell r="EZ8212" t="str">
            <v>MT</v>
          </cell>
          <cell r="FA8212" t="str">
            <v>Bedrooms</v>
          </cell>
          <cell r="FB8212">
            <v>389190.86000000004</v>
          </cell>
          <cell r="FC8212">
            <v>1296921.307</v>
          </cell>
          <cell r="FI8212" t="str">
            <v>ID</v>
          </cell>
          <cell r="FJ8212" t="str">
            <v>Kitchen</v>
          </cell>
          <cell r="FK8212" t="str">
            <v>EISAnqnx</v>
          </cell>
          <cell r="FL8212">
            <v>89434.875</v>
          </cell>
        </row>
        <row r="8213">
          <cell r="EZ8213" t="str">
            <v>MT</v>
          </cell>
          <cell r="FA8213" t="str">
            <v>Exterior</v>
          </cell>
          <cell r="FB8213">
            <v>412084.44000000006</v>
          </cell>
          <cell r="FC8213">
            <v>4124278.4370000004</v>
          </cell>
          <cell r="FI8213" t="str">
            <v>ID</v>
          </cell>
          <cell r="FJ8213" t="str">
            <v>Kitchen</v>
          </cell>
          <cell r="FK8213" t="str">
            <v>EISAq</v>
          </cell>
          <cell r="FL8213">
            <v>95397.2</v>
          </cell>
        </row>
        <row r="8214">
          <cell r="EZ8214" t="str">
            <v>MT</v>
          </cell>
          <cell r="FA8214" t="str">
            <v>Garage</v>
          </cell>
          <cell r="FB8214">
            <v>869956.04</v>
          </cell>
          <cell r="FC8214">
            <v>1359878.652</v>
          </cell>
          <cell r="FI8214" t="str">
            <v>ID</v>
          </cell>
          <cell r="FJ8214" t="str">
            <v>Living Room/Family Room</v>
          </cell>
          <cell r="FK8214" t="str">
            <v>EISAnqnx</v>
          </cell>
          <cell r="FL8214">
            <v>71547.899999999994</v>
          </cell>
        </row>
        <row r="8215">
          <cell r="EZ8215" t="str">
            <v>MT</v>
          </cell>
          <cell r="FA8215" t="str">
            <v>Kitchen</v>
          </cell>
          <cell r="FB8215">
            <v>772658.32500000007</v>
          </cell>
          <cell r="FC8215">
            <v>882547.50900000008</v>
          </cell>
          <cell r="FI8215" t="str">
            <v>ID</v>
          </cell>
          <cell r="FJ8215" t="str">
            <v>Living Room/Family Room</v>
          </cell>
          <cell r="FK8215" t="str">
            <v>EISAq</v>
          </cell>
          <cell r="FL8215">
            <v>26234.23</v>
          </cell>
        </row>
        <row r="8216">
          <cell r="EZ8216" t="str">
            <v>MT</v>
          </cell>
          <cell r="FA8216" t="str">
            <v>Living Room/Family Room</v>
          </cell>
          <cell r="FB8216">
            <v>223212.40500000003</v>
          </cell>
          <cell r="FC8216">
            <v>801275.3</v>
          </cell>
          <cell r="FI8216" t="str">
            <v>ID</v>
          </cell>
          <cell r="FJ8216" t="str">
            <v>Living Room/Family Room</v>
          </cell>
          <cell r="FK8216" t="str">
            <v>EISAx</v>
          </cell>
          <cell r="FL8216">
            <v>810876.2</v>
          </cell>
        </row>
        <row r="8217">
          <cell r="EZ8217" t="str">
            <v>MT</v>
          </cell>
          <cell r="FA8217" t="str">
            <v>Other</v>
          </cell>
          <cell r="FB8217">
            <v>251829.38</v>
          </cell>
          <cell r="FC8217">
            <v>627284.09200000006</v>
          </cell>
          <cell r="FI8217" t="str">
            <v>ID</v>
          </cell>
          <cell r="FJ8217" t="str">
            <v>Other</v>
          </cell>
          <cell r="FK8217" t="str">
            <v>EISAnqnx</v>
          </cell>
          <cell r="FL8217">
            <v>143095.79999999999</v>
          </cell>
        </row>
        <row r="8218">
          <cell r="EZ8218" t="str">
            <v>ID</v>
          </cell>
          <cell r="FA8218" t="str">
            <v>Bathroom</v>
          </cell>
          <cell r="FB8218">
            <v>3236828.22</v>
          </cell>
          <cell r="FC8218">
            <v>810153.49600000004</v>
          </cell>
          <cell r="FI8218" t="str">
            <v>ID</v>
          </cell>
          <cell r="FJ8218" t="str">
            <v>Other</v>
          </cell>
          <cell r="FK8218" t="str">
            <v>EISAq</v>
          </cell>
          <cell r="FL8218">
            <v>26234.23</v>
          </cell>
        </row>
        <row r="8219">
          <cell r="EZ8219" t="str">
            <v>ID</v>
          </cell>
          <cell r="FA8219" t="str">
            <v>Bedrooms</v>
          </cell>
          <cell r="FB8219">
            <v>3876622.3360000001</v>
          </cell>
          <cell r="FC8219">
            <v>2411531.6680000001</v>
          </cell>
          <cell r="FI8219" t="str">
            <v>ID</v>
          </cell>
          <cell r="FJ8219" t="str">
            <v>Other</v>
          </cell>
          <cell r="FK8219" t="str">
            <v>EISAx</v>
          </cell>
          <cell r="FL8219">
            <v>357739.5</v>
          </cell>
        </row>
        <row r="8220">
          <cell r="EZ8220" t="str">
            <v>ID</v>
          </cell>
          <cell r="FA8220" t="str">
            <v>Exterior</v>
          </cell>
          <cell r="FB8220">
            <v>2044312.56</v>
          </cell>
          <cell r="FC8220">
            <v>7874389.1200000001</v>
          </cell>
          <cell r="FI8220" t="str">
            <v>OR</v>
          </cell>
          <cell r="FJ8220" t="str">
            <v>Bathroom</v>
          </cell>
          <cell r="FK8220" t="str">
            <v>EISAnqnx</v>
          </cell>
          <cell r="FL8220">
            <v>516061.44</v>
          </cell>
        </row>
        <row r="8221">
          <cell r="EZ8221" t="str">
            <v>ID</v>
          </cell>
          <cell r="FA8221" t="str">
            <v>Garage</v>
          </cell>
          <cell r="FB8221">
            <v>3255757.04</v>
          </cell>
          <cell r="FC8221">
            <v>3066468.8400000003</v>
          </cell>
          <cell r="FI8221" t="str">
            <v>OR</v>
          </cell>
          <cell r="FJ8221" t="str">
            <v>Bathroom</v>
          </cell>
          <cell r="FK8221" t="str">
            <v>EISAq</v>
          </cell>
          <cell r="FL8221">
            <v>461229.91200000001</v>
          </cell>
        </row>
        <row r="8222">
          <cell r="EZ8222" t="str">
            <v>ID</v>
          </cell>
          <cell r="FA8222" t="str">
            <v>Kitchen</v>
          </cell>
          <cell r="FB8222">
            <v>4970708.1320000002</v>
          </cell>
          <cell r="FC8222">
            <v>2600819.8680000002</v>
          </cell>
          <cell r="FI8222" t="str">
            <v>OR</v>
          </cell>
          <cell r="FJ8222" t="str">
            <v>Bedrooms</v>
          </cell>
          <cell r="FK8222" t="str">
            <v>EISAnqnx</v>
          </cell>
          <cell r="FL8222">
            <v>96761.52</v>
          </cell>
        </row>
        <row r="8223">
          <cell r="EZ8223" t="str">
            <v>ID</v>
          </cell>
          <cell r="FA8223" t="str">
            <v>Other</v>
          </cell>
          <cell r="FB8223">
            <v>2801465.36</v>
          </cell>
          <cell r="FC8223">
            <v>2104884.784</v>
          </cell>
          <cell r="FI8223" t="str">
            <v>OR</v>
          </cell>
          <cell r="FJ8223" t="str">
            <v>Bedrooms</v>
          </cell>
          <cell r="FK8223" t="str">
            <v>EISAq</v>
          </cell>
          <cell r="FL8223">
            <v>817634.84400000004</v>
          </cell>
        </row>
        <row r="8224">
          <cell r="EZ8224" t="str">
            <v>ID</v>
          </cell>
          <cell r="FA8224" t="str">
            <v>Bathroom</v>
          </cell>
          <cell r="FB8224">
            <v>908583.36</v>
          </cell>
          <cell r="FC8224">
            <v>272575.00800000003</v>
          </cell>
          <cell r="FI8224" t="str">
            <v>OR</v>
          </cell>
          <cell r="FJ8224" t="str">
            <v>Bedrooms</v>
          </cell>
          <cell r="FK8224" t="str">
            <v>EISAx</v>
          </cell>
          <cell r="FL8224">
            <v>564442.19999999995</v>
          </cell>
        </row>
        <row r="8225">
          <cell r="EZ8225" t="str">
            <v>ID</v>
          </cell>
          <cell r="FA8225" t="str">
            <v>Bedrooms</v>
          </cell>
          <cell r="FB8225">
            <v>1419661.5</v>
          </cell>
          <cell r="FC8225">
            <v>1855024.36</v>
          </cell>
          <cell r="FI8225" t="str">
            <v>OR</v>
          </cell>
          <cell r="FJ8225" t="str">
            <v>Exterior</v>
          </cell>
          <cell r="FK8225" t="str">
            <v>EISAq</v>
          </cell>
          <cell r="FL8225">
            <v>106437.67200000001</v>
          </cell>
        </row>
        <row r="8226">
          <cell r="EZ8226" t="str">
            <v>ID</v>
          </cell>
          <cell r="FA8226" t="str">
            <v>Exterior</v>
          </cell>
          <cell r="FB8226">
            <v>783653.14800000004</v>
          </cell>
          <cell r="FC8226">
            <v>5065352.2319999998</v>
          </cell>
          <cell r="FI8226" t="str">
            <v>OR</v>
          </cell>
          <cell r="FJ8226" t="str">
            <v>Kitchen</v>
          </cell>
          <cell r="FK8226" t="str">
            <v>EISAq</v>
          </cell>
          <cell r="FL8226">
            <v>1267575.912</v>
          </cell>
        </row>
        <row r="8227">
          <cell r="EZ8227" t="str">
            <v>ID</v>
          </cell>
          <cell r="FA8227" t="str">
            <v>Kitchen</v>
          </cell>
          <cell r="FB8227">
            <v>757152.8</v>
          </cell>
          <cell r="FC8227">
            <v>620865.29599999997</v>
          </cell>
          <cell r="FI8227" t="str">
            <v>OR</v>
          </cell>
          <cell r="FJ8227" t="str">
            <v>Living Room/Family Room</v>
          </cell>
          <cell r="FK8227" t="str">
            <v>EISAq</v>
          </cell>
          <cell r="FL8227">
            <v>328989.16800000001</v>
          </cell>
        </row>
        <row r="8228">
          <cell r="EZ8228" t="str">
            <v>ID</v>
          </cell>
          <cell r="FA8228" t="str">
            <v>Living Room/Family Room</v>
          </cell>
          <cell r="FB8228">
            <v>832868.08000000007</v>
          </cell>
          <cell r="FC8228">
            <v>1900453.5280000002</v>
          </cell>
          <cell r="FI8228" t="str">
            <v>OR</v>
          </cell>
          <cell r="FJ8228" t="str">
            <v>Living Room/Family Room</v>
          </cell>
          <cell r="FK8228" t="str">
            <v>EISAx</v>
          </cell>
          <cell r="FL8228">
            <v>483807.6</v>
          </cell>
        </row>
        <row r="8229">
          <cell r="EZ8229" t="str">
            <v>ID</v>
          </cell>
          <cell r="FA8229" t="str">
            <v>Other</v>
          </cell>
          <cell r="FB8229">
            <v>2214671.94</v>
          </cell>
          <cell r="FC8229">
            <v>874511.48400000005</v>
          </cell>
          <cell r="FI8229" t="str">
            <v>OR</v>
          </cell>
          <cell r="FJ8229" t="str">
            <v>Other</v>
          </cell>
          <cell r="FK8229" t="str">
            <v>EISAq</v>
          </cell>
          <cell r="FL8229">
            <v>248354.568</v>
          </cell>
        </row>
        <row r="8230">
          <cell r="EZ8230" t="str">
            <v>ID</v>
          </cell>
          <cell r="FA8230" t="str">
            <v>Bathroom</v>
          </cell>
          <cell r="FB8230">
            <v>3104326.48</v>
          </cell>
          <cell r="FC8230">
            <v>571650.36400000006</v>
          </cell>
          <cell r="FI8230" t="str">
            <v>OR</v>
          </cell>
          <cell r="FJ8230" t="str">
            <v>Other</v>
          </cell>
          <cell r="FK8230" t="str">
            <v>EISAx</v>
          </cell>
          <cell r="FL8230">
            <v>443490.3</v>
          </cell>
        </row>
        <row r="8231">
          <cell r="EZ8231" t="str">
            <v>ID</v>
          </cell>
          <cell r="FA8231" t="str">
            <v>Bedrooms</v>
          </cell>
          <cell r="FB8231">
            <v>4088625.12</v>
          </cell>
          <cell r="FC8231">
            <v>2157885.48</v>
          </cell>
          <cell r="FI8231" t="str">
            <v>WA</v>
          </cell>
          <cell r="FJ8231" t="str">
            <v>Bathroom</v>
          </cell>
          <cell r="FK8231" t="str">
            <v>EISAnqnx</v>
          </cell>
          <cell r="FL8231">
            <v>83199.72</v>
          </cell>
        </row>
        <row r="8232">
          <cell r="EZ8232" t="str">
            <v>ID</v>
          </cell>
          <cell r="FA8232" t="str">
            <v>Exterior</v>
          </cell>
          <cell r="FB8232">
            <v>946441</v>
          </cell>
          <cell r="FC8232">
            <v>9426552.3599999994</v>
          </cell>
          <cell r="FI8232" t="str">
            <v>WA</v>
          </cell>
          <cell r="FJ8232" t="str">
            <v>Bathroom</v>
          </cell>
          <cell r="FK8232" t="str">
            <v>EISAx</v>
          </cell>
          <cell r="FL8232">
            <v>374398.74</v>
          </cell>
        </row>
        <row r="8233">
          <cell r="EZ8233" t="str">
            <v>ID</v>
          </cell>
          <cell r="FA8233" t="str">
            <v>Kitchen</v>
          </cell>
          <cell r="FB8233">
            <v>2347173.6800000002</v>
          </cell>
          <cell r="FC8233">
            <v>950226.76400000008</v>
          </cell>
          <cell r="FI8233" t="str">
            <v>WA</v>
          </cell>
          <cell r="FJ8233" t="str">
            <v>Bedrooms</v>
          </cell>
          <cell r="FK8233" t="str">
            <v>EISAnqnx</v>
          </cell>
          <cell r="FL8233">
            <v>499198.32</v>
          </cell>
        </row>
        <row r="8234">
          <cell r="EZ8234" t="str">
            <v>ID</v>
          </cell>
          <cell r="FA8234" t="str">
            <v>Living Room/Family Room</v>
          </cell>
          <cell r="FB8234">
            <v>1370446.568</v>
          </cell>
          <cell r="FC8234">
            <v>2226029.2319999998</v>
          </cell>
          <cell r="FI8234" t="str">
            <v>WA</v>
          </cell>
          <cell r="FJ8234" t="str">
            <v>Bedrooms</v>
          </cell>
          <cell r="FK8234" t="str">
            <v>EISAq</v>
          </cell>
          <cell r="FL8234">
            <v>91519.691999999995</v>
          </cell>
        </row>
        <row r="8235">
          <cell r="EZ8235" t="str">
            <v>ID</v>
          </cell>
          <cell r="FA8235" t="str">
            <v>Other</v>
          </cell>
          <cell r="FB8235">
            <v>1817166.72</v>
          </cell>
          <cell r="FC8235">
            <v>1548377.476</v>
          </cell>
          <cell r="FI8235" t="str">
            <v>WA</v>
          </cell>
          <cell r="FJ8235" t="str">
            <v>Bedrooms</v>
          </cell>
          <cell r="FK8235" t="str">
            <v>EISAx</v>
          </cell>
          <cell r="FL8235">
            <v>51999.824999999997</v>
          </cell>
        </row>
        <row r="8236">
          <cell r="EZ8236" t="str">
            <v>MT</v>
          </cell>
          <cell r="FA8236" t="str">
            <v>Bathroom</v>
          </cell>
          <cell r="FB8236">
            <v>511412.64</v>
          </cell>
          <cell r="FC8236">
            <v>234397.46</v>
          </cell>
          <cell r="FI8236" t="str">
            <v>WA</v>
          </cell>
          <cell r="FJ8236" t="str">
            <v>Exterior</v>
          </cell>
          <cell r="FK8236" t="str">
            <v>EISAnqnx</v>
          </cell>
          <cell r="FL8236">
            <v>249599.16</v>
          </cell>
        </row>
        <row r="8237">
          <cell r="EZ8237" t="str">
            <v>MT</v>
          </cell>
          <cell r="FA8237" t="str">
            <v>Bedrooms</v>
          </cell>
          <cell r="FB8237">
            <v>511412.64</v>
          </cell>
          <cell r="FC8237">
            <v>1044134.14</v>
          </cell>
          <cell r="FI8237" t="str">
            <v>WA</v>
          </cell>
          <cell r="FJ8237" t="str">
            <v>Garage</v>
          </cell>
          <cell r="FK8237" t="str">
            <v>EISAnqnx</v>
          </cell>
          <cell r="FL8237">
            <v>249599.16</v>
          </cell>
        </row>
        <row r="8238">
          <cell r="EZ8238" t="str">
            <v>MT</v>
          </cell>
          <cell r="FA8238" t="str">
            <v>Exterior</v>
          </cell>
          <cell r="FB8238">
            <v>447486.06</v>
          </cell>
          <cell r="FC8238">
            <v>4602713.76</v>
          </cell>
          <cell r="FI8238" t="str">
            <v>WA</v>
          </cell>
          <cell r="FJ8238" t="str">
            <v>Kitchen</v>
          </cell>
          <cell r="FK8238" t="str">
            <v>EISAnqnx</v>
          </cell>
          <cell r="FL8238">
            <v>124799.58</v>
          </cell>
        </row>
        <row r="8239">
          <cell r="EZ8239" t="str">
            <v>MT</v>
          </cell>
          <cell r="FA8239" t="str">
            <v>Garage</v>
          </cell>
          <cell r="FB8239">
            <v>1150678.44</v>
          </cell>
          <cell r="FC8239">
            <v>1704708.8</v>
          </cell>
          <cell r="FI8239" t="str">
            <v>WA</v>
          </cell>
          <cell r="FJ8239" t="str">
            <v>Kitchen</v>
          </cell>
          <cell r="FK8239" t="str">
            <v>EISAq</v>
          </cell>
          <cell r="FL8239">
            <v>519998.25</v>
          </cell>
        </row>
        <row r="8240">
          <cell r="EZ8240" t="str">
            <v>MT</v>
          </cell>
          <cell r="FA8240" t="str">
            <v>Kitchen</v>
          </cell>
          <cell r="FB8240">
            <v>767118.96</v>
          </cell>
          <cell r="FC8240">
            <v>426177.2</v>
          </cell>
          <cell r="FI8240" t="str">
            <v>WA</v>
          </cell>
          <cell r="FJ8240" t="str">
            <v>Kitchen</v>
          </cell>
          <cell r="FK8240" t="str">
            <v>EISAx</v>
          </cell>
          <cell r="FL8240">
            <v>124799.58</v>
          </cell>
        </row>
        <row r="8241">
          <cell r="EZ8241" t="str">
            <v>MT</v>
          </cell>
          <cell r="FA8241" t="str">
            <v>Living Room/Family Room</v>
          </cell>
          <cell r="FB8241">
            <v>458140.49</v>
          </cell>
          <cell r="FC8241">
            <v>831045.54</v>
          </cell>
          <cell r="FI8241" t="str">
            <v>WA</v>
          </cell>
          <cell r="FJ8241" t="str">
            <v>Living Room/Family Room</v>
          </cell>
          <cell r="FK8241" t="str">
            <v>EISAnqnx</v>
          </cell>
          <cell r="FL8241">
            <v>499198.32</v>
          </cell>
        </row>
        <row r="8242">
          <cell r="EZ8242" t="str">
            <v>MT</v>
          </cell>
          <cell r="FA8242" t="str">
            <v>Other</v>
          </cell>
          <cell r="FB8242">
            <v>1012170.85</v>
          </cell>
          <cell r="FC8242">
            <v>1800598.67</v>
          </cell>
          <cell r="FI8242" t="str">
            <v>WA</v>
          </cell>
          <cell r="FJ8242" t="str">
            <v>Living Room/Family Room</v>
          </cell>
          <cell r="FK8242" t="str">
            <v>EISAx</v>
          </cell>
          <cell r="FL8242">
            <v>311998.95</v>
          </cell>
        </row>
        <row r="8243">
          <cell r="EZ8243" t="str">
            <v>WA</v>
          </cell>
          <cell r="FA8243" t="str">
            <v>Bathroom</v>
          </cell>
          <cell r="FB8243">
            <v>987996.67499999993</v>
          </cell>
          <cell r="FC8243">
            <v>347358.83100000001</v>
          </cell>
          <cell r="FI8243" t="str">
            <v>WA</v>
          </cell>
          <cell r="FJ8243" t="str">
            <v>Other</v>
          </cell>
          <cell r="FK8243" t="str">
            <v>EISAq</v>
          </cell>
          <cell r="FL8243">
            <v>62399.79</v>
          </cell>
        </row>
        <row r="8244">
          <cell r="EZ8244" t="str">
            <v>WA</v>
          </cell>
          <cell r="FA8244" t="str">
            <v>Bedrooms</v>
          </cell>
          <cell r="FB8244">
            <v>405598.63500000001</v>
          </cell>
          <cell r="FC8244">
            <v>852797.13</v>
          </cell>
          <cell r="FI8244" t="str">
            <v>WA</v>
          </cell>
          <cell r="FJ8244" t="str">
            <v>Other</v>
          </cell>
          <cell r="FK8244" t="str">
            <v>EISAx</v>
          </cell>
          <cell r="FL8244">
            <v>831997.2</v>
          </cell>
        </row>
        <row r="8245">
          <cell r="EZ8245" t="str">
            <v>WA</v>
          </cell>
          <cell r="FA8245" t="str">
            <v>Garage</v>
          </cell>
          <cell r="FB8245">
            <v>748797.48</v>
          </cell>
          <cell r="FC8245">
            <v>831997.2</v>
          </cell>
          <cell r="FI8245" t="str">
            <v>WA</v>
          </cell>
          <cell r="FJ8245" t="str">
            <v>Bathroom</v>
          </cell>
          <cell r="FK8245" t="str">
            <v>EISAnqnx</v>
          </cell>
          <cell r="FL8245">
            <v>1294915.8400000001</v>
          </cell>
        </row>
        <row r="8246">
          <cell r="EZ8246" t="str">
            <v>WA</v>
          </cell>
          <cell r="FA8246" t="str">
            <v>Living Room/Family Room</v>
          </cell>
          <cell r="FB8246">
            <v>430558.55099999998</v>
          </cell>
          <cell r="FC8246">
            <v>717597.58499999996</v>
          </cell>
          <cell r="FI8246" t="str">
            <v>WA</v>
          </cell>
          <cell r="FJ8246" t="str">
            <v>Bathroom</v>
          </cell>
          <cell r="FK8246" t="str">
            <v>EISAq</v>
          </cell>
          <cell r="FL8246">
            <v>171385.92</v>
          </cell>
        </row>
        <row r="8247">
          <cell r="EZ8247" t="str">
            <v>WA</v>
          </cell>
          <cell r="FA8247" t="str">
            <v>Other</v>
          </cell>
          <cell r="FB8247">
            <v>405598.63500000001</v>
          </cell>
          <cell r="FC8247">
            <v>1206395.94</v>
          </cell>
          <cell r="FI8247" t="str">
            <v>WA</v>
          </cell>
          <cell r="FJ8247" t="str">
            <v>Bathroom</v>
          </cell>
          <cell r="FK8247" t="str">
            <v>EISAx</v>
          </cell>
          <cell r="FL8247">
            <v>142821.6</v>
          </cell>
        </row>
        <row r="8248">
          <cell r="EZ8248" t="str">
            <v>OR</v>
          </cell>
          <cell r="FA8248" t="str">
            <v>Bathroom</v>
          </cell>
          <cell r="FB8248">
            <v>524124.9</v>
          </cell>
          <cell r="FC8248">
            <v>185459.58</v>
          </cell>
          <cell r="FI8248" t="str">
            <v>WA</v>
          </cell>
          <cell r="FJ8248" t="str">
            <v>Bedrooms</v>
          </cell>
          <cell r="FK8248" t="str">
            <v>EISAnqnx</v>
          </cell>
          <cell r="FL8248">
            <v>1171137.1200000001</v>
          </cell>
        </row>
        <row r="8249">
          <cell r="EZ8249" t="str">
            <v>OR</v>
          </cell>
          <cell r="FA8249" t="str">
            <v>Bedrooms</v>
          </cell>
          <cell r="FB8249">
            <v>845050.60800000001</v>
          </cell>
          <cell r="FC8249">
            <v>1330470.8999999999</v>
          </cell>
          <cell r="FI8249" t="str">
            <v>WA</v>
          </cell>
          <cell r="FJ8249" t="str">
            <v>Bedrooms</v>
          </cell>
          <cell r="FK8249" t="str">
            <v>EISAq</v>
          </cell>
          <cell r="FL8249">
            <v>41894.336000000003</v>
          </cell>
        </row>
        <row r="8250">
          <cell r="EZ8250" t="str">
            <v>OR</v>
          </cell>
          <cell r="FA8250" t="str">
            <v>Exterior</v>
          </cell>
          <cell r="FB8250">
            <v>1451422.8</v>
          </cell>
          <cell r="FC8250">
            <v>5926643.0999999996</v>
          </cell>
          <cell r="FI8250" t="str">
            <v>WA</v>
          </cell>
          <cell r="FJ8250" t="str">
            <v>Exterior</v>
          </cell>
          <cell r="FK8250" t="str">
            <v>EISAnqnx</v>
          </cell>
          <cell r="FL8250">
            <v>952144</v>
          </cell>
        </row>
        <row r="8251">
          <cell r="EZ8251" t="str">
            <v>OR</v>
          </cell>
          <cell r="FA8251" t="str">
            <v>Kitchen</v>
          </cell>
          <cell r="FB8251">
            <v>1145011.32</v>
          </cell>
          <cell r="FC8251">
            <v>411236.46</v>
          </cell>
          <cell r="FI8251" t="str">
            <v>WA</v>
          </cell>
          <cell r="FJ8251" t="str">
            <v>Exterior</v>
          </cell>
          <cell r="FK8251" t="str">
            <v>EISAq</v>
          </cell>
          <cell r="FL8251">
            <v>85692.96</v>
          </cell>
        </row>
        <row r="8252">
          <cell r="EZ8252" t="str">
            <v>OR</v>
          </cell>
          <cell r="FA8252" t="str">
            <v>Living Room/Family Room</v>
          </cell>
          <cell r="FB8252">
            <v>370919.16</v>
          </cell>
          <cell r="FC8252">
            <v>464455.29599999997</v>
          </cell>
          <cell r="FI8252" t="str">
            <v>WA</v>
          </cell>
          <cell r="FJ8252" t="str">
            <v>Exterior</v>
          </cell>
          <cell r="FK8252" t="str">
            <v>EISAx</v>
          </cell>
          <cell r="FL8252">
            <v>285643.2</v>
          </cell>
        </row>
        <row r="8253">
          <cell r="EZ8253" t="str">
            <v>OR</v>
          </cell>
          <cell r="FA8253" t="str">
            <v>Other</v>
          </cell>
          <cell r="FB8253">
            <v>1233709.3800000001</v>
          </cell>
          <cell r="FC8253">
            <v>3039924.42</v>
          </cell>
          <cell r="FI8253" t="str">
            <v>WA</v>
          </cell>
          <cell r="FJ8253" t="str">
            <v>Garage</v>
          </cell>
          <cell r="FK8253" t="str">
            <v>EISAnqnx</v>
          </cell>
          <cell r="FL8253">
            <v>228514.56</v>
          </cell>
        </row>
        <row r="8254">
          <cell r="EZ8254" t="str">
            <v>OR</v>
          </cell>
          <cell r="FA8254" t="str">
            <v>Bathroom</v>
          </cell>
          <cell r="FB8254">
            <v>556378.74</v>
          </cell>
          <cell r="FC8254">
            <v>169332.66</v>
          </cell>
          <cell r="FI8254" t="str">
            <v>WA</v>
          </cell>
          <cell r="FJ8254" t="str">
            <v>Garage</v>
          </cell>
          <cell r="FK8254" t="str">
            <v>EISAq</v>
          </cell>
          <cell r="FL8254">
            <v>114257.28</v>
          </cell>
        </row>
        <row r="8255">
          <cell r="EZ8255" t="str">
            <v>OR</v>
          </cell>
          <cell r="FA8255" t="str">
            <v>Bedrooms</v>
          </cell>
          <cell r="FB8255">
            <v>524124.9</v>
          </cell>
          <cell r="FC8255">
            <v>757965.24</v>
          </cell>
          <cell r="FI8255" t="str">
            <v>WA</v>
          </cell>
          <cell r="FJ8255" t="str">
            <v>Garage</v>
          </cell>
          <cell r="FK8255" t="str">
            <v>EISAx</v>
          </cell>
          <cell r="FL8255">
            <v>380857.59999999998</v>
          </cell>
        </row>
        <row r="8256">
          <cell r="EZ8256" t="str">
            <v>OR</v>
          </cell>
          <cell r="FA8256" t="str">
            <v>Exterior</v>
          </cell>
          <cell r="FB8256">
            <v>620886.42000000004</v>
          </cell>
          <cell r="FC8256">
            <v>3496316.2560000001</v>
          </cell>
          <cell r="FI8256" t="str">
            <v>WA</v>
          </cell>
          <cell r="FJ8256" t="str">
            <v>Kitchen</v>
          </cell>
          <cell r="FK8256" t="str">
            <v>EISAq</v>
          </cell>
          <cell r="FL8256">
            <v>251366.016</v>
          </cell>
        </row>
        <row r="8257">
          <cell r="EZ8257" t="str">
            <v>OR</v>
          </cell>
          <cell r="FA8257" t="str">
            <v>Kitchen</v>
          </cell>
          <cell r="FB8257">
            <v>469293.37199999997</v>
          </cell>
          <cell r="FC8257">
            <v>193523.04</v>
          </cell>
          <cell r="FI8257" t="str">
            <v>WA</v>
          </cell>
          <cell r="FJ8257" t="str">
            <v>Kitchen</v>
          </cell>
          <cell r="FK8257" t="str">
            <v>EISAx</v>
          </cell>
          <cell r="FL8257">
            <v>571286.4</v>
          </cell>
        </row>
        <row r="8258">
          <cell r="EZ8258" t="str">
            <v>OR</v>
          </cell>
          <cell r="FA8258" t="str">
            <v>Living Room/Family Room</v>
          </cell>
          <cell r="FB8258">
            <v>1043411.724</v>
          </cell>
          <cell r="FC8258">
            <v>1290153.6000000001</v>
          </cell>
          <cell r="FI8258" t="str">
            <v>WA</v>
          </cell>
          <cell r="FJ8258" t="str">
            <v>Living Room/Family Room</v>
          </cell>
          <cell r="FK8258" t="str">
            <v>EISAnqnx</v>
          </cell>
          <cell r="FL8258">
            <v>799800.96</v>
          </cell>
        </row>
        <row r="8259">
          <cell r="EZ8259" t="str">
            <v>OR</v>
          </cell>
          <cell r="FA8259" t="str">
            <v>Other</v>
          </cell>
          <cell r="FB8259">
            <v>1265963.22</v>
          </cell>
          <cell r="FC8259">
            <v>1032122.88</v>
          </cell>
          <cell r="FI8259" t="str">
            <v>WA</v>
          </cell>
          <cell r="FJ8259" t="str">
            <v>Living Room/Family Room</v>
          </cell>
          <cell r="FK8259" t="str">
            <v>EISAq</v>
          </cell>
          <cell r="FL8259">
            <v>83788.672000000006</v>
          </cell>
        </row>
        <row r="8260">
          <cell r="EZ8260" t="str">
            <v>ID</v>
          </cell>
          <cell r="FA8260" t="str">
            <v>Bathroom</v>
          </cell>
          <cell r="FB8260">
            <v>27426.695</v>
          </cell>
          <cell r="FC8260">
            <v>87049.944999999992</v>
          </cell>
          <cell r="FI8260" t="str">
            <v>WA</v>
          </cell>
          <cell r="FJ8260" t="str">
            <v>Living Room/Family Room</v>
          </cell>
          <cell r="FK8260" t="str">
            <v>EISAx</v>
          </cell>
          <cell r="FL8260">
            <v>142821.6</v>
          </cell>
        </row>
        <row r="8261">
          <cell r="EZ8261" t="str">
            <v>ID</v>
          </cell>
          <cell r="FA8261" t="str">
            <v>Bedrooms</v>
          </cell>
          <cell r="FB8261">
            <v>114476.63999999998</v>
          </cell>
          <cell r="FC8261">
            <v>448366.83999999997</v>
          </cell>
          <cell r="FI8261" t="str">
            <v>WA</v>
          </cell>
          <cell r="FJ8261" t="str">
            <v>Other</v>
          </cell>
          <cell r="FK8261" t="str">
            <v>EISAnqnx</v>
          </cell>
          <cell r="FL8261">
            <v>742672.32</v>
          </cell>
        </row>
        <row r="8262">
          <cell r="EZ8262" t="str">
            <v>ID</v>
          </cell>
          <cell r="FA8262" t="str">
            <v>Exterior</v>
          </cell>
          <cell r="FB8262">
            <v>265919.69500000001</v>
          </cell>
          <cell r="FC8262">
            <v>2709280.48</v>
          </cell>
          <cell r="FI8262" t="str">
            <v>WA</v>
          </cell>
          <cell r="FJ8262" t="str">
            <v>Other</v>
          </cell>
          <cell r="FK8262" t="str">
            <v>EISAq</v>
          </cell>
          <cell r="FL8262">
            <v>1824307.9040000001</v>
          </cell>
        </row>
        <row r="8263">
          <cell r="EZ8263" t="str">
            <v>ID</v>
          </cell>
          <cell r="FA8263" t="str">
            <v>Garage</v>
          </cell>
          <cell r="FB8263">
            <v>190794.4</v>
          </cell>
          <cell r="FC8263">
            <v>382781.26499999996</v>
          </cell>
          <cell r="FI8263" t="str">
            <v>WA</v>
          </cell>
          <cell r="FJ8263" t="str">
            <v>Other</v>
          </cell>
          <cell r="FK8263" t="str">
            <v>EISAx</v>
          </cell>
          <cell r="FL8263">
            <v>428464.8</v>
          </cell>
        </row>
        <row r="8264">
          <cell r="EZ8264" t="str">
            <v>ID</v>
          </cell>
          <cell r="FA8264" t="str">
            <v>Kitchen</v>
          </cell>
          <cell r="FB8264">
            <v>274266.94999999995</v>
          </cell>
          <cell r="FC8264">
            <v>157405.37999999998</v>
          </cell>
          <cell r="FI8264" t="str">
            <v>WA</v>
          </cell>
          <cell r="FJ8264" t="str">
            <v>Bathroom</v>
          </cell>
          <cell r="FK8264" t="str">
            <v>EISAnqnx</v>
          </cell>
          <cell r="FL8264">
            <v>249599.16</v>
          </cell>
        </row>
        <row r="8265">
          <cell r="EZ8265" t="str">
            <v>ID</v>
          </cell>
          <cell r="FA8265" t="str">
            <v>Living Room/Family Room</v>
          </cell>
          <cell r="FB8265">
            <v>89434.875</v>
          </cell>
          <cell r="FC8265">
            <v>615311.93999999994</v>
          </cell>
          <cell r="FI8265" t="str">
            <v>WA</v>
          </cell>
          <cell r="FJ8265" t="str">
            <v>Bathroom</v>
          </cell>
          <cell r="FK8265" t="str">
            <v>EISAx</v>
          </cell>
          <cell r="FL8265">
            <v>51999.824999999997</v>
          </cell>
        </row>
        <row r="8266">
          <cell r="EZ8266" t="str">
            <v>ID</v>
          </cell>
          <cell r="FA8266" t="str">
            <v>Other</v>
          </cell>
          <cell r="FB8266">
            <v>220606.02499999999</v>
          </cell>
          <cell r="FC8266">
            <v>938469.95499999996</v>
          </cell>
          <cell r="FI8266" t="str">
            <v>WA</v>
          </cell>
          <cell r="FJ8266" t="str">
            <v>Bedrooms</v>
          </cell>
          <cell r="FK8266" t="str">
            <v>EISAnqnx</v>
          </cell>
          <cell r="FL8266">
            <v>124799.58</v>
          </cell>
        </row>
        <row r="8267">
          <cell r="EZ8267" t="str">
            <v>WA</v>
          </cell>
          <cell r="FA8267" t="str">
            <v>Bathroom</v>
          </cell>
          <cell r="FB8267">
            <v>672213.66399999999</v>
          </cell>
          <cell r="FC8267">
            <v>441794.81599999999</v>
          </cell>
          <cell r="FI8267" t="str">
            <v>WA</v>
          </cell>
          <cell r="FJ8267" t="str">
            <v>Bedrooms</v>
          </cell>
          <cell r="FK8267" t="str">
            <v>EISAq</v>
          </cell>
          <cell r="FL8267">
            <v>112319.622</v>
          </cell>
        </row>
        <row r="8268">
          <cell r="EZ8268" t="str">
            <v>WA</v>
          </cell>
          <cell r="FA8268" t="str">
            <v>Bedrooms</v>
          </cell>
          <cell r="FB8268">
            <v>1066401.28</v>
          </cell>
          <cell r="FC8268">
            <v>1523430.3999999999</v>
          </cell>
          <cell r="FI8268" t="str">
            <v>WA</v>
          </cell>
          <cell r="FJ8268" t="str">
            <v>Exterior</v>
          </cell>
          <cell r="FK8268" t="str">
            <v>EISAx</v>
          </cell>
          <cell r="FL8268">
            <v>1247995.8</v>
          </cell>
        </row>
        <row r="8269">
          <cell r="EZ8269" t="str">
            <v>WA</v>
          </cell>
          <cell r="FA8269" t="str">
            <v>Exterior</v>
          </cell>
          <cell r="FB8269">
            <v>342771.84</v>
          </cell>
          <cell r="FC8269">
            <v>5573850.9759999998</v>
          </cell>
          <cell r="FI8269" t="str">
            <v>WA</v>
          </cell>
          <cell r="FJ8269" t="str">
            <v>Garage</v>
          </cell>
          <cell r="FK8269" t="str">
            <v>EISAnqnx</v>
          </cell>
          <cell r="FL8269">
            <v>249599.16</v>
          </cell>
        </row>
        <row r="8270">
          <cell r="EZ8270" t="str">
            <v>WA</v>
          </cell>
          <cell r="FA8270" t="str">
            <v>Kitchen</v>
          </cell>
          <cell r="FB8270">
            <v>533200.64000000001</v>
          </cell>
          <cell r="FC8270">
            <v>590329.28</v>
          </cell>
          <cell r="FI8270" t="str">
            <v>WA</v>
          </cell>
          <cell r="FJ8270" t="str">
            <v>Kitchen</v>
          </cell>
          <cell r="FK8270" t="str">
            <v>EISAq</v>
          </cell>
          <cell r="FL8270">
            <v>257919.13199999998</v>
          </cell>
        </row>
        <row r="8271">
          <cell r="EZ8271" t="str">
            <v>WA</v>
          </cell>
          <cell r="FA8271" t="str">
            <v>Living Room/Family Room</v>
          </cell>
          <cell r="FB8271">
            <v>1551994.72</v>
          </cell>
          <cell r="FC8271">
            <v>1171137.1200000001</v>
          </cell>
          <cell r="FI8271" t="str">
            <v>WA</v>
          </cell>
          <cell r="FJ8271" t="str">
            <v>Living Room/Family Room</v>
          </cell>
          <cell r="FK8271" t="str">
            <v>EISAq</v>
          </cell>
          <cell r="FL8271">
            <v>112319.622</v>
          </cell>
        </row>
        <row r="8272">
          <cell r="EZ8272" t="str">
            <v>WA</v>
          </cell>
          <cell r="FA8272" t="str">
            <v>Other</v>
          </cell>
          <cell r="FB8272">
            <v>1656730.56</v>
          </cell>
          <cell r="FC8272">
            <v>1837637.92</v>
          </cell>
          <cell r="FI8272" t="str">
            <v>WA</v>
          </cell>
          <cell r="FJ8272" t="str">
            <v>Living Room/Family Room</v>
          </cell>
          <cell r="FK8272" t="str">
            <v>EISAx</v>
          </cell>
          <cell r="FL8272">
            <v>935996.85</v>
          </cell>
        </row>
        <row r="8273">
          <cell r="EZ8273" t="str">
            <v>ID</v>
          </cell>
          <cell r="FA8273" t="str">
            <v>Bathroom</v>
          </cell>
          <cell r="FB8273">
            <v>605722.24</v>
          </cell>
          <cell r="FC8273">
            <v>166573.61600000001</v>
          </cell>
          <cell r="FI8273" t="str">
            <v>WA</v>
          </cell>
          <cell r="FJ8273" t="str">
            <v>Other</v>
          </cell>
          <cell r="FK8273" t="str">
            <v>EISAnqnx</v>
          </cell>
          <cell r="FL8273">
            <v>155999.47500000001</v>
          </cell>
        </row>
        <row r="8274">
          <cell r="EZ8274" t="str">
            <v>ID</v>
          </cell>
          <cell r="FA8274" t="str">
            <v>Bedrooms</v>
          </cell>
          <cell r="FB8274">
            <v>336932.99599999998</v>
          </cell>
          <cell r="FC8274">
            <v>980512.87600000005</v>
          </cell>
          <cell r="FI8274" t="str">
            <v>WA</v>
          </cell>
          <cell r="FJ8274" t="str">
            <v>Other</v>
          </cell>
          <cell r="FK8274" t="str">
            <v>EISAq</v>
          </cell>
          <cell r="FL8274">
            <v>278719.06199999998</v>
          </cell>
        </row>
        <row r="8275">
          <cell r="EZ8275" t="str">
            <v>ID</v>
          </cell>
          <cell r="FA8275" t="str">
            <v>Exterior</v>
          </cell>
          <cell r="FB8275">
            <v>567864.6</v>
          </cell>
          <cell r="FC8275">
            <v>3410973.3640000001</v>
          </cell>
          <cell r="FI8275" t="str">
            <v>WA</v>
          </cell>
          <cell r="FJ8275" t="str">
            <v>Other</v>
          </cell>
          <cell r="FK8275" t="str">
            <v>EISAx</v>
          </cell>
          <cell r="FL8275">
            <v>800797.30499999993</v>
          </cell>
        </row>
        <row r="8276">
          <cell r="EZ8276" t="str">
            <v>ID</v>
          </cell>
          <cell r="FA8276" t="str">
            <v>Kitchen</v>
          </cell>
          <cell r="FB8276">
            <v>242288.89600000001</v>
          </cell>
          <cell r="FC8276">
            <v>325575.70400000003</v>
          </cell>
          <cell r="FI8276" t="str">
            <v>ID</v>
          </cell>
          <cell r="FJ8276" t="str">
            <v>Bathroom</v>
          </cell>
          <cell r="FK8276" t="str">
            <v>EISAq</v>
          </cell>
          <cell r="FL8276">
            <v>276360.772</v>
          </cell>
        </row>
        <row r="8277">
          <cell r="EZ8277" t="str">
            <v>ID</v>
          </cell>
          <cell r="FA8277" t="str">
            <v>Living Room/Family Room</v>
          </cell>
          <cell r="FB8277">
            <v>121144.448</v>
          </cell>
          <cell r="FC8277">
            <v>832868.08000000007</v>
          </cell>
          <cell r="FI8277" t="str">
            <v>ID</v>
          </cell>
          <cell r="FJ8277" t="str">
            <v>Bedrooms</v>
          </cell>
          <cell r="FK8277" t="str">
            <v>EISAnqnx</v>
          </cell>
          <cell r="FL8277">
            <v>1495376.78</v>
          </cell>
        </row>
        <row r="8278">
          <cell r="EZ8278" t="str">
            <v>ID</v>
          </cell>
          <cell r="FA8278" t="str">
            <v>Other</v>
          </cell>
          <cell r="FB8278">
            <v>469434.73600000003</v>
          </cell>
          <cell r="FC8278">
            <v>662508.70000000007</v>
          </cell>
          <cell r="FI8278" t="str">
            <v>ID</v>
          </cell>
          <cell r="FJ8278" t="str">
            <v>Bedrooms</v>
          </cell>
          <cell r="FK8278" t="str">
            <v>EISAq</v>
          </cell>
          <cell r="FL8278">
            <v>124930.212</v>
          </cell>
        </row>
        <row r="8279">
          <cell r="EZ8279" t="str">
            <v>MT</v>
          </cell>
          <cell r="FA8279" t="str">
            <v>Bathroom</v>
          </cell>
          <cell r="FB8279">
            <v>511412.64</v>
          </cell>
          <cell r="FC8279">
            <v>283407.83799999999</v>
          </cell>
          <cell r="FI8279" t="str">
            <v>ID</v>
          </cell>
          <cell r="FJ8279" t="str">
            <v>Bedrooms</v>
          </cell>
          <cell r="FK8279" t="str">
            <v>EISAx</v>
          </cell>
          <cell r="FL8279">
            <v>151430.56</v>
          </cell>
        </row>
        <row r="8280">
          <cell r="EZ8280" t="str">
            <v>MT</v>
          </cell>
          <cell r="FA8280" t="str">
            <v>Bedrooms</v>
          </cell>
          <cell r="FB8280">
            <v>1576855.64</v>
          </cell>
          <cell r="FC8280">
            <v>1223128.564</v>
          </cell>
          <cell r="FI8280" t="str">
            <v>ID</v>
          </cell>
          <cell r="FJ8280" t="str">
            <v>Exterior</v>
          </cell>
          <cell r="FK8280" t="str">
            <v>EISAnqnx</v>
          </cell>
          <cell r="FL8280">
            <v>1514305.6</v>
          </cell>
        </row>
        <row r="8281">
          <cell r="EZ8281" t="str">
            <v>MT</v>
          </cell>
          <cell r="FA8281" t="str">
            <v>Exterior</v>
          </cell>
          <cell r="FB8281">
            <v>1150678.44</v>
          </cell>
          <cell r="FC8281">
            <v>7428268.5959999999</v>
          </cell>
          <cell r="FI8281" t="str">
            <v>ID</v>
          </cell>
          <cell r="FJ8281" t="str">
            <v>Kitchen</v>
          </cell>
          <cell r="FK8281" t="str">
            <v>EISAq</v>
          </cell>
          <cell r="FL8281">
            <v>605722.24</v>
          </cell>
        </row>
        <row r="8282">
          <cell r="EZ8282" t="str">
            <v>MT</v>
          </cell>
          <cell r="FA8282" t="str">
            <v>Kitchen</v>
          </cell>
          <cell r="FB8282">
            <v>340941.76</v>
          </cell>
          <cell r="FC8282">
            <v>170470.88</v>
          </cell>
          <cell r="FI8282" t="str">
            <v>ID</v>
          </cell>
          <cell r="FJ8282" t="str">
            <v>Living Room/Family Room</v>
          </cell>
          <cell r="FK8282" t="str">
            <v>EISAnqnx</v>
          </cell>
          <cell r="FL8282">
            <v>151430.56</v>
          </cell>
        </row>
        <row r="8283">
          <cell r="EZ8283" t="str">
            <v>MT</v>
          </cell>
          <cell r="FA8283" t="str">
            <v>Living Room/Family Room</v>
          </cell>
          <cell r="FB8283">
            <v>1547023.236</v>
          </cell>
          <cell r="FC8283">
            <v>843830.85600000003</v>
          </cell>
          <cell r="FI8283" t="str">
            <v>ID</v>
          </cell>
          <cell r="FJ8283" t="str">
            <v>Living Room/Family Room</v>
          </cell>
          <cell r="FK8283" t="str">
            <v>EISAq</v>
          </cell>
          <cell r="FL8283">
            <v>246074.66</v>
          </cell>
        </row>
        <row r="8284">
          <cell r="EZ8284" t="str">
            <v>MT</v>
          </cell>
          <cell r="FA8284" t="str">
            <v>Other</v>
          </cell>
          <cell r="FB8284">
            <v>3963447.96</v>
          </cell>
          <cell r="FC8284">
            <v>4666640.34</v>
          </cell>
          <cell r="FI8284" t="str">
            <v>ID</v>
          </cell>
          <cell r="FJ8284" t="str">
            <v>Living Room/Family Room</v>
          </cell>
          <cell r="FK8284" t="str">
            <v>EISAx</v>
          </cell>
          <cell r="FL8284">
            <v>1211444.48</v>
          </cell>
        </row>
        <row r="8285">
          <cell r="EZ8285" t="str">
            <v>ID</v>
          </cell>
          <cell r="FA8285" t="str">
            <v>Bathroom</v>
          </cell>
          <cell r="FB8285">
            <v>143095.79999999999</v>
          </cell>
          <cell r="FC8285">
            <v>76317.759999999995</v>
          </cell>
          <cell r="FI8285" t="str">
            <v>ID</v>
          </cell>
          <cell r="FJ8285" t="str">
            <v>Other</v>
          </cell>
          <cell r="FK8285" t="str">
            <v>EISAnqnx</v>
          </cell>
          <cell r="FL8285">
            <v>2498604.2400000002</v>
          </cell>
        </row>
        <row r="8286">
          <cell r="EZ8286" t="str">
            <v>ID</v>
          </cell>
          <cell r="FA8286" t="str">
            <v>Bedrooms</v>
          </cell>
          <cell r="FB8286">
            <v>321965.55</v>
          </cell>
          <cell r="FC8286">
            <v>469831.20999999996</v>
          </cell>
          <cell r="FI8286" t="str">
            <v>ID</v>
          </cell>
          <cell r="FJ8286" t="str">
            <v>Other</v>
          </cell>
          <cell r="FK8286" t="str">
            <v>EISAq</v>
          </cell>
          <cell r="FL8286">
            <v>302861.12</v>
          </cell>
        </row>
        <row r="8287">
          <cell r="EZ8287" t="str">
            <v>ID</v>
          </cell>
          <cell r="FA8287" t="str">
            <v>Exterior</v>
          </cell>
          <cell r="FB8287">
            <v>751252.95</v>
          </cell>
          <cell r="FC8287">
            <v>2325306.75</v>
          </cell>
          <cell r="FI8287" t="str">
            <v>ID</v>
          </cell>
          <cell r="FJ8287" t="str">
            <v>Other</v>
          </cell>
          <cell r="FK8287" t="str">
            <v>EISAx</v>
          </cell>
          <cell r="FL8287">
            <v>189288.2</v>
          </cell>
        </row>
        <row r="8288">
          <cell r="EZ8288" t="str">
            <v>ID</v>
          </cell>
          <cell r="FA8288" t="str">
            <v>Garage</v>
          </cell>
          <cell r="FB8288">
            <v>1144766.3999999999</v>
          </cell>
          <cell r="FC8288">
            <v>1018365.11</v>
          </cell>
          <cell r="FI8288" t="str">
            <v>ID</v>
          </cell>
          <cell r="FJ8288" t="str">
            <v>Bathroom</v>
          </cell>
          <cell r="FK8288" t="str">
            <v>EISAnqnx</v>
          </cell>
          <cell r="FL8288">
            <v>190794.4</v>
          </cell>
        </row>
        <row r="8289">
          <cell r="EZ8289" t="str">
            <v>ID</v>
          </cell>
          <cell r="FA8289" t="str">
            <v>Kitchen</v>
          </cell>
          <cell r="FB8289">
            <v>267112.15999999997</v>
          </cell>
          <cell r="FC8289">
            <v>268304.625</v>
          </cell>
          <cell r="FI8289" t="str">
            <v>ID</v>
          </cell>
          <cell r="FJ8289" t="str">
            <v>Bedrooms</v>
          </cell>
          <cell r="FK8289" t="str">
            <v>EISAq</v>
          </cell>
          <cell r="FL8289">
            <v>26234.23</v>
          </cell>
        </row>
        <row r="8290">
          <cell r="EZ8290" t="str">
            <v>ID</v>
          </cell>
          <cell r="FA8290" t="str">
            <v>Living Room/Family Room</v>
          </cell>
          <cell r="FB8290">
            <v>841880.28999999992</v>
          </cell>
          <cell r="FC8290">
            <v>794181.69</v>
          </cell>
          <cell r="FI8290" t="str">
            <v>ID</v>
          </cell>
          <cell r="FJ8290" t="str">
            <v>Living Room/Family Room</v>
          </cell>
          <cell r="FK8290" t="str">
            <v>EISAq</v>
          </cell>
          <cell r="FL8290">
            <v>26234.23</v>
          </cell>
        </row>
        <row r="8291">
          <cell r="EZ8291" t="str">
            <v>ID</v>
          </cell>
          <cell r="FA8291" t="str">
            <v>Other</v>
          </cell>
          <cell r="FB8291">
            <v>250417.65</v>
          </cell>
          <cell r="FC8291">
            <v>494872.97499999998</v>
          </cell>
          <cell r="FI8291" t="str">
            <v>ID</v>
          </cell>
          <cell r="FJ8291" t="str">
            <v>Living Room/Family Room</v>
          </cell>
          <cell r="FK8291" t="str">
            <v>EISAx</v>
          </cell>
          <cell r="FL8291">
            <v>0</v>
          </cell>
        </row>
        <row r="8292">
          <cell r="EZ8292" t="str">
            <v>MT</v>
          </cell>
          <cell r="FA8292" t="str">
            <v>Bathroom</v>
          </cell>
          <cell r="FB8292">
            <v>681883.52</v>
          </cell>
          <cell r="FC8292">
            <v>202434.16999999998</v>
          </cell>
          <cell r="FI8292" t="str">
            <v>ID</v>
          </cell>
          <cell r="FJ8292" t="str">
            <v>Other</v>
          </cell>
          <cell r="FK8292" t="str">
            <v>EISAnqnx</v>
          </cell>
          <cell r="FL8292">
            <v>71547.899999999994</v>
          </cell>
        </row>
        <row r="8293">
          <cell r="EZ8293" t="str">
            <v>MT</v>
          </cell>
          <cell r="FA8293" t="str">
            <v>Bedrooms</v>
          </cell>
          <cell r="FB8293">
            <v>1975331.3219999999</v>
          </cell>
          <cell r="FC8293">
            <v>1608818.93</v>
          </cell>
          <cell r="FI8293" t="str">
            <v>ID</v>
          </cell>
          <cell r="FJ8293" t="str">
            <v>Bathroom</v>
          </cell>
          <cell r="FK8293" t="str">
            <v>EISAnqnx</v>
          </cell>
          <cell r="FL8293">
            <v>524684.6</v>
          </cell>
        </row>
        <row r="8294">
          <cell r="EZ8294" t="str">
            <v>MT</v>
          </cell>
          <cell r="FA8294" t="str">
            <v>Exterior</v>
          </cell>
          <cell r="FB8294">
            <v>255706.32</v>
          </cell>
          <cell r="FC8294">
            <v>6205140.0319999997</v>
          </cell>
          <cell r="FI8294" t="str">
            <v>ID</v>
          </cell>
          <cell r="FJ8294" t="str">
            <v>Bedrooms</v>
          </cell>
          <cell r="FK8294" t="str">
            <v>EISAnqnx</v>
          </cell>
          <cell r="FL8294">
            <v>512759.94999999995</v>
          </cell>
        </row>
        <row r="8295">
          <cell r="EZ8295" t="str">
            <v>MT</v>
          </cell>
          <cell r="FA8295" t="str">
            <v>Kitchen</v>
          </cell>
          <cell r="FB8295">
            <v>1054788.57</v>
          </cell>
          <cell r="FC8295">
            <v>628611.37</v>
          </cell>
          <cell r="FI8295" t="str">
            <v>ID</v>
          </cell>
          <cell r="FJ8295" t="str">
            <v>Bedrooms</v>
          </cell>
          <cell r="FK8295" t="str">
            <v>EISAq</v>
          </cell>
          <cell r="FL8295">
            <v>69162.97</v>
          </cell>
        </row>
        <row r="8296">
          <cell r="EZ8296" t="str">
            <v>MT</v>
          </cell>
          <cell r="FA8296" t="str">
            <v>Living Room/Family Room</v>
          </cell>
          <cell r="FB8296">
            <v>1896488.54</v>
          </cell>
          <cell r="FC8296">
            <v>2152194.86</v>
          </cell>
          <cell r="FI8296" t="str">
            <v>ID</v>
          </cell>
          <cell r="FJ8296" t="str">
            <v>Bedrooms</v>
          </cell>
          <cell r="FK8296" t="str">
            <v>EISAx</v>
          </cell>
          <cell r="FL8296">
            <v>304078.57499999995</v>
          </cell>
        </row>
        <row r="8297">
          <cell r="EZ8297" t="str">
            <v>MT</v>
          </cell>
          <cell r="FA8297" t="str">
            <v>Other</v>
          </cell>
          <cell r="FB8297">
            <v>596648.07999999996</v>
          </cell>
          <cell r="FC8297">
            <v>1193296.1599999999</v>
          </cell>
          <cell r="FI8297" t="str">
            <v>ID</v>
          </cell>
          <cell r="FJ8297" t="str">
            <v>Exterior</v>
          </cell>
          <cell r="FK8297" t="str">
            <v>EISAq</v>
          </cell>
          <cell r="FL8297">
            <v>88242.409999999989</v>
          </cell>
        </row>
        <row r="8298">
          <cell r="EZ8298" t="str">
            <v>ID</v>
          </cell>
          <cell r="FA8298" t="str">
            <v>Bathroom</v>
          </cell>
          <cell r="FB8298">
            <v>1438590.32</v>
          </cell>
          <cell r="FC8298">
            <v>707937.86800000002</v>
          </cell>
          <cell r="FI8298" t="str">
            <v>ID</v>
          </cell>
          <cell r="FJ8298" t="str">
            <v>Garage</v>
          </cell>
          <cell r="FK8298" t="str">
            <v>EISAnqnx</v>
          </cell>
          <cell r="FL8298">
            <v>143095.79999999999</v>
          </cell>
        </row>
        <row r="8299">
          <cell r="EZ8299" t="str">
            <v>ID</v>
          </cell>
          <cell r="FA8299" t="str">
            <v>Bedrooms</v>
          </cell>
          <cell r="FB8299">
            <v>2195743.12</v>
          </cell>
          <cell r="FC8299">
            <v>3217899.4</v>
          </cell>
          <cell r="FI8299" t="str">
            <v>ID</v>
          </cell>
          <cell r="FJ8299" t="str">
            <v>Garage</v>
          </cell>
          <cell r="FK8299" t="str">
            <v>EISAq</v>
          </cell>
          <cell r="FL8299">
            <v>52468.46</v>
          </cell>
        </row>
        <row r="8300">
          <cell r="EZ8300" t="str">
            <v>ID</v>
          </cell>
          <cell r="FA8300" t="str">
            <v>Exterior</v>
          </cell>
          <cell r="FB8300">
            <v>2839323</v>
          </cell>
          <cell r="FC8300">
            <v>12818596.904000001</v>
          </cell>
          <cell r="FI8300" t="str">
            <v>ID</v>
          </cell>
          <cell r="FJ8300" t="str">
            <v>Kitchen</v>
          </cell>
          <cell r="FK8300" t="str">
            <v>EISAx</v>
          </cell>
          <cell r="FL8300">
            <v>417362.75</v>
          </cell>
        </row>
        <row r="8301">
          <cell r="EZ8301" t="str">
            <v>ID</v>
          </cell>
          <cell r="FA8301" t="str">
            <v>Kitchen</v>
          </cell>
          <cell r="FB8301">
            <v>2063241.3800000001</v>
          </cell>
          <cell r="FC8301">
            <v>851796.9</v>
          </cell>
          <cell r="FI8301" t="str">
            <v>ID</v>
          </cell>
          <cell r="FJ8301" t="str">
            <v>Living Room/Family Room</v>
          </cell>
          <cell r="FK8301" t="str">
            <v>EISAq</v>
          </cell>
          <cell r="FL8301">
            <v>104936.92</v>
          </cell>
        </row>
        <row r="8302">
          <cell r="EZ8302" t="str">
            <v>ID</v>
          </cell>
          <cell r="FA8302" t="str">
            <v>Living Room/Family Room</v>
          </cell>
          <cell r="FB8302">
            <v>3672191.08</v>
          </cell>
          <cell r="FC8302">
            <v>5341713.0039999997</v>
          </cell>
          <cell r="FI8302" t="str">
            <v>ID</v>
          </cell>
          <cell r="FJ8302" t="str">
            <v>Living Room/Family Room</v>
          </cell>
          <cell r="FK8302" t="str">
            <v>EISAx</v>
          </cell>
          <cell r="FL8302">
            <v>268304.625</v>
          </cell>
        </row>
        <row r="8303">
          <cell r="EZ8303" t="str">
            <v>ID</v>
          </cell>
          <cell r="FA8303" t="str">
            <v>Other</v>
          </cell>
          <cell r="FB8303">
            <v>1805809.4280000001</v>
          </cell>
          <cell r="FC8303">
            <v>2048098.324</v>
          </cell>
          <cell r="FI8303" t="str">
            <v>ID</v>
          </cell>
          <cell r="FJ8303" t="str">
            <v>Other</v>
          </cell>
          <cell r="FK8303" t="str">
            <v>EISAnqnx</v>
          </cell>
          <cell r="FL8303">
            <v>572383.19999999995</v>
          </cell>
        </row>
        <row r="8304">
          <cell r="EZ8304" t="str">
            <v>MT</v>
          </cell>
          <cell r="FA8304" t="str">
            <v>Bathroom</v>
          </cell>
          <cell r="FB8304">
            <v>1240175.652</v>
          </cell>
          <cell r="FC8304">
            <v>298324.03999999998</v>
          </cell>
          <cell r="FI8304" t="str">
            <v>ID</v>
          </cell>
          <cell r="FJ8304" t="str">
            <v>Other</v>
          </cell>
          <cell r="FK8304" t="str">
            <v>EISAq</v>
          </cell>
          <cell r="FL8304">
            <v>279036.81</v>
          </cell>
        </row>
        <row r="8305">
          <cell r="EZ8305" t="str">
            <v>MT</v>
          </cell>
          <cell r="FA8305" t="str">
            <v>Bedrooms</v>
          </cell>
          <cell r="FB8305">
            <v>1683399.94</v>
          </cell>
          <cell r="FC8305">
            <v>1406384.76</v>
          </cell>
          <cell r="FI8305" t="str">
            <v>WA</v>
          </cell>
          <cell r="FJ8305" t="str">
            <v>Bathroom</v>
          </cell>
          <cell r="FK8305" t="str">
            <v>EISAnqnx</v>
          </cell>
          <cell r="FL8305">
            <v>249599.16</v>
          </cell>
        </row>
        <row r="8306">
          <cell r="EZ8306" t="str">
            <v>MT</v>
          </cell>
          <cell r="FA8306" t="str">
            <v>Kitchen</v>
          </cell>
          <cell r="FB8306">
            <v>777773.39</v>
          </cell>
          <cell r="FC8306">
            <v>756464.53</v>
          </cell>
          <cell r="FI8306" t="str">
            <v>WA</v>
          </cell>
          <cell r="FJ8306" t="str">
            <v>Bathroom</v>
          </cell>
          <cell r="FK8306" t="str">
            <v>EISAq</v>
          </cell>
          <cell r="FL8306">
            <v>124799.58</v>
          </cell>
        </row>
        <row r="8307">
          <cell r="EZ8307" t="str">
            <v>MT</v>
          </cell>
          <cell r="FA8307" t="str">
            <v>Living Room/Family Room</v>
          </cell>
          <cell r="FB8307">
            <v>617956.93999999994</v>
          </cell>
          <cell r="FC8307">
            <v>831045.54</v>
          </cell>
          <cell r="FI8307" t="str">
            <v>WA</v>
          </cell>
          <cell r="FJ8307" t="str">
            <v>Bedrooms</v>
          </cell>
          <cell r="FK8307" t="str">
            <v>EISAnqnx</v>
          </cell>
          <cell r="FL8307">
            <v>415998.6</v>
          </cell>
        </row>
        <row r="8308">
          <cell r="EZ8308" t="str">
            <v>MT</v>
          </cell>
          <cell r="FA8308" t="str">
            <v>Other</v>
          </cell>
          <cell r="FB8308">
            <v>2382330.548</v>
          </cell>
          <cell r="FC8308">
            <v>1129369.58</v>
          </cell>
          <cell r="FI8308" t="str">
            <v>WA</v>
          </cell>
          <cell r="FJ8308" t="str">
            <v>Bedrooms</v>
          </cell>
          <cell r="FK8308" t="str">
            <v>EISAq</v>
          </cell>
          <cell r="FL8308">
            <v>31199.895</v>
          </cell>
        </row>
        <row r="8309">
          <cell r="EZ8309" t="str">
            <v>WA</v>
          </cell>
          <cell r="FA8309" t="str">
            <v>Bathroom</v>
          </cell>
          <cell r="FB8309">
            <v>2454262</v>
          </cell>
          <cell r="FC8309">
            <v>674922.04999999993</v>
          </cell>
          <cell r="FI8309" t="str">
            <v>WA</v>
          </cell>
          <cell r="FJ8309" t="str">
            <v>Bedrooms</v>
          </cell>
          <cell r="FK8309" t="str">
            <v>EISAx</v>
          </cell>
          <cell r="FL8309">
            <v>665597.76</v>
          </cell>
        </row>
        <row r="8310">
          <cell r="EZ8310" t="str">
            <v>WA</v>
          </cell>
          <cell r="FA8310" t="str">
            <v>Bedrooms</v>
          </cell>
          <cell r="FB8310">
            <v>4785810.8999999994</v>
          </cell>
          <cell r="FC8310">
            <v>6921018.8399999999</v>
          </cell>
          <cell r="FI8310" t="str">
            <v>WA</v>
          </cell>
          <cell r="FJ8310" t="str">
            <v>Garage</v>
          </cell>
          <cell r="FK8310" t="str">
            <v>EISAnqnx</v>
          </cell>
          <cell r="FL8310">
            <v>155999.47500000001</v>
          </cell>
        </row>
        <row r="8311">
          <cell r="EZ8311" t="str">
            <v>WA</v>
          </cell>
          <cell r="FA8311" t="str">
            <v>Exterior</v>
          </cell>
          <cell r="FB8311">
            <v>1472557.2</v>
          </cell>
          <cell r="FC8311">
            <v>26334231.259999998</v>
          </cell>
          <cell r="FI8311" t="str">
            <v>WA</v>
          </cell>
          <cell r="FJ8311" t="str">
            <v>Garage</v>
          </cell>
          <cell r="FK8311" t="str">
            <v>EISAq</v>
          </cell>
          <cell r="FL8311">
            <v>378558.72599999997</v>
          </cell>
        </row>
        <row r="8312">
          <cell r="EZ8312" t="str">
            <v>WA</v>
          </cell>
          <cell r="FA8312" t="str">
            <v>Kitchen</v>
          </cell>
          <cell r="FB8312">
            <v>1288487.55</v>
          </cell>
          <cell r="FC8312">
            <v>1533913.75</v>
          </cell>
          <cell r="FI8312" t="str">
            <v>WA</v>
          </cell>
          <cell r="FJ8312" t="str">
            <v>Kitchen</v>
          </cell>
          <cell r="FK8312" t="str">
            <v>EISAnqnx</v>
          </cell>
          <cell r="FL8312">
            <v>655197.79499999993</v>
          </cell>
        </row>
        <row r="8313">
          <cell r="EZ8313" t="str">
            <v>WA</v>
          </cell>
          <cell r="FA8313" t="str">
            <v>Living Room/Family Room</v>
          </cell>
          <cell r="FB8313">
            <v>6258368.0999999996</v>
          </cell>
          <cell r="FC8313">
            <v>8319948.1799999997</v>
          </cell>
          <cell r="FI8313" t="str">
            <v>WA</v>
          </cell>
          <cell r="FJ8313" t="str">
            <v>Kitchen</v>
          </cell>
          <cell r="FK8313" t="str">
            <v>EISAx</v>
          </cell>
          <cell r="FL8313">
            <v>135199.54499999998</v>
          </cell>
        </row>
        <row r="8314">
          <cell r="EZ8314" t="str">
            <v>WA</v>
          </cell>
          <cell r="FA8314" t="str">
            <v>Other</v>
          </cell>
          <cell r="FB8314">
            <v>2515618.5499999998</v>
          </cell>
          <cell r="FC8314">
            <v>5644802.5999999996</v>
          </cell>
          <cell r="FI8314" t="str">
            <v>WA</v>
          </cell>
          <cell r="FJ8314" t="str">
            <v>Living Room/Family Room</v>
          </cell>
          <cell r="FK8314" t="str">
            <v>EISAnqnx</v>
          </cell>
          <cell r="FL8314">
            <v>249599.16</v>
          </cell>
        </row>
        <row r="8315">
          <cell r="EZ8315" t="str">
            <v>OR</v>
          </cell>
          <cell r="FA8315" t="str">
            <v>Bathroom</v>
          </cell>
          <cell r="FB8315">
            <v>585217.93599999999</v>
          </cell>
          <cell r="FC8315">
            <v>215606.60800000001</v>
          </cell>
          <cell r="FI8315" t="str">
            <v>WA</v>
          </cell>
          <cell r="FJ8315" t="str">
            <v>Living Room/Family Room</v>
          </cell>
          <cell r="FK8315" t="str">
            <v>EISAq</v>
          </cell>
          <cell r="FL8315">
            <v>178879.39799999999</v>
          </cell>
        </row>
        <row r="8316">
          <cell r="EZ8316" t="str">
            <v>OR</v>
          </cell>
          <cell r="FA8316" t="str">
            <v>Bedrooms</v>
          </cell>
          <cell r="FB8316">
            <v>144379.42499999999</v>
          </cell>
          <cell r="FC8316">
            <v>406187.44900000002</v>
          </cell>
          <cell r="FI8316" t="str">
            <v>WA</v>
          </cell>
          <cell r="FJ8316" t="str">
            <v>Living Room/Family Room</v>
          </cell>
          <cell r="FK8316" t="str">
            <v>EISAx</v>
          </cell>
          <cell r="FL8316">
            <v>155999.47500000001</v>
          </cell>
        </row>
        <row r="8317">
          <cell r="EZ8317" t="str">
            <v>OR</v>
          </cell>
          <cell r="FA8317" t="str">
            <v>Exterior</v>
          </cell>
          <cell r="FB8317">
            <v>231007.08</v>
          </cell>
          <cell r="FC8317">
            <v>2983841.4499999997</v>
          </cell>
          <cell r="FI8317" t="str">
            <v>WA</v>
          </cell>
          <cell r="FJ8317" t="str">
            <v>Other</v>
          </cell>
          <cell r="FK8317" t="str">
            <v>EISAnqnx</v>
          </cell>
          <cell r="FL8317">
            <v>124799.58</v>
          </cell>
        </row>
        <row r="8318">
          <cell r="EZ8318" t="str">
            <v>OR</v>
          </cell>
          <cell r="FA8318" t="str">
            <v>Garage</v>
          </cell>
          <cell r="FB8318">
            <v>4620141.5999999996</v>
          </cell>
          <cell r="FC8318">
            <v>539016.52</v>
          </cell>
          <cell r="FI8318" t="str">
            <v>WA</v>
          </cell>
          <cell r="FJ8318" t="str">
            <v>Other</v>
          </cell>
          <cell r="FK8318" t="str">
            <v>EISAq</v>
          </cell>
          <cell r="FL8318">
            <v>45759.845999999998</v>
          </cell>
        </row>
        <row r="8319">
          <cell r="EZ8319" t="str">
            <v>OR</v>
          </cell>
          <cell r="FA8319" t="str">
            <v>Kitchen</v>
          </cell>
          <cell r="FB8319">
            <v>231007.08</v>
          </cell>
          <cell r="FC8319">
            <v>519765.93</v>
          </cell>
          <cell r="FI8319" t="str">
            <v>ID</v>
          </cell>
          <cell r="FJ8319" t="str">
            <v>Bathroom</v>
          </cell>
          <cell r="FK8319" t="str">
            <v>EISAnqnx</v>
          </cell>
          <cell r="FL8319">
            <v>321965.55</v>
          </cell>
        </row>
        <row r="8320">
          <cell r="EZ8320" t="str">
            <v>OR</v>
          </cell>
          <cell r="FA8320" t="str">
            <v>Living Room/Family Room</v>
          </cell>
          <cell r="FB8320">
            <v>1193536.58</v>
          </cell>
          <cell r="FC8320">
            <v>635269.47</v>
          </cell>
          <cell r="FI8320" t="str">
            <v>ID</v>
          </cell>
          <cell r="FJ8320" t="str">
            <v>Bathroom</v>
          </cell>
          <cell r="FK8320" t="str">
            <v>EISAq</v>
          </cell>
          <cell r="FL8320">
            <v>53660.924999999996</v>
          </cell>
        </row>
        <row r="8321">
          <cell r="EZ8321" t="str">
            <v>OR</v>
          </cell>
          <cell r="FA8321" t="str">
            <v>Other</v>
          </cell>
          <cell r="FB8321">
            <v>4581640.42</v>
          </cell>
          <cell r="FC8321">
            <v>1418768.483</v>
          </cell>
          <cell r="FI8321" t="str">
            <v>ID</v>
          </cell>
          <cell r="FJ8321" t="str">
            <v>Bedrooms</v>
          </cell>
          <cell r="FK8321" t="str">
            <v>EISAnqnx</v>
          </cell>
          <cell r="FL8321">
            <v>304078.57499999995</v>
          </cell>
        </row>
        <row r="8322">
          <cell r="EZ8322" t="str">
            <v>WA</v>
          </cell>
          <cell r="FA8322" t="str">
            <v>Bathroom</v>
          </cell>
          <cell r="FB8322">
            <v>1164796.08</v>
          </cell>
          <cell r="FC8322">
            <v>259999.125</v>
          </cell>
          <cell r="FI8322" t="str">
            <v>ID</v>
          </cell>
          <cell r="FJ8322" t="str">
            <v>Bedrooms</v>
          </cell>
          <cell r="FK8322" t="str">
            <v>EISAq</v>
          </cell>
          <cell r="FL8322">
            <v>71547.899999999994</v>
          </cell>
        </row>
        <row r="8323">
          <cell r="EZ8323" t="str">
            <v>WA</v>
          </cell>
          <cell r="FA8323" t="str">
            <v>Bedrooms</v>
          </cell>
          <cell r="FB8323">
            <v>1622394.54</v>
          </cell>
          <cell r="FC8323">
            <v>1310395.5899999999</v>
          </cell>
          <cell r="FI8323" t="str">
            <v>ID</v>
          </cell>
          <cell r="FJ8323" t="str">
            <v>Bedrooms</v>
          </cell>
          <cell r="FK8323" t="str">
            <v>EISAx</v>
          </cell>
          <cell r="FL8323">
            <v>29811.624999999996</v>
          </cell>
        </row>
        <row r="8324">
          <cell r="EZ8324" t="str">
            <v>WA</v>
          </cell>
          <cell r="FA8324" t="str">
            <v>Garage</v>
          </cell>
          <cell r="FB8324">
            <v>623997.9</v>
          </cell>
          <cell r="FC8324">
            <v>831997.2</v>
          </cell>
          <cell r="FI8324" t="str">
            <v>ID</v>
          </cell>
          <cell r="FJ8324" t="str">
            <v>Exterior</v>
          </cell>
          <cell r="FK8324" t="str">
            <v>EISAnqnx</v>
          </cell>
          <cell r="FL8324">
            <v>566420.875</v>
          </cell>
        </row>
        <row r="8325">
          <cell r="EZ8325" t="str">
            <v>WA</v>
          </cell>
          <cell r="FA8325" t="str">
            <v>Kitchen</v>
          </cell>
          <cell r="FB8325">
            <v>675997.72499999998</v>
          </cell>
          <cell r="FC8325">
            <v>259999.125</v>
          </cell>
          <cell r="FI8325" t="str">
            <v>ID</v>
          </cell>
          <cell r="FJ8325" t="str">
            <v>Exterior</v>
          </cell>
          <cell r="FK8325" t="str">
            <v>EISAq</v>
          </cell>
          <cell r="FL8325">
            <v>35773.949999999997</v>
          </cell>
        </row>
        <row r="8326">
          <cell r="EZ8326" t="str">
            <v>WA</v>
          </cell>
          <cell r="FA8326" t="str">
            <v>Living Room/Family Room</v>
          </cell>
          <cell r="FB8326">
            <v>332798.88</v>
          </cell>
          <cell r="FC8326">
            <v>540798.17999999993</v>
          </cell>
          <cell r="FI8326" t="str">
            <v>ID</v>
          </cell>
          <cell r="FJ8326" t="str">
            <v>Exterior</v>
          </cell>
          <cell r="FK8326" t="str">
            <v>EISAx</v>
          </cell>
          <cell r="FL8326">
            <v>476985.99999999994</v>
          </cell>
        </row>
        <row r="8327">
          <cell r="EZ8327" t="str">
            <v>WA</v>
          </cell>
          <cell r="FA8327" t="str">
            <v>Other</v>
          </cell>
          <cell r="FB8327">
            <v>1414395.24</v>
          </cell>
          <cell r="FC8327">
            <v>1206395.94</v>
          </cell>
          <cell r="FI8327" t="str">
            <v>ID</v>
          </cell>
          <cell r="FJ8327" t="str">
            <v>Garage</v>
          </cell>
          <cell r="FK8327" t="str">
            <v>EISAq</v>
          </cell>
          <cell r="FL8327">
            <v>0</v>
          </cell>
        </row>
        <row r="8328">
          <cell r="EZ8328" t="str">
            <v>WA</v>
          </cell>
          <cell r="FA8328" t="str">
            <v>Bathroom</v>
          </cell>
          <cell r="FB8328">
            <v>665597.76</v>
          </cell>
          <cell r="FC8328">
            <v>228799.22999999998</v>
          </cell>
          <cell r="FI8328" t="str">
            <v>ID</v>
          </cell>
          <cell r="FJ8328" t="str">
            <v>Kitchen</v>
          </cell>
          <cell r="FK8328" t="str">
            <v>EISAq</v>
          </cell>
          <cell r="FL8328">
            <v>125208.825</v>
          </cell>
        </row>
        <row r="8329">
          <cell r="EZ8329" t="str">
            <v>WA</v>
          </cell>
          <cell r="FA8329" t="str">
            <v>Bedrooms</v>
          </cell>
          <cell r="FB8329">
            <v>846557.15099999995</v>
          </cell>
          <cell r="FC8329">
            <v>804957.29099999997</v>
          </cell>
          <cell r="FI8329" t="str">
            <v>ID</v>
          </cell>
          <cell r="FJ8329" t="str">
            <v>Kitchen</v>
          </cell>
          <cell r="FK8329" t="str">
            <v>EISAx</v>
          </cell>
          <cell r="FL8329">
            <v>77510.224999999991</v>
          </cell>
        </row>
        <row r="8330">
          <cell r="EZ8330" t="str">
            <v>WA</v>
          </cell>
          <cell r="FA8330" t="str">
            <v>Exterior</v>
          </cell>
          <cell r="FB8330">
            <v>124799.58</v>
          </cell>
          <cell r="FC8330">
            <v>2339992.125</v>
          </cell>
          <cell r="FI8330" t="str">
            <v>ID</v>
          </cell>
          <cell r="FJ8330" t="str">
            <v>Living Room/Family Room</v>
          </cell>
          <cell r="FK8330" t="str">
            <v>EISAnqnx</v>
          </cell>
          <cell r="FL8330">
            <v>143095.79999999999</v>
          </cell>
        </row>
        <row r="8331">
          <cell r="EZ8331" t="str">
            <v>WA</v>
          </cell>
          <cell r="FA8331" t="str">
            <v>Garage</v>
          </cell>
          <cell r="FB8331">
            <v>582398.04</v>
          </cell>
          <cell r="FC8331">
            <v>1039996.5</v>
          </cell>
          <cell r="FI8331" t="str">
            <v>ID</v>
          </cell>
          <cell r="FJ8331" t="str">
            <v>Living Room/Family Room</v>
          </cell>
          <cell r="FK8331" t="str">
            <v>EISAq</v>
          </cell>
          <cell r="FL8331">
            <v>169330.03</v>
          </cell>
        </row>
        <row r="8332">
          <cell r="EZ8332" t="str">
            <v>WA</v>
          </cell>
          <cell r="FA8332" t="str">
            <v>Kitchen</v>
          </cell>
          <cell r="FB8332">
            <v>322398.91499999998</v>
          </cell>
          <cell r="FC8332">
            <v>305758.97100000002</v>
          </cell>
          <cell r="FI8332" t="str">
            <v>ID</v>
          </cell>
          <cell r="FJ8332" t="str">
            <v>Other</v>
          </cell>
          <cell r="FK8332" t="str">
            <v>EISAnqnx</v>
          </cell>
          <cell r="FL8332">
            <v>608157.14999999991</v>
          </cell>
        </row>
        <row r="8333">
          <cell r="EZ8333" t="str">
            <v>WA</v>
          </cell>
          <cell r="FA8333" t="str">
            <v>Living Room/Family Room</v>
          </cell>
          <cell r="FB8333">
            <v>155999.47500000001</v>
          </cell>
          <cell r="FC8333">
            <v>686397.69</v>
          </cell>
          <cell r="FI8333" t="str">
            <v>ID</v>
          </cell>
          <cell r="FJ8333" t="str">
            <v>Other</v>
          </cell>
          <cell r="FK8333" t="str">
            <v>EISAq</v>
          </cell>
          <cell r="FL8333">
            <v>35773.949999999997</v>
          </cell>
        </row>
        <row r="8334">
          <cell r="EZ8334" t="str">
            <v>WA</v>
          </cell>
          <cell r="FA8334" t="str">
            <v>Other</v>
          </cell>
          <cell r="FB8334">
            <v>291199.02</v>
          </cell>
          <cell r="FC8334">
            <v>126879.57299999999</v>
          </cell>
          <cell r="FI8334" t="str">
            <v>MT</v>
          </cell>
          <cell r="FJ8334" t="str">
            <v>Bathroom</v>
          </cell>
          <cell r="FK8334" t="str">
            <v>EISAnqnx</v>
          </cell>
          <cell r="FL8334">
            <v>1534237.92</v>
          </cell>
        </row>
        <row r="8335">
          <cell r="EZ8335" t="str">
            <v>ID</v>
          </cell>
          <cell r="FA8335" t="str">
            <v>Bathroom</v>
          </cell>
          <cell r="FB8335">
            <v>4050767.48</v>
          </cell>
          <cell r="FC8335">
            <v>1241730.5919999999</v>
          </cell>
          <cell r="FI8335" t="str">
            <v>MT</v>
          </cell>
          <cell r="FJ8335" t="str">
            <v>Bedrooms</v>
          </cell>
          <cell r="FK8335" t="str">
            <v>EISAnqnx</v>
          </cell>
          <cell r="FL8335">
            <v>383559.48</v>
          </cell>
        </row>
        <row r="8336">
          <cell r="EZ8336" t="str">
            <v>ID</v>
          </cell>
          <cell r="FA8336" t="str">
            <v>Bedrooms</v>
          </cell>
          <cell r="FB8336">
            <v>4887421.324</v>
          </cell>
          <cell r="FC8336">
            <v>2922609.8080000002</v>
          </cell>
          <cell r="FI8336" t="str">
            <v>MT</v>
          </cell>
          <cell r="FJ8336" t="str">
            <v>Bedrooms</v>
          </cell>
          <cell r="FK8336" t="str">
            <v>EISAq</v>
          </cell>
          <cell r="FL8336">
            <v>57533.921999999999</v>
          </cell>
        </row>
        <row r="8337">
          <cell r="EZ8337" t="str">
            <v>ID</v>
          </cell>
          <cell r="FA8337" t="str">
            <v>Exterior</v>
          </cell>
          <cell r="FB8337">
            <v>1703593.8</v>
          </cell>
          <cell r="FC8337">
            <v>12087944.452</v>
          </cell>
          <cell r="FI8337" t="str">
            <v>MT</v>
          </cell>
          <cell r="FJ8337" t="str">
            <v>Bedrooms</v>
          </cell>
          <cell r="FK8337" t="str">
            <v>EISAx</v>
          </cell>
          <cell r="FL8337">
            <v>170470.88</v>
          </cell>
        </row>
        <row r="8338">
          <cell r="EZ8338" t="str">
            <v>ID</v>
          </cell>
          <cell r="FA8338" t="str">
            <v>Garage</v>
          </cell>
          <cell r="FB8338">
            <v>477006.26400000002</v>
          </cell>
          <cell r="FC8338">
            <v>2877180.64</v>
          </cell>
          <cell r="FI8338" t="str">
            <v>MT</v>
          </cell>
          <cell r="FJ8338" t="str">
            <v>Exterior</v>
          </cell>
          <cell r="FK8338" t="str">
            <v>EISAnqnx</v>
          </cell>
          <cell r="FL8338">
            <v>1086751.8599999999</v>
          </cell>
        </row>
        <row r="8339">
          <cell r="EZ8339" t="str">
            <v>ID</v>
          </cell>
          <cell r="FA8339" t="str">
            <v>Kitchen</v>
          </cell>
          <cell r="FB8339">
            <v>2415317.432</v>
          </cell>
          <cell r="FC8339">
            <v>1855024.36</v>
          </cell>
          <cell r="FI8339" t="str">
            <v>MT</v>
          </cell>
          <cell r="FJ8339" t="str">
            <v>Garage</v>
          </cell>
          <cell r="FK8339" t="str">
            <v>EISAq</v>
          </cell>
          <cell r="FL8339">
            <v>221612.144</v>
          </cell>
        </row>
        <row r="8340">
          <cell r="EZ8340" t="str">
            <v>ID</v>
          </cell>
          <cell r="FA8340" t="str">
            <v>Living Room/Family Room</v>
          </cell>
          <cell r="FB8340">
            <v>1892882</v>
          </cell>
          <cell r="FC8340">
            <v>1249302.1200000001</v>
          </cell>
          <cell r="FI8340" t="str">
            <v>MT</v>
          </cell>
          <cell r="FJ8340" t="str">
            <v>Garage</v>
          </cell>
          <cell r="FK8340" t="str">
            <v>EISAx</v>
          </cell>
          <cell r="FL8340">
            <v>319632.90000000002</v>
          </cell>
        </row>
        <row r="8341">
          <cell r="EZ8341" t="str">
            <v>ID</v>
          </cell>
          <cell r="FA8341" t="str">
            <v>Other</v>
          </cell>
          <cell r="FB8341">
            <v>5584001.9000000004</v>
          </cell>
          <cell r="FC8341">
            <v>3403401.8360000001</v>
          </cell>
          <cell r="FI8341" t="str">
            <v>MT</v>
          </cell>
          <cell r="FJ8341" t="str">
            <v>Kitchen</v>
          </cell>
          <cell r="FK8341" t="str">
            <v>EISAq</v>
          </cell>
          <cell r="FL8341">
            <v>298324.03999999998</v>
          </cell>
        </row>
        <row r="8342">
          <cell r="EZ8342" t="str">
            <v>WA</v>
          </cell>
          <cell r="FA8342" t="str">
            <v>Bathroom</v>
          </cell>
          <cell r="FB8342">
            <v>609372.16000000003</v>
          </cell>
          <cell r="FC8342">
            <v>110448.704</v>
          </cell>
          <cell r="FI8342" t="str">
            <v>MT</v>
          </cell>
          <cell r="FJ8342" t="str">
            <v>Living Room/Family Room</v>
          </cell>
          <cell r="FK8342" t="str">
            <v>EISAnqnx</v>
          </cell>
          <cell r="FL8342">
            <v>3835594.8</v>
          </cell>
        </row>
        <row r="8343">
          <cell r="EZ8343" t="str">
            <v>WA</v>
          </cell>
          <cell r="FA8343" t="str">
            <v>Bedrooms</v>
          </cell>
          <cell r="FB8343">
            <v>980708.32</v>
          </cell>
          <cell r="FC8343">
            <v>752193.76</v>
          </cell>
          <cell r="FI8343" t="str">
            <v>MT</v>
          </cell>
          <cell r="FJ8343" t="str">
            <v>Living Room/Family Room</v>
          </cell>
          <cell r="FK8343" t="str">
            <v>EISAq</v>
          </cell>
          <cell r="FL8343">
            <v>140638.476</v>
          </cell>
        </row>
        <row r="8344">
          <cell r="EZ8344" t="str">
            <v>WA</v>
          </cell>
          <cell r="FA8344" t="str">
            <v>Exterior</v>
          </cell>
          <cell r="FB8344">
            <v>1399651.68</v>
          </cell>
          <cell r="FC8344">
            <v>2445105.7919999999</v>
          </cell>
          <cell r="FI8344" t="str">
            <v>MT</v>
          </cell>
          <cell r="FJ8344" t="str">
            <v>Other</v>
          </cell>
          <cell r="FK8344" t="str">
            <v>EISAnqnx</v>
          </cell>
          <cell r="FL8344">
            <v>980207.55999999994</v>
          </cell>
        </row>
        <row r="8345">
          <cell r="EZ8345" t="str">
            <v>WA</v>
          </cell>
          <cell r="FA8345" t="str">
            <v>Kitchen</v>
          </cell>
          <cell r="FB8345">
            <v>418943.36</v>
          </cell>
          <cell r="FC8345">
            <v>413230.49599999998</v>
          </cell>
          <cell r="FI8345" t="str">
            <v>MT</v>
          </cell>
          <cell r="FJ8345" t="str">
            <v>Other</v>
          </cell>
          <cell r="FK8345" t="str">
            <v>EISAq</v>
          </cell>
          <cell r="FL8345">
            <v>468794.92</v>
          </cell>
        </row>
        <row r="8346">
          <cell r="EZ8346" t="str">
            <v>WA</v>
          </cell>
          <cell r="FA8346" t="str">
            <v>Living Room/Family Room</v>
          </cell>
          <cell r="FB8346">
            <v>552243.52</v>
          </cell>
          <cell r="FC8346">
            <v>561764.96</v>
          </cell>
          <cell r="FI8346" t="str">
            <v>ID</v>
          </cell>
          <cell r="FJ8346" t="str">
            <v>Bathroom</v>
          </cell>
          <cell r="FK8346" t="str">
            <v>EISAnqnx</v>
          </cell>
          <cell r="FL8346">
            <v>190794.4</v>
          </cell>
        </row>
        <row r="8347">
          <cell r="EZ8347" t="str">
            <v>WA</v>
          </cell>
          <cell r="FA8347" t="str">
            <v>Other</v>
          </cell>
          <cell r="FB8347">
            <v>533200.64000000001</v>
          </cell>
          <cell r="FC8347">
            <v>365623.29599999997</v>
          </cell>
          <cell r="FI8347" t="str">
            <v>ID</v>
          </cell>
          <cell r="FJ8347" t="str">
            <v>Bathroom</v>
          </cell>
          <cell r="FK8347" t="str">
            <v>EISAx</v>
          </cell>
          <cell r="FL8347">
            <v>143095.79999999999</v>
          </cell>
        </row>
        <row r="8348">
          <cell r="EZ8348" t="str">
            <v>ID</v>
          </cell>
          <cell r="FA8348" t="str">
            <v>Bathroom</v>
          </cell>
          <cell r="FB8348">
            <v>1812546.7999999998</v>
          </cell>
          <cell r="FC8348">
            <v>316003.22499999998</v>
          </cell>
          <cell r="FI8348" t="str">
            <v>ID</v>
          </cell>
          <cell r="FJ8348" t="str">
            <v>Bedrooms</v>
          </cell>
          <cell r="FK8348" t="str">
            <v>EISAnqnx</v>
          </cell>
          <cell r="FL8348">
            <v>930122.7</v>
          </cell>
        </row>
        <row r="8349">
          <cell r="EZ8349" t="str">
            <v>ID</v>
          </cell>
          <cell r="FA8349" t="str">
            <v>Bedrooms</v>
          </cell>
          <cell r="FB8349">
            <v>1496543.575</v>
          </cell>
          <cell r="FC8349">
            <v>877654.24</v>
          </cell>
          <cell r="FI8349" t="str">
            <v>ID</v>
          </cell>
          <cell r="FJ8349" t="str">
            <v>Exterior</v>
          </cell>
          <cell r="FK8349" t="str">
            <v>EISAnqnx</v>
          </cell>
          <cell r="FL8349">
            <v>190794.4</v>
          </cell>
        </row>
        <row r="8350">
          <cell r="EZ8350" t="str">
            <v>ID</v>
          </cell>
          <cell r="FA8350" t="str">
            <v>Exterior</v>
          </cell>
          <cell r="FB8350">
            <v>858574.79999999993</v>
          </cell>
          <cell r="FC8350">
            <v>3939904.36</v>
          </cell>
          <cell r="FI8350" t="str">
            <v>ID</v>
          </cell>
          <cell r="FJ8350" t="str">
            <v>Kitchen</v>
          </cell>
          <cell r="FK8350" t="str">
            <v>EISAnqnx</v>
          </cell>
          <cell r="FL8350">
            <v>429287.39999999997</v>
          </cell>
        </row>
        <row r="8351">
          <cell r="EZ8351" t="str">
            <v>ID</v>
          </cell>
          <cell r="FA8351" t="str">
            <v>Garage</v>
          </cell>
          <cell r="FB8351">
            <v>643931.1</v>
          </cell>
          <cell r="FC8351">
            <v>686859.84</v>
          </cell>
          <cell r="FI8351" t="str">
            <v>ID</v>
          </cell>
          <cell r="FJ8351" t="str">
            <v>Living Room/Family Room</v>
          </cell>
          <cell r="FK8351" t="str">
            <v>EISAnqnx</v>
          </cell>
          <cell r="FL8351">
            <v>310040.89999999997</v>
          </cell>
        </row>
        <row r="8352">
          <cell r="EZ8352" t="str">
            <v>ID</v>
          </cell>
          <cell r="FA8352" t="str">
            <v>Kitchen</v>
          </cell>
          <cell r="FB8352">
            <v>1436920.325</v>
          </cell>
          <cell r="FC8352">
            <v>544956.505</v>
          </cell>
          <cell r="FI8352" t="str">
            <v>ID</v>
          </cell>
          <cell r="FJ8352" t="str">
            <v>Other</v>
          </cell>
          <cell r="FK8352" t="str">
            <v>EISAnqnx</v>
          </cell>
          <cell r="FL8352">
            <v>286191.59999999998</v>
          </cell>
        </row>
        <row r="8353">
          <cell r="EZ8353" t="str">
            <v>ID</v>
          </cell>
          <cell r="FA8353" t="str">
            <v>Living Room/Family Room</v>
          </cell>
          <cell r="FB8353">
            <v>1615790.075</v>
          </cell>
          <cell r="FC8353">
            <v>974243.90499999991</v>
          </cell>
          <cell r="FI8353" t="str">
            <v>ID</v>
          </cell>
          <cell r="FJ8353" t="str">
            <v>Other</v>
          </cell>
          <cell r="FK8353" t="str">
            <v>EISAq</v>
          </cell>
          <cell r="FL8353">
            <v>113284.17499999999</v>
          </cell>
        </row>
        <row r="8354">
          <cell r="EZ8354" t="str">
            <v>ID</v>
          </cell>
          <cell r="FA8354" t="str">
            <v>Other</v>
          </cell>
          <cell r="FB8354">
            <v>2062964.45</v>
          </cell>
          <cell r="FC8354">
            <v>970666.50999999989</v>
          </cell>
          <cell r="FI8354" t="str">
            <v>MT</v>
          </cell>
          <cell r="FJ8354" t="str">
            <v>Bathroom</v>
          </cell>
          <cell r="FK8354" t="str">
            <v>EISAq</v>
          </cell>
          <cell r="FL8354">
            <v>31963.29</v>
          </cell>
        </row>
        <row r="8355">
          <cell r="EZ8355" t="str">
            <v>WA</v>
          </cell>
          <cell r="FA8355" t="str">
            <v>Bathroom</v>
          </cell>
          <cell r="FB8355">
            <v>675997.72499999998</v>
          </cell>
          <cell r="FC8355">
            <v>309918.95699999999</v>
          </cell>
          <cell r="FI8355" t="str">
            <v>MT</v>
          </cell>
          <cell r="FJ8355" t="str">
            <v>Bedrooms</v>
          </cell>
          <cell r="FK8355" t="str">
            <v>EISAq</v>
          </cell>
          <cell r="FL8355">
            <v>300454.92599999998</v>
          </cell>
        </row>
        <row r="8356">
          <cell r="EZ8356" t="str">
            <v>WA</v>
          </cell>
          <cell r="FA8356" t="str">
            <v>Bedrooms</v>
          </cell>
          <cell r="FB8356">
            <v>1420635.219</v>
          </cell>
          <cell r="FC8356">
            <v>929756.87099999993</v>
          </cell>
          <cell r="FI8356" t="str">
            <v>MT</v>
          </cell>
          <cell r="FJ8356" t="str">
            <v>Bedrooms</v>
          </cell>
          <cell r="FK8356" t="str">
            <v>EISAx</v>
          </cell>
          <cell r="FL8356">
            <v>85235.44</v>
          </cell>
        </row>
        <row r="8357">
          <cell r="EZ8357" t="str">
            <v>WA</v>
          </cell>
          <cell r="FA8357" t="str">
            <v>Exterior</v>
          </cell>
          <cell r="FB8357">
            <v>311998.95</v>
          </cell>
          <cell r="FC8357">
            <v>2932790.13</v>
          </cell>
          <cell r="FI8357" t="str">
            <v>MT</v>
          </cell>
          <cell r="FJ8357" t="str">
            <v>Exterior</v>
          </cell>
          <cell r="FK8357" t="str">
            <v>EISAnqnx</v>
          </cell>
          <cell r="FL8357">
            <v>511412.64</v>
          </cell>
        </row>
        <row r="8358">
          <cell r="EZ8358" t="str">
            <v>WA</v>
          </cell>
          <cell r="FA8358" t="str">
            <v>Garage</v>
          </cell>
          <cell r="FB8358">
            <v>326558.90100000001</v>
          </cell>
          <cell r="FC8358">
            <v>605277.96299999999</v>
          </cell>
          <cell r="FI8358" t="str">
            <v>MT</v>
          </cell>
          <cell r="FJ8358" t="str">
            <v>Kitchen</v>
          </cell>
          <cell r="FK8358" t="str">
            <v>EISAq</v>
          </cell>
          <cell r="FL8358">
            <v>140638.476</v>
          </cell>
        </row>
        <row r="8359">
          <cell r="EZ8359" t="str">
            <v>WA</v>
          </cell>
          <cell r="FA8359" t="str">
            <v>Kitchen</v>
          </cell>
          <cell r="FB8359">
            <v>544958.16599999997</v>
          </cell>
          <cell r="FC8359">
            <v>282879.04800000001</v>
          </cell>
          <cell r="FI8359" t="str">
            <v>MT</v>
          </cell>
          <cell r="FJ8359" t="str">
            <v>Living Room/Family Room</v>
          </cell>
          <cell r="FK8359" t="str">
            <v>EISAq</v>
          </cell>
          <cell r="FL8359">
            <v>172601.766</v>
          </cell>
        </row>
        <row r="8360">
          <cell r="EZ8360" t="str">
            <v>WA</v>
          </cell>
          <cell r="FA8360" t="str">
            <v>Living Room/Family Room</v>
          </cell>
          <cell r="FB8360">
            <v>293279.01299999998</v>
          </cell>
          <cell r="FC8360">
            <v>519998.25</v>
          </cell>
          <cell r="FI8360" t="str">
            <v>MT</v>
          </cell>
          <cell r="FJ8360" t="str">
            <v>Other</v>
          </cell>
          <cell r="FK8360" t="str">
            <v>EISAnqnx</v>
          </cell>
          <cell r="FL8360">
            <v>649920.23</v>
          </cell>
        </row>
        <row r="8361">
          <cell r="EZ8361" t="str">
            <v>WA</v>
          </cell>
          <cell r="FA8361" t="str">
            <v>Other</v>
          </cell>
          <cell r="FB8361">
            <v>686397.69</v>
          </cell>
          <cell r="FC8361">
            <v>732157.53599999996</v>
          </cell>
          <cell r="FI8361" t="str">
            <v>MT</v>
          </cell>
          <cell r="FJ8361" t="str">
            <v>Other</v>
          </cell>
          <cell r="FK8361" t="str">
            <v>EISAq</v>
          </cell>
          <cell r="FL8361">
            <v>345203.53200000001</v>
          </cell>
        </row>
        <row r="8362">
          <cell r="EZ8362" t="str">
            <v>MT</v>
          </cell>
          <cell r="FA8362" t="str">
            <v>Bathroom</v>
          </cell>
          <cell r="FB8362">
            <v>639265.80000000005</v>
          </cell>
          <cell r="FC8362">
            <v>117198.73</v>
          </cell>
          <cell r="FI8362" t="str">
            <v>ID</v>
          </cell>
          <cell r="FJ8362" t="str">
            <v>Bathroom</v>
          </cell>
          <cell r="FK8362" t="str">
            <v>EISAnqnx</v>
          </cell>
          <cell r="FL8362">
            <v>381588.8</v>
          </cell>
        </row>
        <row r="8363">
          <cell r="EZ8363" t="str">
            <v>MT</v>
          </cell>
          <cell r="FA8363" t="str">
            <v>Bedrooms</v>
          </cell>
          <cell r="FB8363">
            <v>1257222.74</v>
          </cell>
          <cell r="FC8363">
            <v>1438348.05</v>
          </cell>
          <cell r="FI8363" t="str">
            <v>ID</v>
          </cell>
          <cell r="FJ8363" t="str">
            <v>Bathroom</v>
          </cell>
          <cell r="FK8363" t="str">
            <v>EISAx</v>
          </cell>
          <cell r="FL8363">
            <v>375626.47499999998</v>
          </cell>
        </row>
        <row r="8364">
          <cell r="EZ8364" t="str">
            <v>MT</v>
          </cell>
          <cell r="FA8364" t="str">
            <v>Exterior</v>
          </cell>
          <cell r="FB8364">
            <v>767118.96</v>
          </cell>
          <cell r="FC8364">
            <v>3238946.7199999997</v>
          </cell>
          <cell r="FI8364" t="str">
            <v>ID</v>
          </cell>
          <cell r="FJ8364" t="str">
            <v>Bedrooms</v>
          </cell>
          <cell r="FK8364" t="str">
            <v>EISAnqnx</v>
          </cell>
          <cell r="FL8364">
            <v>333890.19999999995</v>
          </cell>
        </row>
        <row r="8365">
          <cell r="EZ8365" t="str">
            <v>MT</v>
          </cell>
          <cell r="FA8365" t="str">
            <v>Kitchen</v>
          </cell>
          <cell r="FB8365">
            <v>639265.80000000005</v>
          </cell>
          <cell r="FC8365">
            <v>308978.46999999997</v>
          </cell>
          <cell r="FI8365" t="str">
            <v>ID</v>
          </cell>
          <cell r="FJ8365" t="str">
            <v>Bedrooms</v>
          </cell>
          <cell r="FK8365" t="str">
            <v>EISAq</v>
          </cell>
          <cell r="FL8365">
            <v>35773.949999999997</v>
          </cell>
        </row>
        <row r="8366">
          <cell r="EZ8366" t="str">
            <v>MT</v>
          </cell>
          <cell r="FA8366" t="str">
            <v>Living Room/Family Room</v>
          </cell>
          <cell r="FB8366">
            <v>585993.65</v>
          </cell>
          <cell r="FC8366">
            <v>703192.38</v>
          </cell>
          <cell r="FI8366" t="str">
            <v>ID</v>
          </cell>
          <cell r="FJ8366" t="str">
            <v>Bedrooms</v>
          </cell>
          <cell r="FK8366" t="str">
            <v>EISAx</v>
          </cell>
          <cell r="FL8366">
            <v>757215.27499999991</v>
          </cell>
        </row>
        <row r="8367">
          <cell r="EZ8367" t="str">
            <v>MT</v>
          </cell>
          <cell r="FA8367" t="str">
            <v>Other</v>
          </cell>
          <cell r="FB8367">
            <v>579600.99199999997</v>
          </cell>
          <cell r="FC8367">
            <v>340941.76</v>
          </cell>
          <cell r="FI8367" t="str">
            <v>ID</v>
          </cell>
          <cell r="FJ8367" t="str">
            <v>Exterior</v>
          </cell>
          <cell r="FK8367" t="str">
            <v>EISAnqnx</v>
          </cell>
          <cell r="FL8367">
            <v>71547.899999999994</v>
          </cell>
        </row>
        <row r="8368">
          <cell r="EZ8368" t="str">
            <v>OR</v>
          </cell>
          <cell r="FA8368" t="str">
            <v>Bathroom</v>
          </cell>
          <cell r="FB8368">
            <v>154004.72</v>
          </cell>
          <cell r="FC8368">
            <v>107803.304</v>
          </cell>
          <cell r="FI8368" t="str">
            <v>ID</v>
          </cell>
          <cell r="FJ8368" t="str">
            <v>Exterior</v>
          </cell>
          <cell r="FK8368" t="str">
            <v>EISAq</v>
          </cell>
          <cell r="FL8368">
            <v>17886.974999999999</v>
          </cell>
        </row>
        <row r="8369">
          <cell r="EZ8369" t="str">
            <v>OR</v>
          </cell>
          <cell r="FA8369" t="str">
            <v>Bedrooms</v>
          </cell>
          <cell r="FB8369">
            <v>98178.009000000005</v>
          </cell>
          <cell r="FC8369">
            <v>257957.90599999999</v>
          </cell>
          <cell r="FI8369" t="str">
            <v>ID</v>
          </cell>
          <cell r="FJ8369" t="str">
            <v>Exterior</v>
          </cell>
          <cell r="FK8369" t="str">
            <v>EISAx</v>
          </cell>
          <cell r="FL8369">
            <v>381588.8</v>
          </cell>
        </row>
        <row r="8370">
          <cell r="EZ8370" t="str">
            <v>OR</v>
          </cell>
          <cell r="FA8370" t="str">
            <v>Exterior</v>
          </cell>
          <cell r="FB8370">
            <v>252182.72899999999</v>
          </cell>
          <cell r="FC8370">
            <v>2344721.8619999997</v>
          </cell>
          <cell r="FI8370" t="str">
            <v>ID</v>
          </cell>
          <cell r="FJ8370" t="str">
            <v>Kitchen</v>
          </cell>
          <cell r="FK8370" t="str">
            <v>EISAnqnx</v>
          </cell>
          <cell r="FL8370">
            <v>238492.99999999997</v>
          </cell>
        </row>
        <row r="8371">
          <cell r="EZ8371" t="str">
            <v>OR</v>
          </cell>
          <cell r="FA8371" t="str">
            <v>Kitchen</v>
          </cell>
          <cell r="FB8371">
            <v>198281.07699999999</v>
          </cell>
          <cell r="FC8371">
            <v>292608.96799999999</v>
          </cell>
          <cell r="FI8371" t="str">
            <v>ID</v>
          </cell>
          <cell r="FJ8371" t="str">
            <v>Kitchen</v>
          </cell>
          <cell r="FK8371" t="str">
            <v>EISAq</v>
          </cell>
          <cell r="FL8371">
            <v>57238.319999999992</v>
          </cell>
        </row>
        <row r="8372">
          <cell r="EZ8372" t="str">
            <v>OR</v>
          </cell>
          <cell r="FA8372" t="str">
            <v>Living Room/Family Room</v>
          </cell>
          <cell r="FB8372">
            <v>157854.83799999999</v>
          </cell>
          <cell r="FC8372">
            <v>336885.32500000001</v>
          </cell>
          <cell r="FI8372" t="str">
            <v>ID</v>
          </cell>
          <cell r="FJ8372" t="str">
            <v>Kitchen</v>
          </cell>
          <cell r="FK8372" t="str">
            <v>EISAx</v>
          </cell>
          <cell r="FL8372">
            <v>792989.22499999998</v>
          </cell>
        </row>
        <row r="8373">
          <cell r="EZ8373" t="str">
            <v>OR</v>
          </cell>
          <cell r="FA8373" t="str">
            <v>Other</v>
          </cell>
          <cell r="FB8373">
            <v>419662.86199999996</v>
          </cell>
          <cell r="FC8373">
            <v>1299414.825</v>
          </cell>
          <cell r="FI8373" t="str">
            <v>ID</v>
          </cell>
          <cell r="FJ8373" t="str">
            <v>Living Room/Family Room</v>
          </cell>
          <cell r="FK8373" t="str">
            <v>EISAnqnx</v>
          </cell>
          <cell r="FL8373">
            <v>119246.49999999999</v>
          </cell>
        </row>
        <row r="8374">
          <cell r="EZ8374" t="str">
            <v>MT</v>
          </cell>
          <cell r="FA8374" t="str">
            <v>Bathroom</v>
          </cell>
          <cell r="FB8374">
            <v>480765.18000000005</v>
          </cell>
          <cell r="FC8374">
            <v>95008.357000000004</v>
          </cell>
          <cell r="FI8374" t="str">
            <v>ID</v>
          </cell>
          <cell r="FJ8374" t="str">
            <v>Living Room/Family Room</v>
          </cell>
          <cell r="FK8374" t="str">
            <v>EISAq</v>
          </cell>
          <cell r="FL8374">
            <v>125208.825</v>
          </cell>
        </row>
        <row r="8375">
          <cell r="EZ8375" t="str">
            <v>MT</v>
          </cell>
          <cell r="FA8375" t="str">
            <v>Bedrooms</v>
          </cell>
          <cell r="FB8375">
            <v>418952.51400000002</v>
          </cell>
          <cell r="FC8375">
            <v>652467.03</v>
          </cell>
          <cell r="FI8375" t="str">
            <v>ID</v>
          </cell>
          <cell r="FJ8375" t="str">
            <v>Living Room/Family Room</v>
          </cell>
          <cell r="FK8375" t="str">
            <v>EISAx</v>
          </cell>
          <cell r="FL8375">
            <v>1413071.0249999999</v>
          </cell>
        </row>
        <row r="8376">
          <cell r="EZ8376" t="str">
            <v>MT</v>
          </cell>
          <cell r="FA8376" t="str">
            <v>Exterior</v>
          </cell>
          <cell r="FB8376">
            <v>457871.60000000003</v>
          </cell>
          <cell r="FC8376">
            <v>3333305.2480000001</v>
          </cell>
          <cell r="FI8376" t="str">
            <v>ID</v>
          </cell>
          <cell r="FJ8376" t="str">
            <v>Other</v>
          </cell>
          <cell r="FK8376" t="str">
            <v>EISAnqnx</v>
          </cell>
          <cell r="FL8376">
            <v>286191.59999999998</v>
          </cell>
        </row>
        <row r="8377">
          <cell r="EZ8377" t="str">
            <v>MT</v>
          </cell>
          <cell r="FA8377" t="str">
            <v>Garage</v>
          </cell>
          <cell r="FB8377">
            <v>0</v>
          </cell>
          <cell r="FC8377">
            <v>0</v>
          </cell>
          <cell r="FI8377" t="str">
            <v>ID</v>
          </cell>
          <cell r="FJ8377" t="str">
            <v>Other</v>
          </cell>
          <cell r="FK8377" t="str">
            <v>EISAq</v>
          </cell>
          <cell r="FL8377">
            <v>428094.935</v>
          </cell>
        </row>
        <row r="8378">
          <cell r="EZ8378" t="str">
            <v>MT</v>
          </cell>
          <cell r="FA8378" t="str">
            <v>Kitchen</v>
          </cell>
          <cell r="FB8378">
            <v>183148.64</v>
          </cell>
          <cell r="FC8378">
            <v>286169.75</v>
          </cell>
          <cell r="FI8378" t="str">
            <v>ID</v>
          </cell>
          <cell r="FJ8378" t="str">
            <v>Other</v>
          </cell>
          <cell r="FK8378" t="str">
            <v>EISAx</v>
          </cell>
          <cell r="FL8378">
            <v>172907.42499999999</v>
          </cell>
        </row>
        <row r="8379">
          <cell r="EZ8379" t="str">
            <v>MT</v>
          </cell>
          <cell r="FA8379" t="str">
            <v>Living Room/Family Room</v>
          </cell>
          <cell r="FB8379">
            <v>520828.94500000007</v>
          </cell>
          <cell r="FC8379">
            <v>686807.4</v>
          </cell>
          <cell r="FI8379" t="str">
            <v>OR</v>
          </cell>
          <cell r="FJ8379" t="str">
            <v>Bathroom</v>
          </cell>
          <cell r="FK8379" t="str">
            <v>EISAnqnx</v>
          </cell>
          <cell r="FL8379">
            <v>419299.92</v>
          </cell>
        </row>
        <row r="8380">
          <cell r="EZ8380" t="str">
            <v>MT</v>
          </cell>
          <cell r="FA8380" t="str">
            <v>Other</v>
          </cell>
          <cell r="FB8380">
            <v>560892.71000000008</v>
          </cell>
          <cell r="FC8380">
            <v>1414823.2440000002</v>
          </cell>
          <cell r="FI8380" t="str">
            <v>OR</v>
          </cell>
          <cell r="FJ8380" t="str">
            <v>Bathroom</v>
          </cell>
          <cell r="FK8380" t="str">
            <v>EISAx</v>
          </cell>
          <cell r="FL8380">
            <v>516061.44</v>
          </cell>
        </row>
        <row r="8381">
          <cell r="EZ8381" t="str">
            <v>WA</v>
          </cell>
          <cell r="FA8381" t="str">
            <v>Bathroom</v>
          </cell>
          <cell r="FB8381">
            <v>45759.845999999998</v>
          </cell>
          <cell r="FC8381">
            <v>103999.65</v>
          </cell>
          <cell r="FI8381" t="str">
            <v>OR</v>
          </cell>
          <cell r="FJ8381" t="str">
            <v>Bedrooms</v>
          </cell>
          <cell r="FK8381" t="str">
            <v>EISAnqnx</v>
          </cell>
          <cell r="FL8381">
            <v>677330.64</v>
          </cell>
        </row>
        <row r="8382">
          <cell r="EZ8382" t="str">
            <v>WA</v>
          </cell>
          <cell r="FA8382" t="str">
            <v>Bedrooms</v>
          </cell>
          <cell r="FB8382">
            <v>187199.37</v>
          </cell>
          <cell r="FC8382">
            <v>249599.16</v>
          </cell>
          <cell r="FI8382" t="str">
            <v>OR</v>
          </cell>
          <cell r="FJ8382" t="str">
            <v>Bedrooms</v>
          </cell>
          <cell r="FK8382" t="str">
            <v>EISAq</v>
          </cell>
          <cell r="FL8382">
            <v>70958.448000000004</v>
          </cell>
        </row>
        <row r="8383">
          <cell r="EZ8383" t="str">
            <v>WA</v>
          </cell>
          <cell r="FA8383" t="str">
            <v>Kitchen</v>
          </cell>
          <cell r="FB8383">
            <v>723837.56400000001</v>
          </cell>
          <cell r="FC8383">
            <v>295359.00599999999</v>
          </cell>
          <cell r="FI8383" t="str">
            <v>OR</v>
          </cell>
          <cell r="FJ8383" t="str">
            <v>Exterior</v>
          </cell>
          <cell r="FK8383" t="str">
            <v>EISAnqnx</v>
          </cell>
          <cell r="FL8383">
            <v>419299.92</v>
          </cell>
        </row>
        <row r="8384">
          <cell r="EZ8384" t="str">
            <v>WA</v>
          </cell>
          <cell r="FA8384" t="str">
            <v>Living Room/Family Room</v>
          </cell>
          <cell r="FB8384">
            <v>519998.25</v>
          </cell>
          <cell r="FC8384">
            <v>675997.72499999998</v>
          </cell>
          <cell r="FI8384" t="str">
            <v>OR</v>
          </cell>
          <cell r="FJ8384" t="str">
            <v>Kitchen</v>
          </cell>
          <cell r="FK8384" t="str">
            <v>EISAq</v>
          </cell>
          <cell r="FL8384">
            <v>51606.144</v>
          </cell>
        </row>
        <row r="8385">
          <cell r="EZ8385" t="str">
            <v>WA</v>
          </cell>
          <cell r="FA8385" t="str">
            <v>Other</v>
          </cell>
          <cell r="FB8385">
            <v>1250075.7930000001</v>
          </cell>
          <cell r="FC8385">
            <v>1476795.03</v>
          </cell>
          <cell r="FI8385" t="str">
            <v>OR</v>
          </cell>
          <cell r="FJ8385" t="str">
            <v>Kitchen</v>
          </cell>
          <cell r="FK8385" t="str">
            <v>EISAx</v>
          </cell>
          <cell r="FL8385">
            <v>209649.96</v>
          </cell>
        </row>
        <row r="8386">
          <cell r="EZ8386" t="str">
            <v>WA</v>
          </cell>
          <cell r="FA8386" t="str">
            <v>Bathroom</v>
          </cell>
          <cell r="FB8386">
            <v>262079.11799999999</v>
          </cell>
          <cell r="FC8386">
            <v>93599.684999999998</v>
          </cell>
          <cell r="FI8386" t="str">
            <v>OR</v>
          </cell>
          <cell r="FJ8386" t="str">
            <v>Living Room/Family Room</v>
          </cell>
          <cell r="FK8386" t="str">
            <v>EISAx</v>
          </cell>
          <cell r="FL8386">
            <v>709584.48</v>
          </cell>
        </row>
        <row r="8387">
          <cell r="EZ8387" t="str">
            <v>WA</v>
          </cell>
          <cell r="FA8387" t="str">
            <v>Bedrooms</v>
          </cell>
          <cell r="FB8387">
            <v>727997.54999999993</v>
          </cell>
          <cell r="FC8387">
            <v>1171036.0589999999</v>
          </cell>
          <cell r="FI8387" t="str">
            <v>OR</v>
          </cell>
          <cell r="FJ8387" t="str">
            <v>Other</v>
          </cell>
          <cell r="FK8387" t="str">
            <v>EISAnqnx</v>
          </cell>
          <cell r="FL8387">
            <v>1596565.08</v>
          </cell>
        </row>
        <row r="8388">
          <cell r="EZ8388" t="str">
            <v>WA</v>
          </cell>
          <cell r="FA8388" t="str">
            <v>Exterior</v>
          </cell>
          <cell r="FB8388">
            <v>31199.895</v>
          </cell>
          <cell r="FC8388">
            <v>3244789.08</v>
          </cell>
          <cell r="FI8388" t="str">
            <v>OR</v>
          </cell>
          <cell r="FJ8388" t="str">
            <v>Other</v>
          </cell>
          <cell r="FK8388" t="str">
            <v>EISAq</v>
          </cell>
          <cell r="FL8388">
            <v>0</v>
          </cell>
        </row>
        <row r="8389">
          <cell r="EZ8389" t="str">
            <v>WA</v>
          </cell>
          <cell r="FA8389" t="str">
            <v>Garage</v>
          </cell>
          <cell r="FB8389">
            <v>228799.22999999998</v>
          </cell>
          <cell r="FC8389">
            <v>553278.13800000004</v>
          </cell>
          <cell r="FI8389" t="str">
            <v>OR</v>
          </cell>
          <cell r="FJ8389" t="str">
            <v>Other</v>
          </cell>
          <cell r="FK8389" t="str">
            <v>EISAx</v>
          </cell>
          <cell r="FL8389">
            <v>169332.66</v>
          </cell>
        </row>
        <row r="8390">
          <cell r="EZ8390" t="str">
            <v>WA</v>
          </cell>
          <cell r="FA8390" t="str">
            <v>Kitchen</v>
          </cell>
          <cell r="FB8390">
            <v>62399.79</v>
          </cell>
          <cell r="FC8390">
            <v>266239.10399999999</v>
          </cell>
          <cell r="FI8390" t="str">
            <v>WA</v>
          </cell>
          <cell r="FJ8390" t="str">
            <v>Bathroom</v>
          </cell>
          <cell r="FK8390" t="str">
            <v>EISAnqnx</v>
          </cell>
          <cell r="FL8390">
            <v>499198.32</v>
          </cell>
        </row>
        <row r="8391">
          <cell r="EZ8391" t="str">
            <v>WA</v>
          </cell>
          <cell r="FA8391" t="str">
            <v>Living Room/Family Room</v>
          </cell>
          <cell r="FB8391">
            <v>291199.02</v>
          </cell>
          <cell r="FC8391">
            <v>590718.01199999999</v>
          </cell>
          <cell r="FI8391" t="str">
            <v>WA</v>
          </cell>
          <cell r="FJ8391" t="str">
            <v>Bathroom</v>
          </cell>
          <cell r="FK8391" t="str">
            <v>EISAq</v>
          </cell>
          <cell r="FL8391">
            <v>153919.48199999999</v>
          </cell>
        </row>
        <row r="8392">
          <cell r="EZ8392" t="str">
            <v>WA</v>
          </cell>
          <cell r="FA8392" t="str">
            <v>Other</v>
          </cell>
          <cell r="FB8392">
            <v>1433115.1769999999</v>
          </cell>
          <cell r="FC8392">
            <v>1622394.54</v>
          </cell>
          <cell r="FI8392" t="str">
            <v>WA</v>
          </cell>
          <cell r="FJ8392" t="str">
            <v>Bedrooms</v>
          </cell>
          <cell r="FK8392" t="str">
            <v>EISAnqnx</v>
          </cell>
          <cell r="FL8392">
            <v>207999.3</v>
          </cell>
        </row>
        <row r="8393">
          <cell r="EZ8393" t="str">
            <v>WA</v>
          </cell>
          <cell r="FA8393" t="str">
            <v>Bathroom</v>
          </cell>
          <cell r="FB8393">
            <v>1853079.9000000001</v>
          </cell>
          <cell r="FC8393">
            <v>837156.09600000002</v>
          </cell>
          <cell r="FI8393" t="str">
            <v>WA</v>
          </cell>
          <cell r="FJ8393" t="str">
            <v>Bedrooms</v>
          </cell>
          <cell r="FK8393" t="str">
            <v>EISAq</v>
          </cell>
          <cell r="FL8393">
            <v>74879.747999999992</v>
          </cell>
        </row>
        <row r="8394">
          <cell r="EZ8394" t="str">
            <v>WA</v>
          </cell>
          <cell r="FA8394" t="str">
            <v>Bedrooms</v>
          </cell>
          <cell r="FB8394">
            <v>2507108.1</v>
          </cell>
          <cell r="FC8394">
            <v>3073932.54</v>
          </cell>
          <cell r="FI8394" t="str">
            <v>WA</v>
          </cell>
          <cell r="FJ8394" t="str">
            <v>Bedrooms</v>
          </cell>
          <cell r="FK8394" t="str">
            <v>EISAx</v>
          </cell>
          <cell r="FL8394">
            <v>83199.72</v>
          </cell>
        </row>
        <row r="8395">
          <cell r="EZ8395" t="str">
            <v>WA</v>
          </cell>
          <cell r="FA8395" t="str">
            <v>Exterior</v>
          </cell>
          <cell r="FB8395">
            <v>1787677.08</v>
          </cell>
          <cell r="FC8395">
            <v>12753549.9</v>
          </cell>
          <cell r="FI8395" t="str">
            <v>WA</v>
          </cell>
          <cell r="FJ8395" t="str">
            <v>Exterior</v>
          </cell>
          <cell r="FK8395" t="str">
            <v>EISAnqnx</v>
          </cell>
          <cell r="FL8395">
            <v>249599.16</v>
          </cell>
        </row>
        <row r="8396">
          <cell r="EZ8396" t="str">
            <v>WA</v>
          </cell>
          <cell r="FA8396" t="str">
            <v>Garage</v>
          </cell>
          <cell r="FB8396">
            <v>715070.83200000005</v>
          </cell>
          <cell r="FC8396">
            <v>3052131.6</v>
          </cell>
          <cell r="FI8396" t="str">
            <v>WA</v>
          </cell>
          <cell r="FJ8396" t="str">
            <v>Exterior</v>
          </cell>
          <cell r="FK8396" t="str">
            <v>EISAq</v>
          </cell>
          <cell r="FL8396">
            <v>27039.909</v>
          </cell>
        </row>
        <row r="8397">
          <cell r="EZ8397" t="str">
            <v>WA</v>
          </cell>
          <cell r="FA8397" t="str">
            <v>Kitchen</v>
          </cell>
          <cell r="FB8397">
            <v>2834122.2</v>
          </cell>
          <cell r="FC8397">
            <v>671468.95200000005</v>
          </cell>
          <cell r="FI8397" t="str">
            <v>WA</v>
          </cell>
          <cell r="FJ8397" t="str">
            <v>Exterior</v>
          </cell>
          <cell r="FK8397" t="str">
            <v>EISAx</v>
          </cell>
          <cell r="FL8397">
            <v>623997.9</v>
          </cell>
        </row>
        <row r="8398">
          <cell r="EZ8398" t="str">
            <v>WA</v>
          </cell>
          <cell r="FA8398" t="str">
            <v>Living Room/Family Room</v>
          </cell>
          <cell r="FB8398">
            <v>261611.28</v>
          </cell>
          <cell r="FC8398">
            <v>1351658.28</v>
          </cell>
          <cell r="FI8398" t="str">
            <v>WA</v>
          </cell>
          <cell r="FJ8398" t="str">
            <v>Kitchen</v>
          </cell>
          <cell r="FK8398" t="str">
            <v>EISAnqnx</v>
          </cell>
          <cell r="FL8398">
            <v>124799.58</v>
          </cell>
        </row>
        <row r="8399">
          <cell r="EZ8399" t="str">
            <v>WA</v>
          </cell>
          <cell r="FA8399" t="str">
            <v>Other</v>
          </cell>
          <cell r="FB8399">
            <v>5624642.5200000005</v>
          </cell>
          <cell r="FC8399">
            <v>5524358.1960000005</v>
          </cell>
          <cell r="FI8399" t="str">
            <v>WA</v>
          </cell>
          <cell r="FJ8399" t="str">
            <v>Kitchen</v>
          </cell>
          <cell r="FK8399" t="str">
            <v>EISAq</v>
          </cell>
          <cell r="FL8399">
            <v>189279.36299999998</v>
          </cell>
        </row>
        <row r="8400">
          <cell r="EZ8400" t="str">
            <v>WA</v>
          </cell>
          <cell r="FA8400" t="str">
            <v>Bathroom</v>
          </cell>
          <cell r="FB8400">
            <v>2237538.4</v>
          </cell>
          <cell r="FC8400">
            <v>243748.864</v>
          </cell>
          <cell r="FI8400" t="str">
            <v>WA</v>
          </cell>
          <cell r="FJ8400" t="str">
            <v>Kitchen</v>
          </cell>
          <cell r="FK8400" t="str">
            <v>EISAx</v>
          </cell>
          <cell r="FL8400">
            <v>374398.74</v>
          </cell>
        </row>
        <row r="8401">
          <cell r="EZ8401" t="str">
            <v>WA</v>
          </cell>
          <cell r="FA8401" t="str">
            <v>Bedrooms</v>
          </cell>
          <cell r="FB8401">
            <v>1475823.2</v>
          </cell>
          <cell r="FC8401">
            <v>1146381.3759999999</v>
          </cell>
          <cell r="FI8401" t="str">
            <v>WA</v>
          </cell>
          <cell r="FJ8401" t="str">
            <v>Living Room/Family Room</v>
          </cell>
          <cell r="FK8401" t="str">
            <v>EISAq</v>
          </cell>
          <cell r="FL8401">
            <v>324478.908</v>
          </cell>
        </row>
        <row r="8402">
          <cell r="EZ8402" t="str">
            <v>WA</v>
          </cell>
          <cell r="FA8402" t="str">
            <v>Exterior</v>
          </cell>
          <cell r="FB8402">
            <v>5122534.72</v>
          </cell>
          <cell r="FC8402">
            <v>4779762.88</v>
          </cell>
          <cell r="FI8402" t="str">
            <v>WA</v>
          </cell>
          <cell r="FJ8402" t="str">
            <v>Other</v>
          </cell>
          <cell r="FK8402" t="str">
            <v>EISAnqnx</v>
          </cell>
          <cell r="FL8402">
            <v>207999.3</v>
          </cell>
        </row>
        <row r="8403">
          <cell r="EZ8403" t="str">
            <v>WA</v>
          </cell>
          <cell r="FA8403" t="str">
            <v>Garage</v>
          </cell>
          <cell r="FB8403">
            <v>590329.28</v>
          </cell>
          <cell r="FC8403">
            <v>721725.152</v>
          </cell>
          <cell r="FI8403" t="str">
            <v>WA</v>
          </cell>
          <cell r="FJ8403" t="str">
            <v>Other</v>
          </cell>
          <cell r="FK8403" t="str">
            <v>EISAq</v>
          </cell>
          <cell r="FL8403">
            <v>41599.86</v>
          </cell>
        </row>
        <row r="8404">
          <cell r="EZ8404" t="str">
            <v>WA</v>
          </cell>
          <cell r="FA8404" t="str">
            <v>Kitchen</v>
          </cell>
          <cell r="FB8404">
            <v>891206.78399999999</v>
          </cell>
          <cell r="FC8404">
            <v>312303.23200000002</v>
          </cell>
          <cell r="FI8404" t="str">
            <v>WA</v>
          </cell>
          <cell r="FJ8404" t="str">
            <v>Other</v>
          </cell>
          <cell r="FK8404" t="str">
            <v>EISAx</v>
          </cell>
          <cell r="FL8404">
            <v>519998.25</v>
          </cell>
        </row>
        <row r="8405">
          <cell r="EZ8405" t="str">
            <v>WA</v>
          </cell>
          <cell r="FA8405" t="str">
            <v>Living Room/Family Room</v>
          </cell>
          <cell r="FB8405">
            <v>2799303.36</v>
          </cell>
          <cell r="FC8405">
            <v>1576750.4639999999</v>
          </cell>
          <cell r="FI8405" t="str">
            <v>WA</v>
          </cell>
          <cell r="FJ8405" t="str">
            <v>Bathroom</v>
          </cell>
          <cell r="FK8405" t="str">
            <v>EISAnqnx</v>
          </cell>
          <cell r="FL8405">
            <v>1333001.6000000001</v>
          </cell>
        </row>
        <row r="8406">
          <cell r="EZ8406" t="str">
            <v>WA</v>
          </cell>
          <cell r="FA8406" t="str">
            <v>Other</v>
          </cell>
          <cell r="FB8406">
            <v>6779265.2800000003</v>
          </cell>
          <cell r="FC8406">
            <v>2212782.656</v>
          </cell>
          <cell r="FI8406" t="str">
            <v>WA</v>
          </cell>
          <cell r="FJ8406" t="str">
            <v>Bedrooms</v>
          </cell>
          <cell r="FK8406" t="str">
            <v>EISAnqnx</v>
          </cell>
          <cell r="FL8406">
            <v>342771.84</v>
          </cell>
        </row>
        <row r="8407">
          <cell r="EZ8407" t="str">
            <v>ID</v>
          </cell>
          <cell r="FA8407" t="str">
            <v>Bathroom</v>
          </cell>
          <cell r="FB8407">
            <v>196756.72499999998</v>
          </cell>
          <cell r="FC8407">
            <v>112091.70999999999</v>
          </cell>
          <cell r="FI8407" t="str">
            <v>WA</v>
          </cell>
          <cell r="FJ8407" t="str">
            <v>Bedrooms</v>
          </cell>
          <cell r="FK8407" t="str">
            <v>EISAq</v>
          </cell>
          <cell r="FL8407">
            <v>321824.67200000002</v>
          </cell>
        </row>
        <row r="8408">
          <cell r="EZ8408" t="str">
            <v>ID</v>
          </cell>
          <cell r="FA8408" t="str">
            <v>Bedrooms</v>
          </cell>
          <cell r="FB8408">
            <v>691629.7</v>
          </cell>
          <cell r="FC8408">
            <v>719056.3949999999</v>
          </cell>
          <cell r="FI8408" t="str">
            <v>WA</v>
          </cell>
          <cell r="FJ8408" t="str">
            <v>Exterior</v>
          </cell>
          <cell r="FK8408" t="str">
            <v>EISAq</v>
          </cell>
          <cell r="FL8408">
            <v>199950.24</v>
          </cell>
        </row>
        <row r="8409">
          <cell r="EZ8409" t="str">
            <v>ID</v>
          </cell>
          <cell r="FA8409" t="str">
            <v>Exterior</v>
          </cell>
          <cell r="FB8409">
            <v>240877.93</v>
          </cell>
          <cell r="FC8409">
            <v>2074889.0999999999</v>
          </cell>
          <cell r="FI8409" t="str">
            <v>WA</v>
          </cell>
          <cell r="FJ8409" t="str">
            <v>Exterior</v>
          </cell>
          <cell r="FK8409" t="str">
            <v>EISAx</v>
          </cell>
          <cell r="FL8409">
            <v>533200.64000000001</v>
          </cell>
        </row>
        <row r="8410">
          <cell r="EZ8410" t="str">
            <v>ID</v>
          </cell>
          <cell r="FA8410" t="str">
            <v>Garage</v>
          </cell>
          <cell r="FB8410">
            <v>500835.3</v>
          </cell>
          <cell r="FC8410">
            <v>1030289.7599999999</v>
          </cell>
          <cell r="FI8410" t="str">
            <v>WA</v>
          </cell>
          <cell r="FJ8410" t="str">
            <v>Kitchen</v>
          </cell>
          <cell r="FK8410" t="str">
            <v>EISAq</v>
          </cell>
          <cell r="FL8410">
            <v>260887.45600000001</v>
          </cell>
        </row>
        <row r="8411">
          <cell r="EZ8411" t="str">
            <v>ID</v>
          </cell>
          <cell r="FA8411" t="str">
            <v>Kitchen</v>
          </cell>
          <cell r="FB8411">
            <v>407823.02999999997</v>
          </cell>
          <cell r="FC8411">
            <v>91819.804999999993</v>
          </cell>
          <cell r="FI8411" t="str">
            <v>WA</v>
          </cell>
          <cell r="FJ8411" t="str">
            <v>Kitchen</v>
          </cell>
          <cell r="FK8411" t="str">
            <v>EISAx</v>
          </cell>
          <cell r="FL8411">
            <v>342771.84</v>
          </cell>
        </row>
        <row r="8412">
          <cell r="EZ8412" t="str">
            <v>ID</v>
          </cell>
          <cell r="FA8412" t="str">
            <v>Living Room/Family Room</v>
          </cell>
          <cell r="FB8412">
            <v>447174.37499999994</v>
          </cell>
          <cell r="FC8412">
            <v>510375.01999999996</v>
          </cell>
          <cell r="FI8412" t="str">
            <v>WA</v>
          </cell>
          <cell r="FJ8412" t="str">
            <v>Living Room/Family Room</v>
          </cell>
          <cell r="FK8412" t="str">
            <v>EISAnqnx</v>
          </cell>
          <cell r="FL8412">
            <v>552243.52</v>
          </cell>
        </row>
        <row r="8413">
          <cell r="EZ8413" t="str">
            <v>ID</v>
          </cell>
          <cell r="FA8413" t="str">
            <v>Other</v>
          </cell>
          <cell r="FB8413">
            <v>649893.42499999993</v>
          </cell>
          <cell r="FC8413">
            <v>469831.20999999996</v>
          </cell>
          <cell r="FI8413" t="str">
            <v>WA</v>
          </cell>
          <cell r="FJ8413" t="str">
            <v>Living Room/Family Room</v>
          </cell>
          <cell r="FK8413" t="str">
            <v>EISAq</v>
          </cell>
          <cell r="FL8413">
            <v>224705.984</v>
          </cell>
        </row>
        <row r="8414">
          <cell r="EZ8414" t="str">
            <v>WA</v>
          </cell>
          <cell r="FA8414" t="str">
            <v>Bathroom</v>
          </cell>
          <cell r="FB8414">
            <v>856929.6</v>
          </cell>
          <cell r="FC8414">
            <v>217088.83199999999</v>
          </cell>
          <cell r="FI8414" t="str">
            <v>WA</v>
          </cell>
          <cell r="FJ8414" t="str">
            <v>Living Room/Family Room</v>
          </cell>
          <cell r="FK8414" t="str">
            <v>EISAx</v>
          </cell>
          <cell r="FL8414">
            <v>742672.32</v>
          </cell>
        </row>
        <row r="8415">
          <cell r="EZ8415" t="str">
            <v>WA</v>
          </cell>
          <cell r="FA8415" t="str">
            <v>Bedrooms</v>
          </cell>
          <cell r="FB8415">
            <v>1372991.648</v>
          </cell>
          <cell r="FC8415">
            <v>1302532.9920000001</v>
          </cell>
          <cell r="FI8415" t="str">
            <v>WA</v>
          </cell>
          <cell r="FJ8415" t="str">
            <v>Other</v>
          </cell>
          <cell r="FK8415" t="str">
            <v>EISAnqnx</v>
          </cell>
          <cell r="FL8415">
            <v>1218744.3200000001</v>
          </cell>
        </row>
        <row r="8416">
          <cell r="EZ8416" t="str">
            <v>WA</v>
          </cell>
          <cell r="FA8416" t="str">
            <v>Exterior</v>
          </cell>
          <cell r="FB8416">
            <v>285643.2</v>
          </cell>
          <cell r="FC8416">
            <v>3839044.608</v>
          </cell>
          <cell r="FI8416" t="str">
            <v>WA</v>
          </cell>
          <cell r="FJ8416" t="str">
            <v>Other</v>
          </cell>
          <cell r="FK8416" t="str">
            <v>EISAq</v>
          </cell>
          <cell r="FL8416">
            <v>521774.91200000001</v>
          </cell>
        </row>
        <row r="8417">
          <cell r="EZ8417" t="str">
            <v>WA</v>
          </cell>
          <cell r="FA8417" t="str">
            <v>Kitchen</v>
          </cell>
          <cell r="FB8417">
            <v>1047358.4</v>
          </cell>
          <cell r="FC8417">
            <v>260887.45600000001</v>
          </cell>
          <cell r="FI8417" t="str">
            <v>OR</v>
          </cell>
          <cell r="FJ8417" t="str">
            <v>Bathroom</v>
          </cell>
          <cell r="FK8417" t="str">
            <v>EISAnqnx</v>
          </cell>
          <cell r="FL8417">
            <v>193523.04</v>
          </cell>
        </row>
        <row r="8418">
          <cell r="EZ8418" t="str">
            <v>WA</v>
          </cell>
          <cell r="FA8418" t="str">
            <v>Living Room/Family Room</v>
          </cell>
          <cell r="FB8418">
            <v>1085444.1599999999</v>
          </cell>
          <cell r="FC8418">
            <v>771236.64</v>
          </cell>
          <cell r="FI8418" t="str">
            <v>OR</v>
          </cell>
          <cell r="FJ8418" t="str">
            <v>Bathroom</v>
          </cell>
          <cell r="FK8418" t="str">
            <v>EISAx</v>
          </cell>
          <cell r="FL8418">
            <v>290284.56</v>
          </cell>
        </row>
        <row r="8419">
          <cell r="EZ8419" t="str">
            <v>WA</v>
          </cell>
          <cell r="FA8419" t="str">
            <v>Other</v>
          </cell>
          <cell r="FB8419">
            <v>1729093.504</v>
          </cell>
          <cell r="FC8419">
            <v>938813.98400000005</v>
          </cell>
          <cell r="FI8419" t="str">
            <v>OR</v>
          </cell>
          <cell r="FJ8419" t="str">
            <v>Bedrooms</v>
          </cell>
          <cell r="FK8419" t="str">
            <v>EISAnqnx</v>
          </cell>
          <cell r="FL8419">
            <v>258030.72</v>
          </cell>
        </row>
        <row r="8420">
          <cell r="EZ8420" t="str">
            <v>ID</v>
          </cell>
          <cell r="FA8420" t="str">
            <v>Bathroom</v>
          </cell>
          <cell r="FB8420">
            <v>321965.55</v>
          </cell>
          <cell r="FC8420">
            <v>212258.77</v>
          </cell>
          <cell r="FI8420" t="str">
            <v>OR</v>
          </cell>
          <cell r="FJ8420" t="str">
            <v>Bedrooms</v>
          </cell>
          <cell r="FK8420" t="str">
            <v>EISAq</v>
          </cell>
          <cell r="FL8420">
            <v>220938.804</v>
          </cell>
        </row>
        <row r="8421">
          <cell r="EZ8421" t="str">
            <v>ID</v>
          </cell>
          <cell r="FA8421" t="str">
            <v>Bedrooms</v>
          </cell>
          <cell r="FB8421">
            <v>364894.29</v>
          </cell>
          <cell r="FC8421">
            <v>209873.84</v>
          </cell>
          <cell r="FI8421" t="str">
            <v>OR</v>
          </cell>
          <cell r="FJ8421" t="str">
            <v>Exterior</v>
          </cell>
          <cell r="FK8421" t="str">
            <v>EISAnqnx</v>
          </cell>
          <cell r="FL8421">
            <v>96761.52</v>
          </cell>
        </row>
        <row r="8422">
          <cell r="EZ8422" t="str">
            <v>ID</v>
          </cell>
          <cell r="FA8422" t="str">
            <v>Exterior</v>
          </cell>
          <cell r="FB8422">
            <v>3920824.92</v>
          </cell>
          <cell r="FC8422">
            <v>3837352.3699999996</v>
          </cell>
          <cell r="FI8422" t="str">
            <v>OR</v>
          </cell>
          <cell r="FJ8422" t="str">
            <v>Exterior</v>
          </cell>
          <cell r="FK8422" t="str">
            <v>EISAq</v>
          </cell>
          <cell r="FL8422">
            <v>24190.38</v>
          </cell>
        </row>
        <row r="8423">
          <cell r="EZ8423" t="str">
            <v>ID</v>
          </cell>
          <cell r="FA8423" t="str">
            <v>Garage</v>
          </cell>
          <cell r="FB8423">
            <v>740520.7649999999</v>
          </cell>
          <cell r="FC8423">
            <v>586692.77999999991</v>
          </cell>
          <cell r="FI8423" t="str">
            <v>OR</v>
          </cell>
          <cell r="FJ8423" t="str">
            <v>Kitchen</v>
          </cell>
          <cell r="FK8423" t="str">
            <v>EISAq</v>
          </cell>
          <cell r="FL8423">
            <v>282221.09999999998</v>
          </cell>
        </row>
        <row r="8424">
          <cell r="EZ8424" t="str">
            <v>ID</v>
          </cell>
          <cell r="FA8424" t="str">
            <v>Kitchen</v>
          </cell>
          <cell r="FB8424">
            <v>746483.09</v>
          </cell>
          <cell r="FC8424">
            <v>524684.6</v>
          </cell>
          <cell r="FI8424" t="str">
            <v>OR</v>
          </cell>
          <cell r="FJ8424" t="str">
            <v>Living Room/Family Room</v>
          </cell>
          <cell r="FK8424" t="str">
            <v>EISAq</v>
          </cell>
          <cell r="FL8424">
            <v>70958.448000000004</v>
          </cell>
        </row>
        <row r="8425">
          <cell r="EZ8425" t="str">
            <v>ID</v>
          </cell>
          <cell r="FA8425" t="str">
            <v>Living Room/Family Room</v>
          </cell>
          <cell r="FB8425">
            <v>2668736.67</v>
          </cell>
          <cell r="FC8425">
            <v>1508468.2249999999</v>
          </cell>
          <cell r="FI8425" t="str">
            <v>OR</v>
          </cell>
          <cell r="FJ8425" t="str">
            <v>Other</v>
          </cell>
          <cell r="FK8425" t="str">
            <v>EISAq</v>
          </cell>
          <cell r="FL8425">
            <v>48380.76</v>
          </cell>
        </row>
        <row r="8426">
          <cell r="EZ8426" t="str">
            <v>ID</v>
          </cell>
          <cell r="FA8426" t="str">
            <v>Other</v>
          </cell>
          <cell r="FB8426">
            <v>1547819.5699999998</v>
          </cell>
          <cell r="FC8426">
            <v>1410686.095</v>
          </cell>
          <cell r="FI8426" t="str">
            <v>WA</v>
          </cell>
          <cell r="FJ8426" t="str">
            <v>Bathroom</v>
          </cell>
          <cell r="FK8426" t="str">
            <v>EISAnqnx</v>
          </cell>
          <cell r="FL8426">
            <v>665597.76</v>
          </cell>
        </row>
        <row r="8427">
          <cell r="EZ8427" t="str">
            <v>OR</v>
          </cell>
          <cell r="FA8427" t="str">
            <v>Bathroom</v>
          </cell>
          <cell r="FB8427">
            <v>231007.08</v>
          </cell>
          <cell r="FC8427">
            <v>103953.186</v>
          </cell>
          <cell r="FI8427" t="str">
            <v>WA</v>
          </cell>
          <cell r="FJ8427" t="str">
            <v>Bathroom</v>
          </cell>
          <cell r="FK8427" t="str">
            <v>EISAq</v>
          </cell>
          <cell r="FL8427">
            <v>116479.60799999999</v>
          </cell>
        </row>
        <row r="8428">
          <cell r="EZ8428" t="str">
            <v>OR</v>
          </cell>
          <cell r="FA8428" t="str">
            <v>Bedrooms</v>
          </cell>
          <cell r="FB8428">
            <v>346510.62</v>
          </cell>
          <cell r="FC8428">
            <v>625644.17500000005</v>
          </cell>
          <cell r="FI8428" t="str">
            <v>WA</v>
          </cell>
          <cell r="FJ8428" t="str">
            <v>Bedrooms</v>
          </cell>
          <cell r="FK8428" t="str">
            <v>EISAq</v>
          </cell>
          <cell r="FL8428">
            <v>395198.67</v>
          </cell>
        </row>
        <row r="8429">
          <cell r="EZ8429" t="str">
            <v>OR</v>
          </cell>
          <cell r="FA8429" t="str">
            <v>Exterior</v>
          </cell>
          <cell r="FB8429">
            <v>231007.08</v>
          </cell>
          <cell r="FC8429">
            <v>1751803.69</v>
          </cell>
          <cell r="FI8429" t="str">
            <v>WA</v>
          </cell>
          <cell r="FJ8429" t="str">
            <v>Exterior</v>
          </cell>
          <cell r="FK8429" t="str">
            <v>EISAq</v>
          </cell>
          <cell r="FL8429">
            <v>45759.845999999998</v>
          </cell>
        </row>
        <row r="8430">
          <cell r="EZ8430" t="str">
            <v>OR</v>
          </cell>
          <cell r="FA8430" t="str">
            <v>Kitchen</v>
          </cell>
          <cell r="FB8430">
            <v>770023.6</v>
          </cell>
          <cell r="FC8430">
            <v>298384.14500000002</v>
          </cell>
          <cell r="FI8430" t="str">
            <v>WA</v>
          </cell>
          <cell r="FJ8430" t="str">
            <v>Exterior</v>
          </cell>
          <cell r="FK8430" t="str">
            <v>EISAx</v>
          </cell>
          <cell r="FL8430">
            <v>270399.08999999997</v>
          </cell>
        </row>
        <row r="8431">
          <cell r="EZ8431" t="str">
            <v>OR</v>
          </cell>
          <cell r="FA8431" t="str">
            <v>Living Room/Family Room</v>
          </cell>
          <cell r="FB8431">
            <v>231007.08</v>
          </cell>
          <cell r="FC8431">
            <v>454313.924</v>
          </cell>
          <cell r="FI8431" t="str">
            <v>WA</v>
          </cell>
          <cell r="FJ8431" t="str">
            <v>Garage</v>
          </cell>
          <cell r="FK8431" t="str">
            <v>EISAq</v>
          </cell>
          <cell r="FL8431">
            <v>83199.72</v>
          </cell>
        </row>
        <row r="8432">
          <cell r="EZ8432" t="str">
            <v>OR</v>
          </cell>
          <cell r="FA8432" t="str">
            <v>Other</v>
          </cell>
          <cell r="FB8432">
            <v>115503.54</v>
          </cell>
          <cell r="FC8432">
            <v>96252.95</v>
          </cell>
          <cell r="FI8432" t="str">
            <v>WA</v>
          </cell>
          <cell r="FJ8432" t="str">
            <v>Garage</v>
          </cell>
          <cell r="FK8432" t="str">
            <v>EISAx</v>
          </cell>
          <cell r="FL8432">
            <v>155999.47500000001</v>
          </cell>
        </row>
        <row r="8433">
          <cell r="EZ8433" t="str">
            <v>WA</v>
          </cell>
          <cell r="FA8433" t="str">
            <v>Bathroom</v>
          </cell>
          <cell r="FB8433">
            <v>1932852.32</v>
          </cell>
          <cell r="FC8433">
            <v>177098.78400000001</v>
          </cell>
          <cell r="FI8433" t="str">
            <v>WA</v>
          </cell>
          <cell r="FJ8433" t="str">
            <v>Kitchen</v>
          </cell>
          <cell r="FK8433" t="str">
            <v>EISAq</v>
          </cell>
          <cell r="FL8433">
            <v>93599.684999999998</v>
          </cell>
        </row>
        <row r="8434">
          <cell r="EZ8434" t="str">
            <v>WA</v>
          </cell>
          <cell r="FA8434" t="str">
            <v>Bedrooms</v>
          </cell>
          <cell r="FB8434">
            <v>1828116.48</v>
          </cell>
          <cell r="FC8434">
            <v>1734806.368</v>
          </cell>
          <cell r="FI8434" t="str">
            <v>WA</v>
          </cell>
          <cell r="FJ8434" t="str">
            <v>Kitchen</v>
          </cell>
          <cell r="FK8434" t="str">
            <v>EISAx</v>
          </cell>
          <cell r="FL8434">
            <v>124799.58</v>
          </cell>
        </row>
        <row r="8435">
          <cell r="EZ8435" t="str">
            <v>WA</v>
          </cell>
          <cell r="FA8435" t="str">
            <v>Exterior</v>
          </cell>
          <cell r="FB8435">
            <v>0</v>
          </cell>
          <cell r="FC8435">
            <v>0</v>
          </cell>
          <cell r="FI8435" t="str">
            <v>WA</v>
          </cell>
          <cell r="FJ8435" t="str">
            <v>Living Room/Family Room</v>
          </cell>
          <cell r="FK8435" t="str">
            <v>EISAq</v>
          </cell>
          <cell r="FL8435">
            <v>262079.11799999999</v>
          </cell>
        </row>
        <row r="8436">
          <cell r="EZ8436" t="str">
            <v>WA</v>
          </cell>
          <cell r="FA8436" t="str">
            <v>Kitchen</v>
          </cell>
          <cell r="FB8436">
            <v>1595793.344</v>
          </cell>
          <cell r="FC8436">
            <v>674117.95200000005</v>
          </cell>
          <cell r="FI8436" t="str">
            <v>WA</v>
          </cell>
          <cell r="FJ8436" t="str">
            <v>Other</v>
          </cell>
          <cell r="FK8436" t="str">
            <v>EISAnqnx</v>
          </cell>
          <cell r="FL8436">
            <v>707197.62</v>
          </cell>
        </row>
        <row r="8437">
          <cell r="EZ8437" t="str">
            <v>WA</v>
          </cell>
          <cell r="FA8437" t="str">
            <v>Living Room/Family Room</v>
          </cell>
          <cell r="FB8437">
            <v>1576750.4639999999</v>
          </cell>
          <cell r="FC8437">
            <v>1334905.888</v>
          </cell>
          <cell r="FI8437" t="str">
            <v>WA</v>
          </cell>
          <cell r="FJ8437" t="str">
            <v>Other</v>
          </cell>
          <cell r="FK8437" t="str">
            <v>EISAq</v>
          </cell>
          <cell r="FL8437">
            <v>76959.740999999995</v>
          </cell>
        </row>
        <row r="8438">
          <cell r="EZ8438" t="str">
            <v>WA</v>
          </cell>
          <cell r="FA8438" t="str">
            <v>Other</v>
          </cell>
          <cell r="FB8438">
            <v>1294915.8400000001</v>
          </cell>
          <cell r="FC8438">
            <v>1454876.0320000001</v>
          </cell>
          <cell r="FI8438" t="str">
            <v>WA</v>
          </cell>
          <cell r="FJ8438" t="str">
            <v>Bathroom</v>
          </cell>
          <cell r="FK8438" t="str">
            <v>EISAnqnx</v>
          </cell>
          <cell r="FL8438">
            <v>914058.23999999999</v>
          </cell>
        </row>
        <row r="8439">
          <cell r="EZ8439" t="str">
            <v>ID</v>
          </cell>
          <cell r="FA8439" t="str">
            <v>Bathroom</v>
          </cell>
          <cell r="FB8439">
            <v>677320.12</v>
          </cell>
          <cell r="FC8439">
            <v>152635.51999999999</v>
          </cell>
          <cell r="FI8439" t="str">
            <v>WA</v>
          </cell>
          <cell r="FJ8439" t="str">
            <v>Bedrooms</v>
          </cell>
          <cell r="FK8439" t="str">
            <v>EISAnqnx</v>
          </cell>
          <cell r="FL8439">
            <v>228514.56</v>
          </cell>
        </row>
        <row r="8440">
          <cell r="EZ8440" t="str">
            <v>ID</v>
          </cell>
          <cell r="FA8440" t="str">
            <v>Bedrooms</v>
          </cell>
          <cell r="FB8440">
            <v>614119.47499999998</v>
          </cell>
          <cell r="FC8440">
            <v>1241356.0649999999</v>
          </cell>
          <cell r="FI8440" t="str">
            <v>WA</v>
          </cell>
          <cell r="FJ8440" t="str">
            <v>Bedrooms</v>
          </cell>
          <cell r="FK8440" t="str">
            <v>EISAx</v>
          </cell>
          <cell r="FL8440">
            <v>152343.04000000001</v>
          </cell>
        </row>
        <row r="8441">
          <cell r="EZ8441" t="str">
            <v>ID</v>
          </cell>
          <cell r="FA8441" t="str">
            <v>Exterior</v>
          </cell>
          <cell r="FB8441">
            <v>1013595.2499999999</v>
          </cell>
          <cell r="FC8441">
            <v>3257814.38</v>
          </cell>
          <cell r="FI8441" t="str">
            <v>WA</v>
          </cell>
          <cell r="FJ8441" t="str">
            <v>Exterior</v>
          </cell>
          <cell r="FK8441" t="str">
            <v>EISAnqnx</v>
          </cell>
          <cell r="FL8441">
            <v>285643.2</v>
          </cell>
        </row>
        <row r="8442">
          <cell r="EZ8442" t="str">
            <v>ID</v>
          </cell>
          <cell r="FA8442" t="str">
            <v>Kitchen</v>
          </cell>
          <cell r="FB8442">
            <v>152635.51999999999</v>
          </cell>
          <cell r="FC8442">
            <v>213451.23499999999</v>
          </cell>
          <cell r="FI8442" t="str">
            <v>WA</v>
          </cell>
          <cell r="FJ8442" t="str">
            <v>Exterior</v>
          </cell>
          <cell r="FK8442" t="str">
            <v>EISAq</v>
          </cell>
          <cell r="FL8442">
            <v>28564.32</v>
          </cell>
        </row>
        <row r="8443">
          <cell r="EZ8443" t="str">
            <v>ID</v>
          </cell>
          <cell r="FA8443" t="str">
            <v>Living Room/Family Room</v>
          </cell>
          <cell r="FB8443">
            <v>170522.495</v>
          </cell>
          <cell r="FC8443">
            <v>277844.34499999997</v>
          </cell>
          <cell r="FI8443" t="str">
            <v>WA</v>
          </cell>
          <cell r="FJ8443" t="str">
            <v>Exterior</v>
          </cell>
          <cell r="FK8443" t="str">
            <v>EISAx</v>
          </cell>
          <cell r="FL8443">
            <v>761715.19999999995</v>
          </cell>
        </row>
        <row r="8444">
          <cell r="EZ8444" t="str">
            <v>ID</v>
          </cell>
          <cell r="FA8444" t="str">
            <v>Other</v>
          </cell>
          <cell r="FB8444">
            <v>1223469.0899999999</v>
          </cell>
          <cell r="FC8444">
            <v>1086335.615</v>
          </cell>
          <cell r="FI8444" t="str">
            <v>WA</v>
          </cell>
          <cell r="FJ8444" t="str">
            <v>Kitchen</v>
          </cell>
          <cell r="FK8444" t="str">
            <v>EISAnqnx</v>
          </cell>
          <cell r="FL8444">
            <v>114257.28</v>
          </cell>
        </row>
        <row r="8445">
          <cell r="EZ8445" t="str">
            <v>WA</v>
          </cell>
          <cell r="FA8445" t="str">
            <v>Bathroom</v>
          </cell>
          <cell r="FB8445">
            <v>910249.66399999999</v>
          </cell>
          <cell r="FC8445">
            <v>211375.96799999999</v>
          </cell>
          <cell r="FI8445" t="str">
            <v>WA</v>
          </cell>
          <cell r="FJ8445" t="str">
            <v>Kitchen</v>
          </cell>
          <cell r="FK8445" t="str">
            <v>EISAx</v>
          </cell>
          <cell r="FL8445">
            <v>714108</v>
          </cell>
        </row>
        <row r="8446">
          <cell r="EZ8446" t="str">
            <v>WA</v>
          </cell>
          <cell r="FA8446" t="str">
            <v>Bedrooms</v>
          </cell>
          <cell r="FB8446">
            <v>531296.35199999996</v>
          </cell>
          <cell r="FC8446">
            <v>702682.272</v>
          </cell>
          <cell r="FI8446" t="str">
            <v>WA</v>
          </cell>
          <cell r="FJ8446" t="str">
            <v>Living Room/Family Room</v>
          </cell>
          <cell r="FK8446" t="str">
            <v>EISAnqnx</v>
          </cell>
          <cell r="FL8446">
            <v>1085444.1599999999</v>
          </cell>
        </row>
        <row r="8447">
          <cell r="EZ8447" t="str">
            <v>WA</v>
          </cell>
          <cell r="FA8447" t="str">
            <v>Exterior</v>
          </cell>
          <cell r="FB8447">
            <v>167577.34400000001</v>
          </cell>
          <cell r="FC8447">
            <v>3244906.7519999999</v>
          </cell>
          <cell r="FI8447" t="str">
            <v>WA</v>
          </cell>
          <cell r="FJ8447" t="str">
            <v>Living Room/Family Room</v>
          </cell>
          <cell r="FK8447" t="str">
            <v>EISAx</v>
          </cell>
          <cell r="FL8447">
            <v>247557.44</v>
          </cell>
        </row>
        <row r="8448">
          <cell r="EZ8448" t="str">
            <v>WA</v>
          </cell>
          <cell r="FA8448" t="str">
            <v>Garage</v>
          </cell>
          <cell r="FB8448">
            <v>133300.16</v>
          </cell>
          <cell r="FC8448">
            <v>710299.424</v>
          </cell>
          <cell r="FI8448" t="str">
            <v>WA</v>
          </cell>
          <cell r="FJ8448" t="str">
            <v>Other</v>
          </cell>
          <cell r="FK8448" t="str">
            <v>EISAnqnx</v>
          </cell>
          <cell r="FL8448">
            <v>571286.4</v>
          </cell>
        </row>
        <row r="8449">
          <cell r="EZ8449" t="str">
            <v>WA</v>
          </cell>
          <cell r="FA8449" t="str">
            <v>Kitchen</v>
          </cell>
          <cell r="FB8449">
            <v>276121.76</v>
          </cell>
          <cell r="FC8449">
            <v>268504.60800000001</v>
          </cell>
          <cell r="FI8449" t="str">
            <v>WA</v>
          </cell>
          <cell r="FJ8449" t="str">
            <v>Other</v>
          </cell>
          <cell r="FK8449" t="str">
            <v>EISAq</v>
          </cell>
          <cell r="FL8449">
            <v>457029.12</v>
          </cell>
        </row>
        <row r="8450">
          <cell r="EZ8450" t="str">
            <v>WA</v>
          </cell>
          <cell r="FA8450" t="str">
            <v>Living Room/Family Room</v>
          </cell>
          <cell r="FB8450">
            <v>177098.78400000001</v>
          </cell>
          <cell r="FC8450">
            <v>1247308.6399999999</v>
          </cell>
          <cell r="FI8450" t="str">
            <v>WA</v>
          </cell>
          <cell r="FJ8450" t="str">
            <v>Other</v>
          </cell>
          <cell r="FK8450" t="str">
            <v>EISAx</v>
          </cell>
          <cell r="FL8450">
            <v>380857.59999999998</v>
          </cell>
        </row>
        <row r="8451">
          <cell r="EZ8451" t="str">
            <v>WA</v>
          </cell>
          <cell r="FA8451" t="str">
            <v>Other</v>
          </cell>
          <cell r="FB8451">
            <v>752193.76</v>
          </cell>
          <cell r="FC8451">
            <v>483689.152</v>
          </cell>
          <cell r="FI8451" t="str">
            <v>ID</v>
          </cell>
          <cell r="FJ8451" t="str">
            <v>Bathroom</v>
          </cell>
          <cell r="FK8451" t="str">
            <v>EISAnqnx</v>
          </cell>
          <cell r="FL8451">
            <v>500835.3</v>
          </cell>
        </row>
        <row r="8452">
          <cell r="EZ8452" t="str">
            <v>MT</v>
          </cell>
          <cell r="FA8452" t="str">
            <v>Bathroom</v>
          </cell>
          <cell r="FB8452">
            <v>223743.03</v>
          </cell>
          <cell r="FC8452">
            <v>151292.90599999999</v>
          </cell>
          <cell r="FI8452" t="str">
            <v>ID</v>
          </cell>
          <cell r="FJ8452" t="str">
            <v>Bathroom</v>
          </cell>
          <cell r="FK8452" t="str">
            <v>EISAq</v>
          </cell>
          <cell r="FL8452">
            <v>95397.2</v>
          </cell>
        </row>
        <row r="8453">
          <cell r="EZ8453" t="str">
            <v>MT</v>
          </cell>
          <cell r="FA8453" t="str">
            <v>Bedrooms</v>
          </cell>
          <cell r="FB8453">
            <v>287669.61</v>
          </cell>
          <cell r="FC8453">
            <v>869401.48800000001</v>
          </cell>
          <cell r="FI8453" t="str">
            <v>ID</v>
          </cell>
          <cell r="FJ8453" t="str">
            <v>Bedrooms</v>
          </cell>
          <cell r="FK8453" t="str">
            <v>EISAnqnx</v>
          </cell>
          <cell r="FL8453">
            <v>1311711.5</v>
          </cell>
        </row>
        <row r="8454">
          <cell r="EZ8454" t="str">
            <v>MT</v>
          </cell>
          <cell r="FA8454" t="str">
            <v>Exterior</v>
          </cell>
          <cell r="FB8454">
            <v>63926.58</v>
          </cell>
          <cell r="FC8454">
            <v>3814285.94</v>
          </cell>
          <cell r="FI8454" t="str">
            <v>ID</v>
          </cell>
          <cell r="FJ8454" t="str">
            <v>Bedrooms</v>
          </cell>
          <cell r="FK8454" t="str">
            <v>EISAq</v>
          </cell>
          <cell r="FL8454">
            <v>190794.4</v>
          </cell>
        </row>
        <row r="8455">
          <cell r="EZ8455" t="str">
            <v>MT</v>
          </cell>
          <cell r="FA8455" t="str">
            <v>Kitchen</v>
          </cell>
          <cell r="FB8455">
            <v>159816.45000000001</v>
          </cell>
          <cell r="FC8455">
            <v>191779.74</v>
          </cell>
          <cell r="FI8455" t="str">
            <v>ID</v>
          </cell>
          <cell r="FJ8455" t="str">
            <v>Exterior</v>
          </cell>
          <cell r="FK8455" t="str">
            <v>EISAnqnx</v>
          </cell>
          <cell r="FL8455">
            <v>375626.47499999998</v>
          </cell>
        </row>
        <row r="8456">
          <cell r="EZ8456" t="str">
            <v>MT</v>
          </cell>
          <cell r="FA8456" t="str">
            <v>Living Room/Family Room</v>
          </cell>
          <cell r="FB8456">
            <v>95889.87</v>
          </cell>
          <cell r="FC8456">
            <v>588124.53599999996</v>
          </cell>
          <cell r="FI8456" t="str">
            <v>ID</v>
          </cell>
          <cell r="FJ8456" t="str">
            <v>Exterior</v>
          </cell>
          <cell r="FK8456" t="str">
            <v>EISAq</v>
          </cell>
          <cell r="FL8456">
            <v>536609.25</v>
          </cell>
        </row>
        <row r="8457">
          <cell r="EZ8457" t="str">
            <v>MT</v>
          </cell>
          <cell r="FA8457" t="str">
            <v>Other</v>
          </cell>
          <cell r="FB8457">
            <v>483711.12199999997</v>
          </cell>
          <cell r="FC8457">
            <v>1702577.9139999999</v>
          </cell>
          <cell r="FI8457" t="str">
            <v>ID</v>
          </cell>
          <cell r="FJ8457" t="str">
            <v>Exterior</v>
          </cell>
          <cell r="FK8457" t="str">
            <v>EISAx</v>
          </cell>
          <cell r="FL8457">
            <v>453136.69999999995</v>
          </cell>
        </row>
        <row r="8458">
          <cell r="EZ8458" t="str">
            <v>WA</v>
          </cell>
          <cell r="FA8458" t="str">
            <v>Bathroom</v>
          </cell>
          <cell r="FB8458">
            <v>1137756.1709999999</v>
          </cell>
          <cell r="FC8458">
            <v>118559.601</v>
          </cell>
          <cell r="FI8458" t="str">
            <v>ID</v>
          </cell>
          <cell r="FJ8458" t="str">
            <v>Kitchen</v>
          </cell>
          <cell r="FK8458" t="str">
            <v>EISAx</v>
          </cell>
          <cell r="FL8458">
            <v>1645601.7</v>
          </cell>
        </row>
        <row r="8459">
          <cell r="EZ8459" t="str">
            <v>WA</v>
          </cell>
          <cell r="FA8459" t="str">
            <v>Bedrooms</v>
          </cell>
          <cell r="FB8459">
            <v>322398.91499999998</v>
          </cell>
          <cell r="FC8459">
            <v>447198.495</v>
          </cell>
          <cell r="FI8459" t="str">
            <v>ID</v>
          </cell>
          <cell r="FJ8459" t="str">
            <v>Living Room/Family Room</v>
          </cell>
          <cell r="FK8459" t="str">
            <v>EISAnqnx</v>
          </cell>
          <cell r="FL8459">
            <v>119246.49999999999</v>
          </cell>
        </row>
        <row r="8460">
          <cell r="EZ8460" t="str">
            <v>WA</v>
          </cell>
          <cell r="FA8460" t="str">
            <v>Exterior</v>
          </cell>
          <cell r="FB8460">
            <v>91519.691999999995</v>
          </cell>
          <cell r="FC8460">
            <v>2495991.6</v>
          </cell>
          <cell r="FI8460" t="str">
            <v>ID</v>
          </cell>
          <cell r="FJ8460" t="str">
            <v>Living Room/Family Room</v>
          </cell>
          <cell r="FK8460" t="str">
            <v>EISAx</v>
          </cell>
          <cell r="FL8460">
            <v>536609.25</v>
          </cell>
        </row>
        <row r="8461">
          <cell r="EZ8461" t="str">
            <v>WA</v>
          </cell>
          <cell r="FA8461" t="str">
            <v>Kitchen</v>
          </cell>
          <cell r="FB8461">
            <v>45759.845999999998</v>
          </cell>
          <cell r="FC8461">
            <v>395198.67</v>
          </cell>
          <cell r="FI8461" t="str">
            <v>ID</v>
          </cell>
          <cell r="FJ8461" t="str">
            <v>Other</v>
          </cell>
          <cell r="FK8461" t="str">
            <v>EISAnqnx</v>
          </cell>
          <cell r="FL8461">
            <v>357739.5</v>
          </cell>
        </row>
        <row r="8462">
          <cell r="EZ8462" t="str">
            <v>WA</v>
          </cell>
          <cell r="FA8462" t="str">
            <v>Living Room/Family Room</v>
          </cell>
          <cell r="FB8462">
            <v>617757.92099999997</v>
          </cell>
          <cell r="FC8462">
            <v>727997.54999999993</v>
          </cell>
          <cell r="FI8462" t="str">
            <v>ID</v>
          </cell>
          <cell r="FJ8462" t="str">
            <v>Other</v>
          </cell>
          <cell r="FK8462" t="str">
            <v>EISAq</v>
          </cell>
          <cell r="FL8462">
            <v>965896.64999999991</v>
          </cell>
        </row>
        <row r="8463">
          <cell r="EZ8463" t="str">
            <v>WA</v>
          </cell>
          <cell r="FA8463" t="str">
            <v>Other</v>
          </cell>
          <cell r="FB8463">
            <v>420158.58600000001</v>
          </cell>
          <cell r="FC8463">
            <v>700957.64099999995</v>
          </cell>
          <cell r="FI8463" t="str">
            <v>ID</v>
          </cell>
          <cell r="FJ8463" t="str">
            <v>Other</v>
          </cell>
          <cell r="FK8463" t="str">
            <v>EISAx</v>
          </cell>
          <cell r="FL8463">
            <v>1580016.125</v>
          </cell>
        </row>
        <row r="8464">
          <cell r="EZ8464" t="str">
            <v>MT</v>
          </cell>
          <cell r="FA8464" t="str">
            <v>Bathroom</v>
          </cell>
          <cell r="FB8464">
            <v>426177.2</v>
          </cell>
          <cell r="FC8464">
            <v>95889.87</v>
          </cell>
          <cell r="FI8464" t="str">
            <v>MT</v>
          </cell>
          <cell r="FJ8464" t="str">
            <v>Bathroom</v>
          </cell>
          <cell r="FK8464" t="str">
            <v>EISAnqnx</v>
          </cell>
          <cell r="FL8464">
            <v>127853.16</v>
          </cell>
        </row>
        <row r="8465">
          <cell r="EZ8465" t="str">
            <v>MT</v>
          </cell>
          <cell r="FA8465" t="str">
            <v>Bedrooms</v>
          </cell>
          <cell r="FB8465">
            <v>703192.38</v>
          </cell>
          <cell r="FC8465">
            <v>319632.90000000002</v>
          </cell>
          <cell r="FI8465" t="str">
            <v>MT</v>
          </cell>
          <cell r="FJ8465" t="str">
            <v>Bathroom</v>
          </cell>
          <cell r="FK8465" t="str">
            <v>EISAq</v>
          </cell>
          <cell r="FL8465">
            <v>140638.476</v>
          </cell>
        </row>
        <row r="8466">
          <cell r="EZ8466" t="str">
            <v>MT</v>
          </cell>
          <cell r="FA8466" t="str">
            <v>Exterior</v>
          </cell>
          <cell r="FB8466">
            <v>255706.32</v>
          </cell>
          <cell r="FC8466">
            <v>1610949.8159999999</v>
          </cell>
          <cell r="FI8466" t="str">
            <v>MT</v>
          </cell>
          <cell r="FJ8466" t="str">
            <v>Bedrooms</v>
          </cell>
          <cell r="FK8466" t="str">
            <v>EISAnqnx</v>
          </cell>
          <cell r="FL8466">
            <v>958898.7</v>
          </cell>
        </row>
        <row r="8467">
          <cell r="EZ8467" t="str">
            <v>MT</v>
          </cell>
          <cell r="FA8467" t="str">
            <v>Garage</v>
          </cell>
          <cell r="FB8467">
            <v>144900.24799999999</v>
          </cell>
          <cell r="FC8467">
            <v>2557063.2000000002</v>
          </cell>
          <cell r="FI8467" t="str">
            <v>MT</v>
          </cell>
          <cell r="FJ8467" t="str">
            <v>Bedrooms</v>
          </cell>
          <cell r="FK8467" t="str">
            <v>EISAq</v>
          </cell>
          <cell r="FL8467">
            <v>187517.96799999999</v>
          </cell>
        </row>
        <row r="8468">
          <cell r="EZ8468" t="str">
            <v>MT</v>
          </cell>
          <cell r="FA8468" t="str">
            <v>Kitchen</v>
          </cell>
          <cell r="FB8468">
            <v>266360.75</v>
          </cell>
          <cell r="FC8468">
            <v>308978.46999999997</v>
          </cell>
          <cell r="FI8468" t="str">
            <v>MT</v>
          </cell>
          <cell r="FJ8468" t="str">
            <v>Bedrooms</v>
          </cell>
          <cell r="FK8468" t="str">
            <v>EISAx</v>
          </cell>
          <cell r="FL8468">
            <v>42617.72</v>
          </cell>
        </row>
        <row r="8469">
          <cell r="EZ8469" t="str">
            <v>MT</v>
          </cell>
          <cell r="FA8469" t="str">
            <v>Living Room/Family Room</v>
          </cell>
          <cell r="FB8469">
            <v>556161.24600000004</v>
          </cell>
          <cell r="FC8469">
            <v>404868.33999999997</v>
          </cell>
          <cell r="FI8469" t="str">
            <v>MT</v>
          </cell>
          <cell r="FJ8469" t="str">
            <v>Exterior</v>
          </cell>
          <cell r="FK8469" t="str">
            <v>EISAq</v>
          </cell>
          <cell r="FL8469">
            <v>93758.983999999997</v>
          </cell>
        </row>
        <row r="8470">
          <cell r="EZ8470" t="str">
            <v>MT</v>
          </cell>
          <cell r="FA8470" t="str">
            <v>Other</v>
          </cell>
          <cell r="FB8470">
            <v>745810.1</v>
          </cell>
          <cell r="FC8470">
            <v>404868.33999999997</v>
          </cell>
          <cell r="FI8470" t="str">
            <v>MT</v>
          </cell>
          <cell r="FJ8470" t="str">
            <v>Garage</v>
          </cell>
          <cell r="FK8470" t="str">
            <v>EISAnqnx</v>
          </cell>
          <cell r="FL8470">
            <v>0</v>
          </cell>
        </row>
        <row r="8471">
          <cell r="EZ8471" t="str">
            <v>OR</v>
          </cell>
          <cell r="FA8471" t="str">
            <v>Bathroom</v>
          </cell>
          <cell r="FB8471">
            <v>387046.08</v>
          </cell>
          <cell r="FC8471">
            <v>403173</v>
          </cell>
          <cell r="FI8471" t="str">
            <v>MT</v>
          </cell>
          <cell r="FJ8471" t="str">
            <v>Garage</v>
          </cell>
          <cell r="FK8471" t="str">
            <v>EISAq</v>
          </cell>
          <cell r="FL8471">
            <v>0</v>
          </cell>
        </row>
        <row r="8472">
          <cell r="EZ8472" t="str">
            <v>OR</v>
          </cell>
          <cell r="FA8472" t="str">
            <v>Bedrooms</v>
          </cell>
          <cell r="FB8472">
            <v>507997.98</v>
          </cell>
          <cell r="FC8472">
            <v>999869.04</v>
          </cell>
          <cell r="FI8472" t="str">
            <v>MT</v>
          </cell>
          <cell r="FJ8472" t="str">
            <v>Kitchen</v>
          </cell>
          <cell r="FK8472" t="str">
            <v>EISAq</v>
          </cell>
          <cell r="FL8472">
            <v>178994.424</v>
          </cell>
        </row>
        <row r="8473">
          <cell r="EZ8473" t="str">
            <v>OR</v>
          </cell>
          <cell r="FA8473" t="str">
            <v>Exterior</v>
          </cell>
          <cell r="FB8473">
            <v>314474.94</v>
          </cell>
          <cell r="FC8473">
            <v>2786731.7760000001</v>
          </cell>
          <cell r="FI8473" t="str">
            <v>MT</v>
          </cell>
          <cell r="FJ8473" t="str">
            <v>Living Room/Family Room</v>
          </cell>
          <cell r="FK8473" t="str">
            <v>EISAq</v>
          </cell>
          <cell r="FL8473">
            <v>377166.82199999999</v>
          </cell>
        </row>
        <row r="8474">
          <cell r="EZ8474" t="str">
            <v>OR</v>
          </cell>
          <cell r="FA8474" t="str">
            <v>Kitchen</v>
          </cell>
          <cell r="FB8474">
            <v>120951.9</v>
          </cell>
          <cell r="FC8474">
            <v>322538.40000000002</v>
          </cell>
          <cell r="FI8474" t="str">
            <v>MT</v>
          </cell>
          <cell r="FJ8474" t="str">
            <v>Living Room/Family Room</v>
          </cell>
          <cell r="FK8474" t="str">
            <v>EISAx</v>
          </cell>
          <cell r="FL8474">
            <v>63926.58</v>
          </cell>
        </row>
        <row r="8475">
          <cell r="EZ8475" t="str">
            <v>OR</v>
          </cell>
          <cell r="FA8475" t="str">
            <v>Living Room/Family Room</v>
          </cell>
          <cell r="FB8475">
            <v>72571.14</v>
          </cell>
          <cell r="FC8475">
            <v>293509.94400000002</v>
          </cell>
          <cell r="FI8475" t="str">
            <v>MT</v>
          </cell>
          <cell r="FJ8475" t="str">
            <v>Other</v>
          </cell>
          <cell r="FK8475" t="str">
            <v>EISAq</v>
          </cell>
          <cell r="FL8475">
            <v>93758.983999999997</v>
          </cell>
        </row>
        <row r="8476">
          <cell r="EZ8476" t="str">
            <v>OR</v>
          </cell>
          <cell r="FA8476" t="str">
            <v>Other</v>
          </cell>
          <cell r="FB8476">
            <v>387046.08</v>
          </cell>
          <cell r="FC8476">
            <v>1083729.024</v>
          </cell>
          <cell r="FI8476" t="str">
            <v>MT</v>
          </cell>
          <cell r="FJ8476" t="str">
            <v>Other</v>
          </cell>
          <cell r="FK8476" t="str">
            <v>EISAx</v>
          </cell>
          <cell r="FL8476">
            <v>127853.16</v>
          </cell>
        </row>
        <row r="8477">
          <cell r="EZ8477" t="str">
            <v>ID</v>
          </cell>
          <cell r="FA8477" t="str">
            <v>Bathroom</v>
          </cell>
          <cell r="FB8477">
            <v>643579.88</v>
          </cell>
          <cell r="FC8477">
            <v>435362.86</v>
          </cell>
          <cell r="FI8477" t="str">
            <v>WA</v>
          </cell>
          <cell r="FJ8477" t="str">
            <v>Bathroom</v>
          </cell>
          <cell r="FK8477" t="str">
            <v>EISAq</v>
          </cell>
          <cell r="FL8477">
            <v>83788.672000000006</v>
          </cell>
        </row>
        <row r="8478">
          <cell r="EZ8478" t="str">
            <v>ID</v>
          </cell>
          <cell r="FA8478" t="str">
            <v>Bedrooms</v>
          </cell>
          <cell r="FB8478">
            <v>2858251.8200000003</v>
          </cell>
          <cell r="FC8478">
            <v>2725750.08</v>
          </cell>
          <cell r="FI8478" t="str">
            <v>WA</v>
          </cell>
          <cell r="FJ8478" t="str">
            <v>Bedrooms</v>
          </cell>
          <cell r="FK8478" t="str">
            <v>EISAnqnx</v>
          </cell>
          <cell r="FL8478">
            <v>228514.56</v>
          </cell>
        </row>
        <row r="8479">
          <cell r="EZ8479" t="str">
            <v>ID</v>
          </cell>
          <cell r="FA8479" t="str">
            <v>Exterior</v>
          </cell>
          <cell r="FB8479">
            <v>363433.34400000004</v>
          </cell>
          <cell r="FC8479">
            <v>15317201.144000001</v>
          </cell>
          <cell r="FI8479" t="str">
            <v>WA</v>
          </cell>
          <cell r="FJ8479" t="str">
            <v>Bedrooms</v>
          </cell>
          <cell r="FK8479" t="str">
            <v>EISAq</v>
          </cell>
          <cell r="FL8479">
            <v>28564.32</v>
          </cell>
        </row>
        <row r="8480">
          <cell r="EZ8480" t="str">
            <v>ID</v>
          </cell>
          <cell r="FA8480" t="str">
            <v>Garage</v>
          </cell>
          <cell r="FB8480">
            <v>3217899.4</v>
          </cell>
          <cell r="FC8480">
            <v>4830634.8640000001</v>
          </cell>
          <cell r="FI8480" t="str">
            <v>WA</v>
          </cell>
          <cell r="FJ8480" t="str">
            <v>Exterior</v>
          </cell>
          <cell r="FK8480" t="str">
            <v>EISAnqnx</v>
          </cell>
          <cell r="FL8480">
            <v>457029.12</v>
          </cell>
        </row>
        <row r="8481">
          <cell r="EZ8481" t="str">
            <v>ID</v>
          </cell>
          <cell r="FA8481" t="str">
            <v>Kitchen</v>
          </cell>
          <cell r="FB8481">
            <v>893440.304</v>
          </cell>
          <cell r="FC8481">
            <v>681437.52</v>
          </cell>
          <cell r="FI8481" t="str">
            <v>WA</v>
          </cell>
          <cell r="FJ8481" t="str">
            <v>Kitchen</v>
          </cell>
          <cell r="FK8481" t="str">
            <v>EISAnqnx</v>
          </cell>
          <cell r="FL8481">
            <v>114257.28</v>
          </cell>
        </row>
        <row r="8482">
          <cell r="EZ8482" t="str">
            <v>ID</v>
          </cell>
          <cell r="FA8482" t="str">
            <v>Living Room/Family Room</v>
          </cell>
          <cell r="FB8482">
            <v>2600819.8680000002</v>
          </cell>
          <cell r="FC8482">
            <v>1487805.2520000001</v>
          </cell>
          <cell r="FI8482" t="str">
            <v>WA</v>
          </cell>
          <cell r="FJ8482" t="str">
            <v>Living Room/Family Room</v>
          </cell>
          <cell r="FK8482" t="str">
            <v>EISAq</v>
          </cell>
          <cell r="FL8482">
            <v>57128.639999999999</v>
          </cell>
        </row>
        <row r="8483">
          <cell r="EZ8483" t="str">
            <v>ID</v>
          </cell>
          <cell r="FA8483" t="str">
            <v>Other</v>
          </cell>
          <cell r="FB8483">
            <v>6852232.8399999999</v>
          </cell>
          <cell r="FC8483">
            <v>8748900.6040000003</v>
          </cell>
          <cell r="FI8483" t="str">
            <v>WA</v>
          </cell>
          <cell r="FJ8483" t="str">
            <v>Living Room/Family Room</v>
          </cell>
          <cell r="FK8483" t="str">
            <v>EISAx</v>
          </cell>
          <cell r="FL8483">
            <v>47607.199999999997</v>
          </cell>
        </row>
        <row r="8484">
          <cell r="EZ8484" t="str">
            <v>OR</v>
          </cell>
          <cell r="FA8484" t="str">
            <v>Bathroom</v>
          </cell>
          <cell r="FB8484">
            <v>774092.16</v>
          </cell>
          <cell r="FC8484">
            <v>169332.66</v>
          </cell>
          <cell r="FI8484" t="str">
            <v>WA</v>
          </cell>
          <cell r="FJ8484" t="str">
            <v>Other</v>
          </cell>
          <cell r="FK8484" t="str">
            <v>EISAnqnx</v>
          </cell>
          <cell r="FL8484">
            <v>304686.08000000002</v>
          </cell>
        </row>
        <row r="8485">
          <cell r="EZ8485" t="str">
            <v>OR</v>
          </cell>
          <cell r="FA8485" t="str">
            <v>Bedrooms</v>
          </cell>
          <cell r="FB8485">
            <v>451553.76</v>
          </cell>
          <cell r="FC8485">
            <v>501547.212</v>
          </cell>
          <cell r="FI8485" t="str">
            <v>WA</v>
          </cell>
          <cell r="FJ8485" t="str">
            <v>Other</v>
          </cell>
          <cell r="FK8485" t="str">
            <v>EISAq</v>
          </cell>
          <cell r="FL8485">
            <v>209471.68</v>
          </cell>
        </row>
        <row r="8486">
          <cell r="EZ8486" t="str">
            <v>OR</v>
          </cell>
          <cell r="FA8486" t="str">
            <v>Exterior</v>
          </cell>
          <cell r="FB8486">
            <v>774092.16</v>
          </cell>
          <cell r="FC8486">
            <v>2818985.6159999999</v>
          </cell>
          <cell r="FI8486" t="str">
            <v>OR</v>
          </cell>
          <cell r="FJ8486" t="str">
            <v>Bathroom</v>
          </cell>
          <cell r="FK8486" t="str">
            <v>EISAnqnx</v>
          </cell>
          <cell r="FL8486">
            <v>2040562.54</v>
          </cell>
        </row>
        <row r="8487">
          <cell r="EZ8487" t="str">
            <v>OR</v>
          </cell>
          <cell r="FA8487" t="str">
            <v>Garage</v>
          </cell>
          <cell r="FB8487">
            <v>806346</v>
          </cell>
          <cell r="FC8487">
            <v>677330.64</v>
          </cell>
          <cell r="FI8487" t="str">
            <v>OR</v>
          </cell>
          <cell r="FJ8487" t="str">
            <v>Bedrooms</v>
          </cell>
          <cell r="FK8487" t="str">
            <v>EISAnqnx</v>
          </cell>
          <cell r="FL8487">
            <v>693021.24</v>
          </cell>
        </row>
        <row r="8488">
          <cell r="EZ8488" t="str">
            <v>OR</v>
          </cell>
          <cell r="FA8488" t="str">
            <v>Kitchen</v>
          </cell>
          <cell r="FB8488">
            <v>895044.06</v>
          </cell>
          <cell r="FC8488">
            <v>293509.94400000002</v>
          </cell>
          <cell r="FI8488" t="str">
            <v>OR</v>
          </cell>
          <cell r="FJ8488" t="str">
            <v>Bedrooms</v>
          </cell>
          <cell r="FK8488" t="str">
            <v>EISAq</v>
          </cell>
          <cell r="FL8488">
            <v>57751.77</v>
          </cell>
        </row>
        <row r="8489">
          <cell r="EZ8489" t="str">
            <v>OR</v>
          </cell>
          <cell r="FA8489" t="str">
            <v>Living Room/Family Room</v>
          </cell>
          <cell r="FB8489">
            <v>1330470.8999999999</v>
          </cell>
          <cell r="FC8489">
            <v>1264350.5279999999</v>
          </cell>
          <cell r="FI8489" t="str">
            <v>OR</v>
          </cell>
          <cell r="FJ8489" t="str">
            <v>Exterior</v>
          </cell>
          <cell r="FK8489" t="str">
            <v>EISAnqnx</v>
          </cell>
          <cell r="FL8489">
            <v>231007.08</v>
          </cell>
        </row>
        <row r="8490">
          <cell r="EZ8490" t="str">
            <v>OR</v>
          </cell>
          <cell r="FA8490" t="str">
            <v>Other</v>
          </cell>
          <cell r="FB8490">
            <v>741838.32</v>
          </cell>
          <cell r="FC8490">
            <v>520899.516</v>
          </cell>
          <cell r="FI8490" t="str">
            <v>OR</v>
          </cell>
          <cell r="FJ8490" t="str">
            <v>Garage</v>
          </cell>
          <cell r="FK8490" t="str">
            <v>EISAx</v>
          </cell>
          <cell r="FL8490">
            <v>231007.08</v>
          </cell>
        </row>
        <row r="8491">
          <cell r="EZ8491" t="str">
            <v>WA</v>
          </cell>
          <cell r="FA8491" t="str">
            <v>Bathroom</v>
          </cell>
          <cell r="FB8491">
            <v>677926.52800000005</v>
          </cell>
          <cell r="FC8491">
            <v>984516.89599999995</v>
          </cell>
          <cell r="FI8491" t="str">
            <v>OR</v>
          </cell>
          <cell r="FJ8491" t="str">
            <v>Kitchen</v>
          </cell>
          <cell r="FK8491" t="str">
            <v>EISAnqnx</v>
          </cell>
          <cell r="FL8491">
            <v>231007.08</v>
          </cell>
        </row>
        <row r="8492">
          <cell r="EZ8492" t="str">
            <v>WA</v>
          </cell>
          <cell r="FA8492" t="str">
            <v>Bedrooms</v>
          </cell>
          <cell r="FB8492">
            <v>257078.88</v>
          </cell>
          <cell r="FC8492">
            <v>944526.848</v>
          </cell>
          <cell r="FI8492" t="str">
            <v>OR</v>
          </cell>
          <cell r="FJ8492" t="str">
            <v>Kitchen</v>
          </cell>
          <cell r="FK8492" t="str">
            <v>EISAq</v>
          </cell>
          <cell r="FL8492">
            <v>123203.776</v>
          </cell>
        </row>
        <row r="8493">
          <cell r="EZ8493" t="str">
            <v>WA</v>
          </cell>
          <cell r="FA8493" t="str">
            <v>Exterior</v>
          </cell>
          <cell r="FB8493">
            <v>712203.71200000006</v>
          </cell>
          <cell r="FC8493">
            <v>5411986.4960000003</v>
          </cell>
          <cell r="FI8493" t="str">
            <v>OR</v>
          </cell>
          <cell r="FJ8493" t="str">
            <v>Living Room/Family Room</v>
          </cell>
          <cell r="FK8493" t="str">
            <v>EISAnqnx</v>
          </cell>
          <cell r="FL8493">
            <v>192505.9</v>
          </cell>
        </row>
        <row r="8494">
          <cell r="EZ8494" t="str">
            <v>WA</v>
          </cell>
          <cell r="FA8494" t="str">
            <v>Kitchen</v>
          </cell>
          <cell r="FB8494">
            <v>837886.72</v>
          </cell>
          <cell r="FC8494">
            <v>291356.06400000001</v>
          </cell>
          <cell r="FI8494" t="str">
            <v>OR</v>
          </cell>
          <cell r="FJ8494" t="str">
            <v>Living Room/Family Room</v>
          </cell>
          <cell r="FK8494" t="str">
            <v>EISAq</v>
          </cell>
          <cell r="FL8494">
            <v>115503.54</v>
          </cell>
        </row>
        <row r="8495">
          <cell r="EZ8495" t="str">
            <v>WA</v>
          </cell>
          <cell r="FA8495" t="str">
            <v>Living Room/Family Room</v>
          </cell>
          <cell r="FB8495">
            <v>1751944.96</v>
          </cell>
          <cell r="FC8495">
            <v>1845255.0719999999</v>
          </cell>
          <cell r="FI8495" t="str">
            <v>OR</v>
          </cell>
          <cell r="FJ8495" t="str">
            <v>Living Room/Family Room</v>
          </cell>
          <cell r="FK8495" t="str">
            <v>EISAx</v>
          </cell>
          <cell r="FL8495">
            <v>231007.08</v>
          </cell>
        </row>
        <row r="8496">
          <cell r="EZ8496" t="str">
            <v>WA</v>
          </cell>
          <cell r="FA8496" t="str">
            <v>Other</v>
          </cell>
          <cell r="FB8496">
            <v>495114.88</v>
          </cell>
          <cell r="FC8496">
            <v>731246.59199999995</v>
          </cell>
          <cell r="FI8496" t="str">
            <v>OR</v>
          </cell>
          <cell r="FJ8496" t="str">
            <v>Other</v>
          </cell>
          <cell r="FK8496" t="str">
            <v>EISAnqnx</v>
          </cell>
          <cell r="FL8496">
            <v>346510.62</v>
          </cell>
        </row>
        <row r="8497">
          <cell r="EZ8497" t="str">
            <v>MT</v>
          </cell>
          <cell r="FA8497" t="str">
            <v>Bathroom</v>
          </cell>
          <cell r="FB8497">
            <v>505948.11800000002</v>
          </cell>
          <cell r="FC8497">
            <v>177425.24500000002</v>
          </cell>
          <cell r="FI8497" t="str">
            <v>OR</v>
          </cell>
          <cell r="FJ8497" t="str">
            <v>Other</v>
          </cell>
          <cell r="FK8497" t="str">
            <v>EISAq</v>
          </cell>
          <cell r="FL8497">
            <v>123203.776</v>
          </cell>
        </row>
        <row r="8498">
          <cell r="EZ8498" t="str">
            <v>MT</v>
          </cell>
          <cell r="FA8498" t="str">
            <v>Bedrooms</v>
          </cell>
          <cell r="FB8498">
            <v>152242.307</v>
          </cell>
          <cell r="FC8498">
            <v>286169.75</v>
          </cell>
          <cell r="FI8498" t="str">
            <v>OR</v>
          </cell>
          <cell r="FJ8498" t="str">
            <v>Other</v>
          </cell>
          <cell r="FK8498" t="str">
            <v>EISAx</v>
          </cell>
          <cell r="FL8498">
            <v>48126.474999999999</v>
          </cell>
        </row>
        <row r="8499">
          <cell r="EZ8499" t="str">
            <v>MT</v>
          </cell>
          <cell r="FA8499" t="str">
            <v>Living Room/Family Room</v>
          </cell>
          <cell r="FB8499">
            <v>34340.370000000003</v>
          </cell>
          <cell r="FC8499">
            <v>343403.7</v>
          </cell>
          <cell r="FI8499" t="str">
            <v>OR</v>
          </cell>
          <cell r="FJ8499" t="str">
            <v>Bathroom</v>
          </cell>
          <cell r="FK8499" t="str">
            <v>EISAnqnx</v>
          </cell>
          <cell r="FL8499">
            <v>991793.39999999991</v>
          </cell>
        </row>
        <row r="8500">
          <cell r="EZ8500" t="str">
            <v>MT</v>
          </cell>
          <cell r="FA8500" t="str">
            <v>Other</v>
          </cell>
          <cell r="FB8500">
            <v>1422835.9970000002</v>
          </cell>
          <cell r="FC8500">
            <v>1311802.1340000001</v>
          </cell>
          <cell r="FI8500" t="str">
            <v>OR</v>
          </cell>
          <cell r="FJ8500" t="str">
            <v>Bedrooms</v>
          </cell>
          <cell r="FK8500" t="str">
            <v>EISAnqnx</v>
          </cell>
          <cell r="FL8500">
            <v>495896.69999999995</v>
          </cell>
        </row>
        <row r="8501">
          <cell r="EZ8501" t="str">
            <v>OR</v>
          </cell>
          <cell r="FA8501" t="str">
            <v>Bathroom</v>
          </cell>
          <cell r="FB8501">
            <v>0</v>
          </cell>
          <cell r="FC8501">
            <v>0</v>
          </cell>
          <cell r="FI8501" t="str">
            <v>OR</v>
          </cell>
          <cell r="FJ8501" t="str">
            <v>Exterior</v>
          </cell>
          <cell r="FK8501" t="str">
            <v>EISAnqnx</v>
          </cell>
          <cell r="FL8501">
            <v>495896.69999999995</v>
          </cell>
        </row>
        <row r="8502">
          <cell r="EZ8502" t="str">
            <v>OR</v>
          </cell>
          <cell r="FA8502" t="str">
            <v>Bedrooms</v>
          </cell>
          <cell r="FB8502">
            <v>0</v>
          </cell>
          <cell r="FC8502">
            <v>0</v>
          </cell>
          <cell r="FI8502" t="str">
            <v>OR</v>
          </cell>
          <cell r="FJ8502" t="str">
            <v>Kitchen</v>
          </cell>
          <cell r="FK8502" t="str">
            <v>EISAnqnx</v>
          </cell>
          <cell r="FL8502">
            <v>1983586.7999999998</v>
          </cell>
        </row>
        <row r="8503">
          <cell r="EZ8503" t="str">
            <v>OR</v>
          </cell>
          <cell r="FA8503" t="str">
            <v>Garage</v>
          </cell>
          <cell r="FB8503">
            <v>0</v>
          </cell>
          <cell r="FC8503">
            <v>0</v>
          </cell>
          <cell r="FI8503" t="str">
            <v>ID</v>
          </cell>
          <cell r="FJ8503" t="str">
            <v>Bathroom</v>
          </cell>
          <cell r="FK8503" t="str">
            <v>EISAnqnx</v>
          </cell>
          <cell r="FL8503">
            <v>2498604.2400000002</v>
          </cell>
        </row>
        <row r="8504">
          <cell r="EZ8504" t="str">
            <v>OR</v>
          </cell>
          <cell r="FA8504" t="str">
            <v>Kitchen</v>
          </cell>
          <cell r="FB8504">
            <v>0</v>
          </cell>
          <cell r="FC8504">
            <v>0</v>
          </cell>
          <cell r="FI8504" t="str">
            <v>ID</v>
          </cell>
          <cell r="FJ8504" t="str">
            <v>Bedrooms</v>
          </cell>
          <cell r="FK8504" t="str">
            <v>EISAnqnx</v>
          </cell>
          <cell r="FL8504">
            <v>1514305.6</v>
          </cell>
        </row>
        <row r="8505">
          <cell r="EZ8505" t="str">
            <v>OR</v>
          </cell>
          <cell r="FA8505" t="str">
            <v>Living Room/Family Room</v>
          </cell>
          <cell r="FB8505">
            <v>0</v>
          </cell>
          <cell r="FC8505">
            <v>0</v>
          </cell>
          <cell r="FI8505" t="str">
            <v>ID</v>
          </cell>
          <cell r="FJ8505" t="str">
            <v>Bedrooms</v>
          </cell>
          <cell r="FK8505" t="str">
            <v>EISAq</v>
          </cell>
          <cell r="FL8505">
            <v>106001.39200000001</v>
          </cell>
        </row>
        <row r="8506">
          <cell r="EZ8506" t="str">
            <v>OR</v>
          </cell>
          <cell r="FA8506" t="str">
            <v>Other</v>
          </cell>
          <cell r="FB8506">
            <v>0</v>
          </cell>
          <cell r="FC8506">
            <v>0</v>
          </cell>
          <cell r="FI8506" t="str">
            <v>ID</v>
          </cell>
          <cell r="FJ8506" t="str">
            <v>Bedrooms</v>
          </cell>
          <cell r="FK8506" t="str">
            <v>EISAx</v>
          </cell>
          <cell r="FL8506">
            <v>681437.52</v>
          </cell>
        </row>
        <row r="8507">
          <cell r="EZ8507" t="str">
            <v>MT</v>
          </cell>
          <cell r="FA8507" t="str">
            <v>Bathroom</v>
          </cell>
          <cell r="FB8507">
            <v>2557063.2000000002</v>
          </cell>
          <cell r="FC8507">
            <v>820391.11</v>
          </cell>
          <cell r="FI8507" t="str">
            <v>ID</v>
          </cell>
          <cell r="FJ8507" t="str">
            <v>Exterior</v>
          </cell>
          <cell r="FK8507" t="str">
            <v>EISAnqnx</v>
          </cell>
          <cell r="FL8507">
            <v>1892882</v>
          </cell>
        </row>
        <row r="8508">
          <cell r="EZ8508" t="str">
            <v>MT</v>
          </cell>
          <cell r="FA8508" t="str">
            <v>Bedrooms</v>
          </cell>
          <cell r="FB8508">
            <v>1606688.044</v>
          </cell>
          <cell r="FC8508">
            <v>1672745.51</v>
          </cell>
          <cell r="FI8508" t="str">
            <v>ID</v>
          </cell>
          <cell r="FJ8508" t="str">
            <v>Exterior</v>
          </cell>
          <cell r="FK8508" t="str">
            <v>EISAq</v>
          </cell>
          <cell r="FL8508">
            <v>166573.61600000001</v>
          </cell>
        </row>
        <row r="8509">
          <cell r="EZ8509" t="str">
            <v>MT</v>
          </cell>
          <cell r="FA8509" t="str">
            <v>Exterior</v>
          </cell>
          <cell r="FB8509">
            <v>428308.08600000001</v>
          </cell>
          <cell r="FC8509">
            <v>6571652.4239999996</v>
          </cell>
          <cell r="FI8509" t="str">
            <v>ID</v>
          </cell>
          <cell r="FJ8509" t="str">
            <v>Exterior</v>
          </cell>
          <cell r="FK8509" t="str">
            <v>EISAx</v>
          </cell>
          <cell r="FL8509">
            <v>1135729.2</v>
          </cell>
        </row>
        <row r="8510">
          <cell r="EZ8510" t="str">
            <v>MT</v>
          </cell>
          <cell r="FA8510" t="str">
            <v>Garage</v>
          </cell>
          <cell r="FB8510">
            <v>564684.79</v>
          </cell>
          <cell r="FC8510">
            <v>1380814.128</v>
          </cell>
          <cell r="FI8510" t="str">
            <v>ID</v>
          </cell>
          <cell r="FJ8510" t="str">
            <v>Garage</v>
          </cell>
          <cell r="FK8510" t="str">
            <v>EISAq</v>
          </cell>
          <cell r="FL8510">
            <v>605722.24</v>
          </cell>
        </row>
        <row r="8511">
          <cell r="EZ8511" t="str">
            <v>MT</v>
          </cell>
          <cell r="FA8511" t="str">
            <v>Kitchen</v>
          </cell>
          <cell r="FB8511">
            <v>948244.27</v>
          </cell>
          <cell r="FC8511">
            <v>799082.25</v>
          </cell>
          <cell r="FI8511" t="str">
            <v>ID</v>
          </cell>
          <cell r="FJ8511" t="str">
            <v>Kitchen</v>
          </cell>
          <cell r="FK8511" t="str">
            <v>EISAx</v>
          </cell>
          <cell r="FL8511">
            <v>1362875.04</v>
          </cell>
        </row>
        <row r="8512">
          <cell r="EZ8512" t="str">
            <v>MT</v>
          </cell>
          <cell r="FA8512" t="str">
            <v>Living Room/Family Room</v>
          </cell>
          <cell r="FB8512">
            <v>767118.96</v>
          </cell>
          <cell r="FC8512">
            <v>511412.64</v>
          </cell>
          <cell r="FI8512" t="str">
            <v>ID</v>
          </cell>
          <cell r="FJ8512" t="str">
            <v>Living Room/Family Room</v>
          </cell>
          <cell r="FK8512" t="str">
            <v>EISAnqnx</v>
          </cell>
          <cell r="FL8512">
            <v>2479675.42</v>
          </cell>
        </row>
        <row r="8513">
          <cell r="EZ8513" t="str">
            <v>MT</v>
          </cell>
          <cell r="FA8513" t="str">
            <v>Other</v>
          </cell>
          <cell r="FB8513">
            <v>3270910.01</v>
          </cell>
          <cell r="FC8513">
            <v>5467853.4759999998</v>
          </cell>
          <cell r="FI8513" t="str">
            <v>ID</v>
          </cell>
          <cell r="FJ8513" t="str">
            <v>Other</v>
          </cell>
          <cell r="FK8513" t="str">
            <v>EISAnqnx</v>
          </cell>
          <cell r="FL8513">
            <v>2271458.4</v>
          </cell>
        </row>
        <row r="8514">
          <cell r="EZ8514" t="str">
            <v>ID</v>
          </cell>
          <cell r="FA8514" t="str">
            <v>Bathroom</v>
          </cell>
          <cell r="FB8514">
            <v>1287159.76</v>
          </cell>
          <cell r="FC8514">
            <v>817725.02399999998</v>
          </cell>
          <cell r="FI8514" t="str">
            <v>ID</v>
          </cell>
          <cell r="FJ8514" t="str">
            <v>Other</v>
          </cell>
          <cell r="FK8514" t="str">
            <v>EISAq</v>
          </cell>
          <cell r="FL8514">
            <v>393719.45600000001</v>
          </cell>
        </row>
        <row r="8515">
          <cell r="EZ8515" t="str">
            <v>ID</v>
          </cell>
          <cell r="FA8515" t="str">
            <v>Bedrooms</v>
          </cell>
          <cell r="FB8515">
            <v>4012909.8400000003</v>
          </cell>
          <cell r="FC8515">
            <v>2297958.7480000001</v>
          </cell>
          <cell r="FI8515" t="str">
            <v>ID</v>
          </cell>
          <cell r="FJ8515" t="str">
            <v>Bathroom</v>
          </cell>
          <cell r="FK8515" t="str">
            <v>EISAnqnx</v>
          </cell>
          <cell r="FL8515">
            <v>3180041.7600000002</v>
          </cell>
        </row>
        <row r="8516">
          <cell r="EZ8516" t="str">
            <v>ID</v>
          </cell>
          <cell r="FA8516" t="str">
            <v>Exterior</v>
          </cell>
          <cell r="FB8516">
            <v>461863.20800000004</v>
          </cell>
          <cell r="FC8516">
            <v>12265875.360000001</v>
          </cell>
          <cell r="FI8516" t="str">
            <v>ID</v>
          </cell>
          <cell r="FJ8516" t="str">
            <v>Bedrooms</v>
          </cell>
          <cell r="FK8516" t="str">
            <v>EISAnqnx</v>
          </cell>
          <cell r="FL8516">
            <v>1211444.48</v>
          </cell>
        </row>
        <row r="8517">
          <cell r="EZ8517" t="str">
            <v>ID</v>
          </cell>
          <cell r="FA8517" t="str">
            <v>Garage</v>
          </cell>
          <cell r="FB8517">
            <v>961584.05599999998</v>
          </cell>
          <cell r="FC8517">
            <v>3816050.1120000002</v>
          </cell>
          <cell r="FI8517" t="str">
            <v>ID</v>
          </cell>
          <cell r="FJ8517" t="str">
            <v>Bedrooms</v>
          </cell>
          <cell r="FK8517" t="str">
            <v>EISAq</v>
          </cell>
          <cell r="FL8517">
            <v>121144.448</v>
          </cell>
        </row>
        <row r="8518">
          <cell r="EZ8518" t="str">
            <v>ID</v>
          </cell>
          <cell r="FA8518" t="str">
            <v>Kitchen</v>
          </cell>
          <cell r="FB8518">
            <v>1832309.7760000001</v>
          </cell>
          <cell r="FC8518">
            <v>1192515.6600000001</v>
          </cell>
          <cell r="FI8518" t="str">
            <v>ID</v>
          </cell>
          <cell r="FJ8518" t="str">
            <v>Bedrooms</v>
          </cell>
          <cell r="FK8518" t="str">
            <v>EISAx</v>
          </cell>
          <cell r="FL8518">
            <v>1124371.9080000001</v>
          </cell>
        </row>
        <row r="8519">
          <cell r="EZ8519" t="str">
            <v>ID</v>
          </cell>
          <cell r="FA8519" t="str">
            <v>Living Room/Family Room</v>
          </cell>
          <cell r="FB8519">
            <v>1862595.888</v>
          </cell>
          <cell r="FC8519">
            <v>1306088.58</v>
          </cell>
          <cell r="FI8519" t="str">
            <v>ID</v>
          </cell>
          <cell r="FJ8519" t="str">
            <v>Exterior</v>
          </cell>
          <cell r="FK8519" t="str">
            <v>EISAnqnx</v>
          </cell>
          <cell r="FL8519">
            <v>1514305.6</v>
          </cell>
        </row>
        <row r="8520">
          <cell r="EZ8520" t="str">
            <v>ID</v>
          </cell>
          <cell r="FA8520" t="str">
            <v>Other</v>
          </cell>
          <cell r="FB8520">
            <v>7230809.2400000002</v>
          </cell>
          <cell r="FC8520">
            <v>5807361.9759999998</v>
          </cell>
          <cell r="FI8520" t="str">
            <v>ID</v>
          </cell>
          <cell r="FJ8520" t="str">
            <v>Exterior</v>
          </cell>
          <cell r="FK8520" t="str">
            <v>EISAq</v>
          </cell>
          <cell r="FL8520">
            <v>170359.38</v>
          </cell>
        </row>
        <row r="8521">
          <cell r="EZ8521" t="str">
            <v>WA</v>
          </cell>
          <cell r="FA8521" t="str">
            <v>Bathroom</v>
          </cell>
          <cell r="FB8521">
            <v>914058.23999999999</v>
          </cell>
          <cell r="FC8521">
            <v>171385.92</v>
          </cell>
          <cell r="FI8521" t="str">
            <v>ID</v>
          </cell>
          <cell r="FJ8521" t="str">
            <v>Garage</v>
          </cell>
          <cell r="FK8521" t="str">
            <v>EISAnqnx</v>
          </cell>
          <cell r="FL8521">
            <v>1287159.76</v>
          </cell>
        </row>
        <row r="8522">
          <cell r="EZ8522" t="str">
            <v>WA</v>
          </cell>
          <cell r="FA8522" t="str">
            <v>Bedrooms</v>
          </cell>
          <cell r="FB8522">
            <v>1142572.8</v>
          </cell>
          <cell r="FC8522">
            <v>784566.65599999996</v>
          </cell>
          <cell r="FI8522" t="str">
            <v>ID</v>
          </cell>
          <cell r="FJ8522" t="str">
            <v>Kitchen</v>
          </cell>
          <cell r="FK8522" t="str">
            <v>EISAnqnx</v>
          </cell>
          <cell r="FL8522">
            <v>302861.12</v>
          </cell>
        </row>
        <row r="8523">
          <cell r="EZ8523" t="str">
            <v>WA</v>
          </cell>
          <cell r="FA8523" t="str">
            <v>Exterior</v>
          </cell>
          <cell r="FB8523">
            <v>114257.28</v>
          </cell>
          <cell r="FC8523">
            <v>2745983.2960000001</v>
          </cell>
          <cell r="FI8523" t="str">
            <v>ID</v>
          </cell>
          <cell r="FJ8523" t="str">
            <v>Kitchen</v>
          </cell>
          <cell r="FK8523" t="str">
            <v>EISAq</v>
          </cell>
          <cell r="FL8523">
            <v>484577.79200000002</v>
          </cell>
        </row>
        <row r="8524">
          <cell r="EZ8524" t="str">
            <v>WA</v>
          </cell>
          <cell r="FA8524" t="str">
            <v>Garage</v>
          </cell>
          <cell r="FB8524">
            <v>495114.88</v>
          </cell>
          <cell r="FC8524">
            <v>723629.44000000006</v>
          </cell>
          <cell r="FI8524" t="str">
            <v>ID</v>
          </cell>
          <cell r="FJ8524" t="str">
            <v>Kitchen</v>
          </cell>
          <cell r="FK8524" t="str">
            <v>EISAx</v>
          </cell>
          <cell r="FL8524">
            <v>94644.1</v>
          </cell>
        </row>
        <row r="8525">
          <cell r="EZ8525" t="str">
            <v>WA</v>
          </cell>
          <cell r="FA8525" t="str">
            <v>Kitchen</v>
          </cell>
          <cell r="FB8525">
            <v>1180658.56</v>
          </cell>
          <cell r="FC8525">
            <v>394187.61599999998</v>
          </cell>
          <cell r="FI8525" t="str">
            <v>ID</v>
          </cell>
          <cell r="FJ8525" t="str">
            <v>Living Room/Family Room</v>
          </cell>
          <cell r="FK8525" t="str">
            <v>EISAnqnx</v>
          </cell>
          <cell r="FL8525">
            <v>681437.52</v>
          </cell>
        </row>
        <row r="8526">
          <cell r="EZ8526" t="str">
            <v>WA</v>
          </cell>
          <cell r="FA8526" t="str">
            <v>Living Room/Family Room</v>
          </cell>
          <cell r="FB8526">
            <v>1209222.8800000001</v>
          </cell>
          <cell r="FC8526">
            <v>887398.20799999998</v>
          </cell>
          <cell r="FI8526" t="str">
            <v>ID</v>
          </cell>
          <cell r="FJ8526" t="str">
            <v>Living Room/Family Room</v>
          </cell>
          <cell r="FK8526" t="str">
            <v>EISAx</v>
          </cell>
          <cell r="FL8526">
            <v>2101099.02</v>
          </cell>
        </row>
        <row r="8527">
          <cell r="EZ8527" t="str">
            <v>WA</v>
          </cell>
          <cell r="FA8527" t="str">
            <v>Other</v>
          </cell>
          <cell r="FB8527">
            <v>685543.68</v>
          </cell>
          <cell r="FC8527">
            <v>439890.52799999999</v>
          </cell>
          <cell r="FI8527" t="str">
            <v>ID</v>
          </cell>
          <cell r="FJ8527" t="str">
            <v>Other</v>
          </cell>
          <cell r="FK8527" t="str">
            <v>EISAnqnx</v>
          </cell>
          <cell r="FL8527">
            <v>1135729.2</v>
          </cell>
        </row>
        <row r="8528">
          <cell r="EZ8528" t="str">
            <v>OR</v>
          </cell>
          <cell r="FA8528" t="str">
            <v>Bathroom</v>
          </cell>
          <cell r="FB8528">
            <v>4008498.3249999997</v>
          </cell>
          <cell r="FC8528">
            <v>1380245.8149999999</v>
          </cell>
          <cell r="FI8528" t="str">
            <v>ID</v>
          </cell>
          <cell r="FJ8528" t="str">
            <v>Other</v>
          </cell>
          <cell r="FK8528" t="str">
            <v>EISAq</v>
          </cell>
          <cell r="FL8528">
            <v>56786.46</v>
          </cell>
        </row>
        <row r="8529">
          <cell r="EZ8529" t="str">
            <v>OR</v>
          </cell>
          <cell r="FA8529" t="str">
            <v>Bedrooms</v>
          </cell>
          <cell r="FB8529">
            <v>3099354.375</v>
          </cell>
          <cell r="FC8529">
            <v>4413480.63</v>
          </cell>
          <cell r="FI8529" t="str">
            <v>MT</v>
          </cell>
          <cell r="FJ8529" t="str">
            <v>Bathroom</v>
          </cell>
          <cell r="FK8529" t="str">
            <v>EISAq</v>
          </cell>
          <cell r="FL8529">
            <v>234397.46</v>
          </cell>
        </row>
        <row r="8530">
          <cell r="EZ8530" t="str">
            <v>OR</v>
          </cell>
          <cell r="FA8530" t="str">
            <v>Exterior</v>
          </cell>
          <cell r="FB8530">
            <v>7438450.5</v>
          </cell>
          <cell r="FC8530">
            <v>13025553.32</v>
          </cell>
          <cell r="FI8530" t="str">
            <v>MT</v>
          </cell>
          <cell r="FJ8530" t="str">
            <v>Bedrooms</v>
          </cell>
          <cell r="FK8530" t="str">
            <v>EISAnqnx</v>
          </cell>
          <cell r="FL8530">
            <v>372905.05</v>
          </cell>
        </row>
        <row r="8531">
          <cell r="EZ8531" t="str">
            <v>OR</v>
          </cell>
          <cell r="FA8531" t="str">
            <v>Garage</v>
          </cell>
          <cell r="FB8531">
            <v>2810081.3</v>
          </cell>
          <cell r="FC8531">
            <v>4628369.2</v>
          </cell>
          <cell r="FI8531" t="str">
            <v>MT</v>
          </cell>
          <cell r="FJ8531" t="str">
            <v>Bedrooms</v>
          </cell>
          <cell r="FK8531" t="str">
            <v>EISAq</v>
          </cell>
          <cell r="FL8531">
            <v>89497.212</v>
          </cell>
        </row>
        <row r="8532">
          <cell r="EZ8532" t="str">
            <v>OR</v>
          </cell>
          <cell r="FA8532" t="str">
            <v>Kitchen</v>
          </cell>
          <cell r="FB8532">
            <v>2603457.6749999998</v>
          </cell>
          <cell r="FC8532">
            <v>2355509.3249999997</v>
          </cell>
          <cell r="FI8532" t="str">
            <v>MT</v>
          </cell>
          <cell r="FJ8532" t="str">
            <v>Bedrooms</v>
          </cell>
          <cell r="FK8532" t="str">
            <v>EISAx</v>
          </cell>
          <cell r="FL8532">
            <v>255706.32</v>
          </cell>
        </row>
        <row r="8533">
          <cell r="EZ8533" t="str">
            <v>OR</v>
          </cell>
          <cell r="FA8533" t="str">
            <v>Living Room/Family Room</v>
          </cell>
          <cell r="FB8533">
            <v>619870.875</v>
          </cell>
          <cell r="FC8533">
            <v>2661312.29</v>
          </cell>
          <cell r="FI8533" t="str">
            <v>MT</v>
          </cell>
          <cell r="FJ8533" t="str">
            <v>Exterior</v>
          </cell>
          <cell r="FK8533" t="str">
            <v>EISAnqnx</v>
          </cell>
          <cell r="FL8533">
            <v>426177.2</v>
          </cell>
        </row>
        <row r="8534">
          <cell r="EZ8534" t="str">
            <v>OR</v>
          </cell>
          <cell r="FA8534" t="str">
            <v>Other</v>
          </cell>
          <cell r="FB8534">
            <v>2727431.85</v>
          </cell>
          <cell r="FC8534">
            <v>1454630.3199999998</v>
          </cell>
          <cell r="FI8534" t="str">
            <v>MT</v>
          </cell>
          <cell r="FJ8534" t="str">
            <v>Kitchen</v>
          </cell>
          <cell r="FK8534" t="str">
            <v>EISAq</v>
          </cell>
          <cell r="FL8534">
            <v>213088.6</v>
          </cell>
        </row>
        <row r="8535">
          <cell r="EZ8535" t="str">
            <v>WA</v>
          </cell>
          <cell r="FA8535" t="str">
            <v>Bathroom</v>
          </cell>
          <cell r="FB8535">
            <v>374398.74</v>
          </cell>
          <cell r="FC8535">
            <v>185119.37700000001</v>
          </cell>
          <cell r="FI8535" t="str">
            <v>MT</v>
          </cell>
          <cell r="FJ8535" t="str">
            <v>Living Room/Family Room</v>
          </cell>
          <cell r="FK8535" t="str">
            <v>EISAq</v>
          </cell>
          <cell r="FL8535">
            <v>213088.6</v>
          </cell>
        </row>
        <row r="8536">
          <cell r="EZ8536" t="str">
            <v>WA</v>
          </cell>
          <cell r="FA8536" t="str">
            <v>Bedrooms</v>
          </cell>
          <cell r="FB8536">
            <v>553278.13800000004</v>
          </cell>
          <cell r="FC8536">
            <v>838237.179</v>
          </cell>
          <cell r="FI8536" t="str">
            <v>MT</v>
          </cell>
          <cell r="FJ8536" t="str">
            <v>Other</v>
          </cell>
          <cell r="FK8536" t="str">
            <v>EISAnqnx</v>
          </cell>
          <cell r="FL8536">
            <v>1491620.2</v>
          </cell>
        </row>
        <row r="8537">
          <cell r="EZ8537" t="str">
            <v>WA</v>
          </cell>
          <cell r="FA8537" t="str">
            <v>Exterior</v>
          </cell>
          <cell r="FB8537">
            <v>2383671.9780000001</v>
          </cell>
          <cell r="FC8537">
            <v>3280148.9610000001</v>
          </cell>
          <cell r="FI8537" t="str">
            <v>MT</v>
          </cell>
          <cell r="FJ8537" t="str">
            <v>Other</v>
          </cell>
          <cell r="FK8537" t="str">
            <v>EISAq</v>
          </cell>
          <cell r="FL8537">
            <v>83104.554000000004</v>
          </cell>
        </row>
        <row r="8538">
          <cell r="EZ8538" t="str">
            <v>WA</v>
          </cell>
          <cell r="FA8538" t="str">
            <v>Kitchen</v>
          </cell>
          <cell r="FB8538">
            <v>407678.62799999997</v>
          </cell>
          <cell r="FC8538">
            <v>478398.39</v>
          </cell>
          <cell r="FI8538" t="str">
            <v>MT</v>
          </cell>
          <cell r="FJ8538" t="str">
            <v>Other</v>
          </cell>
          <cell r="FK8538" t="str">
            <v>EISAx</v>
          </cell>
          <cell r="FL8538">
            <v>724501.24</v>
          </cell>
        </row>
        <row r="8539">
          <cell r="EZ8539" t="str">
            <v>WA</v>
          </cell>
          <cell r="FA8539" t="str">
            <v>Living Room/Family Room</v>
          </cell>
          <cell r="FB8539">
            <v>278719.06199999998</v>
          </cell>
          <cell r="FC8539">
            <v>640637.84399999992</v>
          </cell>
          <cell r="FI8539" t="str">
            <v>ID</v>
          </cell>
          <cell r="FJ8539" t="str">
            <v>Bathroom</v>
          </cell>
          <cell r="FK8539" t="str">
            <v>EISAnqnx</v>
          </cell>
          <cell r="FL8539">
            <v>1135729.2</v>
          </cell>
        </row>
        <row r="8540">
          <cell r="EZ8540" t="str">
            <v>WA</v>
          </cell>
          <cell r="FA8540" t="str">
            <v>Other</v>
          </cell>
          <cell r="FB8540">
            <v>1996793.28</v>
          </cell>
          <cell r="FC8540">
            <v>1813753.8959999999</v>
          </cell>
          <cell r="FI8540" t="str">
            <v>ID</v>
          </cell>
          <cell r="FJ8540" t="str">
            <v>Bathroom</v>
          </cell>
          <cell r="FK8540" t="str">
            <v>EISAq</v>
          </cell>
          <cell r="FL8540">
            <v>83286.808000000005</v>
          </cell>
        </row>
        <row r="8541">
          <cell r="EZ8541" t="str">
            <v>MT</v>
          </cell>
          <cell r="FA8541" t="str">
            <v>Bathroom</v>
          </cell>
          <cell r="FB8541">
            <v>618126.66</v>
          </cell>
          <cell r="FC8541">
            <v>148808.27000000002</v>
          </cell>
          <cell r="FI8541" t="str">
            <v>ID</v>
          </cell>
          <cell r="FJ8541" t="str">
            <v>Bedrooms</v>
          </cell>
          <cell r="FK8541" t="str">
            <v>EISAnqnx</v>
          </cell>
          <cell r="FL8541">
            <v>3861479.2800000003</v>
          </cell>
        </row>
        <row r="8542">
          <cell r="EZ8542" t="str">
            <v>MT</v>
          </cell>
          <cell r="FA8542" t="str">
            <v>Bedrooms</v>
          </cell>
          <cell r="FB8542">
            <v>1362168.01</v>
          </cell>
          <cell r="FC8542">
            <v>915743.20000000007</v>
          </cell>
          <cell r="FI8542" t="str">
            <v>ID</v>
          </cell>
          <cell r="FJ8542" t="str">
            <v>Exterior</v>
          </cell>
          <cell r="FK8542" t="str">
            <v>EISAq</v>
          </cell>
          <cell r="FL8542">
            <v>83286.808000000005</v>
          </cell>
        </row>
        <row r="8543">
          <cell r="EZ8543" t="str">
            <v>MT</v>
          </cell>
          <cell r="FA8543" t="str">
            <v>Exterior</v>
          </cell>
          <cell r="FB8543">
            <v>549445.92000000004</v>
          </cell>
          <cell r="FC8543">
            <v>3846121.4400000004</v>
          </cell>
          <cell r="FI8543" t="str">
            <v>ID</v>
          </cell>
          <cell r="FJ8543" t="str">
            <v>Kitchen</v>
          </cell>
          <cell r="FK8543" t="str">
            <v>EISAq</v>
          </cell>
          <cell r="FL8543">
            <v>605722.24</v>
          </cell>
        </row>
        <row r="8544">
          <cell r="EZ8544" t="str">
            <v>MT</v>
          </cell>
          <cell r="FA8544" t="str">
            <v>Garage</v>
          </cell>
          <cell r="FB8544">
            <v>280446.35500000004</v>
          </cell>
          <cell r="FC8544">
            <v>572339.5</v>
          </cell>
          <cell r="FI8544" t="str">
            <v>ID</v>
          </cell>
          <cell r="FJ8544" t="str">
            <v>Living Room/Family Room</v>
          </cell>
          <cell r="FK8544" t="str">
            <v>EISAnqnx</v>
          </cell>
          <cell r="FL8544">
            <v>1060013.92</v>
          </cell>
        </row>
        <row r="8545">
          <cell r="EZ8545" t="str">
            <v>MT</v>
          </cell>
          <cell r="FA8545" t="str">
            <v>Kitchen</v>
          </cell>
          <cell r="FB8545">
            <v>1362168.01</v>
          </cell>
          <cell r="FC8545">
            <v>389190.86000000004</v>
          </cell>
          <cell r="FI8545" t="str">
            <v>ID</v>
          </cell>
          <cell r="FJ8545" t="str">
            <v>Living Room/Family Room</v>
          </cell>
          <cell r="FK8545" t="str">
            <v>EISAq</v>
          </cell>
          <cell r="FL8545">
            <v>83286.808000000005</v>
          </cell>
        </row>
        <row r="8546">
          <cell r="EZ8546" t="str">
            <v>MT</v>
          </cell>
          <cell r="FA8546" t="str">
            <v>Living Room/Family Room</v>
          </cell>
          <cell r="FB8546">
            <v>583786.29</v>
          </cell>
          <cell r="FC8546">
            <v>869956.04</v>
          </cell>
          <cell r="FI8546" t="str">
            <v>ID</v>
          </cell>
          <cell r="FJ8546" t="str">
            <v>Other</v>
          </cell>
          <cell r="FK8546" t="str">
            <v>EISAnqnx</v>
          </cell>
          <cell r="FL8546">
            <v>681437.52</v>
          </cell>
        </row>
        <row r="8547">
          <cell r="EZ8547" t="str">
            <v>MT</v>
          </cell>
          <cell r="FA8547" t="str">
            <v>Other</v>
          </cell>
          <cell r="FB8547">
            <v>1288908.554</v>
          </cell>
          <cell r="FC8547">
            <v>578062.89500000002</v>
          </cell>
          <cell r="FI8547" t="str">
            <v>ID</v>
          </cell>
          <cell r="FJ8547" t="str">
            <v>Other</v>
          </cell>
          <cell r="FK8547" t="str">
            <v>EISAq</v>
          </cell>
          <cell r="FL8547">
            <v>333147.23200000002</v>
          </cell>
        </row>
        <row r="8548">
          <cell r="EZ8548" t="str">
            <v>MT</v>
          </cell>
          <cell r="FA8548" t="str">
            <v>Bathroom</v>
          </cell>
          <cell r="FB8548">
            <v>767118.96</v>
          </cell>
          <cell r="FC8548">
            <v>234397.46</v>
          </cell>
          <cell r="FI8548" t="str">
            <v>WA</v>
          </cell>
          <cell r="FJ8548" t="str">
            <v>Bathroom</v>
          </cell>
          <cell r="FK8548" t="str">
            <v>EISAq</v>
          </cell>
          <cell r="FL8548">
            <v>155999.47500000001</v>
          </cell>
        </row>
        <row r="8549">
          <cell r="EZ8549" t="str">
            <v>MT</v>
          </cell>
          <cell r="FA8549" t="str">
            <v>Bedrooms</v>
          </cell>
          <cell r="FB8549">
            <v>1108060.72</v>
          </cell>
          <cell r="FC8549">
            <v>873663.26</v>
          </cell>
          <cell r="FI8549" t="str">
            <v>WA</v>
          </cell>
          <cell r="FJ8549" t="str">
            <v>Bedrooms</v>
          </cell>
          <cell r="FK8549" t="str">
            <v>EISAq</v>
          </cell>
          <cell r="FL8549">
            <v>62399.79</v>
          </cell>
        </row>
        <row r="8550">
          <cell r="EZ8550" t="str">
            <v>MT</v>
          </cell>
          <cell r="FA8550" t="str">
            <v>Exterior</v>
          </cell>
          <cell r="FB8550">
            <v>383559.48</v>
          </cell>
          <cell r="FC8550">
            <v>3515961.9</v>
          </cell>
          <cell r="FI8550" t="str">
            <v>WA</v>
          </cell>
          <cell r="FJ8550" t="str">
            <v>Bedrooms</v>
          </cell>
          <cell r="FK8550" t="str">
            <v>EISAx</v>
          </cell>
          <cell r="FL8550">
            <v>124799.58</v>
          </cell>
        </row>
        <row r="8551">
          <cell r="EZ8551" t="str">
            <v>MT</v>
          </cell>
          <cell r="FA8551" t="str">
            <v>Kitchen</v>
          </cell>
          <cell r="FB8551">
            <v>340941.76</v>
          </cell>
          <cell r="FC8551">
            <v>319632.90000000002</v>
          </cell>
          <cell r="FI8551" t="str">
            <v>WA</v>
          </cell>
          <cell r="FJ8551" t="str">
            <v>Exterior</v>
          </cell>
          <cell r="FK8551" t="str">
            <v>EISAnqnx</v>
          </cell>
          <cell r="FL8551">
            <v>623997.9</v>
          </cell>
        </row>
        <row r="8552">
          <cell r="EZ8552" t="str">
            <v>MT</v>
          </cell>
          <cell r="FA8552" t="str">
            <v>Living Room/Family Room</v>
          </cell>
          <cell r="FB8552">
            <v>477318.46399999998</v>
          </cell>
          <cell r="FC8552">
            <v>298324.03999999998</v>
          </cell>
          <cell r="FI8552" t="str">
            <v>WA</v>
          </cell>
          <cell r="FJ8552" t="str">
            <v>Exterior</v>
          </cell>
          <cell r="FK8552" t="str">
            <v>EISAx</v>
          </cell>
          <cell r="FL8552">
            <v>686397.69</v>
          </cell>
        </row>
        <row r="8553">
          <cell r="EZ8553" t="str">
            <v>MT</v>
          </cell>
          <cell r="FA8553" t="str">
            <v>Other</v>
          </cell>
          <cell r="FB8553">
            <v>865139.71600000001</v>
          </cell>
          <cell r="FC8553">
            <v>554030.36</v>
          </cell>
          <cell r="FI8553" t="str">
            <v>WA</v>
          </cell>
          <cell r="FJ8553" t="str">
            <v>Kitchen</v>
          </cell>
          <cell r="FK8553" t="str">
            <v>EISAq</v>
          </cell>
          <cell r="FL8553">
            <v>124799.58</v>
          </cell>
        </row>
        <row r="8554">
          <cell r="EZ8554" t="str">
            <v>WA</v>
          </cell>
          <cell r="FA8554" t="str">
            <v>Bathroom</v>
          </cell>
          <cell r="FB8554">
            <v>371336.16</v>
          </cell>
          <cell r="FC8554">
            <v>236131.712</v>
          </cell>
          <cell r="FI8554" t="str">
            <v>WA</v>
          </cell>
          <cell r="FJ8554" t="str">
            <v>Kitchen</v>
          </cell>
          <cell r="FK8554" t="str">
            <v>EISAx</v>
          </cell>
          <cell r="FL8554">
            <v>1351995.45</v>
          </cell>
        </row>
        <row r="8555">
          <cell r="EZ8555" t="str">
            <v>WA</v>
          </cell>
          <cell r="FA8555" t="str">
            <v>Bedrooms</v>
          </cell>
          <cell r="FB8555">
            <v>226610.272</v>
          </cell>
          <cell r="FC8555">
            <v>611276.44799999997</v>
          </cell>
          <cell r="FI8555" t="str">
            <v>WA</v>
          </cell>
          <cell r="FJ8555" t="str">
            <v>Living Room/Family Room</v>
          </cell>
          <cell r="FK8555" t="str">
            <v>EISAq</v>
          </cell>
          <cell r="FL8555">
            <v>187199.37</v>
          </cell>
        </row>
        <row r="8556">
          <cell r="EZ8556" t="str">
            <v>WA</v>
          </cell>
          <cell r="FA8556" t="str">
            <v>Exterior</v>
          </cell>
          <cell r="FB8556">
            <v>2475574.4</v>
          </cell>
          <cell r="FC8556">
            <v>3243002.4640000002</v>
          </cell>
          <cell r="FI8556" t="str">
            <v>WA</v>
          </cell>
          <cell r="FJ8556" t="str">
            <v>Living Room/Family Room</v>
          </cell>
          <cell r="FK8556" t="str">
            <v>EISAx</v>
          </cell>
          <cell r="FL8556">
            <v>103999.65</v>
          </cell>
        </row>
        <row r="8557">
          <cell r="EZ8557" t="str">
            <v>WA</v>
          </cell>
          <cell r="FA8557" t="str">
            <v>Garage</v>
          </cell>
          <cell r="FB8557">
            <v>531296.35199999996</v>
          </cell>
          <cell r="FC8557">
            <v>1452971.7439999999</v>
          </cell>
          <cell r="FI8557" t="str">
            <v>WA</v>
          </cell>
          <cell r="FJ8557" t="str">
            <v>Other</v>
          </cell>
          <cell r="FK8557" t="str">
            <v>EISAnqnx</v>
          </cell>
          <cell r="FL8557">
            <v>1123196.22</v>
          </cell>
        </row>
        <row r="8558">
          <cell r="EZ8558" t="str">
            <v>WA</v>
          </cell>
          <cell r="FA8558" t="str">
            <v>Kitchen</v>
          </cell>
          <cell r="FB8558">
            <v>1214935.7439999999</v>
          </cell>
          <cell r="FC8558">
            <v>672213.66399999999</v>
          </cell>
          <cell r="FI8558" t="str">
            <v>WA</v>
          </cell>
          <cell r="FJ8558" t="str">
            <v>Other</v>
          </cell>
          <cell r="FK8558" t="str">
            <v>EISAq</v>
          </cell>
          <cell r="FL8558">
            <v>62399.79</v>
          </cell>
        </row>
        <row r="8559">
          <cell r="EZ8559" t="str">
            <v>WA</v>
          </cell>
          <cell r="FA8559" t="str">
            <v>Living Room/Family Room</v>
          </cell>
          <cell r="FB8559">
            <v>1195892.8640000001</v>
          </cell>
          <cell r="FC8559">
            <v>738863.74399999995</v>
          </cell>
          <cell r="FI8559" t="str">
            <v>WA</v>
          </cell>
          <cell r="FJ8559" t="str">
            <v>Other</v>
          </cell>
          <cell r="FK8559" t="str">
            <v>EISAx</v>
          </cell>
          <cell r="FL8559">
            <v>1310395.5899999999</v>
          </cell>
        </row>
        <row r="8560">
          <cell r="EZ8560" t="str">
            <v>WA</v>
          </cell>
          <cell r="FA8560" t="str">
            <v>Other</v>
          </cell>
          <cell r="FB8560">
            <v>1129242.784</v>
          </cell>
          <cell r="FC8560">
            <v>790279.52</v>
          </cell>
          <cell r="FI8560" t="str">
            <v>MT</v>
          </cell>
          <cell r="FJ8560" t="str">
            <v>Bathroom</v>
          </cell>
          <cell r="FK8560" t="str">
            <v>EISAnqnx</v>
          </cell>
          <cell r="FL8560">
            <v>1098891.8400000001</v>
          </cell>
        </row>
        <row r="8561">
          <cell r="EZ8561" t="str">
            <v>MT</v>
          </cell>
          <cell r="FA8561" t="str">
            <v>Bathroom</v>
          </cell>
          <cell r="FB8561">
            <v>127853.16</v>
          </cell>
          <cell r="FC8561">
            <v>74581.009999999995</v>
          </cell>
          <cell r="FI8561" t="str">
            <v>MT</v>
          </cell>
          <cell r="FJ8561" t="str">
            <v>Bedrooms</v>
          </cell>
          <cell r="FK8561" t="str">
            <v>EISAnqnx</v>
          </cell>
          <cell r="FL8561">
            <v>755488.14</v>
          </cell>
        </row>
        <row r="8562">
          <cell r="EZ8562" t="str">
            <v>MT</v>
          </cell>
          <cell r="FA8562" t="str">
            <v>Bedrooms</v>
          </cell>
          <cell r="FB8562">
            <v>255706.32</v>
          </cell>
          <cell r="FC8562">
            <v>490103.77999999997</v>
          </cell>
          <cell r="FI8562" t="str">
            <v>MT</v>
          </cell>
          <cell r="FJ8562" t="str">
            <v>Bedrooms</v>
          </cell>
          <cell r="FK8562" t="str">
            <v>EISAq</v>
          </cell>
          <cell r="FL8562">
            <v>17170.185000000001</v>
          </cell>
        </row>
        <row r="8563">
          <cell r="EZ8563" t="str">
            <v>MT</v>
          </cell>
          <cell r="FA8563" t="str">
            <v>Kitchen</v>
          </cell>
          <cell r="FB8563">
            <v>639265.80000000005</v>
          </cell>
          <cell r="FC8563">
            <v>639265.80000000005</v>
          </cell>
          <cell r="FI8563" t="str">
            <v>MT</v>
          </cell>
          <cell r="FJ8563" t="str">
            <v>Exterior</v>
          </cell>
          <cell r="FK8563" t="str">
            <v>EISAnqnx</v>
          </cell>
          <cell r="FL8563">
            <v>206042.22000000003</v>
          </cell>
        </row>
        <row r="8564">
          <cell r="EZ8564" t="str">
            <v>MT</v>
          </cell>
          <cell r="FA8564" t="str">
            <v>Living Room/Family Room</v>
          </cell>
          <cell r="FB8564">
            <v>319632.90000000002</v>
          </cell>
          <cell r="FC8564">
            <v>383559.48</v>
          </cell>
          <cell r="FI8564" t="str">
            <v>MT</v>
          </cell>
          <cell r="FJ8564" t="str">
            <v>Exterior</v>
          </cell>
          <cell r="FK8564" t="str">
            <v>EISAx</v>
          </cell>
          <cell r="FL8564">
            <v>228935.80000000002</v>
          </cell>
        </row>
        <row r="8565">
          <cell r="EZ8565" t="str">
            <v>MT</v>
          </cell>
          <cell r="FA8565" t="str">
            <v>Other</v>
          </cell>
          <cell r="FB8565">
            <v>1278531.6000000001</v>
          </cell>
          <cell r="FC8565">
            <v>894972.12</v>
          </cell>
          <cell r="FI8565" t="str">
            <v>MT</v>
          </cell>
          <cell r="FJ8565" t="str">
            <v>Garage</v>
          </cell>
          <cell r="FK8565" t="str">
            <v>EISAnqnx</v>
          </cell>
          <cell r="FL8565">
            <v>343403.7</v>
          </cell>
        </row>
        <row r="8566">
          <cell r="EZ8566" t="str">
            <v>WA</v>
          </cell>
          <cell r="FA8566" t="str">
            <v>Bathroom</v>
          </cell>
          <cell r="FB8566">
            <v>1243500.064</v>
          </cell>
          <cell r="FC8566">
            <v>491306.304</v>
          </cell>
          <cell r="FI8566" t="str">
            <v>MT</v>
          </cell>
          <cell r="FJ8566" t="str">
            <v>Garage</v>
          </cell>
          <cell r="FK8566" t="str">
            <v>EISAq</v>
          </cell>
          <cell r="FL8566">
            <v>137361.48000000001</v>
          </cell>
        </row>
        <row r="8567">
          <cell r="EZ8567" t="str">
            <v>WA</v>
          </cell>
          <cell r="FA8567" t="str">
            <v>Bedrooms</v>
          </cell>
          <cell r="FB8567">
            <v>580807.84</v>
          </cell>
          <cell r="FC8567">
            <v>811226.68799999997</v>
          </cell>
          <cell r="FI8567" t="str">
            <v>MT</v>
          </cell>
          <cell r="FJ8567" t="str">
            <v>Living Room/Family Room</v>
          </cell>
          <cell r="FK8567" t="str">
            <v>EISAnqnx</v>
          </cell>
          <cell r="FL8567">
            <v>274722.96000000002</v>
          </cell>
        </row>
        <row r="8568">
          <cell r="EZ8568" t="str">
            <v>WA</v>
          </cell>
          <cell r="FA8568" t="str">
            <v>Exterior</v>
          </cell>
          <cell r="FB8568">
            <v>142821.6</v>
          </cell>
          <cell r="FC8568">
            <v>3601008.608</v>
          </cell>
          <cell r="FI8568" t="str">
            <v>MT</v>
          </cell>
          <cell r="FJ8568" t="str">
            <v>Other</v>
          </cell>
          <cell r="FK8568" t="str">
            <v>EISAnqnx</v>
          </cell>
          <cell r="FL8568">
            <v>549445.92000000004</v>
          </cell>
        </row>
        <row r="8569">
          <cell r="EZ8569" t="str">
            <v>WA</v>
          </cell>
          <cell r="FA8569" t="str">
            <v>Garage</v>
          </cell>
          <cell r="FB8569">
            <v>295164.64</v>
          </cell>
          <cell r="FC8569">
            <v>790279.52</v>
          </cell>
          <cell r="FI8569" t="str">
            <v>MT</v>
          </cell>
          <cell r="FJ8569" t="str">
            <v>Other</v>
          </cell>
          <cell r="FK8569" t="str">
            <v>EISAq</v>
          </cell>
          <cell r="FL8569">
            <v>732594.56</v>
          </cell>
        </row>
        <row r="8570">
          <cell r="EZ8570" t="str">
            <v>WA</v>
          </cell>
          <cell r="FA8570" t="str">
            <v>Kitchen</v>
          </cell>
          <cell r="FB8570">
            <v>736959.45600000001</v>
          </cell>
          <cell r="FC8570">
            <v>380857.59999999998</v>
          </cell>
          <cell r="FI8570" t="str">
            <v>MT</v>
          </cell>
          <cell r="FJ8570" t="str">
            <v>Other</v>
          </cell>
          <cell r="FK8570" t="str">
            <v>EISAx</v>
          </cell>
          <cell r="FL8570">
            <v>526552.34000000008</v>
          </cell>
        </row>
        <row r="8571">
          <cell r="EZ8571" t="str">
            <v>WA</v>
          </cell>
          <cell r="FA8571" t="str">
            <v>Living Room/Family Room</v>
          </cell>
          <cell r="FB8571">
            <v>1932852.32</v>
          </cell>
          <cell r="FC8571">
            <v>990229.76</v>
          </cell>
          <cell r="FI8571" t="str">
            <v>MT</v>
          </cell>
          <cell r="FJ8571" t="str">
            <v>Bathroom</v>
          </cell>
          <cell r="FK8571" t="str">
            <v>EISAnqnx</v>
          </cell>
          <cell r="FL8571">
            <v>255706.32</v>
          </cell>
        </row>
        <row r="8572">
          <cell r="EZ8572" t="str">
            <v>WA</v>
          </cell>
          <cell r="FA8572" t="str">
            <v>Other</v>
          </cell>
          <cell r="FB8572">
            <v>1542473.28</v>
          </cell>
          <cell r="FC8572">
            <v>830269.56799999997</v>
          </cell>
          <cell r="FI8572" t="str">
            <v>MT</v>
          </cell>
          <cell r="FJ8572" t="str">
            <v>Bathroom</v>
          </cell>
          <cell r="FK8572" t="str">
            <v>EISAq</v>
          </cell>
          <cell r="FL8572">
            <v>562553.90399999998</v>
          </cell>
        </row>
        <row r="8573">
          <cell r="EZ8573" t="str">
            <v>OR</v>
          </cell>
          <cell r="FA8573" t="str">
            <v>Bathroom</v>
          </cell>
          <cell r="FB8573">
            <v>1540638.72</v>
          </cell>
          <cell r="FC8573">
            <v>1069888</v>
          </cell>
          <cell r="FI8573" t="str">
            <v>MT</v>
          </cell>
          <cell r="FJ8573" t="str">
            <v>Bedrooms</v>
          </cell>
          <cell r="FK8573" t="str">
            <v>EISAnqnx</v>
          </cell>
          <cell r="FL8573">
            <v>1150678.44</v>
          </cell>
        </row>
        <row r="8574">
          <cell r="EZ8574" t="str">
            <v>OR</v>
          </cell>
          <cell r="FA8574" t="str">
            <v>Bedrooms</v>
          </cell>
          <cell r="FB8574">
            <v>6804487.6799999997</v>
          </cell>
          <cell r="FC8574">
            <v>8687490.5599999987</v>
          </cell>
          <cell r="FI8574" t="str">
            <v>MT</v>
          </cell>
          <cell r="FJ8574" t="str">
            <v>Bedrooms</v>
          </cell>
          <cell r="FK8574" t="str">
            <v>EISAx</v>
          </cell>
          <cell r="FL8574">
            <v>106544.3</v>
          </cell>
        </row>
        <row r="8575">
          <cell r="EZ8575" t="str">
            <v>OR</v>
          </cell>
          <cell r="FA8575" t="str">
            <v>Exterior</v>
          </cell>
          <cell r="FB8575">
            <v>256773.12</v>
          </cell>
          <cell r="FC8575">
            <v>33380505.599999998</v>
          </cell>
          <cell r="FI8575" t="str">
            <v>MT</v>
          </cell>
          <cell r="FJ8575" t="str">
            <v>Exterior</v>
          </cell>
          <cell r="FK8575" t="str">
            <v>EISAnqnx</v>
          </cell>
          <cell r="FL8575">
            <v>511412.64</v>
          </cell>
        </row>
        <row r="8576">
          <cell r="EZ8576" t="str">
            <v>OR</v>
          </cell>
          <cell r="FA8576" t="str">
            <v>Garage</v>
          </cell>
          <cell r="FB8576">
            <v>2738913.2799999998</v>
          </cell>
          <cell r="FC8576">
            <v>3423641.5999999996</v>
          </cell>
          <cell r="FI8576" t="str">
            <v>MT</v>
          </cell>
          <cell r="FJ8576" t="str">
            <v>Living Room/Family Room</v>
          </cell>
          <cell r="FK8576" t="str">
            <v>EISAnqnx</v>
          </cell>
          <cell r="FL8576">
            <v>564684.79</v>
          </cell>
        </row>
        <row r="8577">
          <cell r="EZ8577" t="str">
            <v>OR</v>
          </cell>
          <cell r="FA8577" t="str">
            <v>Kitchen</v>
          </cell>
          <cell r="FB8577">
            <v>2225367.04</v>
          </cell>
          <cell r="FC8577">
            <v>2781708.8</v>
          </cell>
          <cell r="FI8577" t="str">
            <v>MT</v>
          </cell>
          <cell r="FJ8577" t="str">
            <v>Living Room/Family Room</v>
          </cell>
          <cell r="FK8577" t="str">
            <v>EISAq</v>
          </cell>
          <cell r="FL8577">
            <v>340941.76</v>
          </cell>
        </row>
        <row r="8578">
          <cell r="EZ8578" t="str">
            <v>OR</v>
          </cell>
          <cell r="FA8578" t="str">
            <v>Living Room/Family Room</v>
          </cell>
          <cell r="FB8578">
            <v>3466437.1199999996</v>
          </cell>
          <cell r="FC8578">
            <v>2781708.8</v>
          </cell>
          <cell r="FI8578" t="str">
            <v>MT</v>
          </cell>
          <cell r="FJ8578" t="str">
            <v>Living Room/Family Room</v>
          </cell>
          <cell r="FK8578" t="str">
            <v>EISAx</v>
          </cell>
          <cell r="FL8578">
            <v>319632.90000000002</v>
          </cell>
        </row>
        <row r="8579">
          <cell r="EZ8579" t="str">
            <v>OR</v>
          </cell>
          <cell r="FA8579" t="str">
            <v>Other</v>
          </cell>
          <cell r="FB8579">
            <v>6787369.4719999991</v>
          </cell>
          <cell r="FC8579">
            <v>14079726.079999998</v>
          </cell>
          <cell r="FI8579" t="str">
            <v>MT</v>
          </cell>
          <cell r="FJ8579" t="str">
            <v>Other</v>
          </cell>
          <cell r="FK8579" t="str">
            <v>EISAnqnx</v>
          </cell>
          <cell r="FL8579">
            <v>841699.97</v>
          </cell>
        </row>
        <row r="8580">
          <cell r="EZ8580" t="str">
            <v>MT</v>
          </cell>
          <cell r="FA8580" t="str">
            <v>Bathroom</v>
          </cell>
          <cell r="FB8580">
            <v>950083.57000000007</v>
          </cell>
          <cell r="FC8580">
            <v>223212.40500000003</v>
          </cell>
          <cell r="FI8580" t="str">
            <v>MT</v>
          </cell>
          <cell r="FJ8580" t="str">
            <v>Other</v>
          </cell>
          <cell r="FK8580" t="str">
            <v>EISAq</v>
          </cell>
          <cell r="FL8580">
            <v>1598164.5</v>
          </cell>
        </row>
        <row r="8581">
          <cell r="EZ8581" t="str">
            <v>MT</v>
          </cell>
          <cell r="FA8581" t="str">
            <v>Bedrooms</v>
          </cell>
          <cell r="FB8581">
            <v>755488.14</v>
          </cell>
          <cell r="FC8581">
            <v>480765.18000000005</v>
          </cell>
          <cell r="FI8581" t="str">
            <v>MT</v>
          </cell>
          <cell r="FJ8581" t="str">
            <v>Other</v>
          </cell>
          <cell r="FK8581" t="str">
            <v>EISAx</v>
          </cell>
          <cell r="FL8581">
            <v>1246568.31</v>
          </cell>
        </row>
        <row r="8582">
          <cell r="EZ8582" t="str">
            <v>MT</v>
          </cell>
          <cell r="FA8582" t="str">
            <v>Exterior</v>
          </cell>
          <cell r="FB8582">
            <v>824168.88000000012</v>
          </cell>
          <cell r="FC8582">
            <v>1857814.0170000002</v>
          </cell>
          <cell r="FI8582" t="str">
            <v>ID</v>
          </cell>
          <cell r="FJ8582" t="str">
            <v>Bathroom</v>
          </cell>
          <cell r="FK8582" t="str">
            <v>EISAnqnx</v>
          </cell>
          <cell r="FL8582">
            <v>596232.5</v>
          </cell>
        </row>
        <row r="8583">
          <cell r="EZ8583" t="str">
            <v>MT</v>
          </cell>
          <cell r="FA8583" t="str">
            <v>Garage</v>
          </cell>
          <cell r="FB8583">
            <v>85850.925000000003</v>
          </cell>
          <cell r="FC8583">
            <v>257552.77500000002</v>
          </cell>
          <cell r="FI8583" t="str">
            <v>ID</v>
          </cell>
          <cell r="FJ8583" t="str">
            <v>Bedrooms</v>
          </cell>
          <cell r="FK8583" t="str">
            <v>EISAnqnx</v>
          </cell>
          <cell r="FL8583">
            <v>143095.79999999999</v>
          </cell>
        </row>
        <row r="8584">
          <cell r="EZ8584" t="str">
            <v>MT</v>
          </cell>
          <cell r="FA8584" t="str">
            <v>Living Room/Family Room</v>
          </cell>
          <cell r="FB8584">
            <v>1465189.12</v>
          </cell>
          <cell r="FC8584">
            <v>801275.3</v>
          </cell>
          <cell r="FI8584" t="str">
            <v>ID</v>
          </cell>
          <cell r="FJ8584" t="str">
            <v>Bedrooms</v>
          </cell>
          <cell r="FK8584" t="str">
            <v>EISAx</v>
          </cell>
          <cell r="FL8584">
            <v>524684.6</v>
          </cell>
        </row>
        <row r="8585">
          <cell r="EZ8585" t="str">
            <v>MT</v>
          </cell>
          <cell r="FA8585" t="str">
            <v>Other</v>
          </cell>
          <cell r="FB8585">
            <v>555169.31500000006</v>
          </cell>
          <cell r="FC8585">
            <v>286169.75</v>
          </cell>
          <cell r="FI8585" t="str">
            <v>ID</v>
          </cell>
          <cell r="FJ8585" t="str">
            <v>Exterior</v>
          </cell>
          <cell r="FK8585" t="str">
            <v>EISAx</v>
          </cell>
          <cell r="FL8585">
            <v>357739.5</v>
          </cell>
        </row>
        <row r="8586">
          <cell r="EZ8586" t="str">
            <v>ID</v>
          </cell>
          <cell r="FA8586" t="str">
            <v>Bathroom</v>
          </cell>
          <cell r="FB8586">
            <v>454291.68</v>
          </cell>
          <cell r="FC8586">
            <v>537578.48800000001</v>
          </cell>
          <cell r="FI8586" t="str">
            <v>ID</v>
          </cell>
          <cell r="FJ8586" t="str">
            <v>Garage</v>
          </cell>
          <cell r="FK8586" t="str">
            <v>EISAq</v>
          </cell>
          <cell r="FL8586">
            <v>152635.51999999999</v>
          </cell>
        </row>
        <row r="8587">
          <cell r="EZ8587" t="str">
            <v>ID</v>
          </cell>
          <cell r="FA8587" t="str">
            <v>Bedrooms</v>
          </cell>
          <cell r="FB8587">
            <v>1018370.5160000001</v>
          </cell>
          <cell r="FC8587">
            <v>3047540.02</v>
          </cell>
          <cell r="FI8587" t="str">
            <v>ID</v>
          </cell>
          <cell r="FJ8587" t="str">
            <v>Living Room/Family Room</v>
          </cell>
          <cell r="FK8587" t="str">
            <v>EISAnqnx</v>
          </cell>
          <cell r="FL8587">
            <v>596232.5</v>
          </cell>
        </row>
        <row r="8588">
          <cell r="EZ8588" t="str">
            <v>ID</v>
          </cell>
          <cell r="FA8588" t="str">
            <v>Exterior</v>
          </cell>
          <cell r="FB8588">
            <v>405076.74800000002</v>
          </cell>
          <cell r="FC8588">
            <v>10622853.784</v>
          </cell>
          <cell r="FI8588" t="str">
            <v>ID</v>
          </cell>
          <cell r="FJ8588" t="str">
            <v>Living Room/Family Room</v>
          </cell>
          <cell r="FK8588" t="str">
            <v>EISAq</v>
          </cell>
          <cell r="FL8588">
            <v>53660.924999999996</v>
          </cell>
        </row>
        <row r="8589">
          <cell r="EZ8589" t="str">
            <v>ID</v>
          </cell>
          <cell r="FA8589" t="str">
            <v>Garage</v>
          </cell>
          <cell r="FB8589">
            <v>242288.89600000001</v>
          </cell>
          <cell r="FC8589">
            <v>2180600.0640000002</v>
          </cell>
          <cell r="FI8589" t="str">
            <v>ID</v>
          </cell>
          <cell r="FJ8589" t="str">
            <v>Living Room/Family Room</v>
          </cell>
          <cell r="FK8589" t="str">
            <v>EISAx</v>
          </cell>
          <cell r="FL8589">
            <v>858574.79999999993</v>
          </cell>
        </row>
        <row r="8590">
          <cell r="EZ8590" t="str">
            <v>ID</v>
          </cell>
          <cell r="FA8590" t="str">
            <v>Kitchen</v>
          </cell>
          <cell r="FB8590">
            <v>412648.27600000001</v>
          </cell>
          <cell r="FC8590">
            <v>817725.02399999998</v>
          </cell>
          <cell r="FI8590" t="str">
            <v>ID</v>
          </cell>
          <cell r="FJ8590" t="str">
            <v>Other</v>
          </cell>
          <cell r="FK8590" t="str">
            <v>EISAnqnx</v>
          </cell>
          <cell r="FL8590">
            <v>476985.99999999994</v>
          </cell>
        </row>
        <row r="8591">
          <cell r="EZ8591" t="str">
            <v>ID</v>
          </cell>
          <cell r="FA8591" t="str">
            <v>Living Room/Family Room</v>
          </cell>
          <cell r="FB8591">
            <v>2941538.628</v>
          </cell>
          <cell r="FC8591">
            <v>2725750.08</v>
          </cell>
          <cell r="FI8591" t="str">
            <v>ID</v>
          </cell>
          <cell r="FJ8591" t="str">
            <v>Other</v>
          </cell>
          <cell r="FK8591" t="str">
            <v>EISAq</v>
          </cell>
          <cell r="FL8591">
            <v>587885.245</v>
          </cell>
        </row>
        <row r="8592">
          <cell r="EZ8592" t="str">
            <v>ID</v>
          </cell>
          <cell r="FA8592" t="str">
            <v>Other</v>
          </cell>
          <cell r="FB8592">
            <v>2135170.8960000002</v>
          </cell>
          <cell r="FC8592">
            <v>2945324.392</v>
          </cell>
          <cell r="FI8592" t="str">
            <v>ID</v>
          </cell>
          <cell r="FJ8592" t="str">
            <v>Bathroom</v>
          </cell>
          <cell r="FK8592" t="str">
            <v>EISAnqnx</v>
          </cell>
          <cell r="FL8592">
            <v>757152.8</v>
          </cell>
        </row>
        <row r="8593">
          <cell r="EZ8593" t="str">
            <v>WA</v>
          </cell>
          <cell r="FA8593" t="str">
            <v>Bathroom</v>
          </cell>
          <cell r="FB8593">
            <v>4172245.4</v>
          </cell>
          <cell r="FC8593">
            <v>1914324.3599999999</v>
          </cell>
          <cell r="FI8593" t="str">
            <v>ID</v>
          </cell>
          <cell r="FJ8593" t="str">
            <v>Bathroom</v>
          </cell>
          <cell r="FK8593" t="str">
            <v>EISAq</v>
          </cell>
          <cell r="FL8593">
            <v>556507.30799999996</v>
          </cell>
        </row>
        <row r="8594">
          <cell r="EZ8594" t="str">
            <v>WA</v>
          </cell>
          <cell r="FA8594" t="str">
            <v>Bedrooms</v>
          </cell>
          <cell r="FB8594">
            <v>9203482.5</v>
          </cell>
          <cell r="FC8594">
            <v>9694334.9000000004</v>
          </cell>
          <cell r="FI8594" t="str">
            <v>ID</v>
          </cell>
          <cell r="FJ8594" t="str">
            <v>Bedrooms</v>
          </cell>
          <cell r="FK8594" t="str">
            <v>EISAq</v>
          </cell>
          <cell r="FL8594">
            <v>151430.56</v>
          </cell>
        </row>
        <row r="8595">
          <cell r="EZ8595" t="str">
            <v>WA</v>
          </cell>
          <cell r="FA8595" t="str">
            <v>Exterior</v>
          </cell>
          <cell r="FB8595">
            <v>3681393</v>
          </cell>
          <cell r="FC8595">
            <v>36470333.32</v>
          </cell>
          <cell r="FI8595" t="str">
            <v>ID</v>
          </cell>
          <cell r="FJ8595" t="str">
            <v>Bedrooms</v>
          </cell>
          <cell r="FK8595" t="str">
            <v>EISAx</v>
          </cell>
          <cell r="FL8595">
            <v>1362875.04</v>
          </cell>
        </row>
        <row r="8596">
          <cell r="EZ8596" t="str">
            <v>WA</v>
          </cell>
          <cell r="FA8596" t="str">
            <v>Garage</v>
          </cell>
          <cell r="FB8596">
            <v>3313253.6999999997</v>
          </cell>
          <cell r="FC8596">
            <v>6135655</v>
          </cell>
          <cell r="FI8596" t="str">
            <v>ID</v>
          </cell>
          <cell r="FJ8596" t="str">
            <v>Exterior</v>
          </cell>
          <cell r="FK8596" t="str">
            <v>EISAnqnx</v>
          </cell>
          <cell r="FL8596">
            <v>1135729.2</v>
          </cell>
        </row>
        <row r="8597">
          <cell r="EZ8597" t="str">
            <v>WA</v>
          </cell>
          <cell r="FA8597" t="str">
            <v>Kitchen</v>
          </cell>
          <cell r="FB8597">
            <v>2208835.7999999998</v>
          </cell>
          <cell r="FC8597">
            <v>2208835.7999999998</v>
          </cell>
          <cell r="FI8597" t="str">
            <v>ID</v>
          </cell>
          <cell r="FJ8597" t="str">
            <v>Exterior</v>
          </cell>
          <cell r="FK8597" t="str">
            <v>EISAq</v>
          </cell>
          <cell r="FL8597">
            <v>136287.50400000002</v>
          </cell>
        </row>
        <row r="8598">
          <cell r="EZ8598" t="str">
            <v>WA</v>
          </cell>
          <cell r="FA8598" t="str">
            <v>Living Room/Family Room</v>
          </cell>
          <cell r="FB8598">
            <v>1104417.8999999999</v>
          </cell>
          <cell r="FC8598">
            <v>8688087.4800000004</v>
          </cell>
          <cell r="FI8598" t="str">
            <v>ID</v>
          </cell>
          <cell r="FJ8598" t="str">
            <v>Garage</v>
          </cell>
          <cell r="FK8598" t="str">
            <v>EISAnqnx</v>
          </cell>
          <cell r="FL8598">
            <v>151430.56</v>
          </cell>
        </row>
        <row r="8599">
          <cell r="EZ8599" t="str">
            <v>WA</v>
          </cell>
          <cell r="FA8599" t="str">
            <v>Other</v>
          </cell>
          <cell r="FB8599">
            <v>3988175.75</v>
          </cell>
          <cell r="FC8599">
            <v>9976575.0299999993</v>
          </cell>
          <cell r="FI8599" t="str">
            <v>ID</v>
          </cell>
          <cell r="FJ8599" t="str">
            <v>Kitchen</v>
          </cell>
          <cell r="FK8599" t="str">
            <v>EISAnqnx</v>
          </cell>
          <cell r="FL8599">
            <v>567864.6</v>
          </cell>
        </row>
        <row r="8600">
          <cell r="EZ8600" t="str">
            <v>WA</v>
          </cell>
          <cell r="FA8600" t="str">
            <v>Bathroom</v>
          </cell>
          <cell r="FB8600">
            <v>1675773.44</v>
          </cell>
          <cell r="FC8600">
            <v>373240.44799999997</v>
          </cell>
          <cell r="FI8600" t="str">
            <v>ID</v>
          </cell>
          <cell r="FJ8600" t="str">
            <v>Kitchen</v>
          </cell>
          <cell r="FK8600" t="str">
            <v>EISAq</v>
          </cell>
          <cell r="FL8600">
            <v>196859.728</v>
          </cell>
        </row>
        <row r="8601">
          <cell r="EZ8601" t="str">
            <v>WA</v>
          </cell>
          <cell r="FA8601" t="str">
            <v>Bedrooms</v>
          </cell>
          <cell r="FB8601">
            <v>1390130.24</v>
          </cell>
          <cell r="FC8601">
            <v>885493.92</v>
          </cell>
          <cell r="FI8601" t="str">
            <v>ID</v>
          </cell>
          <cell r="FJ8601" t="str">
            <v>Living Room/Family Room</v>
          </cell>
          <cell r="FK8601" t="str">
            <v>EISAnqnx</v>
          </cell>
          <cell r="FL8601">
            <v>1135729.2</v>
          </cell>
        </row>
        <row r="8602">
          <cell r="EZ8602" t="str">
            <v>WA</v>
          </cell>
          <cell r="FA8602" t="str">
            <v>Exterior</v>
          </cell>
          <cell r="FB8602">
            <v>1399651.68</v>
          </cell>
          <cell r="FC8602">
            <v>5796652.6720000003</v>
          </cell>
          <cell r="FI8602" t="str">
            <v>ID</v>
          </cell>
          <cell r="FJ8602" t="str">
            <v>Living Room/Family Room</v>
          </cell>
          <cell r="FK8602" t="str">
            <v>EISAq</v>
          </cell>
          <cell r="FL8602">
            <v>49214.932000000001</v>
          </cell>
        </row>
        <row r="8603">
          <cell r="EZ8603" t="str">
            <v>WA</v>
          </cell>
          <cell r="FA8603" t="str">
            <v>Garage</v>
          </cell>
          <cell r="FB8603">
            <v>914058.23999999999</v>
          </cell>
          <cell r="FC8603">
            <v>1333001.6000000001</v>
          </cell>
          <cell r="FI8603" t="str">
            <v>ID</v>
          </cell>
          <cell r="FJ8603" t="str">
            <v>Other</v>
          </cell>
          <cell r="FK8603" t="str">
            <v>EISAq</v>
          </cell>
          <cell r="FL8603">
            <v>605722.24</v>
          </cell>
        </row>
        <row r="8604">
          <cell r="EZ8604" t="str">
            <v>WA</v>
          </cell>
          <cell r="FA8604" t="str">
            <v>Kitchen</v>
          </cell>
          <cell r="FB8604">
            <v>1409173.12</v>
          </cell>
          <cell r="FC8604">
            <v>516062.04800000001</v>
          </cell>
          <cell r="FI8604" t="str">
            <v>WA</v>
          </cell>
          <cell r="FJ8604" t="str">
            <v>Bathroom</v>
          </cell>
          <cell r="FK8604" t="str">
            <v>EISAnqnx</v>
          </cell>
          <cell r="FL8604">
            <v>457029.12</v>
          </cell>
        </row>
        <row r="8605">
          <cell r="EZ8605" t="str">
            <v>WA</v>
          </cell>
          <cell r="FA8605" t="str">
            <v>Living Room/Family Room</v>
          </cell>
          <cell r="FB8605">
            <v>2028066.72</v>
          </cell>
          <cell r="FC8605">
            <v>2151845.44</v>
          </cell>
          <cell r="FI8605" t="str">
            <v>WA</v>
          </cell>
          <cell r="FJ8605" t="str">
            <v>Bathroom</v>
          </cell>
          <cell r="FK8605" t="str">
            <v>EISAq</v>
          </cell>
          <cell r="FL8605">
            <v>57128.639999999999</v>
          </cell>
        </row>
        <row r="8606">
          <cell r="EZ8606" t="str">
            <v>WA</v>
          </cell>
          <cell r="FA8606" t="str">
            <v>Other</v>
          </cell>
          <cell r="FB8606">
            <v>1713859.2</v>
          </cell>
          <cell r="FC8606">
            <v>1237787.2</v>
          </cell>
          <cell r="FI8606" t="str">
            <v>WA</v>
          </cell>
          <cell r="FJ8606" t="str">
            <v>Bedrooms</v>
          </cell>
          <cell r="FK8606" t="str">
            <v>EISAnqnx</v>
          </cell>
          <cell r="FL8606">
            <v>342771.84</v>
          </cell>
        </row>
        <row r="8607">
          <cell r="EZ8607" t="str">
            <v>OR</v>
          </cell>
          <cell r="FA8607" t="str">
            <v>Bathroom</v>
          </cell>
          <cell r="FB8607">
            <v>1206293.6159999999</v>
          </cell>
          <cell r="FC8607">
            <v>274157.64</v>
          </cell>
          <cell r="FI8607" t="str">
            <v>WA</v>
          </cell>
          <cell r="FJ8607" t="str">
            <v>Bedrooms</v>
          </cell>
          <cell r="FK8607" t="str">
            <v>EISAq</v>
          </cell>
          <cell r="FL8607">
            <v>85692.96</v>
          </cell>
        </row>
        <row r="8608">
          <cell r="EZ8608" t="str">
            <v>OR</v>
          </cell>
          <cell r="FA8608" t="str">
            <v>Bedrooms</v>
          </cell>
          <cell r="FB8608">
            <v>348341.47200000001</v>
          </cell>
          <cell r="FC8608">
            <v>749901.78</v>
          </cell>
          <cell r="FI8608" t="str">
            <v>WA</v>
          </cell>
          <cell r="FJ8608" t="str">
            <v>Bedrooms</v>
          </cell>
          <cell r="FK8608" t="str">
            <v>EISAx</v>
          </cell>
          <cell r="FL8608">
            <v>76171.520000000004</v>
          </cell>
        </row>
        <row r="8609">
          <cell r="EZ8609" t="str">
            <v>OR</v>
          </cell>
          <cell r="FA8609" t="str">
            <v>Exterior</v>
          </cell>
          <cell r="FB8609">
            <v>1161138.24</v>
          </cell>
          <cell r="FC8609">
            <v>2259381.4920000001</v>
          </cell>
          <cell r="FI8609" t="str">
            <v>WA</v>
          </cell>
          <cell r="FJ8609" t="str">
            <v>Exterior</v>
          </cell>
          <cell r="FK8609" t="str">
            <v>EISAnqnx</v>
          </cell>
          <cell r="FL8609">
            <v>1066401.28</v>
          </cell>
        </row>
        <row r="8610">
          <cell r="EZ8610" t="str">
            <v>OR</v>
          </cell>
          <cell r="FA8610" t="str">
            <v>Garage</v>
          </cell>
          <cell r="FB8610">
            <v>361243.00800000003</v>
          </cell>
          <cell r="FC8610">
            <v>935361.36</v>
          </cell>
          <cell r="FI8610" t="str">
            <v>WA</v>
          </cell>
          <cell r="FJ8610" t="str">
            <v>Exterior</v>
          </cell>
          <cell r="FK8610" t="str">
            <v>EISAq</v>
          </cell>
          <cell r="FL8610">
            <v>57128.639999999999</v>
          </cell>
        </row>
        <row r="8611">
          <cell r="EZ8611" t="str">
            <v>OR</v>
          </cell>
          <cell r="FA8611" t="str">
            <v>Kitchen</v>
          </cell>
          <cell r="FB8611">
            <v>190297.65599999999</v>
          </cell>
          <cell r="FC8611">
            <v>346728.78</v>
          </cell>
          <cell r="FI8611" t="str">
            <v>WA</v>
          </cell>
          <cell r="FJ8611" t="str">
            <v>Exterior</v>
          </cell>
          <cell r="FK8611" t="str">
            <v>EISAx</v>
          </cell>
          <cell r="FL8611">
            <v>428464.8</v>
          </cell>
        </row>
        <row r="8612">
          <cell r="EZ8612" t="str">
            <v>OR</v>
          </cell>
          <cell r="FA8612" t="str">
            <v>Living Room/Family Room</v>
          </cell>
          <cell r="FB8612">
            <v>309636.864</v>
          </cell>
          <cell r="FC8612">
            <v>507997.98</v>
          </cell>
          <cell r="FI8612" t="str">
            <v>WA</v>
          </cell>
          <cell r="FJ8612" t="str">
            <v>Kitchen</v>
          </cell>
          <cell r="FK8612" t="str">
            <v>EISAq</v>
          </cell>
          <cell r="FL8612">
            <v>152343.04000000001</v>
          </cell>
        </row>
        <row r="8613">
          <cell r="EZ8613" t="str">
            <v>OR</v>
          </cell>
          <cell r="FA8613" t="str">
            <v>Other</v>
          </cell>
          <cell r="FB8613">
            <v>372531.85200000001</v>
          </cell>
          <cell r="FC8613">
            <v>290284.56</v>
          </cell>
          <cell r="FI8613" t="str">
            <v>WA</v>
          </cell>
          <cell r="FJ8613" t="str">
            <v>Living Room/Family Room</v>
          </cell>
          <cell r="FK8613" t="str">
            <v>EISAq</v>
          </cell>
          <cell r="FL8613">
            <v>85692.96</v>
          </cell>
        </row>
        <row r="8614">
          <cell r="EZ8614" t="str">
            <v>WA</v>
          </cell>
          <cell r="FA8614" t="str">
            <v>Bathroom</v>
          </cell>
          <cell r="FB8614">
            <v>5080322.34</v>
          </cell>
          <cell r="FC8614">
            <v>1214859.69</v>
          </cell>
          <cell r="FI8614" t="str">
            <v>WA</v>
          </cell>
          <cell r="FJ8614" t="str">
            <v>Living Room/Family Room</v>
          </cell>
          <cell r="FK8614" t="str">
            <v>EISAx</v>
          </cell>
          <cell r="FL8614">
            <v>57128.639999999999</v>
          </cell>
        </row>
        <row r="8615">
          <cell r="EZ8615" t="str">
            <v>WA</v>
          </cell>
          <cell r="FA8615" t="str">
            <v>Bedrooms</v>
          </cell>
          <cell r="FB8615">
            <v>6626507.3999999994</v>
          </cell>
          <cell r="FC8615">
            <v>5374833.7799999993</v>
          </cell>
          <cell r="FI8615" t="str">
            <v>WA</v>
          </cell>
          <cell r="FJ8615" t="str">
            <v>Other</v>
          </cell>
          <cell r="FK8615" t="str">
            <v>EISAnqnx</v>
          </cell>
          <cell r="FL8615">
            <v>380857.59999999998</v>
          </cell>
        </row>
        <row r="8616">
          <cell r="EZ8616" t="str">
            <v>WA</v>
          </cell>
          <cell r="FA8616" t="str">
            <v>Exterior</v>
          </cell>
          <cell r="FB8616">
            <v>5399376.3999999994</v>
          </cell>
          <cell r="FC8616">
            <v>27610447.5</v>
          </cell>
          <cell r="FI8616" t="str">
            <v>WA</v>
          </cell>
          <cell r="FJ8616" t="str">
            <v>Other</v>
          </cell>
          <cell r="FK8616" t="str">
            <v>EISAq</v>
          </cell>
          <cell r="FL8616">
            <v>139013.024</v>
          </cell>
        </row>
        <row r="8617">
          <cell r="EZ8617" t="str">
            <v>WA</v>
          </cell>
          <cell r="FA8617" t="str">
            <v>Garage</v>
          </cell>
          <cell r="FB8617">
            <v>736278.6</v>
          </cell>
          <cell r="FC8617">
            <v>3190540.6</v>
          </cell>
          <cell r="FI8617" t="str">
            <v>WA</v>
          </cell>
          <cell r="FJ8617" t="str">
            <v>Bathroom</v>
          </cell>
          <cell r="FK8617" t="str">
            <v>EISAnqnx</v>
          </cell>
          <cell r="FL8617">
            <v>998396.64</v>
          </cell>
        </row>
        <row r="8618">
          <cell r="EZ8618" t="str">
            <v>WA</v>
          </cell>
          <cell r="FA8618" t="str">
            <v>Kitchen</v>
          </cell>
          <cell r="FB8618">
            <v>3006470.9499999997</v>
          </cell>
          <cell r="FC8618">
            <v>1288487.55</v>
          </cell>
          <cell r="FI8618" t="str">
            <v>WA</v>
          </cell>
          <cell r="FJ8618" t="str">
            <v>Bathroom</v>
          </cell>
          <cell r="FK8618" t="str">
            <v>EISAx</v>
          </cell>
          <cell r="FL8618">
            <v>1559994.75</v>
          </cell>
        </row>
        <row r="8619">
          <cell r="EZ8619" t="str">
            <v>WA</v>
          </cell>
          <cell r="FA8619" t="str">
            <v>Living Room/Family Room</v>
          </cell>
          <cell r="FB8619">
            <v>9326195.5999999996</v>
          </cell>
          <cell r="FC8619">
            <v>3460509.42</v>
          </cell>
          <cell r="FI8619" t="str">
            <v>WA</v>
          </cell>
          <cell r="FJ8619" t="str">
            <v>Bedrooms</v>
          </cell>
          <cell r="FK8619" t="str">
            <v>EISAnqnx</v>
          </cell>
          <cell r="FL8619">
            <v>322398.91499999998</v>
          </cell>
        </row>
        <row r="8620">
          <cell r="EZ8620" t="str">
            <v>WA</v>
          </cell>
          <cell r="FA8620" t="str">
            <v>Other</v>
          </cell>
          <cell r="FB8620">
            <v>12774433.709999999</v>
          </cell>
          <cell r="FC8620">
            <v>12835790.26</v>
          </cell>
          <cell r="FI8620" t="str">
            <v>WA</v>
          </cell>
          <cell r="FJ8620" t="str">
            <v>Bedrooms</v>
          </cell>
          <cell r="FK8620" t="str">
            <v>EISAq</v>
          </cell>
          <cell r="FL8620">
            <v>309918.95699999999</v>
          </cell>
        </row>
        <row r="8621">
          <cell r="EZ8621" t="str">
            <v>OR</v>
          </cell>
          <cell r="FA8621" t="str">
            <v>Bathroom</v>
          </cell>
          <cell r="FB8621">
            <v>580569.12</v>
          </cell>
          <cell r="FC8621">
            <v>209649.96</v>
          </cell>
          <cell r="FI8621" t="str">
            <v>WA</v>
          </cell>
          <cell r="FJ8621" t="str">
            <v>Garage</v>
          </cell>
          <cell r="FK8621" t="str">
            <v>EISAq</v>
          </cell>
          <cell r="FL8621">
            <v>91519.691999999995</v>
          </cell>
        </row>
        <row r="8622">
          <cell r="EZ8622" t="str">
            <v>OR</v>
          </cell>
          <cell r="FA8622" t="str">
            <v>Bedrooms</v>
          </cell>
          <cell r="FB8622">
            <v>645076.80000000005</v>
          </cell>
          <cell r="FC8622">
            <v>1061151.3359999999</v>
          </cell>
          <cell r="FI8622" t="str">
            <v>WA</v>
          </cell>
          <cell r="FJ8622" t="str">
            <v>Kitchen</v>
          </cell>
          <cell r="FK8622" t="str">
            <v>EISAnqnx</v>
          </cell>
          <cell r="FL8622">
            <v>124799.58</v>
          </cell>
        </row>
        <row r="8623">
          <cell r="EZ8623" t="str">
            <v>OR</v>
          </cell>
          <cell r="FA8623" t="str">
            <v>Exterior</v>
          </cell>
          <cell r="FB8623">
            <v>822472.92</v>
          </cell>
          <cell r="FC8623">
            <v>2806084.08</v>
          </cell>
          <cell r="FI8623" t="str">
            <v>WA</v>
          </cell>
          <cell r="FJ8623" t="str">
            <v>Kitchen</v>
          </cell>
          <cell r="FK8623" t="str">
            <v>EISAq</v>
          </cell>
          <cell r="FL8623">
            <v>91519.691999999995</v>
          </cell>
        </row>
        <row r="8624">
          <cell r="EZ8624" t="str">
            <v>OR</v>
          </cell>
          <cell r="FA8624" t="str">
            <v>Kitchen</v>
          </cell>
          <cell r="FB8624">
            <v>480582.21600000001</v>
          </cell>
          <cell r="FC8624">
            <v>354792.24</v>
          </cell>
          <cell r="FI8624" t="str">
            <v>WA</v>
          </cell>
          <cell r="FJ8624" t="str">
            <v>Living Room/Family Room</v>
          </cell>
          <cell r="FK8624" t="str">
            <v>EISAnqnx</v>
          </cell>
          <cell r="FL8624">
            <v>249599.16</v>
          </cell>
        </row>
        <row r="8625">
          <cell r="EZ8625" t="str">
            <v>OR</v>
          </cell>
          <cell r="FA8625" t="str">
            <v>Living Room/Family Room</v>
          </cell>
          <cell r="FB8625">
            <v>870853.68</v>
          </cell>
          <cell r="FC8625">
            <v>645076.80000000005</v>
          </cell>
          <cell r="FI8625" t="str">
            <v>WA</v>
          </cell>
          <cell r="FJ8625" t="str">
            <v>Living Room/Family Room</v>
          </cell>
          <cell r="FK8625" t="str">
            <v>EISAq</v>
          </cell>
          <cell r="FL8625">
            <v>58239.803999999996</v>
          </cell>
        </row>
        <row r="8626">
          <cell r="EZ8626" t="str">
            <v>OR</v>
          </cell>
          <cell r="FA8626" t="str">
            <v>Other</v>
          </cell>
          <cell r="FB8626">
            <v>145142.28</v>
          </cell>
          <cell r="FC8626">
            <v>467680.68</v>
          </cell>
          <cell r="FI8626" t="str">
            <v>WA</v>
          </cell>
          <cell r="FJ8626" t="str">
            <v>Other</v>
          </cell>
          <cell r="FK8626" t="str">
            <v>EISAnqnx</v>
          </cell>
          <cell r="FL8626">
            <v>374398.74</v>
          </cell>
        </row>
        <row r="8627">
          <cell r="EZ8627" t="str">
            <v>OR</v>
          </cell>
          <cell r="FA8627" t="str">
            <v>Bathroom</v>
          </cell>
          <cell r="FB8627">
            <v>1135335.1680000001</v>
          </cell>
          <cell r="FC8627">
            <v>298348.02</v>
          </cell>
          <cell r="FI8627" t="str">
            <v>WA</v>
          </cell>
          <cell r="FJ8627" t="str">
            <v>Other</v>
          </cell>
          <cell r="FK8627" t="str">
            <v>EISAq</v>
          </cell>
          <cell r="FL8627">
            <v>122719.587</v>
          </cell>
        </row>
        <row r="8628">
          <cell r="EZ8628" t="str">
            <v>OR</v>
          </cell>
          <cell r="FA8628" t="str">
            <v>Bedrooms</v>
          </cell>
          <cell r="FB8628">
            <v>1448197.416</v>
          </cell>
          <cell r="FC8628">
            <v>1159525.548</v>
          </cell>
          <cell r="FI8628" t="str">
            <v>MT</v>
          </cell>
          <cell r="FJ8628" t="str">
            <v>Bathroom</v>
          </cell>
          <cell r="FK8628" t="str">
            <v>EISAnqnx</v>
          </cell>
          <cell r="FL8628">
            <v>1789944.24</v>
          </cell>
        </row>
        <row r="8629">
          <cell r="EZ8629" t="str">
            <v>OR</v>
          </cell>
          <cell r="FA8629" t="str">
            <v>Exterior</v>
          </cell>
          <cell r="FB8629">
            <v>1612692</v>
          </cell>
          <cell r="FC8629">
            <v>3560823.9360000002</v>
          </cell>
          <cell r="FI8629" t="str">
            <v>MT</v>
          </cell>
          <cell r="FJ8629" t="str">
            <v>Bathroom</v>
          </cell>
          <cell r="FK8629" t="str">
            <v>EISAq</v>
          </cell>
          <cell r="FL8629">
            <v>119329.61599999999</v>
          </cell>
        </row>
        <row r="8630">
          <cell r="EZ8630" t="str">
            <v>OR</v>
          </cell>
          <cell r="FA8630" t="str">
            <v>Garage</v>
          </cell>
          <cell r="FB8630">
            <v>541864.51199999999</v>
          </cell>
          <cell r="FC8630">
            <v>709584.48</v>
          </cell>
          <cell r="FI8630" t="str">
            <v>MT</v>
          </cell>
          <cell r="FJ8630" t="str">
            <v>Bathroom</v>
          </cell>
          <cell r="FK8630" t="str">
            <v>EISAx</v>
          </cell>
          <cell r="FL8630">
            <v>277015.18</v>
          </cell>
        </row>
        <row r="8631">
          <cell r="EZ8631" t="str">
            <v>OR</v>
          </cell>
          <cell r="FA8631" t="str">
            <v>Kitchen</v>
          </cell>
          <cell r="FB8631">
            <v>943424.82</v>
          </cell>
          <cell r="FC8631">
            <v>225776.88</v>
          </cell>
          <cell r="FI8631" t="str">
            <v>MT</v>
          </cell>
          <cell r="FJ8631" t="str">
            <v>Bedrooms</v>
          </cell>
          <cell r="FK8631" t="str">
            <v>EISAnqnx</v>
          </cell>
          <cell r="FL8631">
            <v>319632.90000000002</v>
          </cell>
        </row>
        <row r="8632">
          <cell r="EZ8632" t="str">
            <v>OR</v>
          </cell>
          <cell r="FA8632" t="str">
            <v>Living Room/Family Room</v>
          </cell>
          <cell r="FB8632">
            <v>1193392.08</v>
          </cell>
          <cell r="FC8632">
            <v>862790.22</v>
          </cell>
          <cell r="FI8632" t="str">
            <v>MT</v>
          </cell>
          <cell r="FJ8632" t="str">
            <v>Bedrooms</v>
          </cell>
          <cell r="FK8632" t="str">
            <v>EISAq</v>
          </cell>
          <cell r="FL8632">
            <v>394213.91</v>
          </cell>
        </row>
        <row r="8633">
          <cell r="EZ8633" t="str">
            <v>OR</v>
          </cell>
          <cell r="FA8633" t="str">
            <v>Other</v>
          </cell>
          <cell r="FB8633">
            <v>1769123.1240000001</v>
          </cell>
          <cell r="FC8633">
            <v>733774.86</v>
          </cell>
          <cell r="FI8633" t="str">
            <v>MT</v>
          </cell>
          <cell r="FJ8633" t="str">
            <v>Bedrooms</v>
          </cell>
          <cell r="FK8633" t="str">
            <v>EISAx</v>
          </cell>
          <cell r="FL8633">
            <v>1044134.14</v>
          </cell>
        </row>
        <row r="8634">
          <cell r="EZ8634" t="str">
            <v>OR</v>
          </cell>
          <cell r="FA8634" t="str">
            <v>Bathroom</v>
          </cell>
          <cell r="FB8634">
            <v>2080372.68</v>
          </cell>
          <cell r="FC8634">
            <v>570892.96799999999</v>
          </cell>
          <cell r="FI8634" t="str">
            <v>MT</v>
          </cell>
          <cell r="FJ8634" t="str">
            <v>Exterior</v>
          </cell>
          <cell r="FK8634" t="str">
            <v>EISAnqnx</v>
          </cell>
          <cell r="FL8634">
            <v>958898.7</v>
          </cell>
        </row>
        <row r="8635">
          <cell r="EZ8635" t="str">
            <v>OR</v>
          </cell>
          <cell r="FA8635" t="str">
            <v>Bedrooms</v>
          </cell>
          <cell r="FB8635">
            <v>1773961.2</v>
          </cell>
          <cell r="FC8635">
            <v>1056313.26</v>
          </cell>
          <cell r="FI8635" t="str">
            <v>MT</v>
          </cell>
          <cell r="FJ8635" t="str">
            <v>Kitchen</v>
          </cell>
          <cell r="FK8635" t="str">
            <v>EISAq</v>
          </cell>
          <cell r="FL8635">
            <v>336679.98800000001</v>
          </cell>
        </row>
        <row r="8636">
          <cell r="EZ8636" t="str">
            <v>OR</v>
          </cell>
          <cell r="FA8636" t="str">
            <v>Exterior</v>
          </cell>
          <cell r="FB8636">
            <v>822472.92</v>
          </cell>
          <cell r="FC8636">
            <v>6176610.3600000003</v>
          </cell>
          <cell r="FI8636" t="str">
            <v>MT</v>
          </cell>
          <cell r="FJ8636" t="str">
            <v>Living Room/Family Room</v>
          </cell>
          <cell r="FK8636" t="str">
            <v>EISAnqnx</v>
          </cell>
          <cell r="FL8636">
            <v>639265.80000000005</v>
          </cell>
        </row>
        <row r="8637">
          <cell r="EZ8637" t="str">
            <v>OR</v>
          </cell>
          <cell r="FA8637" t="str">
            <v>Garage</v>
          </cell>
          <cell r="FB8637">
            <v>580569.12</v>
          </cell>
          <cell r="FC8637">
            <v>935361.36</v>
          </cell>
          <cell r="FI8637" t="str">
            <v>MT</v>
          </cell>
          <cell r="FJ8637" t="str">
            <v>Living Room/Family Room</v>
          </cell>
          <cell r="FK8637" t="str">
            <v>EISAq</v>
          </cell>
          <cell r="FL8637">
            <v>366512.39199999999</v>
          </cell>
        </row>
        <row r="8638">
          <cell r="EZ8638" t="str">
            <v>OR</v>
          </cell>
          <cell r="FA8638" t="str">
            <v>Kitchen</v>
          </cell>
          <cell r="FB8638">
            <v>612822.96</v>
          </cell>
          <cell r="FC8638">
            <v>419299.92</v>
          </cell>
          <cell r="FI8638" t="str">
            <v>MT</v>
          </cell>
          <cell r="FJ8638" t="str">
            <v>Living Room/Family Room</v>
          </cell>
          <cell r="FK8638" t="str">
            <v>EISAx</v>
          </cell>
          <cell r="FL8638">
            <v>330287.33</v>
          </cell>
        </row>
        <row r="8639">
          <cell r="EZ8639" t="str">
            <v>OR</v>
          </cell>
          <cell r="FA8639" t="str">
            <v>Living Room/Family Room</v>
          </cell>
          <cell r="FB8639">
            <v>1644945.84</v>
          </cell>
          <cell r="FC8639">
            <v>746676.39599999995</v>
          </cell>
          <cell r="FI8639" t="str">
            <v>MT</v>
          </cell>
          <cell r="FJ8639" t="str">
            <v>Other</v>
          </cell>
          <cell r="FK8639" t="str">
            <v>EISAnqnx</v>
          </cell>
          <cell r="FL8639">
            <v>3494653.04</v>
          </cell>
        </row>
        <row r="8640">
          <cell r="EZ8640" t="str">
            <v>OR</v>
          </cell>
          <cell r="FA8640" t="str">
            <v>Other</v>
          </cell>
          <cell r="FB8640">
            <v>4323627.2520000003</v>
          </cell>
          <cell r="FC8640">
            <v>2768992.1639999999</v>
          </cell>
          <cell r="FI8640" t="str">
            <v>MT</v>
          </cell>
          <cell r="FJ8640" t="str">
            <v>Other</v>
          </cell>
          <cell r="FK8640" t="str">
            <v>EISAq</v>
          </cell>
          <cell r="FL8640">
            <v>1244437.4239999999</v>
          </cell>
        </row>
        <row r="8641">
          <cell r="EZ8641" t="str">
            <v>WA</v>
          </cell>
          <cell r="FA8641" t="str">
            <v>Bathroom</v>
          </cell>
          <cell r="FB8641">
            <v>2180094</v>
          </cell>
          <cell r="FC8641">
            <v>662748.576</v>
          </cell>
          <cell r="FI8641" t="str">
            <v>MT</v>
          </cell>
          <cell r="FJ8641" t="str">
            <v>Other</v>
          </cell>
          <cell r="FK8641" t="str">
            <v>EISAx</v>
          </cell>
          <cell r="FL8641">
            <v>340941.76</v>
          </cell>
        </row>
        <row r="8642">
          <cell r="EZ8642" t="str">
            <v>WA</v>
          </cell>
          <cell r="FA8642" t="str">
            <v>Bedrooms</v>
          </cell>
          <cell r="FB8642">
            <v>523222.56</v>
          </cell>
          <cell r="FC8642">
            <v>1286255.46</v>
          </cell>
          <cell r="FI8642" t="str">
            <v>WA</v>
          </cell>
          <cell r="FJ8642" t="str">
            <v>Bathroom</v>
          </cell>
          <cell r="FK8642" t="str">
            <v>EISAnqnx</v>
          </cell>
          <cell r="FL8642">
            <v>873597.05999999994</v>
          </cell>
        </row>
        <row r="8643">
          <cell r="EZ8643" t="str">
            <v>WA</v>
          </cell>
          <cell r="FA8643" t="str">
            <v>Exterior</v>
          </cell>
          <cell r="FB8643">
            <v>1308056.4000000001</v>
          </cell>
          <cell r="FC8643">
            <v>7002461.9280000003</v>
          </cell>
          <cell r="FI8643" t="str">
            <v>WA</v>
          </cell>
          <cell r="FJ8643" t="str">
            <v>Bathroom</v>
          </cell>
          <cell r="FK8643" t="str">
            <v>EISAq</v>
          </cell>
          <cell r="FL8643">
            <v>83199.72</v>
          </cell>
        </row>
        <row r="8644">
          <cell r="EZ8644" t="str">
            <v>WA</v>
          </cell>
          <cell r="FA8644" t="str">
            <v>Kitchen</v>
          </cell>
          <cell r="FB8644">
            <v>981042.3</v>
          </cell>
          <cell r="FC8644">
            <v>584265.19200000004</v>
          </cell>
          <cell r="FI8644" t="str">
            <v>WA</v>
          </cell>
          <cell r="FJ8644" t="str">
            <v>Bedrooms</v>
          </cell>
          <cell r="FK8644" t="str">
            <v>EISAnqnx</v>
          </cell>
          <cell r="FL8644">
            <v>748797.48</v>
          </cell>
        </row>
        <row r="8645">
          <cell r="EZ8645" t="str">
            <v>WA</v>
          </cell>
          <cell r="FA8645" t="str">
            <v>Living Room/Family Room</v>
          </cell>
          <cell r="FB8645">
            <v>444739.17600000004</v>
          </cell>
          <cell r="FC8645">
            <v>1312416.588</v>
          </cell>
          <cell r="FI8645" t="str">
            <v>WA</v>
          </cell>
          <cell r="FJ8645" t="str">
            <v>Kitchen</v>
          </cell>
          <cell r="FK8645" t="str">
            <v>EISAnqnx</v>
          </cell>
          <cell r="FL8645">
            <v>249599.16</v>
          </cell>
        </row>
        <row r="8646">
          <cell r="EZ8646" t="str">
            <v>WA</v>
          </cell>
          <cell r="FA8646" t="str">
            <v>Other</v>
          </cell>
          <cell r="FB8646">
            <v>3858766.38</v>
          </cell>
          <cell r="FC8646">
            <v>2406823.7760000001</v>
          </cell>
          <cell r="FI8646" t="str">
            <v>WA</v>
          </cell>
          <cell r="FJ8646" t="str">
            <v>Kitchen</v>
          </cell>
          <cell r="FK8646" t="str">
            <v>EISAx</v>
          </cell>
          <cell r="FL8646">
            <v>62399.79</v>
          </cell>
        </row>
        <row r="8647">
          <cell r="EZ8647" t="str">
            <v>OR</v>
          </cell>
          <cell r="FA8647" t="str">
            <v>Bathroom</v>
          </cell>
          <cell r="FB8647">
            <v>1267575.912</v>
          </cell>
          <cell r="FC8647">
            <v>277383.02399999998</v>
          </cell>
          <cell r="FI8647" t="str">
            <v>WA</v>
          </cell>
          <cell r="FJ8647" t="str">
            <v>Living Room/Family Room</v>
          </cell>
          <cell r="FK8647" t="str">
            <v>EISAnqnx</v>
          </cell>
          <cell r="FL8647">
            <v>623997.9</v>
          </cell>
        </row>
        <row r="8648">
          <cell r="EZ8648" t="str">
            <v>OR</v>
          </cell>
          <cell r="FA8648" t="str">
            <v>Bedrooms</v>
          </cell>
          <cell r="FB8648">
            <v>533801.05200000003</v>
          </cell>
          <cell r="FC8648">
            <v>951488.28</v>
          </cell>
          <cell r="FI8648" t="str">
            <v>WA</v>
          </cell>
          <cell r="FJ8648" t="str">
            <v>Living Room/Family Room</v>
          </cell>
          <cell r="FK8648" t="str">
            <v>EISAx</v>
          </cell>
          <cell r="FL8648">
            <v>509598.28499999997</v>
          </cell>
        </row>
        <row r="8649">
          <cell r="EZ8649" t="str">
            <v>OR</v>
          </cell>
          <cell r="FA8649" t="str">
            <v>Exterior</v>
          </cell>
          <cell r="FB8649">
            <v>677330.64</v>
          </cell>
          <cell r="FC8649">
            <v>3772086.588</v>
          </cell>
          <cell r="FI8649" t="str">
            <v>WA</v>
          </cell>
          <cell r="FJ8649" t="str">
            <v>Other</v>
          </cell>
          <cell r="FK8649" t="str">
            <v>EISAnqnx</v>
          </cell>
          <cell r="FL8649">
            <v>748797.48</v>
          </cell>
        </row>
        <row r="8650">
          <cell r="EZ8650" t="str">
            <v>OR</v>
          </cell>
          <cell r="FA8650" t="str">
            <v>Garage</v>
          </cell>
          <cell r="FB8650">
            <v>1032122.88</v>
          </cell>
          <cell r="FC8650">
            <v>1045024.416</v>
          </cell>
          <cell r="FI8650" t="str">
            <v>WA</v>
          </cell>
          <cell r="FJ8650" t="str">
            <v>Other</v>
          </cell>
          <cell r="FK8650" t="str">
            <v>EISAq</v>
          </cell>
          <cell r="FL8650">
            <v>432638.54399999999</v>
          </cell>
        </row>
        <row r="8651">
          <cell r="EZ8651" t="str">
            <v>OR</v>
          </cell>
          <cell r="FA8651" t="str">
            <v>Kitchen</v>
          </cell>
          <cell r="FB8651">
            <v>1086954.4080000001</v>
          </cell>
          <cell r="FC8651">
            <v>435426.84</v>
          </cell>
          <cell r="FI8651" t="str">
            <v>MT</v>
          </cell>
          <cell r="FJ8651" t="str">
            <v>Bathroom</v>
          </cell>
          <cell r="FK8651" t="str">
            <v>EISAnqnx</v>
          </cell>
          <cell r="FL8651">
            <v>137361.48000000001</v>
          </cell>
        </row>
        <row r="8652">
          <cell r="EZ8652" t="str">
            <v>OR</v>
          </cell>
          <cell r="FA8652" t="str">
            <v>Living Room/Family Room</v>
          </cell>
          <cell r="FB8652">
            <v>335439.93599999999</v>
          </cell>
          <cell r="FC8652">
            <v>1306280.52</v>
          </cell>
          <cell r="FI8652" t="str">
            <v>MT</v>
          </cell>
          <cell r="FJ8652" t="str">
            <v>Bathroom</v>
          </cell>
          <cell r="FK8652" t="str">
            <v>EISAq</v>
          </cell>
          <cell r="FL8652">
            <v>34340.370000000003</v>
          </cell>
        </row>
        <row r="8653">
          <cell r="EZ8653" t="str">
            <v>OR</v>
          </cell>
          <cell r="FA8653" t="str">
            <v>Other</v>
          </cell>
          <cell r="FB8653">
            <v>170945.35200000001</v>
          </cell>
          <cell r="FC8653">
            <v>369306.46799999999</v>
          </cell>
          <cell r="FI8653" t="str">
            <v>MT</v>
          </cell>
          <cell r="FJ8653" t="str">
            <v>Bedrooms</v>
          </cell>
          <cell r="FK8653" t="str">
            <v>EISAnqnx</v>
          </cell>
          <cell r="FL8653">
            <v>652467.03</v>
          </cell>
        </row>
        <row r="8654">
          <cell r="EZ8654" t="str">
            <v>MT</v>
          </cell>
          <cell r="FA8654" t="str">
            <v>Bathroom</v>
          </cell>
          <cell r="FB8654">
            <v>144229.554</v>
          </cell>
          <cell r="FC8654">
            <v>95008.357000000004</v>
          </cell>
          <cell r="FI8654" t="str">
            <v>MT</v>
          </cell>
          <cell r="FJ8654" t="str">
            <v>Bedrooms</v>
          </cell>
          <cell r="FK8654" t="str">
            <v>EISAq</v>
          </cell>
          <cell r="FL8654">
            <v>68680.740000000005</v>
          </cell>
        </row>
        <row r="8655">
          <cell r="EZ8655" t="str">
            <v>MT</v>
          </cell>
          <cell r="FA8655" t="str">
            <v>Bedrooms</v>
          </cell>
          <cell r="FB8655">
            <v>1246555.4310000001</v>
          </cell>
          <cell r="FC8655">
            <v>962675.03900000011</v>
          </cell>
          <cell r="FI8655" t="str">
            <v>MT</v>
          </cell>
          <cell r="FJ8655" t="str">
            <v>Kitchen</v>
          </cell>
          <cell r="FK8655" t="str">
            <v>EISAq</v>
          </cell>
          <cell r="FL8655">
            <v>91574.32</v>
          </cell>
        </row>
        <row r="8656">
          <cell r="EZ8656" t="str">
            <v>MT</v>
          </cell>
          <cell r="FA8656" t="str">
            <v>Exterior</v>
          </cell>
          <cell r="FB8656">
            <v>347982.41600000003</v>
          </cell>
          <cell r="FC8656">
            <v>4402435.4340000004</v>
          </cell>
          <cell r="FI8656" t="str">
            <v>MT</v>
          </cell>
          <cell r="FJ8656" t="str">
            <v>Kitchen</v>
          </cell>
          <cell r="FK8656" t="str">
            <v>EISAx</v>
          </cell>
          <cell r="FL8656">
            <v>515105.55000000005</v>
          </cell>
        </row>
        <row r="8657">
          <cell r="EZ8657" t="str">
            <v>MT</v>
          </cell>
          <cell r="FA8657" t="str">
            <v>Garage</v>
          </cell>
          <cell r="FB8657">
            <v>135072.122</v>
          </cell>
          <cell r="FC8657">
            <v>641020.24</v>
          </cell>
          <cell r="FI8657" t="str">
            <v>MT</v>
          </cell>
          <cell r="FJ8657" t="str">
            <v>Living Room/Family Room</v>
          </cell>
          <cell r="FK8657" t="str">
            <v>EISAq</v>
          </cell>
          <cell r="FL8657">
            <v>66391.382000000012</v>
          </cell>
        </row>
        <row r="8658">
          <cell r="EZ8658" t="str">
            <v>MT</v>
          </cell>
          <cell r="FA8658" t="str">
            <v>Kitchen</v>
          </cell>
          <cell r="FB8658">
            <v>314786.72500000003</v>
          </cell>
          <cell r="FC8658">
            <v>351416.45300000004</v>
          </cell>
          <cell r="FI8658" t="str">
            <v>MT</v>
          </cell>
          <cell r="FJ8658" t="str">
            <v>Other</v>
          </cell>
          <cell r="FK8658" t="str">
            <v>EISAnqnx</v>
          </cell>
          <cell r="FL8658">
            <v>68680.740000000005</v>
          </cell>
        </row>
        <row r="8659">
          <cell r="EZ8659" t="str">
            <v>MT</v>
          </cell>
          <cell r="FA8659" t="str">
            <v>Living Room/Family Room</v>
          </cell>
          <cell r="FB8659">
            <v>1510976.28</v>
          </cell>
          <cell r="FC8659">
            <v>1247700.1100000001</v>
          </cell>
          <cell r="FI8659" t="str">
            <v>MT</v>
          </cell>
          <cell r="FJ8659" t="str">
            <v>Other</v>
          </cell>
          <cell r="FK8659" t="str">
            <v>EISAx</v>
          </cell>
          <cell r="FL8659">
            <v>412084.44000000006</v>
          </cell>
        </row>
        <row r="8660">
          <cell r="EZ8660" t="str">
            <v>MT</v>
          </cell>
          <cell r="FA8660" t="str">
            <v>Other</v>
          </cell>
          <cell r="FB8660">
            <v>828747.59600000002</v>
          </cell>
          <cell r="FC8660">
            <v>1229385.246</v>
          </cell>
          <cell r="FI8660" t="str">
            <v>WA</v>
          </cell>
          <cell r="FJ8660" t="str">
            <v>Bathroom</v>
          </cell>
          <cell r="FK8660" t="str">
            <v>EISAq</v>
          </cell>
          <cell r="FL8660">
            <v>168479.43299999999</v>
          </cell>
        </row>
        <row r="8661">
          <cell r="EZ8661" t="str">
            <v>WA</v>
          </cell>
          <cell r="FA8661" t="str">
            <v>Bathroom</v>
          </cell>
          <cell r="FB8661">
            <v>57128.639999999999</v>
          </cell>
          <cell r="FC8661">
            <v>76171.520000000004</v>
          </cell>
          <cell r="FI8661" t="str">
            <v>WA</v>
          </cell>
          <cell r="FJ8661" t="str">
            <v>Bathroom</v>
          </cell>
          <cell r="FK8661" t="str">
            <v>EISAx</v>
          </cell>
          <cell r="FL8661">
            <v>1663994.4</v>
          </cell>
        </row>
        <row r="8662">
          <cell r="EZ8662" t="str">
            <v>WA</v>
          </cell>
          <cell r="FA8662" t="str">
            <v>Bedrooms</v>
          </cell>
          <cell r="FB8662">
            <v>247557.44</v>
          </cell>
          <cell r="FC8662">
            <v>487497.728</v>
          </cell>
          <cell r="FI8662" t="str">
            <v>WA</v>
          </cell>
          <cell r="FJ8662" t="str">
            <v>Bedrooms</v>
          </cell>
          <cell r="FK8662" t="str">
            <v>EISAnqnx</v>
          </cell>
          <cell r="FL8662">
            <v>499198.32</v>
          </cell>
        </row>
        <row r="8663">
          <cell r="EZ8663" t="str">
            <v>WA</v>
          </cell>
          <cell r="FA8663" t="str">
            <v>Exterior</v>
          </cell>
          <cell r="FB8663">
            <v>228514.56</v>
          </cell>
          <cell r="FC8663">
            <v>2018545.28</v>
          </cell>
          <cell r="FI8663" t="str">
            <v>WA</v>
          </cell>
          <cell r="FJ8663" t="str">
            <v>Bedrooms</v>
          </cell>
          <cell r="FK8663" t="str">
            <v>EISAq</v>
          </cell>
          <cell r="FL8663">
            <v>318238.929</v>
          </cell>
        </row>
        <row r="8664">
          <cell r="EZ8664" t="str">
            <v>WA</v>
          </cell>
          <cell r="FA8664" t="str">
            <v>Kitchen</v>
          </cell>
          <cell r="FB8664">
            <v>1028315.52</v>
          </cell>
          <cell r="FC8664">
            <v>552243.52</v>
          </cell>
          <cell r="FI8664" t="str">
            <v>WA</v>
          </cell>
          <cell r="FJ8664" t="str">
            <v>Bedrooms</v>
          </cell>
          <cell r="FK8664" t="str">
            <v>EISAx</v>
          </cell>
          <cell r="FL8664">
            <v>155999.47500000001</v>
          </cell>
        </row>
        <row r="8665">
          <cell r="EZ8665" t="str">
            <v>WA</v>
          </cell>
          <cell r="FA8665" t="str">
            <v>Living Room/Family Room</v>
          </cell>
          <cell r="FB8665">
            <v>285643.2</v>
          </cell>
          <cell r="FC8665">
            <v>618893.6</v>
          </cell>
          <cell r="FI8665" t="str">
            <v>WA</v>
          </cell>
          <cell r="FJ8665" t="str">
            <v>Exterior</v>
          </cell>
          <cell r="FK8665" t="str">
            <v>EISAnqnx</v>
          </cell>
          <cell r="FL8665">
            <v>561598.11</v>
          </cell>
        </row>
        <row r="8666">
          <cell r="EZ8666" t="str">
            <v>WA</v>
          </cell>
          <cell r="FA8666" t="str">
            <v>Other</v>
          </cell>
          <cell r="FB8666">
            <v>365623.29599999997</v>
          </cell>
          <cell r="FC8666">
            <v>2113759.6800000002</v>
          </cell>
          <cell r="FI8666" t="str">
            <v>WA</v>
          </cell>
          <cell r="FJ8666" t="str">
            <v>Exterior</v>
          </cell>
          <cell r="FK8666" t="str">
            <v>EISAq</v>
          </cell>
          <cell r="FL8666">
            <v>58239.803999999996</v>
          </cell>
        </row>
        <row r="8667">
          <cell r="EZ8667" t="str">
            <v>MT</v>
          </cell>
          <cell r="FA8667" t="str">
            <v>Bathroom</v>
          </cell>
          <cell r="FB8667">
            <v>1116062.0250000001</v>
          </cell>
          <cell r="FC8667">
            <v>336535.62600000005</v>
          </cell>
          <cell r="FI8667" t="str">
            <v>WA</v>
          </cell>
          <cell r="FJ8667" t="str">
            <v>Exterior</v>
          </cell>
          <cell r="FK8667" t="str">
            <v>EISAx</v>
          </cell>
          <cell r="FL8667">
            <v>748797.48</v>
          </cell>
        </row>
        <row r="8668">
          <cell r="EZ8668" t="str">
            <v>MT</v>
          </cell>
          <cell r="FA8668" t="str">
            <v>Bedrooms</v>
          </cell>
          <cell r="FB8668">
            <v>337680.30500000005</v>
          </cell>
          <cell r="FC8668">
            <v>434978.02</v>
          </cell>
          <cell r="FI8668" t="str">
            <v>WA</v>
          </cell>
          <cell r="FJ8668" t="str">
            <v>Kitchen</v>
          </cell>
          <cell r="FK8668" t="str">
            <v>EISAx</v>
          </cell>
          <cell r="FL8668">
            <v>935996.85</v>
          </cell>
        </row>
        <row r="8669">
          <cell r="EZ8669" t="str">
            <v>MT</v>
          </cell>
          <cell r="FA8669" t="str">
            <v>Exterior</v>
          </cell>
          <cell r="FB8669">
            <v>1116062.0250000001</v>
          </cell>
          <cell r="FC8669">
            <v>3685866.3800000004</v>
          </cell>
          <cell r="FI8669" t="str">
            <v>WA</v>
          </cell>
          <cell r="FJ8669" t="str">
            <v>Living Room/Family Room</v>
          </cell>
          <cell r="FK8669" t="str">
            <v>EISAnqnx</v>
          </cell>
          <cell r="FL8669">
            <v>748797.48</v>
          </cell>
        </row>
        <row r="8670">
          <cell r="EZ8670" t="str">
            <v>MT</v>
          </cell>
          <cell r="FA8670" t="str">
            <v>Garage</v>
          </cell>
          <cell r="FB8670">
            <v>137361.48000000001</v>
          </cell>
          <cell r="FC8670">
            <v>549445.92000000004</v>
          </cell>
          <cell r="FI8670" t="str">
            <v>WA</v>
          </cell>
          <cell r="FJ8670" t="str">
            <v>Living Room/Family Room</v>
          </cell>
          <cell r="FK8670" t="str">
            <v>EISAq</v>
          </cell>
          <cell r="FL8670">
            <v>133119.552</v>
          </cell>
        </row>
        <row r="8671">
          <cell r="EZ8671" t="str">
            <v>MT</v>
          </cell>
          <cell r="FA8671" t="str">
            <v>Kitchen</v>
          </cell>
          <cell r="FB8671">
            <v>1344997.8250000002</v>
          </cell>
          <cell r="FC8671">
            <v>463594.99500000005</v>
          </cell>
          <cell r="FI8671" t="str">
            <v>WA</v>
          </cell>
          <cell r="FJ8671" t="str">
            <v>Other</v>
          </cell>
          <cell r="FK8671" t="str">
            <v>EISAnqnx</v>
          </cell>
          <cell r="FL8671">
            <v>1372795.38</v>
          </cell>
        </row>
        <row r="8672">
          <cell r="EZ8672" t="str">
            <v>MT</v>
          </cell>
          <cell r="FA8672" t="str">
            <v>Living Room/Family Room</v>
          </cell>
          <cell r="FB8672">
            <v>1745635.4750000001</v>
          </cell>
          <cell r="FC8672">
            <v>1201912.9500000002</v>
          </cell>
          <cell r="FI8672" t="str">
            <v>WA</v>
          </cell>
          <cell r="FJ8672" t="str">
            <v>Other</v>
          </cell>
          <cell r="FK8672" t="str">
            <v>EISAq</v>
          </cell>
          <cell r="FL8672">
            <v>675997.72499999998</v>
          </cell>
        </row>
        <row r="8673">
          <cell r="EZ8673" t="str">
            <v>MT</v>
          </cell>
          <cell r="FA8673" t="str">
            <v>Other</v>
          </cell>
          <cell r="FB8673">
            <v>1179019.3700000001</v>
          </cell>
          <cell r="FC8673">
            <v>1316380.8500000001</v>
          </cell>
          <cell r="FI8673" t="str">
            <v>WA</v>
          </cell>
          <cell r="FJ8673" t="str">
            <v>Other</v>
          </cell>
          <cell r="FK8673" t="str">
            <v>EISAx</v>
          </cell>
          <cell r="FL8673">
            <v>904796.95499999996</v>
          </cell>
        </row>
        <row r="8674">
          <cell r="EZ8674" t="str">
            <v>OR</v>
          </cell>
          <cell r="FA8674" t="str">
            <v>Bathroom</v>
          </cell>
          <cell r="FB8674">
            <v>383820.696</v>
          </cell>
          <cell r="FC8674">
            <v>251579.95199999999</v>
          </cell>
          <cell r="FI8674" t="str">
            <v>MT</v>
          </cell>
          <cell r="FJ8674" t="str">
            <v>Bathroom</v>
          </cell>
          <cell r="FK8674" t="str">
            <v>EISAnqnx</v>
          </cell>
          <cell r="FL8674">
            <v>755488.14</v>
          </cell>
        </row>
        <row r="8675">
          <cell r="EZ8675" t="str">
            <v>OR</v>
          </cell>
          <cell r="FA8675" t="str">
            <v>Bedrooms</v>
          </cell>
          <cell r="FB8675">
            <v>572505.66</v>
          </cell>
          <cell r="FC8675">
            <v>572505.66</v>
          </cell>
          <cell r="FI8675" t="str">
            <v>MT</v>
          </cell>
          <cell r="FJ8675" t="str">
            <v>Bedrooms</v>
          </cell>
          <cell r="FK8675" t="str">
            <v>EISAnqnx</v>
          </cell>
          <cell r="FL8675">
            <v>137361.48000000001</v>
          </cell>
        </row>
        <row r="8676">
          <cell r="EZ8676" t="str">
            <v>OR</v>
          </cell>
          <cell r="FA8676" t="str">
            <v>Exterior</v>
          </cell>
          <cell r="FB8676">
            <v>467680.68</v>
          </cell>
          <cell r="FC8676">
            <v>2419038</v>
          </cell>
          <cell r="FI8676" t="str">
            <v>MT</v>
          </cell>
          <cell r="FJ8676" t="str">
            <v>Bedrooms</v>
          </cell>
          <cell r="FK8676" t="str">
            <v>EISAq</v>
          </cell>
          <cell r="FL8676">
            <v>168267.81300000002</v>
          </cell>
        </row>
        <row r="8677">
          <cell r="EZ8677" t="str">
            <v>OR</v>
          </cell>
          <cell r="FA8677" t="str">
            <v>Garage</v>
          </cell>
          <cell r="FB8677">
            <v>177396.12</v>
          </cell>
          <cell r="FC8677">
            <v>745063.70400000003</v>
          </cell>
          <cell r="FI8677" t="str">
            <v>MT</v>
          </cell>
          <cell r="FJ8677" t="str">
            <v>Exterior</v>
          </cell>
          <cell r="FK8677" t="str">
            <v>EISAx</v>
          </cell>
          <cell r="FL8677">
            <v>297616.54000000004</v>
          </cell>
        </row>
        <row r="8678">
          <cell r="EZ8678" t="str">
            <v>OR</v>
          </cell>
          <cell r="FA8678" t="str">
            <v>Kitchen</v>
          </cell>
          <cell r="FB8678">
            <v>427363.38</v>
          </cell>
          <cell r="FC8678">
            <v>141916.89600000001</v>
          </cell>
          <cell r="FI8678" t="str">
            <v>MT</v>
          </cell>
          <cell r="FJ8678" t="str">
            <v>Kitchen</v>
          </cell>
          <cell r="FK8678" t="str">
            <v>EISAnqnx</v>
          </cell>
          <cell r="FL8678">
            <v>137361.48000000001</v>
          </cell>
        </row>
        <row r="8679">
          <cell r="EZ8679" t="str">
            <v>OR</v>
          </cell>
          <cell r="FA8679" t="str">
            <v>Living Room/Family Room</v>
          </cell>
          <cell r="FB8679">
            <v>672492.56400000001</v>
          </cell>
          <cell r="FC8679">
            <v>724098.70799999998</v>
          </cell>
          <cell r="FI8679" t="str">
            <v>MT</v>
          </cell>
          <cell r="FJ8679" t="str">
            <v>Living Room/Family Room</v>
          </cell>
          <cell r="FK8679" t="str">
            <v>EISAq</v>
          </cell>
          <cell r="FL8679">
            <v>75548.814000000013</v>
          </cell>
        </row>
        <row r="8680">
          <cell r="EZ8680" t="str">
            <v>OR</v>
          </cell>
          <cell r="FA8680" t="str">
            <v>Other</v>
          </cell>
          <cell r="FB8680">
            <v>953100.97199999995</v>
          </cell>
          <cell r="FC8680">
            <v>624111.804</v>
          </cell>
          <cell r="FI8680" t="str">
            <v>MT</v>
          </cell>
          <cell r="FJ8680" t="str">
            <v>Other</v>
          </cell>
          <cell r="FK8680" t="str">
            <v>EISAnqnx</v>
          </cell>
          <cell r="FL8680">
            <v>366297.28</v>
          </cell>
        </row>
        <row r="8681">
          <cell r="EZ8681" t="str">
            <v>WA</v>
          </cell>
          <cell r="FA8681" t="str">
            <v>Bathroom</v>
          </cell>
          <cell r="FB8681">
            <v>655197.79499999993</v>
          </cell>
          <cell r="FC8681">
            <v>245439.174</v>
          </cell>
          <cell r="FI8681" t="str">
            <v>MT</v>
          </cell>
          <cell r="FJ8681" t="str">
            <v>Other</v>
          </cell>
          <cell r="FK8681" t="str">
            <v>EISAq</v>
          </cell>
          <cell r="FL8681">
            <v>50365.876000000004</v>
          </cell>
        </row>
        <row r="8682">
          <cell r="EZ8682" t="str">
            <v>WA</v>
          </cell>
          <cell r="FA8682" t="str">
            <v>Bedrooms</v>
          </cell>
          <cell r="FB8682">
            <v>405598.63500000001</v>
          </cell>
          <cell r="FC8682">
            <v>474238.40399999998</v>
          </cell>
          <cell r="FI8682" t="str">
            <v>ID</v>
          </cell>
          <cell r="FJ8682" t="str">
            <v>Bathroom</v>
          </cell>
          <cell r="FK8682" t="str">
            <v>EISAnqnx</v>
          </cell>
          <cell r="FL8682">
            <v>143095.79999999999</v>
          </cell>
        </row>
        <row r="8683">
          <cell r="EZ8683" t="str">
            <v>WA</v>
          </cell>
          <cell r="FA8683" t="str">
            <v>Exterior</v>
          </cell>
          <cell r="FB8683">
            <v>2079993</v>
          </cell>
          <cell r="FC8683">
            <v>3535988.1</v>
          </cell>
          <cell r="FI8683" t="str">
            <v>ID</v>
          </cell>
          <cell r="FJ8683" t="str">
            <v>Bathroom</v>
          </cell>
          <cell r="FK8683" t="str">
            <v>EISAx</v>
          </cell>
          <cell r="FL8683">
            <v>381588.8</v>
          </cell>
        </row>
        <row r="8684">
          <cell r="EZ8684" t="str">
            <v>WA</v>
          </cell>
          <cell r="FA8684" t="str">
            <v>Garage</v>
          </cell>
          <cell r="FB8684">
            <v>5724140.7359999996</v>
          </cell>
          <cell r="FC8684">
            <v>2423191.8449999997</v>
          </cell>
          <cell r="FI8684" t="str">
            <v>ID</v>
          </cell>
          <cell r="FJ8684" t="str">
            <v>Bedrooms</v>
          </cell>
          <cell r="FK8684" t="str">
            <v>EISAnqnx</v>
          </cell>
          <cell r="FL8684">
            <v>214643.69999999998</v>
          </cell>
        </row>
        <row r="8685">
          <cell r="EZ8685" t="str">
            <v>WA</v>
          </cell>
          <cell r="FA8685" t="str">
            <v>Kitchen</v>
          </cell>
          <cell r="FB8685">
            <v>1349915.4569999999</v>
          </cell>
          <cell r="FC8685">
            <v>351518.81699999998</v>
          </cell>
          <cell r="FI8685" t="str">
            <v>ID</v>
          </cell>
          <cell r="FJ8685" t="str">
            <v>Bedrooms</v>
          </cell>
          <cell r="FK8685" t="str">
            <v>EISAq</v>
          </cell>
          <cell r="FL8685">
            <v>52468.46</v>
          </cell>
        </row>
        <row r="8686">
          <cell r="EZ8686" t="str">
            <v>WA</v>
          </cell>
          <cell r="FA8686" t="str">
            <v>Living Room/Family Room</v>
          </cell>
          <cell r="FB8686">
            <v>1663994.4</v>
          </cell>
          <cell r="FC8686">
            <v>688477.68299999996</v>
          </cell>
          <cell r="FI8686" t="str">
            <v>ID</v>
          </cell>
          <cell r="FJ8686" t="str">
            <v>Bedrooms</v>
          </cell>
          <cell r="FK8686" t="str">
            <v>EISAx</v>
          </cell>
          <cell r="FL8686">
            <v>101359.52499999999</v>
          </cell>
        </row>
        <row r="8687">
          <cell r="EZ8687" t="str">
            <v>WA</v>
          </cell>
          <cell r="FA8687" t="str">
            <v>Other</v>
          </cell>
          <cell r="FB8687">
            <v>2797590.585</v>
          </cell>
          <cell r="FC8687">
            <v>1649434.449</v>
          </cell>
          <cell r="FI8687" t="str">
            <v>ID</v>
          </cell>
          <cell r="FJ8687" t="str">
            <v>Exterior</v>
          </cell>
          <cell r="FK8687" t="str">
            <v>EISAnqnx</v>
          </cell>
          <cell r="FL8687">
            <v>143095.79999999999</v>
          </cell>
        </row>
        <row r="8688">
          <cell r="EZ8688" t="str">
            <v>WA</v>
          </cell>
          <cell r="FA8688" t="str">
            <v>Bathroom</v>
          </cell>
          <cell r="FB8688">
            <v>790279.52</v>
          </cell>
          <cell r="FC8688">
            <v>232323.136</v>
          </cell>
          <cell r="FI8688" t="str">
            <v>ID</v>
          </cell>
          <cell r="FJ8688" t="str">
            <v>Garage</v>
          </cell>
          <cell r="FK8688" t="str">
            <v>EISAnqnx</v>
          </cell>
          <cell r="FL8688">
            <v>250417.65</v>
          </cell>
        </row>
        <row r="8689">
          <cell r="EZ8689" t="str">
            <v>WA</v>
          </cell>
          <cell r="FA8689" t="str">
            <v>Bedrooms</v>
          </cell>
          <cell r="FB8689">
            <v>569382.11199999996</v>
          </cell>
          <cell r="FC8689">
            <v>1180658.56</v>
          </cell>
          <cell r="FI8689" t="str">
            <v>ID</v>
          </cell>
          <cell r="FJ8689" t="str">
            <v>Kitchen</v>
          </cell>
          <cell r="FK8689" t="str">
            <v>EISAq</v>
          </cell>
          <cell r="FL8689">
            <v>381588.8</v>
          </cell>
        </row>
        <row r="8690">
          <cell r="EZ8690" t="str">
            <v>WA</v>
          </cell>
          <cell r="FA8690" t="str">
            <v>Exterior</v>
          </cell>
          <cell r="FB8690">
            <v>714108</v>
          </cell>
          <cell r="FC8690">
            <v>4113262.08</v>
          </cell>
          <cell r="FI8690" t="str">
            <v>ID</v>
          </cell>
          <cell r="FJ8690" t="str">
            <v>Kitchen</v>
          </cell>
          <cell r="FK8690" t="str">
            <v>EISAx</v>
          </cell>
          <cell r="FL8690">
            <v>500835.3</v>
          </cell>
        </row>
        <row r="8691">
          <cell r="EZ8691" t="str">
            <v>WA</v>
          </cell>
          <cell r="FA8691" t="str">
            <v>Garage</v>
          </cell>
          <cell r="FB8691">
            <v>584616.41599999997</v>
          </cell>
          <cell r="FC8691">
            <v>780758.08</v>
          </cell>
          <cell r="FI8691" t="str">
            <v>ID</v>
          </cell>
          <cell r="FJ8691" t="str">
            <v>Living Room/Family Room</v>
          </cell>
          <cell r="FK8691" t="str">
            <v>EISAq</v>
          </cell>
          <cell r="FL8691">
            <v>236108.06999999998</v>
          </cell>
        </row>
        <row r="8692">
          <cell r="EZ8692" t="str">
            <v>WA</v>
          </cell>
          <cell r="FA8692" t="str">
            <v>Kitchen</v>
          </cell>
          <cell r="FB8692">
            <v>358006.14400000003</v>
          </cell>
          <cell r="FC8692">
            <v>247557.44</v>
          </cell>
          <cell r="FI8692" t="str">
            <v>ID</v>
          </cell>
          <cell r="FJ8692" t="str">
            <v>Other</v>
          </cell>
          <cell r="FK8692" t="str">
            <v>EISAnqnx</v>
          </cell>
          <cell r="FL8692">
            <v>1156691.0499999998</v>
          </cell>
        </row>
        <row r="8693">
          <cell r="EZ8693" t="str">
            <v>WA</v>
          </cell>
          <cell r="FA8693" t="str">
            <v>Living Room/Family Room</v>
          </cell>
          <cell r="FB8693">
            <v>565573.53599999996</v>
          </cell>
          <cell r="FC8693">
            <v>1093061.3119999999</v>
          </cell>
          <cell r="FI8693" t="str">
            <v>ID</v>
          </cell>
          <cell r="FJ8693" t="str">
            <v>Other</v>
          </cell>
          <cell r="FK8693" t="str">
            <v>EISAx</v>
          </cell>
          <cell r="FL8693">
            <v>5962.3249999999998</v>
          </cell>
        </row>
        <row r="8694">
          <cell r="EZ8694" t="str">
            <v>WA</v>
          </cell>
          <cell r="FA8694" t="str">
            <v>Other</v>
          </cell>
          <cell r="FB8694">
            <v>746480.89599999995</v>
          </cell>
          <cell r="FC8694">
            <v>839791.00800000003</v>
          </cell>
          <cell r="FI8694" t="str">
            <v>WA</v>
          </cell>
          <cell r="FJ8694" t="str">
            <v>Bathroom</v>
          </cell>
          <cell r="FK8694" t="str">
            <v>EISAnqnx</v>
          </cell>
          <cell r="FL8694">
            <v>3926819.1999999997</v>
          </cell>
        </row>
        <row r="8695">
          <cell r="EZ8695" t="str">
            <v>WA</v>
          </cell>
          <cell r="FA8695" t="str">
            <v>Bathroom</v>
          </cell>
          <cell r="FB8695">
            <v>686397.69</v>
          </cell>
          <cell r="FC8695">
            <v>235039.209</v>
          </cell>
          <cell r="FI8695" t="str">
            <v>WA</v>
          </cell>
          <cell r="FJ8695" t="str">
            <v>Bathroom</v>
          </cell>
          <cell r="FK8695" t="str">
            <v>EISAq</v>
          </cell>
          <cell r="FL8695">
            <v>1018518.73</v>
          </cell>
        </row>
        <row r="8696">
          <cell r="EZ8696" t="str">
            <v>WA</v>
          </cell>
          <cell r="FA8696" t="str">
            <v>Bedrooms</v>
          </cell>
          <cell r="FB8696">
            <v>467998.42499999999</v>
          </cell>
          <cell r="FC8696">
            <v>831997.2</v>
          </cell>
          <cell r="FI8696" t="str">
            <v>WA</v>
          </cell>
          <cell r="FJ8696" t="str">
            <v>Bathroom</v>
          </cell>
          <cell r="FK8696" t="str">
            <v>EISAx</v>
          </cell>
          <cell r="FL8696">
            <v>920348.25</v>
          </cell>
        </row>
        <row r="8697">
          <cell r="EZ8697" t="str">
            <v>WA</v>
          </cell>
          <cell r="FA8697" t="str">
            <v>Exterior</v>
          </cell>
          <cell r="FB8697">
            <v>249599.16</v>
          </cell>
          <cell r="FC8697">
            <v>2537591.46</v>
          </cell>
          <cell r="FI8697" t="str">
            <v>WA</v>
          </cell>
          <cell r="FJ8697" t="str">
            <v>Bedrooms</v>
          </cell>
          <cell r="FK8697" t="str">
            <v>EISAq</v>
          </cell>
          <cell r="FL8697">
            <v>478581.08999999997</v>
          </cell>
        </row>
        <row r="8698">
          <cell r="EZ8698" t="str">
            <v>WA</v>
          </cell>
          <cell r="FA8698" t="str">
            <v>Garage</v>
          </cell>
          <cell r="FB8698">
            <v>332798.88</v>
          </cell>
          <cell r="FC8698">
            <v>594877.99800000002</v>
          </cell>
          <cell r="FI8698" t="str">
            <v>WA</v>
          </cell>
          <cell r="FJ8698" t="str">
            <v>Bedrooms</v>
          </cell>
          <cell r="FK8698" t="str">
            <v>EISAx</v>
          </cell>
          <cell r="FL8698">
            <v>6871933.5999999996</v>
          </cell>
        </row>
        <row r="8699">
          <cell r="EZ8699" t="str">
            <v>WA</v>
          </cell>
          <cell r="FA8699" t="str">
            <v>Kitchen</v>
          </cell>
          <cell r="FB8699">
            <v>155999.47500000001</v>
          </cell>
          <cell r="FC8699">
            <v>322398.91499999998</v>
          </cell>
          <cell r="FI8699" t="str">
            <v>WA</v>
          </cell>
          <cell r="FJ8699" t="str">
            <v>Exterior</v>
          </cell>
          <cell r="FK8699" t="str">
            <v>EISAnqnx</v>
          </cell>
          <cell r="FL8699">
            <v>7362786</v>
          </cell>
        </row>
        <row r="8700">
          <cell r="EZ8700" t="str">
            <v>WA</v>
          </cell>
          <cell r="FA8700" t="str">
            <v>Living Room/Family Room</v>
          </cell>
          <cell r="FB8700">
            <v>97759.671000000002</v>
          </cell>
          <cell r="FC8700">
            <v>465918.43199999997</v>
          </cell>
          <cell r="FI8700" t="str">
            <v>WA</v>
          </cell>
          <cell r="FJ8700" t="str">
            <v>Exterior</v>
          </cell>
          <cell r="FK8700" t="str">
            <v>EISAq</v>
          </cell>
          <cell r="FL8700">
            <v>638108.12</v>
          </cell>
        </row>
        <row r="8701">
          <cell r="EZ8701" t="str">
            <v>WA</v>
          </cell>
          <cell r="FA8701" t="str">
            <v>Other</v>
          </cell>
          <cell r="FB8701">
            <v>249599.16</v>
          </cell>
          <cell r="FC8701">
            <v>561598.11</v>
          </cell>
          <cell r="FI8701" t="str">
            <v>WA</v>
          </cell>
          <cell r="FJ8701" t="str">
            <v>Garage</v>
          </cell>
          <cell r="FK8701" t="str">
            <v>EISAq</v>
          </cell>
          <cell r="FL8701">
            <v>4908524</v>
          </cell>
        </row>
        <row r="8702">
          <cell r="EZ8702" t="str">
            <v>MT</v>
          </cell>
          <cell r="FA8702" t="str">
            <v>Bathroom</v>
          </cell>
          <cell r="FB8702">
            <v>583862.76399999997</v>
          </cell>
          <cell r="FC8702">
            <v>264229.864</v>
          </cell>
          <cell r="FI8702" t="str">
            <v>WA</v>
          </cell>
          <cell r="FJ8702" t="str">
            <v>Kitchen</v>
          </cell>
          <cell r="FK8702" t="str">
            <v>EISAnqnx</v>
          </cell>
          <cell r="FL8702">
            <v>4417671.5999999996</v>
          </cell>
        </row>
        <row r="8703">
          <cell r="EZ8703" t="str">
            <v>MT</v>
          </cell>
          <cell r="FA8703" t="str">
            <v>Bedrooms</v>
          </cell>
          <cell r="FB8703">
            <v>1971069.55</v>
          </cell>
          <cell r="FC8703">
            <v>1086751.8599999999</v>
          </cell>
          <cell r="FI8703" t="str">
            <v>WA</v>
          </cell>
          <cell r="FJ8703" t="str">
            <v>Kitchen</v>
          </cell>
          <cell r="FK8703" t="str">
            <v>EISAq</v>
          </cell>
          <cell r="FL8703">
            <v>2208835.7999999998</v>
          </cell>
        </row>
        <row r="8704">
          <cell r="EZ8704" t="str">
            <v>MT</v>
          </cell>
          <cell r="FA8704" t="str">
            <v>Exterior</v>
          </cell>
          <cell r="FB8704">
            <v>916280.98</v>
          </cell>
          <cell r="FC8704">
            <v>3034381.6639999999</v>
          </cell>
          <cell r="FI8704" t="str">
            <v>WA</v>
          </cell>
          <cell r="FJ8704" t="str">
            <v>Kitchen</v>
          </cell>
          <cell r="FK8704" t="str">
            <v>EISAx</v>
          </cell>
          <cell r="FL8704">
            <v>1104417.8999999999</v>
          </cell>
        </row>
        <row r="8705">
          <cell r="EZ8705" t="str">
            <v>MT</v>
          </cell>
          <cell r="FA8705" t="str">
            <v>Garage</v>
          </cell>
          <cell r="FB8705">
            <v>127853.16</v>
          </cell>
          <cell r="FC8705">
            <v>1125107.808</v>
          </cell>
          <cell r="FI8705" t="str">
            <v>WA</v>
          </cell>
          <cell r="FJ8705" t="str">
            <v>Living Room/Family Room</v>
          </cell>
          <cell r="FK8705" t="str">
            <v>EISAnqnx</v>
          </cell>
          <cell r="FL8705">
            <v>13989293.399999999</v>
          </cell>
        </row>
        <row r="8706">
          <cell r="EZ8706" t="str">
            <v>MT</v>
          </cell>
          <cell r="FA8706" t="str">
            <v>Living Room/Family Room</v>
          </cell>
          <cell r="FB8706">
            <v>2855387.2399999998</v>
          </cell>
          <cell r="FC8706">
            <v>1086751.8599999999</v>
          </cell>
          <cell r="FI8706" t="str">
            <v>WA</v>
          </cell>
          <cell r="FJ8706" t="str">
            <v>Living Room/Family Room</v>
          </cell>
          <cell r="FK8706" t="str">
            <v>EISAq</v>
          </cell>
          <cell r="FL8706">
            <v>220883.58</v>
          </cell>
        </row>
        <row r="8707">
          <cell r="EZ8707" t="str">
            <v>MT</v>
          </cell>
          <cell r="FA8707" t="str">
            <v>Other</v>
          </cell>
          <cell r="FB8707">
            <v>1474573.112</v>
          </cell>
          <cell r="FC8707">
            <v>669098.20400000003</v>
          </cell>
          <cell r="FI8707" t="str">
            <v>WA</v>
          </cell>
          <cell r="FJ8707" t="str">
            <v>Living Room/Family Room</v>
          </cell>
          <cell r="FK8707" t="str">
            <v>EISAx</v>
          </cell>
          <cell r="FL8707">
            <v>9510265.25</v>
          </cell>
        </row>
        <row r="8708">
          <cell r="EZ8708" t="str">
            <v>ID</v>
          </cell>
          <cell r="FA8708" t="str">
            <v>Bathroom</v>
          </cell>
          <cell r="FB8708">
            <v>681437.52</v>
          </cell>
          <cell r="FC8708">
            <v>200645.492</v>
          </cell>
          <cell r="FI8708" t="str">
            <v>WA</v>
          </cell>
          <cell r="FJ8708" t="str">
            <v>Other</v>
          </cell>
          <cell r="FK8708" t="str">
            <v>EISAnqnx</v>
          </cell>
          <cell r="FL8708">
            <v>7117359.7999999998</v>
          </cell>
        </row>
        <row r="8709">
          <cell r="EZ8709" t="str">
            <v>ID</v>
          </cell>
          <cell r="FA8709" t="str">
            <v>Bedrooms</v>
          </cell>
          <cell r="FB8709">
            <v>2782536.54</v>
          </cell>
          <cell r="FC8709">
            <v>2260101.108</v>
          </cell>
          <cell r="FI8709" t="str">
            <v>WA</v>
          </cell>
          <cell r="FJ8709" t="str">
            <v>Other</v>
          </cell>
          <cell r="FK8709" t="str">
            <v>EISAq</v>
          </cell>
          <cell r="FL8709">
            <v>5190764.13</v>
          </cell>
        </row>
        <row r="8710">
          <cell r="EZ8710" t="str">
            <v>ID</v>
          </cell>
          <cell r="FA8710" t="str">
            <v>Exterior</v>
          </cell>
          <cell r="FB8710">
            <v>302861.12</v>
          </cell>
          <cell r="FC8710">
            <v>5648359.8880000003</v>
          </cell>
          <cell r="FI8710" t="str">
            <v>WA</v>
          </cell>
          <cell r="FJ8710" t="str">
            <v>Other</v>
          </cell>
          <cell r="FK8710" t="str">
            <v>EISAx</v>
          </cell>
          <cell r="FL8710">
            <v>7301429.4499999993</v>
          </cell>
        </row>
        <row r="8711">
          <cell r="EZ8711" t="str">
            <v>ID</v>
          </cell>
          <cell r="FA8711" t="str">
            <v>Kitchen</v>
          </cell>
          <cell r="FB8711">
            <v>1892882</v>
          </cell>
          <cell r="FC8711">
            <v>813939.26</v>
          </cell>
          <cell r="FI8711" t="str">
            <v>ID</v>
          </cell>
          <cell r="FJ8711" t="str">
            <v>Bathroom</v>
          </cell>
          <cell r="FK8711" t="str">
            <v>EISAnqnx</v>
          </cell>
          <cell r="FL8711">
            <v>1590020.8800000001</v>
          </cell>
        </row>
        <row r="8712">
          <cell r="EZ8712" t="str">
            <v>ID</v>
          </cell>
          <cell r="FA8712" t="str">
            <v>Living Room/Family Room</v>
          </cell>
          <cell r="FB8712">
            <v>1813380.956</v>
          </cell>
          <cell r="FC8712">
            <v>1696022.2720000001</v>
          </cell>
          <cell r="FI8712" t="str">
            <v>ID</v>
          </cell>
          <cell r="FJ8712" t="str">
            <v>Bathroom</v>
          </cell>
          <cell r="FK8712" t="str">
            <v>EISAx</v>
          </cell>
          <cell r="FL8712">
            <v>567864.6</v>
          </cell>
        </row>
        <row r="8713">
          <cell r="EZ8713" t="str">
            <v>ID</v>
          </cell>
          <cell r="FA8713" t="str">
            <v>Other</v>
          </cell>
          <cell r="FB8713">
            <v>1343946.22</v>
          </cell>
          <cell r="FC8713">
            <v>991870.16800000006</v>
          </cell>
          <cell r="FI8713" t="str">
            <v>ID</v>
          </cell>
          <cell r="FJ8713" t="str">
            <v>Bedrooms</v>
          </cell>
          <cell r="FK8713" t="str">
            <v>EISAnqnx</v>
          </cell>
          <cell r="FL8713">
            <v>1590020.8800000001</v>
          </cell>
        </row>
        <row r="8714">
          <cell r="EZ8714" t="str">
            <v>OR</v>
          </cell>
          <cell r="FA8714" t="str">
            <v>Bathroom</v>
          </cell>
          <cell r="FB8714">
            <v>548315.28</v>
          </cell>
          <cell r="FC8714">
            <v>322538.40000000002</v>
          </cell>
          <cell r="FI8714" t="str">
            <v>ID</v>
          </cell>
          <cell r="FJ8714" t="str">
            <v>Exterior</v>
          </cell>
          <cell r="FK8714" t="str">
            <v>EISAnqnx</v>
          </cell>
          <cell r="FL8714">
            <v>927512.18</v>
          </cell>
        </row>
        <row r="8715">
          <cell r="EZ8715" t="str">
            <v>OR</v>
          </cell>
          <cell r="FA8715" t="str">
            <v>Bedrooms</v>
          </cell>
          <cell r="FB8715">
            <v>625724.49600000004</v>
          </cell>
          <cell r="FC8715">
            <v>1153074.78</v>
          </cell>
          <cell r="FI8715" t="str">
            <v>ID</v>
          </cell>
          <cell r="FJ8715" t="str">
            <v>Exterior</v>
          </cell>
          <cell r="FK8715" t="str">
            <v>EISAx</v>
          </cell>
          <cell r="FL8715">
            <v>984298.64</v>
          </cell>
        </row>
        <row r="8716">
          <cell r="EZ8716" t="str">
            <v>OR</v>
          </cell>
          <cell r="FA8716" t="str">
            <v>Exterior</v>
          </cell>
          <cell r="FB8716">
            <v>1215969.7679999999</v>
          </cell>
          <cell r="FC8716">
            <v>4354268.4000000004</v>
          </cell>
          <cell r="FI8716" t="str">
            <v>ID</v>
          </cell>
          <cell r="FJ8716" t="str">
            <v>Garage</v>
          </cell>
          <cell r="FK8716" t="str">
            <v>EISAnqnx</v>
          </cell>
          <cell r="FL8716">
            <v>227145.84</v>
          </cell>
        </row>
        <row r="8717">
          <cell r="EZ8717" t="str">
            <v>OR</v>
          </cell>
          <cell r="FA8717" t="str">
            <v>Garage</v>
          </cell>
          <cell r="FB8717">
            <v>516061.44</v>
          </cell>
          <cell r="FC8717">
            <v>948262.89599999995</v>
          </cell>
          <cell r="FI8717" t="str">
            <v>ID</v>
          </cell>
          <cell r="FJ8717" t="str">
            <v>Kitchen</v>
          </cell>
          <cell r="FK8717" t="str">
            <v>EISAnqnx</v>
          </cell>
          <cell r="FL8717">
            <v>227145.84</v>
          </cell>
        </row>
        <row r="8718">
          <cell r="EZ8718" t="str">
            <v>OR</v>
          </cell>
          <cell r="FA8718" t="str">
            <v>Kitchen</v>
          </cell>
          <cell r="FB8718">
            <v>311249.55599999998</v>
          </cell>
          <cell r="FC8718">
            <v>362855.7</v>
          </cell>
          <cell r="FI8718" t="str">
            <v>ID</v>
          </cell>
          <cell r="FJ8718" t="str">
            <v>Kitchen</v>
          </cell>
          <cell r="FK8718" t="str">
            <v>EISAq</v>
          </cell>
          <cell r="FL8718">
            <v>151430.56</v>
          </cell>
        </row>
        <row r="8719">
          <cell r="EZ8719" t="str">
            <v>OR</v>
          </cell>
          <cell r="FA8719" t="str">
            <v>Living Room/Family Room</v>
          </cell>
          <cell r="FB8719">
            <v>1162750.932</v>
          </cell>
          <cell r="FC8719">
            <v>1015995.96</v>
          </cell>
          <cell r="FI8719" t="str">
            <v>ID</v>
          </cell>
          <cell r="FJ8719" t="str">
            <v>Living Room/Family Room</v>
          </cell>
          <cell r="FK8719" t="str">
            <v>EISAnqnx</v>
          </cell>
          <cell r="FL8719">
            <v>3293614.68</v>
          </cell>
        </row>
        <row r="8720">
          <cell r="EZ8720" t="str">
            <v>OR</v>
          </cell>
          <cell r="FA8720" t="str">
            <v>Other</v>
          </cell>
          <cell r="FB8720">
            <v>637013.34</v>
          </cell>
          <cell r="FC8720">
            <v>1233709.3800000001</v>
          </cell>
          <cell r="FI8720" t="str">
            <v>ID</v>
          </cell>
          <cell r="FJ8720" t="str">
            <v>Living Room/Family Room</v>
          </cell>
          <cell r="FK8720" t="str">
            <v>EISAx</v>
          </cell>
          <cell r="FL8720">
            <v>605722.24</v>
          </cell>
        </row>
        <row r="8721">
          <cell r="EZ8721" t="str">
            <v>OR</v>
          </cell>
          <cell r="FA8721" t="str">
            <v>Bathroom</v>
          </cell>
          <cell r="FB8721">
            <v>495896.69999999995</v>
          </cell>
          <cell r="FC8721">
            <v>537221.42499999993</v>
          </cell>
          <cell r="FI8721" t="str">
            <v>ID</v>
          </cell>
          <cell r="FJ8721" t="str">
            <v>Other</v>
          </cell>
          <cell r="FK8721" t="str">
            <v>EISAnqnx</v>
          </cell>
          <cell r="FL8721">
            <v>454291.68</v>
          </cell>
        </row>
        <row r="8722">
          <cell r="EZ8722" t="str">
            <v>OR</v>
          </cell>
          <cell r="FA8722" t="str">
            <v>Bedrooms</v>
          </cell>
          <cell r="FB8722">
            <v>1735638.45</v>
          </cell>
          <cell r="FC8722">
            <v>3058029.65</v>
          </cell>
          <cell r="FI8722" t="str">
            <v>ID</v>
          </cell>
          <cell r="FJ8722" t="str">
            <v>Other</v>
          </cell>
          <cell r="FK8722" t="str">
            <v>EISAx</v>
          </cell>
          <cell r="FL8722">
            <v>246074.66</v>
          </cell>
        </row>
        <row r="8723">
          <cell r="EZ8723" t="str">
            <v>OR</v>
          </cell>
          <cell r="FA8723" t="str">
            <v>Exterior</v>
          </cell>
          <cell r="FB8723">
            <v>3058029.65</v>
          </cell>
          <cell r="FC8723">
            <v>10372505.975</v>
          </cell>
          <cell r="FI8723" t="str">
            <v>ID</v>
          </cell>
          <cell r="FJ8723" t="str">
            <v>Bathroom</v>
          </cell>
          <cell r="FK8723" t="str">
            <v>EISAnqnx</v>
          </cell>
          <cell r="FL8723">
            <v>286191.59999999998</v>
          </cell>
        </row>
        <row r="8724">
          <cell r="EZ8724" t="str">
            <v>OR</v>
          </cell>
          <cell r="FA8724" t="str">
            <v>Kitchen</v>
          </cell>
          <cell r="FB8724">
            <v>1239741.75</v>
          </cell>
          <cell r="FC8724">
            <v>1818287.9</v>
          </cell>
          <cell r="FI8724" t="str">
            <v>ID</v>
          </cell>
          <cell r="FJ8724" t="str">
            <v>Bedrooms</v>
          </cell>
          <cell r="FK8724" t="str">
            <v>EISAnqnx</v>
          </cell>
          <cell r="FL8724">
            <v>238492.99999999997</v>
          </cell>
        </row>
        <row r="8725">
          <cell r="EZ8725" t="str">
            <v>OR</v>
          </cell>
          <cell r="FA8725" t="str">
            <v>Living Room/Family Room</v>
          </cell>
          <cell r="FB8725">
            <v>371922.52499999997</v>
          </cell>
          <cell r="FC8725">
            <v>2066236.25</v>
          </cell>
          <cell r="FI8725" t="str">
            <v>ID</v>
          </cell>
          <cell r="FJ8725" t="str">
            <v>Bedrooms</v>
          </cell>
          <cell r="FK8725" t="str">
            <v>EISAq</v>
          </cell>
          <cell r="FL8725">
            <v>131171.15</v>
          </cell>
        </row>
        <row r="8726">
          <cell r="EZ8726" t="str">
            <v>OR</v>
          </cell>
          <cell r="FA8726" t="str">
            <v>Other</v>
          </cell>
          <cell r="FB8726">
            <v>1173622.19</v>
          </cell>
          <cell r="FC8726">
            <v>1776963.175</v>
          </cell>
          <cell r="FI8726" t="str">
            <v>ID</v>
          </cell>
          <cell r="FJ8726" t="str">
            <v>Exterior</v>
          </cell>
          <cell r="FK8726" t="str">
            <v>EISAq</v>
          </cell>
          <cell r="FL8726">
            <v>52468.46</v>
          </cell>
        </row>
        <row r="8727">
          <cell r="EZ8727" t="str">
            <v>WA</v>
          </cell>
          <cell r="FA8727" t="str">
            <v>Bathroom</v>
          </cell>
          <cell r="FB8727">
            <v>2038393.14</v>
          </cell>
          <cell r="FC8727">
            <v>840317.17200000002</v>
          </cell>
          <cell r="FI8727" t="str">
            <v>ID</v>
          </cell>
          <cell r="FJ8727" t="str">
            <v>Garage</v>
          </cell>
          <cell r="FK8727" t="str">
            <v>EISAnqnx</v>
          </cell>
          <cell r="FL8727">
            <v>143095.79999999999</v>
          </cell>
        </row>
        <row r="8728">
          <cell r="EZ8728" t="str">
            <v>WA</v>
          </cell>
          <cell r="FA8728" t="str">
            <v>Bedrooms</v>
          </cell>
          <cell r="FB8728">
            <v>2027993.175</v>
          </cell>
          <cell r="FC8728">
            <v>1799193.9449999998</v>
          </cell>
          <cell r="FI8728" t="str">
            <v>ID</v>
          </cell>
          <cell r="FJ8728" t="str">
            <v>Kitchen</v>
          </cell>
          <cell r="FK8728" t="str">
            <v>EISAnqnx</v>
          </cell>
          <cell r="FL8728">
            <v>286191.59999999998</v>
          </cell>
        </row>
        <row r="8729">
          <cell r="EZ8729" t="str">
            <v>WA</v>
          </cell>
          <cell r="FA8729" t="str">
            <v>Exterior</v>
          </cell>
          <cell r="FB8729">
            <v>0</v>
          </cell>
          <cell r="FC8729">
            <v>0</v>
          </cell>
          <cell r="FI8729" t="str">
            <v>ID</v>
          </cell>
          <cell r="FJ8729" t="str">
            <v>Kitchen</v>
          </cell>
          <cell r="FK8729" t="str">
            <v>EISAq</v>
          </cell>
          <cell r="FL8729">
            <v>15502.044999999998</v>
          </cell>
        </row>
        <row r="8730">
          <cell r="EZ8730" t="str">
            <v>WA</v>
          </cell>
          <cell r="FA8730" t="str">
            <v>Garage</v>
          </cell>
          <cell r="FB8730">
            <v>2059193.0699999998</v>
          </cell>
          <cell r="FC8730">
            <v>3594227.9040000001</v>
          </cell>
          <cell r="FI8730" t="str">
            <v>ID</v>
          </cell>
          <cell r="FJ8730" t="str">
            <v>Living Room/Family Room</v>
          </cell>
          <cell r="FK8730" t="str">
            <v>EISAq</v>
          </cell>
          <cell r="FL8730">
            <v>64393.109999999993</v>
          </cell>
        </row>
        <row r="8731">
          <cell r="EZ8731" t="str">
            <v>WA</v>
          </cell>
          <cell r="FA8731" t="str">
            <v>Kitchen</v>
          </cell>
          <cell r="FB8731">
            <v>187199.37</v>
          </cell>
          <cell r="FC8731">
            <v>278719.06199999998</v>
          </cell>
          <cell r="FI8731" t="str">
            <v>ID</v>
          </cell>
          <cell r="FJ8731" t="str">
            <v>Other</v>
          </cell>
          <cell r="FK8731" t="str">
            <v>EISAq</v>
          </cell>
          <cell r="FL8731">
            <v>17886.974999999999</v>
          </cell>
        </row>
        <row r="8732">
          <cell r="EZ8732" t="str">
            <v>WA</v>
          </cell>
          <cell r="FA8732" t="str">
            <v>Living Room/Family Room</v>
          </cell>
          <cell r="FB8732">
            <v>1580794.68</v>
          </cell>
          <cell r="FC8732">
            <v>1202235.9539999999</v>
          </cell>
          <cell r="FI8732" t="str">
            <v>WA</v>
          </cell>
          <cell r="FJ8732" t="str">
            <v>Bathroom</v>
          </cell>
          <cell r="FK8732" t="str">
            <v>EISAq</v>
          </cell>
          <cell r="FL8732">
            <v>187199.37</v>
          </cell>
        </row>
        <row r="8733">
          <cell r="EZ8733" t="str">
            <v>WA</v>
          </cell>
          <cell r="FA8733" t="str">
            <v>Other</v>
          </cell>
          <cell r="FB8733">
            <v>1647354.456</v>
          </cell>
          <cell r="FC8733">
            <v>1620314.547</v>
          </cell>
          <cell r="FI8733" t="str">
            <v>WA</v>
          </cell>
          <cell r="FJ8733" t="str">
            <v>Bedrooms</v>
          </cell>
          <cell r="FK8733" t="str">
            <v>EISAq</v>
          </cell>
          <cell r="FL8733">
            <v>228799.22999999998</v>
          </cell>
        </row>
        <row r="8734">
          <cell r="EZ8734" t="str">
            <v>WA</v>
          </cell>
          <cell r="FA8734" t="str">
            <v>Bathroom</v>
          </cell>
          <cell r="FB8734">
            <v>470900.304</v>
          </cell>
          <cell r="FC8734">
            <v>754312.52399999998</v>
          </cell>
          <cell r="FI8734" t="str">
            <v>WA</v>
          </cell>
          <cell r="FJ8734" t="str">
            <v>Garage</v>
          </cell>
          <cell r="FK8734" t="str">
            <v>EISAq</v>
          </cell>
          <cell r="FL8734">
            <v>499198.32</v>
          </cell>
        </row>
        <row r="8735">
          <cell r="EZ8735" t="str">
            <v>WA</v>
          </cell>
          <cell r="FA8735" t="str">
            <v>Bedrooms</v>
          </cell>
          <cell r="FB8735">
            <v>815355.15600000008</v>
          </cell>
          <cell r="FC8735">
            <v>1604549.1840000001</v>
          </cell>
          <cell r="FI8735" t="str">
            <v>WA</v>
          </cell>
          <cell r="FJ8735" t="str">
            <v>Kitchen</v>
          </cell>
          <cell r="FK8735" t="str">
            <v>EISAq</v>
          </cell>
          <cell r="FL8735">
            <v>166399.44</v>
          </cell>
        </row>
        <row r="8736">
          <cell r="EZ8736" t="str">
            <v>WA</v>
          </cell>
          <cell r="FA8736" t="str">
            <v>Exterior</v>
          </cell>
          <cell r="FB8736">
            <v>2267297.7600000002</v>
          </cell>
          <cell r="FC8736">
            <v>10442650.26</v>
          </cell>
          <cell r="FI8736" t="str">
            <v>WA</v>
          </cell>
          <cell r="FJ8736" t="str">
            <v>Living Room/Family Room</v>
          </cell>
          <cell r="FK8736" t="str">
            <v>EISAq</v>
          </cell>
          <cell r="FL8736">
            <v>62399.79</v>
          </cell>
        </row>
        <row r="8737">
          <cell r="EZ8737" t="str">
            <v>WA</v>
          </cell>
          <cell r="FA8737" t="str">
            <v>Garage</v>
          </cell>
          <cell r="FB8737">
            <v>776113.46400000004</v>
          </cell>
          <cell r="FC8737">
            <v>4098576.72</v>
          </cell>
          <cell r="FI8737" t="str">
            <v>WA</v>
          </cell>
          <cell r="FJ8737" t="str">
            <v>Other</v>
          </cell>
          <cell r="FK8737" t="str">
            <v>EISAq</v>
          </cell>
          <cell r="FL8737">
            <v>62399.79</v>
          </cell>
        </row>
        <row r="8738">
          <cell r="EZ8738" t="str">
            <v>WA</v>
          </cell>
          <cell r="FA8738" t="str">
            <v>Kitchen</v>
          </cell>
          <cell r="FB8738">
            <v>1081326.6240000001</v>
          </cell>
          <cell r="FC8738">
            <v>1674312.192</v>
          </cell>
          <cell r="FI8738" t="str">
            <v>WA</v>
          </cell>
          <cell r="FJ8738" t="str">
            <v>Bathroom</v>
          </cell>
          <cell r="FK8738" t="str">
            <v>EISAq</v>
          </cell>
          <cell r="FL8738">
            <v>68639.769</v>
          </cell>
        </row>
        <row r="8739">
          <cell r="EZ8739" t="str">
            <v>WA</v>
          </cell>
          <cell r="FA8739" t="str">
            <v>Living Room/Family Room</v>
          </cell>
          <cell r="FB8739">
            <v>104644.512</v>
          </cell>
          <cell r="FC8739">
            <v>2603032.236</v>
          </cell>
          <cell r="FI8739" t="str">
            <v>WA</v>
          </cell>
          <cell r="FJ8739" t="str">
            <v>Bedrooms</v>
          </cell>
          <cell r="FK8739" t="str">
            <v>EISAnqnx</v>
          </cell>
          <cell r="FL8739">
            <v>623997.9</v>
          </cell>
        </row>
        <row r="8740">
          <cell r="EZ8740" t="str">
            <v>WA</v>
          </cell>
          <cell r="FA8740" t="str">
            <v>Other</v>
          </cell>
          <cell r="FB8740">
            <v>2930046.3360000001</v>
          </cell>
          <cell r="FC8740">
            <v>3427107.7680000002</v>
          </cell>
          <cell r="FI8740" t="str">
            <v>WA</v>
          </cell>
          <cell r="FJ8740" t="str">
            <v>Bedrooms</v>
          </cell>
          <cell r="FK8740" t="str">
            <v>EISAq</v>
          </cell>
          <cell r="FL8740">
            <v>133119.552</v>
          </cell>
        </row>
        <row r="8741">
          <cell r="EZ8741" t="str">
            <v>ID</v>
          </cell>
          <cell r="FA8741" t="str">
            <v>Bathroom</v>
          </cell>
          <cell r="FB8741">
            <v>89434.875</v>
          </cell>
          <cell r="FC8741">
            <v>73932.83</v>
          </cell>
          <cell r="FI8741" t="str">
            <v>WA</v>
          </cell>
          <cell r="FJ8741" t="str">
            <v>Exterior</v>
          </cell>
          <cell r="FK8741" t="str">
            <v>EISAnqnx</v>
          </cell>
          <cell r="FL8741">
            <v>915196.91999999993</v>
          </cell>
        </row>
        <row r="8742">
          <cell r="EZ8742" t="str">
            <v>ID</v>
          </cell>
          <cell r="FA8742" t="str">
            <v>Bedrooms</v>
          </cell>
          <cell r="FB8742">
            <v>143095.79999999999</v>
          </cell>
          <cell r="FC8742">
            <v>237300.53499999997</v>
          </cell>
          <cell r="FI8742" t="str">
            <v>WA</v>
          </cell>
          <cell r="FJ8742" t="str">
            <v>Exterior</v>
          </cell>
          <cell r="FK8742" t="str">
            <v>EISAq</v>
          </cell>
          <cell r="FL8742">
            <v>62399.79</v>
          </cell>
        </row>
        <row r="8743">
          <cell r="EZ8743" t="str">
            <v>ID</v>
          </cell>
          <cell r="FA8743" t="str">
            <v>Exterior</v>
          </cell>
          <cell r="FB8743">
            <v>143095.79999999999</v>
          </cell>
          <cell r="FC8743">
            <v>847842.61499999999</v>
          </cell>
          <cell r="FI8743" t="str">
            <v>WA</v>
          </cell>
          <cell r="FJ8743" t="str">
            <v>Kitchen</v>
          </cell>
          <cell r="FK8743" t="str">
            <v>EISAq</v>
          </cell>
          <cell r="FL8743">
            <v>187199.37</v>
          </cell>
        </row>
        <row r="8744">
          <cell r="EZ8744" t="str">
            <v>ID</v>
          </cell>
          <cell r="FA8744" t="str">
            <v>Kitchen</v>
          </cell>
          <cell r="FB8744">
            <v>95397.2</v>
          </cell>
          <cell r="FC8744">
            <v>100167.06</v>
          </cell>
          <cell r="FI8744" t="str">
            <v>WA</v>
          </cell>
          <cell r="FJ8744" t="str">
            <v>Living Room/Family Room</v>
          </cell>
          <cell r="FK8744" t="str">
            <v>EISAq</v>
          </cell>
          <cell r="FL8744">
            <v>108159.636</v>
          </cell>
        </row>
        <row r="8745">
          <cell r="EZ8745" t="str">
            <v>ID</v>
          </cell>
          <cell r="FA8745" t="str">
            <v>Living Room/Family Room</v>
          </cell>
          <cell r="FB8745">
            <v>71547.899999999994</v>
          </cell>
          <cell r="FC8745">
            <v>256379.97499999998</v>
          </cell>
          <cell r="FI8745" t="str">
            <v>WA</v>
          </cell>
          <cell r="FJ8745" t="str">
            <v>Other</v>
          </cell>
          <cell r="FK8745" t="str">
            <v>EISAnqnx</v>
          </cell>
          <cell r="FL8745">
            <v>1206395.94</v>
          </cell>
        </row>
        <row r="8746">
          <cell r="EZ8746" t="str">
            <v>ID</v>
          </cell>
          <cell r="FA8746" t="str">
            <v>Other</v>
          </cell>
          <cell r="FB8746">
            <v>71547.899999999994</v>
          </cell>
          <cell r="FC8746">
            <v>44121.204999999994</v>
          </cell>
          <cell r="FI8746" t="str">
            <v>WA</v>
          </cell>
          <cell r="FJ8746" t="str">
            <v>Other</v>
          </cell>
          <cell r="FK8746" t="str">
            <v>EISAq</v>
          </cell>
          <cell r="FL8746">
            <v>559518.11699999997</v>
          </cell>
        </row>
        <row r="8747">
          <cell r="EZ8747" t="str">
            <v>ID</v>
          </cell>
          <cell r="FA8747" t="str">
            <v>Bathroom</v>
          </cell>
          <cell r="FB8747">
            <v>190794.4</v>
          </cell>
          <cell r="FC8747">
            <v>78702.689999999988</v>
          </cell>
          <cell r="FI8747" t="str">
            <v>WA</v>
          </cell>
          <cell r="FJ8747" t="str">
            <v>Other</v>
          </cell>
          <cell r="FK8747" t="str">
            <v>EISAx</v>
          </cell>
          <cell r="FL8747">
            <v>623997.9</v>
          </cell>
        </row>
        <row r="8748">
          <cell r="EZ8748" t="str">
            <v>ID</v>
          </cell>
          <cell r="FA8748" t="str">
            <v>Bedrooms</v>
          </cell>
          <cell r="FB8748">
            <v>584307.85</v>
          </cell>
          <cell r="FC8748">
            <v>581922.91999999993</v>
          </cell>
          <cell r="FI8748" t="str">
            <v>ID</v>
          </cell>
          <cell r="FJ8748" t="str">
            <v>Bathroom</v>
          </cell>
          <cell r="FK8748" t="str">
            <v>EISAnqnx</v>
          </cell>
          <cell r="FL8748">
            <v>763177.6</v>
          </cell>
        </row>
        <row r="8749">
          <cell r="EZ8749" t="str">
            <v>ID</v>
          </cell>
          <cell r="FA8749" t="str">
            <v>Exterior</v>
          </cell>
          <cell r="FB8749">
            <v>512759.94999999995</v>
          </cell>
          <cell r="FC8749">
            <v>2248988.9899999998</v>
          </cell>
          <cell r="FI8749" t="str">
            <v>ID</v>
          </cell>
          <cell r="FJ8749" t="str">
            <v>Bedrooms</v>
          </cell>
          <cell r="FK8749" t="str">
            <v>EISAnqnx</v>
          </cell>
          <cell r="FL8749">
            <v>739328.29999999993</v>
          </cell>
        </row>
        <row r="8750">
          <cell r="EZ8750" t="str">
            <v>ID</v>
          </cell>
          <cell r="FA8750" t="str">
            <v>Kitchen</v>
          </cell>
          <cell r="FB8750">
            <v>52468.46</v>
          </cell>
          <cell r="FC8750">
            <v>194371.79499999998</v>
          </cell>
          <cell r="FI8750" t="str">
            <v>ID</v>
          </cell>
          <cell r="FJ8750" t="str">
            <v>Bedrooms</v>
          </cell>
          <cell r="FK8750" t="str">
            <v>EISAq</v>
          </cell>
          <cell r="FL8750">
            <v>17886.974999999999</v>
          </cell>
        </row>
        <row r="8751">
          <cell r="EZ8751" t="str">
            <v>ID</v>
          </cell>
          <cell r="FA8751" t="str">
            <v>Living Room/Family Room</v>
          </cell>
          <cell r="FB8751">
            <v>274266.94999999995</v>
          </cell>
          <cell r="FC8751">
            <v>378011.40499999997</v>
          </cell>
          <cell r="FI8751" t="str">
            <v>ID</v>
          </cell>
          <cell r="FJ8751" t="str">
            <v>Bedrooms</v>
          </cell>
          <cell r="FK8751" t="str">
            <v>EISAx</v>
          </cell>
          <cell r="FL8751">
            <v>500835.3</v>
          </cell>
        </row>
        <row r="8752">
          <cell r="EZ8752" t="str">
            <v>ID</v>
          </cell>
          <cell r="FA8752" t="str">
            <v>Other</v>
          </cell>
          <cell r="FB8752">
            <v>750060.48499999999</v>
          </cell>
          <cell r="FC8752">
            <v>1008825.3899999999</v>
          </cell>
          <cell r="FI8752" t="str">
            <v>ID</v>
          </cell>
          <cell r="FJ8752" t="str">
            <v>Exterior</v>
          </cell>
          <cell r="FK8752" t="str">
            <v>EISAnqnx</v>
          </cell>
          <cell r="FL8752">
            <v>89434.875</v>
          </cell>
        </row>
        <row r="8753">
          <cell r="EZ8753" t="str">
            <v>WA</v>
          </cell>
          <cell r="FA8753" t="str">
            <v>Bathroom</v>
          </cell>
          <cell r="FB8753">
            <v>1418694.56</v>
          </cell>
          <cell r="FC8753">
            <v>437986.24</v>
          </cell>
          <cell r="FI8753" t="str">
            <v>ID</v>
          </cell>
          <cell r="FJ8753" t="str">
            <v>Exterior</v>
          </cell>
          <cell r="FK8753" t="str">
            <v>EISAq</v>
          </cell>
          <cell r="FL8753">
            <v>26234.23</v>
          </cell>
        </row>
        <row r="8754">
          <cell r="EZ8754" t="str">
            <v>WA</v>
          </cell>
          <cell r="FA8754" t="str">
            <v>Bedrooms</v>
          </cell>
          <cell r="FB8754">
            <v>1066401.28</v>
          </cell>
          <cell r="FC8754">
            <v>1447258.8800000001</v>
          </cell>
          <cell r="FI8754" t="str">
            <v>ID</v>
          </cell>
          <cell r="FJ8754" t="str">
            <v>Exterior</v>
          </cell>
          <cell r="FK8754" t="str">
            <v>EISAx</v>
          </cell>
          <cell r="FL8754">
            <v>143095.79999999999</v>
          </cell>
        </row>
        <row r="8755">
          <cell r="EZ8755" t="str">
            <v>WA</v>
          </cell>
          <cell r="FA8755" t="str">
            <v>Exterior</v>
          </cell>
          <cell r="FB8755">
            <v>457029.12</v>
          </cell>
          <cell r="FC8755">
            <v>4905445.8880000003</v>
          </cell>
          <cell r="FI8755" t="str">
            <v>ID</v>
          </cell>
          <cell r="FJ8755" t="str">
            <v>Garage</v>
          </cell>
          <cell r="FK8755" t="str">
            <v>EISAnqnx</v>
          </cell>
          <cell r="FL8755">
            <v>333890.19999999995</v>
          </cell>
        </row>
        <row r="8756">
          <cell r="EZ8756" t="str">
            <v>WA</v>
          </cell>
          <cell r="FA8756" t="str">
            <v>Garage</v>
          </cell>
          <cell r="FB8756">
            <v>342771.84</v>
          </cell>
          <cell r="FC8756">
            <v>1005464.064</v>
          </cell>
          <cell r="FI8756" t="str">
            <v>ID</v>
          </cell>
          <cell r="FJ8756" t="str">
            <v>Kitchen</v>
          </cell>
          <cell r="FK8756" t="str">
            <v>EISAnqnx</v>
          </cell>
          <cell r="FL8756">
            <v>596232.5</v>
          </cell>
        </row>
        <row r="8757">
          <cell r="EZ8757" t="str">
            <v>WA</v>
          </cell>
          <cell r="FA8757" t="str">
            <v>Kitchen</v>
          </cell>
          <cell r="FB8757">
            <v>670309.37600000005</v>
          </cell>
          <cell r="FC8757">
            <v>637936.48</v>
          </cell>
          <cell r="FI8757" t="str">
            <v>ID</v>
          </cell>
          <cell r="FJ8757" t="str">
            <v>Kitchen</v>
          </cell>
          <cell r="FK8757" t="str">
            <v>EISAx</v>
          </cell>
          <cell r="FL8757">
            <v>351777.17499999999</v>
          </cell>
        </row>
        <row r="8758">
          <cell r="EZ8758" t="str">
            <v>WA</v>
          </cell>
          <cell r="FA8758" t="str">
            <v>Living Room/Family Room</v>
          </cell>
          <cell r="FB8758">
            <v>616989.31200000003</v>
          </cell>
          <cell r="FC8758">
            <v>1009272.64</v>
          </cell>
          <cell r="FI8758" t="str">
            <v>ID</v>
          </cell>
          <cell r="FJ8758" t="str">
            <v>Living Room/Family Room</v>
          </cell>
          <cell r="FK8758" t="str">
            <v>EISAnqnx</v>
          </cell>
          <cell r="FL8758">
            <v>536609.25</v>
          </cell>
        </row>
        <row r="8759">
          <cell r="EZ8759" t="str">
            <v>WA</v>
          </cell>
          <cell r="FA8759" t="str">
            <v>Other</v>
          </cell>
          <cell r="FB8759">
            <v>1348235.9040000001</v>
          </cell>
          <cell r="FC8759">
            <v>1066401.28</v>
          </cell>
          <cell r="FI8759" t="str">
            <v>ID</v>
          </cell>
          <cell r="FJ8759" t="str">
            <v>Living Room/Family Room</v>
          </cell>
          <cell r="FK8759" t="str">
            <v>EISAq</v>
          </cell>
          <cell r="FL8759">
            <v>26234.23</v>
          </cell>
        </row>
        <row r="8760">
          <cell r="EZ8760" t="str">
            <v>MT</v>
          </cell>
          <cell r="FA8760" t="str">
            <v>Bathroom</v>
          </cell>
          <cell r="FB8760">
            <v>277015.18</v>
          </cell>
          <cell r="FC8760">
            <v>117198.73</v>
          </cell>
          <cell r="FI8760" t="str">
            <v>ID</v>
          </cell>
          <cell r="FJ8760" t="str">
            <v>Living Room/Family Room</v>
          </cell>
          <cell r="FK8760" t="str">
            <v>EISAx</v>
          </cell>
          <cell r="FL8760">
            <v>119246.49999999999</v>
          </cell>
        </row>
        <row r="8761">
          <cell r="EZ8761" t="str">
            <v>MT</v>
          </cell>
          <cell r="FA8761" t="str">
            <v>Bedrooms</v>
          </cell>
          <cell r="FB8761">
            <v>656312.88800000004</v>
          </cell>
          <cell r="FC8761">
            <v>394213.91</v>
          </cell>
          <cell r="FI8761" t="str">
            <v>ID</v>
          </cell>
          <cell r="FJ8761" t="str">
            <v>Other</v>
          </cell>
          <cell r="FK8761" t="str">
            <v>EISAnqnx</v>
          </cell>
          <cell r="FL8761">
            <v>298116.25</v>
          </cell>
        </row>
        <row r="8762">
          <cell r="EZ8762" t="str">
            <v>MT</v>
          </cell>
          <cell r="FA8762" t="str">
            <v>Kitchen</v>
          </cell>
          <cell r="FB8762">
            <v>319632.90000000002</v>
          </cell>
          <cell r="FC8762">
            <v>468794.92</v>
          </cell>
          <cell r="FI8762" t="str">
            <v>ID</v>
          </cell>
          <cell r="FJ8762" t="str">
            <v>Other</v>
          </cell>
          <cell r="FK8762" t="str">
            <v>EISAq</v>
          </cell>
          <cell r="FL8762">
            <v>26234.23</v>
          </cell>
        </row>
        <row r="8763">
          <cell r="EZ8763" t="str">
            <v>MT</v>
          </cell>
          <cell r="FA8763" t="str">
            <v>Living Room/Family Room</v>
          </cell>
          <cell r="FB8763">
            <v>347334.41800000001</v>
          </cell>
          <cell r="FC8763">
            <v>519936.18400000001</v>
          </cell>
          <cell r="FI8763" t="str">
            <v>WA</v>
          </cell>
          <cell r="FJ8763" t="str">
            <v>Bathroom</v>
          </cell>
          <cell r="FK8763" t="str">
            <v>EISAnqnx</v>
          </cell>
          <cell r="FL8763">
            <v>790397.34</v>
          </cell>
        </row>
        <row r="8764">
          <cell r="EZ8764" t="str">
            <v>MT</v>
          </cell>
          <cell r="FA8764" t="str">
            <v>Other</v>
          </cell>
          <cell r="FB8764">
            <v>232266.57399999999</v>
          </cell>
          <cell r="FC8764">
            <v>372905.05</v>
          </cell>
          <cell r="FI8764" t="str">
            <v>WA</v>
          </cell>
          <cell r="FJ8764" t="str">
            <v>Bedrooms</v>
          </cell>
          <cell r="FK8764" t="str">
            <v>EISAnqnx</v>
          </cell>
          <cell r="FL8764">
            <v>374398.74</v>
          </cell>
        </row>
        <row r="8765">
          <cell r="EZ8765" t="str">
            <v>WA</v>
          </cell>
          <cell r="FA8765" t="str">
            <v>Bathroom</v>
          </cell>
          <cell r="FB8765">
            <v>405598.63500000001</v>
          </cell>
          <cell r="FC8765">
            <v>183039.38399999999</v>
          </cell>
          <cell r="FI8765" t="str">
            <v>WA</v>
          </cell>
          <cell r="FJ8765" t="str">
            <v>Bedrooms</v>
          </cell>
          <cell r="FK8765" t="str">
            <v>EISAx</v>
          </cell>
          <cell r="FL8765">
            <v>800797.30499999993</v>
          </cell>
        </row>
        <row r="8766">
          <cell r="EZ8766" t="str">
            <v>WA</v>
          </cell>
          <cell r="FA8766" t="str">
            <v>Bedrooms</v>
          </cell>
          <cell r="FB8766">
            <v>172639.41899999999</v>
          </cell>
          <cell r="FC8766">
            <v>1193915.9820000001</v>
          </cell>
          <cell r="FI8766" t="str">
            <v>WA</v>
          </cell>
          <cell r="FJ8766" t="str">
            <v>Exterior</v>
          </cell>
          <cell r="FK8766" t="str">
            <v>EISAnqnx</v>
          </cell>
          <cell r="FL8766">
            <v>499198.32</v>
          </cell>
        </row>
        <row r="8767">
          <cell r="EZ8767" t="str">
            <v>WA</v>
          </cell>
          <cell r="FA8767" t="str">
            <v>Kitchen</v>
          </cell>
          <cell r="FB8767">
            <v>155999.47500000001</v>
          </cell>
          <cell r="FC8767">
            <v>384798.70500000002</v>
          </cell>
          <cell r="FI8767" t="str">
            <v>WA</v>
          </cell>
          <cell r="FJ8767" t="str">
            <v>Garage</v>
          </cell>
          <cell r="FK8767" t="str">
            <v>EISAq</v>
          </cell>
          <cell r="FL8767">
            <v>0</v>
          </cell>
        </row>
        <row r="8768">
          <cell r="EZ8768" t="str">
            <v>WA</v>
          </cell>
          <cell r="FA8768" t="str">
            <v>Living Room/Family Room</v>
          </cell>
          <cell r="FB8768">
            <v>106079.643</v>
          </cell>
          <cell r="FC8768">
            <v>721757.571</v>
          </cell>
          <cell r="FI8768" t="str">
            <v>WA</v>
          </cell>
          <cell r="FJ8768" t="str">
            <v>Kitchen</v>
          </cell>
          <cell r="FK8768" t="str">
            <v>EISAq</v>
          </cell>
          <cell r="FL8768">
            <v>124799.58</v>
          </cell>
        </row>
        <row r="8769">
          <cell r="EZ8769" t="str">
            <v>WA</v>
          </cell>
          <cell r="FA8769" t="str">
            <v>Other</v>
          </cell>
          <cell r="FB8769">
            <v>1331195.52</v>
          </cell>
          <cell r="FC8769">
            <v>2620791.1799999997</v>
          </cell>
          <cell r="FI8769" t="str">
            <v>WA</v>
          </cell>
          <cell r="FJ8769" t="str">
            <v>Living Room/Family Room</v>
          </cell>
          <cell r="FK8769" t="str">
            <v>EISAnqnx</v>
          </cell>
          <cell r="FL8769">
            <v>748797.48</v>
          </cell>
        </row>
        <row r="8770">
          <cell r="EZ8770" t="str">
            <v>OR</v>
          </cell>
          <cell r="FA8770" t="str">
            <v>Bathroom</v>
          </cell>
          <cell r="FB8770">
            <v>61601.887999999999</v>
          </cell>
          <cell r="FC8770">
            <v>92402.831999999995</v>
          </cell>
          <cell r="FI8770" t="str">
            <v>WA</v>
          </cell>
          <cell r="FJ8770" t="str">
            <v>Living Room/Family Room</v>
          </cell>
          <cell r="FK8770" t="str">
            <v>EISAq</v>
          </cell>
          <cell r="FL8770">
            <v>31199.895</v>
          </cell>
        </row>
        <row r="8771">
          <cell r="EZ8771" t="str">
            <v>OR</v>
          </cell>
          <cell r="FA8771" t="str">
            <v>Bedrooms</v>
          </cell>
          <cell r="FB8771">
            <v>319559.79399999999</v>
          </cell>
          <cell r="FC8771">
            <v>660295.23699999996</v>
          </cell>
          <cell r="FI8771" t="str">
            <v>WA</v>
          </cell>
          <cell r="FJ8771" t="str">
            <v>Living Room/Family Room</v>
          </cell>
          <cell r="FK8771" t="str">
            <v>EISAx</v>
          </cell>
          <cell r="FL8771">
            <v>207999.3</v>
          </cell>
        </row>
        <row r="8772">
          <cell r="EZ8772" t="str">
            <v>OR</v>
          </cell>
          <cell r="FA8772" t="str">
            <v>Exterior</v>
          </cell>
          <cell r="FB8772">
            <v>972154.79500000004</v>
          </cell>
          <cell r="FC8772">
            <v>2069438.425</v>
          </cell>
          <cell r="FI8772" t="str">
            <v>WA</v>
          </cell>
          <cell r="FJ8772" t="str">
            <v>Other</v>
          </cell>
          <cell r="FK8772" t="str">
            <v>EISAnqnx</v>
          </cell>
          <cell r="FL8772">
            <v>998396.64</v>
          </cell>
        </row>
        <row r="8773">
          <cell r="EZ8773" t="str">
            <v>OR</v>
          </cell>
          <cell r="FA8773" t="str">
            <v>Garage</v>
          </cell>
          <cell r="FB8773">
            <v>796974.42599999998</v>
          </cell>
          <cell r="FC8773">
            <v>1006805.857</v>
          </cell>
          <cell r="FI8773" t="str">
            <v>WA</v>
          </cell>
          <cell r="FJ8773" t="str">
            <v>Bathroom</v>
          </cell>
          <cell r="FK8773" t="str">
            <v>EISAnqnx</v>
          </cell>
          <cell r="FL8773">
            <v>1218744.3200000001</v>
          </cell>
        </row>
        <row r="8774">
          <cell r="EZ8774" t="str">
            <v>OR</v>
          </cell>
          <cell r="FA8774" t="str">
            <v>Kitchen</v>
          </cell>
          <cell r="FB8774">
            <v>246407.552</v>
          </cell>
          <cell r="FC8774">
            <v>179030.48699999999</v>
          </cell>
          <cell r="FI8774" t="str">
            <v>WA</v>
          </cell>
          <cell r="FJ8774" t="str">
            <v>Bedrooms</v>
          </cell>
          <cell r="FK8774" t="str">
            <v>EISAq</v>
          </cell>
          <cell r="FL8774">
            <v>243748.864</v>
          </cell>
        </row>
        <row r="8775">
          <cell r="EZ8775" t="str">
            <v>OR</v>
          </cell>
          <cell r="FA8775" t="str">
            <v>Living Room/Family Room</v>
          </cell>
          <cell r="FB8775">
            <v>115503.54</v>
          </cell>
          <cell r="FC8775">
            <v>706496.65299999993</v>
          </cell>
          <cell r="FI8775" t="str">
            <v>WA</v>
          </cell>
          <cell r="FJ8775" t="str">
            <v>Bedrooms</v>
          </cell>
          <cell r="FK8775" t="str">
            <v>EISAx</v>
          </cell>
          <cell r="FL8775">
            <v>647457.92000000004</v>
          </cell>
        </row>
        <row r="8776">
          <cell r="EZ8776" t="str">
            <v>OR</v>
          </cell>
          <cell r="FA8776" t="str">
            <v>Other</v>
          </cell>
          <cell r="FB8776">
            <v>256032.84700000001</v>
          </cell>
          <cell r="FC8776">
            <v>333035.20699999999</v>
          </cell>
          <cell r="FI8776" t="str">
            <v>WA</v>
          </cell>
          <cell r="FJ8776" t="str">
            <v>Exterior</v>
          </cell>
          <cell r="FK8776" t="str">
            <v>EISAnqnx</v>
          </cell>
          <cell r="FL8776">
            <v>342771.84</v>
          </cell>
        </row>
        <row r="8777">
          <cell r="EZ8777" t="str">
            <v>OR</v>
          </cell>
          <cell r="FA8777" t="str">
            <v>Bathroom</v>
          </cell>
          <cell r="FB8777">
            <v>806346</v>
          </cell>
          <cell r="FC8777">
            <v>120951.9</v>
          </cell>
          <cell r="FI8777" t="str">
            <v>WA</v>
          </cell>
          <cell r="FJ8777" t="str">
            <v>Garage</v>
          </cell>
          <cell r="FK8777" t="str">
            <v>EISAq</v>
          </cell>
          <cell r="FL8777">
            <v>209471.68</v>
          </cell>
        </row>
        <row r="8778">
          <cell r="EZ8778" t="str">
            <v>OR</v>
          </cell>
          <cell r="FA8778" t="str">
            <v>Bedrooms</v>
          </cell>
          <cell r="FB8778">
            <v>806346</v>
          </cell>
          <cell r="FC8778">
            <v>741838.32</v>
          </cell>
          <cell r="FI8778" t="str">
            <v>WA</v>
          </cell>
          <cell r="FJ8778" t="str">
            <v>Kitchen</v>
          </cell>
          <cell r="FK8778" t="str">
            <v>EISAnqnx</v>
          </cell>
          <cell r="FL8778">
            <v>304686.08000000002</v>
          </cell>
        </row>
        <row r="8779">
          <cell r="EZ8779" t="str">
            <v>OR</v>
          </cell>
          <cell r="FA8779" t="str">
            <v>Exterior</v>
          </cell>
          <cell r="FB8779">
            <v>774092.16</v>
          </cell>
          <cell r="FC8779">
            <v>3193130.16</v>
          </cell>
          <cell r="FI8779" t="str">
            <v>WA</v>
          </cell>
          <cell r="FJ8779" t="str">
            <v>Kitchen</v>
          </cell>
          <cell r="FK8779" t="str">
            <v>EISAx</v>
          </cell>
          <cell r="FL8779">
            <v>961665.44000000006</v>
          </cell>
        </row>
        <row r="8780">
          <cell r="EZ8780" t="str">
            <v>OR</v>
          </cell>
          <cell r="FA8780" t="str">
            <v>Kitchen</v>
          </cell>
          <cell r="FB8780">
            <v>24190.38</v>
          </cell>
          <cell r="FC8780">
            <v>217713.42</v>
          </cell>
          <cell r="FI8780" t="str">
            <v>WA</v>
          </cell>
          <cell r="FJ8780" t="str">
            <v>Living Room/Family Room</v>
          </cell>
          <cell r="FK8780" t="str">
            <v>EISAx</v>
          </cell>
          <cell r="FL8780">
            <v>457029.12</v>
          </cell>
        </row>
        <row r="8781">
          <cell r="EZ8781" t="str">
            <v>OR</v>
          </cell>
          <cell r="FA8781" t="str">
            <v>Living Room/Family Room</v>
          </cell>
          <cell r="FB8781">
            <v>1478838.564</v>
          </cell>
          <cell r="FC8781">
            <v>1136947.8600000001</v>
          </cell>
          <cell r="FI8781" t="str">
            <v>WA</v>
          </cell>
          <cell r="FJ8781" t="str">
            <v>Other</v>
          </cell>
          <cell r="FK8781" t="str">
            <v>EISAq</v>
          </cell>
          <cell r="FL8781">
            <v>668405.08799999999</v>
          </cell>
        </row>
        <row r="8782">
          <cell r="EZ8782" t="str">
            <v>OR</v>
          </cell>
          <cell r="FA8782" t="str">
            <v>Other</v>
          </cell>
          <cell r="FB8782">
            <v>753127.16399999999</v>
          </cell>
          <cell r="FC8782">
            <v>782155.62</v>
          </cell>
          <cell r="FI8782" t="str">
            <v>WA</v>
          </cell>
          <cell r="FJ8782" t="str">
            <v>Other</v>
          </cell>
          <cell r="FK8782" t="str">
            <v>EISAx</v>
          </cell>
          <cell r="FL8782">
            <v>552243.52</v>
          </cell>
        </row>
        <row r="8783">
          <cell r="EZ8783" t="str">
            <v>ID</v>
          </cell>
          <cell r="FA8783" t="str">
            <v>Bathroom</v>
          </cell>
          <cell r="FB8783">
            <v>143095.79999999999</v>
          </cell>
          <cell r="FC8783">
            <v>39351.344999999994</v>
          </cell>
          <cell r="FI8783" t="str">
            <v>OR</v>
          </cell>
          <cell r="FJ8783" t="str">
            <v>Bathroom</v>
          </cell>
          <cell r="FK8783" t="str">
            <v>EISAnqnx</v>
          </cell>
          <cell r="FL8783">
            <v>193523.04</v>
          </cell>
        </row>
        <row r="8784">
          <cell r="EZ8784" t="str">
            <v>ID</v>
          </cell>
          <cell r="FA8784" t="str">
            <v>Bedrooms</v>
          </cell>
          <cell r="FB8784">
            <v>286191.59999999998</v>
          </cell>
          <cell r="FC8784">
            <v>318388.15499999997</v>
          </cell>
          <cell r="FI8784" t="str">
            <v>OR</v>
          </cell>
          <cell r="FJ8784" t="str">
            <v>Bathroom</v>
          </cell>
          <cell r="FK8784" t="str">
            <v>EISAx</v>
          </cell>
          <cell r="FL8784">
            <v>645076.80000000005</v>
          </cell>
        </row>
        <row r="8785">
          <cell r="EZ8785" t="str">
            <v>ID</v>
          </cell>
          <cell r="FA8785" t="str">
            <v>Exterior</v>
          </cell>
          <cell r="FB8785">
            <v>143095.79999999999</v>
          </cell>
          <cell r="FC8785">
            <v>1907943.9999999998</v>
          </cell>
          <cell r="FI8785" t="str">
            <v>OR</v>
          </cell>
          <cell r="FJ8785" t="str">
            <v>Bedrooms</v>
          </cell>
          <cell r="FK8785" t="str">
            <v>EISAnqnx</v>
          </cell>
          <cell r="FL8785">
            <v>798282.54</v>
          </cell>
        </row>
        <row r="8786">
          <cell r="EZ8786" t="str">
            <v>ID</v>
          </cell>
          <cell r="FA8786" t="str">
            <v>Kitchen</v>
          </cell>
          <cell r="FB8786">
            <v>166945.09999999998</v>
          </cell>
          <cell r="FC8786">
            <v>94204.735000000001</v>
          </cell>
          <cell r="FI8786" t="str">
            <v>OR</v>
          </cell>
          <cell r="FJ8786" t="str">
            <v>Bedrooms</v>
          </cell>
          <cell r="FK8786" t="str">
            <v>EISAx</v>
          </cell>
          <cell r="FL8786">
            <v>96761.52</v>
          </cell>
        </row>
        <row r="8787">
          <cell r="EZ8787" t="str">
            <v>ID</v>
          </cell>
          <cell r="FA8787" t="str">
            <v>Other</v>
          </cell>
          <cell r="FB8787">
            <v>837110.42999999993</v>
          </cell>
          <cell r="FC8787">
            <v>1367757.355</v>
          </cell>
          <cell r="FI8787" t="str">
            <v>OR</v>
          </cell>
          <cell r="FJ8787" t="str">
            <v>Exterior</v>
          </cell>
          <cell r="FK8787" t="str">
            <v>EISAnqnx</v>
          </cell>
          <cell r="FL8787">
            <v>628949.88</v>
          </cell>
        </row>
        <row r="8788">
          <cell r="EZ8788" t="str">
            <v>OR</v>
          </cell>
          <cell r="FA8788" t="str">
            <v>Bathroom</v>
          </cell>
          <cell r="FB8788">
            <v>806346</v>
          </cell>
          <cell r="FC8788">
            <v>193523.04</v>
          </cell>
          <cell r="FI8788" t="str">
            <v>OR</v>
          </cell>
          <cell r="FJ8788" t="str">
            <v>Exterior</v>
          </cell>
          <cell r="FK8788" t="str">
            <v>EISAx</v>
          </cell>
          <cell r="FL8788">
            <v>645076.80000000005</v>
          </cell>
        </row>
        <row r="8789">
          <cell r="EZ8789" t="str">
            <v>OR</v>
          </cell>
          <cell r="FA8789" t="str">
            <v>Bedrooms</v>
          </cell>
          <cell r="FB8789">
            <v>1257899.76</v>
          </cell>
          <cell r="FC8789">
            <v>588632.57999999996</v>
          </cell>
          <cell r="FI8789" t="str">
            <v>OR</v>
          </cell>
          <cell r="FJ8789" t="str">
            <v>Kitchen</v>
          </cell>
          <cell r="FK8789" t="str">
            <v>EISAnqnx</v>
          </cell>
          <cell r="FL8789">
            <v>403173</v>
          </cell>
        </row>
        <row r="8790">
          <cell r="EZ8790" t="str">
            <v>OR</v>
          </cell>
          <cell r="FA8790" t="str">
            <v>Exterior</v>
          </cell>
          <cell r="FB8790">
            <v>1354661.28</v>
          </cell>
          <cell r="FC8790">
            <v>2073921.912</v>
          </cell>
          <cell r="FI8790" t="str">
            <v>OR</v>
          </cell>
          <cell r="FJ8790" t="str">
            <v>Living Room/Family Room</v>
          </cell>
          <cell r="FK8790" t="str">
            <v>EISAnqnx</v>
          </cell>
          <cell r="FL8790">
            <v>1120820.94</v>
          </cell>
        </row>
        <row r="8791">
          <cell r="EZ8791" t="str">
            <v>OR</v>
          </cell>
          <cell r="FA8791" t="str">
            <v>Kitchen</v>
          </cell>
          <cell r="FB8791">
            <v>524124.9</v>
          </cell>
          <cell r="FC8791">
            <v>201586.5</v>
          </cell>
          <cell r="FI8791" t="str">
            <v>OR</v>
          </cell>
          <cell r="FJ8791" t="str">
            <v>Other</v>
          </cell>
          <cell r="FK8791" t="str">
            <v>EISAnqnx</v>
          </cell>
          <cell r="FL8791">
            <v>1257899.76</v>
          </cell>
        </row>
        <row r="8792">
          <cell r="EZ8792" t="str">
            <v>OR</v>
          </cell>
          <cell r="FA8792" t="str">
            <v>Living Room/Family Room</v>
          </cell>
          <cell r="FB8792">
            <v>1238547.456</v>
          </cell>
          <cell r="FC8792">
            <v>483807.6</v>
          </cell>
          <cell r="FI8792" t="str">
            <v>WA</v>
          </cell>
          <cell r="FJ8792" t="str">
            <v>Bathroom</v>
          </cell>
          <cell r="FK8792" t="str">
            <v>EISAq</v>
          </cell>
          <cell r="FL8792">
            <v>253759.14599999998</v>
          </cell>
        </row>
        <row r="8793">
          <cell r="EZ8793" t="str">
            <v>OR</v>
          </cell>
          <cell r="FA8793" t="str">
            <v>Other</v>
          </cell>
          <cell r="FB8793">
            <v>1891687.716</v>
          </cell>
          <cell r="FC8793">
            <v>362855.7</v>
          </cell>
          <cell r="FI8793" t="str">
            <v>WA</v>
          </cell>
          <cell r="FJ8793" t="str">
            <v>Bedrooms</v>
          </cell>
          <cell r="FK8793" t="str">
            <v>EISAnqnx</v>
          </cell>
          <cell r="FL8793">
            <v>405598.63500000001</v>
          </cell>
        </row>
        <row r="8794">
          <cell r="EZ8794" t="str">
            <v>MT</v>
          </cell>
          <cell r="FA8794" t="str">
            <v>Bathroom</v>
          </cell>
          <cell r="FB8794">
            <v>91574.32</v>
          </cell>
          <cell r="FC8794">
            <v>70970.097999999998</v>
          </cell>
          <cell r="FI8794" t="str">
            <v>WA</v>
          </cell>
          <cell r="FJ8794" t="str">
            <v>Bedrooms</v>
          </cell>
          <cell r="FK8794" t="str">
            <v>EISAq</v>
          </cell>
          <cell r="FL8794">
            <v>183039.38399999999</v>
          </cell>
        </row>
        <row r="8795">
          <cell r="EZ8795" t="str">
            <v>MT</v>
          </cell>
          <cell r="FA8795" t="str">
            <v>Bedrooms</v>
          </cell>
          <cell r="FB8795">
            <v>927189.99000000011</v>
          </cell>
          <cell r="FC8795">
            <v>875679.43500000006</v>
          </cell>
          <cell r="FI8795" t="str">
            <v>WA</v>
          </cell>
          <cell r="FJ8795" t="str">
            <v>Kitchen</v>
          </cell>
          <cell r="FK8795" t="str">
            <v>EISAnqnx</v>
          </cell>
          <cell r="FL8795">
            <v>332798.88</v>
          </cell>
        </row>
        <row r="8796">
          <cell r="EZ8796" t="str">
            <v>MT</v>
          </cell>
          <cell r="FA8796" t="str">
            <v>Exterior</v>
          </cell>
          <cell r="FB8796">
            <v>228935.80000000002</v>
          </cell>
          <cell r="FC8796">
            <v>2987612.1900000004</v>
          </cell>
          <cell r="FI8796" t="str">
            <v>WA</v>
          </cell>
          <cell r="FJ8796" t="str">
            <v>Kitchen</v>
          </cell>
          <cell r="FK8796" t="str">
            <v>EISAq</v>
          </cell>
          <cell r="FL8796">
            <v>228799.22999999998</v>
          </cell>
        </row>
        <row r="8797">
          <cell r="EZ8797" t="str">
            <v>MT</v>
          </cell>
          <cell r="FA8797" t="str">
            <v>Garage</v>
          </cell>
          <cell r="FB8797">
            <v>641020.24</v>
          </cell>
          <cell r="FC8797">
            <v>1476635.9100000001</v>
          </cell>
          <cell r="FI8797" t="str">
            <v>WA</v>
          </cell>
          <cell r="FJ8797" t="str">
            <v>Living Room/Family Room</v>
          </cell>
          <cell r="FK8797" t="str">
            <v>EISAnqnx</v>
          </cell>
          <cell r="FL8797">
            <v>155999.47500000001</v>
          </cell>
        </row>
        <row r="8798">
          <cell r="EZ8798" t="str">
            <v>MT</v>
          </cell>
          <cell r="FA8798" t="str">
            <v>Living Room/Family Room</v>
          </cell>
          <cell r="FB8798">
            <v>1293487.27</v>
          </cell>
          <cell r="FC8798">
            <v>1003883.4830000001</v>
          </cell>
          <cell r="FI8798" t="str">
            <v>WA</v>
          </cell>
          <cell r="FJ8798" t="str">
            <v>Living Room/Family Room</v>
          </cell>
          <cell r="FK8798" t="str">
            <v>EISAq</v>
          </cell>
          <cell r="FL8798">
            <v>228799.22999999998</v>
          </cell>
        </row>
        <row r="8799">
          <cell r="EZ8799" t="str">
            <v>MT</v>
          </cell>
          <cell r="FA8799" t="str">
            <v>Other</v>
          </cell>
          <cell r="FB8799">
            <v>503658.76</v>
          </cell>
          <cell r="FC8799">
            <v>1133232.2100000002</v>
          </cell>
          <cell r="FI8799" t="str">
            <v>WA</v>
          </cell>
          <cell r="FJ8799" t="str">
            <v>Living Room/Family Room</v>
          </cell>
          <cell r="FK8799" t="str">
            <v>EISAx</v>
          </cell>
          <cell r="FL8799">
            <v>561598.11</v>
          </cell>
        </row>
        <row r="8800">
          <cell r="EZ8800" t="str">
            <v>OR</v>
          </cell>
          <cell r="FA8800" t="str">
            <v>Bathroom</v>
          </cell>
          <cell r="FB8800">
            <v>3305978</v>
          </cell>
          <cell r="FC8800">
            <v>743845.04999999993</v>
          </cell>
          <cell r="FI8800" t="str">
            <v>WA</v>
          </cell>
          <cell r="FJ8800" t="str">
            <v>Other</v>
          </cell>
          <cell r="FK8800" t="str">
            <v>EISAq</v>
          </cell>
          <cell r="FL8800">
            <v>183039.38399999999</v>
          </cell>
        </row>
        <row r="8801">
          <cell r="EZ8801" t="str">
            <v>OR</v>
          </cell>
          <cell r="FA8801" t="str">
            <v>Bedrooms</v>
          </cell>
          <cell r="FB8801">
            <v>6322682.9249999998</v>
          </cell>
          <cell r="FC8801">
            <v>2396834.0499999998</v>
          </cell>
          <cell r="FI8801" t="str">
            <v>WA</v>
          </cell>
          <cell r="FJ8801" t="str">
            <v>Other</v>
          </cell>
          <cell r="FK8801" t="str">
            <v>EISAx</v>
          </cell>
          <cell r="FL8801">
            <v>51999.824999999997</v>
          </cell>
        </row>
        <row r="8802">
          <cell r="EZ8802" t="str">
            <v>OR</v>
          </cell>
          <cell r="FA8802" t="str">
            <v>Garage</v>
          </cell>
          <cell r="FB8802">
            <v>1074442.8499999999</v>
          </cell>
          <cell r="FC8802">
            <v>3305978</v>
          </cell>
          <cell r="FI8802" t="str">
            <v>MT</v>
          </cell>
          <cell r="FJ8802" t="str">
            <v>Bathroom</v>
          </cell>
          <cell r="FK8802" t="str">
            <v>EISAnqnx</v>
          </cell>
          <cell r="FL8802">
            <v>681883.52</v>
          </cell>
        </row>
        <row r="8803">
          <cell r="EZ8803" t="str">
            <v>OR</v>
          </cell>
          <cell r="FA8803" t="str">
            <v>Kitchen</v>
          </cell>
          <cell r="FB8803">
            <v>2438158.7749999999</v>
          </cell>
          <cell r="FC8803">
            <v>909143.95</v>
          </cell>
          <cell r="FI8803" t="str">
            <v>MT</v>
          </cell>
          <cell r="FJ8803" t="str">
            <v>Bathroom</v>
          </cell>
          <cell r="FK8803" t="str">
            <v>EISAq</v>
          </cell>
          <cell r="FL8803">
            <v>93758.983999999997</v>
          </cell>
        </row>
        <row r="8804">
          <cell r="EZ8804" t="str">
            <v>OR</v>
          </cell>
          <cell r="FA8804" t="str">
            <v>Living Room/Family Room</v>
          </cell>
          <cell r="FB8804">
            <v>4520924.915</v>
          </cell>
          <cell r="FC8804">
            <v>2818346.2450000001</v>
          </cell>
          <cell r="FI8804" t="str">
            <v>MT</v>
          </cell>
          <cell r="FJ8804" t="str">
            <v>Bedrooms</v>
          </cell>
          <cell r="FK8804" t="str">
            <v>EISAnqnx</v>
          </cell>
          <cell r="FL8804">
            <v>340941.76</v>
          </cell>
        </row>
        <row r="8805">
          <cell r="EZ8805" t="str">
            <v>OR</v>
          </cell>
          <cell r="FA8805" t="str">
            <v>Other</v>
          </cell>
          <cell r="FB8805">
            <v>3496071.7349999999</v>
          </cell>
          <cell r="FC8805">
            <v>2181945.48</v>
          </cell>
          <cell r="FI8805" t="str">
            <v>MT</v>
          </cell>
          <cell r="FJ8805" t="str">
            <v>Bedrooms</v>
          </cell>
          <cell r="FK8805" t="str">
            <v>EISAq</v>
          </cell>
          <cell r="FL8805">
            <v>46879.491999999998</v>
          </cell>
        </row>
        <row r="8806">
          <cell r="EZ8806" t="str">
            <v>MT</v>
          </cell>
          <cell r="FA8806" t="str">
            <v>Bathroom</v>
          </cell>
          <cell r="FB8806">
            <v>863008.83</v>
          </cell>
          <cell r="FC8806">
            <v>340941.76</v>
          </cell>
          <cell r="FI8806" t="str">
            <v>MT</v>
          </cell>
          <cell r="FJ8806" t="str">
            <v>Bedrooms</v>
          </cell>
          <cell r="FK8806" t="str">
            <v>EISAx</v>
          </cell>
          <cell r="FL8806">
            <v>85235.44</v>
          </cell>
        </row>
        <row r="8807">
          <cell r="EZ8807" t="str">
            <v>MT</v>
          </cell>
          <cell r="FA8807" t="str">
            <v>Bedrooms</v>
          </cell>
          <cell r="FB8807">
            <v>330287.33</v>
          </cell>
          <cell r="FC8807">
            <v>1150678.44</v>
          </cell>
          <cell r="FI8807" t="str">
            <v>MT</v>
          </cell>
          <cell r="FJ8807" t="str">
            <v>Exterior</v>
          </cell>
          <cell r="FK8807" t="str">
            <v>EISAnqnx</v>
          </cell>
          <cell r="FL8807">
            <v>255706.32</v>
          </cell>
        </row>
        <row r="8808">
          <cell r="EZ8808" t="str">
            <v>MT</v>
          </cell>
          <cell r="FA8808" t="str">
            <v>Exterior</v>
          </cell>
          <cell r="FB8808">
            <v>95889.87</v>
          </cell>
          <cell r="FC8808">
            <v>8438308.5600000005</v>
          </cell>
          <cell r="FI8808" t="str">
            <v>MT</v>
          </cell>
          <cell r="FJ8808" t="str">
            <v>Kitchen</v>
          </cell>
          <cell r="FK8808" t="str">
            <v>EISAnqnx</v>
          </cell>
          <cell r="FL8808">
            <v>319632.90000000002</v>
          </cell>
        </row>
        <row r="8809">
          <cell r="EZ8809" t="str">
            <v>MT</v>
          </cell>
          <cell r="FA8809" t="str">
            <v>Kitchen</v>
          </cell>
          <cell r="FB8809">
            <v>281276.95199999999</v>
          </cell>
          <cell r="FC8809">
            <v>745810.1</v>
          </cell>
          <cell r="FI8809" t="str">
            <v>MT</v>
          </cell>
          <cell r="FJ8809" t="str">
            <v>Living Room/Family Room</v>
          </cell>
          <cell r="FK8809" t="str">
            <v>EISAnqnx</v>
          </cell>
          <cell r="FL8809">
            <v>170470.88</v>
          </cell>
        </row>
        <row r="8810">
          <cell r="EZ8810" t="str">
            <v>MT</v>
          </cell>
          <cell r="FA8810" t="str">
            <v>Living Room/Family Room</v>
          </cell>
          <cell r="FB8810">
            <v>466664.03399999999</v>
          </cell>
          <cell r="FC8810">
            <v>1917797.4</v>
          </cell>
          <cell r="FI8810" t="str">
            <v>MT</v>
          </cell>
          <cell r="FJ8810" t="str">
            <v>Living Room/Family Room</v>
          </cell>
          <cell r="FK8810" t="str">
            <v>EISAq</v>
          </cell>
          <cell r="FL8810">
            <v>106544.3</v>
          </cell>
        </row>
        <row r="8811">
          <cell r="EZ8811" t="str">
            <v>MT</v>
          </cell>
          <cell r="FA8811" t="str">
            <v>Other</v>
          </cell>
          <cell r="FB8811">
            <v>2331189.284</v>
          </cell>
          <cell r="FC8811">
            <v>3483998.61</v>
          </cell>
          <cell r="FI8811" t="str">
            <v>MT</v>
          </cell>
          <cell r="FJ8811" t="str">
            <v>Living Room/Family Room</v>
          </cell>
          <cell r="FK8811" t="str">
            <v>EISAx</v>
          </cell>
          <cell r="FL8811">
            <v>767118.96</v>
          </cell>
        </row>
        <row r="8812">
          <cell r="EZ8812" t="str">
            <v>OR</v>
          </cell>
          <cell r="FA8812" t="str">
            <v>Bathroom</v>
          </cell>
          <cell r="FB8812">
            <v>173255.31</v>
          </cell>
          <cell r="FC8812">
            <v>157854.83799999999</v>
          </cell>
          <cell r="FI8812" t="str">
            <v>MT</v>
          </cell>
          <cell r="FJ8812" t="str">
            <v>Other</v>
          </cell>
          <cell r="FK8812" t="str">
            <v>EISAnqnx</v>
          </cell>
          <cell r="FL8812">
            <v>681883.52</v>
          </cell>
        </row>
        <row r="8813">
          <cell r="EZ8813" t="str">
            <v>OR</v>
          </cell>
          <cell r="FA8813" t="str">
            <v>Bedrooms</v>
          </cell>
          <cell r="FB8813">
            <v>1212787.17</v>
          </cell>
          <cell r="FC8813">
            <v>1287864.4709999999</v>
          </cell>
          <cell r="FI8813" t="str">
            <v>MT</v>
          </cell>
          <cell r="FJ8813" t="str">
            <v>Other</v>
          </cell>
          <cell r="FK8813" t="str">
            <v>EISAq</v>
          </cell>
          <cell r="FL8813">
            <v>343072.64600000001</v>
          </cell>
        </row>
        <row r="8814">
          <cell r="EZ8814" t="str">
            <v>OR</v>
          </cell>
          <cell r="FA8814" t="str">
            <v>Exterior</v>
          </cell>
          <cell r="FB8814">
            <v>234857.198</v>
          </cell>
          <cell r="FC8814">
            <v>3707663.6340000001</v>
          </cell>
          <cell r="FI8814" t="str">
            <v>OR</v>
          </cell>
          <cell r="FJ8814" t="str">
            <v>Bathroom</v>
          </cell>
          <cell r="FK8814" t="str">
            <v>EISAnqnx</v>
          </cell>
          <cell r="FL8814">
            <v>3594823.6799999997</v>
          </cell>
        </row>
        <row r="8815">
          <cell r="EZ8815" t="str">
            <v>OR</v>
          </cell>
          <cell r="FA8815" t="str">
            <v>Garage</v>
          </cell>
          <cell r="FB8815">
            <v>731522.42</v>
          </cell>
          <cell r="FC8815">
            <v>548641.81499999994</v>
          </cell>
          <cell r="FI8815" t="str">
            <v>OR</v>
          </cell>
          <cell r="FJ8815" t="str">
            <v>Bedrooms</v>
          </cell>
          <cell r="FK8815" t="str">
            <v>EISAnqnx</v>
          </cell>
          <cell r="FL8815">
            <v>3081277.4399999999</v>
          </cell>
        </row>
        <row r="8816">
          <cell r="EZ8816" t="str">
            <v>OR</v>
          </cell>
          <cell r="FA8816" t="str">
            <v>Kitchen</v>
          </cell>
          <cell r="FB8816">
            <v>577517.69999999995</v>
          </cell>
          <cell r="FC8816">
            <v>256032.84700000001</v>
          </cell>
          <cell r="FI8816" t="str">
            <v>OR</v>
          </cell>
          <cell r="FJ8816" t="str">
            <v>Bedrooms</v>
          </cell>
          <cell r="FK8816" t="str">
            <v>EISAq</v>
          </cell>
          <cell r="FL8816">
            <v>385159.67999999999</v>
          </cell>
        </row>
        <row r="8817">
          <cell r="EZ8817" t="str">
            <v>OR</v>
          </cell>
          <cell r="FA8817" t="str">
            <v>Living Room/Family Room</v>
          </cell>
          <cell r="FB8817">
            <v>186730.723</v>
          </cell>
          <cell r="FC8817">
            <v>323409.91200000001</v>
          </cell>
          <cell r="FI8817" t="str">
            <v>OR</v>
          </cell>
          <cell r="FJ8817" t="str">
            <v>Exterior</v>
          </cell>
          <cell r="FK8817" t="str">
            <v>EISAnqnx</v>
          </cell>
          <cell r="FL8817">
            <v>4621916.1599999992</v>
          </cell>
        </row>
        <row r="8818">
          <cell r="EZ8818" t="str">
            <v>OR</v>
          </cell>
          <cell r="FA8818" t="str">
            <v>Other</v>
          </cell>
          <cell r="FB8818">
            <v>1272463.9990000001</v>
          </cell>
          <cell r="FC8818">
            <v>2030937.2449999999</v>
          </cell>
          <cell r="FI8818" t="str">
            <v>OR</v>
          </cell>
          <cell r="FJ8818" t="str">
            <v>Exterior</v>
          </cell>
          <cell r="FK8818" t="str">
            <v>EISAx</v>
          </cell>
          <cell r="FL8818">
            <v>2139776</v>
          </cell>
        </row>
        <row r="8819">
          <cell r="EZ8819" t="str">
            <v>MT</v>
          </cell>
          <cell r="FA8819" t="str">
            <v>Bathroom</v>
          </cell>
          <cell r="FB8819">
            <v>2130886</v>
          </cell>
          <cell r="FC8819">
            <v>528459.728</v>
          </cell>
          <cell r="FI8819" t="str">
            <v>OR</v>
          </cell>
          <cell r="FJ8819" t="str">
            <v>Kitchen</v>
          </cell>
          <cell r="FK8819" t="str">
            <v>EISAq</v>
          </cell>
          <cell r="FL8819">
            <v>1780293.6319999998</v>
          </cell>
        </row>
        <row r="8820">
          <cell r="EZ8820" t="str">
            <v>MT</v>
          </cell>
          <cell r="FA8820" t="str">
            <v>Bedrooms</v>
          </cell>
          <cell r="FB8820">
            <v>1747326.52</v>
          </cell>
          <cell r="FC8820">
            <v>1353112.6099999999</v>
          </cell>
          <cell r="FI8820" t="str">
            <v>OR</v>
          </cell>
          <cell r="FJ8820" t="str">
            <v>Living Room/Family Room</v>
          </cell>
          <cell r="FK8820" t="str">
            <v>EISAnqnx</v>
          </cell>
          <cell r="FL8820">
            <v>5520622.0799999991</v>
          </cell>
        </row>
        <row r="8821">
          <cell r="EZ8821" t="str">
            <v>MT</v>
          </cell>
          <cell r="FA8821" t="str">
            <v>Exterior</v>
          </cell>
          <cell r="FB8821">
            <v>1704708.8</v>
          </cell>
          <cell r="FC8821">
            <v>5625539.04</v>
          </cell>
          <cell r="FI8821" t="str">
            <v>OR</v>
          </cell>
          <cell r="FJ8821" t="str">
            <v>Living Room/Family Room</v>
          </cell>
          <cell r="FK8821" t="str">
            <v>EISAq</v>
          </cell>
          <cell r="FL8821">
            <v>1155479.0399999998</v>
          </cell>
        </row>
        <row r="8822">
          <cell r="EZ8822" t="str">
            <v>MT</v>
          </cell>
          <cell r="FA8822" t="str">
            <v>Garage</v>
          </cell>
          <cell r="FB8822">
            <v>596648.07999999996</v>
          </cell>
          <cell r="FC8822">
            <v>1483096.656</v>
          </cell>
          <cell r="FI8822" t="str">
            <v>OR</v>
          </cell>
          <cell r="FJ8822" t="str">
            <v>Other</v>
          </cell>
          <cell r="FK8822" t="str">
            <v>EISAnqnx</v>
          </cell>
          <cell r="FL8822">
            <v>1027092.48</v>
          </cell>
        </row>
        <row r="8823">
          <cell r="EZ8823" t="str">
            <v>MT</v>
          </cell>
          <cell r="FA8823" t="str">
            <v>Kitchen</v>
          </cell>
          <cell r="FB8823">
            <v>502889.09600000002</v>
          </cell>
          <cell r="FC8823">
            <v>430438.97200000001</v>
          </cell>
          <cell r="FI8823" t="str">
            <v>WA</v>
          </cell>
          <cell r="FJ8823" t="str">
            <v>Bathroom</v>
          </cell>
          <cell r="FK8823" t="str">
            <v>EISAq</v>
          </cell>
          <cell r="FL8823">
            <v>156151.61600000001</v>
          </cell>
        </row>
        <row r="8824">
          <cell r="EZ8824" t="str">
            <v>MT</v>
          </cell>
          <cell r="FA8824" t="str">
            <v>Living Room/Family Room</v>
          </cell>
          <cell r="FB8824">
            <v>2535754.34</v>
          </cell>
          <cell r="FC8824">
            <v>1928451.83</v>
          </cell>
          <cell r="FI8824" t="str">
            <v>WA</v>
          </cell>
          <cell r="FJ8824" t="str">
            <v>Bedrooms</v>
          </cell>
          <cell r="FK8824" t="str">
            <v>EISAq</v>
          </cell>
          <cell r="FL8824">
            <v>298973.21600000001</v>
          </cell>
        </row>
        <row r="8825">
          <cell r="EZ8825" t="str">
            <v>MT</v>
          </cell>
          <cell r="FA8825" t="str">
            <v>Other</v>
          </cell>
          <cell r="FB8825">
            <v>1244437.4239999999</v>
          </cell>
          <cell r="FC8825">
            <v>1088882.746</v>
          </cell>
          <cell r="FI8825" t="str">
            <v>WA</v>
          </cell>
          <cell r="FJ8825" t="str">
            <v>Bedrooms</v>
          </cell>
          <cell r="FK8825" t="str">
            <v>EISAx</v>
          </cell>
          <cell r="FL8825">
            <v>47607.199999999997</v>
          </cell>
        </row>
        <row r="8826">
          <cell r="EZ8826" t="str">
            <v>ID</v>
          </cell>
          <cell r="FA8826" t="str">
            <v>Bathroom</v>
          </cell>
          <cell r="FB8826">
            <v>1646807.34</v>
          </cell>
          <cell r="FC8826">
            <v>424005.56800000003</v>
          </cell>
          <cell r="FI8826" t="str">
            <v>WA</v>
          </cell>
          <cell r="FJ8826" t="str">
            <v>Exterior</v>
          </cell>
          <cell r="FK8826" t="str">
            <v>EISAnqnx</v>
          </cell>
          <cell r="FL8826">
            <v>285643.2</v>
          </cell>
        </row>
        <row r="8827">
          <cell r="EZ8827" t="str">
            <v>ID</v>
          </cell>
          <cell r="FA8827" t="str">
            <v>Bedrooms</v>
          </cell>
          <cell r="FB8827">
            <v>1249302.1200000001</v>
          </cell>
          <cell r="FC8827">
            <v>2120027.84</v>
          </cell>
          <cell r="FI8827" t="str">
            <v>WA</v>
          </cell>
          <cell r="FJ8827" t="str">
            <v>Exterior</v>
          </cell>
          <cell r="FK8827" t="str">
            <v>EISAq</v>
          </cell>
          <cell r="FL8827">
            <v>114257.28</v>
          </cell>
        </row>
        <row r="8828">
          <cell r="EZ8828" t="str">
            <v>ID</v>
          </cell>
          <cell r="FA8828" t="str">
            <v>Exterior</v>
          </cell>
          <cell r="FB8828">
            <v>1438590.32</v>
          </cell>
          <cell r="FC8828">
            <v>5345498.7680000002</v>
          </cell>
          <cell r="FI8828" t="str">
            <v>WA</v>
          </cell>
          <cell r="FJ8828" t="str">
            <v>Garage</v>
          </cell>
          <cell r="FK8828" t="str">
            <v>EISAnqnx</v>
          </cell>
          <cell r="FL8828">
            <v>190428.79999999999</v>
          </cell>
        </row>
        <row r="8829">
          <cell r="EZ8829" t="str">
            <v>ID</v>
          </cell>
          <cell r="FA8829" t="str">
            <v>Garage</v>
          </cell>
          <cell r="FB8829">
            <v>908583.36</v>
          </cell>
          <cell r="FC8829">
            <v>2544033.4080000003</v>
          </cell>
          <cell r="FI8829" t="str">
            <v>WA</v>
          </cell>
          <cell r="FJ8829" t="str">
            <v>Garage</v>
          </cell>
          <cell r="FK8829" t="str">
            <v>EISAq</v>
          </cell>
          <cell r="FL8829">
            <v>110448.704</v>
          </cell>
        </row>
        <row r="8830">
          <cell r="EZ8830" t="str">
            <v>ID</v>
          </cell>
          <cell r="FA8830" t="str">
            <v>Kitchen</v>
          </cell>
          <cell r="FB8830">
            <v>908583.36</v>
          </cell>
          <cell r="FC8830">
            <v>492149.32</v>
          </cell>
          <cell r="FI8830" t="str">
            <v>WA</v>
          </cell>
          <cell r="FJ8830" t="str">
            <v>Kitchen</v>
          </cell>
          <cell r="FK8830" t="str">
            <v>EISAnqnx</v>
          </cell>
          <cell r="FL8830">
            <v>285643.2</v>
          </cell>
        </row>
        <row r="8831">
          <cell r="EZ8831" t="str">
            <v>ID</v>
          </cell>
          <cell r="FA8831" t="str">
            <v>Living Room/Family Room</v>
          </cell>
          <cell r="FB8831">
            <v>1343946.22</v>
          </cell>
          <cell r="FC8831">
            <v>795010.44000000006</v>
          </cell>
          <cell r="FI8831" t="str">
            <v>WA</v>
          </cell>
          <cell r="FJ8831" t="str">
            <v>Kitchen</v>
          </cell>
          <cell r="FK8831" t="str">
            <v>EISAq</v>
          </cell>
          <cell r="FL8831">
            <v>41894.336000000003</v>
          </cell>
        </row>
        <row r="8832">
          <cell r="EZ8832" t="str">
            <v>ID</v>
          </cell>
          <cell r="FA8832" t="str">
            <v>Other</v>
          </cell>
          <cell r="FB8832">
            <v>2347173.6800000002</v>
          </cell>
          <cell r="FC8832">
            <v>1412089.9720000001</v>
          </cell>
          <cell r="FI8832" t="str">
            <v>WA</v>
          </cell>
          <cell r="FJ8832" t="str">
            <v>Living Room/Family Room</v>
          </cell>
          <cell r="FK8832" t="str">
            <v>EISAnqnx</v>
          </cell>
          <cell r="FL8832">
            <v>771236.64</v>
          </cell>
        </row>
        <row r="8833">
          <cell r="EZ8833" t="str">
            <v>WA</v>
          </cell>
          <cell r="FA8833" t="str">
            <v>Bathroom</v>
          </cell>
          <cell r="FB8833">
            <v>196208.46</v>
          </cell>
          <cell r="FC8833">
            <v>218009.4</v>
          </cell>
          <cell r="FI8833" t="str">
            <v>WA</v>
          </cell>
          <cell r="FJ8833" t="str">
            <v>Living Room/Family Room</v>
          </cell>
          <cell r="FK8833" t="str">
            <v>EISAq</v>
          </cell>
          <cell r="FL8833">
            <v>384666.17599999998</v>
          </cell>
        </row>
        <row r="8834">
          <cell r="EZ8834" t="str">
            <v>WA</v>
          </cell>
          <cell r="FA8834" t="str">
            <v>Bedrooms</v>
          </cell>
          <cell r="FB8834">
            <v>959241.36</v>
          </cell>
          <cell r="FC8834">
            <v>1687392.7560000001</v>
          </cell>
          <cell r="FI8834" t="str">
            <v>WA</v>
          </cell>
          <cell r="FJ8834" t="str">
            <v>Living Room/Family Room</v>
          </cell>
          <cell r="FK8834" t="str">
            <v>EISAx</v>
          </cell>
          <cell r="FL8834">
            <v>304686.08000000002</v>
          </cell>
        </row>
        <row r="8835">
          <cell r="EZ8835" t="str">
            <v>WA</v>
          </cell>
          <cell r="FA8835" t="str">
            <v>Exterior</v>
          </cell>
          <cell r="FB8835">
            <v>130805.64</v>
          </cell>
          <cell r="FC8835">
            <v>3767202.432</v>
          </cell>
          <cell r="FI8835" t="str">
            <v>WA</v>
          </cell>
          <cell r="FJ8835" t="str">
            <v>Other</v>
          </cell>
          <cell r="FK8835" t="str">
            <v>EISAnqnx</v>
          </cell>
          <cell r="FL8835">
            <v>361814.72000000003</v>
          </cell>
        </row>
        <row r="8836">
          <cell r="EZ8836" t="str">
            <v>WA</v>
          </cell>
          <cell r="FA8836" t="str">
            <v>Kitchen</v>
          </cell>
          <cell r="FB8836">
            <v>697630.08000000007</v>
          </cell>
          <cell r="FC8836">
            <v>313933.53600000002</v>
          </cell>
          <cell r="FI8836" t="str">
            <v>WA</v>
          </cell>
          <cell r="FJ8836" t="str">
            <v>Other</v>
          </cell>
          <cell r="FK8836" t="str">
            <v>EISAq</v>
          </cell>
          <cell r="FL8836">
            <v>239940.288</v>
          </cell>
        </row>
        <row r="8837">
          <cell r="EZ8837" t="str">
            <v>WA</v>
          </cell>
          <cell r="FA8837" t="str">
            <v>Living Room/Family Room</v>
          </cell>
          <cell r="FB8837">
            <v>959241.36</v>
          </cell>
          <cell r="FC8837">
            <v>906919.10400000005</v>
          </cell>
          <cell r="FI8837" t="str">
            <v>WA</v>
          </cell>
          <cell r="FJ8837" t="str">
            <v>Other</v>
          </cell>
          <cell r="FK8837" t="str">
            <v>EISAx</v>
          </cell>
          <cell r="FL8837">
            <v>390379.04</v>
          </cell>
        </row>
        <row r="8838">
          <cell r="EZ8838" t="str">
            <v>WA</v>
          </cell>
          <cell r="FA8838" t="str">
            <v>Other</v>
          </cell>
          <cell r="FB8838">
            <v>1308056.4000000001</v>
          </cell>
          <cell r="FC8838">
            <v>592985.56799999997</v>
          </cell>
          <cell r="FI8838" t="str">
            <v>WA</v>
          </cell>
          <cell r="FJ8838" t="str">
            <v>Bathroom</v>
          </cell>
          <cell r="FK8838" t="str">
            <v>EISAq</v>
          </cell>
          <cell r="FL8838">
            <v>89439.698999999993</v>
          </cell>
        </row>
        <row r="8839">
          <cell r="EZ8839" t="str">
            <v>OR</v>
          </cell>
          <cell r="FA8839" t="str">
            <v>Bathroom</v>
          </cell>
          <cell r="FB8839">
            <v>516061.44</v>
          </cell>
          <cell r="FC8839">
            <v>377369.92800000001</v>
          </cell>
          <cell r="FI8839" t="str">
            <v>WA</v>
          </cell>
          <cell r="FJ8839" t="str">
            <v>Bedrooms</v>
          </cell>
          <cell r="FK8839" t="str">
            <v>EISAnqnx</v>
          </cell>
          <cell r="FL8839">
            <v>374398.74</v>
          </cell>
        </row>
        <row r="8840">
          <cell r="EZ8840" t="str">
            <v>OR</v>
          </cell>
          <cell r="FA8840" t="str">
            <v>Bedrooms</v>
          </cell>
          <cell r="FB8840">
            <v>693457.56</v>
          </cell>
          <cell r="FC8840">
            <v>419299.92</v>
          </cell>
          <cell r="FI8840" t="str">
            <v>WA</v>
          </cell>
          <cell r="FJ8840" t="str">
            <v>Bedrooms</v>
          </cell>
          <cell r="FK8840" t="str">
            <v>EISAq</v>
          </cell>
          <cell r="FL8840">
            <v>54079.817999999999</v>
          </cell>
        </row>
        <row r="8841">
          <cell r="EZ8841" t="str">
            <v>OR</v>
          </cell>
          <cell r="FA8841" t="str">
            <v>Kitchen</v>
          </cell>
          <cell r="FB8841">
            <v>364468.39199999999</v>
          </cell>
          <cell r="FC8841">
            <v>272544.94799999997</v>
          </cell>
          <cell r="FI8841" t="str">
            <v>WA</v>
          </cell>
          <cell r="FJ8841" t="str">
            <v>Exterior</v>
          </cell>
          <cell r="FK8841" t="str">
            <v>EISAx</v>
          </cell>
          <cell r="FL8841">
            <v>623997.9</v>
          </cell>
        </row>
        <row r="8842">
          <cell r="EZ8842" t="str">
            <v>OR</v>
          </cell>
          <cell r="FA8842" t="str">
            <v>Living Room/Family Room</v>
          </cell>
          <cell r="FB8842">
            <v>1212744.3840000001</v>
          </cell>
          <cell r="FC8842">
            <v>1007932.5</v>
          </cell>
          <cell r="FI8842" t="str">
            <v>WA</v>
          </cell>
          <cell r="FJ8842" t="str">
            <v>Kitchen</v>
          </cell>
          <cell r="FK8842" t="str">
            <v>EISAq</v>
          </cell>
          <cell r="FL8842">
            <v>166399.44</v>
          </cell>
        </row>
        <row r="8843">
          <cell r="EZ8843" t="str">
            <v>OR</v>
          </cell>
          <cell r="FA8843" t="str">
            <v>Other</v>
          </cell>
          <cell r="FB8843">
            <v>1133722.476</v>
          </cell>
          <cell r="FC8843">
            <v>1661072.76</v>
          </cell>
          <cell r="FI8843" t="str">
            <v>WA</v>
          </cell>
          <cell r="FJ8843" t="str">
            <v>Living Room/Family Room</v>
          </cell>
          <cell r="FK8843" t="str">
            <v>EISAq</v>
          </cell>
          <cell r="FL8843">
            <v>93599.684999999998</v>
          </cell>
        </row>
        <row r="8844">
          <cell r="EZ8844" t="str">
            <v>ID</v>
          </cell>
          <cell r="FA8844" t="str">
            <v>Bathroom</v>
          </cell>
          <cell r="FB8844">
            <v>196756.72499999998</v>
          </cell>
          <cell r="FC8844">
            <v>90627.34</v>
          </cell>
          <cell r="FI8844" t="str">
            <v>WA</v>
          </cell>
          <cell r="FJ8844" t="str">
            <v>Other</v>
          </cell>
          <cell r="FK8844" t="str">
            <v>EISAq</v>
          </cell>
          <cell r="FL8844">
            <v>110239.629</v>
          </cell>
        </row>
        <row r="8845">
          <cell r="EZ8845" t="str">
            <v>ID</v>
          </cell>
          <cell r="FA8845" t="str">
            <v>Bedrooms</v>
          </cell>
          <cell r="FB8845">
            <v>709516.67499999993</v>
          </cell>
          <cell r="FC8845">
            <v>511567.48499999999</v>
          </cell>
          <cell r="FI8845" t="str">
            <v>OR</v>
          </cell>
          <cell r="FJ8845" t="str">
            <v>Bathroom</v>
          </cell>
          <cell r="FK8845" t="str">
            <v>EISAnqnx</v>
          </cell>
          <cell r="FL8845">
            <v>387046.08</v>
          </cell>
        </row>
        <row r="8846">
          <cell r="EZ8846" t="str">
            <v>ID</v>
          </cell>
          <cell r="FA8846" t="str">
            <v>Exterior</v>
          </cell>
          <cell r="FB8846">
            <v>500835.3</v>
          </cell>
          <cell r="FC8846">
            <v>1417840.885</v>
          </cell>
          <cell r="FI8846" t="str">
            <v>OR</v>
          </cell>
          <cell r="FJ8846" t="str">
            <v>Bedrooms</v>
          </cell>
          <cell r="FK8846" t="str">
            <v>EISAnqnx</v>
          </cell>
          <cell r="FL8846">
            <v>290284.56</v>
          </cell>
        </row>
        <row r="8847">
          <cell r="EZ8847" t="str">
            <v>ID</v>
          </cell>
          <cell r="FA8847" t="str">
            <v>Garage</v>
          </cell>
          <cell r="FB8847">
            <v>238492.99999999997</v>
          </cell>
          <cell r="FC8847">
            <v>381588.8</v>
          </cell>
          <cell r="FI8847" t="str">
            <v>OR</v>
          </cell>
          <cell r="FJ8847" t="str">
            <v>Exterior</v>
          </cell>
          <cell r="FK8847" t="str">
            <v>EISAnqnx</v>
          </cell>
          <cell r="FL8847">
            <v>193523.04</v>
          </cell>
        </row>
        <row r="8848">
          <cell r="EZ8848" t="str">
            <v>ID</v>
          </cell>
          <cell r="FA8848" t="str">
            <v>Kitchen</v>
          </cell>
          <cell r="FB8848">
            <v>930122.7</v>
          </cell>
          <cell r="FC8848">
            <v>316003.22499999998</v>
          </cell>
          <cell r="FI8848" t="str">
            <v>OR</v>
          </cell>
          <cell r="FJ8848" t="str">
            <v>Exterior</v>
          </cell>
          <cell r="FK8848" t="str">
            <v>EISAx</v>
          </cell>
          <cell r="FL8848">
            <v>322538.40000000002</v>
          </cell>
        </row>
        <row r="8849">
          <cell r="EZ8849" t="str">
            <v>ID</v>
          </cell>
          <cell r="FA8849" t="str">
            <v>Living Room/Family Room</v>
          </cell>
          <cell r="FB8849">
            <v>691629.7</v>
          </cell>
          <cell r="FC8849">
            <v>425710.00499999995</v>
          </cell>
          <cell r="FI8849" t="str">
            <v>OR</v>
          </cell>
          <cell r="FJ8849" t="str">
            <v>Kitchen</v>
          </cell>
          <cell r="FK8849" t="str">
            <v>EISAq</v>
          </cell>
          <cell r="FL8849">
            <v>120951.9</v>
          </cell>
        </row>
        <row r="8850">
          <cell r="EZ8850" t="str">
            <v>ID</v>
          </cell>
          <cell r="FA8850" t="str">
            <v>Other</v>
          </cell>
          <cell r="FB8850">
            <v>71547.899999999994</v>
          </cell>
          <cell r="FC8850">
            <v>29811.624999999996</v>
          </cell>
          <cell r="FI8850" t="str">
            <v>OR</v>
          </cell>
          <cell r="FJ8850" t="str">
            <v>Living Room/Family Room</v>
          </cell>
          <cell r="FK8850" t="str">
            <v>EISAnqnx</v>
          </cell>
          <cell r="FL8850">
            <v>193523.04</v>
          </cell>
        </row>
        <row r="8851">
          <cell r="EZ8851" t="str">
            <v>WA</v>
          </cell>
          <cell r="FA8851" t="str">
            <v>Bathroom</v>
          </cell>
          <cell r="FB8851">
            <v>692637.66899999999</v>
          </cell>
          <cell r="FC8851">
            <v>280799.05499999999</v>
          </cell>
          <cell r="FI8851" t="str">
            <v>OR</v>
          </cell>
          <cell r="FJ8851" t="str">
            <v>Living Room/Family Room</v>
          </cell>
          <cell r="FK8851" t="str">
            <v>EISAx</v>
          </cell>
          <cell r="FL8851">
            <v>80634.600000000006</v>
          </cell>
        </row>
        <row r="8852">
          <cell r="EZ8852" t="str">
            <v>WA</v>
          </cell>
          <cell r="FA8852" t="str">
            <v>Bedrooms</v>
          </cell>
          <cell r="FB8852">
            <v>201759.321</v>
          </cell>
          <cell r="FC8852">
            <v>898556.97600000002</v>
          </cell>
          <cell r="FI8852" t="str">
            <v>OR</v>
          </cell>
          <cell r="FJ8852" t="str">
            <v>Other</v>
          </cell>
          <cell r="FK8852" t="str">
            <v>EISAnqnx</v>
          </cell>
          <cell r="FL8852">
            <v>96761.52</v>
          </cell>
        </row>
        <row r="8853">
          <cell r="EZ8853" t="str">
            <v>WA</v>
          </cell>
          <cell r="FA8853" t="str">
            <v>Exterior</v>
          </cell>
          <cell r="FB8853">
            <v>135199.54499999998</v>
          </cell>
          <cell r="FC8853">
            <v>3261429.0239999997</v>
          </cell>
          <cell r="FI8853" t="str">
            <v>MT</v>
          </cell>
          <cell r="FJ8853" t="str">
            <v>Bathroom</v>
          </cell>
          <cell r="FK8853" t="str">
            <v>EISAnqnx</v>
          </cell>
          <cell r="FL8853">
            <v>767118.96</v>
          </cell>
        </row>
        <row r="8854">
          <cell r="EZ8854" t="str">
            <v>WA</v>
          </cell>
          <cell r="FA8854" t="str">
            <v>Garage</v>
          </cell>
          <cell r="FB8854">
            <v>0</v>
          </cell>
          <cell r="FC8854">
            <v>0</v>
          </cell>
          <cell r="FI8854" t="str">
            <v>MT</v>
          </cell>
          <cell r="FJ8854" t="str">
            <v>Bathroom</v>
          </cell>
          <cell r="FK8854" t="str">
            <v>EISAx</v>
          </cell>
          <cell r="FL8854">
            <v>159816.45000000001</v>
          </cell>
        </row>
        <row r="8855">
          <cell r="EZ8855" t="str">
            <v>WA</v>
          </cell>
          <cell r="FA8855" t="str">
            <v>Kitchen</v>
          </cell>
          <cell r="FB8855">
            <v>239199.19500000001</v>
          </cell>
          <cell r="FC8855">
            <v>311998.95</v>
          </cell>
          <cell r="FI8855" t="str">
            <v>MT</v>
          </cell>
          <cell r="FJ8855" t="str">
            <v>Bedrooms</v>
          </cell>
          <cell r="FK8855" t="str">
            <v>EISAnqnx</v>
          </cell>
          <cell r="FL8855">
            <v>894972.12</v>
          </cell>
        </row>
        <row r="8856">
          <cell r="EZ8856" t="str">
            <v>WA</v>
          </cell>
          <cell r="FA8856" t="str">
            <v>Living Room/Family Room</v>
          </cell>
          <cell r="FB8856">
            <v>580318.04700000002</v>
          </cell>
          <cell r="FC8856">
            <v>1247995.8</v>
          </cell>
          <cell r="FI8856" t="str">
            <v>MT</v>
          </cell>
          <cell r="FJ8856" t="str">
            <v>Bedrooms</v>
          </cell>
          <cell r="FK8856" t="str">
            <v>EISAq</v>
          </cell>
          <cell r="FL8856">
            <v>366512.39199999999</v>
          </cell>
        </row>
        <row r="8857">
          <cell r="EZ8857" t="str">
            <v>WA</v>
          </cell>
          <cell r="FA8857" t="str">
            <v>Other</v>
          </cell>
          <cell r="FB8857">
            <v>170559.42600000001</v>
          </cell>
          <cell r="FC8857">
            <v>430558.55099999998</v>
          </cell>
          <cell r="FI8857" t="str">
            <v>MT</v>
          </cell>
          <cell r="FJ8857" t="str">
            <v>Bedrooms</v>
          </cell>
          <cell r="FK8857" t="str">
            <v>EISAx</v>
          </cell>
          <cell r="FL8857">
            <v>511412.64</v>
          </cell>
        </row>
        <row r="8858">
          <cell r="EZ8858" t="str">
            <v>MT</v>
          </cell>
          <cell r="FA8858" t="str">
            <v>Bathroom</v>
          </cell>
          <cell r="FB8858">
            <v>93758.983999999997</v>
          </cell>
          <cell r="FC8858">
            <v>127853.16</v>
          </cell>
          <cell r="FI8858" t="str">
            <v>MT</v>
          </cell>
          <cell r="FJ8858" t="str">
            <v>Kitchen</v>
          </cell>
          <cell r="FK8858" t="str">
            <v>EISAnqnx</v>
          </cell>
          <cell r="FL8858">
            <v>681883.52</v>
          </cell>
        </row>
        <row r="8859">
          <cell r="EZ8859" t="str">
            <v>MT</v>
          </cell>
          <cell r="FA8859" t="str">
            <v>Bedrooms</v>
          </cell>
          <cell r="FB8859">
            <v>93758.983999999997</v>
          </cell>
          <cell r="FC8859">
            <v>245051.88999999998</v>
          </cell>
          <cell r="FI8859" t="str">
            <v>MT</v>
          </cell>
          <cell r="FJ8859" t="str">
            <v>Kitchen</v>
          </cell>
          <cell r="FK8859" t="str">
            <v>EISAx</v>
          </cell>
          <cell r="FL8859">
            <v>1150678.44</v>
          </cell>
        </row>
        <row r="8860">
          <cell r="EZ8860" t="str">
            <v>MT</v>
          </cell>
          <cell r="FA8860" t="str">
            <v>Exterior</v>
          </cell>
          <cell r="FB8860">
            <v>127853.16</v>
          </cell>
          <cell r="FC8860">
            <v>2147933.088</v>
          </cell>
          <cell r="FI8860" t="str">
            <v>MT</v>
          </cell>
          <cell r="FJ8860" t="str">
            <v>Living Room/Family Room</v>
          </cell>
          <cell r="FK8860" t="str">
            <v>EISAnqnx</v>
          </cell>
          <cell r="FL8860">
            <v>1321149.32</v>
          </cell>
        </row>
        <row r="8861">
          <cell r="EZ8861" t="str">
            <v>MT</v>
          </cell>
          <cell r="FA8861" t="str">
            <v>Kitchen</v>
          </cell>
          <cell r="FB8861">
            <v>127853.16</v>
          </cell>
          <cell r="FC8861">
            <v>404868.33999999997</v>
          </cell>
          <cell r="FI8861" t="str">
            <v>MT</v>
          </cell>
          <cell r="FJ8861" t="str">
            <v>Living Room/Family Room</v>
          </cell>
          <cell r="FK8861" t="str">
            <v>EISAq</v>
          </cell>
          <cell r="FL8861">
            <v>477318.46399999998</v>
          </cell>
        </row>
        <row r="8862">
          <cell r="EZ8862" t="str">
            <v>MT</v>
          </cell>
          <cell r="FA8862" t="str">
            <v>Living Room/Family Room</v>
          </cell>
          <cell r="FB8862">
            <v>415522.77</v>
          </cell>
          <cell r="FC8862">
            <v>277015.18</v>
          </cell>
          <cell r="FI8862" t="str">
            <v>MT</v>
          </cell>
          <cell r="FJ8862" t="str">
            <v>Other</v>
          </cell>
          <cell r="FK8862" t="str">
            <v>EISAnqnx</v>
          </cell>
          <cell r="FL8862">
            <v>1108060.72</v>
          </cell>
        </row>
        <row r="8863">
          <cell r="EZ8863" t="str">
            <v>MT</v>
          </cell>
          <cell r="FA8863" t="str">
            <v>Other</v>
          </cell>
          <cell r="FB8863">
            <v>558292.13199999998</v>
          </cell>
          <cell r="FC8863">
            <v>863008.83</v>
          </cell>
          <cell r="FI8863" t="str">
            <v>MT</v>
          </cell>
          <cell r="FJ8863" t="str">
            <v>Other</v>
          </cell>
          <cell r="FK8863" t="str">
            <v>EISAq</v>
          </cell>
          <cell r="FL8863">
            <v>119329.61599999999</v>
          </cell>
        </row>
        <row r="8864">
          <cell r="EZ8864" t="str">
            <v>OR</v>
          </cell>
          <cell r="FA8864" t="str">
            <v>Bathroom</v>
          </cell>
          <cell r="FB8864">
            <v>483807.6</v>
          </cell>
          <cell r="FC8864">
            <v>283833.79200000002</v>
          </cell>
          <cell r="FI8864" t="str">
            <v>MT</v>
          </cell>
          <cell r="FJ8864" t="str">
            <v>Other</v>
          </cell>
          <cell r="FK8864" t="str">
            <v>EISAx</v>
          </cell>
          <cell r="FL8864">
            <v>404868.33999999997</v>
          </cell>
        </row>
        <row r="8865">
          <cell r="EZ8865" t="str">
            <v>OR</v>
          </cell>
          <cell r="FA8865" t="str">
            <v>Bedrooms</v>
          </cell>
          <cell r="FB8865">
            <v>880529.83200000005</v>
          </cell>
          <cell r="FC8865">
            <v>1243385.5319999999</v>
          </cell>
          <cell r="FI8865" t="str">
            <v>OR</v>
          </cell>
          <cell r="FJ8865" t="str">
            <v>Bathroom</v>
          </cell>
          <cell r="FK8865" t="str">
            <v>EISAnqnx</v>
          </cell>
          <cell r="FL8865">
            <v>330597.8</v>
          </cell>
        </row>
        <row r="8866">
          <cell r="EZ8866" t="str">
            <v>OR</v>
          </cell>
          <cell r="FA8866" t="str">
            <v>Exterior</v>
          </cell>
          <cell r="FB8866">
            <v>793444.46400000004</v>
          </cell>
          <cell r="FC8866">
            <v>4867104.4560000002</v>
          </cell>
          <cell r="FI8866" t="str">
            <v>OR</v>
          </cell>
          <cell r="FJ8866" t="str">
            <v>Bathroom</v>
          </cell>
          <cell r="FK8866" t="str">
            <v>EISAq</v>
          </cell>
          <cell r="FL8866">
            <v>123974.17499999999</v>
          </cell>
        </row>
        <row r="8867">
          <cell r="EZ8867" t="str">
            <v>OR</v>
          </cell>
          <cell r="FA8867" t="str">
            <v>Garage</v>
          </cell>
          <cell r="FB8867">
            <v>0</v>
          </cell>
          <cell r="FC8867">
            <v>0</v>
          </cell>
          <cell r="FI8867" t="str">
            <v>OR</v>
          </cell>
          <cell r="FJ8867" t="str">
            <v>Bedrooms</v>
          </cell>
          <cell r="FK8867" t="str">
            <v>EISAnqnx</v>
          </cell>
          <cell r="FL8867">
            <v>991793.39999999991</v>
          </cell>
        </row>
        <row r="8868">
          <cell r="EZ8868" t="str">
            <v>OR</v>
          </cell>
          <cell r="FA8868" t="str">
            <v>Kitchen</v>
          </cell>
          <cell r="FB8868">
            <v>654752.95200000005</v>
          </cell>
          <cell r="FC8868">
            <v>419299.92</v>
          </cell>
          <cell r="FI8868" t="str">
            <v>OR</v>
          </cell>
          <cell r="FJ8868" t="str">
            <v>Bedrooms</v>
          </cell>
          <cell r="FK8868" t="str">
            <v>EISAq</v>
          </cell>
          <cell r="FL8868">
            <v>247948.34999999998</v>
          </cell>
        </row>
        <row r="8869">
          <cell r="EZ8869" t="str">
            <v>OR</v>
          </cell>
          <cell r="FA8869" t="str">
            <v>Living Room/Family Room</v>
          </cell>
          <cell r="FB8869">
            <v>999869.04</v>
          </cell>
          <cell r="FC8869">
            <v>1461098.952</v>
          </cell>
          <cell r="FI8869" t="str">
            <v>OR</v>
          </cell>
          <cell r="FJ8869" t="str">
            <v>Exterior</v>
          </cell>
          <cell r="FK8869" t="str">
            <v>EISAnqnx</v>
          </cell>
          <cell r="FL8869">
            <v>1487690.0999999999</v>
          </cell>
        </row>
        <row r="8870">
          <cell r="EZ8870" t="str">
            <v>OR</v>
          </cell>
          <cell r="FA8870" t="str">
            <v>Other</v>
          </cell>
          <cell r="FB8870">
            <v>1051475.1839999999</v>
          </cell>
          <cell r="FC8870">
            <v>1091792.4839999999</v>
          </cell>
          <cell r="FI8870" t="str">
            <v>OR</v>
          </cell>
          <cell r="FJ8870" t="str">
            <v>Exterior</v>
          </cell>
          <cell r="FK8870" t="str">
            <v>EISAx</v>
          </cell>
          <cell r="FL8870">
            <v>1239741.75</v>
          </cell>
        </row>
        <row r="8871">
          <cell r="EZ8871" t="str">
            <v>WA</v>
          </cell>
          <cell r="FA8871" t="str">
            <v>Bathroom</v>
          </cell>
          <cell r="FB8871">
            <v>114257.28</v>
          </cell>
          <cell r="FC8871">
            <v>85692.96</v>
          </cell>
          <cell r="FI8871" t="str">
            <v>OR</v>
          </cell>
          <cell r="FJ8871" t="str">
            <v>Kitchen</v>
          </cell>
          <cell r="FK8871" t="str">
            <v>EISAq</v>
          </cell>
          <cell r="FL8871">
            <v>495896.69999999995</v>
          </cell>
        </row>
        <row r="8872">
          <cell r="EZ8872" t="str">
            <v>WA</v>
          </cell>
          <cell r="FA8872" t="str">
            <v>Bedrooms</v>
          </cell>
          <cell r="FB8872">
            <v>761715.19999999995</v>
          </cell>
          <cell r="FC8872">
            <v>902632.51199999999</v>
          </cell>
          <cell r="FI8872" t="str">
            <v>OR</v>
          </cell>
          <cell r="FJ8872" t="str">
            <v>Living Room/Family Room</v>
          </cell>
          <cell r="FK8872" t="str">
            <v>EISAnqnx</v>
          </cell>
          <cell r="FL8872">
            <v>991793.39999999991</v>
          </cell>
        </row>
        <row r="8873">
          <cell r="EZ8873" t="str">
            <v>WA</v>
          </cell>
          <cell r="FA8873" t="str">
            <v>Exterior</v>
          </cell>
          <cell r="FB8873">
            <v>342771.84</v>
          </cell>
          <cell r="FC8873">
            <v>2904039.2</v>
          </cell>
          <cell r="FI8873" t="str">
            <v>OR</v>
          </cell>
          <cell r="FJ8873" t="str">
            <v>Other</v>
          </cell>
          <cell r="FK8873" t="str">
            <v>EISAnqnx</v>
          </cell>
          <cell r="FL8873">
            <v>0</v>
          </cell>
        </row>
        <row r="8874">
          <cell r="EZ8874" t="str">
            <v>WA</v>
          </cell>
          <cell r="FA8874" t="str">
            <v>Garage</v>
          </cell>
          <cell r="FB8874">
            <v>114257.28</v>
          </cell>
          <cell r="FC8874">
            <v>230418.848</v>
          </cell>
          <cell r="FI8874" t="str">
            <v>OR</v>
          </cell>
          <cell r="FJ8874" t="str">
            <v>Other</v>
          </cell>
          <cell r="FK8874" t="str">
            <v>EISAq</v>
          </cell>
          <cell r="FL8874">
            <v>123974.17499999999</v>
          </cell>
        </row>
        <row r="8875">
          <cell r="EZ8875" t="str">
            <v>WA</v>
          </cell>
          <cell r="FA8875" t="str">
            <v>Kitchen</v>
          </cell>
          <cell r="FB8875">
            <v>114257.28</v>
          </cell>
          <cell r="FC8875">
            <v>180907.36000000002</v>
          </cell>
          <cell r="FI8875" t="str">
            <v>WA</v>
          </cell>
          <cell r="FJ8875" t="str">
            <v>Bathroom</v>
          </cell>
          <cell r="FK8875" t="str">
            <v>EISAnqnx</v>
          </cell>
          <cell r="FL8875">
            <v>748797.48</v>
          </cell>
        </row>
        <row r="8876">
          <cell r="EZ8876" t="str">
            <v>WA</v>
          </cell>
          <cell r="FA8876" t="str">
            <v>Living Room/Family Room</v>
          </cell>
          <cell r="FB8876">
            <v>485593.44</v>
          </cell>
          <cell r="FC8876">
            <v>498923.45600000001</v>
          </cell>
          <cell r="FI8876" t="str">
            <v>WA</v>
          </cell>
          <cell r="FJ8876" t="str">
            <v>Bathroom</v>
          </cell>
          <cell r="FK8876" t="str">
            <v>EISAx</v>
          </cell>
          <cell r="FL8876">
            <v>311998.95</v>
          </cell>
        </row>
        <row r="8877">
          <cell r="EZ8877" t="str">
            <v>WA</v>
          </cell>
          <cell r="FA8877" t="str">
            <v>Other</v>
          </cell>
          <cell r="FB8877">
            <v>685543.68</v>
          </cell>
          <cell r="FC8877">
            <v>868355.32799999998</v>
          </cell>
          <cell r="FI8877" t="str">
            <v>WA</v>
          </cell>
          <cell r="FJ8877" t="str">
            <v>Bedrooms</v>
          </cell>
          <cell r="FK8877" t="str">
            <v>EISAnqnx</v>
          </cell>
          <cell r="FL8877">
            <v>707197.62</v>
          </cell>
        </row>
        <row r="8878">
          <cell r="EZ8878" t="str">
            <v>MT</v>
          </cell>
          <cell r="FA8878" t="str">
            <v>Bathroom</v>
          </cell>
          <cell r="FB8878">
            <v>137361.48000000001</v>
          </cell>
          <cell r="FC8878">
            <v>103021.11000000002</v>
          </cell>
          <cell r="FI8878" t="str">
            <v>WA</v>
          </cell>
          <cell r="FJ8878" t="str">
            <v>Bedrooms</v>
          </cell>
          <cell r="FK8878" t="str">
            <v>EISAx</v>
          </cell>
          <cell r="FL8878">
            <v>155999.47500000001</v>
          </cell>
        </row>
        <row r="8879">
          <cell r="EZ8879" t="str">
            <v>MT</v>
          </cell>
          <cell r="FA8879" t="str">
            <v>Bedrooms</v>
          </cell>
          <cell r="FB8879">
            <v>188872.035</v>
          </cell>
          <cell r="FC8879">
            <v>1007317.52</v>
          </cell>
          <cell r="FI8879" t="str">
            <v>WA</v>
          </cell>
          <cell r="FJ8879" t="str">
            <v>Exterior</v>
          </cell>
          <cell r="FK8879" t="str">
            <v>EISAq</v>
          </cell>
          <cell r="FL8879">
            <v>137279.538</v>
          </cell>
        </row>
        <row r="8880">
          <cell r="EZ8880" t="str">
            <v>MT</v>
          </cell>
          <cell r="FA8880" t="str">
            <v>Kitchen</v>
          </cell>
          <cell r="FB8880">
            <v>68680.740000000005</v>
          </cell>
          <cell r="FC8880">
            <v>114467.90000000001</v>
          </cell>
          <cell r="FI8880" t="str">
            <v>WA</v>
          </cell>
          <cell r="FJ8880" t="str">
            <v>Kitchen</v>
          </cell>
          <cell r="FK8880" t="str">
            <v>EISAq</v>
          </cell>
          <cell r="FL8880">
            <v>133119.552</v>
          </cell>
        </row>
        <row r="8881">
          <cell r="EZ8881" t="str">
            <v>MT</v>
          </cell>
          <cell r="FA8881" t="str">
            <v>Living Room/Family Room</v>
          </cell>
          <cell r="FB8881">
            <v>137361.48000000001</v>
          </cell>
          <cell r="FC8881">
            <v>320510.12</v>
          </cell>
          <cell r="FI8881" t="str">
            <v>WA</v>
          </cell>
          <cell r="FJ8881" t="str">
            <v>Living Room/Family Room</v>
          </cell>
          <cell r="FK8881" t="str">
            <v>EISAnqnx</v>
          </cell>
          <cell r="FL8881">
            <v>207999.3</v>
          </cell>
        </row>
        <row r="8882">
          <cell r="EZ8882" t="str">
            <v>MT</v>
          </cell>
          <cell r="FA8882" t="str">
            <v>Other</v>
          </cell>
          <cell r="FB8882">
            <v>68680.740000000005</v>
          </cell>
          <cell r="FC8882">
            <v>91574.32</v>
          </cell>
          <cell r="FI8882" t="str">
            <v>WA</v>
          </cell>
          <cell r="FJ8882" t="str">
            <v>Other</v>
          </cell>
          <cell r="FK8882" t="str">
            <v>EISAnqnx</v>
          </cell>
          <cell r="FL8882">
            <v>790397.34</v>
          </cell>
        </row>
        <row r="8883">
          <cell r="EZ8883" t="str">
            <v>WA</v>
          </cell>
          <cell r="FA8883" t="str">
            <v>Bathroom</v>
          </cell>
          <cell r="FB8883">
            <v>1071196.395</v>
          </cell>
          <cell r="FC8883">
            <v>405598.63500000001</v>
          </cell>
          <cell r="FI8883" t="str">
            <v>WA</v>
          </cell>
          <cell r="FJ8883" t="str">
            <v>Other</v>
          </cell>
          <cell r="FK8883" t="str">
            <v>EISAq</v>
          </cell>
          <cell r="FL8883">
            <v>124799.58</v>
          </cell>
        </row>
        <row r="8884">
          <cell r="EZ8884" t="str">
            <v>WA</v>
          </cell>
          <cell r="FA8884" t="str">
            <v>Bedrooms</v>
          </cell>
          <cell r="FB8884">
            <v>825757.22100000002</v>
          </cell>
          <cell r="FC8884">
            <v>1264635.7439999999</v>
          </cell>
          <cell r="FI8884" t="str">
            <v>WA</v>
          </cell>
          <cell r="FJ8884" t="str">
            <v>Bathroom</v>
          </cell>
          <cell r="FK8884" t="str">
            <v>EISAnqnx</v>
          </cell>
          <cell r="FL8884">
            <v>257078.88</v>
          </cell>
        </row>
        <row r="8885">
          <cell r="EZ8885" t="str">
            <v>WA</v>
          </cell>
          <cell r="FA8885" t="str">
            <v>Exterior</v>
          </cell>
          <cell r="FB8885">
            <v>883997.02500000002</v>
          </cell>
          <cell r="FC8885">
            <v>3785587.26</v>
          </cell>
          <cell r="FI8885" t="str">
            <v>WA</v>
          </cell>
          <cell r="FJ8885" t="str">
            <v>Bathroom</v>
          </cell>
          <cell r="FK8885" t="str">
            <v>EISAq</v>
          </cell>
          <cell r="FL8885">
            <v>369431.87199999997</v>
          </cell>
        </row>
        <row r="8886">
          <cell r="EZ8886" t="str">
            <v>WA</v>
          </cell>
          <cell r="FA8886" t="str">
            <v>Kitchen</v>
          </cell>
          <cell r="FB8886">
            <v>445118.50199999998</v>
          </cell>
          <cell r="FC8886">
            <v>334878.87299999996</v>
          </cell>
          <cell r="FI8886" t="str">
            <v>WA</v>
          </cell>
          <cell r="FJ8886" t="str">
            <v>Bedrooms</v>
          </cell>
          <cell r="FK8886" t="str">
            <v>EISAnqnx</v>
          </cell>
          <cell r="FL8886">
            <v>685543.68</v>
          </cell>
        </row>
        <row r="8887">
          <cell r="EZ8887" t="str">
            <v>WA</v>
          </cell>
          <cell r="FA8887" t="str">
            <v>Living Room/Family Room</v>
          </cell>
          <cell r="FB8887">
            <v>43679.852999999996</v>
          </cell>
          <cell r="FC8887">
            <v>580318.04700000002</v>
          </cell>
          <cell r="FI8887" t="str">
            <v>WA</v>
          </cell>
          <cell r="FJ8887" t="str">
            <v>Bedrooms</v>
          </cell>
          <cell r="FK8887" t="str">
            <v>EISAq</v>
          </cell>
          <cell r="FL8887">
            <v>283738.91200000001</v>
          </cell>
        </row>
        <row r="8888">
          <cell r="EZ8888" t="str">
            <v>WA</v>
          </cell>
          <cell r="FA8888" t="str">
            <v>Other</v>
          </cell>
          <cell r="FB8888">
            <v>950556.80099999998</v>
          </cell>
          <cell r="FC8888">
            <v>1168956.0659999999</v>
          </cell>
          <cell r="FI8888" t="str">
            <v>WA</v>
          </cell>
          <cell r="FJ8888" t="str">
            <v>Bedrooms</v>
          </cell>
          <cell r="FK8888" t="str">
            <v>EISAx</v>
          </cell>
          <cell r="FL8888">
            <v>179003.07200000001</v>
          </cell>
        </row>
        <row r="8889">
          <cell r="EZ8889" t="str">
            <v>OR</v>
          </cell>
          <cell r="FA8889" t="str">
            <v>Bathroom</v>
          </cell>
          <cell r="FB8889">
            <v>1934684.2949999999</v>
          </cell>
          <cell r="FC8889">
            <v>485114.86800000002</v>
          </cell>
          <cell r="FI8889" t="str">
            <v>WA</v>
          </cell>
          <cell r="FJ8889" t="str">
            <v>Kitchen</v>
          </cell>
          <cell r="FK8889" t="str">
            <v>EISAx</v>
          </cell>
          <cell r="FL8889">
            <v>1551994.72</v>
          </cell>
        </row>
        <row r="8890">
          <cell r="EZ8890" t="str">
            <v>OR</v>
          </cell>
          <cell r="FA8890" t="str">
            <v>Bedrooms</v>
          </cell>
          <cell r="FB8890">
            <v>943278.91</v>
          </cell>
          <cell r="FC8890">
            <v>654520.05999999994</v>
          </cell>
          <cell r="FI8890" t="str">
            <v>WA</v>
          </cell>
          <cell r="FJ8890" t="str">
            <v>Living Room/Family Room</v>
          </cell>
          <cell r="FK8890" t="str">
            <v>EISAnqnx</v>
          </cell>
          <cell r="FL8890">
            <v>571286.4</v>
          </cell>
        </row>
        <row r="8891">
          <cell r="EZ8891" t="str">
            <v>OR</v>
          </cell>
          <cell r="FA8891" t="str">
            <v>Exterior</v>
          </cell>
          <cell r="FB8891">
            <v>365761.21</v>
          </cell>
          <cell r="FC8891">
            <v>2529527.5260000001</v>
          </cell>
          <cell r="FI8891" t="str">
            <v>WA</v>
          </cell>
          <cell r="FJ8891" t="str">
            <v>Living Room/Family Room</v>
          </cell>
          <cell r="FK8891" t="str">
            <v>EISAq</v>
          </cell>
          <cell r="FL8891">
            <v>327537.53600000002</v>
          </cell>
        </row>
        <row r="8892">
          <cell r="EZ8892" t="str">
            <v>OR</v>
          </cell>
          <cell r="FA8892" t="str">
            <v>Garage</v>
          </cell>
          <cell r="FB8892">
            <v>231007.08</v>
          </cell>
          <cell r="FC8892">
            <v>841250.78299999994</v>
          </cell>
          <cell r="FI8892" t="str">
            <v>WA</v>
          </cell>
          <cell r="FJ8892" t="str">
            <v>Living Room/Family Room</v>
          </cell>
          <cell r="FK8892" t="str">
            <v>EISAx</v>
          </cell>
          <cell r="FL8892">
            <v>171385.92</v>
          </cell>
        </row>
        <row r="8893">
          <cell r="EZ8893" t="str">
            <v>OR</v>
          </cell>
          <cell r="FA8893" t="str">
            <v>Kitchen</v>
          </cell>
          <cell r="FB8893">
            <v>394637.09499999997</v>
          </cell>
          <cell r="FC8893">
            <v>327260.02999999997</v>
          </cell>
          <cell r="FI8893" t="str">
            <v>WA</v>
          </cell>
          <cell r="FJ8893" t="str">
            <v>Other</v>
          </cell>
          <cell r="FK8893" t="str">
            <v>EISAnqnx</v>
          </cell>
          <cell r="FL8893">
            <v>1561516.16</v>
          </cell>
        </row>
        <row r="8894">
          <cell r="EZ8894" t="str">
            <v>OR</v>
          </cell>
          <cell r="FA8894" t="str">
            <v>Living Room/Family Room</v>
          </cell>
          <cell r="FB8894">
            <v>856651.255</v>
          </cell>
          <cell r="FC8894">
            <v>442763.57</v>
          </cell>
          <cell r="FI8894" t="str">
            <v>WA</v>
          </cell>
          <cell r="FJ8894" t="str">
            <v>Other</v>
          </cell>
          <cell r="FK8894" t="str">
            <v>EISAq</v>
          </cell>
          <cell r="FL8894">
            <v>2207069.7919999999</v>
          </cell>
        </row>
        <row r="8895">
          <cell r="EZ8895" t="str">
            <v>OR</v>
          </cell>
          <cell r="FA8895" t="str">
            <v>Other</v>
          </cell>
          <cell r="FB8895">
            <v>664145.35499999998</v>
          </cell>
          <cell r="FC8895">
            <v>404262.39</v>
          </cell>
          <cell r="FI8895" t="str">
            <v>WA</v>
          </cell>
          <cell r="FJ8895" t="str">
            <v>Bathroom</v>
          </cell>
          <cell r="FK8895" t="str">
            <v>EISAnqnx</v>
          </cell>
          <cell r="FL8895">
            <v>866451.04</v>
          </cell>
        </row>
        <row r="8896">
          <cell r="EZ8896" t="str">
            <v>ID</v>
          </cell>
          <cell r="FA8896" t="str">
            <v>Bathroom</v>
          </cell>
          <cell r="FB8896">
            <v>2687892.44</v>
          </cell>
          <cell r="FC8896">
            <v>681437.52</v>
          </cell>
          <cell r="FI8896" t="str">
            <v>WA</v>
          </cell>
          <cell r="FJ8896" t="str">
            <v>Bathroom</v>
          </cell>
          <cell r="FK8896" t="str">
            <v>EISAq</v>
          </cell>
          <cell r="FL8896">
            <v>512253.47200000001</v>
          </cell>
        </row>
        <row r="8897">
          <cell r="EZ8897" t="str">
            <v>ID</v>
          </cell>
          <cell r="FA8897" t="str">
            <v>Bedrooms</v>
          </cell>
          <cell r="FB8897">
            <v>2952895.92</v>
          </cell>
          <cell r="FC8897">
            <v>2025383.74</v>
          </cell>
          <cell r="FI8897" t="str">
            <v>WA</v>
          </cell>
          <cell r="FJ8897" t="str">
            <v>Bedrooms</v>
          </cell>
          <cell r="FK8897" t="str">
            <v>EISAnqnx</v>
          </cell>
          <cell r="FL8897">
            <v>114257.28</v>
          </cell>
        </row>
        <row r="8898">
          <cell r="EZ8898" t="str">
            <v>ID</v>
          </cell>
          <cell r="FA8898" t="str">
            <v>Exterior</v>
          </cell>
          <cell r="FB8898">
            <v>3975052.2</v>
          </cell>
          <cell r="FC8898">
            <v>13545463.592</v>
          </cell>
          <cell r="FI8898" t="str">
            <v>WA</v>
          </cell>
          <cell r="FJ8898" t="str">
            <v>Bedrooms</v>
          </cell>
          <cell r="FK8898" t="str">
            <v>EISAq</v>
          </cell>
          <cell r="FL8898">
            <v>241844.576</v>
          </cell>
        </row>
        <row r="8899">
          <cell r="EZ8899" t="str">
            <v>ID</v>
          </cell>
          <cell r="FA8899" t="str">
            <v>Kitchen</v>
          </cell>
          <cell r="FB8899">
            <v>2896109.46</v>
          </cell>
          <cell r="FC8899">
            <v>704152.10400000005</v>
          </cell>
          <cell r="FI8899" t="str">
            <v>WA</v>
          </cell>
          <cell r="FJ8899" t="str">
            <v>Bedrooms</v>
          </cell>
          <cell r="FK8899" t="str">
            <v>EISAx</v>
          </cell>
          <cell r="FL8899">
            <v>457029.12</v>
          </cell>
        </row>
        <row r="8900">
          <cell r="EZ8900" t="str">
            <v>ID</v>
          </cell>
          <cell r="FA8900" t="str">
            <v>Living Room/Family Room</v>
          </cell>
          <cell r="FB8900">
            <v>2441817.7800000003</v>
          </cell>
          <cell r="FC8900">
            <v>3308757.736</v>
          </cell>
          <cell r="FI8900" t="str">
            <v>WA</v>
          </cell>
          <cell r="FJ8900" t="str">
            <v>Exterior</v>
          </cell>
          <cell r="FK8900" t="str">
            <v>EISAq</v>
          </cell>
          <cell r="FL8900">
            <v>239940.288</v>
          </cell>
        </row>
        <row r="8901">
          <cell r="EZ8901" t="str">
            <v>ID</v>
          </cell>
          <cell r="FA8901" t="str">
            <v>Other</v>
          </cell>
          <cell r="FB8901">
            <v>8328680.7999999998</v>
          </cell>
          <cell r="FC8901">
            <v>6697016.5159999998</v>
          </cell>
          <cell r="FI8901" t="str">
            <v>WA</v>
          </cell>
          <cell r="FJ8901" t="str">
            <v>Kitchen</v>
          </cell>
          <cell r="FK8901" t="str">
            <v>EISAq</v>
          </cell>
          <cell r="FL8901">
            <v>199950.24</v>
          </cell>
        </row>
        <row r="8902">
          <cell r="EZ8902" t="str">
            <v>WA</v>
          </cell>
          <cell r="FA8902" t="str">
            <v>Bathroom</v>
          </cell>
          <cell r="FB8902">
            <v>468454.848</v>
          </cell>
          <cell r="FC8902">
            <v>239940.288</v>
          </cell>
          <cell r="FI8902" t="str">
            <v>WA</v>
          </cell>
          <cell r="FJ8902" t="str">
            <v>Living Room/Family Room</v>
          </cell>
          <cell r="FK8902" t="str">
            <v>EISAq</v>
          </cell>
          <cell r="FL8902">
            <v>257078.88</v>
          </cell>
        </row>
        <row r="8903">
          <cell r="EZ8903" t="str">
            <v>WA</v>
          </cell>
          <cell r="FA8903" t="str">
            <v>Bedrooms</v>
          </cell>
          <cell r="FB8903">
            <v>340867.55200000003</v>
          </cell>
          <cell r="FC8903">
            <v>917866.81599999999</v>
          </cell>
          <cell r="FI8903" t="str">
            <v>WA</v>
          </cell>
          <cell r="FJ8903" t="str">
            <v>Other</v>
          </cell>
          <cell r="FK8903" t="str">
            <v>EISAnqnx</v>
          </cell>
          <cell r="FL8903">
            <v>142821.6</v>
          </cell>
        </row>
        <row r="8904">
          <cell r="EZ8904" t="str">
            <v>WA</v>
          </cell>
          <cell r="FA8904" t="str">
            <v>Exterior</v>
          </cell>
          <cell r="FB8904">
            <v>371336.16</v>
          </cell>
          <cell r="FC8904">
            <v>3873321.7919999999</v>
          </cell>
          <cell r="FI8904" t="str">
            <v>WA</v>
          </cell>
          <cell r="FJ8904" t="str">
            <v>Other</v>
          </cell>
          <cell r="FK8904" t="str">
            <v>EISAq</v>
          </cell>
          <cell r="FL8904">
            <v>314207.52</v>
          </cell>
        </row>
        <row r="8905">
          <cell r="EZ8905" t="str">
            <v>WA</v>
          </cell>
          <cell r="FA8905" t="str">
            <v>Kitchen</v>
          </cell>
          <cell r="FB8905">
            <v>243748.864</v>
          </cell>
          <cell r="FC8905">
            <v>260887.45600000001</v>
          </cell>
          <cell r="FI8905" t="str">
            <v>WA</v>
          </cell>
          <cell r="FJ8905" t="str">
            <v>Other</v>
          </cell>
          <cell r="FK8905" t="str">
            <v>EISAx</v>
          </cell>
          <cell r="FL8905">
            <v>380857.59999999998</v>
          </cell>
        </row>
        <row r="8906">
          <cell r="EZ8906" t="str">
            <v>WA</v>
          </cell>
          <cell r="FA8906" t="str">
            <v>Living Room/Family Room</v>
          </cell>
          <cell r="FB8906">
            <v>855025.31200000003</v>
          </cell>
          <cell r="FC8906">
            <v>1258734.368</v>
          </cell>
          <cell r="FI8906" t="str">
            <v>ID</v>
          </cell>
          <cell r="FJ8906" t="str">
            <v>Bathroom</v>
          </cell>
          <cell r="FK8906" t="str">
            <v>EISAnqnx</v>
          </cell>
          <cell r="FL8906">
            <v>908583.36</v>
          </cell>
        </row>
        <row r="8907">
          <cell r="EZ8907" t="str">
            <v>WA</v>
          </cell>
          <cell r="FA8907" t="str">
            <v>Other</v>
          </cell>
          <cell r="FB8907">
            <v>175194.49600000001</v>
          </cell>
          <cell r="FC8907">
            <v>761715.19999999995</v>
          </cell>
          <cell r="FI8907" t="str">
            <v>ID</v>
          </cell>
          <cell r="FJ8907" t="str">
            <v>Bedrooms</v>
          </cell>
          <cell r="FK8907" t="str">
            <v>EISAnqnx</v>
          </cell>
          <cell r="FL8907">
            <v>965369.82000000007</v>
          </cell>
        </row>
        <row r="8908">
          <cell r="EZ8908" t="str">
            <v>MT</v>
          </cell>
          <cell r="FA8908" t="str">
            <v>Bathroom</v>
          </cell>
          <cell r="FB8908">
            <v>62957.345000000001</v>
          </cell>
          <cell r="FC8908">
            <v>69825.419000000009</v>
          </cell>
          <cell r="FI8908" t="str">
            <v>ID</v>
          </cell>
          <cell r="FJ8908" t="str">
            <v>Bedrooms</v>
          </cell>
          <cell r="FK8908" t="str">
            <v>EISAq</v>
          </cell>
          <cell r="FL8908">
            <v>431577.09600000002</v>
          </cell>
        </row>
        <row r="8909">
          <cell r="EZ8909" t="str">
            <v>MT</v>
          </cell>
          <cell r="FA8909" t="str">
            <v>Bedrooms</v>
          </cell>
          <cell r="FB8909">
            <v>274722.96000000002</v>
          </cell>
          <cell r="FC8909">
            <v>279301.67600000004</v>
          </cell>
          <cell r="FI8909" t="str">
            <v>ID</v>
          </cell>
          <cell r="FJ8909" t="str">
            <v>Exterior</v>
          </cell>
          <cell r="FK8909" t="str">
            <v>EISAq</v>
          </cell>
          <cell r="FL8909">
            <v>83286.808000000005</v>
          </cell>
        </row>
        <row r="8910">
          <cell r="EZ8910" t="str">
            <v>MT</v>
          </cell>
          <cell r="FA8910" t="str">
            <v>Kitchen</v>
          </cell>
          <cell r="FB8910">
            <v>108744.505</v>
          </cell>
          <cell r="FC8910">
            <v>240382.59000000003</v>
          </cell>
          <cell r="FI8910" t="str">
            <v>ID</v>
          </cell>
          <cell r="FJ8910" t="str">
            <v>Garage</v>
          </cell>
          <cell r="FK8910" t="str">
            <v>EISAnqnx</v>
          </cell>
          <cell r="FL8910">
            <v>3634333.44</v>
          </cell>
        </row>
        <row r="8911">
          <cell r="EZ8911" t="str">
            <v>MT</v>
          </cell>
          <cell r="FA8911" t="str">
            <v>Living Room/Family Room</v>
          </cell>
          <cell r="FB8911">
            <v>509382.15500000003</v>
          </cell>
          <cell r="FC8911">
            <v>374310.03300000005</v>
          </cell>
          <cell r="FI8911" t="str">
            <v>ID</v>
          </cell>
          <cell r="FJ8911" t="str">
            <v>Garage</v>
          </cell>
          <cell r="FK8911" t="str">
            <v>EISAx</v>
          </cell>
          <cell r="FL8911">
            <v>1135729.2</v>
          </cell>
        </row>
        <row r="8912">
          <cell r="EZ8912" t="str">
            <v>MT</v>
          </cell>
          <cell r="FA8912" t="str">
            <v>Other</v>
          </cell>
          <cell r="FB8912">
            <v>429254.62500000006</v>
          </cell>
          <cell r="FC8912">
            <v>438412.05700000003</v>
          </cell>
          <cell r="FI8912" t="str">
            <v>ID</v>
          </cell>
          <cell r="FJ8912" t="str">
            <v>Living Room/Family Room</v>
          </cell>
          <cell r="FK8912" t="str">
            <v>EISAnqnx</v>
          </cell>
          <cell r="FL8912">
            <v>605722.24</v>
          </cell>
        </row>
        <row r="8913">
          <cell r="EZ8913" t="str">
            <v>WA</v>
          </cell>
          <cell r="FA8913" t="str">
            <v>Bathroom</v>
          </cell>
          <cell r="FB8913">
            <v>1275872.96</v>
          </cell>
          <cell r="FC8913">
            <v>283738.91200000001</v>
          </cell>
          <cell r="FI8913" t="str">
            <v>ID</v>
          </cell>
          <cell r="FJ8913" t="str">
            <v>Living Room/Family Room</v>
          </cell>
          <cell r="FK8913" t="str">
            <v>EISAq</v>
          </cell>
          <cell r="FL8913">
            <v>113572.92</v>
          </cell>
        </row>
        <row r="8914">
          <cell r="EZ8914" t="str">
            <v>WA</v>
          </cell>
          <cell r="FA8914" t="str">
            <v>Bedrooms</v>
          </cell>
          <cell r="FB8914">
            <v>1142572.8</v>
          </cell>
          <cell r="FC8914">
            <v>1382513.088</v>
          </cell>
          <cell r="FI8914" t="str">
            <v>ID</v>
          </cell>
          <cell r="FJ8914" t="str">
            <v>Other</v>
          </cell>
          <cell r="FK8914" t="str">
            <v>EISAnqnx</v>
          </cell>
          <cell r="FL8914">
            <v>1268230.94</v>
          </cell>
        </row>
        <row r="8915">
          <cell r="EZ8915" t="str">
            <v>WA</v>
          </cell>
          <cell r="FA8915" t="str">
            <v>Garage</v>
          </cell>
          <cell r="FB8915">
            <v>161864.48000000001</v>
          </cell>
          <cell r="FC8915">
            <v>1403460.2560000001</v>
          </cell>
          <cell r="FI8915" t="str">
            <v>ID</v>
          </cell>
          <cell r="FJ8915" t="str">
            <v>Other</v>
          </cell>
          <cell r="FK8915" t="str">
            <v>EISAq</v>
          </cell>
          <cell r="FL8915">
            <v>863154.19200000004</v>
          </cell>
        </row>
        <row r="8916">
          <cell r="EZ8916" t="str">
            <v>WA</v>
          </cell>
          <cell r="FA8916" t="str">
            <v>Kitchen</v>
          </cell>
          <cell r="FB8916">
            <v>121874.432</v>
          </cell>
          <cell r="FC8916">
            <v>220897.408</v>
          </cell>
          <cell r="FI8916" t="str">
            <v>ID</v>
          </cell>
          <cell r="FJ8916" t="str">
            <v>Other</v>
          </cell>
          <cell r="FK8916" t="str">
            <v>EISAx</v>
          </cell>
          <cell r="FL8916">
            <v>473220.5</v>
          </cell>
        </row>
        <row r="8917">
          <cell r="EZ8917" t="str">
            <v>WA</v>
          </cell>
          <cell r="FA8917" t="str">
            <v>Living Room/Family Room</v>
          </cell>
          <cell r="FB8917">
            <v>1199701.44</v>
          </cell>
          <cell r="FC8917">
            <v>1498674.656</v>
          </cell>
          <cell r="FI8917" t="str">
            <v>MT</v>
          </cell>
          <cell r="FJ8917" t="str">
            <v>Bathroom</v>
          </cell>
          <cell r="FK8917" t="str">
            <v>EISAnqnx</v>
          </cell>
          <cell r="FL8917">
            <v>937589.84</v>
          </cell>
        </row>
        <row r="8918">
          <cell r="EZ8918" t="str">
            <v>WA</v>
          </cell>
          <cell r="FA8918" t="str">
            <v>Other</v>
          </cell>
          <cell r="FB8918">
            <v>1742423.52</v>
          </cell>
          <cell r="FC8918">
            <v>826460.99199999997</v>
          </cell>
          <cell r="FI8918" t="str">
            <v>MT</v>
          </cell>
          <cell r="FJ8918" t="str">
            <v>Bedrooms</v>
          </cell>
          <cell r="FK8918" t="str">
            <v>EISAnqnx</v>
          </cell>
          <cell r="FL8918">
            <v>1395730.33</v>
          </cell>
        </row>
        <row r="8919">
          <cell r="EZ8919" t="str">
            <v>WA</v>
          </cell>
          <cell r="FA8919" t="str">
            <v>Bathroom</v>
          </cell>
          <cell r="FB8919">
            <v>457598.45999999996</v>
          </cell>
          <cell r="FC8919">
            <v>83199.72</v>
          </cell>
          <cell r="FI8919" t="str">
            <v>MT</v>
          </cell>
          <cell r="FJ8919" t="str">
            <v>Bedrooms</v>
          </cell>
          <cell r="FK8919" t="str">
            <v>EISAq</v>
          </cell>
          <cell r="FL8919">
            <v>63926.58</v>
          </cell>
        </row>
        <row r="8920">
          <cell r="EZ8920" t="str">
            <v>WA</v>
          </cell>
          <cell r="FA8920" t="str">
            <v>Bedrooms</v>
          </cell>
          <cell r="FB8920">
            <v>457598.45999999996</v>
          </cell>
          <cell r="FC8920">
            <v>482558.37599999999</v>
          </cell>
          <cell r="FI8920" t="str">
            <v>MT</v>
          </cell>
          <cell r="FJ8920" t="str">
            <v>Exterior</v>
          </cell>
          <cell r="FK8920" t="str">
            <v>EISAnqnx</v>
          </cell>
          <cell r="FL8920">
            <v>511412.64</v>
          </cell>
        </row>
        <row r="8921">
          <cell r="EZ8921" t="str">
            <v>WA</v>
          </cell>
          <cell r="FA8921" t="str">
            <v>Kitchen</v>
          </cell>
          <cell r="FB8921">
            <v>759197.44499999995</v>
          </cell>
          <cell r="FC8921">
            <v>311998.95</v>
          </cell>
          <cell r="FI8921" t="str">
            <v>MT</v>
          </cell>
          <cell r="FJ8921" t="str">
            <v>Kitchen</v>
          </cell>
          <cell r="FK8921" t="str">
            <v>EISAx</v>
          </cell>
          <cell r="FL8921">
            <v>958898.7</v>
          </cell>
        </row>
        <row r="8922">
          <cell r="EZ8922" t="str">
            <v>WA</v>
          </cell>
          <cell r="FA8922" t="str">
            <v>Living Room/Family Room</v>
          </cell>
          <cell r="FB8922">
            <v>1039996.5</v>
          </cell>
          <cell r="FC8922">
            <v>536638.19400000002</v>
          </cell>
          <cell r="FI8922" t="str">
            <v>MT</v>
          </cell>
          <cell r="FJ8922" t="str">
            <v>Living Room/Family Room</v>
          </cell>
          <cell r="FK8922" t="str">
            <v>EISAnqnx</v>
          </cell>
          <cell r="FL8922">
            <v>511412.64</v>
          </cell>
        </row>
        <row r="8923">
          <cell r="EZ8923" t="str">
            <v>WA</v>
          </cell>
          <cell r="FA8923" t="str">
            <v>Other</v>
          </cell>
          <cell r="FB8923">
            <v>1206395.94</v>
          </cell>
          <cell r="FC8923">
            <v>1447675.128</v>
          </cell>
          <cell r="FI8923" t="str">
            <v>MT</v>
          </cell>
          <cell r="FJ8923" t="str">
            <v>Living Room/Family Room</v>
          </cell>
          <cell r="FK8923" t="str">
            <v>EISAq</v>
          </cell>
          <cell r="FL8923">
            <v>283407.83799999999</v>
          </cell>
        </row>
        <row r="8924">
          <cell r="EZ8924" t="str">
            <v>MT</v>
          </cell>
          <cell r="FA8924" t="str">
            <v>Bathroom</v>
          </cell>
          <cell r="FB8924">
            <v>389190.86000000004</v>
          </cell>
          <cell r="FC8924">
            <v>137361.48000000001</v>
          </cell>
          <cell r="FI8924" t="str">
            <v>MT</v>
          </cell>
          <cell r="FJ8924" t="str">
            <v>Other</v>
          </cell>
          <cell r="FK8924" t="str">
            <v>EISAnqnx</v>
          </cell>
          <cell r="FL8924">
            <v>1971069.55</v>
          </cell>
        </row>
        <row r="8925">
          <cell r="EZ8925" t="str">
            <v>MT</v>
          </cell>
          <cell r="FA8925" t="str">
            <v>Bedrooms</v>
          </cell>
          <cell r="FB8925">
            <v>286169.75</v>
          </cell>
          <cell r="FC8925">
            <v>383467.46500000003</v>
          </cell>
          <cell r="FI8925" t="str">
            <v>MT</v>
          </cell>
          <cell r="FJ8925" t="str">
            <v>Other</v>
          </cell>
          <cell r="FK8925" t="str">
            <v>EISAx</v>
          </cell>
          <cell r="FL8925">
            <v>159816.45000000001</v>
          </cell>
        </row>
        <row r="8926">
          <cell r="EZ8926" t="str">
            <v>MT</v>
          </cell>
          <cell r="FA8926" t="str">
            <v>Exterior</v>
          </cell>
          <cell r="FB8926">
            <v>68680.740000000005</v>
          </cell>
          <cell r="FC8926">
            <v>1510976.28</v>
          </cell>
          <cell r="FI8926" t="str">
            <v>ID</v>
          </cell>
          <cell r="FJ8926" t="str">
            <v>Bathroom</v>
          </cell>
          <cell r="FK8926" t="str">
            <v>EISAnqnx</v>
          </cell>
          <cell r="FL8926">
            <v>572383.19999999995</v>
          </cell>
        </row>
        <row r="8927">
          <cell r="EZ8927" t="str">
            <v>MT</v>
          </cell>
          <cell r="FA8927" t="str">
            <v>Kitchen</v>
          </cell>
          <cell r="FB8927">
            <v>91574.32</v>
          </cell>
          <cell r="FC8927">
            <v>97297.715000000011</v>
          </cell>
          <cell r="FI8927" t="str">
            <v>ID</v>
          </cell>
          <cell r="FJ8927" t="str">
            <v>Bathroom</v>
          </cell>
          <cell r="FK8927" t="str">
            <v>EISAx</v>
          </cell>
          <cell r="FL8927">
            <v>387551.125</v>
          </cell>
        </row>
        <row r="8928">
          <cell r="EZ8928" t="str">
            <v>MT</v>
          </cell>
          <cell r="FA8928" t="str">
            <v>Living Room/Family Room</v>
          </cell>
          <cell r="FB8928">
            <v>137361.48000000001</v>
          </cell>
          <cell r="FC8928">
            <v>240382.59000000003</v>
          </cell>
          <cell r="FI8928" t="str">
            <v>ID</v>
          </cell>
          <cell r="FJ8928" t="str">
            <v>Bedrooms</v>
          </cell>
          <cell r="FK8928" t="str">
            <v>EISAnqnx</v>
          </cell>
          <cell r="FL8928">
            <v>429287.39999999997</v>
          </cell>
        </row>
        <row r="8929">
          <cell r="EZ8929" t="str">
            <v>MT</v>
          </cell>
          <cell r="FA8929" t="str">
            <v>Other</v>
          </cell>
          <cell r="FB8929">
            <v>583786.29</v>
          </cell>
          <cell r="FC8929">
            <v>503658.76</v>
          </cell>
          <cell r="FI8929" t="str">
            <v>ID</v>
          </cell>
          <cell r="FJ8929" t="str">
            <v>Bedrooms</v>
          </cell>
          <cell r="FK8929" t="str">
            <v>EISAx</v>
          </cell>
          <cell r="FL8929">
            <v>387551.125</v>
          </cell>
        </row>
        <row r="8930">
          <cell r="EZ8930" t="str">
            <v>OR</v>
          </cell>
          <cell r="FA8930" t="str">
            <v>Bathroom</v>
          </cell>
          <cell r="FB8930">
            <v>64507.68</v>
          </cell>
          <cell r="FC8930">
            <v>72571.14</v>
          </cell>
          <cell r="FI8930" t="str">
            <v>ID</v>
          </cell>
          <cell r="FJ8930" t="str">
            <v>Exterior</v>
          </cell>
          <cell r="FK8930" t="str">
            <v>EISAnqnx</v>
          </cell>
          <cell r="FL8930">
            <v>1907943.9999999998</v>
          </cell>
        </row>
        <row r="8931">
          <cell r="EZ8931" t="str">
            <v>OR</v>
          </cell>
          <cell r="FA8931" t="str">
            <v>Bedrooms</v>
          </cell>
          <cell r="FB8931">
            <v>483807.6</v>
          </cell>
          <cell r="FC8931">
            <v>575731.04399999999</v>
          </cell>
          <cell r="FI8931" t="str">
            <v>ID</v>
          </cell>
          <cell r="FJ8931" t="str">
            <v>Exterior</v>
          </cell>
          <cell r="FK8931" t="str">
            <v>EISAx</v>
          </cell>
          <cell r="FL8931">
            <v>804913.875</v>
          </cell>
        </row>
        <row r="8932">
          <cell r="EZ8932" t="str">
            <v>OR</v>
          </cell>
          <cell r="FA8932" t="str">
            <v>Exterior</v>
          </cell>
          <cell r="FB8932">
            <v>24190.38</v>
          </cell>
          <cell r="FC8932">
            <v>1751383.5120000001</v>
          </cell>
          <cell r="FI8932" t="str">
            <v>ID</v>
          </cell>
          <cell r="FJ8932" t="str">
            <v>Garage</v>
          </cell>
          <cell r="FK8932" t="str">
            <v>EISAq</v>
          </cell>
          <cell r="FL8932">
            <v>71547.899999999994</v>
          </cell>
        </row>
        <row r="8933">
          <cell r="EZ8933" t="str">
            <v>OR</v>
          </cell>
          <cell r="FA8933" t="str">
            <v>Garage</v>
          </cell>
          <cell r="FB8933">
            <v>24190.38</v>
          </cell>
          <cell r="FC8933">
            <v>367693.77600000001</v>
          </cell>
          <cell r="FI8933" t="str">
            <v>ID</v>
          </cell>
          <cell r="FJ8933" t="str">
            <v>Kitchen</v>
          </cell>
          <cell r="FK8933" t="str">
            <v>EISAq</v>
          </cell>
          <cell r="FL8933">
            <v>23849.3</v>
          </cell>
        </row>
        <row r="8934">
          <cell r="EZ8934" t="str">
            <v>OR</v>
          </cell>
          <cell r="FA8934" t="str">
            <v>Kitchen</v>
          </cell>
          <cell r="FB8934">
            <v>88698.06</v>
          </cell>
          <cell r="FC8934">
            <v>298348.02</v>
          </cell>
          <cell r="FI8934" t="str">
            <v>ID</v>
          </cell>
          <cell r="FJ8934" t="str">
            <v>Kitchen</v>
          </cell>
          <cell r="FK8934" t="str">
            <v>EISAx</v>
          </cell>
          <cell r="FL8934">
            <v>1085143.1499999999</v>
          </cell>
        </row>
        <row r="8935">
          <cell r="EZ8935" t="str">
            <v>OR</v>
          </cell>
          <cell r="FA8935" t="str">
            <v>Living Room/Family Room</v>
          </cell>
          <cell r="FB8935">
            <v>249967.26</v>
          </cell>
          <cell r="FC8935">
            <v>364468.39199999999</v>
          </cell>
          <cell r="FI8935" t="str">
            <v>ID</v>
          </cell>
          <cell r="FJ8935" t="str">
            <v>Living Room/Family Room</v>
          </cell>
          <cell r="FK8935" t="str">
            <v>EISAnqnx</v>
          </cell>
          <cell r="FL8935">
            <v>357739.5</v>
          </cell>
        </row>
        <row r="8936">
          <cell r="EZ8936" t="str">
            <v>OR</v>
          </cell>
          <cell r="FA8936" t="str">
            <v>Other</v>
          </cell>
          <cell r="FB8936">
            <v>193523.04</v>
          </cell>
          <cell r="FC8936">
            <v>229002.264</v>
          </cell>
          <cell r="FI8936" t="str">
            <v>ID</v>
          </cell>
          <cell r="FJ8936" t="str">
            <v>Living Room/Family Room</v>
          </cell>
          <cell r="FK8936" t="str">
            <v>EISAx</v>
          </cell>
          <cell r="FL8936">
            <v>930122.7</v>
          </cell>
        </row>
        <row r="8937">
          <cell r="EZ8937" t="str">
            <v>OR</v>
          </cell>
          <cell r="FA8937" t="str">
            <v>Bathroom</v>
          </cell>
          <cell r="FB8937">
            <v>577517.69999999995</v>
          </cell>
          <cell r="FC8937">
            <v>184805.66399999999</v>
          </cell>
          <cell r="FI8937" t="str">
            <v>ID</v>
          </cell>
          <cell r="FJ8937" t="str">
            <v>Other</v>
          </cell>
          <cell r="FK8937" t="str">
            <v>EISAnqnx</v>
          </cell>
          <cell r="FL8937">
            <v>310040.89999999997</v>
          </cell>
        </row>
        <row r="8938">
          <cell r="EZ8938" t="str">
            <v>OR</v>
          </cell>
          <cell r="FA8938" t="str">
            <v>Bedrooms</v>
          </cell>
          <cell r="FB8938">
            <v>712271.83</v>
          </cell>
          <cell r="FC8938">
            <v>760398.30499999993</v>
          </cell>
          <cell r="FI8938" t="str">
            <v>ID</v>
          </cell>
          <cell r="FJ8938" t="str">
            <v>Other</v>
          </cell>
          <cell r="FK8938" t="str">
            <v>EISAq</v>
          </cell>
          <cell r="FL8938">
            <v>572383.19999999995</v>
          </cell>
        </row>
        <row r="8939">
          <cell r="EZ8939" t="str">
            <v>OR</v>
          </cell>
          <cell r="FA8939" t="str">
            <v>Garage</v>
          </cell>
          <cell r="FB8939">
            <v>527466.16599999997</v>
          </cell>
          <cell r="FC8939">
            <v>989480.326</v>
          </cell>
          <cell r="FI8939" t="str">
            <v>ID</v>
          </cell>
          <cell r="FJ8939" t="str">
            <v>Bathroom</v>
          </cell>
          <cell r="FK8939" t="str">
            <v>EISAnqnx</v>
          </cell>
          <cell r="FL8939">
            <v>681437.52</v>
          </cell>
        </row>
        <row r="8940">
          <cell r="EZ8940" t="str">
            <v>OR</v>
          </cell>
          <cell r="FA8940" t="str">
            <v>Kitchen</v>
          </cell>
          <cell r="FB8940">
            <v>202131.19500000001</v>
          </cell>
          <cell r="FC8940">
            <v>277208.49599999998</v>
          </cell>
          <cell r="FI8940" t="str">
            <v>ID</v>
          </cell>
          <cell r="FJ8940" t="str">
            <v>Bathroom</v>
          </cell>
          <cell r="FK8940" t="str">
            <v>EISAq</v>
          </cell>
          <cell r="FL8940">
            <v>340718.76</v>
          </cell>
        </row>
        <row r="8941">
          <cell r="EZ8941" t="str">
            <v>OR</v>
          </cell>
          <cell r="FA8941" t="str">
            <v>Living Room/Family Room</v>
          </cell>
          <cell r="FB8941">
            <v>654520.05999999994</v>
          </cell>
          <cell r="FC8941">
            <v>731522.42</v>
          </cell>
          <cell r="FI8941" t="str">
            <v>ID</v>
          </cell>
          <cell r="FJ8941" t="str">
            <v>Bedrooms</v>
          </cell>
          <cell r="FK8941" t="str">
            <v>EISAnqnx</v>
          </cell>
          <cell r="FL8941">
            <v>1135729.2</v>
          </cell>
        </row>
        <row r="8942">
          <cell r="EZ8942" t="str">
            <v>OR</v>
          </cell>
          <cell r="FA8942" t="str">
            <v>Other</v>
          </cell>
          <cell r="FB8942">
            <v>2531452.585</v>
          </cell>
          <cell r="FC8942">
            <v>2075213.602</v>
          </cell>
          <cell r="FI8942" t="str">
            <v>ID</v>
          </cell>
          <cell r="FJ8942" t="str">
            <v>Exterior</v>
          </cell>
          <cell r="FK8942" t="str">
            <v>EISAx</v>
          </cell>
          <cell r="FL8942">
            <v>851796.9</v>
          </cell>
        </row>
        <row r="8943">
          <cell r="EZ8943" t="str">
            <v>WA</v>
          </cell>
          <cell r="FA8943" t="str">
            <v>Bathroom</v>
          </cell>
          <cell r="FB8943">
            <v>2092890.24</v>
          </cell>
          <cell r="FC8943">
            <v>335734.47600000002</v>
          </cell>
          <cell r="FI8943" t="str">
            <v>ID</v>
          </cell>
          <cell r="FJ8943" t="str">
            <v>Garage</v>
          </cell>
          <cell r="FK8943" t="str">
            <v>EISAnqnx</v>
          </cell>
          <cell r="FL8943">
            <v>227145.84</v>
          </cell>
        </row>
        <row r="8944">
          <cell r="EZ8944" t="str">
            <v>WA</v>
          </cell>
          <cell r="FA8944" t="str">
            <v>Bedrooms</v>
          </cell>
          <cell r="FB8944">
            <v>1155449.82</v>
          </cell>
          <cell r="FC8944">
            <v>893838.54</v>
          </cell>
          <cell r="FI8944" t="str">
            <v>ID</v>
          </cell>
          <cell r="FJ8944" t="str">
            <v>Garage</v>
          </cell>
          <cell r="FK8944" t="str">
            <v>EISAq</v>
          </cell>
          <cell r="FL8944">
            <v>908583.36</v>
          </cell>
        </row>
        <row r="8945">
          <cell r="EZ8945" t="str">
            <v>WA</v>
          </cell>
          <cell r="FA8945" t="str">
            <v>Exterior</v>
          </cell>
          <cell r="FB8945">
            <v>191848.272</v>
          </cell>
          <cell r="FC8945">
            <v>4970614.32</v>
          </cell>
          <cell r="FI8945" t="str">
            <v>ID</v>
          </cell>
          <cell r="FJ8945" t="str">
            <v>Garage</v>
          </cell>
          <cell r="FK8945" t="str">
            <v>EISAx</v>
          </cell>
          <cell r="FL8945">
            <v>45429.168000000005</v>
          </cell>
        </row>
        <row r="8946">
          <cell r="EZ8946" t="str">
            <v>WA</v>
          </cell>
          <cell r="FA8946" t="str">
            <v>Garage</v>
          </cell>
          <cell r="FB8946">
            <v>0</v>
          </cell>
          <cell r="FC8946">
            <v>0</v>
          </cell>
          <cell r="FI8946" t="str">
            <v>ID</v>
          </cell>
          <cell r="FJ8946" t="str">
            <v>Kitchen</v>
          </cell>
          <cell r="FK8946" t="str">
            <v>EISAq</v>
          </cell>
          <cell r="FL8946">
            <v>605722.24</v>
          </cell>
        </row>
        <row r="8947">
          <cell r="EZ8947" t="str">
            <v>WA</v>
          </cell>
          <cell r="FA8947" t="str">
            <v>Kitchen</v>
          </cell>
          <cell r="FB8947">
            <v>697630.08000000007</v>
          </cell>
          <cell r="FC8947">
            <v>545023.5</v>
          </cell>
          <cell r="FI8947" t="str">
            <v>ID</v>
          </cell>
          <cell r="FJ8947" t="str">
            <v>Living Room/Family Room</v>
          </cell>
          <cell r="FK8947" t="str">
            <v>EISAnqnx</v>
          </cell>
          <cell r="FL8947">
            <v>851796.9</v>
          </cell>
        </row>
        <row r="8948">
          <cell r="EZ8948" t="str">
            <v>WA</v>
          </cell>
          <cell r="FA8948" t="str">
            <v>Living Room/Family Room</v>
          </cell>
          <cell r="FB8948">
            <v>1962084.6</v>
          </cell>
          <cell r="FC8948">
            <v>1229573.0160000001</v>
          </cell>
          <cell r="FI8948" t="str">
            <v>ID</v>
          </cell>
          <cell r="FJ8948" t="str">
            <v>Living Room/Family Room</v>
          </cell>
          <cell r="FK8948" t="str">
            <v>EISAq</v>
          </cell>
          <cell r="FL8948">
            <v>219574.31200000001</v>
          </cell>
        </row>
        <row r="8949">
          <cell r="EZ8949" t="str">
            <v>WA</v>
          </cell>
          <cell r="FA8949" t="str">
            <v>Other</v>
          </cell>
          <cell r="FB8949">
            <v>1133648.8800000001</v>
          </cell>
          <cell r="FC8949">
            <v>1752795.5760000001</v>
          </cell>
          <cell r="FI8949" t="str">
            <v>ID</v>
          </cell>
          <cell r="FJ8949" t="str">
            <v>Living Room/Family Room</v>
          </cell>
          <cell r="FK8949" t="str">
            <v>EISAx</v>
          </cell>
          <cell r="FL8949">
            <v>757152.8</v>
          </cell>
        </row>
        <row r="8950">
          <cell r="EZ8950" t="str">
            <v>MT</v>
          </cell>
          <cell r="FA8950" t="str">
            <v>Bathroom</v>
          </cell>
          <cell r="FB8950">
            <v>1395730.33</v>
          </cell>
          <cell r="FC8950">
            <v>362250.62</v>
          </cell>
          <cell r="FI8950" t="str">
            <v>ID</v>
          </cell>
          <cell r="FJ8950" t="str">
            <v>Other</v>
          </cell>
          <cell r="FK8950" t="str">
            <v>EISAnqnx</v>
          </cell>
          <cell r="FL8950">
            <v>378576.4</v>
          </cell>
        </row>
        <row r="8951">
          <cell r="EZ8951" t="str">
            <v>MT</v>
          </cell>
          <cell r="FA8951" t="str">
            <v>Bedrooms</v>
          </cell>
          <cell r="FB8951">
            <v>1704708.8</v>
          </cell>
          <cell r="FC8951">
            <v>1321149.32</v>
          </cell>
          <cell r="FI8951" t="str">
            <v>ID</v>
          </cell>
          <cell r="FJ8951" t="str">
            <v>Other</v>
          </cell>
          <cell r="FK8951" t="str">
            <v>EISAq</v>
          </cell>
          <cell r="FL8951">
            <v>151430.56</v>
          </cell>
        </row>
        <row r="8952">
          <cell r="EZ8952" t="str">
            <v>MT</v>
          </cell>
          <cell r="FA8952" t="str">
            <v>Exterior</v>
          </cell>
          <cell r="FB8952">
            <v>639265.80000000005</v>
          </cell>
          <cell r="FC8952">
            <v>5131173.4879999999</v>
          </cell>
          <cell r="FI8952" t="str">
            <v>ID</v>
          </cell>
          <cell r="FJ8952" t="str">
            <v>Other</v>
          </cell>
          <cell r="FK8952" t="str">
            <v>EISAx</v>
          </cell>
          <cell r="FL8952">
            <v>567864.6</v>
          </cell>
        </row>
        <row r="8953">
          <cell r="EZ8953" t="str">
            <v>MT</v>
          </cell>
          <cell r="FA8953" t="str">
            <v>Garage</v>
          </cell>
          <cell r="FB8953">
            <v>0</v>
          </cell>
          <cell r="FC8953">
            <v>0</v>
          </cell>
          <cell r="FI8953" t="str">
            <v>OR</v>
          </cell>
          <cell r="FJ8953" t="str">
            <v>Bathroom</v>
          </cell>
          <cell r="FK8953" t="str">
            <v>EISAnqnx</v>
          </cell>
          <cell r="FL8953">
            <v>258030.72</v>
          </cell>
        </row>
        <row r="8954">
          <cell r="EZ8954" t="str">
            <v>MT</v>
          </cell>
          <cell r="FA8954" t="str">
            <v>Living Room/Family Room</v>
          </cell>
          <cell r="FB8954">
            <v>1962546.0060000001</v>
          </cell>
          <cell r="FC8954">
            <v>1683399.94</v>
          </cell>
          <cell r="FI8954" t="str">
            <v>OR</v>
          </cell>
          <cell r="FJ8954" t="str">
            <v>Bathroom</v>
          </cell>
          <cell r="FK8954" t="str">
            <v>EISAq</v>
          </cell>
          <cell r="FL8954">
            <v>104824.98</v>
          </cell>
        </row>
        <row r="8955">
          <cell r="EZ8955" t="str">
            <v>MT</v>
          </cell>
          <cell r="FA8955" t="str">
            <v>Other</v>
          </cell>
          <cell r="FB8955">
            <v>1446871.594</v>
          </cell>
          <cell r="FC8955">
            <v>1608818.93</v>
          </cell>
          <cell r="FI8955" t="str">
            <v>OR</v>
          </cell>
          <cell r="FJ8955" t="str">
            <v>Bedrooms</v>
          </cell>
          <cell r="FK8955" t="str">
            <v>EISAnqnx</v>
          </cell>
          <cell r="FL8955">
            <v>387046.08</v>
          </cell>
        </row>
        <row r="8956">
          <cell r="EZ8956" t="str">
            <v>MT</v>
          </cell>
          <cell r="FA8956" t="str">
            <v>Bedrooms</v>
          </cell>
          <cell r="FB8956">
            <v>84706.246000000014</v>
          </cell>
          <cell r="FC8956">
            <v>355995.16900000005</v>
          </cell>
          <cell r="FI8956" t="str">
            <v>OR</v>
          </cell>
          <cell r="FJ8956" t="str">
            <v>Bedrooms</v>
          </cell>
          <cell r="FK8956" t="str">
            <v>EISAq</v>
          </cell>
          <cell r="FL8956">
            <v>83859.983999999997</v>
          </cell>
        </row>
        <row r="8957">
          <cell r="EZ8957" t="str">
            <v>MT</v>
          </cell>
          <cell r="FA8957" t="str">
            <v>Exterior</v>
          </cell>
          <cell r="FB8957">
            <v>25182.938000000002</v>
          </cell>
          <cell r="FC8957">
            <v>1762805.6600000001</v>
          </cell>
          <cell r="FI8957" t="str">
            <v>OR</v>
          </cell>
          <cell r="FJ8957" t="str">
            <v>Exterior</v>
          </cell>
          <cell r="FK8957" t="str">
            <v>EISAnqnx</v>
          </cell>
          <cell r="FL8957">
            <v>193523.04</v>
          </cell>
        </row>
        <row r="8958">
          <cell r="EZ8958" t="str">
            <v>MT</v>
          </cell>
          <cell r="FA8958" t="str">
            <v>Garage</v>
          </cell>
          <cell r="FB8958">
            <v>0</v>
          </cell>
          <cell r="FC8958">
            <v>0</v>
          </cell>
          <cell r="FI8958" t="str">
            <v>OR</v>
          </cell>
          <cell r="FJ8958" t="str">
            <v>Exterior</v>
          </cell>
          <cell r="FK8958" t="str">
            <v>EISAq</v>
          </cell>
          <cell r="FL8958">
            <v>283833.79200000002</v>
          </cell>
        </row>
        <row r="8959">
          <cell r="EZ8959" t="str">
            <v>MT</v>
          </cell>
          <cell r="FA8959" t="str">
            <v>Kitchen</v>
          </cell>
          <cell r="FB8959">
            <v>183148.64</v>
          </cell>
          <cell r="FC8959">
            <v>187727.35600000003</v>
          </cell>
          <cell r="FI8959" t="str">
            <v>OR</v>
          </cell>
          <cell r="FJ8959" t="str">
            <v>Garage</v>
          </cell>
          <cell r="FK8959" t="str">
            <v>EISAnqnx</v>
          </cell>
          <cell r="FL8959">
            <v>0</v>
          </cell>
        </row>
        <row r="8960">
          <cell r="EZ8960" t="str">
            <v>MT</v>
          </cell>
          <cell r="FA8960" t="str">
            <v>Living Room/Family Room</v>
          </cell>
          <cell r="FB8960">
            <v>120191.29500000001</v>
          </cell>
          <cell r="FC8960">
            <v>434978.02</v>
          </cell>
          <cell r="FI8960" t="str">
            <v>OR</v>
          </cell>
          <cell r="FJ8960" t="str">
            <v>Garage</v>
          </cell>
          <cell r="FK8960" t="str">
            <v>EISAq</v>
          </cell>
          <cell r="FL8960">
            <v>0</v>
          </cell>
        </row>
        <row r="8961">
          <cell r="EZ8961" t="str">
            <v>MT</v>
          </cell>
          <cell r="FA8961" t="str">
            <v>Other</v>
          </cell>
          <cell r="FB8961">
            <v>352561.13200000004</v>
          </cell>
          <cell r="FC8961">
            <v>692530.79500000004</v>
          </cell>
          <cell r="FI8961" t="str">
            <v>OR</v>
          </cell>
          <cell r="FJ8961" t="str">
            <v>Kitchen</v>
          </cell>
          <cell r="FK8961" t="str">
            <v>EISAq</v>
          </cell>
          <cell r="FL8961">
            <v>72571.14</v>
          </cell>
        </row>
        <row r="8962">
          <cell r="EZ8962" t="str">
            <v>ID</v>
          </cell>
          <cell r="FA8962" t="str">
            <v>Bathroom</v>
          </cell>
          <cell r="FB8962">
            <v>813939.26</v>
          </cell>
          <cell r="FC8962">
            <v>439148.62400000001</v>
          </cell>
          <cell r="FI8962" t="str">
            <v>OR</v>
          </cell>
          <cell r="FJ8962" t="str">
            <v>Kitchen</v>
          </cell>
          <cell r="FK8962" t="str">
            <v>EISAx</v>
          </cell>
          <cell r="FL8962">
            <v>524124.9</v>
          </cell>
        </row>
        <row r="8963">
          <cell r="EZ8963" t="str">
            <v>ID</v>
          </cell>
          <cell r="FA8963" t="str">
            <v>Bedrooms</v>
          </cell>
          <cell r="FB8963">
            <v>2157885.48</v>
          </cell>
          <cell r="FC8963">
            <v>2305530.2760000001</v>
          </cell>
          <cell r="FI8963" t="str">
            <v>OR</v>
          </cell>
          <cell r="FJ8963" t="str">
            <v>Living Room/Family Room</v>
          </cell>
          <cell r="FK8963" t="str">
            <v>EISAnqnx</v>
          </cell>
          <cell r="FL8963">
            <v>290284.56</v>
          </cell>
        </row>
        <row r="8964">
          <cell r="EZ8964" t="str">
            <v>ID</v>
          </cell>
          <cell r="FA8964" t="str">
            <v>Exterior</v>
          </cell>
          <cell r="FB8964">
            <v>560293.07200000004</v>
          </cell>
          <cell r="FC8964">
            <v>6935519.648</v>
          </cell>
          <cell r="FI8964" t="str">
            <v>OR</v>
          </cell>
          <cell r="FJ8964" t="str">
            <v>Other</v>
          </cell>
          <cell r="FK8964" t="str">
            <v>EISAnqnx</v>
          </cell>
          <cell r="FL8964">
            <v>387046.08</v>
          </cell>
        </row>
        <row r="8965">
          <cell r="EZ8965" t="str">
            <v>ID</v>
          </cell>
          <cell r="FA8965" t="str">
            <v>Garage</v>
          </cell>
          <cell r="FB8965">
            <v>1078942.74</v>
          </cell>
          <cell r="FC8965">
            <v>2362316.736</v>
          </cell>
          <cell r="FI8965" t="str">
            <v>OR</v>
          </cell>
          <cell r="FJ8965" t="str">
            <v>Other</v>
          </cell>
          <cell r="FK8965" t="str">
            <v>EISAx</v>
          </cell>
          <cell r="FL8965">
            <v>628949.88</v>
          </cell>
        </row>
        <row r="8966">
          <cell r="EZ8966" t="str">
            <v>ID</v>
          </cell>
          <cell r="FA8966" t="str">
            <v>Kitchen</v>
          </cell>
          <cell r="FB8966">
            <v>1817166.72</v>
          </cell>
          <cell r="FC8966">
            <v>738223.98</v>
          </cell>
          <cell r="FI8966" t="str">
            <v>WA</v>
          </cell>
          <cell r="FJ8966" t="str">
            <v>Bathroom</v>
          </cell>
          <cell r="FK8966" t="str">
            <v>EISAnqnx</v>
          </cell>
          <cell r="FL8966">
            <v>124799.58</v>
          </cell>
        </row>
        <row r="8967">
          <cell r="EZ8967" t="str">
            <v>ID</v>
          </cell>
          <cell r="FA8967" t="str">
            <v>Living Room/Family Room</v>
          </cell>
          <cell r="FB8967">
            <v>908583.36</v>
          </cell>
          <cell r="FC8967">
            <v>1135729.2</v>
          </cell>
          <cell r="FI8967" t="str">
            <v>WA</v>
          </cell>
          <cell r="FJ8967" t="str">
            <v>Bedrooms</v>
          </cell>
          <cell r="FK8967" t="str">
            <v>EISAnqnx</v>
          </cell>
          <cell r="FL8967">
            <v>124799.58</v>
          </cell>
        </row>
        <row r="8968">
          <cell r="EZ8968" t="str">
            <v>ID</v>
          </cell>
          <cell r="FA8968" t="str">
            <v>Other</v>
          </cell>
          <cell r="FB8968">
            <v>3180041.7600000002</v>
          </cell>
          <cell r="FC8968">
            <v>1828524.0120000001</v>
          </cell>
          <cell r="FI8968" t="str">
            <v>WA</v>
          </cell>
          <cell r="FJ8968" t="str">
            <v>Bedrooms</v>
          </cell>
          <cell r="FK8968" t="str">
            <v>EISAq</v>
          </cell>
          <cell r="FL8968">
            <v>278719.06199999998</v>
          </cell>
        </row>
        <row r="8969">
          <cell r="EZ8969" t="str">
            <v>WA</v>
          </cell>
          <cell r="FA8969" t="str">
            <v>Bathroom</v>
          </cell>
          <cell r="FB8969">
            <v>549118.152</v>
          </cell>
          <cell r="FC8969">
            <v>351518.81699999998</v>
          </cell>
          <cell r="FI8969" t="str">
            <v>WA</v>
          </cell>
          <cell r="FJ8969" t="str">
            <v>Exterior</v>
          </cell>
          <cell r="FK8969" t="str">
            <v>EISAq</v>
          </cell>
          <cell r="FL8969">
            <v>232959.21599999999</v>
          </cell>
        </row>
        <row r="8970">
          <cell r="EZ8970" t="str">
            <v>WA</v>
          </cell>
          <cell r="FA8970" t="str">
            <v>Bedrooms</v>
          </cell>
          <cell r="FB8970">
            <v>1559994.75</v>
          </cell>
          <cell r="FC8970">
            <v>1148156.1359999999</v>
          </cell>
          <cell r="FI8970" t="str">
            <v>WA</v>
          </cell>
          <cell r="FJ8970" t="str">
            <v>Garage</v>
          </cell>
          <cell r="FK8970" t="str">
            <v>EISAq</v>
          </cell>
          <cell r="FL8970">
            <v>224639.24400000001</v>
          </cell>
        </row>
        <row r="8971">
          <cell r="EZ8971" t="str">
            <v>WA</v>
          </cell>
          <cell r="FA8971" t="str">
            <v>Exterior</v>
          </cell>
          <cell r="FB8971">
            <v>1164796.08</v>
          </cell>
          <cell r="FC8971">
            <v>5982059.8679999998</v>
          </cell>
          <cell r="FI8971" t="str">
            <v>WA</v>
          </cell>
          <cell r="FJ8971" t="str">
            <v>Kitchen</v>
          </cell>
          <cell r="FK8971" t="str">
            <v>EISAx</v>
          </cell>
          <cell r="FL8971">
            <v>738397.51500000001</v>
          </cell>
        </row>
        <row r="8972">
          <cell r="EZ8972" t="str">
            <v>WA</v>
          </cell>
          <cell r="FA8972" t="str">
            <v>Garage</v>
          </cell>
          <cell r="FB8972">
            <v>249599.16</v>
          </cell>
          <cell r="FC8972">
            <v>956796.78</v>
          </cell>
          <cell r="FI8972" t="str">
            <v>WA</v>
          </cell>
          <cell r="FJ8972" t="str">
            <v>Living Room/Family Room</v>
          </cell>
          <cell r="FK8972" t="str">
            <v>EISAx</v>
          </cell>
          <cell r="FL8972">
            <v>499198.32</v>
          </cell>
        </row>
        <row r="8973">
          <cell r="EZ8973" t="str">
            <v>WA</v>
          </cell>
          <cell r="FA8973" t="str">
            <v>Kitchen</v>
          </cell>
          <cell r="FB8973">
            <v>415998.6</v>
          </cell>
          <cell r="FC8973">
            <v>259999.125</v>
          </cell>
          <cell r="FI8973" t="str">
            <v>WA</v>
          </cell>
          <cell r="FJ8973" t="str">
            <v>Other</v>
          </cell>
          <cell r="FK8973" t="str">
            <v>EISAnqnx</v>
          </cell>
          <cell r="FL8973">
            <v>998396.64</v>
          </cell>
        </row>
        <row r="8974">
          <cell r="EZ8974" t="str">
            <v>WA</v>
          </cell>
          <cell r="FA8974" t="str">
            <v>Living Room/Family Room</v>
          </cell>
          <cell r="FB8974">
            <v>2495991.6</v>
          </cell>
          <cell r="FC8974">
            <v>534558.201</v>
          </cell>
          <cell r="FI8974" t="str">
            <v>WA</v>
          </cell>
          <cell r="FJ8974" t="str">
            <v>Other</v>
          </cell>
          <cell r="FK8974" t="str">
            <v>EISAq</v>
          </cell>
          <cell r="FL8974">
            <v>253759.14599999998</v>
          </cell>
        </row>
        <row r="8975">
          <cell r="EZ8975" t="str">
            <v>WA</v>
          </cell>
          <cell r="FA8975" t="str">
            <v>Other</v>
          </cell>
          <cell r="FB8975">
            <v>6354378.6150000002</v>
          </cell>
          <cell r="FC8975">
            <v>3762707.3369999998</v>
          </cell>
          <cell r="FI8975" t="str">
            <v>ID</v>
          </cell>
          <cell r="FJ8975" t="str">
            <v>Bathroom</v>
          </cell>
          <cell r="FK8975" t="str">
            <v>EISAnqnx</v>
          </cell>
          <cell r="FL8975">
            <v>908583.36</v>
          </cell>
        </row>
        <row r="8976">
          <cell r="EZ8976" t="str">
            <v>WA</v>
          </cell>
          <cell r="FA8976" t="str">
            <v>Bathroom</v>
          </cell>
          <cell r="FB8976">
            <v>457029.12</v>
          </cell>
          <cell r="FC8976">
            <v>133300.16</v>
          </cell>
          <cell r="FI8976" t="str">
            <v>ID</v>
          </cell>
          <cell r="FJ8976" t="str">
            <v>Bathroom</v>
          </cell>
          <cell r="FK8976" t="str">
            <v>EISAq</v>
          </cell>
          <cell r="FL8976">
            <v>113572.92</v>
          </cell>
        </row>
        <row r="8977">
          <cell r="EZ8977" t="str">
            <v>WA</v>
          </cell>
          <cell r="FA8977" t="str">
            <v>Bedrooms</v>
          </cell>
          <cell r="FB8977">
            <v>279930.33600000001</v>
          </cell>
          <cell r="FC8977">
            <v>590329.28</v>
          </cell>
          <cell r="FI8977" t="str">
            <v>ID</v>
          </cell>
          <cell r="FJ8977" t="str">
            <v>Bedrooms</v>
          </cell>
          <cell r="FK8977" t="str">
            <v>EISAnqnx</v>
          </cell>
          <cell r="FL8977">
            <v>1817166.72</v>
          </cell>
        </row>
        <row r="8978">
          <cell r="EZ8978" t="str">
            <v>WA</v>
          </cell>
          <cell r="FA8978" t="str">
            <v>Exterior</v>
          </cell>
          <cell r="FB8978">
            <v>114257.28</v>
          </cell>
          <cell r="FC8978">
            <v>1675773.44</v>
          </cell>
          <cell r="FI8978" t="str">
            <v>ID</v>
          </cell>
          <cell r="FJ8978" t="str">
            <v>Bedrooms</v>
          </cell>
          <cell r="FK8978" t="str">
            <v>EISAq</v>
          </cell>
          <cell r="FL8978">
            <v>283932.3</v>
          </cell>
        </row>
        <row r="8979">
          <cell r="EZ8979" t="str">
            <v>WA</v>
          </cell>
          <cell r="FA8979" t="str">
            <v>Kitchen</v>
          </cell>
          <cell r="FB8979">
            <v>304686.08000000002</v>
          </cell>
          <cell r="FC8979">
            <v>161864.48000000001</v>
          </cell>
          <cell r="FI8979" t="str">
            <v>ID</v>
          </cell>
          <cell r="FJ8979" t="str">
            <v>Bedrooms</v>
          </cell>
          <cell r="FK8979" t="str">
            <v>EISAx</v>
          </cell>
          <cell r="FL8979">
            <v>1590020.8800000001</v>
          </cell>
        </row>
        <row r="8980">
          <cell r="EZ8980" t="str">
            <v>WA</v>
          </cell>
          <cell r="FA8980" t="str">
            <v>Living Room/Family Room</v>
          </cell>
          <cell r="FB8980">
            <v>154247.32800000001</v>
          </cell>
          <cell r="FC8980">
            <v>580807.84</v>
          </cell>
          <cell r="FI8980" t="str">
            <v>ID</v>
          </cell>
          <cell r="FJ8980" t="str">
            <v>Exterior</v>
          </cell>
          <cell r="FK8980" t="str">
            <v>EISAnqnx</v>
          </cell>
          <cell r="FL8980">
            <v>908583.36</v>
          </cell>
        </row>
        <row r="8981">
          <cell r="EZ8981" t="str">
            <v>WA</v>
          </cell>
          <cell r="FA8981" t="str">
            <v>Other</v>
          </cell>
          <cell r="FB8981">
            <v>228514.56</v>
          </cell>
          <cell r="FC8981">
            <v>133300.16</v>
          </cell>
          <cell r="FI8981" t="str">
            <v>ID</v>
          </cell>
          <cell r="FJ8981" t="str">
            <v>Garage</v>
          </cell>
          <cell r="FK8981" t="str">
            <v>EISAnqnx</v>
          </cell>
          <cell r="FL8981">
            <v>378576.4</v>
          </cell>
        </row>
        <row r="8982">
          <cell r="EZ8982" t="str">
            <v>WA</v>
          </cell>
          <cell r="FA8982" t="str">
            <v>Bathroom</v>
          </cell>
          <cell r="FB8982">
            <v>4087186.2449999996</v>
          </cell>
          <cell r="FC8982">
            <v>644797.82999999996</v>
          </cell>
          <cell r="FI8982" t="str">
            <v>ID</v>
          </cell>
          <cell r="FJ8982" t="str">
            <v>Garage</v>
          </cell>
          <cell r="FK8982" t="str">
            <v>EISAq</v>
          </cell>
          <cell r="FL8982">
            <v>408862.51199999999</v>
          </cell>
        </row>
        <row r="8983">
          <cell r="EZ8983" t="str">
            <v>WA</v>
          </cell>
          <cell r="FA8983" t="str">
            <v>Bedrooms</v>
          </cell>
          <cell r="FB8983">
            <v>2211032.5589999999</v>
          </cell>
          <cell r="FC8983">
            <v>1882393.665</v>
          </cell>
          <cell r="FI8983" t="str">
            <v>ID</v>
          </cell>
          <cell r="FJ8983" t="str">
            <v>Kitchen</v>
          </cell>
          <cell r="FK8983" t="str">
            <v>EISAnqnx</v>
          </cell>
          <cell r="FL8983">
            <v>378576.4</v>
          </cell>
        </row>
        <row r="8984">
          <cell r="EZ8984" t="str">
            <v>WA</v>
          </cell>
          <cell r="FA8984" t="str">
            <v>Garage</v>
          </cell>
          <cell r="FB8984">
            <v>124799.58</v>
          </cell>
          <cell r="FC8984">
            <v>1643194.47</v>
          </cell>
          <cell r="FI8984" t="str">
            <v>ID</v>
          </cell>
          <cell r="FJ8984" t="str">
            <v>Kitchen</v>
          </cell>
          <cell r="FK8984" t="str">
            <v>EISAq</v>
          </cell>
          <cell r="FL8984">
            <v>454291.68</v>
          </cell>
        </row>
        <row r="8985">
          <cell r="EZ8985" t="str">
            <v>WA</v>
          </cell>
          <cell r="FA8985" t="str">
            <v>Kitchen</v>
          </cell>
          <cell r="FB8985">
            <v>218399.26499999998</v>
          </cell>
          <cell r="FC8985">
            <v>478398.39</v>
          </cell>
          <cell r="FI8985" t="str">
            <v>ID</v>
          </cell>
          <cell r="FJ8985" t="str">
            <v>Kitchen</v>
          </cell>
          <cell r="FK8985" t="str">
            <v>EISAx</v>
          </cell>
          <cell r="FL8985">
            <v>1230373.3</v>
          </cell>
        </row>
        <row r="8986">
          <cell r="EZ8986" t="str">
            <v>WA</v>
          </cell>
          <cell r="FA8986" t="str">
            <v>Living Room/Family Room</v>
          </cell>
          <cell r="FB8986">
            <v>2387831.9640000002</v>
          </cell>
          <cell r="FC8986">
            <v>1757594.085</v>
          </cell>
          <cell r="FI8986" t="str">
            <v>ID</v>
          </cell>
          <cell r="FJ8986" t="str">
            <v>Living Room/Family Room</v>
          </cell>
          <cell r="FK8986" t="str">
            <v>EISAnqnx</v>
          </cell>
          <cell r="FL8986">
            <v>1514305.6</v>
          </cell>
        </row>
        <row r="8987">
          <cell r="EZ8987" t="str">
            <v>WA</v>
          </cell>
          <cell r="FA8987" t="str">
            <v>Other</v>
          </cell>
          <cell r="FB8987">
            <v>1851193.77</v>
          </cell>
          <cell r="FC8987">
            <v>2163192.7199999997</v>
          </cell>
          <cell r="FI8987" t="str">
            <v>ID</v>
          </cell>
          <cell r="FJ8987" t="str">
            <v>Living Room/Family Room</v>
          </cell>
          <cell r="FK8987" t="str">
            <v>EISAq</v>
          </cell>
          <cell r="FL8987">
            <v>113572.92</v>
          </cell>
        </row>
        <row r="8988">
          <cell r="EZ8988" t="str">
            <v>WA</v>
          </cell>
          <cell r="FA8988" t="str">
            <v>Bathroom</v>
          </cell>
          <cell r="FB8988">
            <v>553278.13800000004</v>
          </cell>
          <cell r="FC8988">
            <v>149759.49599999998</v>
          </cell>
          <cell r="FI8988" t="str">
            <v>ID</v>
          </cell>
          <cell r="FJ8988" t="str">
            <v>Other</v>
          </cell>
          <cell r="FK8988" t="str">
            <v>EISAnqnx</v>
          </cell>
          <cell r="FL8988">
            <v>302861.12</v>
          </cell>
        </row>
        <row r="8989">
          <cell r="EZ8989" t="str">
            <v>WA</v>
          </cell>
          <cell r="FA8989" t="str">
            <v>Bedrooms</v>
          </cell>
          <cell r="FB8989">
            <v>775837.38899999997</v>
          </cell>
          <cell r="FC8989">
            <v>844477.15799999994</v>
          </cell>
          <cell r="FI8989" t="str">
            <v>ID</v>
          </cell>
          <cell r="FJ8989" t="str">
            <v>Other</v>
          </cell>
          <cell r="FK8989" t="str">
            <v>EISAq</v>
          </cell>
          <cell r="FL8989">
            <v>1703593.8</v>
          </cell>
        </row>
        <row r="8990">
          <cell r="EZ8990" t="str">
            <v>WA</v>
          </cell>
          <cell r="FA8990" t="str">
            <v>Exterior</v>
          </cell>
          <cell r="FB8990">
            <v>2828790.48</v>
          </cell>
          <cell r="FC8990">
            <v>4232785.7549999999</v>
          </cell>
          <cell r="FI8990" t="str">
            <v>ID</v>
          </cell>
          <cell r="FJ8990" t="str">
            <v>Other</v>
          </cell>
          <cell r="FK8990" t="str">
            <v>EISAx</v>
          </cell>
          <cell r="FL8990">
            <v>189288.2</v>
          </cell>
        </row>
        <row r="8991">
          <cell r="EZ8991" t="str">
            <v>WA</v>
          </cell>
          <cell r="FA8991" t="str">
            <v>Garage</v>
          </cell>
          <cell r="FB8991">
            <v>1539194.82</v>
          </cell>
          <cell r="FC8991">
            <v>748797.48</v>
          </cell>
          <cell r="FI8991" t="str">
            <v>ID</v>
          </cell>
          <cell r="FJ8991" t="str">
            <v>Bathroom</v>
          </cell>
          <cell r="FK8991" t="str">
            <v>EISAnqnx</v>
          </cell>
          <cell r="FL8991">
            <v>155020.44999999998</v>
          </cell>
        </row>
        <row r="8992">
          <cell r="EZ8992" t="str">
            <v>WA</v>
          </cell>
          <cell r="FA8992" t="str">
            <v>Kitchen</v>
          </cell>
          <cell r="FB8992">
            <v>1518394.89</v>
          </cell>
          <cell r="FC8992">
            <v>366078.76799999998</v>
          </cell>
          <cell r="FI8992" t="str">
            <v>ID</v>
          </cell>
          <cell r="FJ8992" t="str">
            <v>Bedrooms</v>
          </cell>
          <cell r="FK8992" t="str">
            <v>EISAnqnx</v>
          </cell>
          <cell r="FL8992">
            <v>387551.125</v>
          </cell>
        </row>
        <row r="8993">
          <cell r="EZ8993" t="str">
            <v>WA</v>
          </cell>
          <cell r="FA8993" t="str">
            <v>Living Room/Family Room</v>
          </cell>
          <cell r="FB8993">
            <v>413918.60699999996</v>
          </cell>
          <cell r="FC8993">
            <v>1123196.22</v>
          </cell>
          <cell r="FI8993" t="str">
            <v>ID</v>
          </cell>
          <cell r="FJ8993" t="str">
            <v>Exterior</v>
          </cell>
          <cell r="FK8993" t="str">
            <v>EISAnqnx</v>
          </cell>
          <cell r="FL8993">
            <v>393513.44999999995</v>
          </cell>
        </row>
        <row r="8994">
          <cell r="EZ8994" t="str">
            <v>WA</v>
          </cell>
          <cell r="FA8994" t="str">
            <v>Other</v>
          </cell>
          <cell r="FB8994">
            <v>917276.91299999994</v>
          </cell>
          <cell r="FC8994">
            <v>669757.74599999993</v>
          </cell>
          <cell r="FI8994" t="str">
            <v>ID</v>
          </cell>
          <cell r="FJ8994" t="str">
            <v>Garage</v>
          </cell>
          <cell r="FK8994" t="str">
            <v>EISAq</v>
          </cell>
          <cell r="FL8994">
            <v>1144766.3999999999</v>
          </cell>
        </row>
        <row r="8995">
          <cell r="EZ8995" t="str">
            <v>WA</v>
          </cell>
          <cell r="FA8995" t="str">
            <v>Bathroom</v>
          </cell>
          <cell r="FB8995">
            <v>1553754.7709999999</v>
          </cell>
          <cell r="FC8995">
            <v>341118.85200000001</v>
          </cell>
          <cell r="FI8995" t="str">
            <v>ID</v>
          </cell>
          <cell r="FJ8995" t="str">
            <v>Living Room/Family Room</v>
          </cell>
          <cell r="FK8995" t="str">
            <v>EISAnqnx</v>
          </cell>
          <cell r="FL8995">
            <v>89434.875</v>
          </cell>
        </row>
        <row r="8996">
          <cell r="EZ8996" t="str">
            <v>WA</v>
          </cell>
          <cell r="FA8996" t="str">
            <v>Bedrooms</v>
          </cell>
          <cell r="FB8996">
            <v>815357.25599999994</v>
          </cell>
          <cell r="FC8996">
            <v>1568314.7220000001</v>
          </cell>
          <cell r="FI8996" t="str">
            <v>ID</v>
          </cell>
          <cell r="FJ8996" t="str">
            <v>Living Room/Family Room</v>
          </cell>
          <cell r="FK8996" t="str">
            <v>EISAq</v>
          </cell>
          <cell r="FL8996">
            <v>52468.46</v>
          </cell>
        </row>
        <row r="8997">
          <cell r="EZ8997" t="str">
            <v>WA</v>
          </cell>
          <cell r="FA8997" t="str">
            <v>Exterior</v>
          </cell>
          <cell r="FB8997">
            <v>239199.19500000001</v>
          </cell>
          <cell r="FC8997">
            <v>4251505.6919999998</v>
          </cell>
          <cell r="FI8997" t="str">
            <v>ID</v>
          </cell>
          <cell r="FJ8997" t="str">
            <v>Other</v>
          </cell>
          <cell r="FK8997" t="str">
            <v>EISAnqnx</v>
          </cell>
          <cell r="FL8997">
            <v>530646.92499999993</v>
          </cell>
        </row>
        <row r="8998">
          <cell r="EZ8998" t="str">
            <v>WA</v>
          </cell>
          <cell r="FA8998" t="str">
            <v>Garage</v>
          </cell>
          <cell r="FB8998">
            <v>95679.678</v>
          </cell>
          <cell r="FC8998">
            <v>1006716.612</v>
          </cell>
          <cell r="FI8998" t="str">
            <v>ID</v>
          </cell>
          <cell r="FJ8998" t="str">
            <v>Other</v>
          </cell>
          <cell r="FK8998" t="str">
            <v>EISAq</v>
          </cell>
          <cell r="FL8998">
            <v>381588.8</v>
          </cell>
        </row>
        <row r="8999">
          <cell r="EZ8999" t="str">
            <v>WA</v>
          </cell>
          <cell r="FA8999" t="str">
            <v>Kitchen</v>
          </cell>
          <cell r="FB8999">
            <v>811197.27</v>
          </cell>
          <cell r="FC8999">
            <v>449278.48800000001</v>
          </cell>
          <cell r="FI8999" t="str">
            <v>MT</v>
          </cell>
          <cell r="FJ8999" t="str">
            <v>Bathroom</v>
          </cell>
          <cell r="FK8999" t="str">
            <v>EISAnqnx</v>
          </cell>
          <cell r="FL8999">
            <v>511412.64</v>
          </cell>
        </row>
        <row r="9000">
          <cell r="EZ9000" t="str">
            <v>WA</v>
          </cell>
          <cell r="FA9000" t="str">
            <v>Living Room/Family Room</v>
          </cell>
          <cell r="FB9000">
            <v>831997.2</v>
          </cell>
          <cell r="FC9000">
            <v>963036.75899999996</v>
          </cell>
          <cell r="FI9000" t="str">
            <v>MT</v>
          </cell>
          <cell r="FJ9000" t="str">
            <v>Bedrooms</v>
          </cell>
          <cell r="FK9000" t="str">
            <v>EISAnqnx</v>
          </cell>
          <cell r="FL9000">
            <v>511412.64</v>
          </cell>
        </row>
        <row r="9001">
          <cell r="EZ9001" t="str">
            <v>WA</v>
          </cell>
          <cell r="FA9001" t="str">
            <v>Other</v>
          </cell>
          <cell r="FB9001">
            <v>1801273.9379999998</v>
          </cell>
          <cell r="FC9001">
            <v>1054556.4509999999</v>
          </cell>
          <cell r="FI9001" t="str">
            <v>MT</v>
          </cell>
          <cell r="FJ9001" t="str">
            <v>Exterior</v>
          </cell>
          <cell r="FK9001" t="str">
            <v>EISAx</v>
          </cell>
          <cell r="FL9001">
            <v>319632.90000000002</v>
          </cell>
        </row>
        <row r="9002">
          <cell r="EZ9002" t="str">
            <v>ID</v>
          </cell>
          <cell r="FA9002" t="str">
            <v>Bathroom</v>
          </cell>
          <cell r="FB9002">
            <v>2498604.2400000002</v>
          </cell>
          <cell r="FC9002">
            <v>427791.33199999999</v>
          </cell>
          <cell r="FI9002" t="str">
            <v>MT</v>
          </cell>
          <cell r="FJ9002" t="str">
            <v>Garage</v>
          </cell>
          <cell r="FK9002" t="str">
            <v>EISAnqnx</v>
          </cell>
          <cell r="FL9002">
            <v>0</v>
          </cell>
        </row>
        <row r="9003">
          <cell r="EZ9003" t="str">
            <v>ID</v>
          </cell>
          <cell r="FA9003" t="str">
            <v>Bedrooms</v>
          </cell>
          <cell r="FB9003">
            <v>1779309.08</v>
          </cell>
          <cell r="FC9003">
            <v>1381803.86</v>
          </cell>
          <cell r="FI9003" t="str">
            <v>MT</v>
          </cell>
          <cell r="FJ9003" t="str">
            <v>Kitchen</v>
          </cell>
          <cell r="FK9003" t="str">
            <v>EISAnqnx</v>
          </cell>
          <cell r="FL9003">
            <v>255706.32</v>
          </cell>
        </row>
        <row r="9004">
          <cell r="EZ9004" t="str">
            <v>ID</v>
          </cell>
          <cell r="FA9004" t="str">
            <v>Exterior</v>
          </cell>
          <cell r="FB9004">
            <v>2157885.48</v>
          </cell>
          <cell r="FC9004">
            <v>4686775.8320000004</v>
          </cell>
          <cell r="FI9004" t="str">
            <v>MT</v>
          </cell>
          <cell r="FJ9004" t="str">
            <v>Living Room/Family Room</v>
          </cell>
          <cell r="FK9004" t="str">
            <v>EISAnqnx</v>
          </cell>
          <cell r="FL9004">
            <v>383559.48</v>
          </cell>
        </row>
        <row r="9005">
          <cell r="EZ9005" t="str">
            <v>ID</v>
          </cell>
          <cell r="FA9005" t="str">
            <v>Garage</v>
          </cell>
          <cell r="FB9005">
            <v>1362875.04</v>
          </cell>
          <cell r="FC9005">
            <v>2082170.2</v>
          </cell>
          <cell r="FI9005" t="str">
            <v>MT</v>
          </cell>
          <cell r="FJ9005" t="str">
            <v>Other</v>
          </cell>
          <cell r="FK9005" t="str">
            <v>EISAnqnx</v>
          </cell>
          <cell r="FL9005">
            <v>127853.16</v>
          </cell>
        </row>
        <row r="9006">
          <cell r="EZ9006" t="str">
            <v>ID</v>
          </cell>
          <cell r="FA9006" t="str">
            <v>Kitchen</v>
          </cell>
          <cell r="FB9006">
            <v>757152.8</v>
          </cell>
          <cell r="FC9006">
            <v>321789.94</v>
          </cell>
          <cell r="FI9006" t="str">
            <v>ID</v>
          </cell>
          <cell r="FJ9006" t="str">
            <v>Bathroom</v>
          </cell>
          <cell r="FK9006" t="str">
            <v>EISAnqnx</v>
          </cell>
          <cell r="FL9006">
            <v>3104326.48</v>
          </cell>
        </row>
        <row r="9007">
          <cell r="EZ9007" t="str">
            <v>ID</v>
          </cell>
          <cell r="FA9007" t="str">
            <v>Living Room/Family Room</v>
          </cell>
          <cell r="FB9007">
            <v>1135729.2</v>
          </cell>
          <cell r="FC9007">
            <v>1041085.1</v>
          </cell>
          <cell r="FI9007" t="str">
            <v>ID</v>
          </cell>
          <cell r="FJ9007" t="str">
            <v>Bathroom</v>
          </cell>
          <cell r="FK9007" t="str">
            <v>EISAq</v>
          </cell>
          <cell r="FL9007">
            <v>102215.628</v>
          </cell>
        </row>
        <row r="9008">
          <cell r="EZ9008" t="str">
            <v>ID</v>
          </cell>
          <cell r="FA9008" t="str">
            <v>Other</v>
          </cell>
          <cell r="FB9008">
            <v>1726308.3840000001</v>
          </cell>
          <cell r="FC9008">
            <v>1627878.52</v>
          </cell>
          <cell r="FI9008" t="str">
            <v>ID</v>
          </cell>
          <cell r="FJ9008" t="str">
            <v>Bathroom</v>
          </cell>
          <cell r="FK9008" t="str">
            <v>EISAx</v>
          </cell>
          <cell r="FL9008">
            <v>454291.68</v>
          </cell>
        </row>
        <row r="9009">
          <cell r="EZ9009" t="str">
            <v>WA</v>
          </cell>
          <cell r="FA9009" t="str">
            <v>Bathroom</v>
          </cell>
          <cell r="FB9009">
            <v>563678.103</v>
          </cell>
          <cell r="FC9009">
            <v>332798.88</v>
          </cell>
          <cell r="FI9009" t="str">
            <v>ID</v>
          </cell>
          <cell r="FJ9009" t="str">
            <v>Bedrooms</v>
          </cell>
          <cell r="FK9009" t="str">
            <v>EISAx</v>
          </cell>
          <cell r="FL9009">
            <v>3407187.6</v>
          </cell>
        </row>
        <row r="9010">
          <cell r="EZ9010" t="str">
            <v>WA</v>
          </cell>
          <cell r="FA9010" t="str">
            <v>Bedrooms</v>
          </cell>
          <cell r="FB9010">
            <v>717597.58499999996</v>
          </cell>
          <cell r="FC9010">
            <v>696797.65500000003</v>
          </cell>
          <cell r="FI9010" t="str">
            <v>ID</v>
          </cell>
          <cell r="FJ9010" t="str">
            <v>Exterior</v>
          </cell>
          <cell r="FK9010" t="str">
            <v>EISAnqnx</v>
          </cell>
          <cell r="FL9010">
            <v>2271458.4</v>
          </cell>
        </row>
        <row r="9011">
          <cell r="EZ9011" t="str">
            <v>WA</v>
          </cell>
          <cell r="FA9011" t="str">
            <v>Exterior</v>
          </cell>
          <cell r="FB9011">
            <v>1123196.22</v>
          </cell>
          <cell r="FC9011">
            <v>3639987.75</v>
          </cell>
          <cell r="FI9011" t="str">
            <v>ID</v>
          </cell>
          <cell r="FJ9011" t="str">
            <v>Garage</v>
          </cell>
          <cell r="FK9011" t="str">
            <v>EISAnqnx</v>
          </cell>
          <cell r="FL9011">
            <v>908583.36</v>
          </cell>
        </row>
        <row r="9012">
          <cell r="EZ9012" t="str">
            <v>WA</v>
          </cell>
          <cell r="FA9012" t="str">
            <v>Garage</v>
          </cell>
          <cell r="FB9012">
            <v>124799.58</v>
          </cell>
          <cell r="FC9012">
            <v>831997.2</v>
          </cell>
          <cell r="FI9012" t="str">
            <v>ID</v>
          </cell>
          <cell r="FJ9012" t="str">
            <v>Kitchen</v>
          </cell>
          <cell r="FK9012" t="str">
            <v>EISAq</v>
          </cell>
          <cell r="FL9012">
            <v>41643.404000000002</v>
          </cell>
        </row>
        <row r="9013">
          <cell r="EZ9013" t="str">
            <v>WA</v>
          </cell>
          <cell r="FA9013" t="str">
            <v>Kitchen</v>
          </cell>
          <cell r="FB9013">
            <v>415998.6</v>
          </cell>
          <cell r="FC9013">
            <v>301598.98499999999</v>
          </cell>
          <cell r="FI9013" t="str">
            <v>ID</v>
          </cell>
          <cell r="FJ9013" t="str">
            <v>Kitchen</v>
          </cell>
          <cell r="FK9013" t="str">
            <v>EISAx</v>
          </cell>
          <cell r="FL9013">
            <v>3047540.02</v>
          </cell>
        </row>
        <row r="9014">
          <cell r="EZ9014" t="str">
            <v>WA</v>
          </cell>
          <cell r="FA9014" t="str">
            <v>Living Room/Family Room</v>
          </cell>
          <cell r="FB9014">
            <v>187199.37</v>
          </cell>
          <cell r="FC9014">
            <v>935996.85</v>
          </cell>
          <cell r="FI9014" t="str">
            <v>ID</v>
          </cell>
          <cell r="FJ9014" t="str">
            <v>Living Room/Family Room</v>
          </cell>
          <cell r="FK9014" t="str">
            <v>EISAnqnx</v>
          </cell>
          <cell r="FL9014">
            <v>1968597.28</v>
          </cell>
        </row>
        <row r="9015">
          <cell r="EZ9015" t="str">
            <v>WA</v>
          </cell>
          <cell r="FA9015" t="str">
            <v>Other</v>
          </cell>
          <cell r="FB9015">
            <v>1247995.8</v>
          </cell>
          <cell r="FC9015">
            <v>1050396.4650000001</v>
          </cell>
          <cell r="FI9015" t="str">
            <v>ID</v>
          </cell>
          <cell r="FJ9015" t="str">
            <v>Living Room/Family Room</v>
          </cell>
          <cell r="FK9015" t="str">
            <v>EISAx</v>
          </cell>
          <cell r="FL9015">
            <v>2006454.9200000002</v>
          </cell>
        </row>
        <row r="9016">
          <cell r="EZ9016" t="str">
            <v>MT</v>
          </cell>
          <cell r="FA9016" t="str">
            <v>Bathroom</v>
          </cell>
          <cell r="FB9016">
            <v>1104615.2350000001</v>
          </cell>
          <cell r="FC9016">
            <v>148808.27000000002</v>
          </cell>
          <cell r="FI9016" t="str">
            <v>ID</v>
          </cell>
          <cell r="FJ9016" t="str">
            <v>Other</v>
          </cell>
          <cell r="FK9016" t="str">
            <v>EISAnqnx</v>
          </cell>
          <cell r="FL9016">
            <v>2347173.6800000002</v>
          </cell>
        </row>
        <row r="9017">
          <cell r="EZ9017" t="str">
            <v>MT</v>
          </cell>
          <cell r="FA9017" t="str">
            <v>Bedrooms</v>
          </cell>
          <cell r="FB9017">
            <v>619271.33900000004</v>
          </cell>
          <cell r="FC9017">
            <v>589509.68500000006</v>
          </cell>
          <cell r="FI9017" t="str">
            <v>ID</v>
          </cell>
          <cell r="FJ9017" t="str">
            <v>Other</v>
          </cell>
          <cell r="FK9017" t="str">
            <v>EISAq</v>
          </cell>
          <cell r="FL9017">
            <v>2350959.4440000001</v>
          </cell>
        </row>
        <row r="9018">
          <cell r="EZ9018" t="str">
            <v>MT</v>
          </cell>
          <cell r="FA9018" t="str">
            <v>Exterior</v>
          </cell>
          <cell r="FB9018">
            <v>824168.88000000012</v>
          </cell>
          <cell r="FC9018">
            <v>3331015.89</v>
          </cell>
          <cell r="FI9018" t="str">
            <v>MT</v>
          </cell>
          <cell r="FJ9018" t="str">
            <v>Bathroom</v>
          </cell>
          <cell r="FK9018" t="str">
            <v>EISAx</v>
          </cell>
          <cell r="FL9018">
            <v>68680.740000000005</v>
          </cell>
        </row>
        <row r="9019">
          <cell r="EZ9019" t="str">
            <v>MT</v>
          </cell>
          <cell r="FA9019" t="str">
            <v>Kitchen</v>
          </cell>
          <cell r="FB9019">
            <v>542577.84600000002</v>
          </cell>
          <cell r="FC9019">
            <v>206042.22000000003</v>
          </cell>
          <cell r="FI9019" t="str">
            <v>MT</v>
          </cell>
          <cell r="FJ9019" t="str">
            <v>Bedrooms</v>
          </cell>
          <cell r="FK9019" t="str">
            <v>EISAnqnx</v>
          </cell>
          <cell r="FL9019">
            <v>234659.19500000001</v>
          </cell>
        </row>
        <row r="9020">
          <cell r="EZ9020" t="str">
            <v>MT</v>
          </cell>
          <cell r="FA9020" t="str">
            <v>Living Room/Family Room</v>
          </cell>
          <cell r="FB9020">
            <v>190016.71400000001</v>
          </cell>
          <cell r="FC9020">
            <v>463594.99500000005</v>
          </cell>
          <cell r="FI9020" t="str">
            <v>MT</v>
          </cell>
          <cell r="FJ9020" t="str">
            <v>Bedrooms</v>
          </cell>
          <cell r="FK9020" t="str">
            <v>EISAq</v>
          </cell>
          <cell r="FL9020">
            <v>32051.012000000002</v>
          </cell>
        </row>
        <row r="9021">
          <cell r="EZ9021" t="str">
            <v>MT</v>
          </cell>
          <cell r="FA9021" t="str">
            <v>Other</v>
          </cell>
          <cell r="FB9021">
            <v>1132087.5310000002</v>
          </cell>
          <cell r="FC9021">
            <v>1604839.9580000001</v>
          </cell>
          <cell r="FI9021" t="str">
            <v>MT</v>
          </cell>
          <cell r="FJ9021" t="str">
            <v>Exterior</v>
          </cell>
          <cell r="FK9021" t="str">
            <v>EISAnqnx</v>
          </cell>
          <cell r="FL9021">
            <v>297616.54000000004</v>
          </cell>
        </row>
        <row r="9022">
          <cell r="EZ9022" t="str">
            <v>OR</v>
          </cell>
          <cell r="FA9022" t="str">
            <v>Bathroom</v>
          </cell>
          <cell r="FB9022">
            <v>2386784.16</v>
          </cell>
          <cell r="FC9022">
            <v>311249.55599999998</v>
          </cell>
          <cell r="FI9022" t="str">
            <v>MT</v>
          </cell>
          <cell r="FJ9022" t="str">
            <v>Garage</v>
          </cell>
          <cell r="FK9022" t="str">
            <v>EISAq</v>
          </cell>
          <cell r="FL9022">
            <v>1098891.8400000001</v>
          </cell>
        </row>
        <row r="9023">
          <cell r="EZ9023" t="str">
            <v>OR</v>
          </cell>
          <cell r="FA9023" t="str">
            <v>Bedrooms</v>
          </cell>
          <cell r="FB9023">
            <v>580569.12</v>
          </cell>
          <cell r="FC9023">
            <v>487032.984</v>
          </cell>
          <cell r="FI9023" t="str">
            <v>MT</v>
          </cell>
          <cell r="FJ9023" t="str">
            <v>Kitchen</v>
          </cell>
          <cell r="FK9023" t="str">
            <v>EISAnqnx</v>
          </cell>
          <cell r="FL9023">
            <v>257552.77500000002</v>
          </cell>
        </row>
        <row r="9024">
          <cell r="EZ9024" t="str">
            <v>OR</v>
          </cell>
          <cell r="FA9024" t="str">
            <v>Exterior</v>
          </cell>
          <cell r="FB9024">
            <v>790219.08</v>
          </cell>
          <cell r="FC9024">
            <v>2748027.1680000001</v>
          </cell>
          <cell r="FI9024" t="str">
            <v>MT</v>
          </cell>
          <cell r="FJ9024" t="str">
            <v>Living Room/Family Room</v>
          </cell>
          <cell r="FK9024" t="str">
            <v>EISAnqnx</v>
          </cell>
          <cell r="FL9024">
            <v>457871.60000000003</v>
          </cell>
        </row>
        <row r="9025">
          <cell r="EZ9025" t="str">
            <v>OR</v>
          </cell>
          <cell r="FA9025" t="str">
            <v>Garage</v>
          </cell>
          <cell r="FB9025">
            <v>0</v>
          </cell>
          <cell r="FC9025">
            <v>0</v>
          </cell>
          <cell r="FI9025" t="str">
            <v>MT</v>
          </cell>
          <cell r="FJ9025" t="str">
            <v>Living Room/Family Room</v>
          </cell>
          <cell r="FK9025" t="str">
            <v>EISAq</v>
          </cell>
          <cell r="FL9025">
            <v>251829.38</v>
          </cell>
        </row>
        <row r="9026">
          <cell r="EZ9026" t="str">
            <v>OR</v>
          </cell>
          <cell r="FA9026" t="str">
            <v>Kitchen</v>
          </cell>
          <cell r="FB9026">
            <v>612822.96</v>
          </cell>
          <cell r="FC9026">
            <v>387046.08</v>
          </cell>
          <cell r="FI9026" t="str">
            <v>MT</v>
          </cell>
          <cell r="FJ9026" t="str">
            <v>Other</v>
          </cell>
          <cell r="FK9026" t="str">
            <v>EISAnqnx</v>
          </cell>
          <cell r="FL9026">
            <v>1179019.3700000001</v>
          </cell>
        </row>
        <row r="9027">
          <cell r="EZ9027" t="str">
            <v>OR</v>
          </cell>
          <cell r="FA9027" t="str">
            <v>Living Room/Family Room</v>
          </cell>
          <cell r="FB9027">
            <v>806346</v>
          </cell>
          <cell r="FC9027">
            <v>895044.06</v>
          </cell>
          <cell r="FI9027" t="str">
            <v>MT</v>
          </cell>
          <cell r="FJ9027" t="str">
            <v>Other</v>
          </cell>
          <cell r="FK9027" t="str">
            <v>EISAq</v>
          </cell>
          <cell r="FL9027">
            <v>288459.10800000001</v>
          </cell>
        </row>
        <row r="9028">
          <cell r="EZ9028" t="str">
            <v>OR</v>
          </cell>
          <cell r="FA9028" t="str">
            <v>Other</v>
          </cell>
          <cell r="FB9028">
            <v>1112757.48</v>
          </cell>
          <cell r="FC9028">
            <v>446715.68400000001</v>
          </cell>
          <cell r="FI9028" t="str">
            <v>MT</v>
          </cell>
          <cell r="FJ9028" t="str">
            <v>Other</v>
          </cell>
          <cell r="FK9028" t="str">
            <v>EISAx</v>
          </cell>
          <cell r="FL9028">
            <v>148808.27000000002</v>
          </cell>
        </row>
        <row r="9029">
          <cell r="EZ9029" t="str">
            <v>MT</v>
          </cell>
          <cell r="FA9029" t="str">
            <v>Bathroom</v>
          </cell>
          <cell r="FB9029">
            <v>430399.304</v>
          </cell>
          <cell r="FC9029">
            <v>480765.18000000005</v>
          </cell>
          <cell r="FI9029" t="str">
            <v>WA</v>
          </cell>
          <cell r="FJ9029" t="str">
            <v>Bathroom</v>
          </cell>
          <cell r="FK9029" t="str">
            <v>EISAnqnx</v>
          </cell>
          <cell r="FL9029">
            <v>873597.05999999994</v>
          </cell>
        </row>
        <row r="9030">
          <cell r="EZ9030" t="str">
            <v>MT</v>
          </cell>
          <cell r="FA9030" t="str">
            <v>Bedrooms</v>
          </cell>
          <cell r="FB9030">
            <v>2431298.196</v>
          </cell>
          <cell r="FC9030">
            <v>2873144.29</v>
          </cell>
          <cell r="FI9030" t="str">
            <v>WA</v>
          </cell>
          <cell r="FJ9030" t="str">
            <v>Bathroom</v>
          </cell>
          <cell r="FK9030" t="str">
            <v>EISAq</v>
          </cell>
          <cell r="FL9030">
            <v>62399.79</v>
          </cell>
        </row>
        <row r="9031">
          <cell r="EZ9031" t="str">
            <v>MT</v>
          </cell>
          <cell r="FA9031" t="str">
            <v>Living Room/Family Room</v>
          </cell>
          <cell r="FB9031">
            <v>732594.56</v>
          </cell>
          <cell r="FC9031">
            <v>1545316.6500000001</v>
          </cell>
          <cell r="FI9031" t="str">
            <v>WA</v>
          </cell>
          <cell r="FJ9031" t="str">
            <v>Bathroom</v>
          </cell>
          <cell r="FK9031" t="str">
            <v>EISAx</v>
          </cell>
          <cell r="FL9031">
            <v>436798.52999999997</v>
          </cell>
        </row>
        <row r="9032">
          <cell r="EZ9032" t="str">
            <v>MT</v>
          </cell>
          <cell r="FA9032" t="str">
            <v>Other</v>
          </cell>
          <cell r="FB9032">
            <v>8365314.1320000002</v>
          </cell>
          <cell r="FC9032">
            <v>8300067.4290000005</v>
          </cell>
          <cell r="FI9032" t="str">
            <v>WA</v>
          </cell>
          <cell r="FJ9032" t="str">
            <v>Bedrooms</v>
          </cell>
          <cell r="FK9032" t="str">
            <v>EISAnqnx</v>
          </cell>
          <cell r="FL9032">
            <v>499198.32</v>
          </cell>
        </row>
        <row r="9033">
          <cell r="EZ9033" t="str">
            <v>WA</v>
          </cell>
          <cell r="FA9033" t="str">
            <v>Bathroom</v>
          </cell>
          <cell r="FB9033">
            <v>2945114.4</v>
          </cell>
          <cell r="FC9033">
            <v>1435743.27</v>
          </cell>
          <cell r="FI9033" t="str">
            <v>WA</v>
          </cell>
          <cell r="FJ9033" t="str">
            <v>Bedrooms</v>
          </cell>
          <cell r="FK9033" t="str">
            <v>EISAq</v>
          </cell>
          <cell r="FL9033">
            <v>124799.58</v>
          </cell>
        </row>
        <row r="9034">
          <cell r="EZ9034" t="str">
            <v>WA</v>
          </cell>
          <cell r="FA9034" t="str">
            <v>Bedrooms</v>
          </cell>
          <cell r="FB9034">
            <v>6871933.5999999996</v>
          </cell>
          <cell r="FC9034">
            <v>6012941.8999999994</v>
          </cell>
          <cell r="FI9034" t="str">
            <v>WA</v>
          </cell>
          <cell r="FJ9034" t="str">
            <v>Bedrooms</v>
          </cell>
          <cell r="FK9034" t="str">
            <v>EISAx</v>
          </cell>
          <cell r="FL9034">
            <v>395198.67</v>
          </cell>
        </row>
        <row r="9035">
          <cell r="EZ9035" t="str">
            <v>WA</v>
          </cell>
          <cell r="FA9035" t="str">
            <v>Exterior</v>
          </cell>
          <cell r="FB9035">
            <v>3804106.0999999996</v>
          </cell>
          <cell r="FC9035">
            <v>21720218.699999999</v>
          </cell>
          <cell r="FI9035" t="str">
            <v>WA</v>
          </cell>
          <cell r="FJ9035" t="str">
            <v>Exterior</v>
          </cell>
          <cell r="FK9035" t="str">
            <v>EISAnqnx</v>
          </cell>
          <cell r="FL9035">
            <v>873597.05999999994</v>
          </cell>
        </row>
        <row r="9036">
          <cell r="EZ9036" t="str">
            <v>WA</v>
          </cell>
          <cell r="FA9036" t="str">
            <v>Garage</v>
          </cell>
          <cell r="FB9036">
            <v>6135655</v>
          </cell>
          <cell r="FC9036">
            <v>8589917</v>
          </cell>
          <cell r="FI9036" t="str">
            <v>WA</v>
          </cell>
          <cell r="FJ9036" t="str">
            <v>Exterior</v>
          </cell>
          <cell r="FK9036" t="str">
            <v>EISAq</v>
          </cell>
          <cell r="FL9036">
            <v>349438.82399999996</v>
          </cell>
        </row>
        <row r="9037">
          <cell r="EZ9037" t="str">
            <v>WA</v>
          </cell>
          <cell r="FA9037" t="str">
            <v>Kitchen</v>
          </cell>
          <cell r="FB9037">
            <v>2270192.35</v>
          </cell>
          <cell r="FC9037">
            <v>1840696.5</v>
          </cell>
          <cell r="FI9037" t="str">
            <v>WA</v>
          </cell>
          <cell r="FJ9037" t="str">
            <v>Exterior</v>
          </cell>
          <cell r="FK9037" t="str">
            <v>EISAx</v>
          </cell>
          <cell r="FL9037">
            <v>675997.72499999998</v>
          </cell>
        </row>
        <row r="9038">
          <cell r="EZ9038" t="str">
            <v>WA</v>
          </cell>
          <cell r="FA9038" t="str">
            <v>Living Room/Family Room</v>
          </cell>
          <cell r="FB9038">
            <v>3374610.25</v>
          </cell>
          <cell r="FC9038">
            <v>5031237.0999999996</v>
          </cell>
          <cell r="FI9038" t="str">
            <v>WA</v>
          </cell>
          <cell r="FJ9038" t="str">
            <v>Garage</v>
          </cell>
          <cell r="FK9038" t="str">
            <v>EISAnqnx</v>
          </cell>
          <cell r="FL9038">
            <v>623997.9</v>
          </cell>
        </row>
        <row r="9039">
          <cell r="EZ9039" t="str">
            <v>WA</v>
          </cell>
          <cell r="FA9039" t="str">
            <v>Other</v>
          </cell>
          <cell r="FB9039">
            <v>3681393</v>
          </cell>
          <cell r="FC9039">
            <v>4883981.38</v>
          </cell>
          <cell r="FI9039" t="str">
            <v>WA</v>
          </cell>
          <cell r="FJ9039" t="str">
            <v>Kitchen</v>
          </cell>
          <cell r="FK9039" t="str">
            <v>EISAq</v>
          </cell>
          <cell r="FL9039">
            <v>124799.58</v>
          </cell>
        </row>
        <row r="9040">
          <cell r="EZ9040" t="str">
            <v>ID</v>
          </cell>
          <cell r="FA9040" t="str">
            <v>Bathroom</v>
          </cell>
          <cell r="FB9040">
            <v>1817166.72</v>
          </cell>
          <cell r="FC9040">
            <v>817725.02399999998</v>
          </cell>
          <cell r="FI9040" t="str">
            <v>WA</v>
          </cell>
          <cell r="FJ9040" t="str">
            <v>Kitchen</v>
          </cell>
          <cell r="FK9040" t="str">
            <v>EISAx</v>
          </cell>
          <cell r="FL9040">
            <v>675997.72499999998</v>
          </cell>
        </row>
        <row r="9041">
          <cell r="EZ9041" t="str">
            <v>ID</v>
          </cell>
          <cell r="FA9041" t="str">
            <v>Bedrooms</v>
          </cell>
          <cell r="FB9041">
            <v>492149.32</v>
          </cell>
          <cell r="FC9041">
            <v>545150.01600000006</v>
          </cell>
          <cell r="FI9041" t="str">
            <v>WA</v>
          </cell>
          <cell r="FJ9041" t="str">
            <v>Living Room/Family Room</v>
          </cell>
          <cell r="FK9041" t="str">
            <v>EISAnqnx</v>
          </cell>
          <cell r="FL9041">
            <v>499198.32</v>
          </cell>
        </row>
        <row r="9042">
          <cell r="EZ9042" t="str">
            <v>ID</v>
          </cell>
          <cell r="FA9042" t="str">
            <v>Exterior</v>
          </cell>
          <cell r="FB9042">
            <v>454291.68</v>
          </cell>
          <cell r="FC9042">
            <v>2805251.1240000003</v>
          </cell>
          <cell r="FI9042" t="str">
            <v>WA</v>
          </cell>
          <cell r="FJ9042" t="str">
            <v>Living Room/Family Room</v>
          </cell>
          <cell r="FK9042" t="str">
            <v>EISAq</v>
          </cell>
          <cell r="FL9042">
            <v>54079.817999999999</v>
          </cell>
        </row>
        <row r="9043">
          <cell r="EZ9043" t="str">
            <v>ID</v>
          </cell>
          <cell r="FA9043" t="str">
            <v>Kitchen</v>
          </cell>
          <cell r="FB9043">
            <v>302861.12</v>
          </cell>
          <cell r="FC9043">
            <v>363433.34400000004</v>
          </cell>
          <cell r="FI9043" t="str">
            <v>WA</v>
          </cell>
          <cell r="FJ9043" t="str">
            <v>Living Room/Family Room</v>
          </cell>
          <cell r="FK9043" t="str">
            <v>EISAx</v>
          </cell>
          <cell r="FL9043">
            <v>249599.16</v>
          </cell>
        </row>
        <row r="9044">
          <cell r="EZ9044" t="str">
            <v>ID</v>
          </cell>
          <cell r="FA9044" t="str">
            <v>Living Room/Family Room</v>
          </cell>
          <cell r="FB9044">
            <v>454291.68</v>
          </cell>
          <cell r="FC9044">
            <v>363433.34400000004</v>
          </cell>
          <cell r="FI9044" t="str">
            <v>WA</v>
          </cell>
          <cell r="FJ9044" t="str">
            <v>Other</v>
          </cell>
          <cell r="FK9044" t="str">
            <v>EISAnqnx</v>
          </cell>
          <cell r="FL9044">
            <v>2620791.1799999997</v>
          </cell>
        </row>
        <row r="9045">
          <cell r="EZ9045" t="str">
            <v>ID</v>
          </cell>
          <cell r="FA9045" t="str">
            <v>Other</v>
          </cell>
          <cell r="FB9045">
            <v>908583.36</v>
          </cell>
          <cell r="FC9045">
            <v>715509.39600000007</v>
          </cell>
          <cell r="FI9045" t="str">
            <v>WA</v>
          </cell>
          <cell r="FJ9045" t="str">
            <v>Other</v>
          </cell>
          <cell r="FK9045" t="str">
            <v>EISAq</v>
          </cell>
          <cell r="FL9045">
            <v>205919.307</v>
          </cell>
        </row>
        <row r="9046">
          <cell r="EZ9046" t="str">
            <v>ID</v>
          </cell>
          <cell r="FA9046" t="str">
            <v>Bathroom</v>
          </cell>
          <cell r="FB9046">
            <v>141903.33499999999</v>
          </cell>
          <cell r="FC9046">
            <v>276651.88</v>
          </cell>
          <cell r="FI9046" t="str">
            <v>WA</v>
          </cell>
          <cell r="FJ9046" t="str">
            <v>Other</v>
          </cell>
          <cell r="FK9046" t="str">
            <v>EISAx</v>
          </cell>
          <cell r="FL9046">
            <v>717597.58499999996</v>
          </cell>
        </row>
        <row r="9047">
          <cell r="EZ9047" t="str">
            <v>ID</v>
          </cell>
          <cell r="FA9047" t="str">
            <v>Bedrooms</v>
          </cell>
          <cell r="FB9047">
            <v>548533.89999999991</v>
          </cell>
          <cell r="FC9047">
            <v>758407.74</v>
          </cell>
          <cell r="FI9047" t="str">
            <v>ID</v>
          </cell>
          <cell r="FJ9047" t="str">
            <v>Bathroom</v>
          </cell>
          <cell r="FK9047" t="str">
            <v>EISAq</v>
          </cell>
          <cell r="FL9047">
            <v>89434.875</v>
          </cell>
        </row>
        <row r="9048">
          <cell r="EZ9048" t="str">
            <v>ID</v>
          </cell>
          <cell r="FA9048" t="str">
            <v>Exterior</v>
          </cell>
          <cell r="FB9048">
            <v>232530.67499999999</v>
          </cell>
          <cell r="FC9048">
            <v>2098738.4</v>
          </cell>
          <cell r="FI9048" t="str">
            <v>ID</v>
          </cell>
          <cell r="FJ9048" t="str">
            <v>Bedrooms</v>
          </cell>
          <cell r="FK9048" t="str">
            <v>EISAnqnx</v>
          </cell>
          <cell r="FL9048">
            <v>643931.1</v>
          </cell>
        </row>
        <row r="9049">
          <cell r="EZ9049" t="str">
            <v>ID</v>
          </cell>
          <cell r="FA9049" t="str">
            <v>Garage</v>
          </cell>
          <cell r="FB9049">
            <v>381588.8</v>
          </cell>
          <cell r="FC9049">
            <v>629621.5199999999</v>
          </cell>
          <cell r="FI9049" t="str">
            <v>ID</v>
          </cell>
          <cell r="FJ9049" t="str">
            <v>Bedrooms</v>
          </cell>
          <cell r="FK9049" t="str">
            <v>EISAq</v>
          </cell>
          <cell r="FL9049">
            <v>107321.84999999999</v>
          </cell>
        </row>
        <row r="9050">
          <cell r="EZ9050" t="str">
            <v>ID</v>
          </cell>
          <cell r="FA9050" t="str">
            <v>Kitchen</v>
          </cell>
          <cell r="FB9050">
            <v>259957.37</v>
          </cell>
          <cell r="FC9050">
            <v>228953.27999999997</v>
          </cell>
          <cell r="FI9050" t="str">
            <v>ID</v>
          </cell>
          <cell r="FJ9050" t="str">
            <v>Exterior</v>
          </cell>
          <cell r="FK9050" t="str">
            <v>EISAnqnx</v>
          </cell>
          <cell r="FL9050">
            <v>620081.79999999993</v>
          </cell>
        </row>
        <row r="9051">
          <cell r="EZ9051" t="str">
            <v>ID</v>
          </cell>
          <cell r="FA9051" t="str">
            <v>Living Room/Family Room</v>
          </cell>
          <cell r="FB9051">
            <v>1419033.3499999999</v>
          </cell>
          <cell r="FC9051">
            <v>729788.58</v>
          </cell>
          <cell r="FI9051" t="str">
            <v>ID</v>
          </cell>
          <cell r="FJ9051" t="str">
            <v>Exterior</v>
          </cell>
          <cell r="FK9051" t="str">
            <v>EISAx</v>
          </cell>
          <cell r="FL9051">
            <v>238492.99999999997</v>
          </cell>
        </row>
        <row r="9052">
          <cell r="EZ9052" t="str">
            <v>ID</v>
          </cell>
          <cell r="FA9052" t="str">
            <v>Other</v>
          </cell>
          <cell r="FB9052">
            <v>429287.39999999997</v>
          </cell>
          <cell r="FC9052">
            <v>354162.10499999998</v>
          </cell>
          <cell r="FI9052" t="str">
            <v>ID</v>
          </cell>
          <cell r="FJ9052" t="str">
            <v>Garage</v>
          </cell>
          <cell r="FK9052" t="str">
            <v>EISAq</v>
          </cell>
          <cell r="FL9052">
            <v>572383.19999999995</v>
          </cell>
        </row>
        <row r="9053">
          <cell r="EZ9053" t="str">
            <v>ID</v>
          </cell>
          <cell r="FA9053" t="str">
            <v>Bathroom</v>
          </cell>
          <cell r="FB9053">
            <v>310432.64799999999</v>
          </cell>
          <cell r="FC9053">
            <v>287718.06400000001</v>
          </cell>
          <cell r="FI9053" t="str">
            <v>ID</v>
          </cell>
          <cell r="FJ9053" t="str">
            <v>Kitchen</v>
          </cell>
          <cell r="FK9053" t="str">
            <v>EISAx</v>
          </cell>
          <cell r="FL9053">
            <v>536609.25</v>
          </cell>
        </row>
        <row r="9054">
          <cell r="EZ9054" t="str">
            <v>ID</v>
          </cell>
          <cell r="FA9054" t="str">
            <v>Bedrooms</v>
          </cell>
          <cell r="FB9054">
            <v>624651.06000000006</v>
          </cell>
          <cell r="FC9054">
            <v>1438590.32</v>
          </cell>
          <cell r="FI9054" t="str">
            <v>ID</v>
          </cell>
          <cell r="FJ9054" t="str">
            <v>Living Room/Family Room</v>
          </cell>
          <cell r="FK9054" t="str">
            <v>EISAnqnx</v>
          </cell>
          <cell r="FL9054">
            <v>143095.79999999999</v>
          </cell>
        </row>
        <row r="9055">
          <cell r="EZ9055" t="str">
            <v>ID</v>
          </cell>
          <cell r="FA9055" t="str">
            <v>Exterior</v>
          </cell>
          <cell r="FB9055">
            <v>1514305.6</v>
          </cell>
          <cell r="FC9055">
            <v>7741887.3799999999</v>
          </cell>
          <cell r="FI9055" t="str">
            <v>ID</v>
          </cell>
          <cell r="FJ9055" t="str">
            <v>Living Room/Family Room</v>
          </cell>
          <cell r="FK9055" t="str">
            <v>EISAq</v>
          </cell>
          <cell r="FL9055">
            <v>194371.79499999998</v>
          </cell>
        </row>
        <row r="9056">
          <cell r="EZ9056" t="str">
            <v>ID</v>
          </cell>
          <cell r="FA9056" t="str">
            <v>Garage</v>
          </cell>
          <cell r="FB9056">
            <v>484577.79200000002</v>
          </cell>
          <cell r="FC9056">
            <v>1135729.2</v>
          </cell>
          <cell r="FI9056" t="str">
            <v>ID</v>
          </cell>
          <cell r="FJ9056" t="str">
            <v>Living Room/Family Room</v>
          </cell>
          <cell r="FK9056" t="str">
            <v>EISAx</v>
          </cell>
          <cell r="FL9056">
            <v>476985.99999999994</v>
          </cell>
        </row>
        <row r="9057">
          <cell r="EZ9057" t="str">
            <v>ID</v>
          </cell>
          <cell r="FA9057" t="str">
            <v>Kitchen</v>
          </cell>
          <cell r="FB9057">
            <v>1446161.848</v>
          </cell>
          <cell r="FC9057">
            <v>1256873.648</v>
          </cell>
          <cell r="FI9057" t="str">
            <v>ID</v>
          </cell>
          <cell r="FJ9057" t="str">
            <v>Other</v>
          </cell>
          <cell r="FK9057" t="str">
            <v>EISAnqnx</v>
          </cell>
          <cell r="FL9057">
            <v>882424.1</v>
          </cell>
        </row>
        <row r="9058">
          <cell r="EZ9058" t="str">
            <v>ID</v>
          </cell>
          <cell r="FA9058" t="str">
            <v>Living Room/Family Room</v>
          </cell>
          <cell r="FB9058">
            <v>1200087.1880000001</v>
          </cell>
          <cell r="FC9058">
            <v>2021597.976</v>
          </cell>
          <cell r="FI9058" t="str">
            <v>ID</v>
          </cell>
          <cell r="FJ9058" t="str">
            <v>Other</v>
          </cell>
          <cell r="FK9058" t="str">
            <v>EISAq</v>
          </cell>
          <cell r="FL9058">
            <v>171714.96</v>
          </cell>
        </row>
        <row r="9059">
          <cell r="EZ9059" t="str">
            <v>ID</v>
          </cell>
          <cell r="FA9059" t="str">
            <v>Other</v>
          </cell>
          <cell r="FB9059">
            <v>745795.50800000003</v>
          </cell>
          <cell r="FC9059">
            <v>866939.95600000001</v>
          </cell>
          <cell r="FI9059" t="str">
            <v>ID</v>
          </cell>
          <cell r="FJ9059" t="str">
            <v>Bathroom</v>
          </cell>
          <cell r="FK9059" t="str">
            <v>EISAnqnx</v>
          </cell>
          <cell r="FL9059">
            <v>605722.24</v>
          </cell>
        </row>
        <row r="9060">
          <cell r="EZ9060" t="str">
            <v>WA</v>
          </cell>
          <cell r="FA9060" t="str">
            <v>Bathroom</v>
          </cell>
          <cell r="FB9060">
            <v>1159810.0079999999</v>
          </cell>
          <cell r="FC9060">
            <v>667108.76399999997</v>
          </cell>
          <cell r="FI9060" t="str">
            <v>ID</v>
          </cell>
          <cell r="FJ9060" t="str">
            <v>Bathroom</v>
          </cell>
          <cell r="FK9060" t="str">
            <v>EISAq</v>
          </cell>
          <cell r="FL9060">
            <v>181716.67200000002</v>
          </cell>
        </row>
        <row r="9061">
          <cell r="EZ9061" t="str">
            <v>WA</v>
          </cell>
          <cell r="FA9061" t="str">
            <v>Bedrooms</v>
          </cell>
          <cell r="FB9061">
            <v>2092890.24</v>
          </cell>
          <cell r="FC9061">
            <v>2162653.2480000001</v>
          </cell>
          <cell r="FI9061" t="str">
            <v>ID</v>
          </cell>
          <cell r="FJ9061" t="str">
            <v>Bathroom</v>
          </cell>
          <cell r="FK9061" t="str">
            <v>EISAx</v>
          </cell>
          <cell r="FL9061">
            <v>492149.32</v>
          </cell>
        </row>
        <row r="9062">
          <cell r="EZ9062" t="str">
            <v>WA</v>
          </cell>
          <cell r="FA9062" t="str">
            <v>Exterior</v>
          </cell>
          <cell r="FB9062">
            <v>3662557.92</v>
          </cell>
          <cell r="FC9062">
            <v>9527010.7799999993</v>
          </cell>
          <cell r="FI9062" t="str">
            <v>ID</v>
          </cell>
          <cell r="FJ9062" t="str">
            <v>Bedrooms</v>
          </cell>
          <cell r="FK9062" t="str">
            <v>EISAnqnx</v>
          </cell>
          <cell r="FL9062">
            <v>227145.84</v>
          </cell>
        </row>
        <row r="9063">
          <cell r="EZ9063" t="str">
            <v>WA</v>
          </cell>
          <cell r="FA9063" t="str">
            <v>Kitchen</v>
          </cell>
          <cell r="FB9063">
            <v>558104.06400000001</v>
          </cell>
          <cell r="FC9063">
            <v>946160.79599999997</v>
          </cell>
          <cell r="FI9063" t="str">
            <v>ID</v>
          </cell>
          <cell r="FJ9063" t="str">
            <v>Bedrooms</v>
          </cell>
          <cell r="FK9063" t="str">
            <v>EISAq</v>
          </cell>
          <cell r="FL9063">
            <v>1105443.088</v>
          </cell>
        </row>
        <row r="9064">
          <cell r="EZ9064" t="str">
            <v>WA</v>
          </cell>
          <cell r="FA9064" t="str">
            <v>Living Room/Family Room</v>
          </cell>
          <cell r="FB9064">
            <v>1778956.7040000001</v>
          </cell>
          <cell r="FC9064">
            <v>3113174.2319999998</v>
          </cell>
          <cell r="FI9064" t="str">
            <v>ID</v>
          </cell>
          <cell r="FJ9064" t="str">
            <v>Bedrooms</v>
          </cell>
          <cell r="FK9064" t="str">
            <v>EISAx</v>
          </cell>
          <cell r="FL9064">
            <v>757152.8</v>
          </cell>
        </row>
        <row r="9065">
          <cell r="EZ9065" t="str">
            <v>WA</v>
          </cell>
          <cell r="FA9065" t="str">
            <v>Other</v>
          </cell>
          <cell r="FB9065">
            <v>1914122.5320000001</v>
          </cell>
          <cell r="FC9065">
            <v>1935923.4720000001</v>
          </cell>
          <cell r="FI9065" t="str">
            <v>ID</v>
          </cell>
          <cell r="FJ9065" t="str">
            <v>Exterior</v>
          </cell>
          <cell r="FK9065" t="str">
            <v>EISAq</v>
          </cell>
          <cell r="FL9065">
            <v>0</v>
          </cell>
        </row>
        <row r="9066">
          <cell r="FI9066" t="str">
            <v>ID</v>
          </cell>
          <cell r="FJ9066" t="str">
            <v>Exterior</v>
          </cell>
          <cell r="FK9066" t="str">
            <v>EISAx</v>
          </cell>
          <cell r="FL9066">
            <v>0</v>
          </cell>
        </row>
        <row r="9067">
          <cell r="FI9067" t="str">
            <v>ID</v>
          </cell>
          <cell r="FJ9067" t="str">
            <v>Garage</v>
          </cell>
          <cell r="FK9067" t="str">
            <v>EISAnqnx</v>
          </cell>
          <cell r="FL9067">
            <v>757152.8</v>
          </cell>
        </row>
        <row r="9068">
          <cell r="FI9068" t="str">
            <v>ID</v>
          </cell>
          <cell r="FJ9068" t="str">
            <v>Garage</v>
          </cell>
          <cell r="FK9068" t="str">
            <v>EISAq</v>
          </cell>
          <cell r="FL9068">
            <v>605722.24</v>
          </cell>
        </row>
        <row r="9069">
          <cell r="FI9069" t="str">
            <v>ID</v>
          </cell>
          <cell r="FJ9069" t="str">
            <v>Kitchen</v>
          </cell>
          <cell r="FK9069" t="str">
            <v>EISAq</v>
          </cell>
          <cell r="FL9069">
            <v>113572.92</v>
          </cell>
        </row>
        <row r="9070">
          <cell r="FI9070" t="str">
            <v>ID</v>
          </cell>
          <cell r="FJ9070" t="str">
            <v>Kitchen</v>
          </cell>
          <cell r="FK9070" t="str">
            <v>EISAx</v>
          </cell>
          <cell r="FL9070">
            <v>454291.68</v>
          </cell>
        </row>
        <row r="9071">
          <cell r="FI9071" t="str">
            <v>ID</v>
          </cell>
          <cell r="FJ9071" t="str">
            <v>Living Room/Family Room</v>
          </cell>
          <cell r="FK9071" t="str">
            <v>EISAnqnx</v>
          </cell>
          <cell r="FL9071">
            <v>567864.6</v>
          </cell>
        </row>
        <row r="9072">
          <cell r="FI9072" t="str">
            <v>ID</v>
          </cell>
          <cell r="FJ9072" t="str">
            <v>Living Room/Family Room</v>
          </cell>
          <cell r="FK9072" t="str">
            <v>EISAq</v>
          </cell>
          <cell r="FL9072">
            <v>181716.67200000002</v>
          </cell>
        </row>
        <row r="9073">
          <cell r="FI9073" t="str">
            <v>ID</v>
          </cell>
          <cell r="FJ9073" t="str">
            <v>Other</v>
          </cell>
          <cell r="FK9073" t="str">
            <v>EISAq</v>
          </cell>
          <cell r="FL9073">
            <v>454291.68</v>
          </cell>
        </row>
        <row r="9074">
          <cell r="FI9074" t="str">
            <v>ID</v>
          </cell>
          <cell r="FJ9074" t="str">
            <v>Other</v>
          </cell>
          <cell r="FK9074" t="str">
            <v>EISAx</v>
          </cell>
          <cell r="FL9074">
            <v>454291.68</v>
          </cell>
        </row>
        <row r="9075">
          <cell r="FI9075" t="str">
            <v>ID</v>
          </cell>
          <cell r="FJ9075" t="str">
            <v>Bathroom</v>
          </cell>
          <cell r="FK9075" t="str">
            <v>EISAnqnx</v>
          </cell>
          <cell r="FL9075">
            <v>2725750.08</v>
          </cell>
        </row>
        <row r="9076">
          <cell r="FI9076" t="str">
            <v>ID</v>
          </cell>
          <cell r="FJ9076" t="str">
            <v>Bedrooms</v>
          </cell>
          <cell r="FK9076" t="str">
            <v>EISAnqnx</v>
          </cell>
          <cell r="FL9076">
            <v>681437.52</v>
          </cell>
        </row>
        <row r="9077">
          <cell r="FI9077" t="str">
            <v>ID</v>
          </cell>
          <cell r="FJ9077" t="str">
            <v>Bedrooms</v>
          </cell>
          <cell r="FK9077" t="str">
            <v>EISAq</v>
          </cell>
          <cell r="FL9077">
            <v>242288.89600000001</v>
          </cell>
        </row>
        <row r="9078">
          <cell r="FI9078" t="str">
            <v>ID</v>
          </cell>
          <cell r="FJ9078" t="str">
            <v>Bedrooms</v>
          </cell>
          <cell r="FK9078" t="str">
            <v>EISAx</v>
          </cell>
          <cell r="FL9078">
            <v>984298.64</v>
          </cell>
        </row>
        <row r="9079">
          <cell r="FI9079" t="str">
            <v>ID</v>
          </cell>
          <cell r="FJ9079" t="str">
            <v>Exterior</v>
          </cell>
          <cell r="FK9079" t="str">
            <v>EISAq</v>
          </cell>
          <cell r="FL9079">
            <v>333147.23200000002</v>
          </cell>
        </row>
        <row r="9080">
          <cell r="FI9080" t="str">
            <v>ID</v>
          </cell>
          <cell r="FJ9080" t="str">
            <v>Exterior</v>
          </cell>
          <cell r="FK9080" t="str">
            <v>EISAx</v>
          </cell>
          <cell r="FL9080">
            <v>738223.98</v>
          </cell>
        </row>
        <row r="9081">
          <cell r="FI9081" t="str">
            <v>ID</v>
          </cell>
          <cell r="FJ9081" t="str">
            <v>Garage</v>
          </cell>
          <cell r="FK9081" t="str">
            <v>EISAnqnx</v>
          </cell>
          <cell r="FL9081">
            <v>605722.24</v>
          </cell>
        </row>
        <row r="9082">
          <cell r="FI9082" t="str">
            <v>ID</v>
          </cell>
          <cell r="FJ9082" t="str">
            <v>Garage</v>
          </cell>
          <cell r="FK9082" t="str">
            <v>EISAq</v>
          </cell>
          <cell r="FL9082">
            <v>1574877.824</v>
          </cell>
        </row>
        <row r="9083">
          <cell r="FI9083" t="str">
            <v>ID</v>
          </cell>
          <cell r="FJ9083" t="str">
            <v>Kitchen</v>
          </cell>
          <cell r="FK9083" t="str">
            <v>EISAq</v>
          </cell>
          <cell r="FL9083">
            <v>567864.6</v>
          </cell>
        </row>
        <row r="9084">
          <cell r="FI9084" t="str">
            <v>ID</v>
          </cell>
          <cell r="FJ9084" t="str">
            <v>Kitchen</v>
          </cell>
          <cell r="FK9084" t="str">
            <v>EISAx</v>
          </cell>
          <cell r="FL9084">
            <v>1135729.2</v>
          </cell>
        </row>
        <row r="9085">
          <cell r="FI9085" t="str">
            <v>ID</v>
          </cell>
          <cell r="FJ9085" t="str">
            <v>Living Room/Family Room</v>
          </cell>
          <cell r="FK9085" t="str">
            <v>EISAnqnx</v>
          </cell>
          <cell r="FL9085">
            <v>1173586.8400000001</v>
          </cell>
        </row>
        <row r="9086">
          <cell r="FI9086" t="str">
            <v>ID</v>
          </cell>
          <cell r="FJ9086" t="str">
            <v>Living Room/Family Room</v>
          </cell>
          <cell r="FK9086" t="str">
            <v>EISAq</v>
          </cell>
          <cell r="FL9086">
            <v>499720.848</v>
          </cell>
        </row>
        <row r="9087">
          <cell r="FI9087" t="str">
            <v>ID</v>
          </cell>
          <cell r="FJ9087" t="str">
            <v>Other</v>
          </cell>
          <cell r="FK9087" t="str">
            <v>EISAq</v>
          </cell>
          <cell r="FL9087">
            <v>586793.42000000004</v>
          </cell>
        </row>
        <row r="9088">
          <cell r="FI9088" t="str">
            <v>ID</v>
          </cell>
          <cell r="FJ9088" t="str">
            <v>Other</v>
          </cell>
          <cell r="FK9088" t="str">
            <v>EISAx</v>
          </cell>
          <cell r="FL9088">
            <v>189288.2</v>
          </cell>
        </row>
        <row r="9089">
          <cell r="FI9089" t="str">
            <v>MT</v>
          </cell>
          <cell r="FJ9089" t="str">
            <v>Bathroom</v>
          </cell>
          <cell r="FK9089" t="str">
            <v>EISAnqnx</v>
          </cell>
          <cell r="FL9089">
            <v>170470.88</v>
          </cell>
        </row>
        <row r="9090">
          <cell r="FI9090" t="str">
            <v>MT</v>
          </cell>
          <cell r="FJ9090" t="str">
            <v>Bathroom</v>
          </cell>
          <cell r="FK9090" t="str">
            <v>EISAx</v>
          </cell>
          <cell r="FL9090">
            <v>383559.48</v>
          </cell>
        </row>
        <row r="9091">
          <cell r="FI9091" t="str">
            <v>MT</v>
          </cell>
          <cell r="FJ9091" t="str">
            <v>Bedrooms</v>
          </cell>
          <cell r="FK9091" t="str">
            <v>EISAnqnx</v>
          </cell>
          <cell r="FL9091">
            <v>884317.69</v>
          </cell>
        </row>
        <row r="9092">
          <cell r="FI9092" t="str">
            <v>MT</v>
          </cell>
          <cell r="FJ9092" t="str">
            <v>Exterior</v>
          </cell>
          <cell r="FK9092" t="str">
            <v>EISAnqnx</v>
          </cell>
          <cell r="FL9092">
            <v>383559.48</v>
          </cell>
        </row>
        <row r="9093">
          <cell r="FI9093" t="str">
            <v>MT</v>
          </cell>
          <cell r="FJ9093" t="str">
            <v>Kitchen</v>
          </cell>
          <cell r="FK9093" t="str">
            <v>EISAnqnx</v>
          </cell>
          <cell r="FL9093">
            <v>511412.64</v>
          </cell>
        </row>
        <row r="9094">
          <cell r="FI9094" t="str">
            <v>MT</v>
          </cell>
          <cell r="FJ9094" t="str">
            <v>Living Room/Family Room</v>
          </cell>
          <cell r="FK9094" t="str">
            <v>EISAnqnx</v>
          </cell>
          <cell r="FL9094">
            <v>788427.82</v>
          </cell>
        </row>
        <row r="9095">
          <cell r="FI9095" t="str">
            <v>MT</v>
          </cell>
          <cell r="FJ9095" t="str">
            <v>Living Room/Family Room</v>
          </cell>
          <cell r="FK9095" t="str">
            <v>EISAq</v>
          </cell>
          <cell r="FL9095">
            <v>46879.491999999998</v>
          </cell>
        </row>
        <row r="9096">
          <cell r="FI9096" t="str">
            <v>MT</v>
          </cell>
          <cell r="FJ9096" t="str">
            <v>Other</v>
          </cell>
          <cell r="FK9096" t="str">
            <v>EISAnqnx</v>
          </cell>
          <cell r="FL9096">
            <v>639265.80000000005</v>
          </cell>
        </row>
        <row r="9097">
          <cell r="FI9097" t="str">
            <v>MT</v>
          </cell>
          <cell r="FJ9097" t="str">
            <v>Other</v>
          </cell>
          <cell r="FK9097" t="str">
            <v>EISAq</v>
          </cell>
          <cell r="FL9097">
            <v>0</v>
          </cell>
        </row>
        <row r="9098">
          <cell r="FI9098" t="str">
            <v>OR</v>
          </cell>
          <cell r="FJ9098" t="str">
            <v>Bathroom</v>
          </cell>
          <cell r="FK9098" t="str">
            <v>EISAnqnx</v>
          </cell>
          <cell r="FL9098">
            <v>991793.39999999991</v>
          </cell>
        </row>
        <row r="9099">
          <cell r="FI9099" t="str">
            <v>OR</v>
          </cell>
          <cell r="FJ9099" t="str">
            <v>Bathroom</v>
          </cell>
          <cell r="FK9099" t="str">
            <v>EISAq</v>
          </cell>
          <cell r="FL9099">
            <v>512426.58999999997</v>
          </cell>
        </row>
        <row r="9100">
          <cell r="FI9100" t="str">
            <v>OR</v>
          </cell>
          <cell r="FJ9100" t="str">
            <v>Bedrooms</v>
          </cell>
          <cell r="FK9100" t="str">
            <v>EISAnqnx</v>
          </cell>
          <cell r="FL9100">
            <v>2975380.1999999997</v>
          </cell>
        </row>
        <row r="9101">
          <cell r="FI9101" t="str">
            <v>OR</v>
          </cell>
          <cell r="FJ9101" t="str">
            <v>Bedrooms</v>
          </cell>
          <cell r="FK9101" t="str">
            <v>EISAq</v>
          </cell>
          <cell r="FL9101">
            <v>181828.78999999998</v>
          </cell>
        </row>
        <row r="9102">
          <cell r="FI9102" t="str">
            <v>OR</v>
          </cell>
          <cell r="FJ9102" t="str">
            <v>Bedrooms</v>
          </cell>
          <cell r="FK9102" t="str">
            <v>EISAx</v>
          </cell>
          <cell r="FL9102">
            <v>1405040.65</v>
          </cell>
        </row>
        <row r="9103">
          <cell r="FI9103" t="str">
            <v>OR</v>
          </cell>
          <cell r="FJ9103" t="str">
            <v>Garage</v>
          </cell>
          <cell r="FK9103" t="str">
            <v>EISAnqnx</v>
          </cell>
          <cell r="FL9103">
            <v>495896.69999999995</v>
          </cell>
        </row>
        <row r="9104">
          <cell r="FI9104" t="str">
            <v>OR</v>
          </cell>
          <cell r="FJ9104" t="str">
            <v>Garage</v>
          </cell>
          <cell r="FK9104" t="str">
            <v>EISAx</v>
          </cell>
          <cell r="FL9104">
            <v>1446365.375</v>
          </cell>
        </row>
        <row r="9105">
          <cell r="FI9105" t="str">
            <v>OR</v>
          </cell>
          <cell r="FJ9105" t="str">
            <v>Kitchen</v>
          </cell>
          <cell r="FK9105" t="str">
            <v>EISAx</v>
          </cell>
          <cell r="FL9105">
            <v>4132472.5</v>
          </cell>
        </row>
        <row r="9106">
          <cell r="FI9106" t="str">
            <v>OR</v>
          </cell>
          <cell r="FJ9106" t="str">
            <v>Living Room/Family Room</v>
          </cell>
          <cell r="FK9106" t="str">
            <v>EISAnqnx</v>
          </cell>
          <cell r="FL9106">
            <v>2066236.25</v>
          </cell>
        </row>
        <row r="9107">
          <cell r="FI9107" t="str">
            <v>OR</v>
          </cell>
          <cell r="FJ9107" t="str">
            <v>Living Room/Family Room</v>
          </cell>
          <cell r="FK9107" t="str">
            <v>EISAq</v>
          </cell>
          <cell r="FL9107">
            <v>669460.54499999993</v>
          </cell>
        </row>
        <row r="9108">
          <cell r="FI9108" t="str">
            <v>OR</v>
          </cell>
          <cell r="FJ9108" t="str">
            <v>Other</v>
          </cell>
          <cell r="FK9108" t="str">
            <v>EISAnqnx</v>
          </cell>
          <cell r="FL9108">
            <v>2107560.9750000001</v>
          </cell>
        </row>
        <row r="9109">
          <cell r="FI9109" t="str">
            <v>OR</v>
          </cell>
          <cell r="FJ9109" t="str">
            <v>Other</v>
          </cell>
          <cell r="FK9109" t="str">
            <v>EISAx</v>
          </cell>
          <cell r="FL9109">
            <v>4958967</v>
          </cell>
        </row>
        <row r="9110">
          <cell r="FI9110" t="str">
            <v>OR</v>
          </cell>
          <cell r="FJ9110" t="str">
            <v>Bathroom</v>
          </cell>
          <cell r="FK9110" t="str">
            <v>EISAq</v>
          </cell>
          <cell r="FL9110">
            <v>247948.34999999998</v>
          </cell>
        </row>
        <row r="9111">
          <cell r="FI9111" t="str">
            <v>OR</v>
          </cell>
          <cell r="FJ9111" t="str">
            <v>Bathroom</v>
          </cell>
          <cell r="FK9111" t="str">
            <v>EISAx</v>
          </cell>
          <cell r="FL9111">
            <v>4958967</v>
          </cell>
        </row>
        <row r="9112">
          <cell r="FI9112" t="str">
            <v>OR</v>
          </cell>
          <cell r="FJ9112" t="str">
            <v>Bedrooms</v>
          </cell>
          <cell r="FK9112" t="str">
            <v>EISAnqnx</v>
          </cell>
          <cell r="FL9112">
            <v>991793.39999999991</v>
          </cell>
        </row>
        <row r="9113">
          <cell r="FI9113" t="str">
            <v>OR</v>
          </cell>
          <cell r="FJ9113" t="str">
            <v>Bedrooms</v>
          </cell>
          <cell r="FK9113" t="str">
            <v>EISAq</v>
          </cell>
          <cell r="FL9113">
            <v>396717.36</v>
          </cell>
        </row>
        <row r="9114">
          <cell r="FI9114" t="str">
            <v>OR</v>
          </cell>
          <cell r="FJ9114" t="str">
            <v>Exterior</v>
          </cell>
          <cell r="FK9114" t="str">
            <v>EISAnqnx</v>
          </cell>
          <cell r="FL9114">
            <v>495896.69999999995</v>
          </cell>
        </row>
        <row r="9115">
          <cell r="FI9115" t="str">
            <v>OR</v>
          </cell>
          <cell r="FJ9115" t="str">
            <v>Kitchen</v>
          </cell>
          <cell r="FK9115" t="str">
            <v>EISAnqnx</v>
          </cell>
          <cell r="FL9115">
            <v>495896.69999999995</v>
          </cell>
        </row>
        <row r="9116">
          <cell r="FI9116" t="str">
            <v>OR</v>
          </cell>
          <cell r="FJ9116" t="str">
            <v>Kitchen</v>
          </cell>
          <cell r="FK9116" t="str">
            <v>EISAq</v>
          </cell>
          <cell r="FL9116">
            <v>446307.02999999997</v>
          </cell>
        </row>
        <row r="9117">
          <cell r="FI9117" t="str">
            <v>OR</v>
          </cell>
          <cell r="FJ9117" t="str">
            <v>Living Room/Family Room</v>
          </cell>
          <cell r="FK9117" t="str">
            <v>EISAq</v>
          </cell>
          <cell r="FL9117">
            <v>371922.52499999997</v>
          </cell>
        </row>
        <row r="9118">
          <cell r="FI9118" t="str">
            <v>OR</v>
          </cell>
          <cell r="FJ9118" t="str">
            <v>Other</v>
          </cell>
          <cell r="FK9118" t="str">
            <v>EISAq</v>
          </cell>
          <cell r="FL9118">
            <v>123974.17499999999</v>
          </cell>
        </row>
        <row r="9119">
          <cell r="FI9119" t="str">
            <v>WA</v>
          </cell>
          <cell r="FJ9119" t="str">
            <v>Bedrooms</v>
          </cell>
          <cell r="FK9119" t="str">
            <v>EISAnqnx</v>
          </cell>
          <cell r="FL9119">
            <v>457029.12</v>
          </cell>
        </row>
        <row r="9120">
          <cell r="FI9120" t="str">
            <v>WA</v>
          </cell>
          <cell r="FJ9120" t="str">
            <v>Bedrooms</v>
          </cell>
          <cell r="FK9120" t="str">
            <v>EISAq</v>
          </cell>
          <cell r="FL9120">
            <v>167577.34400000001</v>
          </cell>
        </row>
        <row r="9121">
          <cell r="FI9121" t="str">
            <v>WA</v>
          </cell>
          <cell r="FJ9121" t="str">
            <v>Exterior</v>
          </cell>
          <cell r="FK9121" t="str">
            <v>EISAnqnx</v>
          </cell>
          <cell r="FL9121">
            <v>428464.8</v>
          </cell>
        </row>
        <row r="9122">
          <cell r="FI9122" t="str">
            <v>WA</v>
          </cell>
          <cell r="FJ9122" t="str">
            <v>Exterior</v>
          </cell>
          <cell r="FK9122" t="str">
            <v>EISAq</v>
          </cell>
          <cell r="FL9122">
            <v>167577.34400000001</v>
          </cell>
        </row>
        <row r="9123">
          <cell r="FI9123" t="str">
            <v>WA</v>
          </cell>
          <cell r="FJ9123" t="str">
            <v>Exterior</v>
          </cell>
          <cell r="FK9123" t="str">
            <v>EISAx</v>
          </cell>
          <cell r="FL9123">
            <v>380857.59999999998</v>
          </cell>
        </row>
        <row r="9124">
          <cell r="FI9124" t="str">
            <v>WA</v>
          </cell>
          <cell r="FJ9124" t="str">
            <v>Kitchen</v>
          </cell>
          <cell r="FK9124" t="str">
            <v>EISAq</v>
          </cell>
          <cell r="FL9124">
            <v>85692.96</v>
          </cell>
        </row>
        <row r="9125">
          <cell r="FI9125" t="str">
            <v>WA</v>
          </cell>
          <cell r="FJ9125" t="str">
            <v>Living Room/Family Room</v>
          </cell>
          <cell r="FK9125" t="str">
            <v>EISAnqnx</v>
          </cell>
          <cell r="FL9125">
            <v>285643.2</v>
          </cell>
        </row>
        <row r="9126">
          <cell r="FI9126" t="str">
            <v>WA</v>
          </cell>
          <cell r="FJ9126" t="str">
            <v>Living Room/Family Room</v>
          </cell>
          <cell r="FK9126" t="str">
            <v>EISAq</v>
          </cell>
          <cell r="FL9126">
            <v>28564.32</v>
          </cell>
        </row>
        <row r="9127">
          <cell r="FI9127" t="str">
            <v>WA</v>
          </cell>
          <cell r="FJ9127" t="str">
            <v>Other</v>
          </cell>
          <cell r="FK9127" t="str">
            <v>EISAnqnx</v>
          </cell>
          <cell r="FL9127">
            <v>304686.08000000002</v>
          </cell>
        </row>
        <row r="9128">
          <cell r="FI9128" t="str">
            <v>WA</v>
          </cell>
          <cell r="FJ9128" t="str">
            <v>Other</v>
          </cell>
          <cell r="FK9128" t="str">
            <v>EISAq</v>
          </cell>
          <cell r="FL9128">
            <v>137108.736</v>
          </cell>
        </row>
        <row r="9129">
          <cell r="FI9129" t="str">
            <v>MT</v>
          </cell>
          <cell r="FJ9129" t="str">
            <v>Bathroom</v>
          </cell>
          <cell r="FK9129" t="str">
            <v>EISAnqnx</v>
          </cell>
          <cell r="FL9129">
            <v>127853.16</v>
          </cell>
        </row>
        <row r="9130">
          <cell r="FI9130" t="str">
            <v>MT</v>
          </cell>
          <cell r="FJ9130" t="str">
            <v>Bedrooms</v>
          </cell>
          <cell r="FK9130" t="str">
            <v>EISAnqnx</v>
          </cell>
          <cell r="FL9130">
            <v>255706.32</v>
          </cell>
        </row>
        <row r="9131">
          <cell r="FI9131" t="str">
            <v>MT</v>
          </cell>
          <cell r="FJ9131" t="str">
            <v>Kitchen</v>
          </cell>
          <cell r="FK9131" t="str">
            <v>EISAnqnx</v>
          </cell>
          <cell r="FL9131">
            <v>255706.32</v>
          </cell>
        </row>
        <row r="9132">
          <cell r="FI9132" t="str">
            <v>MT</v>
          </cell>
          <cell r="FJ9132" t="str">
            <v>Kitchen</v>
          </cell>
          <cell r="FK9132" t="str">
            <v>EISAx</v>
          </cell>
          <cell r="FL9132">
            <v>969553.13</v>
          </cell>
        </row>
        <row r="9133">
          <cell r="FI9133" t="str">
            <v>MT</v>
          </cell>
          <cell r="FJ9133" t="str">
            <v>Living Room/Family Room</v>
          </cell>
          <cell r="FK9133" t="str">
            <v>EISAnqnx</v>
          </cell>
          <cell r="FL9133">
            <v>213088.6</v>
          </cell>
        </row>
        <row r="9134">
          <cell r="FI9134" t="str">
            <v>MT</v>
          </cell>
          <cell r="FJ9134" t="str">
            <v>Living Room/Family Room</v>
          </cell>
          <cell r="FK9134" t="str">
            <v>EISAq</v>
          </cell>
          <cell r="FL9134">
            <v>31963.29</v>
          </cell>
        </row>
        <row r="9135">
          <cell r="FI9135" t="str">
            <v>MT</v>
          </cell>
          <cell r="FJ9135" t="str">
            <v>Other</v>
          </cell>
          <cell r="FK9135" t="str">
            <v>EISAnqnx</v>
          </cell>
          <cell r="FL9135">
            <v>639265.80000000005</v>
          </cell>
        </row>
        <row r="9136">
          <cell r="FI9136" t="str">
            <v>MT</v>
          </cell>
          <cell r="FJ9136" t="str">
            <v>Bathroom</v>
          </cell>
          <cell r="FK9136" t="str">
            <v>EISAnqnx</v>
          </cell>
          <cell r="FL9136">
            <v>809736.67999999993</v>
          </cell>
        </row>
        <row r="9137">
          <cell r="FI9137" t="str">
            <v>MT</v>
          </cell>
          <cell r="FJ9137" t="str">
            <v>Bathroom</v>
          </cell>
          <cell r="FK9137" t="str">
            <v>EISAx</v>
          </cell>
          <cell r="FL9137">
            <v>319632.90000000002</v>
          </cell>
        </row>
        <row r="9138">
          <cell r="FI9138" t="str">
            <v>MT</v>
          </cell>
          <cell r="FJ9138" t="str">
            <v>Bedrooms</v>
          </cell>
          <cell r="FK9138" t="str">
            <v>EISAnqnx</v>
          </cell>
          <cell r="FL9138">
            <v>841699.97</v>
          </cell>
        </row>
        <row r="9139">
          <cell r="FI9139" t="str">
            <v>MT</v>
          </cell>
          <cell r="FJ9139" t="str">
            <v>Exterior</v>
          </cell>
          <cell r="FK9139" t="str">
            <v>EISAq</v>
          </cell>
          <cell r="FL9139">
            <v>178994.424</v>
          </cell>
        </row>
        <row r="9140">
          <cell r="FI9140" t="str">
            <v>MT</v>
          </cell>
          <cell r="FJ9140" t="str">
            <v>Kitchen</v>
          </cell>
          <cell r="FK9140" t="str">
            <v>EISAq</v>
          </cell>
          <cell r="FL9140">
            <v>170470.88</v>
          </cell>
        </row>
        <row r="9141">
          <cell r="FI9141" t="str">
            <v>MT</v>
          </cell>
          <cell r="FJ9141" t="str">
            <v>Living Room/Family Room</v>
          </cell>
          <cell r="FK9141" t="str">
            <v>EISAnqnx</v>
          </cell>
          <cell r="FL9141">
            <v>2066959.42</v>
          </cell>
        </row>
        <row r="9142">
          <cell r="FI9142" t="str">
            <v>MT</v>
          </cell>
          <cell r="FJ9142" t="str">
            <v>Living Room/Family Room</v>
          </cell>
          <cell r="FK9142" t="str">
            <v>EISAq</v>
          </cell>
          <cell r="FL9142">
            <v>187517.96799999999</v>
          </cell>
        </row>
        <row r="9143">
          <cell r="FI9143" t="str">
            <v>MT</v>
          </cell>
          <cell r="FJ9143" t="str">
            <v>Living Room/Family Room</v>
          </cell>
          <cell r="FK9143" t="str">
            <v>EISAx</v>
          </cell>
          <cell r="FL9143">
            <v>639265.80000000005</v>
          </cell>
        </row>
        <row r="9144">
          <cell r="FI9144" t="str">
            <v>MT</v>
          </cell>
          <cell r="FJ9144" t="str">
            <v>Other</v>
          </cell>
          <cell r="FK9144" t="str">
            <v>EISAnqnx</v>
          </cell>
          <cell r="FL9144">
            <v>2716879.65</v>
          </cell>
        </row>
        <row r="9145">
          <cell r="FI9145" t="str">
            <v>MT</v>
          </cell>
          <cell r="FJ9145" t="str">
            <v>Other</v>
          </cell>
          <cell r="FK9145" t="str">
            <v>EISAq</v>
          </cell>
          <cell r="FL9145">
            <v>170470.88</v>
          </cell>
        </row>
        <row r="9146">
          <cell r="FI9146" t="str">
            <v>MT</v>
          </cell>
          <cell r="FJ9146" t="str">
            <v>Other</v>
          </cell>
          <cell r="FK9146" t="str">
            <v>EISAx</v>
          </cell>
          <cell r="FL9146">
            <v>639265.80000000005</v>
          </cell>
        </row>
        <row r="9147">
          <cell r="FI9147" t="str">
            <v>WA</v>
          </cell>
          <cell r="FJ9147" t="str">
            <v>Bathroom</v>
          </cell>
          <cell r="FK9147" t="str">
            <v>EISAnqnx</v>
          </cell>
          <cell r="FL9147">
            <v>1447258.8800000001</v>
          </cell>
        </row>
        <row r="9148">
          <cell r="FI9148" t="str">
            <v>WA</v>
          </cell>
          <cell r="FJ9148" t="str">
            <v>Bedrooms</v>
          </cell>
          <cell r="FK9148" t="str">
            <v>EISAnqnx</v>
          </cell>
          <cell r="FL9148">
            <v>1028315.52</v>
          </cell>
        </row>
        <row r="9149">
          <cell r="FI9149" t="str">
            <v>WA</v>
          </cell>
          <cell r="FJ9149" t="str">
            <v>Bedrooms</v>
          </cell>
          <cell r="FK9149" t="str">
            <v>EISAq</v>
          </cell>
          <cell r="FL9149">
            <v>142821.6</v>
          </cell>
        </row>
        <row r="9150">
          <cell r="FI9150" t="str">
            <v>WA</v>
          </cell>
          <cell r="FJ9150" t="str">
            <v>Exterior</v>
          </cell>
          <cell r="FK9150" t="str">
            <v>EISAq</v>
          </cell>
          <cell r="FL9150">
            <v>142821.6</v>
          </cell>
        </row>
        <row r="9151">
          <cell r="FI9151" t="str">
            <v>WA</v>
          </cell>
          <cell r="FJ9151" t="str">
            <v>Garage</v>
          </cell>
          <cell r="FK9151" t="str">
            <v>EISAnqnx</v>
          </cell>
          <cell r="FL9151">
            <v>457029.12</v>
          </cell>
        </row>
        <row r="9152">
          <cell r="FI9152" t="str">
            <v>WA</v>
          </cell>
          <cell r="FJ9152" t="str">
            <v>Garage</v>
          </cell>
          <cell r="FK9152" t="str">
            <v>EISAq</v>
          </cell>
          <cell r="FL9152">
            <v>85692.96</v>
          </cell>
        </row>
        <row r="9153">
          <cell r="FI9153" t="str">
            <v>WA</v>
          </cell>
          <cell r="FJ9153" t="str">
            <v>Kitchen</v>
          </cell>
          <cell r="FK9153" t="str">
            <v>EISAnqnx</v>
          </cell>
          <cell r="FL9153">
            <v>76171.520000000004</v>
          </cell>
        </row>
        <row r="9154">
          <cell r="FI9154" t="str">
            <v>WA</v>
          </cell>
          <cell r="FJ9154" t="str">
            <v>Kitchen</v>
          </cell>
          <cell r="FK9154" t="str">
            <v>EISAq</v>
          </cell>
          <cell r="FL9154">
            <v>142821.6</v>
          </cell>
        </row>
        <row r="9155">
          <cell r="FI9155" t="str">
            <v>WA</v>
          </cell>
          <cell r="FJ9155" t="str">
            <v>Living Room/Family Room</v>
          </cell>
          <cell r="FK9155" t="str">
            <v>EISAq</v>
          </cell>
          <cell r="FL9155">
            <v>83788.672000000006</v>
          </cell>
        </row>
        <row r="9156">
          <cell r="FI9156" t="str">
            <v>WA</v>
          </cell>
          <cell r="FJ9156" t="str">
            <v>Other</v>
          </cell>
          <cell r="FK9156" t="str">
            <v>EISAnqnx</v>
          </cell>
          <cell r="FL9156">
            <v>342771.84</v>
          </cell>
        </row>
        <row r="9157">
          <cell r="FI9157" t="str">
            <v>WA</v>
          </cell>
          <cell r="FJ9157" t="str">
            <v>Other</v>
          </cell>
          <cell r="FK9157" t="str">
            <v>EISAq</v>
          </cell>
          <cell r="FL9157">
            <v>114257.28</v>
          </cell>
        </row>
        <row r="9158">
          <cell r="FI9158" t="str">
            <v>WA</v>
          </cell>
          <cell r="FJ9158" t="str">
            <v>Other</v>
          </cell>
          <cell r="FK9158" t="str">
            <v>EISAx</v>
          </cell>
          <cell r="FL9158">
            <v>914058.23999999999</v>
          </cell>
        </row>
        <row r="9159">
          <cell r="FI9159" t="str">
            <v>ID</v>
          </cell>
          <cell r="FJ9159" t="str">
            <v>Bathroom</v>
          </cell>
          <cell r="FK9159" t="str">
            <v>EISAnqnx</v>
          </cell>
          <cell r="FL9159">
            <v>1135729.2</v>
          </cell>
        </row>
        <row r="9160">
          <cell r="FI9160" t="str">
            <v>ID</v>
          </cell>
          <cell r="FJ9160" t="str">
            <v>Bathroom</v>
          </cell>
          <cell r="FK9160" t="str">
            <v>EISAq</v>
          </cell>
          <cell r="FL9160">
            <v>227145.84</v>
          </cell>
        </row>
        <row r="9161">
          <cell r="FI9161" t="str">
            <v>ID</v>
          </cell>
          <cell r="FJ9161" t="str">
            <v>Bedrooms</v>
          </cell>
          <cell r="FK9161" t="str">
            <v>EISAnqnx</v>
          </cell>
          <cell r="FL9161">
            <v>1287159.76</v>
          </cell>
        </row>
        <row r="9162">
          <cell r="FI9162" t="str">
            <v>ID</v>
          </cell>
          <cell r="FJ9162" t="str">
            <v>Bedrooms</v>
          </cell>
          <cell r="FK9162" t="str">
            <v>EISAq</v>
          </cell>
          <cell r="FL9162">
            <v>283932.3</v>
          </cell>
        </row>
        <row r="9163">
          <cell r="FI9163" t="str">
            <v>ID</v>
          </cell>
          <cell r="FJ9163" t="str">
            <v>Bedrooms</v>
          </cell>
          <cell r="FK9163" t="str">
            <v>EISAx</v>
          </cell>
          <cell r="FL9163">
            <v>454291.68</v>
          </cell>
        </row>
        <row r="9164">
          <cell r="FI9164" t="str">
            <v>ID</v>
          </cell>
          <cell r="FJ9164" t="str">
            <v>Exterior</v>
          </cell>
          <cell r="FK9164" t="str">
            <v>EISAnqnx</v>
          </cell>
          <cell r="FL9164">
            <v>1741451.44</v>
          </cell>
        </row>
        <row r="9165">
          <cell r="FI9165" t="str">
            <v>ID</v>
          </cell>
          <cell r="FJ9165" t="str">
            <v>Living Room/Family Room</v>
          </cell>
          <cell r="FK9165" t="str">
            <v>EISAnqnx</v>
          </cell>
          <cell r="FL9165">
            <v>2025383.74</v>
          </cell>
        </row>
        <row r="9166">
          <cell r="FI9166" t="str">
            <v>ID</v>
          </cell>
          <cell r="FJ9166" t="str">
            <v>Living Room/Family Room</v>
          </cell>
          <cell r="FK9166" t="str">
            <v>EISAq</v>
          </cell>
          <cell r="FL9166">
            <v>1381803.86</v>
          </cell>
        </row>
        <row r="9167">
          <cell r="FI9167" t="str">
            <v>ID</v>
          </cell>
          <cell r="FJ9167" t="str">
            <v>Living Room/Family Room</v>
          </cell>
          <cell r="FK9167" t="str">
            <v>EISAx</v>
          </cell>
          <cell r="FL9167">
            <v>757152.8</v>
          </cell>
        </row>
        <row r="9168">
          <cell r="FI9168" t="str">
            <v>ID</v>
          </cell>
          <cell r="FJ9168" t="str">
            <v>Other</v>
          </cell>
          <cell r="FK9168" t="str">
            <v>EISAnqnx</v>
          </cell>
          <cell r="FL9168">
            <v>227145.84</v>
          </cell>
        </row>
        <row r="9169">
          <cell r="FI9169" t="str">
            <v>ID</v>
          </cell>
          <cell r="FJ9169" t="str">
            <v>Other</v>
          </cell>
          <cell r="FK9169" t="str">
            <v>EISAq</v>
          </cell>
          <cell r="FL9169">
            <v>965369.82000000007</v>
          </cell>
        </row>
        <row r="9170">
          <cell r="FI9170" t="str">
            <v>ID</v>
          </cell>
          <cell r="FJ9170" t="str">
            <v>Bathroom</v>
          </cell>
          <cell r="FK9170" t="str">
            <v>EISAnqnx</v>
          </cell>
          <cell r="FL9170">
            <v>757152.8</v>
          </cell>
        </row>
        <row r="9171">
          <cell r="FI9171" t="str">
            <v>ID</v>
          </cell>
          <cell r="FJ9171" t="str">
            <v>Bedrooms</v>
          </cell>
          <cell r="FK9171" t="str">
            <v>EISAnqnx</v>
          </cell>
          <cell r="FL9171">
            <v>757152.8</v>
          </cell>
        </row>
        <row r="9172">
          <cell r="FI9172" t="str">
            <v>ID</v>
          </cell>
          <cell r="FJ9172" t="str">
            <v>Bedrooms</v>
          </cell>
          <cell r="FK9172" t="str">
            <v>EISAq</v>
          </cell>
          <cell r="FL9172">
            <v>113572.92</v>
          </cell>
        </row>
        <row r="9173">
          <cell r="FI9173" t="str">
            <v>ID</v>
          </cell>
          <cell r="FJ9173" t="str">
            <v>Bedrooms</v>
          </cell>
          <cell r="FK9173" t="str">
            <v>EISAx</v>
          </cell>
          <cell r="FL9173">
            <v>473220.5</v>
          </cell>
        </row>
        <row r="9174">
          <cell r="FI9174" t="str">
            <v>ID</v>
          </cell>
          <cell r="FJ9174" t="str">
            <v>Exterior</v>
          </cell>
          <cell r="FK9174" t="str">
            <v>EISAq</v>
          </cell>
          <cell r="FL9174">
            <v>170359.38</v>
          </cell>
        </row>
        <row r="9175">
          <cell r="FI9175" t="str">
            <v>ID</v>
          </cell>
          <cell r="FJ9175" t="str">
            <v>Kitchen</v>
          </cell>
          <cell r="FK9175" t="str">
            <v>EISAq</v>
          </cell>
          <cell r="FL9175">
            <v>227145.84</v>
          </cell>
        </row>
        <row r="9176">
          <cell r="FI9176" t="str">
            <v>ID</v>
          </cell>
          <cell r="FJ9176" t="str">
            <v>Living Room/Family Room</v>
          </cell>
          <cell r="FK9176" t="str">
            <v>EISAnqnx</v>
          </cell>
          <cell r="FL9176">
            <v>605722.24</v>
          </cell>
        </row>
        <row r="9177">
          <cell r="FI9177" t="str">
            <v>ID</v>
          </cell>
          <cell r="FJ9177" t="str">
            <v>Living Room/Family Room</v>
          </cell>
          <cell r="FK9177" t="str">
            <v>EISAq</v>
          </cell>
          <cell r="FL9177">
            <v>113572.92</v>
          </cell>
        </row>
        <row r="9178">
          <cell r="FI9178" t="str">
            <v>ID</v>
          </cell>
          <cell r="FJ9178" t="str">
            <v>Other</v>
          </cell>
          <cell r="FK9178" t="str">
            <v>EISAnqnx</v>
          </cell>
          <cell r="FL9178">
            <v>757152.8</v>
          </cell>
        </row>
        <row r="9179">
          <cell r="FI9179" t="str">
            <v>ID</v>
          </cell>
          <cell r="FJ9179" t="str">
            <v>Other</v>
          </cell>
          <cell r="FK9179" t="str">
            <v>EISAx</v>
          </cell>
          <cell r="FL9179">
            <v>378576.4</v>
          </cell>
        </row>
        <row r="9180">
          <cell r="FI9180" t="str">
            <v>OR</v>
          </cell>
          <cell r="FJ9180" t="str">
            <v>Bathroom</v>
          </cell>
          <cell r="FK9180" t="str">
            <v>EISAnqnx</v>
          </cell>
          <cell r="FL9180">
            <v>2054184.96</v>
          </cell>
        </row>
        <row r="9181">
          <cell r="FI9181" t="str">
            <v>OR</v>
          </cell>
          <cell r="FJ9181" t="str">
            <v>Bathroom</v>
          </cell>
          <cell r="FK9181" t="str">
            <v>EISAx</v>
          </cell>
          <cell r="FL9181">
            <v>3637619.1999999997</v>
          </cell>
        </row>
        <row r="9182">
          <cell r="FI9182" t="str">
            <v>OR</v>
          </cell>
          <cell r="FJ9182" t="str">
            <v>Bedrooms</v>
          </cell>
          <cell r="FK9182" t="str">
            <v>EISAnqnx</v>
          </cell>
          <cell r="FL9182">
            <v>3552028.1599999997</v>
          </cell>
        </row>
        <row r="9183">
          <cell r="FI9183" t="str">
            <v>OR</v>
          </cell>
          <cell r="FJ9183" t="str">
            <v>Bedrooms</v>
          </cell>
          <cell r="FK9183" t="str">
            <v>EISAx</v>
          </cell>
          <cell r="FL9183">
            <v>213977.59999999998</v>
          </cell>
        </row>
        <row r="9184">
          <cell r="FI9184" t="str">
            <v>OR</v>
          </cell>
          <cell r="FJ9184" t="str">
            <v>Exterior</v>
          </cell>
          <cell r="FK9184" t="str">
            <v>EISAnqnx</v>
          </cell>
          <cell r="FL9184">
            <v>1027092.48</v>
          </cell>
        </row>
        <row r="9185">
          <cell r="FI9185" t="str">
            <v>OR</v>
          </cell>
          <cell r="FJ9185" t="str">
            <v>Exterior</v>
          </cell>
          <cell r="FK9185" t="str">
            <v>EISAq</v>
          </cell>
          <cell r="FL9185">
            <v>573459.96799999999</v>
          </cell>
        </row>
        <row r="9186">
          <cell r="FI9186" t="str">
            <v>OR</v>
          </cell>
          <cell r="FJ9186" t="str">
            <v>Exterior</v>
          </cell>
          <cell r="FK9186" t="str">
            <v>EISAx</v>
          </cell>
          <cell r="FL9186">
            <v>855910.39999999991</v>
          </cell>
        </row>
        <row r="9187">
          <cell r="FI9187" t="str">
            <v>OR</v>
          </cell>
          <cell r="FJ9187" t="str">
            <v>Garage</v>
          </cell>
          <cell r="FK9187" t="str">
            <v>EISAq</v>
          </cell>
          <cell r="FL9187">
            <v>3423641.5999999996</v>
          </cell>
        </row>
        <row r="9188">
          <cell r="FI9188" t="str">
            <v>OR</v>
          </cell>
          <cell r="FJ9188" t="str">
            <v>Kitchen</v>
          </cell>
          <cell r="FK9188" t="str">
            <v>EISAq</v>
          </cell>
          <cell r="FL9188">
            <v>1095565.3119999999</v>
          </cell>
        </row>
        <row r="9189">
          <cell r="FI9189" t="str">
            <v>OR</v>
          </cell>
          <cell r="FJ9189" t="str">
            <v>Kitchen</v>
          </cell>
          <cell r="FK9189" t="str">
            <v>EISAx</v>
          </cell>
          <cell r="FL9189">
            <v>3209663.9999999995</v>
          </cell>
        </row>
        <row r="9190">
          <cell r="FI9190" t="str">
            <v>OR</v>
          </cell>
          <cell r="FJ9190" t="str">
            <v>Living Room/Family Room</v>
          </cell>
          <cell r="FK9190" t="str">
            <v>EISAnqnx</v>
          </cell>
          <cell r="FL9190">
            <v>342364.15999999997</v>
          </cell>
        </row>
        <row r="9191">
          <cell r="FI9191" t="str">
            <v>OR</v>
          </cell>
          <cell r="FJ9191" t="str">
            <v>Living Room/Family Room</v>
          </cell>
          <cell r="FK9191" t="str">
            <v>EISAq</v>
          </cell>
          <cell r="FL9191">
            <v>128386.56</v>
          </cell>
        </row>
        <row r="9192">
          <cell r="FI9192" t="str">
            <v>OR</v>
          </cell>
          <cell r="FJ9192" t="str">
            <v>Living Room/Family Room</v>
          </cell>
          <cell r="FK9192" t="str">
            <v>EISAx</v>
          </cell>
          <cell r="FL9192">
            <v>5135462.3999999994</v>
          </cell>
        </row>
        <row r="9193">
          <cell r="FI9193" t="str">
            <v>OR</v>
          </cell>
          <cell r="FJ9193" t="str">
            <v>Other</v>
          </cell>
          <cell r="FK9193" t="str">
            <v>EISAnqnx</v>
          </cell>
          <cell r="FL9193">
            <v>1883002.8799999999</v>
          </cell>
        </row>
        <row r="9194">
          <cell r="FI9194" t="str">
            <v>OR</v>
          </cell>
          <cell r="FJ9194" t="str">
            <v>Other</v>
          </cell>
          <cell r="FK9194" t="str">
            <v>EISAx</v>
          </cell>
          <cell r="FL9194">
            <v>6248145.9199999999</v>
          </cell>
        </row>
        <row r="9195">
          <cell r="FI9195" t="str">
            <v>WA</v>
          </cell>
          <cell r="FJ9195" t="str">
            <v>Bathroom</v>
          </cell>
          <cell r="FK9195" t="str">
            <v>EISAq</v>
          </cell>
          <cell r="FL9195">
            <v>31199.895</v>
          </cell>
        </row>
        <row r="9196">
          <cell r="FI9196" t="str">
            <v>WA</v>
          </cell>
          <cell r="FJ9196" t="str">
            <v>Bedrooms</v>
          </cell>
          <cell r="FK9196" t="str">
            <v>EISAnqnx</v>
          </cell>
          <cell r="FL9196">
            <v>363998.77499999997</v>
          </cell>
        </row>
        <row r="9197">
          <cell r="FI9197" t="str">
            <v>WA</v>
          </cell>
          <cell r="FJ9197" t="str">
            <v>Bedrooms</v>
          </cell>
          <cell r="FK9197" t="str">
            <v>EISAq</v>
          </cell>
          <cell r="FL9197">
            <v>168479.43299999999</v>
          </cell>
        </row>
        <row r="9198">
          <cell r="FI9198" t="str">
            <v>WA</v>
          </cell>
          <cell r="FJ9198" t="str">
            <v>Exterior</v>
          </cell>
          <cell r="FK9198" t="str">
            <v>EISAnqnx</v>
          </cell>
          <cell r="FL9198">
            <v>249599.16</v>
          </cell>
        </row>
        <row r="9199">
          <cell r="FI9199" t="str">
            <v>WA</v>
          </cell>
          <cell r="FJ9199" t="str">
            <v>Exterior</v>
          </cell>
          <cell r="FK9199" t="str">
            <v>EISAq</v>
          </cell>
          <cell r="FL9199">
            <v>31199.895</v>
          </cell>
        </row>
        <row r="9200">
          <cell r="FI9200" t="str">
            <v>WA</v>
          </cell>
          <cell r="FJ9200" t="str">
            <v>Garage</v>
          </cell>
          <cell r="FK9200" t="str">
            <v>EISAnqnx</v>
          </cell>
          <cell r="FL9200">
            <v>124799.58</v>
          </cell>
        </row>
        <row r="9201">
          <cell r="FI9201" t="str">
            <v>WA</v>
          </cell>
          <cell r="FJ9201" t="str">
            <v>Garage</v>
          </cell>
          <cell r="FK9201" t="str">
            <v>EISAq</v>
          </cell>
          <cell r="FL9201">
            <v>499198.32</v>
          </cell>
        </row>
        <row r="9202">
          <cell r="FI9202" t="str">
            <v>WA</v>
          </cell>
          <cell r="FJ9202" t="str">
            <v>Kitchen</v>
          </cell>
          <cell r="FK9202" t="str">
            <v>EISAnqnx</v>
          </cell>
          <cell r="FL9202">
            <v>249599.16</v>
          </cell>
        </row>
        <row r="9203">
          <cell r="FI9203" t="str">
            <v>WA</v>
          </cell>
          <cell r="FJ9203" t="str">
            <v>Kitchen</v>
          </cell>
          <cell r="FK9203" t="str">
            <v>EISAq</v>
          </cell>
          <cell r="FL9203">
            <v>45759.845999999998</v>
          </cell>
        </row>
        <row r="9204">
          <cell r="FI9204" t="str">
            <v>WA</v>
          </cell>
          <cell r="FJ9204" t="str">
            <v>Living Room/Family Room</v>
          </cell>
          <cell r="FK9204" t="str">
            <v>EISAq</v>
          </cell>
          <cell r="FL9204">
            <v>68639.769</v>
          </cell>
        </row>
        <row r="9205">
          <cell r="FI9205" t="str">
            <v>WA</v>
          </cell>
          <cell r="FJ9205" t="str">
            <v>Other</v>
          </cell>
          <cell r="FK9205" t="str">
            <v>EISAnqnx</v>
          </cell>
          <cell r="FL9205">
            <v>374398.74</v>
          </cell>
        </row>
        <row r="9206">
          <cell r="FI9206" t="str">
            <v>WA</v>
          </cell>
          <cell r="FJ9206" t="str">
            <v>Other</v>
          </cell>
          <cell r="FK9206" t="str">
            <v>EISAq</v>
          </cell>
          <cell r="FL9206">
            <v>93599.684999999998</v>
          </cell>
        </row>
        <row r="9207">
          <cell r="FI9207" t="str">
            <v>MT</v>
          </cell>
          <cell r="FJ9207" t="str">
            <v>Bathroom</v>
          </cell>
          <cell r="FK9207" t="str">
            <v>EISAnqnx</v>
          </cell>
          <cell r="FL9207">
            <v>274722.96000000002</v>
          </cell>
        </row>
        <row r="9208">
          <cell r="FI9208" t="str">
            <v>MT</v>
          </cell>
          <cell r="FJ9208" t="str">
            <v>Bathroom</v>
          </cell>
          <cell r="FK9208" t="str">
            <v>EISAx</v>
          </cell>
          <cell r="FL9208">
            <v>211765.61500000002</v>
          </cell>
        </row>
        <row r="9209">
          <cell r="FI9209" t="str">
            <v>MT</v>
          </cell>
          <cell r="FJ9209" t="str">
            <v>Bedrooms</v>
          </cell>
          <cell r="FK9209" t="str">
            <v>EISAnqnx</v>
          </cell>
          <cell r="FL9209">
            <v>412084.44000000006</v>
          </cell>
        </row>
        <row r="9210">
          <cell r="FI9210" t="str">
            <v>MT</v>
          </cell>
          <cell r="FJ9210" t="str">
            <v>Bedrooms</v>
          </cell>
          <cell r="FK9210" t="str">
            <v>EISAq</v>
          </cell>
          <cell r="FL9210">
            <v>68680.740000000005</v>
          </cell>
        </row>
        <row r="9211">
          <cell r="FI9211" t="str">
            <v>MT</v>
          </cell>
          <cell r="FJ9211" t="str">
            <v>Bedrooms</v>
          </cell>
          <cell r="FK9211" t="str">
            <v>EISAx</v>
          </cell>
          <cell r="FL9211">
            <v>194595.43000000002</v>
          </cell>
        </row>
        <row r="9212">
          <cell r="FI9212" t="str">
            <v>MT</v>
          </cell>
          <cell r="FJ9212" t="str">
            <v>Exterior</v>
          </cell>
          <cell r="FK9212" t="str">
            <v>EISAnqnx</v>
          </cell>
          <cell r="FL9212">
            <v>618126.66</v>
          </cell>
        </row>
        <row r="9213">
          <cell r="FI9213" t="str">
            <v>MT</v>
          </cell>
          <cell r="FJ9213" t="str">
            <v>Kitchen</v>
          </cell>
          <cell r="FK9213" t="str">
            <v>EISAnqnx</v>
          </cell>
          <cell r="FL9213">
            <v>452148.20500000002</v>
          </cell>
        </row>
        <row r="9214">
          <cell r="FI9214" t="str">
            <v>MT</v>
          </cell>
          <cell r="FJ9214" t="str">
            <v>Living Room/Family Room</v>
          </cell>
          <cell r="FK9214" t="str">
            <v>EISAnqnx</v>
          </cell>
          <cell r="FL9214">
            <v>847062.46000000008</v>
          </cell>
        </row>
        <row r="9215">
          <cell r="FI9215" t="str">
            <v>MT</v>
          </cell>
          <cell r="FJ9215" t="str">
            <v>Living Room/Family Room</v>
          </cell>
          <cell r="FK9215" t="str">
            <v>EISAx</v>
          </cell>
          <cell r="FL9215">
            <v>85850.925000000003</v>
          </cell>
        </row>
        <row r="9216">
          <cell r="FI9216" t="str">
            <v>MT</v>
          </cell>
          <cell r="FJ9216" t="str">
            <v>Other</v>
          </cell>
          <cell r="FK9216" t="str">
            <v>EISAnqnx</v>
          </cell>
          <cell r="FL9216">
            <v>938636.78</v>
          </cell>
        </row>
        <row r="9217">
          <cell r="FI9217" t="str">
            <v>OR</v>
          </cell>
          <cell r="FJ9217" t="str">
            <v>Bathroom</v>
          </cell>
          <cell r="FK9217" t="str">
            <v>EISAnqnx</v>
          </cell>
          <cell r="FL9217">
            <v>385011.8</v>
          </cell>
        </row>
        <row r="9218">
          <cell r="FI9218" t="str">
            <v>OR</v>
          </cell>
          <cell r="FJ9218" t="str">
            <v>Bedrooms</v>
          </cell>
          <cell r="FK9218" t="str">
            <v>EISAnqnx</v>
          </cell>
          <cell r="FL9218">
            <v>433138.27499999997</v>
          </cell>
        </row>
        <row r="9219">
          <cell r="FI9219" t="str">
            <v>OR</v>
          </cell>
          <cell r="FJ9219" t="str">
            <v>Bedrooms</v>
          </cell>
          <cell r="FK9219" t="str">
            <v>EISAq</v>
          </cell>
          <cell r="FL9219">
            <v>115503.54</v>
          </cell>
        </row>
        <row r="9220">
          <cell r="FI9220" t="str">
            <v>OR</v>
          </cell>
          <cell r="FJ9220" t="str">
            <v>Bedrooms</v>
          </cell>
          <cell r="FK9220" t="str">
            <v>EISAx</v>
          </cell>
          <cell r="FL9220">
            <v>240632.375</v>
          </cell>
        </row>
        <row r="9221">
          <cell r="FI9221" t="str">
            <v>OR</v>
          </cell>
          <cell r="FJ9221" t="str">
            <v>Exterior</v>
          </cell>
          <cell r="FK9221" t="str">
            <v>EISAnqnx</v>
          </cell>
          <cell r="FL9221">
            <v>1443794.25</v>
          </cell>
        </row>
        <row r="9222">
          <cell r="FI9222" t="str">
            <v>OR</v>
          </cell>
          <cell r="FJ9222" t="str">
            <v>Exterior</v>
          </cell>
          <cell r="FK9222" t="str">
            <v>EISAx</v>
          </cell>
          <cell r="FL9222">
            <v>481264.75</v>
          </cell>
        </row>
        <row r="9223">
          <cell r="FI9223" t="str">
            <v>OR</v>
          </cell>
          <cell r="FJ9223" t="str">
            <v>Garage</v>
          </cell>
          <cell r="FK9223" t="str">
            <v>EISAnqnx</v>
          </cell>
          <cell r="FL9223">
            <v>1020281.27</v>
          </cell>
        </row>
        <row r="9224">
          <cell r="FI9224" t="str">
            <v>OR</v>
          </cell>
          <cell r="FJ9224" t="str">
            <v>Garage</v>
          </cell>
          <cell r="FK9224" t="str">
            <v>EISAq</v>
          </cell>
          <cell r="FL9224">
            <v>770023.6</v>
          </cell>
        </row>
        <row r="9225">
          <cell r="FI9225" t="str">
            <v>OR</v>
          </cell>
          <cell r="FJ9225" t="str">
            <v>Kitchen</v>
          </cell>
          <cell r="FK9225" t="str">
            <v>EISAq</v>
          </cell>
          <cell r="FL9225">
            <v>86627.654999999999</v>
          </cell>
        </row>
        <row r="9226">
          <cell r="FI9226" t="str">
            <v>OR</v>
          </cell>
          <cell r="FJ9226" t="str">
            <v>Living Room/Family Room</v>
          </cell>
          <cell r="FK9226" t="str">
            <v>EISAnqnx</v>
          </cell>
          <cell r="FL9226">
            <v>144379.42499999999</v>
          </cell>
        </row>
        <row r="9227">
          <cell r="FI9227" t="str">
            <v>OR</v>
          </cell>
          <cell r="FJ9227" t="str">
            <v>Living Room/Family Room</v>
          </cell>
          <cell r="FK9227" t="str">
            <v>EISAq</v>
          </cell>
          <cell r="FL9227">
            <v>57751.77</v>
          </cell>
        </row>
        <row r="9228">
          <cell r="FI9228" t="str">
            <v>OR</v>
          </cell>
          <cell r="FJ9228" t="str">
            <v>Living Room/Family Room</v>
          </cell>
          <cell r="FK9228" t="str">
            <v>EISAx</v>
          </cell>
          <cell r="FL9228">
            <v>885527.14</v>
          </cell>
        </row>
        <row r="9229">
          <cell r="FI9229" t="str">
            <v>OR</v>
          </cell>
          <cell r="FJ9229" t="str">
            <v>Other</v>
          </cell>
          <cell r="FK9229" t="str">
            <v>EISAnqnx</v>
          </cell>
          <cell r="FL9229">
            <v>500515.33999999997</v>
          </cell>
        </row>
        <row r="9230">
          <cell r="FI9230" t="str">
            <v>OR</v>
          </cell>
          <cell r="FJ9230" t="str">
            <v>Other</v>
          </cell>
          <cell r="FK9230" t="str">
            <v>EISAq</v>
          </cell>
          <cell r="FL9230">
            <v>86627.654999999999</v>
          </cell>
        </row>
        <row r="9231">
          <cell r="FI9231" t="str">
            <v>OR</v>
          </cell>
          <cell r="FJ9231" t="str">
            <v>Bathroom</v>
          </cell>
          <cell r="FK9231" t="str">
            <v>EISAnqnx</v>
          </cell>
          <cell r="FL9231">
            <v>1096630.56</v>
          </cell>
        </row>
        <row r="9232">
          <cell r="FI9232" t="str">
            <v>OR</v>
          </cell>
          <cell r="FJ9232" t="str">
            <v>Bathroom</v>
          </cell>
          <cell r="FK9232" t="str">
            <v>EISAx</v>
          </cell>
          <cell r="FL9232">
            <v>967615.2</v>
          </cell>
        </row>
        <row r="9233">
          <cell r="FI9233" t="str">
            <v>OR</v>
          </cell>
          <cell r="FJ9233" t="str">
            <v>Bedrooms</v>
          </cell>
          <cell r="FK9233" t="str">
            <v>EISAnqnx</v>
          </cell>
          <cell r="FL9233">
            <v>411236.46</v>
          </cell>
        </row>
        <row r="9234">
          <cell r="FI9234" t="str">
            <v>OR</v>
          </cell>
          <cell r="FJ9234" t="str">
            <v>Bedrooms</v>
          </cell>
          <cell r="FK9234" t="str">
            <v>EISAx</v>
          </cell>
          <cell r="FL9234">
            <v>564442.19999999995</v>
          </cell>
        </row>
        <row r="9235">
          <cell r="FI9235" t="str">
            <v>OR</v>
          </cell>
          <cell r="FJ9235" t="str">
            <v>Exterior</v>
          </cell>
          <cell r="FK9235" t="str">
            <v>EISAnqnx</v>
          </cell>
          <cell r="FL9235">
            <v>193523.04</v>
          </cell>
        </row>
        <row r="9236">
          <cell r="FI9236" t="str">
            <v>OR</v>
          </cell>
          <cell r="FJ9236" t="str">
            <v>Exterior</v>
          </cell>
          <cell r="FK9236" t="str">
            <v>EISAx</v>
          </cell>
          <cell r="FL9236">
            <v>129015.36</v>
          </cell>
        </row>
        <row r="9237">
          <cell r="FI9237" t="str">
            <v>OR</v>
          </cell>
          <cell r="FJ9237" t="str">
            <v>Garage</v>
          </cell>
          <cell r="FK9237" t="str">
            <v>EISAnqnx</v>
          </cell>
          <cell r="FL9237">
            <v>483807.6</v>
          </cell>
        </row>
        <row r="9238">
          <cell r="FI9238" t="str">
            <v>OR</v>
          </cell>
          <cell r="FJ9238" t="str">
            <v>Kitchen</v>
          </cell>
          <cell r="FK9238" t="str">
            <v>EISAnqnx</v>
          </cell>
          <cell r="FL9238">
            <v>96761.52</v>
          </cell>
        </row>
        <row r="9239">
          <cell r="FI9239" t="str">
            <v>OR</v>
          </cell>
          <cell r="FJ9239" t="str">
            <v>Kitchen</v>
          </cell>
          <cell r="FK9239" t="str">
            <v>EISAq</v>
          </cell>
          <cell r="FL9239">
            <v>106437.67200000001</v>
          </cell>
        </row>
        <row r="9240">
          <cell r="FI9240" t="str">
            <v>OR</v>
          </cell>
          <cell r="FJ9240" t="str">
            <v>Kitchen</v>
          </cell>
          <cell r="FK9240" t="str">
            <v>EISAx</v>
          </cell>
          <cell r="FL9240">
            <v>1193392.08</v>
          </cell>
        </row>
        <row r="9241">
          <cell r="FI9241" t="str">
            <v>OR</v>
          </cell>
          <cell r="FJ9241" t="str">
            <v>Living Room/Family Room</v>
          </cell>
          <cell r="FK9241" t="str">
            <v>EISAnqnx</v>
          </cell>
          <cell r="FL9241">
            <v>96761.52</v>
          </cell>
        </row>
        <row r="9242">
          <cell r="FI9242" t="str">
            <v>OR</v>
          </cell>
          <cell r="FJ9242" t="str">
            <v>Living Room/Family Room</v>
          </cell>
          <cell r="FK9242" t="str">
            <v>EISAx</v>
          </cell>
          <cell r="FL9242">
            <v>1128884.3999999999</v>
          </cell>
        </row>
        <row r="9243">
          <cell r="FI9243" t="str">
            <v>OR</v>
          </cell>
          <cell r="FJ9243" t="str">
            <v>Other</v>
          </cell>
          <cell r="FK9243" t="str">
            <v>EISAx</v>
          </cell>
          <cell r="FL9243">
            <v>258030.72</v>
          </cell>
        </row>
        <row r="9244">
          <cell r="FI9244" t="str">
            <v>WA</v>
          </cell>
          <cell r="FJ9244" t="str">
            <v>Bathroom</v>
          </cell>
          <cell r="FK9244" t="str">
            <v>EISAnqnx</v>
          </cell>
          <cell r="FL9244">
            <v>1142572.8</v>
          </cell>
        </row>
        <row r="9245">
          <cell r="FI9245" t="str">
            <v>WA</v>
          </cell>
          <cell r="FJ9245" t="str">
            <v>Bedrooms</v>
          </cell>
          <cell r="FK9245" t="str">
            <v>EISAq</v>
          </cell>
          <cell r="FL9245">
            <v>142821.6</v>
          </cell>
        </row>
        <row r="9246">
          <cell r="FI9246" t="str">
            <v>WA</v>
          </cell>
          <cell r="FJ9246" t="str">
            <v>Bedrooms</v>
          </cell>
          <cell r="FK9246" t="str">
            <v>EISAx</v>
          </cell>
          <cell r="FL9246">
            <v>95214.399999999994</v>
          </cell>
        </row>
        <row r="9247">
          <cell r="FI9247" t="str">
            <v>WA</v>
          </cell>
          <cell r="FJ9247" t="str">
            <v>Exterior</v>
          </cell>
          <cell r="FK9247" t="str">
            <v>EISAq</v>
          </cell>
          <cell r="FL9247">
            <v>114257.28</v>
          </cell>
        </row>
        <row r="9248">
          <cell r="FI9248" t="str">
            <v>WA</v>
          </cell>
          <cell r="FJ9248" t="str">
            <v>Garage</v>
          </cell>
          <cell r="FK9248" t="str">
            <v>EISAq</v>
          </cell>
          <cell r="FL9248">
            <v>1096869.888</v>
          </cell>
        </row>
        <row r="9249">
          <cell r="FI9249" t="str">
            <v>WA</v>
          </cell>
          <cell r="FJ9249" t="str">
            <v>Garage</v>
          </cell>
          <cell r="FK9249" t="str">
            <v>EISAx</v>
          </cell>
          <cell r="FL9249">
            <v>990229.76</v>
          </cell>
        </row>
        <row r="9250">
          <cell r="FI9250" t="str">
            <v>WA</v>
          </cell>
          <cell r="FJ9250" t="str">
            <v>Kitchen</v>
          </cell>
          <cell r="FK9250" t="str">
            <v>EISAnqnx</v>
          </cell>
          <cell r="FL9250">
            <v>76171.520000000004</v>
          </cell>
        </row>
        <row r="9251">
          <cell r="FI9251" t="str">
            <v>WA</v>
          </cell>
          <cell r="FJ9251" t="str">
            <v>Kitchen</v>
          </cell>
          <cell r="FK9251" t="str">
            <v>EISAq</v>
          </cell>
          <cell r="FL9251">
            <v>220897.408</v>
          </cell>
        </row>
        <row r="9252">
          <cell r="FI9252" t="str">
            <v>WA</v>
          </cell>
          <cell r="FJ9252" t="str">
            <v>Living Room/Family Room</v>
          </cell>
          <cell r="FK9252" t="str">
            <v>EISAq</v>
          </cell>
          <cell r="FL9252">
            <v>28564.32</v>
          </cell>
        </row>
        <row r="9253">
          <cell r="FI9253" t="str">
            <v>WA</v>
          </cell>
          <cell r="FJ9253" t="str">
            <v>Other</v>
          </cell>
          <cell r="FK9253" t="str">
            <v>EISAnqnx</v>
          </cell>
          <cell r="FL9253">
            <v>571286.4</v>
          </cell>
        </row>
        <row r="9254">
          <cell r="FI9254" t="str">
            <v>WA</v>
          </cell>
          <cell r="FJ9254" t="str">
            <v>Bathroom</v>
          </cell>
          <cell r="FK9254" t="str">
            <v>EISAnqnx</v>
          </cell>
          <cell r="FL9254">
            <v>675997.72499999998</v>
          </cell>
        </row>
        <row r="9255">
          <cell r="FI9255" t="str">
            <v>WA</v>
          </cell>
          <cell r="FJ9255" t="str">
            <v>Bedrooms</v>
          </cell>
          <cell r="FK9255" t="str">
            <v>EISAnqnx</v>
          </cell>
          <cell r="FL9255">
            <v>1081596.3599999999</v>
          </cell>
        </row>
        <row r="9256">
          <cell r="FI9256" t="str">
            <v>WA</v>
          </cell>
          <cell r="FJ9256" t="str">
            <v>Bedrooms</v>
          </cell>
          <cell r="FK9256" t="str">
            <v>EISAq</v>
          </cell>
          <cell r="FL9256">
            <v>62399.79</v>
          </cell>
        </row>
        <row r="9257">
          <cell r="FI9257" t="str">
            <v>WA</v>
          </cell>
          <cell r="FJ9257" t="str">
            <v>Exterior</v>
          </cell>
          <cell r="FK9257" t="str">
            <v>EISAq</v>
          </cell>
          <cell r="FL9257">
            <v>228799.22999999998</v>
          </cell>
        </row>
        <row r="9258">
          <cell r="FI9258" t="str">
            <v>WA</v>
          </cell>
          <cell r="FJ9258" t="str">
            <v>Exterior</v>
          </cell>
          <cell r="FK9258" t="str">
            <v>EISAx</v>
          </cell>
          <cell r="FL9258">
            <v>374398.74</v>
          </cell>
        </row>
        <row r="9259">
          <cell r="FI9259" t="str">
            <v>WA</v>
          </cell>
          <cell r="FJ9259" t="str">
            <v>Garage</v>
          </cell>
          <cell r="FK9259" t="str">
            <v>EISAq</v>
          </cell>
          <cell r="FL9259">
            <v>332798.88</v>
          </cell>
        </row>
        <row r="9260">
          <cell r="FI9260" t="str">
            <v>WA</v>
          </cell>
          <cell r="FJ9260" t="str">
            <v>Kitchen</v>
          </cell>
          <cell r="FK9260" t="str">
            <v>EISAx</v>
          </cell>
          <cell r="FL9260">
            <v>540798.17999999993</v>
          </cell>
        </row>
        <row r="9261">
          <cell r="FI9261" t="str">
            <v>WA</v>
          </cell>
          <cell r="FJ9261" t="str">
            <v>Living Room/Family Room</v>
          </cell>
          <cell r="FK9261" t="str">
            <v>EISAnqnx</v>
          </cell>
          <cell r="FL9261">
            <v>270399.08999999997</v>
          </cell>
        </row>
        <row r="9262">
          <cell r="FI9262" t="str">
            <v>WA</v>
          </cell>
          <cell r="FJ9262" t="str">
            <v>Living Room/Family Room</v>
          </cell>
          <cell r="FK9262" t="str">
            <v>EISAx</v>
          </cell>
          <cell r="FL9262">
            <v>135199.54499999998</v>
          </cell>
        </row>
        <row r="9263">
          <cell r="FI9263" t="str">
            <v>WA</v>
          </cell>
          <cell r="FJ9263" t="str">
            <v>Other</v>
          </cell>
          <cell r="FK9263" t="str">
            <v>EISAnqnx</v>
          </cell>
          <cell r="FL9263">
            <v>634397.86499999999</v>
          </cell>
        </row>
        <row r="9264">
          <cell r="FI9264" t="str">
            <v>WA</v>
          </cell>
          <cell r="FJ9264" t="str">
            <v>Other</v>
          </cell>
          <cell r="FK9264" t="str">
            <v>EISAx</v>
          </cell>
          <cell r="FL9264">
            <v>405598.63500000001</v>
          </cell>
        </row>
        <row r="9265">
          <cell r="FI9265" t="str">
            <v>MT</v>
          </cell>
          <cell r="FJ9265" t="str">
            <v>Bathroom</v>
          </cell>
          <cell r="FK9265" t="str">
            <v>EISAnqnx</v>
          </cell>
          <cell r="FL9265">
            <v>127853.16</v>
          </cell>
        </row>
        <row r="9266">
          <cell r="FI9266" t="str">
            <v>MT</v>
          </cell>
          <cell r="FJ9266" t="str">
            <v>Bathroom</v>
          </cell>
          <cell r="FK9266" t="str">
            <v>EISAq</v>
          </cell>
          <cell r="FL9266">
            <v>351596.19</v>
          </cell>
        </row>
        <row r="9267">
          <cell r="FI9267" t="str">
            <v>MT</v>
          </cell>
          <cell r="FJ9267" t="str">
            <v>Bathroom</v>
          </cell>
          <cell r="FK9267" t="str">
            <v>EISAx</v>
          </cell>
          <cell r="FL9267">
            <v>639265.80000000005</v>
          </cell>
        </row>
        <row r="9268">
          <cell r="FI9268" t="str">
            <v>MT</v>
          </cell>
          <cell r="FJ9268" t="str">
            <v>Bedrooms</v>
          </cell>
          <cell r="FK9268" t="str">
            <v>EISAnqnx</v>
          </cell>
          <cell r="FL9268">
            <v>1491620.2</v>
          </cell>
        </row>
        <row r="9269">
          <cell r="FI9269" t="str">
            <v>MT</v>
          </cell>
          <cell r="FJ9269" t="str">
            <v>Bedrooms</v>
          </cell>
          <cell r="FK9269" t="str">
            <v>EISAq</v>
          </cell>
          <cell r="FL9269">
            <v>93758.983999999997</v>
          </cell>
        </row>
        <row r="9270">
          <cell r="FI9270" t="str">
            <v>MT</v>
          </cell>
          <cell r="FJ9270" t="str">
            <v>Bedrooms</v>
          </cell>
          <cell r="FK9270" t="str">
            <v>EISAx</v>
          </cell>
          <cell r="FL9270">
            <v>585993.65</v>
          </cell>
        </row>
        <row r="9271">
          <cell r="FI9271" t="str">
            <v>MT</v>
          </cell>
          <cell r="FJ9271" t="str">
            <v>Exterior</v>
          </cell>
          <cell r="FK9271" t="str">
            <v>EISAnqnx</v>
          </cell>
          <cell r="FL9271">
            <v>692537.95</v>
          </cell>
        </row>
        <row r="9272">
          <cell r="FI9272" t="str">
            <v>MT</v>
          </cell>
          <cell r="FJ9272" t="str">
            <v>Garage</v>
          </cell>
          <cell r="FK9272" t="str">
            <v>EISAq</v>
          </cell>
          <cell r="FL9272">
            <v>238659.23199999999</v>
          </cell>
        </row>
        <row r="9273">
          <cell r="FI9273" t="str">
            <v>MT</v>
          </cell>
          <cell r="FJ9273" t="str">
            <v>Kitchen</v>
          </cell>
          <cell r="FK9273" t="str">
            <v>EISAq</v>
          </cell>
          <cell r="FL9273">
            <v>255706.32</v>
          </cell>
        </row>
        <row r="9274">
          <cell r="FI9274" t="str">
            <v>MT</v>
          </cell>
          <cell r="FJ9274" t="str">
            <v>Kitchen</v>
          </cell>
          <cell r="FK9274" t="str">
            <v>EISAx</v>
          </cell>
          <cell r="FL9274">
            <v>426177.2</v>
          </cell>
        </row>
        <row r="9275">
          <cell r="FI9275" t="str">
            <v>MT</v>
          </cell>
          <cell r="FJ9275" t="str">
            <v>Living Room/Family Room</v>
          </cell>
          <cell r="FK9275" t="str">
            <v>EISAx</v>
          </cell>
          <cell r="FL9275">
            <v>852354.4</v>
          </cell>
        </row>
        <row r="9276">
          <cell r="FI9276" t="str">
            <v>MT</v>
          </cell>
          <cell r="FJ9276" t="str">
            <v>Other</v>
          </cell>
          <cell r="FK9276" t="str">
            <v>EISAnqnx</v>
          </cell>
          <cell r="FL9276">
            <v>1971069.55</v>
          </cell>
        </row>
        <row r="9277">
          <cell r="FI9277" t="str">
            <v>MT</v>
          </cell>
          <cell r="FJ9277" t="str">
            <v>Other</v>
          </cell>
          <cell r="FK9277" t="str">
            <v>EISAq</v>
          </cell>
          <cell r="FL9277">
            <v>78842.781999999992</v>
          </cell>
        </row>
        <row r="9278">
          <cell r="FI9278" t="str">
            <v>OR</v>
          </cell>
          <cell r="FJ9278" t="str">
            <v>Bathroom</v>
          </cell>
          <cell r="FK9278" t="str">
            <v>EISAnqnx</v>
          </cell>
          <cell r="FL9278">
            <v>193523.04</v>
          </cell>
        </row>
        <row r="9279">
          <cell r="FI9279" t="str">
            <v>OR</v>
          </cell>
          <cell r="FJ9279" t="str">
            <v>Bathroom</v>
          </cell>
          <cell r="FK9279" t="str">
            <v>EISAq</v>
          </cell>
          <cell r="FL9279">
            <v>22577.688000000002</v>
          </cell>
        </row>
        <row r="9280">
          <cell r="FI9280" t="str">
            <v>OR</v>
          </cell>
          <cell r="FJ9280" t="str">
            <v>Bathroom</v>
          </cell>
          <cell r="FK9280" t="str">
            <v>EISAx</v>
          </cell>
          <cell r="FL9280">
            <v>1451422.8</v>
          </cell>
        </row>
        <row r="9281">
          <cell r="FI9281" t="str">
            <v>OR</v>
          </cell>
          <cell r="FJ9281" t="str">
            <v>Bedrooms</v>
          </cell>
          <cell r="FK9281" t="str">
            <v>EISAnqnx</v>
          </cell>
          <cell r="FL9281">
            <v>64507.68</v>
          </cell>
        </row>
        <row r="9282">
          <cell r="FI9282" t="str">
            <v>OR</v>
          </cell>
          <cell r="FJ9282" t="str">
            <v>Bedrooms</v>
          </cell>
          <cell r="FK9282" t="str">
            <v>EISAq</v>
          </cell>
          <cell r="FL9282">
            <v>146754.97200000001</v>
          </cell>
        </row>
        <row r="9283">
          <cell r="FI9283" t="str">
            <v>OR</v>
          </cell>
          <cell r="FJ9283" t="str">
            <v>Exterior</v>
          </cell>
          <cell r="FK9283" t="str">
            <v>EISAnqnx</v>
          </cell>
          <cell r="FL9283">
            <v>96761.52</v>
          </cell>
        </row>
        <row r="9284">
          <cell r="FI9284" t="str">
            <v>OR</v>
          </cell>
          <cell r="FJ9284" t="str">
            <v>Exterior</v>
          </cell>
          <cell r="FK9284" t="str">
            <v>EISAq</v>
          </cell>
          <cell r="FL9284">
            <v>41929.991999999998</v>
          </cell>
        </row>
        <row r="9285">
          <cell r="FI9285" t="str">
            <v>OR</v>
          </cell>
          <cell r="FJ9285" t="str">
            <v>Exterior</v>
          </cell>
          <cell r="FK9285" t="str">
            <v>EISAx</v>
          </cell>
          <cell r="FL9285">
            <v>120951.9</v>
          </cell>
        </row>
        <row r="9286">
          <cell r="FI9286" t="str">
            <v>OR</v>
          </cell>
          <cell r="FJ9286" t="str">
            <v>Garage</v>
          </cell>
          <cell r="FK9286" t="str">
            <v>EISAq</v>
          </cell>
          <cell r="FL9286">
            <v>70958.448000000004</v>
          </cell>
        </row>
        <row r="9287">
          <cell r="FI9287" t="str">
            <v>OR</v>
          </cell>
          <cell r="FJ9287" t="str">
            <v>Kitchen</v>
          </cell>
          <cell r="FK9287" t="str">
            <v>EISAnqnx</v>
          </cell>
          <cell r="FL9287">
            <v>64507.68</v>
          </cell>
        </row>
        <row r="9288">
          <cell r="FI9288" t="str">
            <v>OR</v>
          </cell>
          <cell r="FJ9288" t="str">
            <v>Kitchen</v>
          </cell>
          <cell r="FK9288" t="str">
            <v>EISAq</v>
          </cell>
          <cell r="FL9288">
            <v>170945.35200000001</v>
          </cell>
        </row>
        <row r="9289">
          <cell r="FI9289" t="str">
            <v>OR</v>
          </cell>
          <cell r="FJ9289" t="str">
            <v>Living Room/Family Room</v>
          </cell>
          <cell r="FK9289" t="str">
            <v>EISAnqnx</v>
          </cell>
          <cell r="FL9289">
            <v>290284.56</v>
          </cell>
        </row>
        <row r="9290">
          <cell r="FI9290" t="str">
            <v>OR</v>
          </cell>
          <cell r="FJ9290" t="str">
            <v>Living Room/Family Room</v>
          </cell>
          <cell r="FK9290" t="str">
            <v>EISAq</v>
          </cell>
          <cell r="FL9290">
            <v>66120.372000000003</v>
          </cell>
        </row>
        <row r="9291">
          <cell r="FI9291" t="str">
            <v>OR</v>
          </cell>
          <cell r="FJ9291" t="str">
            <v>Other</v>
          </cell>
          <cell r="FK9291" t="str">
            <v>EISAnqnx</v>
          </cell>
          <cell r="FL9291">
            <v>241903.8</v>
          </cell>
        </row>
        <row r="9292">
          <cell r="FI9292" t="str">
            <v>OR</v>
          </cell>
          <cell r="FJ9292" t="str">
            <v>Other</v>
          </cell>
          <cell r="FK9292" t="str">
            <v>EISAq</v>
          </cell>
          <cell r="FL9292">
            <v>90310.752000000008</v>
          </cell>
        </row>
        <row r="9293">
          <cell r="FI9293" t="str">
            <v>ID</v>
          </cell>
          <cell r="FJ9293" t="str">
            <v>Bathroom</v>
          </cell>
          <cell r="FK9293" t="str">
            <v>EISAnqnx</v>
          </cell>
          <cell r="FL9293">
            <v>429287.39999999997</v>
          </cell>
        </row>
        <row r="9294">
          <cell r="FI9294" t="str">
            <v>ID</v>
          </cell>
          <cell r="FJ9294" t="str">
            <v>Bathroom</v>
          </cell>
          <cell r="FK9294" t="str">
            <v>EISAq</v>
          </cell>
          <cell r="FL9294">
            <v>381588.8</v>
          </cell>
        </row>
        <row r="9295">
          <cell r="FI9295" t="str">
            <v>ID</v>
          </cell>
          <cell r="FJ9295" t="str">
            <v>Bedrooms</v>
          </cell>
          <cell r="FK9295" t="str">
            <v>EISAnqnx</v>
          </cell>
          <cell r="FL9295">
            <v>930122.7</v>
          </cell>
        </row>
        <row r="9296">
          <cell r="FI9296" t="str">
            <v>ID</v>
          </cell>
          <cell r="FJ9296" t="str">
            <v>Bedrooms</v>
          </cell>
          <cell r="FK9296" t="str">
            <v>EISAq</v>
          </cell>
          <cell r="FL9296">
            <v>106129.38499999999</v>
          </cell>
        </row>
        <row r="9297">
          <cell r="FI9297" t="str">
            <v>ID</v>
          </cell>
          <cell r="FJ9297" t="str">
            <v>Bedrooms</v>
          </cell>
          <cell r="FK9297" t="str">
            <v>EISAx</v>
          </cell>
          <cell r="FL9297">
            <v>465061.35</v>
          </cell>
        </row>
        <row r="9298">
          <cell r="FI9298" t="str">
            <v>ID</v>
          </cell>
          <cell r="FJ9298" t="str">
            <v>Exterior</v>
          </cell>
          <cell r="FK9298" t="str">
            <v>EISAnqnx</v>
          </cell>
          <cell r="FL9298">
            <v>715479</v>
          </cell>
        </row>
        <row r="9299">
          <cell r="FI9299" t="str">
            <v>ID</v>
          </cell>
          <cell r="FJ9299" t="str">
            <v>Exterior</v>
          </cell>
          <cell r="FK9299" t="str">
            <v>EISAx</v>
          </cell>
          <cell r="FL9299">
            <v>357739.5</v>
          </cell>
        </row>
        <row r="9300">
          <cell r="FI9300" t="str">
            <v>ID</v>
          </cell>
          <cell r="FJ9300" t="str">
            <v>Garage</v>
          </cell>
          <cell r="FK9300" t="str">
            <v>EISAnqnx</v>
          </cell>
          <cell r="FL9300">
            <v>262342.3</v>
          </cell>
        </row>
        <row r="9301">
          <cell r="FI9301" t="str">
            <v>ID</v>
          </cell>
          <cell r="FJ9301" t="str">
            <v>Garage</v>
          </cell>
          <cell r="FK9301" t="str">
            <v>EISAq</v>
          </cell>
          <cell r="FL9301">
            <v>95397.2</v>
          </cell>
        </row>
        <row r="9302">
          <cell r="FI9302" t="str">
            <v>ID</v>
          </cell>
          <cell r="FJ9302" t="str">
            <v>Kitchen</v>
          </cell>
          <cell r="FK9302" t="str">
            <v>EISAq</v>
          </cell>
          <cell r="FL9302">
            <v>122823.89499999999</v>
          </cell>
        </row>
        <row r="9303">
          <cell r="FI9303" t="str">
            <v>ID</v>
          </cell>
          <cell r="FJ9303" t="str">
            <v>Kitchen</v>
          </cell>
          <cell r="FK9303" t="str">
            <v>EISAx</v>
          </cell>
          <cell r="FL9303">
            <v>387551.125</v>
          </cell>
        </row>
        <row r="9304">
          <cell r="FI9304" t="str">
            <v>ID</v>
          </cell>
          <cell r="FJ9304" t="str">
            <v>Living Room/Family Room</v>
          </cell>
          <cell r="FK9304" t="str">
            <v>EISAnqnx</v>
          </cell>
          <cell r="FL9304">
            <v>143095.79999999999</v>
          </cell>
        </row>
        <row r="9305">
          <cell r="FI9305" t="str">
            <v>ID</v>
          </cell>
          <cell r="FJ9305" t="str">
            <v>Living Room/Family Room</v>
          </cell>
          <cell r="FK9305" t="str">
            <v>EISAq</v>
          </cell>
          <cell r="FL9305">
            <v>114476.63999999998</v>
          </cell>
        </row>
        <row r="9306">
          <cell r="FI9306" t="str">
            <v>ID</v>
          </cell>
          <cell r="FJ9306" t="str">
            <v>Other</v>
          </cell>
          <cell r="FK9306" t="str">
            <v>EISAnqnx</v>
          </cell>
          <cell r="FL9306">
            <v>1949680.2749999999</v>
          </cell>
        </row>
        <row r="9307">
          <cell r="FI9307" t="str">
            <v>ID</v>
          </cell>
          <cell r="FJ9307" t="str">
            <v>Other</v>
          </cell>
          <cell r="FK9307" t="str">
            <v>EISAq</v>
          </cell>
          <cell r="FL9307">
            <v>863344.65999999992</v>
          </cell>
        </row>
        <row r="9308">
          <cell r="FI9308" t="str">
            <v>ID</v>
          </cell>
          <cell r="FJ9308" t="str">
            <v>Other</v>
          </cell>
          <cell r="FK9308" t="str">
            <v>EISAx</v>
          </cell>
          <cell r="FL9308">
            <v>137133.47499999998</v>
          </cell>
        </row>
        <row r="9309">
          <cell r="FI9309" t="str">
            <v>OR</v>
          </cell>
          <cell r="FJ9309" t="str">
            <v>Bathroom</v>
          </cell>
          <cell r="FK9309" t="str">
            <v>EISAnqnx</v>
          </cell>
          <cell r="FL9309">
            <v>462014.16</v>
          </cell>
        </row>
        <row r="9310">
          <cell r="FI9310" t="str">
            <v>OR</v>
          </cell>
          <cell r="FJ9310" t="str">
            <v>Bedrooms</v>
          </cell>
          <cell r="FK9310" t="str">
            <v>EISAnqnx</v>
          </cell>
          <cell r="FL9310">
            <v>693021.24</v>
          </cell>
        </row>
        <row r="9311">
          <cell r="FI9311" t="str">
            <v>OR</v>
          </cell>
          <cell r="FJ9311" t="str">
            <v>Exterior</v>
          </cell>
          <cell r="FK9311" t="str">
            <v>EISAnqnx</v>
          </cell>
          <cell r="FL9311">
            <v>308009.44</v>
          </cell>
        </row>
        <row r="9312">
          <cell r="FI9312" t="str">
            <v>OR</v>
          </cell>
          <cell r="FJ9312" t="str">
            <v>Kitchen</v>
          </cell>
          <cell r="FK9312" t="str">
            <v>EISAnqnx</v>
          </cell>
          <cell r="FL9312">
            <v>115503.54</v>
          </cell>
        </row>
        <row r="9313">
          <cell r="FI9313" t="str">
            <v>OR</v>
          </cell>
          <cell r="FJ9313" t="str">
            <v>Kitchen</v>
          </cell>
          <cell r="FK9313" t="str">
            <v>EISAq</v>
          </cell>
          <cell r="FL9313">
            <v>28875.884999999998</v>
          </cell>
        </row>
        <row r="9314">
          <cell r="FI9314" t="str">
            <v>OR</v>
          </cell>
          <cell r="FJ9314" t="str">
            <v>Living Room/Family Room</v>
          </cell>
          <cell r="FK9314" t="str">
            <v>EISAq</v>
          </cell>
          <cell r="FL9314">
            <v>57751.77</v>
          </cell>
        </row>
        <row r="9315">
          <cell r="FI9315" t="str">
            <v>OR</v>
          </cell>
          <cell r="FJ9315" t="str">
            <v>Living Room/Family Room</v>
          </cell>
          <cell r="FK9315" t="str">
            <v>EISAx</v>
          </cell>
          <cell r="FL9315">
            <v>346510.62</v>
          </cell>
        </row>
        <row r="9316">
          <cell r="FI9316" t="str">
            <v>OR</v>
          </cell>
          <cell r="FJ9316" t="str">
            <v>Other</v>
          </cell>
          <cell r="FK9316" t="str">
            <v>EISAnqnx</v>
          </cell>
          <cell r="FL9316">
            <v>2194567.2599999998</v>
          </cell>
        </row>
        <row r="9317">
          <cell r="FI9317" t="str">
            <v>OR</v>
          </cell>
          <cell r="FJ9317" t="str">
            <v>Other</v>
          </cell>
          <cell r="FK9317" t="str">
            <v>EISAq</v>
          </cell>
          <cell r="FL9317">
            <v>144379.42499999999</v>
          </cell>
        </row>
        <row r="9318">
          <cell r="FI9318" t="str">
            <v>ID</v>
          </cell>
          <cell r="FJ9318" t="str">
            <v>Bathroom</v>
          </cell>
          <cell r="FK9318" t="str">
            <v>EISAnqnx</v>
          </cell>
          <cell r="FL9318">
            <v>214643.69999999998</v>
          </cell>
        </row>
        <row r="9319">
          <cell r="FI9319" t="str">
            <v>ID</v>
          </cell>
          <cell r="FJ9319" t="str">
            <v>Bathroom</v>
          </cell>
          <cell r="FK9319" t="str">
            <v>EISAx</v>
          </cell>
          <cell r="FL9319">
            <v>298116.25</v>
          </cell>
        </row>
        <row r="9320">
          <cell r="FI9320" t="str">
            <v>ID</v>
          </cell>
          <cell r="FJ9320" t="str">
            <v>Bedrooms</v>
          </cell>
          <cell r="FK9320" t="str">
            <v>EISAnqnx</v>
          </cell>
          <cell r="FL9320">
            <v>1275937.5499999998</v>
          </cell>
        </row>
        <row r="9321">
          <cell r="FI9321" t="str">
            <v>ID</v>
          </cell>
          <cell r="FJ9321" t="str">
            <v>Bedrooms</v>
          </cell>
          <cell r="FK9321" t="str">
            <v>EISAq</v>
          </cell>
          <cell r="FL9321">
            <v>54853.39</v>
          </cell>
        </row>
        <row r="9322">
          <cell r="FI9322" t="str">
            <v>ID</v>
          </cell>
          <cell r="FJ9322" t="str">
            <v>Bedrooms</v>
          </cell>
          <cell r="FK9322" t="str">
            <v>EISAx</v>
          </cell>
          <cell r="FL9322">
            <v>47698.6</v>
          </cell>
        </row>
        <row r="9323">
          <cell r="FI9323" t="str">
            <v>ID</v>
          </cell>
          <cell r="FJ9323" t="str">
            <v>Exterior</v>
          </cell>
          <cell r="FK9323" t="str">
            <v>EISAnqnx</v>
          </cell>
          <cell r="FL9323">
            <v>238492.99999999997</v>
          </cell>
        </row>
        <row r="9324">
          <cell r="FI9324" t="str">
            <v>ID</v>
          </cell>
          <cell r="FJ9324" t="str">
            <v>Exterior</v>
          </cell>
          <cell r="FK9324" t="str">
            <v>EISAq</v>
          </cell>
          <cell r="FL9324">
            <v>52468.46</v>
          </cell>
        </row>
        <row r="9325">
          <cell r="FI9325" t="str">
            <v>ID</v>
          </cell>
          <cell r="FJ9325" t="str">
            <v>Exterior</v>
          </cell>
          <cell r="FK9325" t="str">
            <v>EISAx</v>
          </cell>
          <cell r="FL9325">
            <v>268304.625</v>
          </cell>
        </row>
        <row r="9326">
          <cell r="FI9326" t="str">
            <v>ID</v>
          </cell>
          <cell r="FJ9326" t="str">
            <v>Garage</v>
          </cell>
          <cell r="FK9326" t="str">
            <v>EISAnqnx</v>
          </cell>
          <cell r="FL9326">
            <v>143095.79999999999</v>
          </cell>
        </row>
        <row r="9327">
          <cell r="FI9327" t="str">
            <v>ID</v>
          </cell>
          <cell r="FJ9327" t="str">
            <v>Garage</v>
          </cell>
          <cell r="FK9327" t="str">
            <v>EISAq</v>
          </cell>
          <cell r="FL9327">
            <v>78702.689999999988</v>
          </cell>
        </row>
        <row r="9328">
          <cell r="FI9328" t="str">
            <v>ID</v>
          </cell>
          <cell r="FJ9328" t="str">
            <v>Kitchen</v>
          </cell>
          <cell r="FK9328" t="str">
            <v>EISAnqnx</v>
          </cell>
          <cell r="FL9328">
            <v>405438.1</v>
          </cell>
        </row>
        <row r="9329">
          <cell r="FI9329" t="str">
            <v>ID</v>
          </cell>
          <cell r="FJ9329" t="str">
            <v>Kitchen</v>
          </cell>
          <cell r="FK9329" t="str">
            <v>EISAx</v>
          </cell>
          <cell r="FL9329">
            <v>542571.57499999995</v>
          </cell>
        </row>
        <row r="9330">
          <cell r="FI9330" t="str">
            <v>ID</v>
          </cell>
          <cell r="FJ9330" t="str">
            <v>Living Room/Family Room</v>
          </cell>
          <cell r="FK9330" t="str">
            <v>EISAnqnx</v>
          </cell>
          <cell r="FL9330">
            <v>965896.64999999991</v>
          </cell>
        </row>
        <row r="9331">
          <cell r="FI9331" t="str">
            <v>ID</v>
          </cell>
          <cell r="FJ9331" t="str">
            <v>Living Room/Family Room</v>
          </cell>
          <cell r="FK9331" t="str">
            <v>EISAx</v>
          </cell>
          <cell r="FL9331">
            <v>178869.75</v>
          </cell>
        </row>
        <row r="9332">
          <cell r="FI9332" t="str">
            <v>ID</v>
          </cell>
          <cell r="FJ9332" t="str">
            <v>Other</v>
          </cell>
          <cell r="FK9332" t="str">
            <v>EISAnqnx</v>
          </cell>
          <cell r="FL9332">
            <v>787026.89999999991</v>
          </cell>
        </row>
        <row r="9333">
          <cell r="FI9333" t="str">
            <v>ID</v>
          </cell>
          <cell r="FJ9333" t="str">
            <v>Other</v>
          </cell>
          <cell r="FK9333" t="str">
            <v>EISAq</v>
          </cell>
          <cell r="FL9333">
            <v>15502.044999999998</v>
          </cell>
        </row>
        <row r="9334">
          <cell r="FI9334" t="str">
            <v>ID</v>
          </cell>
          <cell r="FJ9334" t="str">
            <v>Other</v>
          </cell>
          <cell r="FK9334" t="str">
            <v>EISAx</v>
          </cell>
          <cell r="FL9334">
            <v>447174.37499999994</v>
          </cell>
        </row>
        <row r="9335">
          <cell r="FI9335" t="str">
            <v>WA</v>
          </cell>
          <cell r="FJ9335" t="str">
            <v>Bathroom</v>
          </cell>
          <cell r="FK9335" t="str">
            <v>EISAnqnx</v>
          </cell>
          <cell r="FL9335">
            <v>2017593.21</v>
          </cell>
        </row>
        <row r="9336">
          <cell r="FI9336" t="str">
            <v>WA</v>
          </cell>
          <cell r="FJ9336" t="str">
            <v>Bathroom</v>
          </cell>
          <cell r="FK9336" t="str">
            <v>EISAq</v>
          </cell>
          <cell r="FL9336">
            <v>91519.691999999995</v>
          </cell>
        </row>
        <row r="9337">
          <cell r="FI9337" t="str">
            <v>WA</v>
          </cell>
          <cell r="FJ9337" t="str">
            <v>Bathroom</v>
          </cell>
          <cell r="FK9337" t="str">
            <v>EISAx</v>
          </cell>
          <cell r="FL9337">
            <v>155999.47500000001</v>
          </cell>
        </row>
        <row r="9338">
          <cell r="FI9338" t="str">
            <v>WA</v>
          </cell>
          <cell r="FJ9338" t="str">
            <v>Bedrooms</v>
          </cell>
          <cell r="FK9338" t="str">
            <v>EISAnqnx</v>
          </cell>
          <cell r="FL9338">
            <v>1247995.8</v>
          </cell>
        </row>
        <row r="9339">
          <cell r="FI9339" t="str">
            <v>WA</v>
          </cell>
          <cell r="FJ9339" t="str">
            <v>Bedrooms</v>
          </cell>
          <cell r="FK9339" t="str">
            <v>EISAq</v>
          </cell>
          <cell r="FL9339">
            <v>58239.803999999996</v>
          </cell>
        </row>
        <row r="9340">
          <cell r="FI9340" t="str">
            <v>WA</v>
          </cell>
          <cell r="FJ9340" t="str">
            <v>Bedrooms</v>
          </cell>
          <cell r="FK9340" t="str">
            <v>EISAx</v>
          </cell>
          <cell r="FL9340">
            <v>311998.95</v>
          </cell>
        </row>
        <row r="9341">
          <cell r="FI9341" t="str">
            <v>WA</v>
          </cell>
          <cell r="FJ9341" t="str">
            <v>Exterior</v>
          </cell>
          <cell r="FK9341" t="str">
            <v>EISAnqnx</v>
          </cell>
          <cell r="FL9341">
            <v>1039996.5</v>
          </cell>
        </row>
        <row r="9342">
          <cell r="FI9342" t="str">
            <v>WA</v>
          </cell>
          <cell r="FJ9342" t="str">
            <v>Garage</v>
          </cell>
          <cell r="FK9342" t="str">
            <v>EISAnqnx</v>
          </cell>
          <cell r="FL9342">
            <v>935996.85</v>
          </cell>
        </row>
        <row r="9343">
          <cell r="FI9343" t="str">
            <v>WA</v>
          </cell>
          <cell r="FJ9343" t="str">
            <v>Kitchen</v>
          </cell>
          <cell r="FK9343" t="str">
            <v>EISAx</v>
          </cell>
          <cell r="FL9343">
            <v>935996.85</v>
          </cell>
        </row>
        <row r="9344">
          <cell r="FI9344" t="str">
            <v>WA</v>
          </cell>
          <cell r="FJ9344" t="str">
            <v>Living Room/Family Room</v>
          </cell>
          <cell r="FK9344" t="str">
            <v>EISAx</v>
          </cell>
          <cell r="FL9344">
            <v>779997.375</v>
          </cell>
        </row>
        <row r="9345">
          <cell r="FI9345" t="str">
            <v>WA</v>
          </cell>
          <cell r="FJ9345" t="str">
            <v>Other</v>
          </cell>
          <cell r="FK9345" t="str">
            <v>EISAnqnx</v>
          </cell>
          <cell r="FL9345">
            <v>2485591.6349999998</v>
          </cell>
        </row>
        <row r="9346">
          <cell r="FI9346" t="str">
            <v>WA</v>
          </cell>
          <cell r="FJ9346" t="str">
            <v>Other</v>
          </cell>
          <cell r="FK9346" t="str">
            <v>EISAq</v>
          </cell>
          <cell r="FL9346">
            <v>124799.58</v>
          </cell>
        </row>
        <row r="9347">
          <cell r="FI9347" t="str">
            <v>WA</v>
          </cell>
          <cell r="FJ9347" t="str">
            <v>Other</v>
          </cell>
          <cell r="FK9347" t="str">
            <v>EISAx</v>
          </cell>
          <cell r="FL9347">
            <v>1091996.325</v>
          </cell>
        </row>
        <row r="9348">
          <cell r="FI9348" t="str">
            <v>WA</v>
          </cell>
          <cell r="FJ9348" t="str">
            <v>Bathroom</v>
          </cell>
          <cell r="FK9348" t="str">
            <v>EISAnqnx</v>
          </cell>
          <cell r="FL9348">
            <v>1308056.4000000001</v>
          </cell>
        </row>
        <row r="9349">
          <cell r="FI9349" t="str">
            <v>WA</v>
          </cell>
          <cell r="FJ9349" t="str">
            <v>Bedrooms</v>
          </cell>
          <cell r="FK9349" t="str">
            <v>EISAnqnx</v>
          </cell>
          <cell r="FL9349">
            <v>4469192.7</v>
          </cell>
        </row>
        <row r="9350">
          <cell r="FI9350" t="str">
            <v>WA</v>
          </cell>
          <cell r="FJ9350" t="str">
            <v>Exterior</v>
          </cell>
          <cell r="FK9350" t="str">
            <v>EISAnqnx</v>
          </cell>
          <cell r="FL9350">
            <v>784833.84</v>
          </cell>
        </row>
        <row r="9351">
          <cell r="FI9351" t="str">
            <v>WA</v>
          </cell>
          <cell r="FJ9351" t="str">
            <v>Garage</v>
          </cell>
          <cell r="FK9351" t="str">
            <v>EISAnqnx</v>
          </cell>
          <cell r="FL9351">
            <v>261611.28</v>
          </cell>
        </row>
        <row r="9352">
          <cell r="FI9352" t="str">
            <v>WA</v>
          </cell>
          <cell r="FJ9352" t="str">
            <v>Garage</v>
          </cell>
          <cell r="FK9352" t="str">
            <v>EISAq</v>
          </cell>
          <cell r="FL9352">
            <v>348815.04000000004</v>
          </cell>
        </row>
        <row r="9353">
          <cell r="FI9353" t="str">
            <v>WA</v>
          </cell>
          <cell r="FJ9353" t="str">
            <v>Kitchen</v>
          </cell>
          <cell r="FK9353" t="str">
            <v>EISAnqnx</v>
          </cell>
          <cell r="FL9353">
            <v>784833.84</v>
          </cell>
        </row>
        <row r="9354">
          <cell r="FI9354" t="str">
            <v>WA</v>
          </cell>
          <cell r="FJ9354" t="str">
            <v>Kitchen</v>
          </cell>
          <cell r="FK9354" t="str">
            <v>EISAx</v>
          </cell>
          <cell r="FL9354">
            <v>2485307.16</v>
          </cell>
        </row>
        <row r="9355">
          <cell r="FI9355" t="str">
            <v>WA</v>
          </cell>
          <cell r="FJ9355" t="str">
            <v>Living Room/Family Room</v>
          </cell>
          <cell r="FK9355" t="str">
            <v>EISAnqnx</v>
          </cell>
          <cell r="FL9355">
            <v>2877724.08</v>
          </cell>
        </row>
        <row r="9356">
          <cell r="FI9356" t="str">
            <v>WA</v>
          </cell>
          <cell r="FJ9356" t="str">
            <v>Other</v>
          </cell>
          <cell r="FK9356" t="str">
            <v>EISAnqnx</v>
          </cell>
          <cell r="FL9356">
            <v>1569667.68</v>
          </cell>
        </row>
        <row r="9357">
          <cell r="FI9357" t="str">
            <v>WA</v>
          </cell>
          <cell r="FJ9357" t="str">
            <v>Other</v>
          </cell>
          <cell r="FK9357" t="str">
            <v>EISAx</v>
          </cell>
          <cell r="FL9357">
            <v>981042.3</v>
          </cell>
        </row>
        <row r="9358">
          <cell r="FI9358" t="str">
            <v>WA</v>
          </cell>
          <cell r="FJ9358" t="str">
            <v>Bathroom</v>
          </cell>
          <cell r="FK9358" t="str">
            <v>EISAnqnx</v>
          </cell>
          <cell r="FL9358">
            <v>623997.9</v>
          </cell>
        </row>
        <row r="9359">
          <cell r="FI9359" t="str">
            <v>WA</v>
          </cell>
          <cell r="FJ9359" t="str">
            <v>Bathroom</v>
          </cell>
          <cell r="FK9359" t="str">
            <v>EISAx</v>
          </cell>
          <cell r="FL9359">
            <v>447198.495</v>
          </cell>
        </row>
        <row r="9360">
          <cell r="FI9360" t="str">
            <v>WA</v>
          </cell>
          <cell r="FJ9360" t="str">
            <v>Bedrooms</v>
          </cell>
          <cell r="FK9360" t="str">
            <v>EISAnqnx</v>
          </cell>
          <cell r="FL9360">
            <v>374398.74</v>
          </cell>
        </row>
        <row r="9361">
          <cell r="FI9361" t="str">
            <v>WA</v>
          </cell>
          <cell r="FJ9361" t="str">
            <v>Bedrooms</v>
          </cell>
          <cell r="FK9361" t="str">
            <v>EISAq</v>
          </cell>
          <cell r="FL9361">
            <v>149759.49599999998</v>
          </cell>
        </row>
        <row r="9362">
          <cell r="FI9362" t="str">
            <v>WA</v>
          </cell>
          <cell r="FJ9362" t="str">
            <v>Exterior</v>
          </cell>
          <cell r="FK9362" t="str">
            <v>EISAx</v>
          </cell>
          <cell r="FL9362">
            <v>0</v>
          </cell>
        </row>
        <row r="9363">
          <cell r="FI9363" t="str">
            <v>WA</v>
          </cell>
          <cell r="FJ9363" t="str">
            <v>Kitchen</v>
          </cell>
          <cell r="FK9363" t="str">
            <v>EISAq</v>
          </cell>
          <cell r="FL9363">
            <v>228799.22999999998</v>
          </cell>
        </row>
        <row r="9364">
          <cell r="FI9364" t="str">
            <v>WA</v>
          </cell>
          <cell r="FJ9364" t="str">
            <v>Kitchen</v>
          </cell>
          <cell r="FK9364" t="str">
            <v>EISAx</v>
          </cell>
          <cell r="FL9364">
            <v>311998.95</v>
          </cell>
        </row>
        <row r="9365">
          <cell r="FI9365" t="str">
            <v>WA</v>
          </cell>
          <cell r="FJ9365" t="str">
            <v>Living Room/Family Room</v>
          </cell>
          <cell r="FK9365" t="str">
            <v>EISAnqnx</v>
          </cell>
          <cell r="FL9365">
            <v>623997.9</v>
          </cell>
        </row>
        <row r="9366">
          <cell r="FI9366" t="str">
            <v>WA</v>
          </cell>
          <cell r="FJ9366" t="str">
            <v>Living Room/Family Room</v>
          </cell>
          <cell r="FK9366" t="str">
            <v>EISAq</v>
          </cell>
          <cell r="FL9366">
            <v>399358.65599999996</v>
          </cell>
        </row>
        <row r="9367">
          <cell r="FI9367" t="str">
            <v>WA</v>
          </cell>
          <cell r="FJ9367" t="str">
            <v>Living Room/Family Room</v>
          </cell>
          <cell r="FK9367" t="str">
            <v>EISAx</v>
          </cell>
          <cell r="FL9367">
            <v>41599.86</v>
          </cell>
        </row>
        <row r="9368">
          <cell r="FI9368" t="str">
            <v>WA</v>
          </cell>
          <cell r="FJ9368" t="str">
            <v>Other</v>
          </cell>
          <cell r="FK9368" t="str">
            <v>EISAq</v>
          </cell>
          <cell r="FL9368">
            <v>195519.342</v>
          </cell>
        </row>
        <row r="9369">
          <cell r="FI9369" t="str">
            <v>WA</v>
          </cell>
          <cell r="FJ9369" t="str">
            <v>Other</v>
          </cell>
          <cell r="FK9369" t="str">
            <v>EISAx</v>
          </cell>
          <cell r="FL9369">
            <v>998396.64</v>
          </cell>
        </row>
        <row r="9370">
          <cell r="FI9370" t="str">
            <v>WA</v>
          </cell>
          <cell r="FJ9370" t="str">
            <v>Bathroom</v>
          </cell>
          <cell r="FK9370" t="str">
            <v>EISAq</v>
          </cell>
          <cell r="FL9370">
            <v>62399.79</v>
          </cell>
        </row>
        <row r="9371">
          <cell r="FI9371" t="str">
            <v>WA</v>
          </cell>
          <cell r="FJ9371" t="str">
            <v>Bedrooms</v>
          </cell>
          <cell r="FK9371" t="str">
            <v>EISAq</v>
          </cell>
          <cell r="FL9371">
            <v>139359.53099999999</v>
          </cell>
        </row>
        <row r="9372">
          <cell r="FI9372" t="str">
            <v>WA</v>
          </cell>
          <cell r="FJ9372" t="str">
            <v>Garage</v>
          </cell>
          <cell r="FK9372" t="str">
            <v>EISAq</v>
          </cell>
          <cell r="FL9372">
            <v>197599.33499999999</v>
          </cell>
        </row>
        <row r="9373">
          <cell r="FI9373" t="str">
            <v>WA</v>
          </cell>
          <cell r="FJ9373" t="str">
            <v>Kitchen</v>
          </cell>
          <cell r="FK9373" t="str">
            <v>EISAq</v>
          </cell>
          <cell r="FL9373">
            <v>93599.684999999998</v>
          </cell>
        </row>
        <row r="9374">
          <cell r="FI9374" t="str">
            <v>WA</v>
          </cell>
          <cell r="FJ9374" t="str">
            <v>Kitchen</v>
          </cell>
          <cell r="FK9374" t="str">
            <v>EISAx</v>
          </cell>
          <cell r="FL9374">
            <v>415998.6</v>
          </cell>
        </row>
        <row r="9375">
          <cell r="FI9375" t="str">
            <v>WA</v>
          </cell>
          <cell r="FJ9375" t="str">
            <v>Living Room/Family Room</v>
          </cell>
          <cell r="FK9375" t="str">
            <v>EISAq</v>
          </cell>
          <cell r="FL9375">
            <v>116479.60799999999</v>
          </cell>
        </row>
        <row r="9376">
          <cell r="FI9376" t="str">
            <v>WA</v>
          </cell>
          <cell r="FJ9376" t="str">
            <v>Living Room/Family Room</v>
          </cell>
          <cell r="FK9376" t="str">
            <v>EISAx</v>
          </cell>
          <cell r="FL9376">
            <v>31199.895</v>
          </cell>
        </row>
        <row r="9377">
          <cell r="FI9377" t="str">
            <v>WA</v>
          </cell>
          <cell r="FJ9377" t="str">
            <v>Other</v>
          </cell>
          <cell r="FK9377" t="str">
            <v>EISAnqnx</v>
          </cell>
          <cell r="FL9377">
            <v>124799.58</v>
          </cell>
        </row>
        <row r="9378">
          <cell r="FI9378" t="str">
            <v>WA</v>
          </cell>
          <cell r="FJ9378" t="str">
            <v>Other</v>
          </cell>
          <cell r="FK9378" t="str">
            <v>EISAq</v>
          </cell>
          <cell r="FL9378">
            <v>62399.79</v>
          </cell>
        </row>
        <row r="9379">
          <cell r="FI9379" t="str">
            <v>WA</v>
          </cell>
          <cell r="FJ9379" t="str">
            <v>Other</v>
          </cell>
          <cell r="FK9379" t="str">
            <v>EISAx</v>
          </cell>
          <cell r="FL9379">
            <v>10399.965</v>
          </cell>
        </row>
        <row r="9380">
          <cell r="FI9380" t="str">
            <v>MT</v>
          </cell>
          <cell r="FJ9380" t="str">
            <v>Bathroom</v>
          </cell>
          <cell r="FK9380" t="str">
            <v>EISAnqnx</v>
          </cell>
          <cell r="FL9380">
            <v>1293487.27</v>
          </cell>
        </row>
        <row r="9381">
          <cell r="FI9381" t="str">
            <v>MT</v>
          </cell>
          <cell r="FJ9381" t="str">
            <v>Bathroom</v>
          </cell>
          <cell r="FK9381" t="str">
            <v>EISAx</v>
          </cell>
          <cell r="FL9381">
            <v>137361.48000000001</v>
          </cell>
        </row>
        <row r="9382">
          <cell r="FI9382" t="str">
            <v>MT</v>
          </cell>
          <cell r="FJ9382" t="str">
            <v>Bedrooms</v>
          </cell>
          <cell r="FK9382" t="str">
            <v>EISAnqnx</v>
          </cell>
          <cell r="FL9382">
            <v>480765.18000000005</v>
          </cell>
        </row>
        <row r="9383">
          <cell r="FI9383" t="str">
            <v>MT</v>
          </cell>
          <cell r="FJ9383" t="str">
            <v>Bedrooms</v>
          </cell>
          <cell r="FK9383" t="str">
            <v>EISAx</v>
          </cell>
          <cell r="FL9383">
            <v>137361.48000000001</v>
          </cell>
        </row>
        <row r="9384">
          <cell r="FI9384" t="str">
            <v>MT</v>
          </cell>
          <cell r="FJ9384" t="str">
            <v>Garage</v>
          </cell>
          <cell r="FK9384" t="str">
            <v>EISAnqnx</v>
          </cell>
          <cell r="FL9384">
            <v>778381.72000000009</v>
          </cell>
        </row>
        <row r="9385">
          <cell r="FI9385" t="str">
            <v>MT</v>
          </cell>
          <cell r="FJ9385" t="str">
            <v>Garage</v>
          </cell>
          <cell r="FK9385" t="str">
            <v>EISAq</v>
          </cell>
          <cell r="FL9385">
            <v>91574.32</v>
          </cell>
        </row>
        <row r="9386">
          <cell r="FI9386" t="str">
            <v>MT</v>
          </cell>
          <cell r="FJ9386" t="str">
            <v>Kitchen</v>
          </cell>
          <cell r="FK9386" t="str">
            <v>EISAnqnx</v>
          </cell>
          <cell r="FL9386">
            <v>114467.90000000001</v>
          </cell>
        </row>
        <row r="9387">
          <cell r="FI9387" t="str">
            <v>MT</v>
          </cell>
          <cell r="FJ9387" t="str">
            <v>Kitchen</v>
          </cell>
          <cell r="FK9387" t="str">
            <v>EISAx</v>
          </cell>
          <cell r="FL9387">
            <v>343403.7</v>
          </cell>
        </row>
        <row r="9388">
          <cell r="FI9388" t="str">
            <v>MT</v>
          </cell>
          <cell r="FJ9388" t="str">
            <v>Living Room/Family Room</v>
          </cell>
          <cell r="FK9388" t="str">
            <v>EISAnqnx</v>
          </cell>
          <cell r="FL9388">
            <v>206042.22000000003</v>
          </cell>
        </row>
        <row r="9389">
          <cell r="FI9389" t="str">
            <v>MT</v>
          </cell>
          <cell r="FJ9389" t="str">
            <v>Living Room/Family Room</v>
          </cell>
          <cell r="FK9389" t="str">
            <v>EISAx</v>
          </cell>
          <cell r="FL9389">
            <v>343403.7</v>
          </cell>
        </row>
        <row r="9390">
          <cell r="FI9390" t="str">
            <v>MT</v>
          </cell>
          <cell r="FJ9390" t="str">
            <v>Other</v>
          </cell>
          <cell r="FK9390" t="str">
            <v>EISAnqnx</v>
          </cell>
          <cell r="FL9390">
            <v>1762805.6600000001</v>
          </cell>
        </row>
        <row r="9391">
          <cell r="FI9391" t="str">
            <v>MT</v>
          </cell>
          <cell r="FJ9391" t="str">
            <v>Other</v>
          </cell>
          <cell r="FK9391" t="str">
            <v>EISAx</v>
          </cell>
          <cell r="FL9391">
            <v>366297.28</v>
          </cell>
        </row>
        <row r="9392">
          <cell r="FI9392" t="str">
            <v>ID</v>
          </cell>
          <cell r="FJ9392" t="str">
            <v>Bathroom</v>
          </cell>
          <cell r="FK9392" t="str">
            <v>EISAnqnx</v>
          </cell>
          <cell r="FL9392">
            <v>214643.69999999998</v>
          </cell>
        </row>
        <row r="9393">
          <cell r="FI9393" t="str">
            <v>ID</v>
          </cell>
          <cell r="FJ9393" t="str">
            <v>Bathroom</v>
          </cell>
          <cell r="FK9393" t="str">
            <v>EISAq</v>
          </cell>
          <cell r="FL9393">
            <v>78702.689999999988</v>
          </cell>
        </row>
        <row r="9394">
          <cell r="FI9394" t="str">
            <v>ID</v>
          </cell>
          <cell r="FJ9394" t="str">
            <v>Bathroom</v>
          </cell>
          <cell r="FK9394" t="str">
            <v>EISAx</v>
          </cell>
          <cell r="FL9394">
            <v>1830433.7749999999</v>
          </cell>
        </row>
        <row r="9395">
          <cell r="FI9395" t="str">
            <v>ID</v>
          </cell>
          <cell r="FJ9395" t="str">
            <v>Bedrooms</v>
          </cell>
          <cell r="FK9395" t="str">
            <v>EISAnqnx</v>
          </cell>
          <cell r="FL9395">
            <v>500835.3</v>
          </cell>
        </row>
        <row r="9396">
          <cell r="FI9396" t="str">
            <v>ID</v>
          </cell>
          <cell r="FJ9396" t="str">
            <v>Bedrooms</v>
          </cell>
          <cell r="FK9396" t="str">
            <v>EISAq</v>
          </cell>
          <cell r="FL9396">
            <v>35773.949999999997</v>
          </cell>
        </row>
        <row r="9397">
          <cell r="FI9397" t="str">
            <v>ID</v>
          </cell>
          <cell r="FJ9397" t="str">
            <v>Bedrooms</v>
          </cell>
          <cell r="FK9397" t="str">
            <v>EISAx</v>
          </cell>
          <cell r="FL9397">
            <v>697592.02499999991</v>
          </cell>
        </row>
        <row r="9398">
          <cell r="FI9398" t="str">
            <v>ID</v>
          </cell>
          <cell r="FJ9398" t="str">
            <v>Exterior</v>
          </cell>
          <cell r="FK9398" t="str">
            <v>EISAnqnx</v>
          </cell>
          <cell r="FL9398">
            <v>643931.1</v>
          </cell>
        </row>
        <row r="9399">
          <cell r="FI9399" t="str">
            <v>ID</v>
          </cell>
          <cell r="FJ9399" t="str">
            <v>Exterior</v>
          </cell>
          <cell r="FK9399" t="str">
            <v>EISAq</v>
          </cell>
          <cell r="FL9399">
            <v>78702.689999999988</v>
          </cell>
        </row>
        <row r="9400">
          <cell r="FI9400" t="str">
            <v>ID</v>
          </cell>
          <cell r="FJ9400" t="str">
            <v>Exterior</v>
          </cell>
          <cell r="FK9400" t="str">
            <v>EISAx</v>
          </cell>
          <cell r="FL9400">
            <v>715479</v>
          </cell>
        </row>
        <row r="9401">
          <cell r="FI9401" t="str">
            <v>ID</v>
          </cell>
          <cell r="FJ9401" t="str">
            <v>Kitchen</v>
          </cell>
          <cell r="FK9401" t="str">
            <v>EISAx</v>
          </cell>
          <cell r="FL9401">
            <v>763177.6</v>
          </cell>
        </row>
        <row r="9402">
          <cell r="FI9402" t="str">
            <v>ID</v>
          </cell>
          <cell r="FJ9402" t="str">
            <v>Living Room/Family Room</v>
          </cell>
          <cell r="FK9402" t="str">
            <v>EISAq</v>
          </cell>
          <cell r="FL9402">
            <v>89434.875</v>
          </cell>
        </row>
        <row r="9403">
          <cell r="FI9403" t="str">
            <v>ID</v>
          </cell>
          <cell r="FJ9403" t="str">
            <v>Living Room/Family Room</v>
          </cell>
          <cell r="FK9403" t="str">
            <v>EISAx</v>
          </cell>
          <cell r="FL9403">
            <v>2110663.0499999998</v>
          </cell>
        </row>
        <row r="9404">
          <cell r="FI9404" t="str">
            <v>ID</v>
          </cell>
          <cell r="FJ9404" t="str">
            <v>Other</v>
          </cell>
          <cell r="FK9404" t="str">
            <v>EISAnqnx</v>
          </cell>
          <cell r="FL9404">
            <v>471023.67499999999</v>
          </cell>
        </row>
        <row r="9405">
          <cell r="FI9405" t="str">
            <v>ID</v>
          </cell>
          <cell r="FJ9405" t="str">
            <v>Other</v>
          </cell>
          <cell r="FK9405" t="str">
            <v>EISAq</v>
          </cell>
          <cell r="FL9405">
            <v>581922.91999999993</v>
          </cell>
        </row>
        <row r="9406">
          <cell r="FI9406" t="str">
            <v>ID</v>
          </cell>
          <cell r="FJ9406" t="str">
            <v>Other</v>
          </cell>
          <cell r="FK9406" t="str">
            <v>EISAx</v>
          </cell>
          <cell r="FL9406">
            <v>1359410.0999999999</v>
          </cell>
        </row>
        <row r="9407">
          <cell r="FI9407" t="str">
            <v>OR</v>
          </cell>
          <cell r="FJ9407" t="str">
            <v>Bathroom</v>
          </cell>
          <cell r="FK9407" t="str">
            <v>EISAnqnx</v>
          </cell>
          <cell r="FL9407">
            <v>3209663.9999999995</v>
          </cell>
        </row>
        <row r="9408">
          <cell r="FI9408" t="str">
            <v>OR</v>
          </cell>
          <cell r="FJ9408" t="str">
            <v>Bathroom</v>
          </cell>
          <cell r="FK9408" t="str">
            <v>EISAx</v>
          </cell>
          <cell r="FL9408">
            <v>5049871.3599999994</v>
          </cell>
        </row>
        <row r="9409">
          <cell r="FI9409" t="str">
            <v>OR</v>
          </cell>
          <cell r="FJ9409" t="str">
            <v>Bedrooms</v>
          </cell>
          <cell r="FK9409" t="str">
            <v>EISAnqnx</v>
          </cell>
          <cell r="FL9409">
            <v>2225367.04</v>
          </cell>
        </row>
        <row r="9410">
          <cell r="FI9410" t="str">
            <v>OR</v>
          </cell>
          <cell r="FJ9410" t="str">
            <v>Exterior</v>
          </cell>
          <cell r="FK9410" t="str">
            <v>EISAnqnx</v>
          </cell>
          <cell r="FL9410">
            <v>2054184.96</v>
          </cell>
        </row>
        <row r="9411">
          <cell r="FI9411" t="str">
            <v>OR</v>
          </cell>
          <cell r="FJ9411" t="str">
            <v>Garage</v>
          </cell>
          <cell r="FK9411" t="str">
            <v>EISAnqnx</v>
          </cell>
          <cell r="FL9411">
            <v>1027092.48</v>
          </cell>
        </row>
        <row r="9412">
          <cell r="FI9412" t="str">
            <v>OR</v>
          </cell>
          <cell r="FJ9412" t="str">
            <v>Garage</v>
          </cell>
          <cell r="FK9412" t="str">
            <v>EISAq</v>
          </cell>
          <cell r="FL9412">
            <v>1557756.9279999998</v>
          </cell>
        </row>
        <row r="9413">
          <cell r="FI9413" t="str">
            <v>OR</v>
          </cell>
          <cell r="FJ9413" t="str">
            <v>Kitchen</v>
          </cell>
          <cell r="FK9413" t="str">
            <v>EISAx</v>
          </cell>
          <cell r="FL9413">
            <v>3081277.4399999999</v>
          </cell>
        </row>
        <row r="9414">
          <cell r="FI9414" t="str">
            <v>OR</v>
          </cell>
          <cell r="FJ9414" t="str">
            <v>Living Room/Family Room</v>
          </cell>
          <cell r="FK9414" t="str">
            <v>EISAnqnx</v>
          </cell>
          <cell r="FL9414">
            <v>2567731.1999999997</v>
          </cell>
        </row>
        <row r="9415">
          <cell r="FI9415" t="str">
            <v>OR</v>
          </cell>
          <cell r="FJ9415" t="str">
            <v>Living Room/Family Room</v>
          </cell>
          <cell r="FK9415" t="str">
            <v>EISAx</v>
          </cell>
          <cell r="FL9415">
            <v>2225367.04</v>
          </cell>
        </row>
        <row r="9416">
          <cell r="FI9416" t="str">
            <v>OR</v>
          </cell>
          <cell r="FJ9416" t="str">
            <v>Other</v>
          </cell>
          <cell r="FK9416" t="str">
            <v>EISAnqnx</v>
          </cell>
          <cell r="FL9416">
            <v>4108369.9199999999</v>
          </cell>
        </row>
        <row r="9417">
          <cell r="FI9417" t="str">
            <v>OR</v>
          </cell>
          <cell r="FJ9417" t="str">
            <v>Other</v>
          </cell>
          <cell r="FK9417" t="str">
            <v>EISAq</v>
          </cell>
          <cell r="FL9417">
            <v>513546.23999999999</v>
          </cell>
        </row>
        <row r="9418">
          <cell r="FI9418" t="str">
            <v>MT</v>
          </cell>
          <cell r="FJ9418" t="str">
            <v>Bathroom</v>
          </cell>
          <cell r="FK9418" t="str">
            <v>EISAnqnx</v>
          </cell>
          <cell r="FL9418">
            <v>138507.59</v>
          </cell>
        </row>
        <row r="9419">
          <cell r="FI9419" t="str">
            <v>MT</v>
          </cell>
          <cell r="FJ9419" t="str">
            <v>Bathroom</v>
          </cell>
          <cell r="FK9419" t="str">
            <v>EISAx</v>
          </cell>
          <cell r="FL9419">
            <v>767118.96</v>
          </cell>
        </row>
        <row r="9420">
          <cell r="FI9420" t="str">
            <v>MT</v>
          </cell>
          <cell r="FJ9420" t="str">
            <v>Bedrooms</v>
          </cell>
          <cell r="FK9420" t="str">
            <v>EISAnqnx</v>
          </cell>
          <cell r="FL9420">
            <v>639265.80000000005</v>
          </cell>
        </row>
        <row r="9421">
          <cell r="FI9421" t="str">
            <v>MT</v>
          </cell>
          <cell r="FJ9421" t="str">
            <v>Bedrooms</v>
          </cell>
          <cell r="FK9421" t="str">
            <v>EISAq</v>
          </cell>
          <cell r="FL9421">
            <v>46879.491999999998</v>
          </cell>
        </row>
        <row r="9422">
          <cell r="FI9422" t="str">
            <v>MT</v>
          </cell>
          <cell r="FJ9422" t="str">
            <v>Bedrooms</v>
          </cell>
          <cell r="FK9422" t="str">
            <v>EISAx</v>
          </cell>
          <cell r="FL9422">
            <v>511412.64</v>
          </cell>
        </row>
        <row r="9423">
          <cell r="FI9423" t="str">
            <v>MT</v>
          </cell>
          <cell r="FJ9423" t="str">
            <v>Exterior</v>
          </cell>
          <cell r="FK9423" t="str">
            <v>EISAx</v>
          </cell>
          <cell r="FL9423">
            <v>1022825.28</v>
          </cell>
        </row>
        <row r="9424">
          <cell r="FI9424" t="str">
            <v>MT</v>
          </cell>
          <cell r="FJ9424" t="str">
            <v>Garage</v>
          </cell>
          <cell r="FK9424" t="str">
            <v>EISAnqnx</v>
          </cell>
          <cell r="FL9424">
            <v>767118.96</v>
          </cell>
        </row>
        <row r="9425">
          <cell r="FI9425" t="str">
            <v>MT</v>
          </cell>
          <cell r="FJ9425" t="str">
            <v>Kitchen</v>
          </cell>
          <cell r="FK9425" t="str">
            <v>EISAq</v>
          </cell>
          <cell r="FL9425">
            <v>46879.491999999998</v>
          </cell>
        </row>
        <row r="9426">
          <cell r="FI9426" t="str">
            <v>MT</v>
          </cell>
          <cell r="FJ9426" t="str">
            <v>Kitchen</v>
          </cell>
          <cell r="FK9426" t="str">
            <v>EISAx</v>
          </cell>
          <cell r="FL9426">
            <v>255706.32</v>
          </cell>
        </row>
        <row r="9427">
          <cell r="FI9427" t="str">
            <v>MT</v>
          </cell>
          <cell r="FJ9427" t="str">
            <v>Living Room/Family Room</v>
          </cell>
          <cell r="FK9427" t="str">
            <v>EISAq</v>
          </cell>
          <cell r="FL9427">
            <v>140638.476</v>
          </cell>
        </row>
        <row r="9428">
          <cell r="FI9428" t="str">
            <v>MT</v>
          </cell>
          <cell r="FJ9428" t="str">
            <v>Other</v>
          </cell>
          <cell r="FK9428" t="str">
            <v>EISAnqnx</v>
          </cell>
          <cell r="FL9428">
            <v>383559.48</v>
          </cell>
        </row>
        <row r="9429">
          <cell r="FI9429" t="str">
            <v>MT</v>
          </cell>
          <cell r="FJ9429" t="str">
            <v>Other</v>
          </cell>
          <cell r="FK9429" t="str">
            <v>EISAq</v>
          </cell>
          <cell r="FL9429">
            <v>140638.476</v>
          </cell>
        </row>
        <row r="9430">
          <cell r="FI9430" t="str">
            <v>ID</v>
          </cell>
          <cell r="FJ9430" t="str">
            <v>Bathroom</v>
          </cell>
          <cell r="FK9430" t="str">
            <v>EISAnqnx</v>
          </cell>
          <cell r="FL9430">
            <v>151430.56</v>
          </cell>
        </row>
        <row r="9431">
          <cell r="FI9431" t="str">
            <v>ID</v>
          </cell>
          <cell r="FJ9431" t="str">
            <v>Bathroom</v>
          </cell>
          <cell r="FK9431" t="str">
            <v>EISAx</v>
          </cell>
          <cell r="FL9431">
            <v>851796.9</v>
          </cell>
        </row>
        <row r="9432">
          <cell r="FI9432" t="str">
            <v>ID</v>
          </cell>
          <cell r="FJ9432" t="str">
            <v>Bedrooms</v>
          </cell>
          <cell r="FK9432" t="str">
            <v>EISAnqnx</v>
          </cell>
          <cell r="FL9432">
            <v>2441817.7800000003</v>
          </cell>
        </row>
        <row r="9433">
          <cell r="FI9433" t="str">
            <v>ID</v>
          </cell>
          <cell r="FJ9433" t="str">
            <v>Exterior</v>
          </cell>
          <cell r="FK9433" t="str">
            <v>EISAnqnx</v>
          </cell>
          <cell r="FL9433">
            <v>1135729.2</v>
          </cell>
        </row>
        <row r="9434">
          <cell r="FI9434" t="str">
            <v>ID</v>
          </cell>
          <cell r="FJ9434" t="str">
            <v>Garage</v>
          </cell>
          <cell r="FK9434" t="str">
            <v>EISAnqnx</v>
          </cell>
          <cell r="FL9434">
            <v>851796.9</v>
          </cell>
        </row>
        <row r="9435">
          <cell r="FI9435" t="str">
            <v>ID</v>
          </cell>
          <cell r="FJ9435" t="str">
            <v>Garage</v>
          </cell>
          <cell r="FK9435" t="str">
            <v>EISAq</v>
          </cell>
          <cell r="FL9435">
            <v>1665736.1600000001</v>
          </cell>
        </row>
        <row r="9436">
          <cell r="FI9436" t="str">
            <v>ID</v>
          </cell>
          <cell r="FJ9436" t="str">
            <v>Kitchen</v>
          </cell>
          <cell r="FK9436" t="str">
            <v>EISAq</v>
          </cell>
          <cell r="FL9436">
            <v>208217.02000000002</v>
          </cell>
        </row>
        <row r="9437">
          <cell r="FI9437" t="str">
            <v>ID</v>
          </cell>
          <cell r="FJ9437" t="str">
            <v>Kitchen</v>
          </cell>
          <cell r="FK9437" t="str">
            <v>EISAx</v>
          </cell>
          <cell r="FL9437">
            <v>378576.4</v>
          </cell>
        </row>
        <row r="9438">
          <cell r="FI9438" t="str">
            <v>ID</v>
          </cell>
          <cell r="FJ9438" t="str">
            <v>Living Room/Family Room</v>
          </cell>
          <cell r="FK9438" t="str">
            <v>EISAnqnx</v>
          </cell>
          <cell r="FL9438">
            <v>908583.36</v>
          </cell>
        </row>
        <row r="9439">
          <cell r="FI9439" t="str">
            <v>ID</v>
          </cell>
          <cell r="FJ9439" t="str">
            <v>Other</v>
          </cell>
          <cell r="FK9439" t="str">
            <v>EISAnqnx</v>
          </cell>
          <cell r="FL9439">
            <v>378576.4</v>
          </cell>
        </row>
        <row r="9440">
          <cell r="FI9440" t="str">
            <v>OR</v>
          </cell>
          <cell r="FJ9440" t="str">
            <v>Bathroom</v>
          </cell>
          <cell r="FK9440" t="str">
            <v>EISAnqnx</v>
          </cell>
          <cell r="FL9440">
            <v>725711.4</v>
          </cell>
        </row>
        <row r="9441">
          <cell r="FI9441" t="str">
            <v>OR</v>
          </cell>
          <cell r="FJ9441" t="str">
            <v>Bedrooms</v>
          </cell>
          <cell r="FK9441" t="str">
            <v>EISAnqnx</v>
          </cell>
          <cell r="FL9441">
            <v>1790088.12</v>
          </cell>
        </row>
        <row r="9442">
          <cell r="FI9442" t="str">
            <v>OR</v>
          </cell>
          <cell r="FJ9442" t="str">
            <v>Exterior</v>
          </cell>
          <cell r="FK9442" t="str">
            <v>EISAnqnx</v>
          </cell>
          <cell r="FL9442">
            <v>645076.80000000005</v>
          </cell>
        </row>
        <row r="9443">
          <cell r="FI9443" t="str">
            <v>OR</v>
          </cell>
          <cell r="FJ9443" t="str">
            <v>Kitchen</v>
          </cell>
          <cell r="FK9443" t="str">
            <v>EISAq</v>
          </cell>
          <cell r="FL9443">
            <v>129015.36</v>
          </cell>
        </row>
        <row r="9444">
          <cell r="FI9444" t="str">
            <v>OR</v>
          </cell>
          <cell r="FJ9444" t="str">
            <v>Kitchen</v>
          </cell>
          <cell r="FK9444" t="str">
            <v>EISAx</v>
          </cell>
          <cell r="FL9444">
            <v>129015.36</v>
          </cell>
        </row>
        <row r="9445">
          <cell r="FI9445" t="str">
            <v>OR</v>
          </cell>
          <cell r="FJ9445" t="str">
            <v>Living Room/Family Room</v>
          </cell>
          <cell r="FK9445" t="str">
            <v>EISAnqnx</v>
          </cell>
          <cell r="FL9445">
            <v>1290153.6000000001</v>
          </cell>
        </row>
        <row r="9446">
          <cell r="FI9446" t="str">
            <v>OR</v>
          </cell>
          <cell r="FJ9446" t="str">
            <v>Living Room/Family Room</v>
          </cell>
          <cell r="FK9446" t="str">
            <v>EISAq</v>
          </cell>
          <cell r="FL9446">
            <v>72571.14</v>
          </cell>
        </row>
        <row r="9447">
          <cell r="FI9447" t="str">
            <v>OR</v>
          </cell>
          <cell r="FJ9447" t="str">
            <v>Other</v>
          </cell>
          <cell r="FK9447" t="str">
            <v>EISAnqnx</v>
          </cell>
          <cell r="FL9447">
            <v>886980.6</v>
          </cell>
        </row>
        <row r="9448">
          <cell r="FI9448" t="str">
            <v>OR</v>
          </cell>
          <cell r="FJ9448" t="str">
            <v>Other</v>
          </cell>
          <cell r="FK9448" t="str">
            <v>EISAq</v>
          </cell>
          <cell r="FL9448">
            <v>153205.74</v>
          </cell>
        </row>
        <row r="9449">
          <cell r="FI9449" t="str">
            <v>OR</v>
          </cell>
          <cell r="FJ9449" t="str">
            <v>Other</v>
          </cell>
          <cell r="FK9449" t="str">
            <v>EISAx</v>
          </cell>
          <cell r="FL9449">
            <v>677330.64</v>
          </cell>
        </row>
        <row r="9450">
          <cell r="FI9450" t="str">
            <v>MT</v>
          </cell>
          <cell r="FJ9450" t="str">
            <v>Bathroom</v>
          </cell>
          <cell r="FK9450" t="str">
            <v>EISAx</v>
          </cell>
          <cell r="FL9450">
            <v>852354.4</v>
          </cell>
        </row>
        <row r="9451">
          <cell r="FI9451" t="str">
            <v>MT</v>
          </cell>
          <cell r="FJ9451" t="str">
            <v>Bedrooms</v>
          </cell>
          <cell r="FK9451" t="str">
            <v>EISAnqnx</v>
          </cell>
          <cell r="FL9451">
            <v>777773.39</v>
          </cell>
        </row>
        <row r="9452">
          <cell r="FI9452" t="str">
            <v>MT</v>
          </cell>
          <cell r="FJ9452" t="str">
            <v>Bedrooms</v>
          </cell>
          <cell r="FK9452" t="str">
            <v>EISAx</v>
          </cell>
          <cell r="FL9452">
            <v>671229.09</v>
          </cell>
        </row>
        <row r="9453">
          <cell r="FI9453" t="str">
            <v>MT</v>
          </cell>
          <cell r="FJ9453" t="str">
            <v>Exterior</v>
          </cell>
          <cell r="FK9453" t="str">
            <v>EISAq</v>
          </cell>
          <cell r="FL9453">
            <v>93758.983999999997</v>
          </cell>
        </row>
        <row r="9454">
          <cell r="FI9454" t="str">
            <v>MT</v>
          </cell>
          <cell r="FJ9454" t="str">
            <v>Exterior</v>
          </cell>
          <cell r="FK9454" t="str">
            <v>EISAx</v>
          </cell>
          <cell r="FL9454">
            <v>340941.76</v>
          </cell>
        </row>
        <row r="9455">
          <cell r="FI9455" t="str">
            <v>MT</v>
          </cell>
          <cell r="FJ9455" t="str">
            <v>Garage</v>
          </cell>
          <cell r="FK9455" t="str">
            <v>EISAnqnx</v>
          </cell>
          <cell r="FL9455">
            <v>681883.52</v>
          </cell>
        </row>
        <row r="9456">
          <cell r="FI9456" t="str">
            <v>MT</v>
          </cell>
          <cell r="FJ9456" t="str">
            <v>Living Room/Family Room</v>
          </cell>
          <cell r="FK9456" t="str">
            <v>EISAnqnx</v>
          </cell>
          <cell r="FL9456">
            <v>127853.16</v>
          </cell>
        </row>
        <row r="9457">
          <cell r="FI9457" t="str">
            <v>MT</v>
          </cell>
          <cell r="FJ9457" t="str">
            <v>Living Room/Family Room</v>
          </cell>
          <cell r="FK9457" t="str">
            <v>EISAx</v>
          </cell>
          <cell r="FL9457">
            <v>170470.88</v>
          </cell>
        </row>
        <row r="9458">
          <cell r="FI9458" t="str">
            <v>MT</v>
          </cell>
          <cell r="FJ9458" t="str">
            <v>Other</v>
          </cell>
          <cell r="FK9458" t="str">
            <v>EISAnqnx</v>
          </cell>
          <cell r="FL9458">
            <v>894972.12</v>
          </cell>
        </row>
        <row r="9459">
          <cell r="FI9459" t="str">
            <v>MT</v>
          </cell>
          <cell r="FJ9459" t="str">
            <v>Other</v>
          </cell>
          <cell r="FK9459" t="str">
            <v>EISAq</v>
          </cell>
          <cell r="FL9459">
            <v>319632.90000000002</v>
          </cell>
        </row>
        <row r="9460">
          <cell r="FI9460" t="str">
            <v>MT</v>
          </cell>
          <cell r="FJ9460" t="str">
            <v>Other</v>
          </cell>
          <cell r="FK9460" t="str">
            <v>EISAx</v>
          </cell>
          <cell r="FL9460">
            <v>255706.32</v>
          </cell>
        </row>
        <row r="9461">
          <cell r="FI9461" t="str">
            <v>MT</v>
          </cell>
          <cell r="FJ9461" t="str">
            <v>Bathroom</v>
          </cell>
          <cell r="FK9461" t="str">
            <v>EISAnqnx</v>
          </cell>
          <cell r="FL9461">
            <v>1534237.92</v>
          </cell>
        </row>
        <row r="9462">
          <cell r="FI9462" t="str">
            <v>MT</v>
          </cell>
          <cell r="FJ9462" t="str">
            <v>Bedrooms</v>
          </cell>
          <cell r="FK9462" t="str">
            <v>EISAnqnx</v>
          </cell>
          <cell r="FL9462">
            <v>799082.25</v>
          </cell>
        </row>
        <row r="9463">
          <cell r="FI9463" t="str">
            <v>MT</v>
          </cell>
          <cell r="FJ9463" t="str">
            <v>Exterior</v>
          </cell>
          <cell r="FK9463" t="str">
            <v>EISAnqnx</v>
          </cell>
          <cell r="FL9463">
            <v>277015.18</v>
          </cell>
        </row>
        <row r="9464">
          <cell r="FI9464" t="str">
            <v>MT</v>
          </cell>
          <cell r="FJ9464" t="str">
            <v>Kitchen</v>
          </cell>
          <cell r="FK9464" t="str">
            <v>EISAnqnx</v>
          </cell>
          <cell r="FL9464">
            <v>383559.48</v>
          </cell>
        </row>
        <row r="9465">
          <cell r="FI9465" t="str">
            <v>MT</v>
          </cell>
          <cell r="FJ9465" t="str">
            <v>Living Room/Family Room</v>
          </cell>
          <cell r="FK9465" t="str">
            <v>EISAx</v>
          </cell>
          <cell r="FL9465">
            <v>255706.32</v>
          </cell>
        </row>
        <row r="9466">
          <cell r="FI9466" t="str">
            <v>MT</v>
          </cell>
          <cell r="FJ9466" t="str">
            <v>Other</v>
          </cell>
          <cell r="FK9466" t="str">
            <v>EISAnqnx</v>
          </cell>
          <cell r="FL9466">
            <v>1278531.6000000001</v>
          </cell>
        </row>
        <row r="9467">
          <cell r="FI9467" t="str">
            <v>MT</v>
          </cell>
          <cell r="FJ9467" t="str">
            <v>Other</v>
          </cell>
          <cell r="FK9467" t="str">
            <v>EISAq</v>
          </cell>
          <cell r="FL9467">
            <v>46879.491999999998</v>
          </cell>
        </row>
        <row r="9468">
          <cell r="FI9468" t="str">
            <v>OR</v>
          </cell>
          <cell r="FJ9468" t="str">
            <v>Bathroom</v>
          </cell>
          <cell r="FK9468" t="str">
            <v>EISAnqnx</v>
          </cell>
          <cell r="FL9468">
            <v>808524.78</v>
          </cell>
        </row>
        <row r="9469">
          <cell r="FI9469" t="str">
            <v>OR</v>
          </cell>
          <cell r="FJ9469" t="str">
            <v>Bathroom</v>
          </cell>
          <cell r="FK9469" t="str">
            <v>EISAx</v>
          </cell>
          <cell r="FL9469">
            <v>962529.5</v>
          </cell>
        </row>
        <row r="9470">
          <cell r="FI9470" t="str">
            <v>OR</v>
          </cell>
          <cell r="FJ9470" t="str">
            <v>Bedrooms</v>
          </cell>
          <cell r="FK9470" t="str">
            <v>EISAnqnx</v>
          </cell>
          <cell r="FL9470">
            <v>115503.54</v>
          </cell>
        </row>
        <row r="9471">
          <cell r="FI9471" t="str">
            <v>OR</v>
          </cell>
          <cell r="FJ9471" t="str">
            <v>Bedrooms</v>
          </cell>
          <cell r="FK9471" t="str">
            <v>EISAq</v>
          </cell>
          <cell r="FL9471">
            <v>244482.49299999999</v>
          </cell>
        </row>
        <row r="9472">
          <cell r="FI9472" t="str">
            <v>OR</v>
          </cell>
          <cell r="FJ9472" t="str">
            <v>Bedrooms</v>
          </cell>
          <cell r="FK9472" t="str">
            <v>EISAx</v>
          </cell>
          <cell r="FL9472">
            <v>356135.91499999998</v>
          </cell>
        </row>
        <row r="9473">
          <cell r="FI9473" t="str">
            <v>OR</v>
          </cell>
          <cell r="FJ9473" t="str">
            <v>Exterior</v>
          </cell>
          <cell r="FK9473" t="str">
            <v>EISAnqnx</v>
          </cell>
          <cell r="FL9473">
            <v>808524.78</v>
          </cell>
        </row>
        <row r="9474">
          <cell r="FI9474" t="str">
            <v>OR</v>
          </cell>
          <cell r="FJ9474" t="str">
            <v>Exterior</v>
          </cell>
          <cell r="FK9474" t="str">
            <v>EISAq</v>
          </cell>
          <cell r="FL9474">
            <v>71227.183000000005</v>
          </cell>
        </row>
        <row r="9475">
          <cell r="FI9475" t="str">
            <v>OR</v>
          </cell>
          <cell r="FJ9475" t="str">
            <v>Exterior</v>
          </cell>
          <cell r="FK9475" t="str">
            <v>EISAx</v>
          </cell>
          <cell r="FL9475">
            <v>721897.125</v>
          </cell>
        </row>
        <row r="9476">
          <cell r="FI9476" t="str">
            <v>OR</v>
          </cell>
          <cell r="FJ9476" t="str">
            <v>Garage</v>
          </cell>
          <cell r="FK9476" t="str">
            <v>EISAnqnx</v>
          </cell>
          <cell r="FL9476">
            <v>77002.36</v>
          </cell>
        </row>
        <row r="9477">
          <cell r="FI9477" t="str">
            <v>OR</v>
          </cell>
          <cell r="FJ9477" t="str">
            <v>Garage</v>
          </cell>
          <cell r="FK9477" t="str">
            <v>EISAq</v>
          </cell>
          <cell r="FL9477">
            <v>204056.25399999999</v>
          </cell>
        </row>
        <row r="9478">
          <cell r="FI9478" t="str">
            <v>OR</v>
          </cell>
          <cell r="FJ9478" t="str">
            <v>Garage</v>
          </cell>
          <cell r="FK9478" t="str">
            <v>EISAx</v>
          </cell>
          <cell r="FL9478">
            <v>269508.26</v>
          </cell>
        </row>
        <row r="9479">
          <cell r="FI9479" t="str">
            <v>OR</v>
          </cell>
          <cell r="FJ9479" t="str">
            <v>Kitchen</v>
          </cell>
          <cell r="FK9479" t="str">
            <v>EISAq</v>
          </cell>
          <cell r="FL9479">
            <v>308009.44</v>
          </cell>
        </row>
        <row r="9480">
          <cell r="FI9480" t="str">
            <v>OR</v>
          </cell>
          <cell r="FJ9480" t="str">
            <v>Kitchen</v>
          </cell>
          <cell r="FK9480" t="str">
            <v>EISAx</v>
          </cell>
          <cell r="FL9480">
            <v>288758.84999999998</v>
          </cell>
        </row>
        <row r="9481">
          <cell r="FI9481" t="str">
            <v>OR</v>
          </cell>
          <cell r="FJ9481" t="str">
            <v>Living Room/Family Room</v>
          </cell>
          <cell r="FK9481" t="str">
            <v>EISAnqnx</v>
          </cell>
          <cell r="FL9481">
            <v>154004.72</v>
          </cell>
        </row>
        <row r="9482">
          <cell r="FI9482" t="str">
            <v>OR</v>
          </cell>
          <cell r="FJ9482" t="str">
            <v>Living Room/Family Room</v>
          </cell>
          <cell r="FK9482" t="str">
            <v>EISAq</v>
          </cell>
          <cell r="FL9482">
            <v>84702.596000000005</v>
          </cell>
        </row>
        <row r="9483">
          <cell r="FI9483" t="str">
            <v>OR</v>
          </cell>
          <cell r="FJ9483" t="str">
            <v>Living Room/Family Room</v>
          </cell>
          <cell r="FK9483" t="str">
            <v>EISAx</v>
          </cell>
          <cell r="FL9483">
            <v>1241663.0549999999</v>
          </cell>
        </row>
        <row r="9484">
          <cell r="FI9484" t="str">
            <v>OR</v>
          </cell>
          <cell r="FJ9484" t="str">
            <v>Other</v>
          </cell>
          <cell r="FK9484" t="str">
            <v>EISAnqnx</v>
          </cell>
          <cell r="FL9484">
            <v>847025.96</v>
          </cell>
        </row>
        <row r="9485">
          <cell r="FI9485" t="str">
            <v>OR</v>
          </cell>
          <cell r="FJ9485" t="str">
            <v>Other</v>
          </cell>
          <cell r="FK9485" t="str">
            <v>EISAq</v>
          </cell>
          <cell r="FL9485">
            <v>61601.887999999999</v>
          </cell>
        </row>
        <row r="9486">
          <cell r="FI9486" t="str">
            <v>OR</v>
          </cell>
          <cell r="FJ9486" t="str">
            <v>Other</v>
          </cell>
          <cell r="FK9486" t="str">
            <v>EISAx</v>
          </cell>
          <cell r="FL9486">
            <v>1135784.81</v>
          </cell>
        </row>
        <row r="9487">
          <cell r="FI9487" t="str">
            <v>OR</v>
          </cell>
          <cell r="FJ9487" t="str">
            <v>Bathroom</v>
          </cell>
          <cell r="FK9487" t="str">
            <v>EISAnqnx</v>
          </cell>
          <cell r="FL9487">
            <v>846663.3</v>
          </cell>
        </row>
        <row r="9488">
          <cell r="FI9488" t="str">
            <v>OR</v>
          </cell>
          <cell r="FJ9488" t="str">
            <v>Bathroom</v>
          </cell>
          <cell r="FK9488" t="str">
            <v>EISAx</v>
          </cell>
          <cell r="FL9488">
            <v>628949.88</v>
          </cell>
        </row>
        <row r="9489">
          <cell r="FI9489" t="str">
            <v>OR</v>
          </cell>
          <cell r="FJ9489" t="str">
            <v>Bedrooms</v>
          </cell>
          <cell r="FK9489" t="str">
            <v>EISAnqnx</v>
          </cell>
          <cell r="FL9489">
            <v>104824.98</v>
          </cell>
        </row>
        <row r="9490">
          <cell r="FI9490" t="str">
            <v>OR</v>
          </cell>
          <cell r="FJ9490" t="str">
            <v>Bedrooms</v>
          </cell>
          <cell r="FK9490" t="str">
            <v>EISAx</v>
          </cell>
          <cell r="FL9490">
            <v>1467549.72</v>
          </cell>
        </row>
        <row r="9491">
          <cell r="FI9491" t="str">
            <v>OR</v>
          </cell>
          <cell r="FJ9491" t="str">
            <v>Exterior</v>
          </cell>
          <cell r="FK9491" t="str">
            <v>EISAx</v>
          </cell>
          <cell r="FL9491">
            <v>3934968.48</v>
          </cell>
        </row>
        <row r="9492">
          <cell r="FI9492" t="str">
            <v>OR</v>
          </cell>
          <cell r="FJ9492" t="str">
            <v>Garage</v>
          </cell>
          <cell r="FK9492" t="str">
            <v>EISAq</v>
          </cell>
          <cell r="FL9492">
            <v>0</v>
          </cell>
        </row>
        <row r="9493">
          <cell r="FI9493" t="str">
            <v>OR</v>
          </cell>
          <cell r="FJ9493" t="str">
            <v>Kitchen</v>
          </cell>
          <cell r="FK9493" t="str">
            <v>EISAnqnx</v>
          </cell>
          <cell r="FL9493">
            <v>362855.7</v>
          </cell>
        </row>
        <row r="9494">
          <cell r="FI9494" t="str">
            <v>OR</v>
          </cell>
          <cell r="FJ9494" t="str">
            <v>Kitchen</v>
          </cell>
          <cell r="FK9494" t="str">
            <v>EISAq</v>
          </cell>
          <cell r="FL9494">
            <v>129015.36</v>
          </cell>
        </row>
        <row r="9495">
          <cell r="FI9495" t="str">
            <v>OR</v>
          </cell>
          <cell r="FJ9495" t="str">
            <v>Kitchen</v>
          </cell>
          <cell r="FK9495" t="str">
            <v>EISAx</v>
          </cell>
          <cell r="FL9495">
            <v>1362724.74</v>
          </cell>
        </row>
        <row r="9496">
          <cell r="FI9496" t="str">
            <v>OR</v>
          </cell>
          <cell r="FJ9496" t="str">
            <v>Living Room/Family Room</v>
          </cell>
          <cell r="FK9496" t="str">
            <v>EISAnqnx</v>
          </cell>
          <cell r="FL9496">
            <v>483807.6</v>
          </cell>
        </row>
        <row r="9497">
          <cell r="FI9497" t="str">
            <v>OR</v>
          </cell>
          <cell r="FJ9497" t="str">
            <v>Living Room/Family Room</v>
          </cell>
          <cell r="FK9497" t="str">
            <v>EISAq</v>
          </cell>
          <cell r="FL9497">
            <v>177396.12</v>
          </cell>
        </row>
        <row r="9498">
          <cell r="FI9498" t="str">
            <v>OR</v>
          </cell>
          <cell r="FJ9498" t="str">
            <v>Living Room/Family Room</v>
          </cell>
          <cell r="FK9498" t="str">
            <v>EISAx</v>
          </cell>
          <cell r="FL9498">
            <v>1782024.66</v>
          </cell>
        </row>
        <row r="9499">
          <cell r="FI9499" t="str">
            <v>OR</v>
          </cell>
          <cell r="FJ9499" t="str">
            <v>Other</v>
          </cell>
          <cell r="FK9499" t="str">
            <v>EISAnqnx</v>
          </cell>
          <cell r="FL9499">
            <v>1193392.08</v>
          </cell>
        </row>
        <row r="9500">
          <cell r="FI9500" t="str">
            <v>OR</v>
          </cell>
          <cell r="FJ9500" t="str">
            <v>Other</v>
          </cell>
          <cell r="FK9500" t="str">
            <v>EISAq</v>
          </cell>
          <cell r="FL9500">
            <v>1299829.7520000001</v>
          </cell>
        </row>
        <row r="9501">
          <cell r="FI9501" t="str">
            <v>OR</v>
          </cell>
          <cell r="FJ9501" t="str">
            <v>Other</v>
          </cell>
          <cell r="FK9501" t="str">
            <v>EISAx</v>
          </cell>
          <cell r="FL9501">
            <v>419299.92</v>
          </cell>
        </row>
        <row r="9502">
          <cell r="FI9502" t="str">
            <v>OR</v>
          </cell>
          <cell r="FJ9502" t="str">
            <v>Bathroom</v>
          </cell>
          <cell r="FK9502" t="str">
            <v>EISAq</v>
          </cell>
          <cell r="FL9502">
            <v>103212.288</v>
          </cell>
        </row>
        <row r="9503">
          <cell r="FI9503" t="str">
            <v>OR</v>
          </cell>
          <cell r="FJ9503" t="str">
            <v>Bathroom</v>
          </cell>
          <cell r="FK9503" t="str">
            <v>EISAx</v>
          </cell>
          <cell r="FL9503">
            <v>322538.40000000002</v>
          </cell>
        </row>
        <row r="9504">
          <cell r="FI9504" t="str">
            <v>OR</v>
          </cell>
          <cell r="FJ9504" t="str">
            <v>Bedrooms</v>
          </cell>
          <cell r="FK9504" t="str">
            <v>EISAnqnx</v>
          </cell>
          <cell r="FL9504">
            <v>161269.20000000001</v>
          </cell>
        </row>
        <row r="9505">
          <cell r="FI9505" t="str">
            <v>OR</v>
          </cell>
          <cell r="FJ9505" t="str">
            <v>Bedrooms</v>
          </cell>
          <cell r="FK9505" t="str">
            <v>EISAq</v>
          </cell>
          <cell r="FL9505">
            <v>141916.89600000001</v>
          </cell>
        </row>
        <row r="9506">
          <cell r="FI9506" t="str">
            <v>OR</v>
          </cell>
          <cell r="FJ9506" t="str">
            <v>Exterior</v>
          </cell>
          <cell r="FK9506" t="str">
            <v>EISAnqnx</v>
          </cell>
          <cell r="FL9506">
            <v>322538.40000000002</v>
          </cell>
        </row>
        <row r="9507">
          <cell r="FI9507" t="str">
            <v>OR</v>
          </cell>
          <cell r="FJ9507" t="str">
            <v>Exterior</v>
          </cell>
          <cell r="FK9507" t="str">
            <v>EISAx</v>
          </cell>
          <cell r="FL9507">
            <v>967615.2</v>
          </cell>
        </row>
        <row r="9508">
          <cell r="FI9508" t="str">
            <v>OR</v>
          </cell>
          <cell r="FJ9508" t="str">
            <v>Garage</v>
          </cell>
          <cell r="FK9508" t="str">
            <v>EISAq</v>
          </cell>
          <cell r="FL9508">
            <v>0</v>
          </cell>
        </row>
        <row r="9509">
          <cell r="FI9509" t="str">
            <v>OR</v>
          </cell>
          <cell r="FJ9509" t="str">
            <v>Kitchen</v>
          </cell>
          <cell r="FK9509" t="str">
            <v>EISAq</v>
          </cell>
          <cell r="FL9509">
            <v>412849.152</v>
          </cell>
        </row>
        <row r="9510">
          <cell r="FI9510" t="str">
            <v>OR</v>
          </cell>
          <cell r="FJ9510" t="str">
            <v>Living Room/Family Room</v>
          </cell>
          <cell r="FK9510" t="str">
            <v>EISAnqnx</v>
          </cell>
          <cell r="FL9510">
            <v>120951.9</v>
          </cell>
        </row>
        <row r="9511">
          <cell r="FI9511" t="str">
            <v>OR</v>
          </cell>
          <cell r="FJ9511" t="str">
            <v>Living Room/Family Room</v>
          </cell>
          <cell r="FK9511" t="str">
            <v>EISAq</v>
          </cell>
          <cell r="FL9511">
            <v>35479.224000000002</v>
          </cell>
        </row>
        <row r="9512">
          <cell r="FI9512" t="str">
            <v>OR</v>
          </cell>
          <cell r="FJ9512" t="str">
            <v>Other</v>
          </cell>
          <cell r="FK9512" t="str">
            <v>EISAq</v>
          </cell>
          <cell r="FL9512">
            <v>1812665.808</v>
          </cell>
        </row>
        <row r="9513">
          <cell r="FI9513" t="str">
            <v>OR</v>
          </cell>
          <cell r="FJ9513" t="str">
            <v>Other</v>
          </cell>
          <cell r="FK9513" t="str">
            <v>EISAx</v>
          </cell>
          <cell r="FL9513">
            <v>483807.6</v>
          </cell>
        </row>
        <row r="9514">
          <cell r="FI9514" t="str">
            <v>ID</v>
          </cell>
          <cell r="FJ9514" t="str">
            <v>Bathroom</v>
          </cell>
          <cell r="FK9514" t="str">
            <v>EISAnqnx</v>
          </cell>
          <cell r="FL9514">
            <v>1173586.8400000001</v>
          </cell>
        </row>
        <row r="9515">
          <cell r="FI9515" t="str">
            <v>ID</v>
          </cell>
          <cell r="FJ9515" t="str">
            <v>Bathroom</v>
          </cell>
          <cell r="FK9515" t="str">
            <v>EISAq</v>
          </cell>
          <cell r="FL9515">
            <v>166573.61600000001</v>
          </cell>
        </row>
        <row r="9516">
          <cell r="FI9516" t="str">
            <v>ID</v>
          </cell>
          <cell r="FJ9516" t="str">
            <v>Bathroom</v>
          </cell>
          <cell r="FK9516" t="str">
            <v>EISAx</v>
          </cell>
          <cell r="FL9516">
            <v>908583.36</v>
          </cell>
        </row>
        <row r="9517">
          <cell r="FI9517" t="str">
            <v>ID</v>
          </cell>
          <cell r="FJ9517" t="str">
            <v>Bedrooms</v>
          </cell>
          <cell r="FK9517" t="str">
            <v>EISAnqnx</v>
          </cell>
          <cell r="FL9517">
            <v>151430.56</v>
          </cell>
        </row>
        <row r="9518">
          <cell r="FI9518" t="str">
            <v>ID</v>
          </cell>
          <cell r="FJ9518" t="str">
            <v>Bedrooms</v>
          </cell>
          <cell r="FK9518" t="str">
            <v>EISAq</v>
          </cell>
          <cell r="FL9518">
            <v>420219.804</v>
          </cell>
        </row>
        <row r="9519">
          <cell r="FI9519" t="str">
            <v>ID</v>
          </cell>
          <cell r="FJ9519" t="str">
            <v>Exterior</v>
          </cell>
          <cell r="FK9519" t="str">
            <v>EISAnqnx</v>
          </cell>
          <cell r="FL9519">
            <v>4069696.3000000003</v>
          </cell>
        </row>
        <row r="9520">
          <cell r="FI9520" t="str">
            <v>ID</v>
          </cell>
          <cell r="FJ9520" t="str">
            <v>Exterior</v>
          </cell>
          <cell r="FK9520" t="str">
            <v>EISAq</v>
          </cell>
          <cell r="FL9520">
            <v>83286.808000000005</v>
          </cell>
        </row>
        <row r="9521">
          <cell r="FI9521" t="str">
            <v>ID</v>
          </cell>
          <cell r="FJ9521" t="str">
            <v>Garage</v>
          </cell>
          <cell r="FK9521" t="str">
            <v>EISAnqnx</v>
          </cell>
          <cell r="FL9521">
            <v>1022156.28</v>
          </cell>
        </row>
        <row r="9522">
          <cell r="FI9522" t="str">
            <v>ID</v>
          </cell>
          <cell r="FJ9522" t="str">
            <v>Kitchen</v>
          </cell>
          <cell r="FK9522" t="str">
            <v>EISAq</v>
          </cell>
          <cell r="FL9522">
            <v>560293.07200000004</v>
          </cell>
        </row>
        <row r="9523">
          <cell r="FI9523" t="str">
            <v>ID</v>
          </cell>
          <cell r="FJ9523" t="str">
            <v>Living Room/Family Room</v>
          </cell>
          <cell r="FK9523" t="str">
            <v>EISAq</v>
          </cell>
          <cell r="FL9523">
            <v>454291.68</v>
          </cell>
        </row>
        <row r="9524">
          <cell r="FI9524" t="str">
            <v>ID</v>
          </cell>
          <cell r="FJ9524" t="str">
            <v>Living Room/Family Room</v>
          </cell>
          <cell r="FK9524" t="str">
            <v>EISAx</v>
          </cell>
          <cell r="FL9524">
            <v>492149.32</v>
          </cell>
        </row>
        <row r="9525">
          <cell r="FI9525" t="str">
            <v>ID</v>
          </cell>
          <cell r="FJ9525" t="str">
            <v>Other</v>
          </cell>
          <cell r="FK9525" t="str">
            <v>EISAnqnx</v>
          </cell>
          <cell r="FL9525">
            <v>4031838.66</v>
          </cell>
        </row>
        <row r="9526">
          <cell r="FI9526" t="str">
            <v>ID</v>
          </cell>
          <cell r="FJ9526" t="str">
            <v>Other</v>
          </cell>
          <cell r="FK9526" t="str">
            <v>EISAq</v>
          </cell>
          <cell r="FL9526">
            <v>382362.16399999999</v>
          </cell>
        </row>
        <row r="9527">
          <cell r="FI9527" t="str">
            <v>ID</v>
          </cell>
          <cell r="FJ9527" t="str">
            <v>Other</v>
          </cell>
          <cell r="FK9527" t="str">
            <v>EISAx</v>
          </cell>
          <cell r="FL9527">
            <v>340718.76</v>
          </cell>
        </row>
        <row r="9528">
          <cell r="FI9528" t="str">
            <v>WA</v>
          </cell>
          <cell r="FJ9528" t="str">
            <v>Bathroom</v>
          </cell>
          <cell r="FK9528" t="str">
            <v>EISAnqnx</v>
          </cell>
          <cell r="FL9528">
            <v>761715.19999999995</v>
          </cell>
        </row>
        <row r="9529">
          <cell r="FI9529" t="str">
            <v>WA</v>
          </cell>
          <cell r="FJ9529" t="str">
            <v>Bathroom</v>
          </cell>
          <cell r="FK9529" t="str">
            <v>EISAx</v>
          </cell>
          <cell r="FL9529">
            <v>304686.08000000002</v>
          </cell>
        </row>
        <row r="9530">
          <cell r="FI9530" t="str">
            <v>WA</v>
          </cell>
          <cell r="FJ9530" t="str">
            <v>Bedrooms</v>
          </cell>
          <cell r="FK9530" t="str">
            <v>EISAnqnx</v>
          </cell>
          <cell r="FL9530">
            <v>914058.23999999999</v>
          </cell>
        </row>
        <row r="9531">
          <cell r="FI9531" t="str">
            <v>WA</v>
          </cell>
          <cell r="FJ9531" t="str">
            <v>Bedrooms</v>
          </cell>
          <cell r="FK9531" t="str">
            <v>EISAx</v>
          </cell>
          <cell r="FL9531">
            <v>85692.96</v>
          </cell>
        </row>
        <row r="9532">
          <cell r="FI9532" t="str">
            <v>WA</v>
          </cell>
          <cell r="FJ9532" t="str">
            <v>Exterior</v>
          </cell>
          <cell r="FK9532" t="str">
            <v>EISAnqnx</v>
          </cell>
          <cell r="FL9532">
            <v>190428.79999999999</v>
          </cell>
        </row>
        <row r="9533">
          <cell r="FI9533" t="str">
            <v>WA</v>
          </cell>
          <cell r="FJ9533" t="str">
            <v>Exterior</v>
          </cell>
          <cell r="FK9533" t="str">
            <v>EISAq</v>
          </cell>
          <cell r="FL9533">
            <v>83788.672000000006</v>
          </cell>
        </row>
        <row r="9534">
          <cell r="FI9534" t="str">
            <v>WA</v>
          </cell>
          <cell r="FJ9534" t="str">
            <v>Garage</v>
          </cell>
          <cell r="FK9534" t="str">
            <v>EISAnqnx</v>
          </cell>
          <cell r="FL9534">
            <v>257078.88</v>
          </cell>
        </row>
        <row r="9535">
          <cell r="FI9535" t="str">
            <v>WA</v>
          </cell>
          <cell r="FJ9535" t="str">
            <v>Garage</v>
          </cell>
          <cell r="FK9535" t="str">
            <v>EISAq</v>
          </cell>
          <cell r="FL9535">
            <v>609372.16000000003</v>
          </cell>
        </row>
        <row r="9536">
          <cell r="FI9536" t="str">
            <v>WA</v>
          </cell>
          <cell r="FJ9536" t="str">
            <v>Kitchen</v>
          </cell>
          <cell r="FK9536" t="str">
            <v>EISAq</v>
          </cell>
          <cell r="FL9536">
            <v>304686.08000000002</v>
          </cell>
        </row>
        <row r="9537">
          <cell r="FI9537" t="str">
            <v>WA</v>
          </cell>
          <cell r="FJ9537" t="str">
            <v>Living Room/Family Room</v>
          </cell>
          <cell r="FK9537" t="str">
            <v>EISAnqnx</v>
          </cell>
          <cell r="FL9537">
            <v>685543.68</v>
          </cell>
        </row>
        <row r="9538">
          <cell r="FI9538" t="str">
            <v>WA</v>
          </cell>
          <cell r="FJ9538" t="str">
            <v>Living Room/Family Room</v>
          </cell>
          <cell r="FK9538" t="str">
            <v>EISAq</v>
          </cell>
          <cell r="FL9538">
            <v>171385.92</v>
          </cell>
        </row>
        <row r="9539">
          <cell r="FI9539" t="str">
            <v>WA</v>
          </cell>
          <cell r="FJ9539" t="str">
            <v>Other</v>
          </cell>
          <cell r="FK9539" t="str">
            <v>EISAnqnx</v>
          </cell>
          <cell r="FL9539">
            <v>752193.76</v>
          </cell>
        </row>
        <row r="9540">
          <cell r="FI9540" t="str">
            <v>WA</v>
          </cell>
          <cell r="FJ9540" t="str">
            <v>Other</v>
          </cell>
          <cell r="FK9540" t="str">
            <v>EISAq</v>
          </cell>
          <cell r="FL9540">
            <v>156151.61600000001</v>
          </cell>
        </row>
        <row r="9541">
          <cell r="FI9541" t="str">
            <v>WA</v>
          </cell>
          <cell r="FJ9541" t="str">
            <v>Other</v>
          </cell>
          <cell r="FK9541" t="str">
            <v>EISAx</v>
          </cell>
          <cell r="FL9541">
            <v>837886.72</v>
          </cell>
        </row>
        <row r="9542">
          <cell r="FI9542" t="str">
            <v>WA</v>
          </cell>
          <cell r="FJ9542" t="str">
            <v>Bathroom</v>
          </cell>
          <cell r="FK9542" t="str">
            <v>EISAq</v>
          </cell>
          <cell r="FL9542">
            <v>114257.28</v>
          </cell>
        </row>
        <row r="9543">
          <cell r="FI9543" t="str">
            <v>WA</v>
          </cell>
          <cell r="FJ9543" t="str">
            <v>Bathroom</v>
          </cell>
          <cell r="FK9543" t="str">
            <v>EISAx</v>
          </cell>
          <cell r="FL9543">
            <v>371336.16</v>
          </cell>
        </row>
        <row r="9544">
          <cell r="FI9544" t="str">
            <v>WA</v>
          </cell>
          <cell r="FJ9544" t="str">
            <v>Bedrooms</v>
          </cell>
          <cell r="FK9544" t="str">
            <v>EISAnqnx</v>
          </cell>
          <cell r="FL9544">
            <v>342771.84</v>
          </cell>
        </row>
        <row r="9545">
          <cell r="FI9545" t="str">
            <v>WA</v>
          </cell>
          <cell r="FJ9545" t="str">
            <v>Bedrooms</v>
          </cell>
          <cell r="FK9545" t="str">
            <v>EISAq</v>
          </cell>
          <cell r="FL9545">
            <v>228514.56</v>
          </cell>
        </row>
        <row r="9546">
          <cell r="FI9546" t="str">
            <v>WA</v>
          </cell>
          <cell r="FJ9546" t="str">
            <v>Exterior</v>
          </cell>
          <cell r="FK9546" t="str">
            <v>EISAq</v>
          </cell>
          <cell r="FL9546">
            <v>167577.34400000001</v>
          </cell>
        </row>
        <row r="9547">
          <cell r="FI9547" t="str">
            <v>WA</v>
          </cell>
          <cell r="FJ9547" t="str">
            <v>Garage</v>
          </cell>
          <cell r="FK9547" t="str">
            <v>EISAq</v>
          </cell>
          <cell r="FL9547">
            <v>487497.728</v>
          </cell>
        </row>
        <row r="9548">
          <cell r="FI9548" t="str">
            <v>WA</v>
          </cell>
          <cell r="FJ9548" t="str">
            <v>Kitchen</v>
          </cell>
          <cell r="FK9548" t="str">
            <v>EISAq</v>
          </cell>
          <cell r="FL9548">
            <v>209471.68</v>
          </cell>
        </row>
        <row r="9549">
          <cell r="FI9549" t="str">
            <v>WA</v>
          </cell>
          <cell r="FJ9549" t="str">
            <v>Living Room/Family Room</v>
          </cell>
          <cell r="FK9549" t="str">
            <v>EISAnqnx</v>
          </cell>
          <cell r="FL9549">
            <v>1371087.36</v>
          </cell>
        </row>
        <row r="9550">
          <cell r="FI9550" t="str">
            <v>WA</v>
          </cell>
          <cell r="FJ9550" t="str">
            <v>Living Room/Family Room</v>
          </cell>
          <cell r="FK9550" t="str">
            <v>EISAq</v>
          </cell>
          <cell r="FL9550">
            <v>154247.32800000001</v>
          </cell>
        </row>
        <row r="9551">
          <cell r="FI9551" t="str">
            <v>WA</v>
          </cell>
          <cell r="FJ9551" t="str">
            <v>Other</v>
          </cell>
          <cell r="FK9551" t="str">
            <v>EISAnqnx</v>
          </cell>
          <cell r="FL9551">
            <v>399900.48</v>
          </cell>
        </row>
        <row r="9552">
          <cell r="FI9552" t="str">
            <v>WA</v>
          </cell>
          <cell r="FJ9552" t="str">
            <v>Other</v>
          </cell>
          <cell r="FK9552" t="str">
            <v>EISAq</v>
          </cell>
          <cell r="FL9552">
            <v>394187.61599999998</v>
          </cell>
        </row>
        <row r="9553">
          <cell r="FI9553" t="str">
            <v>WA</v>
          </cell>
          <cell r="FJ9553" t="str">
            <v>Other</v>
          </cell>
          <cell r="FK9553" t="str">
            <v>EISAx</v>
          </cell>
          <cell r="FL9553">
            <v>228514.56</v>
          </cell>
        </row>
        <row r="9554">
          <cell r="FI9554" t="str">
            <v>OR</v>
          </cell>
          <cell r="FJ9554" t="str">
            <v>Bathroom</v>
          </cell>
          <cell r="FK9554" t="str">
            <v>EISAnqnx</v>
          </cell>
          <cell r="FL9554">
            <v>548315.28</v>
          </cell>
        </row>
        <row r="9555">
          <cell r="FI9555" t="str">
            <v>OR</v>
          </cell>
          <cell r="FJ9555" t="str">
            <v>Bathroom</v>
          </cell>
          <cell r="FK9555" t="str">
            <v>EISAq</v>
          </cell>
          <cell r="FL9555">
            <v>48380.76</v>
          </cell>
        </row>
        <row r="9556">
          <cell r="FI9556" t="str">
            <v>OR</v>
          </cell>
          <cell r="FJ9556" t="str">
            <v>Bedrooms</v>
          </cell>
          <cell r="FK9556" t="str">
            <v>EISAnqnx</v>
          </cell>
          <cell r="FL9556">
            <v>774092.16</v>
          </cell>
        </row>
        <row r="9557">
          <cell r="FI9557" t="str">
            <v>OR</v>
          </cell>
          <cell r="FJ9557" t="str">
            <v>Bedrooms</v>
          </cell>
          <cell r="FK9557" t="str">
            <v>EISAq</v>
          </cell>
          <cell r="FL9557">
            <v>24190.38</v>
          </cell>
        </row>
        <row r="9558">
          <cell r="FI9558" t="str">
            <v>OR</v>
          </cell>
          <cell r="FJ9558" t="str">
            <v>Bedrooms</v>
          </cell>
          <cell r="FK9558" t="str">
            <v>EISAx</v>
          </cell>
          <cell r="FL9558">
            <v>64507.68</v>
          </cell>
        </row>
        <row r="9559">
          <cell r="FI9559" t="str">
            <v>OR</v>
          </cell>
          <cell r="FJ9559" t="str">
            <v>Exterior</v>
          </cell>
          <cell r="FK9559" t="str">
            <v>EISAnqnx</v>
          </cell>
          <cell r="FL9559">
            <v>64507.68</v>
          </cell>
        </row>
        <row r="9560">
          <cell r="FI9560" t="str">
            <v>OR</v>
          </cell>
          <cell r="FJ9560" t="str">
            <v>Exterior</v>
          </cell>
          <cell r="FK9560" t="str">
            <v>EISAq</v>
          </cell>
          <cell r="FL9560">
            <v>216100.728</v>
          </cell>
        </row>
        <row r="9561">
          <cell r="FI9561" t="str">
            <v>OR</v>
          </cell>
          <cell r="FJ9561" t="str">
            <v>Exterior</v>
          </cell>
          <cell r="FK9561" t="str">
            <v>EISAx</v>
          </cell>
          <cell r="FL9561">
            <v>620886.42000000004</v>
          </cell>
        </row>
        <row r="9562">
          <cell r="FI9562" t="str">
            <v>OR</v>
          </cell>
          <cell r="FJ9562" t="str">
            <v>Kitchen</v>
          </cell>
          <cell r="FK9562" t="str">
            <v>EISAx</v>
          </cell>
          <cell r="FL9562">
            <v>766028.7</v>
          </cell>
        </row>
        <row r="9563">
          <cell r="FI9563" t="str">
            <v>OR</v>
          </cell>
          <cell r="FJ9563" t="str">
            <v>Living Room/Family Room</v>
          </cell>
          <cell r="FK9563" t="str">
            <v>EISAq</v>
          </cell>
          <cell r="FL9563">
            <v>183846.88800000001</v>
          </cell>
        </row>
        <row r="9564">
          <cell r="FI9564" t="str">
            <v>OR</v>
          </cell>
          <cell r="FJ9564" t="str">
            <v>Living Room/Family Room</v>
          </cell>
          <cell r="FK9564" t="str">
            <v>EISAx</v>
          </cell>
          <cell r="FL9564">
            <v>314474.94</v>
          </cell>
        </row>
        <row r="9565">
          <cell r="FI9565" t="str">
            <v>OR</v>
          </cell>
          <cell r="FJ9565" t="str">
            <v>Other</v>
          </cell>
          <cell r="FK9565" t="str">
            <v>EISAnqnx</v>
          </cell>
          <cell r="FL9565">
            <v>483807.6</v>
          </cell>
        </row>
        <row r="9566">
          <cell r="FI9566" t="str">
            <v>OR</v>
          </cell>
          <cell r="FJ9566" t="str">
            <v>Other</v>
          </cell>
          <cell r="FK9566" t="str">
            <v>EISAq</v>
          </cell>
          <cell r="FL9566">
            <v>183846.88800000001</v>
          </cell>
        </row>
        <row r="9567">
          <cell r="FI9567" t="str">
            <v>OR</v>
          </cell>
          <cell r="FJ9567" t="str">
            <v>Other</v>
          </cell>
          <cell r="FK9567" t="str">
            <v>EISAx</v>
          </cell>
          <cell r="FL9567">
            <v>362855.7</v>
          </cell>
        </row>
        <row r="9568">
          <cell r="FI9568" t="str">
            <v>WA</v>
          </cell>
          <cell r="FJ9568" t="str">
            <v>Bathroom</v>
          </cell>
          <cell r="FK9568" t="str">
            <v>EISAnqnx</v>
          </cell>
          <cell r="FL9568">
            <v>852797.13</v>
          </cell>
        </row>
        <row r="9569">
          <cell r="FI9569" t="str">
            <v>WA</v>
          </cell>
          <cell r="FJ9569" t="str">
            <v>Bathroom</v>
          </cell>
          <cell r="FK9569" t="str">
            <v>EISAx</v>
          </cell>
          <cell r="FL9569">
            <v>405598.63500000001</v>
          </cell>
        </row>
        <row r="9570">
          <cell r="FI9570" t="str">
            <v>WA</v>
          </cell>
          <cell r="FJ9570" t="str">
            <v>Bedrooms</v>
          </cell>
          <cell r="FK9570" t="str">
            <v>EISAnqnx</v>
          </cell>
          <cell r="FL9570">
            <v>1383195.345</v>
          </cell>
        </row>
        <row r="9571">
          <cell r="FI9571" t="str">
            <v>WA</v>
          </cell>
          <cell r="FJ9571" t="str">
            <v>Bedrooms</v>
          </cell>
          <cell r="FK9571" t="str">
            <v>EISAq</v>
          </cell>
          <cell r="FL9571">
            <v>336958.86599999998</v>
          </cell>
        </row>
        <row r="9572">
          <cell r="FI9572" t="str">
            <v>WA</v>
          </cell>
          <cell r="FJ9572" t="str">
            <v>Exterior</v>
          </cell>
          <cell r="FK9572" t="str">
            <v>EISAq</v>
          </cell>
          <cell r="FL9572">
            <v>174719.41199999998</v>
          </cell>
        </row>
        <row r="9573">
          <cell r="FI9573" t="str">
            <v>WA</v>
          </cell>
          <cell r="FJ9573" t="str">
            <v>Exterior</v>
          </cell>
          <cell r="FK9573" t="str">
            <v>EISAx</v>
          </cell>
          <cell r="FL9573">
            <v>1247995.8</v>
          </cell>
        </row>
        <row r="9574">
          <cell r="FI9574" t="str">
            <v>WA</v>
          </cell>
          <cell r="FJ9574" t="str">
            <v>Garage</v>
          </cell>
          <cell r="FK9574" t="str">
            <v>EISAq</v>
          </cell>
          <cell r="FL9574">
            <v>124799.58</v>
          </cell>
        </row>
        <row r="9575">
          <cell r="FI9575" t="str">
            <v>WA</v>
          </cell>
          <cell r="FJ9575" t="str">
            <v>Kitchen</v>
          </cell>
          <cell r="FK9575" t="str">
            <v>EISAnqnx</v>
          </cell>
          <cell r="FL9575">
            <v>124799.58</v>
          </cell>
        </row>
        <row r="9576">
          <cell r="FI9576" t="str">
            <v>WA</v>
          </cell>
          <cell r="FJ9576" t="str">
            <v>Kitchen</v>
          </cell>
          <cell r="FK9576" t="str">
            <v>EISAq</v>
          </cell>
          <cell r="FL9576">
            <v>291199.02</v>
          </cell>
        </row>
        <row r="9577">
          <cell r="FI9577" t="str">
            <v>WA</v>
          </cell>
          <cell r="FJ9577" t="str">
            <v>Living Room/Family Room</v>
          </cell>
          <cell r="FK9577" t="str">
            <v>EISAnqnx</v>
          </cell>
          <cell r="FL9577">
            <v>1071196.395</v>
          </cell>
        </row>
        <row r="9578">
          <cell r="FI9578" t="str">
            <v>WA</v>
          </cell>
          <cell r="FJ9578" t="str">
            <v>Living Room/Family Room</v>
          </cell>
          <cell r="FK9578" t="str">
            <v>EISAq</v>
          </cell>
          <cell r="FL9578">
            <v>210079.29300000001</v>
          </cell>
        </row>
        <row r="9579">
          <cell r="FI9579" t="str">
            <v>WA</v>
          </cell>
          <cell r="FJ9579" t="str">
            <v>Living Room/Family Room</v>
          </cell>
          <cell r="FK9579" t="str">
            <v>EISAx</v>
          </cell>
          <cell r="FL9579">
            <v>790397.34</v>
          </cell>
        </row>
        <row r="9580">
          <cell r="FI9580" t="str">
            <v>WA</v>
          </cell>
          <cell r="FJ9580" t="str">
            <v>Other</v>
          </cell>
          <cell r="FK9580" t="str">
            <v>EISAnqnx</v>
          </cell>
          <cell r="FL9580">
            <v>83199.72</v>
          </cell>
        </row>
        <row r="9581">
          <cell r="FI9581" t="str">
            <v>WA</v>
          </cell>
          <cell r="FJ9581" t="str">
            <v>Other</v>
          </cell>
          <cell r="FK9581" t="str">
            <v>EISAq</v>
          </cell>
          <cell r="FL9581">
            <v>813277.26299999992</v>
          </cell>
        </row>
        <row r="9582">
          <cell r="FI9582" t="str">
            <v>WA</v>
          </cell>
          <cell r="FJ9582" t="str">
            <v>Other</v>
          </cell>
          <cell r="FK9582" t="str">
            <v>EISAx</v>
          </cell>
          <cell r="FL9582">
            <v>103999.65</v>
          </cell>
        </row>
        <row r="9583">
          <cell r="FI9583" t="str">
            <v>ID</v>
          </cell>
          <cell r="FJ9583" t="str">
            <v>Bathroom</v>
          </cell>
          <cell r="FK9583" t="str">
            <v>EISAnqnx</v>
          </cell>
          <cell r="FL9583">
            <v>378576.4</v>
          </cell>
        </row>
        <row r="9584">
          <cell r="FI9584" t="str">
            <v>ID</v>
          </cell>
          <cell r="FJ9584" t="str">
            <v>Bedrooms</v>
          </cell>
          <cell r="FK9584" t="str">
            <v>EISAnqnx</v>
          </cell>
          <cell r="FL9584">
            <v>2195743.12</v>
          </cell>
        </row>
        <row r="9585">
          <cell r="FI9585" t="str">
            <v>ID</v>
          </cell>
          <cell r="FJ9585" t="str">
            <v>Bedrooms</v>
          </cell>
          <cell r="FK9585" t="str">
            <v>EISAq</v>
          </cell>
          <cell r="FL9585">
            <v>431577.09600000002</v>
          </cell>
        </row>
        <row r="9586">
          <cell r="FI9586" t="str">
            <v>ID</v>
          </cell>
          <cell r="FJ9586" t="str">
            <v>Exterior</v>
          </cell>
          <cell r="FK9586" t="str">
            <v>EISAnqnx</v>
          </cell>
          <cell r="FL9586">
            <v>283932.3</v>
          </cell>
        </row>
        <row r="9587">
          <cell r="FI9587" t="str">
            <v>ID</v>
          </cell>
          <cell r="FJ9587" t="str">
            <v>Exterior</v>
          </cell>
          <cell r="FK9587" t="str">
            <v>EISAq</v>
          </cell>
          <cell r="FL9587">
            <v>56786.46</v>
          </cell>
        </row>
        <row r="9588">
          <cell r="FI9588" t="str">
            <v>ID</v>
          </cell>
          <cell r="FJ9588" t="str">
            <v>Exterior</v>
          </cell>
          <cell r="FK9588" t="str">
            <v>EISAx</v>
          </cell>
          <cell r="FL9588">
            <v>757152.8</v>
          </cell>
        </row>
        <row r="9589">
          <cell r="FI9589" t="str">
            <v>ID</v>
          </cell>
          <cell r="FJ9589" t="str">
            <v>Garage</v>
          </cell>
          <cell r="FK9589" t="str">
            <v>EISAnqnx</v>
          </cell>
          <cell r="FL9589">
            <v>283932.3</v>
          </cell>
        </row>
        <row r="9590">
          <cell r="FI9590" t="str">
            <v>ID</v>
          </cell>
          <cell r="FJ9590" t="str">
            <v>Kitchen</v>
          </cell>
          <cell r="FK9590" t="str">
            <v>EISAq</v>
          </cell>
          <cell r="FL9590">
            <v>83286.808000000005</v>
          </cell>
        </row>
        <row r="9591">
          <cell r="FI9591" t="str">
            <v>ID</v>
          </cell>
          <cell r="FJ9591" t="str">
            <v>Living Room/Family Room</v>
          </cell>
          <cell r="FK9591" t="str">
            <v>EISAnqnx</v>
          </cell>
          <cell r="FL9591">
            <v>283932.3</v>
          </cell>
        </row>
        <row r="9592">
          <cell r="FI9592" t="str">
            <v>ID</v>
          </cell>
          <cell r="FJ9592" t="str">
            <v>Living Room/Family Room</v>
          </cell>
          <cell r="FK9592" t="str">
            <v>EISAq</v>
          </cell>
          <cell r="FL9592">
            <v>1120586.1440000001</v>
          </cell>
        </row>
        <row r="9593">
          <cell r="FI9593" t="str">
            <v>ID</v>
          </cell>
          <cell r="FJ9593" t="str">
            <v>Other</v>
          </cell>
          <cell r="FK9593" t="str">
            <v>EISAnqnx</v>
          </cell>
          <cell r="FL9593">
            <v>662508.70000000007</v>
          </cell>
        </row>
        <row r="9594">
          <cell r="FI9594" t="str">
            <v>ID</v>
          </cell>
          <cell r="FJ9594" t="str">
            <v>Other</v>
          </cell>
          <cell r="FK9594" t="str">
            <v>EISAq</v>
          </cell>
          <cell r="FL9594">
            <v>647365.64399999997</v>
          </cell>
        </row>
        <row r="9595">
          <cell r="FI9595" t="str">
            <v>WA</v>
          </cell>
          <cell r="FJ9595" t="str">
            <v>Bathroom</v>
          </cell>
          <cell r="FK9595" t="str">
            <v>EISAnqnx</v>
          </cell>
          <cell r="FL9595">
            <v>1767994.05</v>
          </cell>
        </row>
        <row r="9596">
          <cell r="FI9596" t="str">
            <v>WA</v>
          </cell>
          <cell r="FJ9596" t="str">
            <v>Bathroom</v>
          </cell>
          <cell r="FK9596" t="str">
            <v>EISAq</v>
          </cell>
          <cell r="FL9596">
            <v>31199.895</v>
          </cell>
        </row>
        <row r="9597">
          <cell r="FI9597" t="str">
            <v>WA</v>
          </cell>
          <cell r="FJ9597" t="str">
            <v>Bathroom</v>
          </cell>
          <cell r="FK9597" t="str">
            <v>EISAx</v>
          </cell>
          <cell r="FL9597">
            <v>499198.32</v>
          </cell>
        </row>
        <row r="9598">
          <cell r="FI9598" t="str">
            <v>WA</v>
          </cell>
          <cell r="FJ9598" t="str">
            <v>Bedrooms</v>
          </cell>
          <cell r="FK9598" t="str">
            <v>EISAnqnx</v>
          </cell>
          <cell r="FL9598">
            <v>436798.52999999997</v>
          </cell>
        </row>
        <row r="9599">
          <cell r="FI9599" t="str">
            <v>WA</v>
          </cell>
          <cell r="FJ9599" t="str">
            <v>Bedrooms</v>
          </cell>
          <cell r="FK9599" t="str">
            <v>EISAq</v>
          </cell>
          <cell r="FL9599">
            <v>31199.895</v>
          </cell>
        </row>
        <row r="9600">
          <cell r="FI9600" t="str">
            <v>WA</v>
          </cell>
          <cell r="FJ9600" t="str">
            <v>Bedrooms</v>
          </cell>
          <cell r="FK9600" t="str">
            <v>EISAx</v>
          </cell>
          <cell r="FL9600">
            <v>935996.85</v>
          </cell>
        </row>
        <row r="9601">
          <cell r="FI9601" t="str">
            <v>WA</v>
          </cell>
          <cell r="FJ9601" t="str">
            <v>Exterior</v>
          </cell>
          <cell r="FK9601" t="str">
            <v>EISAnqnx</v>
          </cell>
          <cell r="FL9601">
            <v>499198.32</v>
          </cell>
        </row>
        <row r="9602">
          <cell r="FI9602" t="str">
            <v>WA</v>
          </cell>
          <cell r="FJ9602" t="str">
            <v>Exterior</v>
          </cell>
          <cell r="FK9602" t="str">
            <v>EISAx</v>
          </cell>
          <cell r="FL9602">
            <v>1247995.8</v>
          </cell>
        </row>
        <row r="9603">
          <cell r="FI9603" t="str">
            <v>WA</v>
          </cell>
          <cell r="FJ9603" t="str">
            <v>Garage</v>
          </cell>
          <cell r="FK9603" t="str">
            <v>EISAq</v>
          </cell>
          <cell r="FL9603">
            <v>665597.76</v>
          </cell>
        </row>
        <row r="9604">
          <cell r="FI9604" t="str">
            <v>WA</v>
          </cell>
          <cell r="FJ9604" t="str">
            <v>Garage</v>
          </cell>
          <cell r="FK9604" t="str">
            <v>EISAx</v>
          </cell>
          <cell r="FL9604">
            <v>311998.95</v>
          </cell>
        </row>
        <row r="9605">
          <cell r="FI9605" t="str">
            <v>WA</v>
          </cell>
          <cell r="FJ9605" t="str">
            <v>Kitchen</v>
          </cell>
          <cell r="FK9605" t="str">
            <v>EISAq</v>
          </cell>
          <cell r="FL9605">
            <v>218399.26499999998</v>
          </cell>
        </row>
        <row r="9606">
          <cell r="FI9606" t="str">
            <v>WA</v>
          </cell>
          <cell r="FJ9606" t="str">
            <v>Living Room/Family Room</v>
          </cell>
          <cell r="FK9606" t="str">
            <v>EISAnqnx</v>
          </cell>
          <cell r="FL9606">
            <v>571998.07499999995</v>
          </cell>
        </row>
        <row r="9607">
          <cell r="FI9607" t="str">
            <v>WA</v>
          </cell>
          <cell r="FJ9607" t="str">
            <v>Living Room/Family Room</v>
          </cell>
          <cell r="FK9607" t="str">
            <v>EISAq</v>
          </cell>
          <cell r="FL9607">
            <v>187199.37</v>
          </cell>
        </row>
        <row r="9608">
          <cell r="FI9608" t="str">
            <v>WA</v>
          </cell>
          <cell r="FJ9608" t="str">
            <v>Living Room/Family Room</v>
          </cell>
          <cell r="FK9608" t="str">
            <v>EISAx</v>
          </cell>
          <cell r="FL9608">
            <v>155999.47500000001</v>
          </cell>
        </row>
        <row r="9609">
          <cell r="FI9609" t="str">
            <v>WA</v>
          </cell>
          <cell r="FJ9609" t="str">
            <v>Other</v>
          </cell>
          <cell r="FK9609" t="str">
            <v>EISAnqnx</v>
          </cell>
          <cell r="FL9609">
            <v>540798.17999999993</v>
          </cell>
        </row>
        <row r="9610">
          <cell r="FI9610" t="str">
            <v>WA</v>
          </cell>
          <cell r="FJ9610" t="str">
            <v>Other</v>
          </cell>
          <cell r="FK9610" t="str">
            <v>EISAq</v>
          </cell>
          <cell r="FL9610">
            <v>31199.895</v>
          </cell>
        </row>
        <row r="9611">
          <cell r="FI9611" t="str">
            <v>WA</v>
          </cell>
          <cell r="FJ9611" t="str">
            <v>Other</v>
          </cell>
          <cell r="FK9611" t="str">
            <v>EISAx</v>
          </cell>
          <cell r="FL9611">
            <v>1674394.365</v>
          </cell>
        </row>
        <row r="9612">
          <cell r="FI9612" t="str">
            <v>OR</v>
          </cell>
          <cell r="FJ9612" t="str">
            <v>Bathroom</v>
          </cell>
          <cell r="FK9612" t="str">
            <v>EISAnqnx</v>
          </cell>
          <cell r="FL9612">
            <v>96761.52</v>
          </cell>
        </row>
        <row r="9613">
          <cell r="FI9613" t="str">
            <v>OR</v>
          </cell>
          <cell r="FJ9613" t="str">
            <v>Bedrooms</v>
          </cell>
          <cell r="FK9613" t="str">
            <v>EISAnqnx</v>
          </cell>
          <cell r="FL9613">
            <v>96761.52</v>
          </cell>
        </row>
        <row r="9614">
          <cell r="FI9614" t="str">
            <v>OR</v>
          </cell>
          <cell r="FJ9614" t="str">
            <v>Bedrooms</v>
          </cell>
          <cell r="FK9614" t="str">
            <v>EISAx</v>
          </cell>
          <cell r="FL9614">
            <v>48380.76</v>
          </cell>
        </row>
        <row r="9615">
          <cell r="FI9615" t="str">
            <v>OR</v>
          </cell>
          <cell r="FJ9615" t="str">
            <v>Exterior</v>
          </cell>
          <cell r="FK9615" t="str">
            <v>EISAnqnx</v>
          </cell>
          <cell r="FL9615">
            <v>290284.56</v>
          </cell>
        </row>
        <row r="9616">
          <cell r="FI9616" t="str">
            <v>OR</v>
          </cell>
          <cell r="FJ9616" t="str">
            <v>Exterior</v>
          </cell>
          <cell r="FK9616" t="str">
            <v>EISAx</v>
          </cell>
          <cell r="FL9616">
            <v>40317.300000000003</v>
          </cell>
        </row>
        <row r="9617">
          <cell r="FI9617" t="str">
            <v>OR</v>
          </cell>
          <cell r="FJ9617" t="str">
            <v>Kitchen</v>
          </cell>
          <cell r="FK9617" t="str">
            <v>EISAnqnx</v>
          </cell>
          <cell r="FL9617">
            <v>193523.04</v>
          </cell>
        </row>
        <row r="9618">
          <cell r="FI9618" t="str">
            <v>OR</v>
          </cell>
          <cell r="FJ9618" t="str">
            <v>Kitchen</v>
          </cell>
          <cell r="FK9618" t="str">
            <v>EISAx</v>
          </cell>
          <cell r="FL9618">
            <v>346728.78</v>
          </cell>
        </row>
        <row r="9619">
          <cell r="FI9619" t="str">
            <v>OR</v>
          </cell>
          <cell r="FJ9619" t="str">
            <v>Other</v>
          </cell>
          <cell r="FK9619" t="str">
            <v>EISAnqnx</v>
          </cell>
          <cell r="FL9619">
            <v>387046.08</v>
          </cell>
        </row>
        <row r="9620">
          <cell r="FI9620" t="str">
            <v>OR</v>
          </cell>
          <cell r="FJ9620" t="str">
            <v>Bathroom</v>
          </cell>
          <cell r="FK9620" t="str">
            <v>EISAq</v>
          </cell>
          <cell r="FL9620">
            <v>28875.884999999998</v>
          </cell>
        </row>
        <row r="9621">
          <cell r="FI9621" t="str">
            <v>OR</v>
          </cell>
          <cell r="FJ9621" t="str">
            <v>Bedrooms</v>
          </cell>
          <cell r="FK9621" t="str">
            <v>EISAq</v>
          </cell>
          <cell r="FL9621">
            <v>57751.77</v>
          </cell>
        </row>
        <row r="9622">
          <cell r="FI9622" t="str">
            <v>OR</v>
          </cell>
          <cell r="FJ9622" t="str">
            <v>Kitchen</v>
          </cell>
          <cell r="FK9622" t="str">
            <v>EISAq</v>
          </cell>
          <cell r="FL9622">
            <v>28875.884999999998</v>
          </cell>
        </row>
        <row r="9623">
          <cell r="FI9623" t="str">
            <v>OR</v>
          </cell>
          <cell r="FJ9623" t="str">
            <v>Living Room/Family Room</v>
          </cell>
          <cell r="FK9623" t="str">
            <v>EISAq</v>
          </cell>
          <cell r="FL9623">
            <v>28875.884999999998</v>
          </cell>
        </row>
        <row r="9624">
          <cell r="FI9624" t="str">
            <v>OR</v>
          </cell>
          <cell r="FJ9624" t="str">
            <v>Other</v>
          </cell>
          <cell r="FK9624" t="str">
            <v>EISAq</v>
          </cell>
          <cell r="FL9624">
            <v>28875.884999999998</v>
          </cell>
        </row>
        <row r="9625">
          <cell r="FI9625" t="str">
            <v>ID</v>
          </cell>
          <cell r="FJ9625" t="str">
            <v>Bathroom</v>
          </cell>
          <cell r="FK9625" t="str">
            <v>EISAnqnx</v>
          </cell>
          <cell r="FL9625">
            <v>2120027.84</v>
          </cell>
        </row>
        <row r="9626">
          <cell r="FI9626" t="str">
            <v>ID</v>
          </cell>
          <cell r="FJ9626" t="str">
            <v>Bathroom</v>
          </cell>
          <cell r="FK9626" t="str">
            <v>EISAq</v>
          </cell>
          <cell r="FL9626">
            <v>261217.71600000001</v>
          </cell>
        </row>
        <row r="9627">
          <cell r="FI9627" t="str">
            <v>ID</v>
          </cell>
          <cell r="FJ9627" t="str">
            <v>Bedrooms</v>
          </cell>
          <cell r="FK9627" t="str">
            <v>EISAnqnx</v>
          </cell>
          <cell r="FL9627">
            <v>454291.68</v>
          </cell>
        </row>
        <row r="9628">
          <cell r="FI9628" t="str">
            <v>ID</v>
          </cell>
          <cell r="FJ9628" t="str">
            <v>Bedrooms</v>
          </cell>
          <cell r="FK9628" t="str">
            <v>EISAq</v>
          </cell>
          <cell r="FL9628">
            <v>1067585.4480000001</v>
          </cell>
        </row>
        <row r="9629">
          <cell r="FI9629" t="str">
            <v>ID</v>
          </cell>
          <cell r="FJ9629" t="str">
            <v>Bedrooms</v>
          </cell>
          <cell r="FK9629" t="str">
            <v>EISAx</v>
          </cell>
          <cell r="FL9629">
            <v>605722.24</v>
          </cell>
        </row>
        <row r="9630">
          <cell r="FI9630" t="str">
            <v>ID</v>
          </cell>
          <cell r="FJ9630" t="str">
            <v>Exterior</v>
          </cell>
          <cell r="FK9630" t="str">
            <v>EISAnqnx</v>
          </cell>
          <cell r="FL9630">
            <v>605722.24</v>
          </cell>
        </row>
        <row r="9631">
          <cell r="FI9631" t="str">
            <v>ID</v>
          </cell>
          <cell r="FJ9631" t="str">
            <v>Exterior</v>
          </cell>
          <cell r="FK9631" t="str">
            <v>EISAq</v>
          </cell>
          <cell r="FL9631">
            <v>79501.044000000009</v>
          </cell>
        </row>
        <row r="9632">
          <cell r="FI9632" t="str">
            <v>ID</v>
          </cell>
          <cell r="FJ9632" t="str">
            <v>Exterior</v>
          </cell>
          <cell r="FK9632" t="str">
            <v>EISAx</v>
          </cell>
          <cell r="FL9632">
            <v>378576.4</v>
          </cell>
        </row>
        <row r="9633">
          <cell r="FI9633" t="str">
            <v>ID</v>
          </cell>
          <cell r="FJ9633" t="str">
            <v>Kitchen</v>
          </cell>
          <cell r="FK9633" t="str">
            <v>EISAq</v>
          </cell>
          <cell r="FL9633">
            <v>1809595.192</v>
          </cell>
        </row>
        <row r="9634">
          <cell r="FI9634" t="str">
            <v>ID</v>
          </cell>
          <cell r="FJ9634" t="str">
            <v>Living Room/Family Room</v>
          </cell>
          <cell r="FK9634" t="str">
            <v>EISAq</v>
          </cell>
          <cell r="FL9634">
            <v>821510.78800000006</v>
          </cell>
        </row>
        <row r="9635">
          <cell r="FI9635" t="str">
            <v>ID</v>
          </cell>
          <cell r="FJ9635" t="str">
            <v>Living Room/Family Room</v>
          </cell>
          <cell r="FK9635" t="str">
            <v>EISAx</v>
          </cell>
          <cell r="FL9635">
            <v>530006.96</v>
          </cell>
        </row>
        <row r="9636">
          <cell r="FI9636" t="str">
            <v>ID</v>
          </cell>
          <cell r="FJ9636" t="str">
            <v>Other</v>
          </cell>
          <cell r="FK9636" t="str">
            <v>EISAnqnx</v>
          </cell>
          <cell r="FL9636">
            <v>1078942.74</v>
          </cell>
        </row>
        <row r="9637">
          <cell r="FI9637" t="str">
            <v>ID</v>
          </cell>
          <cell r="FJ9637" t="str">
            <v>Other</v>
          </cell>
          <cell r="FK9637" t="str">
            <v>EISAq</v>
          </cell>
          <cell r="FL9637">
            <v>901011.83200000005</v>
          </cell>
        </row>
        <row r="9638">
          <cell r="FI9638" t="str">
            <v>OR</v>
          </cell>
          <cell r="FJ9638" t="str">
            <v>Bathroom</v>
          </cell>
          <cell r="FK9638" t="str">
            <v>EISAnqnx</v>
          </cell>
          <cell r="FL9638">
            <v>96761.52</v>
          </cell>
        </row>
        <row r="9639">
          <cell r="FI9639" t="str">
            <v>OR</v>
          </cell>
          <cell r="FJ9639" t="str">
            <v>Bedrooms</v>
          </cell>
          <cell r="FK9639" t="str">
            <v>EISAnqnx</v>
          </cell>
          <cell r="FL9639">
            <v>225776.88</v>
          </cell>
        </row>
        <row r="9640">
          <cell r="FI9640" t="str">
            <v>OR</v>
          </cell>
          <cell r="FJ9640" t="str">
            <v>Exterior</v>
          </cell>
          <cell r="FK9640" t="str">
            <v>EISAx</v>
          </cell>
          <cell r="FL9640">
            <v>120951.9</v>
          </cell>
        </row>
        <row r="9641">
          <cell r="FI9641" t="str">
            <v>OR</v>
          </cell>
          <cell r="FJ9641" t="str">
            <v>Kitchen</v>
          </cell>
          <cell r="FK9641" t="str">
            <v>EISAnqnx</v>
          </cell>
          <cell r="FL9641">
            <v>161269.20000000001</v>
          </cell>
        </row>
        <row r="9642">
          <cell r="FI9642" t="str">
            <v>OR</v>
          </cell>
          <cell r="FJ9642" t="str">
            <v>Kitchen</v>
          </cell>
          <cell r="FK9642" t="str">
            <v>EISAq</v>
          </cell>
          <cell r="FL9642">
            <v>48380.76</v>
          </cell>
        </row>
        <row r="9643">
          <cell r="FI9643" t="str">
            <v>OR</v>
          </cell>
          <cell r="FJ9643" t="str">
            <v>Kitchen</v>
          </cell>
          <cell r="FK9643" t="str">
            <v>EISAx</v>
          </cell>
          <cell r="FL9643">
            <v>40317.300000000003</v>
          </cell>
        </row>
        <row r="9644">
          <cell r="FI9644" t="str">
            <v>OR</v>
          </cell>
          <cell r="FJ9644" t="str">
            <v>Living Room/Family Room</v>
          </cell>
          <cell r="FK9644" t="str">
            <v>EISAnqnx</v>
          </cell>
          <cell r="FL9644">
            <v>96761.52</v>
          </cell>
        </row>
        <row r="9645">
          <cell r="FI9645" t="str">
            <v>OR</v>
          </cell>
          <cell r="FJ9645" t="str">
            <v>Living Room/Family Room</v>
          </cell>
          <cell r="FK9645" t="str">
            <v>EISAq</v>
          </cell>
          <cell r="FL9645">
            <v>69345.755999999994</v>
          </cell>
        </row>
        <row r="9646">
          <cell r="FI9646" t="str">
            <v>OR</v>
          </cell>
          <cell r="FJ9646" t="str">
            <v>Living Room/Family Room</v>
          </cell>
          <cell r="FK9646" t="str">
            <v>EISAx</v>
          </cell>
          <cell r="FL9646">
            <v>129015.36</v>
          </cell>
        </row>
        <row r="9647">
          <cell r="FI9647" t="str">
            <v>OR</v>
          </cell>
          <cell r="FJ9647" t="str">
            <v>Other</v>
          </cell>
          <cell r="FK9647" t="str">
            <v>EISAx</v>
          </cell>
          <cell r="FL9647">
            <v>40317.300000000003</v>
          </cell>
        </row>
        <row r="9648">
          <cell r="FI9648" t="str">
            <v>ID</v>
          </cell>
          <cell r="FJ9648" t="str">
            <v>Bathroom</v>
          </cell>
          <cell r="FK9648" t="str">
            <v>EISAq</v>
          </cell>
          <cell r="FL9648">
            <v>49214.932000000001</v>
          </cell>
        </row>
        <row r="9649">
          <cell r="FI9649" t="str">
            <v>ID</v>
          </cell>
          <cell r="FJ9649" t="str">
            <v>Bedrooms</v>
          </cell>
          <cell r="FK9649" t="str">
            <v>EISAq</v>
          </cell>
          <cell r="FL9649">
            <v>212002.78400000001</v>
          </cell>
        </row>
        <row r="9650">
          <cell r="FI9650" t="str">
            <v>ID</v>
          </cell>
          <cell r="FJ9650" t="str">
            <v>Exterior</v>
          </cell>
          <cell r="FK9650" t="str">
            <v>EISAq</v>
          </cell>
          <cell r="FL9650">
            <v>56786.46</v>
          </cell>
        </row>
        <row r="9651">
          <cell r="FI9651" t="str">
            <v>ID</v>
          </cell>
          <cell r="FJ9651" t="str">
            <v>Kitchen</v>
          </cell>
          <cell r="FK9651" t="str">
            <v>EISAnqnx</v>
          </cell>
          <cell r="FL9651">
            <v>227145.84</v>
          </cell>
        </row>
        <row r="9652">
          <cell r="FI9652" t="str">
            <v>ID</v>
          </cell>
          <cell r="FJ9652" t="str">
            <v>Living Room/Family Room</v>
          </cell>
          <cell r="FK9652" t="str">
            <v>EISAq</v>
          </cell>
          <cell r="FL9652">
            <v>83286.808000000005</v>
          </cell>
        </row>
        <row r="9653">
          <cell r="FI9653" t="str">
            <v>ID</v>
          </cell>
          <cell r="FJ9653" t="str">
            <v>Other</v>
          </cell>
          <cell r="FK9653" t="str">
            <v>EISAq</v>
          </cell>
          <cell r="FL9653">
            <v>170359.38</v>
          </cell>
        </row>
        <row r="9654">
          <cell r="FI9654" t="str">
            <v>MT</v>
          </cell>
          <cell r="FJ9654" t="str">
            <v>Bathroom</v>
          </cell>
          <cell r="FK9654" t="str">
            <v>EISAnqnx</v>
          </cell>
          <cell r="FL9654">
            <v>554030.36</v>
          </cell>
        </row>
        <row r="9655">
          <cell r="FI9655" t="str">
            <v>MT</v>
          </cell>
          <cell r="FJ9655" t="str">
            <v>Bedrooms</v>
          </cell>
          <cell r="FK9655" t="str">
            <v>EISAnqnx</v>
          </cell>
          <cell r="FL9655">
            <v>639265.80000000005</v>
          </cell>
        </row>
        <row r="9656">
          <cell r="FI9656" t="str">
            <v>MT</v>
          </cell>
          <cell r="FJ9656" t="str">
            <v>Exterior</v>
          </cell>
          <cell r="FK9656" t="str">
            <v>EISAx</v>
          </cell>
          <cell r="FL9656">
            <v>1534237.92</v>
          </cell>
        </row>
        <row r="9657">
          <cell r="FI9657" t="str">
            <v>MT</v>
          </cell>
          <cell r="FJ9657" t="str">
            <v>Kitchen</v>
          </cell>
          <cell r="FK9657" t="str">
            <v>EISAnqnx</v>
          </cell>
          <cell r="FL9657">
            <v>383559.48</v>
          </cell>
        </row>
        <row r="9658">
          <cell r="FI9658" t="str">
            <v>MT</v>
          </cell>
          <cell r="FJ9658" t="str">
            <v>Living Room/Family Room</v>
          </cell>
          <cell r="FK9658" t="str">
            <v>EISAnqnx</v>
          </cell>
          <cell r="FL9658">
            <v>639265.80000000005</v>
          </cell>
        </row>
        <row r="9659">
          <cell r="FI9659" t="str">
            <v>MT</v>
          </cell>
          <cell r="FJ9659" t="str">
            <v>Other</v>
          </cell>
          <cell r="FK9659" t="str">
            <v>EISAnqnx</v>
          </cell>
          <cell r="FL9659">
            <v>1406384.76</v>
          </cell>
        </row>
        <row r="9660">
          <cell r="FI9660" t="str">
            <v>MT</v>
          </cell>
          <cell r="FJ9660" t="str">
            <v>Other</v>
          </cell>
          <cell r="FK9660" t="str">
            <v>EISAq</v>
          </cell>
          <cell r="FL9660">
            <v>745810.1</v>
          </cell>
        </row>
        <row r="9661">
          <cell r="FI9661" t="str">
            <v>WA</v>
          </cell>
          <cell r="FJ9661" t="str">
            <v>Bathroom</v>
          </cell>
          <cell r="FK9661" t="str">
            <v>EISAnqnx</v>
          </cell>
          <cell r="FL9661">
            <v>748797.48</v>
          </cell>
        </row>
        <row r="9662">
          <cell r="FI9662" t="str">
            <v>WA</v>
          </cell>
          <cell r="FJ9662" t="str">
            <v>Bathroom</v>
          </cell>
          <cell r="FK9662" t="str">
            <v>EISAq</v>
          </cell>
          <cell r="FL9662">
            <v>31199.895</v>
          </cell>
        </row>
        <row r="9663">
          <cell r="FI9663" t="str">
            <v>WA</v>
          </cell>
          <cell r="FJ9663" t="str">
            <v>Bathroom</v>
          </cell>
          <cell r="FK9663" t="str">
            <v>EISAx</v>
          </cell>
          <cell r="FL9663">
            <v>519998.25</v>
          </cell>
        </row>
        <row r="9664">
          <cell r="FI9664" t="str">
            <v>WA</v>
          </cell>
          <cell r="FJ9664" t="str">
            <v>Bedrooms</v>
          </cell>
          <cell r="FK9664" t="str">
            <v>EISAnqnx</v>
          </cell>
          <cell r="FL9664">
            <v>1029596.5349999999</v>
          </cell>
        </row>
        <row r="9665">
          <cell r="FI9665" t="str">
            <v>WA</v>
          </cell>
          <cell r="FJ9665" t="str">
            <v>Bedrooms</v>
          </cell>
          <cell r="FK9665" t="str">
            <v>EISAx</v>
          </cell>
          <cell r="FL9665">
            <v>291199.02</v>
          </cell>
        </row>
        <row r="9666">
          <cell r="FI9666" t="str">
            <v>WA</v>
          </cell>
          <cell r="FJ9666" t="str">
            <v>Exterior</v>
          </cell>
          <cell r="FK9666" t="str">
            <v>EISAnqnx</v>
          </cell>
          <cell r="FL9666">
            <v>374398.74</v>
          </cell>
        </row>
        <row r="9667">
          <cell r="FI9667" t="str">
            <v>WA</v>
          </cell>
          <cell r="FJ9667" t="str">
            <v>Exterior</v>
          </cell>
          <cell r="FK9667" t="str">
            <v>EISAx</v>
          </cell>
          <cell r="FL9667">
            <v>207999.3</v>
          </cell>
        </row>
        <row r="9668">
          <cell r="FI9668" t="str">
            <v>WA</v>
          </cell>
          <cell r="FJ9668" t="str">
            <v>Garage</v>
          </cell>
          <cell r="FK9668" t="str">
            <v>EISAnqnx</v>
          </cell>
          <cell r="FL9668">
            <v>166399.44</v>
          </cell>
        </row>
        <row r="9669">
          <cell r="FI9669" t="str">
            <v>WA</v>
          </cell>
          <cell r="FJ9669" t="str">
            <v>Garage</v>
          </cell>
          <cell r="FK9669" t="str">
            <v>EISAq</v>
          </cell>
          <cell r="FL9669">
            <v>95679.678</v>
          </cell>
        </row>
        <row r="9670">
          <cell r="FI9670" t="str">
            <v>WA</v>
          </cell>
          <cell r="FJ9670" t="str">
            <v>Kitchen</v>
          </cell>
          <cell r="FK9670" t="str">
            <v>EISAq</v>
          </cell>
          <cell r="FL9670">
            <v>87359.705999999991</v>
          </cell>
        </row>
        <row r="9671">
          <cell r="FI9671" t="str">
            <v>WA</v>
          </cell>
          <cell r="FJ9671" t="str">
            <v>Kitchen</v>
          </cell>
          <cell r="FK9671" t="str">
            <v>EISAx</v>
          </cell>
          <cell r="FL9671">
            <v>1081596.3599999999</v>
          </cell>
        </row>
        <row r="9672">
          <cell r="FI9672" t="str">
            <v>WA</v>
          </cell>
          <cell r="FJ9672" t="str">
            <v>Living Room/Family Room</v>
          </cell>
          <cell r="FK9672" t="str">
            <v>EISAnqnx</v>
          </cell>
          <cell r="FL9672">
            <v>280799.05499999999</v>
          </cell>
        </row>
        <row r="9673">
          <cell r="FI9673" t="str">
            <v>WA</v>
          </cell>
          <cell r="FJ9673" t="str">
            <v>Living Room/Family Room</v>
          </cell>
          <cell r="FK9673" t="str">
            <v>EISAx</v>
          </cell>
          <cell r="FL9673">
            <v>207999.3</v>
          </cell>
        </row>
        <row r="9674">
          <cell r="FI9674" t="str">
            <v>WA</v>
          </cell>
          <cell r="FJ9674" t="str">
            <v>Other</v>
          </cell>
          <cell r="FK9674" t="str">
            <v>EISAnqnx</v>
          </cell>
          <cell r="FL9674">
            <v>873597.05999999994</v>
          </cell>
        </row>
        <row r="9675">
          <cell r="FI9675" t="str">
            <v>WA</v>
          </cell>
          <cell r="FJ9675" t="str">
            <v>Other</v>
          </cell>
          <cell r="FK9675" t="str">
            <v>EISAq</v>
          </cell>
          <cell r="FL9675">
            <v>124799.58</v>
          </cell>
        </row>
        <row r="9676">
          <cell r="FI9676" t="str">
            <v>OR</v>
          </cell>
          <cell r="FJ9676" t="str">
            <v>Bathroom</v>
          </cell>
          <cell r="FK9676" t="str">
            <v>EISAnqnx</v>
          </cell>
          <cell r="FL9676">
            <v>308009.44</v>
          </cell>
        </row>
        <row r="9677">
          <cell r="FI9677" t="str">
            <v>OR</v>
          </cell>
          <cell r="FJ9677" t="str">
            <v>Bathroom</v>
          </cell>
          <cell r="FK9677" t="str">
            <v>EISAq</v>
          </cell>
          <cell r="FL9677">
            <v>169405.19200000001</v>
          </cell>
        </row>
        <row r="9678">
          <cell r="FI9678" t="str">
            <v>OR</v>
          </cell>
          <cell r="FJ9678" t="str">
            <v>Bathroom</v>
          </cell>
          <cell r="FK9678" t="str">
            <v>EISAx</v>
          </cell>
          <cell r="FL9678">
            <v>731522.42</v>
          </cell>
        </row>
        <row r="9679">
          <cell r="FI9679" t="str">
            <v>OR</v>
          </cell>
          <cell r="FJ9679" t="str">
            <v>Bedrooms</v>
          </cell>
          <cell r="FK9679" t="str">
            <v>EISAnqnx</v>
          </cell>
          <cell r="FL9679">
            <v>1001030.6799999999</v>
          </cell>
        </row>
        <row r="9680">
          <cell r="FI9680" t="str">
            <v>OR</v>
          </cell>
          <cell r="FJ9680" t="str">
            <v>Bedrooms</v>
          </cell>
          <cell r="FK9680" t="str">
            <v>EISAx</v>
          </cell>
          <cell r="FL9680">
            <v>847025.96</v>
          </cell>
        </row>
        <row r="9681">
          <cell r="FI9681" t="str">
            <v>OR</v>
          </cell>
          <cell r="FJ9681" t="str">
            <v>Exterior</v>
          </cell>
          <cell r="FK9681" t="str">
            <v>EISAnqnx</v>
          </cell>
          <cell r="FL9681">
            <v>962529.5</v>
          </cell>
        </row>
        <row r="9682">
          <cell r="FI9682" t="str">
            <v>OR</v>
          </cell>
          <cell r="FJ9682" t="str">
            <v>Garage</v>
          </cell>
          <cell r="FK9682" t="str">
            <v>EISAnqnx</v>
          </cell>
          <cell r="FL9682">
            <v>231007.08</v>
          </cell>
        </row>
        <row r="9683">
          <cell r="FI9683" t="str">
            <v>OR</v>
          </cell>
          <cell r="FJ9683" t="str">
            <v>Kitchen</v>
          </cell>
          <cell r="FK9683" t="str">
            <v>EISAq</v>
          </cell>
          <cell r="FL9683">
            <v>61601.887999999999</v>
          </cell>
        </row>
        <row r="9684">
          <cell r="FI9684" t="str">
            <v>OR</v>
          </cell>
          <cell r="FJ9684" t="str">
            <v>Kitchen</v>
          </cell>
          <cell r="FK9684" t="str">
            <v>EISAx</v>
          </cell>
          <cell r="FL9684">
            <v>1674801.33</v>
          </cell>
        </row>
        <row r="9685">
          <cell r="FI9685" t="str">
            <v>OR</v>
          </cell>
          <cell r="FJ9685" t="str">
            <v>Living Room/Family Room</v>
          </cell>
          <cell r="FK9685" t="str">
            <v>EISAnqnx</v>
          </cell>
          <cell r="FL9685">
            <v>385011.8</v>
          </cell>
        </row>
        <row r="9686">
          <cell r="FI9686" t="str">
            <v>OR</v>
          </cell>
          <cell r="FJ9686" t="str">
            <v>Living Room/Family Room</v>
          </cell>
          <cell r="FK9686" t="str">
            <v>EISAq</v>
          </cell>
          <cell r="FL9686">
            <v>42351.298000000003</v>
          </cell>
        </row>
        <row r="9687">
          <cell r="FI9687" t="str">
            <v>OR</v>
          </cell>
          <cell r="FJ9687" t="str">
            <v>Other</v>
          </cell>
          <cell r="FK9687" t="str">
            <v>EISAnqnx</v>
          </cell>
          <cell r="FL9687">
            <v>144379.42499999999</v>
          </cell>
        </row>
        <row r="9688">
          <cell r="FI9688" t="str">
            <v>WA</v>
          </cell>
          <cell r="FJ9688" t="str">
            <v>Bathroom</v>
          </cell>
          <cell r="FK9688" t="str">
            <v>EISAq</v>
          </cell>
          <cell r="FL9688">
            <v>736278.6</v>
          </cell>
        </row>
        <row r="9689">
          <cell r="FI9689" t="str">
            <v>WA</v>
          </cell>
          <cell r="FJ9689" t="str">
            <v>Bathroom</v>
          </cell>
          <cell r="FK9689" t="str">
            <v>EISAx</v>
          </cell>
          <cell r="FL9689">
            <v>2454262</v>
          </cell>
        </row>
        <row r="9690">
          <cell r="FI9690" t="str">
            <v>WA</v>
          </cell>
          <cell r="FJ9690" t="str">
            <v>Bedrooms</v>
          </cell>
          <cell r="FK9690" t="str">
            <v>EISAnqnx</v>
          </cell>
          <cell r="FL9690">
            <v>1472557.2</v>
          </cell>
        </row>
        <row r="9691">
          <cell r="FI9691" t="str">
            <v>WA</v>
          </cell>
          <cell r="FJ9691" t="str">
            <v>Bedrooms</v>
          </cell>
          <cell r="FK9691" t="str">
            <v>EISAq</v>
          </cell>
          <cell r="FL9691">
            <v>822177.77</v>
          </cell>
        </row>
        <row r="9692">
          <cell r="FI9692" t="str">
            <v>WA</v>
          </cell>
          <cell r="FJ9692" t="str">
            <v>Exterior</v>
          </cell>
          <cell r="FK9692" t="str">
            <v>EISAnqnx</v>
          </cell>
          <cell r="FL9692">
            <v>1472557.2</v>
          </cell>
        </row>
        <row r="9693">
          <cell r="FI9693" t="str">
            <v>WA</v>
          </cell>
          <cell r="FJ9693" t="str">
            <v>Kitchen</v>
          </cell>
          <cell r="FK9693" t="str">
            <v>EISAnqnx</v>
          </cell>
          <cell r="FL9693">
            <v>4908524</v>
          </cell>
        </row>
        <row r="9694">
          <cell r="FI9694" t="str">
            <v>WA</v>
          </cell>
          <cell r="FJ9694" t="str">
            <v>Living Room/Family Room</v>
          </cell>
          <cell r="FK9694" t="str">
            <v>EISAnqnx</v>
          </cell>
          <cell r="FL9694">
            <v>920348.25</v>
          </cell>
        </row>
        <row r="9695">
          <cell r="FI9695" t="str">
            <v>WA</v>
          </cell>
          <cell r="FJ9695" t="str">
            <v>Other</v>
          </cell>
          <cell r="FK9695" t="str">
            <v>EISAq</v>
          </cell>
          <cell r="FL9695">
            <v>368139.3</v>
          </cell>
        </row>
        <row r="9696">
          <cell r="FI9696" t="str">
            <v>OR</v>
          </cell>
          <cell r="FJ9696" t="str">
            <v>Bathroom</v>
          </cell>
          <cell r="FK9696" t="str">
            <v>EISAnqnx</v>
          </cell>
          <cell r="FL9696">
            <v>2975380.1999999997</v>
          </cell>
        </row>
        <row r="9697">
          <cell r="FI9697" t="str">
            <v>OR</v>
          </cell>
          <cell r="FJ9697" t="str">
            <v>Bathroom</v>
          </cell>
          <cell r="FK9697" t="str">
            <v>EISAq</v>
          </cell>
          <cell r="FL9697">
            <v>570281.20499999996</v>
          </cell>
        </row>
        <row r="9698">
          <cell r="FI9698" t="str">
            <v>OR</v>
          </cell>
          <cell r="FJ9698" t="str">
            <v>Bedrooms</v>
          </cell>
          <cell r="FK9698" t="str">
            <v>EISAnqnx</v>
          </cell>
          <cell r="FL9698">
            <v>3471276.9</v>
          </cell>
        </row>
        <row r="9699">
          <cell r="FI9699" t="str">
            <v>OR</v>
          </cell>
          <cell r="FJ9699" t="str">
            <v>Bedrooms</v>
          </cell>
          <cell r="FK9699" t="str">
            <v>EISAq</v>
          </cell>
          <cell r="FL9699">
            <v>107444.285</v>
          </cell>
        </row>
        <row r="9700">
          <cell r="FI9700" t="str">
            <v>OR</v>
          </cell>
          <cell r="FJ9700" t="str">
            <v>Bedrooms</v>
          </cell>
          <cell r="FK9700" t="str">
            <v>EISAx</v>
          </cell>
          <cell r="FL9700">
            <v>1239741.75</v>
          </cell>
        </row>
        <row r="9701">
          <cell r="FI9701" t="str">
            <v>OR</v>
          </cell>
          <cell r="FJ9701" t="str">
            <v>Exterior</v>
          </cell>
          <cell r="FK9701" t="str">
            <v>EISAnqnx</v>
          </cell>
          <cell r="FL9701">
            <v>17852281.199999999</v>
          </cell>
        </row>
        <row r="9702">
          <cell r="FI9702" t="str">
            <v>OR</v>
          </cell>
          <cell r="FJ9702" t="str">
            <v>Exterior</v>
          </cell>
          <cell r="FK9702" t="str">
            <v>EISAq</v>
          </cell>
          <cell r="FL9702">
            <v>3305978</v>
          </cell>
        </row>
        <row r="9703">
          <cell r="FI9703" t="str">
            <v>OR</v>
          </cell>
          <cell r="FJ9703" t="str">
            <v>Exterior</v>
          </cell>
          <cell r="FK9703" t="str">
            <v>EISAx</v>
          </cell>
          <cell r="FL9703">
            <v>16116642.75</v>
          </cell>
        </row>
        <row r="9704">
          <cell r="FI9704" t="str">
            <v>OR</v>
          </cell>
          <cell r="FJ9704" t="str">
            <v>Kitchen</v>
          </cell>
          <cell r="FK9704" t="str">
            <v>EISAnqnx</v>
          </cell>
          <cell r="FL9704">
            <v>991793.39999999991</v>
          </cell>
        </row>
        <row r="9705">
          <cell r="FI9705" t="str">
            <v>OR</v>
          </cell>
          <cell r="FJ9705" t="str">
            <v>Kitchen</v>
          </cell>
          <cell r="FK9705" t="str">
            <v>EISAq</v>
          </cell>
          <cell r="FL9705">
            <v>446307.02999999997</v>
          </cell>
        </row>
        <row r="9706">
          <cell r="FI9706" t="str">
            <v>OR</v>
          </cell>
          <cell r="FJ9706" t="str">
            <v>Living Room/Family Room</v>
          </cell>
          <cell r="FK9706" t="str">
            <v>EISAnqnx</v>
          </cell>
          <cell r="FL9706">
            <v>3471276.9</v>
          </cell>
        </row>
        <row r="9707">
          <cell r="FI9707" t="str">
            <v>OR</v>
          </cell>
          <cell r="FJ9707" t="str">
            <v>Living Room/Family Room</v>
          </cell>
          <cell r="FK9707" t="str">
            <v>EISAq</v>
          </cell>
          <cell r="FL9707">
            <v>371922.52499999997</v>
          </cell>
        </row>
        <row r="9708">
          <cell r="FI9708" t="str">
            <v>OR</v>
          </cell>
          <cell r="FJ9708" t="str">
            <v>Other</v>
          </cell>
          <cell r="FK9708" t="str">
            <v>EISAnqnx</v>
          </cell>
          <cell r="FL9708">
            <v>7562424.6749999998</v>
          </cell>
        </row>
        <row r="9709">
          <cell r="FI9709" t="str">
            <v>OR</v>
          </cell>
          <cell r="FJ9709" t="str">
            <v>Other</v>
          </cell>
          <cell r="FK9709" t="str">
            <v>EISAq</v>
          </cell>
          <cell r="FL9709">
            <v>1231476.8049999999</v>
          </cell>
        </row>
        <row r="9710">
          <cell r="FI9710" t="str">
            <v>OR</v>
          </cell>
          <cell r="FJ9710" t="str">
            <v>Other</v>
          </cell>
          <cell r="FK9710" t="str">
            <v>EISAx</v>
          </cell>
          <cell r="FL9710">
            <v>991793.39999999991</v>
          </cell>
        </row>
        <row r="9711">
          <cell r="FI9711" t="str">
            <v>OR</v>
          </cell>
          <cell r="FJ9711" t="str">
            <v>Bathroom</v>
          </cell>
          <cell r="FK9711" t="str">
            <v>EISAnqnx</v>
          </cell>
          <cell r="FL9711">
            <v>193523.04</v>
          </cell>
        </row>
        <row r="9712">
          <cell r="FI9712" t="str">
            <v>OR</v>
          </cell>
          <cell r="FJ9712" t="str">
            <v>Bedrooms</v>
          </cell>
          <cell r="FK9712" t="str">
            <v>EISAnqnx</v>
          </cell>
          <cell r="FL9712">
            <v>193523.04</v>
          </cell>
        </row>
        <row r="9713">
          <cell r="FI9713" t="str">
            <v>OR</v>
          </cell>
          <cell r="FJ9713" t="str">
            <v>Exterior</v>
          </cell>
          <cell r="FK9713" t="str">
            <v>EISAq</v>
          </cell>
          <cell r="FL9713">
            <v>22577.688000000002</v>
          </cell>
        </row>
        <row r="9714">
          <cell r="FI9714" t="str">
            <v>OR</v>
          </cell>
          <cell r="FJ9714" t="str">
            <v>Kitchen</v>
          </cell>
          <cell r="FK9714" t="str">
            <v>EISAnqnx</v>
          </cell>
          <cell r="FL9714">
            <v>193523.04</v>
          </cell>
        </row>
        <row r="9715">
          <cell r="FI9715" t="str">
            <v>OR</v>
          </cell>
          <cell r="FJ9715" t="str">
            <v>Kitchen</v>
          </cell>
          <cell r="FK9715" t="str">
            <v>EISAx</v>
          </cell>
          <cell r="FL9715">
            <v>362855.7</v>
          </cell>
        </row>
        <row r="9716">
          <cell r="FI9716" t="str">
            <v>OR</v>
          </cell>
          <cell r="FJ9716" t="str">
            <v>Living Room/Family Room</v>
          </cell>
          <cell r="FK9716" t="str">
            <v>EISAnqnx</v>
          </cell>
          <cell r="FL9716">
            <v>193523.04</v>
          </cell>
        </row>
        <row r="9717">
          <cell r="FI9717" t="str">
            <v>OR</v>
          </cell>
          <cell r="FJ9717" t="str">
            <v>Other</v>
          </cell>
          <cell r="FK9717" t="str">
            <v>EISAnqnx</v>
          </cell>
          <cell r="FL9717">
            <v>193523.04</v>
          </cell>
        </row>
        <row r="9718">
          <cell r="FI9718" t="str">
            <v>OR</v>
          </cell>
          <cell r="FJ9718" t="str">
            <v>Bathroom</v>
          </cell>
          <cell r="FK9718" t="str">
            <v>EISAnqnx</v>
          </cell>
          <cell r="FL9718">
            <v>1983586.7999999998</v>
          </cell>
        </row>
        <row r="9719">
          <cell r="FI9719" t="str">
            <v>OR</v>
          </cell>
          <cell r="FJ9719" t="str">
            <v>Bathroom</v>
          </cell>
          <cell r="FK9719" t="str">
            <v>EISAq</v>
          </cell>
          <cell r="FL9719">
            <v>247948.34999999998</v>
          </cell>
        </row>
        <row r="9720">
          <cell r="FI9720" t="str">
            <v>OR</v>
          </cell>
          <cell r="FJ9720" t="str">
            <v>Bathroom</v>
          </cell>
          <cell r="FK9720" t="str">
            <v>EISAx</v>
          </cell>
          <cell r="FL9720">
            <v>1405040.65</v>
          </cell>
        </row>
        <row r="9721">
          <cell r="FI9721" t="str">
            <v>OR</v>
          </cell>
          <cell r="FJ9721" t="str">
            <v>Bedrooms</v>
          </cell>
          <cell r="FK9721" t="str">
            <v>EISAq</v>
          </cell>
          <cell r="FL9721">
            <v>925673.84</v>
          </cell>
        </row>
        <row r="9722">
          <cell r="FI9722" t="str">
            <v>OR</v>
          </cell>
          <cell r="FJ9722" t="str">
            <v>Bedrooms</v>
          </cell>
          <cell r="FK9722" t="str">
            <v>EISAx</v>
          </cell>
          <cell r="FL9722">
            <v>4752343.375</v>
          </cell>
        </row>
        <row r="9723">
          <cell r="FI9723" t="str">
            <v>OR</v>
          </cell>
          <cell r="FJ9723" t="str">
            <v>Garage</v>
          </cell>
          <cell r="FK9723" t="str">
            <v>EISAq</v>
          </cell>
          <cell r="FL9723">
            <v>4033293.1599999997</v>
          </cell>
        </row>
        <row r="9724">
          <cell r="FI9724" t="str">
            <v>OR</v>
          </cell>
          <cell r="FJ9724" t="str">
            <v>Kitchen</v>
          </cell>
          <cell r="FK9724" t="str">
            <v>EISAq</v>
          </cell>
          <cell r="FL9724">
            <v>1818287.9</v>
          </cell>
        </row>
        <row r="9725">
          <cell r="FI9725" t="str">
            <v>OR</v>
          </cell>
          <cell r="FJ9725" t="str">
            <v>Kitchen</v>
          </cell>
          <cell r="FK9725" t="str">
            <v>EISAx</v>
          </cell>
          <cell r="FL9725">
            <v>826494.5</v>
          </cell>
        </row>
        <row r="9726">
          <cell r="FI9726" t="str">
            <v>OR</v>
          </cell>
          <cell r="FJ9726" t="str">
            <v>Living Room/Family Room</v>
          </cell>
          <cell r="FK9726" t="str">
            <v>EISAq</v>
          </cell>
          <cell r="FL9726">
            <v>1818287.9</v>
          </cell>
        </row>
        <row r="9727">
          <cell r="FI9727" t="str">
            <v>OR</v>
          </cell>
          <cell r="FJ9727" t="str">
            <v>Living Room/Family Room</v>
          </cell>
          <cell r="FK9727" t="str">
            <v>EISAx</v>
          </cell>
          <cell r="FL9727">
            <v>2479483.5</v>
          </cell>
        </row>
        <row r="9728">
          <cell r="FI9728" t="str">
            <v>OR</v>
          </cell>
          <cell r="FJ9728" t="str">
            <v>Other</v>
          </cell>
          <cell r="FK9728" t="str">
            <v>EISAq</v>
          </cell>
          <cell r="FL9728">
            <v>2297654.71</v>
          </cell>
        </row>
        <row r="9729">
          <cell r="FI9729" t="str">
            <v>OR</v>
          </cell>
          <cell r="FJ9729" t="str">
            <v>Other</v>
          </cell>
          <cell r="FK9729" t="str">
            <v>EISAx</v>
          </cell>
          <cell r="FL9729">
            <v>3429952.1749999998</v>
          </cell>
        </row>
        <row r="9730">
          <cell r="FI9730" t="str">
            <v>ID</v>
          </cell>
          <cell r="FJ9730" t="str">
            <v>Bathroom</v>
          </cell>
          <cell r="FK9730" t="str">
            <v>EISAnqnx</v>
          </cell>
          <cell r="FL9730">
            <v>166945.09999999998</v>
          </cell>
        </row>
        <row r="9731">
          <cell r="FI9731" t="str">
            <v>ID</v>
          </cell>
          <cell r="FJ9731" t="str">
            <v>Bathroom</v>
          </cell>
          <cell r="FK9731" t="str">
            <v>EISAq</v>
          </cell>
          <cell r="FL9731">
            <v>160982.77499999999</v>
          </cell>
        </row>
        <row r="9732">
          <cell r="FI9732" t="str">
            <v>ID</v>
          </cell>
          <cell r="FJ9732" t="str">
            <v>Bedrooms</v>
          </cell>
          <cell r="FK9732" t="str">
            <v>EISAnqnx</v>
          </cell>
          <cell r="FL9732">
            <v>739328.29999999993</v>
          </cell>
        </row>
        <row r="9733">
          <cell r="FI9733" t="str">
            <v>ID</v>
          </cell>
          <cell r="FJ9733" t="str">
            <v>Bedrooms</v>
          </cell>
          <cell r="FK9733" t="str">
            <v>EISAq</v>
          </cell>
          <cell r="FL9733">
            <v>218221.09499999997</v>
          </cell>
        </row>
        <row r="9734">
          <cell r="FI9734" t="str">
            <v>ID</v>
          </cell>
          <cell r="FJ9734" t="str">
            <v>Exterior</v>
          </cell>
          <cell r="FK9734" t="str">
            <v>EISAq</v>
          </cell>
          <cell r="FL9734">
            <v>245647.78999999998</v>
          </cell>
        </row>
        <row r="9735">
          <cell r="FI9735" t="str">
            <v>ID</v>
          </cell>
          <cell r="FJ9735" t="str">
            <v>Kitchen</v>
          </cell>
          <cell r="FK9735" t="str">
            <v>EISAnqnx</v>
          </cell>
          <cell r="FL9735">
            <v>71547.899999999994</v>
          </cell>
        </row>
        <row r="9736">
          <cell r="FI9736" t="str">
            <v>ID</v>
          </cell>
          <cell r="FJ9736" t="str">
            <v>Kitchen</v>
          </cell>
          <cell r="FK9736" t="str">
            <v>EISAq</v>
          </cell>
          <cell r="FL9736">
            <v>89434.875</v>
          </cell>
        </row>
        <row r="9737">
          <cell r="FI9737" t="str">
            <v>ID</v>
          </cell>
          <cell r="FJ9737" t="str">
            <v>Living Room/Family Room</v>
          </cell>
          <cell r="FK9737" t="str">
            <v>EISAnqnx</v>
          </cell>
          <cell r="FL9737">
            <v>429287.39999999997</v>
          </cell>
        </row>
        <row r="9738">
          <cell r="FI9738" t="str">
            <v>ID</v>
          </cell>
          <cell r="FJ9738" t="str">
            <v>Living Room/Family Room</v>
          </cell>
          <cell r="FK9738" t="str">
            <v>EISAq</v>
          </cell>
          <cell r="FL9738">
            <v>128786.21999999999</v>
          </cell>
        </row>
        <row r="9739">
          <cell r="FI9739" t="str">
            <v>ID</v>
          </cell>
          <cell r="FJ9739" t="str">
            <v>Living Room/Family Room</v>
          </cell>
          <cell r="FK9739" t="str">
            <v>EISAx</v>
          </cell>
          <cell r="FL9739">
            <v>190794.4</v>
          </cell>
        </row>
        <row r="9740">
          <cell r="FI9740" t="str">
            <v>ID</v>
          </cell>
          <cell r="FJ9740" t="str">
            <v>Other</v>
          </cell>
          <cell r="FK9740" t="str">
            <v>EISAq</v>
          </cell>
          <cell r="FL9740">
            <v>267112.15999999997</v>
          </cell>
        </row>
        <row r="9741">
          <cell r="FI9741" t="str">
            <v>OR</v>
          </cell>
          <cell r="FJ9741" t="str">
            <v>Bathroom</v>
          </cell>
          <cell r="FK9741" t="str">
            <v>EISAnqnx</v>
          </cell>
          <cell r="FL9741">
            <v>1487690.0999999999</v>
          </cell>
        </row>
        <row r="9742">
          <cell r="FI9742" t="str">
            <v>OR</v>
          </cell>
          <cell r="FJ9742" t="str">
            <v>Bathroom</v>
          </cell>
          <cell r="FK9742" t="str">
            <v>EISAx</v>
          </cell>
          <cell r="FL9742">
            <v>33059.78</v>
          </cell>
        </row>
        <row r="9743">
          <cell r="FI9743" t="str">
            <v>OR</v>
          </cell>
          <cell r="FJ9743" t="str">
            <v>Bedrooms</v>
          </cell>
          <cell r="FK9743" t="str">
            <v>EISAnqnx</v>
          </cell>
          <cell r="FL9743">
            <v>991793.39999999991</v>
          </cell>
        </row>
        <row r="9744">
          <cell r="FI9744" t="str">
            <v>OR</v>
          </cell>
          <cell r="FJ9744" t="str">
            <v>Bedrooms</v>
          </cell>
          <cell r="FK9744" t="str">
            <v>EISAx</v>
          </cell>
          <cell r="FL9744">
            <v>1652989</v>
          </cell>
        </row>
        <row r="9745">
          <cell r="FI9745" t="str">
            <v>OR</v>
          </cell>
          <cell r="FJ9745" t="str">
            <v>Exterior</v>
          </cell>
          <cell r="FK9745" t="str">
            <v>EISAnqnx</v>
          </cell>
          <cell r="FL9745">
            <v>1322391.2</v>
          </cell>
        </row>
        <row r="9746">
          <cell r="FI9746" t="str">
            <v>OR</v>
          </cell>
          <cell r="FJ9746" t="str">
            <v>Exterior</v>
          </cell>
          <cell r="FK9746" t="str">
            <v>EISAx</v>
          </cell>
          <cell r="FL9746">
            <v>661195.6</v>
          </cell>
        </row>
        <row r="9747">
          <cell r="FI9747" t="str">
            <v>OR</v>
          </cell>
          <cell r="FJ9747" t="str">
            <v>Kitchen</v>
          </cell>
          <cell r="FK9747" t="str">
            <v>EISAnqnx</v>
          </cell>
          <cell r="FL9747">
            <v>495896.69999999995</v>
          </cell>
        </row>
        <row r="9748">
          <cell r="FI9748" t="str">
            <v>OR</v>
          </cell>
          <cell r="FJ9748" t="str">
            <v>Kitchen</v>
          </cell>
          <cell r="FK9748" t="str">
            <v>EISAx</v>
          </cell>
          <cell r="FL9748">
            <v>2934055.4750000001</v>
          </cell>
        </row>
        <row r="9749">
          <cell r="FI9749" t="str">
            <v>OR</v>
          </cell>
          <cell r="FJ9749" t="str">
            <v>Living Room/Family Room</v>
          </cell>
          <cell r="FK9749" t="str">
            <v>EISAnqnx</v>
          </cell>
          <cell r="FL9749">
            <v>1859612.625</v>
          </cell>
        </row>
        <row r="9750">
          <cell r="FI9750" t="str">
            <v>OR</v>
          </cell>
          <cell r="FJ9750" t="str">
            <v>Living Room/Family Room</v>
          </cell>
          <cell r="FK9750" t="str">
            <v>EISAx</v>
          </cell>
          <cell r="FL9750">
            <v>826494.5</v>
          </cell>
        </row>
        <row r="9751">
          <cell r="FI9751" t="str">
            <v>OR</v>
          </cell>
          <cell r="FJ9751" t="str">
            <v>Other</v>
          </cell>
          <cell r="FK9751" t="str">
            <v>EISAnqnx</v>
          </cell>
          <cell r="FL9751">
            <v>2314184.6</v>
          </cell>
        </row>
        <row r="9752">
          <cell r="FI9752" t="str">
            <v>OR</v>
          </cell>
          <cell r="FJ9752" t="str">
            <v>Other</v>
          </cell>
          <cell r="FK9752" t="str">
            <v>EISAx</v>
          </cell>
          <cell r="FL9752">
            <v>1859612.625</v>
          </cell>
        </row>
        <row r="9753">
          <cell r="FI9753" t="str">
            <v>MT</v>
          </cell>
          <cell r="FJ9753" t="str">
            <v>Bathroom</v>
          </cell>
          <cell r="FK9753" t="str">
            <v>EISAnqnx</v>
          </cell>
          <cell r="FL9753">
            <v>1576855.64</v>
          </cell>
        </row>
        <row r="9754">
          <cell r="FI9754" t="str">
            <v>MT</v>
          </cell>
          <cell r="FJ9754" t="str">
            <v>Bathroom</v>
          </cell>
          <cell r="FK9754" t="str">
            <v>EISAx</v>
          </cell>
          <cell r="FL9754">
            <v>735155.67</v>
          </cell>
        </row>
        <row r="9755">
          <cell r="FI9755" t="str">
            <v>MT</v>
          </cell>
          <cell r="FJ9755" t="str">
            <v>Bedrooms</v>
          </cell>
          <cell r="FK9755" t="str">
            <v>EISAnqnx</v>
          </cell>
          <cell r="FL9755">
            <v>2343974.6</v>
          </cell>
        </row>
        <row r="9756">
          <cell r="FI9756" t="str">
            <v>MT</v>
          </cell>
          <cell r="FJ9756" t="str">
            <v>Bedrooms</v>
          </cell>
          <cell r="FK9756" t="str">
            <v>EISAq</v>
          </cell>
          <cell r="FL9756">
            <v>63926.58</v>
          </cell>
        </row>
        <row r="9757">
          <cell r="FI9757" t="str">
            <v>MT</v>
          </cell>
          <cell r="FJ9757" t="str">
            <v>Bedrooms</v>
          </cell>
          <cell r="FK9757" t="str">
            <v>EISAx</v>
          </cell>
          <cell r="FL9757">
            <v>1193296.1599999999</v>
          </cell>
        </row>
        <row r="9758">
          <cell r="FI9758" t="str">
            <v>MT</v>
          </cell>
          <cell r="FJ9758" t="str">
            <v>Exterior</v>
          </cell>
          <cell r="FK9758" t="str">
            <v>EISAnqnx</v>
          </cell>
          <cell r="FL9758">
            <v>639265.80000000005</v>
          </cell>
        </row>
        <row r="9759">
          <cell r="FI9759" t="str">
            <v>MT</v>
          </cell>
          <cell r="FJ9759" t="str">
            <v>Exterior</v>
          </cell>
          <cell r="FK9759" t="str">
            <v>EISAx</v>
          </cell>
          <cell r="FL9759">
            <v>2983240.4</v>
          </cell>
        </row>
        <row r="9760">
          <cell r="FI9760" t="str">
            <v>MT</v>
          </cell>
          <cell r="FJ9760" t="str">
            <v>Garage</v>
          </cell>
          <cell r="FK9760" t="str">
            <v>EISAnqnx</v>
          </cell>
          <cell r="FL9760">
            <v>127853.16</v>
          </cell>
        </row>
        <row r="9761">
          <cell r="FI9761" t="str">
            <v>MT</v>
          </cell>
          <cell r="FJ9761" t="str">
            <v>Garage</v>
          </cell>
          <cell r="FK9761" t="str">
            <v>EISAq</v>
          </cell>
          <cell r="FL9761">
            <v>1022825.28</v>
          </cell>
        </row>
        <row r="9762">
          <cell r="FI9762" t="str">
            <v>MT</v>
          </cell>
          <cell r="FJ9762" t="str">
            <v>Living Room/Family Room</v>
          </cell>
          <cell r="FK9762" t="str">
            <v>EISAnqnx</v>
          </cell>
          <cell r="FL9762">
            <v>2173503.7199999997</v>
          </cell>
        </row>
        <row r="9763">
          <cell r="FI9763" t="str">
            <v>MT</v>
          </cell>
          <cell r="FJ9763" t="str">
            <v>Living Room/Family Room</v>
          </cell>
          <cell r="FK9763" t="str">
            <v>EISAq</v>
          </cell>
          <cell r="FL9763">
            <v>287669.61</v>
          </cell>
        </row>
        <row r="9764">
          <cell r="FI9764" t="str">
            <v>MT</v>
          </cell>
          <cell r="FJ9764" t="str">
            <v>Living Room/Family Room</v>
          </cell>
          <cell r="FK9764" t="str">
            <v>EISAx</v>
          </cell>
          <cell r="FL9764">
            <v>2610335.35</v>
          </cell>
        </row>
        <row r="9765">
          <cell r="FI9765" t="str">
            <v>MT</v>
          </cell>
          <cell r="FJ9765" t="str">
            <v>Other</v>
          </cell>
          <cell r="FK9765" t="str">
            <v>EISAnqnx</v>
          </cell>
          <cell r="FL9765">
            <v>1566201.21</v>
          </cell>
        </row>
        <row r="9766">
          <cell r="FI9766" t="str">
            <v>MT</v>
          </cell>
          <cell r="FJ9766" t="str">
            <v>Other</v>
          </cell>
          <cell r="FK9766" t="str">
            <v>EISAq</v>
          </cell>
          <cell r="FL9766">
            <v>1048395.912</v>
          </cell>
        </row>
        <row r="9767">
          <cell r="FI9767" t="str">
            <v>MT</v>
          </cell>
          <cell r="FJ9767" t="str">
            <v>Bathroom</v>
          </cell>
          <cell r="FK9767" t="str">
            <v>EISAnqnx</v>
          </cell>
          <cell r="FL9767">
            <v>255706.32</v>
          </cell>
        </row>
        <row r="9768">
          <cell r="FI9768" t="str">
            <v>MT</v>
          </cell>
          <cell r="FJ9768" t="str">
            <v>Bedrooms</v>
          </cell>
          <cell r="FK9768" t="str">
            <v>EISAnqnx</v>
          </cell>
          <cell r="FL9768">
            <v>788427.82</v>
          </cell>
        </row>
        <row r="9769">
          <cell r="FI9769" t="str">
            <v>MT</v>
          </cell>
          <cell r="FJ9769" t="str">
            <v>Exterior</v>
          </cell>
          <cell r="FK9769" t="str">
            <v>EISAq</v>
          </cell>
          <cell r="FL9769">
            <v>63926.58</v>
          </cell>
        </row>
        <row r="9770">
          <cell r="FI9770" t="str">
            <v>MT</v>
          </cell>
          <cell r="FJ9770" t="str">
            <v>Garage</v>
          </cell>
          <cell r="FK9770" t="str">
            <v>EISAq</v>
          </cell>
          <cell r="FL9770">
            <v>1704708.8</v>
          </cell>
        </row>
        <row r="9771">
          <cell r="FI9771" t="str">
            <v>MT</v>
          </cell>
          <cell r="FJ9771" t="str">
            <v>Garage</v>
          </cell>
          <cell r="FK9771" t="str">
            <v>EISAx</v>
          </cell>
          <cell r="FL9771">
            <v>106544.3</v>
          </cell>
        </row>
        <row r="9772">
          <cell r="FI9772" t="str">
            <v>MT</v>
          </cell>
          <cell r="FJ9772" t="str">
            <v>Kitchen</v>
          </cell>
          <cell r="FK9772" t="str">
            <v>EISAnqnx</v>
          </cell>
          <cell r="FL9772">
            <v>383559.48</v>
          </cell>
        </row>
        <row r="9773">
          <cell r="FI9773" t="str">
            <v>MT</v>
          </cell>
          <cell r="FJ9773" t="str">
            <v>Living Room/Family Room</v>
          </cell>
          <cell r="FK9773" t="str">
            <v>EISAq</v>
          </cell>
          <cell r="FL9773">
            <v>127853.16</v>
          </cell>
        </row>
        <row r="9774">
          <cell r="FI9774" t="str">
            <v>MT</v>
          </cell>
          <cell r="FJ9774" t="str">
            <v>Other</v>
          </cell>
          <cell r="FK9774" t="str">
            <v>EISAnqnx</v>
          </cell>
          <cell r="FL9774">
            <v>383559.48</v>
          </cell>
        </row>
        <row r="9775">
          <cell r="FI9775" t="str">
            <v>MT</v>
          </cell>
          <cell r="FJ9775" t="str">
            <v>Other</v>
          </cell>
          <cell r="FK9775" t="str">
            <v>EISAq</v>
          </cell>
          <cell r="FL9775">
            <v>63926.58</v>
          </cell>
        </row>
        <row r="9776">
          <cell r="FI9776" t="str">
            <v>OR</v>
          </cell>
          <cell r="FJ9776" t="str">
            <v>Bathroom</v>
          </cell>
          <cell r="FK9776" t="str">
            <v>EISAnqnx</v>
          </cell>
          <cell r="FL9776">
            <v>709584.48</v>
          </cell>
        </row>
        <row r="9777">
          <cell r="FI9777" t="str">
            <v>OR</v>
          </cell>
          <cell r="FJ9777" t="str">
            <v>Bathroom</v>
          </cell>
          <cell r="FK9777" t="str">
            <v>EISAx</v>
          </cell>
          <cell r="FL9777">
            <v>419299.92</v>
          </cell>
        </row>
        <row r="9778">
          <cell r="FI9778" t="str">
            <v>OR</v>
          </cell>
          <cell r="FJ9778" t="str">
            <v>Bedrooms</v>
          </cell>
          <cell r="FK9778" t="str">
            <v>EISAnqnx</v>
          </cell>
          <cell r="FL9778">
            <v>1419168.96</v>
          </cell>
        </row>
        <row r="9779">
          <cell r="FI9779" t="str">
            <v>OR</v>
          </cell>
          <cell r="FJ9779" t="str">
            <v>Bedrooms</v>
          </cell>
          <cell r="FK9779" t="str">
            <v>EISAq</v>
          </cell>
          <cell r="FL9779">
            <v>148367.66399999999</v>
          </cell>
        </row>
        <row r="9780">
          <cell r="FI9780" t="str">
            <v>OR</v>
          </cell>
          <cell r="FJ9780" t="str">
            <v>Exterior</v>
          </cell>
          <cell r="FK9780" t="str">
            <v>EISAnqnx</v>
          </cell>
          <cell r="FL9780">
            <v>967615.2</v>
          </cell>
        </row>
        <row r="9781">
          <cell r="FI9781" t="str">
            <v>OR</v>
          </cell>
          <cell r="FJ9781" t="str">
            <v>Exterior</v>
          </cell>
          <cell r="FK9781" t="str">
            <v>EISAq</v>
          </cell>
          <cell r="FL9781">
            <v>290284.56</v>
          </cell>
        </row>
        <row r="9782">
          <cell r="FI9782" t="str">
            <v>OR</v>
          </cell>
          <cell r="FJ9782" t="str">
            <v>Exterior</v>
          </cell>
          <cell r="FK9782" t="str">
            <v>EISAx</v>
          </cell>
          <cell r="FL9782">
            <v>1902976.56</v>
          </cell>
        </row>
        <row r="9783">
          <cell r="FI9783" t="str">
            <v>OR</v>
          </cell>
          <cell r="FJ9783" t="str">
            <v>Garage</v>
          </cell>
          <cell r="FK9783" t="str">
            <v>EISAnqnx</v>
          </cell>
          <cell r="FL9783">
            <v>580569.12</v>
          </cell>
        </row>
        <row r="9784">
          <cell r="FI9784" t="str">
            <v>OR</v>
          </cell>
          <cell r="FJ9784" t="str">
            <v>Garage</v>
          </cell>
          <cell r="FK9784" t="str">
            <v>EISAq</v>
          </cell>
          <cell r="FL9784">
            <v>1057925.952</v>
          </cell>
        </row>
        <row r="9785">
          <cell r="FI9785" t="str">
            <v>OR</v>
          </cell>
          <cell r="FJ9785" t="str">
            <v>Garage</v>
          </cell>
          <cell r="FK9785" t="str">
            <v>EISAx</v>
          </cell>
          <cell r="FL9785">
            <v>209649.96</v>
          </cell>
        </row>
        <row r="9786">
          <cell r="FI9786" t="str">
            <v>OR</v>
          </cell>
          <cell r="FJ9786" t="str">
            <v>Kitchen</v>
          </cell>
          <cell r="FK9786" t="str">
            <v>EISAnqnx</v>
          </cell>
          <cell r="FL9786">
            <v>193523.04</v>
          </cell>
        </row>
        <row r="9787">
          <cell r="FI9787" t="str">
            <v>OR</v>
          </cell>
          <cell r="FJ9787" t="str">
            <v>Kitchen</v>
          </cell>
          <cell r="FK9787" t="str">
            <v>EISAx</v>
          </cell>
          <cell r="FL9787">
            <v>1290153.6000000001</v>
          </cell>
        </row>
        <row r="9788">
          <cell r="FI9788" t="str">
            <v>OR</v>
          </cell>
          <cell r="FJ9788" t="str">
            <v>Living Room/Family Room</v>
          </cell>
          <cell r="FK9788" t="str">
            <v>EISAnqnx</v>
          </cell>
          <cell r="FL9788">
            <v>451553.76</v>
          </cell>
        </row>
        <row r="9789">
          <cell r="FI9789" t="str">
            <v>OR</v>
          </cell>
          <cell r="FJ9789" t="str">
            <v>Living Room/Family Room</v>
          </cell>
          <cell r="FK9789" t="str">
            <v>EISAx</v>
          </cell>
          <cell r="FL9789">
            <v>628949.88</v>
          </cell>
        </row>
        <row r="9790">
          <cell r="FI9790" t="str">
            <v>OR</v>
          </cell>
          <cell r="FJ9790" t="str">
            <v>Other</v>
          </cell>
          <cell r="FK9790" t="str">
            <v>EISAnqnx</v>
          </cell>
          <cell r="FL9790">
            <v>580569.12</v>
          </cell>
        </row>
        <row r="9791">
          <cell r="FI9791" t="str">
            <v>OR</v>
          </cell>
          <cell r="FJ9791" t="str">
            <v>Other</v>
          </cell>
          <cell r="FK9791" t="str">
            <v>EISAq</v>
          </cell>
          <cell r="FL9791">
            <v>199973.80799999999</v>
          </cell>
        </row>
        <row r="9792">
          <cell r="FI9792" t="str">
            <v>OR</v>
          </cell>
          <cell r="FJ9792" t="str">
            <v>Other</v>
          </cell>
          <cell r="FK9792" t="str">
            <v>EISAx</v>
          </cell>
          <cell r="FL9792">
            <v>1886849.64</v>
          </cell>
        </row>
        <row r="9793">
          <cell r="FI9793" t="str">
            <v>OR</v>
          </cell>
          <cell r="FJ9793" t="str">
            <v>Bathroom</v>
          </cell>
          <cell r="FK9793" t="str">
            <v>EISAnqnx</v>
          </cell>
          <cell r="FL9793">
            <v>580569.12</v>
          </cell>
        </row>
        <row r="9794">
          <cell r="FI9794" t="str">
            <v>OR</v>
          </cell>
          <cell r="FJ9794" t="str">
            <v>Bathroom</v>
          </cell>
          <cell r="FK9794" t="str">
            <v>EISAq</v>
          </cell>
          <cell r="FL9794">
            <v>120951.9</v>
          </cell>
        </row>
        <row r="9795">
          <cell r="FI9795" t="str">
            <v>OR</v>
          </cell>
          <cell r="FJ9795" t="str">
            <v>Bathroom</v>
          </cell>
          <cell r="FK9795" t="str">
            <v>EISAx</v>
          </cell>
          <cell r="FL9795">
            <v>241903.8</v>
          </cell>
        </row>
        <row r="9796">
          <cell r="FI9796" t="str">
            <v>OR</v>
          </cell>
          <cell r="FJ9796" t="str">
            <v>Bedrooms</v>
          </cell>
          <cell r="FK9796" t="str">
            <v>EISAnqnx</v>
          </cell>
          <cell r="FL9796">
            <v>1886849.64</v>
          </cell>
        </row>
        <row r="9797">
          <cell r="FI9797" t="str">
            <v>OR</v>
          </cell>
          <cell r="FJ9797" t="str">
            <v>Exterior</v>
          </cell>
          <cell r="FK9797" t="str">
            <v>EISAnqnx</v>
          </cell>
          <cell r="FL9797">
            <v>483807.6</v>
          </cell>
        </row>
        <row r="9798">
          <cell r="FI9798" t="str">
            <v>OR</v>
          </cell>
          <cell r="FJ9798" t="str">
            <v>Exterior</v>
          </cell>
          <cell r="FK9798" t="str">
            <v>EISAx</v>
          </cell>
          <cell r="FL9798">
            <v>209649.96</v>
          </cell>
        </row>
        <row r="9799">
          <cell r="FI9799" t="str">
            <v>OR</v>
          </cell>
          <cell r="FJ9799" t="str">
            <v>Garage</v>
          </cell>
          <cell r="FK9799" t="str">
            <v>EISAnqnx</v>
          </cell>
          <cell r="FL9799">
            <v>451553.76</v>
          </cell>
        </row>
        <row r="9800">
          <cell r="FI9800" t="str">
            <v>OR</v>
          </cell>
          <cell r="FJ9800" t="str">
            <v>Garage</v>
          </cell>
          <cell r="FK9800" t="str">
            <v>EISAq</v>
          </cell>
          <cell r="FL9800">
            <v>103212.288</v>
          </cell>
        </row>
        <row r="9801">
          <cell r="FI9801" t="str">
            <v>OR</v>
          </cell>
          <cell r="FJ9801" t="str">
            <v>Kitchen</v>
          </cell>
          <cell r="FK9801" t="str">
            <v>EISAnqnx</v>
          </cell>
          <cell r="FL9801">
            <v>258030.72</v>
          </cell>
        </row>
        <row r="9802">
          <cell r="FI9802" t="str">
            <v>OR</v>
          </cell>
          <cell r="FJ9802" t="str">
            <v>Kitchen</v>
          </cell>
          <cell r="FK9802" t="str">
            <v>EISAx</v>
          </cell>
          <cell r="FL9802">
            <v>104824.98</v>
          </cell>
        </row>
        <row r="9803">
          <cell r="FI9803" t="str">
            <v>OR</v>
          </cell>
          <cell r="FJ9803" t="str">
            <v>Living Room/Family Room</v>
          </cell>
          <cell r="FK9803" t="str">
            <v>EISAnqnx</v>
          </cell>
          <cell r="FL9803">
            <v>822472.92</v>
          </cell>
        </row>
        <row r="9804">
          <cell r="FI9804" t="str">
            <v>OR</v>
          </cell>
          <cell r="FJ9804" t="str">
            <v>Living Room/Family Room</v>
          </cell>
          <cell r="FK9804" t="str">
            <v>EISAq</v>
          </cell>
          <cell r="FL9804">
            <v>96761.52</v>
          </cell>
        </row>
        <row r="9805">
          <cell r="FI9805" t="str">
            <v>OR</v>
          </cell>
          <cell r="FJ9805" t="str">
            <v>Living Room/Family Room</v>
          </cell>
          <cell r="FK9805" t="str">
            <v>EISAx</v>
          </cell>
          <cell r="FL9805">
            <v>32253.84</v>
          </cell>
        </row>
        <row r="9806">
          <cell r="FI9806" t="str">
            <v>OR</v>
          </cell>
          <cell r="FJ9806" t="str">
            <v>Other</v>
          </cell>
          <cell r="FK9806" t="str">
            <v>EISAnqnx</v>
          </cell>
          <cell r="FL9806">
            <v>322538.40000000002</v>
          </cell>
        </row>
        <row r="9807">
          <cell r="FI9807" t="str">
            <v>OR</v>
          </cell>
          <cell r="FJ9807" t="str">
            <v>Other</v>
          </cell>
          <cell r="FK9807" t="str">
            <v>EISAq</v>
          </cell>
          <cell r="FL9807">
            <v>48380.76</v>
          </cell>
        </row>
        <row r="9808">
          <cell r="FI9808" t="str">
            <v>OR</v>
          </cell>
          <cell r="FJ9808" t="str">
            <v>Other</v>
          </cell>
          <cell r="FK9808" t="str">
            <v>EISAx</v>
          </cell>
          <cell r="FL9808">
            <v>322538.40000000002</v>
          </cell>
        </row>
        <row r="9809">
          <cell r="FI9809" t="str">
            <v>ID</v>
          </cell>
          <cell r="FJ9809" t="str">
            <v>Bathroom</v>
          </cell>
          <cell r="FK9809" t="str">
            <v>EISAnqnx</v>
          </cell>
          <cell r="FL9809">
            <v>1817166.72</v>
          </cell>
        </row>
        <row r="9810">
          <cell r="FI9810" t="str">
            <v>ID</v>
          </cell>
          <cell r="FJ9810" t="str">
            <v>Bedrooms</v>
          </cell>
          <cell r="FK9810" t="str">
            <v>EISAnqnx</v>
          </cell>
          <cell r="FL9810">
            <v>1968597.28</v>
          </cell>
        </row>
        <row r="9811">
          <cell r="FI9811" t="str">
            <v>ID</v>
          </cell>
          <cell r="FJ9811" t="str">
            <v>Bedrooms</v>
          </cell>
          <cell r="FK9811" t="str">
            <v>EISAq</v>
          </cell>
          <cell r="FL9811">
            <v>340718.76</v>
          </cell>
        </row>
        <row r="9812">
          <cell r="FI9812" t="str">
            <v>ID</v>
          </cell>
          <cell r="FJ9812" t="str">
            <v>Exterior</v>
          </cell>
          <cell r="FK9812" t="str">
            <v>EISAnqnx</v>
          </cell>
          <cell r="FL9812">
            <v>1514305.6</v>
          </cell>
        </row>
        <row r="9813">
          <cell r="FI9813" t="str">
            <v>ID</v>
          </cell>
          <cell r="FJ9813" t="str">
            <v>Exterior</v>
          </cell>
          <cell r="FK9813" t="str">
            <v>EISAq</v>
          </cell>
          <cell r="FL9813">
            <v>166573.61600000001</v>
          </cell>
        </row>
        <row r="9814">
          <cell r="FI9814" t="str">
            <v>ID</v>
          </cell>
          <cell r="FJ9814" t="str">
            <v>Garage</v>
          </cell>
          <cell r="FK9814" t="str">
            <v>EISAnqnx</v>
          </cell>
          <cell r="FL9814">
            <v>2271458.4</v>
          </cell>
        </row>
        <row r="9815">
          <cell r="FI9815" t="str">
            <v>ID</v>
          </cell>
          <cell r="FJ9815" t="str">
            <v>Garage</v>
          </cell>
          <cell r="FK9815" t="str">
            <v>EISAq</v>
          </cell>
          <cell r="FL9815">
            <v>5905791.8399999999</v>
          </cell>
        </row>
        <row r="9816">
          <cell r="FI9816" t="str">
            <v>ID</v>
          </cell>
          <cell r="FJ9816" t="str">
            <v>Kitchen</v>
          </cell>
          <cell r="FK9816" t="str">
            <v>EISAq</v>
          </cell>
          <cell r="FL9816">
            <v>227145.84</v>
          </cell>
        </row>
        <row r="9817">
          <cell r="FI9817" t="str">
            <v>ID</v>
          </cell>
          <cell r="FJ9817" t="str">
            <v>Kitchen</v>
          </cell>
          <cell r="FK9817" t="str">
            <v>EISAx</v>
          </cell>
          <cell r="FL9817">
            <v>454291.68</v>
          </cell>
        </row>
        <row r="9818">
          <cell r="FI9818" t="str">
            <v>ID</v>
          </cell>
          <cell r="FJ9818" t="str">
            <v>Living Room/Family Room</v>
          </cell>
          <cell r="FK9818" t="str">
            <v>EISAq</v>
          </cell>
          <cell r="FL9818">
            <v>511078.14</v>
          </cell>
        </row>
        <row r="9819">
          <cell r="FI9819" t="str">
            <v>ID</v>
          </cell>
          <cell r="FJ9819" t="str">
            <v>Other</v>
          </cell>
          <cell r="FK9819" t="str">
            <v>EISAnqnx</v>
          </cell>
          <cell r="FL9819">
            <v>227145.84</v>
          </cell>
        </row>
        <row r="9820">
          <cell r="FI9820" t="str">
            <v>ID</v>
          </cell>
          <cell r="FJ9820" t="str">
            <v>Other</v>
          </cell>
          <cell r="FK9820" t="str">
            <v>EISAq</v>
          </cell>
          <cell r="FL9820">
            <v>2926395.5720000002</v>
          </cell>
        </row>
        <row r="9821">
          <cell r="FI9821" t="str">
            <v>ID</v>
          </cell>
          <cell r="FJ9821" t="str">
            <v>Other</v>
          </cell>
          <cell r="FK9821" t="str">
            <v>EISAx</v>
          </cell>
          <cell r="FL9821">
            <v>3180041.7600000002</v>
          </cell>
        </row>
        <row r="9822">
          <cell r="FI9822" t="str">
            <v>WA</v>
          </cell>
          <cell r="FJ9822" t="str">
            <v>Bathroom</v>
          </cell>
          <cell r="FK9822" t="str">
            <v>EISAnqnx</v>
          </cell>
          <cell r="FL9822">
            <v>1285394.3999999999</v>
          </cell>
        </row>
        <row r="9823">
          <cell r="FI9823" t="str">
            <v>WA</v>
          </cell>
          <cell r="FJ9823" t="str">
            <v>Bathroom</v>
          </cell>
          <cell r="FK9823" t="str">
            <v>EISAx</v>
          </cell>
          <cell r="FL9823">
            <v>285643.2</v>
          </cell>
        </row>
        <row r="9824">
          <cell r="FI9824" t="str">
            <v>WA</v>
          </cell>
          <cell r="FJ9824" t="str">
            <v>Bedrooms</v>
          </cell>
          <cell r="FK9824" t="str">
            <v>EISAnqnx</v>
          </cell>
          <cell r="FL9824">
            <v>580807.84</v>
          </cell>
        </row>
        <row r="9825">
          <cell r="FI9825" t="str">
            <v>WA</v>
          </cell>
          <cell r="FJ9825" t="str">
            <v>Bedrooms</v>
          </cell>
          <cell r="FK9825" t="str">
            <v>EISAx</v>
          </cell>
          <cell r="FL9825">
            <v>380857.59999999998</v>
          </cell>
        </row>
        <row r="9826">
          <cell r="FI9826" t="str">
            <v>WA</v>
          </cell>
          <cell r="FJ9826" t="str">
            <v>Exterior</v>
          </cell>
          <cell r="FK9826" t="str">
            <v>EISAnqnx</v>
          </cell>
          <cell r="FL9826">
            <v>228514.56</v>
          </cell>
        </row>
        <row r="9827">
          <cell r="FI9827" t="str">
            <v>WA</v>
          </cell>
          <cell r="FJ9827" t="str">
            <v>Exterior</v>
          </cell>
          <cell r="FK9827" t="str">
            <v>EISAx</v>
          </cell>
          <cell r="FL9827">
            <v>571286.4</v>
          </cell>
        </row>
        <row r="9828">
          <cell r="FI9828" t="str">
            <v>WA</v>
          </cell>
          <cell r="FJ9828" t="str">
            <v>Garage</v>
          </cell>
          <cell r="FK9828" t="str">
            <v>EISAnqnx</v>
          </cell>
          <cell r="FL9828">
            <v>123778.72</v>
          </cell>
        </row>
        <row r="9829">
          <cell r="FI9829" t="str">
            <v>WA</v>
          </cell>
          <cell r="FJ9829" t="str">
            <v>Garage</v>
          </cell>
          <cell r="FK9829" t="str">
            <v>EISAq</v>
          </cell>
          <cell r="FL9829">
            <v>609372.16000000003</v>
          </cell>
        </row>
        <row r="9830">
          <cell r="FI9830" t="str">
            <v>WA</v>
          </cell>
          <cell r="FJ9830" t="str">
            <v>Kitchen</v>
          </cell>
          <cell r="FK9830" t="str">
            <v>EISAnqnx</v>
          </cell>
          <cell r="FL9830">
            <v>228514.56</v>
          </cell>
        </row>
        <row r="9831">
          <cell r="FI9831" t="str">
            <v>WA</v>
          </cell>
          <cell r="FJ9831" t="str">
            <v>Kitchen</v>
          </cell>
          <cell r="FK9831" t="str">
            <v>EISAx</v>
          </cell>
          <cell r="FL9831">
            <v>142821.6</v>
          </cell>
        </row>
        <row r="9832">
          <cell r="FI9832" t="str">
            <v>WA</v>
          </cell>
          <cell r="FJ9832" t="str">
            <v>Living Room/Family Room</v>
          </cell>
          <cell r="FK9832" t="str">
            <v>EISAnqnx</v>
          </cell>
          <cell r="FL9832">
            <v>761715.19999999995</v>
          </cell>
        </row>
        <row r="9833">
          <cell r="FI9833" t="str">
            <v>WA</v>
          </cell>
          <cell r="FJ9833" t="str">
            <v>Living Room/Family Room</v>
          </cell>
          <cell r="FK9833" t="str">
            <v>EISAq</v>
          </cell>
          <cell r="FL9833">
            <v>83788.672000000006</v>
          </cell>
        </row>
        <row r="9834">
          <cell r="FI9834" t="str">
            <v>WA</v>
          </cell>
          <cell r="FJ9834" t="str">
            <v>Living Room/Family Room</v>
          </cell>
          <cell r="FK9834" t="str">
            <v>EISAx</v>
          </cell>
          <cell r="FL9834">
            <v>76171.520000000004</v>
          </cell>
        </row>
        <row r="9835">
          <cell r="FI9835" t="str">
            <v>WA</v>
          </cell>
          <cell r="FJ9835" t="str">
            <v>Other</v>
          </cell>
          <cell r="FK9835" t="str">
            <v>EISAnqnx</v>
          </cell>
          <cell r="FL9835">
            <v>1152094.24</v>
          </cell>
        </row>
        <row r="9836">
          <cell r="FI9836" t="str">
            <v>MT</v>
          </cell>
          <cell r="FJ9836" t="str">
            <v>Bathroom</v>
          </cell>
          <cell r="FK9836" t="str">
            <v>EISAnqnx</v>
          </cell>
          <cell r="FL9836">
            <v>767118.96</v>
          </cell>
        </row>
        <row r="9837">
          <cell r="FI9837" t="str">
            <v>MT</v>
          </cell>
          <cell r="FJ9837" t="str">
            <v>Bathroom</v>
          </cell>
          <cell r="FK9837" t="str">
            <v>EISAx</v>
          </cell>
          <cell r="FL9837">
            <v>1566201.21</v>
          </cell>
        </row>
        <row r="9838">
          <cell r="FI9838" t="str">
            <v>MT</v>
          </cell>
          <cell r="FJ9838" t="str">
            <v>Bedrooms</v>
          </cell>
          <cell r="FK9838" t="str">
            <v>EISAnqnx</v>
          </cell>
          <cell r="FL9838">
            <v>1683399.94</v>
          </cell>
        </row>
        <row r="9839">
          <cell r="FI9839" t="str">
            <v>MT</v>
          </cell>
          <cell r="FJ9839" t="str">
            <v>Exterior</v>
          </cell>
          <cell r="FK9839" t="str">
            <v>EISAnqnx</v>
          </cell>
          <cell r="FL9839">
            <v>277015.18</v>
          </cell>
        </row>
        <row r="9840">
          <cell r="FI9840" t="str">
            <v>MT</v>
          </cell>
          <cell r="FJ9840" t="str">
            <v>Exterior</v>
          </cell>
          <cell r="FK9840" t="str">
            <v>EISAx</v>
          </cell>
          <cell r="FL9840">
            <v>724501.24</v>
          </cell>
        </row>
        <row r="9841">
          <cell r="FI9841" t="str">
            <v>MT</v>
          </cell>
          <cell r="FJ9841" t="str">
            <v>Kitchen</v>
          </cell>
          <cell r="FK9841" t="str">
            <v>EISAnqnx</v>
          </cell>
          <cell r="FL9841">
            <v>511412.64</v>
          </cell>
        </row>
        <row r="9842">
          <cell r="FI9842" t="str">
            <v>MT</v>
          </cell>
          <cell r="FJ9842" t="str">
            <v>Kitchen</v>
          </cell>
          <cell r="FK9842" t="str">
            <v>EISAx</v>
          </cell>
          <cell r="FL9842">
            <v>1598164.5</v>
          </cell>
        </row>
        <row r="9843">
          <cell r="FI9843" t="str">
            <v>MT</v>
          </cell>
          <cell r="FJ9843" t="str">
            <v>Living Room/Family Room</v>
          </cell>
          <cell r="FK9843" t="str">
            <v>EISAnqnx</v>
          </cell>
          <cell r="FL9843">
            <v>554030.36</v>
          </cell>
        </row>
        <row r="9844">
          <cell r="FI9844" t="str">
            <v>MT</v>
          </cell>
          <cell r="FJ9844" t="str">
            <v>Living Room/Family Room</v>
          </cell>
          <cell r="FK9844" t="str">
            <v>EISAx</v>
          </cell>
          <cell r="FL9844">
            <v>745810.1</v>
          </cell>
        </row>
        <row r="9845">
          <cell r="FI9845" t="str">
            <v>MT</v>
          </cell>
          <cell r="FJ9845" t="str">
            <v>Other</v>
          </cell>
          <cell r="FK9845" t="str">
            <v>EISAnqnx</v>
          </cell>
          <cell r="FL9845">
            <v>767118.96</v>
          </cell>
        </row>
        <row r="9846">
          <cell r="FI9846" t="str">
            <v>ID</v>
          </cell>
          <cell r="FJ9846" t="str">
            <v>Bathroom</v>
          </cell>
          <cell r="FK9846" t="str">
            <v>EISAnqnx</v>
          </cell>
          <cell r="FL9846">
            <v>681437.52</v>
          </cell>
        </row>
        <row r="9847">
          <cell r="FI9847" t="str">
            <v>ID</v>
          </cell>
          <cell r="FJ9847" t="str">
            <v>Bathroom</v>
          </cell>
          <cell r="FK9847" t="str">
            <v>EISAq</v>
          </cell>
          <cell r="FL9847">
            <v>170359.38</v>
          </cell>
        </row>
        <row r="9848">
          <cell r="FI9848" t="str">
            <v>ID</v>
          </cell>
          <cell r="FJ9848" t="str">
            <v>Bedrooms</v>
          </cell>
          <cell r="FK9848" t="str">
            <v>EISAnqnx</v>
          </cell>
          <cell r="FL9848">
            <v>454291.68</v>
          </cell>
        </row>
        <row r="9849">
          <cell r="FI9849" t="str">
            <v>ID</v>
          </cell>
          <cell r="FJ9849" t="str">
            <v>Bedrooms</v>
          </cell>
          <cell r="FK9849" t="str">
            <v>EISAq</v>
          </cell>
          <cell r="FL9849">
            <v>507292.37599999999</v>
          </cell>
        </row>
        <row r="9850">
          <cell r="FI9850" t="str">
            <v>ID</v>
          </cell>
          <cell r="FJ9850" t="str">
            <v>Exterior</v>
          </cell>
          <cell r="FK9850" t="str">
            <v>EISAq</v>
          </cell>
          <cell r="FL9850">
            <v>227145.84</v>
          </cell>
        </row>
        <row r="9851">
          <cell r="FI9851" t="str">
            <v>ID</v>
          </cell>
          <cell r="FJ9851" t="str">
            <v>Garage</v>
          </cell>
          <cell r="FK9851" t="str">
            <v>EISAnqnx</v>
          </cell>
          <cell r="FL9851">
            <v>1022156.28</v>
          </cell>
        </row>
        <row r="9852">
          <cell r="FI9852" t="str">
            <v>ID</v>
          </cell>
          <cell r="FJ9852" t="str">
            <v>Garage</v>
          </cell>
          <cell r="FK9852" t="str">
            <v>EISAq</v>
          </cell>
          <cell r="FL9852">
            <v>83286.808000000005</v>
          </cell>
        </row>
        <row r="9853">
          <cell r="FI9853" t="str">
            <v>ID</v>
          </cell>
          <cell r="FJ9853" t="str">
            <v>Kitchen</v>
          </cell>
          <cell r="FK9853" t="str">
            <v>EISAnqnx</v>
          </cell>
          <cell r="FL9853">
            <v>227145.84</v>
          </cell>
        </row>
        <row r="9854">
          <cell r="FI9854" t="str">
            <v>ID</v>
          </cell>
          <cell r="FJ9854" t="str">
            <v>Kitchen</v>
          </cell>
          <cell r="FK9854" t="str">
            <v>EISAq</v>
          </cell>
          <cell r="FL9854">
            <v>511078.14</v>
          </cell>
        </row>
        <row r="9855">
          <cell r="FI9855" t="str">
            <v>ID</v>
          </cell>
          <cell r="FJ9855" t="str">
            <v>Living Room/Family Room</v>
          </cell>
          <cell r="FK9855" t="str">
            <v>EISAq</v>
          </cell>
          <cell r="FL9855">
            <v>454291.68</v>
          </cell>
        </row>
        <row r="9856">
          <cell r="FI9856" t="str">
            <v>ID</v>
          </cell>
          <cell r="FJ9856" t="str">
            <v>Other</v>
          </cell>
          <cell r="FK9856" t="str">
            <v>EISAq</v>
          </cell>
          <cell r="FL9856">
            <v>170359.38</v>
          </cell>
        </row>
        <row r="9857">
          <cell r="FI9857" t="str">
            <v>WA</v>
          </cell>
          <cell r="FJ9857" t="str">
            <v>Bathroom</v>
          </cell>
          <cell r="FK9857" t="str">
            <v>EISAq</v>
          </cell>
          <cell r="FL9857">
            <v>62399.79</v>
          </cell>
        </row>
        <row r="9858">
          <cell r="FI9858" t="str">
            <v>WA</v>
          </cell>
          <cell r="FJ9858" t="str">
            <v>Bedrooms</v>
          </cell>
          <cell r="FK9858" t="str">
            <v>EISAq</v>
          </cell>
          <cell r="FL9858">
            <v>93599.684999999998</v>
          </cell>
        </row>
        <row r="9859">
          <cell r="FI9859" t="str">
            <v>WA</v>
          </cell>
          <cell r="FJ9859" t="str">
            <v>Exterior</v>
          </cell>
          <cell r="FK9859" t="str">
            <v>EISAnqnx</v>
          </cell>
          <cell r="FL9859">
            <v>155999.47500000001</v>
          </cell>
        </row>
        <row r="9860">
          <cell r="FI9860" t="str">
            <v>WA</v>
          </cell>
          <cell r="FJ9860" t="str">
            <v>Kitchen</v>
          </cell>
          <cell r="FK9860" t="str">
            <v>EISAq</v>
          </cell>
          <cell r="FL9860">
            <v>295359.00599999999</v>
          </cell>
        </row>
        <row r="9861">
          <cell r="FI9861" t="str">
            <v>WA</v>
          </cell>
          <cell r="FJ9861" t="str">
            <v>Living Room/Family Room</v>
          </cell>
          <cell r="FK9861" t="str">
            <v>EISAnqnx</v>
          </cell>
          <cell r="FL9861">
            <v>135199.54499999998</v>
          </cell>
        </row>
        <row r="9862">
          <cell r="FI9862" t="str">
            <v>WA</v>
          </cell>
          <cell r="FJ9862" t="str">
            <v>Living Room/Family Room</v>
          </cell>
          <cell r="FK9862" t="str">
            <v>EISAq</v>
          </cell>
          <cell r="FL9862">
            <v>187199.37</v>
          </cell>
        </row>
        <row r="9863">
          <cell r="FI9863" t="str">
            <v>WA</v>
          </cell>
          <cell r="FJ9863" t="str">
            <v>Other</v>
          </cell>
          <cell r="FK9863" t="str">
            <v>EISAq</v>
          </cell>
          <cell r="FL9863">
            <v>178879.39799999999</v>
          </cell>
        </row>
        <row r="9864">
          <cell r="FI9864" t="str">
            <v>MT</v>
          </cell>
          <cell r="FJ9864" t="str">
            <v>Bedrooms</v>
          </cell>
          <cell r="FK9864" t="str">
            <v>EISAnqnx</v>
          </cell>
          <cell r="FL9864">
            <v>3452035.32</v>
          </cell>
        </row>
        <row r="9865">
          <cell r="FI9865" t="str">
            <v>MT</v>
          </cell>
          <cell r="FJ9865" t="str">
            <v>Bedrooms</v>
          </cell>
          <cell r="FK9865" t="str">
            <v>EISAx</v>
          </cell>
          <cell r="FL9865">
            <v>511412.64</v>
          </cell>
        </row>
        <row r="9866">
          <cell r="FI9866" t="str">
            <v>MT</v>
          </cell>
          <cell r="FJ9866" t="str">
            <v>Exterior</v>
          </cell>
          <cell r="FK9866" t="str">
            <v>EISAnqnx</v>
          </cell>
          <cell r="FL9866">
            <v>1022825.28</v>
          </cell>
        </row>
        <row r="9867">
          <cell r="FI9867" t="str">
            <v>MT</v>
          </cell>
          <cell r="FJ9867" t="str">
            <v>Garage</v>
          </cell>
          <cell r="FK9867" t="str">
            <v>EISAnqnx</v>
          </cell>
          <cell r="FL9867">
            <v>340941.76</v>
          </cell>
        </row>
        <row r="9868">
          <cell r="FI9868" t="str">
            <v>MT</v>
          </cell>
          <cell r="FJ9868" t="str">
            <v>Garage</v>
          </cell>
          <cell r="FK9868" t="str">
            <v>EISAq</v>
          </cell>
          <cell r="FL9868">
            <v>187517.96799999999</v>
          </cell>
        </row>
        <row r="9869">
          <cell r="FI9869" t="str">
            <v>MT</v>
          </cell>
          <cell r="FJ9869" t="str">
            <v>Kitchen</v>
          </cell>
          <cell r="FK9869" t="str">
            <v>EISAnqnx</v>
          </cell>
          <cell r="FL9869">
            <v>1789944.24</v>
          </cell>
        </row>
        <row r="9870">
          <cell r="FI9870" t="str">
            <v>MT</v>
          </cell>
          <cell r="FJ9870" t="str">
            <v>Living Room/Family Room</v>
          </cell>
          <cell r="FK9870" t="str">
            <v>EISAnqnx</v>
          </cell>
          <cell r="FL9870">
            <v>511412.64</v>
          </cell>
        </row>
        <row r="9871">
          <cell r="FI9871" t="str">
            <v>MT</v>
          </cell>
          <cell r="FJ9871" t="str">
            <v>Living Room/Family Room</v>
          </cell>
          <cell r="FK9871" t="str">
            <v>EISAx</v>
          </cell>
          <cell r="FL9871">
            <v>340941.76</v>
          </cell>
        </row>
        <row r="9872">
          <cell r="FI9872" t="str">
            <v>MT</v>
          </cell>
          <cell r="FJ9872" t="str">
            <v>Other</v>
          </cell>
          <cell r="FK9872" t="str">
            <v>EISAnqnx</v>
          </cell>
          <cell r="FL9872">
            <v>2301356.88</v>
          </cell>
        </row>
        <row r="9873">
          <cell r="FI9873" t="str">
            <v>WA</v>
          </cell>
          <cell r="FJ9873" t="str">
            <v>Bathroom</v>
          </cell>
          <cell r="FK9873" t="str">
            <v>EISAnqnx</v>
          </cell>
          <cell r="FL9873">
            <v>4417671.5999999996</v>
          </cell>
        </row>
        <row r="9874">
          <cell r="FI9874" t="str">
            <v>WA</v>
          </cell>
          <cell r="FJ9874" t="str">
            <v>Bathroom</v>
          </cell>
          <cell r="FK9874" t="str">
            <v>EISAq</v>
          </cell>
          <cell r="FL9874">
            <v>1288487.55</v>
          </cell>
        </row>
        <row r="9875">
          <cell r="FI9875" t="str">
            <v>WA</v>
          </cell>
          <cell r="FJ9875" t="str">
            <v>Bedrooms</v>
          </cell>
          <cell r="FK9875" t="str">
            <v>EISAnqnx</v>
          </cell>
          <cell r="FL9875">
            <v>736278.6</v>
          </cell>
        </row>
        <row r="9876">
          <cell r="FI9876" t="str">
            <v>WA</v>
          </cell>
          <cell r="FJ9876" t="str">
            <v>Bedrooms</v>
          </cell>
          <cell r="FK9876" t="str">
            <v>EISAq</v>
          </cell>
          <cell r="FL9876">
            <v>2724230.82</v>
          </cell>
        </row>
        <row r="9877">
          <cell r="FI9877" t="str">
            <v>WA</v>
          </cell>
          <cell r="FJ9877" t="str">
            <v>Bedrooms</v>
          </cell>
          <cell r="FK9877" t="str">
            <v>EISAx</v>
          </cell>
          <cell r="FL9877">
            <v>490852.39999999997</v>
          </cell>
        </row>
        <row r="9878">
          <cell r="FI9878" t="str">
            <v>WA</v>
          </cell>
          <cell r="FJ9878" t="str">
            <v>Exterior</v>
          </cell>
          <cell r="FK9878" t="str">
            <v>EISAnqnx</v>
          </cell>
          <cell r="FL9878">
            <v>1472557.2</v>
          </cell>
        </row>
        <row r="9879">
          <cell r="FI9879" t="str">
            <v>WA</v>
          </cell>
          <cell r="FJ9879" t="str">
            <v>Exterior</v>
          </cell>
          <cell r="FK9879" t="str">
            <v>EISAq</v>
          </cell>
          <cell r="FL9879">
            <v>1558456.3699999999</v>
          </cell>
        </row>
        <row r="9880">
          <cell r="FI9880" t="str">
            <v>WA</v>
          </cell>
          <cell r="FJ9880" t="str">
            <v>Exterior</v>
          </cell>
          <cell r="FK9880" t="str">
            <v>EISAx</v>
          </cell>
          <cell r="FL9880">
            <v>0</v>
          </cell>
        </row>
        <row r="9881">
          <cell r="FI9881" t="str">
            <v>WA</v>
          </cell>
          <cell r="FJ9881" t="str">
            <v>Kitchen</v>
          </cell>
          <cell r="FK9881" t="str">
            <v>EISAq</v>
          </cell>
          <cell r="FL9881">
            <v>1902053.0499999998</v>
          </cell>
        </row>
        <row r="9882">
          <cell r="FI9882" t="str">
            <v>WA</v>
          </cell>
          <cell r="FJ9882" t="str">
            <v>Kitchen</v>
          </cell>
          <cell r="FK9882" t="str">
            <v>EISAx</v>
          </cell>
          <cell r="FL9882">
            <v>9817048</v>
          </cell>
        </row>
        <row r="9883">
          <cell r="FI9883" t="str">
            <v>WA</v>
          </cell>
          <cell r="FJ9883" t="str">
            <v>Living Room/Family Room</v>
          </cell>
          <cell r="FK9883" t="str">
            <v>EISAnqnx</v>
          </cell>
          <cell r="FL9883">
            <v>736278.6</v>
          </cell>
        </row>
        <row r="9884">
          <cell r="FI9884" t="str">
            <v>WA</v>
          </cell>
          <cell r="FJ9884" t="str">
            <v>Living Room/Family Room</v>
          </cell>
          <cell r="FK9884" t="str">
            <v>EISAq</v>
          </cell>
          <cell r="FL9884">
            <v>6184740.2399999993</v>
          </cell>
        </row>
        <row r="9885">
          <cell r="FI9885" t="str">
            <v>WA</v>
          </cell>
          <cell r="FJ9885" t="str">
            <v>Other</v>
          </cell>
          <cell r="FK9885" t="str">
            <v>EISAnqnx</v>
          </cell>
          <cell r="FL9885">
            <v>3865462.65</v>
          </cell>
        </row>
        <row r="9886">
          <cell r="FI9886" t="str">
            <v>WA</v>
          </cell>
          <cell r="FJ9886" t="str">
            <v>Other</v>
          </cell>
          <cell r="FK9886" t="str">
            <v>EISAq</v>
          </cell>
          <cell r="FL9886">
            <v>5890228.7999999998</v>
          </cell>
        </row>
        <row r="9887">
          <cell r="FI9887" t="str">
            <v>WA</v>
          </cell>
          <cell r="FJ9887" t="str">
            <v>Other</v>
          </cell>
          <cell r="FK9887" t="str">
            <v>EISAx</v>
          </cell>
          <cell r="FL9887">
            <v>613565.5</v>
          </cell>
        </row>
        <row r="9888">
          <cell r="FI9888" t="str">
            <v>WA</v>
          </cell>
          <cell r="FJ9888" t="str">
            <v>Bathroom</v>
          </cell>
          <cell r="FK9888" t="str">
            <v>EISAnqnx</v>
          </cell>
          <cell r="FL9888">
            <v>11289605.199999999</v>
          </cell>
        </row>
        <row r="9889">
          <cell r="FI9889" t="str">
            <v>WA</v>
          </cell>
          <cell r="FJ9889" t="str">
            <v>Bathroom</v>
          </cell>
          <cell r="FK9889" t="str">
            <v>EISAx</v>
          </cell>
          <cell r="FL9889">
            <v>2945114.4</v>
          </cell>
        </row>
        <row r="9890">
          <cell r="FI9890" t="str">
            <v>WA</v>
          </cell>
          <cell r="FJ9890" t="str">
            <v>Bedrooms</v>
          </cell>
          <cell r="FK9890" t="str">
            <v>EISAnqnx</v>
          </cell>
          <cell r="FL9890">
            <v>7362786</v>
          </cell>
        </row>
        <row r="9891">
          <cell r="FI9891" t="str">
            <v>WA</v>
          </cell>
          <cell r="FJ9891" t="str">
            <v>Bedrooms</v>
          </cell>
          <cell r="FK9891" t="str">
            <v>EISAq</v>
          </cell>
          <cell r="FL9891">
            <v>331325.37</v>
          </cell>
        </row>
        <row r="9892">
          <cell r="FI9892" t="str">
            <v>WA</v>
          </cell>
          <cell r="FJ9892" t="str">
            <v>Bedrooms</v>
          </cell>
          <cell r="FK9892" t="str">
            <v>EISAx</v>
          </cell>
          <cell r="FL9892">
            <v>1963409.5999999999</v>
          </cell>
        </row>
        <row r="9893">
          <cell r="FI9893" t="str">
            <v>WA</v>
          </cell>
          <cell r="FJ9893" t="str">
            <v>Exterior</v>
          </cell>
          <cell r="FK9893" t="str">
            <v>EISAnqnx</v>
          </cell>
          <cell r="FL9893">
            <v>2945114.4</v>
          </cell>
        </row>
        <row r="9894">
          <cell r="FI9894" t="str">
            <v>WA</v>
          </cell>
          <cell r="FJ9894" t="str">
            <v>Exterior</v>
          </cell>
          <cell r="FK9894" t="str">
            <v>EISAq</v>
          </cell>
          <cell r="FL9894">
            <v>9166668.5700000003</v>
          </cell>
        </row>
        <row r="9895">
          <cell r="FI9895" t="str">
            <v>WA</v>
          </cell>
          <cell r="FJ9895" t="str">
            <v>Exterior</v>
          </cell>
          <cell r="FK9895" t="str">
            <v>EISAx</v>
          </cell>
          <cell r="FL9895">
            <v>5890228.7999999998</v>
          </cell>
        </row>
        <row r="9896">
          <cell r="FI9896" t="str">
            <v>WA</v>
          </cell>
          <cell r="FJ9896" t="str">
            <v>Garage</v>
          </cell>
          <cell r="FK9896" t="str">
            <v>EISAnqnx</v>
          </cell>
          <cell r="FL9896">
            <v>1472557.2</v>
          </cell>
        </row>
        <row r="9897">
          <cell r="FI9897" t="str">
            <v>WA</v>
          </cell>
          <cell r="FJ9897" t="str">
            <v>Garage</v>
          </cell>
          <cell r="FK9897" t="str">
            <v>EISAq</v>
          </cell>
          <cell r="FL9897">
            <v>1963409.5999999999</v>
          </cell>
        </row>
        <row r="9898">
          <cell r="FI9898" t="str">
            <v>WA</v>
          </cell>
          <cell r="FJ9898" t="str">
            <v>Kitchen</v>
          </cell>
          <cell r="FK9898" t="str">
            <v>EISAx</v>
          </cell>
          <cell r="FL9898">
            <v>8283134.25</v>
          </cell>
        </row>
        <row r="9899">
          <cell r="FI9899" t="str">
            <v>WA</v>
          </cell>
          <cell r="FJ9899" t="str">
            <v>Living Room/Family Room</v>
          </cell>
          <cell r="FK9899" t="str">
            <v>EISAnqnx</v>
          </cell>
          <cell r="FL9899">
            <v>4908524</v>
          </cell>
        </row>
        <row r="9900">
          <cell r="FI9900" t="str">
            <v>WA</v>
          </cell>
          <cell r="FJ9900" t="str">
            <v>Living Room/Family Room</v>
          </cell>
          <cell r="FK9900" t="str">
            <v>EISAq</v>
          </cell>
          <cell r="FL9900">
            <v>5890228.7999999998</v>
          </cell>
        </row>
        <row r="9901">
          <cell r="FI9901" t="str">
            <v>WA</v>
          </cell>
          <cell r="FJ9901" t="str">
            <v>Other</v>
          </cell>
          <cell r="FK9901" t="str">
            <v>EISAnqnx</v>
          </cell>
          <cell r="FL9901">
            <v>13805223.75</v>
          </cell>
        </row>
        <row r="9902">
          <cell r="FI9902" t="str">
            <v>WA</v>
          </cell>
          <cell r="FJ9902" t="str">
            <v>Other</v>
          </cell>
          <cell r="FK9902" t="str">
            <v>EISAq</v>
          </cell>
          <cell r="FL9902">
            <v>1472557.2</v>
          </cell>
        </row>
        <row r="9903">
          <cell r="FI9903" t="str">
            <v>WA</v>
          </cell>
          <cell r="FJ9903" t="str">
            <v>Other</v>
          </cell>
          <cell r="FK9903" t="str">
            <v>EISAx</v>
          </cell>
          <cell r="FL9903">
            <v>14664215.449999999</v>
          </cell>
        </row>
        <row r="9904">
          <cell r="FI9904" t="str">
            <v>ID</v>
          </cell>
          <cell r="FJ9904" t="str">
            <v>Bathroom</v>
          </cell>
          <cell r="FK9904" t="str">
            <v>EISAq</v>
          </cell>
          <cell r="FL9904">
            <v>454291.68</v>
          </cell>
        </row>
        <row r="9905">
          <cell r="FI9905" t="str">
            <v>ID</v>
          </cell>
          <cell r="FJ9905" t="str">
            <v>Bedrooms</v>
          </cell>
          <cell r="FK9905" t="str">
            <v>EISAnqnx</v>
          </cell>
          <cell r="FL9905">
            <v>283932.3</v>
          </cell>
        </row>
        <row r="9906">
          <cell r="FI9906" t="str">
            <v>ID</v>
          </cell>
          <cell r="FJ9906" t="str">
            <v>Bedrooms</v>
          </cell>
          <cell r="FK9906" t="str">
            <v>EISAq</v>
          </cell>
          <cell r="FL9906">
            <v>397505.22000000003</v>
          </cell>
        </row>
        <row r="9907">
          <cell r="FI9907" t="str">
            <v>ID</v>
          </cell>
          <cell r="FJ9907" t="str">
            <v>Exterior</v>
          </cell>
          <cell r="FK9907" t="str">
            <v>EISAnqnx</v>
          </cell>
          <cell r="FL9907">
            <v>1135729.2</v>
          </cell>
        </row>
        <row r="9908">
          <cell r="FI9908" t="str">
            <v>ID</v>
          </cell>
          <cell r="FJ9908" t="str">
            <v>Garage</v>
          </cell>
          <cell r="FK9908" t="str">
            <v>EISAq</v>
          </cell>
          <cell r="FL9908">
            <v>2271458.4</v>
          </cell>
        </row>
        <row r="9909">
          <cell r="FI9909" t="str">
            <v>ID</v>
          </cell>
          <cell r="FJ9909" t="str">
            <v>Kitchen</v>
          </cell>
          <cell r="FK9909" t="str">
            <v>EISAq</v>
          </cell>
          <cell r="FL9909">
            <v>454291.68</v>
          </cell>
        </row>
        <row r="9910">
          <cell r="FI9910" t="str">
            <v>ID</v>
          </cell>
          <cell r="FJ9910" t="str">
            <v>Living Room/Family Room</v>
          </cell>
          <cell r="FK9910" t="str">
            <v>EISAq</v>
          </cell>
          <cell r="FL9910">
            <v>227145.84</v>
          </cell>
        </row>
        <row r="9911">
          <cell r="FI9911" t="str">
            <v>ID</v>
          </cell>
          <cell r="FJ9911" t="str">
            <v>Living Room/Family Room</v>
          </cell>
          <cell r="FK9911" t="str">
            <v>EISAx</v>
          </cell>
          <cell r="FL9911">
            <v>378576.4</v>
          </cell>
        </row>
        <row r="9912">
          <cell r="FI9912" t="str">
            <v>ID</v>
          </cell>
          <cell r="FJ9912" t="str">
            <v>Other</v>
          </cell>
          <cell r="FK9912" t="str">
            <v>EISAnqnx</v>
          </cell>
          <cell r="FL9912">
            <v>908583.36</v>
          </cell>
        </row>
        <row r="9913">
          <cell r="FI9913" t="str">
            <v>ID</v>
          </cell>
          <cell r="FJ9913" t="str">
            <v>Other</v>
          </cell>
          <cell r="FK9913" t="str">
            <v>EISAq</v>
          </cell>
          <cell r="FL9913">
            <v>113572.92</v>
          </cell>
        </row>
        <row r="9914">
          <cell r="FI9914" t="str">
            <v>ID</v>
          </cell>
          <cell r="FJ9914" t="str">
            <v>Other</v>
          </cell>
          <cell r="FK9914" t="str">
            <v>EISAx</v>
          </cell>
          <cell r="FL9914">
            <v>1135729.2</v>
          </cell>
        </row>
        <row r="9915">
          <cell r="FI9915" t="str">
            <v>MT</v>
          </cell>
          <cell r="FJ9915" t="str">
            <v>Bathroom</v>
          </cell>
          <cell r="FK9915" t="str">
            <v>EISAnqnx</v>
          </cell>
          <cell r="FL9915">
            <v>639265.80000000005</v>
          </cell>
        </row>
        <row r="9916">
          <cell r="FI9916" t="str">
            <v>MT</v>
          </cell>
          <cell r="FJ9916" t="str">
            <v>Bedrooms</v>
          </cell>
          <cell r="FK9916" t="str">
            <v>EISAnqnx</v>
          </cell>
          <cell r="FL9916">
            <v>1186903.5020000001</v>
          </cell>
        </row>
        <row r="9917">
          <cell r="FI9917" t="str">
            <v>MT</v>
          </cell>
          <cell r="FJ9917" t="str">
            <v>Bedrooms</v>
          </cell>
          <cell r="FK9917" t="str">
            <v>EISAq</v>
          </cell>
          <cell r="FL9917">
            <v>191779.74</v>
          </cell>
        </row>
        <row r="9918">
          <cell r="FI9918" t="str">
            <v>MT</v>
          </cell>
          <cell r="FJ9918" t="str">
            <v>Exterior</v>
          </cell>
          <cell r="FK9918" t="str">
            <v>EISAnqnx</v>
          </cell>
          <cell r="FL9918">
            <v>479449.35</v>
          </cell>
        </row>
        <row r="9919">
          <cell r="FI9919" t="str">
            <v>MT</v>
          </cell>
          <cell r="FJ9919" t="str">
            <v>Kitchen</v>
          </cell>
          <cell r="FK9919" t="str">
            <v>EISAnqnx</v>
          </cell>
          <cell r="FL9919">
            <v>170470.88</v>
          </cell>
        </row>
        <row r="9920">
          <cell r="FI9920" t="str">
            <v>MT</v>
          </cell>
          <cell r="FJ9920" t="str">
            <v>Kitchen</v>
          </cell>
          <cell r="FK9920" t="str">
            <v>EISAq</v>
          </cell>
          <cell r="FL9920">
            <v>170470.88</v>
          </cell>
        </row>
        <row r="9921">
          <cell r="FI9921" t="str">
            <v>MT</v>
          </cell>
          <cell r="FJ9921" t="str">
            <v>Living Room/Family Room</v>
          </cell>
          <cell r="FK9921" t="str">
            <v>EISAnqnx</v>
          </cell>
          <cell r="FL9921">
            <v>1385075.9</v>
          </cell>
        </row>
        <row r="9922">
          <cell r="FI9922" t="str">
            <v>MT</v>
          </cell>
          <cell r="FJ9922" t="str">
            <v>Living Room/Family Room</v>
          </cell>
          <cell r="FK9922" t="str">
            <v>EISAq</v>
          </cell>
          <cell r="FL9922">
            <v>884317.69</v>
          </cell>
        </row>
        <row r="9923">
          <cell r="FI9923" t="str">
            <v>MT</v>
          </cell>
          <cell r="FJ9923" t="str">
            <v>Living Room/Family Room</v>
          </cell>
          <cell r="FK9923" t="str">
            <v>EISAx</v>
          </cell>
          <cell r="FL9923">
            <v>639265.80000000005</v>
          </cell>
        </row>
        <row r="9924">
          <cell r="FI9924" t="str">
            <v>MT</v>
          </cell>
          <cell r="FJ9924" t="str">
            <v>Other</v>
          </cell>
          <cell r="FK9924" t="str">
            <v>EISAnqnx</v>
          </cell>
          <cell r="FL9924">
            <v>1016432.622</v>
          </cell>
        </row>
        <row r="9925">
          <cell r="FI9925" t="str">
            <v>MT</v>
          </cell>
          <cell r="FJ9925" t="str">
            <v>Other</v>
          </cell>
          <cell r="FK9925" t="str">
            <v>EISAq</v>
          </cell>
          <cell r="FL9925">
            <v>63926.58</v>
          </cell>
        </row>
        <row r="9926">
          <cell r="FI9926" t="str">
            <v>WA</v>
          </cell>
          <cell r="FJ9926" t="str">
            <v>Bathroom</v>
          </cell>
          <cell r="FK9926" t="str">
            <v>EISAnqnx</v>
          </cell>
          <cell r="FL9926">
            <v>5644802.5999999996</v>
          </cell>
        </row>
        <row r="9927">
          <cell r="FI9927" t="str">
            <v>WA</v>
          </cell>
          <cell r="FJ9927" t="str">
            <v>Bathroom</v>
          </cell>
          <cell r="FK9927" t="str">
            <v>EISAx</v>
          </cell>
          <cell r="FL9927">
            <v>4540384.7</v>
          </cell>
        </row>
        <row r="9928">
          <cell r="FI9928" t="str">
            <v>WA</v>
          </cell>
          <cell r="FJ9928" t="str">
            <v>Bedrooms</v>
          </cell>
          <cell r="FK9928" t="str">
            <v>EISAnqnx</v>
          </cell>
          <cell r="FL9928">
            <v>2945114.4</v>
          </cell>
        </row>
        <row r="9929">
          <cell r="FI9929" t="str">
            <v>WA</v>
          </cell>
          <cell r="FJ9929" t="str">
            <v>Bedrooms</v>
          </cell>
          <cell r="FK9929" t="str">
            <v>EISAq</v>
          </cell>
          <cell r="FL9929">
            <v>760821.22</v>
          </cell>
        </row>
        <row r="9930">
          <cell r="FI9930" t="str">
            <v>WA</v>
          </cell>
          <cell r="FJ9930" t="str">
            <v>Bedrooms</v>
          </cell>
          <cell r="FK9930" t="str">
            <v>EISAx</v>
          </cell>
          <cell r="FL9930">
            <v>920348.25</v>
          </cell>
        </row>
        <row r="9931">
          <cell r="FI9931" t="str">
            <v>WA</v>
          </cell>
          <cell r="FJ9931" t="str">
            <v>Exterior</v>
          </cell>
          <cell r="FK9931" t="str">
            <v>EISAnqnx</v>
          </cell>
          <cell r="FL9931">
            <v>1840696.5</v>
          </cell>
        </row>
        <row r="9932">
          <cell r="FI9932" t="str">
            <v>WA</v>
          </cell>
          <cell r="FJ9932" t="str">
            <v>Exterior</v>
          </cell>
          <cell r="FK9932" t="str">
            <v>EISAq</v>
          </cell>
          <cell r="FL9932">
            <v>564480.26</v>
          </cell>
        </row>
        <row r="9933">
          <cell r="FI9933" t="str">
            <v>WA</v>
          </cell>
          <cell r="FJ9933" t="str">
            <v>Kitchen</v>
          </cell>
          <cell r="FK9933" t="str">
            <v>EISAq</v>
          </cell>
          <cell r="FL9933">
            <v>2945114.4</v>
          </cell>
        </row>
        <row r="9934">
          <cell r="FI9934" t="str">
            <v>WA</v>
          </cell>
          <cell r="FJ9934" t="str">
            <v>Living Room/Family Room</v>
          </cell>
          <cell r="FK9934" t="str">
            <v>EISAnqnx</v>
          </cell>
          <cell r="FL9934">
            <v>2208835.7999999998</v>
          </cell>
        </row>
        <row r="9935">
          <cell r="FI9935" t="str">
            <v>WA</v>
          </cell>
          <cell r="FJ9935" t="str">
            <v>Living Room/Family Room</v>
          </cell>
          <cell r="FK9935" t="str">
            <v>EISAx</v>
          </cell>
          <cell r="FL9935">
            <v>2208835.7999999998</v>
          </cell>
        </row>
        <row r="9936">
          <cell r="FI9936" t="str">
            <v>WA</v>
          </cell>
          <cell r="FJ9936" t="str">
            <v>Other</v>
          </cell>
          <cell r="FK9936" t="str">
            <v>EISAnqnx</v>
          </cell>
          <cell r="FL9936">
            <v>5902500.1099999994</v>
          </cell>
        </row>
        <row r="9937">
          <cell r="FI9937" t="str">
            <v>WA</v>
          </cell>
          <cell r="FJ9937" t="str">
            <v>Other</v>
          </cell>
          <cell r="FK9937" t="str">
            <v>EISAq</v>
          </cell>
          <cell r="FL9937">
            <v>981704.79999999993</v>
          </cell>
        </row>
        <row r="9938">
          <cell r="FI9938" t="str">
            <v>WA</v>
          </cell>
          <cell r="FJ9938" t="str">
            <v>Other</v>
          </cell>
          <cell r="FK9938" t="str">
            <v>EISAx</v>
          </cell>
          <cell r="FL9938">
            <v>1227131</v>
          </cell>
        </row>
        <row r="9939">
          <cell r="FI9939" t="str">
            <v>ID</v>
          </cell>
          <cell r="FJ9939" t="str">
            <v>Bathroom</v>
          </cell>
          <cell r="FK9939" t="str">
            <v>EISAq</v>
          </cell>
          <cell r="FL9939">
            <v>71547.899999999994</v>
          </cell>
        </row>
        <row r="9940">
          <cell r="FI9940" t="str">
            <v>ID</v>
          </cell>
          <cell r="FJ9940" t="str">
            <v>Bedrooms</v>
          </cell>
          <cell r="FK9940" t="str">
            <v>EISAq</v>
          </cell>
          <cell r="FL9940">
            <v>93012.26999999999</v>
          </cell>
        </row>
        <row r="9941">
          <cell r="FI9941" t="str">
            <v>ID</v>
          </cell>
          <cell r="FJ9941" t="str">
            <v>Exterior</v>
          </cell>
          <cell r="FK9941" t="str">
            <v>EISAq</v>
          </cell>
          <cell r="FL9941">
            <v>270689.55499999999</v>
          </cell>
        </row>
        <row r="9942">
          <cell r="FI9942" t="str">
            <v>ID</v>
          </cell>
          <cell r="FJ9942" t="str">
            <v>Exterior</v>
          </cell>
          <cell r="FK9942" t="str">
            <v>EISAx</v>
          </cell>
          <cell r="FL9942">
            <v>298116.25</v>
          </cell>
        </row>
        <row r="9943">
          <cell r="FI9943" t="str">
            <v>ID</v>
          </cell>
          <cell r="FJ9943" t="str">
            <v>Kitchen</v>
          </cell>
          <cell r="FK9943" t="str">
            <v>EISAnqnx</v>
          </cell>
          <cell r="FL9943">
            <v>214643.69999999998</v>
          </cell>
        </row>
        <row r="9944">
          <cell r="FI9944" t="str">
            <v>ID</v>
          </cell>
          <cell r="FJ9944" t="str">
            <v>Kitchen</v>
          </cell>
          <cell r="FK9944" t="str">
            <v>EISAq</v>
          </cell>
          <cell r="FL9944">
            <v>33389.019999999997</v>
          </cell>
        </row>
        <row r="9945">
          <cell r="FI9945" t="str">
            <v>ID</v>
          </cell>
          <cell r="FJ9945" t="str">
            <v>Living Room/Family Room</v>
          </cell>
          <cell r="FK9945" t="str">
            <v>EISAq</v>
          </cell>
          <cell r="FL9945">
            <v>140710.87</v>
          </cell>
        </row>
        <row r="9946">
          <cell r="FI9946" t="str">
            <v>ID</v>
          </cell>
          <cell r="FJ9946" t="str">
            <v>Living Room/Family Room</v>
          </cell>
          <cell r="FK9946" t="str">
            <v>EISAx</v>
          </cell>
          <cell r="FL9946">
            <v>190794.4</v>
          </cell>
        </row>
        <row r="9947">
          <cell r="FI9947" t="str">
            <v>ID</v>
          </cell>
          <cell r="FJ9947" t="str">
            <v>Other</v>
          </cell>
          <cell r="FK9947" t="str">
            <v>EISAq</v>
          </cell>
          <cell r="FL9947">
            <v>1353447.7749999999</v>
          </cell>
        </row>
        <row r="9948">
          <cell r="FI9948" t="str">
            <v>MT</v>
          </cell>
          <cell r="FJ9948" t="str">
            <v>Bathroom</v>
          </cell>
          <cell r="FK9948" t="str">
            <v>EISAq</v>
          </cell>
          <cell r="FL9948">
            <v>106544.3</v>
          </cell>
        </row>
        <row r="9949">
          <cell r="FI9949" t="str">
            <v>MT</v>
          </cell>
          <cell r="FJ9949" t="str">
            <v>Bedrooms</v>
          </cell>
          <cell r="FK9949" t="str">
            <v>EISAq</v>
          </cell>
          <cell r="FL9949">
            <v>93758.983999999997</v>
          </cell>
        </row>
        <row r="9950">
          <cell r="FI9950" t="str">
            <v>MT</v>
          </cell>
          <cell r="FJ9950" t="str">
            <v>Exterior</v>
          </cell>
          <cell r="FK9950" t="str">
            <v>EISAnqnx</v>
          </cell>
          <cell r="FL9950">
            <v>127853.16</v>
          </cell>
        </row>
        <row r="9951">
          <cell r="FI9951" t="str">
            <v>MT</v>
          </cell>
          <cell r="FJ9951" t="str">
            <v>Kitchen</v>
          </cell>
          <cell r="FK9951" t="str">
            <v>EISAnqnx</v>
          </cell>
          <cell r="FL9951">
            <v>213088.6</v>
          </cell>
        </row>
        <row r="9952">
          <cell r="FI9952" t="str">
            <v>MT</v>
          </cell>
          <cell r="FJ9952" t="str">
            <v>Living Room/Family Room</v>
          </cell>
          <cell r="FK9952" t="str">
            <v>EISAnqnx</v>
          </cell>
          <cell r="FL9952">
            <v>138507.59</v>
          </cell>
        </row>
        <row r="9953">
          <cell r="FI9953" t="str">
            <v>MT</v>
          </cell>
          <cell r="FJ9953" t="str">
            <v>Living Room/Family Room</v>
          </cell>
          <cell r="FK9953" t="str">
            <v>EISAq</v>
          </cell>
          <cell r="FL9953">
            <v>142769.36199999999</v>
          </cell>
        </row>
        <row r="9954">
          <cell r="FI9954" t="str">
            <v>MT</v>
          </cell>
          <cell r="FJ9954" t="str">
            <v>Other</v>
          </cell>
          <cell r="FK9954" t="str">
            <v>EISAq</v>
          </cell>
          <cell r="FL9954">
            <v>46879.491999999998</v>
          </cell>
        </row>
        <row r="9955">
          <cell r="FI9955" t="str">
            <v>OR</v>
          </cell>
          <cell r="FJ9955" t="str">
            <v>Bathroom</v>
          </cell>
          <cell r="FK9955" t="str">
            <v>EISAq</v>
          </cell>
          <cell r="FL9955">
            <v>74183.831999999995</v>
          </cell>
        </row>
        <row r="9956">
          <cell r="FI9956" t="str">
            <v>OR</v>
          </cell>
          <cell r="FJ9956" t="str">
            <v>Bedrooms</v>
          </cell>
          <cell r="FK9956" t="str">
            <v>EISAq</v>
          </cell>
          <cell r="FL9956">
            <v>148367.66399999999</v>
          </cell>
        </row>
        <row r="9957">
          <cell r="FI9957" t="str">
            <v>OR</v>
          </cell>
          <cell r="FJ9957" t="str">
            <v>Exterior</v>
          </cell>
          <cell r="FK9957" t="str">
            <v>EISAq</v>
          </cell>
          <cell r="FL9957">
            <v>148367.66399999999</v>
          </cell>
        </row>
        <row r="9958">
          <cell r="FI9958" t="str">
            <v>OR</v>
          </cell>
          <cell r="FJ9958" t="str">
            <v>Garage</v>
          </cell>
          <cell r="FK9958" t="str">
            <v>EISAnqnx</v>
          </cell>
          <cell r="FL9958">
            <v>0</v>
          </cell>
        </row>
        <row r="9959">
          <cell r="FI9959" t="str">
            <v>OR</v>
          </cell>
          <cell r="FJ9959" t="str">
            <v>Garage</v>
          </cell>
          <cell r="FK9959" t="str">
            <v>EISAq</v>
          </cell>
          <cell r="FL9959">
            <v>0</v>
          </cell>
        </row>
        <row r="9960">
          <cell r="FI9960" t="str">
            <v>OR</v>
          </cell>
          <cell r="FJ9960" t="str">
            <v>Kitchen</v>
          </cell>
          <cell r="FK9960" t="str">
            <v>EISAq</v>
          </cell>
          <cell r="FL9960">
            <v>37091.915999999997</v>
          </cell>
        </row>
        <row r="9961">
          <cell r="FI9961" t="str">
            <v>OR</v>
          </cell>
          <cell r="FJ9961" t="str">
            <v>Living Room/Family Room</v>
          </cell>
          <cell r="FK9961" t="str">
            <v>EISAnqnx</v>
          </cell>
          <cell r="FL9961">
            <v>161269.20000000001</v>
          </cell>
        </row>
        <row r="9962">
          <cell r="FI9962" t="str">
            <v>OR</v>
          </cell>
          <cell r="FJ9962" t="str">
            <v>Living Room/Family Room</v>
          </cell>
          <cell r="FK9962" t="str">
            <v>EISAq</v>
          </cell>
          <cell r="FL9962">
            <v>19352.304</v>
          </cell>
        </row>
        <row r="9963">
          <cell r="FI9963" t="str">
            <v>MT</v>
          </cell>
          <cell r="FJ9963" t="str">
            <v>Bathroom</v>
          </cell>
          <cell r="FK9963" t="str">
            <v>EISAnqnx</v>
          </cell>
          <cell r="FL9963">
            <v>85850.925000000003</v>
          </cell>
        </row>
        <row r="9964">
          <cell r="FI9964" t="str">
            <v>MT</v>
          </cell>
          <cell r="FJ9964" t="str">
            <v>Bathroom</v>
          </cell>
          <cell r="FK9964" t="str">
            <v>EISAq</v>
          </cell>
          <cell r="FL9964">
            <v>62957.345000000001</v>
          </cell>
        </row>
        <row r="9965">
          <cell r="FI9965" t="str">
            <v>MT</v>
          </cell>
          <cell r="FJ9965" t="str">
            <v>Bedrooms</v>
          </cell>
          <cell r="FK9965" t="str">
            <v>EISAnqnx</v>
          </cell>
          <cell r="FL9965">
            <v>68680.740000000005</v>
          </cell>
        </row>
        <row r="9966">
          <cell r="FI9966" t="str">
            <v>MT</v>
          </cell>
          <cell r="FJ9966" t="str">
            <v>Bedrooms</v>
          </cell>
          <cell r="FK9966" t="str">
            <v>EISAq</v>
          </cell>
          <cell r="FL9966">
            <v>120191.29500000001</v>
          </cell>
        </row>
        <row r="9967">
          <cell r="FI9967" t="str">
            <v>MT</v>
          </cell>
          <cell r="FJ9967" t="str">
            <v>Exterior</v>
          </cell>
          <cell r="FK9967" t="str">
            <v>EISAnqnx</v>
          </cell>
          <cell r="FL9967">
            <v>515105.55000000005</v>
          </cell>
        </row>
        <row r="9968">
          <cell r="FI9968" t="str">
            <v>MT</v>
          </cell>
          <cell r="FJ9968" t="str">
            <v>Kitchen</v>
          </cell>
          <cell r="FK9968" t="str">
            <v>EISAnqnx</v>
          </cell>
          <cell r="FL9968">
            <v>171701.85</v>
          </cell>
        </row>
        <row r="9969">
          <cell r="FI9969" t="str">
            <v>MT</v>
          </cell>
          <cell r="FJ9969" t="str">
            <v>Kitchen</v>
          </cell>
          <cell r="FK9969" t="str">
            <v>EISAx</v>
          </cell>
          <cell r="FL9969">
            <v>137361.48000000001</v>
          </cell>
        </row>
        <row r="9970">
          <cell r="FI9970" t="str">
            <v>MT</v>
          </cell>
          <cell r="FJ9970" t="str">
            <v>Living Room/Family Room</v>
          </cell>
          <cell r="FK9970" t="str">
            <v>EISAq</v>
          </cell>
          <cell r="FL9970">
            <v>68680.740000000005</v>
          </cell>
        </row>
        <row r="9971">
          <cell r="FI9971" t="str">
            <v>MT</v>
          </cell>
          <cell r="FJ9971" t="str">
            <v>Other</v>
          </cell>
          <cell r="FK9971" t="str">
            <v>EISAnqnx</v>
          </cell>
          <cell r="FL9971">
            <v>257552.77500000002</v>
          </cell>
        </row>
        <row r="9972">
          <cell r="FI9972" t="str">
            <v>MT</v>
          </cell>
          <cell r="FJ9972" t="str">
            <v>Other</v>
          </cell>
          <cell r="FK9972" t="str">
            <v>EISAq</v>
          </cell>
          <cell r="FL9972">
            <v>120191.29500000001</v>
          </cell>
        </row>
        <row r="9973">
          <cell r="FI9973" t="str">
            <v>MT</v>
          </cell>
          <cell r="FJ9973" t="str">
            <v>Other</v>
          </cell>
          <cell r="FK9973" t="str">
            <v>EISAx</v>
          </cell>
          <cell r="FL9973">
            <v>772658.32500000007</v>
          </cell>
        </row>
        <row r="9974">
          <cell r="FI9974" t="str">
            <v>ID</v>
          </cell>
          <cell r="FJ9974" t="str">
            <v>Bathroom</v>
          </cell>
          <cell r="FK9974" t="str">
            <v>EISAq</v>
          </cell>
          <cell r="FL9974">
            <v>227145.84</v>
          </cell>
        </row>
        <row r="9975">
          <cell r="FI9975" t="str">
            <v>ID</v>
          </cell>
          <cell r="FJ9975" t="str">
            <v>Bathroom</v>
          </cell>
          <cell r="FK9975" t="str">
            <v>EISAx</v>
          </cell>
          <cell r="FL9975">
            <v>567864.6</v>
          </cell>
        </row>
        <row r="9976">
          <cell r="FI9976" t="str">
            <v>ID</v>
          </cell>
          <cell r="FJ9976" t="str">
            <v>Bedrooms</v>
          </cell>
          <cell r="FK9976" t="str">
            <v>EISAnqnx</v>
          </cell>
          <cell r="FL9976">
            <v>2422888.96</v>
          </cell>
        </row>
        <row r="9977">
          <cell r="FI9977" t="str">
            <v>ID</v>
          </cell>
          <cell r="FJ9977" t="str">
            <v>Bedrooms</v>
          </cell>
          <cell r="FK9977" t="str">
            <v>EISAq</v>
          </cell>
          <cell r="FL9977">
            <v>227145.84</v>
          </cell>
        </row>
        <row r="9978">
          <cell r="FI9978" t="str">
            <v>ID</v>
          </cell>
          <cell r="FJ9978" t="str">
            <v>Bedrooms</v>
          </cell>
          <cell r="FK9978" t="str">
            <v>EISAx</v>
          </cell>
          <cell r="FL9978">
            <v>94644.1</v>
          </cell>
        </row>
        <row r="9979">
          <cell r="FI9979" t="str">
            <v>ID</v>
          </cell>
          <cell r="FJ9979" t="str">
            <v>Exterior</v>
          </cell>
          <cell r="FK9979" t="str">
            <v>EISAnqnx</v>
          </cell>
          <cell r="FL9979">
            <v>227145.84</v>
          </cell>
        </row>
        <row r="9980">
          <cell r="FI9980" t="str">
            <v>ID</v>
          </cell>
          <cell r="FJ9980" t="str">
            <v>Exterior</v>
          </cell>
          <cell r="FK9980" t="str">
            <v>EISAq</v>
          </cell>
          <cell r="FL9980">
            <v>83286.808000000005</v>
          </cell>
        </row>
        <row r="9981">
          <cell r="FI9981" t="str">
            <v>ID</v>
          </cell>
          <cell r="FJ9981" t="str">
            <v>Exterior</v>
          </cell>
          <cell r="FK9981" t="str">
            <v>EISAx</v>
          </cell>
          <cell r="FL9981">
            <v>1703593.8</v>
          </cell>
        </row>
        <row r="9982">
          <cell r="FI9982" t="str">
            <v>ID</v>
          </cell>
          <cell r="FJ9982" t="str">
            <v>Garage</v>
          </cell>
          <cell r="FK9982" t="str">
            <v>EISAnqnx</v>
          </cell>
          <cell r="FL9982">
            <v>757152.8</v>
          </cell>
        </row>
        <row r="9983">
          <cell r="FI9983" t="str">
            <v>ID</v>
          </cell>
          <cell r="FJ9983" t="str">
            <v>Kitchen</v>
          </cell>
          <cell r="FK9983" t="str">
            <v>EISAnqnx</v>
          </cell>
          <cell r="FL9983">
            <v>1135729.2</v>
          </cell>
        </row>
        <row r="9984">
          <cell r="FI9984" t="str">
            <v>ID</v>
          </cell>
          <cell r="FJ9984" t="str">
            <v>Kitchen</v>
          </cell>
          <cell r="FK9984" t="str">
            <v>EISAq</v>
          </cell>
          <cell r="FL9984">
            <v>113572.92</v>
          </cell>
        </row>
        <row r="9985">
          <cell r="FI9985" t="str">
            <v>ID</v>
          </cell>
          <cell r="FJ9985" t="str">
            <v>Living Room/Family Room</v>
          </cell>
          <cell r="FK9985" t="str">
            <v>EISAnqnx</v>
          </cell>
          <cell r="FL9985">
            <v>1060013.92</v>
          </cell>
        </row>
        <row r="9986">
          <cell r="FI9986" t="str">
            <v>ID</v>
          </cell>
          <cell r="FJ9986" t="str">
            <v>Living Room/Family Room</v>
          </cell>
          <cell r="FK9986" t="str">
            <v>EISAq</v>
          </cell>
          <cell r="FL9986">
            <v>56786.46</v>
          </cell>
        </row>
        <row r="9987">
          <cell r="FI9987" t="str">
            <v>ID</v>
          </cell>
          <cell r="FJ9987" t="str">
            <v>Other</v>
          </cell>
          <cell r="FK9987" t="str">
            <v>EISAnqnx</v>
          </cell>
          <cell r="FL9987">
            <v>378576.4</v>
          </cell>
        </row>
        <row r="9988">
          <cell r="FI9988" t="str">
            <v>ID</v>
          </cell>
          <cell r="FJ9988" t="str">
            <v>Other</v>
          </cell>
          <cell r="FK9988" t="str">
            <v>EISAq</v>
          </cell>
          <cell r="FL9988">
            <v>170359.38</v>
          </cell>
        </row>
        <row r="9989">
          <cell r="FI9989" t="str">
            <v>WA</v>
          </cell>
          <cell r="FJ9989" t="str">
            <v>Bathroom</v>
          </cell>
          <cell r="FK9989" t="str">
            <v>EISAnqnx</v>
          </cell>
          <cell r="FL9989">
            <v>1871993.7</v>
          </cell>
        </row>
        <row r="9990">
          <cell r="FI9990" t="str">
            <v>WA</v>
          </cell>
          <cell r="FJ9990" t="str">
            <v>Bathroom</v>
          </cell>
          <cell r="FK9990" t="str">
            <v>EISAx</v>
          </cell>
          <cell r="FL9990">
            <v>467998.42499999999</v>
          </cell>
        </row>
        <row r="9991">
          <cell r="FI9991" t="str">
            <v>WA</v>
          </cell>
          <cell r="FJ9991" t="str">
            <v>Bedrooms</v>
          </cell>
          <cell r="FK9991" t="str">
            <v>EISAnqnx</v>
          </cell>
          <cell r="FL9991">
            <v>124799.58</v>
          </cell>
        </row>
        <row r="9992">
          <cell r="FI9992" t="str">
            <v>WA</v>
          </cell>
          <cell r="FJ9992" t="str">
            <v>Bedrooms</v>
          </cell>
          <cell r="FK9992" t="str">
            <v>EISAq</v>
          </cell>
          <cell r="FL9992">
            <v>245439.174</v>
          </cell>
        </row>
        <row r="9993">
          <cell r="FI9993" t="str">
            <v>WA</v>
          </cell>
          <cell r="FJ9993" t="str">
            <v>Bedrooms</v>
          </cell>
          <cell r="FK9993" t="str">
            <v>EISAx</v>
          </cell>
          <cell r="FL9993">
            <v>811197.27</v>
          </cell>
        </row>
        <row r="9994">
          <cell r="FI9994" t="str">
            <v>WA</v>
          </cell>
          <cell r="FJ9994" t="str">
            <v>Garage</v>
          </cell>
          <cell r="FK9994" t="str">
            <v>EISAnqnx</v>
          </cell>
          <cell r="FL9994">
            <v>499198.32</v>
          </cell>
        </row>
        <row r="9995">
          <cell r="FI9995" t="str">
            <v>WA</v>
          </cell>
          <cell r="FJ9995" t="str">
            <v>Garage</v>
          </cell>
          <cell r="FK9995" t="str">
            <v>EISAq</v>
          </cell>
          <cell r="FL9995">
            <v>183039.38399999999</v>
          </cell>
        </row>
        <row r="9996">
          <cell r="FI9996" t="str">
            <v>WA</v>
          </cell>
          <cell r="FJ9996" t="str">
            <v>Kitchen</v>
          </cell>
          <cell r="FK9996" t="str">
            <v>EISAx</v>
          </cell>
          <cell r="FL9996">
            <v>1601594.6099999999</v>
          </cell>
        </row>
        <row r="9997">
          <cell r="FI9997" t="str">
            <v>WA</v>
          </cell>
          <cell r="FJ9997" t="str">
            <v>Living Room/Family Room</v>
          </cell>
          <cell r="FK9997" t="str">
            <v>EISAnqnx</v>
          </cell>
          <cell r="FL9997">
            <v>311998.95</v>
          </cell>
        </row>
        <row r="9998">
          <cell r="FI9998" t="str">
            <v>WA</v>
          </cell>
          <cell r="FJ9998" t="str">
            <v>Living Room/Family Room</v>
          </cell>
          <cell r="FK9998" t="str">
            <v>EISAq</v>
          </cell>
          <cell r="FL9998">
            <v>137279.538</v>
          </cell>
        </row>
        <row r="9999">
          <cell r="FI9999" t="str">
            <v>WA</v>
          </cell>
          <cell r="FJ9999" t="str">
            <v>Living Room/Family Room</v>
          </cell>
          <cell r="FK9999" t="str">
            <v>EISAx</v>
          </cell>
          <cell r="FL9999">
            <v>623997.9</v>
          </cell>
        </row>
        <row r="10000">
          <cell r="FI10000" t="str">
            <v>WA</v>
          </cell>
          <cell r="FJ10000" t="str">
            <v>Other</v>
          </cell>
          <cell r="FK10000" t="str">
            <v>EISAnqnx</v>
          </cell>
          <cell r="FL10000">
            <v>488798.35499999998</v>
          </cell>
        </row>
        <row r="10001">
          <cell r="FI10001" t="str">
            <v>WA</v>
          </cell>
          <cell r="FJ10001" t="str">
            <v>Other</v>
          </cell>
          <cell r="FK10001" t="str">
            <v>EISAq</v>
          </cell>
          <cell r="FL10001">
            <v>326558.90100000001</v>
          </cell>
        </row>
        <row r="10002">
          <cell r="FI10002" t="str">
            <v>WA</v>
          </cell>
          <cell r="FJ10002" t="str">
            <v>Other</v>
          </cell>
          <cell r="FK10002" t="str">
            <v>EISAx</v>
          </cell>
          <cell r="FL10002">
            <v>1039996.5</v>
          </cell>
        </row>
        <row r="10003">
          <cell r="FI10003" t="str">
            <v>OR</v>
          </cell>
          <cell r="FJ10003" t="str">
            <v>Bathroom</v>
          </cell>
          <cell r="FK10003" t="str">
            <v>EISAnqnx</v>
          </cell>
          <cell r="FL10003">
            <v>387046.08</v>
          </cell>
        </row>
        <row r="10004">
          <cell r="FI10004" t="str">
            <v>OR</v>
          </cell>
          <cell r="FJ10004" t="str">
            <v>Bathroom</v>
          </cell>
          <cell r="FK10004" t="str">
            <v>EISAq</v>
          </cell>
          <cell r="FL10004">
            <v>48380.76</v>
          </cell>
        </row>
        <row r="10005">
          <cell r="FI10005" t="str">
            <v>OR</v>
          </cell>
          <cell r="FJ10005" t="str">
            <v>Bathroom</v>
          </cell>
          <cell r="FK10005" t="str">
            <v>EISAx</v>
          </cell>
          <cell r="FL10005">
            <v>8063.46</v>
          </cell>
        </row>
        <row r="10006">
          <cell r="FI10006" t="str">
            <v>OR</v>
          </cell>
          <cell r="FJ10006" t="str">
            <v>Bedrooms</v>
          </cell>
          <cell r="FK10006" t="str">
            <v>EISAnqnx</v>
          </cell>
          <cell r="FL10006">
            <v>193523.04</v>
          </cell>
        </row>
        <row r="10007">
          <cell r="FI10007" t="str">
            <v>OR</v>
          </cell>
          <cell r="FJ10007" t="str">
            <v>Bedrooms</v>
          </cell>
          <cell r="FK10007" t="str">
            <v>EISAq</v>
          </cell>
          <cell r="FL10007">
            <v>96761.52</v>
          </cell>
        </row>
        <row r="10008">
          <cell r="FI10008" t="str">
            <v>OR</v>
          </cell>
          <cell r="FJ10008" t="str">
            <v>Exterior</v>
          </cell>
          <cell r="FK10008" t="str">
            <v>EISAnqnx</v>
          </cell>
          <cell r="FL10008">
            <v>290284.56</v>
          </cell>
        </row>
        <row r="10009">
          <cell r="FI10009" t="str">
            <v>OR</v>
          </cell>
          <cell r="FJ10009" t="str">
            <v>Exterior</v>
          </cell>
          <cell r="FK10009" t="str">
            <v>EISAx</v>
          </cell>
          <cell r="FL10009">
            <v>870853.68</v>
          </cell>
        </row>
        <row r="10010">
          <cell r="FI10010" t="str">
            <v>OR</v>
          </cell>
          <cell r="FJ10010" t="str">
            <v>Kitchen</v>
          </cell>
          <cell r="FK10010" t="str">
            <v>EISAnqnx</v>
          </cell>
          <cell r="FL10010">
            <v>96761.52</v>
          </cell>
        </row>
        <row r="10011">
          <cell r="FI10011" t="str">
            <v>OR</v>
          </cell>
          <cell r="FJ10011" t="str">
            <v>Kitchen</v>
          </cell>
          <cell r="FK10011" t="str">
            <v>EISAq</v>
          </cell>
          <cell r="FL10011">
            <v>283833.79200000002</v>
          </cell>
        </row>
        <row r="10012">
          <cell r="FI10012" t="str">
            <v>OR</v>
          </cell>
          <cell r="FJ10012" t="str">
            <v>Living Room/Family Room</v>
          </cell>
          <cell r="FK10012" t="str">
            <v>EISAnqnx</v>
          </cell>
          <cell r="FL10012">
            <v>709584.48</v>
          </cell>
        </row>
        <row r="10013">
          <cell r="FI10013" t="str">
            <v>OR</v>
          </cell>
          <cell r="FJ10013" t="str">
            <v>Living Room/Family Room</v>
          </cell>
          <cell r="FK10013" t="str">
            <v>EISAq</v>
          </cell>
          <cell r="FL10013">
            <v>69345.755999999994</v>
          </cell>
        </row>
        <row r="10014">
          <cell r="FI10014" t="str">
            <v>OR</v>
          </cell>
          <cell r="FJ10014" t="str">
            <v>Other</v>
          </cell>
          <cell r="FK10014" t="str">
            <v>EISAnqnx</v>
          </cell>
          <cell r="FL10014">
            <v>645076.80000000005</v>
          </cell>
        </row>
        <row r="10015">
          <cell r="FI10015" t="str">
            <v>OR</v>
          </cell>
          <cell r="FJ10015" t="str">
            <v>Other</v>
          </cell>
          <cell r="FK10015" t="str">
            <v>EISAx</v>
          </cell>
          <cell r="FL10015">
            <v>290284.56</v>
          </cell>
        </row>
        <row r="10016">
          <cell r="FI10016" t="str">
            <v>WA</v>
          </cell>
          <cell r="FJ10016" t="str">
            <v>Bathroom</v>
          </cell>
          <cell r="FK10016" t="str">
            <v>EISAnqnx</v>
          </cell>
          <cell r="FL10016">
            <v>914058.23999999999</v>
          </cell>
        </row>
        <row r="10017">
          <cell r="FI10017" t="str">
            <v>WA</v>
          </cell>
          <cell r="FJ10017" t="str">
            <v>Bathroom</v>
          </cell>
          <cell r="FK10017" t="str">
            <v>EISAx</v>
          </cell>
          <cell r="FL10017">
            <v>961665.44000000006</v>
          </cell>
        </row>
        <row r="10018">
          <cell r="FI10018" t="str">
            <v>WA</v>
          </cell>
          <cell r="FJ10018" t="str">
            <v>Bedrooms</v>
          </cell>
          <cell r="FK10018" t="str">
            <v>EISAnqnx</v>
          </cell>
          <cell r="FL10018">
            <v>1361565.92</v>
          </cell>
        </row>
        <row r="10019">
          <cell r="FI10019" t="str">
            <v>WA</v>
          </cell>
          <cell r="FJ10019" t="str">
            <v>Garage</v>
          </cell>
          <cell r="FK10019" t="str">
            <v>EISAnqnx</v>
          </cell>
          <cell r="FL10019">
            <v>647457.92000000004</v>
          </cell>
        </row>
        <row r="10020">
          <cell r="FI10020" t="str">
            <v>WA</v>
          </cell>
          <cell r="FJ10020" t="str">
            <v>Kitchen</v>
          </cell>
          <cell r="FK10020" t="str">
            <v>EISAq</v>
          </cell>
          <cell r="FL10020">
            <v>125683.008</v>
          </cell>
        </row>
        <row r="10021">
          <cell r="FI10021" t="str">
            <v>WA</v>
          </cell>
          <cell r="FJ10021" t="str">
            <v>Kitchen</v>
          </cell>
          <cell r="FK10021" t="str">
            <v>EISAx</v>
          </cell>
          <cell r="FL10021">
            <v>504636.32</v>
          </cell>
        </row>
        <row r="10022">
          <cell r="FI10022" t="str">
            <v>WA</v>
          </cell>
          <cell r="FJ10022" t="str">
            <v>Living Room/Family Room</v>
          </cell>
          <cell r="FK10022" t="str">
            <v>EISAnqnx</v>
          </cell>
          <cell r="FL10022">
            <v>114257.28</v>
          </cell>
        </row>
        <row r="10023">
          <cell r="FI10023" t="str">
            <v>WA</v>
          </cell>
          <cell r="FJ10023" t="str">
            <v>Living Room/Family Room</v>
          </cell>
          <cell r="FK10023" t="str">
            <v>EISAx</v>
          </cell>
          <cell r="FL10023">
            <v>761715.19999999995</v>
          </cell>
        </row>
        <row r="10024">
          <cell r="FI10024" t="str">
            <v>WA</v>
          </cell>
          <cell r="FJ10024" t="str">
            <v>Other</v>
          </cell>
          <cell r="FK10024" t="str">
            <v>EISAnqnx</v>
          </cell>
          <cell r="FL10024">
            <v>599850.72</v>
          </cell>
        </row>
        <row r="10025">
          <cell r="FI10025" t="str">
            <v>WA</v>
          </cell>
          <cell r="FJ10025" t="str">
            <v>Other</v>
          </cell>
          <cell r="FK10025" t="str">
            <v>EISAx</v>
          </cell>
          <cell r="FL10025">
            <v>571286.4</v>
          </cell>
        </row>
        <row r="10026">
          <cell r="FI10026" t="str">
            <v>OR</v>
          </cell>
          <cell r="FJ10026" t="str">
            <v>Bathroom</v>
          </cell>
          <cell r="FK10026" t="str">
            <v>EISAnqnx</v>
          </cell>
          <cell r="FL10026">
            <v>96761.52</v>
          </cell>
        </row>
        <row r="10027">
          <cell r="FI10027" t="str">
            <v>OR</v>
          </cell>
          <cell r="FJ10027" t="str">
            <v>Bedrooms</v>
          </cell>
          <cell r="FK10027" t="str">
            <v>EISAnqnx</v>
          </cell>
          <cell r="FL10027">
            <v>451553.76</v>
          </cell>
        </row>
        <row r="10028">
          <cell r="FI10028" t="str">
            <v>OR</v>
          </cell>
          <cell r="FJ10028" t="str">
            <v>Bedrooms</v>
          </cell>
          <cell r="FK10028" t="str">
            <v>EISAq</v>
          </cell>
          <cell r="FL10028">
            <v>258030.72</v>
          </cell>
        </row>
        <row r="10029">
          <cell r="FI10029" t="str">
            <v>OR</v>
          </cell>
          <cell r="FJ10029" t="str">
            <v>Exterior</v>
          </cell>
          <cell r="FK10029" t="str">
            <v>EISAnqnx</v>
          </cell>
          <cell r="FL10029">
            <v>193523.04</v>
          </cell>
        </row>
        <row r="10030">
          <cell r="FI10030" t="str">
            <v>OR</v>
          </cell>
          <cell r="FJ10030" t="str">
            <v>Garage</v>
          </cell>
          <cell r="FK10030" t="str">
            <v>EISAnqnx</v>
          </cell>
          <cell r="FL10030">
            <v>96761.52</v>
          </cell>
        </row>
        <row r="10031">
          <cell r="FI10031" t="str">
            <v>OR</v>
          </cell>
          <cell r="FJ10031" t="str">
            <v>Kitchen</v>
          </cell>
          <cell r="FK10031" t="str">
            <v>EISAnqnx</v>
          </cell>
          <cell r="FL10031">
            <v>193523.04</v>
          </cell>
        </row>
        <row r="10032">
          <cell r="FI10032" t="str">
            <v>OR</v>
          </cell>
          <cell r="FJ10032" t="str">
            <v>Kitchen</v>
          </cell>
          <cell r="FK10032" t="str">
            <v>EISAq</v>
          </cell>
          <cell r="FL10032">
            <v>11288.844000000001</v>
          </cell>
        </row>
        <row r="10033">
          <cell r="FI10033" t="str">
            <v>OR</v>
          </cell>
          <cell r="FJ10033" t="str">
            <v>Living Room/Family Room</v>
          </cell>
          <cell r="FK10033" t="str">
            <v>EISAnqnx</v>
          </cell>
          <cell r="FL10033">
            <v>274157.64</v>
          </cell>
        </row>
        <row r="10034">
          <cell r="FI10034" t="str">
            <v>MT</v>
          </cell>
          <cell r="FJ10034" t="str">
            <v>Bathroom</v>
          </cell>
          <cell r="FK10034" t="str">
            <v>EISAnqnx</v>
          </cell>
          <cell r="FL10034">
            <v>412084.44000000006</v>
          </cell>
        </row>
        <row r="10035">
          <cell r="FI10035" t="str">
            <v>MT</v>
          </cell>
          <cell r="FJ10035" t="str">
            <v>Bathroom</v>
          </cell>
          <cell r="FK10035" t="str">
            <v>EISAx</v>
          </cell>
          <cell r="FL10035">
            <v>274722.96000000002</v>
          </cell>
        </row>
        <row r="10036">
          <cell r="FI10036" t="str">
            <v>MT</v>
          </cell>
          <cell r="FJ10036" t="str">
            <v>Bedrooms</v>
          </cell>
          <cell r="FK10036" t="str">
            <v>EISAnqnx</v>
          </cell>
          <cell r="FL10036">
            <v>503658.76</v>
          </cell>
        </row>
        <row r="10037">
          <cell r="FI10037" t="str">
            <v>MT</v>
          </cell>
          <cell r="FJ10037" t="str">
            <v>Bedrooms</v>
          </cell>
          <cell r="FK10037" t="str">
            <v>EISAx</v>
          </cell>
          <cell r="FL10037">
            <v>274722.96000000002</v>
          </cell>
        </row>
        <row r="10038">
          <cell r="FI10038" t="str">
            <v>MT</v>
          </cell>
          <cell r="FJ10038" t="str">
            <v>Exterior</v>
          </cell>
          <cell r="FK10038" t="str">
            <v>EISAnqnx</v>
          </cell>
          <cell r="FL10038">
            <v>343403.7</v>
          </cell>
        </row>
        <row r="10039">
          <cell r="FI10039" t="str">
            <v>MT</v>
          </cell>
          <cell r="FJ10039" t="str">
            <v>Exterior</v>
          </cell>
          <cell r="FK10039" t="str">
            <v>EISAx</v>
          </cell>
          <cell r="FL10039">
            <v>412084.44000000006</v>
          </cell>
        </row>
        <row r="10040">
          <cell r="FI10040" t="str">
            <v>MT</v>
          </cell>
          <cell r="FJ10040" t="str">
            <v>Garage</v>
          </cell>
          <cell r="FK10040" t="str">
            <v>EISAq</v>
          </cell>
          <cell r="FL10040">
            <v>51510.555000000008</v>
          </cell>
        </row>
        <row r="10041">
          <cell r="FI10041" t="str">
            <v>MT</v>
          </cell>
          <cell r="FJ10041" t="str">
            <v>Garage</v>
          </cell>
          <cell r="FK10041" t="str">
            <v>EISAx</v>
          </cell>
          <cell r="FL10041">
            <v>412084.44000000006</v>
          </cell>
        </row>
        <row r="10042">
          <cell r="FI10042" t="str">
            <v>MT</v>
          </cell>
          <cell r="FJ10042" t="str">
            <v>Living Room/Family Room</v>
          </cell>
          <cell r="FK10042" t="str">
            <v>EISAnqnx</v>
          </cell>
          <cell r="FL10042">
            <v>74404.135000000009</v>
          </cell>
        </row>
        <row r="10043">
          <cell r="FI10043" t="str">
            <v>MT</v>
          </cell>
          <cell r="FJ10043" t="str">
            <v>Living Room/Family Room</v>
          </cell>
          <cell r="FK10043" t="str">
            <v>EISAx</v>
          </cell>
          <cell r="FL10043">
            <v>1030211.1000000001</v>
          </cell>
        </row>
        <row r="10044">
          <cell r="FI10044" t="str">
            <v>MT</v>
          </cell>
          <cell r="FJ10044" t="str">
            <v>Other</v>
          </cell>
          <cell r="FK10044" t="str">
            <v>EISAnqnx</v>
          </cell>
          <cell r="FL10044">
            <v>366297.28</v>
          </cell>
        </row>
        <row r="10045">
          <cell r="FI10045" t="str">
            <v>MT</v>
          </cell>
          <cell r="FJ10045" t="str">
            <v>Other</v>
          </cell>
          <cell r="FK10045" t="str">
            <v>EISAx</v>
          </cell>
          <cell r="FL10045">
            <v>1236253.32</v>
          </cell>
        </row>
        <row r="10046">
          <cell r="FI10046" t="str">
            <v>ID</v>
          </cell>
          <cell r="FJ10046" t="str">
            <v>Bathroom</v>
          </cell>
          <cell r="FK10046" t="str">
            <v>EISAnqnx</v>
          </cell>
          <cell r="FL10046">
            <v>454291.68</v>
          </cell>
        </row>
        <row r="10047">
          <cell r="FI10047" t="str">
            <v>ID</v>
          </cell>
          <cell r="FJ10047" t="str">
            <v>Bedrooms</v>
          </cell>
          <cell r="FK10047" t="str">
            <v>EISAnqnx</v>
          </cell>
          <cell r="FL10047">
            <v>738223.98</v>
          </cell>
        </row>
        <row r="10048">
          <cell r="FI10048" t="str">
            <v>ID</v>
          </cell>
          <cell r="FJ10048" t="str">
            <v>Bedrooms</v>
          </cell>
          <cell r="FK10048" t="str">
            <v>EISAx</v>
          </cell>
          <cell r="FL10048">
            <v>94644.1</v>
          </cell>
        </row>
        <row r="10049">
          <cell r="FI10049" t="str">
            <v>ID</v>
          </cell>
          <cell r="FJ10049" t="str">
            <v>Exterior</v>
          </cell>
          <cell r="FK10049" t="str">
            <v>EISAnqnx</v>
          </cell>
          <cell r="FL10049">
            <v>454291.68</v>
          </cell>
        </row>
        <row r="10050">
          <cell r="FI10050" t="str">
            <v>ID</v>
          </cell>
          <cell r="FJ10050" t="str">
            <v>Kitchen</v>
          </cell>
          <cell r="FK10050" t="str">
            <v>EISAnqnx</v>
          </cell>
          <cell r="FL10050">
            <v>283932.3</v>
          </cell>
        </row>
        <row r="10051">
          <cell r="FI10051" t="str">
            <v>ID</v>
          </cell>
          <cell r="FJ10051" t="str">
            <v>Kitchen</v>
          </cell>
          <cell r="FK10051" t="str">
            <v>EISAx</v>
          </cell>
          <cell r="FL10051">
            <v>454291.68</v>
          </cell>
        </row>
        <row r="10052">
          <cell r="FI10052" t="str">
            <v>ID</v>
          </cell>
          <cell r="FJ10052" t="str">
            <v>Living Room/Family Room</v>
          </cell>
          <cell r="FK10052" t="str">
            <v>EISAnqnx</v>
          </cell>
          <cell r="FL10052">
            <v>605722.24</v>
          </cell>
        </row>
        <row r="10053">
          <cell r="FI10053" t="str">
            <v>ID</v>
          </cell>
          <cell r="FJ10053" t="str">
            <v>Living Room/Family Room</v>
          </cell>
          <cell r="FK10053" t="str">
            <v>EISAx</v>
          </cell>
          <cell r="FL10053">
            <v>851796.9</v>
          </cell>
        </row>
        <row r="10054">
          <cell r="FI10054" t="str">
            <v>ID</v>
          </cell>
          <cell r="FJ10054" t="str">
            <v>Other</v>
          </cell>
          <cell r="FK10054" t="str">
            <v>EISAnqnx</v>
          </cell>
          <cell r="FL10054">
            <v>1873953.1800000002</v>
          </cell>
        </row>
        <row r="10055">
          <cell r="FI10055" t="str">
            <v>ID</v>
          </cell>
          <cell r="FJ10055" t="str">
            <v>Other</v>
          </cell>
          <cell r="FK10055" t="str">
            <v>EISAq</v>
          </cell>
          <cell r="FL10055">
            <v>253646.18799999999</v>
          </cell>
        </row>
        <row r="10056">
          <cell r="FI10056" t="str">
            <v>ID</v>
          </cell>
          <cell r="FJ10056" t="str">
            <v>Other</v>
          </cell>
          <cell r="FK10056" t="str">
            <v>EISAx</v>
          </cell>
          <cell r="FL10056">
            <v>946441</v>
          </cell>
        </row>
        <row r="10057">
          <cell r="FI10057" t="str">
            <v>WA</v>
          </cell>
          <cell r="FJ10057" t="str">
            <v>Bathroom</v>
          </cell>
          <cell r="FK10057" t="str">
            <v>EISAnqnx</v>
          </cell>
          <cell r="FL10057">
            <v>135199.54499999998</v>
          </cell>
        </row>
        <row r="10058">
          <cell r="FI10058" t="str">
            <v>WA</v>
          </cell>
          <cell r="FJ10058" t="str">
            <v>Bathroom</v>
          </cell>
          <cell r="FK10058" t="str">
            <v>EISAq</v>
          </cell>
          <cell r="FL10058">
            <v>45759.845999999998</v>
          </cell>
        </row>
        <row r="10059">
          <cell r="FI10059" t="str">
            <v>WA</v>
          </cell>
          <cell r="FJ10059" t="str">
            <v>Bedrooms</v>
          </cell>
          <cell r="FK10059" t="str">
            <v>EISAq</v>
          </cell>
          <cell r="FL10059">
            <v>54079.817999999999</v>
          </cell>
        </row>
        <row r="10060">
          <cell r="FI10060" t="str">
            <v>WA</v>
          </cell>
          <cell r="FJ10060" t="str">
            <v>Exterior</v>
          </cell>
          <cell r="FK10060" t="str">
            <v>EISAq</v>
          </cell>
          <cell r="FL10060">
            <v>81119.726999999999</v>
          </cell>
        </row>
        <row r="10061">
          <cell r="FI10061" t="str">
            <v>WA</v>
          </cell>
          <cell r="FJ10061" t="str">
            <v>Kitchen</v>
          </cell>
          <cell r="FK10061" t="str">
            <v>EISAq</v>
          </cell>
          <cell r="FL10061">
            <v>58239.803999999996</v>
          </cell>
        </row>
        <row r="10062">
          <cell r="FI10062" t="str">
            <v>WA</v>
          </cell>
          <cell r="FJ10062" t="str">
            <v>Living Room/Family Room</v>
          </cell>
          <cell r="FK10062" t="str">
            <v>EISAx</v>
          </cell>
          <cell r="FL10062">
            <v>519998.25</v>
          </cell>
        </row>
        <row r="10063">
          <cell r="FI10063" t="str">
            <v>WA</v>
          </cell>
          <cell r="FJ10063" t="str">
            <v>Other</v>
          </cell>
          <cell r="FK10063" t="str">
            <v>EISAnqnx</v>
          </cell>
          <cell r="FL10063">
            <v>135199.54499999998</v>
          </cell>
        </row>
        <row r="10064">
          <cell r="FI10064" t="str">
            <v>WA</v>
          </cell>
          <cell r="FJ10064" t="str">
            <v>Other</v>
          </cell>
          <cell r="FK10064" t="str">
            <v>EISAq</v>
          </cell>
          <cell r="FL10064">
            <v>253759.14599999998</v>
          </cell>
        </row>
        <row r="10065">
          <cell r="FI10065" t="str">
            <v>WA</v>
          </cell>
          <cell r="FJ10065" t="str">
            <v>Other</v>
          </cell>
          <cell r="FK10065" t="str">
            <v>EISAx</v>
          </cell>
          <cell r="FL10065">
            <v>457598.45999999996</v>
          </cell>
        </row>
        <row r="10066">
          <cell r="FI10066" t="str">
            <v>ID</v>
          </cell>
          <cell r="FJ10066" t="str">
            <v>Bathroom</v>
          </cell>
          <cell r="FK10066" t="str">
            <v>EISAnqnx</v>
          </cell>
          <cell r="FL10066">
            <v>357739.5</v>
          </cell>
        </row>
        <row r="10067">
          <cell r="FI10067" t="str">
            <v>ID</v>
          </cell>
          <cell r="FJ10067" t="str">
            <v>Bedrooms</v>
          </cell>
          <cell r="FK10067" t="str">
            <v>EISAnqnx</v>
          </cell>
          <cell r="FL10067">
            <v>262342.3</v>
          </cell>
        </row>
        <row r="10068">
          <cell r="FI10068" t="str">
            <v>ID</v>
          </cell>
          <cell r="FJ10068" t="str">
            <v>Exterior</v>
          </cell>
          <cell r="FK10068" t="str">
            <v>EISAnqnx</v>
          </cell>
          <cell r="FL10068">
            <v>178869.75</v>
          </cell>
        </row>
        <row r="10069">
          <cell r="FI10069" t="str">
            <v>ID</v>
          </cell>
          <cell r="FJ10069" t="str">
            <v>Exterior</v>
          </cell>
          <cell r="FK10069" t="str">
            <v>EISAq</v>
          </cell>
          <cell r="FL10069">
            <v>52468.46</v>
          </cell>
        </row>
        <row r="10070">
          <cell r="FI10070" t="str">
            <v>ID</v>
          </cell>
          <cell r="FJ10070" t="str">
            <v>Kitchen</v>
          </cell>
          <cell r="FK10070" t="str">
            <v>EISAx</v>
          </cell>
          <cell r="FL10070">
            <v>936085.02499999991</v>
          </cell>
        </row>
        <row r="10071">
          <cell r="FI10071" t="str">
            <v>ID</v>
          </cell>
          <cell r="FJ10071" t="str">
            <v>Living Room/Family Room</v>
          </cell>
          <cell r="FK10071" t="str">
            <v>EISAnqnx</v>
          </cell>
          <cell r="FL10071">
            <v>381588.8</v>
          </cell>
        </row>
        <row r="10072">
          <cell r="FI10072" t="str">
            <v>ID</v>
          </cell>
          <cell r="FJ10072" t="str">
            <v>Living Room/Family Room</v>
          </cell>
          <cell r="FK10072" t="str">
            <v>EISAq</v>
          </cell>
          <cell r="FL10072">
            <v>71547.899999999994</v>
          </cell>
        </row>
        <row r="10073">
          <cell r="FI10073" t="str">
            <v>ID</v>
          </cell>
          <cell r="FJ10073" t="str">
            <v>Living Room/Family Room</v>
          </cell>
          <cell r="FK10073" t="str">
            <v>EISAx</v>
          </cell>
          <cell r="FL10073">
            <v>1228238.95</v>
          </cell>
        </row>
        <row r="10074">
          <cell r="FI10074" t="str">
            <v>ID</v>
          </cell>
          <cell r="FJ10074" t="str">
            <v>Other</v>
          </cell>
          <cell r="FK10074" t="str">
            <v>EISAnqnx</v>
          </cell>
          <cell r="FL10074">
            <v>160982.77499999999</v>
          </cell>
        </row>
        <row r="10075">
          <cell r="FI10075" t="str">
            <v>ID</v>
          </cell>
          <cell r="FJ10075" t="str">
            <v>Other</v>
          </cell>
          <cell r="FK10075" t="str">
            <v>EISAq</v>
          </cell>
          <cell r="FL10075">
            <v>26234.23</v>
          </cell>
        </row>
        <row r="10076">
          <cell r="FI10076" t="str">
            <v>ID</v>
          </cell>
          <cell r="FJ10076" t="str">
            <v>Other</v>
          </cell>
          <cell r="FK10076" t="str">
            <v>EISAx</v>
          </cell>
          <cell r="FL10076">
            <v>89434.875</v>
          </cell>
        </row>
        <row r="10077">
          <cell r="FI10077" t="str">
            <v>WA</v>
          </cell>
          <cell r="FJ10077" t="str">
            <v>Bathroom</v>
          </cell>
          <cell r="FK10077" t="str">
            <v>EISAnqnx</v>
          </cell>
          <cell r="FL10077">
            <v>418943.36</v>
          </cell>
        </row>
        <row r="10078">
          <cell r="FI10078" t="str">
            <v>WA</v>
          </cell>
          <cell r="FJ10078" t="str">
            <v>Bathroom</v>
          </cell>
          <cell r="FK10078" t="str">
            <v>EISAq</v>
          </cell>
          <cell r="FL10078">
            <v>57128.639999999999</v>
          </cell>
        </row>
        <row r="10079">
          <cell r="FI10079" t="str">
            <v>WA</v>
          </cell>
          <cell r="FJ10079" t="str">
            <v>Bedrooms</v>
          </cell>
          <cell r="FK10079" t="str">
            <v>EISAnqnx</v>
          </cell>
          <cell r="FL10079">
            <v>466550.56</v>
          </cell>
        </row>
        <row r="10080">
          <cell r="FI10080" t="str">
            <v>WA</v>
          </cell>
          <cell r="FJ10080" t="str">
            <v>Bedrooms</v>
          </cell>
          <cell r="FK10080" t="str">
            <v>EISAq</v>
          </cell>
          <cell r="FL10080">
            <v>85692.96</v>
          </cell>
        </row>
        <row r="10081">
          <cell r="FI10081" t="str">
            <v>WA</v>
          </cell>
          <cell r="FJ10081" t="str">
            <v>Bedrooms</v>
          </cell>
          <cell r="FK10081" t="str">
            <v>EISAx</v>
          </cell>
          <cell r="FL10081">
            <v>437986.24</v>
          </cell>
        </row>
        <row r="10082">
          <cell r="FI10082" t="str">
            <v>WA</v>
          </cell>
          <cell r="FJ10082" t="str">
            <v>Exterior</v>
          </cell>
          <cell r="FK10082" t="str">
            <v>EISAnqnx</v>
          </cell>
          <cell r="FL10082">
            <v>228514.56</v>
          </cell>
        </row>
        <row r="10083">
          <cell r="FI10083" t="str">
            <v>WA</v>
          </cell>
          <cell r="FJ10083" t="str">
            <v>Exterior</v>
          </cell>
          <cell r="FK10083" t="str">
            <v>EISAq</v>
          </cell>
          <cell r="FL10083">
            <v>125683.008</v>
          </cell>
        </row>
        <row r="10084">
          <cell r="FI10084" t="str">
            <v>WA</v>
          </cell>
          <cell r="FJ10084" t="str">
            <v>Exterior</v>
          </cell>
          <cell r="FK10084" t="str">
            <v>EISAx</v>
          </cell>
          <cell r="FL10084">
            <v>380857.59999999998</v>
          </cell>
        </row>
        <row r="10085">
          <cell r="FI10085" t="str">
            <v>WA</v>
          </cell>
          <cell r="FJ10085" t="str">
            <v>Garage</v>
          </cell>
          <cell r="FK10085" t="str">
            <v>EISAnqnx</v>
          </cell>
          <cell r="FL10085">
            <v>114257.28</v>
          </cell>
        </row>
        <row r="10086">
          <cell r="FI10086" t="str">
            <v>WA</v>
          </cell>
          <cell r="FJ10086" t="str">
            <v>Garage</v>
          </cell>
          <cell r="FK10086" t="str">
            <v>EISAq</v>
          </cell>
          <cell r="FL10086">
            <v>609372.16000000003</v>
          </cell>
        </row>
        <row r="10087">
          <cell r="FI10087" t="str">
            <v>WA</v>
          </cell>
          <cell r="FJ10087" t="str">
            <v>Kitchen</v>
          </cell>
          <cell r="FK10087" t="str">
            <v>EISAnqnx</v>
          </cell>
          <cell r="FL10087">
            <v>114257.28</v>
          </cell>
        </row>
        <row r="10088">
          <cell r="FI10088" t="str">
            <v>WA</v>
          </cell>
          <cell r="FJ10088" t="str">
            <v>Kitchen</v>
          </cell>
          <cell r="FK10088" t="str">
            <v>EISAq</v>
          </cell>
          <cell r="FL10088">
            <v>85692.96</v>
          </cell>
        </row>
        <row r="10089">
          <cell r="FI10089" t="str">
            <v>WA</v>
          </cell>
          <cell r="FJ10089" t="str">
            <v>Living Room/Family Room</v>
          </cell>
          <cell r="FK10089" t="str">
            <v>EISAnqnx</v>
          </cell>
          <cell r="FL10089">
            <v>714108</v>
          </cell>
        </row>
        <row r="10090">
          <cell r="FI10090" t="str">
            <v>WA</v>
          </cell>
          <cell r="FJ10090" t="str">
            <v>Living Room/Family Room</v>
          </cell>
          <cell r="FK10090" t="str">
            <v>EISAq</v>
          </cell>
          <cell r="FL10090">
            <v>628415.04</v>
          </cell>
        </row>
        <row r="10091">
          <cell r="FI10091" t="str">
            <v>WA</v>
          </cell>
          <cell r="FJ10091" t="str">
            <v>Other</v>
          </cell>
          <cell r="FK10091" t="str">
            <v>EISAnqnx</v>
          </cell>
          <cell r="FL10091">
            <v>599850.72</v>
          </cell>
        </row>
        <row r="10092">
          <cell r="FI10092" t="str">
            <v>WA</v>
          </cell>
          <cell r="FJ10092" t="str">
            <v>Other</v>
          </cell>
          <cell r="FK10092" t="str">
            <v>EISAq</v>
          </cell>
          <cell r="FL10092">
            <v>380857.59999999998</v>
          </cell>
        </row>
        <row r="10093">
          <cell r="FI10093" t="str">
            <v>WA</v>
          </cell>
          <cell r="FJ10093" t="str">
            <v>Bathroom</v>
          </cell>
          <cell r="FK10093" t="str">
            <v>EISAnqnx</v>
          </cell>
          <cell r="FL10093">
            <v>998396.64</v>
          </cell>
        </row>
        <row r="10094">
          <cell r="FI10094" t="str">
            <v>WA</v>
          </cell>
          <cell r="FJ10094" t="str">
            <v>Bedrooms</v>
          </cell>
          <cell r="FK10094" t="str">
            <v>EISAnqnx</v>
          </cell>
          <cell r="FL10094">
            <v>499198.32</v>
          </cell>
        </row>
        <row r="10095">
          <cell r="FI10095" t="str">
            <v>WA</v>
          </cell>
          <cell r="FJ10095" t="str">
            <v>Bedrooms</v>
          </cell>
          <cell r="FK10095" t="str">
            <v>EISAq</v>
          </cell>
          <cell r="FL10095">
            <v>45759.845999999998</v>
          </cell>
        </row>
        <row r="10096">
          <cell r="FI10096" t="str">
            <v>WA</v>
          </cell>
          <cell r="FJ10096" t="str">
            <v>Kitchen</v>
          </cell>
          <cell r="FK10096" t="str">
            <v>EISAnqnx</v>
          </cell>
          <cell r="FL10096">
            <v>124799.58</v>
          </cell>
        </row>
        <row r="10097">
          <cell r="FI10097" t="str">
            <v>WA</v>
          </cell>
          <cell r="FJ10097" t="str">
            <v>Kitchen</v>
          </cell>
          <cell r="FK10097" t="str">
            <v>EISAq</v>
          </cell>
          <cell r="FL10097">
            <v>137279.538</v>
          </cell>
        </row>
        <row r="10098">
          <cell r="FI10098" t="str">
            <v>WA</v>
          </cell>
          <cell r="FJ10098" t="str">
            <v>Kitchen</v>
          </cell>
          <cell r="FK10098" t="str">
            <v>EISAx</v>
          </cell>
          <cell r="FL10098">
            <v>1216795.905</v>
          </cell>
        </row>
        <row r="10099">
          <cell r="FI10099" t="str">
            <v>WA</v>
          </cell>
          <cell r="FJ10099" t="str">
            <v>Living Room/Family Room</v>
          </cell>
          <cell r="FK10099" t="str">
            <v>EISAnqnx</v>
          </cell>
          <cell r="FL10099">
            <v>1871993.7</v>
          </cell>
        </row>
        <row r="10100">
          <cell r="FI10100" t="str">
            <v>WA</v>
          </cell>
          <cell r="FJ10100" t="str">
            <v>Living Room/Family Room</v>
          </cell>
          <cell r="FK10100" t="str">
            <v>EISAq</v>
          </cell>
          <cell r="FL10100">
            <v>336958.86599999998</v>
          </cell>
        </row>
        <row r="10101">
          <cell r="FI10101" t="str">
            <v>WA</v>
          </cell>
          <cell r="FJ10101" t="str">
            <v>Other</v>
          </cell>
          <cell r="FK10101" t="str">
            <v>EISAnqnx</v>
          </cell>
          <cell r="FL10101">
            <v>779997.375</v>
          </cell>
        </row>
        <row r="10102">
          <cell r="FI10102" t="str">
            <v>WA</v>
          </cell>
          <cell r="FJ10102" t="str">
            <v>Other</v>
          </cell>
          <cell r="FK10102" t="str">
            <v>EISAq</v>
          </cell>
          <cell r="FL10102">
            <v>124799.58</v>
          </cell>
        </row>
        <row r="10103">
          <cell r="FI10103" t="str">
            <v>WA</v>
          </cell>
          <cell r="FJ10103" t="str">
            <v>Bathroom</v>
          </cell>
          <cell r="FK10103" t="str">
            <v>EISAnqnx</v>
          </cell>
          <cell r="FL10103">
            <v>1828116.48</v>
          </cell>
        </row>
        <row r="10104">
          <cell r="FI10104" t="str">
            <v>WA</v>
          </cell>
          <cell r="FJ10104" t="str">
            <v>Bathroom</v>
          </cell>
          <cell r="FK10104" t="str">
            <v>EISAx</v>
          </cell>
          <cell r="FL10104">
            <v>123778.72</v>
          </cell>
        </row>
        <row r="10105">
          <cell r="FI10105" t="str">
            <v>WA</v>
          </cell>
          <cell r="FJ10105" t="str">
            <v>Bedrooms</v>
          </cell>
          <cell r="FK10105" t="str">
            <v>EISAnqnx</v>
          </cell>
          <cell r="FL10105">
            <v>342771.84</v>
          </cell>
        </row>
        <row r="10106">
          <cell r="FI10106" t="str">
            <v>WA</v>
          </cell>
          <cell r="FJ10106" t="str">
            <v>Bedrooms</v>
          </cell>
          <cell r="FK10106" t="str">
            <v>EISAq</v>
          </cell>
          <cell r="FL10106">
            <v>127587.296</v>
          </cell>
        </row>
        <row r="10107">
          <cell r="FI10107" t="str">
            <v>WA</v>
          </cell>
          <cell r="FJ10107" t="str">
            <v>Exterior</v>
          </cell>
          <cell r="FK10107" t="str">
            <v>EISAq</v>
          </cell>
          <cell r="FL10107">
            <v>350388.99200000003</v>
          </cell>
        </row>
        <row r="10108">
          <cell r="FI10108" t="str">
            <v>WA</v>
          </cell>
          <cell r="FJ10108" t="str">
            <v>Exterior</v>
          </cell>
          <cell r="FK10108" t="str">
            <v>EISAx</v>
          </cell>
          <cell r="FL10108">
            <v>95214.399999999994</v>
          </cell>
        </row>
        <row r="10109">
          <cell r="FI10109" t="str">
            <v>WA</v>
          </cell>
          <cell r="FJ10109" t="str">
            <v>Garage</v>
          </cell>
          <cell r="FK10109" t="str">
            <v>EISAq</v>
          </cell>
          <cell r="FL10109">
            <v>392283.32799999998</v>
          </cell>
        </row>
        <row r="10110">
          <cell r="FI10110" t="str">
            <v>WA</v>
          </cell>
          <cell r="FJ10110" t="str">
            <v>Kitchen</v>
          </cell>
          <cell r="FK10110" t="str">
            <v>EISAq</v>
          </cell>
          <cell r="FL10110">
            <v>199950.24</v>
          </cell>
        </row>
        <row r="10111">
          <cell r="FI10111" t="str">
            <v>WA</v>
          </cell>
          <cell r="FJ10111" t="str">
            <v>Living Room/Family Room</v>
          </cell>
          <cell r="FK10111" t="str">
            <v>EISAq</v>
          </cell>
          <cell r="FL10111">
            <v>114257.28</v>
          </cell>
        </row>
        <row r="10112">
          <cell r="FI10112" t="str">
            <v>WA</v>
          </cell>
          <cell r="FJ10112" t="str">
            <v>Other</v>
          </cell>
          <cell r="FK10112" t="str">
            <v>EISAnqnx</v>
          </cell>
          <cell r="FL10112">
            <v>228514.56</v>
          </cell>
        </row>
        <row r="10113">
          <cell r="FI10113" t="str">
            <v>WA</v>
          </cell>
          <cell r="FJ10113" t="str">
            <v>Other</v>
          </cell>
          <cell r="FK10113" t="str">
            <v>EISAq</v>
          </cell>
          <cell r="FL10113">
            <v>142821.6</v>
          </cell>
        </row>
        <row r="10114">
          <cell r="FI10114" t="str">
            <v>ID</v>
          </cell>
          <cell r="FJ10114" t="str">
            <v>Bathroom</v>
          </cell>
          <cell r="FK10114" t="str">
            <v>EISAq</v>
          </cell>
          <cell r="FL10114">
            <v>56786.46</v>
          </cell>
        </row>
        <row r="10115">
          <cell r="FI10115" t="str">
            <v>ID</v>
          </cell>
          <cell r="FJ10115" t="str">
            <v>Bathroom</v>
          </cell>
          <cell r="FK10115" t="str">
            <v>EISAx</v>
          </cell>
          <cell r="FL10115">
            <v>473220.5</v>
          </cell>
        </row>
        <row r="10116">
          <cell r="FI10116" t="str">
            <v>ID</v>
          </cell>
          <cell r="FJ10116" t="str">
            <v>Bedrooms</v>
          </cell>
          <cell r="FK10116" t="str">
            <v>EISAnqnx</v>
          </cell>
          <cell r="FL10116">
            <v>1287159.76</v>
          </cell>
        </row>
        <row r="10117">
          <cell r="FI10117" t="str">
            <v>ID</v>
          </cell>
          <cell r="FJ10117" t="str">
            <v>Bedrooms</v>
          </cell>
          <cell r="FK10117" t="str">
            <v>EISAq</v>
          </cell>
          <cell r="FL10117">
            <v>56786.46</v>
          </cell>
        </row>
        <row r="10118">
          <cell r="FI10118" t="str">
            <v>ID</v>
          </cell>
          <cell r="FJ10118" t="str">
            <v>Bedrooms</v>
          </cell>
          <cell r="FK10118" t="str">
            <v>EISAx</v>
          </cell>
          <cell r="FL10118">
            <v>530006.96</v>
          </cell>
        </row>
        <row r="10119">
          <cell r="FI10119" t="str">
            <v>ID</v>
          </cell>
          <cell r="FJ10119" t="str">
            <v>Exterior</v>
          </cell>
          <cell r="FK10119" t="str">
            <v>EISAq</v>
          </cell>
          <cell r="FL10119">
            <v>56786.46</v>
          </cell>
        </row>
        <row r="10120">
          <cell r="FI10120" t="str">
            <v>ID</v>
          </cell>
          <cell r="FJ10120" t="str">
            <v>Exterior</v>
          </cell>
          <cell r="FK10120" t="str">
            <v>EISAx</v>
          </cell>
          <cell r="FL10120">
            <v>795010.44000000006</v>
          </cell>
        </row>
        <row r="10121">
          <cell r="FI10121" t="str">
            <v>ID</v>
          </cell>
          <cell r="FJ10121" t="str">
            <v>Kitchen</v>
          </cell>
          <cell r="FK10121" t="str">
            <v>EISAnqnx</v>
          </cell>
          <cell r="FL10121">
            <v>227145.84</v>
          </cell>
        </row>
        <row r="10122">
          <cell r="FI10122" t="str">
            <v>ID</v>
          </cell>
          <cell r="FJ10122" t="str">
            <v>Kitchen</v>
          </cell>
          <cell r="FK10122" t="str">
            <v>EISAq</v>
          </cell>
          <cell r="FL10122">
            <v>56786.46</v>
          </cell>
        </row>
        <row r="10123">
          <cell r="FI10123" t="str">
            <v>ID</v>
          </cell>
          <cell r="FJ10123" t="str">
            <v>Living Room/Family Room</v>
          </cell>
          <cell r="FK10123" t="str">
            <v>EISAnqnx</v>
          </cell>
          <cell r="FL10123">
            <v>681437.52</v>
          </cell>
        </row>
        <row r="10124">
          <cell r="FI10124" t="str">
            <v>ID</v>
          </cell>
          <cell r="FJ10124" t="str">
            <v>Living Room/Family Room</v>
          </cell>
          <cell r="FK10124" t="str">
            <v>EISAq</v>
          </cell>
          <cell r="FL10124">
            <v>609508.00400000007</v>
          </cell>
        </row>
        <row r="10125">
          <cell r="FI10125" t="str">
            <v>ID</v>
          </cell>
          <cell r="FJ10125" t="str">
            <v>Living Room/Family Room</v>
          </cell>
          <cell r="FK10125" t="str">
            <v>EISAx</v>
          </cell>
          <cell r="FL10125">
            <v>378576.4</v>
          </cell>
        </row>
        <row r="10126">
          <cell r="FI10126" t="str">
            <v>ID</v>
          </cell>
          <cell r="FJ10126" t="str">
            <v>Other</v>
          </cell>
          <cell r="FK10126" t="str">
            <v>EISAq</v>
          </cell>
          <cell r="FL10126">
            <v>1105443.088</v>
          </cell>
        </row>
        <row r="10127">
          <cell r="FI10127" t="str">
            <v>OR</v>
          </cell>
          <cell r="FJ10127" t="str">
            <v>Bathroom</v>
          </cell>
          <cell r="FK10127" t="str">
            <v>EISAnqnx</v>
          </cell>
          <cell r="FL10127">
            <v>193523.04</v>
          </cell>
        </row>
        <row r="10128">
          <cell r="FI10128" t="str">
            <v>OR</v>
          </cell>
          <cell r="FJ10128" t="str">
            <v>Bathroom</v>
          </cell>
          <cell r="FK10128" t="str">
            <v>EISAx</v>
          </cell>
          <cell r="FL10128">
            <v>193523.04</v>
          </cell>
        </row>
        <row r="10129">
          <cell r="FI10129" t="str">
            <v>OR</v>
          </cell>
          <cell r="FJ10129" t="str">
            <v>Bedrooms</v>
          </cell>
          <cell r="FK10129" t="str">
            <v>EISAnqnx</v>
          </cell>
          <cell r="FL10129">
            <v>395109.54</v>
          </cell>
        </row>
        <row r="10130">
          <cell r="FI10130" t="str">
            <v>OR</v>
          </cell>
          <cell r="FJ10130" t="str">
            <v>Bedrooms</v>
          </cell>
          <cell r="FK10130" t="str">
            <v>EISAq</v>
          </cell>
          <cell r="FL10130">
            <v>141916.89600000001</v>
          </cell>
        </row>
        <row r="10131">
          <cell r="FI10131" t="str">
            <v>OR</v>
          </cell>
          <cell r="FJ10131" t="str">
            <v>Exterior</v>
          </cell>
          <cell r="FK10131" t="str">
            <v>EISAq</v>
          </cell>
          <cell r="FL10131">
            <v>90310.752000000008</v>
          </cell>
        </row>
        <row r="10132">
          <cell r="FI10132" t="str">
            <v>OR</v>
          </cell>
          <cell r="FJ10132" t="str">
            <v>Garage</v>
          </cell>
          <cell r="FK10132" t="str">
            <v>EISAnqnx</v>
          </cell>
          <cell r="FL10132">
            <v>96761.52</v>
          </cell>
        </row>
        <row r="10133">
          <cell r="FI10133" t="str">
            <v>OR</v>
          </cell>
          <cell r="FJ10133" t="str">
            <v>Garage</v>
          </cell>
          <cell r="FK10133" t="str">
            <v>EISAq</v>
          </cell>
          <cell r="FL10133">
            <v>387046.08</v>
          </cell>
        </row>
        <row r="10134">
          <cell r="FI10134" t="str">
            <v>OR</v>
          </cell>
          <cell r="FJ10134" t="str">
            <v>Kitchen</v>
          </cell>
          <cell r="FK10134" t="str">
            <v>EISAnqnx</v>
          </cell>
          <cell r="FL10134">
            <v>193523.04</v>
          </cell>
        </row>
        <row r="10135">
          <cell r="FI10135" t="str">
            <v>OR</v>
          </cell>
          <cell r="FJ10135" t="str">
            <v>Kitchen</v>
          </cell>
          <cell r="FK10135" t="str">
            <v>EISAq</v>
          </cell>
          <cell r="FL10135">
            <v>70958.448000000004</v>
          </cell>
        </row>
        <row r="10136">
          <cell r="FI10136" t="str">
            <v>OR</v>
          </cell>
          <cell r="FJ10136" t="str">
            <v>Living Room/Family Room</v>
          </cell>
          <cell r="FK10136" t="str">
            <v>EISAnqnx</v>
          </cell>
          <cell r="FL10136">
            <v>580569.12</v>
          </cell>
        </row>
        <row r="10137">
          <cell r="FI10137" t="str">
            <v>OR</v>
          </cell>
          <cell r="FJ10137" t="str">
            <v>Other</v>
          </cell>
          <cell r="FK10137" t="str">
            <v>EISAnqnx</v>
          </cell>
          <cell r="FL10137">
            <v>387046.08</v>
          </cell>
        </row>
        <row r="10138">
          <cell r="FI10138" t="str">
            <v>OR</v>
          </cell>
          <cell r="FJ10138" t="str">
            <v>Other</v>
          </cell>
          <cell r="FK10138" t="str">
            <v>EISAx</v>
          </cell>
          <cell r="FL10138">
            <v>322538.40000000002</v>
          </cell>
        </row>
        <row r="10139">
          <cell r="FI10139" t="str">
            <v>OR</v>
          </cell>
          <cell r="FJ10139" t="str">
            <v>Bathroom</v>
          </cell>
          <cell r="FK10139" t="str">
            <v>EISAnqnx</v>
          </cell>
          <cell r="FL10139">
            <v>330597.8</v>
          </cell>
        </row>
        <row r="10140">
          <cell r="FI10140" t="str">
            <v>OR</v>
          </cell>
          <cell r="FJ10140" t="str">
            <v>Bathroom</v>
          </cell>
          <cell r="FK10140" t="str">
            <v>EISAq</v>
          </cell>
          <cell r="FL10140">
            <v>644665.71</v>
          </cell>
        </row>
        <row r="10141">
          <cell r="FI10141" t="str">
            <v>OR</v>
          </cell>
          <cell r="FJ10141" t="str">
            <v>Bathroom</v>
          </cell>
          <cell r="FK10141" t="str">
            <v>EISAx</v>
          </cell>
          <cell r="FL10141">
            <v>619870.875</v>
          </cell>
        </row>
        <row r="10142">
          <cell r="FI10142" t="str">
            <v>OR</v>
          </cell>
          <cell r="FJ10142" t="str">
            <v>Bedrooms</v>
          </cell>
          <cell r="FK10142" t="str">
            <v>EISAnqnx</v>
          </cell>
          <cell r="FL10142">
            <v>2644782.4</v>
          </cell>
        </row>
        <row r="10143">
          <cell r="FI10143" t="str">
            <v>OR</v>
          </cell>
          <cell r="FJ10143" t="str">
            <v>Bedrooms</v>
          </cell>
          <cell r="FK10143" t="str">
            <v>EISAq</v>
          </cell>
          <cell r="FL10143">
            <v>1322391.2</v>
          </cell>
        </row>
        <row r="10144">
          <cell r="FI10144" t="str">
            <v>OR</v>
          </cell>
          <cell r="FJ10144" t="str">
            <v>Bedrooms</v>
          </cell>
          <cell r="FK10144" t="str">
            <v>EISAx</v>
          </cell>
          <cell r="FL10144">
            <v>1859612.625</v>
          </cell>
        </row>
        <row r="10145">
          <cell r="FI10145" t="str">
            <v>OR</v>
          </cell>
          <cell r="FJ10145" t="str">
            <v>Exterior</v>
          </cell>
          <cell r="FK10145" t="str">
            <v>EISAq</v>
          </cell>
          <cell r="FL10145">
            <v>570281.20499999996</v>
          </cell>
        </row>
        <row r="10146">
          <cell r="FI10146" t="str">
            <v>OR</v>
          </cell>
          <cell r="FJ10146" t="str">
            <v>Exterior</v>
          </cell>
          <cell r="FK10146" t="str">
            <v>EISAx</v>
          </cell>
          <cell r="FL10146">
            <v>3305978</v>
          </cell>
        </row>
        <row r="10147">
          <cell r="FI10147" t="str">
            <v>OR</v>
          </cell>
          <cell r="FJ10147" t="str">
            <v>Kitchen</v>
          </cell>
          <cell r="FK10147" t="str">
            <v>EISAnqnx</v>
          </cell>
          <cell r="FL10147">
            <v>1281066.4749999999</v>
          </cell>
        </row>
        <row r="10148">
          <cell r="FI10148" t="str">
            <v>OR</v>
          </cell>
          <cell r="FJ10148" t="str">
            <v>Living Room/Family Room</v>
          </cell>
          <cell r="FK10148" t="str">
            <v>EISAnqnx</v>
          </cell>
          <cell r="FL10148">
            <v>1322391.2</v>
          </cell>
        </row>
        <row r="10149">
          <cell r="FI10149" t="str">
            <v>OR</v>
          </cell>
          <cell r="FJ10149" t="str">
            <v>Living Room/Family Room</v>
          </cell>
          <cell r="FK10149" t="str">
            <v>EISAq</v>
          </cell>
          <cell r="FL10149">
            <v>2462953.61</v>
          </cell>
        </row>
        <row r="10150">
          <cell r="FI10150" t="str">
            <v>OR</v>
          </cell>
          <cell r="FJ10150" t="str">
            <v>Other</v>
          </cell>
          <cell r="FK10150" t="str">
            <v>EISAnqnx</v>
          </cell>
          <cell r="FL10150">
            <v>7397125.7749999994</v>
          </cell>
        </row>
        <row r="10151">
          <cell r="FI10151" t="str">
            <v>OR</v>
          </cell>
          <cell r="FJ10151" t="str">
            <v>Other</v>
          </cell>
          <cell r="FK10151" t="str">
            <v>EISAq</v>
          </cell>
          <cell r="FL10151">
            <v>2181945.48</v>
          </cell>
        </row>
        <row r="10152">
          <cell r="FI10152" t="str">
            <v>OR</v>
          </cell>
          <cell r="FJ10152" t="str">
            <v>Other</v>
          </cell>
          <cell r="FK10152" t="str">
            <v>EISAx</v>
          </cell>
          <cell r="FL10152">
            <v>4463070.3</v>
          </cell>
        </row>
        <row r="10153">
          <cell r="FI10153" t="str">
            <v>MT</v>
          </cell>
          <cell r="FJ10153" t="str">
            <v>Bathroom</v>
          </cell>
          <cell r="FK10153" t="str">
            <v>EISAnqnx</v>
          </cell>
          <cell r="FL10153">
            <v>127853.16</v>
          </cell>
        </row>
        <row r="10154">
          <cell r="FI10154" t="str">
            <v>MT</v>
          </cell>
          <cell r="FJ10154" t="str">
            <v>Bathroom</v>
          </cell>
          <cell r="FK10154" t="str">
            <v>EISAq</v>
          </cell>
          <cell r="FL10154">
            <v>191779.74</v>
          </cell>
        </row>
        <row r="10155">
          <cell r="FI10155" t="str">
            <v>MT</v>
          </cell>
          <cell r="FJ10155" t="str">
            <v>Bedrooms</v>
          </cell>
          <cell r="FK10155" t="str">
            <v>EISAq</v>
          </cell>
          <cell r="FL10155">
            <v>236528.34599999999</v>
          </cell>
        </row>
        <row r="10156">
          <cell r="FI10156" t="str">
            <v>MT</v>
          </cell>
          <cell r="FJ10156" t="str">
            <v>Exterior</v>
          </cell>
          <cell r="FK10156" t="str">
            <v>EISAnqnx</v>
          </cell>
          <cell r="FL10156">
            <v>127853.16</v>
          </cell>
        </row>
        <row r="10157">
          <cell r="FI10157" t="str">
            <v>MT</v>
          </cell>
          <cell r="FJ10157" t="str">
            <v>Kitchen</v>
          </cell>
          <cell r="FK10157" t="str">
            <v>EISAq</v>
          </cell>
          <cell r="FL10157">
            <v>95889.87</v>
          </cell>
        </row>
        <row r="10158">
          <cell r="FI10158" t="str">
            <v>MT</v>
          </cell>
          <cell r="FJ10158" t="str">
            <v>Kitchen</v>
          </cell>
          <cell r="FK10158" t="str">
            <v>EISAx</v>
          </cell>
          <cell r="FL10158">
            <v>639265.80000000005</v>
          </cell>
        </row>
        <row r="10159">
          <cell r="FI10159" t="str">
            <v>MT</v>
          </cell>
          <cell r="FJ10159" t="str">
            <v>Living Room/Family Room</v>
          </cell>
          <cell r="FK10159" t="str">
            <v>EISAq</v>
          </cell>
          <cell r="FL10159">
            <v>95889.87</v>
          </cell>
        </row>
        <row r="10160">
          <cell r="FI10160" t="str">
            <v>MT</v>
          </cell>
          <cell r="FJ10160" t="str">
            <v>Other</v>
          </cell>
          <cell r="FK10160" t="str">
            <v>EISAq</v>
          </cell>
          <cell r="FL10160">
            <v>236528.34599999999</v>
          </cell>
        </row>
        <row r="10161">
          <cell r="FI10161" t="str">
            <v>WA</v>
          </cell>
          <cell r="FJ10161" t="str">
            <v>Bathroom</v>
          </cell>
          <cell r="FK10161" t="str">
            <v>EISAnqnx</v>
          </cell>
          <cell r="FL10161">
            <v>342771.84</v>
          </cell>
        </row>
        <row r="10162">
          <cell r="FI10162" t="str">
            <v>WA</v>
          </cell>
          <cell r="FJ10162" t="str">
            <v>Bedrooms</v>
          </cell>
          <cell r="FK10162" t="str">
            <v>EISAnqnx</v>
          </cell>
          <cell r="FL10162">
            <v>228514.56</v>
          </cell>
        </row>
        <row r="10163">
          <cell r="FI10163" t="str">
            <v>WA</v>
          </cell>
          <cell r="FJ10163" t="str">
            <v>Bedrooms</v>
          </cell>
          <cell r="FK10163" t="str">
            <v>EISAq</v>
          </cell>
          <cell r="FL10163">
            <v>74267.232000000004</v>
          </cell>
        </row>
        <row r="10164">
          <cell r="FI10164" t="str">
            <v>WA</v>
          </cell>
          <cell r="FJ10164" t="str">
            <v>Exterior</v>
          </cell>
          <cell r="FK10164" t="str">
            <v>EISAnqnx</v>
          </cell>
          <cell r="FL10164">
            <v>114257.28</v>
          </cell>
        </row>
        <row r="10165">
          <cell r="FI10165" t="str">
            <v>WA</v>
          </cell>
          <cell r="FJ10165" t="str">
            <v>Exterior</v>
          </cell>
          <cell r="FK10165" t="str">
            <v>EISAx</v>
          </cell>
          <cell r="FL10165">
            <v>380857.59999999998</v>
          </cell>
        </row>
        <row r="10166">
          <cell r="FI10166" t="str">
            <v>WA</v>
          </cell>
          <cell r="FJ10166" t="str">
            <v>Garage</v>
          </cell>
          <cell r="FK10166" t="str">
            <v>EISAnqnx</v>
          </cell>
          <cell r="FL10166">
            <v>114257.28</v>
          </cell>
        </row>
        <row r="10167">
          <cell r="FI10167" t="str">
            <v>WA</v>
          </cell>
          <cell r="FJ10167" t="str">
            <v>Garage</v>
          </cell>
          <cell r="FK10167" t="str">
            <v>EISAq</v>
          </cell>
          <cell r="FL10167">
            <v>41894.336000000003</v>
          </cell>
        </row>
        <row r="10168">
          <cell r="FI10168" t="str">
            <v>WA</v>
          </cell>
          <cell r="FJ10168" t="str">
            <v>Kitchen</v>
          </cell>
          <cell r="FK10168" t="str">
            <v>EISAq</v>
          </cell>
          <cell r="FL10168">
            <v>106640.128</v>
          </cell>
        </row>
        <row r="10169">
          <cell r="FI10169" t="str">
            <v>WA</v>
          </cell>
          <cell r="FJ10169" t="str">
            <v>Kitchen</v>
          </cell>
          <cell r="FK10169" t="str">
            <v>EISAx</v>
          </cell>
          <cell r="FL10169">
            <v>85692.96</v>
          </cell>
        </row>
        <row r="10170">
          <cell r="FI10170" t="str">
            <v>WA</v>
          </cell>
          <cell r="FJ10170" t="str">
            <v>Living Room/Family Room</v>
          </cell>
          <cell r="FK10170" t="str">
            <v>EISAq</v>
          </cell>
          <cell r="FL10170">
            <v>144725.88800000001</v>
          </cell>
        </row>
        <row r="10171">
          <cell r="FI10171" t="str">
            <v>WA</v>
          </cell>
          <cell r="FJ10171" t="str">
            <v>Other</v>
          </cell>
          <cell r="FK10171" t="str">
            <v>EISAnqnx</v>
          </cell>
          <cell r="FL10171">
            <v>266600.32000000001</v>
          </cell>
        </row>
        <row r="10172">
          <cell r="FI10172" t="str">
            <v>WA</v>
          </cell>
          <cell r="FJ10172" t="str">
            <v>Other</v>
          </cell>
          <cell r="FK10172" t="str">
            <v>EISAq</v>
          </cell>
          <cell r="FL10172">
            <v>201854.52799999999</v>
          </cell>
        </row>
        <row r="10173">
          <cell r="FI10173" t="str">
            <v>ID</v>
          </cell>
          <cell r="FJ10173" t="str">
            <v>Bathroom</v>
          </cell>
          <cell r="FK10173" t="str">
            <v>EISAnqnx</v>
          </cell>
          <cell r="FL10173">
            <v>1362875.04</v>
          </cell>
        </row>
        <row r="10174">
          <cell r="FI10174" t="str">
            <v>ID</v>
          </cell>
          <cell r="FJ10174" t="str">
            <v>Bedrooms</v>
          </cell>
          <cell r="FK10174" t="str">
            <v>EISAnqnx</v>
          </cell>
          <cell r="FL10174">
            <v>1306088.58</v>
          </cell>
        </row>
        <row r="10175">
          <cell r="FI10175" t="str">
            <v>ID</v>
          </cell>
          <cell r="FJ10175" t="str">
            <v>Bedrooms</v>
          </cell>
          <cell r="FK10175" t="str">
            <v>EISAx</v>
          </cell>
          <cell r="FL10175">
            <v>454291.68</v>
          </cell>
        </row>
        <row r="10176">
          <cell r="FI10176" t="str">
            <v>ID</v>
          </cell>
          <cell r="FJ10176" t="str">
            <v>Exterior</v>
          </cell>
          <cell r="FK10176" t="str">
            <v>EISAnqnx</v>
          </cell>
          <cell r="FL10176">
            <v>1135729.2</v>
          </cell>
        </row>
        <row r="10177">
          <cell r="FI10177" t="str">
            <v>ID</v>
          </cell>
          <cell r="FJ10177" t="str">
            <v>Exterior</v>
          </cell>
          <cell r="FK10177" t="str">
            <v>EISAx</v>
          </cell>
          <cell r="FL10177">
            <v>1135729.2</v>
          </cell>
        </row>
        <row r="10178">
          <cell r="FI10178" t="str">
            <v>ID</v>
          </cell>
          <cell r="FJ10178" t="str">
            <v>Garage</v>
          </cell>
          <cell r="FK10178" t="str">
            <v>EISAq</v>
          </cell>
          <cell r="FL10178">
            <v>484577.79200000002</v>
          </cell>
        </row>
        <row r="10179">
          <cell r="FI10179" t="str">
            <v>ID</v>
          </cell>
          <cell r="FJ10179" t="str">
            <v>Kitchen</v>
          </cell>
          <cell r="FK10179" t="str">
            <v>EISAq</v>
          </cell>
          <cell r="FL10179">
            <v>768510.09200000006</v>
          </cell>
        </row>
        <row r="10180">
          <cell r="FI10180" t="str">
            <v>ID</v>
          </cell>
          <cell r="FJ10180" t="str">
            <v>Kitchen</v>
          </cell>
          <cell r="FK10180" t="str">
            <v>EISAx</v>
          </cell>
          <cell r="FL10180">
            <v>246074.66</v>
          </cell>
        </row>
        <row r="10181">
          <cell r="FI10181" t="str">
            <v>ID</v>
          </cell>
          <cell r="FJ10181" t="str">
            <v>Living Room/Family Room</v>
          </cell>
          <cell r="FK10181" t="str">
            <v>EISAnqnx</v>
          </cell>
          <cell r="FL10181">
            <v>2385031.3200000003</v>
          </cell>
        </row>
        <row r="10182">
          <cell r="FI10182" t="str">
            <v>ID</v>
          </cell>
          <cell r="FJ10182" t="str">
            <v>Other</v>
          </cell>
          <cell r="FK10182" t="str">
            <v>EISAnqnx</v>
          </cell>
          <cell r="FL10182">
            <v>378576.4</v>
          </cell>
        </row>
        <row r="10183">
          <cell r="FI10183" t="str">
            <v>ID</v>
          </cell>
          <cell r="FJ10183" t="str">
            <v>Other</v>
          </cell>
          <cell r="FK10183" t="str">
            <v>EISAq</v>
          </cell>
          <cell r="FL10183">
            <v>567864.6</v>
          </cell>
        </row>
        <row r="10184">
          <cell r="FI10184" t="str">
            <v>WA</v>
          </cell>
          <cell r="FJ10184" t="str">
            <v>Bathroom</v>
          </cell>
          <cell r="FK10184" t="str">
            <v>EISAnqnx</v>
          </cell>
          <cell r="FL10184">
            <v>499198.32</v>
          </cell>
        </row>
        <row r="10185">
          <cell r="FI10185" t="str">
            <v>WA</v>
          </cell>
          <cell r="FJ10185" t="str">
            <v>Bathroom</v>
          </cell>
          <cell r="FK10185" t="str">
            <v>EISAq</v>
          </cell>
          <cell r="FL10185">
            <v>66559.775999999998</v>
          </cell>
        </row>
        <row r="10186">
          <cell r="FI10186" t="str">
            <v>WA</v>
          </cell>
          <cell r="FJ10186" t="str">
            <v>Bedrooms</v>
          </cell>
          <cell r="FK10186" t="str">
            <v>EISAnqnx</v>
          </cell>
          <cell r="FL10186">
            <v>1310395.5899999999</v>
          </cell>
        </row>
        <row r="10187">
          <cell r="FI10187" t="str">
            <v>WA</v>
          </cell>
          <cell r="FJ10187" t="str">
            <v>Exterior</v>
          </cell>
          <cell r="FK10187" t="str">
            <v>EISAx</v>
          </cell>
          <cell r="FL10187">
            <v>707197.62</v>
          </cell>
        </row>
        <row r="10188">
          <cell r="FI10188" t="str">
            <v>WA</v>
          </cell>
          <cell r="FJ10188" t="str">
            <v>Kitchen</v>
          </cell>
          <cell r="FK10188" t="str">
            <v>EISAnqnx</v>
          </cell>
          <cell r="FL10188">
            <v>499198.32</v>
          </cell>
        </row>
        <row r="10189">
          <cell r="FI10189" t="str">
            <v>WA</v>
          </cell>
          <cell r="FJ10189" t="str">
            <v>Living Room/Family Room</v>
          </cell>
          <cell r="FK10189" t="str">
            <v>EISAnqnx</v>
          </cell>
          <cell r="FL10189">
            <v>935996.85</v>
          </cell>
        </row>
        <row r="10190">
          <cell r="FI10190" t="str">
            <v>WA</v>
          </cell>
          <cell r="FJ10190" t="str">
            <v>Other</v>
          </cell>
          <cell r="FK10190" t="str">
            <v>EISAnqnx</v>
          </cell>
          <cell r="FL10190">
            <v>935996.85</v>
          </cell>
        </row>
        <row r="10191">
          <cell r="FI10191" t="str">
            <v>WA</v>
          </cell>
          <cell r="FJ10191" t="str">
            <v>Other</v>
          </cell>
          <cell r="FK10191" t="str">
            <v>EISAq</v>
          </cell>
          <cell r="FL10191">
            <v>861117.10199999996</v>
          </cell>
        </row>
        <row r="10192">
          <cell r="FI10192" t="str">
            <v>WA</v>
          </cell>
          <cell r="FJ10192" t="str">
            <v>Other</v>
          </cell>
          <cell r="FK10192" t="str">
            <v>EISAx</v>
          </cell>
          <cell r="FL10192">
            <v>1039996.5</v>
          </cell>
        </row>
        <row r="10193">
          <cell r="FI10193" t="str">
            <v>MT</v>
          </cell>
          <cell r="FJ10193" t="str">
            <v>Bathroom</v>
          </cell>
          <cell r="FK10193" t="str">
            <v>EISAq</v>
          </cell>
          <cell r="FL10193">
            <v>91574.32</v>
          </cell>
        </row>
        <row r="10194">
          <cell r="FI10194" t="str">
            <v>MT</v>
          </cell>
          <cell r="FJ10194" t="str">
            <v>Bedrooms</v>
          </cell>
          <cell r="FK10194" t="str">
            <v>EISAq</v>
          </cell>
          <cell r="FL10194">
            <v>85850.925000000003</v>
          </cell>
        </row>
        <row r="10195">
          <cell r="FI10195" t="str">
            <v>MT</v>
          </cell>
          <cell r="FJ10195" t="str">
            <v>Exterior</v>
          </cell>
          <cell r="FK10195" t="str">
            <v>EISAq</v>
          </cell>
          <cell r="FL10195">
            <v>17170.185000000001</v>
          </cell>
        </row>
        <row r="10196">
          <cell r="FI10196" t="str">
            <v>MT</v>
          </cell>
          <cell r="FJ10196" t="str">
            <v>Kitchen</v>
          </cell>
          <cell r="FK10196" t="str">
            <v>EISAq</v>
          </cell>
          <cell r="FL10196">
            <v>91574.32</v>
          </cell>
        </row>
        <row r="10197">
          <cell r="FI10197" t="str">
            <v>MT</v>
          </cell>
          <cell r="FJ10197" t="str">
            <v>Kitchen</v>
          </cell>
          <cell r="FK10197" t="str">
            <v>EISAx</v>
          </cell>
          <cell r="FL10197">
            <v>85850.925000000003</v>
          </cell>
        </row>
        <row r="10198">
          <cell r="FI10198" t="str">
            <v>MT</v>
          </cell>
          <cell r="FJ10198" t="str">
            <v>Living Room/Family Room</v>
          </cell>
          <cell r="FK10198" t="str">
            <v>EISAnqnx</v>
          </cell>
          <cell r="FL10198">
            <v>68680.740000000005</v>
          </cell>
        </row>
        <row r="10199">
          <cell r="FI10199" t="str">
            <v>MT</v>
          </cell>
          <cell r="FJ10199" t="str">
            <v>Living Room/Family Room</v>
          </cell>
          <cell r="FK10199" t="str">
            <v>EISAq</v>
          </cell>
          <cell r="FL10199">
            <v>68680.740000000005</v>
          </cell>
        </row>
        <row r="10200">
          <cell r="FI10200" t="str">
            <v>MT</v>
          </cell>
          <cell r="FJ10200" t="str">
            <v>Other</v>
          </cell>
          <cell r="FK10200" t="str">
            <v>EISAq</v>
          </cell>
          <cell r="FL10200">
            <v>177425.24500000002</v>
          </cell>
        </row>
        <row r="10201">
          <cell r="FI10201" t="str">
            <v>MT</v>
          </cell>
          <cell r="FJ10201" t="str">
            <v>Other</v>
          </cell>
          <cell r="FK10201" t="str">
            <v>EISAx</v>
          </cell>
          <cell r="FL10201">
            <v>28616.975000000002</v>
          </cell>
        </row>
        <row r="10202">
          <cell r="FI10202" t="str">
            <v>WA</v>
          </cell>
          <cell r="FJ10202" t="str">
            <v>Bathroom</v>
          </cell>
          <cell r="FK10202" t="str">
            <v>EISAnqnx</v>
          </cell>
          <cell r="FL10202">
            <v>1104487.04</v>
          </cell>
        </row>
        <row r="10203">
          <cell r="FI10203" t="str">
            <v>WA</v>
          </cell>
          <cell r="FJ10203" t="str">
            <v>Bedrooms</v>
          </cell>
          <cell r="FK10203" t="str">
            <v>EISAnqnx</v>
          </cell>
          <cell r="FL10203">
            <v>923579.68</v>
          </cell>
        </row>
        <row r="10204">
          <cell r="FI10204" t="str">
            <v>WA</v>
          </cell>
          <cell r="FJ10204" t="str">
            <v>Bedrooms</v>
          </cell>
          <cell r="FK10204" t="str">
            <v>EISAx</v>
          </cell>
          <cell r="FL10204">
            <v>904536.8</v>
          </cell>
        </row>
        <row r="10205">
          <cell r="FI10205" t="str">
            <v>WA</v>
          </cell>
          <cell r="FJ10205" t="str">
            <v>Exterior</v>
          </cell>
          <cell r="FK10205" t="str">
            <v>EISAx</v>
          </cell>
          <cell r="FL10205">
            <v>1237787.2</v>
          </cell>
        </row>
        <row r="10206">
          <cell r="FI10206" t="str">
            <v>WA</v>
          </cell>
          <cell r="FJ10206" t="str">
            <v>Garage</v>
          </cell>
          <cell r="FK10206" t="str">
            <v>EISAnqnx</v>
          </cell>
          <cell r="FL10206">
            <v>457029.12</v>
          </cell>
        </row>
        <row r="10207">
          <cell r="FI10207" t="str">
            <v>WA</v>
          </cell>
          <cell r="FJ10207" t="str">
            <v>Kitchen</v>
          </cell>
          <cell r="FK10207" t="str">
            <v>EISAnqnx</v>
          </cell>
          <cell r="FL10207">
            <v>1485344.64</v>
          </cell>
        </row>
        <row r="10208">
          <cell r="FI10208" t="str">
            <v>WA</v>
          </cell>
          <cell r="FJ10208" t="str">
            <v>Kitchen</v>
          </cell>
          <cell r="FK10208" t="str">
            <v>EISAx</v>
          </cell>
          <cell r="FL10208">
            <v>95214.399999999994</v>
          </cell>
        </row>
        <row r="10209">
          <cell r="FI10209" t="str">
            <v>WA</v>
          </cell>
          <cell r="FJ10209" t="str">
            <v>Living Room/Family Room</v>
          </cell>
          <cell r="FK10209" t="str">
            <v>EISAnqnx</v>
          </cell>
          <cell r="FL10209">
            <v>647457.92000000004</v>
          </cell>
        </row>
        <row r="10210">
          <cell r="FI10210" t="str">
            <v>WA</v>
          </cell>
          <cell r="FJ10210" t="str">
            <v>Living Room/Family Room</v>
          </cell>
          <cell r="FK10210" t="str">
            <v>EISAx</v>
          </cell>
          <cell r="FL10210">
            <v>1561516.16</v>
          </cell>
        </row>
        <row r="10211">
          <cell r="FI10211" t="str">
            <v>WA</v>
          </cell>
          <cell r="FJ10211" t="str">
            <v>Other</v>
          </cell>
          <cell r="FK10211" t="str">
            <v>EISAnqnx</v>
          </cell>
          <cell r="FL10211">
            <v>1656730.56</v>
          </cell>
        </row>
        <row r="10212">
          <cell r="FI10212" t="str">
            <v>WA</v>
          </cell>
          <cell r="FJ10212" t="str">
            <v>Other</v>
          </cell>
          <cell r="FK10212" t="str">
            <v>EISAq</v>
          </cell>
          <cell r="FL10212">
            <v>60937.216</v>
          </cell>
        </row>
        <row r="10213">
          <cell r="FI10213" t="str">
            <v>WA</v>
          </cell>
          <cell r="FJ10213" t="str">
            <v>Other</v>
          </cell>
          <cell r="FK10213" t="str">
            <v>EISAx</v>
          </cell>
          <cell r="FL10213">
            <v>437986.24</v>
          </cell>
        </row>
        <row r="10214">
          <cell r="FI10214" t="str">
            <v>WA</v>
          </cell>
          <cell r="FJ10214" t="str">
            <v>Bathroom</v>
          </cell>
          <cell r="FK10214" t="str">
            <v>EISAnqnx</v>
          </cell>
          <cell r="FL10214">
            <v>3662557.92</v>
          </cell>
        </row>
        <row r="10215">
          <cell r="FI10215" t="str">
            <v>WA</v>
          </cell>
          <cell r="FJ10215" t="str">
            <v>Bedrooms</v>
          </cell>
          <cell r="FK10215" t="str">
            <v>EISAnqnx</v>
          </cell>
          <cell r="FL10215">
            <v>1046445.12</v>
          </cell>
        </row>
        <row r="10216">
          <cell r="FI10216" t="str">
            <v>WA</v>
          </cell>
          <cell r="FJ10216" t="str">
            <v>Bedrooms</v>
          </cell>
          <cell r="FK10216" t="str">
            <v>EISAq</v>
          </cell>
          <cell r="FL10216">
            <v>710710.64399999997</v>
          </cell>
        </row>
        <row r="10217">
          <cell r="FI10217" t="str">
            <v>WA</v>
          </cell>
          <cell r="FJ10217" t="str">
            <v>Exterior</v>
          </cell>
          <cell r="FK10217" t="str">
            <v>EISAnqnx</v>
          </cell>
          <cell r="FL10217">
            <v>3924169.2</v>
          </cell>
        </row>
        <row r="10218">
          <cell r="FI10218" t="str">
            <v>WA</v>
          </cell>
          <cell r="FJ10218" t="str">
            <v>Exterior</v>
          </cell>
          <cell r="FK10218" t="str">
            <v>EISAq</v>
          </cell>
          <cell r="FL10218">
            <v>261611.28</v>
          </cell>
        </row>
        <row r="10219">
          <cell r="FI10219" t="str">
            <v>WA</v>
          </cell>
          <cell r="FJ10219" t="str">
            <v>Exterior</v>
          </cell>
          <cell r="FK10219" t="str">
            <v>EISAx</v>
          </cell>
          <cell r="FL10219">
            <v>1853079.9000000001</v>
          </cell>
        </row>
        <row r="10220">
          <cell r="FI10220" t="str">
            <v>WA</v>
          </cell>
          <cell r="FJ10220" t="str">
            <v>Garage</v>
          </cell>
          <cell r="FK10220" t="str">
            <v>EISAnqnx</v>
          </cell>
          <cell r="FL10220">
            <v>523222.56</v>
          </cell>
        </row>
        <row r="10221">
          <cell r="FI10221" t="str">
            <v>WA</v>
          </cell>
          <cell r="FJ10221" t="str">
            <v>Garage</v>
          </cell>
          <cell r="FK10221" t="str">
            <v>EISAq</v>
          </cell>
          <cell r="FL10221">
            <v>1656871.44</v>
          </cell>
        </row>
        <row r="10222">
          <cell r="FI10222" t="str">
            <v>WA</v>
          </cell>
          <cell r="FJ10222" t="str">
            <v>Kitchen</v>
          </cell>
          <cell r="FK10222" t="str">
            <v>EISAx</v>
          </cell>
          <cell r="FL10222">
            <v>3662557.92</v>
          </cell>
        </row>
        <row r="10223">
          <cell r="FI10223" t="str">
            <v>WA</v>
          </cell>
          <cell r="FJ10223" t="str">
            <v>Living Room/Family Room</v>
          </cell>
          <cell r="FK10223" t="str">
            <v>EISAnqnx</v>
          </cell>
          <cell r="FL10223">
            <v>3139335.36</v>
          </cell>
        </row>
        <row r="10224">
          <cell r="FI10224" t="str">
            <v>WA</v>
          </cell>
          <cell r="FJ10224" t="str">
            <v>Other</v>
          </cell>
          <cell r="FK10224" t="str">
            <v>EISAnqnx</v>
          </cell>
          <cell r="FL10224">
            <v>436018.8</v>
          </cell>
        </row>
        <row r="10225">
          <cell r="FI10225" t="str">
            <v>WA</v>
          </cell>
          <cell r="FJ10225" t="str">
            <v>Other</v>
          </cell>
          <cell r="FK10225" t="str">
            <v>EISAq</v>
          </cell>
          <cell r="FL10225">
            <v>479620.68</v>
          </cell>
        </row>
        <row r="10226">
          <cell r="FI10226" t="str">
            <v>WA</v>
          </cell>
          <cell r="FJ10226" t="str">
            <v>Other</v>
          </cell>
          <cell r="FK10226" t="str">
            <v>EISAx</v>
          </cell>
          <cell r="FL10226">
            <v>1809478.02</v>
          </cell>
        </row>
        <row r="10227">
          <cell r="FI10227" t="str">
            <v>OR</v>
          </cell>
          <cell r="FJ10227" t="str">
            <v>Bathroom</v>
          </cell>
          <cell r="FK10227" t="str">
            <v>EISAnqnx</v>
          </cell>
          <cell r="FL10227">
            <v>1530421.905</v>
          </cell>
        </row>
        <row r="10228">
          <cell r="FI10228" t="str">
            <v>OR</v>
          </cell>
          <cell r="FJ10228" t="str">
            <v>Bathroom</v>
          </cell>
          <cell r="FK10228" t="str">
            <v>EISAx</v>
          </cell>
          <cell r="FL10228">
            <v>1761428.9849999999</v>
          </cell>
        </row>
        <row r="10229">
          <cell r="FI10229" t="str">
            <v>OR</v>
          </cell>
          <cell r="FJ10229" t="str">
            <v>Bedrooms</v>
          </cell>
          <cell r="FK10229" t="str">
            <v>EISAnqnx</v>
          </cell>
          <cell r="FL10229">
            <v>1001030.6799999999</v>
          </cell>
        </row>
        <row r="10230">
          <cell r="FI10230" t="str">
            <v>OR</v>
          </cell>
          <cell r="FJ10230" t="str">
            <v>Bedrooms</v>
          </cell>
          <cell r="FK10230" t="str">
            <v>EISAq</v>
          </cell>
          <cell r="FL10230">
            <v>238707.31599999999</v>
          </cell>
        </row>
        <row r="10231">
          <cell r="FI10231" t="str">
            <v>OR</v>
          </cell>
          <cell r="FJ10231" t="str">
            <v>Bedrooms</v>
          </cell>
          <cell r="FK10231" t="str">
            <v>EISAx</v>
          </cell>
          <cell r="FL10231">
            <v>510140.63500000001</v>
          </cell>
        </row>
        <row r="10232">
          <cell r="FI10232" t="str">
            <v>OR</v>
          </cell>
          <cell r="FJ10232" t="str">
            <v>Exterior</v>
          </cell>
          <cell r="FK10232" t="str">
            <v>EISAnqnx</v>
          </cell>
          <cell r="FL10232">
            <v>3416979.7250000001</v>
          </cell>
        </row>
        <row r="10233">
          <cell r="FI10233" t="str">
            <v>OR</v>
          </cell>
          <cell r="FJ10233" t="str">
            <v>Exterior</v>
          </cell>
          <cell r="FK10233" t="str">
            <v>EISAx</v>
          </cell>
          <cell r="FL10233">
            <v>1463044.84</v>
          </cell>
        </row>
        <row r="10234">
          <cell r="FI10234" t="str">
            <v>OR</v>
          </cell>
          <cell r="FJ10234" t="str">
            <v>Garage</v>
          </cell>
          <cell r="FK10234" t="str">
            <v>EISAq</v>
          </cell>
          <cell r="FL10234">
            <v>1925059</v>
          </cell>
        </row>
        <row r="10235">
          <cell r="FI10235" t="str">
            <v>OR</v>
          </cell>
          <cell r="FJ10235" t="str">
            <v>Kitchen</v>
          </cell>
          <cell r="FK10235" t="str">
            <v>EISAnqnx</v>
          </cell>
          <cell r="FL10235">
            <v>115503.54</v>
          </cell>
        </row>
        <row r="10236">
          <cell r="FI10236" t="str">
            <v>OR</v>
          </cell>
          <cell r="FJ10236" t="str">
            <v>Kitchen</v>
          </cell>
          <cell r="FK10236" t="str">
            <v>EISAq</v>
          </cell>
          <cell r="FL10236">
            <v>165555.07399999999</v>
          </cell>
        </row>
        <row r="10237">
          <cell r="FI10237" t="str">
            <v>OR</v>
          </cell>
          <cell r="FJ10237" t="str">
            <v>Kitchen</v>
          </cell>
          <cell r="FK10237" t="str">
            <v>EISAx</v>
          </cell>
          <cell r="FL10237">
            <v>1251288.3500000001</v>
          </cell>
        </row>
        <row r="10238">
          <cell r="FI10238" t="str">
            <v>OR</v>
          </cell>
          <cell r="FJ10238" t="str">
            <v>Living Room/Family Room</v>
          </cell>
          <cell r="FK10238" t="str">
            <v>EISAnqnx</v>
          </cell>
          <cell r="FL10238">
            <v>577517.69999999995</v>
          </cell>
        </row>
        <row r="10239">
          <cell r="FI10239" t="str">
            <v>OR</v>
          </cell>
          <cell r="FJ10239" t="str">
            <v>Living Room/Family Room</v>
          </cell>
          <cell r="FK10239" t="str">
            <v>EISAx</v>
          </cell>
          <cell r="FL10239">
            <v>250257.66999999998</v>
          </cell>
        </row>
        <row r="10240">
          <cell r="FI10240" t="str">
            <v>OR</v>
          </cell>
          <cell r="FJ10240" t="str">
            <v>Other</v>
          </cell>
          <cell r="FK10240" t="str">
            <v>EISAnqnx</v>
          </cell>
          <cell r="FL10240">
            <v>1183911.2849999999</v>
          </cell>
        </row>
        <row r="10241">
          <cell r="FI10241" t="str">
            <v>OR</v>
          </cell>
          <cell r="FJ10241" t="str">
            <v>Other</v>
          </cell>
          <cell r="FK10241" t="str">
            <v>EISAq</v>
          </cell>
          <cell r="FL10241">
            <v>1232037.76</v>
          </cell>
        </row>
        <row r="10242">
          <cell r="FI10242" t="str">
            <v>OR</v>
          </cell>
          <cell r="FJ10242" t="str">
            <v>Other</v>
          </cell>
          <cell r="FK10242" t="str">
            <v>EISAx</v>
          </cell>
          <cell r="FL10242">
            <v>500515.33999999997</v>
          </cell>
        </row>
        <row r="10243">
          <cell r="FI10243" t="str">
            <v>OR</v>
          </cell>
          <cell r="FJ10243" t="str">
            <v>Bathroom</v>
          </cell>
          <cell r="FK10243" t="str">
            <v>EISAnqnx</v>
          </cell>
          <cell r="FL10243">
            <v>935361.36</v>
          </cell>
        </row>
        <row r="10244">
          <cell r="FI10244" t="str">
            <v>OR</v>
          </cell>
          <cell r="FJ10244" t="str">
            <v>Bathroom</v>
          </cell>
          <cell r="FK10244" t="str">
            <v>EISAx</v>
          </cell>
          <cell r="FL10244">
            <v>322538.40000000002</v>
          </cell>
        </row>
        <row r="10245">
          <cell r="FI10245" t="str">
            <v>OR</v>
          </cell>
          <cell r="FJ10245" t="str">
            <v>Bedrooms</v>
          </cell>
          <cell r="FK10245" t="str">
            <v>EISAnqnx</v>
          </cell>
          <cell r="FL10245">
            <v>967615.2</v>
          </cell>
        </row>
        <row r="10246">
          <cell r="FI10246" t="str">
            <v>OR</v>
          </cell>
          <cell r="FJ10246" t="str">
            <v>Exterior</v>
          </cell>
          <cell r="FK10246" t="str">
            <v>EISAq</v>
          </cell>
          <cell r="FL10246">
            <v>72571.14</v>
          </cell>
        </row>
        <row r="10247">
          <cell r="FI10247" t="str">
            <v>OR</v>
          </cell>
          <cell r="FJ10247" t="str">
            <v>Exterior</v>
          </cell>
          <cell r="FK10247" t="str">
            <v>EISAx</v>
          </cell>
          <cell r="FL10247">
            <v>483807.6</v>
          </cell>
        </row>
        <row r="10248">
          <cell r="FI10248" t="str">
            <v>OR</v>
          </cell>
          <cell r="FJ10248" t="str">
            <v>Garage</v>
          </cell>
          <cell r="FK10248" t="str">
            <v>EISAnqnx</v>
          </cell>
          <cell r="FL10248">
            <v>193523.04</v>
          </cell>
        </row>
        <row r="10249">
          <cell r="FI10249" t="str">
            <v>OR</v>
          </cell>
          <cell r="FJ10249" t="str">
            <v>Garage</v>
          </cell>
          <cell r="FK10249" t="str">
            <v>EISAq</v>
          </cell>
          <cell r="FL10249">
            <v>206424.576</v>
          </cell>
        </row>
        <row r="10250">
          <cell r="FI10250" t="str">
            <v>OR</v>
          </cell>
          <cell r="FJ10250" t="str">
            <v>Kitchen</v>
          </cell>
          <cell r="FK10250" t="str">
            <v>EISAnqnx</v>
          </cell>
          <cell r="FL10250">
            <v>387046.08</v>
          </cell>
        </row>
        <row r="10251">
          <cell r="FI10251" t="str">
            <v>OR</v>
          </cell>
          <cell r="FJ10251" t="str">
            <v>Living Room/Family Room</v>
          </cell>
          <cell r="FK10251" t="str">
            <v>EISAnqnx</v>
          </cell>
          <cell r="FL10251">
            <v>1838468.8800000001</v>
          </cell>
        </row>
        <row r="10252">
          <cell r="FI10252" t="str">
            <v>OR</v>
          </cell>
          <cell r="FJ10252" t="str">
            <v>Other</v>
          </cell>
          <cell r="FK10252" t="str">
            <v>EISAnqnx</v>
          </cell>
          <cell r="FL10252">
            <v>709584.48</v>
          </cell>
        </row>
        <row r="10253">
          <cell r="FI10253" t="str">
            <v>OR</v>
          </cell>
          <cell r="FJ10253" t="str">
            <v>Bathroom</v>
          </cell>
          <cell r="FK10253" t="str">
            <v>EISAnqnx</v>
          </cell>
          <cell r="FL10253">
            <v>2354530.3199999998</v>
          </cell>
        </row>
        <row r="10254">
          <cell r="FI10254" t="str">
            <v>OR</v>
          </cell>
          <cell r="FJ10254" t="str">
            <v>Bathroom</v>
          </cell>
          <cell r="FK10254" t="str">
            <v>EISAx</v>
          </cell>
          <cell r="FL10254">
            <v>96761.52</v>
          </cell>
        </row>
        <row r="10255">
          <cell r="FI10255" t="str">
            <v>OR</v>
          </cell>
          <cell r="FJ10255" t="str">
            <v>Bedrooms</v>
          </cell>
          <cell r="FK10255" t="str">
            <v>EISAnqnx</v>
          </cell>
          <cell r="FL10255">
            <v>451553.76</v>
          </cell>
        </row>
        <row r="10256">
          <cell r="FI10256" t="str">
            <v>OR</v>
          </cell>
          <cell r="FJ10256" t="str">
            <v>Bedrooms</v>
          </cell>
          <cell r="FK10256" t="str">
            <v>EISAq</v>
          </cell>
          <cell r="FL10256">
            <v>35479.224000000002</v>
          </cell>
        </row>
        <row r="10257">
          <cell r="FI10257" t="str">
            <v>OR</v>
          </cell>
          <cell r="FJ10257" t="str">
            <v>Bedrooms</v>
          </cell>
          <cell r="FK10257" t="str">
            <v>EISAx</v>
          </cell>
          <cell r="FL10257">
            <v>0</v>
          </cell>
        </row>
        <row r="10258">
          <cell r="FI10258" t="str">
            <v>OR</v>
          </cell>
          <cell r="FJ10258" t="str">
            <v>Exterior</v>
          </cell>
          <cell r="FK10258" t="str">
            <v>EISAx</v>
          </cell>
          <cell r="FL10258">
            <v>387046.08</v>
          </cell>
        </row>
        <row r="10259">
          <cell r="FI10259" t="str">
            <v>OR</v>
          </cell>
          <cell r="FJ10259" t="str">
            <v>Garage</v>
          </cell>
          <cell r="FK10259" t="str">
            <v>EISAnqnx</v>
          </cell>
          <cell r="FL10259">
            <v>870853.68</v>
          </cell>
        </row>
        <row r="10260">
          <cell r="FI10260" t="str">
            <v>OR</v>
          </cell>
          <cell r="FJ10260" t="str">
            <v>Kitchen</v>
          </cell>
          <cell r="FK10260" t="str">
            <v>EISAq</v>
          </cell>
          <cell r="FL10260">
            <v>387046.08</v>
          </cell>
        </row>
        <row r="10261">
          <cell r="FI10261" t="str">
            <v>OR</v>
          </cell>
          <cell r="FJ10261" t="str">
            <v>Kitchen</v>
          </cell>
          <cell r="FK10261" t="str">
            <v>EISAx</v>
          </cell>
          <cell r="FL10261">
            <v>733774.86</v>
          </cell>
        </row>
        <row r="10262">
          <cell r="FI10262" t="str">
            <v>OR</v>
          </cell>
          <cell r="FJ10262" t="str">
            <v>Living Room/Family Room</v>
          </cell>
          <cell r="FK10262" t="str">
            <v>EISAnqnx</v>
          </cell>
          <cell r="FL10262">
            <v>645076.80000000005</v>
          </cell>
        </row>
        <row r="10263">
          <cell r="FI10263" t="str">
            <v>OR</v>
          </cell>
          <cell r="FJ10263" t="str">
            <v>Living Room/Family Room</v>
          </cell>
          <cell r="FK10263" t="str">
            <v>EISAq</v>
          </cell>
          <cell r="FL10263">
            <v>153205.74</v>
          </cell>
        </row>
        <row r="10264">
          <cell r="FI10264" t="str">
            <v>OR</v>
          </cell>
          <cell r="FJ10264" t="str">
            <v>Living Room/Family Room</v>
          </cell>
          <cell r="FK10264" t="str">
            <v>EISAx</v>
          </cell>
          <cell r="FL10264">
            <v>1257899.76</v>
          </cell>
        </row>
        <row r="10265">
          <cell r="FI10265" t="str">
            <v>OR</v>
          </cell>
          <cell r="FJ10265" t="str">
            <v>Other</v>
          </cell>
          <cell r="FK10265" t="str">
            <v>EISAnqnx</v>
          </cell>
          <cell r="FL10265">
            <v>96761.52</v>
          </cell>
        </row>
        <row r="10266">
          <cell r="FI10266" t="str">
            <v>OR</v>
          </cell>
          <cell r="FJ10266" t="str">
            <v>Other</v>
          </cell>
          <cell r="FK10266" t="str">
            <v>EISAq</v>
          </cell>
          <cell r="FL10266">
            <v>387046.08</v>
          </cell>
        </row>
        <row r="10267">
          <cell r="FI10267" t="str">
            <v>OR</v>
          </cell>
          <cell r="FJ10267" t="str">
            <v>Other</v>
          </cell>
          <cell r="FK10267" t="str">
            <v>EISAx</v>
          </cell>
          <cell r="FL10267">
            <v>3362462.82</v>
          </cell>
        </row>
        <row r="10268">
          <cell r="FI10268" t="str">
            <v>MT</v>
          </cell>
          <cell r="FJ10268" t="str">
            <v>Bathroom</v>
          </cell>
          <cell r="FK10268" t="str">
            <v>EISAq</v>
          </cell>
          <cell r="FL10268">
            <v>46879.491999999998</v>
          </cell>
        </row>
        <row r="10269">
          <cell r="FI10269" t="str">
            <v>MT</v>
          </cell>
          <cell r="FJ10269" t="str">
            <v>Bedrooms</v>
          </cell>
          <cell r="FK10269" t="str">
            <v>EISAnqnx</v>
          </cell>
          <cell r="FL10269">
            <v>255706.32</v>
          </cell>
        </row>
        <row r="10270">
          <cell r="FI10270" t="str">
            <v>MT</v>
          </cell>
          <cell r="FJ10270" t="str">
            <v>Bedrooms</v>
          </cell>
          <cell r="FK10270" t="str">
            <v>EISAq</v>
          </cell>
          <cell r="FL10270">
            <v>119329.61599999999</v>
          </cell>
        </row>
        <row r="10271">
          <cell r="FI10271" t="str">
            <v>MT</v>
          </cell>
          <cell r="FJ10271" t="str">
            <v>Exterior</v>
          </cell>
          <cell r="FK10271" t="str">
            <v>EISAnqnx</v>
          </cell>
          <cell r="FL10271">
            <v>277015.18</v>
          </cell>
        </row>
        <row r="10272">
          <cell r="FI10272" t="str">
            <v>MT</v>
          </cell>
          <cell r="FJ10272" t="str">
            <v>Kitchen</v>
          </cell>
          <cell r="FK10272" t="str">
            <v>EISAq</v>
          </cell>
          <cell r="FL10272">
            <v>170470.88</v>
          </cell>
        </row>
        <row r="10273">
          <cell r="FI10273" t="str">
            <v>MT</v>
          </cell>
          <cell r="FJ10273" t="str">
            <v>Living Room/Family Room</v>
          </cell>
          <cell r="FK10273" t="str">
            <v>EISAnqnx</v>
          </cell>
          <cell r="FL10273">
            <v>639265.80000000005</v>
          </cell>
        </row>
        <row r="10274">
          <cell r="FI10274" t="str">
            <v>MT</v>
          </cell>
          <cell r="FJ10274" t="str">
            <v>Living Room/Family Room</v>
          </cell>
          <cell r="FK10274" t="str">
            <v>EISAq</v>
          </cell>
          <cell r="FL10274">
            <v>221612.144</v>
          </cell>
        </row>
        <row r="10275">
          <cell r="FI10275" t="str">
            <v>MT</v>
          </cell>
          <cell r="FJ10275" t="str">
            <v>Living Room/Family Room</v>
          </cell>
          <cell r="FK10275" t="str">
            <v>EISAx</v>
          </cell>
          <cell r="FL10275">
            <v>319632.90000000002</v>
          </cell>
        </row>
        <row r="10276">
          <cell r="FI10276" t="str">
            <v>MT</v>
          </cell>
          <cell r="FJ10276" t="str">
            <v>Other</v>
          </cell>
          <cell r="FK10276" t="str">
            <v>EISAnqnx</v>
          </cell>
          <cell r="FL10276">
            <v>213088.6</v>
          </cell>
        </row>
        <row r="10277">
          <cell r="FI10277" t="str">
            <v>MT</v>
          </cell>
          <cell r="FJ10277" t="str">
            <v>Other</v>
          </cell>
          <cell r="FK10277" t="str">
            <v>EISAq</v>
          </cell>
          <cell r="FL10277">
            <v>438962.516</v>
          </cell>
        </row>
        <row r="10278">
          <cell r="FI10278" t="str">
            <v>WA</v>
          </cell>
          <cell r="FJ10278" t="str">
            <v>Bathroom</v>
          </cell>
          <cell r="FK10278" t="str">
            <v>EISAnqnx</v>
          </cell>
          <cell r="FL10278">
            <v>1996793.28</v>
          </cell>
        </row>
        <row r="10279">
          <cell r="FI10279" t="str">
            <v>WA</v>
          </cell>
          <cell r="FJ10279" t="str">
            <v>Bedrooms</v>
          </cell>
          <cell r="FK10279" t="str">
            <v>EISAnqnx</v>
          </cell>
          <cell r="FL10279">
            <v>124799.58</v>
          </cell>
        </row>
        <row r="10280">
          <cell r="FI10280" t="str">
            <v>WA</v>
          </cell>
          <cell r="FJ10280" t="str">
            <v>Bedrooms</v>
          </cell>
          <cell r="FK10280" t="str">
            <v>EISAx</v>
          </cell>
          <cell r="FL10280">
            <v>821597.23499999999</v>
          </cell>
        </row>
        <row r="10281">
          <cell r="FI10281" t="str">
            <v>WA</v>
          </cell>
          <cell r="FJ10281" t="str">
            <v>Garage</v>
          </cell>
          <cell r="FK10281" t="str">
            <v>EISAq</v>
          </cell>
          <cell r="FL10281">
            <v>399358.65599999996</v>
          </cell>
        </row>
        <row r="10282">
          <cell r="FI10282" t="str">
            <v>WA</v>
          </cell>
          <cell r="FJ10282" t="str">
            <v>Kitchen</v>
          </cell>
          <cell r="FK10282" t="str">
            <v>EISAnqnx</v>
          </cell>
          <cell r="FL10282">
            <v>374398.74</v>
          </cell>
        </row>
        <row r="10283">
          <cell r="FI10283" t="str">
            <v>WA</v>
          </cell>
          <cell r="FJ10283" t="str">
            <v>Kitchen</v>
          </cell>
          <cell r="FK10283" t="str">
            <v>EISAx</v>
          </cell>
          <cell r="FL10283">
            <v>1081596.3599999999</v>
          </cell>
        </row>
        <row r="10284">
          <cell r="FI10284" t="str">
            <v>WA</v>
          </cell>
          <cell r="FJ10284" t="str">
            <v>Living Room/Family Room</v>
          </cell>
          <cell r="FK10284" t="str">
            <v>EISAnqnx</v>
          </cell>
          <cell r="FL10284">
            <v>873597.05999999994</v>
          </cell>
        </row>
        <row r="10285">
          <cell r="FI10285" t="str">
            <v>WA</v>
          </cell>
          <cell r="FJ10285" t="str">
            <v>Living Room/Family Room</v>
          </cell>
          <cell r="FK10285" t="str">
            <v>EISAx</v>
          </cell>
          <cell r="FL10285">
            <v>1518394.89</v>
          </cell>
        </row>
        <row r="10286">
          <cell r="FI10286" t="str">
            <v>WA</v>
          </cell>
          <cell r="FJ10286" t="str">
            <v>Other</v>
          </cell>
          <cell r="FK10286" t="str">
            <v>EISAnqnx</v>
          </cell>
          <cell r="FL10286">
            <v>1039996.5</v>
          </cell>
        </row>
        <row r="10287">
          <cell r="FI10287" t="str">
            <v>WA</v>
          </cell>
          <cell r="FJ10287" t="str">
            <v>Other</v>
          </cell>
          <cell r="FK10287" t="str">
            <v>EISAq</v>
          </cell>
          <cell r="FL10287">
            <v>831997.2</v>
          </cell>
        </row>
        <row r="10288">
          <cell r="FI10288" t="str">
            <v>WA</v>
          </cell>
          <cell r="FJ10288" t="str">
            <v>Other</v>
          </cell>
          <cell r="FK10288" t="str">
            <v>EISAx</v>
          </cell>
          <cell r="FL10288">
            <v>852797.13</v>
          </cell>
        </row>
        <row r="10289">
          <cell r="FI10289" t="str">
            <v>ID</v>
          </cell>
          <cell r="FJ10289" t="str">
            <v>Bathroom</v>
          </cell>
          <cell r="FK10289" t="str">
            <v>EISAnqnx</v>
          </cell>
          <cell r="FL10289">
            <v>1968597.28</v>
          </cell>
        </row>
        <row r="10290">
          <cell r="FI10290" t="str">
            <v>ID</v>
          </cell>
          <cell r="FJ10290" t="str">
            <v>Bedrooms</v>
          </cell>
          <cell r="FK10290" t="str">
            <v>EISAq</v>
          </cell>
          <cell r="FL10290">
            <v>246074.66</v>
          </cell>
        </row>
        <row r="10291">
          <cell r="FI10291" t="str">
            <v>ID</v>
          </cell>
          <cell r="FJ10291" t="str">
            <v>Bedrooms</v>
          </cell>
          <cell r="FK10291" t="str">
            <v>EISAx</v>
          </cell>
          <cell r="FL10291">
            <v>757152.8</v>
          </cell>
        </row>
        <row r="10292">
          <cell r="FI10292" t="str">
            <v>ID</v>
          </cell>
          <cell r="FJ10292" t="str">
            <v>Exterior</v>
          </cell>
          <cell r="FK10292" t="str">
            <v>EISAq</v>
          </cell>
          <cell r="FL10292">
            <v>49214.932000000001</v>
          </cell>
        </row>
        <row r="10293">
          <cell r="FI10293" t="str">
            <v>ID</v>
          </cell>
          <cell r="FJ10293" t="str">
            <v>Kitchen</v>
          </cell>
          <cell r="FK10293" t="str">
            <v>EISAq</v>
          </cell>
          <cell r="FL10293">
            <v>704152.10400000005</v>
          </cell>
        </row>
        <row r="10294">
          <cell r="FI10294" t="str">
            <v>ID</v>
          </cell>
          <cell r="FJ10294" t="str">
            <v>Living Room/Family Room</v>
          </cell>
          <cell r="FK10294" t="str">
            <v>EISAnqnx</v>
          </cell>
          <cell r="FL10294">
            <v>265003.48</v>
          </cell>
        </row>
        <row r="10295">
          <cell r="FI10295" t="str">
            <v>ID</v>
          </cell>
          <cell r="FJ10295" t="str">
            <v>Living Room/Family Room</v>
          </cell>
          <cell r="FK10295" t="str">
            <v>EISAq</v>
          </cell>
          <cell r="FL10295">
            <v>147644.796</v>
          </cell>
        </row>
        <row r="10296">
          <cell r="FI10296" t="str">
            <v>ID</v>
          </cell>
          <cell r="FJ10296" t="str">
            <v>Other</v>
          </cell>
          <cell r="FK10296" t="str">
            <v>EISAq</v>
          </cell>
          <cell r="FL10296">
            <v>49214.932000000001</v>
          </cell>
        </row>
        <row r="10297">
          <cell r="FI10297" t="str">
            <v>OR</v>
          </cell>
          <cell r="FJ10297" t="str">
            <v>Bathroom</v>
          </cell>
          <cell r="FK10297" t="str">
            <v>EISAnqnx</v>
          </cell>
          <cell r="FL10297">
            <v>513546.23999999999</v>
          </cell>
        </row>
        <row r="10298">
          <cell r="FI10298" t="str">
            <v>OR</v>
          </cell>
          <cell r="FJ10298" t="str">
            <v>Bathroom</v>
          </cell>
          <cell r="FK10298" t="str">
            <v>EISAq</v>
          </cell>
          <cell r="FL10298">
            <v>676169.2159999999</v>
          </cell>
        </row>
        <row r="10299">
          <cell r="FI10299" t="str">
            <v>OR</v>
          </cell>
          <cell r="FJ10299" t="str">
            <v>Bedrooms</v>
          </cell>
          <cell r="FK10299" t="str">
            <v>EISAq</v>
          </cell>
          <cell r="FL10299">
            <v>1660466.176</v>
          </cell>
        </row>
        <row r="10300">
          <cell r="FI10300" t="str">
            <v>OR</v>
          </cell>
          <cell r="FJ10300" t="str">
            <v>Exterior</v>
          </cell>
          <cell r="FK10300" t="str">
            <v>EISAq</v>
          </cell>
          <cell r="FL10300">
            <v>821673.98399999994</v>
          </cell>
        </row>
        <row r="10301">
          <cell r="FI10301" t="str">
            <v>OR</v>
          </cell>
          <cell r="FJ10301" t="str">
            <v>Kitchen</v>
          </cell>
          <cell r="FK10301" t="str">
            <v>EISAq</v>
          </cell>
          <cell r="FL10301">
            <v>573459.96799999999</v>
          </cell>
        </row>
        <row r="10302">
          <cell r="FI10302" t="str">
            <v>OR</v>
          </cell>
          <cell r="FJ10302" t="str">
            <v>Living Room/Family Room</v>
          </cell>
          <cell r="FK10302" t="str">
            <v>EISAq</v>
          </cell>
          <cell r="FL10302">
            <v>830233.08799999999</v>
          </cell>
        </row>
        <row r="10303">
          <cell r="FI10303" t="str">
            <v>OR</v>
          </cell>
          <cell r="FJ10303" t="str">
            <v>Living Room/Family Room</v>
          </cell>
          <cell r="FK10303" t="str">
            <v>EISAx</v>
          </cell>
          <cell r="FL10303">
            <v>342364.15999999997</v>
          </cell>
        </row>
        <row r="10304">
          <cell r="FI10304" t="str">
            <v>OR</v>
          </cell>
          <cell r="FJ10304" t="str">
            <v>Other</v>
          </cell>
          <cell r="FK10304" t="str">
            <v>EISAnqnx</v>
          </cell>
          <cell r="FL10304">
            <v>513546.23999999999</v>
          </cell>
        </row>
        <row r="10305">
          <cell r="FI10305" t="str">
            <v>OR</v>
          </cell>
          <cell r="FJ10305" t="str">
            <v>Other</v>
          </cell>
          <cell r="FK10305" t="str">
            <v>EISAq</v>
          </cell>
          <cell r="FL10305">
            <v>2858740.7359999996</v>
          </cell>
        </row>
        <row r="10306">
          <cell r="FI10306" t="str">
            <v>WA</v>
          </cell>
          <cell r="FJ10306" t="str">
            <v>Bathroom</v>
          </cell>
          <cell r="FK10306" t="str">
            <v>EISAx</v>
          </cell>
          <cell r="FL10306">
            <v>415998.6</v>
          </cell>
        </row>
        <row r="10307">
          <cell r="FI10307" t="str">
            <v>WA</v>
          </cell>
          <cell r="FJ10307" t="str">
            <v>Bedrooms</v>
          </cell>
          <cell r="FK10307" t="str">
            <v>EISAnqnx</v>
          </cell>
          <cell r="FL10307">
            <v>499198.32</v>
          </cell>
        </row>
        <row r="10308">
          <cell r="FI10308" t="str">
            <v>WA</v>
          </cell>
          <cell r="FJ10308" t="str">
            <v>Bedrooms</v>
          </cell>
          <cell r="FK10308" t="str">
            <v>EISAq</v>
          </cell>
          <cell r="FL10308">
            <v>31199.895</v>
          </cell>
        </row>
        <row r="10309">
          <cell r="FI10309" t="str">
            <v>WA</v>
          </cell>
          <cell r="FJ10309" t="str">
            <v>Exterior</v>
          </cell>
          <cell r="FK10309" t="str">
            <v>EISAnqnx</v>
          </cell>
          <cell r="FL10309">
            <v>124799.58</v>
          </cell>
        </row>
        <row r="10310">
          <cell r="FI10310" t="str">
            <v>WA</v>
          </cell>
          <cell r="FJ10310" t="str">
            <v>Exterior</v>
          </cell>
          <cell r="FK10310" t="str">
            <v>EISAx</v>
          </cell>
          <cell r="FL10310">
            <v>135199.54499999998</v>
          </cell>
        </row>
        <row r="10311">
          <cell r="FI10311" t="str">
            <v>WA</v>
          </cell>
          <cell r="FJ10311" t="str">
            <v>Kitchen</v>
          </cell>
          <cell r="FK10311" t="str">
            <v>EISAnqnx</v>
          </cell>
          <cell r="FL10311">
            <v>124799.58</v>
          </cell>
        </row>
        <row r="10312">
          <cell r="FI10312" t="str">
            <v>WA</v>
          </cell>
          <cell r="FJ10312" t="str">
            <v>Kitchen</v>
          </cell>
          <cell r="FK10312" t="str">
            <v>EISAx</v>
          </cell>
          <cell r="FL10312">
            <v>415998.6</v>
          </cell>
        </row>
        <row r="10313">
          <cell r="FI10313" t="str">
            <v>WA</v>
          </cell>
          <cell r="FJ10313" t="str">
            <v>Living Room/Family Room</v>
          </cell>
          <cell r="FK10313" t="str">
            <v>EISAnqnx</v>
          </cell>
          <cell r="FL10313">
            <v>623997.9</v>
          </cell>
        </row>
        <row r="10314">
          <cell r="FI10314" t="str">
            <v>WA</v>
          </cell>
          <cell r="FJ10314" t="str">
            <v>Living Room/Family Room</v>
          </cell>
          <cell r="FK10314" t="str">
            <v>EISAq</v>
          </cell>
          <cell r="FL10314">
            <v>31199.895</v>
          </cell>
        </row>
        <row r="10315">
          <cell r="FI10315" t="str">
            <v>WA</v>
          </cell>
          <cell r="FJ10315" t="str">
            <v>Living Room/Family Room</v>
          </cell>
          <cell r="FK10315" t="str">
            <v>EISAx</v>
          </cell>
          <cell r="FL10315">
            <v>135199.54499999998</v>
          </cell>
        </row>
        <row r="10316">
          <cell r="FI10316" t="str">
            <v>WA</v>
          </cell>
          <cell r="FJ10316" t="str">
            <v>Other</v>
          </cell>
          <cell r="FK10316" t="str">
            <v>EISAnqnx</v>
          </cell>
          <cell r="FL10316">
            <v>124799.58</v>
          </cell>
        </row>
        <row r="10317">
          <cell r="FI10317" t="str">
            <v>WA</v>
          </cell>
          <cell r="FJ10317" t="str">
            <v>Other</v>
          </cell>
          <cell r="FK10317" t="str">
            <v>EISAx</v>
          </cell>
          <cell r="FL10317">
            <v>259999.125</v>
          </cell>
        </row>
        <row r="10318">
          <cell r="FI10318" t="str">
            <v>MT</v>
          </cell>
          <cell r="FJ10318" t="str">
            <v>Bathroom</v>
          </cell>
          <cell r="FK10318" t="str">
            <v>EISAq</v>
          </cell>
          <cell r="FL10318">
            <v>268491.636</v>
          </cell>
        </row>
        <row r="10319">
          <cell r="FI10319" t="str">
            <v>MT</v>
          </cell>
          <cell r="FJ10319" t="str">
            <v>Bedrooms</v>
          </cell>
          <cell r="FK10319" t="str">
            <v>EISAnqnx</v>
          </cell>
          <cell r="FL10319">
            <v>511412.64</v>
          </cell>
        </row>
        <row r="10320">
          <cell r="FI10320" t="str">
            <v>MT</v>
          </cell>
          <cell r="FJ10320" t="str">
            <v>Bedrooms</v>
          </cell>
          <cell r="FK10320" t="str">
            <v>EISAq</v>
          </cell>
          <cell r="FL10320">
            <v>178994.424</v>
          </cell>
        </row>
        <row r="10321">
          <cell r="FI10321" t="str">
            <v>MT</v>
          </cell>
          <cell r="FJ10321" t="str">
            <v>Exterior</v>
          </cell>
          <cell r="FK10321" t="str">
            <v>EISAq</v>
          </cell>
          <cell r="FL10321">
            <v>31963.29</v>
          </cell>
        </row>
        <row r="10322">
          <cell r="FI10322" t="str">
            <v>MT</v>
          </cell>
          <cell r="FJ10322" t="str">
            <v>Kitchen</v>
          </cell>
          <cell r="FK10322" t="str">
            <v>EISAq</v>
          </cell>
          <cell r="FL10322">
            <v>234397.46</v>
          </cell>
        </row>
        <row r="10323">
          <cell r="FI10323" t="str">
            <v>MT</v>
          </cell>
          <cell r="FJ10323" t="str">
            <v>Living Room/Family Room</v>
          </cell>
          <cell r="FK10323" t="str">
            <v>EISAq</v>
          </cell>
          <cell r="FL10323">
            <v>178994.424</v>
          </cell>
        </row>
        <row r="10324">
          <cell r="FI10324" t="str">
            <v>MT</v>
          </cell>
          <cell r="FJ10324" t="str">
            <v>Other</v>
          </cell>
          <cell r="FK10324" t="str">
            <v>EISAnqnx</v>
          </cell>
          <cell r="FL10324">
            <v>127853.16</v>
          </cell>
        </row>
        <row r="10325">
          <cell r="FI10325" t="str">
            <v>MT</v>
          </cell>
          <cell r="FJ10325" t="str">
            <v>Bathroom</v>
          </cell>
          <cell r="FK10325" t="str">
            <v>EISAq</v>
          </cell>
          <cell r="FL10325">
            <v>46879.491999999998</v>
          </cell>
        </row>
        <row r="10326">
          <cell r="FI10326" t="str">
            <v>MT</v>
          </cell>
          <cell r="FJ10326" t="str">
            <v>Bedrooms</v>
          </cell>
          <cell r="FK10326" t="str">
            <v>EISAq</v>
          </cell>
          <cell r="FL10326">
            <v>494365.55199999997</v>
          </cell>
        </row>
        <row r="10327">
          <cell r="FI10327" t="str">
            <v>MT</v>
          </cell>
          <cell r="FJ10327" t="str">
            <v>Bedrooms</v>
          </cell>
          <cell r="FK10327" t="str">
            <v>EISAx</v>
          </cell>
          <cell r="FL10327">
            <v>213088.6</v>
          </cell>
        </row>
        <row r="10328">
          <cell r="FI10328" t="str">
            <v>MT</v>
          </cell>
          <cell r="FJ10328" t="str">
            <v>Kitchen</v>
          </cell>
          <cell r="FK10328" t="str">
            <v>EISAq</v>
          </cell>
          <cell r="FL10328">
            <v>93758.983999999997</v>
          </cell>
        </row>
        <row r="10329">
          <cell r="FI10329" t="str">
            <v>MT</v>
          </cell>
          <cell r="FJ10329" t="str">
            <v>Living Room/Family Room</v>
          </cell>
          <cell r="FK10329" t="str">
            <v>EISAq</v>
          </cell>
          <cell r="FL10329">
            <v>375035.93599999999</v>
          </cell>
        </row>
        <row r="10330">
          <cell r="FI10330" t="str">
            <v>MT</v>
          </cell>
          <cell r="FJ10330" t="str">
            <v>Other</v>
          </cell>
          <cell r="FK10330" t="str">
            <v>EISAnqnx</v>
          </cell>
          <cell r="FL10330">
            <v>255706.32</v>
          </cell>
        </row>
        <row r="10331">
          <cell r="FI10331" t="str">
            <v>WA</v>
          </cell>
          <cell r="FJ10331" t="str">
            <v>Bathroom</v>
          </cell>
          <cell r="FK10331" t="str">
            <v>EISAnqnx</v>
          </cell>
          <cell r="FL10331">
            <v>2208835.7999999998</v>
          </cell>
        </row>
        <row r="10332">
          <cell r="FI10332" t="str">
            <v>WA</v>
          </cell>
          <cell r="FJ10332" t="str">
            <v>Bathroom</v>
          </cell>
          <cell r="FK10332" t="str">
            <v>EISAq</v>
          </cell>
          <cell r="FL10332">
            <v>736278.6</v>
          </cell>
        </row>
        <row r="10333">
          <cell r="FI10333" t="str">
            <v>WA</v>
          </cell>
          <cell r="FJ10333" t="str">
            <v>Bedrooms</v>
          </cell>
          <cell r="FK10333" t="str">
            <v>EISAnqnx</v>
          </cell>
          <cell r="FL10333">
            <v>3926819.1999999997</v>
          </cell>
        </row>
        <row r="10334">
          <cell r="FI10334" t="str">
            <v>WA</v>
          </cell>
          <cell r="FJ10334" t="str">
            <v>Bedrooms</v>
          </cell>
          <cell r="FK10334" t="str">
            <v>EISAx</v>
          </cell>
          <cell r="FL10334">
            <v>2945114.4</v>
          </cell>
        </row>
        <row r="10335">
          <cell r="FI10335" t="str">
            <v>WA</v>
          </cell>
          <cell r="FJ10335" t="str">
            <v>Exterior</v>
          </cell>
          <cell r="FK10335" t="str">
            <v>EISAnqnx</v>
          </cell>
          <cell r="FL10335">
            <v>3313253.6999999997</v>
          </cell>
        </row>
        <row r="10336">
          <cell r="FI10336" t="str">
            <v>WA</v>
          </cell>
          <cell r="FJ10336" t="str">
            <v>Exterior</v>
          </cell>
          <cell r="FK10336" t="str">
            <v>EISAx</v>
          </cell>
          <cell r="FL10336">
            <v>3681393</v>
          </cell>
        </row>
        <row r="10337">
          <cell r="FI10337" t="str">
            <v>WA</v>
          </cell>
          <cell r="FJ10337" t="str">
            <v>Garage</v>
          </cell>
          <cell r="FK10337" t="str">
            <v>EISAnqnx</v>
          </cell>
          <cell r="FL10337">
            <v>3681393</v>
          </cell>
        </row>
        <row r="10338">
          <cell r="FI10338" t="str">
            <v>WA</v>
          </cell>
          <cell r="FJ10338" t="str">
            <v>Kitchen</v>
          </cell>
          <cell r="FK10338" t="str">
            <v>EISAq</v>
          </cell>
          <cell r="FL10338">
            <v>1693440.78</v>
          </cell>
        </row>
        <row r="10339">
          <cell r="FI10339" t="str">
            <v>WA</v>
          </cell>
          <cell r="FJ10339" t="str">
            <v>Living Room/Family Room</v>
          </cell>
          <cell r="FK10339" t="str">
            <v>EISAq</v>
          </cell>
          <cell r="FL10339">
            <v>1914324.3599999999</v>
          </cell>
        </row>
        <row r="10340">
          <cell r="FI10340" t="str">
            <v>WA</v>
          </cell>
          <cell r="FJ10340" t="str">
            <v>Other</v>
          </cell>
          <cell r="FK10340" t="str">
            <v>EISAnqnx</v>
          </cell>
          <cell r="FL10340">
            <v>5153950.2</v>
          </cell>
        </row>
        <row r="10341">
          <cell r="FI10341" t="str">
            <v>WA</v>
          </cell>
          <cell r="FJ10341" t="str">
            <v>Other</v>
          </cell>
          <cell r="FK10341" t="str">
            <v>EISAq</v>
          </cell>
          <cell r="FL10341">
            <v>490852.39999999997</v>
          </cell>
        </row>
        <row r="10342">
          <cell r="FI10342" t="str">
            <v>WA</v>
          </cell>
          <cell r="FJ10342" t="str">
            <v>Other</v>
          </cell>
          <cell r="FK10342" t="str">
            <v>EISAx</v>
          </cell>
          <cell r="FL10342">
            <v>2454262</v>
          </cell>
        </row>
        <row r="10343">
          <cell r="FI10343" t="str">
            <v>WA</v>
          </cell>
          <cell r="FJ10343" t="str">
            <v>Bathroom</v>
          </cell>
          <cell r="FK10343" t="str">
            <v>EISAnqnx</v>
          </cell>
          <cell r="FL10343">
            <v>665597.76</v>
          </cell>
        </row>
        <row r="10344">
          <cell r="FI10344" t="str">
            <v>WA</v>
          </cell>
          <cell r="FJ10344" t="str">
            <v>Bathroom</v>
          </cell>
          <cell r="FK10344" t="str">
            <v>EISAq</v>
          </cell>
          <cell r="FL10344">
            <v>249599.16</v>
          </cell>
        </row>
        <row r="10345">
          <cell r="FI10345" t="str">
            <v>WA</v>
          </cell>
          <cell r="FJ10345" t="str">
            <v>Bathroom</v>
          </cell>
          <cell r="FK10345" t="str">
            <v>EISAx</v>
          </cell>
          <cell r="FL10345">
            <v>467998.42499999999</v>
          </cell>
        </row>
        <row r="10346">
          <cell r="FI10346" t="str">
            <v>WA</v>
          </cell>
          <cell r="FJ10346" t="str">
            <v>Bedrooms</v>
          </cell>
          <cell r="FK10346" t="str">
            <v>EISAnqnx</v>
          </cell>
          <cell r="FL10346">
            <v>1247995.8</v>
          </cell>
        </row>
        <row r="10347">
          <cell r="FI10347" t="str">
            <v>WA</v>
          </cell>
          <cell r="FJ10347" t="str">
            <v>Bedrooms</v>
          </cell>
          <cell r="FK10347" t="str">
            <v>EISAq</v>
          </cell>
          <cell r="FL10347">
            <v>143519.51699999999</v>
          </cell>
        </row>
        <row r="10348">
          <cell r="FI10348" t="str">
            <v>WA</v>
          </cell>
          <cell r="FJ10348" t="str">
            <v>Exterior</v>
          </cell>
          <cell r="FK10348" t="str">
            <v>EISAnqnx</v>
          </cell>
          <cell r="FL10348">
            <v>1039996.5</v>
          </cell>
        </row>
        <row r="10349">
          <cell r="FI10349" t="str">
            <v>WA</v>
          </cell>
          <cell r="FJ10349" t="str">
            <v>Garage</v>
          </cell>
          <cell r="FK10349" t="str">
            <v>EISAq</v>
          </cell>
          <cell r="FL10349">
            <v>191359.356</v>
          </cell>
        </row>
        <row r="10350">
          <cell r="FI10350" t="str">
            <v>WA</v>
          </cell>
          <cell r="FJ10350" t="str">
            <v>Kitchen</v>
          </cell>
          <cell r="FK10350" t="str">
            <v>EISAx</v>
          </cell>
          <cell r="FL10350">
            <v>946396.81499999994</v>
          </cell>
        </row>
        <row r="10351">
          <cell r="FI10351" t="str">
            <v>WA</v>
          </cell>
          <cell r="FJ10351" t="str">
            <v>Living Room/Family Room</v>
          </cell>
          <cell r="FK10351" t="str">
            <v>EISAq</v>
          </cell>
          <cell r="FL10351">
            <v>191359.356</v>
          </cell>
        </row>
        <row r="10352">
          <cell r="FI10352" t="str">
            <v>WA</v>
          </cell>
          <cell r="FJ10352" t="str">
            <v>Other</v>
          </cell>
          <cell r="FK10352" t="str">
            <v>EISAnqnx</v>
          </cell>
          <cell r="FL10352">
            <v>3244789.08</v>
          </cell>
        </row>
        <row r="10353">
          <cell r="FI10353" t="str">
            <v>WA</v>
          </cell>
          <cell r="FJ10353" t="str">
            <v>Other</v>
          </cell>
          <cell r="FK10353" t="str">
            <v>EISAq</v>
          </cell>
          <cell r="FL10353">
            <v>915196.91999999993</v>
          </cell>
        </row>
        <row r="10354">
          <cell r="FI10354" t="str">
            <v>WA</v>
          </cell>
          <cell r="FJ10354" t="str">
            <v>Other</v>
          </cell>
          <cell r="FK10354" t="str">
            <v>EISAx</v>
          </cell>
          <cell r="FL10354">
            <v>2339992.125</v>
          </cell>
        </row>
        <row r="10355">
          <cell r="FI10355" t="str">
            <v>MT</v>
          </cell>
          <cell r="FJ10355" t="str">
            <v>Bathroom</v>
          </cell>
          <cell r="FK10355" t="str">
            <v>EISAnqnx</v>
          </cell>
          <cell r="FL10355">
            <v>3102570.0159999998</v>
          </cell>
        </row>
        <row r="10356">
          <cell r="FI10356" t="str">
            <v>MT</v>
          </cell>
          <cell r="FJ10356" t="str">
            <v>Bedrooms</v>
          </cell>
          <cell r="FK10356" t="str">
            <v>EISAnqnx</v>
          </cell>
          <cell r="FL10356">
            <v>383559.48</v>
          </cell>
        </row>
        <row r="10357">
          <cell r="FI10357" t="str">
            <v>MT</v>
          </cell>
          <cell r="FJ10357" t="str">
            <v>Bedrooms</v>
          </cell>
          <cell r="FK10357" t="str">
            <v>EISAq</v>
          </cell>
          <cell r="FL10357">
            <v>204565.05599999998</v>
          </cell>
        </row>
        <row r="10358">
          <cell r="FI10358" t="str">
            <v>MT</v>
          </cell>
          <cell r="FJ10358" t="str">
            <v>Exterior</v>
          </cell>
          <cell r="FK10358" t="str">
            <v>EISAnqnx</v>
          </cell>
          <cell r="FL10358">
            <v>383559.48</v>
          </cell>
        </row>
        <row r="10359">
          <cell r="FI10359" t="str">
            <v>MT</v>
          </cell>
          <cell r="FJ10359" t="str">
            <v>Garage</v>
          </cell>
          <cell r="FK10359" t="str">
            <v>EISAnqnx</v>
          </cell>
          <cell r="FL10359">
            <v>511412.64</v>
          </cell>
        </row>
        <row r="10360">
          <cell r="FI10360" t="str">
            <v>MT</v>
          </cell>
          <cell r="FJ10360" t="str">
            <v>Kitchen</v>
          </cell>
          <cell r="FK10360" t="str">
            <v>EISAq</v>
          </cell>
          <cell r="FL10360">
            <v>357988.848</v>
          </cell>
        </row>
        <row r="10361">
          <cell r="FI10361" t="str">
            <v>MT</v>
          </cell>
          <cell r="FJ10361" t="str">
            <v>Living Room/Family Room</v>
          </cell>
          <cell r="FK10361" t="str">
            <v>EISAq</v>
          </cell>
          <cell r="FL10361">
            <v>125722.274</v>
          </cell>
        </row>
        <row r="10362">
          <cell r="FI10362" t="str">
            <v>MT</v>
          </cell>
          <cell r="FJ10362" t="str">
            <v>Living Room/Family Room</v>
          </cell>
          <cell r="FK10362" t="str">
            <v>EISAx</v>
          </cell>
          <cell r="FL10362">
            <v>127853.16</v>
          </cell>
        </row>
        <row r="10363">
          <cell r="FI10363" t="str">
            <v>MT</v>
          </cell>
          <cell r="FJ10363" t="str">
            <v>Other</v>
          </cell>
          <cell r="FK10363" t="str">
            <v>EISAnqnx</v>
          </cell>
          <cell r="FL10363">
            <v>1406384.76</v>
          </cell>
        </row>
        <row r="10364">
          <cell r="FI10364" t="str">
            <v>OR</v>
          </cell>
          <cell r="FJ10364" t="str">
            <v>Bathroom</v>
          </cell>
          <cell r="FK10364" t="str">
            <v>EISAx</v>
          </cell>
          <cell r="FL10364">
            <v>362855.7</v>
          </cell>
        </row>
        <row r="10365">
          <cell r="FI10365" t="str">
            <v>OR</v>
          </cell>
          <cell r="FJ10365" t="str">
            <v>Bedrooms</v>
          </cell>
          <cell r="FK10365" t="str">
            <v>EISAnqnx</v>
          </cell>
          <cell r="FL10365">
            <v>653140.26</v>
          </cell>
        </row>
        <row r="10366">
          <cell r="FI10366" t="str">
            <v>OR</v>
          </cell>
          <cell r="FJ10366" t="str">
            <v>Bedrooms</v>
          </cell>
          <cell r="FK10366" t="str">
            <v>EISAq</v>
          </cell>
          <cell r="FL10366">
            <v>45155.376000000004</v>
          </cell>
        </row>
        <row r="10367">
          <cell r="FI10367" t="str">
            <v>OR</v>
          </cell>
          <cell r="FJ10367" t="str">
            <v>Bedrooms</v>
          </cell>
          <cell r="FK10367" t="str">
            <v>EISAx</v>
          </cell>
          <cell r="FL10367">
            <v>64507.68</v>
          </cell>
        </row>
        <row r="10368">
          <cell r="FI10368" t="str">
            <v>OR</v>
          </cell>
          <cell r="FJ10368" t="str">
            <v>Exterior</v>
          </cell>
          <cell r="FK10368" t="str">
            <v>EISAnqnx</v>
          </cell>
          <cell r="FL10368">
            <v>193523.04</v>
          </cell>
        </row>
        <row r="10369">
          <cell r="FI10369" t="str">
            <v>OR</v>
          </cell>
          <cell r="FJ10369" t="str">
            <v>Exterior</v>
          </cell>
          <cell r="FK10369" t="str">
            <v>EISAq</v>
          </cell>
          <cell r="FL10369">
            <v>24190.38</v>
          </cell>
        </row>
        <row r="10370">
          <cell r="FI10370" t="str">
            <v>OR</v>
          </cell>
          <cell r="FJ10370" t="str">
            <v>Exterior</v>
          </cell>
          <cell r="FK10370" t="str">
            <v>EISAx</v>
          </cell>
          <cell r="FL10370">
            <v>241903.8</v>
          </cell>
        </row>
        <row r="10371">
          <cell r="FI10371" t="str">
            <v>OR</v>
          </cell>
          <cell r="FJ10371" t="str">
            <v>Kitchen</v>
          </cell>
          <cell r="FK10371" t="str">
            <v>EISAnqnx</v>
          </cell>
          <cell r="FL10371">
            <v>290284.56</v>
          </cell>
        </row>
        <row r="10372">
          <cell r="FI10372" t="str">
            <v>OR</v>
          </cell>
          <cell r="FJ10372" t="str">
            <v>Living Room/Family Room</v>
          </cell>
          <cell r="FK10372" t="str">
            <v>EISAnqnx</v>
          </cell>
          <cell r="FL10372">
            <v>483807.6</v>
          </cell>
        </row>
        <row r="10373">
          <cell r="FI10373" t="str">
            <v>OR</v>
          </cell>
          <cell r="FJ10373" t="str">
            <v>Living Room/Family Room</v>
          </cell>
          <cell r="FK10373" t="str">
            <v>EISAq</v>
          </cell>
          <cell r="FL10373">
            <v>166107.27600000001</v>
          </cell>
        </row>
        <row r="10374">
          <cell r="FI10374" t="str">
            <v>OR</v>
          </cell>
          <cell r="FJ10374" t="str">
            <v>Living Room/Family Room</v>
          </cell>
          <cell r="FK10374" t="str">
            <v>EISAx</v>
          </cell>
          <cell r="FL10374">
            <v>362855.7</v>
          </cell>
        </row>
        <row r="10375">
          <cell r="FI10375" t="str">
            <v>OR</v>
          </cell>
          <cell r="FJ10375" t="str">
            <v>Other</v>
          </cell>
          <cell r="FK10375" t="str">
            <v>EISAnqnx</v>
          </cell>
          <cell r="FL10375">
            <v>516061.44</v>
          </cell>
        </row>
        <row r="10376">
          <cell r="FI10376" t="str">
            <v>OR</v>
          </cell>
          <cell r="FJ10376" t="str">
            <v>Other</v>
          </cell>
          <cell r="FK10376" t="str">
            <v>EISAq</v>
          </cell>
          <cell r="FL10376">
            <v>416074.53600000002</v>
          </cell>
        </row>
        <row r="10377">
          <cell r="FI10377" t="str">
            <v>MT</v>
          </cell>
          <cell r="FJ10377" t="str">
            <v>Bathroom</v>
          </cell>
          <cell r="FK10377" t="str">
            <v>EISAnqnx</v>
          </cell>
          <cell r="FL10377">
            <v>228935.80000000002</v>
          </cell>
        </row>
        <row r="10378">
          <cell r="FI10378" t="str">
            <v>MT</v>
          </cell>
          <cell r="FJ10378" t="str">
            <v>Bathroom</v>
          </cell>
          <cell r="FK10378" t="str">
            <v>EISAq</v>
          </cell>
          <cell r="FL10378">
            <v>91574.32</v>
          </cell>
        </row>
        <row r="10379">
          <cell r="FI10379" t="str">
            <v>MT</v>
          </cell>
          <cell r="FJ10379" t="str">
            <v>Bedrooms</v>
          </cell>
          <cell r="FK10379" t="str">
            <v>EISAnqnx</v>
          </cell>
          <cell r="FL10379">
            <v>320510.12</v>
          </cell>
        </row>
        <row r="10380">
          <cell r="FI10380" t="str">
            <v>MT</v>
          </cell>
          <cell r="FJ10380" t="str">
            <v>Exterior</v>
          </cell>
          <cell r="FK10380" t="str">
            <v>EISAnqnx</v>
          </cell>
          <cell r="FL10380">
            <v>412084.44000000006</v>
          </cell>
        </row>
        <row r="10381">
          <cell r="FI10381" t="str">
            <v>MT</v>
          </cell>
          <cell r="FJ10381" t="str">
            <v>Garage</v>
          </cell>
          <cell r="FK10381" t="str">
            <v>EISAnqnx</v>
          </cell>
          <cell r="FL10381">
            <v>183148.64</v>
          </cell>
        </row>
        <row r="10382">
          <cell r="FI10382" t="str">
            <v>MT</v>
          </cell>
          <cell r="FJ10382" t="str">
            <v>Garage</v>
          </cell>
          <cell r="FK10382" t="str">
            <v>EISAq</v>
          </cell>
          <cell r="FL10382">
            <v>641020.24</v>
          </cell>
        </row>
        <row r="10383">
          <cell r="FI10383" t="str">
            <v>MT</v>
          </cell>
          <cell r="FJ10383" t="str">
            <v>Living Room/Family Room</v>
          </cell>
          <cell r="FK10383" t="str">
            <v>EISAnqnx</v>
          </cell>
          <cell r="FL10383">
            <v>228935.80000000002</v>
          </cell>
        </row>
        <row r="10384">
          <cell r="FI10384" t="str">
            <v>MT</v>
          </cell>
          <cell r="FJ10384" t="str">
            <v>Other</v>
          </cell>
          <cell r="FK10384" t="str">
            <v>EISAnqnx</v>
          </cell>
          <cell r="FL10384">
            <v>824168.88000000012</v>
          </cell>
        </row>
        <row r="10385">
          <cell r="FI10385" t="str">
            <v>MT</v>
          </cell>
          <cell r="FJ10385" t="str">
            <v>Other</v>
          </cell>
          <cell r="FK10385" t="str">
            <v>EISAq</v>
          </cell>
          <cell r="FL10385">
            <v>91574.32</v>
          </cell>
        </row>
        <row r="10386">
          <cell r="FI10386" t="str">
            <v>ID</v>
          </cell>
          <cell r="FJ10386" t="str">
            <v>Bathroom</v>
          </cell>
          <cell r="FK10386" t="str">
            <v>EISAnqnx</v>
          </cell>
          <cell r="FL10386">
            <v>246074.66</v>
          </cell>
        </row>
        <row r="10387">
          <cell r="FI10387" t="str">
            <v>ID</v>
          </cell>
          <cell r="FJ10387" t="str">
            <v>Bedrooms</v>
          </cell>
          <cell r="FK10387" t="str">
            <v>EISAnqnx</v>
          </cell>
          <cell r="FL10387">
            <v>2082170.2</v>
          </cell>
        </row>
        <row r="10388">
          <cell r="FI10388" t="str">
            <v>ID</v>
          </cell>
          <cell r="FJ10388" t="str">
            <v>Bedrooms</v>
          </cell>
          <cell r="FK10388" t="str">
            <v>EISAq</v>
          </cell>
          <cell r="FL10388">
            <v>666294.46400000004</v>
          </cell>
        </row>
        <row r="10389">
          <cell r="FI10389" t="str">
            <v>ID</v>
          </cell>
          <cell r="FJ10389" t="str">
            <v>Bedrooms</v>
          </cell>
          <cell r="FK10389" t="str">
            <v>EISAx</v>
          </cell>
          <cell r="FL10389">
            <v>189288.2</v>
          </cell>
        </row>
        <row r="10390">
          <cell r="FI10390" t="str">
            <v>ID</v>
          </cell>
          <cell r="FJ10390" t="str">
            <v>Exterior</v>
          </cell>
          <cell r="FK10390" t="str">
            <v>EISAq</v>
          </cell>
          <cell r="FL10390">
            <v>170359.38</v>
          </cell>
        </row>
        <row r="10391">
          <cell r="FI10391" t="str">
            <v>ID</v>
          </cell>
          <cell r="FJ10391" t="str">
            <v>Garage</v>
          </cell>
          <cell r="FK10391" t="str">
            <v>EISAq</v>
          </cell>
          <cell r="FL10391">
            <v>113572.92</v>
          </cell>
        </row>
        <row r="10392">
          <cell r="FI10392" t="str">
            <v>ID</v>
          </cell>
          <cell r="FJ10392" t="str">
            <v>Kitchen</v>
          </cell>
          <cell r="FK10392" t="str">
            <v>EISAq</v>
          </cell>
          <cell r="FL10392">
            <v>393719.45600000001</v>
          </cell>
        </row>
        <row r="10393">
          <cell r="FI10393" t="str">
            <v>ID</v>
          </cell>
          <cell r="FJ10393" t="str">
            <v>Kitchen</v>
          </cell>
          <cell r="FK10393" t="str">
            <v>EISAx</v>
          </cell>
          <cell r="FL10393">
            <v>738223.98</v>
          </cell>
        </row>
        <row r="10394">
          <cell r="FI10394" t="str">
            <v>ID</v>
          </cell>
          <cell r="FJ10394" t="str">
            <v>Other</v>
          </cell>
          <cell r="FK10394" t="str">
            <v>EISAq</v>
          </cell>
          <cell r="FL10394">
            <v>397505.22000000003</v>
          </cell>
        </row>
        <row r="10395">
          <cell r="FI10395" t="str">
            <v>MT</v>
          </cell>
          <cell r="FJ10395" t="str">
            <v>Bathroom</v>
          </cell>
          <cell r="FK10395" t="str">
            <v>EISAnqnx</v>
          </cell>
          <cell r="FL10395">
            <v>457871.60000000003</v>
          </cell>
        </row>
        <row r="10396">
          <cell r="FI10396" t="str">
            <v>MT</v>
          </cell>
          <cell r="FJ10396" t="str">
            <v>Bathroom</v>
          </cell>
          <cell r="FK10396" t="str">
            <v>EISAq</v>
          </cell>
          <cell r="FL10396">
            <v>34340.370000000003</v>
          </cell>
        </row>
        <row r="10397">
          <cell r="FI10397" t="str">
            <v>MT</v>
          </cell>
          <cell r="FJ10397" t="str">
            <v>Bathroom</v>
          </cell>
          <cell r="FK10397" t="str">
            <v>EISAx</v>
          </cell>
          <cell r="FL10397">
            <v>119046.61600000001</v>
          </cell>
        </row>
        <row r="10398">
          <cell r="FI10398" t="str">
            <v>MT</v>
          </cell>
          <cell r="FJ10398" t="str">
            <v>Bedrooms</v>
          </cell>
          <cell r="FK10398" t="str">
            <v>EISAnqnx</v>
          </cell>
          <cell r="FL10398">
            <v>457871.60000000003</v>
          </cell>
        </row>
        <row r="10399">
          <cell r="FI10399" t="str">
            <v>MT</v>
          </cell>
          <cell r="FJ10399" t="str">
            <v>Bedrooms</v>
          </cell>
          <cell r="FK10399" t="str">
            <v>EISAq</v>
          </cell>
          <cell r="FL10399">
            <v>17170.185000000001</v>
          </cell>
        </row>
        <row r="10400">
          <cell r="FI10400" t="str">
            <v>MT</v>
          </cell>
          <cell r="FJ10400" t="str">
            <v>Bedrooms</v>
          </cell>
          <cell r="FK10400" t="str">
            <v>EISAx</v>
          </cell>
          <cell r="FL10400">
            <v>280446.35500000004</v>
          </cell>
        </row>
        <row r="10401">
          <cell r="FI10401" t="str">
            <v>MT</v>
          </cell>
          <cell r="FJ10401" t="str">
            <v>Exterior</v>
          </cell>
          <cell r="FK10401" t="str">
            <v>EISAnqnx</v>
          </cell>
          <cell r="FL10401">
            <v>274722.96000000002</v>
          </cell>
        </row>
        <row r="10402">
          <cell r="FI10402" t="str">
            <v>MT</v>
          </cell>
          <cell r="FJ10402" t="str">
            <v>Exterior</v>
          </cell>
          <cell r="FK10402" t="str">
            <v>EISAx</v>
          </cell>
          <cell r="FL10402">
            <v>137361.48000000001</v>
          </cell>
        </row>
        <row r="10403">
          <cell r="FI10403" t="str">
            <v>MT</v>
          </cell>
          <cell r="FJ10403" t="str">
            <v>Kitchen</v>
          </cell>
          <cell r="FK10403" t="str">
            <v>EISAnqnx</v>
          </cell>
          <cell r="FL10403">
            <v>114467.90000000001</v>
          </cell>
        </row>
        <row r="10404">
          <cell r="FI10404" t="str">
            <v>MT</v>
          </cell>
          <cell r="FJ10404" t="str">
            <v>Kitchen</v>
          </cell>
          <cell r="FK10404" t="str">
            <v>EISAq</v>
          </cell>
          <cell r="FL10404">
            <v>236948.55300000001</v>
          </cell>
        </row>
        <row r="10405">
          <cell r="FI10405" t="str">
            <v>MT</v>
          </cell>
          <cell r="FJ10405" t="str">
            <v>Living Room/Family Room</v>
          </cell>
          <cell r="FK10405" t="str">
            <v>EISAnqnx</v>
          </cell>
          <cell r="FL10405">
            <v>331956.91000000003</v>
          </cell>
        </row>
        <row r="10406">
          <cell r="FI10406" t="str">
            <v>MT</v>
          </cell>
          <cell r="FJ10406" t="str">
            <v>Living Room/Family Room</v>
          </cell>
          <cell r="FK10406" t="str">
            <v>EISAq</v>
          </cell>
          <cell r="FL10406">
            <v>17170.185000000001</v>
          </cell>
        </row>
        <row r="10407">
          <cell r="FI10407" t="str">
            <v>MT</v>
          </cell>
          <cell r="FJ10407" t="str">
            <v>Living Room/Family Room</v>
          </cell>
          <cell r="FK10407" t="str">
            <v>EISAx</v>
          </cell>
          <cell r="FL10407">
            <v>549445.92000000004</v>
          </cell>
        </row>
        <row r="10408">
          <cell r="FI10408" t="str">
            <v>MT</v>
          </cell>
          <cell r="FJ10408" t="str">
            <v>Other</v>
          </cell>
          <cell r="FK10408" t="str">
            <v>EISAnqnx</v>
          </cell>
          <cell r="FL10408">
            <v>412084.44000000006</v>
          </cell>
        </row>
        <row r="10409">
          <cell r="FI10409" t="str">
            <v>MT</v>
          </cell>
          <cell r="FJ10409" t="str">
            <v>Other</v>
          </cell>
          <cell r="FK10409" t="str">
            <v>EISAq</v>
          </cell>
          <cell r="FL10409">
            <v>257552.77500000002</v>
          </cell>
        </row>
        <row r="10410">
          <cell r="FI10410" t="str">
            <v>ID</v>
          </cell>
          <cell r="FJ10410" t="str">
            <v>Bathroom</v>
          </cell>
          <cell r="FK10410" t="str">
            <v>EISAnqnx</v>
          </cell>
          <cell r="FL10410">
            <v>454291.68</v>
          </cell>
        </row>
        <row r="10411">
          <cell r="FI10411" t="str">
            <v>ID</v>
          </cell>
          <cell r="FJ10411" t="str">
            <v>Bathroom</v>
          </cell>
          <cell r="FK10411" t="str">
            <v>EISAq</v>
          </cell>
          <cell r="FL10411">
            <v>374790.636</v>
          </cell>
        </row>
        <row r="10412">
          <cell r="FI10412" t="str">
            <v>ID</v>
          </cell>
          <cell r="FJ10412" t="str">
            <v>Bathroom</v>
          </cell>
          <cell r="FK10412" t="str">
            <v>EISAx</v>
          </cell>
          <cell r="FL10412">
            <v>492149.32</v>
          </cell>
        </row>
        <row r="10413">
          <cell r="FI10413" t="str">
            <v>ID</v>
          </cell>
          <cell r="FJ10413" t="str">
            <v>Bedrooms</v>
          </cell>
          <cell r="FK10413" t="str">
            <v>EISAnqnx</v>
          </cell>
          <cell r="FL10413">
            <v>832868.08000000007</v>
          </cell>
        </row>
        <row r="10414">
          <cell r="FI10414" t="str">
            <v>ID</v>
          </cell>
          <cell r="FJ10414" t="str">
            <v>Bedrooms</v>
          </cell>
          <cell r="FK10414" t="str">
            <v>EISAq</v>
          </cell>
          <cell r="FL10414">
            <v>151430.56</v>
          </cell>
        </row>
        <row r="10415">
          <cell r="FI10415" t="str">
            <v>ID</v>
          </cell>
          <cell r="FJ10415" t="str">
            <v>Bedrooms</v>
          </cell>
          <cell r="FK10415" t="str">
            <v>EISAx</v>
          </cell>
          <cell r="FL10415">
            <v>681437.52</v>
          </cell>
        </row>
        <row r="10416">
          <cell r="FI10416" t="str">
            <v>ID</v>
          </cell>
          <cell r="FJ10416" t="str">
            <v>Exterior</v>
          </cell>
          <cell r="FK10416" t="str">
            <v>EISAnqnx</v>
          </cell>
          <cell r="FL10416">
            <v>454291.68</v>
          </cell>
        </row>
        <row r="10417">
          <cell r="FI10417" t="str">
            <v>ID</v>
          </cell>
          <cell r="FJ10417" t="str">
            <v>Garage</v>
          </cell>
          <cell r="FK10417" t="str">
            <v>EISAq</v>
          </cell>
          <cell r="FL10417">
            <v>196859.728</v>
          </cell>
        </row>
        <row r="10418">
          <cell r="FI10418" t="str">
            <v>ID</v>
          </cell>
          <cell r="FJ10418" t="str">
            <v>Kitchen</v>
          </cell>
          <cell r="FK10418" t="str">
            <v>EISAnqnx</v>
          </cell>
          <cell r="FL10418">
            <v>908583.36</v>
          </cell>
        </row>
        <row r="10419">
          <cell r="FI10419" t="str">
            <v>ID</v>
          </cell>
          <cell r="FJ10419" t="str">
            <v>Kitchen</v>
          </cell>
          <cell r="FK10419" t="str">
            <v>EISAq</v>
          </cell>
          <cell r="FL10419">
            <v>227145.84</v>
          </cell>
        </row>
        <row r="10420">
          <cell r="FI10420" t="str">
            <v>ID</v>
          </cell>
          <cell r="FJ10420" t="str">
            <v>Kitchen</v>
          </cell>
          <cell r="FK10420" t="str">
            <v>EISAx</v>
          </cell>
          <cell r="FL10420">
            <v>984298.64</v>
          </cell>
        </row>
        <row r="10421">
          <cell r="FI10421" t="str">
            <v>ID</v>
          </cell>
          <cell r="FJ10421" t="str">
            <v>Living Room/Family Room</v>
          </cell>
          <cell r="FK10421" t="str">
            <v>EISAx</v>
          </cell>
          <cell r="FL10421">
            <v>378576.4</v>
          </cell>
        </row>
        <row r="10422">
          <cell r="FI10422" t="str">
            <v>ID</v>
          </cell>
          <cell r="FJ10422" t="str">
            <v>Other</v>
          </cell>
          <cell r="FK10422" t="str">
            <v>EISAnqnx</v>
          </cell>
          <cell r="FL10422">
            <v>908583.36</v>
          </cell>
        </row>
        <row r="10423">
          <cell r="FI10423" t="str">
            <v>ID</v>
          </cell>
          <cell r="FJ10423" t="str">
            <v>Other</v>
          </cell>
          <cell r="FK10423" t="str">
            <v>EISAq</v>
          </cell>
          <cell r="FL10423">
            <v>401290.984</v>
          </cell>
        </row>
        <row r="10424">
          <cell r="FI10424" t="str">
            <v>MT</v>
          </cell>
          <cell r="FJ10424" t="str">
            <v>Bathroom</v>
          </cell>
          <cell r="FK10424" t="str">
            <v>EISAnqnx</v>
          </cell>
          <cell r="FL10424">
            <v>2420996.085</v>
          </cell>
        </row>
        <row r="10425">
          <cell r="FI10425" t="str">
            <v>MT</v>
          </cell>
          <cell r="FJ10425" t="str">
            <v>Bathroom</v>
          </cell>
          <cell r="FK10425" t="str">
            <v>EISAx</v>
          </cell>
          <cell r="FL10425">
            <v>526552.34000000008</v>
          </cell>
        </row>
        <row r="10426">
          <cell r="FI10426" t="str">
            <v>MT</v>
          </cell>
          <cell r="FJ10426" t="str">
            <v>Bedrooms</v>
          </cell>
          <cell r="FK10426" t="str">
            <v>EISAnqnx</v>
          </cell>
          <cell r="FL10426">
            <v>755488.14</v>
          </cell>
        </row>
        <row r="10427">
          <cell r="FI10427" t="str">
            <v>MT</v>
          </cell>
          <cell r="FJ10427" t="str">
            <v>Bedrooms</v>
          </cell>
          <cell r="FK10427" t="str">
            <v>EISAx</v>
          </cell>
          <cell r="FL10427">
            <v>801275.3</v>
          </cell>
        </row>
        <row r="10428">
          <cell r="FI10428" t="str">
            <v>MT</v>
          </cell>
          <cell r="FJ10428" t="str">
            <v>Kitchen</v>
          </cell>
          <cell r="FK10428" t="str">
            <v>EISAnqnx</v>
          </cell>
          <cell r="FL10428">
            <v>343403.7</v>
          </cell>
        </row>
        <row r="10429">
          <cell r="FI10429" t="str">
            <v>MT</v>
          </cell>
          <cell r="FJ10429" t="str">
            <v>Kitchen</v>
          </cell>
          <cell r="FK10429" t="str">
            <v>EISAx</v>
          </cell>
          <cell r="FL10429">
            <v>446424.81000000006</v>
          </cell>
        </row>
        <row r="10430">
          <cell r="FI10430" t="str">
            <v>MT</v>
          </cell>
          <cell r="FJ10430" t="str">
            <v>Living Room/Family Room</v>
          </cell>
          <cell r="FK10430" t="str">
            <v>EISAnqnx</v>
          </cell>
          <cell r="FL10430">
            <v>1442295.54</v>
          </cell>
        </row>
        <row r="10431">
          <cell r="FI10431" t="str">
            <v>MT</v>
          </cell>
          <cell r="FJ10431" t="str">
            <v>Living Room/Family Room</v>
          </cell>
          <cell r="FK10431" t="str">
            <v>EISAx</v>
          </cell>
          <cell r="FL10431">
            <v>618126.66</v>
          </cell>
        </row>
        <row r="10432">
          <cell r="FI10432" t="str">
            <v>MT</v>
          </cell>
          <cell r="FJ10432" t="str">
            <v>Other</v>
          </cell>
          <cell r="FK10432" t="str">
            <v>EISAnqnx</v>
          </cell>
          <cell r="FL10432">
            <v>2655655.2800000003</v>
          </cell>
        </row>
        <row r="10433">
          <cell r="FI10433" t="str">
            <v>MT</v>
          </cell>
          <cell r="FJ10433" t="str">
            <v>Other</v>
          </cell>
          <cell r="FK10433" t="str">
            <v>EISAq</v>
          </cell>
          <cell r="FL10433">
            <v>137361.48000000001</v>
          </cell>
        </row>
        <row r="10434">
          <cell r="FI10434" t="str">
            <v>MT</v>
          </cell>
          <cell r="FJ10434" t="str">
            <v>Other</v>
          </cell>
          <cell r="FK10434" t="str">
            <v>EISAx</v>
          </cell>
          <cell r="FL10434">
            <v>1613997.3900000001</v>
          </cell>
        </row>
        <row r="10435">
          <cell r="FI10435" t="str">
            <v>OR</v>
          </cell>
          <cell r="FJ10435" t="str">
            <v>Bathroom</v>
          </cell>
          <cell r="FK10435" t="str">
            <v>EISAnqnx</v>
          </cell>
          <cell r="FL10435">
            <v>3967173.5999999996</v>
          </cell>
        </row>
        <row r="10436">
          <cell r="FI10436" t="str">
            <v>OR</v>
          </cell>
          <cell r="FJ10436" t="str">
            <v>Bathroom</v>
          </cell>
          <cell r="FK10436" t="str">
            <v>EISAx</v>
          </cell>
          <cell r="FL10436">
            <v>826494.5</v>
          </cell>
        </row>
        <row r="10437">
          <cell r="FI10437" t="str">
            <v>OR</v>
          </cell>
          <cell r="FJ10437" t="str">
            <v>Bedrooms</v>
          </cell>
          <cell r="FK10437" t="str">
            <v>EISAnqnx</v>
          </cell>
          <cell r="FL10437">
            <v>5537513.1499999994</v>
          </cell>
        </row>
        <row r="10438">
          <cell r="FI10438" t="str">
            <v>OR</v>
          </cell>
          <cell r="FJ10438" t="str">
            <v>Bedrooms</v>
          </cell>
          <cell r="FK10438" t="str">
            <v>EISAx</v>
          </cell>
          <cell r="FL10438">
            <v>1983586.7999999998</v>
          </cell>
        </row>
        <row r="10439">
          <cell r="FI10439" t="str">
            <v>OR</v>
          </cell>
          <cell r="FJ10439" t="str">
            <v>Exterior</v>
          </cell>
          <cell r="FK10439" t="str">
            <v>EISAnqnx</v>
          </cell>
          <cell r="FL10439">
            <v>2975380.1999999997</v>
          </cell>
        </row>
        <row r="10440">
          <cell r="FI10440" t="str">
            <v>OR</v>
          </cell>
          <cell r="FJ10440" t="str">
            <v>Garage</v>
          </cell>
          <cell r="FK10440" t="str">
            <v>EISAnqnx</v>
          </cell>
          <cell r="FL10440">
            <v>991793.39999999991</v>
          </cell>
        </row>
        <row r="10441">
          <cell r="FI10441" t="str">
            <v>OR</v>
          </cell>
          <cell r="FJ10441" t="str">
            <v>Garage</v>
          </cell>
          <cell r="FK10441" t="str">
            <v>EISAq</v>
          </cell>
          <cell r="FL10441">
            <v>2314184.6</v>
          </cell>
        </row>
        <row r="10442">
          <cell r="FI10442" t="str">
            <v>OR</v>
          </cell>
          <cell r="FJ10442" t="str">
            <v>Kitchen</v>
          </cell>
          <cell r="FK10442" t="str">
            <v>EISAnqnx</v>
          </cell>
          <cell r="FL10442">
            <v>1487690.0999999999</v>
          </cell>
        </row>
        <row r="10443">
          <cell r="FI10443" t="str">
            <v>OR</v>
          </cell>
          <cell r="FJ10443" t="str">
            <v>Kitchen</v>
          </cell>
          <cell r="FK10443" t="str">
            <v>EISAx</v>
          </cell>
          <cell r="FL10443">
            <v>743845.04999999993</v>
          </cell>
        </row>
        <row r="10444">
          <cell r="FI10444" t="str">
            <v>OR</v>
          </cell>
          <cell r="FJ10444" t="str">
            <v>Living Room/Family Room</v>
          </cell>
          <cell r="FK10444" t="str">
            <v>EISAnqnx</v>
          </cell>
          <cell r="FL10444">
            <v>2479483.5</v>
          </cell>
        </row>
        <row r="10445">
          <cell r="FI10445" t="str">
            <v>OR</v>
          </cell>
          <cell r="FJ10445" t="str">
            <v>Living Room/Family Room</v>
          </cell>
          <cell r="FK10445" t="str">
            <v>EISAx</v>
          </cell>
          <cell r="FL10445">
            <v>1322391.2</v>
          </cell>
        </row>
        <row r="10446">
          <cell r="FI10446" t="str">
            <v>OR</v>
          </cell>
          <cell r="FJ10446" t="str">
            <v>Other</v>
          </cell>
          <cell r="FK10446" t="str">
            <v>EISAnqnx</v>
          </cell>
          <cell r="FL10446">
            <v>3967173.5999999996</v>
          </cell>
        </row>
        <row r="10447">
          <cell r="FI10447" t="str">
            <v>OR</v>
          </cell>
          <cell r="FJ10447" t="str">
            <v>Other</v>
          </cell>
          <cell r="FK10447" t="str">
            <v>EISAx</v>
          </cell>
          <cell r="FL10447">
            <v>1900937.3499999999</v>
          </cell>
        </row>
        <row r="10448">
          <cell r="FI10448" t="str">
            <v>ID</v>
          </cell>
          <cell r="FJ10448" t="str">
            <v>Bathroom</v>
          </cell>
          <cell r="FK10448" t="str">
            <v>EISAq</v>
          </cell>
          <cell r="FL10448">
            <v>454291.68</v>
          </cell>
        </row>
        <row r="10449">
          <cell r="FI10449" t="str">
            <v>ID</v>
          </cell>
          <cell r="FJ10449" t="str">
            <v>Bedrooms</v>
          </cell>
          <cell r="FK10449" t="str">
            <v>EISAnqnx</v>
          </cell>
          <cell r="FL10449">
            <v>851796.9</v>
          </cell>
        </row>
        <row r="10450">
          <cell r="FI10450" t="str">
            <v>ID</v>
          </cell>
          <cell r="FJ10450" t="str">
            <v>Exterior</v>
          </cell>
          <cell r="FK10450" t="str">
            <v>EISAnqnx</v>
          </cell>
          <cell r="FL10450">
            <v>851796.9</v>
          </cell>
        </row>
        <row r="10451">
          <cell r="FI10451" t="str">
            <v>ID</v>
          </cell>
          <cell r="FJ10451" t="str">
            <v>Garage</v>
          </cell>
          <cell r="FK10451" t="str">
            <v>EISAnqnx</v>
          </cell>
          <cell r="FL10451">
            <v>283932.3</v>
          </cell>
        </row>
        <row r="10452">
          <cell r="FI10452" t="str">
            <v>ID</v>
          </cell>
          <cell r="FJ10452" t="str">
            <v>Garage</v>
          </cell>
          <cell r="FK10452" t="str">
            <v>EISAq</v>
          </cell>
          <cell r="FL10452">
            <v>242288.89600000001</v>
          </cell>
        </row>
        <row r="10453">
          <cell r="FI10453" t="str">
            <v>ID</v>
          </cell>
          <cell r="FJ10453" t="str">
            <v>Garage</v>
          </cell>
          <cell r="FK10453" t="str">
            <v>EISAx</v>
          </cell>
          <cell r="FL10453">
            <v>567864.6</v>
          </cell>
        </row>
        <row r="10454">
          <cell r="FI10454" t="str">
            <v>ID</v>
          </cell>
          <cell r="FJ10454" t="str">
            <v>Kitchen</v>
          </cell>
          <cell r="FK10454" t="str">
            <v>EISAnqnx</v>
          </cell>
          <cell r="FL10454">
            <v>1135729.2</v>
          </cell>
        </row>
        <row r="10455">
          <cell r="FI10455" t="str">
            <v>ID</v>
          </cell>
          <cell r="FJ10455" t="str">
            <v>Living Room/Family Room</v>
          </cell>
          <cell r="FK10455" t="str">
            <v>EISAnqnx</v>
          </cell>
          <cell r="FL10455">
            <v>1060013.92</v>
          </cell>
        </row>
        <row r="10456">
          <cell r="FI10456" t="str">
            <v>ID</v>
          </cell>
          <cell r="FJ10456" t="str">
            <v>Living Room/Family Room</v>
          </cell>
          <cell r="FK10456" t="str">
            <v>EISAq</v>
          </cell>
          <cell r="FL10456">
            <v>166573.61600000001</v>
          </cell>
        </row>
        <row r="10457">
          <cell r="FI10457" t="str">
            <v>ID</v>
          </cell>
          <cell r="FJ10457" t="str">
            <v>Other</v>
          </cell>
          <cell r="FK10457" t="str">
            <v>EISAnqnx</v>
          </cell>
          <cell r="FL10457">
            <v>1135729.2</v>
          </cell>
        </row>
        <row r="10458">
          <cell r="FI10458" t="str">
            <v>ID</v>
          </cell>
          <cell r="FJ10458" t="str">
            <v>Other</v>
          </cell>
          <cell r="FK10458" t="str">
            <v>EISAq</v>
          </cell>
          <cell r="FL10458">
            <v>83286.808000000005</v>
          </cell>
        </row>
        <row r="10459">
          <cell r="FI10459" t="str">
            <v>ID</v>
          </cell>
          <cell r="FJ10459" t="str">
            <v>Other</v>
          </cell>
          <cell r="FK10459" t="str">
            <v>EISAx</v>
          </cell>
          <cell r="FL10459">
            <v>454291.68</v>
          </cell>
        </row>
        <row r="10460">
          <cell r="FI10460" t="str">
            <v>OR</v>
          </cell>
          <cell r="FJ10460" t="str">
            <v>Bathroom</v>
          </cell>
          <cell r="FK10460" t="str">
            <v>EISAnqnx</v>
          </cell>
          <cell r="FL10460">
            <v>1369456.6399999999</v>
          </cell>
        </row>
        <row r="10461">
          <cell r="FI10461" t="str">
            <v>OR</v>
          </cell>
          <cell r="FJ10461" t="str">
            <v>Bedrooms</v>
          </cell>
          <cell r="FK10461" t="str">
            <v>EISAnqnx</v>
          </cell>
          <cell r="FL10461">
            <v>6676101.1199999992</v>
          </cell>
        </row>
        <row r="10462">
          <cell r="FI10462" t="str">
            <v>OR</v>
          </cell>
          <cell r="FJ10462" t="str">
            <v>Exterior</v>
          </cell>
          <cell r="FK10462" t="str">
            <v>EISAnqnx</v>
          </cell>
          <cell r="FL10462">
            <v>2054184.96</v>
          </cell>
        </row>
        <row r="10463">
          <cell r="FI10463" t="str">
            <v>OR</v>
          </cell>
          <cell r="FJ10463" t="str">
            <v>Garage</v>
          </cell>
          <cell r="FK10463" t="str">
            <v>EISAnqnx</v>
          </cell>
          <cell r="FL10463">
            <v>1711820.7999999998</v>
          </cell>
        </row>
        <row r="10464">
          <cell r="FI10464" t="str">
            <v>OR</v>
          </cell>
          <cell r="FJ10464" t="str">
            <v>Garage</v>
          </cell>
          <cell r="FK10464" t="str">
            <v>EISAx</v>
          </cell>
          <cell r="FL10464">
            <v>1283865.5999999999</v>
          </cell>
        </row>
        <row r="10465">
          <cell r="FI10465" t="str">
            <v>OR</v>
          </cell>
          <cell r="FJ10465" t="str">
            <v>Kitchen</v>
          </cell>
          <cell r="FK10465" t="str">
            <v>EISAq</v>
          </cell>
          <cell r="FL10465">
            <v>1121242.6239999998</v>
          </cell>
        </row>
        <row r="10466">
          <cell r="FI10466" t="str">
            <v>OR</v>
          </cell>
          <cell r="FJ10466" t="str">
            <v>Living Room/Family Room</v>
          </cell>
          <cell r="FK10466" t="str">
            <v>EISAnqnx</v>
          </cell>
          <cell r="FL10466">
            <v>855910.39999999991</v>
          </cell>
        </row>
        <row r="10467">
          <cell r="FI10467" t="str">
            <v>OR</v>
          </cell>
          <cell r="FJ10467" t="str">
            <v>Living Room/Family Room</v>
          </cell>
          <cell r="FK10467" t="str">
            <v>EISAq</v>
          </cell>
          <cell r="FL10467">
            <v>427955.19999999995</v>
          </cell>
        </row>
        <row r="10468">
          <cell r="FI10468" t="str">
            <v>OR</v>
          </cell>
          <cell r="FJ10468" t="str">
            <v>Other</v>
          </cell>
          <cell r="FK10468" t="str">
            <v>EISAnqnx</v>
          </cell>
          <cell r="FL10468">
            <v>2567731.1999999997</v>
          </cell>
        </row>
        <row r="10469">
          <cell r="FI10469" t="str">
            <v>OR</v>
          </cell>
          <cell r="FJ10469" t="str">
            <v>Other</v>
          </cell>
          <cell r="FK10469" t="str">
            <v>EISAq</v>
          </cell>
          <cell r="FL10469">
            <v>8362244.6079999991</v>
          </cell>
        </row>
        <row r="10470">
          <cell r="FI10470" t="str">
            <v>OR</v>
          </cell>
          <cell r="FJ10470" t="str">
            <v>Bathroom</v>
          </cell>
          <cell r="FK10470" t="str">
            <v>EISAnqnx</v>
          </cell>
          <cell r="FL10470">
            <v>991793.39999999991</v>
          </cell>
        </row>
        <row r="10471">
          <cell r="FI10471" t="str">
            <v>OR</v>
          </cell>
          <cell r="FJ10471" t="str">
            <v>Bathroom</v>
          </cell>
          <cell r="FK10471" t="str">
            <v>EISAq</v>
          </cell>
          <cell r="FL10471">
            <v>1024853.1799999999</v>
          </cell>
        </row>
        <row r="10472">
          <cell r="FI10472" t="str">
            <v>OR</v>
          </cell>
          <cell r="FJ10472" t="str">
            <v>Bedrooms</v>
          </cell>
          <cell r="FK10472" t="str">
            <v>EISAnqnx</v>
          </cell>
          <cell r="FL10472">
            <v>4463070.3</v>
          </cell>
        </row>
        <row r="10473">
          <cell r="FI10473" t="str">
            <v>OR</v>
          </cell>
          <cell r="FJ10473" t="str">
            <v>Exterior</v>
          </cell>
          <cell r="FK10473" t="str">
            <v>EISAnqnx</v>
          </cell>
          <cell r="FL10473">
            <v>1859612.625</v>
          </cell>
        </row>
        <row r="10474">
          <cell r="FI10474" t="str">
            <v>OR</v>
          </cell>
          <cell r="FJ10474" t="str">
            <v>Exterior</v>
          </cell>
          <cell r="FK10474" t="str">
            <v>EISAx</v>
          </cell>
          <cell r="FL10474">
            <v>4958967</v>
          </cell>
        </row>
        <row r="10475">
          <cell r="FI10475" t="str">
            <v>OR</v>
          </cell>
          <cell r="FJ10475" t="str">
            <v>Kitchen</v>
          </cell>
          <cell r="FK10475" t="str">
            <v>EISAq</v>
          </cell>
          <cell r="FL10475">
            <v>619870.875</v>
          </cell>
        </row>
        <row r="10476">
          <cell r="FI10476" t="str">
            <v>OR</v>
          </cell>
          <cell r="FJ10476" t="str">
            <v>Kitchen</v>
          </cell>
          <cell r="FK10476" t="str">
            <v>EISAx</v>
          </cell>
          <cell r="FL10476">
            <v>330597.8</v>
          </cell>
        </row>
        <row r="10477">
          <cell r="FI10477" t="str">
            <v>OR</v>
          </cell>
          <cell r="FJ10477" t="str">
            <v>Living Room/Family Room</v>
          </cell>
          <cell r="FK10477" t="str">
            <v>EISAnqnx</v>
          </cell>
          <cell r="FL10477">
            <v>1157092.3</v>
          </cell>
        </row>
        <row r="10478">
          <cell r="FI10478" t="str">
            <v>OR</v>
          </cell>
          <cell r="FJ10478" t="str">
            <v>Living Room/Family Room</v>
          </cell>
          <cell r="FK10478" t="str">
            <v>EISAx</v>
          </cell>
          <cell r="FL10478">
            <v>2314184.6</v>
          </cell>
        </row>
        <row r="10479">
          <cell r="FI10479" t="str">
            <v>OR</v>
          </cell>
          <cell r="FJ10479" t="str">
            <v>Other</v>
          </cell>
          <cell r="FK10479" t="str">
            <v>EISAnqnx</v>
          </cell>
          <cell r="FL10479">
            <v>991793.39999999991</v>
          </cell>
        </row>
        <row r="10480">
          <cell r="FI10480" t="str">
            <v>OR</v>
          </cell>
          <cell r="FJ10480" t="str">
            <v>Other</v>
          </cell>
          <cell r="FK10480" t="str">
            <v>EISAq</v>
          </cell>
          <cell r="FL10480">
            <v>504161.64499999996</v>
          </cell>
        </row>
        <row r="10481">
          <cell r="FI10481" t="str">
            <v>OR</v>
          </cell>
          <cell r="FJ10481" t="str">
            <v>Other</v>
          </cell>
          <cell r="FK10481" t="str">
            <v>EISAx</v>
          </cell>
          <cell r="FL10481">
            <v>330597.8</v>
          </cell>
        </row>
        <row r="10482">
          <cell r="FI10482" t="str">
            <v>MT</v>
          </cell>
          <cell r="FJ10482" t="str">
            <v>Bathroom</v>
          </cell>
          <cell r="FK10482" t="str">
            <v>EISAq</v>
          </cell>
          <cell r="FL10482">
            <v>68680.740000000005</v>
          </cell>
        </row>
        <row r="10483">
          <cell r="FI10483" t="str">
            <v>MT</v>
          </cell>
          <cell r="FJ10483" t="str">
            <v>Bedrooms</v>
          </cell>
          <cell r="FK10483" t="str">
            <v>EISAnqnx</v>
          </cell>
          <cell r="FL10483">
            <v>68680.740000000005</v>
          </cell>
        </row>
        <row r="10484">
          <cell r="FI10484" t="str">
            <v>MT</v>
          </cell>
          <cell r="FJ10484" t="str">
            <v>Bedrooms</v>
          </cell>
          <cell r="FK10484" t="str">
            <v>EISAq</v>
          </cell>
          <cell r="FL10484">
            <v>76693.493000000002</v>
          </cell>
        </row>
        <row r="10485">
          <cell r="FI10485" t="str">
            <v>MT</v>
          </cell>
          <cell r="FJ10485" t="str">
            <v>Exterior</v>
          </cell>
          <cell r="FK10485" t="str">
            <v>EISAq</v>
          </cell>
          <cell r="FL10485">
            <v>34340.370000000003</v>
          </cell>
        </row>
        <row r="10486">
          <cell r="FI10486" t="str">
            <v>MT</v>
          </cell>
          <cell r="FJ10486" t="str">
            <v>Exterior</v>
          </cell>
          <cell r="FK10486" t="str">
            <v>EISAx</v>
          </cell>
          <cell r="FL10486">
            <v>148808.27000000002</v>
          </cell>
        </row>
        <row r="10487">
          <cell r="FI10487" t="str">
            <v>MT</v>
          </cell>
          <cell r="FJ10487" t="str">
            <v>Kitchen</v>
          </cell>
          <cell r="FK10487" t="str">
            <v>EISAnqnx</v>
          </cell>
          <cell r="FL10487">
            <v>457871.60000000003</v>
          </cell>
        </row>
        <row r="10488">
          <cell r="FI10488" t="str">
            <v>MT</v>
          </cell>
          <cell r="FJ10488" t="str">
            <v>Living Room/Family Room</v>
          </cell>
          <cell r="FK10488" t="str">
            <v>EISAq</v>
          </cell>
          <cell r="FL10488">
            <v>34340.370000000003</v>
          </cell>
        </row>
        <row r="10489">
          <cell r="FI10489" t="str">
            <v>MT</v>
          </cell>
          <cell r="FJ10489" t="str">
            <v>Other</v>
          </cell>
          <cell r="FK10489" t="str">
            <v>EISAq</v>
          </cell>
          <cell r="FL10489">
            <v>81272.209000000003</v>
          </cell>
        </row>
        <row r="10490">
          <cell r="FI10490" t="str">
            <v>WA</v>
          </cell>
          <cell r="FJ10490" t="str">
            <v>Bathroom</v>
          </cell>
          <cell r="FK10490" t="str">
            <v>EISAnqnx</v>
          </cell>
          <cell r="FL10490">
            <v>761715.19999999995</v>
          </cell>
        </row>
        <row r="10491">
          <cell r="FI10491" t="str">
            <v>WA</v>
          </cell>
          <cell r="FJ10491" t="str">
            <v>Bathroom</v>
          </cell>
          <cell r="FK10491" t="str">
            <v>EISAq</v>
          </cell>
          <cell r="FL10491">
            <v>57128.639999999999</v>
          </cell>
        </row>
        <row r="10492">
          <cell r="FI10492" t="str">
            <v>WA</v>
          </cell>
          <cell r="FJ10492" t="str">
            <v>Bathroom</v>
          </cell>
          <cell r="FK10492" t="str">
            <v>EISAx</v>
          </cell>
          <cell r="FL10492">
            <v>476072</v>
          </cell>
        </row>
        <row r="10493">
          <cell r="FI10493" t="str">
            <v>WA</v>
          </cell>
          <cell r="FJ10493" t="str">
            <v>Bedrooms</v>
          </cell>
          <cell r="FK10493" t="str">
            <v>EISAnqnx</v>
          </cell>
          <cell r="FL10493">
            <v>257078.88</v>
          </cell>
        </row>
        <row r="10494">
          <cell r="FI10494" t="str">
            <v>WA</v>
          </cell>
          <cell r="FJ10494" t="str">
            <v>Bedrooms</v>
          </cell>
          <cell r="FK10494" t="str">
            <v>EISAq</v>
          </cell>
          <cell r="FL10494">
            <v>85692.96</v>
          </cell>
        </row>
        <row r="10495">
          <cell r="FI10495" t="str">
            <v>WA</v>
          </cell>
          <cell r="FJ10495" t="str">
            <v>Bedrooms</v>
          </cell>
          <cell r="FK10495" t="str">
            <v>EISAx</v>
          </cell>
          <cell r="FL10495">
            <v>76171.520000000004</v>
          </cell>
        </row>
        <row r="10496">
          <cell r="FI10496" t="str">
            <v>WA</v>
          </cell>
          <cell r="FJ10496" t="str">
            <v>Exterior</v>
          </cell>
          <cell r="FK10496" t="str">
            <v>EISAnqnx</v>
          </cell>
          <cell r="FL10496">
            <v>457029.12</v>
          </cell>
        </row>
        <row r="10497">
          <cell r="FI10497" t="str">
            <v>WA</v>
          </cell>
          <cell r="FJ10497" t="str">
            <v>Exterior</v>
          </cell>
          <cell r="FK10497" t="str">
            <v>EISAq</v>
          </cell>
          <cell r="FL10497">
            <v>28564.32</v>
          </cell>
        </row>
        <row r="10498">
          <cell r="FI10498" t="str">
            <v>WA</v>
          </cell>
          <cell r="FJ10498" t="str">
            <v>Kitchen</v>
          </cell>
          <cell r="FK10498" t="str">
            <v>EISAx</v>
          </cell>
          <cell r="FL10498">
            <v>742672.32</v>
          </cell>
        </row>
        <row r="10499">
          <cell r="FI10499" t="str">
            <v>WA</v>
          </cell>
          <cell r="FJ10499" t="str">
            <v>Living Room/Family Room</v>
          </cell>
          <cell r="FK10499" t="str">
            <v>EISAnqnx</v>
          </cell>
          <cell r="FL10499">
            <v>914058.23999999999</v>
          </cell>
        </row>
        <row r="10500">
          <cell r="FI10500" t="str">
            <v>WA</v>
          </cell>
          <cell r="FJ10500" t="str">
            <v>Living Room/Family Room</v>
          </cell>
          <cell r="FK10500" t="str">
            <v>EISAx</v>
          </cell>
          <cell r="FL10500">
            <v>142821.6</v>
          </cell>
        </row>
        <row r="10501">
          <cell r="FI10501" t="str">
            <v>WA</v>
          </cell>
          <cell r="FJ10501" t="str">
            <v>Other</v>
          </cell>
          <cell r="FK10501" t="str">
            <v>EISAnqnx</v>
          </cell>
          <cell r="FL10501">
            <v>304686.08000000002</v>
          </cell>
        </row>
        <row r="10502">
          <cell r="FI10502" t="str">
            <v>WA</v>
          </cell>
          <cell r="FJ10502" t="str">
            <v>Bathroom</v>
          </cell>
          <cell r="FK10502" t="str">
            <v>EISAnqnx</v>
          </cell>
          <cell r="FL10502">
            <v>1256830.08</v>
          </cell>
        </row>
        <row r="10503">
          <cell r="FI10503" t="str">
            <v>WA</v>
          </cell>
          <cell r="FJ10503" t="str">
            <v>Bathroom</v>
          </cell>
          <cell r="FK10503" t="str">
            <v>EISAx</v>
          </cell>
          <cell r="FL10503">
            <v>828365.28</v>
          </cell>
        </row>
        <row r="10504">
          <cell r="FI10504" t="str">
            <v>WA</v>
          </cell>
          <cell r="FJ10504" t="str">
            <v>Bedrooms</v>
          </cell>
          <cell r="FK10504" t="str">
            <v>EISAnqnx</v>
          </cell>
          <cell r="FL10504">
            <v>1256830.08</v>
          </cell>
        </row>
        <row r="10505">
          <cell r="FI10505" t="str">
            <v>WA</v>
          </cell>
          <cell r="FJ10505" t="str">
            <v>Bedrooms</v>
          </cell>
          <cell r="FK10505" t="str">
            <v>EISAq</v>
          </cell>
          <cell r="FL10505">
            <v>70458.656000000003</v>
          </cell>
        </row>
        <row r="10506">
          <cell r="FI10506" t="str">
            <v>WA</v>
          </cell>
          <cell r="FJ10506" t="str">
            <v>Exterior</v>
          </cell>
          <cell r="FK10506" t="str">
            <v>EISAnqnx</v>
          </cell>
          <cell r="FL10506">
            <v>380857.59999999998</v>
          </cell>
        </row>
        <row r="10507">
          <cell r="FI10507" t="str">
            <v>WA</v>
          </cell>
          <cell r="FJ10507" t="str">
            <v>Kitchen</v>
          </cell>
          <cell r="FK10507" t="str">
            <v>EISAq</v>
          </cell>
          <cell r="FL10507">
            <v>171385.92</v>
          </cell>
        </row>
        <row r="10508">
          <cell r="FI10508" t="str">
            <v>WA</v>
          </cell>
          <cell r="FJ10508" t="str">
            <v>Kitchen</v>
          </cell>
          <cell r="FK10508" t="str">
            <v>EISAx</v>
          </cell>
          <cell r="FL10508">
            <v>457029.12</v>
          </cell>
        </row>
        <row r="10509">
          <cell r="FI10509" t="str">
            <v>WA</v>
          </cell>
          <cell r="FJ10509" t="str">
            <v>Living Room/Family Room</v>
          </cell>
          <cell r="FK10509" t="str">
            <v>EISAnqnx</v>
          </cell>
          <cell r="FL10509">
            <v>1199701.44</v>
          </cell>
        </row>
        <row r="10510">
          <cell r="FI10510" t="str">
            <v>WA</v>
          </cell>
          <cell r="FJ10510" t="str">
            <v>Living Room/Family Room</v>
          </cell>
          <cell r="FK10510" t="str">
            <v>EISAq</v>
          </cell>
          <cell r="FL10510">
            <v>224705.984</v>
          </cell>
        </row>
        <row r="10511">
          <cell r="FI10511" t="str">
            <v>WA</v>
          </cell>
          <cell r="FJ10511" t="str">
            <v>Living Room/Family Room</v>
          </cell>
          <cell r="FK10511" t="str">
            <v>EISAx</v>
          </cell>
          <cell r="FL10511">
            <v>76171.520000000004</v>
          </cell>
        </row>
        <row r="10512">
          <cell r="FI10512" t="str">
            <v>WA</v>
          </cell>
          <cell r="FJ10512" t="str">
            <v>Other</v>
          </cell>
          <cell r="FK10512" t="str">
            <v>EISAnqnx</v>
          </cell>
          <cell r="FL10512">
            <v>1561516.16</v>
          </cell>
        </row>
        <row r="10513">
          <cell r="FI10513" t="str">
            <v>WA</v>
          </cell>
          <cell r="FJ10513" t="str">
            <v>Other</v>
          </cell>
          <cell r="FK10513" t="str">
            <v>EISAq</v>
          </cell>
          <cell r="FL10513">
            <v>651266.49600000004</v>
          </cell>
        </row>
        <row r="10514">
          <cell r="FI10514" t="str">
            <v>WA</v>
          </cell>
          <cell r="FJ10514" t="str">
            <v>Other</v>
          </cell>
          <cell r="FK10514" t="str">
            <v>EISAx</v>
          </cell>
          <cell r="FL10514">
            <v>685543.68</v>
          </cell>
        </row>
        <row r="10515">
          <cell r="FI10515" t="str">
            <v>ID</v>
          </cell>
          <cell r="FJ10515" t="str">
            <v>Bathroom</v>
          </cell>
          <cell r="FK10515" t="str">
            <v>EISAnqnx</v>
          </cell>
          <cell r="FL10515">
            <v>1211444.48</v>
          </cell>
        </row>
        <row r="10516">
          <cell r="FI10516" t="str">
            <v>ID</v>
          </cell>
          <cell r="FJ10516" t="str">
            <v>Bedrooms</v>
          </cell>
          <cell r="FK10516" t="str">
            <v>EISAnqnx</v>
          </cell>
          <cell r="FL10516">
            <v>908583.36</v>
          </cell>
        </row>
        <row r="10517">
          <cell r="FI10517" t="str">
            <v>ID</v>
          </cell>
          <cell r="FJ10517" t="str">
            <v>Exterior</v>
          </cell>
          <cell r="FK10517" t="str">
            <v>EISAnqnx</v>
          </cell>
          <cell r="FL10517">
            <v>1438590.32</v>
          </cell>
        </row>
        <row r="10518">
          <cell r="FI10518" t="str">
            <v>ID</v>
          </cell>
          <cell r="FJ10518" t="str">
            <v>Garage</v>
          </cell>
          <cell r="FK10518" t="str">
            <v>EISAnqnx</v>
          </cell>
          <cell r="FL10518">
            <v>984298.64</v>
          </cell>
        </row>
        <row r="10519">
          <cell r="FI10519" t="str">
            <v>ID</v>
          </cell>
          <cell r="FJ10519" t="str">
            <v>Kitchen</v>
          </cell>
          <cell r="FK10519" t="str">
            <v>EISAnqnx</v>
          </cell>
          <cell r="FL10519">
            <v>1135729.2</v>
          </cell>
        </row>
        <row r="10520">
          <cell r="FI10520" t="str">
            <v>ID</v>
          </cell>
          <cell r="FJ10520" t="str">
            <v>Kitchen</v>
          </cell>
          <cell r="FK10520" t="str">
            <v>EISAq</v>
          </cell>
          <cell r="FL10520">
            <v>1211444.48</v>
          </cell>
        </row>
        <row r="10521">
          <cell r="FI10521" t="str">
            <v>ID</v>
          </cell>
          <cell r="FJ10521" t="str">
            <v>Kitchen</v>
          </cell>
          <cell r="FK10521" t="str">
            <v>EISAx</v>
          </cell>
          <cell r="FL10521">
            <v>246074.66</v>
          </cell>
        </row>
        <row r="10522">
          <cell r="FI10522" t="str">
            <v>ID</v>
          </cell>
          <cell r="FJ10522" t="str">
            <v>Living Room/Family Room</v>
          </cell>
          <cell r="FK10522" t="str">
            <v>EISAnqnx</v>
          </cell>
          <cell r="FL10522">
            <v>908583.36</v>
          </cell>
        </row>
        <row r="10523">
          <cell r="FI10523" t="str">
            <v>ID</v>
          </cell>
          <cell r="FJ10523" t="str">
            <v>Living Room/Family Room</v>
          </cell>
          <cell r="FK10523" t="str">
            <v>EISAx</v>
          </cell>
          <cell r="FL10523">
            <v>492149.32</v>
          </cell>
        </row>
        <row r="10524">
          <cell r="FI10524" t="str">
            <v>ID</v>
          </cell>
          <cell r="FJ10524" t="str">
            <v>Other</v>
          </cell>
          <cell r="FK10524" t="str">
            <v>EISAnqnx</v>
          </cell>
          <cell r="FL10524">
            <v>454291.68</v>
          </cell>
        </row>
        <row r="10525">
          <cell r="FI10525" t="str">
            <v>ID</v>
          </cell>
          <cell r="FJ10525" t="str">
            <v>Other</v>
          </cell>
          <cell r="FK10525" t="str">
            <v>EISAq</v>
          </cell>
          <cell r="FL10525">
            <v>605722.24</v>
          </cell>
        </row>
        <row r="10526">
          <cell r="FI10526" t="str">
            <v>WA</v>
          </cell>
          <cell r="FJ10526" t="str">
            <v>Bathroom</v>
          </cell>
          <cell r="FK10526" t="str">
            <v>EISAq</v>
          </cell>
          <cell r="FL10526">
            <v>295359.00599999999</v>
          </cell>
        </row>
        <row r="10527">
          <cell r="FI10527" t="str">
            <v>WA</v>
          </cell>
          <cell r="FJ10527" t="str">
            <v>Bedrooms</v>
          </cell>
          <cell r="FK10527" t="str">
            <v>EISAnqnx</v>
          </cell>
          <cell r="FL10527">
            <v>207999.3</v>
          </cell>
        </row>
        <row r="10528">
          <cell r="FI10528" t="str">
            <v>WA</v>
          </cell>
          <cell r="FJ10528" t="str">
            <v>Bedrooms</v>
          </cell>
          <cell r="FK10528" t="str">
            <v>EISAq</v>
          </cell>
          <cell r="FL10528">
            <v>239199.19500000001</v>
          </cell>
        </row>
        <row r="10529">
          <cell r="FI10529" t="str">
            <v>WA</v>
          </cell>
          <cell r="FJ10529" t="str">
            <v>Exterior</v>
          </cell>
          <cell r="FK10529" t="str">
            <v>EISAq</v>
          </cell>
          <cell r="FL10529">
            <v>191359.356</v>
          </cell>
        </row>
        <row r="10530">
          <cell r="FI10530" t="str">
            <v>WA</v>
          </cell>
          <cell r="FJ10530" t="str">
            <v>Exterior</v>
          </cell>
          <cell r="FK10530" t="str">
            <v>EISAx</v>
          </cell>
          <cell r="FL10530">
            <v>748797.48</v>
          </cell>
        </row>
        <row r="10531">
          <cell r="FI10531" t="str">
            <v>WA</v>
          </cell>
          <cell r="FJ10531" t="str">
            <v>Garage</v>
          </cell>
          <cell r="FK10531" t="str">
            <v>EISAq</v>
          </cell>
          <cell r="FL10531">
            <v>524158.23599999998</v>
          </cell>
        </row>
        <row r="10532">
          <cell r="FI10532" t="str">
            <v>WA</v>
          </cell>
          <cell r="FJ10532" t="str">
            <v>Kitchen</v>
          </cell>
          <cell r="FK10532" t="str">
            <v>EISAq</v>
          </cell>
          <cell r="FL10532">
            <v>503358.30599999998</v>
          </cell>
        </row>
        <row r="10533">
          <cell r="FI10533" t="str">
            <v>WA</v>
          </cell>
          <cell r="FJ10533" t="str">
            <v>Living Room/Family Room</v>
          </cell>
          <cell r="FK10533" t="str">
            <v>EISAq</v>
          </cell>
          <cell r="FL10533">
            <v>143519.51699999999</v>
          </cell>
        </row>
        <row r="10534">
          <cell r="FI10534" t="str">
            <v>WA</v>
          </cell>
          <cell r="FJ10534" t="str">
            <v>Living Room/Family Room</v>
          </cell>
          <cell r="FK10534" t="str">
            <v>EISAx</v>
          </cell>
          <cell r="FL10534">
            <v>249599.16</v>
          </cell>
        </row>
        <row r="10535">
          <cell r="FI10535" t="str">
            <v>WA</v>
          </cell>
          <cell r="FJ10535" t="str">
            <v>Other</v>
          </cell>
          <cell r="FK10535" t="str">
            <v>EISAq</v>
          </cell>
          <cell r="FL10535">
            <v>730077.54299999995</v>
          </cell>
        </row>
        <row r="10536">
          <cell r="FI10536" t="str">
            <v>MT</v>
          </cell>
          <cell r="FJ10536" t="str">
            <v>Bathroom</v>
          </cell>
          <cell r="FK10536" t="str">
            <v>EISAnqnx</v>
          </cell>
          <cell r="FL10536">
            <v>852354.4</v>
          </cell>
        </row>
        <row r="10537">
          <cell r="FI10537" t="str">
            <v>MT</v>
          </cell>
          <cell r="FJ10537" t="str">
            <v>Bedrooms</v>
          </cell>
          <cell r="FK10537" t="str">
            <v>EISAnqnx</v>
          </cell>
          <cell r="FL10537">
            <v>1395730.33</v>
          </cell>
        </row>
        <row r="10538">
          <cell r="FI10538" t="str">
            <v>MT</v>
          </cell>
          <cell r="FJ10538" t="str">
            <v>Exterior</v>
          </cell>
          <cell r="FK10538" t="str">
            <v>EISAnqnx</v>
          </cell>
          <cell r="FL10538">
            <v>255706.32</v>
          </cell>
        </row>
        <row r="10539">
          <cell r="FI10539" t="str">
            <v>MT</v>
          </cell>
          <cell r="FJ10539" t="str">
            <v>Kitchen</v>
          </cell>
          <cell r="FK10539" t="str">
            <v>EISAnqnx</v>
          </cell>
          <cell r="FL10539">
            <v>340941.76</v>
          </cell>
        </row>
        <row r="10540">
          <cell r="FI10540" t="str">
            <v>MT</v>
          </cell>
          <cell r="FJ10540" t="str">
            <v>Kitchen</v>
          </cell>
          <cell r="FK10540" t="str">
            <v>EISAq</v>
          </cell>
          <cell r="FL10540">
            <v>298324.03999999998</v>
          </cell>
        </row>
        <row r="10541">
          <cell r="FI10541" t="str">
            <v>MT</v>
          </cell>
          <cell r="FJ10541" t="str">
            <v>Living Room/Family Room</v>
          </cell>
          <cell r="FK10541" t="str">
            <v>EISAnqnx</v>
          </cell>
          <cell r="FL10541">
            <v>831045.54</v>
          </cell>
        </row>
        <row r="10542">
          <cell r="FI10542" t="str">
            <v>MT</v>
          </cell>
          <cell r="FJ10542" t="str">
            <v>Other</v>
          </cell>
          <cell r="FK10542" t="str">
            <v>EISAnqnx</v>
          </cell>
          <cell r="FL10542">
            <v>2375937.89</v>
          </cell>
        </row>
        <row r="10543">
          <cell r="FI10543" t="str">
            <v>ID</v>
          </cell>
          <cell r="FJ10543" t="str">
            <v>Bathroom</v>
          </cell>
          <cell r="FK10543" t="str">
            <v>EISAnqnx</v>
          </cell>
          <cell r="FL10543">
            <v>908583.36</v>
          </cell>
        </row>
        <row r="10544">
          <cell r="FI10544" t="str">
            <v>ID</v>
          </cell>
          <cell r="FJ10544" t="str">
            <v>Bathroom</v>
          </cell>
          <cell r="FK10544" t="str">
            <v>EISAq</v>
          </cell>
          <cell r="FL10544">
            <v>151430.56</v>
          </cell>
        </row>
        <row r="10545">
          <cell r="FI10545" t="str">
            <v>ID</v>
          </cell>
          <cell r="FJ10545" t="str">
            <v>Bedrooms</v>
          </cell>
          <cell r="FK10545" t="str">
            <v>EISAnqnx</v>
          </cell>
          <cell r="FL10545">
            <v>1646807.34</v>
          </cell>
        </row>
        <row r="10546">
          <cell r="FI10546" t="str">
            <v>ID</v>
          </cell>
          <cell r="FJ10546" t="str">
            <v>Bedrooms</v>
          </cell>
          <cell r="FK10546" t="str">
            <v>EISAx</v>
          </cell>
          <cell r="FL10546">
            <v>26500.348000000002</v>
          </cell>
        </row>
        <row r="10547">
          <cell r="FI10547" t="str">
            <v>ID</v>
          </cell>
          <cell r="FJ10547" t="str">
            <v>Exterior</v>
          </cell>
          <cell r="FK10547" t="str">
            <v>EISAnqnx</v>
          </cell>
          <cell r="FL10547">
            <v>378576.4</v>
          </cell>
        </row>
        <row r="10548">
          <cell r="FI10548" t="str">
            <v>ID</v>
          </cell>
          <cell r="FJ10548" t="str">
            <v>Exterior</v>
          </cell>
          <cell r="FK10548" t="str">
            <v>EISAx</v>
          </cell>
          <cell r="FL10548">
            <v>757152.8</v>
          </cell>
        </row>
        <row r="10549">
          <cell r="FI10549" t="str">
            <v>ID</v>
          </cell>
          <cell r="FJ10549" t="str">
            <v>Garage</v>
          </cell>
          <cell r="FK10549" t="str">
            <v>EISAnqnx</v>
          </cell>
          <cell r="FL10549">
            <v>1514305.6</v>
          </cell>
        </row>
        <row r="10550">
          <cell r="FI10550" t="str">
            <v>ID</v>
          </cell>
          <cell r="FJ10550" t="str">
            <v>Garage</v>
          </cell>
          <cell r="FK10550" t="str">
            <v>EISAq</v>
          </cell>
          <cell r="FL10550">
            <v>1665736.1600000001</v>
          </cell>
        </row>
        <row r="10551">
          <cell r="FI10551" t="str">
            <v>ID</v>
          </cell>
          <cell r="FJ10551" t="str">
            <v>Kitchen</v>
          </cell>
          <cell r="FK10551" t="str">
            <v>EISAq</v>
          </cell>
          <cell r="FL10551">
            <v>3634333.44</v>
          </cell>
        </row>
        <row r="10552">
          <cell r="FI10552" t="str">
            <v>ID</v>
          </cell>
          <cell r="FJ10552" t="str">
            <v>Living Room/Family Room</v>
          </cell>
          <cell r="FK10552" t="str">
            <v>EISAnqnx</v>
          </cell>
          <cell r="FL10552">
            <v>227145.84</v>
          </cell>
        </row>
        <row r="10553">
          <cell r="FI10553" t="str">
            <v>ID</v>
          </cell>
          <cell r="FJ10553" t="str">
            <v>Living Room/Family Room</v>
          </cell>
          <cell r="FK10553" t="str">
            <v>EISAx</v>
          </cell>
          <cell r="FL10553">
            <v>378576.4</v>
          </cell>
        </row>
        <row r="10554">
          <cell r="FI10554" t="str">
            <v>ID</v>
          </cell>
          <cell r="FJ10554" t="str">
            <v>Other</v>
          </cell>
          <cell r="FK10554" t="str">
            <v>EISAnqnx</v>
          </cell>
          <cell r="FL10554">
            <v>2309316.04</v>
          </cell>
        </row>
        <row r="10555">
          <cell r="FI10555" t="str">
            <v>MT</v>
          </cell>
          <cell r="FJ10555" t="str">
            <v>Bathroom</v>
          </cell>
          <cell r="FK10555" t="str">
            <v>EISAnqnx</v>
          </cell>
          <cell r="FL10555">
            <v>511412.64</v>
          </cell>
        </row>
        <row r="10556">
          <cell r="FI10556" t="str">
            <v>MT</v>
          </cell>
          <cell r="FJ10556" t="str">
            <v>Bathroom</v>
          </cell>
          <cell r="FK10556" t="str">
            <v>EISAq</v>
          </cell>
          <cell r="FL10556">
            <v>46879.491999999998</v>
          </cell>
        </row>
        <row r="10557">
          <cell r="FI10557" t="str">
            <v>MT</v>
          </cell>
          <cell r="FJ10557" t="str">
            <v>Bedrooms</v>
          </cell>
          <cell r="FK10557" t="str">
            <v>EISAnqnx</v>
          </cell>
          <cell r="FL10557">
            <v>255706.32</v>
          </cell>
        </row>
        <row r="10558">
          <cell r="FI10558" t="str">
            <v>MT</v>
          </cell>
          <cell r="FJ10558" t="str">
            <v>Bedrooms</v>
          </cell>
          <cell r="FK10558" t="str">
            <v>EISAq</v>
          </cell>
          <cell r="FL10558">
            <v>234397.46</v>
          </cell>
        </row>
        <row r="10559">
          <cell r="FI10559" t="str">
            <v>MT</v>
          </cell>
          <cell r="FJ10559" t="str">
            <v>Bedrooms</v>
          </cell>
          <cell r="FK10559" t="str">
            <v>EISAx</v>
          </cell>
          <cell r="FL10559">
            <v>53272.15</v>
          </cell>
        </row>
        <row r="10560">
          <cell r="FI10560" t="str">
            <v>MT</v>
          </cell>
          <cell r="FJ10560" t="str">
            <v>Exterior</v>
          </cell>
          <cell r="FK10560" t="str">
            <v>EISAnqnx</v>
          </cell>
          <cell r="FL10560">
            <v>383559.48</v>
          </cell>
        </row>
        <row r="10561">
          <cell r="FI10561" t="str">
            <v>MT</v>
          </cell>
          <cell r="FJ10561" t="str">
            <v>Garage</v>
          </cell>
          <cell r="FK10561" t="str">
            <v>EISAnqnx</v>
          </cell>
          <cell r="FL10561">
            <v>0</v>
          </cell>
        </row>
        <row r="10562">
          <cell r="FI10562" t="str">
            <v>MT</v>
          </cell>
          <cell r="FJ10562" t="str">
            <v>Garage</v>
          </cell>
          <cell r="FK10562" t="str">
            <v>EISAq</v>
          </cell>
          <cell r="FL10562">
            <v>0</v>
          </cell>
        </row>
        <row r="10563">
          <cell r="FI10563" t="str">
            <v>MT</v>
          </cell>
          <cell r="FJ10563" t="str">
            <v>Kitchen</v>
          </cell>
          <cell r="FK10563" t="str">
            <v>EISAq</v>
          </cell>
          <cell r="FL10563">
            <v>136376.704</v>
          </cell>
        </row>
        <row r="10564">
          <cell r="FI10564" t="str">
            <v>MT</v>
          </cell>
          <cell r="FJ10564" t="str">
            <v>Kitchen</v>
          </cell>
          <cell r="FK10564" t="str">
            <v>EISAx</v>
          </cell>
          <cell r="FL10564">
            <v>266360.75</v>
          </cell>
        </row>
        <row r="10565">
          <cell r="FI10565" t="str">
            <v>MT</v>
          </cell>
          <cell r="FJ10565" t="str">
            <v>Living Room/Family Room</v>
          </cell>
          <cell r="FK10565" t="str">
            <v>EISAnqnx</v>
          </cell>
          <cell r="FL10565">
            <v>319632.90000000002</v>
          </cell>
        </row>
        <row r="10566">
          <cell r="FI10566" t="str">
            <v>MT</v>
          </cell>
          <cell r="FJ10566" t="str">
            <v>Living Room/Family Room</v>
          </cell>
          <cell r="FK10566" t="str">
            <v>EISAq</v>
          </cell>
          <cell r="FL10566">
            <v>59664.807999999997</v>
          </cell>
        </row>
        <row r="10567">
          <cell r="FI10567" t="str">
            <v>MT</v>
          </cell>
          <cell r="FJ10567" t="str">
            <v>Other</v>
          </cell>
          <cell r="FK10567" t="str">
            <v>EISAnqnx</v>
          </cell>
          <cell r="FL10567">
            <v>511412.64</v>
          </cell>
        </row>
        <row r="10568">
          <cell r="FI10568" t="str">
            <v>MT</v>
          </cell>
          <cell r="FJ10568" t="str">
            <v>Other</v>
          </cell>
          <cell r="FK10568" t="str">
            <v>EISAq</v>
          </cell>
          <cell r="FL10568">
            <v>477318.46399999998</v>
          </cell>
        </row>
        <row r="10569">
          <cell r="FI10569" t="str">
            <v>ID</v>
          </cell>
          <cell r="FJ10569" t="str">
            <v>Bathroom</v>
          </cell>
          <cell r="FK10569" t="str">
            <v>EISAnqnx</v>
          </cell>
          <cell r="FL10569">
            <v>787026.89999999991</v>
          </cell>
        </row>
        <row r="10570">
          <cell r="FI10570" t="str">
            <v>ID</v>
          </cell>
          <cell r="FJ10570" t="str">
            <v>Bedrooms</v>
          </cell>
          <cell r="FK10570" t="str">
            <v>EISAnqnx</v>
          </cell>
          <cell r="FL10570">
            <v>1502505.9</v>
          </cell>
        </row>
        <row r="10571">
          <cell r="FI10571" t="str">
            <v>ID</v>
          </cell>
          <cell r="FJ10571" t="str">
            <v>Bedrooms</v>
          </cell>
          <cell r="FK10571" t="str">
            <v>EISAq</v>
          </cell>
          <cell r="FL10571">
            <v>8347.2549999999992</v>
          </cell>
        </row>
        <row r="10572">
          <cell r="FI10572" t="str">
            <v>ID</v>
          </cell>
          <cell r="FJ10572" t="str">
            <v>Bedrooms</v>
          </cell>
          <cell r="FK10572" t="str">
            <v>EISAx</v>
          </cell>
          <cell r="FL10572">
            <v>8347.2549999999992</v>
          </cell>
        </row>
        <row r="10573">
          <cell r="FI10573" t="str">
            <v>ID</v>
          </cell>
          <cell r="FJ10573" t="str">
            <v>Exterior</v>
          </cell>
          <cell r="FK10573" t="str">
            <v>EISAnqnx</v>
          </cell>
          <cell r="FL10573">
            <v>357739.5</v>
          </cell>
        </row>
        <row r="10574">
          <cell r="FI10574" t="str">
            <v>ID</v>
          </cell>
          <cell r="FJ10574" t="str">
            <v>Exterior</v>
          </cell>
          <cell r="FK10574" t="str">
            <v>EISAq</v>
          </cell>
          <cell r="FL10574">
            <v>78702.689999999988</v>
          </cell>
        </row>
        <row r="10575">
          <cell r="FI10575" t="str">
            <v>ID</v>
          </cell>
          <cell r="FJ10575" t="str">
            <v>Garage</v>
          </cell>
          <cell r="FK10575" t="str">
            <v>EISAnqnx</v>
          </cell>
          <cell r="FL10575">
            <v>310040.89999999997</v>
          </cell>
        </row>
        <row r="10576">
          <cell r="FI10576" t="str">
            <v>ID</v>
          </cell>
          <cell r="FJ10576" t="str">
            <v>Garage</v>
          </cell>
          <cell r="FK10576" t="str">
            <v>EISAx</v>
          </cell>
          <cell r="FL10576">
            <v>298116.25</v>
          </cell>
        </row>
        <row r="10577">
          <cell r="FI10577" t="str">
            <v>ID</v>
          </cell>
          <cell r="FJ10577" t="str">
            <v>Kitchen</v>
          </cell>
          <cell r="FK10577" t="str">
            <v>EISAnqnx</v>
          </cell>
          <cell r="FL10577">
            <v>357739.5</v>
          </cell>
        </row>
        <row r="10578">
          <cell r="FI10578" t="str">
            <v>ID</v>
          </cell>
          <cell r="FJ10578" t="str">
            <v>Kitchen</v>
          </cell>
          <cell r="FK10578" t="str">
            <v>EISAq</v>
          </cell>
          <cell r="FL10578">
            <v>53660.924999999996</v>
          </cell>
        </row>
        <row r="10579">
          <cell r="FI10579" t="str">
            <v>ID</v>
          </cell>
          <cell r="FJ10579" t="str">
            <v>Kitchen</v>
          </cell>
          <cell r="FK10579" t="str">
            <v>EISAx</v>
          </cell>
          <cell r="FL10579">
            <v>310040.89999999997</v>
          </cell>
        </row>
        <row r="10580">
          <cell r="FI10580" t="str">
            <v>ID</v>
          </cell>
          <cell r="FJ10580" t="str">
            <v>Living Room/Family Room</v>
          </cell>
          <cell r="FK10580" t="str">
            <v>EISAnqnx</v>
          </cell>
          <cell r="FL10580">
            <v>572383.19999999995</v>
          </cell>
        </row>
        <row r="10581">
          <cell r="FI10581" t="str">
            <v>ID</v>
          </cell>
          <cell r="FJ10581" t="str">
            <v>Living Room/Family Room</v>
          </cell>
          <cell r="FK10581" t="str">
            <v>EISAq</v>
          </cell>
          <cell r="FL10581">
            <v>125208.825</v>
          </cell>
        </row>
        <row r="10582">
          <cell r="FI10582" t="str">
            <v>ID</v>
          </cell>
          <cell r="FJ10582" t="str">
            <v>Other</v>
          </cell>
          <cell r="FK10582" t="str">
            <v>EISAnqnx</v>
          </cell>
          <cell r="FL10582">
            <v>357739.5</v>
          </cell>
        </row>
        <row r="10583">
          <cell r="FI10583" t="str">
            <v>ID</v>
          </cell>
          <cell r="FJ10583" t="str">
            <v>Other</v>
          </cell>
          <cell r="FK10583" t="str">
            <v>EISAq</v>
          </cell>
          <cell r="FL10583">
            <v>17886.974999999999</v>
          </cell>
        </row>
        <row r="10584">
          <cell r="FI10584" t="str">
            <v>WA</v>
          </cell>
          <cell r="FJ10584" t="str">
            <v>Bathroom</v>
          </cell>
          <cell r="FK10584" t="str">
            <v>EISAq</v>
          </cell>
          <cell r="FL10584">
            <v>457819.74</v>
          </cell>
        </row>
        <row r="10585">
          <cell r="FI10585" t="str">
            <v>WA</v>
          </cell>
          <cell r="FJ10585" t="str">
            <v>Bathroom</v>
          </cell>
          <cell r="FK10585" t="str">
            <v>EISAx</v>
          </cell>
          <cell r="FL10585">
            <v>2232416.2560000001</v>
          </cell>
        </row>
        <row r="10586">
          <cell r="FI10586" t="str">
            <v>WA</v>
          </cell>
          <cell r="FJ10586" t="str">
            <v>Bedrooms</v>
          </cell>
          <cell r="FK10586" t="str">
            <v>EISAq</v>
          </cell>
          <cell r="FL10586">
            <v>392416.92</v>
          </cell>
        </row>
        <row r="10587">
          <cell r="FI10587" t="str">
            <v>WA</v>
          </cell>
          <cell r="FJ10587" t="str">
            <v>Exterior</v>
          </cell>
          <cell r="FK10587" t="str">
            <v>EISAnqnx</v>
          </cell>
          <cell r="FL10587">
            <v>1308056.4000000001</v>
          </cell>
        </row>
        <row r="10588">
          <cell r="FI10588" t="str">
            <v>WA</v>
          </cell>
          <cell r="FJ10588" t="str">
            <v>Exterior</v>
          </cell>
          <cell r="FK10588" t="str">
            <v>EISAq</v>
          </cell>
          <cell r="FL10588">
            <v>549383.68799999997</v>
          </cell>
        </row>
        <row r="10589">
          <cell r="FI10589" t="str">
            <v>WA</v>
          </cell>
          <cell r="FJ10589" t="str">
            <v>Exterior</v>
          </cell>
          <cell r="FK10589" t="str">
            <v>EISAx</v>
          </cell>
          <cell r="FL10589">
            <v>7848338.4000000004</v>
          </cell>
        </row>
        <row r="10590">
          <cell r="FI10590" t="str">
            <v>WA</v>
          </cell>
          <cell r="FJ10590" t="str">
            <v>Garage</v>
          </cell>
          <cell r="FK10590" t="str">
            <v>EISAnqnx</v>
          </cell>
          <cell r="FL10590">
            <v>1308056.4000000001</v>
          </cell>
        </row>
        <row r="10591">
          <cell r="FI10591" t="str">
            <v>WA</v>
          </cell>
          <cell r="FJ10591" t="str">
            <v>Garage</v>
          </cell>
          <cell r="FK10591" t="str">
            <v>EISAq</v>
          </cell>
          <cell r="FL10591">
            <v>1630710.3120000002</v>
          </cell>
        </row>
        <row r="10592">
          <cell r="FI10592" t="str">
            <v>WA</v>
          </cell>
          <cell r="FJ10592" t="str">
            <v>Kitchen</v>
          </cell>
          <cell r="FK10592" t="str">
            <v>EISAq</v>
          </cell>
          <cell r="FL10592">
            <v>523222.56</v>
          </cell>
        </row>
        <row r="10593">
          <cell r="FI10593" t="str">
            <v>WA</v>
          </cell>
          <cell r="FJ10593" t="str">
            <v>Living Room/Family Room</v>
          </cell>
          <cell r="FK10593" t="str">
            <v>EISAnqnx</v>
          </cell>
          <cell r="FL10593">
            <v>174407.52000000002</v>
          </cell>
        </row>
        <row r="10594">
          <cell r="FI10594" t="str">
            <v>WA</v>
          </cell>
          <cell r="FJ10594" t="str">
            <v>Living Room/Family Room</v>
          </cell>
          <cell r="FK10594" t="str">
            <v>EISAq</v>
          </cell>
          <cell r="FL10594">
            <v>588625.38</v>
          </cell>
        </row>
        <row r="10595">
          <cell r="FI10595" t="str">
            <v>WA</v>
          </cell>
          <cell r="FJ10595" t="str">
            <v>Living Room/Family Room</v>
          </cell>
          <cell r="FK10595" t="str">
            <v>EISAx</v>
          </cell>
          <cell r="FL10595">
            <v>2071089.3</v>
          </cell>
        </row>
        <row r="10596">
          <cell r="FI10596" t="str">
            <v>WA</v>
          </cell>
          <cell r="FJ10596" t="str">
            <v>Other</v>
          </cell>
          <cell r="FK10596" t="str">
            <v>EISAnqnx</v>
          </cell>
          <cell r="FL10596">
            <v>784833.84</v>
          </cell>
        </row>
        <row r="10597">
          <cell r="FI10597" t="str">
            <v>WA</v>
          </cell>
          <cell r="FJ10597" t="str">
            <v>Other</v>
          </cell>
          <cell r="FK10597" t="str">
            <v>EISAq</v>
          </cell>
          <cell r="FL10597">
            <v>1940283.6600000001</v>
          </cell>
        </row>
        <row r="10598">
          <cell r="FI10598" t="str">
            <v>WA</v>
          </cell>
          <cell r="FJ10598" t="str">
            <v>Other</v>
          </cell>
          <cell r="FK10598" t="str">
            <v>EISAx</v>
          </cell>
          <cell r="FL10598">
            <v>5807770.4160000002</v>
          </cell>
        </row>
        <row r="10599">
          <cell r="FI10599" t="str">
            <v>OR</v>
          </cell>
          <cell r="FJ10599" t="str">
            <v>Bathroom</v>
          </cell>
          <cell r="FK10599" t="str">
            <v>EISAnqnx</v>
          </cell>
          <cell r="FL10599">
            <v>3471276.9</v>
          </cell>
        </row>
        <row r="10600">
          <cell r="FI10600" t="str">
            <v>OR</v>
          </cell>
          <cell r="FJ10600" t="str">
            <v>Bathroom</v>
          </cell>
          <cell r="FK10600" t="str">
            <v>EISAq</v>
          </cell>
          <cell r="FL10600">
            <v>545486.37</v>
          </cell>
        </row>
        <row r="10601">
          <cell r="FI10601" t="str">
            <v>OR</v>
          </cell>
          <cell r="FJ10601" t="str">
            <v>Bedrooms</v>
          </cell>
          <cell r="FK10601" t="str">
            <v>EISAnqnx</v>
          </cell>
          <cell r="FL10601">
            <v>3801874.6999999997</v>
          </cell>
        </row>
        <row r="10602">
          <cell r="FI10602" t="str">
            <v>OR</v>
          </cell>
          <cell r="FJ10602" t="str">
            <v>Garage</v>
          </cell>
          <cell r="FK10602" t="str">
            <v>EISAnqnx</v>
          </cell>
          <cell r="FL10602">
            <v>826494.5</v>
          </cell>
        </row>
        <row r="10603">
          <cell r="FI10603" t="str">
            <v>OR</v>
          </cell>
          <cell r="FJ10603" t="str">
            <v>Kitchen</v>
          </cell>
          <cell r="FK10603" t="str">
            <v>EISAnqnx</v>
          </cell>
          <cell r="FL10603">
            <v>826494.5</v>
          </cell>
        </row>
        <row r="10604">
          <cell r="FI10604" t="str">
            <v>OR</v>
          </cell>
          <cell r="FJ10604" t="str">
            <v>Kitchen</v>
          </cell>
          <cell r="FK10604" t="str">
            <v>EISAq</v>
          </cell>
          <cell r="FL10604">
            <v>1090972.74</v>
          </cell>
        </row>
        <row r="10605">
          <cell r="FI10605" t="str">
            <v>OR</v>
          </cell>
          <cell r="FJ10605" t="str">
            <v>Living Room/Family Room</v>
          </cell>
          <cell r="FK10605" t="str">
            <v>EISAnqnx</v>
          </cell>
          <cell r="FL10605">
            <v>1157092.3</v>
          </cell>
        </row>
        <row r="10606">
          <cell r="FI10606" t="str">
            <v>OR</v>
          </cell>
          <cell r="FJ10606" t="str">
            <v>Living Room/Family Room</v>
          </cell>
          <cell r="FK10606" t="str">
            <v>EISAx</v>
          </cell>
          <cell r="FL10606">
            <v>1570339.55</v>
          </cell>
        </row>
        <row r="10607">
          <cell r="FI10607" t="str">
            <v>OR</v>
          </cell>
          <cell r="FJ10607" t="str">
            <v>Other</v>
          </cell>
          <cell r="FK10607" t="str">
            <v>EISAnqnx</v>
          </cell>
          <cell r="FL10607">
            <v>1157092.3</v>
          </cell>
        </row>
        <row r="10608">
          <cell r="FI10608" t="str">
            <v>OR</v>
          </cell>
          <cell r="FJ10608" t="str">
            <v>Other</v>
          </cell>
          <cell r="FK10608" t="str">
            <v>EISAq</v>
          </cell>
          <cell r="FL10608">
            <v>611605.92999999993</v>
          </cell>
        </row>
        <row r="10609">
          <cell r="FI10609" t="str">
            <v>OR</v>
          </cell>
          <cell r="FJ10609" t="str">
            <v>Other</v>
          </cell>
          <cell r="FK10609" t="str">
            <v>EISAx</v>
          </cell>
          <cell r="FL10609">
            <v>619870.875</v>
          </cell>
        </row>
        <row r="10610">
          <cell r="FI10610" t="str">
            <v>ID</v>
          </cell>
          <cell r="FJ10610" t="str">
            <v>Bathroom</v>
          </cell>
          <cell r="FK10610" t="str">
            <v>EISAnqnx</v>
          </cell>
          <cell r="FL10610">
            <v>166945.09999999998</v>
          </cell>
        </row>
        <row r="10611">
          <cell r="FI10611" t="str">
            <v>ID</v>
          </cell>
          <cell r="FJ10611" t="str">
            <v>Bathroom</v>
          </cell>
          <cell r="FK10611" t="str">
            <v>EISAq</v>
          </cell>
          <cell r="FL10611">
            <v>17886.974999999999</v>
          </cell>
        </row>
        <row r="10612">
          <cell r="FI10612" t="str">
            <v>ID</v>
          </cell>
          <cell r="FJ10612" t="str">
            <v>Bedrooms</v>
          </cell>
          <cell r="FK10612" t="str">
            <v>EISAnqnx</v>
          </cell>
          <cell r="FL10612">
            <v>214643.69999999998</v>
          </cell>
        </row>
        <row r="10613">
          <cell r="FI10613" t="str">
            <v>ID</v>
          </cell>
          <cell r="FJ10613" t="str">
            <v>Bedrooms</v>
          </cell>
          <cell r="FK10613" t="str">
            <v>EISAq</v>
          </cell>
          <cell r="FL10613">
            <v>35773.949999999997</v>
          </cell>
        </row>
        <row r="10614">
          <cell r="FI10614" t="str">
            <v>ID</v>
          </cell>
          <cell r="FJ10614" t="str">
            <v>Exterior</v>
          </cell>
          <cell r="FK10614" t="str">
            <v>EISAq</v>
          </cell>
          <cell r="FL10614">
            <v>35773.949999999997</v>
          </cell>
        </row>
        <row r="10615">
          <cell r="FI10615" t="str">
            <v>ID</v>
          </cell>
          <cell r="FJ10615" t="str">
            <v>Garage</v>
          </cell>
          <cell r="FK10615" t="str">
            <v>EISAnqnx</v>
          </cell>
          <cell r="FL10615">
            <v>286191.59999999998</v>
          </cell>
        </row>
        <row r="10616">
          <cell r="FI10616" t="str">
            <v>ID</v>
          </cell>
          <cell r="FJ10616" t="str">
            <v>Garage</v>
          </cell>
          <cell r="FK10616" t="str">
            <v>EISAq</v>
          </cell>
          <cell r="FL10616">
            <v>35773.949999999997</v>
          </cell>
        </row>
        <row r="10617">
          <cell r="FI10617" t="str">
            <v>ID</v>
          </cell>
          <cell r="FJ10617" t="str">
            <v>Kitchen</v>
          </cell>
          <cell r="FK10617" t="str">
            <v>EISAq</v>
          </cell>
          <cell r="FL10617">
            <v>208681.375</v>
          </cell>
        </row>
        <row r="10618">
          <cell r="FI10618" t="str">
            <v>ID</v>
          </cell>
          <cell r="FJ10618" t="str">
            <v>Living Room/Family Room</v>
          </cell>
          <cell r="FK10618" t="str">
            <v>EISAq</v>
          </cell>
          <cell r="FL10618">
            <v>35773.949999999997</v>
          </cell>
        </row>
        <row r="10619">
          <cell r="FI10619" t="str">
            <v>ID</v>
          </cell>
          <cell r="FJ10619" t="str">
            <v>Living Room/Family Room</v>
          </cell>
          <cell r="FK10619" t="str">
            <v>EISAx</v>
          </cell>
          <cell r="FL10619">
            <v>190794.4</v>
          </cell>
        </row>
        <row r="10620">
          <cell r="FI10620" t="str">
            <v>ID</v>
          </cell>
          <cell r="FJ10620" t="str">
            <v>Other</v>
          </cell>
          <cell r="FK10620" t="str">
            <v>EISAq</v>
          </cell>
          <cell r="FL10620">
            <v>351777.17499999999</v>
          </cell>
        </row>
        <row r="10621">
          <cell r="FI10621" t="str">
            <v>OR</v>
          </cell>
          <cell r="FJ10621" t="str">
            <v>Bathroom</v>
          </cell>
          <cell r="FK10621" t="str">
            <v>EISAnqnx</v>
          </cell>
          <cell r="FL10621">
            <v>290284.56</v>
          </cell>
        </row>
        <row r="10622">
          <cell r="FI10622" t="str">
            <v>OR</v>
          </cell>
          <cell r="FJ10622" t="str">
            <v>Bathroom</v>
          </cell>
          <cell r="FK10622" t="str">
            <v>EISAq</v>
          </cell>
          <cell r="FL10622">
            <v>48380.76</v>
          </cell>
        </row>
        <row r="10623">
          <cell r="FI10623" t="str">
            <v>OR</v>
          </cell>
          <cell r="FJ10623" t="str">
            <v>Bedrooms</v>
          </cell>
          <cell r="FK10623" t="str">
            <v>EISAnqnx</v>
          </cell>
          <cell r="FL10623">
            <v>362855.7</v>
          </cell>
        </row>
        <row r="10624">
          <cell r="FI10624" t="str">
            <v>OR</v>
          </cell>
          <cell r="FJ10624" t="str">
            <v>Bedrooms</v>
          </cell>
          <cell r="FK10624" t="str">
            <v>EISAq</v>
          </cell>
          <cell r="FL10624">
            <v>35479.224000000002</v>
          </cell>
        </row>
        <row r="10625">
          <cell r="FI10625" t="str">
            <v>OR</v>
          </cell>
          <cell r="FJ10625" t="str">
            <v>Exterior</v>
          </cell>
          <cell r="FK10625" t="str">
            <v>EISAnqnx</v>
          </cell>
          <cell r="FL10625">
            <v>193523.04</v>
          </cell>
        </row>
        <row r="10626">
          <cell r="FI10626" t="str">
            <v>OR</v>
          </cell>
          <cell r="FJ10626" t="str">
            <v>Kitchen</v>
          </cell>
          <cell r="FK10626" t="str">
            <v>EISAnqnx</v>
          </cell>
          <cell r="FL10626">
            <v>258030.72</v>
          </cell>
        </row>
        <row r="10627">
          <cell r="FI10627" t="str">
            <v>OR</v>
          </cell>
          <cell r="FJ10627" t="str">
            <v>Living Room/Family Room</v>
          </cell>
          <cell r="FK10627" t="str">
            <v>EISAnqnx</v>
          </cell>
          <cell r="FL10627">
            <v>516061.44</v>
          </cell>
        </row>
        <row r="10628">
          <cell r="FI10628" t="str">
            <v>OR</v>
          </cell>
          <cell r="FJ10628" t="str">
            <v>Living Room/Family Room</v>
          </cell>
          <cell r="FK10628" t="str">
            <v>EISAq</v>
          </cell>
          <cell r="FL10628">
            <v>83859.983999999997</v>
          </cell>
        </row>
        <row r="10629">
          <cell r="FI10629" t="str">
            <v>OR</v>
          </cell>
          <cell r="FJ10629" t="str">
            <v>Other</v>
          </cell>
          <cell r="FK10629" t="str">
            <v>EISAnqnx</v>
          </cell>
          <cell r="FL10629">
            <v>596696.04</v>
          </cell>
        </row>
        <row r="10630">
          <cell r="FI10630" t="str">
            <v>OR</v>
          </cell>
          <cell r="FJ10630" t="str">
            <v>Other</v>
          </cell>
          <cell r="FK10630" t="str">
            <v>EISAq</v>
          </cell>
          <cell r="FL10630">
            <v>258030.72</v>
          </cell>
        </row>
        <row r="10631">
          <cell r="FI10631" t="str">
            <v>OR</v>
          </cell>
          <cell r="FJ10631" t="str">
            <v>Bathroom</v>
          </cell>
          <cell r="FK10631" t="str">
            <v>EISAq</v>
          </cell>
          <cell r="FL10631">
            <v>115503.54</v>
          </cell>
        </row>
        <row r="10632">
          <cell r="FI10632" t="str">
            <v>OR</v>
          </cell>
          <cell r="FJ10632" t="str">
            <v>Bedrooms</v>
          </cell>
          <cell r="FK10632" t="str">
            <v>EISAq</v>
          </cell>
          <cell r="FL10632">
            <v>173255.31</v>
          </cell>
        </row>
        <row r="10633">
          <cell r="FI10633" t="str">
            <v>OR</v>
          </cell>
          <cell r="FJ10633" t="str">
            <v>Garage</v>
          </cell>
          <cell r="FK10633" t="str">
            <v>EISAnqnx</v>
          </cell>
          <cell r="FL10633">
            <v>462014.16</v>
          </cell>
        </row>
        <row r="10634">
          <cell r="FI10634" t="str">
            <v>OR</v>
          </cell>
          <cell r="FJ10634" t="str">
            <v>Garage</v>
          </cell>
          <cell r="FK10634" t="str">
            <v>EISAq</v>
          </cell>
          <cell r="FL10634">
            <v>115503.54</v>
          </cell>
        </row>
        <row r="10635">
          <cell r="FI10635" t="str">
            <v>OR</v>
          </cell>
          <cell r="FJ10635" t="str">
            <v>Kitchen</v>
          </cell>
          <cell r="FK10635" t="str">
            <v>EISAq</v>
          </cell>
          <cell r="FL10635">
            <v>28875.884999999998</v>
          </cell>
        </row>
        <row r="10636">
          <cell r="FI10636" t="str">
            <v>OR</v>
          </cell>
          <cell r="FJ10636" t="str">
            <v>Kitchen</v>
          </cell>
          <cell r="FK10636" t="str">
            <v>EISAx</v>
          </cell>
          <cell r="FL10636">
            <v>385011.8</v>
          </cell>
        </row>
        <row r="10637">
          <cell r="FI10637" t="str">
            <v>OR</v>
          </cell>
          <cell r="FJ10637" t="str">
            <v>Living Room/Family Room</v>
          </cell>
          <cell r="FK10637" t="str">
            <v>EISAq</v>
          </cell>
          <cell r="FL10637">
            <v>144379.42499999999</v>
          </cell>
        </row>
        <row r="10638">
          <cell r="FI10638" t="str">
            <v>OR</v>
          </cell>
          <cell r="FJ10638" t="str">
            <v>Other</v>
          </cell>
          <cell r="FK10638" t="str">
            <v>EISAq</v>
          </cell>
          <cell r="FL10638">
            <v>144379.42499999999</v>
          </cell>
        </row>
        <row r="10639">
          <cell r="FI10639" t="str">
            <v>OR</v>
          </cell>
          <cell r="FJ10639" t="str">
            <v>Other</v>
          </cell>
          <cell r="FK10639" t="str">
            <v>EISAx</v>
          </cell>
          <cell r="FL10639">
            <v>57751.77</v>
          </cell>
        </row>
        <row r="10640">
          <cell r="FI10640" t="str">
            <v>MT</v>
          </cell>
          <cell r="FJ10640" t="str">
            <v>Bathroom</v>
          </cell>
          <cell r="FK10640" t="str">
            <v>EISAnqnx</v>
          </cell>
          <cell r="FL10640">
            <v>340941.76</v>
          </cell>
        </row>
        <row r="10641">
          <cell r="FI10641" t="str">
            <v>MT</v>
          </cell>
          <cell r="FJ10641" t="str">
            <v>Bathroom</v>
          </cell>
          <cell r="FK10641" t="str">
            <v>EISAq</v>
          </cell>
          <cell r="FL10641">
            <v>95889.87</v>
          </cell>
        </row>
        <row r="10642">
          <cell r="FI10642" t="str">
            <v>MT</v>
          </cell>
          <cell r="FJ10642" t="str">
            <v>Bedrooms</v>
          </cell>
          <cell r="FK10642" t="str">
            <v>EISAnqnx</v>
          </cell>
          <cell r="FL10642">
            <v>894972.12</v>
          </cell>
        </row>
        <row r="10643">
          <cell r="FI10643" t="str">
            <v>MT</v>
          </cell>
          <cell r="FJ10643" t="str">
            <v>Bedrooms</v>
          </cell>
          <cell r="FK10643" t="str">
            <v>EISAq</v>
          </cell>
          <cell r="FL10643">
            <v>713846.80999999994</v>
          </cell>
        </row>
        <row r="10644">
          <cell r="FI10644" t="str">
            <v>MT</v>
          </cell>
          <cell r="FJ10644" t="str">
            <v>Exterior</v>
          </cell>
          <cell r="FK10644" t="str">
            <v>EISAnqnx</v>
          </cell>
          <cell r="FL10644">
            <v>426177.2</v>
          </cell>
        </row>
        <row r="10645">
          <cell r="FI10645" t="str">
            <v>MT</v>
          </cell>
          <cell r="FJ10645" t="str">
            <v>Exterior</v>
          </cell>
          <cell r="FK10645" t="str">
            <v>EISAq</v>
          </cell>
          <cell r="FL10645">
            <v>93758.983999999997</v>
          </cell>
        </row>
        <row r="10646">
          <cell r="FI10646" t="str">
            <v>MT</v>
          </cell>
          <cell r="FJ10646" t="str">
            <v>Exterior</v>
          </cell>
          <cell r="FK10646" t="str">
            <v>EISAx</v>
          </cell>
          <cell r="FL10646">
            <v>639265.80000000005</v>
          </cell>
        </row>
        <row r="10647">
          <cell r="FI10647" t="str">
            <v>MT</v>
          </cell>
          <cell r="FJ10647" t="str">
            <v>Garage</v>
          </cell>
          <cell r="FK10647" t="str">
            <v>EISAq</v>
          </cell>
          <cell r="FL10647">
            <v>426177.2</v>
          </cell>
        </row>
        <row r="10648">
          <cell r="FI10648" t="str">
            <v>MT</v>
          </cell>
          <cell r="FJ10648" t="str">
            <v>Kitchen</v>
          </cell>
          <cell r="FK10648" t="str">
            <v>EISAq</v>
          </cell>
          <cell r="FL10648">
            <v>362250.62</v>
          </cell>
        </row>
        <row r="10649">
          <cell r="FI10649" t="str">
            <v>MT</v>
          </cell>
          <cell r="FJ10649" t="str">
            <v>Living Room/Family Room</v>
          </cell>
          <cell r="FK10649" t="str">
            <v>EISAq</v>
          </cell>
          <cell r="FL10649">
            <v>31963.29</v>
          </cell>
        </row>
        <row r="10650">
          <cell r="FI10650" t="str">
            <v>MT</v>
          </cell>
          <cell r="FJ10650" t="str">
            <v>Other</v>
          </cell>
          <cell r="FK10650" t="str">
            <v>EISAnqnx</v>
          </cell>
          <cell r="FL10650">
            <v>255706.32</v>
          </cell>
        </row>
        <row r="10651">
          <cell r="FI10651" t="str">
            <v>MT</v>
          </cell>
          <cell r="FJ10651" t="str">
            <v>Other</v>
          </cell>
          <cell r="FK10651" t="str">
            <v>EISAq</v>
          </cell>
          <cell r="FL10651">
            <v>585993.65</v>
          </cell>
        </row>
        <row r="10652">
          <cell r="FI10652" t="str">
            <v>MT</v>
          </cell>
          <cell r="FJ10652" t="str">
            <v>Other</v>
          </cell>
          <cell r="FK10652" t="str">
            <v>EISAx</v>
          </cell>
          <cell r="FL10652">
            <v>255706.32</v>
          </cell>
        </row>
        <row r="10653">
          <cell r="FI10653" t="str">
            <v>OR</v>
          </cell>
          <cell r="FJ10653" t="str">
            <v>Bathroom</v>
          </cell>
          <cell r="FK10653" t="str">
            <v>EISAnqnx</v>
          </cell>
          <cell r="FL10653">
            <v>645076.80000000005</v>
          </cell>
        </row>
        <row r="10654">
          <cell r="FI10654" t="str">
            <v>OR</v>
          </cell>
          <cell r="FJ10654" t="str">
            <v>Bathroom</v>
          </cell>
          <cell r="FK10654" t="str">
            <v>EISAx</v>
          </cell>
          <cell r="FL10654">
            <v>822472.92</v>
          </cell>
        </row>
        <row r="10655">
          <cell r="FI10655" t="str">
            <v>OR</v>
          </cell>
          <cell r="FJ10655" t="str">
            <v>Bedrooms</v>
          </cell>
          <cell r="FK10655" t="str">
            <v>EISAnqnx</v>
          </cell>
          <cell r="FL10655">
            <v>661203.72</v>
          </cell>
        </row>
        <row r="10656">
          <cell r="FI10656" t="str">
            <v>OR</v>
          </cell>
          <cell r="FJ10656" t="str">
            <v>Bedrooms</v>
          </cell>
          <cell r="FK10656" t="str">
            <v>EISAq</v>
          </cell>
          <cell r="FL10656">
            <v>296735.32799999998</v>
          </cell>
        </row>
        <row r="10657">
          <cell r="FI10657" t="str">
            <v>OR</v>
          </cell>
          <cell r="FJ10657" t="str">
            <v>Exterior</v>
          </cell>
          <cell r="FK10657" t="str">
            <v>EISAq</v>
          </cell>
          <cell r="FL10657">
            <v>141916.89600000001</v>
          </cell>
        </row>
        <row r="10658">
          <cell r="FI10658" t="str">
            <v>OR</v>
          </cell>
          <cell r="FJ10658" t="str">
            <v>Kitchen</v>
          </cell>
          <cell r="FK10658" t="str">
            <v>EISAx</v>
          </cell>
          <cell r="FL10658">
            <v>1048249.8</v>
          </cell>
        </row>
        <row r="10659">
          <cell r="FI10659" t="str">
            <v>OR</v>
          </cell>
          <cell r="FJ10659" t="str">
            <v>Living Room/Family Room</v>
          </cell>
          <cell r="FK10659" t="str">
            <v>EISAnqnx</v>
          </cell>
          <cell r="FL10659">
            <v>387046.08</v>
          </cell>
        </row>
        <row r="10660">
          <cell r="FI10660" t="str">
            <v>OR</v>
          </cell>
          <cell r="FJ10660" t="str">
            <v>Living Room/Family Room</v>
          </cell>
          <cell r="FK10660" t="str">
            <v>EISAq</v>
          </cell>
          <cell r="FL10660">
            <v>341890.70400000003</v>
          </cell>
        </row>
        <row r="10661">
          <cell r="FI10661" t="str">
            <v>OR</v>
          </cell>
          <cell r="FJ10661" t="str">
            <v>Living Room/Family Room</v>
          </cell>
          <cell r="FK10661" t="str">
            <v>EISAx</v>
          </cell>
          <cell r="FL10661">
            <v>693457.56</v>
          </cell>
        </row>
        <row r="10662">
          <cell r="FI10662" t="str">
            <v>OR</v>
          </cell>
          <cell r="FJ10662" t="str">
            <v>Other</v>
          </cell>
          <cell r="FK10662" t="str">
            <v>EISAnqnx</v>
          </cell>
          <cell r="FL10662">
            <v>161269.20000000001</v>
          </cell>
        </row>
        <row r="10663">
          <cell r="FI10663" t="str">
            <v>OR</v>
          </cell>
          <cell r="FJ10663" t="str">
            <v>Other</v>
          </cell>
          <cell r="FK10663" t="str">
            <v>EISAq</v>
          </cell>
          <cell r="FL10663">
            <v>393496.848</v>
          </cell>
        </row>
        <row r="10664">
          <cell r="FI10664" t="str">
            <v>OR</v>
          </cell>
          <cell r="FJ10664" t="str">
            <v>Other</v>
          </cell>
          <cell r="FK10664" t="str">
            <v>EISAx</v>
          </cell>
          <cell r="FL10664">
            <v>628949.88</v>
          </cell>
        </row>
        <row r="10665">
          <cell r="FI10665" t="str">
            <v>OR</v>
          </cell>
          <cell r="FJ10665" t="str">
            <v>Bathroom</v>
          </cell>
          <cell r="FK10665" t="str">
            <v>EISAq</v>
          </cell>
          <cell r="FL10665">
            <v>181828.78999999998</v>
          </cell>
        </row>
        <row r="10666">
          <cell r="FI10666" t="str">
            <v>OR</v>
          </cell>
          <cell r="FJ10666" t="str">
            <v>Bedrooms</v>
          </cell>
          <cell r="FK10666" t="str">
            <v>EISAq</v>
          </cell>
          <cell r="FL10666">
            <v>338862.745</v>
          </cell>
        </row>
        <row r="10667">
          <cell r="FI10667" t="str">
            <v>OR</v>
          </cell>
          <cell r="FJ10667" t="str">
            <v>Exterior</v>
          </cell>
          <cell r="FK10667" t="str">
            <v>EISAnqnx</v>
          </cell>
          <cell r="FL10667">
            <v>1487690.0999999999</v>
          </cell>
        </row>
        <row r="10668">
          <cell r="FI10668" t="str">
            <v>OR</v>
          </cell>
          <cell r="FJ10668" t="str">
            <v>Kitchen</v>
          </cell>
          <cell r="FK10668" t="str">
            <v>EISAnqnx</v>
          </cell>
          <cell r="FL10668">
            <v>1983586.7999999998</v>
          </cell>
        </row>
        <row r="10669">
          <cell r="FI10669" t="str">
            <v>OR</v>
          </cell>
          <cell r="FJ10669" t="str">
            <v>Living Room/Family Room</v>
          </cell>
          <cell r="FK10669" t="str">
            <v>EISAq</v>
          </cell>
          <cell r="FL10669">
            <v>727315.15999999992</v>
          </cell>
        </row>
        <row r="10670">
          <cell r="FI10670" t="str">
            <v>OR</v>
          </cell>
          <cell r="FJ10670" t="str">
            <v>Other</v>
          </cell>
          <cell r="FK10670" t="str">
            <v>EISAnqnx</v>
          </cell>
          <cell r="FL10670">
            <v>1487690.0999999999</v>
          </cell>
        </row>
        <row r="10671">
          <cell r="FI10671" t="str">
            <v>OR</v>
          </cell>
          <cell r="FJ10671" t="str">
            <v>Other</v>
          </cell>
          <cell r="FK10671" t="str">
            <v>EISAq</v>
          </cell>
          <cell r="FL10671">
            <v>586811.09499999997</v>
          </cell>
        </row>
        <row r="10672">
          <cell r="FI10672" t="str">
            <v>WA</v>
          </cell>
          <cell r="FJ10672" t="str">
            <v>Bathroom</v>
          </cell>
          <cell r="FK10672" t="str">
            <v>EISAq</v>
          </cell>
          <cell r="FL10672">
            <v>1046445.12</v>
          </cell>
        </row>
        <row r="10673">
          <cell r="FI10673" t="str">
            <v>WA</v>
          </cell>
          <cell r="FJ10673" t="str">
            <v>Bathroom</v>
          </cell>
          <cell r="FK10673" t="str">
            <v>EISAx</v>
          </cell>
          <cell r="FL10673">
            <v>1090047</v>
          </cell>
        </row>
        <row r="10674">
          <cell r="FI10674" t="str">
            <v>WA</v>
          </cell>
          <cell r="FJ10674" t="str">
            <v>Bedrooms</v>
          </cell>
          <cell r="FK10674" t="str">
            <v>EISAnqnx</v>
          </cell>
          <cell r="FL10674">
            <v>261611.28</v>
          </cell>
        </row>
        <row r="10675">
          <cell r="FI10675" t="str">
            <v>WA</v>
          </cell>
          <cell r="FJ10675" t="str">
            <v>Bedrooms</v>
          </cell>
          <cell r="FK10675" t="str">
            <v>EISAq</v>
          </cell>
          <cell r="FL10675">
            <v>545023.5</v>
          </cell>
        </row>
        <row r="10676">
          <cell r="FI10676" t="str">
            <v>WA</v>
          </cell>
          <cell r="FJ10676" t="str">
            <v>Bedrooms</v>
          </cell>
          <cell r="FK10676" t="str">
            <v>EISAx</v>
          </cell>
          <cell r="FL10676">
            <v>1308056.4000000001</v>
          </cell>
        </row>
        <row r="10677">
          <cell r="FI10677" t="str">
            <v>WA</v>
          </cell>
          <cell r="FJ10677" t="str">
            <v>Exterior</v>
          </cell>
          <cell r="FK10677" t="str">
            <v>EISAx</v>
          </cell>
          <cell r="FL10677">
            <v>3488150.4</v>
          </cell>
        </row>
        <row r="10678">
          <cell r="FI10678" t="str">
            <v>WA</v>
          </cell>
          <cell r="FJ10678" t="str">
            <v>Garage</v>
          </cell>
          <cell r="FK10678" t="str">
            <v>EISAq</v>
          </cell>
          <cell r="FL10678">
            <v>1395260.1600000001</v>
          </cell>
        </row>
        <row r="10679">
          <cell r="FI10679" t="str">
            <v>WA</v>
          </cell>
          <cell r="FJ10679" t="str">
            <v>Kitchen</v>
          </cell>
          <cell r="FK10679" t="str">
            <v>EISAq</v>
          </cell>
          <cell r="FL10679">
            <v>863317.22400000005</v>
          </cell>
        </row>
        <row r="10680">
          <cell r="FI10680" t="str">
            <v>WA</v>
          </cell>
          <cell r="FJ10680" t="str">
            <v>Living Room/Family Room</v>
          </cell>
          <cell r="FK10680" t="str">
            <v>EISAnqnx</v>
          </cell>
          <cell r="FL10680">
            <v>523222.56</v>
          </cell>
        </row>
        <row r="10681">
          <cell r="FI10681" t="str">
            <v>WA</v>
          </cell>
          <cell r="FJ10681" t="str">
            <v>Living Room/Family Room</v>
          </cell>
          <cell r="FK10681" t="str">
            <v>EISAx</v>
          </cell>
          <cell r="FL10681">
            <v>654028.20000000007</v>
          </cell>
        </row>
        <row r="10682">
          <cell r="FI10682" t="str">
            <v>WA</v>
          </cell>
          <cell r="FJ10682" t="str">
            <v>Other</v>
          </cell>
          <cell r="FK10682" t="str">
            <v>EISAq</v>
          </cell>
          <cell r="FL10682">
            <v>806634.78</v>
          </cell>
        </row>
        <row r="10683">
          <cell r="FI10683" t="str">
            <v>OR</v>
          </cell>
          <cell r="FJ10683" t="str">
            <v>Bathroom</v>
          </cell>
          <cell r="FK10683" t="str">
            <v>EISAnqnx</v>
          </cell>
          <cell r="FL10683">
            <v>322538.40000000002</v>
          </cell>
        </row>
        <row r="10684">
          <cell r="FI10684" t="str">
            <v>OR</v>
          </cell>
          <cell r="FJ10684" t="str">
            <v>Bedrooms</v>
          </cell>
          <cell r="FK10684" t="str">
            <v>EISAnqnx</v>
          </cell>
          <cell r="FL10684">
            <v>483807.6</v>
          </cell>
        </row>
        <row r="10685">
          <cell r="FI10685" t="str">
            <v>OR</v>
          </cell>
          <cell r="FJ10685" t="str">
            <v>Bedrooms</v>
          </cell>
          <cell r="FK10685" t="str">
            <v>EISAq</v>
          </cell>
          <cell r="FL10685">
            <v>24190.38</v>
          </cell>
        </row>
        <row r="10686">
          <cell r="FI10686" t="str">
            <v>OR</v>
          </cell>
          <cell r="FJ10686" t="str">
            <v>Exterior</v>
          </cell>
          <cell r="FK10686" t="str">
            <v>EISAnqnx</v>
          </cell>
          <cell r="FL10686">
            <v>161269.20000000001</v>
          </cell>
        </row>
        <row r="10687">
          <cell r="FI10687" t="str">
            <v>OR</v>
          </cell>
          <cell r="FJ10687" t="str">
            <v>Kitchen</v>
          </cell>
          <cell r="FK10687" t="str">
            <v>EISAnqnx</v>
          </cell>
          <cell r="FL10687">
            <v>467680.68</v>
          </cell>
        </row>
        <row r="10688">
          <cell r="FI10688" t="str">
            <v>OR</v>
          </cell>
          <cell r="FJ10688" t="str">
            <v>Kitchen</v>
          </cell>
          <cell r="FK10688" t="str">
            <v>EISAq</v>
          </cell>
          <cell r="FL10688">
            <v>41929.991999999998</v>
          </cell>
        </row>
        <row r="10689">
          <cell r="FI10689" t="str">
            <v>OR</v>
          </cell>
          <cell r="FJ10689" t="str">
            <v>Living Room/Family Room</v>
          </cell>
          <cell r="FK10689" t="str">
            <v>EISAnqnx</v>
          </cell>
          <cell r="FL10689">
            <v>806346</v>
          </cell>
        </row>
        <row r="10690">
          <cell r="FI10690" t="str">
            <v>OR</v>
          </cell>
          <cell r="FJ10690" t="str">
            <v>Other</v>
          </cell>
          <cell r="FK10690" t="str">
            <v>EISAnqnx</v>
          </cell>
          <cell r="FL10690">
            <v>161269.20000000001</v>
          </cell>
        </row>
        <row r="10691">
          <cell r="FI10691" t="str">
            <v>OR</v>
          </cell>
          <cell r="FJ10691" t="str">
            <v>Other</v>
          </cell>
          <cell r="FK10691" t="str">
            <v>EISAq</v>
          </cell>
          <cell r="FL10691">
            <v>45155.376000000004</v>
          </cell>
        </row>
        <row r="10692">
          <cell r="FI10692" t="str">
            <v>ID</v>
          </cell>
          <cell r="FJ10692" t="str">
            <v>Bathroom</v>
          </cell>
          <cell r="FK10692" t="str">
            <v>EISAnqnx</v>
          </cell>
          <cell r="FL10692">
            <v>2683046.25</v>
          </cell>
        </row>
        <row r="10693">
          <cell r="FI10693" t="str">
            <v>ID</v>
          </cell>
          <cell r="FJ10693" t="str">
            <v>Bathroom</v>
          </cell>
          <cell r="FK10693" t="str">
            <v>EISAq</v>
          </cell>
          <cell r="FL10693">
            <v>78702.689999999988</v>
          </cell>
        </row>
        <row r="10694">
          <cell r="FI10694" t="str">
            <v>ID</v>
          </cell>
          <cell r="FJ10694" t="str">
            <v>Bathroom</v>
          </cell>
          <cell r="FK10694" t="str">
            <v>EISAx</v>
          </cell>
          <cell r="FL10694">
            <v>721441.32499999995</v>
          </cell>
        </row>
        <row r="10695">
          <cell r="FI10695" t="str">
            <v>ID</v>
          </cell>
          <cell r="FJ10695" t="str">
            <v>Bedrooms</v>
          </cell>
          <cell r="FK10695" t="str">
            <v>EISAnqnx</v>
          </cell>
          <cell r="FL10695">
            <v>995708.27499999991</v>
          </cell>
        </row>
        <row r="10696">
          <cell r="FI10696" t="str">
            <v>ID</v>
          </cell>
          <cell r="FJ10696" t="str">
            <v>Bedrooms</v>
          </cell>
          <cell r="FK10696" t="str">
            <v>EISAq</v>
          </cell>
          <cell r="FL10696">
            <v>78702.689999999988</v>
          </cell>
        </row>
        <row r="10697">
          <cell r="FI10697" t="str">
            <v>ID</v>
          </cell>
          <cell r="FJ10697" t="str">
            <v>Bedrooms</v>
          </cell>
          <cell r="FK10697" t="str">
            <v>EISAx</v>
          </cell>
          <cell r="FL10697">
            <v>2533988.125</v>
          </cell>
        </row>
        <row r="10698">
          <cell r="FI10698" t="str">
            <v>ID</v>
          </cell>
          <cell r="FJ10698" t="str">
            <v>Exterior</v>
          </cell>
          <cell r="FK10698" t="str">
            <v>EISAq</v>
          </cell>
          <cell r="FL10698">
            <v>1211544.44</v>
          </cell>
        </row>
        <row r="10699">
          <cell r="FI10699" t="str">
            <v>ID</v>
          </cell>
          <cell r="FJ10699" t="str">
            <v>Exterior</v>
          </cell>
          <cell r="FK10699" t="str">
            <v>EISAx</v>
          </cell>
          <cell r="FL10699">
            <v>357739.5</v>
          </cell>
        </row>
        <row r="10700">
          <cell r="FI10700" t="str">
            <v>ID</v>
          </cell>
          <cell r="FJ10700" t="str">
            <v>Garage</v>
          </cell>
          <cell r="FK10700" t="str">
            <v>EISAq</v>
          </cell>
          <cell r="FL10700">
            <v>715479</v>
          </cell>
        </row>
        <row r="10701">
          <cell r="FI10701" t="str">
            <v>ID</v>
          </cell>
          <cell r="FJ10701" t="str">
            <v>Kitchen</v>
          </cell>
          <cell r="FK10701" t="str">
            <v>EISAq</v>
          </cell>
          <cell r="FL10701">
            <v>236108.06999999998</v>
          </cell>
        </row>
        <row r="10702">
          <cell r="FI10702" t="str">
            <v>ID</v>
          </cell>
          <cell r="FJ10702" t="str">
            <v>Kitchen</v>
          </cell>
          <cell r="FK10702" t="str">
            <v>EISAx</v>
          </cell>
          <cell r="FL10702">
            <v>387551.125</v>
          </cell>
        </row>
        <row r="10703">
          <cell r="FI10703" t="str">
            <v>ID</v>
          </cell>
          <cell r="FJ10703" t="str">
            <v>Living Room/Family Room</v>
          </cell>
          <cell r="FK10703" t="str">
            <v>EISAnqnx</v>
          </cell>
          <cell r="FL10703">
            <v>1621752.4</v>
          </cell>
        </row>
        <row r="10704">
          <cell r="FI10704" t="str">
            <v>ID</v>
          </cell>
          <cell r="FJ10704" t="str">
            <v>Living Room/Family Room</v>
          </cell>
          <cell r="FK10704" t="str">
            <v>EISAq</v>
          </cell>
          <cell r="FL10704">
            <v>157405.37999999998</v>
          </cell>
        </row>
        <row r="10705">
          <cell r="FI10705" t="str">
            <v>ID</v>
          </cell>
          <cell r="FJ10705" t="str">
            <v>Living Room/Family Room</v>
          </cell>
          <cell r="FK10705" t="str">
            <v>EISAx</v>
          </cell>
          <cell r="FL10705">
            <v>1162653.375</v>
          </cell>
        </row>
        <row r="10706">
          <cell r="FI10706" t="str">
            <v>ID</v>
          </cell>
          <cell r="FJ10706" t="str">
            <v>Other</v>
          </cell>
          <cell r="FK10706" t="str">
            <v>EISAnqnx</v>
          </cell>
          <cell r="FL10706">
            <v>3529696.4</v>
          </cell>
        </row>
        <row r="10707">
          <cell r="FI10707" t="str">
            <v>ID</v>
          </cell>
          <cell r="FJ10707" t="str">
            <v>Other</v>
          </cell>
          <cell r="FK10707" t="str">
            <v>EISAq</v>
          </cell>
          <cell r="FL10707">
            <v>209873.84</v>
          </cell>
        </row>
        <row r="10708">
          <cell r="FI10708" t="str">
            <v>ID</v>
          </cell>
          <cell r="FJ10708" t="str">
            <v>Other</v>
          </cell>
          <cell r="FK10708" t="str">
            <v>EISAx</v>
          </cell>
          <cell r="FL10708">
            <v>3368713.625</v>
          </cell>
        </row>
        <row r="10709">
          <cell r="FI10709" t="str">
            <v>WA</v>
          </cell>
          <cell r="FJ10709" t="str">
            <v>Bathroom</v>
          </cell>
          <cell r="FK10709" t="str">
            <v>EISAnqnx</v>
          </cell>
          <cell r="FL10709">
            <v>342771.84</v>
          </cell>
        </row>
        <row r="10710">
          <cell r="FI10710" t="str">
            <v>WA</v>
          </cell>
          <cell r="FJ10710" t="str">
            <v>Bathroom</v>
          </cell>
          <cell r="FK10710" t="str">
            <v>EISAq</v>
          </cell>
          <cell r="FL10710">
            <v>173290.20800000001</v>
          </cell>
        </row>
        <row r="10711">
          <cell r="FI10711" t="str">
            <v>WA</v>
          </cell>
          <cell r="FJ10711" t="str">
            <v>Bedrooms</v>
          </cell>
          <cell r="FK10711" t="str">
            <v>EISAnqnx</v>
          </cell>
          <cell r="FL10711">
            <v>228514.56</v>
          </cell>
        </row>
        <row r="10712">
          <cell r="FI10712" t="str">
            <v>WA</v>
          </cell>
          <cell r="FJ10712" t="str">
            <v>Bedrooms</v>
          </cell>
          <cell r="FK10712" t="str">
            <v>EISAq</v>
          </cell>
          <cell r="FL10712">
            <v>241844.576</v>
          </cell>
        </row>
        <row r="10713">
          <cell r="FI10713" t="str">
            <v>WA</v>
          </cell>
          <cell r="FJ10713" t="str">
            <v>Exterior</v>
          </cell>
          <cell r="FK10713" t="str">
            <v>EISAq</v>
          </cell>
          <cell r="FL10713">
            <v>506540.60800000001</v>
          </cell>
        </row>
        <row r="10714">
          <cell r="FI10714" t="str">
            <v>WA</v>
          </cell>
          <cell r="FJ10714" t="str">
            <v>Kitchen</v>
          </cell>
          <cell r="FK10714" t="str">
            <v>EISAq</v>
          </cell>
          <cell r="FL10714">
            <v>487497.728</v>
          </cell>
        </row>
        <row r="10715">
          <cell r="FI10715" t="str">
            <v>WA</v>
          </cell>
          <cell r="FJ10715" t="str">
            <v>Living Room/Family Room</v>
          </cell>
          <cell r="FK10715" t="str">
            <v>EISAnqnx</v>
          </cell>
          <cell r="FL10715">
            <v>114257.28</v>
          </cell>
        </row>
        <row r="10716">
          <cell r="FI10716" t="str">
            <v>WA</v>
          </cell>
          <cell r="FJ10716" t="str">
            <v>Living Room/Family Room</v>
          </cell>
          <cell r="FK10716" t="str">
            <v>EISAq</v>
          </cell>
          <cell r="FL10716">
            <v>272313.18400000001</v>
          </cell>
        </row>
        <row r="10717">
          <cell r="FI10717" t="str">
            <v>WA</v>
          </cell>
          <cell r="FJ10717" t="str">
            <v>Other</v>
          </cell>
          <cell r="FK10717" t="str">
            <v>EISAnqnx</v>
          </cell>
          <cell r="FL10717">
            <v>2170888.3199999998</v>
          </cell>
        </row>
        <row r="10718">
          <cell r="FI10718" t="str">
            <v>WA</v>
          </cell>
          <cell r="FJ10718" t="str">
            <v>Other</v>
          </cell>
          <cell r="FK10718" t="str">
            <v>EISAq</v>
          </cell>
          <cell r="FL10718">
            <v>634127.90399999998</v>
          </cell>
        </row>
        <row r="10719">
          <cell r="FI10719" t="str">
            <v>WA</v>
          </cell>
          <cell r="FJ10719" t="str">
            <v>Other</v>
          </cell>
          <cell r="FK10719" t="str">
            <v>EISAx</v>
          </cell>
          <cell r="FL10719">
            <v>123778.72</v>
          </cell>
        </row>
        <row r="10720">
          <cell r="FI10720" t="str">
            <v>ID</v>
          </cell>
          <cell r="FJ10720" t="str">
            <v>Bathroom</v>
          </cell>
          <cell r="FK10720" t="str">
            <v>EISAnqnx</v>
          </cell>
          <cell r="FL10720">
            <v>643931.1</v>
          </cell>
        </row>
        <row r="10721">
          <cell r="FI10721" t="str">
            <v>ID</v>
          </cell>
          <cell r="FJ10721" t="str">
            <v>Bathroom</v>
          </cell>
          <cell r="FK10721" t="str">
            <v>EISAx</v>
          </cell>
          <cell r="FL10721">
            <v>5962.3249999999998</v>
          </cell>
        </row>
        <row r="10722">
          <cell r="FI10722" t="str">
            <v>ID</v>
          </cell>
          <cell r="FJ10722" t="str">
            <v>Bedrooms</v>
          </cell>
          <cell r="FK10722" t="str">
            <v>EISAnqnx</v>
          </cell>
          <cell r="FL10722">
            <v>643931.1</v>
          </cell>
        </row>
        <row r="10723">
          <cell r="FI10723" t="str">
            <v>ID</v>
          </cell>
          <cell r="FJ10723" t="str">
            <v>Bedrooms</v>
          </cell>
          <cell r="FK10723" t="str">
            <v>EISAx</v>
          </cell>
          <cell r="FL10723">
            <v>238492.99999999997</v>
          </cell>
        </row>
        <row r="10724">
          <cell r="FI10724" t="str">
            <v>ID</v>
          </cell>
          <cell r="FJ10724" t="str">
            <v>Exterior</v>
          </cell>
          <cell r="FK10724" t="str">
            <v>EISAnqnx</v>
          </cell>
          <cell r="FL10724">
            <v>238492.99999999997</v>
          </cell>
        </row>
        <row r="10725">
          <cell r="FI10725" t="str">
            <v>ID</v>
          </cell>
          <cell r="FJ10725" t="str">
            <v>Exterior</v>
          </cell>
          <cell r="FK10725" t="str">
            <v>EISAq</v>
          </cell>
          <cell r="FL10725">
            <v>26234.23</v>
          </cell>
        </row>
        <row r="10726">
          <cell r="FI10726" t="str">
            <v>ID</v>
          </cell>
          <cell r="FJ10726" t="str">
            <v>Exterior</v>
          </cell>
          <cell r="FK10726" t="str">
            <v>EISAx</v>
          </cell>
          <cell r="FL10726">
            <v>178869.75</v>
          </cell>
        </row>
        <row r="10727">
          <cell r="FI10727" t="str">
            <v>ID</v>
          </cell>
          <cell r="FJ10727" t="str">
            <v>Garage</v>
          </cell>
          <cell r="FK10727" t="str">
            <v>EISAnqnx</v>
          </cell>
          <cell r="FL10727">
            <v>0</v>
          </cell>
        </row>
        <row r="10728">
          <cell r="FI10728" t="str">
            <v>ID</v>
          </cell>
          <cell r="FJ10728" t="str">
            <v>Garage</v>
          </cell>
          <cell r="FK10728" t="str">
            <v>EISAx</v>
          </cell>
          <cell r="FL10728">
            <v>0</v>
          </cell>
        </row>
        <row r="10729">
          <cell r="FI10729" t="str">
            <v>ID</v>
          </cell>
          <cell r="FJ10729" t="str">
            <v>Kitchen</v>
          </cell>
          <cell r="FK10729" t="str">
            <v>EISAnqnx</v>
          </cell>
          <cell r="FL10729">
            <v>476985.99999999994</v>
          </cell>
        </row>
        <row r="10730">
          <cell r="FI10730" t="str">
            <v>ID</v>
          </cell>
          <cell r="FJ10730" t="str">
            <v>Kitchen</v>
          </cell>
          <cell r="FK10730" t="str">
            <v>EISAq</v>
          </cell>
          <cell r="FL10730">
            <v>95397.2</v>
          </cell>
        </row>
        <row r="10731">
          <cell r="FI10731" t="str">
            <v>ID</v>
          </cell>
          <cell r="FJ10731" t="str">
            <v>Living Room/Family Room</v>
          </cell>
          <cell r="FK10731" t="str">
            <v>EISAnqnx</v>
          </cell>
          <cell r="FL10731">
            <v>1442882.65</v>
          </cell>
        </row>
        <row r="10732">
          <cell r="FI10732" t="str">
            <v>ID</v>
          </cell>
          <cell r="FJ10732" t="str">
            <v>Living Room/Family Room</v>
          </cell>
          <cell r="FK10732" t="str">
            <v>EISAq</v>
          </cell>
          <cell r="FL10732">
            <v>78702.689999999988</v>
          </cell>
        </row>
        <row r="10733">
          <cell r="FI10733" t="str">
            <v>ID</v>
          </cell>
          <cell r="FJ10733" t="str">
            <v>Living Room/Family Room</v>
          </cell>
          <cell r="FK10733" t="str">
            <v>EISAx</v>
          </cell>
          <cell r="FL10733">
            <v>751252.95</v>
          </cell>
        </row>
        <row r="10734">
          <cell r="FI10734" t="str">
            <v>ID</v>
          </cell>
          <cell r="FJ10734" t="str">
            <v>Other</v>
          </cell>
          <cell r="FK10734" t="str">
            <v>EISAnqnx</v>
          </cell>
          <cell r="FL10734">
            <v>143095.79999999999</v>
          </cell>
        </row>
        <row r="10735">
          <cell r="FI10735" t="str">
            <v>ID</v>
          </cell>
          <cell r="FJ10735" t="str">
            <v>Other</v>
          </cell>
          <cell r="FK10735" t="str">
            <v>EISAq</v>
          </cell>
          <cell r="FL10735">
            <v>95397.2</v>
          </cell>
        </row>
        <row r="10736">
          <cell r="FI10736" t="str">
            <v>ID</v>
          </cell>
          <cell r="FJ10736" t="str">
            <v>Other</v>
          </cell>
          <cell r="FK10736" t="str">
            <v>EISAx</v>
          </cell>
          <cell r="FL10736">
            <v>178869.75</v>
          </cell>
        </row>
        <row r="10737">
          <cell r="FI10737" t="str">
            <v>MT</v>
          </cell>
          <cell r="FJ10737" t="str">
            <v>Bathroom</v>
          </cell>
          <cell r="FK10737" t="str">
            <v>EISAnqnx</v>
          </cell>
          <cell r="FL10737">
            <v>468794.92</v>
          </cell>
        </row>
        <row r="10738">
          <cell r="FI10738" t="str">
            <v>MT</v>
          </cell>
          <cell r="FJ10738" t="str">
            <v>Bedrooms</v>
          </cell>
          <cell r="FK10738" t="str">
            <v>EISAq</v>
          </cell>
          <cell r="FL10738">
            <v>230135.68799999999</v>
          </cell>
        </row>
        <row r="10739">
          <cell r="FI10739" t="str">
            <v>MT</v>
          </cell>
          <cell r="FJ10739" t="str">
            <v>Bedrooms</v>
          </cell>
          <cell r="FK10739" t="str">
            <v>EISAx</v>
          </cell>
          <cell r="FL10739">
            <v>213088.6</v>
          </cell>
        </row>
        <row r="10740">
          <cell r="FI10740" t="str">
            <v>MT</v>
          </cell>
          <cell r="FJ10740" t="str">
            <v>Exterior</v>
          </cell>
          <cell r="FK10740" t="str">
            <v>EISAnqnx</v>
          </cell>
          <cell r="FL10740">
            <v>127853.16</v>
          </cell>
        </row>
        <row r="10741">
          <cell r="FI10741" t="str">
            <v>MT</v>
          </cell>
          <cell r="FJ10741" t="str">
            <v>Kitchen</v>
          </cell>
          <cell r="FK10741" t="str">
            <v>EISAq</v>
          </cell>
          <cell r="FL10741">
            <v>170470.88</v>
          </cell>
        </row>
        <row r="10742">
          <cell r="FI10742" t="str">
            <v>MT</v>
          </cell>
          <cell r="FJ10742" t="str">
            <v>Living Room/Family Room</v>
          </cell>
          <cell r="FK10742" t="str">
            <v>EISAq</v>
          </cell>
          <cell r="FL10742">
            <v>63926.58</v>
          </cell>
        </row>
        <row r="10743">
          <cell r="FI10743" t="str">
            <v>WA</v>
          </cell>
          <cell r="FJ10743" t="str">
            <v>Bathroom</v>
          </cell>
          <cell r="FK10743" t="str">
            <v>EISAq</v>
          </cell>
          <cell r="FL10743">
            <v>57128.639999999999</v>
          </cell>
        </row>
        <row r="10744">
          <cell r="FI10744" t="str">
            <v>WA</v>
          </cell>
          <cell r="FJ10744" t="str">
            <v>Bathroom</v>
          </cell>
          <cell r="FK10744" t="str">
            <v>EISAx</v>
          </cell>
          <cell r="FL10744">
            <v>304686.08000000002</v>
          </cell>
        </row>
        <row r="10745">
          <cell r="FI10745" t="str">
            <v>WA</v>
          </cell>
          <cell r="FJ10745" t="str">
            <v>Bedrooms</v>
          </cell>
          <cell r="FK10745" t="str">
            <v>EISAnqnx</v>
          </cell>
          <cell r="FL10745">
            <v>228514.56</v>
          </cell>
        </row>
        <row r="10746">
          <cell r="FI10746" t="str">
            <v>WA</v>
          </cell>
          <cell r="FJ10746" t="str">
            <v>Bedrooms</v>
          </cell>
          <cell r="FK10746" t="str">
            <v>EISAq</v>
          </cell>
          <cell r="FL10746">
            <v>114257.28</v>
          </cell>
        </row>
        <row r="10747">
          <cell r="FI10747" t="str">
            <v>WA</v>
          </cell>
          <cell r="FJ10747" t="str">
            <v>Garage</v>
          </cell>
          <cell r="FK10747" t="str">
            <v>EISAnqnx</v>
          </cell>
          <cell r="FL10747">
            <v>152343.04000000001</v>
          </cell>
        </row>
        <row r="10748">
          <cell r="FI10748" t="str">
            <v>WA</v>
          </cell>
          <cell r="FJ10748" t="str">
            <v>Garage</v>
          </cell>
          <cell r="FK10748" t="str">
            <v>EISAq</v>
          </cell>
          <cell r="FL10748">
            <v>609372.16000000003</v>
          </cell>
        </row>
        <row r="10749">
          <cell r="FI10749" t="str">
            <v>WA</v>
          </cell>
          <cell r="FJ10749" t="str">
            <v>Kitchen</v>
          </cell>
          <cell r="FK10749" t="str">
            <v>EISAnqnx</v>
          </cell>
          <cell r="FL10749">
            <v>114257.28</v>
          </cell>
        </row>
        <row r="10750">
          <cell r="FI10750" t="str">
            <v>WA</v>
          </cell>
          <cell r="FJ10750" t="str">
            <v>Kitchen</v>
          </cell>
          <cell r="FK10750" t="str">
            <v>EISAq</v>
          </cell>
          <cell r="FL10750">
            <v>152343.04000000001</v>
          </cell>
        </row>
        <row r="10751">
          <cell r="FI10751" t="str">
            <v>WA</v>
          </cell>
          <cell r="FJ10751" t="str">
            <v>Living Room/Family Room</v>
          </cell>
          <cell r="FK10751" t="str">
            <v>EISAnqnx</v>
          </cell>
          <cell r="FL10751">
            <v>114257.28</v>
          </cell>
        </row>
        <row r="10752">
          <cell r="FI10752" t="str">
            <v>WA</v>
          </cell>
          <cell r="FJ10752" t="str">
            <v>Living Room/Family Room</v>
          </cell>
          <cell r="FK10752" t="str">
            <v>EISAq</v>
          </cell>
          <cell r="FL10752">
            <v>99022.975999999995</v>
          </cell>
        </row>
        <row r="10753">
          <cell r="FI10753" t="str">
            <v>WA</v>
          </cell>
          <cell r="FJ10753" t="str">
            <v>Other</v>
          </cell>
          <cell r="FK10753" t="str">
            <v>EISAnqnx</v>
          </cell>
          <cell r="FL10753">
            <v>142821.6</v>
          </cell>
        </row>
        <row r="10754">
          <cell r="FI10754" t="str">
            <v>WA</v>
          </cell>
          <cell r="FJ10754" t="str">
            <v>Other</v>
          </cell>
          <cell r="FK10754" t="str">
            <v>EISAq</v>
          </cell>
          <cell r="FL10754">
            <v>28564.32</v>
          </cell>
        </row>
        <row r="10755">
          <cell r="FI10755" t="str">
            <v>WA</v>
          </cell>
          <cell r="FJ10755" t="str">
            <v>Other</v>
          </cell>
          <cell r="FK10755" t="str">
            <v>EISAx</v>
          </cell>
          <cell r="FL10755">
            <v>714108</v>
          </cell>
        </row>
        <row r="10756">
          <cell r="FI10756" t="str">
            <v>MT</v>
          </cell>
          <cell r="FJ10756" t="str">
            <v>Bathroom</v>
          </cell>
          <cell r="FK10756" t="str">
            <v>EISAnqnx</v>
          </cell>
          <cell r="FL10756">
            <v>257552.77500000002</v>
          </cell>
        </row>
        <row r="10757">
          <cell r="FI10757" t="str">
            <v>MT</v>
          </cell>
          <cell r="FJ10757" t="str">
            <v>Bedrooms</v>
          </cell>
          <cell r="FK10757" t="str">
            <v>EISAnqnx</v>
          </cell>
          <cell r="FL10757">
            <v>394914.255</v>
          </cell>
        </row>
        <row r="10758">
          <cell r="FI10758" t="str">
            <v>MT</v>
          </cell>
          <cell r="FJ10758" t="str">
            <v>Bedrooms</v>
          </cell>
          <cell r="FK10758" t="str">
            <v>EISAq</v>
          </cell>
          <cell r="FL10758">
            <v>68680.740000000005</v>
          </cell>
        </row>
        <row r="10759">
          <cell r="FI10759" t="str">
            <v>MT</v>
          </cell>
          <cell r="FJ10759" t="str">
            <v>Bedrooms</v>
          </cell>
          <cell r="FK10759" t="str">
            <v>EISAx</v>
          </cell>
          <cell r="FL10759">
            <v>114467.90000000001</v>
          </cell>
        </row>
        <row r="10760">
          <cell r="FI10760" t="str">
            <v>MT</v>
          </cell>
          <cell r="FJ10760" t="str">
            <v>Garage</v>
          </cell>
          <cell r="FK10760" t="str">
            <v>EISAq</v>
          </cell>
          <cell r="FL10760">
            <v>915743.20000000007</v>
          </cell>
        </row>
        <row r="10761">
          <cell r="FI10761" t="str">
            <v>MT</v>
          </cell>
          <cell r="FJ10761" t="str">
            <v>Kitchen</v>
          </cell>
          <cell r="FK10761" t="str">
            <v>EISAnqnx</v>
          </cell>
          <cell r="FL10761">
            <v>412084.44000000006</v>
          </cell>
        </row>
        <row r="10762">
          <cell r="FI10762" t="str">
            <v>MT</v>
          </cell>
          <cell r="FJ10762" t="str">
            <v>Kitchen</v>
          </cell>
          <cell r="FK10762" t="str">
            <v>EISAq</v>
          </cell>
          <cell r="FL10762">
            <v>73259.456000000006</v>
          </cell>
        </row>
        <row r="10763">
          <cell r="FI10763" t="str">
            <v>MT</v>
          </cell>
          <cell r="FJ10763" t="str">
            <v>Living Room/Family Room</v>
          </cell>
          <cell r="FK10763" t="str">
            <v>EISAnqnx</v>
          </cell>
          <cell r="FL10763">
            <v>1064551.47</v>
          </cell>
        </row>
        <row r="10764">
          <cell r="FI10764" t="str">
            <v>MT</v>
          </cell>
          <cell r="FJ10764" t="str">
            <v>Other</v>
          </cell>
          <cell r="FK10764" t="str">
            <v>EISAnqnx</v>
          </cell>
          <cell r="FL10764">
            <v>377744.07</v>
          </cell>
        </row>
        <row r="10765">
          <cell r="FI10765" t="str">
            <v>MT</v>
          </cell>
          <cell r="FJ10765" t="str">
            <v>Bathroom</v>
          </cell>
          <cell r="FK10765" t="str">
            <v>EISAx</v>
          </cell>
          <cell r="FL10765">
            <v>575339.22</v>
          </cell>
        </row>
        <row r="10766">
          <cell r="FI10766" t="str">
            <v>MT</v>
          </cell>
          <cell r="FJ10766" t="str">
            <v>Bedrooms</v>
          </cell>
          <cell r="FK10766" t="str">
            <v>EISAnqnx</v>
          </cell>
          <cell r="FL10766">
            <v>85235.44</v>
          </cell>
        </row>
        <row r="10767">
          <cell r="FI10767" t="str">
            <v>MT</v>
          </cell>
          <cell r="FJ10767" t="str">
            <v>Bedrooms</v>
          </cell>
          <cell r="FK10767" t="str">
            <v>EISAq</v>
          </cell>
          <cell r="FL10767">
            <v>93758.983999999997</v>
          </cell>
        </row>
        <row r="10768">
          <cell r="FI10768" t="str">
            <v>MT</v>
          </cell>
          <cell r="FJ10768" t="str">
            <v>Exterior</v>
          </cell>
          <cell r="FK10768" t="str">
            <v>EISAq</v>
          </cell>
          <cell r="FL10768">
            <v>170470.88</v>
          </cell>
        </row>
        <row r="10769">
          <cell r="FI10769" t="str">
            <v>MT</v>
          </cell>
          <cell r="FJ10769" t="str">
            <v>Living Room/Family Room</v>
          </cell>
          <cell r="FK10769" t="str">
            <v>EISAnqnx</v>
          </cell>
          <cell r="FL10769">
            <v>340941.76</v>
          </cell>
        </row>
        <row r="10770">
          <cell r="FI10770" t="str">
            <v>MT</v>
          </cell>
          <cell r="FJ10770" t="str">
            <v>Living Room/Family Room</v>
          </cell>
          <cell r="FK10770" t="str">
            <v>EISAq</v>
          </cell>
          <cell r="FL10770">
            <v>409130.11199999996</v>
          </cell>
        </row>
        <row r="10771">
          <cell r="FI10771" t="str">
            <v>MT</v>
          </cell>
          <cell r="FJ10771" t="str">
            <v>Living Room/Family Room</v>
          </cell>
          <cell r="FK10771" t="str">
            <v>EISAx</v>
          </cell>
          <cell r="FL10771">
            <v>213088.6</v>
          </cell>
        </row>
        <row r="10772">
          <cell r="FI10772" t="str">
            <v>MT</v>
          </cell>
          <cell r="FJ10772" t="str">
            <v>Other</v>
          </cell>
          <cell r="FK10772" t="str">
            <v>EISAnqnx</v>
          </cell>
          <cell r="FL10772">
            <v>127853.16</v>
          </cell>
        </row>
        <row r="10773">
          <cell r="FI10773" t="str">
            <v>MT</v>
          </cell>
          <cell r="FJ10773" t="str">
            <v>Other</v>
          </cell>
          <cell r="FK10773" t="str">
            <v>EISAq</v>
          </cell>
          <cell r="FL10773">
            <v>323894.67200000002</v>
          </cell>
        </row>
        <row r="10774">
          <cell r="FI10774" t="str">
            <v>ID</v>
          </cell>
          <cell r="FJ10774" t="str">
            <v>Bathroom</v>
          </cell>
          <cell r="FK10774" t="str">
            <v>EISAnqnx</v>
          </cell>
          <cell r="FL10774">
            <v>822800.85</v>
          </cell>
        </row>
        <row r="10775">
          <cell r="FI10775" t="str">
            <v>ID</v>
          </cell>
          <cell r="FJ10775" t="str">
            <v>Bathroom</v>
          </cell>
          <cell r="FK10775" t="str">
            <v>EISAx</v>
          </cell>
          <cell r="FL10775">
            <v>77510.224999999991</v>
          </cell>
        </row>
        <row r="10776">
          <cell r="FI10776" t="str">
            <v>ID</v>
          </cell>
          <cell r="FJ10776" t="str">
            <v>Bedrooms</v>
          </cell>
          <cell r="FK10776" t="str">
            <v>EISAnqnx</v>
          </cell>
          <cell r="FL10776">
            <v>1246125.9249999998</v>
          </cell>
        </row>
        <row r="10777">
          <cell r="FI10777" t="str">
            <v>ID</v>
          </cell>
          <cell r="FJ10777" t="str">
            <v>Exterior</v>
          </cell>
          <cell r="FK10777" t="str">
            <v>EISAnqnx</v>
          </cell>
          <cell r="FL10777">
            <v>536609.25</v>
          </cell>
        </row>
        <row r="10778">
          <cell r="FI10778" t="str">
            <v>ID</v>
          </cell>
          <cell r="FJ10778" t="str">
            <v>Exterior</v>
          </cell>
          <cell r="FK10778" t="str">
            <v>EISAq</v>
          </cell>
          <cell r="FL10778">
            <v>78702.689999999988</v>
          </cell>
        </row>
        <row r="10779">
          <cell r="FI10779" t="str">
            <v>ID</v>
          </cell>
          <cell r="FJ10779" t="str">
            <v>Exterior</v>
          </cell>
          <cell r="FK10779" t="str">
            <v>EISAx</v>
          </cell>
          <cell r="FL10779">
            <v>715479</v>
          </cell>
        </row>
        <row r="10780">
          <cell r="FI10780" t="str">
            <v>ID</v>
          </cell>
          <cell r="FJ10780" t="str">
            <v>Garage</v>
          </cell>
          <cell r="FK10780" t="str">
            <v>EISAnqnx</v>
          </cell>
          <cell r="FL10780">
            <v>0</v>
          </cell>
        </row>
        <row r="10781">
          <cell r="FI10781" t="str">
            <v>ID</v>
          </cell>
          <cell r="FJ10781" t="str">
            <v>Garage</v>
          </cell>
          <cell r="FK10781" t="str">
            <v>EISAq</v>
          </cell>
          <cell r="FL10781">
            <v>0</v>
          </cell>
        </row>
        <row r="10782">
          <cell r="FI10782" t="str">
            <v>ID</v>
          </cell>
          <cell r="FJ10782" t="str">
            <v>Kitchen</v>
          </cell>
          <cell r="FK10782" t="str">
            <v>EISAnqnx</v>
          </cell>
          <cell r="FL10782">
            <v>500835.3</v>
          </cell>
        </row>
        <row r="10783">
          <cell r="FI10783" t="str">
            <v>ID</v>
          </cell>
          <cell r="FJ10783" t="str">
            <v>Kitchen</v>
          </cell>
          <cell r="FK10783" t="str">
            <v>EISAq</v>
          </cell>
          <cell r="FL10783">
            <v>157405.37999999998</v>
          </cell>
        </row>
        <row r="10784">
          <cell r="FI10784" t="str">
            <v>ID</v>
          </cell>
          <cell r="FJ10784" t="str">
            <v>Kitchen</v>
          </cell>
          <cell r="FK10784" t="str">
            <v>EISAx</v>
          </cell>
          <cell r="FL10784">
            <v>77510.224999999991</v>
          </cell>
        </row>
        <row r="10785">
          <cell r="FI10785" t="str">
            <v>ID</v>
          </cell>
          <cell r="FJ10785" t="str">
            <v>Living Room/Family Room</v>
          </cell>
          <cell r="FK10785" t="str">
            <v>EISAnqnx</v>
          </cell>
          <cell r="FL10785">
            <v>286191.59999999998</v>
          </cell>
        </row>
        <row r="10786">
          <cell r="FI10786" t="str">
            <v>ID</v>
          </cell>
          <cell r="FJ10786" t="str">
            <v>Living Room/Family Room</v>
          </cell>
          <cell r="FK10786" t="str">
            <v>EISAq</v>
          </cell>
          <cell r="FL10786">
            <v>175292.35499999998</v>
          </cell>
        </row>
        <row r="10787">
          <cell r="FI10787" t="str">
            <v>ID</v>
          </cell>
          <cell r="FJ10787" t="str">
            <v>Living Room/Family Room</v>
          </cell>
          <cell r="FK10787" t="str">
            <v>EISAx</v>
          </cell>
          <cell r="FL10787">
            <v>238492.99999999997</v>
          </cell>
        </row>
        <row r="10788">
          <cell r="FI10788" t="str">
            <v>ID</v>
          </cell>
          <cell r="FJ10788" t="str">
            <v>Other</v>
          </cell>
          <cell r="FK10788" t="str">
            <v>EISAnqnx</v>
          </cell>
          <cell r="FL10788">
            <v>3064635.05</v>
          </cell>
        </row>
        <row r="10789">
          <cell r="FI10789" t="str">
            <v>ID</v>
          </cell>
          <cell r="FJ10789" t="str">
            <v>Other</v>
          </cell>
          <cell r="FK10789" t="str">
            <v>EISAq</v>
          </cell>
          <cell r="FL10789">
            <v>200334.12</v>
          </cell>
        </row>
        <row r="10790">
          <cell r="FI10790" t="str">
            <v>WA</v>
          </cell>
          <cell r="FJ10790" t="str">
            <v>Bathroom</v>
          </cell>
          <cell r="FK10790" t="str">
            <v>EISAnqnx</v>
          </cell>
          <cell r="FL10790">
            <v>495114.88</v>
          </cell>
        </row>
        <row r="10791">
          <cell r="FI10791" t="str">
            <v>WA</v>
          </cell>
          <cell r="FJ10791" t="str">
            <v>Bathroom</v>
          </cell>
          <cell r="FK10791" t="str">
            <v>EISAx</v>
          </cell>
          <cell r="FL10791">
            <v>571286.4</v>
          </cell>
        </row>
        <row r="10792">
          <cell r="FI10792" t="str">
            <v>WA</v>
          </cell>
          <cell r="FJ10792" t="str">
            <v>Bedrooms</v>
          </cell>
          <cell r="FK10792" t="str">
            <v>EISAq</v>
          </cell>
          <cell r="FL10792">
            <v>114257.28</v>
          </cell>
        </row>
        <row r="10793">
          <cell r="FI10793" t="str">
            <v>WA</v>
          </cell>
          <cell r="FJ10793" t="str">
            <v>Bedrooms</v>
          </cell>
          <cell r="FK10793" t="str">
            <v>EISAx</v>
          </cell>
          <cell r="FL10793">
            <v>476072</v>
          </cell>
        </row>
        <row r="10794">
          <cell r="FI10794" t="str">
            <v>WA</v>
          </cell>
          <cell r="FJ10794" t="str">
            <v>Exterior</v>
          </cell>
          <cell r="FK10794" t="str">
            <v>EISAx</v>
          </cell>
          <cell r="FL10794">
            <v>571286.4</v>
          </cell>
        </row>
        <row r="10795">
          <cell r="FI10795" t="str">
            <v>WA</v>
          </cell>
          <cell r="FJ10795" t="str">
            <v>Kitchen</v>
          </cell>
          <cell r="FK10795" t="str">
            <v>EISAq</v>
          </cell>
          <cell r="FL10795">
            <v>418943.36</v>
          </cell>
        </row>
        <row r="10796">
          <cell r="FI10796" t="str">
            <v>WA</v>
          </cell>
          <cell r="FJ10796" t="str">
            <v>Living Room/Family Room</v>
          </cell>
          <cell r="FK10796" t="str">
            <v>EISAnqnx</v>
          </cell>
          <cell r="FL10796">
            <v>114257.28</v>
          </cell>
        </row>
        <row r="10797">
          <cell r="FI10797" t="str">
            <v>WA</v>
          </cell>
          <cell r="FJ10797" t="str">
            <v>Living Room/Family Room</v>
          </cell>
          <cell r="FK10797" t="str">
            <v>EISAq</v>
          </cell>
          <cell r="FL10797">
            <v>889302.49600000004</v>
          </cell>
        </row>
        <row r="10798">
          <cell r="FI10798" t="str">
            <v>WA</v>
          </cell>
          <cell r="FJ10798" t="str">
            <v>Other</v>
          </cell>
          <cell r="FK10798" t="str">
            <v>EISAq</v>
          </cell>
          <cell r="FL10798">
            <v>1405364.544</v>
          </cell>
        </row>
        <row r="10799">
          <cell r="FI10799" t="str">
            <v>WA</v>
          </cell>
          <cell r="FJ10799" t="str">
            <v>Other</v>
          </cell>
          <cell r="FK10799" t="str">
            <v>EISAx</v>
          </cell>
          <cell r="FL10799">
            <v>504636.32</v>
          </cell>
        </row>
        <row r="10800">
          <cell r="FI10800" t="str">
            <v>ID</v>
          </cell>
          <cell r="FJ10800" t="str">
            <v>Bathroom</v>
          </cell>
          <cell r="FK10800" t="str">
            <v>EISAnqnx</v>
          </cell>
          <cell r="FL10800">
            <v>214643.69999999998</v>
          </cell>
        </row>
        <row r="10801">
          <cell r="FI10801" t="str">
            <v>ID</v>
          </cell>
          <cell r="FJ10801" t="str">
            <v>Bathroom</v>
          </cell>
          <cell r="FK10801" t="str">
            <v>EISAx</v>
          </cell>
          <cell r="FL10801">
            <v>59623.249999999993</v>
          </cell>
        </row>
        <row r="10802">
          <cell r="FI10802" t="str">
            <v>ID</v>
          </cell>
          <cell r="FJ10802" t="str">
            <v>Bedrooms</v>
          </cell>
          <cell r="FK10802" t="str">
            <v>EISAnqnx</v>
          </cell>
          <cell r="FL10802">
            <v>357739.5</v>
          </cell>
        </row>
        <row r="10803">
          <cell r="FI10803" t="str">
            <v>ID</v>
          </cell>
          <cell r="FJ10803" t="str">
            <v>Bedrooms</v>
          </cell>
          <cell r="FK10803" t="str">
            <v>EISAx</v>
          </cell>
          <cell r="FL10803">
            <v>643931.1</v>
          </cell>
        </row>
        <row r="10804">
          <cell r="FI10804" t="str">
            <v>ID</v>
          </cell>
          <cell r="FJ10804" t="str">
            <v>Exterior</v>
          </cell>
          <cell r="FK10804" t="str">
            <v>EISAnqnx</v>
          </cell>
          <cell r="FL10804">
            <v>119246.49999999999</v>
          </cell>
        </row>
        <row r="10805">
          <cell r="FI10805" t="str">
            <v>ID</v>
          </cell>
          <cell r="FJ10805" t="str">
            <v>Garage</v>
          </cell>
          <cell r="FK10805" t="str">
            <v>EISAnqnx</v>
          </cell>
          <cell r="FL10805">
            <v>268304.625</v>
          </cell>
        </row>
        <row r="10806">
          <cell r="FI10806" t="str">
            <v>ID</v>
          </cell>
          <cell r="FJ10806" t="str">
            <v>Kitchen</v>
          </cell>
          <cell r="FK10806" t="str">
            <v>EISAnqnx</v>
          </cell>
          <cell r="FL10806">
            <v>71547.899999999994</v>
          </cell>
        </row>
        <row r="10807">
          <cell r="FI10807" t="str">
            <v>ID</v>
          </cell>
          <cell r="FJ10807" t="str">
            <v>Kitchen</v>
          </cell>
          <cell r="FK10807" t="str">
            <v>EISAq</v>
          </cell>
          <cell r="FL10807">
            <v>190794.4</v>
          </cell>
        </row>
        <row r="10808">
          <cell r="FI10808" t="str">
            <v>ID</v>
          </cell>
          <cell r="FJ10808" t="str">
            <v>Living Room/Family Room</v>
          </cell>
          <cell r="FK10808" t="str">
            <v>EISAnqnx</v>
          </cell>
          <cell r="FL10808">
            <v>566420.875</v>
          </cell>
        </row>
        <row r="10809">
          <cell r="FI10809" t="str">
            <v>ID</v>
          </cell>
          <cell r="FJ10809" t="str">
            <v>Other</v>
          </cell>
          <cell r="FK10809" t="str">
            <v>EISAnqnx</v>
          </cell>
          <cell r="FL10809">
            <v>643931.1</v>
          </cell>
        </row>
        <row r="10810">
          <cell r="FI10810" t="str">
            <v>ID</v>
          </cell>
          <cell r="FJ10810" t="str">
            <v>Other</v>
          </cell>
          <cell r="FK10810" t="str">
            <v>EISAq</v>
          </cell>
          <cell r="FL10810">
            <v>553303.76</v>
          </cell>
        </row>
        <row r="10811">
          <cell r="FI10811" t="str">
            <v>MT</v>
          </cell>
          <cell r="FJ10811" t="str">
            <v>Bathroom</v>
          </cell>
          <cell r="FK10811" t="str">
            <v>EISAnqnx</v>
          </cell>
          <cell r="FL10811">
            <v>137361.48000000001</v>
          </cell>
        </row>
        <row r="10812">
          <cell r="FI10812" t="str">
            <v>MT</v>
          </cell>
          <cell r="FJ10812" t="str">
            <v>Bathroom</v>
          </cell>
          <cell r="FK10812" t="str">
            <v>EISAq</v>
          </cell>
          <cell r="FL10812">
            <v>135072.122</v>
          </cell>
        </row>
        <row r="10813">
          <cell r="FI10813" t="str">
            <v>MT</v>
          </cell>
          <cell r="FJ10813" t="str">
            <v>Bathroom</v>
          </cell>
          <cell r="FK10813" t="str">
            <v>EISAx</v>
          </cell>
          <cell r="FL10813">
            <v>28616.975000000002</v>
          </cell>
        </row>
        <row r="10814">
          <cell r="FI10814" t="str">
            <v>MT</v>
          </cell>
          <cell r="FJ10814" t="str">
            <v>Bedrooms</v>
          </cell>
          <cell r="FK10814" t="str">
            <v>EISAnqnx</v>
          </cell>
          <cell r="FL10814">
            <v>137361.48000000001</v>
          </cell>
        </row>
        <row r="10815">
          <cell r="FI10815" t="str">
            <v>MT</v>
          </cell>
          <cell r="FJ10815" t="str">
            <v>Exterior</v>
          </cell>
          <cell r="FK10815" t="str">
            <v>EISAnqnx</v>
          </cell>
          <cell r="FL10815">
            <v>274722.96000000002</v>
          </cell>
        </row>
        <row r="10816">
          <cell r="FI10816" t="str">
            <v>MT</v>
          </cell>
          <cell r="FJ10816" t="str">
            <v>Exterior</v>
          </cell>
          <cell r="FK10816" t="str">
            <v>EISAq</v>
          </cell>
          <cell r="FL10816">
            <v>25182.938000000002</v>
          </cell>
        </row>
        <row r="10817">
          <cell r="FI10817" t="str">
            <v>MT</v>
          </cell>
          <cell r="FJ10817" t="str">
            <v>Garage</v>
          </cell>
          <cell r="FK10817" t="str">
            <v>EISAnqnx</v>
          </cell>
          <cell r="FL10817">
            <v>91574.32</v>
          </cell>
        </row>
        <row r="10818">
          <cell r="FI10818" t="str">
            <v>MT</v>
          </cell>
          <cell r="FJ10818" t="str">
            <v>Garage</v>
          </cell>
          <cell r="FK10818" t="str">
            <v>EISAq</v>
          </cell>
          <cell r="FL10818">
            <v>141940.196</v>
          </cell>
        </row>
        <row r="10819">
          <cell r="FI10819" t="str">
            <v>MT</v>
          </cell>
          <cell r="FJ10819" t="str">
            <v>Kitchen</v>
          </cell>
          <cell r="FK10819" t="str">
            <v>EISAnqnx</v>
          </cell>
          <cell r="FL10819">
            <v>68680.740000000005</v>
          </cell>
        </row>
        <row r="10820">
          <cell r="FI10820" t="str">
            <v>MT</v>
          </cell>
          <cell r="FJ10820" t="str">
            <v>Kitchen</v>
          </cell>
          <cell r="FK10820" t="str">
            <v>EISAq</v>
          </cell>
          <cell r="FL10820">
            <v>176280.56600000002</v>
          </cell>
        </row>
        <row r="10821">
          <cell r="FI10821" t="str">
            <v>MT</v>
          </cell>
          <cell r="FJ10821" t="str">
            <v>Living Room/Family Room</v>
          </cell>
          <cell r="FK10821" t="str">
            <v>EISAq</v>
          </cell>
          <cell r="FL10821">
            <v>64102.024000000005</v>
          </cell>
        </row>
        <row r="10822">
          <cell r="FI10822" t="str">
            <v>MT</v>
          </cell>
          <cell r="FJ10822" t="str">
            <v>Other</v>
          </cell>
          <cell r="FK10822" t="str">
            <v>EISAnqnx</v>
          </cell>
          <cell r="FL10822">
            <v>847062.46000000008</v>
          </cell>
        </row>
        <row r="10823">
          <cell r="FI10823" t="str">
            <v>MT</v>
          </cell>
          <cell r="FJ10823" t="str">
            <v>Other</v>
          </cell>
          <cell r="FK10823" t="str">
            <v>EISAq</v>
          </cell>
          <cell r="FL10823">
            <v>801275.3</v>
          </cell>
        </row>
        <row r="10824">
          <cell r="FI10824" t="str">
            <v>MT</v>
          </cell>
          <cell r="FJ10824" t="str">
            <v>Other</v>
          </cell>
          <cell r="FK10824" t="str">
            <v>EISAx</v>
          </cell>
          <cell r="FL10824">
            <v>114467.90000000001</v>
          </cell>
        </row>
        <row r="10825">
          <cell r="FI10825" t="str">
            <v>OR</v>
          </cell>
          <cell r="FJ10825" t="str">
            <v>Bathroom</v>
          </cell>
          <cell r="FK10825" t="str">
            <v>EISAnqnx</v>
          </cell>
          <cell r="FL10825">
            <v>513546.23999999999</v>
          </cell>
        </row>
        <row r="10826">
          <cell r="FI10826" t="str">
            <v>OR</v>
          </cell>
          <cell r="FJ10826" t="str">
            <v>Bathroom</v>
          </cell>
          <cell r="FK10826" t="str">
            <v>EISAq</v>
          </cell>
          <cell r="FL10826">
            <v>128386.56</v>
          </cell>
        </row>
        <row r="10827">
          <cell r="FI10827" t="str">
            <v>OR</v>
          </cell>
          <cell r="FJ10827" t="str">
            <v>Bedrooms</v>
          </cell>
          <cell r="FK10827" t="str">
            <v>EISAnqnx</v>
          </cell>
          <cell r="FL10827">
            <v>1540638.72</v>
          </cell>
        </row>
        <row r="10828">
          <cell r="FI10828" t="str">
            <v>OR</v>
          </cell>
          <cell r="FJ10828" t="str">
            <v>Exterior</v>
          </cell>
          <cell r="FK10828" t="str">
            <v>EISAq</v>
          </cell>
          <cell r="FL10828">
            <v>188300.288</v>
          </cell>
        </row>
        <row r="10829">
          <cell r="FI10829" t="str">
            <v>OR</v>
          </cell>
          <cell r="FJ10829" t="str">
            <v>Exterior</v>
          </cell>
          <cell r="FK10829" t="str">
            <v>EISAx</v>
          </cell>
          <cell r="FL10829">
            <v>641932.79999999993</v>
          </cell>
        </row>
        <row r="10830">
          <cell r="FI10830" t="str">
            <v>OR</v>
          </cell>
          <cell r="FJ10830" t="str">
            <v>Garage</v>
          </cell>
          <cell r="FK10830" t="str">
            <v>EISAnqnx</v>
          </cell>
          <cell r="FL10830">
            <v>641932.79999999993</v>
          </cell>
        </row>
        <row r="10831">
          <cell r="FI10831" t="str">
            <v>OR</v>
          </cell>
          <cell r="FJ10831" t="str">
            <v>Kitchen</v>
          </cell>
          <cell r="FK10831" t="str">
            <v>EISAnqnx</v>
          </cell>
          <cell r="FL10831">
            <v>513546.23999999999</v>
          </cell>
        </row>
        <row r="10832">
          <cell r="FI10832" t="str">
            <v>OR</v>
          </cell>
          <cell r="FJ10832" t="str">
            <v>Kitchen</v>
          </cell>
          <cell r="FK10832" t="str">
            <v>EISAq</v>
          </cell>
          <cell r="FL10832">
            <v>239654.91199999998</v>
          </cell>
        </row>
        <row r="10833">
          <cell r="FI10833" t="str">
            <v>OR</v>
          </cell>
          <cell r="FJ10833" t="str">
            <v>Living Room/Family Room</v>
          </cell>
          <cell r="FK10833" t="str">
            <v>EISAnqnx</v>
          </cell>
          <cell r="FL10833">
            <v>1540638.72</v>
          </cell>
        </row>
        <row r="10834">
          <cell r="FI10834" t="str">
            <v>OR</v>
          </cell>
          <cell r="FJ10834" t="str">
            <v>Living Room/Family Room</v>
          </cell>
          <cell r="FK10834" t="str">
            <v>EISAq</v>
          </cell>
          <cell r="FL10834">
            <v>128386.56</v>
          </cell>
        </row>
        <row r="10835">
          <cell r="FI10835" t="str">
            <v>OR</v>
          </cell>
          <cell r="FJ10835" t="str">
            <v>Other</v>
          </cell>
          <cell r="FK10835" t="str">
            <v>EISAnqnx</v>
          </cell>
          <cell r="FL10835">
            <v>2567731.1999999997</v>
          </cell>
        </row>
        <row r="10836">
          <cell r="FI10836" t="str">
            <v>OR</v>
          </cell>
          <cell r="FJ10836" t="str">
            <v>Other</v>
          </cell>
          <cell r="FK10836" t="str">
            <v>EISAq</v>
          </cell>
          <cell r="FL10836">
            <v>1052769.7919999999</v>
          </cell>
        </row>
        <row r="10837">
          <cell r="FI10837" t="str">
            <v>OR</v>
          </cell>
          <cell r="FJ10837" t="str">
            <v>Bathroom</v>
          </cell>
          <cell r="FK10837" t="str">
            <v>EISAq</v>
          </cell>
          <cell r="FL10837">
            <v>123203.776</v>
          </cell>
        </row>
        <row r="10838">
          <cell r="FI10838" t="str">
            <v>OR</v>
          </cell>
          <cell r="FJ10838" t="str">
            <v>Bathroom</v>
          </cell>
          <cell r="FK10838" t="str">
            <v>EISAx</v>
          </cell>
          <cell r="FL10838">
            <v>962529.5</v>
          </cell>
        </row>
        <row r="10839">
          <cell r="FI10839" t="str">
            <v>OR</v>
          </cell>
          <cell r="FJ10839" t="str">
            <v>Bedrooms</v>
          </cell>
          <cell r="FK10839" t="str">
            <v>EISAnqnx</v>
          </cell>
          <cell r="FL10839">
            <v>462014.16</v>
          </cell>
        </row>
        <row r="10840">
          <cell r="FI10840" t="str">
            <v>OR</v>
          </cell>
          <cell r="FJ10840" t="str">
            <v>Bedrooms</v>
          </cell>
          <cell r="FK10840" t="str">
            <v>EISAq</v>
          </cell>
          <cell r="FL10840">
            <v>115503.54</v>
          </cell>
        </row>
        <row r="10841">
          <cell r="FI10841" t="str">
            <v>OR</v>
          </cell>
          <cell r="FJ10841" t="str">
            <v>Bedrooms</v>
          </cell>
          <cell r="FK10841" t="str">
            <v>EISAx</v>
          </cell>
          <cell r="FL10841">
            <v>308009.44</v>
          </cell>
        </row>
        <row r="10842">
          <cell r="FI10842" t="str">
            <v>OR</v>
          </cell>
          <cell r="FJ10842" t="str">
            <v>Exterior</v>
          </cell>
          <cell r="FK10842" t="str">
            <v>EISAnqnx</v>
          </cell>
          <cell r="FL10842">
            <v>385011.8</v>
          </cell>
        </row>
        <row r="10843">
          <cell r="FI10843" t="str">
            <v>OR</v>
          </cell>
          <cell r="FJ10843" t="str">
            <v>Exterior</v>
          </cell>
          <cell r="FK10843" t="str">
            <v>EISAq</v>
          </cell>
          <cell r="FL10843">
            <v>82777.536999999997</v>
          </cell>
        </row>
        <row r="10844">
          <cell r="FI10844" t="str">
            <v>OR</v>
          </cell>
          <cell r="FJ10844" t="str">
            <v>Exterior</v>
          </cell>
          <cell r="FK10844" t="str">
            <v>EISAx</v>
          </cell>
          <cell r="FL10844">
            <v>481264.75</v>
          </cell>
        </row>
        <row r="10845">
          <cell r="FI10845" t="str">
            <v>OR</v>
          </cell>
          <cell r="FJ10845" t="str">
            <v>Garage</v>
          </cell>
          <cell r="FK10845" t="str">
            <v>EISAq</v>
          </cell>
          <cell r="FL10845">
            <v>169405.19200000001</v>
          </cell>
        </row>
        <row r="10846">
          <cell r="FI10846" t="str">
            <v>OR</v>
          </cell>
          <cell r="FJ10846" t="str">
            <v>Kitchen</v>
          </cell>
          <cell r="FK10846" t="str">
            <v>EISAq</v>
          </cell>
          <cell r="FL10846">
            <v>569817.46400000004</v>
          </cell>
        </row>
        <row r="10847">
          <cell r="FI10847" t="str">
            <v>OR</v>
          </cell>
          <cell r="FJ10847" t="str">
            <v>Living Room/Family Room</v>
          </cell>
          <cell r="FK10847" t="str">
            <v>EISAnqnx</v>
          </cell>
          <cell r="FL10847">
            <v>259882.965</v>
          </cell>
        </row>
        <row r="10848">
          <cell r="FI10848" t="str">
            <v>OR</v>
          </cell>
          <cell r="FJ10848" t="str">
            <v>Living Room/Family Room</v>
          </cell>
          <cell r="FK10848" t="str">
            <v>EISAq</v>
          </cell>
          <cell r="FL10848">
            <v>350360.73800000001</v>
          </cell>
        </row>
        <row r="10849">
          <cell r="FI10849" t="str">
            <v>OR</v>
          </cell>
          <cell r="FJ10849" t="str">
            <v>Living Room/Family Room</v>
          </cell>
          <cell r="FK10849" t="str">
            <v>EISAx</v>
          </cell>
          <cell r="FL10849">
            <v>192505.9</v>
          </cell>
        </row>
        <row r="10850">
          <cell r="FI10850" t="str">
            <v>OR</v>
          </cell>
          <cell r="FJ10850" t="str">
            <v>Other</v>
          </cell>
          <cell r="FK10850" t="str">
            <v>EISAnqnx</v>
          </cell>
          <cell r="FL10850">
            <v>606393.58499999996</v>
          </cell>
        </row>
        <row r="10851">
          <cell r="FI10851" t="str">
            <v>OR</v>
          </cell>
          <cell r="FJ10851" t="str">
            <v>Other</v>
          </cell>
          <cell r="FK10851" t="str">
            <v>EISAq</v>
          </cell>
          <cell r="FL10851">
            <v>1532346.9639999999</v>
          </cell>
        </row>
        <row r="10852">
          <cell r="FI10852" t="str">
            <v>MT</v>
          </cell>
          <cell r="FJ10852" t="str">
            <v>Bathroom</v>
          </cell>
          <cell r="FK10852" t="str">
            <v>EISAnqnx</v>
          </cell>
          <cell r="FL10852">
            <v>366297.28</v>
          </cell>
        </row>
        <row r="10853">
          <cell r="FI10853" t="str">
            <v>MT</v>
          </cell>
          <cell r="FJ10853" t="str">
            <v>Bathroom</v>
          </cell>
          <cell r="FK10853" t="str">
            <v>EISAx</v>
          </cell>
          <cell r="FL10853">
            <v>228935.80000000002</v>
          </cell>
        </row>
        <row r="10854">
          <cell r="FI10854" t="str">
            <v>MT</v>
          </cell>
          <cell r="FJ10854" t="str">
            <v>Bedrooms</v>
          </cell>
          <cell r="FK10854" t="str">
            <v>EISAq</v>
          </cell>
          <cell r="FL10854">
            <v>119046.61600000001</v>
          </cell>
        </row>
        <row r="10855">
          <cell r="FI10855" t="str">
            <v>MT</v>
          </cell>
          <cell r="FJ10855" t="str">
            <v>Exterior</v>
          </cell>
          <cell r="FK10855" t="str">
            <v>EISAnqnx</v>
          </cell>
          <cell r="FL10855">
            <v>45787.16</v>
          </cell>
        </row>
        <row r="10856">
          <cell r="FI10856" t="str">
            <v>MT</v>
          </cell>
          <cell r="FJ10856" t="str">
            <v>Exterior</v>
          </cell>
          <cell r="FK10856" t="str">
            <v>EISAx</v>
          </cell>
          <cell r="FL10856">
            <v>148808.27000000002</v>
          </cell>
        </row>
        <row r="10857">
          <cell r="FI10857" t="str">
            <v>MT</v>
          </cell>
          <cell r="FJ10857" t="str">
            <v>Kitchen</v>
          </cell>
          <cell r="FK10857" t="str">
            <v>EISAq</v>
          </cell>
          <cell r="FL10857">
            <v>217489.01</v>
          </cell>
        </row>
        <row r="10858">
          <cell r="FI10858" t="str">
            <v>MT</v>
          </cell>
          <cell r="FJ10858" t="str">
            <v>Living Room/Family Room</v>
          </cell>
          <cell r="FK10858" t="str">
            <v>EISAnqnx</v>
          </cell>
          <cell r="FL10858">
            <v>223212.40500000003</v>
          </cell>
        </row>
        <row r="10859">
          <cell r="FI10859" t="str">
            <v>MT</v>
          </cell>
          <cell r="FJ10859" t="str">
            <v>Living Room/Family Room</v>
          </cell>
          <cell r="FK10859" t="str">
            <v>EISAq</v>
          </cell>
          <cell r="FL10859">
            <v>85850.925000000003</v>
          </cell>
        </row>
        <row r="10860">
          <cell r="FI10860" t="str">
            <v>MT</v>
          </cell>
          <cell r="FJ10860" t="str">
            <v>Other</v>
          </cell>
          <cell r="FK10860" t="str">
            <v>EISAq</v>
          </cell>
          <cell r="FL10860">
            <v>68680.740000000005</v>
          </cell>
        </row>
        <row r="10861">
          <cell r="FI10861" t="str">
            <v>ID</v>
          </cell>
          <cell r="FJ10861" t="str">
            <v>Bathroom</v>
          </cell>
          <cell r="FK10861" t="str">
            <v>EISAnqnx</v>
          </cell>
          <cell r="FL10861">
            <v>2650034.8000000003</v>
          </cell>
        </row>
        <row r="10862">
          <cell r="FI10862" t="str">
            <v>ID</v>
          </cell>
          <cell r="FJ10862" t="str">
            <v>Bedrooms</v>
          </cell>
          <cell r="FK10862" t="str">
            <v>EISAnqnx</v>
          </cell>
          <cell r="FL10862">
            <v>1892882</v>
          </cell>
        </row>
        <row r="10863">
          <cell r="FI10863" t="str">
            <v>ID</v>
          </cell>
          <cell r="FJ10863" t="str">
            <v>Bedrooms</v>
          </cell>
          <cell r="FK10863" t="str">
            <v>EISAx</v>
          </cell>
          <cell r="FL10863">
            <v>851796.9</v>
          </cell>
        </row>
        <row r="10864">
          <cell r="FI10864" t="str">
            <v>ID</v>
          </cell>
          <cell r="FJ10864" t="str">
            <v>Exterior</v>
          </cell>
          <cell r="FK10864" t="str">
            <v>EISAnqnx</v>
          </cell>
          <cell r="FL10864">
            <v>1514305.6</v>
          </cell>
        </row>
        <row r="10865">
          <cell r="FI10865" t="str">
            <v>ID</v>
          </cell>
          <cell r="FJ10865" t="str">
            <v>Exterior</v>
          </cell>
          <cell r="FK10865" t="str">
            <v>EISAq</v>
          </cell>
          <cell r="FL10865">
            <v>166573.61600000001</v>
          </cell>
        </row>
        <row r="10866">
          <cell r="FI10866" t="str">
            <v>ID</v>
          </cell>
          <cell r="FJ10866" t="str">
            <v>Exterior</v>
          </cell>
          <cell r="FK10866" t="str">
            <v>EISAx</v>
          </cell>
          <cell r="FL10866">
            <v>227145.84</v>
          </cell>
        </row>
        <row r="10867">
          <cell r="FI10867" t="str">
            <v>ID</v>
          </cell>
          <cell r="FJ10867" t="str">
            <v>Garage</v>
          </cell>
          <cell r="FK10867" t="str">
            <v>EISAq</v>
          </cell>
          <cell r="FL10867">
            <v>166573.61600000001</v>
          </cell>
        </row>
        <row r="10868">
          <cell r="FI10868" t="str">
            <v>ID</v>
          </cell>
          <cell r="FJ10868" t="str">
            <v>Kitchen</v>
          </cell>
          <cell r="FK10868" t="str">
            <v>EISAq</v>
          </cell>
          <cell r="FL10868">
            <v>166573.61600000001</v>
          </cell>
        </row>
        <row r="10869">
          <cell r="FI10869" t="str">
            <v>ID</v>
          </cell>
          <cell r="FJ10869" t="str">
            <v>Kitchen</v>
          </cell>
          <cell r="FK10869" t="str">
            <v>EISAx</v>
          </cell>
          <cell r="FL10869">
            <v>2555390.7000000002</v>
          </cell>
        </row>
        <row r="10870">
          <cell r="FI10870" t="str">
            <v>ID</v>
          </cell>
          <cell r="FJ10870" t="str">
            <v>Living Room/Family Room</v>
          </cell>
          <cell r="FK10870" t="str">
            <v>EISAnqnx</v>
          </cell>
          <cell r="FL10870">
            <v>1968597.28</v>
          </cell>
        </row>
        <row r="10871">
          <cell r="FI10871" t="str">
            <v>ID</v>
          </cell>
          <cell r="FJ10871" t="str">
            <v>Living Room/Family Room</v>
          </cell>
          <cell r="FK10871" t="str">
            <v>EISAq</v>
          </cell>
          <cell r="FL10871">
            <v>106001.39200000001</v>
          </cell>
        </row>
        <row r="10872">
          <cell r="FI10872" t="str">
            <v>ID</v>
          </cell>
          <cell r="FJ10872" t="str">
            <v>Other</v>
          </cell>
          <cell r="FK10872" t="str">
            <v>EISAnqnx</v>
          </cell>
          <cell r="FL10872">
            <v>5867934.2000000002</v>
          </cell>
        </row>
        <row r="10873">
          <cell r="FI10873" t="str">
            <v>ID</v>
          </cell>
          <cell r="FJ10873" t="str">
            <v>Other</v>
          </cell>
          <cell r="FK10873" t="str">
            <v>EISAx</v>
          </cell>
          <cell r="FL10873">
            <v>2366102.5</v>
          </cell>
        </row>
        <row r="10874">
          <cell r="FI10874" t="str">
            <v>OR</v>
          </cell>
          <cell r="FJ10874" t="str">
            <v>Bathroom</v>
          </cell>
          <cell r="FK10874" t="str">
            <v>EISAnqnx</v>
          </cell>
          <cell r="FL10874">
            <v>1983586.7999999998</v>
          </cell>
        </row>
        <row r="10875">
          <cell r="FI10875" t="str">
            <v>OR</v>
          </cell>
          <cell r="FJ10875" t="str">
            <v>Bathroom</v>
          </cell>
          <cell r="FK10875" t="str">
            <v>EISAq</v>
          </cell>
          <cell r="FL10875">
            <v>495896.69999999995</v>
          </cell>
        </row>
        <row r="10876">
          <cell r="FI10876" t="str">
            <v>OR</v>
          </cell>
          <cell r="FJ10876" t="str">
            <v>Bathroom</v>
          </cell>
          <cell r="FK10876" t="str">
            <v>EISAx</v>
          </cell>
          <cell r="FL10876">
            <v>1322391.2</v>
          </cell>
        </row>
        <row r="10877">
          <cell r="FI10877" t="str">
            <v>OR</v>
          </cell>
          <cell r="FJ10877" t="str">
            <v>Bedrooms</v>
          </cell>
          <cell r="FK10877" t="str">
            <v>EISAnqnx</v>
          </cell>
          <cell r="FL10877">
            <v>5289564.8</v>
          </cell>
        </row>
        <row r="10878">
          <cell r="FI10878" t="str">
            <v>OR</v>
          </cell>
          <cell r="FJ10878" t="str">
            <v>Bedrooms</v>
          </cell>
          <cell r="FK10878" t="str">
            <v>EISAq</v>
          </cell>
          <cell r="FL10878">
            <v>495896.69999999995</v>
          </cell>
        </row>
        <row r="10879">
          <cell r="FI10879" t="str">
            <v>OR</v>
          </cell>
          <cell r="FJ10879" t="str">
            <v>Exterior</v>
          </cell>
          <cell r="FK10879" t="str">
            <v>EISAq</v>
          </cell>
          <cell r="FL10879">
            <v>1487690.0999999999</v>
          </cell>
        </row>
        <row r="10880">
          <cell r="FI10880" t="str">
            <v>OR</v>
          </cell>
          <cell r="FJ10880" t="str">
            <v>Exterior</v>
          </cell>
          <cell r="FK10880" t="str">
            <v>EISAx</v>
          </cell>
          <cell r="FL10880">
            <v>1322391.2</v>
          </cell>
        </row>
        <row r="10881">
          <cell r="FI10881" t="str">
            <v>OR</v>
          </cell>
          <cell r="FJ10881" t="str">
            <v>Garage</v>
          </cell>
          <cell r="FK10881" t="str">
            <v>EISAnqnx</v>
          </cell>
          <cell r="FL10881">
            <v>1983586.7999999998</v>
          </cell>
        </row>
        <row r="10882">
          <cell r="FI10882" t="str">
            <v>OR</v>
          </cell>
          <cell r="FJ10882" t="str">
            <v>Garage</v>
          </cell>
          <cell r="FK10882" t="str">
            <v>EISAq</v>
          </cell>
          <cell r="FL10882">
            <v>2115825.92</v>
          </cell>
        </row>
        <row r="10883">
          <cell r="FI10883" t="str">
            <v>OR</v>
          </cell>
          <cell r="FJ10883" t="str">
            <v>Kitchen</v>
          </cell>
          <cell r="FK10883" t="str">
            <v>EISAnqnx</v>
          </cell>
          <cell r="FL10883">
            <v>2148885.6999999997</v>
          </cell>
        </row>
        <row r="10884">
          <cell r="FI10884" t="str">
            <v>OR</v>
          </cell>
          <cell r="FJ10884" t="str">
            <v>Kitchen</v>
          </cell>
          <cell r="FK10884" t="str">
            <v>EISAx</v>
          </cell>
          <cell r="FL10884">
            <v>6983878.5249999994</v>
          </cell>
        </row>
        <row r="10885">
          <cell r="FI10885" t="str">
            <v>OR</v>
          </cell>
          <cell r="FJ10885" t="str">
            <v>Living Room/Family Room</v>
          </cell>
          <cell r="FK10885" t="str">
            <v>EISAq</v>
          </cell>
          <cell r="FL10885">
            <v>181828.78999999998</v>
          </cell>
        </row>
        <row r="10886">
          <cell r="FI10886" t="str">
            <v>OR</v>
          </cell>
          <cell r="FJ10886" t="str">
            <v>Living Room/Family Room</v>
          </cell>
          <cell r="FK10886" t="str">
            <v>EISAx</v>
          </cell>
          <cell r="FL10886">
            <v>3223328.55</v>
          </cell>
        </row>
        <row r="10887">
          <cell r="FI10887" t="str">
            <v>OR</v>
          </cell>
          <cell r="FJ10887" t="str">
            <v>Other</v>
          </cell>
          <cell r="FK10887" t="str">
            <v>EISAnqnx</v>
          </cell>
          <cell r="FL10887">
            <v>5454863.7000000002</v>
          </cell>
        </row>
        <row r="10888">
          <cell r="FI10888" t="str">
            <v>OR</v>
          </cell>
          <cell r="FJ10888" t="str">
            <v>Other</v>
          </cell>
          <cell r="FK10888" t="str">
            <v>EISAq</v>
          </cell>
          <cell r="FL10888">
            <v>710785.27</v>
          </cell>
        </row>
        <row r="10889">
          <cell r="FI10889" t="str">
            <v>OR</v>
          </cell>
          <cell r="FJ10889" t="str">
            <v>Other</v>
          </cell>
          <cell r="FK10889" t="str">
            <v>EISAx</v>
          </cell>
          <cell r="FL10889">
            <v>3223328.55</v>
          </cell>
        </row>
        <row r="10890">
          <cell r="FI10890" t="str">
            <v>WA</v>
          </cell>
          <cell r="FJ10890" t="str">
            <v>Bathroom</v>
          </cell>
          <cell r="FK10890" t="str">
            <v>EISAnqnx</v>
          </cell>
          <cell r="FL10890">
            <v>8099064.5999999996</v>
          </cell>
        </row>
        <row r="10891">
          <cell r="FI10891" t="str">
            <v>WA</v>
          </cell>
          <cell r="FJ10891" t="str">
            <v>Bathroom</v>
          </cell>
          <cell r="FK10891" t="str">
            <v>EISAq</v>
          </cell>
          <cell r="FL10891">
            <v>2098394.0099999998</v>
          </cell>
        </row>
        <row r="10892">
          <cell r="FI10892" t="str">
            <v>WA</v>
          </cell>
          <cell r="FJ10892" t="str">
            <v>Bathroom</v>
          </cell>
          <cell r="FK10892" t="str">
            <v>EISAx</v>
          </cell>
          <cell r="FL10892">
            <v>4908524</v>
          </cell>
        </row>
        <row r="10893">
          <cell r="FI10893" t="str">
            <v>WA</v>
          </cell>
          <cell r="FJ10893" t="str">
            <v>Bedrooms</v>
          </cell>
          <cell r="FK10893" t="str">
            <v>EISAnqnx</v>
          </cell>
          <cell r="FL10893">
            <v>4601741.25</v>
          </cell>
        </row>
        <row r="10894">
          <cell r="FI10894" t="str">
            <v>WA</v>
          </cell>
          <cell r="FJ10894" t="str">
            <v>Bedrooms</v>
          </cell>
          <cell r="FK10894" t="str">
            <v>EISAq</v>
          </cell>
          <cell r="FL10894">
            <v>1178045.76</v>
          </cell>
        </row>
        <row r="10895">
          <cell r="FI10895" t="str">
            <v>WA</v>
          </cell>
          <cell r="FJ10895" t="str">
            <v>Bedrooms</v>
          </cell>
          <cell r="FK10895" t="str">
            <v>EISAx</v>
          </cell>
          <cell r="FL10895">
            <v>1840696.5</v>
          </cell>
        </row>
        <row r="10896">
          <cell r="FI10896" t="str">
            <v>WA</v>
          </cell>
          <cell r="FJ10896" t="str">
            <v>Exterior</v>
          </cell>
          <cell r="FK10896" t="str">
            <v>EISAnqnx</v>
          </cell>
          <cell r="FL10896">
            <v>3681393</v>
          </cell>
        </row>
        <row r="10897">
          <cell r="FI10897" t="str">
            <v>WA</v>
          </cell>
          <cell r="FJ10897" t="str">
            <v>Exterior</v>
          </cell>
          <cell r="FK10897" t="str">
            <v>EISAq</v>
          </cell>
          <cell r="FL10897">
            <v>797635.15</v>
          </cell>
        </row>
        <row r="10898">
          <cell r="FI10898" t="str">
            <v>WA</v>
          </cell>
          <cell r="FJ10898" t="str">
            <v>Garage</v>
          </cell>
          <cell r="FK10898" t="str">
            <v>EISAnqnx</v>
          </cell>
          <cell r="FL10898">
            <v>1472557.2</v>
          </cell>
        </row>
        <row r="10899">
          <cell r="FI10899" t="str">
            <v>WA</v>
          </cell>
          <cell r="FJ10899" t="str">
            <v>Garage</v>
          </cell>
          <cell r="FK10899" t="str">
            <v>EISAq</v>
          </cell>
          <cell r="FL10899">
            <v>662650.74</v>
          </cell>
        </row>
        <row r="10900">
          <cell r="FI10900" t="str">
            <v>WA</v>
          </cell>
          <cell r="FJ10900" t="str">
            <v>Kitchen</v>
          </cell>
          <cell r="FK10900" t="str">
            <v>EISAnqnx</v>
          </cell>
          <cell r="FL10900">
            <v>2208835.7999999998</v>
          </cell>
        </row>
        <row r="10901">
          <cell r="FI10901" t="str">
            <v>WA</v>
          </cell>
          <cell r="FJ10901" t="str">
            <v>Living Room/Family Room</v>
          </cell>
          <cell r="FK10901" t="str">
            <v>EISAnqnx</v>
          </cell>
          <cell r="FL10901">
            <v>1963409.5999999999</v>
          </cell>
        </row>
        <row r="10902">
          <cell r="FI10902" t="str">
            <v>WA</v>
          </cell>
          <cell r="FJ10902" t="str">
            <v>Living Room/Family Room</v>
          </cell>
          <cell r="FK10902" t="str">
            <v>EISAq</v>
          </cell>
          <cell r="FL10902">
            <v>2859215.23</v>
          </cell>
        </row>
        <row r="10903">
          <cell r="FI10903" t="str">
            <v>WA</v>
          </cell>
          <cell r="FJ10903" t="str">
            <v>Living Room/Family Room</v>
          </cell>
          <cell r="FK10903" t="str">
            <v>EISAx</v>
          </cell>
          <cell r="FL10903">
            <v>5338019.8499999996</v>
          </cell>
        </row>
        <row r="10904">
          <cell r="FI10904" t="str">
            <v>WA</v>
          </cell>
          <cell r="FJ10904" t="str">
            <v>Other</v>
          </cell>
          <cell r="FK10904" t="str">
            <v>EISAnqnx</v>
          </cell>
          <cell r="FL10904">
            <v>3435966.8</v>
          </cell>
        </row>
        <row r="10905">
          <cell r="FI10905" t="str">
            <v>WA</v>
          </cell>
          <cell r="FJ10905" t="str">
            <v>Other</v>
          </cell>
          <cell r="FK10905" t="str">
            <v>EISAq</v>
          </cell>
          <cell r="FL10905">
            <v>7595940.8899999997</v>
          </cell>
        </row>
        <row r="10906">
          <cell r="FI10906" t="str">
            <v>MT</v>
          </cell>
          <cell r="FJ10906" t="str">
            <v>Bathroom</v>
          </cell>
          <cell r="FK10906" t="str">
            <v>EISAnqnx</v>
          </cell>
          <cell r="FL10906">
            <v>724501.24</v>
          </cell>
        </row>
        <row r="10907">
          <cell r="FI10907" t="str">
            <v>MT</v>
          </cell>
          <cell r="FJ10907" t="str">
            <v>Bedrooms</v>
          </cell>
          <cell r="FK10907" t="str">
            <v>EISAnqnx</v>
          </cell>
          <cell r="FL10907">
            <v>340941.76</v>
          </cell>
        </row>
        <row r="10908">
          <cell r="FI10908" t="str">
            <v>MT</v>
          </cell>
          <cell r="FJ10908" t="str">
            <v>Bedrooms</v>
          </cell>
          <cell r="FK10908" t="str">
            <v>EISAq</v>
          </cell>
          <cell r="FL10908">
            <v>93758.983999999997</v>
          </cell>
        </row>
        <row r="10909">
          <cell r="FI10909" t="str">
            <v>MT</v>
          </cell>
          <cell r="FJ10909" t="str">
            <v>Exterior</v>
          </cell>
          <cell r="FK10909" t="str">
            <v>EISAnqnx</v>
          </cell>
          <cell r="FL10909">
            <v>255706.32</v>
          </cell>
        </row>
        <row r="10910">
          <cell r="FI10910" t="str">
            <v>MT</v>
          </cell>
          <cell r="FJ10910" t="str">
            <v>Kitchen</v>
          </cell>
          <cell r="FK10910" t="str">
            <v>EISAx</v>
          </cell>
          <cell r="FL10910">
            <v>1246568.31</v>
          </cell>
        </row>
        <row r="10911">
          <cell r="FI10911" t="str">
            <v>MT</v>
          </cell>
          <cell r="FJ10911" t="str">
            <v>Living Room/Family Room</v>
          </cell>
          <cell r="FK10911" t="str">
            <v>EISAq</v>
          </cell>
          <cell r="FL10911">
            <v>187517.96799999999</v>
          </cell>
        </row>
        <row r="10912">
          <cell r="FI10912" t="str">
            <v>MT</v>
          </cell>
          <cell r="FJ10912" t="str">
            <v>Other</v>
          </cell>
          <cell r="FK10912" t="str">
            <v>EISAnqnx</v>
          </cell>
          <cell r="FL10912">
            <v>511412.64</v>
          </cell>
        </row>
        <row r="10913">
          <cell r="FI10913" t="str">
            <v>MT</v>
          </cell>
          <cell r="FJ10913" t="str">
            <v>Other</v>
          </cell>
          <cell r="FK10913" t="str">
            <v>EISAq</v>
          </cell>
          <cell r="FL10913">
            <v>110806.072</v>
          </cell>
        </row>
        <row r="10914">
          <cell r="FI10914" t="str">
            <v>OR</v>
          </cell>
          <cell r="FJ10914" t="str">
            <v>Bathroom</v>
          </cell>
          <cell r="FK10914" t="str">
            <v>EISAnqnx</v>
          </cell>
          <cell r="FL10914">
            <v>129015.36</v>
          </cell>
        </row>
        <row r="10915">
          <cell r="FI10915" t="str">
            <v>OR</v>
          </cell>
          <cell r="FJ10915" t="str">
            <v>Bathroom</v>
          </cell>
          <cell r="FK10915" t="str">
            <v>EISAq</v>
          </cell>
          <cell r="FL10915">
            <v>129015.36</v>
          </cell>
        </row>
        <row r="10916">
          <cell r="FI10916" t="str">
            <v>OR</v>
          </cell>
          <cell r="FJ10916" t="str">
            <v>Bathroom</v>
          </cell>
          <cell r="FK10916" t="str">
            <v>EISAx</v>
          </cell>
          <cell r="FL10916">
            <v>1225645.92</v>
          </cell>
        </row>
        <row r="10917">
          <cell r="FI10917" t="str">
            <v>OR</v>
          </cell>
          <cell r="FJ10917" t="str">
            <v>Bedrooms</v>
          </cell>
          <cell r="FK10917" t="str">
            <v>EISAnqnx</v>
          </cell>
          <cell r="FL10917">
            <v>1822341.96</v>
          </cell>
        </row>
        <row r="10918">
          <cell r="FI10918" t="str">
            <v>OR</v>
          </cell>
          <cell r="FJ10918" t="str">
            <v>Bedrooms</v>
          </cell>
          <cell r="FK10918" t="str">
            <v>EISAx</v>
          </cell>
          <cell r="FL10918">
            <v>483807.6</v>
          </cell>
        </row>
        <row r="10919">
          <cell r="FI10919" t="str">
            <v>OR</v>
          </cell>
          <cell r="FJ10919" t="str">
            <v>Exterior</v>
          </cell>
          <cell r="FK10919" t="str">
            <v>EISAnqnx</v>
          </cell>
          <cell r="FL10919">
            <v>362855.7</v>
          </cell>
        </row>
        <row r="10920">
          <cell r="FI10920" t="str">
            <v>OR</v>
          </cell>
          <cell r="FJ10920" t="str">
            <v>Exterior</v>
          </cell>
          <cell r="FK10920" t="str">
            <v>EISAq</v>
          </cell>
          <cell r="FL10920">
            <v>129015.36</v>
          </cell>
        </row>
        <row r="10921">
          <cell r="FI10921" t="str">
            <v>OR</v>
          </cell>
          <cell r="FJ10921" t="str">
            <v>Exterior</v>
          </cell>
          <cell r="FK10921" t="str">
            <v>EISAx</v>
          </cell>
          <cell r="FL10921">
            <v>1499803.56</v>
          </cell>
        </row>
        <row r="10922">
          <cell r="FI10922" t="str">
            <v>OR</v>
          </cell>
          <cell r="FJ10922" t="str">
            <v>Garage</v>
          </cell>
          <cell r="FK10922" t="str">
            <v>EISAnqnx</v>
          </cell>
          <cell r="FL10922">
            <v>387046.08</v>
          </cell>
        </row>
        <row r="10923">
          <cell r="FI10923" t="str">
            <v>OR</v>
          </cell>
          <cell r="FJ10923" t="str">
            <v>Garage</v>
          </cell>
          <cell r="FK10923" t="str">
            <v>EISAq</v>
          </cell>
          <cell r="FL10923">
            <v>258030.72</v>
          </cell>
        </row>
        <row r="10924">
          <cell r="FI10924" t="str">
            <v>OR</v>
          </cell>
          <cell r="FJ10924" t="str">
            <v>Kitchen</v>
          </cell>
          <cell r="FK10924" t="str">
            <v>EISAq</v>
          </cell>
          <cell r="FL10924">
            <v>411236.46</v>
          </cell>
        </row>
        <row r="10925">
          <cell r="FI10925" t="str">
            <v>OR</v>
          </cell>
          <cell r="FJ10925" t="str">
            <v>Living Room/Family Room</v>
          </cell>
          <cell r="FK10925" t="str">
            <v>EISAx</v>
          </cell>
          <cell r="FL10925">
            <v>806346</v>
          </cell>
        </row>
        <row r="10926">
          <cell r="FI10926" t="str">
            <v>OR</v>
          </cell>
          <cell r="FJ10926" t="str">
            <v>Other</v>
          </cell>
          <cell r="FK10926" t="str">
            <v>EISAnqnx</v>
          </cell>
          <cell r="FL10926">
            <v>2427101.46</v>
          </cell>
        </row>
        <row r="10927">
          <cell r="FI10927" t="str">
            <v>OR</v>
          </cell>
          <cell r="FJ10927" t="str">
            <v>Other</v>
          </cell>
          <cell r="FK10927" t="str">
            <v>EISAq</v>
          </cell>
          <cell r="FL10927">
            <v>1398203.9639999999</v>
          </cell>
        </row>
        <row r="10928">
          <cell r="FI10928" t="str">
            <v>OR</v>
          </cell>
          <cell r="FJ10928" t="str">
            <v>Other</v>
          </cell>
          <cell r="FK10928" t="str">
            <v>EISAx</v>
          </cell>
          <cell r="FL10928">
            <v>3257637.84</v>
          </cell>
        </row>
        <row r="10929">
          <cell r="FI10929" t="str">
            <v>WA</v>
          </cell>
          <cell r="FJ10929" t="str">
            <v>Bathroom</v>
          </cell>
          <cell r="FK10929" t="str">
            <v>EISAnqnx</v>
          </cell>
          <cell r="FL10929">
            <v>914058.23999999999</v>
          </cell>
        </row>
        <row r="10930">
          <cell r="FI10930" t="str">
            <v>WA</v>
          </cell>
          <cell r="FJ10930" t="str">
            <v>Bathroom</v>
          </cell>
          <cell r="FK10930" t="str">
            <v>EISAx</v>
          </cell>
          <cell r="FL10930">
            <v>142821.6</v>
          </cell>
        </row>
        <row r="10931">
          <cell r="FI10931" t="str">
            <v>WA</v>
          </cell>
          <cell r="FJ10931" t="str">
            <v>Bedrooms</v>
          </cell>
          <cell r="FK10931" t="str">
            <v>EISAq</v>
          </cell>
          <cell r="FL10931">
            <v>171385.92</v>
          </cell>
        </row>
        <row r="10932">
          <cell r="FI10932" t="str">
            <v>WA</v>
          </cell>
          <cell r="FJ10932" t="str">
            <v>Exterior</v>
          </cell>
          <cell r="FK10932" t="str">
            <v>EISAq</v>
          </cell>
          <cell r="FL10932">
            <v>125683.008</v>
          </cell>
        </row>
        <row r="10933">
          <cell r="FI10933" t="str">
            <v>WA</v>
          </cell>
          <cell r="FJ10933" t="str">
            <v>Garage</v>
          </cell>
          <cell r="FK10933" t="str">
            <v>EISAnqnx</v>
          </cell>
          <cell r="FL10933">
            <v>76171.520000000004</v>
          </cell>
        </row>
        <row r="10934">
          <cell r="FI10934" t="str">
            <v>WA</v>
          </cell>
          <cell r="FJ10934" t="str">
            <v>Garage</v>
          </cell>
          <cell r="FK10934" t="str">
            <v>EISAq</v>
          </cell>
          <cell r="FL10934">
            <v>106640.128</v>
          </cell>
        </row>
        <row r="10935">
          <cell r="FI10935" t="str">
            <v>WA</v>
          </cell>
          <cell r="FJ10935" t="str">
            <v>Kitchen</v>
          </cell>
          <cell r="FK10935" t="str">
            <v>EISAq</v>
          </cell>
          <cell r="FL10935">
            <v>352293.28</v>
          </cell>
        </row>
        <row r="10936">
          <cell r="FI10936" t="str">
            <v>WA</v>
          </cell>
          <cell r="FJ10936" t="str">
            <v>Living Room/Family Room</v>
          </cell>
          <cell r="FK10936" t="str">
            <v>EISAq</v>
          </cell>
          <cell r="FL10936">
            <v>99022.975999999995</v>
          </cell>
        </row>
        <row r="10937">
          <cell r="FI10937" t="str">
            <v>WA</v>
          </cell>
          <cell r="FJ10937" t="str">
            <v>Other</v>
          </cell>
          <cell r="FK10937" t="str">
            <v>EISAq</v>
          </cell>
          <cell r="FL10937">
            <v>57128.639999999999</v>
          </cell>
        </row>
        <row r="10938">
          <cell r="FI10938" t="str">
            <v>ID</v>
          </cell>
          <cell r="FJ10938" t="str">
            <v>Bathroom</v>
          </cell>
          <cell r="FK10938" t="str">
            <v>EISAq</v>
          </cell>
          <cell r="FL10938">
            <v>166573.61600000001</v>
          </cell>
        </row>
        <row r="10939">
          <cell r="FI10939" t="str">
            <v>ID</v>
          </cell>
          <cell r="FJ10939" t="str">
            <v>Bedrooms</v>
          </cell>
          <cell r="FK10939" t="str">
            <v>EISAnqnx</v>
          </cell>
          <cell r="FL10939">
            <v>1060013.92</v>
          </cell>
        </row>
        <row r="10940">
          <cell r="FI10940" t="str">
            <v>ID</v>
          </cell>
          <cell r="FJ10940" t="str">
            <v>Bedrooms</v>
          </cell>
          <cell r="FK10940" t="str">
            <v>EISAq</v>
          </cell>
          <cell r="FL10940">
            <v>196859.728</v>
          </cell>
        </row>
        <row r="10941">
          <cell r="FI10941" t="str">
            <v>ID</v>
          </cell>
          <cell r="FJ10941" t="str">
            <v>Exterior</v>
          </cell>
          <cell r="FK10941" t="str">
            <v>EISAnqnx</v>
          </cell>
          <cell r="FL10941">
            <v>454291.68</v>
          </cell>
        </row>
        <row r="10942">
          <cell r="FI10942" t="str">
            <v>ID</v>
          </cell>
          <cell r="FJ10942" t="str">
            <v>Garage</v>
          </cell>
          <cell r="FK10942" t="str">
            <v>EISAx</v>
          </cell>
          <cell r="FL10942">
            <v>283932.3</v>
          </cell>
        </row>
        <row r="10943">
          <cell r="FI10943" t="str">
            <v>ID</v>
          </cell>
          <cell r="FJ10943" t="str">
            <v>Living Room/Family Room</v>
          </cell>
          <cell r="FK10943" t="str">
            <v>EISAq</v>
          </cell>
          <cell r="FL10943">
            <v>83286.808000000005</v>
          </cell>
        </row>
        <row r="10944">
          <cell r="FI10944" t="str">
            <v>ID</v>
          </cell>
          <cell r="FJ10944" t="str">
            <v>Other</v>
          </cell>
          <cell r="FK10944" t="str">
            <v>EISAnqnx</v>
          </cell>
          <cell r="FL10944">
            <v>908583.36</v>
          </cell>
        </row>
        <row r="10945">
          <cell r="FI10945" t="str">
            <v>MT</v>
          </cell>
          <cell r="FJ10945" t="str">
            <v>Bathroom</v>
          </cell>
          <cell r="FK10945" t="str">
            <v>EISAnqnx</v>
          </cell>
          <cell r="FL10945">
            <v>383559.48</v>
          </cell>
        </row>
        <row r="10946">
          <cell r="FI10946" t="str">
            <v>MT</v>
          </cell>
          <cell r="FJ10946" t="str">
            <v>Bedrooms</v>
          </cell>
          <cell r="FK10946" t="str">
            <v>EISAnqnx</v>
          </cell>
          <cell r="FL10946">
            <v>383559.48</v>
          </cell>
        </row>
        <row r="10947">
          <cell r="FI10947" t="str">
            <v>MT</v>
          </cell>
          <cell r="FJ10947" t="str">
            <v>Living Room/Family Room</v>
          </cell>
          <cell r="FK10947" t="str">
            <v>EISAnqnx</v>
          </cell>
          <cell r="FL10947">
            <v>255706.32</v>
          </cell>
        </row>
        <row r="10948">
          <cell r="FI10948" t="str">
            <v>MT</v>
          </cell>
          <cell r="FJ10948" t="str">
            <v>Other</v>
          </cell>
          <cell r="FK10948" t="str">
            <v>EISAnqnx</v>
          </cell>
          <cell r="FL10948">
            <v>127853.16</v>
          </cell>
        </row>
        <row r="10949">
          <cell r="FI10949" t="str">
            <v>MT</v>
          </cell>
          <cell r="FJ10949" t="str">
            <v>Bathroom</v>
          </cell>
          <cell r="FK10949" t="str">
            <v>EISAnqnx</v>
          </cell>
          <cell r="FL10949">
            <v>649920.23</v>
          </cell>
        </row>
        <row r="10950">
          <cell r="FI10950" t="str">
            <v>MT</v>
          </cell>
          <cell r="FJ10950" t="str">
            <v>Bedrooms</v>
          </cell>
          <cell r="FK10950" t="str">
            <v>EISAnqnx</v>
          </cell>
          <cell r="FL10950">
            <v>1022825.28</v>
          </cell>
        </row>
        <row r="10951">
          <cell r="FI10951" t="str">
            <v>MT</v>
          </cell>
          <cell r="FJ10951" t="str">
            <v>Bedrooms</v>
          </cell>
          <cell r="FK10951" t="str">
            <v>EISAq</v>
          </cell>
          <cell r="FL10951">
            <v>46879.491999999998</v>
          </cell>
        </row>
        <row r="10952">
          <cell r="FI10952" t="str">
            <v>MT</v>
          </cell>
          <cell r="FJ10952" t="str">
            <v>Exterior</v>
          </cell>
          <cell r="FK10952" t="str">
            <v>EISAnqnx</v>
          </cell>
          <cell r="FL10952">
            <v>1022825.28</v>
          </cell>
        </row>
        <row r="10953">
          <cell r="FI10953" t="str">
            <v>MT</v>
          </cell>
          <cell r="FJ10953" t="str">
            <v>Kitchen</v>
          </cell>
          <cell r="FK10953" t="str">
            <v>EISAnqnx</v>
          </cell>
          <cell r="FL10953">
            <v>767118.96</v>
          </cell>
        </row>
        <row r="10954">
          <cell r="FI10954" t="str">
            <v>MT</v>
          </cell>
          <cell r="FJ10954" t="str">
            <v>Living Room/Family Room</v>
          </cell>
          <cell r="FK10954" t="str">
            <v>EISAnqnx</v>
          </cell>
          <cell r="FL10954">
            <v>585993.65</v>
          </cell>
        </row>
        <row r="10955">
          <cell r="FI10955" t="str">
            <v>MT</v>
          </cell>
          <cell r="FJ10955" t="str">
            <v>Living Room/Family Room</v>
          </cell>
          <cell r="FK10955" t="str">
            <v>EISAq</v>
          </cell>
          <cell r="FL10955">
            <v>59664.807999999997</v>
          </cell>
        </row>
        <row r="10956">
          <cell r="FI10956" t="str">
            <v>MT</v>
          </cell>
          <cell r="FJ10956" t="str">
            <v>Living Room/Family Room</v>
          </cell>
          <cell r="FK10956" t="str">
            <v>EISAx</v>
          </cell>
          <cell r="FL10956">
            <v>799082.25</v>
          </cell>
        </row>
        <row r="10957">
          <cell r="FI10957" t="str">
            <v>MT</v>
          </cell>
          <cell r="FJ10957" t="str">
            <v>Other</v>
          </cell>
          <cell r="FK10957" t="str">
            <v>EISAnqnx</v>
          </cell>
          <cell r="FL10957">
            <v>1683399.94</v>
          </cell>
        </row>
        <row r="10958">
          <cell r="FI10958" t="str">
            <v>ID</v>
          </cell>
          <cell r="FJ10958" t="str">
            <v>Bathroom</v>
          </cell>
          <cell r="FK10958" t="str">
            <v>EISAnqnx</v>
          </cell>
          <cell r="FL10958">
            <v>357739.5</v>
          </cell>
        </row>
        <row r="10959">
          <cell r="FI10959" t="str">
            <v>ID</v>
          </cell>
          <cell r="FJ10959" t="str">
            <v>Bedrooms</v>
          </cell>
          <cell r="FK10959" t="str">
            <v>EISAnqnx</v>
          </cell>
          <cell r="FL10959">
            <v>643931.1</v>
          </cell>
        </row>
        <row r="10960">
          <cell r="FI10960" t="str">
            <v>ID</v>
          </cell>
          <cell r="FJ10960" t="str">
            <v>Bedrooms</v>
          </cell>
          <cell r="FK10960" t="str">
            <v>EISAq</v>
          </cell>
          <cell r="FL10960">
            <v>26234.23</v>
          </cell>
        </row>
        <row r="10961">
          <cell r="FI10961" t="str">
            <v>ID</v>
          </cell>
          <cell r="FJ10961" t="str">
            <v>Bedrooms</v>
          </cell>
          <cell r="FK10961" t="str">
            <v>EISAx</v>
          </cell>
          <cell r="FL10961">
            <v>232530.67499999999</v>
          </cell>
        </row>
        <row r="10962">
          <cell r="FI10962" t="str">
            <v>ID</v>
          </cell>
          <cell r="FJ10962" t="str">
            <v>Exterior</v>
          </cell>
          <cell r="FK10962" t="str">
            <v>EISAx</v>
          </cell>
          <cell r="FL10962">
            <v>357739.5</v>
          </cell>
        </row>
        <row r="10963">
          <cell r="FI10963" t="str">
            <v>ID</v>
          </cell>
          <cell r="FJ10963" t="str">
            <v>Kitchen</v>
          </cell>
          <cell r="FK10963" t="str">
            <v>EISAq</v>
          </cell>
          <cell r="FL10963">
            <v>114476.63999999998</v>
          </cell>
        </row>
        <row r="10964">
          <cell r="FI10964" t="str">
            <v>ID</v>
          </cell>
          <cell r="FJ10964" t="str">
            <v>Living Room/Family Room</v>
          </cell>
          <cell r="FK10964" t="str">
            <v>EISAnqnx</v>
          </cell>
          <cell r="FL10964">
            <v>679705.04999999993</v>
          </cell>
        </row>
        <row r="10965">
          <cell r="FI10965" t="str">
            <v>ID</v>
          </cell>
          <cell r="FJ10965" t="str">
            <v>Other</v>
          </cell>
          <cell r="FK10965" t="str">
            <v>EISAnqnx</v>
          </cell>
          <cell r="FL10965">
            <v>894348.74999999988</v>
          </cell>
        </row>
        <row r="10966">
          <cell r="FI10966" t="str">
            <v>ID</v>
          </cell>
          <cell r="FJ10966" t="str">
            <v>Other</v>
          </cell>
          <cell r="FK10966" t="str">
            <v>EISAq</v>
          </cell>
          <cell r="FL10966">
            <v>228953.27999999997</v>
          </cell>
        </row>
        <row r="10967">
          <cell r="FI10967" t="str">
            <v>WA</v>
          </cell>
          <cell r="FJ10967" t="str">
            <v>Bathroom</v>
          </cell>
          <cell r="FK10967" t="str">
            <v>EISAnqnx</v>
          </cell>
          <cell r="FL10967">
            <v>499198.32</v>
          </cell>
        </row>
        <row r="10968">
          <cell r="FI10968" t="str">
            <v>WA</v>
          </cell>
          <cell r="FJ10968" t="str">
            <v>Bathroom</v>
          </cell>
          <cell r="FK10968" t="str">
            <v>EISAq</v>
          </cell>
          <cell r="FL10968">
            <v>135199.54499999998</v>
          </cell>
        </row>
        <row r="10969">
          <cell r="FI10969" t="str">
            <v>WA</v>
          </cell>
          <cell r="FJ10969" t="str">
            <v>Bedrooms</v>
          </cell>
          <cell r="FK10969" t="str">
            <v>EISAnqnx</v>
          </cell>
          <cell r="FL10969">
            <v>415998.6</v>
          </cell>
        </row>
        <row r="10970">
          <cell r="FI10970" t="str">
            <v>WA</v>
          </cell>
          <cell r="FJ10970" t="str">
            <v>Bedrooms</v>
          </cell>
          <cell r="FK10970" t="str">
            <v>EISAq</v>
          </cell>
          <cell r="FL10970">
            <v>133119.552</v>
          </cell>
        </row>
        <row r="10971">
          <cell r="FI10971" t="str">
            <v>WA</v>
          </cell>
          <cell r="FJ10971" t="str">
            <v>Exterior</v>
          </cell>
          <cell r="FK10971" t="str">
            <v>EISAq</v>
          </cell>
          <cell r="FL10971">
            <v>95679.678</v>
          </cell>
        </row>
        <row r="10972">
          <cell r="FI10972" t="str">
            <v>WA</v>
          </cell>
          <cell r="FJ10972" t="str">
            <v>Exterior</v>
          </cell>
          <cell r="FK10972" t="str">
            <v>EISAx</v>
          </cell>
          <cell r="FL10972">
            <v>748797.48</v>
          </cell>
        </row>
        <row r="10973">
          <cell r="FI10973" t="str">
            <v>WA</v>
          </cell>
          <cell r="FJ10973" t="str">
            <v>Kitchen</v>
          </cell>
          <cell r="FK10973" t="str">
            <v>EISAq</v>
          </cell>
          <cell r="FL10973">
            <v>166399.44</v>
          </cell>
        </row>
        <row r="10974">
          <cell r="FI10974" t="str">
            <v>WA</v>
          </cell>
          <cell r="FJ10974" t="str">
            <v>Living Room/Family Room</v>
          </cell>
          <cell r="FK10974" t="str">
            <v>EISAq</v>
          </cell>
          <cell r="FL10974">
            <v>131039.55899999999</v>
          </cell>
        </row>
        <row r="10975">
          <cell r="FI10975" t="str">
            <v>WA</v>
          </cell>
          <cell r="FJ10975" t="str">
            <v>Living Room/Family Room</v>
          </cell>
          <cell r="FK10975" t="str">
            <v>EISAx</v>
          </cell>
          <cell r="FL10975">
            <v>1476795.03</v>
          </cell>
        </row>
        <row r="10976">
          <cell r="FI10976" t="str">
            <v>WA</v>
          </cell>
          <cell r="FJ10976" t="str">
            <v>Other</v>
          </cell>
          <cell r="FK10976" t="str">
            <v>EISAnqnx</v>
          </cell>
          <cell r="FL10976">
            <v>582398.04</v>
          </cell>
        </row>
        <row r="10977">
          <cell r="FI10977" t="str">
            <v>WA</v>
          </cell>
          <cell r="FJ10977" t="str">
            <v>Other</v>
          </cell>
          <cell r="FK10977" t="str">
            <v>EISAq</v>
          </cell>
          <cell r="FL10977">
            <v>675997.72499999998</v>
          </cell>
        </row>
        <row r="10978">
          <cell r="FI10978" t="str">
            <v>WA</v>
          </cell>
          <cell r="FJ10978" t="str">
            <v>Other</v>
          </cell>
          <cell r="FK10978" t="str">
            <v>EISAx</v>
          </cell>
          <cell r="FL10978">
            <v>852797.13</v>
          </cell>
        </row>
        <row r="10979">
          <cell r="FI10979" t="str">
            <v>WA</v>
          </cell>
          <cell r="FJ10979" t="str">
            <v>Bathroom</v>
          </cell>
          <cell r="FK10979" t="str">
            <v>EISAnqnx</v>
          </cell>
          <cell r="FL10979">
            <v>1866202.24</v>
          </cell>
        </row>
        <row r="10980">
          <cell r="FI10980" t="str">
            <v>WA</v>
          </cell>
          <cell r="FJ10980" t="str">
            <v>Bathroom</v>
          </cell>
          <cell r="FK10980" t="str">
            <v>EISAx</v>
          </cell>
          <cell r="FL10980">
            <v>1342523.04</v>
          </cell>
        </row>
        <row r="10981">
          <cell r="FI10981" t="str">
            <v>WA</v>
          </cell>
          <cell r="FJ10981" t="str">
            <v>Bedrooms</v>
          </cell>
          <cell r="FK10981" t="str">
            <v>EISAnqnx</v>
          </cell>
          <cell r="FL10981">
            <v>1333001.6000000001</v>
          </cell>
        </row>
        <row r="10982">
          <cell r="FI10982" t="str">
            <v>WA</v>
          </cell>
          <cell r="FJ10982" t="str">
            <v>Bedrooms</v>
          </cell>
          <cell r="FK10982" t="str">
            <v>EISAq</v>
          </cell>
          <cell r="FL10982">
            <v>28564.32</v>
          </cell>
        </row>
        <row r="10983">
          <cell r="FI10983" t="str">
            <v>WA</v>
          </cell>
          <cell r="FJ10983" t="str">
            <v>Exterior</v>
          </cell>
          <cell r="FK10983" t="str">
            <v>EISAnqnx</v>
          </cell>
          <cell r="FL10983">
            <v>837886.72</v>
          </cell>
        </row>
        <row r="10984">
          <cell r="FI10984" t="str">
            <v>WA</v>
          </cell>
          <cell r="FJ10984" t="str">
            <v>Exterior</v>
          </cell>
          <cell r="FK10984" t="str">
            <v>EISAx</v>
          </cell>
          <cell r="FL10984">
            <v>3713361.6</v>
          </cell>
        </row>
        <row r="10985">
          <cell r="FI10985" t="str">
            <v>WA</v>
          </cell>
          <cell r="FJ10985" t="str">
            <v>Garage</v>
          </cell>
          <cell r="FK10985" t="str">
            <v>EISAnqnx</v>
          </cell>
          <cell r="FL10985">
            <v>152343.04000000001</v>
          </cell>
        </row>
        <row r="10986">
          <cell r="FI10986" t="str">
            <v>WA</v>
          </cell>
          <cell r="FJ10986" t="str">
            <v>Garage</v>
          </cell>
          <cell r="FK10986" t="str">
            <v>EISAq</v>
          </cell>
          <cell r="FL10986">
            <v>974995.45600000001</v>
          </cell>
        </row>
        <row r="10987">
          <cell r="FI10987" t="str">
            <v>WA</v>
          </cell>
          <cell r="FJ10987" t="str">
            <v>Kitchen</v>
          </cell>
          <cell r="FK10987" t="str">
            <v>EISAq</v>
          </cell>
          <cell r="FL10987">
            <v>121874.432</v>
          </cell>
        </row>
        <row r="10988">
          <cell r="FI10988" t="str">
            <v>WA</v>
          </cell>
          <cell r="FJ10988" t="str">
            <v>Kitchen</v>
          </cell>
          <cell r="FK10988" t="str">
            <v>EISAx</v>
          </cell>
          <cell r="FL10988">
            <v>1237787.2</v>
          </cell>
        </row>
        <row r="10989">
          <cell r="FI10989" t="str">
            <v>WA</v>
          </cell>
          <cell r="FJ10989" t="str">
            <v>Living Room/Family Room</v>
          </cell>
          <cell r="FK10989" t="str">
            <v>EISAnqnx</v>
          </cell>
          <cell r="FL10989">
            <v>685543.68</v>
          </cell>
        </row>
        <row r="10990">
          <cell r="FI10990" t="str">
            <v>WA</v>
          </cell>
          <cell r="FJ10990" t="str">
            <v>Living Room/Family Room</v>
          </cell>
          <cell r="FK10990" t="str">
            <v>EISAq</v>
          </cell>
          <cell r="FL10990">
            <v>375144.73599999998</v>
          </cell>
        </row>
        <row r="10991">
          <cell r="FI10991" t="str">
            <v>WA</v>
          </cell>
          <cell r="FJ10991" t="str">
            <v>Living Room/Family Room</v>
          </cell>
          <cell r="FK10991" t="str">
            <v>EISAx</v>
          </cell>
          <cell r="FL10991">
            <v>1371087.36</v>
          </cell>
        </row>
        <row r="10992">
          <cell r="FI10992" t="str">
            <v>WA</v>
          </cell>
          <cell r="FJ10992" t="str">
            <v>Other</v>
          </cell>
          <cell r="FK10992" t="str">
            <v>EISAnqnx</v>
          </cell>
          <cell r="FL10992">
            <v>3999004.8</v>
          </cell>
        </row>
        <row r="10993">
          <cell r="FI10993" t="str">
            <v>WA</v>
          </cell>
          <cell r="FJ10993" t="str">
            <v>Other</v>
          </cell>
          <cell r="FK10993" t="str">
            <v>EISAq</v>
          </cell>
          <cell r="FL10993">
            <v>1093061.3119999999</v>
          </cell>
        </row>
        <row r="10994">
          <cell r="FI10994" t="str">
            <v>WA</v>
          </cell>
          <cell r="FJ10994" t="str">
            <v>Other</v>
          </cell>
          <cell r="FK10994" t="str">
            <v>EISAx</v>
          </cell>
          <cell r="FL10994">
            <v>917866.81599999999</v>
          </cell>
        </row>
        <row r="10995">
          <cell r="FI10995" t="str">
            <v>ID</v>
          </cell>
          <cell r="FJ10995" t="str">
            <v>Bathroom</v>
          </cell>
          <cell r="FK10995" t="str">
            <v>EISAq</v>
          </cell>
          <cell r="FL10995">
            <v>306646.88400000002</v>
          </cell>
        </row>
        <row r="10996">
          <cell r="FI10996" t="str">
            <v>ID</v>
          </cell>
          <cell r="FJ10996" t="str">
            <v>Bedrooms</v>
          </cell>
          <cell r="FK10996" t="str">
            <v>EISAq</v>
          </cell>
          <cell r="FL10996">
            <v>696580.576</v>
          </cell>
        </row>
        <row r="10997">
          <cell r="FI10997" t="str">
            <v>ID</v>
          </cell>
          <cell r="FJ10997" t="str">
            <v>Exterior</v>
          </cell>
          <cell r="FK10997" t="str">
            <v>EISAq</v>
          </cell>
          <cell r="FL10997">
            <v>113572.92</v>
          </cell>
        </row>
        <row r="10998">
          <cell r="FI10998" t="str">
            <v>ID</v>
          </cell>
          <cell r="FJ10998" t="str">
            <v>Exterior</v>
          </cell>
          <cell r="FK10998" t="str">
            <v>EISAx</v>
          </cell>
          <cell r="FL10998">
            <v>378576.4</v>
          </cell>
        </row>
        <row r="10999">
          <cell r="FI10999" t="str">
            <v>ID</v>
          </cell>
          <cell r="FJ10999" t="str">
            <v>Kitchen</v>
          </cell>
          <cell r="FK10999" t="str">
            <v>EISAx</v>
          </cell>
          <cell r="FL10999">
            <v>1817166.72</v>
          </cell>
        </row>
        <row r="11000">
          <cell r="FI11000" t="str">
            <v>ID</v>
          </cell>
          <cell r="FJ11000" t="str">
            <v>Living Room/Family Room</v>
          </cell>
          <cell r="FK11000" t="str">
            <v>EISAnqnx</v>
          </cell>
          <cell r="FL11000">
            <v>302861.12</v>
          </cell>
        </row>
        <row r="11001">
          <cell r="FI11001" t="str">
            <v>ID</v>
          </cell>
          <cell r="FJ11001" t="str">
            <v>Other</v>
          </cell>
          <cell r="FK11001" t="str">
            <v>EISAnqnx</v>
          </cell>
          <cell r="FL11001">
            <v>378576.4</v>
          </cell>
        </row>
        <row r="11002">
          <cell r="FI11002" t="str">
            <v>ID</v>
          </cell>
          <cell r="FJ11002" t="str">
            <v>Other</v>
          </cell>
          <cell r="FK11002" t="str">
            <v>EISAq</v>
          </cell>
          <cell r="FL11002">
            <v>113572.92</v>
          </cell>
        </row>
        <row r="11003">
          <cell r="FI11003" t="str">
            <v>OR</v>
          </cell>
          <cell r="FJ11003" t="str">
            <v>Bathroom</v>
          </cell>
          <cell r="FK11003" t="str">
            <v>EISAnqnx</v>
          </cell>
          <cell r="FL11003">
            <v>2738913.2799999998</v>
          </cell>
        </row>
        <row r="11004">
          <cell r="FI11004" t="str">
            <v>OR</v>
          </cell>
          <cell r="FJ11004" t="str">
            <v>Bathroom</v>
          </cell>
          <cell r="FK11004" t="str">
            <v>EISAx</v>
          </cell>
          <cell r="FL11004">
            <v>2567731.1999999997</v>
          </cell>
        </row>
        <row r="11005">
          <cell r="FI11005" t="str">
            <v>OR</v>
          </cell>
          <cell r="FJ11005" t="str">
            <v>Bedrooms</v>
          </cell>
          <cell r="FK11005" t="str">
            <v>EISAnqnx</v>
          </cell>
          <cell r="FL11005">
            <v>3081277.4399999999</v>
          </cell>
        </row>
        <row r="11006">
          <cell r="FI11006" t="str">
            <v>OR</v>
          </cell>
          <cell r="FJ11006" t="str">
            <v>Bedrooms</v>
          </cell>
          <cell r="FK11006" t="str">
            <v>EISAq</v>
          </cell>
          <cell r="FL11006">
            <v>376600.576</v>
          </cell>
        </row>
        <row r="11007">
          <cell r="FI11007" t="str">
            <v>OR</v>
          </cell>
          <cell r="FJ11007" t="str">
            <v>Exterior</v>
          </cell>
          <cell r="FK11007" t="str">
            <v>EISAnqnx</v>
          </cell>
          <cell r="FL11007">
            <v>7061260.7999999998</v>
          </cell>
        </row>
        <row r="11008">
          <cell r="FI11008" t="str">
            <v>OR</v>
          </cell>
          <cell r="FJ11008" t="str">
            <v>Garage</v>
          </cell>
          <cell r="FK11008" t="str">
            <v>EISAq</v>
          </cell>
          <cell r="FL11008">
            <v>2738913.2799999998</v>
          </cell>
        </row>
        <row r="11009">
          <cell r="FI11009" t="str">
            <v>OR</v>
          </cell>
          <cell r="FJ11009" t="str">
            <v>Kitchen</v>
          </cell>
          <cell r="FK11009" t="str">
            <v>EISAnqnx</v>
          </cell>
          <cell r="FL11009">
            <v>513546.23999999999</v>
          </cell>
        </row>
        <row r="11010">
          <cell r="FI11010" t="str">
            <v>OR</v>
          </cell>
          <cell r="FJ11010" t="str">
            <v>Kitchen</v>
          </cell>
          <cell r="FK11010" t="str">
            <v>EISAq</v>
          </cell>
          <cell r="FL11010">
            <v>2191130.6239999998</v>
          </cell>
        </row>
        <row r="11011">
          <cell r="FI11011" t="str">
            <v>OR</v>
          </cell>
          <cell r="FJ11011" t="str">
            <v>Kitchen</v>
          </cell>
          <cell r="FK11011" t="str">
            <v>EISAx</v>
          </cell>
          <cell r="FL11011">
            <v>2396549.1199999996</v>
          </cell>
        </row>
        <row r="11012">
          <cell r="FI11012" t="str">
            <v>OR</v>
          </cell>
          <cell r="FJ11012" t="str">
            <v>Living Room/Family Room</v>
          </cell>
          <cell r="FK11012" t="str">
            <v>EISAnqnx</v>
          </cell>
          <cell r="FL11012">
            <v>1283865.5999999999</v>
          </cell>
        </row>
        <row r="11013">
          <cell r="FI11013" t="str">
            <v>OR</v>
          </cell>
          <cell r="FJ11013" t="str">
            <v>Living Room/Family Room</v>
          </cell>
          <cell r="FK11013" t="str">
            <v>EISAx</v>
          </cell>
          <cell r="FL11013">
            <v>1540638.72</v>
          </cell>
        </row>
        <row r="11014">
          <cell r="FI11014" t="str">
            <v>OR</v>
          </cell>
          <cell r="FJ11014" t="str">
            <v>Other</v>
          </cell>
          <cell r="FK11014" t="str">
            <v>EISAq</v>
          </cell>
          <cell r="FL11014">
            <v>376600.576</v>
          </cell>
        </row>
        <row r="11015">
          <cell r="FI11015" t="str">
            <v>WA</v>
          </cell>
          <cell r="FJ11015" t="str">
            <v>Bathroom</v>
          </cell>
          <cell r="FK11015" t="str">
            <v>EISAnqnx</v>
          </cell>
          <cell r="FL11015">
            <v>1056879.8400000001</v>
          </cell>
        </row>
        <row r="11016">
          <cell r="FI11016" t="str">
            <v>WA</v>
          </cell>
          <cell r="FJ11016" t="str">
            <v>Bedrooms</v>
          </cell>
          <cell r="FK11016" t="str">
            <v>EISAnqnx</v>
          </cell>
          <cell r="FL11016">
            <v>637936.48</v>
          </cell>
        </row>
        <row r="11017">
          <cell r="FI11017" t="str">
            <v>WA</v>
          </cell>
          <cell r="FJ11017" t="str">
            <v>Exterior</v>
          </cell>
          <cell r="FK11017" t="str">
            <v>EISAq</v>
          </cell>
          <cell r="FL11017">
            <v>167577.34400000001</v>
          </cell>
        </row>
        <row r="11018">
          <cell r="FI11018" t="str">
            <v>WA</v>
          </cell>
          <cell r="FJ11018" t="str">
            <v>Garage</v>
          </cell>
          <cell r="FK11018" t="str">
            <v>EISAnqnx</v>
          </cell>
          <cell r="FL11018">
            <v>228514.56</v>
          </cell>
        </row>
        <row r="11019">
          <cell r="FI11019" t="str">
            <v>WA</v>
          </cell>
          <cell r="FJ11019" t="str">
            <v>Garage</v>
          </cell>
          <cell r="FK11019" t="str">
            <v>EISAq</v>
          </cell>
          <cell r="FL11019">
            <v>304686.08000000002</v>
          </cell>
        </row>
        <row r="11020">
          <cell r="FI11020" t="str">
            <v>WA</v>
          </cell>
          <cell r="FJ11020" t="str">
            <v>Kitchen</v>
          </cell>
          <cell r="FK11020" t="str">
            <v>EISAq</v>
          </cell>
          <cell r="FL11020">
            <v>121874.432</v>
          </cell>
        </row>
        <row r="11021">
          <cell r="FI11021" t="str">
            <v>WA</v>
          </cell>
          <cell r="FJ11021" t="str">
            <v>Living Room/Family Room</v>
          </cell>
          <cell r="FK11021" t="str">
            <v>EISAnqnx</v>
          </cell>
          <cell r="FL11021">
            <v>714108</v>
          </cell>
        </row>
        <row r="11022">
          <cell r="FI11022" t="str">
            <v>WA</v>
          </cell>
          <cell r="FJ11022" t="str">
            <v>Living Room/Family Room</v>
          </cell>
          <cell r="FK11022" t="str">
            <v>EISAx</v>
          </cell>
          <cell r="FL11022">
            <v>371336.16</v>
          </cell>
        </row>
        <row r="11023">
          <cell r="FI11023" t="str">
            <v>WA</v>
          </cell>
          <cell r="FJ11023" t="str">
            <v>Other</v>
          </cell>
          <cell r="FK11023" t="str">
            <v>EISAnqnx</v>
          </cell>
          <cell r="FL11023">
            <v>942622.56</v>
          </cell>
        </row>
        <row r="11024">
          <cell r="FI11024" t="str">
            <v>WA</v>
          </cell>
          <cell r="FJ11024" t="str">
            <v>Other</v>
          </cell>
          <cell r="FK11024" t="str">
            <v>EISAq</v>
          </cell>
          <cell r="FL11024">
            <v>571286.4</v>
          </cell>
        </row>
        <row r="11025">
          <cell r="FI11025" t="str">
            <v>WA</v>
          </cell>
          <cell r="FJ11025" t="str">
            <v>Other</v>
          </cell>
          <cell r="FK11025" t="str">
            <v>EISAx</v>
          </cell>
          <cell r="FL11025">
            <v>1133051.3600000001</v>
          </cell>
        </row>
        <row r="11026">
          <cell r="FI11026" t="str">
            <v>OR</v>
          </cell>
          <cell r="FJ11026" t="str">
            <v>Bathroom</v>
          </cell>
          <cell r="FK11026" t="str">
            <v>EISAnqnx</v>
          </cell>
          <cell r="FL11026">
            <v>387046.08</v>
          </cell>
        </row>
        <row r="11027">
          <cell r="FI11027" t="str">
            <v>OR</v>
          </cell>
          <cell r="FJ11027" t="str">
            <v>Bathroom</v>
          </cell>
          <cell r="FK11027" t="str">
            <v>EISAx</v>
          </cell>
          <cell r="FL11027">
            <v>258030.72</v>
          </cell>
        </row>
        <row r="11028">
          <cell r="FI11028" t="str">
            <v>OR</v>
          </cell>
          <cell r="FJ11028" t="str">
            <v>Bedrooms</v>
          </cell>
          <cell r="FK11028" t="str">
            <v>EISAnqnx</v>
          </cell>
          <cell r="FL11028">
            <v>451553.76</v>
          </cell>
        </row>
        <row r="11029">
          <cell r="FI11029" t="str">
            <v>OR</v>
          </cell>
          <cell r="FJ11029" t="str">
            <v>Bedrooms</v>
          </cell>
          <cell r="FK11029" t="str">
            <v>EISAq</v>
          </cell>
          <cell r="FL11029">
            <v>141916.89600000001</v>
          </cell>
        </row>
        <row r="11030">
          <cell r="FI11030" t="str">
            <v>OR</v>
          </cell>
          <cell r="FJ11030" t="str">
            <v>Exterior</v>
          </cell>
          <cell r="FK11030" t="str">
            <v>EISAnqnx</v>
          </cell>
          <cell r="FL11030">
            <v>161269.20000000001</v>
          </cell>
        </row>
        <row r="11031">
          <cell r="FI11031" t="str">
            <v>OR</v>
          </cell>
          <cell r="FJ11031" t="str">
            <v>Exterior</v>
          </cell>
          <cell r="FK11031" t="str">
            <v>EISAq</v>
          </cell>
          <cell r="FL11031">
            <v>35479.224000000002</v>
          </cell>
        </row>
        <row r="11032">
          <cell r="FI11032" t="str">
            <v>OR</v>
          </cell>
          <cell r="FJ11032" t="str">
            <v>Garage</v>
          </cell>
          <cell r="FK11032" t="str">
            <v>EISAnqnx</v>
          </cell>
          <cell r="FL11032">
            <v>387046.08</v>
          </cell>
        </row>
        <row r="11033">
          <cell r="FI11033" t="str">
            <v>OR</v>
          </cell>
          <cell r="FJ11033" t="str">
            <v>Kitchen</v>
          </cell>
          <cell r="FK11033" t="str">
            <v>EISAx</v>
          </cell>
          <cell r="FL11033">
            <v>314474.94</v>
          </cell>
        </row>
        <row r="11034">
          <cell r="FI11034" t="str">
            <v>OR</v>
          </cell>
          <cell r="FJ11034" t="str">
            <v>Living Room/Family Room</v>
          </cell>
          <cell r="FK11034" t="str">
            <v>EISAq</v>
          </cell>
          <cell r="FL11034">
            <v>35479.224000000002</v>
          </cell>
        </row>
        <row r="11035">
          <cell r="FI11035" t="str">
            <v>OR</v>
          </cell>
          <cell r="FJ11035" t="str">
            <v>Other</v>
          </cell>
          <cell r="FK11035" t="str">
            <v>EISAnqnx</v>
          </cell>
          <cell r="FL11035">
            <v>387046.08</v>
          </cell>
        </row>
        <row r="11036">
          <cell r="FI11036" t="str">
            <v>OR</v>
          </cell>
          <cell r="FJ11036" t="str">
            <v>Other</v>
          </cell>
          <cell r="FK11036" t="str">
            <v>EISAx</v>
          </cell>
          <cell r="FL11036">
            <v>556378.74</v>
          </cell>
        </row>
        <row r="11037">
          <cell r="FI11037" t="str">
            <v>WA</v>
          </cell>
          <cell r="FJ11037" t="str">
            <v>Bathroom</v>
          </cell>
          <cell r="FK11037" t="str">
            <v>EISAnqnx</v>
          </cell>
          <cell r="FL11037">
            <v>374398.74</v>
          </cell>
        </row>
        <row r="11038">
          <cell r="FI11038" t="str">
            <v>WA</v>
          </cell>
          <cell r="FJ11038" t="str">
            <v>Bedrooms</v>
          </cell>
          <cell r="FK11038" t="str">
            <v>EISAnqnx</v>
          </cell>
          <cell r="FL11038">
            <v>374398.74</v>
          </cell>
        </row>
        <row r="11039">
          <cell r="FI11039" t="str">
            <v>WA</v>
          </cell>
          <cell r="FJ11039" t="str">
            <v>Exterior</v>
          </cell>
          <cell r="FK11039" t="str">
            <v>EISAnqnx</v>
          </cell>
          <cell r="FL11039">
            <v>249599.16</v>
          </cell>
        </row>
        <row r="11040">
          <cell r="FI11040" t="str">
            <v>WA</v>
          </cell>
          <cell r="FJ11040" t="str">
            <v>Kitchen</v>
          </cell>
          <cell r="FK11040" t="str">
            <v>EISAnqnx</v>
          </cell>
          <cell r="FL11040">
            <v>249599.16</v>
          </cell>
        </row>
        <row r="11041">
          <cell r="FI11041" t="str">
            <v>WA</v>
          </cell>
          <cell r="FJ11041" t="str">
            <v>Kitchen</v>
          </cell>
          <cell r="FK11041" t="str">
            <v>EISAq</v>
          </cell>
          <cell r="FL11041">
            <v>332798.88</v>
          </cell>
        </row>
        <row r="11042">
          <cell r="FI11042" t="str">
            <v>WA</v>
          </cell>
          <cell r="FJ11042" t="str">
            <v>Living Room/Family Room</v>
          </cell>
          <cell r="FK11042" t="str">
            <v>EISAnqnx</v>
          </cell>
          <cell r="FL11042">
            <v>499198.32</v>
          </cell>
        </row>
        <row r="11043">
          <cell r="FI11043" t="str">
            <v>WA</v>
          </cell>
          <cell r="FJ11043" t="str">
            <v>Other</v>
          </cell>
          <cell r="FK11043" t="str">
            <v>EISAnqnx</v>
          </cell>
          <cell r="FL11043">
            <v>623997.9</v>
          </cell>
        </row>
        <row r="11044">
          <cell r="FI11044" t="str">
            <v>WA</v>
          </cell>
          <cell r="FJ11044" t="str">
            <v>Bathroom</v>
          </cell>
          <cell r="FK11044" t="str">
            <v>EISAnqnx</v>
          </cell>
          <cell r="FL11044">
            <v>1081596.3599999999</v>
          </cell>
        </row>
        <row r="11045">
          <cell r="FI11045" t="str">
            <v>WA</v>
          </cell>
          <cell r="FJ11045" t="str">
            <v>Bathroom</v>
          </cell>
          <cell r="FK11045" t="str">
            <v>EISAx</v>
          </cell>
          <cell r="FL11045">
            <v>166399.44</v>
          </cell>
        </row>
        <row r="11046">
          <cell r="FI11046" t="str">
            <v>WA</v>
          </cell>
          <cell r="FJ11046" t="str">
            <v>Bedrooms</v>
          </cell>
          <cell r="FK11046" t="str">
            <v>EISAnqnx</v>
          </cell>
          <cell r="FL11046">
            <v>124799.58</v>
          </cell>
        </row>
        <row r="11047">
          <cell r="FI11047" t="str">
            <v>WA</v>
          </cell>
          <cell r="FJ11047" t="str">
            <v>Bedrooms</v>
          </cell>
          <cell r="FK11047" t="str">
            <v>EISAq</v>
          </cell>
          <cell r="FL11047">
            <v>155999.47500000001</v>
          </cell>
        </row>
        <row r="11048">
          <cell r="FI11048" t="str">
            <v>WA</v>
          </cell>
          <cell r="FJ11048" t="str">
            <v>Bedrooms</v>
          </cell>
          <cell r="FK11048" t="str">
            <v>EISAx</v>
          </cell>
          <cell r="FL11048">
            <v>155999.47500000001</v>
          </cell>
        </row>
        <row r="11049">
          <cell r="FI11049" t="str">
            <v>WA</v>
          </cell>
          <cell r="FJ11049" t="str">
            <v>Garage</v>
          </cell>
          <cell r="FK11049" t="str">
            <v>EISAnqnx</v>
          </cell>
          <cell r="FL11049">
            <v>124799.58</v>
          </cell>
        </row>
        <row r="11050">
          <cell r="FI11050" t="str">
            <v>WA</v>
          </cell>
          <cell r="FJ11050" t="str">
            <v>Kitchen</v>
          </cell>
          <cell r="FK11050" t="str">
            <v>EISAnqnx</v>
          </cell>
          <cell r="FL11050">
            <v>155999.47500000001</v>
          </cell>
        </row>
        <row r="11051">
          <cell r="FI11051" t="str">
            <v>WA</v>
          </cell>
          <cell r="FJ11051" t="str">
            <v>Kitchen</v>
          </cell>
          <cell r="FK11051" t="str">
            <v>EISAq</v>
          </cell>
          <cell r="FL11051">
            <v>58239.803999999996</v>
          </cell>
        </row>
        <row r="11052">
          <cell r="FI11052" t="str">
            <v>WA</v>
          </cell>
          <cell r="FJ11052" t="str">
            <v>Kitchen</v>
          </cell>
          <cell r="FK11052" t="str">
            <v>EISAx</v>
          </cell>
          <cell r="FL11052">
            <v>675997.72499999998</v>
          </cell>
        </row>
        <row r="11053">
          <cell r="FI11053" t="str">
            <v>WA</v>
          </cell>
          <cell r="FJ11053" t="str">
            <v>Living Room/Family Room</v>
          </cell>
          <cell r="FK11053" t="str">
            <v>EISAnqnx</v>
          </cell>
          <cell r="FL11053">
            <v>686397.69</v>
          </cell>
        </row>
        <row r="11054">
          <cell r="FI11054" t="str">
            <v>WA</v>
          </cell>
          <cell r="FJ11054" t="str">
            <v>Living Room/Family Room</v>
          </cell>
          <cell r="FK11054" t="str">
            <v>EISAq</v>
          </cell>
          <cell r="FL11054">
            <v>31199.895</v>
          </cell>
        </row>
        <row r="11055">
          <cell r="FI11055" t="str">
            <v>WA</v>
          </cell>
          <cell r="FJ11055" t="str">
            <v>Other</v>
          </cell>
          <cell r="FK11055" t="str">
            <v>EISAnqnx</v>
          </cell>
          <cell r="FL11055">
            <v>582398.04</v>
          </cell>
        </row>
        <row r="11056">
          <cell r="FI11056" t="str">
            <v>WA</v>
          </cell>
          <cell r="FJ11056" t="str">
            <v>Other</v>
          </cell>
          <cell r="FK11056" t="str">
            <v>EISAq</v>
          </cell>
          <cell r="FL11056">
            <v>93599.684999999998</v>
          </cell>
        </row>
        <row r="11057">
          <cell r="FI11057" t="str">
            <v>ID</v>
          </cell>
          <cell r="FJ11057" t="str">
            <v>Bathroom</v>
          </cell>
          <cell r="FK11057" t="str">
            <v>EISAnqnx</v>
          </cell>
          <cell r="FL11057">
            <v>851796.9</v>
          </cell>
        </row>
        <row r="11058">
          <cell r="FI11058" t="str">
            <v>ID</v>
          </cell>
          <cell r="FJ11058" t="str">
            <v>Bathroom</v>
          </cell>
          <cell r="FK11058" t="str">
            <v>EISAq</v>
          </cell>
          <cell r="FL11058">
            <v>140073.26800000001</v>
          </cell>
        </row>
        <row r="11059">
          <cell r="FI11059" t="str">
            <v>ID</v>
          </cell>
          <cell r="FJ11059" t="str">
            <v>Bedrooms</v>
          </cell>
          <cell r="FK11059" t="str">
            <v>EISAq</v>
          </cell>
          <cell r="FL11059">
            <v>477006.26400000002</v>
          </cell>
        </row>
        <row r="11060">
          <cell r="FI11060" t="str">
            <v>ID</v>
          </cell>
          <cell r="FJ11060" t="str">
            <v>Exterior</v>
          </cell>
          <cell r="FK11060" t="str">
            <v>EISAq</v>
          </cell>
          <cell r="FL11060">
            <v>166573.61600000001</v>
          </cell>
        </row>
        <row r="11061">
          <cell r="FI11061" t="str">
            <v>ID</v>
          </cell>
          <cell r="FJ11061" t="str">
            <v>Kitchen</v>
          </cell>
          <cell r="FK11061" t="str">
            <v>EISAq</v>
          </cell>
          <cell r="FL11061">
            <v>333147.23200000002</v>
          </cell>
        </row>
        <row r="11062">
          <cell r="FI11062" t="str">
            <v>ID</v>
          </cell>
          <cell r="FJ11062" t="str">
            <v>Living Room/Family Room</v>
          </cell>
          <cell r="FK11062" t="str">
            <v>EISAnqnx</v>
          </cell>
          <cell r="FL11062">
            <v>908583.36</v>
          </cell>
        </row>
        <row r="11063">
          <cell r="FI11063" t="str">
            <v>ID</v>
          </cell>
          <cell r="FJ11063" t="str">
            <v>Living Room/Family Room</v>
          </cell>
          <cell r="FK11063" t="str">
            <v>EISAq</v>
          </cell>
          <cell r="FL11063">
            <v>889654.54</v>
          </cell>
        </row>
        <row r="11064">
          <cell r="FI11064" t="str">
            <v>ID</v>
          </cell>
          <cell r="FJ11064" t="str">
            <v>Other</v>
          </cell>
          <cell r="FK11064" t="str">
            <v>EISAnqnx</v>
          </cell>
          <cell r="FL11064">
            <v>3066468.8400000003</v>
          </cell>
        </row>
        <row r="11065">
          <cell r="FI11065" t="str">
            <v>ID</v>
          </cell>
          <cell r="FJ11065" t="str">
            <v>Other</v>
          </cell>
          <cell r="FK11065" t="str">
            <v>EISAq</v>
          </cell>
          <cell r="FL11065">
            <v>431577.09600000002</v>
          </cell>
        </row>
        <row r="11066">
          <cell r="FI11066" t="str">
            <v>MT</v>
          </cell>
          <cell r="FJ11066" t="str">
            <v>Bathroom</v>
          </cell>
          <cell r="FK11066" t="str">
            <v>EISAnqnx</v>
          </cell>
          <cell r="FL11066">
            <v>412084.44000000006</v>
          </cell>
        </row>
        <row r="11067">
          <cell r="FI11067" t="str">
            <v>MT</v>
          </cell>
          <cell r="FJ11067" t="str">
            <v>Bathroom</v>
          </cell>
          <cell r="FK11067" t="str">
            <v>EISAx</v>
          </cell>
          <cell r="FL11067">
            <v>137361.48000000001</v>
          </cell>
        </row>
        <row r="11068">
          <cell r="FI11068" t="str">
            <v>MT</v>
          </cell>
          <cell r="FJ11068" t="str">
            <v>Bedrooms</v>
          </cell>
          <cell r="FK11068" t="str">
            <v>EISAnqnx</v>
          </cell>
          <cell r="FL11068">
            <v>618126.66</v>
          </cell>
        </row>
        <row r="11069">
          <cell r="FI11069" t="str">
            <v>MT</v>
          </cell>
          <cell r="FJ11069" t="str">
            <v>Bedrooms</v>
          </cell>
          <cell r="FK11069" t="str">
            <v>EISAq</v>
          </cell>
          <cell r="FL11069">
            <v>100731.75200000001</v>
          </cell>
        </row>
        <row r="11070">
          <cell r="FI11070" t="str">
            <v>MT</v>
          </cell>
          <cell r="FJ11070" t="str">
            <v>Exterior</v>
          </cell>
          <cell r="FK11070" t="str">
            <v>EISAnqnx</v>
          </cell>
          <cell r="FL11070">
            <v>412084.44000000006</v>
          </cell>
        </row>
        <row r="11071">
          <cell r="FI11071" t="str">
            <v>MT</v>
          </cell>
          <cell r="FJ11071" t="str">
            <v>Garage</v>
          </cell>
          <cell r="FK11071" t="str">
            <v>EISAnqnx</v>
          </cell>
          <cell r="FL11071">
            <v>91574.32</v>
          </cell>
        </row>
        <row r="11072">
          <cell r="FI11072" t="str">
            <v>MT</v>
          </cell>
          <cell r="FJ11072" t="str">
            <v>Garage</v>
          </cell>
          <cell r="FK11072" t="str">
            <v>EISAq</v>
          </cell>
          <cell r="FL11072">
            <v>151097.62800000003</v>
          </cell>
        </row>
        <row r="11073">
          <cell r="FI11073" t="str">
            <v>MT</v>
          </cell>
          <cell r="FJ11073" t="str">
            <v>Living Room/Family Room</v>
          </cell>
          <cell r="FK11073" t="str">
            <v>EISAnqnx</v>
          </cell>
          <cell r="FL11073">
            <v>686807.4</v>
          </cell>
        </row>
        <row r="11074">
          <cell r="FI11074" t="str">
            <v>MT</v>
          </cell>
          <cell r="FJ11074" t="str">
            <v>Living Room/Family Room</v>
          </cell>
          <cell r="FK11074" t="str">
            <v>EISAq</v>
          </cell>
          <cell r="FL11074">
            <v>50365.876000000004</v>
          </cell>
        </row>
        <row r="11075">
          <cell r="FI11075" t="str">
            <v>MT</v>
          </cell>
          <cell r="FJ11075" t="str">
            <v>Living Room/Family Room</v>
          </cell>
          <cell r="FK11075" t="str">
            <v>EISAx</v>
          </cell>
          <cell r="FL11075">
            <v>366297.28</v>
          </cell>
        </row>
        <row r="11076">
          <cell r="FI11076" t="str">
            <v>MT</v>
          </cell>
          <cell r="FJ11076" t="str">
            <v>Other</v>
          </cell>
          <cell r="FK11076" t="str">
            <v>EISAnqnx</v>
          </cell>
          <cell r="FL11076">
            <v>1327827.6400000001</v>
          </cell>
        </row>
        <row r="11077">
          <cell r="FI11077" t="str">
            <v>MT</v>
          </cell>
          <cell r="FJ11077" t="str">
            <v>Other</v>
          </cell>
          <cell r="FK11077" t="str">
            <v>EISAx</v>
          </cell>
          <cell r="FL11077">
            <v>1179019.3700000001</v>
          </cell>
        </row>
        <row r="11078">
          <cell r="FI11078" t="str">
            <v>MT</v>
          </cell>
          <cell r="FJ11078" t="str">
            <v>Bathroom</v>
          </cell>
          <cell r="FK11078" t="str">
            <v>EISAnqnx</v>
          </cell>
          <cell r="FL11078">
            <v>585993.65</v>
          </cell>
        </row>
        <row r="11079">
          <cell r="FI11079" t="str">
            <v>MT</v>
          </cell>
          <cell r="FJ11079" t="str">
            <v>Bedrooms</v>
          </cell>
          <cell r="FK11079" t="str">
            <v>EISAnqnx</v>
          </cell>
          <cell r="FL11079">
            <v>948244.27</v>
          </cell>
        </row>
        <row r="11080">
          <cell r="FI11080" t="str">
            <v>MT</v>
          </cell>
          <cell r="FJ11080" t="str">
            <v>Exterior</v>
          </cell>
          <cell r="FK11080" t="str">
            <v>EISAnqnx</v>
          </cell>
          <cell r="FL11080">
            <v>2386592.3199999998</v>
          </cell>
        </row>
        <row r="11081">
          <cell r="FI11081" t="str">
            <v>MT</v>
          </cell>
          <cell r="FJ11081" t="str">
            <v>Exterior</v>
          </cell>
          <cell r="FK11081" t="str">
            <v>EISAx</v>
          </cell>
          <cell r="FL11081">
            <v>213088.6</v>
          </cell>
        </row>
        <row r="11082">
          <cell r="FI11082" t="str">
            <v>MT</v>
          </cell>
          <cell r="FJ11082" t="str">
            <v>Living Room/Family Room</v>
          </cell>
          <cell r="FK11082" t="str">
            <v>EISAnqnx</v>
          </cell>
          <cell r="FL11082">
            <v>1214605.02</v>
          </cell>
        </row>
        <row r="11083">
          <cell r="FI11083" t="str">
            <v>MT</v>
          </cell>
          <cell r="FJ11083" t="str">
            <v>Other</v>
          </cell>
          <cell r="FK11083" t="str">
            <v>EISAnqnx</v>
          </cell>
          <cell r="FL11083">
            <v>2983240.4</v>
          </cell>
        </row>
        <row r="11084">
          <cell r="FI11084" t="str">
            <v>WA</v>
          </cell>
          <cell r="FJ11084" t="str">
            <v>Bathroom</v>
          </cell>
          <cell r="FK11084" t="str">
            <v>EISAnqnx</v>
          </cell>
          <cell r="FL11084">
            <v>1285394.3999999999</v>
          </cell>
        </row>
        <row r="11085">
          <cell r="FI11085" t="str">
            <v>WA</v>
          </cell>
          <cell r="FJ11085" t="str">
            <v>Bedrooms</v>
          </cell>
          <cell r="FK11085" t="str">
            <v>EISAnqnx</v>
          </cell>
          <cell r="FL11085">
            <v>1409173.12</v>
          </cell>
        </row>
        <row r="11086">
          <cell r="FI11086" t="str">
            <v>WA</v>
          </cell>
          <cell r="FJ11086" t="str">
            <v>Bedrooms</v>
          </cell>
          <cell r="FK11086" t="str">
            <v>EISAq</v>
          </cell>
          <cell r="FL11086">
            <v>121874.432</v>
          </cell>
        </row>
        <row r="11087">
          <cell r="FI11087" t="str">
            <v>WA</v>
          </cell>
          <cell r="FJ11087" t="str">
            <v>Exterior</v>
          </cell>
          <cell r="FK11087" t="str">
            <v>EISAnqnx</v>
          </cell>
          <cell r="FL11087">
            <v>380857.59999999998</v>
          </cell>
        </row>
        <row r="11088">
          <cell r="FI11088" t="str">
            <v>WA</v>
          </cell>
          <cell r="FJ11088" t="str">
            <v>Exterior</v>
          </cell>
          <cell r="FK11088" t="str">
            <v>EISAx</v>
          </cell>
          <cell r="FL11088">
            <v>571286.4</v>
          </cell>
        </row>
        <row r="11089">
          <cell r="FI11089" t="str">
            <v>WA</v>
          </cell>
          <cell r="FJ11089" t="str">
            <v>Garage</v>
          </cell>
          <cell r="FK11089" t="str">
            <v>EISAnqnx</v>
          </cell>
          <cell r="FL11089">
            <v>285643.2</v>
          </cell>
        </row>
        <row r="11090">
          <cell r="FI11090" t="str">
            <v>WA</v>
          </cell>
          <cell r="FJ11090" t="str">
            <v>Garage</v>
          </cell>
          <cell r="FK11090" t="str">
            <v>EISAq</v>
          </cell>
          <cell r="FL11090">
            <v>365623.29599999997</v>
          </cell>
        </row>
        <row r="11091">
          <cell r="FI11091" t="str">
            <v>WA</v>
          </cell>
          <cell r="FJ11091" t="str">
            <v>Kitchen</v>
          </cell>
          <cell r="FK11091" t="str">
            <v>EISAq</v>
          </cell>
          <cell r="FL11091">
            <v>121874.432</v>
          </cell>
        </row>
        <row r="11092">
          <cell r="FI11092" t="str">
            <v>WA</v>
          </cell>
          <cell r="FJ11092" t="str">
            <v>Living Room/Family Room</v>
          </cell>
          <cell r="FK11092" t="str">
            <v>EISAnqnx</v>
          </cell>
          <cell r="FL11092">
            <v>1371087.36</v>
          </cell>
        </row>
        <row r="11093">
          <cell r="FI11093" t="str">
            <v>WA</v>
          </cell>
          <cell r="FJ11093" t="str">
            <v>Living Room/Family Room</v>
          </cell>
          <cell r="FK11093" t="str">
            <v>EISAq</v>
          </cell>
          <cell r="FL11093">
            <v>243748.864</v>
          </cell>
        </row>
        <row r="11094">
          <cell r="FI11094" t="str">
            <v>WA</v>
          </cell>
          <cell r="FJ11094" t="str">
            <v>Living Room/Family Room</v>
          </cell>
          <cell r="FK11094" t="str">
            <v>EISAx</v>
          </cell>
          <cell r="FL11094">
            <v>856929.6</v>
          </cell>
        </row>
        <row r="11095">
          <cell r="FI11095" t="str">
            <v>WA</v>
          </cell>
          <cell r="FJ11095" t="str">
            <v>Other</v>
          </cell>
          <cell r="FK11095" t="str">
            <v>EISAnqnx</v>
          </cell>
          <cell r="FL11095">
            <v>1418694.56</v>
          </cell>
        </row>
        <row r="11096">
          <cell r="FI11096" t="str">
            <v>WA</v>
          </cell>
          <cell r="FJ11096" t="str">
            <v>Other</v>
          </cell>
          <cell r="FK11096" t="str">
            <v>EISAq</v>
          </cell>
          <cell r="FL11096">
            <v>85692.96</v>
          </cell>
        </row>
        <row r="11097">
          <cell r="FI11097" t="str">
            <v>WA</v>
          </cell>
          <cell r="FJ11097" t="str">
            <v>Other</v>
          </cell>
          <cell r="FK11097" t="str">
            <v>EISAx</v>
          </cell>
          <cell r="FL11097">
            <v>457029.12</v>
          </cell>
        </row>
        <row r="11098">
          <cell r="FI11098" t="str">
            <v>ID</v>
          </cell>
          <cell r="FJ11098" t="str">
            <v>Bathroom</v>
          </cell>
          <cell r="FK11098" t="str">
            <v>EISAq</v>
          </cell>
          <cell r="FL11098">
            <v>26234.23</v>
          </cell>
        </row>
        <row r="11099">
          <cell r="FI11099" t="str">
            <v>ID</v>
          </cell>
          <cell r="FJ11099" t="str">
            <v>Bedrooms</v>
          </cell>
          <cell r="FK11099" t="str">
            <v>EISAnqnx</v>
          </cell>
          <cell r="FL11099">
            <v>220606.02499999999</v>
          </cell>
        </row>
        <row r="11100">
          <cell r="FI11100" t="str">
            <v>ID</v>
          </cell>
          <cell r="FJ11100" t="str">
            <v>Exterior</v>
          </cell>
          <cell r="FK11100" t="str">
            <v>EISAnqnx</v>
          </cell>
          <cell r="FL11100">
            <v>357739.5</v>
          </cell>
        </row>
        <row r="11101">
          <cell r="FI11101" t="str">
            <v>ID</v>
          </cell>
          <cell r="FJ11101" t="str">
            <v>Garage</v>
          </cell>
          <cell r="FK11101" t="str">
            <v>EISAnqnx</v>
          </cell>
          <cell r="FL11101">
            <v>286191.59999999998</v>
          </cell>
        </row>
        <row r="11102">
          <cell r="FI11102" t="str">
            <v>ID</v>
          </cell>
          <cell r="FJ11102" t="str">
            <v>Kitchen</v>
          </cell>
          <cell r="FK11102" t="str">
            <v>EISAq</v>
          </cell>
          <cell r="FL11102">
            <v>52468.46</v>
          </cell>
        </row>
        <row r="11103">
          <cell r="FI11103" t="str">
            <v>ID</v>
          </cell>
          <cell r="FJ11103" t="str">
            <v>Living Room/Family Room</v>
          </cell>
          <cell r="FK11103" t="str">
            <v>EISAq</v>
          </cell>
          <cell r="FL11103">
            <v>26234.23</v>
          </cell>
        </row>
        <row r="11104">
          <cell r="FI11104" t="str">
            <v>ID</v>
          </cell>
          <cell r="FJ11104" t="str">
            <v>Other</v>
          </cell>
          <cell r="FK11104" t="str">
            <v>EISAnqnx</v>
          </cell>
          <cell r="FL11104">
            <v>214643.69999999998</v>
          </cell>
        </row>
        <row r="11105">
          <cell r="FI11105" t="str">
            <v>WA</v>
          </cell>
          <cell r="FJ11105" t="str">
            <v>Bathroom</v>
          </cell>
          <cell r="FK11105" t="str">
            <v>EISAnqnx</v>
          </cell>
          <cell r="FL11105">
            <v>998396.64</v>
          </cell>
        </row>
        <row r="11106">
          <cell r="FI11106" t="str">
            <v>WA</v>
          </cell>
          <cell r="FJ11106" t="str">
            <v>Bedrooms</v>
          </cell>
          <cell r="FK11106" t="str">
            <v>EISAnqnx</v>
          </cell>
          <cell r="FL11106">
            <v>582398.04</v>
          </cell>
        </row>
        <row r="11107">
          <cell r="FI11107" t="str">
            <v>WA</v>
          </cell>
          <cell r="FJ11107" t="str">
            <v>Bedrooms</v>
          </cell>
          <cell r="FK11107" t="str">
            <v>EISAx</v>
          </cell>
          <cell r="FL11107">
            <v>499198.32</v>
          </cell>
        </row>
        <row r="11108">
          <cell r="FI11108" t="str">
            <v>WA</v>
          </cell>
          <cell r="FJ11108" t="str">
            <v>Garage</v>
          </cell>
          <cell r="FK11108" t="str">
            <v>EISAq</v>
          </cell>
          <cell r="FL11108">
            <v>499198.32</v>
          </cell>
        </row>
        <row r="11109">
          <cell r="FI11109" t="str">
            <v>WA</v>
          </cell>
          <cell r="FJ11109" t="str">
            <v>Kitchen</v>
          </cell>
          <cell r="FK11109" t="str">
            <v>EISAq</v>
          </cell>
          <cell r="FL11109">
            <v>62399.79</v>
          </cell>
        </row>
        <row r="11110">
          <cell r="FI11110" t="str">
            <v>WA</v>
          </cell>
          <cell r="FJ11110" t="str">
            <v>Kitchen</v>
          </cell>
          <cell r="FK11110" t="str">
            <v>EISAx</v>
          </cell>
          <cell r="FL11110">
            <v>519998.25</v>
          </cell>
        </row>
        <row r="11111">
          <cell r="FI11111" t="str">
            <v>WA</v>
          </cell>
          <cell r="FJ11111" t="str">
            <v>Living Room/Family Room</v>
          </cell>
          <cell r="FK11111" t="str">
            <v>EISAnqnx</v>
          </cell>
          <cell r="FL11111">
            <v>374398.74</v>
          </cell>
        </row>
        <row r="11112">
          <cell r="FI11112" t="str">
            <v>WA</v>
          </cell>
          <cell r="FJ11112" t="str">
            <v>Living Room/Family Room</v>
          </cell>
          <cell r="FK11112" t="str">
            <v>EISAq</v>
          </cell>
          <cell r="FL11112">
            <v>62399.79</v>
          </cell>
        </row>
        <row r="11113">
          <cell r="FI11113" t="str">
            <v>WA</v>
          </cell>
          <cell r="FJ11113" t="str">
            <v>Living Room/Family Room</v>
          </cell>
          <cell r="FK11113" t="str">
            <v>EISAx</v>
          </cell>
          <cell r="FL11113">
            <v>675997.72499999998</v>
          </cell>
        </row>
        <row r="11114">
          <cell r="FI11114" t="str">
            <v>WA</v>
          </cell>
          <cell r="FJ11114" t="str">
            <v>Other</v>
          </cell>
          <cell r="FK11114" t="str">
            <v>EISAnqnx</v>
          </cell>
          <cell r="FL11114">
            <v>1580794.68</v>
          </cell>
        </row>
        <row r="11115">
          <cell r="FI11115" t="str">
            <v>WA</v>
          </cell>
          <cell r="FJ11115" t="str">
            <v>Other</v>
          </cell>
          <cell r="FK11115" t="str">
            <v>EISAq</v>
          </cell>
          <cell r="FL11115">
            <v>461758.446</v>
          </cell>
        </row>
        <row r="11116">
          <cell r="FI11116" t="str">
            <v>ID</v>
          </cell>
          <cell r="FJ11116" t="str">
            <v>Bathroom</v>
          </cell>
          <cell r="FK11116" t="str">
            <v>EISAq</v>
          </cell>
          <cell r="FL11116">
            <v>109706.78</v>
          </cell>
        </row>
        <row r="11117">
          <cell r="FI11117" t="str">
            <v>ID</v>
          </cell>
          <cell r="FJ11117" t="str">
            <v>Bedrooms</v>
          </cell>
          <cell r="FK11117" t="str">
            <v>EISAnqnx</v>
          </cell>
          <cell r="FL11117">
            <v>71547.899999999994</v>
          </cell>
        </row>
        <row r="11118">
          <cell r="FI11118" t="str">
            <v>ID</v>
          </cell>
          <cell r="FJ11118" t="str">
            <v>Bedrooms</v>
          </cell>
          <cell r="FK11118" t="str">
            <v>EISAq</v>
          </cell>
          <cell r="FL11118">
            <v>129978.685</v>
          </cell>
        </row>
        <row r="11119">
          <cell r="FI11119" t="str">
            <v>ID</v>
          </cell>
          <cell r="FJ11119" t="str">
            <v>Bedrooms</v>
          </cell>
          <cell r="FK11119" t="str">
            <v>EISAx</v>
          </cell>
          <cell r="FL11119">
            <v>214643.69999999998</v>
          </cell>
        </row>
        <row r="11120">
          <cell r="FI11120" t="str">
            <v>ID</v>
          </cell>
          <cell r="FJ11120" t="str">
            <v>Exterior</v>
          </cell>
          <cell r="FK11120" t="str">
            <v>EISAx</v>
          </cell>
          <cell r="FL11120">
            <v>476985.99999999994</v>
          </cell>
        </row>
        <row r="11121">
          <cell r="FI11121" t="str">
            <v>ID</v>
          </cell>
          <cell r="FJ11121" t="str">
            <v>Garage</v>
          </cell>
          <cell r="FK11121" t="str">
            <v>EISAq</v>
          </cell>
          <cell r="FL11121">
            <v>715479</v>
          </cell>
        </row>
        <row r="11122">
          <cell r="FI11122" t="str">
            <v>ID</v>
          </cell>
          <cell r="FJ11122" t="str">
            <v>Kitchen</v>
          </cell>
          <cell r="FK11122" t="str">
            <v>EISAq</v>
          </cell>
          <cell r="FL11122">
            <v>170522.495</v>
          </cell>
        </row>
        <row r="11123">
          <cell r="FI11123" t="str">
            <v>ID</v>
          </cell>
          <cell r="FJ11123" t="str">
            <v>Living Room/Family Room</v>
          </cell>
          <cell r="FK11123" t="str">
            <v>EISAq</v>
          </cell>
          <cell r="FL11123">
            <v>207488.90999999997</v>
          </cell>
        </row>
        <row r="11124">
          <cell r="FI11124" t="str">
            <v>ID</v>
          </cell>
          <cell r="FJ11124" t="str">
            <v>Living Room/Family Room</v>
          </cell>
          <cell r="FK11124" t="str">
            <v>EISAx</v>
          </cell>
          <cell r="FL11124">
            <v>119246.49999999999</v>
          </cell>
        </row>
        <row r="11125">
          <cell r="FI11125" t="str">
            <v>ID</v>
          </cell>
          <cell r="FJ11125" t="str">
            <v>Other</v>
          </cell>
          <cell r="FK11125" t="str">
            <v>EISAnqnx</v>
          </cell>
          <cell r="FL11125">
            <v>89434.875</v>
          </cell>
        </row>
        <row r="11126">
          <cell r="FI11126" t="str">
            <v>ID</v>
          </cell>
          <cell r="FJ11126" t="str">
            <v>Other</v>
          </cell>
          <cell r="FK11126" t="str">
            <v>EISAq</v>
          </cell>
          <cell r="FL11126">
            <v>515144.87999999995</v>
          </cell>
        </row>
        <row r="11127">
          <cell r="FI11127" t="str">
            <v>WA</v>
          </cell>
          <cell r="FJ11127" t="str">
            <v>Bathroom</v>
          </cell>
          <cell r="FK11127" t="str">
            <v>EISAnqnx</v>
          </cell>
          <cell r="FL11127">
            <v>1485344.64</v>
          </cell>
        </row>
        <row r="11128">
          <cell r="FI11128" t="str">
            <v>WA</v>
          </cell>
          <cell r="FJ11128" t="str">
            <v>Bathroom</v>
          </cell>
          <cell r="FK11128" t="str">
            <v>EISAq</v>
          </cell>
          <cell r="FL11128">
            <v>114257.28</v>
          </cell>
        </row>
        <row r="11129">
          <cell r="FI11129" t="str">
            <v>WA</v>
          </cell>
          <cell r="FJ11129" t="str">
            <v>Bedrooms</v>
          </cell>
          <cell r="FK11129" t="str">
            <v>EISAnqnx</v>
          </cell>
          <cell r="FL11129">
            <v>609372.16000000003</v>
          </cell>
        </row>
        <row r="11130">
          <cell r="FI11130" t="str">
            <v>WA</v>
          </cell>
          <cell r="FJ11130" t="str">
            <v>Bedrooms</v>
          </cell>
          <cell r="FK11130" t="str">
            <v>EISAq</v>
          </cell>
          <cell r="FL11130">
            <v>152343.04000000001</v>
          </cell>
        </row>
        <row r="11131">
          <cell r="FI11131" t="str">
            <v>WA</v>
          </cell>
          <cell r="FJ11131" t="str">
            <v>Bedrooms</v>
          </cell>
          <cell r="FK11131" t="str">
            <v>EISAx</v>
          </cell>
          <cell r="FL11131">
            <v>47607.199999999997</v>
          </cell>
        </row>
        <row r="11132">
          <cell r="FI11132" t="str">
            <v>WA</v>
          </cell>
          <cell r="FJ11132" t="str">
            <v>Exterior</v>
          </cell>
          <cell r="FK11132" t="str">
            <v>EISAnqnx</v>
          </cell>
          <cell r="FL11132">
            <v>114257.28</v>
          </cell>
        </row>
        <row r="11133">
          <cell r="FI11133" t="str">
            <v>WA</v>
          </cell>
          <cell r="FJ11133" t="str">
            <v>Garage</v>
          </cell>
          <cell r="FK11133" t="str">
            <v>EISAnqnx</v>
          </cell>
          <cell r="FL11133">
            <v>304686.08000000002</v>
          </cell>
        </row>
        <row r="11134">
          <cell r="FI11134" t="str">
            <v>WA</v>
          </cell>
          <cell r="FJ11134" t="str">
            <v>Kitchen</v>
          </cell>
          <cell r="FK11134" t="str">
            <v>EISAq</v>
          </cell>
          <cell r="FL11134">
            <v>83788.672000000006</v>
          </cell>
        </row>
        <row r="11135">
          <cell r="FI11135" t="str">
            <v>WA</v>
          </cell>
          <cell r="FJ11135" t="str">
            <v>Kitchen</v>
          </cell>
          <cell r="FK11135" t="str">
            <v>EISAx</v>
          </cell>
          <cell r="FL11135">
            <v>571286.4</v>
          </cell>
        </row>
        <row r="11136">
          <cell r="FI11136" t="str">
            <v>WA</v>
          </cell>
          <cell r="FJ11136" t="str">
            <v>Living Room/Family Room</v>
          </cell>
          <cell r="FK11136" t="str">
            <v>EISAnqnx</v>
          </cell>
          <cell r="FL11136">
            <v>342771.84</v>
          </cell>
        </row>
        <row r="11137">
          <cell r="FI11137" t="str">
            <v>WA</v>
          </cell>
          <cell r="FJ11137" t="str">
            <v>Living Room/Family Room</v>
          </cell>
          <cell r="FK11137" t="str">
            <v>EISAx</v>
          </cell>
          <cell r="FL11137">
            <v>304686.08000000002</v>
          </cell>
        </row>
        <row r="11138">
          <cell r="FI11138" t="str">
            <v>WA</v>
          </cell>
          <cell r="FJ11138" t="str">
            <v>Other</v>
          </cell>
          <cell r="FK11138" t="str">
            <v>EISAnqnx</v>
          </cell>
          <cell r="FL11138">
            <v>1371087.36</v>
          </cell>
        </row>
        <row r="11139">
          <cell r="FI11139" t="str">
            <v>WA</v>
          </cell>
          <cell r="FJ11139" t="str">
            <v>Other</v>
          </cell>
          <cell r="FK11139" t="str">
            <v>EISAq</v>
          </cell>
          <cell r="FL11139">
            <v>152343.04000000001</v>
          </cell>
        </row>
        <row r="11140">
          <cell r="FI11140" t="str">
            <v>MT</v>
          </cell>
          <cell r="FJ11140" t="str">
            <v>Bathroom</v>
          </cell>
          <cell r="FK11140" t="str">
            <v>EISAnqnx</v>
          </cell>
          <cell r="FL11140">
            <v>255706.32</v>
          </cell>
        </row>
        <row r="11141">
          <cell r="FI11141" t="str">
            <v>MT</v>
          </cell>
          <cell r="FJ11141" t="str">
            <v>Bathroom</v>
          </cell>
          <cell r="FK11141" t="str">
            <v>EISAq</v>
          </cell>
          <cell r="FL11141">
            <v>95889.87</v>
          </cell>
        </row>
        <row r="11142">
          <cell r="FI11142" t="str">
            <v>MT</v>
          </cell>
          <cell r="FJ11142" t="str">
            <v>Bathroom</v>
          </cell>
          <cell r="FK11142" t="str">
            <v>EISAx</v>
          </cell>
          <cell r="FL11142">
            <v>213088.6</v>
          </cell>
        </row>
        <row r="11143">
          <cell r="FI11143" t="str">
            <v>MT</v>
          </cell>
          <cell r="FJ11143" t="str">
            <v>Bedrooms</v>
          </cell>
          <cell r="FK11143" t="str">
            <v>EISAnqnx</v>
          </cell>
          <cell r="FL11143">
            <v>809736.67999999993</v>
          </cell>
        </row>
        <row r="11144">
          <cell r="FI11144" t="str">
            <v>MT</v>
          </cell>
          <cell r="FJ11144" t="str">
            <v>Bedrooms</v>
          </cell>
          <cell r="FK11144" t="str">
            <v>EISAq</v>
          </cell>
          <cell r="FL11144">
            <v>238659.23199999999</v>
          </cell>
        </row>
        <row r="11145">
          <cell r="FI11145" t="str">
            <v>MT</v>
          </cell>
          <cell r="FJ11145" t="str">
            <v>Exterior</v>
          </cell>
          <cell r="FK11145" t="str">
            <v>EISAnqnx</v>
          </cell>
          <cell r="FL11145">
            <v>383559.48</v>
          </cell>
        </row>
        <row r="11146">
          <cell r="FI11146" t="str">
            <v>MT</v>
          </cell>
          <cell r="FJ11146" t="str">
            <v>Kitchen</v>
          </cell>
          <cell r="FK11146" t="str">
            <v>EISAnqnx</v>
          </cell>
          <cell r="FL11146">
            <v>426177.2</v>
          </cell>
        </row>
        <row r="11147">
          <cell r="FI11147" t="str">
            <v>MT</v>
          </cell>
          <cell r="FJ11147" t="str">
            <v>Kitchen</v>
          </cell>
          <cell r="FK11147" t="str">
            <v>EISAq</v>
          </cell>
          <cell r="FL11147">
            <v>153423.79199999999</v>
          </cell>
        </row>
        <row r="11148">
          <cell r="FI11148" t="str">
            <v>MT</v>
          </cell>
          <cell r="FJ11148" t="str">
            <v>Kitchen</v>
          </cell>
          <cell r="FK11148" t="str">
            <v>EISAx</v>
          </cell>
          <cell r="FL11148">
            <v>106544.3</v>
          </cell>
        </row>
        <row r="11149">
          <cell r="FI11149" t="str">
            <v>MT</v>
          </cell>
          <cell r="FJ11149" t="str">
            <v>Living Room/Family Room</v>
          </cell>
          <cell r="FK11149" t="str">
            <v>EISAq</v>
          </cell>
          <cell r="FL11149">
            <v>575339.22</v>
          </cell>
        </row>
        <row r="11150">
          <cell r="FI11150" t="str">
            <v>MT</v>
          </cell>
          <cell r="FJ11150" t="str">
            <v>Other</v>
          </cell>
          <cell r="FK11150" t="str">
            <v>EISAq</v>
          </cell>
          <cell r="FL11150">
            <v>801213.13599999994</v>
          </cell>
        </row>
        <row r="11151">
          <cell r="FI11151" t="str">
            <v>ID</v>
          </cell>
          <cell r="FJ11151" t="str">
            <v>Bathroom</v>
          </cell>
          <cell r="FK11151" t="str">
            <v>EISAq</v>
          </cell>
          <cell r="FL11151">
            <v>1056228.156</v>
          </cell>
        </row>
        <row r="11152">
          <cell r="FI11152" t="str">
            <v>ID</v>
          </cell>
          <cell r="FJ11152" t="str">
            <v>Bedrooms</v>
          </cell>
          <cell r="FK11152" t="str">
            <v>EISAq</v>
          </cell>
          <cell r="FL11152">
            <v>624651.06000000006</v>
          </cell>
        </row>
        <row r="11153">
          <cell r="FI11153" t="str">
            <v>ID</v>
          </cell>
          <cell r="FJ11153" t="str">
            <v>Exterior</v>
          </cell>
          <cell r="FK11153" t="str">
            <v>EISAq</v>
          </cell>
          <cell r="FL11153">
            <v>170359.38</v>
          </cell>
        </row>
        <row r="11154">
          <cell r="FI11154" t="str">
            <v>ID</v>
          </cell>
          <cell r="FJ11154" t="str">
            <v>Kitchen</v>
          </cell>
          <cell r="FK11154" t="str">
            <v>EISAq</v>
          </cell>
          <cell r="FL11154">
            <v>567864.6</v>
          </cell>
        </row>
        <row r="11155">
          <cell r="FI11155" t="str">
            <v>ID</v>
          </cell>
          <cell r="FJ11155" t="str">
            <v>Living Room/Family Room</v>
          </cell>
          <cell r="FK11155" t="str">
            <v>EISAnqnx</v>
          </cell>
          <cell r="FL11155">
            <v>1022156.28</v>
          </cell>
        </row>
        <row r="11156">
          <cell r="FI11156" t="str">
            <v>ID</v>
          </cell>
          <cell r="FJ11156" t="str">
            <v>Living Room/Family Room</v>
          </cell>
          <cell r="FK11156" t="str">
            <v>EISAq</v>
          </cell>
          <cell r="FL11156">
            <v>333147.23200000002</v>
          </cell>
        </row>
        <row r="11157">
          <cell r="FI11157" t="str">
            <v>ID</v>
          </cell>
          <cell r="FJ11157" t="str">
            <v>Living Room/Family Room</v>
          </cell>
          <cell r="FK11157" t="str">
            <v>EISAx</v>
          </cell>
          <cell r="FL11157">
            <v>2498604.2400000002</v>
          </cell>
        </row>
        <row r="11158">
          <cell r="FI11158" t="str">
            <v>ID</v>
          </cell>
          <cell r="FJ11158" t="str">
            <v>Other</v>
          </cell>
          <cell r="FK11158" t="str">
            <v>EISAq</v>
          </cell>
          <cell r="FL11158">
            <v>227145.84</v>
          </cell>
        </row>
        <row r="11159">
          <cell r="FI11159" t="str">
            <v>WA</v>
          </cell>
          <cell r="FJ11159" t="str">
            <v>Bathroom</v>
          </cell>
          <cell r="FK11159" t="str">
            <v>EISAnqnx</v>
          </cell>
          <cell r="FL11159">
            <v>704586.56</v>
          </cell>
        </row>
        <row r="11160">
          <cell r="FI11160" t="str">
            <v>WA</v>
          </cell>
          <cell r="FJ11160" t="str">
            <v>Bedrooms</v>
          </cell>
          <cell r="FK11160" t="str">
            <v>EISAq</v>
          </cell>
          <cell r="FL11160">
            <v>544626.36800000002</v>
          </cell>
        </row>
        <row r="11161">
          <cell r="FI11161" t="str">
            <v>WA</v>
          </cell>
          <cell r="FJ11161" t="str">
            <v>Bedrooms</v>
          </cell>
          <cell r="FK11161" t="str">
            <v>EISAx</v>
          </cell>
          <cell r="FL11161">
            <v>142821.6</v>
          </cell>
        </row>
        <row r="11162">
          <cell r="FI11162" t="str">
            <v>WA</v>
          </cell>
          <cell r="FJ11162" t="str">
            <v>Exterior</v>
          </cell>
          <cell r="FK11162" t="str">
            <v>EISAnqnx</v>
          </cell>
          <cell r="FL11162">
            <v>342771.84</v>
          </cell>
        </row>
        <row r="11163">
          <cell r="FI11163" t="str">
            <v>WA</v>
          </cell>
          <cell r="FJ11163" t="str">
            <v>Garage</v>
          </cell>
          <cell r="FK11163" t="str">
            <v>EISAnqnx</v>
          </cell>
          <cell r="FL11163">
            <v>228514.56</v>
          </cell>
        </row>
        <row r="11164">
          <cell r="FI11164" t="str">
            <v>WA</v>
          </cell>
          <cell r="FJ11164" t="str">
            <v>Garage</v>
          </cell>
          <cell r="FK11164" t="str">
            <v>EISAq</v>
          </cell>
          <cell r="FL11164">
            <v>243748.864</v>
          </cell>
        </row>
        <row r="11165">
          <cell r="FI11165" t="str">
            <v>WA</v>
          </cell>
          <cell r="FJ11165" t="str">
            <v>Kitchen</v>
          </cell>
          <cell r="FK11165" t="str">
            <v>EISAnqnx</v>
          </cell>
          <cell r="FL11165">
            <v>342771.84</v>
          </cell>
        </row>
        <row r="11166">
          <cell r="FI11166" t="str">
            <v>WA</v>
          </cell>
          <cell r="FJ11166" t="str">
            <v>Kitchen</v>
          </cell>
          <cell r="FK11166" t="str">
            <v>EISAx</v>
          </cell>
          <cell r="FL11166">
            <v>714108</v>
          </cell>
        </row>
        <row r="11167">
          <cell r="FI11167" t="str">
            <v>WA</v>
          </cell>
          <cell r="FJ11167" t="str">
            <v>Living Room/Family Room</v>
          </cell>
          <cell r="FK11167" t="str">
            <v>EISAnqnx</v>
          </cell>
          <cell r="FL11167">
            <v>457029.12</v>
          </cell>
        </row>
        <row r="11168">
          <cell r="FI11168" t="str">
            <v>WA</v>
          </cell>
          <cell r="FJ11168" t="str">
            <v>Other</v>
          </cell>
          <cell r="FK11168" t="str">
            <v>EISAnqnx</v>
          </cell>
          <cell r="FL11168">
            <v>342771.84</v>
          </cell>
        </row>
        <row r="11169">
          <cell r="FI11169" t="str">
            <v>WA</v>
          </cell>
          <cell r="FJ11169" t="str">
            <v>Other</v>
          </cell>
          <cell r="FK11169" t="str">
            <v>EISAq</v>
          </cell>
          <cell r="FL11169">
            <v>41894.336000000003</v>
          </cell>
        </row>
        <row r="11170">
          <cell r="FI11170" t="str">
            <v>WA</v>
          </cell>
          <cell r="FJ11170" t="str">
            <v>Other</v>
          </cell>
          <cell r="FK11170" t="str">
            <v>EISAx</v>
          </cell>
          <cell r="FL11170">
            <v>142821.6</v>
          </cell>
        </row>
        <row r="11171">
          <cell r="FI11171" t="str">
            <v>WA</v>
          </cell>
          <cell r="FJ11171" t="str">
            <v>Bathroom</v>
          </cell>
          <cell r="FK11171" t="str">
            <v>EISAq</v>
          </cell>
          <cell r="FL11171">
            <v>183039.38399999999</v>
          </cell>
        </row>
        <row r="11172">
          <cell r="FI11172" t="str">
            <v>WA</v>
          </cell>
          <cell r="FJ11172" t="str">
            <v>Bedrooms</v>
          </cell>
          <cell r="FK11172" t="str">
            <v>EISAnqnx</v>
          </cell>
          <cell r="FL11172">
            <v>124799.58</v>
          </cell>
        </row>
        <row r="11173">
          <cell r="FI11173" t="str">
            <v>WA</v>
          </cell>
          <cell r="FJ11173" t="str">
            <v>Bedrooms</v>
          </cell>
          <cell r="FK11173" t="str">
            <v>EISAq</v>
          </cell>
          <cell r="FL11173">
            <v>247519.16699999999</v>
          </cell>
        </row>
        <row r="11174">
          <cell r="FI11174" t="str">
            <v>WA</v>
          </cell>
          <cell r="FJ11174" t="str">
            <v>Exterior</v>
          </cell>
          <cell r="FK11174" t="str">
            <v>EISAnqnx</v>
          </cell>
          <cell r="FL11174">
            <v>415998.6</v>
          </cell>
        </row>
        <row r="11175">
          <cell r="FI11175" t="str">
            <v>WA</v>
          </cell>
          <cell r="FJ11175" t="str">
            <v>Exterior</v>
          </cell>
          <cell r="FK11175" t="str">
            <v>EISAq</v>
          </cell>
          <cell r="FL11175">
            <v>180959.391</v>
          </cell>
        </row>
        <row r="11176">
          <cell r="FI11176" t="str">
            <v>WA</v>
          </cell>
          <cell r="FJ11176" t="str">
            <v>Garage</v>
          </cell>
          <cell r="FK11176" t="str">
            <v>EISAq</v>
          </cell>
          <cell r="FL11176">
            <v>228799.22999999998</v>
          </cell>
        </row>
        <row r="11177">
          <cell r="FI11177" t="str">
            <v>WA</v>
          </cell>
          <cell r="FJ11177" t="str">
            <v>Kitchen</v>
          </cell>
          <cell r="FK11177" t="str">
            <v>EISAq</v>
          </cell>
          <cell r="FL11177">
            <v>187199.37</v>
          </cell>
        </row>
        <row r="11178">
          <cell r="FI11178" t="str">
            <v>WA</v>
          </cell>
          <cell r="FJ11178" t="str">
            <v>Living Room/Family Room</v>
          </cell>
          <cell r="FK11178" t="str">
            <v>EISAnqnx</v>
          </cell>
          <cell r="FL11178">
            <v>124799.58</v>
          </cell>
        </row>
        <row r="11179">
          <cell r="FI11179" t="str">
            <v>WA</v>
          </cell>
          <cell r="FJ11179" t="str">
            <v>Living Room/Family Room</v>
          </cell>
          <cell r="FK11179" t="str">
            <v>EISAq</v>
          </cell>
          <cell r="FL11179">
            <v>183039.38399999999</v>
          </cell>
        </row>
        <row r="11180">
          <cell r="FI11180" t="str">
            <v>WA</v>
          </cell>
          <cell r="FJ11180" t="str">
            <v>Other</v>
          </cell>
          <cell r="FK11180" t="str">
            <v>EISAnqnx</v>
          </cell>
          <cell r="FL11180">
            <v>467998.42499999999</v>
          </cell>
        </row>
        <row r="11181">
          <cell r="FI11181" t="str">
            <v>WA</v>
          </cell>
          <cell r="FJ11181" t="str">
            <v>Other</v>
          </cell>
          <cell r="FK11181" t="str">
            <v>EISAq</v>
          </cell>
          <cell r="FL11181">
            <v>339038.859</v>
          </cell>
        </row>
        <row r="11182">
          <cell r="FI11182" t="str">
            <v>WA</v>
          </cell>
          <cell r="FJ11182" t="str">
            <v>Other</v>
          </cell>
          <cell r="FK11182" t="str">
            <v>EISAx</v>
          </cell>
          <cell r="FL11182">
            <v>51999.824999999997</v>
          </cell>
        </row>
        <row r="11183">
          <cell r="FI11183" t="str">
            <v>WA</v>
          </cell>
          <cell r="FJ11183" t="str">
            <v>Bathroom</v>
          </cell>
          <cell r="FK11183" t="str">
            <v>EISAq</v>
          </cell>
          <cell r="FL11183">
            <v>228514.56</v>
          </cell>
        </row>
        <row r="11184">
          <cell r="FI11184" t="str">
            <v>WA</v>
          </cell>
          <cell r="FJ11184" t="str">
            <v>Bathroom</v>
          </cell>
          <cell r="FK11184" t="str">
            <v>EISAx</v>
          </cell>
          <cell r="FL11184">
            <v>142821.6</v>
          </cell>
        </row>
        <row r="11185">
          <cell r="FI11185" t="str">
            <v>WA</v>
          </cell>
          <cell r="FJ11185" t="str">
            <v>Bedrooms</v>
          </cell>
          <cell r="FK11185" t="str">
            <v>EISAnqnx</v>
          </cell>
          <cell r="FL11185">
            <v>114257.28</v>
          </cell>
        </row>
        <row r="11186">
          <cell r="FI11186" t="str">
            <v>WA</v>
          </cell>
          <cell r="FJ11186" t="str">
            <v>Bedrooms</v>
          </cell>
          <cell r="FK11186" t="str">
            <v>EISAq</v>
          </cell>
          <cell r="FL11186">
            <v>57128.639999999999</v>
          </cell>
        </row>
        <row r="11187">
          <cell r="FI11187" t="str">
            <v>WA</v>
          </cell>
          <cell r="FJ11187" t="str">
            <v>Bedrooms</v>
          </cell>
          <cell r="FK11187" t="str">
            <v>EISAx</v>
          </cell>
          <cell r="FL11187">
            <v>142821.6</v>
          </cell>
        </row>
        <row r="11188">
          <cell r="FI11188" t="str">
            <v>WA</v>
          </cell>
          <cell r="FJ11188" t="str">
            <v>Exterior</v>
          </cell>
          <cell r="FK11188" t="str">
            <v>EISAnqnx</v>
          </cell>
          <cell r="FL11188">
            <v>285643.2</v>
          </cell>
        </row>
        <row r="11189">
          <cell r="FI11189" t="str">
            <v>WA</v>
          </cell>
          <cell r="FJ11189" t="str">
            <v>Exterior</v>
          </cell>
          <cell r="FK11189" t="str">
            <v>EISAx</v>
          </cell>
          <cell r="FL11189">
            <v>285643.2</v>
          </cell>
        </row>
        <row r="11190">
          <cell r="FI11190" t="str">
            <v>WA</v>
          </cell>
          <cell r="FJ11190" t="str">
            <v>Garage</v>
          </cell>
          <cell r="FK11190" t="str">
            <v>EISAnqnx</v>
          </cell>
          <cell r="FL11190">
            <v>2132802.5600000001</v>
          </cell>
        </row>
        <row r="11191">
          <cell r="FI11191" t="str">
            <v>WA</v>
          </cell>
          <cell r="FJ11191" t="str">
            <v>Kitchen</v>
          </cell>
          <cell r="FK11191" t="str">
            <v>EISAq</v>
          </cell>
          <cell r="FL11191">
            <v>167577.34400000001</v>
          </cell>
        </row>
        <row r="11192">
          <cell r="FI11192" t="str">
            <v>WA</v>
          </cell>
          <cell r="FJ11192" t="str">
            <v>Kitchen</v>
          </cell>
          <cell r="FK11192" t="str">
            <v>EISAx</v>
          </cell>
          <cell r="FL11192">
            <v>190428.79999999999</v>
          </cell>
        </row>
        <row r="11193">
          <cell r="FI11193" t="str">
            <v>WA</v>
          </cell>
          <cell r="FJ11193" t="str">
            <v>Living Room/Family Room</v>
          </cell>
          <cell r="FK11193" t="str">
            <v>EISAnqnx</v>
          </cell>
          <cell r="FL11193">
            <v>142821.6</v>
          </cell>
        </row>
        <row r="11194">
          <cell r="FI11194" t="str">
            <v>WA</v>
          </cell>
          <cell r="FJ11194" t="str">
            <v>Living Room/Family Room</v>
          </cell>
          <cell r="FK11194" t="str">
            <v>EISAq</v>
          </cell>
          <cell r="FL11194">
            <v>85692.96</v>
          </cell>
        </row>
        <row r="11195">
          <cell r="FI11195" t="str">
            <v>WA</v>
          </cell>
          <cell r="FJ11195" t="str">
            <v>Other</v>
          </cell>
          <cell r="FK11195" t="str">
            <v>EISAnqnx</v>
          </cell>
          <cell r="FL11195">
            <v>257078.88</v>
          </cell>
        </row>
        <row r="11196">
          <cell r="FI11196" t="str">
            <v>WA</v>
          </cell>
          <cell r="FJ11196" t="str">
            <v>Other</v>
          </cell>
          <cell r="FK11196" t="str">
            <v>EISAq</v>
          </cell>
          <cell r="FL11196">
            <v>199950.24</v>
          </cell>
        </row>
        <row r="11197">
          <cell r="FI11197" t="str">
            <v>WA</v>
          </cell>
          <cell r="FJ11197" t="str">
            <v>Other</v>
          </cell>
          <cell r="FK11197" t="str">
            <v>EISAx</v>
          </cell>
          <cell r="FL11197">
            <v>142821.6</v>
          </cell>
        </row>
        <row r="11198">
          <cell r="FI11198" t="str">
            <v>WA</v>
          </cell>
          <cell r="FJ11198" t="str">
            <v>Bathroom</v>
          </cell>
          <cell r="FK11198" t="str">
            <v>EISAnqnx</v>
          </cell>
          <cell r="FL11198">
            <v>1266351.52</v>
          </cell>
        </row>
        <row r="11199">
          <cell r="FI11199" t="str">
            <v>WA</v>
          </cell>
          <cell r="FJ11199" t="str">
            <v>Bathroom</v>
          </cell>
          <cell r="FK11199" t="str">
            <v>EISAq</v>
          </cell>
          <cell r="FL11199">
            <v>83788.672000000006</v>
          </cell>
        </row>
        <row r="11200">
          <cell r="FI11200" t="str">
            <v>WA</v>
          </cell>
          <cell r="FJ11200" t="str">
            <v>Bedrooms</v>
          </cell>
          <cell r="FK11200" t="str">
            <v>EISAnqnx</v>
          </cell>
          <cell r="FL11200">
            <v>971186.88</v>
          </cell>
        </row>
        <row r="11201">
          <cell r="FI11201" t="str">
            <v>WA</v>
          </cell>
          <cell r="FJ11201" t="str">
            <v>Exterior</v>
          </cell>
          <cell r="FK11201" t="str">
            <v>EISAnqnx</v>
          </cell>
          <cell r="FL11201">
            <v>1256830.08</v>
          </cell>
        </row>
        <row r="11202">
          <cell r="FI11202" t="str">
            <v>WA</v>
          </cell>
          <cell r="FJ11202" t="str">
            <v>Garage</v>
          </cell>
          <cell r="FK11202" t="str">
            <v>EISAq</v>
          </cell>
          <cell r="FL11202">
            <v>304686.08000000002</v>
          </cell>
        </row>
        <row r="11203">
          <cell r="FI11203" t="str">
            <v>WA</v>
          </cell>
          <cell r="FJ11203" t="str">
            <v>Kitchen</v>
          </cell>
          <cell r="FK11203" t="str">
            <v>EISAnqnx</v>
          </cell>
          <cell r="FL11203">
            <v>457029.12</v>
          </cell>
        </row>
        <row r="11204">
          <cell r="FI11204" t="str">
            <v>WA</v>
          </cell>
          <cell r="FJ11204" t="str">
            <v>Kitchen</v>
          </cell>
          <cell r="FK11204" t="str">
            <v>EISAq</v>
          </cell>
          <cell r="FL11204">
            <v>125683.008</v>
          </cell>
        </row>
        <row r="11205">
          <cell r="FI11205" t="str">
            <v>WA</v>
          </cell>
          <cell r="FJ11205" t="str">
            <v>Kitchen</v>
          </cell>
          <cell r="FK11205" t="str">
            <v>EISAx</v>
          </cell>
          <cell r="FL11205">
            <v>380857.59999999998</v>
          </cell>
        </row>
        <row r="11206">
          <cell r="FI11206" t="str">
            <v>WA</v>
          </cell>
          <cell r="FJ11206" t="str">
            <v>Living Room/Family Room</v>
          </cell>
          <cell r="FK11206" t="str">
            <v>EISAnqnx</v>
          </cell>
          <cell r="FL11206">
            <v>342771.84</v>
          </cell>
        </row>
        <row r="11207">
          <cell r="FI11207" t="str">
            <v>WA</v>
          </cell>
          <cell r="FJ11207" t="str">
            <v>Living Room/Family Room</v>
          </cell>
          <cell r="FK11207" t="str">
            <v>EISAq</v>
          </cell>
          <cell r="FL11207">
            <v>346580.41600000003</v>
          </cell>
        </row>
        <row r="11208">
          <cell r="FI11208" t="str">
            <v>WA</v>
          </cell>
          <cell r="FJ11208" t="str">
            <v>Living Room/Family Room</v>
          </cell>
          <cell r="FK11208" t="str">
            <v>EISAx</v>
          </cell>
          <cell r="FL11208">
            <v>228514.56</v>
          </cell>
        </row>
        <row r="11209">
          <cell r="FI11209" t="str">
            <v>WA</v>
          </cell>
          <cell r="FJ11209" t="str">
            <v>Other</v>
          </cell>
          <cell r="FK11209" t="str">
            <v>EISAnqnx</v>
          </cell>
          <cell r="FL11209">
            <v>1837637.92</v>
          </cell>
        </row>
        <row r="11210">
          <cell r="FI11210" t="str">
            <v>WA</v>
          </cell>
          <cell r="FJ11210" t="str">
            <v>Other</v>
          </cell>
          <cell r="FK11210" t="str">
            <v>EISAq</v>
          </cell>
          <cell r="FL11210">
            <v>750289.47199999995</v>
          </cell>
        </row>
        <row r="11211">
          <cell r="FI11211" t="str">
            <v>ID</v>
          </cell>
          <cell r="FJ11211" t="str">
            <v>Bathroom</v>
          </cell>
          <cell r="FK11211" t="str">
            <v>EISAnqnx</v>
          </cell>
          <cell r="FL11211">
            <v>227145.84</v>
          </cell>
        </row>
        <row r="11212">
          <cell r="FI11212" t="str">
            <v>ID</v>
          </cell>
          <cell r="FJ11212" t="str">
            <v>Bathroom</v>
          </cell>
          <cell r="FK11212" t="str">
            <v>EISAq</v>
          </cell>
          <cell r="FL11212">
            <v>56786.46</v>
          </cell>
        </row>
        <row r="11213">
          <cell r="FI11213" t="str">
            <v>ID</v>
          </cell>
          <cell r="FJ11213" t="str">
            <v>Bedrooms</v>
          </cell>
          <cell r="FK11213" t="str">
            <v>EISAnqnx</v>
          </cell>
          <cell r="FL11213">
            <v>227145.84</v>
          </cell>
        </row>
        <row r="11214">
          <cell r="FI11214" t="str">
            <v>ID</v>
          </cell>
          <cell r="FJ11214" t="str">
            <v>Bedrooms</v>
          </cell>
          <cell r="FK11214" t="str">
            <v>EISAq</v>
          </cell>
          <cell r="FL11214">
            <v>83286.808000000005</v>
          </cell>
        </row>
        <row r="11215">
          <cell r="FI11215" t="str">
            <v>ID</v>
          </cell>
          <cell r="FJ11215" t="str">
            <v>Exterior</v>
          </cell>
          <cell r="FK11215" t="str">
            <v>EISAnqnx</v>
          </cell>
          <cell r="FL11215">
            <v>227145.84</v>
          </cell>
        </row>
        <row r="11216">
          <cell r="FI11216" t="str">
            <v>ID</v>
          </cell>
          <cell r="FJ11216" t="str">
            <v>Kitchen</v>
          </cell>
          <cell r="FK11216" t="str">
            <v>EISAnqnx</v>
          </cell>
          <cell r="FL11216">
            <v>227145.84</v>
          </cell>
        </row>
        <row r="11217">
          <cell r="FI11217" t="str">
            <v>ID</v>
          </cell>
          <cell r="FJ11217" t="str">
            <v>Living Room/Family Room</v>
          </cell>
          <cell r="FK11217" t="str">
            <v>EISAq</v>
          </cell>
          <cell r="FL11217">
            <v>166573.61600000001</v>
          </cell>
        </row>
        <row r="11218">
          <cell r="FI11218" t="str">
            <v>ID</v>
          </cell>
          <cell r="FJ11218" t="str">
            <v>Other</v>
          </cell>
          <cell r="FK11218" t="str">
            <v>EISAnqnx</v>
          </cell>
          <cell r="FL11218">
            <v>681437.52</v>
          </cell>
        </row>
        <row r="11219">
          <cell r="FI11219" t="str">
            <v>ID</v>
          </cell>
          <cell r="FJ11219" t="str">
            <v>Other</v>
          </cell>
          <cell r="FK11219" t="str">
            <v>EISAq</v>
          </cell>
          <cell r="FL11219">
            <v>166573.61600000001</v>
          </cell>
        </row>
        <row r="11220">
          <cell r="FI11220" t="str">
            <v>MT</v>
          </cell>
          <cell r="FJ11220" t="str">
            <v>Bathroom</v>
          </cell>
          <cell r="FK11220" t="str">
            <v>EISAnqnx</v>
          </cell>
          <cell r="FL11220">
            <v>468794.92</v>
          </cell>
        </row>
        <row r="11221">
          <cell r="FI11221" t="str">
            <v>MT</v>
          </cell>
          <cell r="FJ11221" t="str">
            <v>Bathroom</v>
          </cell>
          <cell r="FK11221" t="str">
            <v>EISAq</v>
          </cell>
          <cell r="FL11221">
            <v>340941.76</v>
          </cell>
        </row>
        <row r="11222">
          <cell r="FI11222" t="str">
            <v>MT</v>
          </cell>
          <cell r="FJ11222" t="str">
            <v>Bathroom</v>
          </cell>
          <cell r="FK11222" t="str">
            <v>EISAx</v>
          </cell>
          <cell r="FL11222">
            <v>436831.63</v>
          </cell>
        </row>
        <row r="11223">
          <cell r="FI11223" t="str">
            <v>MT</v>
          </cell>
          <cell r="FJ11223" t="str">
            <v>Bedrooms</v>
          </cell>
          <cell r="FK11223" t="str">
            <v>EISAnqnx</v>
          </cell>
          <cell r="FL11223">
            <v>639265.80000000005</v>
          </cell>
        </row>
        <row r="11224">
          <cell r="FI11224" t="str">
            <v>MT</v>
          </cell>
          <cell r="FJ11224" t="str">
            <v>Bedrooms</v>
          </cell>
          <cell r="FK11224" t="str">
            <v>EISAq</v>
          </cell>
          <cell r="FL11224">
            <v>106544.3</v>
          </cell>
        </row>
        <row r="11225">
          <cell r="FI11225" t="str">
            <v>MT</v>
          </cell>
          <cell r="FJ11225" t="str">
            <v>Bedrooms</v>
          </cell>
          <cell r="FK11225" t="str">
            <v>EISAx</v>
          </cell>
          <cell r="FL11225">
            <v>958898.7</v>
          </cell>
        </row>
        <row r="11226">
          <cell r="FI11226" t="str">
            <v>MT</v>
          </cell>
          <cell r="FJ11226" t="str">
            <v>Exterior</v>
          </cell>
          <cell r="FK11226" t="str">
            <v>EISAnqnx</v>
          </cell>
          <cell r="FL11226">
            <v>511412.64</v>
          </cell>
        </row>
        <row r="11227">
          <cell r="FI11227" t="str">
            <v>MT</v>
          </cell>
          <cell r="FJ11227" t="str">
            <v>Garage</v>
          </cell>
          <cell r="FK11227" t="str">
            <v>EISAnqnx</v>
          </cell>
          <cell r="FL11227">
            <v>0</v>
          </cell>
        </row>
        <row r="11228">
          <cell r="FI11228" t="str">
            <v>MT</v>
          </cell>
          <cell r="FJ11228" t="str">
            <v>Kitchen</v>
          </cell>
          <cell r="FK11228" t="str">
            <v>EISAnqnx</v>
          </cell>
          <cell r="FL11228">
            <v>340941.76</v>
          </cell>
        </row>
        <row r="11229">
          <cell r="FI11229" t="str">
            <v>MT</v>
          </cell>
          <cell r="FJ11229" t="str">
            <v>Kitchen</v>
          </cell>
          <cell r="FK11229" t="str">
            <v>EISAq</v>
          </cell>
          <cell r="FL11229">
            <v>545506.81599999999</v>
          </cell>
        </row>
        <row r="11230">
          <cell r="FI11230" t="str">
            <v>MT</v>
          </cell>
          <cell r="FJ11230" t="str">
            <v>Kitchen</v>
          </cell>
          <cell r="FK11230" t="str">
            <v>EISAx</v>
          </cell>
          <cell r="FL11230">
            <v>969553.13</v>
          </cell>
        </row>
        <row r="11231">
          <cell r="FI11231" t="str">
            <v>MT</v>
          </cell>
          <cell r="FJ11231" t="str">
            <v>Other</v>
          </cell>
          <cell r="FK11231" t="str">
            <v>EISAnqnx</v>
          </cell>
          <cell r="FL11231">
            <v>639265.80000000005</v>
          </cell>
        </row>
        <row r="11232">
          <cell r="FI11232" t="str">
            <v>MT</v>
          </cell>
          <cell r="FJ11232" t="str">
            <v>Other</v>
          </cell>
          <cell r="FK11232" t="str">
            <v>EISAq</v>
          </cell>
          <cell r="FL11232">
            <v>140638.476</v>
          </cell>
        </row>
        <row r="11233">
          <cell r="FI11233" t="str">
            <v>MT</v>
          </cell>
          <cell r="FJ11233" t="str">
            <v>Other</v>
          </cell>
          <cell r="FK11233" t="str">
            <v>EISAx</v>
          </cell>
          <cell r="FL11233">
            <v>1598164.5</v>
          </cell>
        </row>
        <row r="11234">
          <cell r="FI11234" t="str">
            <v>ID</v>
          </cell>
          <cell r="FJ11234" t="str">
            <v>Bathroom</v>
          </cell>
          <cell r="FK11234" t="str">
            <v>EISAnqnx</v>
          </cell>
          <cell r="FL11234">
            <v>2422888.96</v>
          </cell>
        </row>
        <row r="11235">
          <cell r="FI11235" t="str">
            <v>ID</v>
          </cell>
          <cell r="FJ11235" t="str">
            <v>Bedrooms</v>
          </cell>
          <cell r="FK11235" t="str">
            <v>EISAnqnx</v>
          </cell>
          <cell r="FL11235">
            <v>1514305.6</v>
          </cell>
        </row>
        <row r="11236">
          <cell r="FI11236" t="str">
            <v>ID</v>
          </cell>
          <cell r="FJ11236" t="str">
            <v>Bedrooms</v>
          </cell>
          <cell r="FK11236" t="str">
            <v>EISAq</v>
          </cell>
          <cell r="FL11236">
            <v>113572.92</v>
          </cell>
        </row>
        <row r="11237">
          <cell r="FI11237" t="str">
            <v>ID</v>
          </cell>
          <cell r="FJ11237" t="str">
            <v>Bedrooms</v>
          </cell>
          <cell r="FK11237" t="str">
            <v>EISAx</v>
          </cell>
          <cell r="FL11237">
            <v>75715.28</v>
          </cell>
        </row>
        <row r="11238">
          <cell r="FI11238" t="str">
            <v>ID</v>
          </cell>
          <cell r="FJ11238" t="str">
            <v>Exterior</v>
          </cell>
          <cell r="FK11238" t="str">
            <v>EISAnqnx</v>
          </cell>
          <cell r="FL11238">
            <v>605722.24</v>
          </cell>
        </row>
        <row r="11239">
          <cell r="FI11239" t="str">
            <v>ID</v>
          </cell>
          <cell r="FJ11239" t="str">
            <v>Exterior</v>
          </cell>
          <cell r="FK11239" t="str">
            <v>EISAq</v>
          </cell>
          <cell r="FL11239">
            <v>113572.92</v>
          </cell>
        </row>
        <row r="11240">
          <cell r="FI11240" t="str">
            <v>ID</v>
          </cell>
          <cell r="FJ11240" t="str">
            <v>Garage</v>
          </cell>
          <cell r="FK11240" t="str">
            <v>EISAnqnx</v>
          </cell>
          <cell r="FL11240">
            <v>681437.52</v>
          </cell>
        </row>
        <row r="11241">
          <cell r="FI11241" t="str">
            <v>ID</v>
          </cell>
          <cell r="FJ11241" t="str">
            <v>Garage</v>
          </cell>
          <cell r="FK11241" t="str">
            <v>EISAq</v>
          </cell>
          <cell r="FL11241">
            <v>189288.2</v>
          </cell>
        </row>
        <row r="11242">
          <cell r="FI11242" t="str">
            <v>ID</v>
          </cell>
          <cell r="FJ11242" t="str">
            <v>Kitchen</v>
          </cell>
          <cell r="FK11242" t="str">
            <v>EISAnqnx</v>
          </cell>
          <cell r="FL11242">
            <v>227145.84</v>
          </cell>
        </row>
        <row r="11243">
          <cell r="FI11243" t="str">
            <v>ID</v>
          </cell>
          <cell r="FJ11243" t="str">
            <v>Kitchen</v>
          </cell>
          <cell r="FK11243" t="str">
            <v>EISAq</v>
          </cell>
          <cell r="FL11243">
            <v>605722.24</v>
          </cell>
        </row>
        <row r="11244">
          <cell r="FI11244" t="str">
            <v>ID</v>
          </cell>
          <cell r="FJ11244" t="str">
            <v>Living Room/Family Room</v>
          </cell>
          <cell r="FK11244" t="str">
            <v>EISAnqnx</v>
          </cell>
          <cell r="FL11244">
            <v>2044312.56</v>
          </cell>
        </row>
        <row r="11245">
          <cell r="FI11245" t="str">
            <v>ID</v>
          </cell>
          <cell r="FJ11245" t="str">
            <v>Living Room/Family Room</v>
          </cell>
          <cell r="FK11245" t="str">
            <v>EISAx</v>
          </cell>
          <cell r="FL11245">
            <v>378576.4</v>
          </cell>
        </row>
        <row r="11246">
          <cell r="FI11246" t="str">
            <v>ID</v>
          </cell>
          <cell r="FJ11246" t="str">
            <v>Other</v>
          </cell>
          <cell r="FK11246" t="str">
            <v>EISAnqnx</v>
          </cell>
          <cell r="FL11246">
            <v>681437.52</v>
          </cell>
        </row>
        <row r="11247">
          <cell r="FI11247" t="str">
            <v>ID</v>
          </cell>
          <cell r="FJ11247" t="str">
            <v>Other</v>
          </cell>
          <cell r="FK11247" t="str">
            <v>EISAq</v>
          </cell>
          <cell r="FL11247">
            <v>227145.84</v>
          </cell>
        </row>
        <row r="11248">
          <cell r="FI11248" t="str">
            <v>ID</v>
          </cell>
          <cell r="FJ11248" t="str">
            <v>Other</v>
          </cell>
          <cell r="FK11248" t="str">
            <v>EISAx</v>
          </cell>
          <cell r="FL11248">
            <v>908583.36</v>
          </cell>
        </row>
        <row r="11249">
          <cell r="FI11249" t="str">
            <v>OR</v>
          </cell>
          <cell r="FJ11249" t="str">
            <v>Bathroom</v>
          </cell>
          <cell r="FK11249" t="str">
            <v>EISAq</v>
          </cell>
          <cell r="FL11249">
            <v>72571.14</v>
          </cell>
        </row>
        <row r="11250">
          <cell r="FI11250" t="str">
            <v>OR</v>
          </cell>
          <cell r="FJ11250" t="str">
            <v>Bathroom</v>
          </cell>
          <cell r="FK11250" t="str">
            <v>EISAx</v>
          </cell>
          <cell r="FL11250">
            <v>725711.4</v>
          </cell>
        </row>
        <row r="11251">
          <cell r="FI11251" t="str">
            <v>OR</v>
          </cell>
          <cell r="FJ11251" t="str">
            <v>Bedrooms</v>
          </cell>
          <cell r="FK11251" t="str">
            <v>EISAnqnx</v>
          </cell>
          <cell r="FL11251">
            <v>387046.08</v>
          </cell>
        </row>
        <row r="11252">
          <cell r="FI11252" t="str">
            <v>OR</v>
          </cell>
          <cell r="FJ11252" t="str">
            <v>Bedrooms</v>
          </cell>
          <cell r="FK11252" t="str">
            <v>EISAq</v>
          </cell>
          <cell r="FL11252">
            <v>201586.5</v>
          </cell>
        </row>
        <row r="11253">
          <cell r="FI11253" t="str">
            <v>OR</v>
          </cell>
          <cell r="FJ11253" t="str">
            <v>Bedrooms</v>
          </cell>
          <cell r="FK11253" t="str">
            <v>EISAx</v>
          </cell>
          <cell r="FL11253">
            <v>419299.92</v>
          </cell>
        </row>
        <row r="11254">
          <cell r="FI11254" t="str">
            <v>OR</v>
          </cell>
          <cell r="FJ11254" t="str">
            <v>Exterior</v>
          </cell>
          <cell r="FK11254" t="str">
            <v>EISAx</v>
          </cell>
          <cell r="FL11254">
            <v>1064376.72</v>
          </cell>
        </row>
        <row r="11255">
          <cell r="FI11255" t="str">
            <v>OR</v>
          </cell>
          <cell r="FJ11255" t="str">
            <v>Garage</v>
          </cell>
          <cell r="FK11255" t="str">
            <v>EISAq</v>
          </cell>
          <cell r="FL11255">
            <v>258030.72</v>
          </cell>
        </row>
        <row r="11256">
          <cell r="FI11256" t="str">
            <v>OR</v>
          </cell>
          <cell r="FJ11256" t="str">
            <v>Kitchen</v>
          </cell>
          <cell r="FK11256" t="str">
            <v>EISAq</v>
          </cell>
          <cell r="FL11256">
            <v>129015.36</v>
          </cell>
        </row>
        <row r="11257">
          <cell r="FI11257" t="str">
            <v>OR</v>
          </cell>
          <cell r="FJ11257" t="str">
            <v>Kitchen</v>
          </cell>
          <cell r="FK11257" t="str">
            <v>EISAx</v>
          </cell>
          <cell r="FL11257">
            <v>96761.52</v>
          </cell>
        </row>
        <row r="11258">
          <cell r="FI11258" t="str">
            <v>OR</v>
          </cell>
          <cell r="FJ11258" t="str">
            <v>Living Room/Family Room</v>
          </cell>
          <cell r="FK11258" t="str">
            <v>EISAq</v>
          </cell>
          <cell r="FL11258">
            <v>141916.89600000001</v>
          </cell>
        </row>
        <row r="11259">
          <cell r="FI11259" t="str">
            <v>OR</v>
          </cell>
          <cell r="FJ11259" t="str">
            <v>Other</v>
          </cell>
          <cell r="FK11259" t="str">
            <v>EISAnqnx</v>
          </cell>
          <cell r="FL11259">
            <v>217713.42</v>
          </cell>
        </row>
        <row r="11260">
          <cell r="FI11260" t="str">
            <v>OR</v>
          </cell>
          <cell r="FJ11260" t="str">
            <v>Other</v>
          </cell>
          <cell r="FK11260" t="str">
            <v>EISAq</v>
          </cell>
          <cell r="FL11260">
            <v>177396.12</v>
          </cell>
        </row>
        <row r="11261">
          <cell r="FI11261" t="str">
            <v>MT</v>
          </cell>
          <cell r="FJ11261" t="str">
            <v>Bathroom</v>
          </cell>
          <cell r="FK11261" t="str">
            <v>EISAnqnx</v>
          </cell>
          <cell r="FL11261">
            <v>1662091.08</v>
          </cell>
        </row>
        <row r="11262">
          <cell r="FI11262" t="str">
            <v>MT</v>
          </cell>
          <cell r="FJ11262" t="str">
            <v>Bedrooms</v>
          </cell>
          <cell r="FK11262" t="str">
            <v>EISAq</v>
          </cell>
          <cell r="FL11262">
            <v>468794.92</v>
          </cell>
        </row>
        <row r="11263">
          <cell r="FI11263" t="str">
            <v>MT</v>
          </cell>
          <cell r="FJ11263" t="str">
            <v>Bedrooms</v>
          </cell>
          <cell r="FK11263" t="str">
            <v>EISAx</v>
          </cell>
          <cell r="FL11263">
            <v>85235.44</v>
          </cell>
        </row>
        <row r="11264">
          <cell r="FI11264" t="str">
            <v>MT</v>
          </cell>
          <cell r="FJ11264" t="str">
            <v>Exterior</v>
          </cell>
          <cell r="FK11264" t="str">
            <v>EISAnqnx</v>
          </cell>
          <cell r="FL11264">
            <v>127853.16</v>
          </cell>
        </row>
        <row r="11265">
          <cell r="FI11265" t="str">
            <v>MT</v>
          </cell>
          <cell r="FJ11265" t="str">
            <v>Exterior</v>
          </cell>
          <cell r="FK11265" t="str">
            <v>EISAx</v>
          </cell>
          <cell r="FL11265">
            <v>277015.18</v>
          </cell>
        </row>
        <row r="11266">
          <cell r="FI11266" t="str">
            <v>MT</v>
          </cell>
          <cell r="FJ11266" t="str">
            <v>Kitchen</v>
          </cell>
          <cell r="FK11266" t="str">
            <v>EISAq</v>
          </cell>
          <cell r="FL11266">
            <v>1022825.28</v>
          </cell>
        </row>
        <row r="11267">
          <cell r="FI11267" t="str">
            <v>MT</v>
          </cell>
          <cell r="FJ11267" t="str">
            <v>Living Room/Family Room</v>
          </cell>
          <cell r="FK11267" t="str">
            <v>EISAnqnx</v>
          </cell>
          <cell r="FL11267">
            <v>575339.22</v>
          </cell>
        </row>
        <row r="11268">
          <cell r="FI11268" t="str">
            <v>MT</v>
          </cell>
          <cell r="FJ11268" t="str">
            <v>Living Room/Family Room</v>
          </cell>
          <cell r="FK11268" t="str">
            <v>EISAq</v>
          </cell>
          <cell r="FL11268">
            <v>417653.65600000002</v>
          </cell>
        </row>
        <row r="11269">
          <cell r="FI11269" t="str">
            <v>MT</v>
          </cell>
          <cell r="FJ11269" t="str">
            <v>Other</v>
          </cell>
          <cell r="FK11269" t="str">
            <v>EISAnqnx</v>
          </cell>
          <cell r="FL11269">
            <v>1438348.05</v>
          </cell>
        </row>
        <row r="11270">
          <cell r="FI11270" t="str">
            <v>MT</v>
          </cell>
          <cell r="FJ11270" t="str">
            <v>Other</v>
          </cell>
          <cell r="FK11270" t="str">
            <v>EISAq</v>
          </cell>
          <cell r="FL11270">
            <v>579600.99199999997</v>
          </cell>
        </row>
        <row r="11271">
          <cell r="FI11271" t="str">
            <v>MT</v>
          </cell>
          <cell r="FJ11271" t="str">
            <v>Other</v>
          </cell>
          <cell r="FK11271" t="str">
            <v>EISAx</v>
          </cell>
          <cell r="FL11271">
            <v>415522.77</v>
          </cell>
        </row>
        <row r="11272">
          <cell r="FI11272" t="str">
            <v>ID</v>
          </cell>
          <cell r="FJ11272" t="str">
            <v>Bathroom</v>
          </cell>
          <cell r="FK11272" t="str">
            <v>EISAnqnx</v>
          </cell>
          <cell r="FL11272">
            <v>3255757.04</v>
          </cell>
        </row>
        <row r="11273">
          <cell r="FI11273" t="str">
            <v>ID</v>
          </cell>
          <cell r="FJ11273" t="str">
            <v>Bedrooms</v>
          </cell>
          <cell r="FK11273" t="str">
            <v>EISAnqnx</v>
          </cell>
          <cell r="FL11273">
            <v>2044312.56</v>
          </cell>
        </row>
        <row r="11274">
          <cell r="FI11274" t="str">
            <v>ID</v>
          </cell>
          <cell r="FJ11274" t="str">
            <v>Bedrooms</v>
          </cell>
          <cell r="FK11274" t="str">
            <v>EISAq</v>
          </cell>
          <cell r="FL11274">
            <v>908583.36</v>
          </cell>
        </row>
        <row r="11275">
          <cell r="FI11275" t="str">
            <v>ID</v>
          </cell>
          <cell r="FJ11275" t="str">
            <v>Exterior</v>
          </cell>
          <cell r="FK11275" t="str">
            <v>EISAnqnx</v>
          </cell>
          <cell r="FL11275">
            <v>454291.68</v>
          </cell>
        </row>
        <row r="11276">
          <cell r="FI11276" t="str">
            <v>ID</v>
          </cell>
          <cell r="FJ11276" t="str">
            <v>Exterior</v>
          </cell>
          <cell r="FK11276" t="str">
            <v>EISAx</v>
          </cell>
          <cell r="FL11276">
            <v>1703593.8</v>
          </cell>
        </row>
        <row r="11277">
          <cell r="FI11277" t="str">
            <v>ID</v>
          </cell>
          <cell r="FJ11277" t="str">
            <v>Kitchen</v>
          </cell>
          <cell r="FK11277" t="str">
            <v>EISAq</v>
          </cell>
          <cell r="FL11277">
            <v>454291.68</v>
          </cell>
        </row>
        <row r="11278">
          <cell r="FI11278" t="str">
            <v>ID</v>
          </cell>
          <cell r="FJ11278" t="str">
            <v>Living Room/Family Room</v>
          </cell>
          <cell r="FK11278" t="str">
            <v>EISAnqnx</v>
          </cell>
          <cell r="FL11278">
            <v>2498604.2400000002</v>
          </cell>
        </row>
        <row r="11279">
          <cell r="FI11279" t="str">
            <v>ID</v>
          </cell>
          <cell r="FJ11279" t="str">
            <v>Living Room/Family Room</v>
          </cell>
          <cell r="FK11279" t="str">
            <v>EISAq</v>
          </cell>
          <cell r="FL11279">
            <v>113572.92</v>
          </cell>
        </row>
        <row r="11280">
          <cell r="FI11280" t="str">
            <v>ID</v>
          </cell>
          <cell r="FJ11280" t="str">
            <v>Living Room/Family Room</v>
          </cell>
          <cell r="FK11280" t="str">
            <v>EISAx</v>
          </cell>
          <cell r="FL11280">
            <v>492149.32</v>
          </cell>
        </row>
        <row r="11281">
          <cell r="FI11281" t="str">
            <v>ID</v>
          </cell>
          <cell r="FJ11281" t="str">
            <v>Other</v>
          </cell>
          <cell r="FK11281" t="str">
            <v>EISAnqnx</v>
          </cell>
          <cell r="FL11281">
            <v>1968597.28</v>
          </cell>
        </row>
        <row r="11282">
          <cell r="FI11282" t="str">
            <v>OR</v>
          </cell>
          <cell r="FJ11282" t="str">
            <v>Bathroom</v>
          </cell>
          <cell r="FK11282" t="str">
            <v>EISAnqnx</v>
          </cell>
          <cell r="FL11282">
            <v>451553.76</v>
          </cell>
        </row>
        <row r="11283">
          <cell r="FI11283" t="str">
            <v>OR</v>
          </cell>
          <cell r="FJ11283" t="str">
            <v>Bathroom</v>
          </cell>
          <cell r="FK11283" t="str">
            <v>EISAq</v>
          </cell>
          <cell r="FL11283">
            <v>45155.376000000004</v>
          </cell>
        </row>
        <row r="11284">
          <cell r="FI11284" t="str">
            <v>OR</v>
          </cell>
          <cell r="FJ11284" t="str">
            <v>Bathroom</v>
          </cell>
          <cell r="FK11284" t="str">
            <v>EISAx</v>
          </cell>
          <cell r="FL11284">
            <v>685394.1</v>
          </cell>
        </row>
        <row r="11285">
          <cell r="FI11285" t="str">
            <v>OR</v>
          </cell>
          <cell r="FJ11285" t="str">
            <v>Bedrooms</v>
          </cell>
          <cell r="FK11285" t="str">
            <v>EISAnqnx</v>
          </cell>
          <cell r="FL11285">
            <v>709584.48</v>
          </cell>
        </row>
        <row r="11286">
          <cell r="FI11286" t="str">
            <v>OR</v>
          </cell>
          <cell r="FJ11286" t="str">
            <v>Bedrooms</v>
          </cell>
          <cell r="FK11286" t="str">
            <v>EISAq</v>
          </cell>
          <cell r="FL11286">
            <v>24190.38</v>
          </cell>
        </row>
        <row r="11287">
          <cell r="FI11287" t="str">
            <v>OR</v>
          </cell>
          <cell r="FJ11287" t="str">
            <v>Exterior</v>
          </cell>
          <cell r="FK11287" t="str">
            <v>EISAnqnx</v>
          </cell>
          <cell r="FL11287">
            <v>258030.72</v>
          </cell>
        </row>
        <row r="11288">
          <cell r="FI11288" t="str">
            <v>OR</v>
          </cell>
          <cell r="FJ11288" t="str">
            <v>Exterior</v>
          </cell>
          <cell r="FK11288" t="str">
            <v>EISAq</v>
          </cell>
          <cell r="FL11288">
            <v>72571.14</v>
          </cell>
        </row>
        <row r="11289">
          <cell r="FI11289" t="str">
            <v>OR</v>
          </cell>
          <cell r="FJ11289" t="str">
            <v>Exterior</v>
          </cell>
          <cell r="FK11289" t="str">
            <v>EISAx</v>
          </cell>
          <cell r="FL11289">
            <v>645076.80000000005</v>
          </cell>
        </row>
        <row r="11290">
          <cell r="FI11290" t="str">
            <v>OR</v>
          </cell>
          <cell r="FJ11290" t="str">
            <v>Garage</v>
          </cell>
          <cell r="FK11290" t="str">
            <v>EISAq</v>
          </cell>
          <cell r="FL11290">
            <v>645076.80000000005</v>
          </cell>
        </row>
        <row r="11291">
          <cell r="FI11291" t="str">
            <v>OR</v>
          </cell>
          <cell r="FJ11291" t="str">
            <v>Kitchen</v>
          </cell>
          <cell r="FK11291" t="str">
            <v>EISAnqnx</v>
          </cell>
          <cell r="FL11291">
            <v>64507.68</v>
          </cell>
        </row>
        <row r="11292">
          <cell r="FI11292" t="str">
            <v>OR</v>
          </cell>
          <cell r="FJ11292" t="str">
            <v>Kitchen</v>
          </cell>
          <cell r="FK11292" t="str">
            <v>EISAq</v>
          </cell>
          <cell r="FL11292">
            <v>162881.89199999999</v>
          </cell>
        </row>
        <row r="11293">
          <cell r="FI11293" t="str">
            <v>OR</v>
          </cell>
          <cell r="FJ11293" t="str">
            <v>Living Room/Family Room</v>
          </cell>
          <cell r="FK11293" t="str">
            <v>EISAnqnx</v>
          </cell>
          <cell r="FL11293">
            <v>516061.44</v>
          </cell>
        </row>
        <row r="11294">
          <cell r="FI11294" t="str">
            <v>OR</v>
          </cell>
          <cell r="FJ11294" t="str">
            <v>Living Room/Family Room</v>
          </cell>
          <cell r="FK11294" t="str">
            <v>EISAq</v>
          </cell>
          <cell r="FL11294">
            <v>169332.66</v>
          </cell>
        </row>
        <row r="11295">
          <cell r="FI11295" t="str">
            <v>OR</v>
          </cell>
          <cell r="FJ11295" t="str">
            <v>Other</v>
          </cell>
          <cell r="FK11295" t="str">
            <v>EISAnqnx</v>
          </cell>
          <cell r="FL11295">
            <v>2031991.92</v>
          </cell>
        </row>
        <row r="11296">
          <cell r="FI11296" t="str">
            <v>OR</v>
          </cell>
          <cell r="FJ11296" t="str">
            <v>Other</v>
          </cell>
          <cell r="FK11296" t="str">
            <v>EISAq</v>
          </cell>
          <cell r="FL11296">
            <v>214488.03599999999</v>
          </cell>
        </row>
        <row r="11297">
          <cell r="FI11297" t="str">
            <v>OR</v>
          </cell>
          <cell r="FJ11297" t="str">
            <v>Other</v>
          </cell>
          <cell r="FK11297" t="str">
            <v>EISAx</v>
          </cell>
          <cell r="FL11297">
            <v>499934.52</v>
          </cell>
        </row>
        <row r="11298">
          <cell r="FI11298" t="str">
            <v>WA</v>
          </cell>
          <cell r="FJ11298" t="str">
            <v>Bathroom</v>
          </cell>
          <cell r="FK11298" t="str">
            <v>EISAx</v>
          </cell>
          <cell r="FL11298">
            <v>1770987.84</v>
          </cell>
        </row>
        <row r="11299">
          <cell r="FI11299" t="str">
            <v>WA</v>
          </cell>
          <cell r="FJ11299" t="str">
            <v>Bedrooms</v>
          </cell>
          <cell r="FK11299" t="str">
            <v>EISAnqnx</v>
          </cell>
          <cell r="FL11299">
            <v>2666003.2000000002</v>
          </cell>
        </row>
        <row r="11300">
          <cell r="FI11300" t="str">
            <v>WA</v>
          </cell>
          <cell r="FJ11300" t="str">
            <v>Bedrooms</v>
          </cell>
          <cell r="FK11300" t="str">
            <v>EISAq</v>
          </cell>
          <cell r="FL11300">
            <v>114257.28</v>
          </cell>
        </row>
        <row r="11301">
          <cell r="FI11301" t="str">
            <v>WA</v>
          </cell>
          <cell r="FJ11301" t="str">
            <v>Bedrooms</v>
          </cell>
          <cell r="FK11301" t="str">
            <v>EISAx</v>
          </cell>
          <cell r="FL11301">
            <v>571286.4</v>
          </cell>
        </row>
        <row r="11302">
          <cell r="FI11302" t="str">
            <v>WA</v>
          </cell>
          <cell r="FJ11302" t="str">
            <v>Exterior</v>
          </cell>
          <cell r="FK11302" t="str">
            <v>EISAnqnx</v>
          </cell>
          <cell r="FL11302">
            <v>457029.12</v>
          </cell>
        </row>
        <row r="11303">
          <cell r="FI11303" t="str">
            <v>WA</v>
          </cell>
          <cell r="FJ11303" t="str">
            <v>Exterior</v>
          </cell>
          <cell r="FK11303" t="str">
            <v>EISAx</v>
          </cell>
          <cell r="FL11303">
            <v>742672.32</v>
          </cell>
        </row>
        <row r="11304">
          <cell r="FI11304" t="str">
            <v>WA</v>
          </cell>
          <cell r="FJ11304" t="str">
            <v>Garage</v>
          </cell>
          <cell r="FK11304" t="str">
            <v>EISAnqnx</v>
          </cell>
          <cell r="FL11304">
            <v>685543.68</v>
          </cell>
        </row>
        <row r="11305">
          <cell r="FI11305" t="str">
            <v>WA</v>
          </cell>
          <cell r="FJ11305" t="str">
            <v>Garage</v>
          </cell>
          <cell r="FK11305" t="str">
            <v>EISAq</v>
          </cell>
          <cell r="FL11305">
            <v>125683.008</v>
          </cell>
        </row>
        <row r="11306">
          <cell r="FI11306" t="str">
            <v>WA</v>
          </cell>
          <cell r="FJ11306" t="str">
            <v>Kitchen</v>
          </cell>
          <cell r="FK11306" t="str">
            <v>EISAx</v>
          </cell>
          <cell r="FL11306">
            <v>1428216</v>
          </cell>
        </row>
        <row r="11307">
          <cell r="FI11307" t="str">
            <v>WA</v>
          </cell>
          <cell r="FJ11307" t="str">
            <v>Living Room/Family Room</v>
          </cell>
          <cell r="FK11307" t="str">
            <v>EISAnqnx</v>
          </cell>
          <cell r="FL11307">
            <v>304686.08000000002</v>
          </cell>
        </row>
        <row r="11308">
          <cell r="FI11308" t="str">
            <v>WA</v>
          </cell>
          <cell r="FJ11308" t="str">
            <v>Living Room/Family Room</v>
          </cell>
          <cell r="FK11308" t="str">
            <v>EISAx</v>
          </cell>
          <cell r="FL11308">
            <v>190428.79999999999</v>
          </cell>
        </row>
        <row r="11309">
          <cell r="FI11309" t="str">
            <v>WA</v>
          </cell>
          <cell r="FJ11309" t="str">
            <v>Other</v>
          </cell>
          <cell r="FK11309" t="str">
            <v>EISAnqnx</v>
          </cell>
          <cell r="FL11309">
            <v>1256830.08</v>
          </cell>
        </row>
        <row r="11310">
          <cell r="FI11310" t="str">
            <v>WA</v>
          </cell>
          <cell r="FJ11310" t="str">
            <v>Other</v>
          </cell>
          <cell r="FK11310" t="str">
            <v>EISAq</v>
          </cell>
          <cell r="FL11310">
            <v>57128.639999999999</v>
          </cell>
        </row>
        <row r="11311">
          <cell r="FI11311" t="str">
            <v>WA</v>
          </cell>
          <cell r="FJ11311" t="str">
            <v>Other</v>
          </cell>
          <cell r="FK11311" t="str">
            <v>EISAx</v>
          </cell>
          <cell r="FL11311">
            <v>1685294.8800000001</v>
          </cell>
        </row>
        <row r="11312">
          <cell r="FI11312" t="str">
            <v>ID</v>
          </cell>
          <cell r="FJ11312" t="str">
            <v>Bathroom</v>
          </cell>
          <cell r="FK11312" t="str">
            <v>EISAnqnx</v>
          </cell>
          <cell r="FL11312">
            <v>71547.899999999994</v>
          </cell>
        </row>
        <row r="11313">
          <cell r="FI11313" t="str">
            <v>ID</v>
          </cell>
          <cell r="FJ11313" t="str">
            <v>Bedrooms</v>
          </cell>
          <cell r="FK11313" t="str">
            <v>EISAnqnx</v>
          </cell>
          <cell r="FL11313">
            <v>190794.4</v>
          </cell>
        </row>
        <row r="11314">
          <cell r="FI11314" t="str">
            <v>ID</v>
          </cell>
          <cell r="FJ11314" t="str">
            <v>Exterior</v>
          </cell>
          <cell r="FK11314" t="str">
            <v>EISAnqnx</v>
          </cell>
          <cell r="FL11314">
            <v>71547.899999999994</v>
          </cell>
        </row>
        <row r="11315">
          <cell r="FI11315" t="str">
            <v>ID</v>
          </cell>
          <cell r="FJ11315" t="str">
            <v>Living Room/Family Room</v>
          </cell>
          <cell r="FK11315" t="str">
            <v>EISAq</v>
          </cell>
          <cell r="FL11315">
            <v>17886.974999999999</v>
          </cell>
        </row>
        <row r="11316">
          <cell r="FI11316" t="str">
            <v>WA</v>
          </cell>
          <cell r="FJ11316" t="str">
            <v>Bathroom</v>
          </cell>
          <cell r="FK11316" t="str">
            <v>EISAnqnx</v>
          </cell>
          <cell r="FL11316">
            <v>1046445.12</v>
          </cell>
        </row>
        <row r="11317">
          <cell r="FI11317" t="str">
            <v>WA</v>
          </cell>
          <cell r="FJ11317" t="str">
            <v>Bathroom</v>
          </cell>
          <cell r="FK11317" t="str">
            <v>EISAq</v>
          </cell>
          <cell r="FL11317">
            <v>130805.64</v>
          </cell>
        </row>
        <row r="11318">
          <cell r="FI11318" t="str">
            <v>WA</v>
          </cell>
          <cell r="FJ11318" t="str">
            <v>Bathroom</v>
          </cell>
          <cell r="FK11318" t="str">
            <v>EISAx</v>
          </cell>
          <cell r="FL11318">
            <v>261611.28</v>
          </cell>
        </row>
        <row r="11319">
          <cell r="FI11319" t="str">
            <v>WA</v>
          </cell>
          <cell r="FJ11319" t="str">
            <v>Bedrooms</v>
          </cell>
          <cell r="FK11319" t="str">
            <v>EISAnqnx</v>
          </cell>
          <cell r="FL11319">
            <v>1111847.94</v>
          </cell>
        </row>
        <row r="11320">
          <cell r="FI11320" t="str">
            <v>WA</v>
          </cell>
          <cell r="FJ11320" t="str">
            <v>Bedrooms</v>
          </cell>
          <cell r="FK11320" t="str">
            <v>EISAx</v>
          </cell>
          <cell r="FL11320">
            <v>3095733.48</v>
          </cell>
        </row>
        <row r="11321">
          <cell r="FI11321" t="str">
            <v>WA</v>
          </cell>
          <cell r="FJ11321" t="str">
            <v>Exterior</v>
          </cell>
          <cell r="FK11321" t="str">
            <v>EISAnqnx</v>
          </cell>
          <cell r="FL11321">
            <v>2877724.08</v>
          </cell>
        </row>
        <row r="11322">
          <cell r="FI11322" t="str">
            <v>WA</v>
          </cell>
          <cell r="FJ11322" t="str">
            <v>Exterior</v>
          </cell>
          <cell r="FK11322" t="str">
            <v>EISAx</v>
          </cell>
          <cell r="FL11322">
            <v>981042.3</v>
          </cell>
        </row>
        <row r="11323">
          <cell r="FI11323" t="str">
            <v>WA</v>
          </cell>
          <cell r="FJ11323" t="str">
            <v>Kitchen</v>
          </cell>
          <cell r="FK11323" t="str">
            <v>EISAnqnx</v>
          </cell>
          <cell r="FL11323">
            <v>261611.28</v>
          </cell>
        </row>
        <row r="11324">
          <cell r="FI11324" t="str">
            <v>WA</v>
          </cell>
          <cell r="FJ11324" t="str">
            <v>Kitchen</v>
          </cell>
          <cell r="FK11324" t="str">
            <v>EISAq</v>
          </cell>
          <cell r="FL11324">
            <v>226729.77600000001</v>
          </cell>
        </row>
        <row r="11325">
          <cell r="FI11325" t="str">
            <v>WA</v>
          </cell>
          <cell r="FJ11325" t="str">
            <v>Kitchen</v>
          </cell>
          <cell r="FK11325" t="str">
            <v>EISAx</v>
          </cell>
          <cell r="FL11325">
            <v>261611.28</v>
          </cell>
        </row>
        <row r="11326">
          <cell r="FI11326" t="str">
            <v>WA</v>
          </cell>
          <cell r="FJ11326" t="str">
            <v>Living Room/Family Room</v>
          </cell>
          <cell r="FK11326" t="str">
            <v>EISAnqnx</v>
          </cell>
          <cell r="FL11326">
            <v>1046445.12</v>
          </cell>
        </row>
        <row r="11327">
          <cell r="FI11327" t="str">
            <v>WA</v>
          </cell>
          <cell r="FJ11327" t="str">
            <v>Other</v>
          </cell>
          <cell r="FK11327" t="str">
            <v>EISAnqnx</v>
          </cell>
          <cell r="FL11327">
            <v>1831278.96</v>
          </cell>
        </row>
        <row r="11328">
          <cell r="FI11328" t="str">
            <v>WA</v>
          </cell>
          <cell r="FJ11328" t="str">
            <v>Other</v>
          </cell>
          <cell r="FK11328" t="str">
            <v>EISAq</v>
          </cell>
          <cell r="FL11328">
            <v>130805.64</v>
          </cell>
        </row>
        <row r="11329">
          <cell r="FI11329" t="str">
            <v>WA</v>
          </cell>
          <cell r="FJ11329" t="str">
            <v>Other</v>
          </cell>
          <cell r="FK11329" t="str">
            <v>EISAx</v>
          </cell>
          <cell r="FL11329">
            <v>1046445.12</v>
          </cell>
        </row>
        <row r="11330">
          <cell r="FI11330" t="str">
            <v>WA</v>
          </cell>
          <cell r="FJ11330" t="str">
            <v>Bedrooms</v>
          </cell>
          <cell r="FK11330" t="str">
            <v>EISAnqnx</v>
          </cell>
          <cell r="FL11330">
            <v>332798.88</v>
          </cell>
        </row>
        <row r="11331">
          <cell r="FI11331" t="str">
            <v>WA</v>
          </cell>
          <cell r="FJ11331" t="str">
            <v>Bedrooms</v>
          </cell>
          <cell r="FK11331" t="str">
            <v>EISAq</v>
          </cell>
          <cell r="FL11331">
            <v>1029596.5349999999</v>
          </cell>
        </row>
        <row r="11332">
          <cell r="FI11332" t="str">
            <v>WA</v>
          </cell>
          <cell r="FJ11332" t="str">
            <v>Kitchen</v>
          </cell>
          <cell r="FK11332" t="str">
            <v>EISAq</v>
          </cell>
          <cell r="FL11332">
            <v>332798.88</v>
          </cell>
        </row>
        <row r="11333">
          <cell r="FI11333" t="str">
            <v>WA</v>
          </cell>
          <cell r="FJ11333" t="str">
            <v>Living Room/Family Room</v>
          </cell>
          <cell r="FK11333" t="str">
            <v>EISAx</v>
          </cell>
          <cell r="FL11333">
            <v>270399.08999999997</v>
          </cell>
        </row>
        <row r="11334">
          <cell r="FI11334" t="str">
            <v>WA</v>
          </cell>
          <cell r="FJ11334" t="str">
            <v>Other</v>
          </cell>
          <cell r="FK11334" t="str">
            <v>EISAnqnx</v>
          </cell>
          <cell r="FL11334">
            <v>332798.88</v>
          </cell>
        </row>
        <row r="11335">
          <cell r="FI11335" t="str">
            <v>WA</v>
          </cell>
          <cell r="FJ11335" t="str">
            <v>Other</v>
          </cell>
          <cell r="FK11335" t="str">
            <v>EISAq</v>
          </cell>
          <cell r="FL11335">
            <v>998396.64</v>
          </cell>
        </row>
        <row r="11336">
          <cell r="FI11336" t="str">
            <v>ID</v>
          </cell>
          <cell r="FJ11336" t="str">
            <v>Bathroom</v>
          </cell>
          <cell r="FK11336" t="str">
            <v>EISAnqnx</v>
          </cell>
          <cell r="FL11336">
            <v>1060013.92</v>
          </cell>
        </row>
        <row r="11337">
          <cell r="FI11337" t="str">
            <v>ID</v>
          </cell>
          <cell r="FJ11337" t="str">
            <v>Bathroom</v>
          </cell>
          <cell r="FK11337" t="str">
            <v>EISAx</v>
          </cell>
          <cell r="FL11337">
            <v>1590020.8800000001</v>
          </cell>
        </row>
        <row r="11338">
          <cell r="FI11338" t="str">
            <v>ID</v>
          </cell>
          <cell r="FJ11338" t="str">
            <v>Bedrooms</v>
          </cell>
          <cell r="FK11338" t="str">
            <v>EISAnqnx</v>
          </cell>
          <cell r="FL11338">
            <v>1514305.6</v>
          </cell>
        </row>
        <row r="11339">
          <cell r="FI11339" t="str">
            <v>ID</v>
          </cell>
          <cell r="FJ11339" t="str">
            <v>Exterior</v>
          </cell>
          <cell r="FK11339" t="str">
            <v>EISAnqnx</v>
          </cell>
          <cell r="FL11339">
            <v>378576.4</v>
          </cell>
        </row>
        <row r="11340">
          <cell r="FI11340" t="str">
            <v>ID</v>
          </cell>
          <cell r="FJ11340" t="str">
            <v>Exterior</v>
          </cell>
          <cell r="FK11340" t="str">
            <v>EISAq</v>
          </cell>
          <cell r="FL11340">
            <v>166573.61600000001</v>
          </cell>
        </row>
        <row r="11341">
          <cell r="FI11341" t="str">
            <v>ID</v>
          </cell>
          <cell r="FJ11341" t="str">
            <v>Garage</v>
          </cell>
          <cell r="FK11341" t="str">
            <v>EISAnqnx</v>
          </cell>
          <cell r="FL11341">
            <v>984298.64</v>
          </cell>
        </row>
        <row r="11342">
          <cell r="FI11342" t="str">
            <v>ID</v>
          </cell>
          <cell r="FJ11342" t="str">
            <v>Kitchen</v>
          </cell>
          <cell r="FK11342" t="str">
            <v>EISAx</v>
          </cell>
          <cell r="FL11342">
            <v>1987526.1</v>
          </cell>
        </row>
        <row r="11343">
          <cell r="FI11343" t="str">
            <v>ID</v>
          </cell>
          <cell r="FJ11343" t="str">
            <v>Living Room/Family Room</v>
          </cell>
          <cell r="FK11343" t="str">
            <v>EISAx</v>
          </cell>
          <cell r="FL11343">
            <v>1514305.6</v>
          </cell>
        </row>
        <row r="11344">
          <cell r="FI11344" t="str">
            <v>ID</v>
          </cell>
          <cell r="FJ11344" t="str">
            <v>Other</v>
          </cell>
          <cell r="FK11344" t="str">
            <v>EISAnqnx</v>
          </cell>
          <cell r="FL11344">
            <v>378576.4</v>
          </cell>
        </row>
        <row r="11345">
          <cell r="FI11345" t="str">
            <v>ID</v>
          </cell>
          <cell r="FJ11345" t="str">
            <v>Other</v>
          </cell>
          <cell r="FK11345" t="str">
            <v>EISAq</v>
          </cell>
          <cell r="FL11345">
            <v>302861.12</v>
          </cell>
        </row>
        <row r="11346">
          <cell r="FI11346" t="str">
            <v>ID</v>
          </cell>
          <cell r="FJ11346" t="str">
            <v>Other</v>
          </cell>
          <cell r="FK11346" t="str">
            <v>EISAx</v>
          </cell>
          <cell r="FL11346">
            <v>3009682.38</v>
          </cell>
        </row>
        <row r="11347">
          <cell r="FI11347" t="str">
            <v>OR</v>
          </cell>
          <cell r="FJ11347" t="str">
            <v>Bathroom</v>
          </cell>
          <cell r="FK11347" t="str">
            <v>EISAnqnx</v>
          </cell>
          <cell r="FL11347">
            <v>346510.62</v>
          </cell>
        </row>
        <row r="11348">
          <cell r="FI11348" t="str">
            <v>OR</v>
          </cell>
          <cell r="FJ11348" t="str">
            <v>Bathroom</v>
          </cell>
          <cell r="FK11348" t="str">
            <v>EISAx</v>
          </cell>
          <cell r="FL11348">
            <v>500515.33999999997</v>
          </cell>
        </row>
        <row r="11349">
          <cell r="FI11349" t="str">
            <v>OR</v>
          </cell>
          <cell r="FJ11349" t="str">
            <v>Bedrooms</v>
          </cell>
          <cell r="FK11349" t="str">
            <v>EISAnqnx</v>
          </cell>
          <cell r="FL11349">
            <v>702646.53500000003</v>
          </cell>
        </row>
        <row r="11350">
          <cell r="FI11350" t="str">
            <v>OR</v>
          </cell>
          <cell r="FJ11350" t="str">
            <v>Exterior</v>
          </cell>
          <cell r="FK11350" t="str">
            <v>EISAx</v>
          </cell>
          <cell r="FL11350">
            <v>500515.33999999997</v>
          </cell>
        </row>
        <row r="11351">
          <cell r="FI11351" t="str">
            <v>OR</v>
          </cell>
          <cell r="FJ11351" t="str">
            <v>Kitchen</v>
          </cell>
          <cell r="FK11351" t="str">
            <v>EISAnqnx</v>
          </cell>
          <cell r="FL11351">
            <v>577517.69999999995</v>
          </cell>
        </row>
        <row r="11352">
          <cell r="FI11352" t="str">
            <v>OR</v>
          </cell>
          <cell r="FJ11352" t="str">
            <v>Kitchen</v>
          </cell>
          <cell r="FK11352" t="str">
            <v>EISAx</v>
          </cell>
          <cell r="FL11352">
            <v>500515.33999999997</v>
          </cell>
        </row>
        <row r="11353">
          <cell r="FI11353" t="str">
            <v>OR</v>
          </cell>
          <cell r="FJ11353" t="str">
            <v>Living Room/Family Room</v>
          </cell>
          <cell r="FK11353" t="str">
            <v>EISAnqnx</v>
          </cell>
          <cell r="FL11353">
            <v>288758.84999999998</v>
          </cell>
        </row>
        <row r="11354">
          <cell r="FI11354" t="str">
            <v>OR</v>
          </cell>
          <cell r="FJ11354" t="str">
            <v>Living Room/Family Room</v>
          </cell>
          <cell r="FK11354" t="str">
            <v>EISAx</v>
          </cell>
          <cell r="FL11354">
            <v>1376417.1850000001</v>
          </cell>
        </row>
        <row r="11355">
          <cell r="FI11355" t="str">
            <v>OR</v>
          </cell>
          <cell r="FJ11355" t="str">
            <v>Other</v>
          </cell>
          <cell r="FK11355" t="str">
            <v>EISAnqnx</v>
          </cell>
          <cell r="FL11355">
            <v>693021.24</v>
          </cell>
        </row>
        <row r="11356">
          <cell r="FI11356" t="str">
            <v>OR</v>
          </cell>
          <cell r="FJ11356" t="str">
            <v>Other</v>
          </cell>
          <cell r="FK11356" t="str">
            <v>EISAx</v>
          </cell>
          <cell r="FL11356">
            <v>587142.995</v>
          </cell>
        </row>
        <row r="11357">
          <cell r="FI11357" t="str">
            <v>OR</v>
          </cell>
          <cell r="FJ11357" t="str">
            <v>Bathroom</v>
          </cell>
          <cell r="FK11357" t="str">
            <v>EISAnqnx</v>
          </cell>
          <cell r="FL11357">
            <v>3140679.1</v>
          </cell>
        </row>
        <row r="11358">
          <cell r="FI11358" t="str">
            <v>OR</v>
          </cell>
          <cell r="FJ11358" t="str">
            <v>Bedrooms</v>
          </cell>
          <cell r="FK11358" t="str">
            <v>EISAnqnx</v>
          </cell>
          <cell r="FL11358">
            <v>4958967</v>
          </cell>
        </row>
        <row r="11359">
          <cell r="FI11359" t="str">
            <v>OR</v>
          </cell>
          <cell r="FJ11359" t="str">
            <v>Exterior</v>
          </cell>
          <cell r="FK11359" t="str">
            <v>EISAnqnx</v>
          </cell>
          <cell r="FL11359">
            <v>5950760.3999999994</v>
          </cell>
        </row>
        <row r="11360">
          <cell r="FI11360" t="str">
            <v>OR</v>
          </cell>
          <cell r="FJ11360" t="str">
            <v>Garage</v>
          </cell>
          <cell r="FK11360" t="str">
            <v>EISAnqnx</v>
          </cell>
          <cell r="FL11360">
            <v>1983586.7999999998</v>
          </cell>
        </row>
        <row r="11361">
          <cell r="FI11361" t="str">
            <v>OR</v>
          </cell>
          <cell r="FJ11361" t="str">
            <v>Kitchen</v>
          </cell>
          <cell r="FK11361" t="str">
            <v>EISAnqnx</v>
          </cell>
          <cell r="FL11361">
            <v>1983586.7999999998</v>
          </cell>
        </row>
        <row r="11362">
          <cell r="FI11362" t="str">
            <v>OR</v>
          </cell>
          <cell r="FJ11362" t="str">
            <v>Kitchen</v>
          </cell>
          <cell r="FK11362" t="str">
            <v>EISAq</v>
          </cell>
          <cell r="FL11362">
            <v>1057912.96</v>
          </cell>
        </row>
        <row r="11363">
          <cell r="FI11363" t="str">
            <v>OR</v>
          </cell>
          <cell r="FJ11363" t="str">
            <v>Living Room/Family Room</v>
          </cell>
          <cell r="FK11363" t="str">
            <v>EISAnqnx</v>
          </cell>
          <cell r="FL11363">
            <v>1983586.7999999998</v>
          </cell>
        </row>
        <row r="11364">
          <cell r="FI11364" t="str">
            <v>OR</v>
          </cell>
          <cell r="FJ11364" t="str">
            <v>Other</v>
          </cell>
          <cell r="FK11364" t="str">
            <v>EISAnqnx</v>
          </cell>
          <cell r="FL11364">
            <v>495896.69999999995</v>
          </cell>
        </row>
        <row r="11365">
          <cell r="FI11365" t="str">
            <v>OR</v>
          </cell>
          <cell r="FJ11365" t="str">
            <v>Other</v>
          </cell>
          <cell r="FK11365" t="str">
            <v>EISAq</v>
          </cell>
          <cell r="FL11365">
            <v>181828.78999999998</v>
          </cell>
        </row>
        <row r="11366">
          <cell r="FI11366" t="str">
            <v>ID</v>
          </cell>
          <cell r="FJ11366" t="str">
            <v>Bathroom</v>
          </cell>
          <cell r="FK11366" t="str">
            <v>EISAnqnx</v>
          </cell>
          <cell r="FL11366">
            <v>3331472.3200000003</v>
          </cell>
        </row>
        <row r="11367">
          <cell r="FI11367" t="str">
            <v>ID</v>
          </cell>
          <cell r="FJ11367" t="str">
            <v>Bathroom</v>
          </cell>
          <cell r="FK11367" t="str">
            <v>EISAx</v>
          </cell>
          <cell r="FL11367">
            <v>246074.66</v>
          </cell>
        </row>
        <row r="11368">
          <cell r="FI11368" t="str">
            <v>ID</v>
          </cell>
          <cell r="FJ11368" t="str">
            <v>Bedrooms</v>
          </cell>
          <cell r="FK11368" t="str">
            <v>EISAnqnx</v>
          </cell>
          <cell r="FL11368">
            <v>2082170.2</v>
          </cell>
        </row>
        <row r="11369">
          <cell r="FI11369" t="str">
            <v>ID</v>
          </cell>
          <cell r="FJ11369" t="str">
            <v>Bedrooms</v>
          </cell>
          <cell r="FK11369" t="str">
            <v>EISAx</v>
          </cell>
          <cell r="FL11369">
            <v>738223.98</v>
          </cell>
        </row>
        <row r="11370">
          <cell r="FI11370" t="str">
            <v>ID</v>
          </cell>
          <cell r="FJ11370" t="str">
            <v>Exterior</v>
          </cell>
          <cell r="FK11370" t="str">
            <v>EISAnqnx</v>
          </cell>
          <cell r="FL11370">
            <v>984298.64</v>
          </cell>
        </row>
        <row r="11371">
          <cell r="FI11371" t="str">
            <v>ID</v>
          </cell>
          <cell r="FJ11371" t="str">
            <v>Exterior</v>
          </cell>
          <cell r="FK11371" t="str">
            <v>EISAx</v>
          </cell>
          <cell r="FL11371">
            <v>757152.8</v>
          </cell>
        </row>
        <row r="11372">
          <cell r="FI11372" t="str">
            <v>ID</v>
          </cell>
          <cell r="FJ11372" t="str">
            <v>Garage</v>
          </cell>
          <cell r="FK11372" t="str">
            <v>EISAq</v>
          </cell>
          <cell r="FL11372">
            <v>1211444.48</v>
          </cell>
        </row>
        <row r="11373">
          <cell r="FI11373" t="str">
            <v>ID</v>
          </cell>
          <cell r="FJ11373" t="str">
            <v>Kitchen</v>
          </cell>
          <cell r="FK11373" t="str">
            <v>EISAnqnx</v>
          </cell>
          <cell r="FL11373">
            <v>492149.32</v>
          </cell>
        </row>
        <row r="11374">
          <cell r="FI11374" t="str">
            <v>ID</v>
          </cell>
          <cell r="FJ11374" t="str">
            <v>Kitchen</v>
          </cell>
          <cell r="FK11374" t="str">
            <v>EISAq</v>
          </cell>
          <cell r="FL11374">
            <v>151430.56</v>
          </cell>
        </row>
        <row r="11375">
          <cell r="FI11375" t="str">
            <v>ID</v>
          </cell>
          <cell r="FJ11375" t="str">
            <v>Kitchen</v>
          </cell>
          <cell r="FK11375" t="str">
            <v>EISAx</v>
          </cell>
          <cell r="FL11375">
            <v>1476447.96</v>
          </cell>
        </row>
        <row r="11376">
          <cell r="FI11376" t="str">
            <v>ID</v>
          </cell>
          <cell r="FJ11376" t="str">
            <v>Living Room/Family Room</v>
          </cell>
          <cell r="FK11376" t="str">
            <v>EISAnqnx</v>
          </cell>
          <cell r="FL11376">
            <v>2063241.3800000001</v>
          </cell>
        </row>
        <row r="11377">
          <cell r="FI11377" t="str">
            <v>ID</v>
          </cell>
          <cell r="FJ11377" t="str">
            <v>Living Room/Family Room</v>
          </cell>
          <cell r="FK11377" t="str">
            <v>EISAx</v>
          </cell>
          <cell r="FL11377">
            <v>492149.32</v>
          </cell>
        </row>
        <row r="11378">
          <cell r="FI11378" t="str">
            <v>ID</v>
          </cell>
          <cell r="FJ11378" t="str">
            <v>Other</v>
          </cell>
          <cell r="FK11378" t="str">
            <v>EISAnqnx</v>
          </cell>
          <cell r="FL11378">
            <v>1022156.28</v>
          </cell>
        </row>
        <row r="11379">
          <cell r="FI11379" t="str">
            <v>ID</v>
          </cell>
          <cell r="FJ11379" t="str">
            <v>Other</v>
          </cell>
          <cell r="FK11379" t="str">
            <v>EISAq</v>
          </cell>
          <cell r="FL11379">
            <v>242288.89600000001</v>
          </cell>
        </row>
        <row r="11380">
          <cell r="FI11380" t="str">
            <v>ID</v>
          </cell>
          <cell r="FJ11380" t="str">
            <v>Other</v>
          </cell>
          <cell r="FK11380" t="str">
            <v>EISAx</v>
          </cell>
          <cell r="FL11380">
            <v>2952895.92</v>
          </cell>
        </row>
        <row r="11381">
          <cell r="FI11381" t="str">
            <v>ID</v>
          </cell>
          <cell r="FJ11381" t="str">
            <v>Bathroom</v>
          </cell>
          <cell r="FK11381" t="str">
            <v>EISAnqnx</v>
          </cell>
          <cell r="FL11381">
            <v>1514305.6</v>
          </cell>
        </row>
        <row r="11382">
          <cell r="FI11382" t="str">
            <v>ID</v>
          </cell>
          <cell r="FJ11382" t="str">
            <v>Bedrooms</v>
          </cell>
          <cell r="FK11382" t="str">
            <v>EISAnqnx</v>
          </cell>
          <cell r="FL11382">
            <v>757152.8</v>
          </cell>
        </row>
        <row r="11383">
          <cell r="FI11383" t="str">
            <v>ID</v>
          </cell>
          <cell r="FJ11383" t="str">
            <v>Bedrooms</v>
          </cell>
          <cell r="FK11383" t="str">
            <v>EISAq</v>
          </cell>
          <cell r="FL11383">
            <v>102215.628</v>
          </cell>
        </row>
        <row r="11384">
          <cell r="FI11384" t="str">
            <v>ID</v>
          </cell>
          <cell r="FJ11384" t="str">
            <v>Exterior</v>
          </cell>
          <cell r="FK11384" t="str">
            <v>EISAnqnx</v>
          </cell>
          <cell r="FL11384">
            <v>227145.84</v>
          </cell>
        </row>
        <row r="11385">
          <cell r="FI11385" t="str">
            <v>ID</v>
          </cell>
          <cell r="FJ11385" t="str">
            <v>Exterior</v>
          </cell>
          <cell r="FK11385" t="str">
            <v>EISAq</v>
          </cell>
          <cell r="FL11385">
            <v>106001.39200000001</v>
          </cell>
        </row>
        <row r="11386">
          <cell r="FI11386" t="str">
            <v>ID</v>
          </cell>
          <cell r="FJ11386" t="str">
            <v>Garage</v>
          </cell>
          <cell r="FK11386" t="str">
            <v>EISAnqnx</v>
          </cell>
          <cell r="FL11386">
            <v>454291.68</v>
          </cell>
        </row>
        <row r="11387">
          <cell r="FI11387" t="str">
            <v>ID</v>
          </cell>
          <cell r="FJ11387" t="str">
            <v>Kitchen</v>
          </cell>
          <cell r="FK11387" t="str">
            <v>EISAq</v>
          </cell>
          <cell r="FL11387">
            <v>605722.24</v>
          </cell>
        </row>
        <row r="11388">
          <cell r="FI11388" t="str">
            <v>ID</v>
          </cell>
          <cell r="FJ11388" t="str">
            <v>Living Room/Family Room</v>
          </cell>
          <cell r="FK11388" t="str">
            <v>EISAq</v>
          </cell>
          <cell r="FL11388">
            <v>215788.54800000001</v>
          </cell>
        </row>
        <row r="11389">
          <cell r="FI11389" t="str">
            <v>ID</v>
          </cell>
          <cell r="FJ11389" t="str">
            <v>Living Room/Family Room</v>
          </cell>
          <cell r="FK11389" t="str">
            <v>EISAx</v>
          </cell>
          <cell r="FL11389">
            <v>757152.8</v>
          </cell>
        </row>
        <row r="11390">
          <cell r="FI11390" t="str">
            <v>ID</v>
          </cell>
          <cell r="FJ11390" t="str">
            <v>Other</v>
          </cell>
          <cell r="FK11390" t="str">
            <v>EISAnqnx</v>
          </cell>
          <cell r="FL11390">
            <v>908583.36</v>
          </cell>
        </row>
        <row r="11391">
          <cell r="FI11391" t="str">
            <v>ID</v>
          </cell>
          <cell r="FJ11391" t="str">
            <v>Other</v>
          </cell>
          <cell r="FK11391" t="str">
            <v>EISAq</v>
          </cell>
          <cell r="FL11391">
            <v>685223.28399999999</v>
          </cell>
        </row>
        <row r="11392">
          <cell r="FI11392" t="str">
            <v>ID</v>
          </cell>
          <cell r="FJ11392" t="str">
            <v>Other</v>
          </cell>
          <cell r="FK11392" t="str">
            <v>EISAx</v>
          </cell>
          <cell r="FL11392">
            <v>283932.3</v>
          </cell>
        </row>
        <row r="11393">
          <cell r="FI11393" t="str">
            <v>ID</v>
          </cell>
          <cell r="FJ11393" t="str">
            <v>Bathroom</v>
          </cell>
          <cell r="FK11393" t="str">
            <v>EISAnqnx</v>
          </cell>
          <cell r="FL11393">
            <v>661818.07499999995</v>
          </cell>
        </row>
        <row r="11394">
          <cell r="FI11394" t="str">
            <v>ID</v>
          </cell>
          <cell r="FJ11394" t="str">
            <v>Bathroom</v>
          </cell>
          <cell r="FK11394" t="str">
            <v>EISAx</v>
          </cell>
          <cell r="FL11394">
            <v>560458.54999999993</v>
          </cell>
        </row>
        <row r="11395">
          <cell r="FI11395" t="str">
            <v>ID</v>
          </cell>
          <cell r="FJ11395" t="str">
            <v>Bedrooms</v>
          </cell>
          <cell r="FK11395" t="str">
            <v>EISAnqnx</v>
          </cell>
          <cell r="FL11395">
            <v>190794.4</v>
          </cell>
        </row>
        <row r="11396">
          <cell r="FI11396" t="str">
            <v>ID</v>
          </cell>
          <cell r="FJ11396" t="str">
            <v>Bedrooms</v>
          </cell>
          <cell r="FK11396" t="str">
            <v>EISAq</v>
          </cell>
          <cell r="FL11396">
            <v>44121.204999999994</v>
          </cell>
        </row>
        <row r="11397">
          <cell r="FI11397" t="str">
            <v>ID</v>
          </cell>
          <cell r="FJ11397" t="str">
            <v>Bedrooms</v>
          </cell>
          <cell r="FK11397" t="str">
            <v>EISAx</v>
          </cell>
          <cell r="FL11397">
            <v>417362.75</v>
          </cell>
        </row>
        <row r="11398">
          <cell r="FI11398" t="str">
            <v>ID</v>
          </cell>
          <cell r="FJ11398" t="str">
            <v>Exterior</v>
          </cell>
          <cell r="FK11398" t="str">
            <v>EISAq</v>
          </cell>
          <cell r="FL11398">
            <v>71547.899999999994</v>
          </cell>
        </row>
        <row r="11399">
          <cell r="FI11399" t="str">
            <v>ID</v>
          </cell>
          <cell r="FJ11399" t="str">
            <v>Exterior</v>
          </cell>
          <cell r="FK11399" t="str">
            <v>EISAx</v>
          </cell>
          <cell r="FL11399">
            <v>178869.75</v>
          </cell>
        </row>
        <row r="11400">
          <cell r="FI11400" t="str">
            <v>ID</v>
          </cell>
          <cell r="FJ11400" t="str">
            <v>Garage</v>
          </cell>
          <cell r="FK11400" t="str">
            <v>EISAnqnx</v>
          </cell>
          <cell r="FL11400">
            <v>190794.4</v>
          </cell>
        </row>
        <row r="11401">
          <cell r="FI11401" t="str">
            <v>ID</v>
          </cell>
          <cell r="FJ11401" t="str">
            <v>Kitchen</v>
          </cell>
          <cell r="FK11401" t="str">
            <v>EISAq</v>
          </cell>
          <cell r="FL11401">
            <v>178869.75</v>
          </cell>
        </row>
        <row r="11402">
          <cell r="FI11402" t="str">
            <v>ID</v>
          </cell>
          <cell r="FJ11402" t="str">
            <v>Living Room/Family Room</v>
          </cell>
          <cell r="FK11402" t="str">
            <v>EISAnqnx</v>
          </cell>
          <cell r="FL11402">
            <v>214643.69999999998</v>
          </cell>
        </row>
        <row r="11403">
          <cell r="FI11403" t="str">
            <v>ID</v>
          </cell>
          <cell r="FJ11403" t="str">
            <v>Living Room/Family Room</v>
          </cell>
          <cell r="FK11403" t="str">
            <v>EISAq</v>
          </cell>
          <cell r="FL11403">
            <v>411400.42499999999</v>
          </cell>
        </row>
        <row r="11404">
          <cell r="FI11404" t="str">
            <v>ID</v>
          </cell>
          <cell r="FJ11404" t="str">
            <v>Living Room/Family Room</v>
          </cell>
          <cell r="FK11404" t="str">
            <v>EISAx</v>
          </cell>
          <cell r="FL11404">
            <v>232530.67499999999</v>
          </cell>
        </row>
        <row r="11405">
          <cell r="FI11405" t="str">
            <v>ID</v>
          </cell>
          <cell r="FJ11405" t="str">
            <v>Other</v>
          </cell>
          <cell r="FK11405" t="str">
            <v>EISAnqnx</v>
          </cell>
          <cell r="FL11405">
            <v>143095.79999999999</v>
          </cell>
        </row>
        <row r="11406">
          <cell r="FI11406" t="str">
            <v>ID</v>
          </cell>
          <cell r="FJ11406" t="str">
            <v>Other</v>
          </cell>
          <cell r="FK11406" t="str">
            <v>EISAq</v>
          </cell>
          <cell r="FL11406">
            <v>596232.5</v>
          </cell>
        </row>
        <row r="11407">
          <cell r="FI11407" t="str">
            <v>ID</v>
          </cell>
          <cell r="FJ11407" t="str">
            <v>Other</v>
          </cell>
          <cell r="FK11407" t="str">
            <v>EISAx</v>
          </cell>
          <cell r="FL11407">
            <v>1413071.0249999999</v>
          </cell>
        </row>
        <row r="11408">
          <cell r="FI11408" t="str">
            <v>ID</v>
          </cell>
          <cell r="FJ11408" t="str">
            <v>Bathroom</v>
          </cell>
          <cell r="FK11408" t="str">
            <v>EISAnqnx</v>
          </cell>
          <cell r="FL11408">
            <v>214643.69999999998</v>
          </cell>
        </row>
        <row r="11409">
          <cell r="FI11409" t="str">
            <v>ID</v>
          </cell>
          <cell r="FJ11409" t="str">
            <v>Bathroom</v>
          </cell>
          <cell r="FK11409" t="str">
            <v>EISAq</v>
          </cell>
          <cell r="FL11409">
            <v>202719.05</v>
          </cell>
        </row>
        <row r="11410">
          <cell r="FI11410" t="str">
            <v>ID</v>
          </cell>
          <cell r="FJ11410" t="str">
            <v>Bedrooms</v>
          </cell>
          <cell r="FK11410" t="str">
            <v>EISAnqnx</v>
          </cell>
          <cell r="FL11410">
            <v>143095.79999999999</v>
          </cell>
        </row>
        <row r="11411">
          <cell r="FI11411" t="str">
            <v>ID</v>
          </cell>
          <cell r="FJ11411" t="str">
            <v>Bedrooms</v>
          </cell>
          <cell r="FK11411" t="str">
            <v>EISAq</v>
          </cell>
          <cell r="FL11411">
            <v>71547.899999999994</v>
          </cell>
        </row>
        <row r="11412">
          <cell r="FI11412" t="str">
            <v>ID</v>
          </cell>
          <cell r="FJ11412" t="str">
            <v>Bedrooms</v>
          </cell>
          <cell r="FK11412" t="str">
            <v>EISAx</v>
          </cell>
          <cell r="FL11412">
            <v>214643.69999999998</v>
          </cell>
        </row>
        <row r="11413">
          <cell r="FI11413" t="str">
            <v>ID</v>
          </cell>
          <cell r="FJ11413" t="str">
            <v>Exterior</v>
          </cell>
          <cell r="FK11413" t="str">
            <v>EISAnqnx</v>
          </cell>
          <cell r="FL11413">
            <v>268304.625</v>
          </cell>
        </row>
        <row r="11414">
          <cell r="FI11414" t="str">
            <v>ID</v>
          </cell>
          <cell r="FJ11414" t="str">
            <v>Kitchen</v>
          </cell>
          <cell r="FK11414" t="str">
            <v>EISAnqnx</v>
          </cell>
          <cell r="FL11414">
            <v>71547.899999999994</v>
          </cell>
        </row>
        <row r="11415">
          <cell r="FI11415" t="str">
            <v>ID</v>
          </cell>
          <cell r="FJ11415" t="str">
            <v>Kitchen</v>
          </cell>
          <cell r="FK11415" t="str">
            <v>EISAq</v>
          </cell>
          <cell r="FL11415">
            <v>114476.63999999998</v>
          </cell>
        </row>
        <row r="11416">
          <cell r="FI11416" t="str">
            <v>ID</v>
          </cell>
          <cell r="FJ11416" t="str">
            <v>Kitchen</v>
          </cell>
          <cell r="FK11416" t="str">
            <v>EISAx</v>
          </cell>
          <cell r="FL11416">
            <v>95397.2</v>
          </cell>
        </row>
        <row r="11417">
          <cell r="FI11417" t="str">
            <v>ID</v>
          </cell>
          <cell r="FJ11417" t="str">
            <v>Living Room/Family Room</v>
          </cell>
          <cell r="FK11417" t="str">
            <v>EISAnqnx</v>
          </cell>
          <cell r="FL11417">
            <v>143095.79999999999</v>
          </cell>
        </row>
        <row r="11418">
          <cell r="FI11418" t="str">
            <v>ID</v>
          </cell>
          <cell r="FJ11418" t="str">
            <v>Living Room/Family Room</v>
          </cell>
          <cell r="FK11418" t="str">
            <v>EISAq</v>
          </cell>
          <cell r="FL11418">
            <v>17886.974999999999</v>
          </cell>
        </row>
        <row r="11419">
          <cell r="FI11419" t="str">
            <v>ID</v>
          </cell>
          <cell r="FJ11419" t="str">
            <v>Other</v>
          </cell>
          <cell r="FK11419" t="str">
            <v>EISAnqnx</v>
          </cell>
          <cell r="FL11419">
            <v>286191.59999999998</v>
          </cell>
        </row>
        <row r="11420">
          <cell r="FI11420" t="str">
            <v>ID</v>
          </cell>
          <cell r="FJ11420" t="str">
            <v>Other</v>
          </cell>
          <cell r="FK11420" t="str">
            <v>EISAq</v>
          </cell>
          <cell r="FL11420">
            <v>213451.23499999999</v>
          </cell>
        </row>
        <row r="11421">
          <cell r="FI11421" t="str">
            <v>ID</v>
          </cell>
          <cell r="FJ11421" t="str">
            <v>Other</v>
          </cell>
          <cell r="FK11421" t="str">
            <v>EISAx</v>
          </cell>
          <cell r="FL11421">
            <v>166945.09999999998</v>
          </cell>
        </row>
        <row r="11422">
          <cell r="FI11422" t="str">
            <v>WA</v>
          </cell>
          <cell r="FJ11422" t="str">
            <v>Bathroom</v>
          </cell>
          <cell r="FK11422" t="str">
            <v>EISAnqnx</v>
          </cell>
          <cell r="FL11422">
            <v>76171.520000000004</v>
          </cell>
        </row>
        <row r="11423">
          <cell r="FI11423" t="str">
            <v>WA</v>
          </cell>
          <cell r="FJ11423" t="str">
            <v>Bathroom</v>
          </cell>
          <cell r="FK11423" t="str">
            <v>EISAq</v>
          </cell>
          <cell r="FL11423">
            <v>140917.31200000001</v>
          </cell>
        </row>
        <row r="11424">
          <cell r="FI11424" t="str">
            <v>WA</v>
          </cell>
          <cell r="FJ11424" t="str">
            <v>Bedrooms</v>
          </cell>
          <cell r="FK11424" t="str">
            <v>EISAq</v>
          </cell>
          <cell r="FL11424">
            <v>226610.272</v>
          </cell>
        </row>
        <row r="11425">
          <cell r="FI11425" t="str">
            <v>WA</v>
          </cell>
          <cell r="FJ11425" t="str">
            <v>Exterior</v>
          </cell>
          <cell r="FK11425" t="str">
            <v>EISAnqnx</v>
          </cell>
          <cell r="FL11425">
            <v>228514.56</v>
          </cell>
        </row>
        <row r="11426">
          <cell r="FI11426" t="str">
            <v>WA</v>
          </cell>
          <cell r="FJ11426" t="str">
            <v>Garage</v>
          </cell>
          <cell r="FK11426" t="str">
            <v>EISAq</v>
          </cell>
          <cell r="FL11426">
            <v>121874.432</v>
          </cell>
        </row>
        <row r="11427">
          <cell r="FI11427" t="str">
            <v>WA</v>
          </cell>
          <cell r="FJ11427" t="str">
            <v>Kitchen</v>
          </cell>
          <cell r="FK11427" t="str">
            <v>EISAq</v>
          </cell>
          <cell r="FL11427">
            <v>121874.432</v>
          </cell>
        </row>
        <row r="11428">
          <cell r="FI11428" t="str">
            <v>WA</v>
          </cell>
          <cell r="FJ11428" t="str">
            <v>Other</v>
          </cell>
          <cell r="FK11428" t="str">
            <v>EISAnqnx</v>
          </cell>
          <cell r="FL11428">
            <v>228514.56</v>
          </cell>
        </row>
        <row r="11429">
          <cell r="FI11429" t="str">
            <v>WA</v>
          </cell>
          <cell r="FJ11429" t="str">
            <v>Other</v>
          </cell>
          <cell r="FK11429" t="str">
            <v>EISAq</v>
          </cell>
          <cell r="FL11429">
            <v>192333.08799999999</v>
          </cell>
        </row>
        <row r="11430">
          <cell r="FI11430" t="str">
            <v>WA</v>
          </cell>
          <cell r="FJ11430" t="str">
            <v>Bathroom</v>
          </cell>
          <cell r="FK11430" t="str">
            <v>EISAnqnx</v>
          </cell>
          <cell r="FL11430">
            <v>2787190.62</v>
          </cell>
        </row>
        <row r="11431">
          <cell r="FI11431" t="str">
            <v>WA</v>
          </cell>
          <cell r="FJ11431" t="str">
            <v>Bathroom</v>
          </cell>
          <cell r="FK11431" t="str">
            <v>EISAq</v>
          </cell>
          <cell r="FL11431">
            <v>108159.636</v>
          </cell>
        </row>
        <row r="11432">
          <cell r="FI11432" t="str">
            <v>WA</v>
          </cell>
          <cell r="FJ11432" t="str">
            <v>Bedrooms</v>
          </cell>
          <cell r="FK11432" t="str">
            <v>EISAnqnx</v>
          </cell>
          <cell r="FL11432">
            <v>748797.48</v>
          </cell>
        </row>
        <row r="11433">
          <cell r="FI11433" t="str">
            <v>WA</v>
          </cell>
          <cell r="FJ11433" t="str">
            <v>Bedrooms</v>
          </cell>
          <cell r="FK11433" t="str">
            <v>EISAq</v>
          </cell>
          <cell r="FL11433">
            <v>74879.747999999992</v>
          </cell>
        </row>
        <row r="11434">
          <cell r="FI11434" t="str">
            <v>WA</v>
          </cell>
          <cell r="FJ11434" t="str">
            <v>Bedrooms</v>
          </cell>
          <cell r="FK11434" t="str">
            <v>EISAx</v>
          </cell>
          <cell r="FL11434">
            <v>540798.17999999993</v>
          </cell>
        </row>
        <row r="11435">
          <cell r="FI11435" t="str">
            <v>WA</v>
          </cell>
          <cell r="FJ11435" t="str">
            <v>Exterior</v>
          </cell>
          <cell r="FK11435" t="str">
            <v>EISAnqnx</v>
          </cell>
          <cell r="FL11435">
            <v>748797.48</v>
          </cell>
        </row>
        <row r="11436">
          <cell r="FI11436" t="str">
            <v>WA</v>
          </cell>
          <cell r="FJ11436" t="str">
            <v>Exterior</v>
          </cell>
          <cell r="FK11436" t="str">
            <v>EISAq</v>
          </cell>
          <cell r="FL11436">
            <v>366078.76799999998</v>
          </cell>
        </row>
        <row r="11437">
          <cell r="FI11437" t="str">
            <v>WA</v>
          </cell>
          <cell r="FJ11437" t="str">
            <v>Garage</v>
          </cell>
          <cell r="FK11437" t="str">
            <v>EISAnqnx</v>
          </cell>
          <cell r="FL11437">
            <v>540798.17999999993</v>
          </cell>
        </row>
        <row r="11438">
          <cell r="FI11438" t="str">
            <v>WA</v>
          </cell>
          <cell r="FJ11438" t="str">
            <v>Garage</v>
          </cell>
          <cell r="FK11438" t="str">
            <v>EISAx</v>
          </cell>
          <cell r="FL11438">
            <v>135199.54499999998</v>
          </cell>
        </row>
        <row r="11439">
          <cell r="FI11439" t="str">
            <v>WA</v>
          </cell>
          <cell r="FJ11439" t="str">
            <v>Kitchen</v>
          </cell>
          <cell r="FK11439" t="str">
            <v>EISAq</v>
          </cell>
          <cell r="FL11439">
            <v>54079.817999999999</v>
          </cell>
        </row>
        <row r="11440">
          <cell r="FI11440" t="str">
            <v>WA</v>
          </cell>
          <cell r="FJ11440" t="str">
            <v>Kitchen</v>
          </cell>
          <cell r="FK11440" t="str">
            <v>EISAx</v>
          </cell>
          <cell r="FL11440">
            <v>166399.44</v>
          </cell>
        </row>
        <row r="11441">
          <cell r="FI11441" t="str">
            <v>WA</v>
          </cell>
          <cell r="FJ11441" t="str">
            <v>Living Room/Family Room</v>
          </cell>
          <cell r="FK11441" t="str">
            <v>EISAnqnx</v>
          </cell>
          <cell r="FL11441">
            <v>499198.32</v>
          </cell>
        </row>
        <row r="11442">
          <cell r="FI11442" t="str">
            <v>WA</v>
          </cell>
          <cell r="FJ11442" t="str">
            <v>Living Room/Family Room</v>
          </cell>
          <cell r="FK11442" t="str">
            <v>EISAq</v>
          </cell>
          <cell r="FL11442">
            <v>363998.77499999997</v>
          </cell>
        </row>
        <row r="11443">
          <cell r="FI11443" t="str">
            <v>WA</v>
          </cell>
          <cell r="FJ11443" t="str">
            <v>Living Room/Family Room</v>
          </cell>
          <cell r="FK11443" t="str">
            <v>EISAx</v>
          </cell>
          <cell r="FL11443">
            <v>871517.06699999992</v>
          </cell>
        </row>
        <row r="11444">
          <cell r="FI11444" t="str">
            <v>WA</v>
          </cell>
          <cell r="FJ11444" t="str">
            <v>Other</v>
          </cell>
          <cell r="FK11444" t="str">
            <v>EISAnqnx</v>
          </cell>
          <cell r="FL11444">
            <v>249599.16</v>
          </cell>
        </row>
        <row r="11445">
          <cell r="FI11445" t="str">
            <v>WA</v>
          </cell>
          <cell r="FJ11445" t="str">
            <v>Other</v>
          </cell>
          <cell r="FK11445" t="str">
            <v>EISAx</v>
          </cell>
          <cell r="FL11445">
            <v>1050396.4650000001</v>
          </cell>
        </row>
        <row r="11446">
          <cell r="FI11446" t="str">
            <v>MT</v>
          </cell>
          <cell r="FJ11446" t="str">
            <v>Bathroom</v>
          </cell>
          <cell r="FK11446" t="str">
            <v>EISAnqnx</v>
          </cell>
          <cell r="FL11446">
            <v>1534237.92</v>
          </cell>
        </row>
        <row r="11447">
          <cell r="FI11447" t="str">
            <v>MT</v>
          </cell>
          <cell r="FJ11447" t="str">
            <v>Bedrooms</v>
          </cell>
          <cell r="FK11447" t="str">
            <v>EISAnqnx</v>
          </cell>
          <cell r="FL11447">
            <v>1608818.93</v>
          </cell>
        </row>
        <row r="11448">
          <cell r="FI11448" t="str">
            <v>MT</v>
          </cell>
          <cell r="FJ11448" t="str">
            <v>Bedrooms</v>
          </cell>
          <cell r="FK11448" t="str">
            <v>EISAq</v>
          </cell>
          <cell r="FL11448">
            <v>166209.10800000001</v>
          </cell>
        </row>
        <row r="11449">
          <cell r="FI11449" t="str">
            <v>MT</v>
          </cell>
          <cell r="FJ11449" t="str">
            <v>Exterior</v>
          </cell>
          <cell r="FK11449" t="str">
            <v>EISAx</v>
          </cell>
          <cell r="FL11449">
            <v>0</v>
          </cell>
        </row>
        <row r="11450">
          <cell r="FI11450" t="str">
            <v>MT</v>
          </cell>
          <cell r="FJ11450" t="str">
            <v>Garage</v>
          </cell>
          <cell r="FK11450" t="str">
            <v>EISAnqnx</v>
          </cell>
          <cell r="FL11450">
            <v>703192.38</v>
          </cell>
        </row>
        <row r="11451">
          <cell r="FI11451" t="str">
            <v>MT</v>
          </cell>
          <cell r="FJ11451" t="str">
            <v>Kitchen</v>
          </cell>
          <cell r="FK11451" t="str">
            <v>EISAnqnx</v>
          </cell>
          <cell r="FL11451">
            <v>170470.88</v>
          </cell>
        </row>
        <row r="11452">
          <cell r="FI11452" t="str">
            <v>MT</v>
          </cell>
          <cell r="FJ11452" t="str">
            <v>Kitchen</v>
          </cell>
          <cell r="FK11452" t="str">
            <v>EISAx</v>
          </cell>
          <cell r="FL11452">
            <v>1278531.6000000001</v>
          </cell>
        </row>
        <row r="11453">
          <cell r="FI11453" t="str">
            <v>MT</v>
          </cell>
          <cell r="FJ11453" t="str">
            <v>Living Room/Family Room</v>
          </cell>
          <cell r="FK11453" t="str">
            <v>EISAq</v>
          </cell>
          <cell r="FL11453">
            <v>187517.96799999999</v>
          </cell>
        </row>
        <row r="11454">
          <cell r="FI11454" t="str">
            <v>MT</v>
          </cell>
          <cell r="FJ11454" t="str">
            <v>Living Room/Family Room</v>
          </cell>
          <cell r="FK11454" t="str">
            <v>EISAx</v>
          </cell>
          <cell r="FL11454">
            <v>745810.1</v>
          </cell>
        </row>
        <row r="11455">
          <cell r="FI11455" t="str">
            <v>MT</v>
          </cell>
          <cell r="FJ11455" t="str">
            <v>Other</v>
          </cell>
          <cell r="FK11455" t="str">
            <v>EISAnqnx</v>
          </cell>
          <cell r="FL11455">
            <v>1022825.28</v>
          </cell>
        </row>
        <row r="11456">
          <cell r="FI11456" t="str">
            <v>MT</v>
          </cell>
          <cell r="FJ11456" t="str">
            <v>Other</v>
          </cell>
          <cell r="FK11456" t="str">
            <v>EISAq</v>
          </cell>
          <cell r="FL11456">
            <v>63926.58</v>
          </cell>
        </row>
        <row r="11457">
          <cell r="FI11457" t="str">
            <v>MT</v>
          </cell>
          <cell r="FJ11457" t="str">
            <v>Other</v>
          </cell>
          <cell r="FK11457" t="str">
            <v>EISAx</v>
          </cell>
          <cell r="FL11457">
            <v>1076097.43</v>
          </cell>
        </row>
        <row r="11458">
          <cell r="FI11458" t="str">
            <v>OR</v>
          </cell>
          <cell r="FJ11458" t="str">
            <v>Bathroom</v>
          </cell>
          <cell r="FK11458" t="str">
            <v>EISAnqnx</v>
          </cell>
          <cell r="FL11458">
            <v>1096630.56</v>
          </cell>
        </row>
        <row r="11459">
          <cell r="FI11459" t="str">
            <v>OR</v>
          </cell>
          <cell r="FJ11459" t="str">
            <v>Bathroom</v>
          </cell>
          <cell r="FK11459" t="str">
            <v>EISAx</v>
          </cell>
          <cell r="FL11459">
            <v>806346</v>
          </cell>
        </row>
        <row r="11460">
          <cell r="FI11460" t="str">
            <v>OR</v>
          </cell>
          <cell r="FJ11460" t="str">
            <v>Bedrooms</v>
          </cell>
          <cell r="FK11460" t="str">
            <v>EISAnqnx</v>
          </cell>
          <cell r="FL11460">
            <v>645076.80000000005</v>
          </cell>
        </row>
        <row r="11461">
          <cell r="FI11461" t="str">
            <v>OR</v>
          </cell>
          <cell r="FJ11461" t="str">
            <v>Exterior</v>
          </cell>
          <cell r="FK11461" t="str">
            <v>EISAnqnx</v>
          </cell>
          <cell r="FL11461">
            <v>2354530.3199999998</v>
          </cell>
        </row>
        <row r="11462">
          <cell r="FI11462" t="str">
            <v>OR</v>
          </cell>
          <cell r="FJ11462" t="str">
            <v>Exterior</v>
          </cell>
          <cell r="FK11462" t="str">
            <v>EISAq</v>
          </cell>
          <cell r="FL11462">
            <v>37091.915999999997</v>
          </cell>
        </row>
        <row r="11463">
          <cell r="FI11463" t="str">
            <v>OR</v>
          </cell>
          <cell r="FJ11463" t="str">
            <v>Exterior</v>
          </cell>
          <cell r="FK11463" t="str">
            <v>EISAx</v>
          </cell>
          <cell r="FL11463">
            <v>1935230.4</v>
          </cell>
        </row>
        <row r="11464">
          <cell r="FI11464" t="str">
            <v>OR</v>
          </cell>
          <cell r="FJ11464" t="str">
            <v>Garage</v>
          </cell>
          <cell r="FK11464" t="str">
            <v>EISAnqnx</v>
          </cell>
          <cell r="FL11464">
            <v>854726.76</v>
          </cell>
        </row>
        <row r="11465">
          <cell r="FI11465" t="str">
            <v>OR</v>
          </cell>
          <cell r="FJ11465" t="str">
            <v>Kitchen</v>
          </cell>
          <cell r="FK11465" t="str">
            <v>EISAnqnx</v>
          </cell>
          <cell r="FL11465">
            <v>419299.92</v>
          </cell>
        </row>
        <row r="11466">
          <cell r="FI11466" t="str">
            <v>OR</v>
          </cell>
          <cell r="FJ11466" t="str">
            <v>Kitchen</v>
          </cell>
          <cell r="FK11466" t="str">
            <v>EISAq</v>
          </cell>
          <cell r="FL11466">
            <v>24190.38</v>
          </cell>
        </row>
        <row r="11467">
          <cell r="FI11467" t="str">
            <v>OR</v>
          </cell>
          <cell r="FJ11467" t="str">
            <v>Kitchen</v>
          </cell>
          <cell r="FK11467" t="str">
            <v>EISAx</v>
          </cell>
          <cell r="FL11467">
            <v>96761.52</v>
          </cell>
        </row>
        <row r="11468">
          <cell r="FI11468" t="str">
            <v>OR</v>
          </cell>
          <cell r="FJ11468" t="str">
            <v>Living Room/Family Room</v>
          </cell>
          <cell r="FK11468" t="str">
            <v>EISAnqnx</v>
          </cell>
          <cell r="FL11468">
            <v>967615.2</v>
          </cell>
        </row>
        <row r="11469">
          <cell r="FI11469" t="str">
            <v>OR</v>
          </cell>
          <cell r="FJ11469" t="str">
            <v>Living Room/Family Room</v>
          </cell>
          <cell r="FK11469" t="str">
            <v>EISAq</v>
          </cell>
          <cell r="FL11469">
            <v>45155.376000000004</v>
          </cell>
        </row>
        <row r="11470">
          <cell r="FI11470" t="str">
            <v>OR</v>
          </cell>
          <cell r="FJ11470" t="str">
            <v>Living Room/Family Room</v>
          </cell>
          <cell r="FK11470" t="str">
            <v>EISAx</v>
          </cell>
          <cell r="FL11470">
            <v>1185328.6200000001</v>
          </cell>
        </row>
        <row r="11471">
          <cell r="FI11471" t="str">
            <v>OR</v>
          </cell>
          <cell r="FJ11471" t="str">
            <v>Other</v>
          </cell>
          <cell r="FK11471" t="str">
            <v>EISAnqnx</v>
          </cell>
          <cell r="FL11471">
            <v>2096499.6</v>
          </cell>
        </row>
        <row r="11472">
          <cell r="FI11472" t="str">
            <v>OR</v>
          </cell>
          <cell r="FJ11472" t="str">
            <v>Other</v>
          </cell>
          <cell r="FK11472" t="str">
            <v>EISAq</v>
          </cell>
          <cell r="FL11472">
            <v>96761.52</v>
          </cell>
        </row>
        <row r="11473">
          <cell r="FI11473" t="str">
            <v>OR</v>
          </cell>
          <cell r="FJ11473" t="str">
            <v>Other</v>
          </cell>
          <cell r="FK11473" t="str">
            <v>EISAx</v>
          </cell>
          <cell r="FL11473">
            <v>2981867.5079999999</v>
          </cell>
        </row>
        <row r="11474">
          <cell r="FI11474" t="str">
            <v>ID</v>
          </cell>
          <cell r="FJ11474" t="str">
            <v>Bathroom</v>
          </cell>
          <cell r="FK11474" t="str">
            <v>EISAnqnx</v>
          </cell>
          <cell r="FL11474">
            <v>227145.84</v>
          </cell>
        </row>
        <row r="11475">
          <cell r="FI11475" t="str">
            <v>ID</v>
          </cell>
          <cell r="FJ11475" t="str">
            <v>Bedrooms</v>
          </cell>
          <cell r="FK11475" t="str">
            <v>EISAnqnx</v>
          </cell>
          <cell r="FL11475">
            <v>227145.84</v>
          </cell>
        </row>
        <row r="11476">
          <cell r="FI11476" t="str">
            <v>ID</v>
          </cell>
          <cell r="FJ11476" t="str">
            <v>Bedrooms</v>
          </cell>
          <cell r="FK11476" t="str">
            <v>EISAq</v>
          </cell>
          <cell r="FL11476">
            <v>253646.18799999999</v>
          </cell>
        </row>
        <row r="11477">
          <cell r="FI11477" t="str">
            <v>ID</v>
          </cell>
          <cell r="FJ11477" t="str">
            <v>Exterior</v>
          </cell>
          <cell r="FK11477" t="str">
            <v>EISAnqnx</v>
          </cell>
          <cell r="FL11477">
            <v>283932.3</v>
          </cell>
        </row>
        <row r="11478">
          <cell r="FI11478" t="str">
            <v>ID</v>
          </cell>
          <cell r="FJ11478" t="str">
            <v>Exterior</v>
          </cell>
          <cell r="FK11478" t="str">
            <v>EISAq</v>
          </cell>
          <cell r="FL11478">
            <v>83286.808000000005</v>
          </cell>
        </row>
        <row r="11479">
          <cell r="FI11479" t="str">
            <v>ID</v>
          </cell>
          <cell r="FJ11479" t="str">
            <v>Kitchen</v>
          </cell>
          <cell r="FK11479" t="str">
            <v>EISAq</v>
          </cell>
          <cell r="FL11479">
            <v>166573.61600000001</v>
          </cell>
        </row>
        <row r="11480">
          <cell r="FI11480" t="str">
            <v>ID</v>
          </cell>
          <cell r="FJ11480" t="str">
            <v>Living Room/Family Room</v>
          </cell>
          <cell r="FK11480" t="str">
            <v>EISAnqnx</v>
          </cell>
          <cell r="FL11480">
            <v>889654.54</v>
          </cell>
        </row>
        <row r="11481">
          <cell r="FI11481" t="str">
            <v>ID</v>
          </cell>
          <cell r="FJ11481" t="str">
            <v>Living Room/Family Room</v>
          </cell>
          <cell r="FK11481" t="str">
            <v>EISAq</v>
          </cell>
          <cell r="FL11481">
            <v>56786.46</v>
          </cell>
        </row>
        <row r="11482">
          <cell r="FI11482" t="str">
            <v>ID</v>
          </cell>
          <cell r="FJ11482" t="str">
            <v>Other</v>
          </cell>
          <cell r="FK11482" t="str">
            <v>EISAq</v>
          </cell>
          <cell r="FL11482">
            <v>83286.808000000005</v>
          </cell>
        </row>
        <row r="11483">
          <cell r="FI11483" t="str">
            <v>WA</v>
          </cell>
          <cell r="FJ11483" t="str">
            <v>Bathroom</v>
          </cell>
          <cell r="FK11483" t="str">
            <v>EISAnqnx</v>
          </cell>
          <cell r="FL11483">
            <v>374398.74</v>
          </cell>
        </row>
        <row r="11484">
          <cell r="FI11484" t="str">
            <v>WA</v>
          </cell>
          <cell r="FJ11484" t="str">
            <v>Bathroom</v>
          </cell>
          <cell r="FK11484" t="str">
            <v>EISAq</v>
          </cell>
          <cell r="FL11484">
            <v>62399.79</v>
          </cell>
        </row>
        <row r="11485">
          <cell r="FI11485" t="str">
            <v>WA</v>
          </cell>
          <cell r="FJ11485" t="str">
            <v>Bedrooms</v>
          </cell>
          <cell r="FK11485" t="str">
            <v>EISAnqnx</v>
          </cell>
          <cell r="FL11485">
            <v>291199.02</v>
          </cell>
        </row>
        <row r="11486">
          <cell r="FI11486" t="str">
            <v>WA</v>
          </cell>
          <cell r="FJ11486" t="str">
            <v>Bedrooms</v>
          </cell>
          <cell r="FK11486" t="str">
            <v>EISAq</v>
          </cell>
          <cell r="FL11486">
            <v>153919.48199999999</v>
          </cell>
        </row>
        <row r="11487">
          <cell r="FI11487" t="str">
            <v>WA</v>
          </cell>
          <cell r="FJ11487" t="str">
            <v>Bedrooms</v>
          </cell>
          <cell r="FK11487" t="str">
            <v>EISAx</v>
          </cell>
          <cell r="FL11487">
            <v>415998.6</v>
          </cell>
        </row>
        <row r="11488">
          <cell r="FI11488" t="str">
            <v>WA</v>
          </cell>
          <cell r="FJ11488" t="str">
            <v>Exterior</v>
          </cell>
          <cell r="FK11488" t="str">
            <v>EISAnqnx</v>
          </cell>
          <cell r="FL11488">
            <v>207999.3</v>
          </cell>
        </row>
        <row r="11489">
          <cell r="FI11489" t="str">
            <v>WA</v>
          </cell>
          <cell r="FJ11489" t="str">
            <v>Exterior</v>
          </cell>
          <cell r="FK11489" t="str">
            <v>EISAq</v>
          </cell>
          <cell r="FL11489">
            <v>395198.67</v>
          </cell>
        </row>
        <row r="11490">
          <cell r="FI11490" t="str">
            <v>WA</v>
          </cell>
          <cell r="FJ11490" t="str">
            <v>Kitchen</v>
          </cell>
          <cell r="FK11490" t="str">
            <v>EISAx</v>
          </cell>
          <cell r="FL11490">
            <v>883997.02500000002</v>
          </cell>
        </row>
        <row r="11491">
          <cell r="FI11491" t="str">
            <v>WA</v>
          </cell>
          <cell r="FJ11491" t="str">
            <v>Living Room/Family Room</v>
          </cell>
          <cell r="FK11491" t="str">
            <v>EISAnqnx</v>
          </cell>
          <cell r="FL11491">
            <v>1164796.08</v>
          </cell>
        </row>
        <row r="11492">
          <cell r="FI11492" t="str">
            <v>WA</v>
          </cell>
          <cell r="FJ11492" t="str">
            <v>Living Room/Family Room</v>
          </cell>
          <cell r="FK11492" t="str">
            <v>EISAx</v>
          </cell>
          <cell r="FL11492">
            <v>155999.47500000001</v>
          </cell>
        </row>
        <row r="11493">
          <cell r="FI11493" t="str">
            <v>WA</v>
          </cell>
          <cell r="FJ11493" t="str">
            <v>Other</v>
          </cell>
          <cell r="FK11493" t="str">
            <v>EISAnqnx</v>
          </cell>
          <cell r="FL11493">
            <v>1185596.01</v>
          </cell>
        </row>
        <row r="11494">
          <cell r="FI11494" t="str">
            <v>ID</v>
          </cell>
          <cell r="FJ11494" t="str">
            <v>Bathroom</v>
          </cell>
          <cell r="FK11494" t="str">
            <v>EISAnqnx</v>
          </cell>
          <cell r="FL11494">
            <v>429287.39999999997</v>
          </cell>
        </row>
        <row r="11495">
          <cell r="FI11495" t="str">
            <v>ID</v>
          </cell>
          <cell r="FJ11495" t="str">
            <v>Bedrooms</v>
          </cell>
          <cell r="FK11495" t="str">
            <v>EISAnqnx</v>
          </cell>
          <cell r="FL11495">
            <v>423325.07499999995</v>
          </cell>
        </row>
        <row r="11496">
          <cell r="FI11496" t="str">
            <v>ID</v>
          </cell>
          <cell r="FJ11496" t="str">
            <v>Bedrooms</v>
          </cell>
          <cell r="FK11496" t="str">
            <v>EISAq</v>
          </cell>
          <cell r="FL11496">
            <v>95397.2</v>
          </cell>
        </row>
        <row r="11497">
          <cell r="FI11497" t="str">
            <v>ID</v>
          </cell>
          <cell r="FJ11497" t="str">
            <v>Bedrooms</v>
          </cell>
          <cell r="FK11497" t="str">
            <v>EISAx</v>
          </cell>
          <cell r="FL11497">
            <v>429287.39999999997</v>
          </cell>
        </row>
        <row r="11498">
          <cell r="FI11498" t="str">
            <v>ID</v>
          </cell>
          <cell r="FJ11498" t="str">
            <v>Exterior</v>
          </cell>
          <cell r="FK11498" t="str">
            <v>EISAnqnx</v>
          </cell>
          <cell r="FL11498">
            <v>89434.875</v>
          </cell>
        </row>
        <row r="11499">
          <cell r="FI11499" t="str">
            <v>ID</v>
          </cell>
          <cell r="FJ11499" t="str">
            <v>Kitchen</v>
          </cell>
          <cell r="FK11499" t="str">
            <v>EISAq</v>
          </cell>
          <cell r="FL11499">
            <v>26234.23</v>
          </cell>
        </row>
        <row r="11500">
          <cell r="FI11500" t="str">
            <v>ID</v>
          </cell>
          <cell r="FJ11500" t="str">
            <v>Living Room/Family Room</v>
          </cell>
          <cell r="FK11500" t="str">
            <v>EISAnqnx</v>
          </cell>
          <cell r="FL11500">
            <v>119246.49999999999</v>
          </cell>
        </row>
        <row r="11501">
          <cell r="FI11501" t="str">
            <v>ID</v>
          </cell>
          <cell r="FJ11501" t="str">
            <v>Living Room/Family Room</v>
          </cell>
          <cell r="FK11501" t="str">
            <v>EISAx</v>
          </cell>
          <cell r="FL11501">
            <v>429287.39999999997</v>
          </cell>
        </row>
        <row r="11502">
          <cell r="FI11502" t="str">
            <v>ID</v>
          </cell>
          <cell r="FJ11502" t="str">
            <v>Other</v>
          </cell>
          <cell r="FK11502" t="str">
            <v>EISAnqnx</v>
          </cell>
          <cell r="FL11502">
            <v>310040.89999999997</v>
          </cell>
        </row>
        <row r="11503">
          <cell r="FI11503" t="str">
            <v>ID</v>
          </cell>
          <cell r="FJ11503" t="str">
            <v>Other</v>
          </cell>
          <cell r="FK11503" t="str">
            <v>EISAq</v>
          </cell>
          <cell r="FL11503">
            <v>159790.31</v>
          </cell>
        </row>
        <row r="11504">
          <cell r="FI11504" t="str">
            <v>ID</v>
          </cell>
          <cell r="FJ11504" t="str">
            <v>Other</v>
          </cell>
          <cell r="FK11504" t="str">
            <v>EISAx</v>
          </cell>
          <cell r="FL11504">
            <v>566420.875</v>
          </cell>
        </row>
        <row r="11505">
          <cell r="FI11505" t="str">
            <v>ID</v>
          </cell>
          <cell r="FJ11505" t="str">
            <v>Bathroom</v>
          </cell>
          <cell r="FK11505" t="str">
            <v>EISAnqnx</v>
          </cell>
          <cell r="FL11505">
            <v>1760380.26</v>
          </cell>
        </row>
        <row r="11506">
          <cell r="FI11506" t="str">
            <v>ID</v>
          </cell>
          <cell r="FJ11506" t="str">
            <v>Bedrooms</v>
          </cell>
          <cell r="FK11506" t="str">
            <v>EISAnqnx</v>
          </cell>
          <cell r="FL11506">
            <v>1362875.04</v>
          </cell>
        </row>
        <row r="11507">
          <cell r="FI11507" t="str">
            <v>ID</v>
          </cell>
          <cell r="FJ11507" t="str">
            <v>Exterior</v>
          </cell>
          <cell r="FK11507" t="str">
            <v>EISAnqnx</v>
          </cell>
          <cell r="FL11507">
            <v>227145.84</v>
          </cell>
        </row>
        <row r="11508">
          <cell r="FI11508" t="str">
            <v>ID</v>
          </cell>
          <cell r="FJ11508" t="str">
            <v>Exterior</v>
          </cell>
          <cell r="FK11508" t="str">
            <v>EISAq</v>
          </cell>
          <cell r="FL11508">
            <v>79501.044000000009</v>
          </cell>
        </row>
        <row r="11509">
          <cell r="FI11509" t="str">
            <v>ID</v>
          </cell>
          <cell r="FJ11509" t="str">
            <v>Garage</v>
          </cell>
          <cell r="FK11509" t="str">
            <v>EISAnqnx</v>
          </cell>
          <cell r="FL11509">
            <v>1287159.76</v>
          </cell>
        </row>
        <row r="11510">
          <cell r="FI11510" t="str">
            <v>ID</v>
          </cell>
          <cell r="FJ11510" t="str">
            <v>Kitchen</v>
          </cell>
          <cell r="FK11510" t="str">
            <v>EISAq</v>
          </cell>
          <cell r="FL11510">
            <v>56786.46</v>
          </cell>
        </row>
        <row r="11511">
          <cell r="FI11511" t="str">
            <v>ID</v>
          </cell>
          <cell r="FJ11511" t="str">
            <v>Kitchen</v>
          </cell>
          <cell r="FK11511" t="str">
            <v>EISAx</v>
          </cell>
          <cell r="FL11511">
            <v>1722522.62</v>
          </cell>
        </row>
        <row r="11512">
          <cell r="FI11512" t="str">
            <v>ID</v>
          </cell>
          <cell r="FJ11512" t="str">
            <v>Living Room/Family Room</v>
          </cell>
          <cell r="FK11512" t="str">
            <v>EISAnqnx</v>
          </cell>
          <cell r="FL11512">
            <v>908583.36</v>
          </cell>
        </row>
        <row r="11513">
          <cell r="FI11513" t="str">
            <v>ID</v>
          </cell>
          <cell r="FJ11513" t="str">
            <v>Other</v>
          </cell>
          <cell r="FK11513" t="str">
            <v>EISAq</v>
          </cell>
          <cell r="FL11513">
            <v>227145.84</v>
          </cell>
        </row>
        <row r="11514">
          <cell r="FI11514" t="str">
            <v>OR</v>
          </cell>
          <cell r="FJ11514" t="str">
            <v>Bathroom</v>
          </cell>
          <cell r="FK11514" t="str">
            <v>EISAnqnx</v>
          </cell>
          <cell r="FL11514">
            <v>193523.04</v>
          </cell>
        </row>
        <row r="11515">
          <cell r="FI11515" t="str">
            <v>OR</v>
          </cell>
          <cell r="FJ11515" t="str">
            <v>Bedrooms</v>
          </cell>
          <cell r="FK11515" t="str">
            <v>EISAnqnx</v>
          </cell>
          <cell r="FL11515">
            <v>1257899.76</v>
          </cell>
        </row>
        <row r="11516">
          <cell r="FI11516" t="str">
            <v>OR</v>
          </cell>
          <cell r="FJ11516" t="str">
            <v>Bedrooms</v>
          </cell>
          <cell r="FK11516" t="str">
            <v>EISAq</v>
          </cell>
          <cell r="FL11516">
            <v>48380.76</v>
          </cell>
        </row>
        <row r="11517">
          <cell r="FI11517" t="str">
            <v>OR</v>
          </cell>
          <cell r="FJ11517" t="str">
            <v>Exterior</v>
          </cell>
          <cell r="FK11517" t="str">
            <v>EISAnqnx</v>
          </cell>
          <cell r="FL11517">
            <v>96761.52</v>
          </cell>
        </row>
        <row r="11518">
          <cell r="FI11518" t="str">
            <v>OR</v>
          </cell>
          <cell r="FJ11518" t="str">
            <v>Exterior</v>
          </cell>
          <cell r="FK11518" t="str">
            <v>EISAx</v>
          </cell>
          <cell r="FL11518">
            <v>241903.8</v>
          </cell>
        </row>
        <row r="11519">
          <cell r="FI11519" t="str">
            <v>OR</v>
          </cell>
          <cell r="FJ11519" t="str">
            <v>Kitchen</v>
          </cell>
          <cell r="FK11519" t="str">
            <v>EISAnqnx</v>
          </cell>
          <cell r="FL11519">
            <v>96761.52</v>
          </cell>
        </row>
        <row r="11520">
          <cell r="FI11520" t="str">
            <v>OR</v>
          </cell>
          <cell r="FJ11520" t="str">
            <v>Kitchen</v>
          </cell>
          <cell r="FK11520" t="str">
            <v>EISAq</v>
          </cell>
          <cell r="FL11520">
            <v>129015.36</v>
          </cell>
        </row>
        <row r="11521">
          <cell r="FI11521" t="str">
            <v>OR</v>
          </cell>
          <cell r="FJ11521" t="str">
            <v>Living Room/Family Room</v>
          </cell>
          <cell r="FK11521" t="str">
            <v>EISAnqnx</v>
          </cell>
          <cell r="FL11521">
            <v>290284.56</v>
          </cell>
        </row>
        <row r="11522">
          <cell r="FI11522" t="str">
            <v>OR</v>
          </cell>
          <cell r="FJ11522" t="str">
            <v>Other</v>
          </cell>
          <cell r="FK11522" t="str">
            <v>EISAnqnx</v>
          </cell>
          <cell r="FL11522">
            <v>290284.56</v>
          </cell>
        </row>
        <row r="11523">
          <cell r="FI11523" t="str">
            <v>OR</v>
          </cell>
          <cell r="FJ11523" t="str">
            <v>Bathroom</v>
          </cell>
          <cell r="FK11523" t="str">
            <v>EISAnqnx</v>
          </cell>
          <cell r="FL11523">
            <v>1540638.72</v>
          </cell>
        </row>
        <row r="11524">
          <cell r="FI11524" t="str">
            <v>OR</v>
          </cell>
          <cell r="FJ11524" t="str">
            <v>Bedrooms</v>
          </cell>
          <cell r="FK11524" t="str">
            <v>EISAnqnx</v>
          </cell>
          <cell r="FL11524">
            <v>1540638.72</v>
          </cell>
        </row>
        <row r="11525">
          <cell r="FI11525" t="str">
            <v>OR</v>
          </cell>
          <cell r="FJ11525" t="str">
            <v>Bedrooms</v>
          </cell>
          <cell r="FK11525" t="str">
            <v>EISAq</v>
          </cell>
          <cell r="FL11525">
            <v>128386.56</v>
          </cell>
        </row>
        <row r="11526">
          <cell r="FI11526" t="str">
            <v>OR</v>
          </cell>
          <cell r="FJ11526" t="str">
            <v>Exterior</v>
          </cell>
          <cell r="FK11526" t="str">
            <v>EISAnqnx</v>
          </cell>
          <cell r="FL11526">
            <v>513546.23999999999</v>
          </cell>
        </row>
        <row r="11527">
          <cell r="FI11527" t="str">
            <v>OR</v>
          </cell>
          <cell r="FJ11527" t="str">
            <v>Kitchen</v>
          </cell>
          <cell r="FK11527" t="str">
            <v>EISAq</v>
          </cell>
          <cell r="FL11527">
            <v>941501.43999999994</v>
          </cell>
        </row>
        <row r="11528">
          <cell r="FI11528" t="str">
            <v>OR</v>
          </cell>
          <cell r="FJ11528" t="str">
            <v>Living Room/Family Room</v>
          </cell>
          <cell r="FK11528" t="str">
            <v>EISAq</v>
          </cell>
          <cell r="FL11528">
            <v>256773.12</v>
          </cell>
        </row>
        <row r="11529">
          <cell r="FI11529" t="str">
            <v>OR</v>
          </cell>
          <cell r="FJ11529" t="str">
            <v>Other</v>
          </cell>
          <cell r="FK11529" t="str">
            <v>EISAnqnx</v>
          </cell>
          <cell r="FL11529">
            <v>513546.23999999999</v>
          </cell>
        </row>
        <row r="11530">
          <cell r="FI11530" t="str">
            <v>ID</v>
          </cell>
          <cell r="FJ11530" t="str">
            <v>Bathroom</v>
          </cell>
          <cell r="FK11530" t="str">
            <v>EISAnqnx</v>
          </cell>
          <cell r="FL11530">
            <v>6602372.4160000002</v>
          </cell>
        </row>
        <row r="11531">
          <cell r="FI11531" t="str">
            <v>ID</v>
          </cell>
          <cell r="FJ11531" t="str">
            <v>Bathroom</v>
          </cell>
          <cell r="FK11531" t="str">
            <v>EISAx</v>
          </cell>
          <cell r="FL11531">
            <v>246074.66</v>
          </cell>
        </row>
        <row r="11532">
          <cell r="FI11532" t="str">
            <v>ID</v>
          </cell>
          <cell r="FJ11532" t="str">
            <v>Bedrooms</v>
          </cell>
          <cell r="FK11532" t="str">
            <v>EISAnqnx</v>
          </cell>
          <cell r="FL11532">
            <v>4542916.8</v>
          </cell>
        </row>
        <row r="11533">
          <cell r="FI11533" t="str">
            <v>ID</v>
          </cell>
          <cell r="FJ11533" t="str">
            <v>Bedrooms</v>
          </cell>
          <cell r="FK11533" t="str">
            <v>EISAx</v>
          </cell>
          <cell r="FL11533">
            <v>567864.6</v>
          </cell>
        </row>
        <row r="11534">
          <cell r="FI11534" t="str">
            <v>ID</v>
          </cell>
          <cell r="FJ11534" t="str">
            <v>Exterior</v>
          </cell>
          <cell r="FK11534" t="str">
            <v>EISAnqnx</v>
          </cell>
          <cell r="FL11534">
            <v>1060013.92</v>
          </cell>
        </row>
        <row r="11535">
          <cell r="FI11535" t="str">
            <v>ID</v>
          </cell>
          <cell r="FJ11535" t="str">
            <v>Garage</v>
          </cell>
          <cell r="FK11535" t="str">
            <v>EISAnqnx</v>
          </cell>
          <cell r="FL11535">
            <v>1135729.2</v>
          </cell>
        </row>
        <row r="11536">
          <cell r="FI11536" t="str">
            <v>ID</v>
          </cell>
          <cell r="FJ11536" t="str">
            <v>Garage</v>
          </cell>
          <cell r="FK11536" t="str">
            <v>EISAq</v>
          </cell>
          <cell r="FL11536">
            <v>545150.01600000006</v>
          </cell>
        </row>
        <row r="11537">
          <cell r="FI11537" t="str">
            <v>ID</v>
          </cell>
          <cell r="FJ11537" t="str">
            <v>Kitchen</v>
          </cell>
          <cell r="FK11537" t="str">
            <v>EISAx</v>
          </cell>
          <cell r="FL11537">
            <v>1722522.62</v>
          </cell>
        </row>
        <row r="11538">
          <cell r="FI11538" t="str">
            <v>ID</v>
          </cell>
          <cell r="FJ11538" t="str">
            <v>Living Room/Family Room</v>
          </cell>
          <cell r="FK11538" t="str">
            <v>EISAnqnx</v>
          </cell>
          <cell r="FL11538">
            <v>3679762.608</v>
          </cell>
        </row>
        <row r="11539">
          <cell r="FI11539" t="str">
            <v>ID</v>
          </cell>
          <cell r="FJ11539" t="str">
            <v>Living Room/Family Room</v>
          </cell>
          <cell r="FK11539" t="str">
            <v>EISAx</v>
          </cell>
          <cell r="FL11539">
            <v>1381803.86</v>
          </cell>
        </row>
        <row r="11540">
          <cell r="FI11540" t="str">
            <v>ID</v>
          </cell>
          <cell r="FJ11540" t="str">
            <v>Other</v>
          </cell>
          <cell r="FK11540" t="str">
            <v>EISAnqnx</v>
          </cell>
          <cell r="FL11540">
            <v>3445045.24</v>
          </cell>
        </row>
        <row r="11541">
          <cell r="FI11541" t="str">
            <v>ID</v>
          </cell>
          <cell r="FJ11541" t="str">
            <v>Other</v>
          </cell>
          <cell r="FK11541" t="str">
            <v>EISAq</v>
          </cell>
          <cell r="FL11541">
            <v>302861.12</v>
          </cell>
        </row>
        <row r="11542">
          <cell r="FI11542" t="str">
            <v>ID</v>
          </cell>
          <cell r="FJ11542" t="str">
            <v>Other</v>
          </cell>
          <cell r="FK11542" t="str">
            <v>EISAx</v>
          </cell>
          <cell r="FL11542">
            <v>2214671.94</v>
          </cell>
        </row>
        <row r="11543">
          <cell r="FI11543" t="str">
            <v>ID</v>
          </cell>
          <cell r="FJ11543" t="str">
            <v>Bathroom</v>
          </cell>
          <cell r="FK11543" t="str">
            <v>EISAnqnx</v>
          </cell>
          <cell r="FL11543">
            <v>190794.4</v>
          </cell>
        </row>
        <row r="11544">
          <cell r="FI11544" t="str">
            <v>ID</v>
          </cell>
          <cell r="FJ11544" t="str">
            <v>Bathroom</v>
          </cell>
          <cell r="FK11544" t="str">
            <v>EISAx</v>
          </cell>
          <cell r="FL11544">
            <v>476985.99999999994</v>
          </cell>
        </row>
        <row r="11545">
          <cell r="FI11545" t="str">
            <v>ID</v>
          </cell>
          <cell r="FJ11545" t="str">
            <v>Bedrooms</v>
          </cell>
          <cell r="FK11545" t="str">
            <v>EISAnqnx</v>
          </cell>
          <cell r="FL11545">
            <v>548533.89999999991</v>
          </cell>
        </row>
        <row r="11546">
          <cell r="FI11546" t="str">
            <v>ID</v>
          </cell>
          <cell r="FJ11546" t="str">
            <v>Bedrooms</v>
          </cell>
          <cell r="FK11546" t="str">
            <v>EISAq</v>
          </cell>
          <cell r="FL11546">
            <v>26234.23</v>
          </cell>
        </row>
        <row r="11547">
          <cell r="FI11547" t="str">
            <v>ID</v>
          </cell>
          <cell r="FJ11547" t="str">
            <v>Exterior</v>
          </cell>
          <cell r="FK11547" t="str">
            <v>EISAq</v>
          </cell>
          <cell r="FL11547">
            <v>156212.91499999998</v>
          </cell>
        </row>
        <row r="11548">
          <cell r="FI11548" t="str">
            <v>ID</v>
          </cell>
          <cell r="FJ11548" t="str">
            <v>Exterior</v>
          </cell>
          <cell r="FK11548" t="str">
            <v>EISAx</v>
          </cell>
          <cell r="FL11548">
            <v>512759.94999999995</v>
          </cell>
        </row>
        <row r="11549">
          <cell r="FI11549" t="str">
            <v>ID</v>
          </cell>
          <cell r="FJ11549" t="str">
            <v>Kitchen</v>
          </cell>
          <cell r="FK11549" t="str">
            <v>EISAnqnx</v>
          </cell>
          <cell r="FL11549">
            <v>143095.79999999999</v>
          </cell>
        </row>
        <row r="11550">
          <cell r="FI11550" t="str">
            <v>ID</v>
          </cell>
          <cell r="FJ11550" t="str">
            <v>Kitchen</v>
          </cell>
          <cell r="FK11550" t="str">
            <v>EISAx</v>
          </cell>
          <cell r="FL11550">
            <v>381588.8</v>
          </cell>
        </row>
        <row r="11551">
          <cell r="FI11551" t="str">
            <v>ID</v>
          </cell>
          <cell r="FJ11551" t="str">
            <v>Living Room/Family Room</v>
          </cell>
          <cell r="FK11551" t="str">
            <v>EISAnqnx</v>
          </cell>
          <cell r="FL11551">
            <v>250417.65</v>
          </cell>
        </row>
        <row r="11552">
          <cell r="FI11552" t="str">
            <v>ID</v>
          </cell>
          <cell r="FJ11552" t="str">
            <v>Living Room/Family Room</v>
          </cell>
          <cell r="FK11552" t="str">
            <v>EISAq</v>
          </cell>
          <cell r="FL11552">
            <v>35773.949999999997</v>
          </cell>
        </row>
        <row r="11553">
          <cell r="FI11553" t="str">
            <v>ID</v>
          </cell>
          <cell r="FJ11553" t="str">
            <v>Living Room/Family Room</v>
          </cell>
          <cell r="FK11553" t="str">
            <v>EISAx</v>
          </cell>
          <cell r="FL11553">
            <v>298116.25</v>
          </cell>
        </row>
        <row r="11554">
          <cell r="FI11554" t="str">
            <v>ID</v>
          </cell>
          <cell r="FJ11554" t="str">
            <v>Other</v>
          </cell>
          <cell r="FK11554" t="str">
            <v>EISAnqnx</v>
          </cell>
          <cell r="FL11554">
            <v>190794.4</v>
          </cell>
        </row>
        <row r="11555">
          <cell r="FI11555" t="str">
            <v>OR</v>
          </cell>
          <cell r="FJ11555" t="str">
            <v>Bathroom</v>
          </cell>
          <cell r="FK11555" t="str">
            <v>EISAnqnx</v>
          </cell>
          <cell r="FL11555">
            <v>1511171.3149999999</v>
          </cell>
        </row>
        <row r="11556">
          <cell r="FI11556" t="str">
            <v>OR</v>
          </cell>
          <cell r="FJ11556" t="str">
            <v>Bathroom</v>
          </cell>
          <cell r="FK11556" t="str">
            <v>EISAx</v>
          </cell>
          <cell r="FL11556">
            <v>250257.66999999998</v>
          </cell>
        </row>
        <row r="11557">
          <cell r="FI11557" t="str">
            <v>OR</v>
          </cell>
          <cell r="FJ11557" t="str">
            <v>Bedrooms</v>
          </cell>
          <cell r="FK11557" t="str">
            <v>EISAnqnx</v>
          </cell>
          <cell r="FL11557">
            <v>433138.27499999997</v>
          </cell>
        </row>
        <row r="11558">
          <cell r="FI11558" t="str">
            <v>OR</v>
          </cell>
          <cell r="FJ11558" t="str">
            <v>Bedrooms</v>
          </cell>
          <cell r="FK11558" t="str">
            <v>EISAx</v>
          </cell>
          <cell r="FL11558">
            <v>375386.505</v>
          </cell>
        </row>
        <row r="11559">
          <cell r="FI11559" t="str">
            <v>OR</v>
          </cell>
          <cell r="FJ11559" t="str">
            <v>Exterior</v>
          </cell>
          <cell r="FK11559" t="str">
            <v>EISAx</v>
          </cell>
          <cell r="FL11559">
            <v>375386.505</v>
          </cell>
        </row>
        <row r="11560">
          <cell r="FI11560" t="str">
            <v>OR</v>
          </cell>
          <cell r="FJ11560" t="str">
            <v>Garage</v>
          </cell>
          <cell r="FK11560" t="str">
            <v>EISAnqnx</v>
          </cell>
          <cell r="FL11560">
            <v>231007.08</v>
          </cell>
        </row>
        <row r="11561">
          <cell r="FI11561" t="str">
            <v>OR</v>
          </cell>
          <cell r="FJ11561" t="str">
            <v>Garage</v>
          </cell>
          <cell r="FK11561" t="str">
            <v>EISAq</v>
          </cell>
          <cell r="FL11561">
            <v>84702.596000000005</v>
          </cell>
        </row>
        <row r="11562">
          <cell r="FI11562" t="str">
            <v>OR</v>
          </cell>
          <cell r="FJ11562" t="str">
            <v>Kitchen</v>
          </cell>
          <cell r="FK11562" t="str">
            <v>EISAnqnx</v>
          </cell>
          <cell r="FL11562">
            <v>750773.01</v>
          </cell>
        </row>
        <row r="11563">
          <cell r="FI11563" t="str">
            <v>OR</v>
          </cell>
          <cell r="FJ11563" t="str">
            <v>Living Room/Family Room</v>
          </cell>
          <cell r="FK11563" t="str">
            <v>EISAnqnx</v>
          </cell>
          <cell r="FL11563">
            <v>500515.33999999997</v>
          </cell>
        </row>
        <row r="11564">
          <cell r="FI11564" t="str">
            <v>OR</v>
          </cell>
          <cell r="FJ11564" t="str">
            <v>Living Room/Family Room</v>
          </cell>
          <cell r="FK11564" t="str">
            <v>EISAx</v>
          </cell>
          <cell r="FL11564">
            <v>635269.47</v>
          </cell>
        </row>
        <row r="11565">
          <cell r="FI11565" t="str">
            <v>OR</v>
          </cell>
          <cell r="FJ11565" t="str">
            <v>Other</v>
          </cell>
          <cell r="FK11565" t="str">
            <v>EISAnqnx</v>
          </cell>
          <cell r="FL11565">
            <v>231007.08</v>
          </cell>
        </row>
        <row r="11566">
          <cell r="FI11566" t="str">
            <v>OR</v>
          </cell>
          <cell r="FJ11566" t="str">
            <v>Other</v>
          </cell>
          <cell r="FK11566" t="str">
            <v>EISAx</v>
          </cell>
          <cell r="FL11566">
            <v>760398.30499999993</v>
          </cell>
        </row>
        <row r="11567">
          <cell r="FI11567" t="str">
            <v>WA</v>
          </cell>
          <cell r="FJ11567" t="str">
            <v>Bathroom</v>
          </cell>
          <cell r="FK11567" t="str">
            <v>EISAnqnx</v>
          </cell>
          <cell r="FL11567">
            <v>457029.12</v>
          </cell>
        </row>
        <row r="11568">
          <cell r="FI11568" t="str">
            <v>WA</v>
          </cell>
          <cell r="FJ11568" t="str">
            <v>Bathroom</v>
          </cell>
          <cell r="FK11568" t="str">
            <v>EISAx</v>
          </cell>
          <cell r="FL11568">
            <v>1333001.6000000001</v>
          </cell>
        </row>
        <row r="11569">
          <cell r="FI11569" t="str">
            <v>WA</v>
          </cell>
          <cell r="FJ11569" t="str">
            <v>Bedrooms</v>
          </cell>
          <cell r="FK11569" t="str">
            <v>EISAnqnx</v>
          </cell>
          <cell r="FL11569">
            <v>1104487.04</v>
          </cell>
        </row>
        <row r="11570">
          <cell r="FI11570" t="str">
            <v>WA</v>
          </cell>
          <cell r="FJ11570" t="str">
            <v>Exterior</v>
          </cell>
          <cell r="FK11570" t="str">
            <v>EISAnqnx</v>
          </cell>
          <cell r="FL11570">
            <v>856929.6</v>
          </cell>
        </row>
        <row r="11571">
          <cell r="FI11571" t="str">
            <v>WA</v>
          </cell>
          <cell r="FJ11571" t="str">
            <v>Garage</v>
          </cell>
          <cell r="FK11571" t="str">
            <v>EISAnqnx</v>
          </cell>
          <cell r="FL11571">
            <v>228514.56</v>
          </cell>
        </row>
        <row r="11572">
          <cell r="FI11572" t="str">
            <v>WA</v>
          </cell>
          <cell r="FJ11572" t="str">
            <v>Garage</v>
          </cell>
          <cell r="FK11572" t="str">
            <v>EISAq</v>
          </cell>
          <cell r="FL11572">
            <v>152343.04000000001</v>
          </cell>
        </row>
        <row r="11573">
          <cell r="FI11573" t="str">
            <v>WA</v>
          </cell>
          <cell r="FJ11573" t="str">
            <v>Garage</v>
          </cell>
          <cell r="FK11573" t="str">
            <v>EISAx</v>
          </cell>
          <cell r="FL11573">
            <v>123778.72</v>
          </cell>
        </row>
        <row r="11574">
          <cell r="FI11574" t="str">
            <v>WA</v>
          </cell>
          <cell r="FJ11574" t="str">
            <v>Kitchen</v>
          </cell>
          <cell r="FK11574" t="str">
            <v>EISAq</v>
          </cell>
          <cell r="FL11574">
            <v>582712.12800000003</v>
          </cell>
        </row>
        <row r="11575">
          <cell r="FI11575" t="str">
            <v>WA</v>
          </cell>
          <cell r="FJ11575" t="str">
            <v>Living Room/Family Room</v>
          </cell>
          <cell r="FK11575" t="str">
            <v>EISAnqnx</v>
          </cell>
          <cell r="FL11575">
            <v>685543.68</v>
          </cell>
        </row>
        <row r="11576">
          <cell r="FI11576" t="str">
            <v>WA</v>
          </cell>
          <cell r="FJ11576" t="str">
            <v>Other</v>
          </cell>
          <cell r="FK11576" t="str">
            <v>EISAnqnx</v>
          </cell>
          <cell r="FL11576">
            <v>1342523.04</v>
          </cell>
        </row>
        <row r="11577">
          <cell r="FI11577" t="str">
            <v>WA</v>
          </cell>
          <cell r="FJ11577" t="str">
            <v>Other</v>
          </cell>
          <cell r="FK11577" t="str">
            <v>EISAq</v>
          </cell>
          <cell r="FL11577">
            <v>70458.656000000003</v>
          </cell>
        </row>
        <row r="11578">
          <cell r="FI11578" t="str">
            <v>OR</v>
          </cell>
          <cell r="FJ11578" t="str">
            <v>Bathroom</v>
          </cell>
          <cell r="FK11578" t="str">
            <v>EISAq</v>
          </cell>
          <cell r="FL11578">
            <v>170945.35200000001</v>
          </cell>
        </row>
        <row r="11579">
          <cell r="FI11579" t="str">
            <v>OR</v>
          </cell>
          <cell r="FJ11579" t="str">
            <v>Bedrooms</v>
          </cell>
          <cell r="FK11579" t="str">
            <v>EISAnqnx</v>
          </cell>
          <cell r="FL11579">
            <v>96761.52</v>
          </cell>
        </row>
        <row r="11580">
          <cell r="FI11580" t="str">
            <v>OR</v>
          </cell>
          <cell r="FJ11580" t="str">
            <v>Bedrooms</v>
          </cell>
          <cell r="FK11580" t="str">
            <v>EISAq</v>
          </cell>
          <cell r="FL11580">
            <v>120951.9</v>
          </cell>
        </row>
        <row r="11581">
          <cell r="FI11581" t="str">
            <v>OR</v>
          </cell>
          <cell r="FJ11581" t="str">
            <v>Exterior</v>
          </cell>
          <cell r="FK11581" t="str">
            <v>EISAq</v>
          </cell>
          <cell r="FL11581">
            <v>48380.76</v>
          </cell>
        </row>
        <row r="11582">
          <cell r="FI11582" t="str">
            <v>OR</v>
          </cell>
          <cell r="FJ11582" t="str">
            <v>Exterior</v>
          </cell>
          <cell r="FK11582" t="str">
            <v>EISAx</v>
          </cell>
          <cell r="FL11582">
            <v>483807.6</v>
          </cell>
        </row>
        <row r="11583">
          <cell r="FI11583" t="str">
            <v>OR</v>
          </cell>
          <cell r="FJ11583" t="str">
            <v>Garage</v>
          </cell>
          <cell r="FK11583" t="str">
            <v>EISAq</v>
          </cell>
          <cell r="FL11583">
            <v>225776.88</v>
          </cell>
        </row>
        <row r="11584">
          <cell r="FI11584" t="str">
            <v>OR</v>
          </cell>
          <cell r="FJ11584" t="str">
            <v>Kitchen</v>
          </cell>
          <cell r="FK11584" t="str">
            <v>EISAq</v>
          </cell>
          <cell r="FL11584">
            <v>253192.644</v>
          </cell>
        </row>
        <row r="11585">
          <cell r="FI11585" t="str">
            <v>OR</v>
          </cell>
          <cell r="FJ11585" t="str">
            <v>Living Room/Family Room</v>
          </cell>
          <cell r="FK11585" t="str">
            <v>EISAq</v>
          </cell>
          <cell r="FL11585">
            <v>96761.52</v>
          </cell>
        </row>
        <row r="11586">
          <cell r="FI11586" t="str">
            <v>OR</v>
          </cell>
          <cell r="FJ11586" t="str">
            <v>Other</v>
          </cell>
          <cell r="FK11586" t="str">
            <v>EISAq</v>
          </cell>
          <cell r="FL11586">
            <v>120951.9</v>
          </cell>
        </row>
        <row r="11587">
          <cell r="FI11587" t="str">
            <v>MT</v>
          </cell>
          <cell r="FJ11587" t="str">
            <v>Bathroom</v>
          </cell>
          <cell r="FK11587" t="str">
            <v>EISAnqnx</v>
          </cell>
          <cell r="FL11587">
            <v>1406384.76</v>
          </cell>
        </row>
        <row r="11588">
          <cell r="FI11588" t="str">
            <v>MT</v>
          </cell>
          <cell r="FJ11588" t="str">
            <v>Bedrooms</v>
          </cell>
          <cell r="FK11588" t="str">
            <v>EISAnqnx</v>
          </cell>
          <cell r="FL11588">
            <v>1182641.73</v>
          </cell>
        </row>
        <row r="11589">
          <cell r="FI11589" t="str">
            <v>MT</v>
          </cell>
          <cell r="FJ11589" t="str">
            <v>Exterior</v>
          </cell>
          <cell r="FK11589" t="str">
            <v>EISAnqnx</v>
          </cell>
          <cell r="FL11589">
            <v>468794.92</v>
          </cell>
        </row>
        <row r="11590">
          <cell r="FI11590" t="str">
            <v>MT</v>
          </cell>
          <cell r="FJ11590" t="str">
            <v>Garage</v>
          </cell>
          <cell r="FK11590" t="str">
            <v>EISAq</v>
          </cell>
          <cell r="FL11590">
            <v>988731.10399999993</v>
          </cell>
        </row>
        <row r="11591">
          <cell r="FI11591" t="str">
            <v>MT</v>
          </cell>
          <cell r="FJ11591" t="str">
            <v>Kitchen</v>
          </cell>
          <cell r="FK11591" t="str">
            <v>EISAnqnx</v>
          </cell>
          <cell r="FL11591">
            <v>255706.32</v>
          </cell>
        </row>
        <row r="11592">
          <cell r="FI11592" t="str">
            <v>MT</v>
          </cell>
          <cell r="FJ11592" t="str">
            <v>Kitchen</v>
          </cell>
          <cell r="FK11592" t="str">
            <v>EISAq</v>
          </cell>
          <cell r="FL11592">
            <v>42617.72</v>
          </cell>
        </row>
        <row r="11593">
          <cell r="FI11593" t="str">
            <v>MT</v>
          </cell>
          <cell r="FJ11593" t="str">
            <v>Living Room/Family Room</v>
          </cell>
          <cell r="FK11593" t="str">
            <v>EISAnqnx</v>
          </cell>
          <cell r="FL11593">
            <v>383559.48</v>
          </cell>
        </row>
        <row r="11594">
          <cell r="FI11594" t="str">
            <v>MT</v>
          </cell>
          <cell r="FJ11594" t="str">
            <v>Living Room/Family Room</v>
          </cell>
          <cell r="FK11594" t="str">
            <v>EISAq</v>
          </cell>
          <cell r="FL11594">
            <v>31963.29</v>
          </cell>
        </row>
        <row r="11595">
          <cell r="FI11595" t="str">
            <v>MT</v>
          </cell>
          <cell r="FJ11595" t="str">
            <v>Other</v>
          </cell>
          <cell r="FK11595" t="str">
            <v>EISAnqnx</v>
          </cell>
          <cell r="FL11595">
            <v>1150678.44</v>
          </cell>
        </row>
        <row r="11596">
          <cell r="FI11596" t="str">
            <v>MT</v>
          </cell>
          <cell r="FJ11596" t="str">
            <v>Other</v>
          </cell>
          <cell r="FK11596" t="str">
            <v>EISAq</v>
          </cell>
          <cell r="FL11596">
            <v>255706.32</v>
          </cell>
        </row>
        <row r="11597">
          <cell r="FI11597" t="str">
            <v>ID</v>
          </cell>
          <cell r="FJ11597" t="str">
            <v>Bathroom</v>
          </cell>
          <cell r="FK11597" t="str">
            <v>EISAq</v>
          </cell>
          <cell r="FL11597">
            <v>454291.68</v>
          </cell>
        </row>
        <row r="11598">
          <cell r="FI11598" t="str">
            <v>ID</v>
          </cell>
          <cell r="FJ11598" t="str">
            <v>Bedrooms</v>
          </cell>
          <cell r="FK11598" t="str">
            <v>EISAq</v>
          </cell>
          <cell r="FL11598">
            <v>454291.68</v>
          </cell>
        </row>
        <row r="11599">
          <cell r="FI11599" t="str">
            <v>ID</v>
          </cell>
          <cell r="FJ11599" t="str">
            <v>Bedrooms</v>
          </cell>
          <cell r="FK11599" t="str">
            <v>EISAx</v>
          </cell>
          <cell r="FL11599">
            <v>94644.1</v>
          </cell>
        </row>
        <row r="11600">
          <cell r="FI11600" t="str">
            <v>ID</v>
          </cell>
          <cell r="FJ11600" t="str">
            <v>Exterior</v>
          </cell>
          <cell r="FK11600" t="str">
            <v>EISAq</v>
          </cell>
          <cell r="FL11600">
            <v>170359.38</v>
          </cell>
        </row>
        <row r="11601">
          <cell r="FI11601" t="str">
            <v>ID</v>
          </cell>
          <cell r="FJ11601" t="str">
            <v>Garage</v>
          </cell>
          <cell r="FK11601" t="str">
            <v>EISAq</v>
          </cell>
          <cell r="FL11601">
            <v>113572.92</v>
          </cell>
        </row>
        <row r="11602">
          <cell r="FI11602" t="str">
            <v>ID</v>
          </cell>
          <cell r="FJ11602" t="str">
            <v>Kitchen</v>
          </cell>
          <cell r="FK11602" t="str">
            <v>EISAq</v>
          </cell>
          <cell r="FL11602">
            <v>283932.3</v>
          </cell>
        </row>
        <row r="11603">
          <cell r="FI11603" t="str">
            <v>ID</v>
          </cell>
          <cell r="FJ11603" t="str">
            <v>Kitchen</v>
          </cell>
          <cell r="FK11603" t="str">
            <v>EISAx</v>
          </cell>
          <cell r="FL11603">
            <v>1230373.3</v>
          </cell>
        </row>
        <row r="11604">
          <cell r="FI11604" t="str">
            <v>ID</v>
          </cell>
          <cell r="FJ11604" t="str">
            <v>Living Room/Family Room</v>
          </cell>
          <cell r="FK11604" t="str">
            <v>EISAq</v>
          </cell>
          <cell r="FL11604">
            <v>227145.84</v>
          </cell>
        </row>
        <row r="11605">
          <cell r="FI11605" t="str">
            <v>ID</v>
          </cell>
          <cell r="FJ11605" t="str">
            <v>Other</v>
          </cell>
          <cell r="FK11605" t="str">
            <v>EISAnqnx</v>
          </cell>
          <cell r="FL11605">
            <v>454291.68</v>
          </cell>
        </row>
        <row r="11606">
          <cell r="FI11606" t="str">
            <v>ID</v>
          </cell>
          <cell r="FJ11606" t="str">
            <v>Other</v>
          </cell>
          <cell r="FK11606" t="str">
            <v>EISAq</v>
          </cell>
          <cell r="FL11606">
            <v>507292.37599999999</v>
          </cell>
        </row>
        <row r="11607">
          <cell r="FI11607" t="str">
            <v>WA</v>
          </cell>
          <cell r="FJ11607" t="str">
            <v>Bathroom</v>
          </cell>
          <cell r="FK11607" t="str">
            <v>EISAnqnx</v>
          </cell>
          <cell r="FL11607">
            <v>190428.79999999999</v>
          </cell>
        </row>
        <row r="11608">
          <cell r="FI11608" t="str">
            <v>WA</v>
          </cell>
          <cell r="FJ11608" t="str">
            <v>Bedrooms</v>
          </cell>
          <cell r="FK11608" t="str">
            <v>EISAnqnx</v>
          </cell>
          <cell r="FL11608">
            <v>228514.56</v>
          </cell>
        </row>
        <row r="11609">
          <cell r="FI11609" t="str">
            <v>WA</v>
          </cell>
          <cell r="FJ11609" t="str">
            <v>Exterior</v>
          </cell>
          <cell r="FK11609" t="str">
            <v>EISAnqnx</v>
          </cell>
          <cell r="FL11609">
            <v>228514.56</v>
          </cell>
        </row>
        <row r="11610">
          <cell r="FI11610" t="str">
            <v>WA</v>
          </cell>
          <cell r="FJ11610" t="str">
            <v>Exterior</v>
          </cell>
          <cell r="FK11610" t="str">
            <v>EISAq</v>
          </cell>
          <cell r="FL11610">
            <v>53320.063999999998</v>
          </cell>
        </row>
        <row r="11611">
          <cell r="FI11611" t="str">
            <v>WA</v>
          </cell>
          <cell r="FJ11611" t="str">
            <v>Garage</v>
          </cell>
          <cell r="FK11611" t="str">
            <v>EISAq</v>
          </cell>
          <cell r="FL11611">
            <v>422751.93599999999</v>
          </cell>
        </row>
        <row r="11612">
          <cell r="FI11612" t="str">
            <v>WA</v>
          </cell>
          <cell r="FJ11612" t="str">
            <v>Kitchen</v>
          </cell>
          <cell r="FK11612" t="str">
            <v>EISAnqnx</v>
          </cell>
          <cell r="FL11612">
            <v>114257.28</v>
          </cell>
        </row>
        <row r="11613">
          <cell r="FI11613" t="str">
            <v>WA</v>
          </cell>
          <cell r="FJ11613" t="str">
            <v>Living Room/Family Room</v>
          </cell>
          <cell r="FK11613" t="str">
            <v>EISAnqnx</v>
          </cell>
          <cell r="FL11613">
            <v>542722.07999999996</v>
          </cell>
        </row>
        <row r="11614">
          <cell r="FI11614" t="str">
            <v>WA</v>
          </cell>
          <cell r="FJ11614" t="str">
            <v>Other</v>
          </cell>
          <cell r="FK11614" t="str">
            <v>EISAnqnx</v>
          </cell>
          <cell r="FL11614">
            <v>114257.28</v>
          </cell>
        </row>
        <row r="11615">
          <cell r="FI11615" t="str">
            <v>OR</v>
          </cell>
          <cell r="FJ11615" t="str">
            <v>Bathroom</v>
          </cell>
          <cell r="FK11615" t="str">
            <v>EISAnqnx</v>
          </cell>
          <cell r="FL11615">
            <v>577517.69999999995</v>
          </cell>
        </row>
        <row r="11616">
          <cell r="FI11616" t="str">
            <v>OR</v>
          </cell>
          <cell r="FJ11616" t="str">
            <v>Bedrooms</v>
          </cell>
          <cell r="FK11616" t="str">
            <v>EISAnqnx</v>
          </cell>
          <cell r="FL11616">
            <v>423512.98</v>
          </cell>
        </row>
        <row r="11617">
          <cell r="FI11617" t="str">
            <v>OR</v>
          </cell>
          <cell r="FJ11617" t="str">
            <v>Bedrooms</v>
          </cell>
          <cell r="FK11617" t="str">
            <v>EISAx</v>
          </cell>
          <cell r="FL11617">
            <v>308009.44</v>
          </cell>
        </row>
        <row r="11618">
          <cell r="FI11618" t="str">
            <v>OR</v>
          </cell>
          <cell r="FJ11618" t="str">
            <v>Exterior</v>
          </cell>
          <cell r="FK11618" t="str">
            <v>EISAnqnx</v>
          </cell>
          <cell r="FL11618">
            <v>231007.08</v>
          </cell>
        </row>
        <row r="11619">
          <cell r="FI11619" t="str">
            <v>OR</v>
          </cell>
          <cell r="FJ11619" t="str">
            <v>Garage</v>
          </cell>
          <cell r="FK11619" t="str">
            <v>EISAnqnx</v>
          </cell>
          <cell r="FL11619">
            <v>259882.965</v>
          </cell>
        </row>
        <row r="11620">
          <cell r="FI11620" t="str">
            <v>OR</v>
          </cell>
          <cell r="FJ11620" t="str">
            <v>Kitchen</v>
          </cell>
          <cell r="FK11620" t="str">
            <v>EISAnqnx</v>
          </cell>
          <cell r="FL11620">
            <v>346510.62</v>
          </cell>
        </row>
        <row r="11621">
          <cell r="FI11621" t="str">
            <v>OR</v>
          </cell>
          <cell r="FJ11621" t="str">
            <v>Kitchen</v>
          </cell>
          <cell r="FK11621" t="str">
            <v>EISAx</v>
          </cell>
          <cell r="FL11621">
            <v>125128.83499999999</v>
          </cell>
        </row>
        <row r="11622">
          <cell r="FI11622" t="str">
            <v>OR</v>
          </cell>
          <cell r="FJ11622" t="str">
            <v>Living Room/Family Room</v>
          </cell>
          <cell r="FK11622" t="str">
            <v>EISAnqnx</v>
          </cell>
          <cell r="FL11622">
            <v>346510.62</v>
          </cell>
        </row>
        <row r="11623">
          <cell r="FI11623" t="str">
            <v>OR</v>
          </cell>
          <cell r="FJ11623" t="str">
            <v>Other</v>
          </cell>
          <cell r="FK11623" t="str">
            <v>EISAnqnx</v>
          </cell>
          <cell r="FL11623">
            <v>500515.33999999997</v>
          </cell>
        </row>
        <row r="11624">
          <cell r="FI11624" t="str">
            <v>ID</v>
          </cell>
          <cell r="FJ11624" t="str">
            <v>Bathroom</v>
          </cell>
          <cell r="FK11624" t="str">
            <v>EISAq</v>
          </cell>
          <cell r="FL11624">
            <v>408862.51199999999</v>
          </cell>
        </row>
        <row r="11625">
          <cell r="FI11625" t="str">
            <v>ID</v>
          </cell>
          <cell r="FJ11625" t="str">
            <v>Bathroom</v>
          </cell>
          <cell r="FK11625" t="str">
            <v>EISAx</v>
          </cell>
          <cell r="FL11625">
            <v>984298.64</v>
          </cell>
        </row>
        <row r="11626">
          <cell r="FI11626" t="str">
            <v>ID</v>
          </cell>
          <cell r="FJ11626" t="str">
            <v>Bedrooms</v>
          </cell>
          <cell r="FK11626" t="str">
            <v>EISAnqnx</v>
          </cell>
          <cell r="FL11626">
            <v>946441</v>
          </cell>
        </row>
        <row r="11627">
          <cell r="FI11627" t="str">
            <v>ID</v>
          </cell>
          <cell r="FJ11627" t="str">
            <v>Bedrooms</v>
          </cell>
          <cell r="FK11627" t="str">
            <v>EISAx</v>
          </cell>
          <cell r="FL11627">
            <v>378576.4</v>
          </cell>
        </row>
        <row r="11628">
          <cell r="FI11628" t="str">
            <v>ID</v>
          </cell>
          <cell r="FJ11628" t="str">
            <v>Exterior</v>
          </cell>
          <cell r="FK11628" t="str">
            <v>EISAnqnx</v>
          </cell>
          <cell r="FL11628">
            <v>0</v>
          </cell>
        </row>
        <row r="11629">
          <cell r="FI11629" t="str">
            <v>ID</v>
          </cell>
          <cell r="FJ11629" t="str">
            <v>Exterior</v>
          </cell>
          <cell r="FK11629" t="str">
            <v>EISAq</v>
          </cell>
          <cell r="FL11629">
            <v>0</v>
          </cell>
        </row>
        <row r="11630">
          <cell r="FI11630" t="str">
            <v>ID</v>
          </cell>
          <cell r="FJ11630" t="str">
            <v>Exterior</v>
          </cell>
          <cell r="FK11630" t="str">
            <v>EISAx</v>
          </cell>
          <cell r="FL11630">
            <v>0</v>
          </cell>
        </row>
        <row r="11631">
          <cell r="FI11631" t="str">
            <v>ID</v>
          </cell>
          <cell r="FJ11631" t="str">
            <v>Garage</v>
          </cell>
          <cell r="FK11631" t="str">
            <v>EISAq</v>
          </cell>
          <cell r="FL11631">
            <v>469434.73600000003</v>
          </cell>
        </row>
        <row r="11632">
          <cell r="FI11632" t="str">
            <v>ID</v>
          </cell>
          <cell r="FJ11632" t="str">
            <v>Kitchen</v>
          </cell>
          <cell r="FK11632" t="str">
            <v>EISAnqnx</v>
          </cell>
          <cell r="FL11632">
            <v>908583.36</v>
          </cell>
        </row>
        <row r="11633">
          <cell r="FI11633" t="str">
            <v>ID</v>
          </cell>
          <cell r="FJ11633" t="str">
            <v>Kitchen</v>
          </cell>
          <cell r="FK11633" t="str">
            <v>EISAx</v>
          </cell>
          <cell r="FL11633">
            <v>151430.56</v>
          </cell>
        </row>
        <row r="11634">
          <cell r="FI11634" t="str">
            <v>ID</v>
          </cell>
          <cell r="FJ11634" t="str">
            <v>Living Room/Family Room</v>
          </cell>
          <cell r="FK11634" t="str">
            <v>EISAnqnx</v>
          </cell>
          <cell r="FL11634">
            <v>227145.84</v>
          </cell>
        </row>
        <row r="11635">
          <cell r="FI11635" t="str">
            <v>ID</v>
          </cell>
          <cell r="FJ11635" t="str">
            <v>Living Room/Family Room</v>
          </cell>
          <cell r="FK11635" t="str">
            <v>EISAq</v>
          </cell>
          <cell r="FL11635">
            <v>424005.56800000003</v>
          </cell>
        </row>
        <row r="11636">
          <cell r="FI11636" t="str">
            <v>ID</v>
          </cell>
          <cell r="FJ11636" t="str">
            <v>Other</v>
          </cell>
          <cell r="FK11636" t="str">
            <v>EISAnqnx</v>
          </cell>
          <cell r="FL11636">
            <v>567864.6</v>
          </cell>
        </row>
        <row r="11637">
          <cell r="FI11637" t="str">
            <v>ID</v>
          </cell>
          <cell r="FJ11637" t="str">
            <v>Other</v>
          </cell>
          <cell r="FK11637" t="str">
            <v>EISAq</v>
          </cell>
          <cell r="FL11637">
            <v>1325017.4000000001</v>
          </cell>
        </row>
        <row r="11638">
          <cell r="FI11638" t="str">
            <v>ID</v>
          </cell>
          <cell r="FJ11638" t="str">
            <v>Other</v>
          </cell>
          <cell r="FK11638" t="str">
            <v>EISAx</v>
          </cell>
          <cell r="FL11638">
            <v>454291.68</v>
          </cell>
        </row>
        <row r="11639">
          <cell r="FI11639" t="str">
            <v>OR</v>
          </cell>
          <cell r="FJ11639" t="str">
            <v>Bathroom</v>
          </cell>
          <cell r="FK11639" t="str">
            <v>EISAnqnx</v>
          </cell>
          <cell r="FL11639">
            <v>2322276.48</v>
          </cell>
        </row>
        <row r="11640">
          <cell r="FI11640" t="str">
            <v>OR</v>
          </cell>
          <cell r="FJ11640" t="str">
            <v>Bedrooms</v>
          </cell>
          <cell r="FK11640" t="str">
            <v>EISAnqnx</v>
          </cell>
          <cell r="FL11640">
            <v>1507867.02</v>
          </cell>
        </row>
        <row r="11641">
          <cell r="FI11641" t="str">
            <v>OR</v>
          </cell>
          <cell r="FJ11641" t="str">
            <v>Bedrooms</v>
          </cell>
          <cell r="FK11641" t="str">
            <v>EISAq</v>
          </cell>
          <cell r="FL11641">
            <v>258030.72</v>
          </cell>
        </row>
        <row r="11642">
          <cell r="FI11642" t="str">
            <v>OR</v>
          </cell>
          <cell r="FJ11642" t="str">
            <v>Exterior</v>
          </cell>
          <cell r="FK11642" t="str">
            <v>EISAnqnx</v>
          </cell>
          <cell r="FL11642">
            <v>677330.64</v>
          </cell>
        </row>
        <row r="11643">
          <cell r="FI11643" t="str">
            <v>OR</v>
          </cell>
          <cell r="FJ11643" t="str">
            <v>Exterior</v>
          </cell>
          <cell r="FK11643" t="str">
            <v>EISAx</v>
          </cell>
          <cell r="FL11643">
            <v>645076.80000000005</v>
          </cell>
        </row>
        <row r="11644">
          <cell r="FI11644" t="str">
            <v>OR</v>
          </cell>
          <cell r="FJ11644" t="str">
            <v>Garage</v>
          </cell>
          <cell r="FK11644" t="str">
            <v>EISAnqnx</v>
          </cell>
          <cell r="FL11644">
            <v>96761.52</v>
          </cell>
        </row>
        <row r="11645">
          <cell r="FI11645" t="str">
            <v>OR</v>
          </cell>
          <cell r="FJ11645" t="str">
            <v>Garage</v>
          </cell>
          <cell r="FK11645" t="str">
            <v>EISAq</v>
          </cell>
          <cell r="FL11645">
            <v>335439.93599999999</v>
          </cell>
        </row>
        <row r="11646">
          <cell r="FI11646" t="str">
            <v>OR</v>
          </cell>
          <cell r="FJ11646" t="str">
            <v>Kitchen</v>
          </cell>
          <cell r="FK11646" t="str">
            <v>EISAq</v>
          </cell>
          <cell r="FL11646">
            <v>254805.33600000001</v>
          </cell>
        </row>
        <row r="11647">
          <cell r="FI11647" t="str">
            <v>OR</v>
          </cell>
          <cell r="FJ11647" t="str">
            <v>Living Room/Family Room</v>
          </cell>
          <cell r="FK11647" t="str">
            <v>EISAnqnx</v>
          </cell>
          <cell r="FL11647">
            <v>290284.56</v>
          </cell>
        </row>
        <row r="11648">
          <cell r="FI11648" t="str">
            <v>OR</v>
          </cell>
          <cell r="FJ11648" t="str">
            <v>Living Room/Family Room</v>
          </cell>
          <cell r="FK11648" t="str">
            <v>EISAx</v>
          </cell>
          <cell r="FL11648">
            <v>967615.2</v>
          </cell>
        </row>
        <row r="11649">
          <cell r="FI11649" t="str">
            <v>OR</v>
          </cell>
          <cell r="FJ11649" t="str">
            <v>Other</v>
          </cell>
          <cell r="FK11649" t="str">
            <v>EISAnqnx</v>
          </cell>
          <cell r="FL11649">
            <v>0</v>
          </cell>
        </row>
        <row r="11650">
          <cell r="FI11650" t="str">
            <v>OR</v>
          </cell>
          <cell r="FJ11650" t="str">
            <v>Other</v>
          </cell>
          <cell r="FK11650" t="str">
            <v>EISAq</v>
          </cell>
          <cell r="FL11650">
            <v>895044.06</v>
          </cell>
        </row>
        <row r="11651">
          <cell r="FI11651" t="str">
            <v>OR</v>
          </cell>
          <cell r="FJ11651" t="str">
            <v>Other</v>
          </cell>
          <cell r="FK11651" t="str">
            <v>EISAx</v>
          </cell>
          <cell r="FL11651">
            <v>120951.9</v>
          </cell>
        </row>
        <row r="11652">
          <cell r="FI11652" t="str">
            <v>WA</v>
          </cell>
          <cell r="FJ11652" t="str">
            <v>Bathroom</v>
          </cell>
          <cell r="FK11652" t="str">
            <v>EISAnqnx</v>
          </cell>
          <cell r="FL11652">
            <v>914058.23999999999</v>
          </cell>
        </row>
        <row r="11653">
          <cell r="FI11653" t="str">
            <v>WA</v>
          </cell>
          <cell r="FJ11653" t="str">
            <v>Bathroom</v>
          </cell>
          <cell r="FK11653" t="str">
            <v>EISAq</v>
          </cell>
          <cell r="FL11653">
            <v>304686.08000000002</v>
          </cell>
        </row>
        <row r="11654">
          <cell r="FI11654" t="str">
            <v>WA</v>
          </cell>
          <cell r="FJ11654" t="str">
            <v>Bedrooms</v>
          </cell>
          <cell r="FK11654" t="str">
            <v>EISAnqnx</v>
          </cell>
          <cell r="FL11654">
            <v>647457.92000000004</v>
          </cell>
        </row>
        <row r="11655">
          <cell r="FI11655" t="str">
            <v>WA</v>
          </cell>
          <cell r="FJ11655" t="str">
            <v>Bedrooms</v>
          </cell>
          <cell r="FK11655" t="str">
            <v>EISAq</v>
          </cell>
          <cell r="FL11655">
            <v>70458.656000000003</v>
          </cell>
        </row>
        <row r="11656">
          <cell r="FI11656" t="str">
            <v>WA</v>
          </cell>
          <cell r="FJ11656" t="str">
            <v>Bedrooms</v>
          </cell>
          <cell r="FK11656" t="str">
            <v>EISAx</v>
          </cell>
          <cell r="FL11656">
            <v>485593.44</v>
          </cell>
        </row>
        <row r="11657">
          <cell r="FI11657" t="str">
            <v>WA</v>
          </cell>
          <cell r="FJ11657" t="str">
            <v>Exterior</v>
          </cell>
          <cell r="FK11657" t="str">
            <v>EISAnqnx</v>
          </cell>
          <cell r="FL11657">
            <v>190428.79999999999</v>
          </cell>
        </row>
        <row r="11658">
          <cell r="FI11658" t="str">
            <v>WA</v>
          </cell>
          <cell r="FJ11658" t="str">
            <v>Exterior</v>
          </cell>
          <cell r="FK11658" t="str">
            <v>EISAx</v>
          </cell>
          <cell r="FL11658">
            <v>1713859.2</v>
          </cell>
        </row>
        <row r="11659">
          <cell r="FI11659" t="str">
            <v>WA</v>
          </cell>
          <cell r="FJ11659" t="str">
            <v>Garage</v>
          </cell>
          <cell r="FK11659" t="str">
            <v>EISAnqnx</v>
          </cell>
          <cell r="FL11659">
            <v>571286.4</v>
          </cell>
        </row>
        <row r="11660">
          <cell r="FI11660" t="str">
            <v>WA</v>
          </cell>
          <cell r="FJ11660" t="str">
            <v>Kitchen</v>
          </cell>
          <cell r="FK11660" t="str">
            <v>EISAnqnx</v>
          </cell>
          <cell r="FL11660">
            <v>114257.28</v>
          </cell>
        </row>
        <row r="11661">
          <cell r="FI11661" t="str">
            <v>WA</v>
          </cell>
          <cell r="FJ11661" t="str">
            <v>Kitchen</v>
          </cell>
          <cell r="FK11661" t="str">
            <v>EISAq</v>
          </cell>
          <cell r="FL11661">
            <v>243748.864</v>
          </cell>
        </row>
        <row r="11662">
          <cell r="FI11662" t="str">
            <v>WA</v>
          </cell>
          <cell r="FJ11662" t="str">
            <v>Living Room/Family Room</v>
          </cell>
          <cell r="FK11662" t="str">
            <v>EISAnqnx</v>
          </cell>
          <cell r="FL11662">
            <v>742672.32</v>
          </cell>
        </row>
        <row r="11663">
          <cell r="FI11663" t="str">
            <v>WA</v>
          </cell>
          <cell r="FJ11663" t="str">
            <v>Living Room/Family Room</v>
          </cell>
          <cell r="FK11663" t="str">
            <v>EISAq</v>
          </cell>
          <cell r="FL11663">
            <v>361814.72000000003</v>
          </cell>
        </row>
        <row r="11664">
          <cell r="FI11664" t="str">
            <v>WA</v>
          </cell>
          <cell r="FJ11664" t="str">
            <v>Living Room/Family Room</v>
          </cell>
          <cell r="FK11664" t="str">
            <v>EISAx</v>
          </cell>
          <cell r="FL11664">
            <v>649362.20799999998</v>
          </cell>
        </row>
        <row r="11665">
          <cell r="FI11665" t="str">
            <v>WA</v>
          </cell>
          <cell r="FJ11665" t="str">
            <v>Other</v>
          </cell>
          <cell r="FK11665" t="str">
            <v>EISAnqnx</v>
          </cell>
          <cell r="FL11665">
            <v>914058.23999999999</v>
          </cell>
        </row>
        <row r="11666">
          <cell r="FI11666" t="str">
            <v>WA</v>
          </cell>
          <cell r="FJ11666" t="str">
            <v>Other</v>
          </cell>
          <cell r="FK11666" t="str">
            <v>EISAq</v>
          </cell>
          <cell r="FL11666">
            <v>47607.199999999997</v>
          </cell>
        </row>
        <row r="11667">
          <cell r="FI11667" t="str">
            <v>WA</v>
          </cell>
          <cell r="FJ11667" t="str">
            <v>Other</v>
          </cell>
          <cell r="FK11667" t="str">
            <v>EISAx</v>
          </cell>
          <cell r="FL11667">
            <v>552243.52</v>
          </cell>
        </row>
        <row r="11668">
          <cell r="FI11668" t="str">
            <v>OR</v>
          </cell>
          <cell r="FJ11668" t="str">
            <v>Bathroom</v>
          </cell>
          <cell r="FK11668" t="str">
            <v>EISAnqnx</v>
          </cell>
          <cell r="FL11668">
            <v>1386042.48</v>
          </cell>
        </row>
        <row r="11669">
          <cell r="FI11669" t="str">
            <v>OR</v>
          </cell>
          <cell r="FJ11669" t="str">
            <v>Bathroom</v>
          </cell>
          <cell r="FK11669" t="str">
            <v>EISAx</v>
          </cell>
          <cell r="FL11669">
            <v>808524.78</v>
          </cell>
        </row>
        <row r="11670">
          <cell r="FI11670" t="str">
            <v>OR</v>
          </cell>
          <cell r="FJ11670" t="str">
            <v>Bedrooms</v>
          </cell>
          <cell r="FK11670" t="str">
            <v>EISAnqnx</v>
          </cell>
          <cell r="FL11670">
            <v>231007.08</v>
          </cell>
        </row>
        <row r="11671">
          <cell r="FI11671" t="str">
            <v>OR</v>
          </cell>
          <cell r="FJ11671" t="str">
            <v>Bedrooms</v>
          </cell>
          <cell r="FK11671" t="str">
            <v>EISAq</v>
          </cell>
          <cell r="FL11671">
            <v>229082.02100000001</v>
          </cell>
        </row>
        <row r="11672">
          <cell r="FI11672" t="str">
            <v>OR</v>
          </cell>
          <cell r="FJ11672" t="str">
            <v>Exterior</v>
          </cell>
          <cell r="FK11672" t="str">
            <v>EISAnqnx</v>
          </cell>
          <cell r="FL11672">
            <v>770023.6</v>
          </cell>
        </row>
        <row r="11673">
          <cell r="FI11673" t="str">
            <v>OR</v>
          </cell>
          <cell r="FJ11673" t="str">
            <v>Kitchen</v>
          </cell>
          <cell r="FK11673" t="str">
            <v>EISAnqnx</v>
          </cell>
          <cell r="FL11673">
            <v>115503.54</v>
          </cell>
        </row>
        <row r="11674">
          <cell r="FI11674" t="str">
            <v>OR</v>
          </cell>
          <cell r="FJ11674" t="str">
            <v>Kitchen</v>
          </cell>
          <cell r="FK11674" t="str">
            <v>EISAq</v>
          </cell>
          <cell r="FL11674">
            <v>333035.20699999999</v>
          </cell>
        </row>
        <row r="11675">
          <cell r="FI11675" t="str">
            <v>OR</v>
          </cell>
          <cell r="FJ11675" t="str">
            <v>Living Room/Family Room</v>
          </cell>
          <cell r="FK11675" t="str">
            <v>EISAq</v>
          </cell>
          <cell r="FL11675">
            <v>142454.36600000001</v>
          </cell>
        </row>
        <row r="11676">
          <cell r="FI11676" t="str">
            <v>OR</v>
          </cell>
          <cell r="FJ11676" t="str">
            <v>Other</v>
          </cell>
          <cell r="FK11676" t="str">
            <v>EISAnqnx</v>
          </cell>
          <cell r="FL11676">
            <v>462014.16</v>
          </cell>
        </row>
        <row r="11677">
          <cell r="FI11677" t="str">
            <v>ID</v>
          </cell>
          <cell r="FJ11677" t="str">
            <v>Bathroom</v>
          </cell>
          <cell r="FK11677" t="str">
            <v>EISAnqnx</v>
          </cell>
          <cell r="FL11677">
            <v>7571528</v>
          </cell>
        </row>
        <row r="11678">
          <cell r="FI11678" t="str">
            <v>ID</v>
          </cell>
          <cell r="FJ11678" t="str">
            <v>Bathroom</v>
          </cell>
          <cell r="FK11678" t="str">
            <v>EISAx</v>
          </cell>
          <cell r="FL11678">
            <v>3785764</v>
          </cell>
        </row>
        <row r="11679">
          <cell r="FI11679" t="str">
            <v>ID</v>
          </cell>
          <cell r="FJ11679" t="str">
            <v>Bedrooms</v>
          </cell>
          <cell r="FK11679" t="str">
            <v>EISAnqnx</v>
          </cell>
          <cell r="FL11679">
            <v>1892882</v>
          </cell>
        </row>
        <row r="11680">
          <cell r="FI11680" t="str">
            <v>ID</v>
          </cell>
          <cell r="FJ11680" t="str">
            <v>Bedrooms</v>
          </cell>
          <cell r="FK11680" t="str">
            <v>EISAx</v>
          </cell>
          <cell r="FL11680">
            <v>3066468.8400000003</v>
          </cell>
        </row>
        <row r="11681">
          <cell r="FI11681" t="str">
            <v>ID</v>
          </cell>
          <cell r="FJ11681" t="str">
            <v>Exterior</v>
          </cell>
          <cell r="FK11681" t="str">
            <v>EISAnqnx</v>
          </cell>
          <cell r="FL11681">
            <v>681437.52</v>
          </cell>
        </row>
        <row r="11682">
          <cell r="FI11682" t="str">
            <v>ID</v>
          </cell>
          <cell r="FJ11682" t="str">
            <v>Kitchen</v>
          </cell>
          <cell r="FK11682" t="str">
            <v>EISAnqnx</v>
          </cell>
          <cell r="FL11682">
            <v>757152.8</v>
          </cell>
        </row>
        <row r="11683">
          <cell r="FI11683" t="str">
            <v>ID</v>
          </cell>
          <cell r="FJ11683" t="str">
            <v>Kitchen</v>
          </cell>
          <cell r="FK11683" t="str">
            <v>EISAq</v>
          </cell>
          <cell r="FL11683">
            <v>969155.58400000003</v>
          </cell>
        </row>
        <row r="11684">
          <cell r="FI11684" t="str">
            <v>ID</v>
          </cell>
          <cell r="FJ11684" t="str">
            <v>Living Room/Family Room</v>
          </cell>
          <cell r="FK11684" t="str">
            <v>EISAnqnx</v>
          </cell>
          <cell r="FL11684">
            <v>757152.8</v>
          </cell>
        </row>
        <row r="11685">
          <cell r="FI11685" t="str">
            <v>ID</v>
          </cell>
          <cell r="FJ11685" t="str">
            <v>Living Room/Family Room</v>
          </cell>
          <cell r="FK11685" t="str">
            <v>EISAq</v>
          </cell>
          <cell r="FL11685">
            <v>681437.52</v>
          </cell>
        </row>
        <row r="11686">
          <cell r="FI11686" t="str">
            <v>ID</v>
          </cell>
          <cell r="FJ11686" t="str">
            <v>Living Room/Family Room</v>
          </cell>
          <cell r="FK11686" t="str">
            <v>EISAx</v>
          </cell>
          <cell r="FL11686">
            <v>4315770.96</v>
          </cell>
        </row>
        <row r="11687">
          <cell r="FI11687" t="str">
            <v>ID</v>
          </cell>
          <cell r="FJ11687" t="str">
            <v>Other</v>
          </cell>
          <cell r="FK11687" t="str">
            <v>EISAnqnx</v>
          </cell>
          <cell r="FL11687">
            <v>3312543.5</v>
          </cell>
        </row>
        <row r="11688">
          <cell r="FI11688" t="str">
            <v>ID</v>
          </cell>
          <cell r="FJ11688" t="str">
            <v>Other</v>
          </cell>
          <cell r="FK11688" t="str">
            <v>EISAq</v>
          </cell>
          <cell r="FL11688">
            <v>2407745.9040000001</v>
          </cell>
        </row>
        <row r="11689">
          <cell r="FI11689" t="str">
            <v>WA</v>
          </cell>
          <cell r="FJ11689" t="str">
            <v>Bathroom</v>
          </cell>
          <cell r="FK11689" t="str">
            <v>EISAnqnx</v>
          </cell>
          <cell r="FL11689">
            <v>4601741.25</v>
          </cell>
        </row>
        <row r="11690">
          <cell r="FI11690" t="str">
            <v>WA</v>
          </cell>
          <cell r="FJ11690" t="str">
            <v>Bedrooms</v>
          </cell>
          <cell r="FK11690" t="str">
            <v>EISAnqnx</v>
          </cell>
          <cell r="FL11690">
            <v>3681393</v>
          </cell>
        </row>
        <row r="11691">
          <cell r="FI11691" t="str">
            <v>WA</v>
          </cell>
          <cell r="FJ11691" t="str">
            <v>Bedrooms</v>
          </cell>
          <cell r="FK11691" t="str">
            <v>EISAq</v>
          </cell>
          <cell r="FL11691">
            <v>809906.46</v>
          </cell>
        </row>
        <row r="11692">
          <cell r="FI11692" t="str">
            <v>WA</v>
          </cell>
          <cell r="FJ11692" t="str">
            <v>Exterior</v>
          </cell>
          <cell r="FK11692" t="str">
            <v>EISAq</v>
          </cell>
          <cell r="FL11692">
            <v>184069.65</v>
          </cell>
        </row>
        <row r="11693">
          <cell r="FI11693" t="str">
            <v>WA</v>
          </cell>
          <cell r="FJ11693" t="str">
            <v>Kitchen</v>
          </cell>
          <cell r="FK11693" t="str">
            <v>EISAq</v>
          </cell>
          <cell r="FL11693">
            <v>981704.79999999993</v>
          </cell>
        </row>
        <row r="11694">
          <cell r="FI11694" t="str">
            <v>WA</v>
          </cell>
          <cell r="FJ11694" t="str">
            <v>Living Room/Family Room</v>
          </cell>
          <cell r="FK11694" t="str">
            <v>EISAnqnx</v>
          </cell>
          <cell r="FL11694">
            <v>2454262</v>
          </cell>
        </row>
        <row r="11695">
          <cell r="FI11695" t="str">
            <v>WA</v>
          </cell>
          <cell r="FJ11695" t="str">
            <v>Living Room/Family Room</v>
          </cell>
          <cell r="FK11695" t="str">
            <v>EISAx</v>
          </cell>
          <cell r="FL11695">
            <v>1472557.2</v>
          </cell>
        </row>
        <row r="11696">
          <cell r="FI11696" t="str">
            <v>WA</v>
          </cell>
          <cell r="FJ11696" t="str">
            <v>Other</v>
          </cell>
          <cell r="FK11696" t="str">
            <v>EISAnqnx</v>
          </cell>
          <cell r="FL11696">
            <v>3681393</v>
          </cell>
        </row>
        <row r="11697">
          <cell r="FI11697" t="str">
            <v>WA</v>
          </cell>
          <cell r="FJ11697" t="str">
            <v>Other</v>
          </cell>
          <cell r="FK11697" t="str">
            <v>EISAq</v>
          </cell>
          <cell r="FL11697">
            <v>638108.12</v>
          </cell>
        </row>
        <row r="11698">
          <cell r="FI11698" t="str">
            <v>OR</v>
          </cell>
          <cell r="FJ11698" t="str">
            <v>Bathroom</v>
          </cell>
          <cell r="FK11698" t="str">
            <v>EISAnqnx</v>
          </cell>
          <cell r="FL11698">
            <v>577517.69999999995</v>
          </cell>
        </row>
        <row r="11699">
          <cell r="FI11699" t="str">
            <v>OR</v>
          </cell>
          <cell r="FJ11699" t="str">
            <v>Bedrooms</v>
          </cell>
          <cell r="FK11699" t="str">
            <v>EISAnqnx</v>
          </cell>
          <cell r="FL11699">
            <v>1232037.76</v>
          </cell>
        </row>
        <row r="11700">
          <cell r="FI11700" t="str">
            <v>OR</v>
          </cell>
          <cell r="FJ11700" t="str">
            <v>Bedrooms</v>
          </cell>
          <cell r="FK11700" t="str">
            <v>EISAq</v>
          </cell>
          <cell r="FL11700">
            <v>38501.18</v>
          </cell>
        </row>
        <row r="11701">
          <cell r="FI11701" t="str">
            <v>OR</v>
          </cell>
          <cell r="FJ11701" t="str">
            <v>Exterior</v>
          </cell>
          <cell r="FK11701" t="str">
            <v>EISAx</v>
          </cell>
          <cell r="FL11701">
            <v>972154.79500000004</v>
          </cell>
        </row>
        <row r="11702">
          <cell r="FI11702" t="str">
            <v>OR</v>
          </cell>
          <cell r="FJ11702" t="str">
            <v>Kitchen</v>
          </cell>
          <cell r="FK11702" t="str">
            <v>EISAnqnx</v>
          </cell>
          <cell r="FL11702">
            <v>346510.62</v>
          </cell>
        </row>
        <row r="11703">
          <cell r="FI11703" t="str">
            <v>OR</v>
          </cell>
          <cell r="FJ11703" t="str">
            <v>Kitchen</v>
          </cell>
          <cell r="FK11703" t="str">
            <v>EISAq</v>
          </cell>
          <cell r="FL11703">
            <v>107803.304</v>
          </cell>
        </row>
        <row r="11704">
          <cell r="FI11704" t="str">
            <v>OR</v>
          </cell>
          <cell r="FJ11704" t="str">
            <v>Kitchen</v>
          </cell>
          <cell r="FK11704" t="str">
            <v>EISAx</v>
          </cell>
          <cell r="FL11704">
            <v>125128.83499999999</v>
          </cell>
        </row>
        <row r="11705">
          <cell r="FI11705" t="str">
            <v>OR</v>
          </cell>
          <cell r="FJ11705" t="str">
            <v>Living Room/Family Room</v>
          </cell>
          <cell r="FK11705" t="str">
            <v>EISAnqnx</v>
          </cell>
          <cell r="FL11705">
            <v>385011.8</v>
          </cell>
        </row>
        <row r="11706">
          <cell r="FI11706" t="str">
            <v>OR</v>
          </cell>
          <cell r="FJ11706" t="str">
            <v>Other</v>
          </cell>
          <cell r="FK11706" t="str">
            <v>EISAnqnx</v>
          </cell>
          <cell r="FL11706">
            <v>2079063.72</v>
          </cell>
        </row>
        <row r="11707">
          <cell r="FI11707" t="str">
            <v>WA</v>
          </cell>
          <cell r="FJ11707" t="str">
            <v>Bathroom</v>
          </cell>
          <cell r="FK11707" t="str">
            <v>EISAnqnx</v>
          </cell>
          <cell r="FL11707">
            <v>571286.4</v>
          </cell>
        </row>
        <row r="11708">
          <cell r="FI11708" t="str">
            <v>WA</v>
          </cell>
          <cell r="FJ11708" t="str">
            <v>Bedrooms</v>
          </cell>
          <cell r="FK11708" t="str">
            <v>EISAnqnx</v>
          </cell>
          <cell r="FL11708">
            <v>342771.84</v>
          </cell>
        </row>
        <row r="11709">
          <cell r="FI11709" t="str">
            <v>WA</v>
          </cell>
          <cell r="FJ11709" t="str">
            <v>Exterior</v>
          </cell>
          <cell r="FK11709" t="str">
            <v>EISAnqnx</v>
          </cell>
          <cell r="FL11709">
            <v>380857.59999999998</v>
          </cell>
        </row>
        <row r="11710">
          <cell r="FI11710" t="str">
            <v>WA</v>
          </cell>
          <cell r="FJ11710" t="str">
            <v>Exterior</v>
          </cell>
          <cell r="FK11710" t="str">
            <v>EISAx</v>
          </cell>
          <cell r="FL11710">
            <v>190428.79999999999</v>
          </cell>
        </row>
        <row r="11711">
          <cell r="FI11711" t="str">
            <v>WA</v>
          </cell>
          <cell r="FJ11711" t="str">
            <v>Kitchen</v>
          </cell>
          <cell r="FK11711" t="str">
            <v>EISAq</v>
          </cell>
          <cell r="FL11711">
            <v>304686.08000000002</v>
          </cell>
        </row>
        <row r="11712">
          <cell r="FI11712" t="str">
            <v>WA</v>
          </cell>
          <cell r="FJ11712" t="str">
            <v>Living Room/Family Room</v>
          </cell>
          <cell r="FK11712" t="str">
            <v>EISAx</v>
          </cell>
          <cell r="FL11712">
            <v>1847159.36</v>
          </cell>
        </row>
        <row r="11713">
          <cell r="FI11713" t="str">
            <v>WA</v>
          </cell>
          <cell r="FJ11713" t="str">
            <v>Other</v>
          </cell>
          <cell r="FK11713" t="str">
            <v>EISAq</v>
          </cell>
          <cell r="FL11713">
            <v>152343.04000000001</v>
          </cell>
        </row>
        <row r="11714">
          <cell r="FI11714" t="str">
            <v>WA</v>
          </cell>
          <cell r="FJ11714" t="str">
            <v>Bathroom</v>
          </cell>
          <cell r="FK11714" t="str">
            <v>EISAq</v>
          </cell>
          <cell r="FL11714">
            <v>28564.32</v>
          </cell>
        </row>
        <row r="11715">
          <cell r="FI11715" t="str">
            <v>WA</v>
          </cell>
          <cell r="FJ11715" t="str">
            <v>Bedrooms</v>
          </cell>
          <cell r="FK11715" t="str">
            <v>EISAq</v>
          </cell>
          <cell r="FL11715">
            <v>257078.88</v>
          </cell>
        </row>
        <row r="11716">
          <cell r="FI11716" t="str">
            <v>WA</v>
          </cell>
          <cell r="FJ11716" t="str">
            <v>Exterior</v>
          </cell>
          <cell r="FK11716" t="str">
            <v>EISAq</v>
          </cell>
          <cell r="FL11716">
            <v>57128.639999999999</v>
          </cell>
        </row>
        <row r="11717">
          <cell r="FI11717" t="str">
            <v>WA</v>
          </cell>
          <cell r="FJ11717" t="str">
            <v>Garage</v>
          </cell>
          <cell r="FK11717" t="str">
            <v>EISAq</v>
          </cell>
          <cell r="FL11717">
            <v>28564.32</v>
          </cell>
        </row>
        <row r="11718">
          <cell r="FI11718" t="str">
            <v>WA</v>
          </cell>
          <cell r="FJ11718" t="str">
            <v>Kitchen</v>
          </cell>
          <cell r="FK11718" t="str">
            <v>EISAnqnx</v>
          </cell>
          <cell r="FL11718">
            <v>228514.56</v>
          </cell>
        </row>
        <row r="11719">
          <cell r="FI11719" t="str">
            <v>WA</v>
          </cell>
          <cell r="FJ11719" t="str">
            <v>Living Room/Family Room</v>
          </cell>
          <cell r="FK11719" t="str">
            <v>EISAnqnx</v>
          </cell>
          <cell r="FL11719">
            <v>190428.79999999999</v>
          </cell>
        </row>
        <row r="11720">
          <cell r="FI11720" t="str">
            <v>WA</v>
          </cell>
          <cell r="FJ11720" t="str">
            <v>Living Room/Family Room</v>
          </cell>
          <cell r="FK11720" t="str">
            <v>EISAq</v>
          </cell>
          <cell r="FL11720">
            <v>57128.639999999999</v>
          </cell>
        </row>
        <row r="11721">
          <cell r="FI11721" t="str">
            <v>WA</v>
          </cell>
          <cell r="FJ11721" t="str">
            <v>Other</v>
          </cell>
          <cell r="FK11721" t="str">
            <v>EISAq</v>
          </cell>
          <cell r="FL11721">
            <v>114257.28</v>
          </cell>
        </row>
        <row r="11722">
          <cell r="FI11722" t="str">
            <v>WA</v>
          </cell>
          <cell r="FJ11722" t="str">
            <v>Bathroom</v>
          </cell>
          <cell r="FK11722" t="str">
            <v>EISAq</v>
          </cell>
          <cell r="FL11722">
            <v>184069.65</v>
          </cell>
        </row>
        <row r="11723">
          <cell r="FI11723" t="str">
            <v>WA</v>
          </cell>
          <cell r="FJ11723" t="str">
            <v>Bathroom</v>
          </cell>
          <cell r="FK11723" t="str">
            <v>EISAx</v>
          </cell>
          <cell r="FL11723">
            <v>1349844.0999999999</v>
          </cell>
        </row>
        <row r="11724">
          <cell r="FI11724" t="str">
            <v>WA</v>
          </cell>
          <cell r="FJ11724" t="str">
            <v>Bedrooms</v>
          </cell>
          <cell r="FK11724" t="str">
            <v>EISAnqnx</v>
          </cell>
          <cell r="FL11724">
            <v>736278.6</v>
          </cell>
        </row>
        <row r="11725">
          <cell r="FI11725" t="str">
            <v>WA</v>
          </cell>
          <cell r="FJ11725" t="str">
            <v>Bedrooms</v>
          </cell>
          <cell r="FK11725" t="str">
            <v>EISAx</v>
          </cell>
          <cell r="FL11725">
            <v>3988175.75</v>
          </cell>
        </row>
        <row r="11726">
          <cell r="FI11726" t="str">
            <v>WA</v>
          </cell>
          <cell r="FJ11726" t="str">
            <v>Exterior</v>
          </cell>
          <cell r="FK11726" t="str">
            <v>EISAnqnx</v>
          </cell>
          <cell r="FL11726">
            <v>7362786</v>
          </cell>
        </row>
        <row r="11727">
          <cell r="FI11727" t="str">
            <v>WA</v>
          </cell>
          <cell r="FJ11727" t="str">
            <v>Exterior</v>
          </cell>
          <cell r="FK11727" t="str">
            <v>EISAx</v>
          </cell>
          <cell r="FL11727">
            <v>3681393</v>
          </cell>
        </row>
        <row r="11728">
          <cell r="FI11728" t="str">
            <v>WA</v>
          </cell>
          <cell r="FJ11728" t="str">
            <v>Kitchen</v>
          </cell>
          <cell r="FK11728" t="str">
            <v>EISAnqnx</v>
          </cell>
          <cell r="FL11728">
            <v>5522089.5</v>
          </cell>
        </row>
        <row r="11729">
          <cell r="FI11729" t="str">
            <v>WA</v>
          </cell>
          <cell r="FJ11729" t="str">
            <v>Kitchen</v>
          </cell>
          <cell r="FK11729" t="str">
            <v>EISAx</v>
          </cell>
          <cell r="FL11729">
            <v>2576975.1</v>
          </cell>
        </row>
        <row r="11730">
          <cell r="FI11730" t="str">
            <v>WA</v>
          </cell>
          <cell r="FJ11730" t="str">
            <v>Living Room/Family Room</v>
          </cell>
          <cell r="FK11730" t="str">
            <v>EISAx</v>
          </cell>
          <cell r="FL11730">
            <v>736278.6</v>
          </cell>
        </row>
        <row r="11731">
          <cell r="FI11731" t="str">
            <v>WA</v>
          </cell>
          <cell r="FJ11731" t="str">
            <v>Other</v>
          </cell>
          <cell r="FK11731" t="str">
            <v>EISAnqnx</v>
          </cell>
          <cell r="FL11731">
            <v>8589917</v>
          </cell>
        </row>
        <row r="11732">
          <cell r="FI11732" t="str">
            <v>WA</v>
          </cell>
          <cell r="FJ11732" t="str">
            <v>Other</v>
          </cell>
          <cell r="FK11732" t="str">
            <v>EISAq</v>
          </cell>
          <cell r="FL11732">
            <v>2699688.1999999997</v>
          </cell>
        </row>
        <row r="11733">
          <cell r="FI11733" t="str">
            <v>WA</v>
          </cell>
          <cell r="FJ11733" t="str">
            <v>Other</v>
          </cell>
          <cell r="FK11733" t="str">
            <v>EISAx</v>
          </cell>
          <cell r="FL11733">
            <v>1533913.75</v>
          </cell>
        </row>
        <row r="11734">
          <cell r="FI11734" t="str">
            <v>MT</v>
          </cell>
          <cell r="FJ11734" t="str">
            <v>Bathroom</v>
          </cell>
          <cell r="FK11734" t="str">
            <v>EISAnqnx</v>
          </cell>
          <cell r="FL11734">
            <v>549445.92000000004</v>
          </cell>
        </row>
        <row r="11735">
          <cell r="FI11735" t="str">
            <v>MT</v>
          </cell>
          <cell r="FJ11735" t="str">
            <v>Bedrooms</v>
          </cell>
          <cell r="FK11735" t="str">
            <v>EISAnqnx</v>
          </cell>
          <cell r="FL11735">
            <v>137361.48000000001</v>
          </cell>
        </row>
        <row r="11736">
          <cell r="FI11736" t="str">
            <v>MT</v>
          </cell>
          <cell r="FJ11736" t="str">
            <v>Bedrooms</v>
          </cell>
          <cell r="FK11736" t="str">
            <v>EISAx</v>
          </cell>
          <cell r="FL11736">
            <v>194595.43000000002</v>
          </cell>
        </row>
        <row r="11737">
          <cell r="FI11737" t="str">
            <v>MT</v>
          </cell>
          <cell r="FJ11737" t="str">
            <v>Exterior</v>
          </cell>
          <cell r="FK11737" t="str">
            <v>EISAq</v>
          </cell>
          <cell r="FL11737">
            <v>131638.08500000002</v>
          </cell>
        </row>
        <row r="11738">
          <cell r="FI11738" t="str">
            <v>MT</v>
          </cell>
          <cell r="FJ11738" t="str">
            <v>Kitchen</v>
          </cell>
          <cell r="FK11738" t="str">
            <v>EISAnqnx</v>
          </cell>
          <cell r="FL11738">
            <v>171701.85</v>
          </cell>
        </row>
        <row r="11739">
          <cell r="FI11739" t="str">
            <v>MT</v>
          </cell>
          <cell r="FJ11739" t="str">
            <v>Kitchen</v>
          </cell>
          <cell r="FK11739" t="str">
            <v>EISAx</v>
          </cell>
          <cell r="FL11739">
            <v>457871.60000000003</v>
          </cell>
        </row>
        <row r="11740">
          <cell r="FI11740" t="str">
            <v>MT</v>
          </cell>
          <cell r="FJ11740" t="str">
            <v>Living Room/Family Room</v>
          </cell>
          <cell r="FK11740" t="str">
            <v>EISAnqnx</v>
          </cell>
          <cell r="FL11740">
            <v>45787.16</v>
          </cell>
        </row>
        <row r="11741">
          <cell r="FI11741" t="str">
            <v>MT</v>
          </cell>
          <cell r="FJ11741" t="str">
            <v>Living Room/Family Room</v>
          </cell>
          <cell r="FK11741" t="str">
            <v>EISAq</v>
          </cell>
          <cell r="FL11741">
            <v>34340.370000000003</v>
          </cell>
        </row>
        <row r="11742">
          <cell r="FI11742" t="str">
            <v>MT</v>
          </cell>
          <cell r="FJ11742" t="str">
            <v>Living Room/Family Room</v>
          </cell>
          <cell r="FK11742" t="str">
            <v>EISAx</v>
          </cell>
          <cell r="FL11742">
            <v>303339.935</v>
          </cell>
        </row>
        <row r="11743">
          <cell r="FI11743" t="str">
            <v>MT</v>
          </cell>
          <cell r="FJ11743" t="str">
            <v>Other</v>
          </cell>
          <cell r="FK11743" t="str">
            <v>EISAnqnx</v>
          </cell>
          <cell r="FL11743">
            <v>755488.14</v>
          </cell>
        </row>
        <row r="11744">
          <cell r="FI11744" t="str">
            <v>WA</v>
          </cell>
          <cell r="FJ11744" t="str">
            <v>Bathroom</v>
          </cell>
          <cell r="FK11744" t="str">
            <v>EISAnqnx</v>
          </cell>
          <cell r="FL11744">
            <v>2246392.44</v>
          </cell>
        </row>
        <row r="11745">
          <cell r="FI11745" t="str">
            <v>WA</v>
          </cell>
          <cell r="FJ11745" t="str">
            <v>Bathroom</v>
          </cell>
          <cell r="FK11745" t="str">
            <v>EISAx</v>
          </cell>
          <cell r="FL11745">
            <v>405598.63500000001</v>
          </cell>
        </row>
        <row r="11746">
          <cell r="FI11746" t="str">
            <v>WA</v>
          </cell>
          <cell r="FJ11746" t="str">
            <v>Bedrooms</v>
          </cell>
          <cell r="FK11746" t="str">
            <v>EISAnqnx</v>
          </cell>
          <cell r="FL11746">
            <v>623997.9</v>
          </cell>
        </row>
        <row r="11747">
          <cell r="FI11747" t="str">
            <v>WA</v>
          </cell>
          <cell r="FJ11747" t="str">
            <v>Exterior</v>
          </cell>
          <cell r="FK11747" t="str">
            <v>EISAnqnx</v>
          </cell>
          <cell r="FL11747">
            <v>873597.05999999994</v>
          </cell>
        </row>
        <row r="11748">
          <cell r="FI11748" t="str">
            <v>WA</v>
          </cell>
          <cell r="FJ11748" t="str">
            <v>Exterior</v>
          </cell>
          <cell r="FK11748" t="str">
            <v>EISAx</v>
          </cell>
          <cell r="FL11748">
            <v>1476795.03</v>
          </cell>
        </row>
        <row r="11749">
          <cell r="FI11749" t="str">
            <v>WA</v>
          </cell>
          <cell r="FJ11749" t="str">
            <v>Garage</v>
          </cell>
          <cell r="FK11749" t="str">
            <v>EISAnqnx</v>
          </cell>
          <cell r="FL11749">
            <v>748797.48</v>
          </cell>
        </row>
        <row r="11750">
          <cell r="FI11750" t="str">
            <v>WA</v>
          </cell>
          <cell r="FJ11750" t="str">
            <v>Garage</v>
          </cell>
          <cell r="FK11750" t="str">
            <v>EISAq</v>
          </cell>
          <cell r="FL11750">
            <v>499198.32</v>
          </cell>
        </row>
        <row r="11751">
          <cell r="FI11751" t="str">
            <v>WA</v>
          </cell>
          <cell r="FJ11751" t="str">
            <v>Kitchen</v>
          </cell>
          <cell r="FK11751" t="str">
            <v>EISAnqnx</v>
          </cell>
          <cell r="FL11751">
            <v>499198.32</v>
          </cell>
        </row>
        <row r="11752">
          <cell r="FI11752" t="str">
            <v>WA</v>
          </cell>
          <cell r="FJ11752" t="str">
            <v>Kitchen</v>
          </cell>
          <cell r="FK11752" t="str">
            <v>EISAq</v>
          </cell>
          <cell r="FL11752">
            <v>33279.887999999999</v>
          </cell>
        </row>
        <row r="11753">
          <cell r="FI11753" t="str">
            <v>WA</v>
          </cell>
          <cell r="FJ11753" t="str">
            <v>Kitchen</v>
          </cell>
          <cell r="FK11753" t="str">
            <v>EISAx</v>
          </cell>
          <cell r="FL11753">
            <v>1081596.3599999999</v>
          </cell>
        </row>
        <row r="11754">
          <cell r="FI11754" t="str">
            <v>WA</v>
          </cell>
          <cell r="FJ11754" t="str">
            <v>Living Room/Family Room</v>
          </cell>
          <cell r="FK11754" t="str">
            <v>EISAnqnx</v>
          </cell>
          <cell r="FL11754">
            <v>374398.74</v>
          </cell>
        </row>
        <row r="11755">
          <cell r="FI11755" t="str">
            <v>WA</v>
          </cell>
          <cell r="FJ11755" t="str">
            <v>Living Room/Family Room</v>
          </cell>
          <cell r="FK11755" t="str">
            <v>EISAq</v>
          </cell>
          <cell r="FL11755">
            <v>93599.684999999998</v>
          </cell>
        </row>
        <row r="11756">
          <cell r="FI11756" t="str">
            <v>WA</v>
          </cell>
          <cell r="FJ11756" t="str">
            <v>Other</v>
          </cell>
          <cell r="FK11756" t="str">
            <v>EISAnqnx</v>
          </cell>
          <cell r="FL11756">
            <v>2287992.2999999998</v>
          </cell>
        </row>
        <row r="11757">
          <cell r="FI11757" t="str">
            <v>WA</v>
          </cell>
          <cell r="FJ11757" t="str">
            <v>Other</v>
          </cell>
          <cell r="FK11757" t="str">
            <v>EISAx</v>
          </cell>
          <cell r="FL11757">
            <v>1143996.1499999999</v>
          </cell>
        </row>
        <row r="11758">
          <cell r="FI11758" t="str">
            <v>WA</v>
          </cell>
          <cell r="FJ11758" t="str">
            <v>Bathroom</v>
          </cell>
          <cell r="FK11758" t="str">
            <v>EISAq</v>
          </cell>
          <cell r="FL11758">
            <v>370615.98</v>
          </cell>
        </row>
        <row r="11759">
          <cell r="FI11759" t="str">
            <v>WA</v>
          </cell>
          <cell r="FJ11759" t="str">
            <v>Bedrooms</v>
          </cell>
          <cell r="FK11759" t="str">
            <v>EISAq</v>
          </cell>
          <cell r="FL11759">
            <v>553743.87600000005</v>
          </cell>
        </row>
        <row r="11760">
          <cell r="FI11760" t="str">
            <v>WA</v>
          </cell>
          <cell r="FJ11760" t="str">
            <v>Bedrooms</v>
          </cell>
          <cell r="FK11760" t="str">
            <v>EISAx</v>
          </cell>
          <cell r="FL11760">
            <v>117725.076</v>
          </cell>
        </row>
        <row r="11761">
          <cell r="FI11761" t="str">
            <v>WA</v>
          </cell>
          <cell r="FJ11761" t="str">
            <v>Exterior</v>
          </cell>
          <cell r="FK11761" t="str">
            <v>EISAq</v>
          </cell>
          <cell r="FL11761">
            <v>183127.89600000001</v>
          </cell>
        </row>
        <row r="11762">
          <cell r="FI11762" t="str">
            <v>WA</v>
          </cell>
          <cell r="FJ11762" t="str">
            <v>Garage</v>
          </cell>
          <cell r="FK11762" t="str">
            <v>EISAq</v>
          </cell>
          <cell r="FL11762">
            <v>348815.04000000004</v>
          </cell>
        </row>
        <row r="11763">
          <cell r="FI11763" t="str">
            <v>WA</v>
          </cell>
          <cell r="FJ11763" t="str">
            <v>Kitchen</v>
          </cell>
          <cell r="FK11763" t="str">
            <v>EISAq</v>
          </cell>
          <cell r="FL11763">
            <v>414217.86</v>
          </cell>
        </row>
        <row r="11764">
          <cell r="FI11764" t="str">
            <v>WA</v>
          </cell>
          <cell r="FJ11764" t="str">
            <v>Kitchen</v>
          </cell>
          <cell r="FK11764" t="str">
            <v>EISAx</v>
          </cell>
          <cell r="FL11764">
            <v>348815.04000000004</v>
          </cell>
        </row>
        <row r="11765">
          <cell r="FI11765" t="str">
            <v>WA</v>
          </cell>
          <cell r="FJ11765" t="str">
            <v>Living Room/Family Room</v>
          </cell>
          <cell r="FK11765" t="str">
            <v>EISAq</v>
          </cell>
          <cell r="FL11765">
            <v>680189.32799999998</v>
          </cell>
        </row>
        <row r="11766">
          <cell r="FI11766" t="str">
            <v>WA</v>
          </cell>
          <cell r="FJ11766" t="str">
            <v>Other</v>
          </cell>
          <cell r="FK11766" t="str">
            <v>EISAq</v>
          </cell>
          <cell r="FL11766">
            <v>1185971.1359999999</v>
          </cell>
        </row>
        <row r="11767">
          <cell r="FI11767" t="str">
            <v>ID</v>
          </cell>
          <cell r="FJ11767" t="str">
            <v>Bathroom</v>
          </cell>
          <cell r="FK11767" t="str">
            <v>EISAnqnx</v>
          </cell>
          <cell r="FL11767">
            <v>715479</v>
          </cell>
        </row>
        <row r="11768">
          <cell r="FI11768" t="str">
            <v>ID</v>
          </cell>
          <cell r="FJ11768" t="str">
            <v>Bedrooms</v>
          </cell>
          <cell r="FK11768" t="str">
            <v>EISAnqnx</v>
          </cell>
          <cell r="FL11768">
            <v>357739.5</v>
          </cell>
        </row>
        <row r="11769">
          <cell r="FI11769" t="str">
            <v>ID</v>
          </cell>
          <cell r="FJ11769" t="str">
            <v>Bedrooms</v>
          </cell>
          <cell r="FK11769" t="str">
            <v>EISAq</v>
          </cell>
          <cell r="FL11769">
            <v>35773.949999999997</v>
          </cell>
        </row>
        <row r="11770">
          <cell r="FI11770" t="str">
            <v>ID</v>
          </cell>
          <cell r="FJ11770" t="str">
            <v>Bedrooms</v>
          </cell>
          <cell r="FK11770" t="str">
            <v>EISAx</v>
          </cell>
          <cell r="FL11770">
            <v>178869.75</v>
          </cell>
        </row>
        <row r="11771">
          <cell r="FI11771" t="str">
            <v>ID</v>
          </cell>
          <cell r="FJ11771" t="str">
            <v>Exterior</v>
          </cell>
          <cell r="FK11771" t="str">
            <v>EISAnqnx</v>
          </cell>
          <cell r="FL11771">
            <v>143095.79999999999</v>
          </cell>
        </row>
        <row r="11772">
          <cell r="FI11772" t="str">
            <v>ID</v>
          </cell>
          <cell r="FJ11772" t="str">
            <v>Exterior</v>
          </cell>
          <cell r="FK11772" t="str">
            <v>EISAq</v>
          </cell>
          <cell r="FL11772">
            <v>35773.949999999997</v>
          </cell>
        </row>
        <row r="11773">
          <cell r="FI11773" t="str">
            <v>ID</v>
          </cell>
          <cell r="FJ11773" t="str">
            <v>Exterior</v>
          </cell>
          <cell r="FK11773" t="str">
            <v>EISAx</v>
          </cell>
          <cell r="FL11773">
            <v>155020.44999999998</v>
          </cell>
        </row>
        <row r="11774">
          <cell r="FI11774" t="str">
            <v>ID</v>
          </cell>
          <cell r="FJ11774" t="str">
            <v>Garage</v>
          </cell>
          <cell r="FK11774" t="str">
            <v>EISAnqnx</v>
          </cell>
          <cell r="FL11774">
            <v>262342.3</v>
          </cell>
        </row>
        <row r="11775">
          <cell r="FI11775" t="str">
            <v>ID</v>
          </cell>
          <cell r="FJ11775" t="str">
            <v>Kitchen</v>
          </cell>
          <cell r="FK11775" t="str">
            <v>EISAq</v>
          </cell>
          <cell r="FL11775">
            <v>628429.05499999993</v>
          </cell>
        </row>
        <row r="11776">
          <cell r="FI11776" t="str">
            <v>ID</v>
          </cell>
          <cell r="FJ11776" t="str">
            <v>Kitchen</v>
          </cell>
          <cell r="FK11776" t="str">
            <v>EISAx</v>
          </cell>
          <cell r="FL11776">
            <v>47698.6</v>
          </cell>
        </row>
        <row r="11777">
          <cell r="FI11777" t="str">
            <v>ID</v>
          </cell>
          <cell r="FJ11777" t="str">
            <v>Living Room/Family Room</v>
          </cell>
          <cell r="FK11777" t="str">
            <v>EISAnqnx</v>
          </cell>
          <cell r="FL11777">
            <v>190794.4</v>
          </cell>
        </row>
        <row r="11778">
          <cell r="FI11778" t="str">
            <v>ID</v>
          </cell>
          <cell r="FJ11778" t="str">
            <v>Living Room/Family Room</v>
          </cell>
          <cell r="FK11778" t="str">
            <v>EISAq</v>
          </cell>
          <cell r="FL11778">
            <v>26234.23</v>
          </cell>
        </row>
        <row r="11779">
          <cell r="FI11779" t="str">
            <v>ID</v>
          </cell>
          <cell r="FJ11779" t="str">
            <v>Living Room/Family Room</v>
          </cell>
          <cell r="FK11779" t="str">
            <v>EISAx</v>
          </cell>
          <cell r="FL11779">
            <v>357739.5</v>
          </cell>
        </row>
        <row r="11780">
          <cell r="FI11780" t="str">
            <v>ID</v>
          </cell>
          <cell r="FJ11780" t="str">
            <v>Other</v>
          </cell>
          <cell r="FK11780" t="str">
            <v>EISAnqnx</v>
          </cell>
          <cell r="FL11780">
            <v>310040.89999999997</v>
          </cell>
        </row>
        <row r="11781">
          <cell r="FI11781" t="str">
            <v>ID</v>
          </cell>
          <cell r="FJ11781" t="str">
            <v>Other</v>
          </cell>
          <cell r="FK11781" t="str">
            <v>EISAq</v>
          </cell>
          <cell r="FL11781">
            <v>78702.689999999988</v>
          </cell>
        </row>
        <row r="11782">
          <cell r="FI11782" t="str">
            <v>OR</v>
          </cell>
          <cell r="FJ11782" t="str">
            <v>Bathroom</v>
          </cell>
          <cell r="FK11782" t="str">
            <v>EISAq</v>
          </cell>
          <cell r="FL11782">
            <v>144379.42499999999</v>
          </cell>
        </row>
        <row r="11783">
          <cell r="FI11783" t="str">
            <v>OR</v>
          </cell>
          <cell r="FJ11783" t="str">
            <v>Bedrooms</v>
          </cell>
          <cell r="FK11783" t="str">
            <v>EISAq</v>
          </cell>
          <cell r="FL11783">
            <v>28875.884999999998</v>
          </cell>
        </row>
        <row r="11784">
          <cell r="FI11784" t="str">
            <v>OR</v>
          </cell>
          <cell r="FJ11784" t="str">
            <v>Bedrooms</v>
          </cell>
          <cell r="FK11784" t="str">
            <v>EISAx</v>
          </cell>
          <cell r="FL11784">
            <v>288758.84999999998</v>
          </cell>
        </row>
        <row r="11785">
          <cell r="FI11785" t="str">
            <v>OR</v>
          </cell>
          <cell r="FJ11785" t="str">
            <v>Exterior</v>
          </cell>
          <cell r="FK11785" t="str">
            <v>EISAnqnx</v>
          </cell>
          <cell r="FL11785">
            <v>673770.65</v>
          </cell>
        </row>
        <row r="11786">
          <cell r="FI11786" t="str">
            <v>OR</v>
          </cell>
          <cell r="FJ11786" t="str">
            <v>Exterior</v>
          </cell>
          <cell r="FK11786" t="str">
            <v>EISAx</v>
          </cell>
          <cell r="FL11786">
            <v>346510.62</v>
          </cell>
        </row>
        <row r="11787">
          <cell r="FI11787" t="str">
            <v>OR</v>
          </cell>
          <cell r="FJ11787" t="str">
            <v>Kitchen</v>
          </cell>
          <cell r="FK11787" t="str">
            <v>EISAq</v>
          </cell>
          <cell r="FL11787">
            <v>154004.72</v>
          </cell>
        </row>
        <row r="11788">
          <cell r="FI11788" t="str">
            <v>OR</v>
          </cell>
          <cell r="FJ11788" t="str">
            <v>Living Room/Family Room</v>
          </cell>
          <cell r="FK11788" t="str">
            <v>EISAnqnx</v>
          </cell>
          <cell r="FL11788">
            <v>462014.16</v>
          </cell>
        </row>
        <row r="11789">
          <cell r="FI11789" t="str">
            <v>OR</v>
          </cell>
          <cell r="FJ11789" t="str">
            <v>Living Room/Family Room</v>
          </cell>
          <cell r="FK11789" t="str">
            <v>EISAq</v>
          </cell>
          <cell r="FL11789">
            <v>373461.446</v>
          </cell>
        </row>
        <row r="11790">
          <cell r="FI11790" t="str">
            <v>OR</v>
          </cell>
          <cell r="FJ11790" t="str">
            <v>Living Room/Family Room</v>
          </cell>
          <cell r="FK11790" t="str">
            <v>EISAx</v>
          </cell>
          <cell r="FL11790">
            <v>770023.6</v>
          </cell>
        </row>
        <row r="11791">
          <cell r="FI11791" t="str">
            <v>OR</v>
          </cell>
          <cell r="FJ11791" t="str">
            <v>Other</v>
          </cell>
          <cell r="FK11791" t="str">
            <v>EISAnqnx</v>
          </cell>
          <cell r="FL11791">
            <v>423512.98</v>
          </cell>
        </row>
        <row r="11792">
          <cell r="FI11792" t="str">
            <v>OR</v>
          </cell>
          <cell r="FJ11792" t="str">
            <v>Other</v>
          </cell>
          <cell r="FK11792" t="str">
            <v>EISAq</v>
          </cell>
          <cell r="FL11792">
            <v>259882.965</v>
          </cell>
        </row>
        <row r="11793">
          <cell r="FI11793" t="str">
            <v>OR</v>
          </cell>
          <cell r="FJ11793" t="str">
            <v>Other</v>
          </cell>
          <cell r="FK11793" t="str">
            <v>EISAx</v>
          </cell>
          <cell r="FL11793">
            <v>192505.9</v>
          </cell>
        </row>
        <row r="11794">
          <cell r="FI11794" t="str">
            <v>OR</v>
          </cell>
          <cell r="FJ11794" t="str">
            <v>Bathroom</v>
          </cell>
          <cell r="FK11794" t="str">
            <v>EISAnqnx</v>
          </cell>
          <cell r="FL11794">
            <v>1155035.3999999999</v>
          </cell>
        </row>
        <row r="11795">
          <cell r="FI11795" t="str">
            <v>OR</v>
          </cell>
          <cell r="FJ11795" t="str">
            <v>Bedrooms</v>
          </cell>
          <cell r="FK11795" t="str">
            <v>EISAnqnx</v>
          </cell>
          <cell r="FL11795">
            <v>346510.62</v>
          </cell>
        </row>
        <row r="11796">
          <cell r="FI11796" t="str">
            <v>OR</v>
          </cell>
          <cell r="FJ11796" t="str">
            <v>Bedrooms</v>
          </cell>
          <cell r="FK11796" t="str">
            <v>EISAx</v>
          </cell>
          <cell r="FL11796">
            <v>231007.08</v>
          </cell>
        </row>
        <row r="11797">
          <cell r="FI11797" t="str">
            <v>OR</v>
          </cell>
          <cell r="FJ11797" t="str">
            <v>Exterior</v>
          </cell>
          <cell r="FK11797" t="str">
            <v>EISAnqnx</v>
          </cell>
          <cell r="FL11797">
            <v>231007.08</v>
          </cell>
        </row>
        <row r="11798">
          <cell r="FI11798" t="str">
            <v>OR</v>
          </cell>
          <cell r="FJ11798" t="str">
            <v>Kitchen</v>
          </cell>
          <cell r="FK11798" t="str">
            <v>EISAq</v>
          </cell>
          <cell r="FL11798">
            <v>202131.19500000001</v>
          </cell>
        </row>
        <row r="11799">
          <cell r="FI11799" t="str">
            <v>OR</v>
          </cell>
          <cell r="FJ11799" t="str">
            <v>Living Room/Family Room</v>
          </cell>
          <cell r="FK11799" t="str">
            <v>EISAnqnx</v>
          </cell>
          <cell r="FL11799">
            <v>616018.88</v>
          </cell>
        </row>
        <row r="11800">
          <cell r="FI11800" t="str">
            <v>OR</v>
          </cell>
          <cell r="FJ11800" t="str">
            <v>Other</v>
          </cell>
          <cell r="FK11800" t="str">
            <v>EISAnqnx</v>
          </cell>
          <cell r="FL11800">
            <v>115503.54</v>
          </cell>
        </row>
        <row r="11801">
          <cell r="FI11801" t="str">
            <v>OR</v>
          </cell>
          <cell r="FJ11801" t="str">
            <v>Other</v>
          </cell>
          <cell r="FK11801" t="str">
            <v>EISAq</v>
          </cell>
          <cell r="FL11801">
            <v>240632.375</v>
          </cell>
        </row>
        <row r="11802">
          <cell r="FI11802" t="str">
            <v>OR</v>
          </cell>
          <cell r="FJ11802" t="str">
            <v>Other</v>
          </cell>
          <cell r="FK11802" t="str">
            <v>EISAx</v>
          </cell>
          <cell r="FL11802">
            <v>288758.84999999998</v>
          </cell>
        </row>
        <row r="11803">
          <cell r="FI11803" t="str">
            <v>OR</v>
          </cell>
          <cell r="FJ11803" t="str">
            <v>Bathroom</v>
          </cell>
          <cell r="FK11803" t="str">
            <v>EISAnqnx</v>
          </cell>
          <cell r="FL11803">
            <v>1419168.96</v>
          </cell>
        </row>
        <row r="11804">
          <cell r="FI11804" t="str">
            <v>OR</v>
          </cell>
          <cell r="FJ11804" t="str">
            <v>Bathroom</v>
          </cell>
          <cell r="FK11804" t="str">
            <v>EISAq</v>
          </cell>
          <cell r="FL11804">
            <v>24190.38</v>
          </cell>
        </row>
        <row r="11805">
          <cell r="FI11805" t="str">
            <v>OR</v>
          </cell>
          <cell r="FJ11805" t="str">
            <v>Bedrooms</v>
          </cell>
          <cell r="FK11805" t="str">
            <v>EISAnqnx</v>
          </cell>
          <cell r="FL11805">
            <v>362855.7</v>
          </cell>
        </row>
        <row r="11806">
          <cell r="FI11806" t="str">
            <v>OR</v>
          </cell>
          <cell r="FJ11806" t="str">
            <v>Bedrooms</v>
          </cell>
          <cell r="FK11806" t="str">
            <v>EISAq</v>
          </cell>
          <cell r="FL11806">
            <v>390271.46399999998</v>
          </cell>
        </row>
        <row r="11807">
          <cell r="FI11807" t="str">
            <v>OR</v>
          </cell>
          <cell r="FJ11807" t="str">
            <v>Exterior</v>
          </cell>
          <cell r="FK11807" t="str">
            <v>EISAq</v>
          </cell>
          <cell r="FL11807">
            <v>90310.752000000008</v>
          </cell>
        </row>
        <row r="11808">
          <cell r="FI11808" t="str">
            <v>OR</v>
          </cell>
          <cell r="FJ11808" t="str">
            <v>Kitchen</v>
          </cell>
          <cell r="FK11808" t="str">
            <v>EISAq</v>
          </cell>
          <cell r="FL11808">
            <v>122564.592</v>
          </cell>
        </row>
        <row r="11809">
          <cell r="FI11809" t="str">
            <v>OR</v>
          </cell>
          <cell r="FJ11809" t="str">
            <v>Kitchen</v>
          </cell>
          <cell r="FK11809" t="str">
            <v>EISAx</v>
          </cell>
          <cell r="FL11809">
            <v>314474.94</v>
          </cell>
        </row>
        <row r="11810">
          <cell r="FI11810" t="str">
            <v>OR</v>
          </cell>
          <cell r="FJ11810" t="str">
            <v>Living Room/Family Room</v>
          </cell>
          <cell r="FK11810" t="str">
            <v>EISAq</v>
          </cell>
          <cell r="FL11810">
            <v>377369.92800000001</v>
          </cell>
        </row>
        <row r="11811">
          <cell r="FI11811" t="str">
            <v>OR</v>
          </cell>
          <cell r="FJ11811" t="str">
            <v>Other</v>
          </cell>
          <cell r="FK11811" t="str">
            <v>EISAq</v>
          </cell>
          <cell r="FL11811">
            <v>293509.94400000002</v>
          </cell>
        </row>
        <row r="11812">
          <cell r="FI11812" t="str">
            <v>MT</v>
          </cell>
          <cell r="FJ11812" t="str">
            <v>Bathroom</v>
          </cell>
          <cell r="FK11812" t="str">
            <v>EISAnqnx</v>
          </cell>
          <cell r="FL11812">
            <v>287669.61</v>
          </cell>
        </row>
        <row r="11813">
          <cell r="FI11813" t="str">
            <v>MT</v>
          </cell>
          <cell r="FJ11813" t="str">
            <v>Bathroom</v>
          </cell>
          <cell r="FK11813" t="str">
            <v>EISAx</v>
          </cell>
          <cell r="FL11813">
            <v>319632.90000000002</v>
          </cell>
        </row>
        <row r="11814">
          <cell r="FI11814" t="str">
            <v>MT</v>
          </cell>
          <cell r="FJ11814" t="str">
            <v>Bedrooms</v>
          </cell>
          <cell r="FK11814" t="str">
            <v>EISAnqnx</v>
          </cell>
          <cell r="FL11814">
            <v>724501.24</v>
          </cell>
        </row>
        <row r="11815">
          <cell r="FI11815" t="str">
            <v>MT</v>
          </cell>
          <cell r="FJ11815" t="str">
            <v>Bedrooms</v>
          </cell>
          <cell r="FK11815" t="str">
            <v>EISAx</v>
          </cell>
          <cell r="FL11815">
            <v>266360.75</v>
          </cell>
        </row>
        <row r="11816">
          <cell r="FI11816" t="str">
            <v>MT</v>
          </cell>
          <cell r="FJ11816" t="str">
            <v>Exterior</v>
          </cell>
          <cell r="FK11816" t="str">
            <v>EISAnqnx</v>
          </cell>
          <cell r="FL11816">
            <v>266360.75</v>
          </cell>
        </row>
        <row r="11817">
          <cell r="FI11817" t="str">
            <v>MT</v>
          </cell>
          <cell r="FJ11817" t="str">
            <v>Exterior</v>
          </cell>
          <cell r="FK11817" t="str">
            <v>EISAq</v>
          </cell>
          <cell r="FL11817">
            <v>127853.16</v>
          </cell>
        </row>
        <row r="11818">
          <cell r="FI11818" t="str">
            <v>MT</v>
          </cell>
          <cell r="FJ11818" t="str">
            <v>Garage</v>
          </cell>
          <cell r="FK11818" t="str">
            <v>EISAnqnx</v>
          </cell>
          <cell r="FL11818">
            <v>277015.18</v>
          </cell>
        </row>
        <row r="11819">
          <cell r="FI11819" t="str">
            <v>MT</v>
          </cell>
          <cell r="FJ11819" t="str">
            <v>Garage</v>
          </cell>
          <cell r="FK11819" t="str">
            <v>EISAq</v>
          </cell>
          <cell r="FL11819">
            <v>127853.16</v>
          </cell>
        </row>
        <row r="11820">
          <cell r="FI11820" t="str">
            <v>MT</v>
          </cell>
          <cell r="FJ11820" t="str">
            <v>Kitchen</v>
          </cell>
          <cell r="FK11820" t="str">
            <v>EISAq</v>
          </cell>
          <cell r="FL11820">
            <v>315371.12799999997</v>
          </cell>
        </row>
        <row r="11821">
          <cell r="FI11821" t="str">
            <v>MT</v>
          </cell>
          <cell r="FJ11821" t="str">
            <v>Living Room/Family Room</v>
          </cell>
          <cell r="FK11821" t="str">
            <v>EISAnqnx</v>
          </cell>
          <cell r="FL11821">
            <v>596648.07999999996</v>
          </cell>
        </row>
        <row r="11822">
          <cell r="FI11822" t="str">
            <v>MT</v>
          </cell>
          <cell r="FJ11822" t="str">
            <v>Living Room/Family Room</v>
          </cell>
          <cell r="FK11822" t="str">
            <v>EISAx</v>
          </cell>
          <cell r="FL11822">
            <v>319632.90000000002</v>
          </cell>
        </row>
        <row r="11823">
          <cell r="FI11823" t="str">
            <v>MT</v>
          </cell>
          <cell r="FJ11823" t="str">
            <v>Other</v>
          </cell>
          <cell r="FK11823" t="str">
            <v>EISAnqnx</v>
          </cell>
          <cell r="FL11823">
            <v>511412.64</v>
          </cell>
        </row>
        <row r="11824">
          <cell r="FI11824" t="str">
            <v>MT</v>
          </cell>
          <cell r="FJ11824" t="str">
            <v>Other</v>
          </cell>
          <cell r="FK11824" t="str">
            <v>EISAq</v>
          </cell>
          <cell r="FL11824">
            <v>396344.79599999997</v>
          </cell>
        </row>
        <row r="11825">
          <cell r="FI11825" t="str">
            <v>ID</v>
          </cell>
          <cell r="FJ11825" t="str">
            <v>Bathroom</v>
          </cell>
          <cell r="FK11825" t="str">
            <v>EISAnqnx</v>
          </cell>
          <cell r="FL11825">
            <v>3028611.2</v>
          </cell>
        </row>
        <row r="11826">
          <cell r="FI11826" t="str">
            <v>ID</v>
          </cell>
          <cell r="FJ11826" t="str">
            <v>Bathroom</v>
          </cell>
          <cell r="FK11826" t="str">
            <v>EISAq</v>
          </cell>
          <cell r="FL11826">
            <v>999441.696</v>
          </cell>
        </row>
        <row r="11827">
          <cell r="FI11827" t="str">
            <v>ID</v>
          </cell>
          <cell r="FJ11827" t="str">
            <v>Bathroom</v>
          </cell>
          <cell r="FK11827" t="str">
            <v>EISAx</v>
          </cell>
          <cell r="FL11827">
            <v>1230373.3</v>
          </cell>
        </row>
        <row r="11828">
          <cell r="FI11828" t="str">
            <v>ID</v>
          </cell>
          <cell r="FJ11828" t="str">
            <v>Bedrooms</v>
          </cell>
          <cell r="FK11828" t="str">
            <v>EISAnqnx</v>
          </cell>
          <cell r="FL11828">
            <v>1041085.1</v>
          </cell>
        </row>
        <row r="11829">
          <cell r="FI11829" t="str">
            <v>ID</v>
          </cell>
          <cell r="FJ11829" t="str">
            <v>Bedrooms</v>
          </cell>
          <cell r="FK11829" t="str">
            <v>EISAq</v>
          </cell>
          <cell r="FL11829">
            <v>113572.92</v>
          </cell>
        </row>
        <row r="11830">
          <cell r="FI11830" t="str">
            <v>ID</v>
          </cell>
          <cell r="FJ11830" t="str">
            <v>Bedrooms</v>
          </cell>
          <cell r="FK11830" t="str">
            <v>EISAx</v>
          </cell>
          <cell r="FL11830">
            <v>1325017.4000000001</v>
          </cell>
        </row>
        <row r="11831">
          <cell r="FI11831" t="str">
            <v>ID</v>
          </cell>
          <cell r="FJ11831" t="str">
            <v>Exterior</v>
          </cell>
          <cell r="FK11831" t="str">
            <v>EISAnqnx</v>
          </cell>
          <cell r="FL11831">
            <v>1514305.6</v>
          </cell>
        </row>
        <row r="11832">
          <cell r="FI11832" t="str">
            <v>ID</v>
          </cell>
          <cell r="FJ11832" t="str">
            <v>Exterior</v>
          </cell>
          <cell r="FK11832" t="str">
            <v>EISAx</v>
          </cell>
          <cell r="FL11832">
            <v>1268230.94</v>
          </cell>
        </row>
        <row r="11833">
          <cell r="FI11833" t="str">
            <v>ID</v>
          </cell>
          <cell r="FJ11833" t="str">
            <v>Kitchen</v>
          </cell>
          <cell r="FK11833" t="str">
            <v>EISAq</v>
          </cell>
          <cell r="FL11833">
            <v>378576.4</v>
          </cell>
        </row>
        <row r="11834">
          <cell r="FI11834" t="str">
            <v>ID</v>
          </cell>
          <cell r="FJ11834" t="str">
            <v>Kitchen</v>
          </cell>
          <cell r="FK11834" t="str">
            <v>EISAx</v>
          </cell>
          <cell r="FL11834">
            <v>908583.36</v>
          </cell>
        </row>
        <row r="11835">
          <cell r="FI11835" t="str">
            <v>ID</v>
          </cell>
          <cell r="FJ11835" t="str">
            <v>Living Room/Family Room</v>
          </cell>
          <cell r="FK11835" t="str">
            <v>EISAnqnx</v>
          </cell>
          <cell r="FL11835">
            <v>1665736.1600000001</v>
          </cell>
        </row>
        <row r="11836">
          <cell r="FI11836" t="str">
            <v>ID</v>
          </cell>
          <cell r="FJ11836" t="str">
            <v>Living Room/Family Room</v>
          </cell>
          <cell r="FK11836" t="str">
            <v>EISAq</v>
          </cell>
          <cell r="FL11836">
            <v>249860.424</v>
          </cell>
        </row>
        <row r="11837">
          <cell r="FI11837" t="str">
            <v>ID</v>
          </cell>
          <cell r="FJ11837" t="str">
            <v>Living Room/Family Room</v>
          </cell>
          <cell r="FK11837" t="str">
            <v>EISAx</v>
          </cell>
          <cell r="FL11837">
            <v>3501831.7</v>
          </cell>
        </row>
        <row r="11838">
          <cell r="FI11838" t="str">
            <v>ID</v>
          </cell>
          <cell r="FJ11838" t="str">
            <v>Other</v>
          </cell>
          <cell r="FK11838" t="str">
            <v>EISAnqnx</v>
          </cell>
          <cell r="FL11838">
            <v>2839323</v>
          </cell>
        </row>
        <row r="11839">
          <cell r="FI11839" t="str">
            <v>ID</v>
          </cell>
          <cell r="FJ11839" t="str">
            <v>Other</v>
          </cell>
          <cell r="FK11839" t="str">
            <v>EISAq</v>
          </cell>
          <cell r="FL11839">
            <v>5712717.8760000002</v>
          </cell>
        </row>
        <row r="11840">
          <cell r="FI11840" t="str">
            <v>ID</v>
          </cell>
          <cell r="FJ11840" t="str">
            <v>Other</v>
          </cell>
          <cell r="FK11840" t="str">
            <v>EISAx</v>
          </cell>
          <cell r="FL11840">
            <v>1892882</v>
          </cell>
        </row>
        <row r="11841">
          <cell r="FI11841" t="str">
            <v>ID</v>
          </cell>
          <cell r="FJ11841" t="str">
            <v>Bathroom</v>
          </cell>
          <cell r="FK11841" t="str">
            <v>EISAnqnx</v>
          </cell>
          <cell r="FL11841">
            <v>605722.24</v>
          </cell>
        </row>
        <row r="11842">
          <cell r="FI11842" t="str">
            <v>ID</v>
          </cell>
          <cell r="FJ11842" t="str">
            <v>Bathroom</v>
          </cell>
          <cell r="FK11842" t="str">
            <v>EISAq</v>
          </cell>
          <cell r="FL11842">
            <v>170359.38</v>
          </cell>
        </row>
        <row r="11843">
          <cell r="FI11843" t="str">
            <v>ID</v>
          </cell>
          <cell r="FJ11843" t="str">
            <v>Bathroom</v>
          </cell>
          <cell r="FK11843" t="str">
            <v>EISAx</v>
          </cell>
          <cell r="FL11843">
            <v>94644.1</v>
          </cell>
        </row>
        <row r="11844">
          <cell r="FI11844" t="str">
            <v>ID</v>
          </cell>
          <cell r="FJ11844" t="str">
            <v>Bedrooms</v>
          </cell>
          <cell r="FK11844" t="str">
            <v>EISAnqnx</v>
          </cell>
          <cell r="FL11844">
            <v>908583.36</v>
          </cell>
        </row>
        <row r="11845">
          <cell r="FI11845" t="str">
            <v>ID</v>
          </cell>
          <cell r="FJ11845" t="str">
            <v>Bedrooms</v>
          </cell>
          <cell r="FK11845" t="str">
            <v>EISAq</v>
          </cell>
          <cell r="FL11845">
            <v>723080.924</v>
          </cell>
        </row>
        <row r="11846">
          <cell r="FI11846" t="str">
            <v>ID</v>
          </cell>
          <cell r="FJ11846" t="str">
            <v>Bedrooms</v>
          </cell>
          <cell r="FK11846" t="str">
            <v>EISAx</v>
          </cell>
          <cell r="FL11846">
            <v>227145.84</v>
          </cell>
        </row>
        <row r="11847">
          <cell r="FI11847" t="str">
            <v>ID</v>
          </cell>
          <cell r="FJ11847" t="str">
            <v>Exterior</v>
          </cell>
          <cell r="FK11847" t="str">
            <v>EISAnqnx</v>
          </cell>
          <cell r="FL11847">
            <v>227145.84</v>
          </cell>
        </row>
        <row r="11848">
          <cell r="FI11848" t="str">
            <v>ID</v>
          </cell>
          <cell r="FJ11848" t="str">
            <v>Exterior</v>
          </cell>
          <cell r="FK11848" t="str">
            <v>EISAq</v>
          </cell>
          <cell r="FL11848">
            <v>166573.61600000001</v>
          </cell>
        </row>
        <row r="11849">
          <cell r="FI11849" t="str">
            <v>ID</v>
          </cell>
          <cell r="FJ11849" t="str">
            <v>Garage</v>
          </cell>
          <cell r="FK11849" t="str">
            <v>EISAnqnx</v>
          </cell>
          <cell r="FL11849">
            <v>1135729.2</v>
          </cell>
        </row>
        <row r="11850">
          <cell r="FI11850" t="str">
            <v>ID</v>
          </cell>
          <cell r="FJ11850" t="str">
            <v>Garage</v>
          </cell>
          <cell r="FK11850" t="str">
            <v>EISAq</v>
          </cell>
          <cell r="FL11850">
            <v>859368.42800000007</v>
          </cell>
        </row>
        <row r="11851">
          <cell r="FI11851" t="str">
            <v>ID</v>
          </cell>
          <cell r="FJ11851" t="str">
            <v>Kitchen</v>
          </cell>
          <cell r="FK11851" t="str">
            <v>EISAq</v>
          </cell>
          <cell r="FL11851">
            <v>825296.55200000003</v>
          </cell>
        </row>
        <row r="11852">
          <cell r="FI11852" t="str">
            <v>ID</v>
          </cell>
          <cell r="FJ11852" t="str">
            <v>Living Room/Family Room</v>
          </cell>
          <cell r="FK11852" t="str">
            <v>EISAq</v>
          </cell>
          <cell r="FL11852">
            <v>1078942.74</v>
          </cell>
        </row>
        <row r="11853">
          <cell r="FI11853" t="str">
            <v>ID</v>
          </cell>
          <cell r="FJ11853" t="str">
            <v>Other</v>
          </cell>
          <cell r="FK11853" t="str">
            <v>EISAnqnx</v>
          </cell>
          <cell r="FL11853">
            <v>227145.84</v>
          </cell>
        </row>
        <row r="11854">
          <cell r="FI11854" t="str">
            <v>ID</v>
          </cell>
          <cell r="FJ11854" t="str">
            <v>Other</v>
          </cell>
          <cell r="FK11854" t="str">
            <v>EISAq</v>
          </cell>
          <cell r="FL11854">
            <v>416434.04000000004</v>
          </cell>
        </row>
        <row r="11855">
          <cell r="FI11855" t="str">
            <v>OR</v>
          </cell>
          <cell r="FJ11855" t="str">
            <v>Bathroom</v>
          </cell>
          <cell r="FK11855" t="str">
            <v>EISAnqnx</v>
          </cell>
          <cell r="FL11855">
            <v>2322276.48</v>
          </cell>
        </row>
        <row r="11856">
          <cell r="FI11856" t="str">
            <v>OR</v>
          </cell>
          <cell r="FJ11856" t="str">
            <v>Bathroom</v>
          </cell>
          <cell r="FK11856" t="str">
            <v>EISAx</v>
          </cell>
          <cell r="FL11856">
            <v>419299.92</v>
          </cell>
        </row>
        <row r="11857">
          <cell r="FI11857" t="str">
            <v>OR</v>
          </cell>
          <cell r="FJ11857" t="str">
            <v>Bedrooms</v>
          </cell>
          <cell r="FK11857" t="str">
            <v>EISAnqnx</v>
          </cell>
          <cell r="FL11857">
            <v>1128884.3999999999</v>
          </cell>
        </row>
        <row r="11858">
          <cell r="FI11858" t="str">
            <v>OR</v>
          </cell>
          <cell r="FJ11858" t="str">
            <v>Bedrooms</v>
          </cell>
          <cell r="FK11858" t="str">
            <v>EISAq</v>
          </cell>
          <cell r="FL11858">
            <v>48380.76</v>
          </cell>
        </row>
        <row r="11859">
          <cell r="FI11859" t="str">
            <v>OR</v>
          </cell>
          <cell r="FJ11859" t="str">
            <v>Exterior</v>
          </cell>
          <cell r="FK11859" t="str">
            <v>EISAx</v>
          </cell>
          <cell r="FL11859">
            <v>1290153.6000000001</v>
          </cell>
        </row>
        <row r="11860">
          <cell r="FI11860" t="str">
            <v>OR</v>
          </cell>
          <cell r="FJ11860" t="str">
            <v>Garage</v>
          </cell>
          <cell r="FK11860" t="str">
            <v>EISAq</v>
          </cell>
          <cell r="FL11860">
            <v>874079.06400000001</v>
          </cell>
        </row>
        <row r="11861">
          <cell r="FI11861" t="str">
            <v>OR</v>
          </cell>
          <cell r="FJ11861" t="str">
            <v>Kitchen</v>
          </cell>
          <cell r="FK11861" t="str">
            <v>EISAnqnx</v>
          </cell>
          <cell r="FL11861">
            <v>258030.72</v>
          </cell>
        </row>
        <row r="11862">
          <cell r="FI11862" t="str">
            <v>OR</v>
          </cell>
          <cell r="FJ11862" t="str">
            <v>Kitchen</v>
          </cell>
          <cell r="FK11862" t="str">
            <v>EISAq</v>
          </cell>
          <cell r="FL11862">
            <v>541864.51199999999</v>
          </cell>
        </row>
        <row r="11863">
          <cell r="FI11863" t="str">
            <v>OR</v>
          </cell>
          <cell r="FJ11863" t="str">
            <v>Living Room/Family Room</v>
          </cell>
          <cell r="FK11863" t="str">
            <v>EISAnqnx</v>
          </cell>
          <cell r="FL11863">
            <v>96761.52</v>
          </cell>
        </row>
        <row r="11864">
          <cell r="FI11864" t="str">
            <v>OR</v>
          </cell>
          <cell r="FJ11864" t="str">
            <v>Living Room/Family Room</v>
          </cell>
          <cell r="FK11864" t="str">
            <v>EISAq</v>
          </cell>
          <cell r="FL11864">
            <v>24190.38</v>
          </cell>
        </row>
        <row r="11865">
          <cell r="FI11865" t="str">
            <v>OR</v>
          </cell>
          <cell r="FJ11865" t="str">
            <v>Living Room/Family Room</v>
          </cell>
          <cell r="FK11865" t="str">
            <v>EISAx</v>
          </cell>
          <cell r="FL11865">
            <v>1048249.8</v>
          </cell>
        </row>
        <row r="11866">
          <cell r="FI11866" t="str">
            <v>OR</v>
          </cell>
          <cell r="FJ11866" t="str">
            <v>Other</v>
          </cell>
          <cell r="FK11866" t="str">
            <v>EISAnqnx</v>
          </cell>
          <cell r="FL11866">
            <v>1249836.3</v>
          </cell>
        </row>
        <row r="11867">
          <cell r="FI11867" t="str">
            <v>OR</v>
          </cell>
          <cell r="FJ11867" t="str">
            <v>Other</v>
          </cell>
          <cell r="FK11867" t="str">
            <v>EISAq</v>
          </cell>
          <cell r="FL11867">
            <v>1140173.2439999999</v>
          </cell>
        </row>
        <row r="11868">
          <cell r="FI11868" t="str">
            <v>OR</v>
          </cell>
          <cell r="FJ11868" t="str">
            <v>Other</v>
          </cell>
          <cell r="FK11868" t="str">
            <v>EISAx</v>
          </cell>
          <cell r="FL11868">
            <v>1733643.9</v>
          </cell>
        </row>
        <row r="11869">
          <cell r="FI11869" t="str">
            <v>MT</v>
          </cell>
          <cell r="FJ11869" t="str">
            <v>Bathroom</v>
          </cell>
          <cell r="FK11869" t="str">
            <v>EISAnqnx</v>
          </cell>
          <cell r="FL11869">
            <v>206042.22000000003</v>
          </cell>
        </row>
        <row r="11870">
          <cell r="FI11870" t="str">
            <v>MT</v>
          </cell>
          <cell r="FJ11870" t="str">
            <v>Bathroom</v>
          </cell>
          <cell r="FK11870" t="str">
            <v>EISAq</v>
          </cell>
          <cell r="FL11870">
            <v>288459.10800000001</v>
          </cell>
        </row>
        <row r="11871">
          <cell r="FI11871" t="str">
            <v>MT</v>
          </cell>
          <cell r="FJ11871" t="str">
            <v>Bedrooms</v>
          </cell>
          <cell r="FK11871" t="str">
            <v>EISAnqnx</v>
          </cell>
          <cell r="FL11871">
            <v>480765.18000000005</v>
          </cell>
        </row>
        <row r="11872">
          <cell r="FI11872" t="str">
            <v>MT</v>
          </cell>
          <cell r="FJ11872" t="str">
            <v>Bedrooms</v>
          </cell>
          <cell r="FK11872" t="str">
            <v>EISAq</v>
          </cell>
          <cell r="FL11872">
            <v>50365.876000000004</v>
          </cell>
        </row>
        <row r="11873">
          <cell r="FI11873" t="str">
            <v>MT</v>
          </cell>
          <cell r="FJ11873" t="str">
            <v>Bedrooms</v>
          </cell>
          <cell r="FK11873" t="str">
            <v>EISAx</v>
          </cell>
          <cell r="FL11873">
            <v>326233.51500000001</v>
          </cell>
        </row>
        <row r="11874">
          <cell r="FI11874" t="str">
            <v>MT</v>
          </cell>
          <cell r="FJ11874" t="str">
            <v>Exterior</v>
          </cell>
          <cell r="FK11874" t="str">
            <v>EISAnqnx</v>
          </cell>
          <cell r="FL11874">
            <v>137361.48000000001</v>
          </cell>
        </row>
        <row r="11875">
          <cell r="FI11875" t="str">
            <v>MT</v>
          </cell>
          <cell r="FJ11875" t="str">
            <v>Exterior</v>
          </cell>
          <cell r="FK11875" t="str">
            <v>EISAq</v>
          </cell>
          <cell r="FL11875">
            <v>25182.938000000002</v>
          </cell>
        </row>
        <row r="11876">
          <cell r="FI11876" t="str">
            <v>MT</v>
          </cell>
          <cell r="FJ11876" t="str">
            <v>Kitchen</v>
          </cell>
          <cell r="FK11876" t="str">
            <v>EISAnqnx</v>
          </cell>
          <cell r="FL11876">
            <v>291893.14500000002</v>
          </cell>
        </row>
        <row r="11877">
          <cell r="FI11877" t="str">
            <v>MT</v>
          </cell>
          <cell r="FJ11877" t="str">
            <v>Kitchen</v>
          </cell>
          <cell r="FK11877" t="str">
            <v>EISAq</v>
          </cell>
          <cell r="FL11877">
            <v>93863.678000000014</v>
          </cell>
        </row>
        <row r="11878">
          <cell r="FI11878" t="str">
            <v>MT</v>
          </cell>
          <cell r="FJ11878" t="str">
            <v>Living Room/Family Room</v>
          </cell>
          <cell r="FK11878" t="str">
            <v>EISAnqnx</v>
          </cell>
          <cell r="FL11878">
            <v>434978.02</v>
          </cell>
        </row>
        <row r="11879">
          <cell r="FI11879" t="str">
            <v>MT</v>
          </cell>
          <cell r="FJ11879" t="str">
            <v>Living Room/Family Room</v>
          </cell>
          <cell r="FK11879" t="str">
            <v>EISAq</v>
          </cell>
          <cell r="FL11879">
            <v>41208.444000000003</v>
          </cell>
        </row>
        <row r="11880">
          <cell r="FI11880" t="str">
            <v>MT</v>
          </cell>
          <cell r="FJ11880" t="str">
            <v>Other</v>
          </cell>
          <cell r="FK11880" t="str">
            <v>EISAnqnx</v>
          </cell>
          <cell r="FL11880">
            <v>68680.740000000005</v>
          </cell>
        </row>
        <row r="11881">
          <cell r="FI11881" t="str">
            <v>MT</v>
          </cell>
          <cell r="FJ11881" t="str">
            <v>Other</v>
          </cell>
          <cell r="FK11881" t="str">
            <v>EISAq</v>
          </cell>
          <cell r="FL11881">
            <v>183148.64</v>
          </cell>
        </row>
        <row r="11882">
          <cell r="FI11882" t="str">
            <v>ID</v>
          </cell>
          <cell r="FJ11882" t="str">
            <v>Bathroom</v>
          </cell>
          <cell r="FK11882" t="str">
            <v>EISAq</v>
          </cell>
          <cell r="FL11882">
            <v>95397.2</v>
          </cell>
        </row>
        <row r="11883">
          <cell r="FI11883" t="str">
            <v>ID</v>
          </cell>
          <cell r="FJ11883" t="str">
            <v>Bedrooms</v>
          </cell>
          <cell r="FK11883" t="str">
            <v>EISAnqnx</v>
          </cell>
          <cell r="FL11883">
            <v>143095.79999999999</v>
          </cell>
        </row>
        <row r="11884">
          <cell r="FI11884" t="str">
            <v>ID</v>
          </cell>
          <cell r="FJ11884" t="str">
            <v>Kitchen</v>
          </cell>
          <cell r="FK11884" t="str">
            <v>EISAnqnx</v>
          </cell>
          <cell r="FL11884">
            <v>71547.899999999994</v>
          </cell>
        </row>
        <row r="11885">
          <cell r="FI11885" t="str">
            <v>ID</v>
          </cell>
          <cell r="FJ11885" t="str">
            <v>Kitchen</v>
          </cell>
          <cell r="FK11885" t="str">
            <v>EISAq</v>
          </cell>
          <cell r="FL11885">
            <v>190794.4</v>
          </cell>
        </row>
        <row r="11886">
          <cell r="FI11886" t="str">
            <v>ID</v>
          </cell>
          <cell r="FJ11886" t="str">
            <v>Living Room/Family Room</v>
          </cell>
          <cell r="FK11886" t="str">
            <v>EISAnqnx</v>
          </cell>
          <cell r="FL11886">
            <v>286191.59999999998</v>
          </cell>
        </row>
        <row r="11887">
          <cell r="FI11887" t="str">
            <v>ID</v>
          </cell>
          <cell r="FJ11887" t="str">
            <v>Other</v>
          </cell>
          <cell r="FK11887" t="str">
            <v>EISAnqnx</v>
          </cell>
          <cell r="FL11887">
            <v>71547.899999999994</v>
          </cell>
        </row>
        <row r="11888">
          <cell r="FI11888" t="str">
            <v>ID</v>
          </cell>
          <cell r="FJ11888" t="str">
            <v>Other</v>
          </cell>
          <cell r="FK11888" t="str">
            <v>EISAq</v>
          </cell>
          <cell r="FL11888">
            <v>47698.6</v>
          </cell>
        </row>
        <row r="11889">
          <cell r="FI11889" t="str">
            <v>MT</v>
          </cell>
          <cell r="FJ11889" t="str">
            <v>Bathroom</v>
          </cell>
          <cell r="FK11889" t="str">
            <v>EISAnqnx</v>
          </cell>
          <cell r="FL11889">
            <v>639265.80000000005</v>
          </cell>
        </row>
        <row r="11890">
          <cell r="FI11890" t="str">
            <v>MT</v>
          </cell>
          <cell r="FJ11890" t="str">
            <v>Bedrooms</v>
          </cell>
          <cell r="FK11890" t="str">
            <v>EISAnqnx</v>
          </cell>
          <cell r="FL11890">
            <v>1821907.53</v>
          </cell>
        </row>
        <row r="11891">
          <cell r="FI11891" t="str">
            <v>MT</v>
          </cell>
          <cell r="FJ11891" t="str">
            <v>Bedrooms</v>
          </cell>
          <cell r="FK11891" t="str">
            <v>EISAx</v>
          </cell>
          <cell r="FL11891">
            <v>319632.90000000002</v>
          </cell>
        </row>
        <row r="11892">
          <cell r="FI11892" t="str">
            <v>MT</v>
          </cell>
          <cell r="FJ11892" t="str">
            <v>Exterior</v>
          </cell>
          <cell r="FK11892" t="str">
            <v>EISAx</v>
          </cell>
          <cell r="FL11892">
            <v>1438348.05</v>
          </cell>
        </row>
        <row r="11893">
          <cell r="FI11893" t="str">
            <v>MT</v>
          </cell>
          <cell r="FJ11893" t="str">
            <v>Garage</v>
          </cell>
          <cell r="FK11893" t="str">
            <v>EISAnqnx</v>
          </cell>
          <cell r="FL11893">
            <v>1065443</v>
          </cell>
        </row>
        <row r="11894">
          <cell r="FI11894" t="str">
            <v>MT</v>
          </cell>
          <cell r="FJ11894" t="str">
            <v>Kitchen</v>
          </cell>
          <cell r="FK11894" t="str">
            <v>EISAx</v>
          </cell>
          <cell r="FL11894">
            <v>1086751.8599999999</v>
          </cell>
        </row>
        <row r="11895">
          <cell r="FI11895" t="str">
            <v>MT</v>
          </cell>
          <cell r="FJ11895" t="str">
            <v>Living Room/Family Room</v>
          </cell>
          <cell r="FK11895" t="str">
            <v>EISAnqnx</v>
          </cell>
          <cell r="FL11895">
            <v>2535754.34</v>
          </cell>
        </row>
        <row r="11896">
          <cell r="FI11896" t="str">
            <v>MT</v>
          </cell>
          <cell r="FJ11896" t="str">
            <v>Living Room/Family Room</v>
          </cell>
          <cell r="FK11896" t="str">
            <v>EISAx</v>
          </cell>
          <cell r="FL11896">
            <v>703192.38</v>
          </cell>
        </row>
        <row r="11897">
          <cell r="FI11897" t="str">
            <v>MT</v>
          </cell>
          <cell r="FJ11897" t="str">
            <v>Other</v>
          </cell>
          <cell r="FK11897" t="str">
            <v>EISAnqnx</v>
          </cell>
          <cell r="FL11897">
            <v>1576855.64</v>
          </cell>
        </row>
        <row r="11898">
          <cell r="FI11898" t="str">
            <v>MT</v>
          </cell>
          <cell r="FJ11898" t="str">
            <v>Other</v>
          </cell>
          <cell r="FK11898" t="str">
            <v>EISAx</v>
          </cell>
          <cell r="FL11898">
            <v>958898.7</v>
          </cell>
        </row>
        <row r="11899">
          <cell r="FI11899" t="str">
            <v>OR</v>
          </cell>
          <cell r="FJ11899" t="str">
            <v>Bathroom</v>
          </cell>
          <cell r="FK11899" t="str">
            <v>EISAq</v>
          </cell>
          <cell r="FL11899">
            <v>293509.94400000002</v>
          </cell>
        </row>
        <row r="11900">
          <cell r="FI11900" t="str">
            <v>OR</v>
          </cell>
          <cell r="FJ11900" t="str">
            <v>Bedrooms</v>
          </cell>
          <cell r="FK11900" t="str">
            <v>EISAq</v>
          </cell>
          <cell r="FL11900">
            <v>170945.35200000001</v>
          </cell>
        </row>
        <row r="11901">
          <cell r="FI11901" t="str">
            <v>OR</v>
          </cell>
          <cell r="FJ11901" t="str">
            <v>Exterior</v>
          </cell>
          <cell r="FK11901" t="str">
            <v>EISAq</v>
          </cell>
          <cell r="FL11901">
            <v>90310.752000000008</v>
          </cell>
        </row>
        <row r="11902">
          <cell r="FI11902" t="str">
            <v>OR</v>
          </cell>
          <cell r="FJ11902" t="str">
            <v>Garage</v>
          </cell>
          <cell r="FK11902" t="str">
            <v>EISAnqnx</v>
          </cell>
          <cell r="FL11902">
            <v>241903.8</v>
          </cell>
        </row>
        <row r="11903">
          <cell r="FI11903" t="str">
            <v>OR</v>
          </cell>
          <cell r="FJ11903" t="str">
            <v>Garage</v>
          </cell>
          <cell r="FK11903" t="str">
            <v>EISAq</v>
          </cell>
          <cell r="FL11903">
            <v>209649.96</v>
          </cell>
        </row>
        <row r="11904">
          <cell r="FI11904" t="str">
            <v>OR</v>
          </cell>
          <cell r="FJ11904" t="str">
            <v>Kitchen</v>
          </cell>
          <cell r="FK11904" t="str">
            <v>EISAnqnx</v>
          </cell>
          <cell r="FL11904">
            <v>645076.80000000005</v>
          </cell>
        </row>
        <row r="11905">
          <cell r="FI11905" t="str">
            <v>OR</v>
          </cell>
          <cell r="FJ11905" t="str">
            <v>Kitchen</v>
          </cell>
          <cell r="FK11905" t="str">
            <v>EISAx</v>
          </cell>
          <cell r="FL11905">
            <v>161269.20000000001</v>
          </cell>
        </row>
        <row r="11906">
          <cell r="FI11906" t="str">
            <v>OR</v>
          </cell>
          <cell r="FJ11906" t="str">
            <v>Living Room/Family Room</v>
          </cell>
          <cell r="FK11906" t="str">
            <v>EISAnqnx</v>
          </cell>
          <cell r="FL11906">
            <v>161269.20000000001</v>
          </cell>
        </row>
        <row r="11907">
          <cell r="FI11907" t="str">
            <v>OR</v>
          </cell>
          <cell r="FJ11907" t="str">
            <v>Living Room/Family Room</v>
          </cell>
          <cell r="FK11907" t="str">
            <v>EISAq</v>
          </cell>
          <cell r="FL11907">
            <v>237065.72399999999</v>
          </cell>
        </row>
        <row r="11908">
          <cell r="FI11908" t="str">
            <v>OR</v>
          </cell>
          <cell r="FJ11908" t="str">
            <v>Other</v>
          </cell>
          <cell r="FK11908" t="str">
            <v>EISAq</v>
          </cell>
          <cell r="FL11908">
            <v>393496.848</v>
          </cell>
        </row>
        <row r="11909">
          <cell r="FI11909" t="str">
            <v>OR</v>
          </cell>
          <cell r="FJ11909" t="str">
            <v>Other</v>
          </cell>
          <cell r="FK11909" t="str">
            <v>EISAx</v>
          </cell>
          <cell r="FL11909">
            <v>201586.5</v>
          </cell>
        </row>
        <row r="11910">
          <cell r="FI11910" t="str">
            <v>MT</v>
          </cell>
          <cell r="FJ11910" t="str">
            <v>Bathroom</v>
          </cell>
          <cell r="FK11910" t="str">
            <v>EISAnqnx</v>
          </cell>
          <cell r="FL11910">
            <v>343403.7</v>
          </cell>
        </row>
        <row r="11911">
          <cell r="FI11911" t="str">
            <v>MT</v>
          </cell>
          <cell r="FJ11911" t="str">
            <v>Bathroom</v>
          </cell>
          <cell r="FK11911" t="str">
            <v>EISAq</v>
          </cell>
          <cell r="FL11911">
            <v>51510.555000000008</v>
          </cell>
        </row>
        <row r="11912">
          <cell r="FI11912" t="str">
            <v>MT</v>
          </cell>
          <cell r="FJ11912" t="str">
            <v>Bedrooms</v>
          </cell>
          <cell r="FK11912" t="str">
            <v>EISAnqnx</v>
          </cell>
          <cell r="FL11912">
            <v>709700.9800000001</v>
          </cell>
        </row>
        <row r="11913">
          <cell r="FI11913" t="str">
            <v>MT</v>
          </cell>
          <cell r="FJ11913" t="str">
            <v>Bedrooms</v>
          </cell>
          <cell r="FK11913" t="str">
            <v>EISAq</v>
          </cell>
          <cell r="FL11913">
            <v>34340.370000000003</v>
          </cell>
        </row>
        <row r="11914">
          <cell r="FI11914" t="str">
            <v>MT</v>
          </cell>
          <cell r="FJ11914" t="str">
            <v>Bedrooms</v>
          </cell>
          <cell r="FK11914" t="str">
            <v>EISAx</v>
          </cell>
          <cell r="FL11914">
            <v>91574.32</v>
          </cell>
        </row>
        <row r="11915">
          <cell r="FI11915" t="str">
            <v>MT</v>
          </cell>
          <cell r="FJ11915" t="str">
            <v>Exterior</v>
          </cell>
          <cell r="FK11915" t="str">
            <v>EISAnqnx</v>
          </cell>
          <cell r="FL11915">
            <v>228935.80000000002</v>
          </cell>
        </row>
        <row r="11916">
          <cell r="FI11916" t="str">
            <v>MT</v>
          </cell>
          <cell r="FJ11916" t="str">
            <v>Exterior</v>
          </cell>
          <cell r="FK11916" t="str">
            <v>EISAq</v>
          </cell>
          <cell r="FL11916">
            <v>36629.728000000003</v>
          </cell>
        </row>
        <row r="11917">
          <cell r="FI11917" t="str">
            <v>MT</v>
          </cell>
          <cell r="FJ11917" t="str">
            <v>Exterior</v>
          </cell>
          <cell r="FK11917" t="str">
            <v>EISAx</v>
          </cell>
          <cell r="FL11917">
            <v>148808.27000000002</v>
          </cell>
        </row>
        <row r="11918">
          <cell r="FI11918" t="str">
            <v>MT</v>
          </cell>
          <cell r="FJ11918" t="str">
            <v>Garage</v>
          </cell>
          <cell r="FK11918" t="str">
            <v>EISAnqnx</v>
          </cell>
          <cell r="FL11918">
            <v>183148.64</v>
          </cell>
        </row>
        <row r="11919">
          <cell r="FI11919" t="str">
            <v>MT</v>
          </cell>
          <cell r="FJ11919" t="str">
            <v>Garage</v>
          </cell>
          <cell r="FK11919" t="str">
            <v>EISAq</v>
          </cell>
          <cell r="FL11919">
            <v>50365.876000000004</v>
          </cell>
        </row>
        <row r="11920">
          <cell r="FI11920" t="str">
            <v>MT</v>
          </cell>
          <cell r="FJ11920" t="str">
            <v>Living Room/Family Room</v>
          </cell>
          <cell r="FK11920" t="str">
            <v>EISAx</v>
          </cell>
          <cell r="FL11920">
            <v>532275.73499999999</v>
          </cell>
        </row>
        <row r="11921">
          <cell r="FI11921" t="str">
            <v>MT</v>
          </cell>
          <cell r="FJ11921" t="str">
            <v>Other</v>
          </cell>
          <cell r="FK11921" t="str">
            <v>EISAnqnx</v>
          </cell>
          <cell r="FL11921">
            <v>423531.23000000004</v>
          </cell>
        </row>
        <row r="11922">
          <cell r="FI11922" t="str">
            <v>MT</v>
          </cell>
          <cell r="FJ11922" t="str">
            <v>Other</v>
          </cell>
          <cell r="FK11922" t="str">
            <v>EISAq</v>
          </cell>
          <cell r="FL11922">
            <v>123625.33200000001</v>
          </cell>
        </row>
        <row r="11923">
          <cell r="FI11923" t="str">
            <v>MT</v>
          </cell>
          <cell r="FJ11923" t="str">
            <v>Other</v>
          </cell>
          <cell r="FK11923" t="str">
            <v>EISAx</v>
          </cell>
          <cell r="FL11923">
            <v>240382.59000000003</v>
          </cell>
        </row>
        <row r="11924">
          <cell r="FI11924" t="str">
            <v>WA</v>
          </cell>
          <cell r="FJ11924" t="str">
            <v>Bathroom</v>
          </cell>
          <cell r="FK11924" t="str">
            <v>EISAnqnx</v>
          </cell>
          <cell r="FL11924">
            <v>1081596.3599999999</v>
          </cell>
        </row>
        <row r="11925">
          <cell r="FI11925" t="str">
            <v>WA</v>
          </cell>
          <cell r="FJ11925" t="str">
            <v>Bathroom</v>
          </cell>
          <cell r="FK11925" t="str">
            <v>EISAx</v>
          </cell>
          <cell r="FL11925">
            <v>270399.08999999997</v>
          </cell>
        </row>
        <row r="11926">
          <cell r="FI11926" t="str">
            <v>WA</v>
          </cell>
          <cell r="FJ11926" t="str">
            <v>Bedrooms</v>
          </cell>
          <cell r="FK11926" t="str">
            <v>EISAnqnx</v>
          </cell>
          <cell r="FL11926">
            <v>592798.005</v>
          </cell>
        </row>
        <row r="11927">
          <cell r="FI11927" t="str">
            <v>WA</v>
          </cell>
          <cell r="FJ11927" t="str">
            <v>Garage</v>
          </cell>
          <cell r="FK11927" t="str">
            <v>EISAnqnx</v>
          </cell>
          <cell r="FL11927">
            <v>155999.47500000001</v>
          </cell>
        </row>
        <row r="11928">
          <cell r="FI11928" t="str">
            <v>WA</v>
          </cell>
          <cell r="FJ11928" t="str">
            <v>Kitchen</v>
          </cell>
          <cell r="FK11928" t="str">
            <v>EISAnqnx</v>
          </cell>
          <cell r="FL11928">
            <v>124799.58</v>
          </cell>
        </row>
        <row r="11929">
          <cell r="FI11929" t="str">
            <v>WA</v>
          </cell>
          <cell r="FJ11929" t="str">
            <v>Kitchen</v>
          </cell>
          <cell r="FK11929" t="str">
            <v>EISAx</v>
          </cell>
          <cell r="FL11929">
            <v>540798.17999999993</v>
          </cell>
        </row>
        <row r="11930">
          <cell r="FI11930" t="str">
            <v>WA</v>
          </cell>
          <cell r="FJ11930" t="str">
            <v>Living Room/Family Room</v>
          </cell>
          <cell r="FK11930" t="str">
            <v>EISAnqnx</v>
          </cell>
          <cell r="FL11930">
            <v>311998.95</v>
          </cell>
        </row>
        <row r="11931">
          <cell r="FI11931" t="str">
            <v>WA</v>
          </cell>
          <cell r="FJ11931" t="str">
            <v>Living Room/Family Room</v>
          </cell>
          <cell r="FK11931" t="str">
            <v>EISAq</v>
          </cell>
          <cell r="FL11931">
            <v>45759.845999999998</v>
          </cell>
        </row>
        <row r="11932">
          <cell r="FI11932" t="str">
            <v>WA</v>
          </cell>
          <cell r="FJ11932" t="str">
            <v>Other</v>
          </cell>
          <cell r="FK11932" t="str">
            <v>EISAnqnx</v>
          </cell>
          <cell r="FL11932">
            <v>155999.47500000001</v>
          </cell>
        </row>
        <row r="11933">
          <cell r="FI11933" t="str">
            <v>WA</v>
          </cell>
          <cell r="FJ11933" t="str">
            <v>Other</v>
          </cell>
          <cell r="FK11933" t="str">
            <v>EISAx</v>
          </cell>
          <cell r="FL11933">
            <v>135199.54499999998</v>
          </cell>
        </row>
        <row r="11934">
          <cell r="FI11934" t="str">
            <v>WA</v>
          </cell>
          <cell r="FJ11934" t="str">
            <v>Bathroom</v>
          </cell>
          <cell r="FK11934" t="str">
            <v>EISAnqnx</v>
          </cell>
          <cell r="FL11934">
            <v>519998.25</v>
          </cell>
        </row>
        <row r="11935">
          <cell r="FI11935" t="str">
            <v>WA</v>
          </cell>
          <cell r="FJ11935" t="str">
            <v>Bathroom</v>
          </cell>
          <cell r="FK11935" t="str">
            <v>EISAq</v>
          </cell>
          <cell r="FL11935">
            <v>93599.684999999998</v>
          </cell>
        </row>
        <row r="11936">
          <cell r="FI11936" t="str">
            <v>WA</v>
          </cell>
          <cell r="FJ11936" t="str">
            <v>Bedrooms</v>
          </cell>
          <cell r="FK11936" t="str">
            <v>EISAnqnx</v>
          </cell>
          <cell r="FL11936">
            <v>207999.3</v>
          </cell>
        </row>
        <row r="11937">
          <cell r="FI11937" t="str">
            <v>WA</v>
          </cell>
          <cell r="FJ11937" t="str">
            <v>Bedrooms</v>
          </cell>
          <cell r="FK11937" t="str">
            <v>EISAq</v>
          </cell>
          <cell r="FL11937">
            <v>93599.684999999998</v>
          </cell>
        </row>
        <row r="11938">
          <cell r="FI11938" t="str">
            <v>WA</v>
          </cell>
          <cell r="FJ11938" t="str">
            <v>Bedrooms</v>
          </cell>
          <cell r="FK11938" t="str">
            <v>EISAx</v>
          </cell>
          <cell r="FL11938">
            <v>259999.125</v>
          </cell>
        </row>
        <row r="11939">
          <cell r="FI11939" t="str">
            <v>WA</v>
          </cell>
          <cell r="FJ11939" t="str">
            <v>Exterior</v>
          </cell>
          <cell r="FK11939" t="str">
            <v>EISAnqnx</v>
          </cell>
          <cell r="FL11939">
            <v>207999.3</v>
          </cell>
        </row>
        <row r="11940">
          <cell r="FI11940" t="str">
            <v>WA</v>
          </cell>
          <cell r="FJ11940" t="str">
            <v>Exterior</v>
          </cell>
          <cell r="FK11940" t="str">
            <v>EISAq</v>
          </cell>
          <cell r="FL11940">
            <v>31199.895</v>
          </cell>
        </row>
        <row r="11941">
          <cell r="FI11941" t="str">
            <v>WA</v>
          </cell>
          <cell r="FJ11941" t="str">
            <v>Kitchen</v>
          </cell>
          <cell r="FK11941" t="str">
            <v>EISAnqnx</v>
          </cell>
          <cell r="FL11941">
            <v>207999.3</v>
          </cell>
        </row>
        <row r="11942">
          <cell r="FI11942" t="str">
            <v>WA</v>
          </cell>
          <cell r="FJ11942" t="str">
            <v>Kitchen</v>
          </cell>
          <cell r="FK11942" t="str">
            <v>EISAq</v>
          </cell>
          <cell r="FL11942">
            <v>266239.10399999999</v>
          </cell>
        </row>
        <row r="11943">
          <cell r="FI11943" t="str">
            <v>WA</v>
          </cell>
          <cell r="FJ11943" t="str">
            <v>Living Room/Family Room</v>
          </cell>
          <cell r="FK11943" t="str">
            <v>EISAnqnx</v>
          </cell>
          <cell r="FL11943">
            <v>1497594.96</v>
          </cell>
        </row>
        <row r="11944">
          <cell r="FI11944" t="str">
            <v>WA</v>
          </cell>
          <cell r="FJ11944" t="str">
            <v>Other</v>
          </cell>
          <cell r="FK11944" t="str">
            <v>EISAnqnx</v>
          </cell>
          <cell r="FL11944">
            <v>332798.88</v>
          </cell>
        </row>
        <row r="11945">
          <cell r="FI11945" t="str">
            <v>WA</v>
          </cell>
          <cell r="FJ11945" t="str">
            <v>Other</v>
          </cell>
          <cell r="FK11945" t="str">
            <v>EISAq</v>
          </cell>
          <cell r="FL11945">
            <v>328638.89399999997</v>
          </cell>
        </row>
        <row r="11946">
          <cell r="FI11946" t="str">
            <v>ID</v>
          </cell>
          <cell r="FJ11946" t="str">
            <v>Bathroom</v>
          </cell>
          <cell r="FK11946" t="str">
            <v>EISAnqnx</v>
          </cell>
          <cell r="FL11946">
            <v>3180041.7600000002</v>
          </cell>
        </row>
        <row r="11947">
          <cell r="FI11947" t="str">
            <v>ID</v>
          </cell>
          <cell r="FJ11947" t="str">
            <v>Bedrooms</v>
          </cell>
          <cell r="FK11947" t="str">
            <v>EISAnqnx</v>
          </cell>
          <cell r="FL11947">
            <v>2460746.6</v>
          </cell>
        </row>
        <row r="11948">
          <cell r="FI11948" t="str">
            <v>ID</v>
          </cell>
          <cell r="FJ11948" t="str">
            <v>Exterior</v>
          </cell>
          <cell r="FK11948" t="str">
            <v>EISAnqnx</v>
          </cell>
          <cell r="FL11948">
            <v>1135729.2</v>
          </cell>
        </row>
        <row r="11949">
          <cell r="FI11949" t="str">
            <v>ID</v>
          </cell>
          <cell r="FJ11949" t="str">
            <v>Garage</v>
          </cell>
          <cell r="FK11949" t="str">
            <v>EISAnqnx</v>
          </cell>
          <cell r="FL11949">
            <v>908583.36</v>
          </cell>
        </row>
        <row r="11950">
          <cell r="FI11950" t="str">
            <v>ID</v>
          </cell>
          <cell r="FJ11950" t="str">
            <v>Garage</v>
          </cell>
          <cell r="FK11950" t="str">
            <v>EISAq</v>
          </cell>
          <cell r="FL11950">
            <v>605722.24</v>
          </cell>
        </row>
        <row r="11951">
          <cell r="FI11951" t="str">
            <v>ID</v>
          </cell>
          <cell r="FJ11951" t="str">
            <v>Kitchen</v>
          </cell>
          <cell r="FK11951" t="str">
            <v>EISAx</v>
          </cell>
          <cell r="FL11951">
            <v>1230373.3</v>
          </cell>
        </row>
        <row r="11952">
          <cell r="FI11952" t="str">
            <v>ID</v>
          </cell>
          <cell r="FJ11952" t="str">
            <v>Living Room/Family Room</v>
          </cell>
          <cell r="FK11952" t="str">
            <v>EISAnqnx</v>
          </cell>
          <cell r="FL11952">
            <v>2044312.56</v>
          </cell>
        </row>
        <row r="11953">
          <cell r="FI11953" t="str">
            <v>ID</v>
          </cell>
          <cell r="FJ11953" t="str">
            <v>Living Room/Family Room</v>
          </cell>
          <cell r="FK11953" t="str">
            <v>EISAx</v>
          </cell>
          <cell r="FL11953">
            <v>1135729.2</v>
          </cell>
        </row>
        <row r="11954">
          <cell r="FI11954" t="str">
            <v>ID</v>
          </cell>
          <cell r="FJ11954" t="str">
            <v>Other</v>
          </cell>
          <cell r="FK11954" t="str">
            <v>EISAnqnx</v>
          </cell>
          <cell r="FL11954">
            <v>3180041.7600000002</v>
          </cell>
        </row>
        <row r="11955">
          <cell r="FI11955" t="str">
            <v>ID</v>
          </cell>
          <cell r="FJ11955" t="str">
            <v>Other</v>
          </cell>
          <cell r="FK11955" t="str">
            <v>EISAx</v>
          </cell>
          <cell r="FL11955">
            <v>1135729.2</v>
          </cell>
        </row>
        <row r="11956">
          <cell r="FI11956" t="str">
            <v>ID</v>
          </cell>
          <cell r="FJ11956" t="str">
            <v>Bathroom</v>
          </cell>
          <cell r="FK11956" t="str">
            <v>EISAq</v>
          </cell>
          <cell r="FL11956">
            <v>223360.076</v>
          </cell>
        </row>
        <row r="11957">
          <cell r="FI11957" t="str">
            <v>ID</v>
          </cell>
          <cell r="FJ11957" t="str">
            <v>Bedrooms</v>
          </cell>
          <cell r="FK11957" t="str">
            <v>EISAnqnx</v>
          </cell>
          <cell r="FL11957">
            <v>1135729.2</v>
          </cell>
        </row>
        <row r="11958">
          <cell r="FI11958" t="str">
            <v>ID</v>
          </cell>
          <cell r="FJ11958" t="str">
            <v>Bedrooms</v>
          </cell>
          <cell r="FK11958" t="str">
            <v>EISAq</v>
          </cell>
          <cell r="FL11958">
            <v>193073.96400000001</v>
          </cell>
        </row>
        <row r="11959">
          <cell r="FI11959" t="str">
            <v>ID</v>
          </cell>
          <cell r="FJ11959" t="str">
            <v>Bedrooms</v>
          </cell>
          <cell r="FK11959" t="str">
            <v>EISAx</v>
          </cell>
          <cell r="FL11959">
            <v>378576.4</v>
          </cell>
        </row>
        <row r="11960">
          <cell r="FI11960" t="str">
            <v>ID</v>
          </cell>
          <cell r="FJ11960" t="str">
            <v>Exterior</v>
          </cell>
          <cell r="FK11960" t="str">
            <v>EISAq</v>
          </cell>
          <cell r="FL11960">
            <v>79501.044000000009</v>
          </cell>
        </row>
        <row r="11961">
          <cell r="FI11961" t="str">
            <v>ID</v>
          </cell>
          <cell r="FJ11961" t="str">
            <v>Kitchen</v>
          </cell>
          <cell r="FK11961" t="str">
            <v>EISAq</v>
          </cell>
          <cell r="FL11961">
            <v>333147.23200000002</v>
          </cell>
        </row>
        <row r="11962">
          <cell r="FI11962" t="str">
            <v>ID</v>
          </cell>
          <cell r="FJ11962" t="str">
            <v>Living Room/Family Room</v>
          </cell>
          <cell r="FK11962" t="str">
            <v>EISAnqnx</v>
          </cell>
          <cell r="FL11962">
            <v>567864.6</v>
          </cell>
        </row>
        <row r="11963">
          <cell r="FI11963" t="str">
            <v>ID</v>
          </cell>
          <cell r="FJ11963" t="str">
            <v>Living Room/Family Room</v>
          </cell>
          <cell r="FK11963" t="str">
            <v>EISAx</v>
          </cell>
          <cell r="FL11963">
            <v>378576.4</v>
          </cell>
        </row>
        <row r="11964">
          <cell r="FI11964" t="str">
            <v>ID</v>
          </cell>
          <cell r="FJ11964" t="str">
            <v>Other</v>
          </cell>
          <cell r="FK11964" t="str">
            <v>EISAnqnx</v>
          </cell>
          <cell r="FL11964">
            <v>908583.36</v>
          </cell>
        </row>
        <row r="11965">
          <cell r="FI11965" t="str">
            <v>OR</v>
          </cell>
          <cell r="FJ11965" t="str">
            <v>Bathroom</v>
          </cell>
          <cell r="FK11965" t="str">
            <v>EISAnqnx</v>
          </cell>
          <cell r="FL11965">
            <v>1732553.0999999999</v>
          </cell>
        </row>
        <row r="11966">
          <cell r="FI11966" t="str">
            <v>OR</v>
          </cell>
          <cell r="FJ11966" t="str">
            <v>Bathroom</v>
          </cell>
          <cell r="FK11966" t="str">
            <v>EISAx</v>
          </cell>
          <cell r="FL11966">
            <v>365761.21</v>
          </cell>
        </row>
        <row r="11967">
          <cell r="FI11967" t="str">
            <v>OR</v>
          </cell>
          <cell r="FJ11967" t="str">
            <v>Bedrooms</v>
          </cell>
          <cell r="FK11967" t="str">
            <v>EISAnqnx</v>
          </cell>
          <cell r="FL11967">
            <v>895152.43499999994</v>
          </cell>
        </row>
        <row r="11968">
          <cell r="FI11968" t="str">
            <v>OR</v>
          </cell>
          <cell r="FJ11968" t="str">
            <v>Bedrooms</v>
          </cell>
          <cell r="FK11968" t="str">
            <v>EISAq</v>
          </cell>
          <cell r="FL11968">
            <v>127053.894</v>
          </cell>
        </row>
        <row r="11969">
          <cell r="FI11969" t="str">
            <v>OR</v>
          </cell>
          <cell r="FJ11969" t="str">
            <v>Bedrooms</v>
          </cell>
          <cell r="FK11969" t="str">
            <v>EISAx</v>
          </cell>
          <cell r="FL11969">
            <v>144379.42499999999</v>
          </cell>
        </row>
        <row r="11970">
          <cell r="FI11970" t="str">
            <v>OR</v>
          </cell>
          <cell r="FJ11970" t="str">
            <v>Exterior</v>
          </cell>
          <cell r="FK11970" t="str">
            <v>EISAnqnx</v>
          </cell>
          <cell r="FL11970">
            <v>750773.01</v>
          </cell>
        </row>
        <row r="11971">
          <cell r="FI11971" t="str">
            <v>OR</v>
          </cell>
          <cell r="FJ11971" t="str">
            <v>Exterior</v>
          </cell>
          <cell r="FK11971" t="str">
            <v>EISAx</v>
          </cell>
          <cell r="FL11971">
            <v>2021311.95</v>
          </cell>
        </row>
        <row r="11972">
          <cell r="FI11972" t="str">
            <v>OR</v>
          </cell>
          <cell r="FJ11972" t="str">
            <v>Garage</v>
          </cell>
          <cell r="FK11972" t="str">
            <v>EISAnqnx</v>
          </cell>
          <cell r="FL11972">
            <v>298384.14500000002</v>
          </cell>
        </row>
        <row r="11973">
          <cell r="FI11973" t="str">
            <v>OR</v>
          </cell>
          <cell r="FJ11973" t="str">
            <v>Garage</v>
          </cell>
          <cell r="FK11973" t="str">
            <v>EISAq</v>
          </cell>
          <cell r="FL11973">
            <v>770023.6</v>
          </cell>
        </row>
        <row r="11974">
          <cell r="FI11974" t="str">
            <v>OR</v>
          </cell>
          <cell r="FJ11974" t="str">
            <v>Kitchen</v>
          </cell>
          <cell r="FK11974" t="str">
            <v>EISAnqnx</v>
          </cell>
          <cell r="FL11974">
            <v>385011.8</v>
          </cell>
        </row>
        <row r="11975">
          <cell r="FI11975" t="str">
            <v>OR</v>
          </cell>
          <cell r="FJ11975" t="str">
            <v>Kitchen</v>
          </cell>
          <cell r="FK11975" t="str">
            <v>EISAq</v>
          </cell>
          <cell r="FL11975">
            <v>154004.72</v>
          </cell>
        </row>
        <row r="11976">
          <cell r="FI11976" t="str">
            <v>OR</v>
          </cell>
          <cell r="FJ11976" t="str">
            <v>Kitchen</v>
          </cell>
          <cell r="FK11976" t="str">
            <v>EISAx</v>
          </cell>
          <cell r="FL11976">
            <v>875901.84499999997</v>
          </cell>
        </row>
        <row r="11977">
          <cell r="FI11977" t="str">
            <v>OR</v>
          </cell>
          <cell r="FJ11977" t="str">
            <v>Living Room/Family Room</v>
          </cell>
          <cell r="FK11977" t="str">
            <v>EISAnqnx</v>
          </cell>
          <cell r="FL11977">
            <v>1010655.975</v>
          </cell>
        </row>
        <row r="11978">
          <cell r="FI11978" t="str">
            <v>OR</v>
          </cell>
          <cell r="FJ11978" t="str">
            <v>Living Room/Family Room</v>
          </cell>
          <cell r="FK11978" t="str">
            <v>EISAx</v>
          </cell>
          <cell r="FL11978">
            <v>1905808.41</v>
          </cell>
        </row>
        <row r="11979">
          <cell r="FI11979" t="str">
            <v>OR</v>
          </cell>
          <cell r="FJ11979" t="str">
            <v>Other</v>
          </cell>
          <cell r="FK11979" t="str">
            <v>EISAnqnx</v>
          </cell>
          <cell r="FL11979">
            <v>1443794.25</v>
          </cell>
        </row>
        <row r="11980">
          <cell r="FI11980" t="str">
            <v>OR</v>
          </cell>
          <cell r="FJ11980" t="str">
            <v>Other</v>
          </cell>
          <cell r="FK11980" t="str">
            <v>EISAq</v>
          </cell>
          <cell r="FL11980">
            <v>535166.402</v>
          </cell>
        </row>
        <row r="11981">
          <cell r="FI11981" t="str">
            <v>OR</v>
          </cell>
          <cell r="FJ11981" t="str">
            <v>Other</v>
          </cell>
          <cell r="FK11981" t="str">
            <v>EISAx</v>
          </cell>
          <cell r="FL11981">
            <v>693021.24</v>
          </cell>
        </row>
        <row r="11982">
          <cell r="FI11982" t="str">
            <v>WA</v>
          </cell>
          <cell r="FJ11982" t="str">
            <v>Bathroom</v>
          </cell>
          <cell r="FK11982" t="str">
            <v>EISAq</v>
          </cell>
          <cell r="FL11982">
            <v>262079.11799999999</v>
          </cell>
        </row>
        <row r="11983">
          <cell r="FI11983" t="str">
            <v>WA</v>
          </cell>
          <cell r="FJ11983" t="str">
            <v>Bedrooms</v>
          </cell>
          <cell r="FK11983" t="str">
            <v>EISAq</v>
          </cell>
          <cell r="FL11983">
            <v>93599.684999999998</v>
          </cell>
        </row>
        <row r="11984">
          <cell r="FI11984" t="str">
            <v>WA</v>
          </cell>
          <cell r="FJ11984" t="str">
            <v>Exterior</v>
          </cell>
          <cell r="FK11984" t="str">
            <v>EISAq</v>
          </cell>
          <cell r="FL11984">
            <v>155999.47500000001</v>
          </cell>
        </row>
        <row r="11985">
          <cell r="FI11985" t="str">
            <v>WA</v>
          </cell>
          <cell r="FJ11985" t="str">
            <v>Kitchen</v>
          </cell>
          <cell r="FK11985" t="str">
            <v>EISAq</v>
          </cell>
          <cell r="FL11985">
            <v>124799.58</v>
          </cell>
        </row>
        <row r="11986">
          <cell r="FI11986" t="str">
            <v>WA</v>
          </cell>
          <cell r="FJ11986" t="str">
            <v>Living Room/Family Room</v>
          </cell>
          <cell r="FK11986" t="str">
            <v>EISAq</v>
          </cell>
          <cell r="FL11986">
            <v>155999.47500000001</v>
          </cell>
        </row>
        <row r="11987">
          <cell r="FI11987" t="str">
            <v>WA</v>
          </cell>
          <cell r="FJ11987" t="str">
            <v>Other</v>
          </cell>
          <cell r="FK11987" t="str">
            <v>EISAq</v>
          </cell>
          <cell r="FL11987">
            <v>280799.05499999999</v>
          </cell>
        </row>
        <row r="11988">
          <cell r="FI11988" t="str">
            <v>WA</v>
          </cell>
          <cell r="FJ11988" t="str">
            <v>Bathroom</v>
          </cell>
          <cell r="FK11988" t="str">
            <v>EISAq</v>
          </cell>
          <cell r="FL11988">
            <v>920348.25</v>
          </cell>
        </row>
        <row r="11989">
          <cell r="FI11989" t="str">
            <v>WA</v>
          </cell>
          <cell r="FJ11989" t="str">
            <v>Bedrooms</v>
          </cell>
          <cell r="FK11989" t="str">
            <v>EISAnqnx</v>
          </cell>
          <cell r="FL11989">
            <v>1963409.5999999999</v>
          </cell>
        </row>
        <row r="11990">
          <cell r="FI11990" t="str">
            <v>WA</v>
          </cell>
          <cell r="FJ11990" t="str">
            <v>Bedrooms</v>
          </cell>
          <cell r="FK11990" t="str">
            <v>EISAq</v>
          </cell>
          <cell r="FL11990">
            <v>1632084.23</v>
          </cell>
        </row>
        <row r="11991">
          <cell r="FI11991" t="str">
            <v>WA</v>
          </cell>
          <cell r="FJ11991" t="str">
            <v>Bedrooms</v>
          </cell>
          <cell r="FK11991" t="str">
            <v>EISAx</v>
          </cell>
          <cell r="FL11991">
            <v>3988175.75</v>
          </cell>
        </row>
        <row r="11992">
          <cell r="FI11992" t="str">
            <v>WA</v>
          </cell>
          <cell r="FJ11992" t="str">
            <v>Exterior</v>
          </cell>
          <cell r="FK11992" t="str">
            <v>EISAx</v>
          </cell>
          <cell r="FL11992">
            <v>2454262</v>
          </cell>
        </row>
        <row r="11993">
          <cell r="FI11993" t="str">
            <v>WA</v>
          </cell>
          <cell r="FJ11993" t="str">
            <v>Kitchen</v>
          </cell>
          <cell r="FK11993" t="str">
            <v>EISAq</v>
          </cell>
          <cell r="FL11993">
            <v>1975680.91</v>
          </cell>
        </row>
        <row r="11994">
          <cell r="FI11994" t="str">
            <v>WA</v>
          </cell>
          <cell r="FJ11994" t="str">
            <v>Kitchen</v>
          </cell>
          <cell r="FK11994" t="str">
            <v>EISAx</v>
          </cell>
          <cell r="FL11994">
            <v>981704.79999999993</v>
          </cell>
        </row>
        <row r="11995">
          <cell r="FI11995" t="str">
            <v>WA</v>
          </cell>
          <cell r="FJ11995" t="str">
            <v>Living Room/Family Room</v>
          </cell>
          <cell r="FK11995" t="str">
            <v>EISAq</v>
          </cell>
          <cell r="FL11995">
            <v>809906.46</v>
          </cell>
        </row>
        <row r="11996">
          <cell r="FI11996" t="str">
            <v>WA</v>
          </cell>
          <cell r="FJ11996" t="str">
            <v>Living Room/Family Room</v>
          </cell>
          <cell r="FK11996" t="str">
            <v>EISAx</v>
          </cell>
          <cell r="FL11996">
            <v>1411200.65</v>
          </cell>
        </row>
        <row r="11997">
          <cell r="FI11997" t="str">
            <v>WA</v>
          </cell>
          <cell r="FJ11997" t="str">
            <v>Other</v>
          </cell>
          <cell r="FK11997" t="str">
            <v>EISAnqnx</v>
          </cell>
          <cell r="FL11997">
            <v>3190540.6</v>
          </cell>
        </row>
        <row r="11998">
          <cell r="FI11998" t="str">
            <v>WA</v>
          </cell>
          <cell r="FJ11998" t="str">
            <v>Other</v>
          </cell>
          <cell r="FK11998" t="str">
            <v>EISAq</v>
          </cell>
          <cell r="FL11998">
            <v>1902053.0499999998</v>
          </cell>
        </row>
        <row r="11999">
          <cell r="FI11999" t="str">
            <v>WA</v>
          </cell>
          <cell r="FJ11999" t="str">
            <v>Other</v>
          </cell>
          <cell r="FK11999" t="str">
            <v>EISAx</v>
          </cell>
          <cell r="FL11999">
            <v>3374610.25</v>
          </cell>
        </row>
        <row r="12000">
          <cell r="FI12000" t="str">
            <v>ID</v>
          </cell>
          <cell r="FJ12000" t="str">
            <v>Bathroom</v>
          </cell>
          <cell r="FK12000" t="str">
            <v>EISAnqnx</v>
          </cell>
          <cell r="FL12000">
            <v>1968597.28</v>
          </cell>
        </row>
        <row r="12001">
          <cell r="FI12001" t="str">
            <v>ID</v>
          </cell>
          <cell r="FJ12001" t="str">
            <v>Bedrooms</v>
          </cell>
          <cell r="FK12001" t="str">
            <v>EISAnqnx</v>
          </cell>
          <cell r="FL12001">
            <v>1419661.5</v>
          </cell>
        </row>
        <row r="12002">
          <cell r="FI12002" t="str">
            <v>ID</v>
          </cell>
          <cell r="FJ12002" t="str">
            <v>Bedrooms</v>
          </cell>
          <cell r="FK12002" t="str">
            <v>EISAq</v>
          </cell>
          <cell r="FL12002">
            <v>1817166.72</v>
          </cell>
        </row>
        <row r="12003">
          <cell r="FI12003" t="str">
            <v>ID</v>
          </cell>
          <cell r="FJ12003" t="str">
            <v>Exterior</v>
          </cell>
          <cell r="FK12003" t="str">
            <v>EISAq</v>
          </cell>
          <cell r="FL12003">
            <v>83286.808000000005</v>
          </cell>
        </row>
        <row r="12004">
          <cell r="FI12004" t="str">
            <v>ID</v>
          </cell>
          <cell r="FJ12004" t="str">
            <v>Garage</v>
          </cell>
          <cell r="FK12004" t="str">
            <v>EISAnqnx</v>
          </cell>
          <cell r="FL12004">
            <v>2650034.8000000003</v>
          </cell>
        </row>
        <row r="12005">
          <cell r="FI12005" t="str">
            <v>ID</v>
          </cell>
          <cell r="FJ12005" t="str">
            <v>Kitchen</v>
          </cell>
          <cell r="FK12005" t="str">
            <v>EISAq</v>
          </cell>
          <cell r="FL12005">
            <v>1211444.48</v>
          </cell>
        </row>
        <row r="12006">
          <cell r="FI12006" t="str">
            <v>ID</v>
          </cell>
          <cell r="FJ12006" t="str">
            <v>Living Room/Family Room</v>
          </cell>
          <cell r="FK12006" t="str">
            <v>EISAnqnx</v>
          </cell>
          <cell r="FL12006">
            <v>2157885.48</v>
          </cell>
        </row>
        <row r="12007">
          <cell r="FI12007" t="str">
            <v>ID</v>
          </cell>
          <cell r="FJ12007" t="str">
            <v>Living Room/Family Room</v>
          </cell>
          <cell r="FK12007" t="str">
            <v>EISAq</v>
          </cell>
          <cell r="FL12007">
            <v>166573.61600000001</v>
          </cell>
        </row>
        <row r="12008">
          <cell r="FI12008" t="str">
            <v>ID</v>
          </cell>
          <cell r="FJ12008" t="str">
            <v>Living Room/Family Room</v>
          </cell>
          <cell r="FK12008" t="str">
            <v>EISAx</v>
          </cell>
          <cell r="FL12008">
            <v>6208652.96</v>
          </cell>
        </row>
        <row r="12009">
          <cell r="FI12009" t="str">
            <v>ID</v>
          </cell>
          <cell r="FJ12009" t="str">
            <v>Other</v>
          </cell>
          <cell r="FK12009" t="str">
            <v>EISAnqnx</v>
          </cell>
          <cell r="FL12009">
            <v>4788991.46</v>
          </cell>
        </row>
        <row r="12010">
          <cell r="FI12010" t="str">
            <v>ID</v>
          </cell>
          <cell r="FJ12010" t="str">
            <v>Other</v>
          </cell>
          <cell r="FK12010" t="str">
            <v>EISAq</v>
          </cell>
          <cell r="FL12010">
            <v>234717.36800000002</v>
          </cell>
        </row>
        <row r="12011">
          <cell r="FI12011" t="str">
            <v>ID</v>
          </cell>
          <cell r="FJ12011" t="str">
            <v>Other</v>
          </cell>
          <cell r="FK12011" t="str">
            <v>EISAx</v>
          </cell>
          <cell r="FL12011">
            <v>567864.6</v>
          </cell>
        </row>
        <row r="12012">
          <cell r="FI12012" t="str">
            <v>ID</v>
          </cell>
          <cell r="FJ12012" t="str">
            <v>Bathroom</v>
          </cell>
          <cell r="FK12012" t="str">
            <v>EISAnqnx</v>
          </cell>
          <cell r="FL12012">
            <v>1362875.04</v>
          </cell>
        </row>
        <row r="12013">
          <cell r="FI12013" t="str">
            <v>ID</v>
          </cell>
          <cell r="FJ12013" t="str">
            <v>Bedrooms</v>
          </cell>
          <cell r="FK12013" t="str">
            <v>EISAnqnx</v>
          </cell>
          <cell r="FL12013">
            <v>1362875.04</v>
          </cell>
        </row>
        <row r="12014">
          <cell r="FI12014" t="str">
            <v>ID</v>
          </cell>
          <cell r="FJ12014" t="str">
            <v>Bedrooms</v>
          </cell>
          <cell r="FK12014" t="str">
            <v>EISAx</v>
          </cell>
          <cell r="FL12014">
            <v>851796.9</v>
          </cell>
        </row>
        <row r="12015">
          <cell r="FI12015" t="str">
            <v>ID</v>
          </cell>
          <cell r="FJ12015" t="str">
            <v>Kitchen</v>
          </cell>
          <cell r="FK12015" t="str">
            <v>EISAnqnx</v>
          </cell>
          <cell r="FL12015">
            <v>1060013.92</v>
          </cell>
        </row>
        <row r="12016">
          <cell r="FI12016" t="str">
            <v>ID</v>
          </cell>
          <cell r="FJ12016" t="str">
            <v>Kitchen</v>
          </cell>
          <cell r="FK12016" t="str">
            <v>EISAq</v>
          </cell>
          <cell r="FL12016">
            <v>98429.864000000001</v>
          </cell>
        </row>
        <row r="12017">
          <cell r="FI12017" t="str">
            <v>ID</v>
          </cell>
          <cell r="FJ12017" t="str">
            <v>Kitchen</v>
          </cell>
          <cell r="FK12017" t="str">
            <v>EISAx</v>
          </cell>
          <cell r="FL12017">
            <v>75715.28</v>
          </cell>
        </row>
        <row r="12018">
          <cell r="FI12018" t="str">
            <v>ID</v>
          </cell>
          <cell r="FJ12018" t="str">
            <v>Living Room/Family Room</v>
          </cell>
          <cell r="FK12018" t="str">
            <v>EISAnqnx</v>
          </cell>
          <cell r="FL12018">
            <v>1022156.28</v>
          </cell>
        </row>
        <row r="12019">
          <cell r="FI12019" t="str">
            <v>ID</v>
          </cell>
          <cell r="FJ12019" t="str">
            <v>Living Room/Family Room</v>
          </cell>
          <cell r="FK12019" t="str">
            <v>EISAx</v>
          </cell>
          <cell r="FL12019">
            <v>1022156.28</v>
          </cell>
        </row>
        <row r="12020">
          <cell r="FI12020" t="str">
            <v>ID</v>
          </cell>
          <cell r="FJ12020" t="str">
            <v>Other</v>
          </cell>
          <cell r="FK12020" t="str">
            <v>EISAnqnx</v>
          </cell>
          <cell r="FL12020">
            <v>1211444.48</v>
          </cell>
        </row>
        <row r="12021">
          <cell r="FI12021" t="str">
            <v>ID</v>
          </cell>
          <cell r="FJ12021" t="str">
            <v>Other</v>
          </cell>
          <cell r="FK12021" t="str">
            <v>EISAq</v>
          </cell>
          <cell r="FL12021">
            <v>246074.66</v>
          </cell>
        </row>
        <row r="12022">
          <cell r="FI12022" t="str">
            <v>ID</v>
          </cell>
          <cell r="FJ12022" t="str">
            <v>Other</v>
          </cell>
          <cell r="FK12022" t="str">
            <v>EISAx</v>
          </cell>
          <cell r="FL12022">
            <v>738223.98</v>
          </cell>
        </row>
        <row r="12023">
          <cell r="FI12023" t="str">
            <v>WA</v>
          </cell>
          <cell r="FJ12023" t="str">
            <v>Bathroom</v>
          </cell>
          <cell r="FK12023" t="str">
            <v>EISAnqnx</v>
          </cell>
          <cell r="FL12023">
            <v>1371087.36</v>
          </cell>
        </row>
        <row r="12024">
          <cell r="FI12024" t="str">
            <v>WA</v>
          </cell>
          <cell r="FJ12024" t="str">
            <v>Bathroom</v>
          </cell>
          <cell r="FK12024" t="str">
            <v>EISAx</v>
          </cell>
          <cell r="FL12024">
            <v>285643.2</v>
          </cell>
        </row>
        <row r="12025">
          <cell r="FI12025" t="str">
            <v>WA</v>
          </cell>
          <cell r="FJ12025" t="str">
            <v>Bedrooms</v>
          </cell>
          <cell r="FK12025" t="str">
            <v>EISAnqnx</v>
          </cell>
          <cell r="FL12025">
            <v>742672.32</v>
          </cell>
        </row>
        <row r="12026">
          <cell r="FI12026" t="str">
            <v>WA</v>
          </cell>
          <cell r="FJ12026" t="str">
            <v>Bedrooms</v>
          </cell>
          <cell r="FK12026" t="str">
            <v>EISAq</v>
          </cell>
          <cell r="FL12026">
            <v>167577.34400000001</v>
          </cell>
        </row>
        <row r="12027">
          <cell r="FI12027" t="str">
            <v>WA</v>
          </cell>
          <cell r="FJ12027" t="str">
            <v>Bedrooms</v>
          </cell>
          <cell r="FK12027" t="str">
            <v>EISAx</v>
          </cell>
          <cell r="FL12027">
            <v>304686.08000000002</v>
          </cell>
        </row>
        <row r="12028">
          <cell r="FI12028" t="str">
            <v>WA</v>
          </cell>
          <cell r="FJ12028" t="str">
            <v>Exterior</v>
          </cell>
          <cell r="FK12028" t="str">
            <v>EISAq</v>
          </cell>
          <cell r="FL12028">
            <v>28564.32</v>
          </cell>
        </row>
        <row r="12029">
          <cell r="FI12029" t="str">
            <v>WA</v>
          </cell>
          <cell r="FJ12029" t="str">
            <v>Exterior</v>
          </cell>
          <cell r="FK12029" t="str">
            <v>EISAx</v>
          </cell>
          <cell r="FL12029">
            <v>714108</v>
          </cell>
        </row>
        <row r="12030">
          <cell r="FI12030" t="str">
            <v>WA</v>
          </cell>
          <cell r="FJ12030" t="str">
            <v>Garage</v>
          </cell>
          <cell r="FK12030" t="str">
            <v>EISAnqnx</v>
          </cell>
          <cell r="FL12030">
            <v>571286.4</v>
          </cell>
        </row>
        <row r="12031">
          <cell r="FI12031" t="str">
            <v>WA</v>
          </cell>
          <cell r="FJ12031" t="str">
            <v>Garage</v>
          </cell>
          <cell r="FK12031" t="str">
            <v>EISAq</v>
          </cell>
          <cell r="FL12031">
            <v>125683.008</v>
          </cell>
        </row>
        <row r="12032">
          <cell r="FI12032" t="str">
            <v>WA</v>
          </cell>
          <cell r="FJ12032" t="str">
            <v>Kitchen</v>
          </cell>
          <cell r="FK12032" t="str">
            <v>EISAq</v>
          </cell>
          <cell r="FL12032">
            <v>251366.016</v>
          </cell>
        </row>
        <row r="12033">
          <cell r="FI12033" t="str">
            <v>WA</v>
          </cell>
          <cell r="FJ12033" t="str">
            <v>Living Room/Family Room</v>
          </cell>
          <cell r="FK12033" t="str">
            <v>EISAnqnx</v>
          </cell>
          <cell r="FL12033">
            <v>380857.59999999998</v>
          </cell>
        </row>
        <row r="12034">
          <cell r="FI12034" t="str">
            <v>WA</v>
          </cell>
          <cell r="FJ12034" t="str">
            <v>Living Room/Family Room</v>
          </cell>
          <cell r="FK12034" t="str">
            <v>EISAq</v>
          </cell>
          <cell r="FL12034">
            <v>83788.672000000006</v>
          </cell>
        </row>
        <row r="12035">
          <cell r="FI12035" t="str">
            <v>WA</v>
          </cell>
          <cell r="FJ12035" t="str">
            <v>Living Room/Family Room</v>
          </cell>
          <cell r="FK12035" t="str">
            <v>EISAx</v>
          </cell>
          <cell r="FL12035">
            <v>152343.04000000001</v>
          </cell>
        </row>
        <row r="12036">
          <cell r="FI12036" t="str">
            <v>WA</v>
          </cell>
          <cell r="FJ12036" t="str">
            <v>Other</v>
          </cell>
          <cell r="FK12036" t="str">
            <v>EISAnqnx</v>
          </cell>
          <cell r="FL12036">
            <v>1142572.8</v>
          </cell>
        </row>
        <row r="12037">
          <cell r="FI12037" t="str">
            <v>WA</v>
          </cell>
          <cell r="FJ12037" t="str">
            <v>Other</v>
          </cell>
          <cell r="FK12037" t="str">
            <v>EISAq</v>
          </cell>
          <cell r="FL12037">
            <v>653170.78399999999</v>
          </cell>
        </row>
        <row r="12038">
          <cell r="FI12038" t="str">
            <v>MT</v>
          </cell>
          <cell r="FJ12038" t="str">
            <v>Bathroom</v>
          </cell>
          <cell r="FK12038" t="str">
            <v>EISAnqnx</v>
          </cell>
          <cell r="FL12038">
            <v>575339.22</v>
          </cell>
        </row>
        <row r="12039">
          <cell r="FI12039" t="str">
            <v>MT</v>
          </cell>
          <cell r="FJ12039" t="str">
            <v>Bathroom</v>
          </cell>
          <cell r="FK12039" t="str">
            <v>EISAq</v>
          </cell>
          <cell r="FL12039">
            <v>375035.93599999999</v>
          </cell>
        </row>
        <row r="12040">
          <cell r="FI12040" t="str">
            <v>MT</v>
          </cell>
          <cell r="FJ12040" t="str">
            <v>Bedrooms</v>
          </cell>
          <cell r="FK12040" t="str">
            <v>EISAnqnx</v>
          </cell>
          <cell r="FL12040">
            <v>1406384.76</v>
          </cell>
        </row>
        <row r="12041">
          <cell r="FI12041" t="str">
            <v>MT</v>
          </cell>
          <cell r="FJ12041" t="str">
            <v>Bedrooms</v>
          </cell>
          <cell r="FK12041" t="str">
            <v>EISAq</v>
          </cell>
          <cell r="FL12041">
            <v>140638.476</v>
          </cell>
        </row>
        <row r="12042">
          <cell r="FI12042" t="str">
            <v>MT</v>
          </cell>
          <cell r="FJ12042" t="str">
            <v>Bedrooms</v>
          </cell>
          <cell r="FK12042" t="str">
            <v>EISAx</v>
          </cell>
          <cell r="FL12042">
            <v>511412.64</v>
          </cell>
        </row>
        <row r="12043">
          <cell r="FI12043" t="str">
            <v>MT</v>
          </cell>
          <cell r="FJ12043" t="str">
            <v>Exterior</v>
          </cell>
          <cell r="FK12043" t="str">
            <v>EISAnqnx</v>
          </cell>
          <cell r="FL12043">
            <v>319632.90000000002</v>
          </cell>
        </row>
        <row r="12044">
          <cell r="FI12044" t="str">
            <v>MT</v>
          </cell>
          <cell r="FJ12044" t="str">
            <v>Kitchen</v>
          </cell>
          <cell r="FK12044" t="str">
            <v>EISAq</v>
          </cell>
          <cell r="FL12044">
            <v>259968.092</v>
          </cell>
        </row>
        <row r="12045">
          <cell r="FI12045" t="str">
            <v>MT</v>
          </cell>
          <cell r="FJ12045" t="str">
            <v>Kitchen</v>
          </cell>
          <cell r="FK12045" t="str">
            <v>EISAx</v>
          </cell>
          <cell r="FL12045">
            <v>213088.6</v>
          </cell>
        </row>
        <row r="12046">
          <cell r="FI12046" t="str">
            <v>MT</v>
          </cell>
          <cell r="FJ12046" t="str">
            <v>Living Room/Family Room</v>
          </cell>
          <cell r="FK12046" t="str">
            <v>EISAnqnx</v>
          </cell>
          <cell r="FL12046">
            <v>639265.80000000005</v>
          </cell>
        </row>
        <row r="12047">
          <cell r="FI12047" t="str">
            <v>MT</v>
          </cell>
          <cell r="FJ12047" t="str">
            <v>Other</v>
          </cell>
          <cell r="FK12047" t="str">
            <v>EISAnqnx</v>
          </cell>
          <cell r="FL12047">
            <v>2365283.46</v>
          </cell>
        </row>
        <row r="12048">
          <cell r="FI12048" t="str">
            <v>MT</v>
          </cell>
          <cell r="FJ12048" t="str">
            <v>Other</v>
          </cell>
          <cell r="FK12048" t="str">
            <v>EISAq</v>
          </cell>
          <cell r="FL12048">
            <v>153423.79199999999</v>
          </cell>
        </row>
        <row r="12049">
          <cell r="FI12049" t="str">
            <v>WA</v>
          </cell>
          <cell r="FJ12049" t="str">
            <v>Bathroom</v>
          </cell>
          <cell r="FK12049" t="str">
            <v>EISAnqnx</v>
          </cell>
          <cell r="FL12049">
            <v>609372.16000000003</v>
          </cell>
        </row>
        <row r="12050">
          <cell r="FI12050" t="str">
            <v>WA</v>
          </cell>
          <cell r="FJ12050" t="str">
            <v>Bedrooms</v>
          </cell>
          <cell r="FK12050" t="str">
            <v>EISAnqnx</v>
          </cell>
          <cell r="FL12050">
            <v>790279.52</v>
          </cell>
        </row>
        <row r="12051">
          <cell r="FI12051" t="str">
            <v>WA</v>
          </cell>
          <cell r="FJ12051" t="str">
            <v>Bedrooms</v>
          </cell>
          <cell r="FK12051" t="str">
            <v>EISAx</v>
          </cell>
          <cell r="FL12051">
            <v>761715.19999999995</v>
          </cell>
        </row>
        <row r="12052">
          <cell r="FI12052" t="str">
            <v>WA</v>
          </cell>
          <cell r="FJ12052" t="str">
            <v>Exterior</v>
          </cell>
          <cell r="FK12052" t="str">
            <v>EISAnqnx</v>
          </cell>
          <cell r="FL12052">
            <v>685543.68</v>
          </cell>
        </row>
        <row r="12053">
          <cell r="FI12053" t="str">
            <v>WA</v>
          </cell>
          <cell r="FJ12053" t="str">
            <v>Kitchen</v>
          </cell>
          <cell r="FK12053" t="str">
            <v>EISAq</v>
          </cell>
          <cell r="FL12053">
            <v>85692.96</v>
          </cell>
        </row>
        <row r="12054">
          <cell r="FI12054" t="str">
            <v>WA</v>
          </cell>
          <cell r="FJ12054" t="str">
            <v>Kitchen</v>
          </cell>
          <cell r="FK12054" t="str">
            <v>EISAx</v>
          </cell>
          <cell r="FL12054">
            <v>3018296.48</v>
          </cell>
        </row>
        <row r="12055">
          <cell r="FI12055" t="str">
            <v>WA</v>
          </cell>
          <cell r="FJ12055" t="str">
            <v>Living Room/Family Room</v>
          </cell>
          <cell r="FK12055" t="str">
            <v>EISAnqnx</v>
          </cell>
          <cell r="FL12055">
            <v>571286.4</v>
          </cell>
        </row>
        <row r="12056">
          <cell r="FI12056" t="str">
            <v>WA</v>
          </cell>
          <cell r="FJ12056" t="str">
            <v>Living Room/Family Room</v>
          </cell>
          <cell r="FK12056" t="str">
            <v>EISAx</v>
          </cell>
          <cell r="FL12056">
            <v>856929.6</v>
          </cell>
        </row>
        <row r="12057">
          <cell r="FI12057" t="str">
            <v>WA</v>
          </cell>
          <cell r="FJ12057" t="str">
            <v>Other</v>
          </cell>
          <cell r="FK12057" t="str">
            <v>EISAnqnx</v>
          </cell>
          <cell r="FL12057">
            <v>914058.23999999999</v>
          </cell>
        </row>
        <row r="12058">
          <cell r="FI12058" t="str">
            <v>WA</v>
          </cell>
          <cell r="FJ12058" t="str">
            <v>Other</v>
          </cell>
          <cell r="FK12058" t="str">
            <v>EISAq</v>
          </cell>
          <cell r="FL12058">
            <v>426560.51199999999</v>
          </cell>
        </row>
        <row r="12059">
          <cell r="FI12059" t="str">
            <v>WA</v>
          </cell>
          <cell r="FJ12059" t="str">
            <v>Other</v>
          </cell>
          <cell r="FK12059" t="str">
            <v>EISAx</v>
          </cell>
          <cell r="FL12059">
            <v>1361565.92</v>
          </cell>
        </row>
        <row r="12060">
          <cell r="FI12060" t="str">
            <v>OR</v>
          </cell>
          <cell r="FJ12060" t="str">
            <v>Bathroom</v>
          </cell>
          <cell r="FK12060" t="str">
            <v>EISAnqnx</v>
          </cell>
          <cell r="FL12060">
            <v>1039531.86</v>
          </cell>
        </row>
        <row r="12061">
          <cell r="FI12061" t="str">
            <v>OR</v>
          </cell>
          <cell r="FJ12061" t="str">
            <v>Bathroom</v>
          </cell>
          <cell r="FK12061" t="str">
            <v>EISAx</v>
          </cell>
          <cell r="FL12061">
            <v>1684426.625</v>
          </cell>
        </row>
        <row r="12062">
          <cell r="FI12062" t="str">
            <v>OR</v>
          </cell>
          <cell r="FJ12062" t="str">
            <v>Bedrooms</v>
          </cell>
          <cell r="FK12062" t="str">
            <v>EISAnqnx</v>
          </cell>
          <cell r="FL12062">
            <v>1155035.3999999999</v>
          </cell>
        </row>
        <row r="12063">
          <cell r="FI12063" t="str">
            <v>OR</v>
          </cell>
          <cell r="FJ12063" t="str">
            <v>Bedrooms</v>
          </cell>
          <cell r="FK12063" t="str">
            <v>EISAx</v>
          </cell>
          <cell r="FL12063">
            <v>721897.125</v>
          </cell>
        </row>
        <row r="12064">
          <cell r="FI12064" t="str">
            <v>OR</v>
          </cell>
          <cell r="FJ12064" t="str">
            <v>Exterior</v>
          </cell>
          <cell r="FK12064" t="str">
            <v>EISAnqnx</v>
          </cell>
          <cell r="FL12064">
            <v>2079063.72</v>
          </cell>
        </row>
        <row r="12065">
          <cell r="FI12065" t="str">
            <v>OR</v>
          </cell>
          <cell r="FJ12065" t="str">
            <v>Exterior</v>
          </cell>
          <cell r="FK12065" t="str">
            <v>EISAx</v>
          </cell>
          <cell r="FL12065">
            <v>750773.01</v>
          </cell>
        </row>
        <row r="12066">
          <cell r="FI12066" t="str">
            <v>OR</v>
          </cell>
          <cell r="FJ12066" t="str">
            <v>Garage</v>
          </cell>
          <cell r="FK12066" t="str">
            <v>EISAq</v>
          </cell>
          <cell r="FL12066">
            <v>770023.6</v>
          </cell>
        </row>
        <row r="12067">
          <cell r="FI12067" t="str">
            <v>OR</v>
          </cell>
          <cell r="FJ12067" t="str">
            <v>Kitchen</v>
          </cell>
          <cell r="FK12067" t="str">
            <v>EISAnqnx</v>
          </cell>
          <cell r="FL12067">
            <v>539016.52</v>
          </cell>
        </row>
        <row r="12068">
          <cell r="FI12068" t="str">
            <v>OR</v>
          </cell>
          <cell r="FJ12068" t="str">
            <v>Kitchen</v>
          </cell>
          <cell r="FK12068" t="str">
            <v>EISAx</v>
          </cell>
          <cell r="FL12068">
            <v>2656581.42</v>
          </cell>
        </row>
        <row r="12069">
          <cell r="FI12069" t="str">
            <v>OR</v>
          </cell>
          <cell r="FJ12069" t="str">
            <v>Living Room/Family Room</v>
          </cell>
          <cell r="FK12069" t="str">
            <v>EISAnqnx</v>
          </cell>
          <cell r="FL12069">
            <v>77002.36</v>
          </cell>
        </row>
        <row r="12070">
          <cell r="FI12070" t="str">
            <v>OR</v>
          </cell>
          <cell r="FJ12070" t="str">
            <v>Living Room/Family Room</v>
          </cell>
          <cell r="FK12070" t="str">
            <v>EISAx</v>
          </cell>
          <cell r="FL12070">
            <v>3330352.07</v>
          </cell>
        </row>
        <row r="12071">
          <cell r="FI12071" t="str">
            <v>OR</v>
          </cell>
          <cell r="FJ12071" t="str">
            <v>Other</v>
          </cell>
          <cell r="FK12071" t="str">
            <v>EISAnqnx</v>
          </cell>
          <cell r="FL12071">
            <v>1289789.53</v>
          </cell>
        </row>
        <row r="12072">
          <cell r="FI12072" t="str">
            <v>OR</v>
          </cell>
          <cell r="FJ12072" t="str">
            <v>Other</v>
          </cell>
          <cell r="FK12072" t="str">
            <v>EISAq</v>
          </cell>
          <cell r="FL12072">
            <v>770023.6</v>
          </cell>
        </row>
        <row r="12073">
          <cell r="FI12073" t="str">
            <v>OR</v>
          </cell>
          <cell r="FJ12073" t="str">
            <v>Other</v>
          </cell>
          <cell r="FK12073" t="str">
            <v>EISAx</v>
          </cell>
          <cell r="FL12073">
            <v>2223443.145</v>
          </cell>
        </row>
        <row r="12074">
          <cell r="FI12074" t="str">
            <v>WA</v>
          </cell>
          <cell r="FJ12074" t="str">
            <v>Bathroom</v>
          </cell>
          <cell r="FK12074" t="str">
            <v>EISAq</v>
          </cell>
          <cell r="FL12074">
            <v>197599.33499999999</v>
          </cell>
        </row>
        <row r="12075">
          <cell r="FI12075" t="str">
            <v>WA</v>
          </cell>
          <cell r="FJ12075" t="str">
            <v>Bedrooms</v>
          </cell>
          <cell r="FK12075" t="str">
            <v>EISAq</v>
          </cell>
          <cell r="FL12075">
            <v>222559.25099999999</v>
          </cell>
        </row>
        <row r="12076">
          <cell r="FI12076" t="str">
            <v>WA</v>
          </cell>
          <cell r="FJ12076" t="str">
            <v>Kitchen</v>
          </cell>
          <cell r="FK12076" t="str">
            <v>EISAq</v>
          </cell>
          <cell r="FL12076">
            <v>237119.20199999999</v>
          </cell>
        </row>
        <row r="12077">
          <cell r="FI12077" t="str">
            <v>WA</v>
          </cell>
          <cell r="FJ12077" t="str">
            <v>Living Room/Family Room</v>
          </cell>
          <cell r="FK12077" t="str">
            <v>EISAnqnx</v>
          </cell>
          <cell r="FL12077">
            <v>623997.9</v>
          </cell>
        </row>
        <row r="12078">
          <cell r="FI12078" t="str">
            <v>WA</v>
          </cell>
          <cell r="FJ12078" t="str">
            <v>Living Room/Family Room</v>
          </cell>
          <cell r="FK12078" t="str">
            <v>EISAq</v>
          </cell>
          <cell r="FL12078">
            <v>207999.3</v>
          </cell>
        </row>
        <row r="12079">
          <cell r="FI12079" t="str">
            <v>WA</v>
          </cell>
          <cell r="FJ12079" t="str">
            <v>Other</v>
          </cell>
          <cell r="FK12079" t="str">
            <v>EISAnqnx</v>
          </cell>
          <cell r="FL12079">
            <v>124799.58</v>
          </cell>
        </row>
        <row r="12080">
          <cell r="FI12080" t="str">
            <v>WA</v>
          </cell>
          <cell r="FJ12080" t="str">
            <v>Other</v>
          </cell>
          <cell r="FK12080" t="str">
            <v>EISAq</v>
          </cell>
          <cell r="FL12080">
            <v>501278.31299999997</v>
          </cell>
        </row>
        <row r="12081">
          <cell r="FI12081" t="str">
            <v>ID</v>
          </cell>
          <cell r="FJ12081" t="str">
            <v>Bathroom</v>
          </cell>
          <cell r="FK12081" t="str">
            <v>EISAnqnx</v>
          </cell>
          <cell r="FL12081">
            <v>2650034.8000000003</v>
          </cell>
        </row>
        <row r="12082">
          <cell r="FI12082" t="str">
            <v>ID</v>
          </cell>
          <cell r="FJ12082" t="str">
            <v>Bedrooms</v>
          </cell>
          <cell r="FK12082" t="str">
            <v>EISAnqnx</v>
          </cell>
          <cell r="FL12082">
            <v>1362875.04</v>
          </cell>
        </row>
        <row r="12083">
          <cell r="FI12083" t="str">
            <v>ID</v>
          </cell>
          <cell r="FJ12083" t="str">
            <v>Bedrooms</v>
          </cell>
          <cell r="FK12083" t="str">
            <v>EISAq</v>
          </cell>
          <cell r="FL12083">
            <v>253646.18799999999</v>
          </cell>
        </row>
        <row r="12084">
          <cell r="FI12084" t="str">
            <v>ID</v>
          </cell>
          <cell r="FJ12084" t="str">
            <v>Exterior</v>
          </cell>
          <cell r="FK12084" t="str">
            <v>EISAnqnx</v>
          </cell>
          <cell r="FL12084">
            <v>1817166.72</v>
          </cell>
        </row>
        <row r="12085">
          <cell r="FI12085" t="str">
            <v>ID</v>
          </cell>
          <cell r="FJ12085" t="str">
            <v>Exterior</v>
          </cell>
          <cell r="FK12085" t="str">
            <v>EISAq</v>
          </cell>
          <cell r="FL12085">
            <v>174145.144</v>
          </cell>
        </row>
        <row r="12086">
          <cell r="FI12086" t="str">
            <v>ID</v>
          </cell>
          <cell r="FJ12086" t="str">
            <v>Garage</v>
          </cell>
          <cell r="FK12086" t="str">
            <v>EISAnqnx</v>
          </cell>
          <cell r="FL12086">
            <v>719295.16</v>
          </cell>
        </row>
        <row r="12087">
          <cell r="FI12087" t="str">
            <v>ID</v>
          </cell>
          <cell r="FJ12087" t="str">
            <v>Kitchen</v>
          </cell>
          <cell r="FK12087" t="str">
            <v>EISAx</v>
          </cell>
          <cell r="FL12087">
            <v>1230373.3</v>
          </cell>
        </row>
        <row r="12088">
          <cell r="FI12088" t="str">
            <v>ID</v>
          </cell>
          <cell r="FJ12088" t="str">
            <v>Living Room/Family Room</v>
          </cell>
          <cell r="FK12088" t="str">
            <v>EISAnqnx</v>
          </cell>
          <cell r="FL12088">
            <v>1135729.2</v>
          </cell>
        </row>
        <row r="12089">
          <cell r="FI12089" t="str">
            <v>ID</v>
          </cell>
          <cell r="FJ12089" t="str">
            <v>Living Room/Family Room</v>
          </cell>
          <cell r="FK12089" t="str">
            <v>EISAq</v>
          </cell>
          <cell r="FL12089">
            <v>124930.212</v>
          </cell>
        </row>
        <row r="12090">
          <cell r="FI12090" t="str">
            <v>ID</v>
          </cell>
          <cell r="FJ12090" t="str">
            <v>Other</v>
          </cell>
          <cell r="FK12090" t="str">
            <v>EISAnqnx</v>
          </cell>
          <cell r="FL12090">
            <v>3747906.3600000003</v>
          </cell>
        </row>
        <row r="12091">
          <cell r="FI12091" t="str">
            <v>ID</v>
          </cell>
          <cell r="FJ12091" t="str">
            <v>Other</v>
          </cell>
          <cell r="FK12091" t="str">
            <v>EISAx</v>
          </cell>
          <cell r="FL12091">
            <v>283932.3</v>
          </cell>
        </row>
        <row r="12092">
          <cell r="FI12092" t="str">
            <v>WA</v>
          </cell>
          <cell r="FJ12092" t="str">
            <v>Bathroom</v>
          </cell>
          <cell r="FK12092" t="str">
            <v>EISAnqnx</v>
          </cell>
          <cell r="FL12092">
            <v>83199.72</v>
          </cell>
        </row>
        <row r="12093">
          <cell r="FI12093" t="str">
            <v>WA</v>
          </cell>
          <cell r="FJ12093" t="str">
            <v>Bathroom</v>
          </cell>
          <cell r="FK12093" t="str">
            <v>EISAq</v>
          </cell>
          <cell r="FL12093">
            <v>62399.79</v>
          </cell>
        </row>
        <row r="12094">
          <cell r="FI12094" t="str">
            <v>WA</v>
          </cell>
          <cell r="FJ12094" t="str">
            <v>Bathroom</v>
          </cell>
          <cell r="FK12094" t="str">
            <v>EISAx</v>
          </cell>
          <cell r="FL12094">
            <v>83199.72</v>
          </cell>
        </row>
        <row r="12095">
          <cell r="FI12095" t="str">
            <v>WA</v>
          </cell>
          <cell r="FJ12095" t="str">
            <v>Bedrooms</v>
          </cell>
          <cell r="FK12095" t="str">
            <v>EISAq</v>
          </cell>
          <cell r="FL12095">
            <v>164319.44699999999</v>
          </cell>
        </row>
        <row r="12096">
          <cell r="FI12096" t="str">
            <v>WA</v>
          </cell>
          <cell r="FJ12096" t="str">
            <v>Bedrooms</v>
          </cell>
          <cell r="FK12096" t="str">
            <v>EISAx</v>
          </cell>
          <cell r="FL12096">
            <v>207999.3</v>
          </cell>
        </row>
        <row r="12097">
          <cell r="FI12097" t="str">
            <v>WA</v>
          </cell>
          <cell r="FJ12097" t="str">
            <v>Exterior</v>
          </cell>
          <cell r="FK12097" t="str">
            <v>EISAq</v>
          </cell>
          <cell r="FL12097">
            <v>199679.32799999998</v>
          </cell>
        </row>
        <row r="12098">
          <cell r="FI12098" t="str">
            <v>WA</v>
          </cell>
          <cell r="FJ12098" t="str">
            <v>Garage</v>
          </cell>
          <cell r="FK12098" t="str">
            <v>EISAq</v>
          </cell>
          <cell r="FL12098">
            <v>133119.552</v>
          </cell>
        </row>
        <row r="12099">
          <cell r="FI12099" t="str">
            <v>WA</v>
          </cell>
          <cell r="FJ12099" t="str">
            <v>Garage</v>
          </cell>
          <cell r="FK12099" t="str">
            <v>EISAx</v>
          </cell>
          <cell r="FL12099">
            <v>207999.3</v>
          </cell>
        </row>
        <row r="12100">
          <cell r="FI12100" t="str">
            <v>WA</v>
          </cell>
          <cell r="FJ12100" t="str">
            <v>Kitchen</v>
          </cell>
          <cell r="FK12100" t="str">
            <v>EISAnqnx</v>
          </cell>
          <cell r="FL12100">
            <v>124799.58</v>
          </cell>
        </row>
        <row r="12101">
          <cell r="FI12101" t="str">
            <v>WA</v>
          </cell>
          <cell r="FJ12101" t="str">
            <v>Kitchen</v>
          </cell>
          <cell r="FK12101" t="str">
            <v>EISAq</v>
          </cell>
          <cell r="FL12101">
            <v>189279.36299999998</v>
          </cell>
        </row>
        <row r="12102">
          <cell r="FI12102" t="str">
            <v>WA</v>
          </cell>
          <cell r="FJ12102" t="str">
            <v>Living Room/Family Room</v>
          </cell>
          <cell r="FK12102" t="str">
            <v>EISAnqnx</v>
          </cell>
          <cell r="FL12102">
            <v>249599.16</v>
          </cell>
        </row>
        <row r="12103">
          <cell r="FI12103" t="str">
            <v>WA</v>
          </cell>
          <cell r="FJ12103" t="str">
            <v>Living Room/Family Room</v>
          </cell>
          <cell r="FK12103" t="str">
            <v>EISAq</v>
          </cell>
          <cell r="FL12103">
            <v>149759.49599999998</v>
          </cell>
        </row>
        <row r="12104">
          <cell r="FI12104" t="str">
            <v>WA</v>
          </cell>
          <cell r="FJ12104" t="str">
            <v>Living Room/Family Room</v>
          </cell>
          <cell r="FK12104" t="str">
            <v>EISAx</v>
          </cell>
          <cell r="FL12104">
            <v>311998.95</v>
          </cell>
        </row>
        <row r="12105">
          <cell r="FI12105" t="str">
            <v>WA</v>
          </cell>
          <cell r="FJ12105" t="str">
            <v>Other</v>
          </cell>
          <cell r="FK12105" t="str">
            <v>EISAnqnx</v>
          </cell>
          <cell r="FL12105">
            <v>83199.72</v>
          </cell>
        </row>
        <row r="12106">
          <cell r="FI12106" t="str">
            <v>WA</v>
          </cell>
          <cell r="FJ12106" t="str">
            <v>Other</v>
          </cell>
          <cell r="FK12106" t="str">
            <v>EISAq</v>
          </cell>
          <cell r="FL12106">
            <v>153919.48199999999</v>
          </cell>
        </row>
        <row r="12107">
          <cell r="FI12107" t="str">
            <v>WA</v>
          </cell>
          <cell r="FJ12107" t="str">
            <v>Other</v>
          </cell>
          <cell r="FK12107" t="str">
            <v>EISAx</v>
          </cell>
          <cell r="FL12107">
            <v>415998.6</v>
          </cell>
        </row>
        <row r="12108">
          <cell r="FI12108" t="str">
            <v>MT</v>
          </cell>
          <cell r="FJ12108" t="str">
            <v>Bathroom</v>
          </cell>
          <cell r="FK12108" t="str">
            <v>EISAq</v>
          </cell>
          <cell r="FL12108">
            <v>93758.983999999997</v>
          </cell>
        </row>
        <row r="12109">
          <cell r="FI12109" t="str">
            <v>MT</v>
          </cell>
          <cell r="FJ12109" t="str">
            <v>Bedrooms</v>
          </cell>
          <cell r="FK12109" t="str">
            <v>EISAq</v>
          </cell>
          <cell r="FL12109">
            <v>187517.96799999999</v>
          </cell>
        </row>
        <row r="12110">
          <cell r="FI12110" t="str">
            <v>MT</v>
          </cell>
          <cell r="FJ12110" t="str">
            <v>Kitchen</v>
          </cell>
          <cell r="FK12110" t="str">
            <v>EISAq</v>
          </cell>
          <cell r="FL12110">
            <v>93758.983999999997</v>
          </cell>
        </row>
        <row r="12111">
          <cell r="FI12111" t="str">
            <v>MT</v>
          </cell>
          <cell r="FJ12111" t="str">
            <v>Living Room/Family Room</v>
          </cell>
          <cell r="FK12111" t="str">
            <v>EISAq</v>
          </cell>
          <cell r="FL12111">
            <v>187517.96799999999</v>
          </cell>
        </row>
        <row r="12112">
          <cell r="FI12112" t="str">
            <v>OR</v>
          </cell>
          <cell r="FJ12112" t="str">
            <v>Bathroom</v>
          </cell>
          <cell r="FK12112" t="str">
            <v>EISAnqnx</v>
          </cell>
          <cell r="FL12112">
            <v>645076.80000000005</v>
          </cell>
        </row>
        <row r="12113">
          <cell r="FI12113" t="str">
            <v>OR</v>
          </cell>
          <cell r="FJ12113" t="str">
            <v>Bedrooms</v>
          </cell>
          <cell r="FK12113" t="str">
            <v>EISAnqnx</v>
          </cell>
          <cell r="FL12113">
            <v>193523.04</v>
          </cell>
        </row>
        <row r="12114">
          <cell r="FI12114" t="str">
            <v>OR</v>
          </cell>
          <cell r="FJ12114" t="str">
            <v>Bedrooms</v>
          </cell>
          <cell r="FK12114" t="str">
            <v>EISAq</v>
          </cell>
          <cell r="FL12114">
            <v>70958.448000000004</v>
          </cell>
        </row>
        <row r="12115">
          <cell r="FI12115" t="str">
            <v>OR</v>
          </cell>
          <cell r="FJ12115" t="str">
            <v>Bedrooms</v>
          </cell>
          <cell r="FK12115" t="str">
            <v>EISAx</v>
          </cell>
          <cell r="FL12115">
            <v>290284.56</v>
          </cell>
        </row>
        <row r="12116">
          <cell r="FI12116" t="str">
            <v>OR</v>
          </cell>
          <cell r="FJ12116" t="str">
            <v>Exterior</v>
          </cell>
          <cell r="FK12116" t="str">
            <v>EISAx</v>
          </cell>
          <cell r="FL12116">
            <v>532188.36</v>
          </cell>
        </row>
        <row r="12117">
          <cell r="FI12117" t="str">
            <v>OR</v>
          </cell>
          <cell r="FJ12117" t="str">
            <v>Garage</v>
          </cell>
          <cell r="FK12117" t="str">
            <v>EISAnqnx</v>
          </cell>
          <cell r="FL12117">
            <v>193523.04</v>
          </cell>
        </row>
        <row r="12118">
          <cell r="FI12118" t="str">
            <v>OR</v>
          </cell>
          <cell r="FJ12118" t="str">
            <v>Garage</v>
          </cell>
          <cell r="FK12118" t="str">
            <v>EISAq</v>
          </cell>
          <cell r="FL12118">
            <v>258030.72</v>
          </cell>
        </row>
        <row r="12119">
          <cell r="FI12119" t="str">
            <v>OR</v>
          </cell>
          <cell r="FJ12119" t="str">
            <v>Kitchen</v>
          </cell>
          <cell r="FK12119" t="str">
            <v>EISAx</v>
          </cell>
          <cell r="FL12119">
            <v>241903.8</v>
          </cell>
        </row>
        <row r="12120">
          <cell r="FI12120" t="str">
            <v>OR</v>
          </cell>
          <cell r="FJ12120" t="str">
            <v>Living Room/Family Room</v>
          </cell>
          <cell r="FK12120" t="str">
            <v>EISAq</v>
          </cell>
          <cell r="FL12120">
            <v>24190.38</v>
          </cell>
        </row>
        <row r="12121">
          <cell r="FI12121" t="str">
            <v>OR</v>
          </cell>
          <cell r="FJ12121" t="str">
            <v>Living Room/Family Room</v>
          </cell>
          <cell r="FK12121" t="str">
            <v>EISAx</v>
          </cell>
          <cell r="FL12121">
            <v>290284.56</v>
          </cell>
        </row>
        <row r="12122">
          <cell r="FI12122" t="str">
            <v>OR</v>
          </cell>
          <cell r="FJ12122" t="str">
            <v>Other</v>
          </cell>
          <cell r="FK12122" t="str">
            <v>EISAnqnx</v>
          </cell>
          <cell r="FL12122">
            <v>443490.3</v>
          </cell>
        </row>
        <row r="12123">
          <cell r="FI12123" t="str">
            <v>OR</v>
          </cell>
          <cell r="FJ12123" t="str">
            <v>Other</v>
          </cell>
          <cell r="FK12123" t="str">
            <v>EISAx</v>
          </cell>
          <cell r="FL12123">
            <v>322538.40000000002</v>
          </cell>
        </row>
        <row r="12124">
          <cell r="FI12124" t="str">
            <v>OR</v>
          </cell>
          <cell r="FJ12124" t="str">
            <v>Bathroom</v>
          </cell>
          <cell r="FK12124" t="str">
            <v>EISAnqnx</v>
          </cell>
          <cell r="FL12124">
            <v>96761.52</v>
          </cell>
        </row>
        <row r="12125">
          <cell r="FI12125" t="str">
            <v>OR</v>
          </cell>
          <cell r="FJ12125" t="str">
            <v>Bathroom</v>
          </cell>
          <cell r="FK12125" t="str">
            <v>EISAq</v>
          </cell>
          <cell r="FL12125">
            <v>48380.76</v>
          </cell>
        </row>
        <row r="12126">
          <cell r="FI12126" t="str">
            <v>OR</v>
          </cell>
          <cell r="FJ12126" t="str">
            <v>Bedrooms</v>
          </cell>
          <cell r="FK12126" t="str">
            <v>EISAq</v>
          </cell>
          <cell r="FL12126">
            <v>251579.95199999999</v>
          </cell>
        </row>
        <row r="12127">
          <cell r="FI12127" t="str">
            <v>OR</v>
          </cell>
          <cell r="FJ12127" t="str">
            <v>Exterior</v>
          </cell>
          <cell r="FK12127" t="str">
            <v>EISAnqnx</v>
          </cell>
          <cell r="FL12127">
            <v>387046.08</v>
          </cell>
        </row>
        <row r="12128">
          <cell r="FI12128" t="str">
            <v>OR</v>
          </cell>
          <cell r="FJ12128" t="str">
            <v>Kitchen</v>
          </cell>
          <cell r="FK12128" t="str">
            <v>EISAq</v>
          </cell>
          <cell r="FL12128">
            <v>72571.14</v>
          </cell>
        </row>
        <row r="12129">
          <cell r="FI12129" t="str">
            <v>OR</v>
          </cell>
          <cell r="FJ12129" t="str">
            <v>Living Room/Family Room</v>
          </cell>
          <cell r="FK12129" t="str">
            <v>EISAq</v>
          </cell>
          <cell r="FL12129">
            <v>169332.66</v>
          </cell>
        </row>
        <row r="12130">
          <cell r="FI12130" t="str">
            <v>OR</v>
          </cell>
          <cell r="FJ12130" t="str">
            <v>Other</v>
          </cell>
          <cell r="FK12130" t="str">
            <v>EISAq</v>
          </cell>
          <cell r="FL12130">
            <v>293509.94400000002</v>
          </cell>
        </row>
        <row r="12131">
          <cell r="FI12131" t="str">
            <v>MT</v>
          </cell>
          <cell r="FJ12131" t="str">
            <v>Bathroom</v>
          </cell>
          <cell r="FK12131" t="str">
            <v>EISAnqnx</v>
          </cell>
          <cell r="FL12131">
            <v>274722.96000000002</v>
          </cell>
        </row>
        <row r="12132">
          <cell r="FI12132" t="str">
            <v>MT</v>
          </cell>
          <cell r="FJ12132" t="str">
            <v>Bathroom</v>
          </cell>
          <cell r="FK12132" t="str">
            <v>EISAq</v>
          </cell>
          <cell r="FL12132">
            <v>125914.69</v>
          </cell>
        </row>
        <row r="12133">
          <cell r="FI12133" t="str">
            <v>MT</v>
          </cell>
          <cell r="FJ12133" t="str">
            <v>Bedrooms</v>
          </cell>
          <cell r="FK12133" t="str">
            <v>EISAnqnx</v>
          </cell>
          <cell r="FL12133">
            <v>206042.22000000003</v>
          </cell>
        </row>
        <row r="12134">
          <cell r="FI12134" t="str">
            <v>MT</v>
          </cell>
          <cell r="FJ12134" t="str">
            <v>Bedrooms</v>
          </cell>
          <cell r="FK12134" t="str">
            <v>EISAx</v>
          </cell>
          <cell r="FL12134">
            <v>148808.27000000002</v>
          </cell>
        </row>
        <row r="12135">
          <cell r="FI12135" t="str">
            <v>MT</v>
          </cell>
          <cell r="FJ12135" t="str">
            <v>Exterior</v>
          </cell>
          <cell r="FK12135" t="str">
            <v>EISAnqnx</v>
          </cell>
          <cell r="FL12135">
            <v>137361.48000000001</v>
          </cell>
        </row>
        <row r="12136">
          <cell r="FI12136" t="str">
            <v>MT</v>
          </cell>
          <cell r="FJ12136" t="str">
            <v>Garage</v>
          </cell>
          <cell r="FK12136" t="str">
            <v>EISAnqnx</v>
          </cell>
          <cell r="FL12136">
            <v>160255.06</v>
          </cell>
        </row>
        <row r="12137">
          <cell r="FI12137" t="str">
            <v>MT</v>
          </cell>
          <cell r="FJ12137" t="str">
            <v>Kitchen</v>
          </cell>
          <cell r="FK12137" t="str">
            <v>EISAnqnx</v>
          </cell>
          <cell r="FL12137">
            <v>480765.18000000005</v>
          </cell>
        </row>
        <row r="12138">
          <cell r="FI12138" t="str">
            <v>MT</v>
          </cell>
          <cell r="FJ12138" t="str">
            <v>Living Room/Family Room</v>
          </cell>
          <cell r="FK12138" t="str">
            <v>EISAq</v>
          </cell>
          <cell r="FL12138">
            <v>618126.66</v>
          </cell>
        </row>
        <row r="12139">
          <cell r="FI12139" t="str">
            <v>MT</v>
          </cell>
          <cell r="FJ12139" t="str">
            <v>Other</v>
          </cell>
          <cell r="FK12139" t="str">
            <v>EISAnqnx</v>
          </cell>
          <cell r="FL12139">
            <v>497935.36500000005</v>
          </cell>
        </row>
        <row r="12140">
          <cell r="FI12140" t="str">
            <v>MT</v>
          </cell>
          <cell r="FJ12140" t="str">
            <v>Other</v>
          </cell>
          <cell r="FK12140" t="str">
            <v>EISAq</v>
          </cell>
          <cell r="FL12140">
            <v>91574.32</v>
          </cell>
        </row>
        <row r="12141">
          <cell r="FI12141" t="str">
            <v>WA</v>
          </cell>
          <cell r="FJ12141" t="str">
            <v>Bathroom</v>
          </cell>
          <cell r="FK12141" t="str">
            <v>EISAnqnx</v>
          </cell>
          <cell r="FL12141">
            <v>83199.72</v>
          </cell>
        </row>
        <row r="12142">
          <cell r="FI12142" t="str">
            <v>WA</v>
          </cell>
          <cell r="FJ12142" t="str">
            <v>Bathroom</v>
          </cell>
          <cell r="FK12142" t="str">
            <v>EISAx</v>
          </cell>
          <cell r="FL12142">
            <v>311998.95</v>
          </cell>
        </row>
        <row r="12143">
          <cell r="FI12143" t="str">
            <v>WA</v>
          </cell>
          <cell r="FJ12143" t="str">
            <v>Bedrooms</v>
          </cell>
          <cell r="FK12143" t="str">
            <v>EISAnqnx</v>
          </cell>
          <cell r="FL12143">
            <v>322398.91499999998</v>
          </cell>
        </row>
        <row r="12144">
          <cell r="FI12144" t="str">
            <v>WA</v>
          </cell>
          <cell r="FJ12144" t="str">
            <v>Bedrooms</v>
          </cell>
          <cell r="FK12144" t="str">
            <v>EISAx</v>
          </cell>
          <cell r="FL12144">
            <v>363998.77499999997</v>
          </cell>
        </row>
        <row r="12145">
          <cell r="FI12145" t="str">
            <v>WA</v>
          </cell>
          <cell r="FJ12145" t="str">
            <v>Kitchen</v>
          </cell>
          <cell r="FK12145" t="str">
            <v>EISAnqnx</v>
          </cell>
          <cell r="FL12145">
            <v>166399.44</v>
          </cell>
        </row>
        <row r="12146">
          <cell r="FI12146" t="str">
            <v>WA</v>
          </cell>
          <cell r="FJ12146" t="str">
            <v>Kitchen</v>
          </cell>
          <cell r="FK12146" t="str">
            <v>EISAx</v>
          </cell>
          <cell r="FL12146">
            <v>51999.824999999997</v>
          </cell>
        </row>
        <row r="12147">
          <cell r="FI12147" t="str">
            <v>WA</v>
          </cell>
          <cell r="FJ12147" t="str">
            <v>Living Room/Family Room</v>
          </cell>
          <cell r="FK12147" t="str">
            <v>EISAx</v>
          </cell>
          <cell r="FL12147">
            <v>395198.67</v>
          </cell>
        </row>
        <row r="12148">
          <cell r="FI12148" t="str">
            <v>WA</v>
          </cell>
          <cell r="FJ12148" t="str">
            <v>Other</v>
          </cell>
          <cell r="FK12148" t="str">
            <v>EISAnqnx</v>
          </cell>
          <cell r="FL12148">
            <v>83199.72</v>
          </cell>
        </row>
        <row r="12149">
          <cell r="FI12149" t="str">
            <v>WA</v>
          </cell>
          <cell r="FJ12149" t="str">
            <v>Other</v>
          </cell>
          <cell r="FK12149" t="str">
            <v>EISAx</v>
          </cell>
          <cell r="FL12149">
            <v>291199.02</v>
          </cell>
        </row>
        <row r="12150">
          <cell r="FI12150" t="str">
            <v>WA</v>
          </cell>
          <cell r="FJ12150" t="str">
            <v>Bathroom</v>
          </cell>
          <cell r="FK12150" t="str">
            <v>EISAnqnx</v>
          </cell>
          <cell r="FL12150">
            <v>873597.05999999994</v>
          </cell>
        </row>
        <row r="12151">
          <cell r="FI12151" t="str">
            <v>WA</v>
          </cell>
          <cell r="FJ12151" t="str">
            <v>Bedrooms</v>
          </cell>
          <cell r="FK12151" t="str">
            <v>EISAnqnx</v>
          </cell>
          <cell r="FL12151">
            <v>707197.62</v>
          </cell>
        </row>
        <row r="12152">
          <cell r="FI12152" t="str">
            <v>WA</v>
          </cell>
          <cell r="FJ12152" t="str">
            <v>Bedrooms</v>
          </cell>
          <cell r="FK12152" t="str">
            <v>EISAq</v>
          </cell>
          <cell r="FL12152">
            <v>299518.99199999997</v>
          </cell>
        </row>
        <row r="12153">
          <cell r="FI12153" t="str">
            <v>WA</v>
          </cell>
          <cell r="FJ12153" t="str">
            <v>Bedrooms</v>
          </cell>
          <cell r="FK12153" t="str">
            <v>EISAx</v>
          </cell>
          <cell r="FL12153">
            <v>207999.3</v>
          </cell>
        </row>
        <row r="12154">
          <cell r="FI12154" t="str">
            <v>WA</v>
          </cell>
          <cell r="FJ12154" t="str">
            <v>Exterior</v>
          </cell>
          <cell r="FK12154" t="str">
            <v>EISAnqnx</v>
          </cell>
          <cell r="FL12154">
            <v>249599.16</v>
          </cell>
        </row>
        <row r="12155">
          <cell r="FI12155" t="str">
            <v>WA</v>
          </cell>
          <cell r="FJ12155" t="str">
            <v>Exterior</v>
          </cell>
          <cell r="FK12155" t="str">
            <v>EISAx</v>
          </cell>
          <cell r="FL12155">
            <v>207999.3</v>
          </cell>
        </row>
        <row r="12156">
          <cell r="FI12156" t="str">
            <v>WA</v>
          </cell>
          <cell r="FJ12156" t="str">
            <v>Kitchen</v>
          </cell>
          <cell r="FK12156" t="str">
            <v>EISAq</v>
          </cell>
          <cell r="FL12156">
            <v>332798.88</v>
          </cell>
        </row>
        <row r="12157">
          <cell r="FI12157" t="str">
            <v>WA</v>
          </cell>
          <cell r="FJ12157" t="str">
            <v>Kitchen</v>
          </cell>
          <cell r="FK12157" t="str">
            <v>EISAx</v>
          </cell>
          <cell r="FL12157">
            <v>207999.3</v>
          </cell>
        </row>
        <row r="12158">
          <cell r="FI12158" t="str">
            <v>WA</v>
          </cell>
          <cell r="FJ12158" t="str">
            <v>Living Room/Family Room</v>
          </cell>
          <cell r="FK12158" t="str">
            <v>EISAnqnx</v>
          </cell>
          <cell r="FL12158">
            <v>582398.04</v>
          </cell>
        </row>
        <row r="12159">
          <cell r="FI12159" t="str">
            <v>WA</v>
          </cell>
          <cell r="FJ12159" t="str">
            <v>Living Room/Family Room</v>
          </cell>
          <cell r="FK12159" t="str">
            <v>EISAq</v>
          </cell>
          <cell r="FL12159">
            <v>544958.16599999997</v>
          </cell>
        </row>
        <row r="12160">
          <cell r="FI12160" t="str">
            <v>WA</v>
          </cell>
          <cell r="FJ12160" t="str">
            <v>Living Room/Family Room</v>
          </cell>
          <cell r="FK12160" t="str">
            <v>EISAx</v>
          </cell>
          <cell r="FL12160">
            <v>935996.85</v>
          </cell>
        </row>
        <row r="12161">
          <cell r="FI12161" t="str">
            <v>WA</v>
          </cell>
          <cell r="FJ12161" t="str">
            <v>Other</v>
          </cell>
          <cell r="FK12161" t="str">
            <v>EISAnqnx</v>
          </cell>
          <cell r="FL12161">
            <v>249599.16</v>
          </cell>
        </row>
        <row r="12162">
          <cell r="FI12162" t="str">
            <v>WA</v>
          </cell>
          <cell r="FJ12162" t="str">
            <v>Other</v>
          </cell>
          <cell r="FK12162" t="str">
            <v>EISAq</v>
          </cell>
          <cell r="FL12162">
            <v>183039.38399999999</v>
          </cell>
        </row>
        <row r="12163">
          <cell r="FI12163" t="str">
            <v>ID</v>
          </cell>
          <cell r="FJ12163" t="str">
            <v>Bathroom</v>
          </cell>
          <cell r="FK12163" t="str">
            <v>EISAnqnx</v>
          </cell>
          <cell r="FL12163">
            <v>286191.59999999998</v>
          </cell>
        </row>
        <row r="12164">
          <cell r="FI12164" t="str">
            <v>ID</v>
          </cell>
          <cell r="FJ12164" t="str">
            <v>Bathroom</v>
          </cell>
          <cell r="FK12164" t="str">
            <v>EISAq</v>
          </cell>
          <cell r="FL12164">
            <v>44121.204999999994</v>
          </cell>
        </row>
        <row r="12165">
          <cell r="FI12165" t="str">
            <v>ID</v>
          </cell>
          <cell r="FJ12165" t="str">
            <v>Bathroom</v>
          </cell>
          <cell r="FK12165" t="str">
            <v>EISAx</v>
          </cell>
          <cell r="FL12165">
            <v>178869.75</v>
          </cell>
        </row>
        <row r="12166">
          <cell r="FI12166" t="str">
            <v>ID</v>
          </cell>
          <cell r="FJ12166" t="str">
            <v>Bedrooms</v>
          </cell>
          <cell r="FK12166" t="str">
            <v>EISAnqnx</v>
          </cell>
          <cell r="FL12166">
            <v>178869.75</v>
          </cell>
        </row>
        <row r="12167">
          <cell r="FI12167" t="str">
            <v>ID</v>
          </cell>
          <cell r="FJ12167" t="str">
            <v>Bedrooms</v>
          </cell>
          <cell r="FK12167" t="str">
            <v>EISAx</v>
          </cell>
          <cell r="FL12167">
            <v>202719.05</v>
          </cell>
        </row>
        <row r="12168">
          <cell r="FI12168" t="str">
            <v>ID</v>
          </cell>
          <cell r="FJ12168" t="str">
            <v>Exterior</v>
          </cell>
          <cell r="FK12168" t="str">
            <v>EISAq</v>
          </cell>
          <cell r="FL12168">
            <v>44121.204999999994</v>
          </cell>
        </row>
        <row r="12169">
          <cell r="FI12169" t="str">
            <v>ID</v>
          </cell>
          <cell r="FJ12169" t="str">
            <v>Exterior</v>
          </cell>
          <cell r="FK12169" t="str">
            <v>EISAx</v>
          </cell>
          <cell r="FL12169">
            <v>620081.79999999993</v>
          </cell>
        </row>
        <row r="12170">
          <cell r="FI12170" t="str">
            <v>ID</v>
          </cell>
          <cell r="FJ12170" t="str">
            <v>Kitchen</v>
          </cell>
          <cell r="FK12170" t="str">
            <v>EISAq</v>
          </cell>
          <cell r="FL12170">
            <v>26234.23</v>
          </cell>
        </row>
        <row r="12171">
          <cell r="FI12171" t="str">
            <v>ID</v>
          </cell>
          <cell r="FJ12171" t="str">
            <v>Kitchen</v>
          </cell>
          <cell r="FK12171" t="str">
            <v>EISAx</v>
          </cell>
          <cell r="FL12171">
            <v>488910.64999999997</v>
          </cell>
        </row>
        <row r="12172">
          <cell r="FI12172" t="str">
            <v>ID</v>
          </cell>
          <cell r="FJ12172" t="str">
            <v>Living Room/Family Room</v>
          </cell>
          <cell r="FK12172" t="str">
            <v>EISAnqnx</v>
          </cell>
          <cell r="FL12172">
            <v>238492.99999999997</v>
          </cell>
        </row>
        <row r="12173">
          <cell r="FI12173" t="str">
            <v>ID</v>
          </cell>
          <cell r="FJ12173" t="str">
            <v>Living Room/Family Room</v>
          </cell>
          <cell r="FK12173" t="str">
            <v>EISAq</v>
          </cell>
          <cell r="FL12173">
            <v>149058.125</v>
          </cell>
        </row>
        <row r="12174">
          <cell r="FI12174" t="str">
            <v>ID</v>
          </cell>
          <cell r="FJ12174" t="str">
            <v>Living Room/Family Room</v>
          </cell>
          <cell r="FK12174" t="str">
            <v>EISAx</v>
          </cell>
          <cell r="FL12174">
            <v>476985.99999999994</v>
          </cell>
        </row>
        <row r="12175">
          <cell r="FI12175" t="str">
            <v>ID</v>
          </cell>
          <cell r="FJ12175" t="str">
            <v>Other</v>
          </cell>
          <cell r="FK12175" t="str">
            <v>EISAnqnx</v>
          </cell>
          <cell r="FL12175">
            <v>119246.49999999999</v>
          </cell>
        </row>
        <row r="12176">
          <cell r="FI12176" t="str">
            <v>ID</v>
          </cell>
          <cell r="FJ12176" t="str">
            <v>Other</v>
          </cell>
          <cell r="FK12176" t="str">
            <v>EISAq</v>
          </cell>
          <cell r="FL12176">
            <v>106129.38499999999</v>
          </cell>
        </row>
        <row r="12177">
          <cell r="FI12177" t="str">
            <v>ID</v>
          </cell>
          <cell r="FJ12177" t="str">
            <v>Other</v>
          </cell>
          <cell r="FK12177" t="str">
            <v>EISAx</v>
          </cell>
          <cell r="FL12177">
            <v>208681.375</v>
          </cell>
        </row>
        <row r="12178">
          <cell r="FI12178" t="str">
            <v>MT</v>
          </cell>
          <cell r="FJ12178" t="str">
            <v>Bedrooms</v>
          </cell>
          <cell r="FK12178" t="str">
            <v>EISAq</v>
          </cell>
          <cell r="FL12178">
            <v>51510.555000000008</v>
          </cell>
        </row>
        <row r="12179">
          <cell r="FI12179" t="str">
            <v>MT</v>
          </cell>
          <cell r="FJ12179" t="str">
            <v>Bedrooms</v>
          </cell>
          <cell r="FK12179" t="str">
            <v>EISAx</v>
          </cell>
          <cell r="FL12179">
            <v>51510.555000000008</v>
          </cell>
        </row>
        <row r="12180">
          <cell r="FI12180" t="str">
            <v>MT</v>
          </cell>
          <cell r="FJ12180" t="str">
            <v>Exterior</v>
          </cell>
          <cell r="FK12180" t="str">
            <v>EISAq</v>
          </cell>
          <cell r="FL12180">
            <v>34340.370000000003</v>
          </cell>
        </row>
        <row r="12181">
          <cell r="FI12181" t="str">
            <v>MT</v>
          </cell>
          <cell r="FJ12181" t="str">
            <v>Kitchen</v>
          </cell>
          <cell r="FK12181" t="str">
            <v>EISAq</v>
          </cell>
          <cell r="FL12181">
            <v>108744.505</v>
          </cell>
        </row>
        <row r="12182">
          <cell r="FI12182" t="str">
            <v>MT</v>
          </cell>
          <cell r="FJ12182" t="str">
            <v>Living Room/Family Room</v>
          </cell>
          <cell r="FK12182" t="str">
            <v>EISAq</v>
          </cell>
          <cell r="FL12182">
            <v>34340.370000000003</v>
          </cell>
        </row>
        <row r="12183">
          <cell r="FI12183" t="str">
            <v>MT</v>
          </cell>
          <cell r="FJ12183" t="str">
            <v>Other</v>
          </cell>
          <cell r="FK12183" t="str">
            <v>EISAnqnx</v>
          </cell>
          <cell r="FL12183">
            <v>137361.48000000001</v>
          </cell>
        </row>
        <row r="12184">
          <cell r="FI12184" t="str">
            <v>MT</v>
          </cell>
          <cell r="FJ12184" t="str">
            <v>Other</v>
          </cell>
          <cell r="FK12184" t="str">
            <v>EISAq</v>
          </cell>
          <cell r="FL12184">
            <v>67536.061000000002</v>
          </cell>
        </row>
        <row r="12185">
          <cell r="FI12185" t="str">
            <v>MT</v>
          </cell>
          <cell r="FJ12185" t="str">
            <v>Bathroom</v>
          </cell>
          <cell r="FK12185" t="str">
            <v>EISAnqnx</v>
          </cell>
          <cell r="FL12185">
            <v>68680.740000000005</v>
          </cell>
        </row>
        <row r="12186">
          <cell r="FI12186" t="str">
            <v>MT</v>
          </cell>
          <cell r="FJ12186" t="str">
            <v>Bedrooms</v>
          </cell>
          <cell r="FK12186" t="str">
            <v>EISAnqnx</v>
          </cell>
          <cell r="FL12186">
            <v>412084.44000000006</v>
          </cell>
        </row>
        <row r="12187">
          <cell r="FI12187" t="str">
            <v>MT</v>
          </cell>
          <cell r="FJ12187" t="str">
            <v>Kitchen</v>
          </cell>
          <cell r="FK12187" t="str">
            <v>EISAnqnx</v>
          </cell>
          <cell r="FL12187">
            <v>549445.92000000004</v>
          </cell>
        </row>
        <row r="12188">
          <cell r="FI12188" t="str">
            <v>MT</v>
          </cell>
          <cell r="FJ12188" t="str">
            <v>Kitchen</v>
          </cell>
          <cell r="FK12188" t="str">
            <v>EISAq</v>
          </cell>
          <cell r="FL12188">
            <v>25182.938000000002</v>
          </cell>
        </row>
        <row r="12189">
          <cell r="FI12189" t="str">
            <v>MT</v>
          </cell>
          <cell r="FJ12189" t="str">
            <v>Living Room/Family Room</v>
          </cell>
          <cell r="FK12189" t="str">
            <v>EISAnqnx</v>
          </cell>
          <cell r="FL12189">
            <v>343403.7</v>
          </cell>
        </row>
        <row r="12190">
          <cell r="FI12190" t="str">
            <v>ID</v>
          </cell>
          <cell r="FJ12190" t="str">
            <v>Bathroom</v>
          </cell>
          <cell r="FK12190" t="str">
            <v>EISAnqnx</v>
          </cell>
          <cell r="FL12190">
            <v>2120027.84</v>
          </cell>
        </row>
        <row r="12191">
          <cell r="FI12191" t="str">
            <v>ID</v>
          </cell>
          <cell r="FJ12191" t="str">
            <v>Bedrooms</v>
          </cell>
          <cell r="FK12191" t="str">
            <v>EISAnqnx</v>
          </cell>
          <cell r="FL12191">
            <v>1665736.1600000001</v>
          </cell>
        </row>
        <row r="12192">
          <cell r="FI12192" t="str">
            <v>ID</v>
          </cell>
          <cell r="FJ12192" t="str">
            <v>Bedrooms</v>
          </cell>
          <cell r="FK12192" t="str">
            <v>EISAx</v>
          </cell>
          <cell r="FL12192">
            <v>227145.84</v>
          </cell>
        </row>
        <row r="12193">
          <cell r="FI12193" t="str">
            <v>ID</v>
          </cell>
          <cell r="FJ12193" t="str">
            <v>Exterior</v>
          </cell>
          <cell r="FK12193" t="str">
            <v>EISAnqnx</v>
          </cell>
          <cell r="FL12193">
            <v>567864.6</v>
          </cell>
        </row>
        <row r="12194">
          <cell r="FI12194" t="str">
            <v>ID</v>
          </cell>
          <cell r="FJ12194" t="str">
            <v>Exterior</v>
          </cell>
          <cell r="FK12194" t="str">
            <v>EISAx</v>
          </cell>
          <cell r="FL12194">
            <v>567864.6</v>
          </cell>
        </row>
        <row r="12195">
          <cell r="FI12195" t="str">
            <v>ID</v>
          </cell>
          <cell r="FJ12195" t="str">
            <v>Garage</v>
          </cell>
          <cell r="FK12195" t="str">
            <v>EISAnqnx</v>
          </cell>
          <cell r="FL12195">
            <v>1892882</v>
          </cell>
        </row>
        <row r="12196">
          <cell r="FI12196" t="str">
            <v>ID</v>
          </cell>
          <cell r="FJ12196" t="str">
            <v>Kitchen</v>
          </cell>
          <cell r="FK12196" t="str">
            <v>EISAnqnx</v>
          </cell>
          <cell r="FL12196">
            <v>227145.84</v>
          </cell>
        </row>
        <row r="12197">
          <cell r="FI12197" t="str">
            <v>ID</v>
          </cell>
          <cell r="FJ12197" t="str">
            <v>Kitchen</v>
          </cell>
          <cell r="FK12197" t="str">
            <v>EISAq</v>
          </cell>
          <cell r="FL12197">
            <v>605722.24</v>
          </cell>
        </row>
        <row r="12198">
          <cell r="FI12198" t="str">
            <v>ID</v>
          </cell>
          <cell r="FJ12198" t="str">
            <v>Living Room/Family Room</v>
          </cell>
          <cell r="FK12198" t="str">
            <v>EISAnqnx</v>
          </cell>
          <cell r="FL12198">
            <v>3255757.04</v>
          </cell>
        </row>
        <row r="12199">
          <cell r="FI12199" t="str">
            <v>ID</v>
          </cell>
          <cell r="FJ12199" t="str">
            <v>Other</v>
          </cell>
          <cell r="FK12199" t="str">
            <v>EISAnqnx</v>
          </cell>
          <cell r="FL12199">
            <v>908583.36</v>
          </cell>
        </row>
        <row r="12200">
          <cell r="FI12200" t="str">
            <v>WA</v>
          </cell>
          <cell r="FJ12200" t="str">
            <v>Bathroom</v>
          </cell>
          <cell r="FK12200" t="str">
            <v>EISAq</v>
          </cell>
          <cell r="FL12200">
            <v>289119.027</v>
          </cell>
        </row>
        <row r="12201">
          <cell r="FI12201" t="str">
            <v>WA</v>
          </cell>
          <cell r="FJ12201" t="str">
            <v>Bathroom</v>
          </cell>
          <cell r="FK12201" t="str">
            <v>EISAx</v>
          </cell>
          <cell r="FL12201">
            <v>519998.25</v>
          </cell>
        </row>
        <row r="12202">
          <cell r="FI12202" t="str">
            <v>WA</v>
          </cell>
          <cell r="FJ12202" t="str">
            <v>Bedrooms</v>
          </cell>
          <cell r="FK12202" t="str">
            <v>EISAq</v>
          </cell>
          <cell r="FL12202">
            <v>137279.538</v>
          </cell>
        </row>
        <row r="12203">
          <cell r="FI12203" t="str">
            <v>WA</v>
          </cell>
          <cell r="FJ12203" t="str">
            <v>Bedrooms</v>
          </cell>
          <cell r="FK12203" t="str">
            <v>EISAx</v>
          </cell>
          <cell r="FL12203">
            <v>166399.44</v>
          </cell>
        </row>
        <row r="12204">
          <cell r="FI12204" t="str">
            <v>WA</v>
          </cell>
          <cell r="FJ12204" t="str">
            <v>Exterior</v>
          </cell>
          <cell r="FK12204" t="str">
            <v>EISAq</v>
          </cell>
          <cell r="FL12204">
            <v>249599.16</v>
          </cell>
        </row>
        <row r="12205">
          <cell r="FI12205" t="str">
            <v>WA</v>
          </cell>
          <cell r="FJ12205" t="str">
            <v>Garage</v>
          </cell>
          <cell r="FK12205" t="str">
            <v>EISAnqnx</v>
          </cell>
          <cell r="FL12205">
            <v>124799.58</v>
          </cell>
        </row>
        <row r="12206">
          <cell r="FI12206" t="str">
            <v>WA</v>
          </cell>
          <cell r="FJ12206" t="str">
            <v>Garage</v>
          </cell>
          <cell r="FK12206" t="str">
            <v>EISAq</v>
          </cell>
          <cell r="FL12206">
            <v>266239.10399999999</v>
          </cell>
        </row>
        <row r="12207">
          <cell r="FI12207" t="str">
            <v>WA</v>
          </cell>
          <cell r="FJ12207" t="str">
            <v>Kitchen</v>
          </cell>
          <cell r="FK12207" t="str">
            <v>EISAnqnx</v>
          </cell>
          <cell r="FL12207">
            <v>135199.54499999998</v>
          </cell>
        </row>
        <row r="12208">
          <cell r="FI12208" t="str">
            <v>WA</v>
          </cell>
          <cell r="FJ12208" t="str">
            <v>Kitchen</v>
          </cell>
          <cell r="FK12208" t="str">
            <v>EISAq</v>
          </cell>
          <cell r="FL12208">
            <v>561598.11</v>
          </cell>
        </row>
        <row r="12209">
          <cell r="FI12209" t="str">
            <v>WA</v>
          </cell>
          <cell r="FJ12209" t="str">
            <v>Living Room/Family Room</v>
          </cell>
          <cell r="FK12209" t="str">
            <v>EISAq</v>
          </cell>
          <cell r="FL12209">
            <v>287039.03399999999</v>
          </cell>
        </row>
        <row r="12210">
          <cell r="FI12210" t="str">
            <v>WA</v>
          </cell>
          <cell r="FJ12210" t="str">
            <v>Living Room/Family Room</v>
          </cell>
          <cell r="FK12210" t="str">
            <v>EISAx</v>
          </cell>
          <cell r="FL12210">
            <v>467998.42499999999</v>
          </cell>
        </row>
        <row r="12211">
          <cell r="FI12211" t="str">
            <v>WA</v>
          </cell>
          <cell r="FJ12211" t="str">
            <v>Other</v>
          </cell>
          <cell r="FK12211" t="str">
            <v>EISAnqnx</v>
          </cell>
          <cell r="FL12211">
            <v>155999.47500000001</v>
          </cell>
        </row>
        <row r="12212">
          <cell r="FI12212" t="str">
            <v>WA</v>
          </cell>
          <cell r="FJ12212" t="str">
            <v>Other</v>
          </cell>
          <cell r="FK12212" t="str">
            <v>EISAq</v>
          </cell>
          <cell r="FL12212">
            <v>413918.60699999996</v>
          </cell>
        </row>
        <row r="12213">
          <cell r="FI12213" t="str">
            <v>OR</v>
          </cell>
          <cell r="FJ12213" t="str">
            <v>Bathroom</v>
          </cell>
          <cell r="FK12213" t="str">
            <v>EISAnqnx</v>
          </cell>
          <cell r="FL12213">
            <v>462014.16</v>
          </cell>
        </row>
        <row r="12214">
          <cell r="FI12214" t="str">
            <v>OR</v>
          </cell>
          <cell r="FJ12214" t="str">
            <v>Bedrooms</v>
          </cell>
          <cell r="FK12214" t="str">
            <v>EISAnqnx</v>
          </cell>
          <cell r="FL12214">
            <v>462014.16</v>
          </cell>
        </row>
        <row r="12215">
          <cell r="FI12215" t="str">
            <v>OR</v>
          </cell>
          <cell r="FJ12215" t="str">
            <v>Bedrooms</v>
          </cell>
          <cell r="FK12215" t="str">
            <v>EISAq</v>
          </cell>
          <cell r="FL12215">
            <v>86627.654999999999</v>
          </cell>
        </row>
        <row r="12216">
          <cell r="FI12216" t="str">
            <v>OR</v>
          </cell>
          <cell r="FJ12216" t="str">
            <v>Exterior</v>
          </cell>
          <cell r="FK12216" t="str">
            <v>EISAnqnx</v>
          </cell>
          <cell r="FL12216">
            <v>231007.08</v>
          </cell>
        </row>
        <row r="12217">
          <cell r="FI12217" t="str">
            <v>OR</v>
          </cell>
          <cell r="FJ12217" t="str">
            <v>Exterior</v>
          </cell>
          <cell r="FK12217" t="str">
            <v>EISAx</v>
          </cell>
          <cell r="FL12217">
            <v>442763.57</v>
          </cell>
        </row>
        <row r="12218">
          <cell r="FI12218" t="str">
            <v>OR</v>
          </cell>
          <cell r="FJ12218" t="str">
            <v>Garage</v>
          </cell>
          <cell r="FK12218" t="str">
            <v>EISAq</v>
          </cell>
          <cell r="FL12218">
            <v>0</v>
          </cell>
        </row>
        <row r="12219">
          <cell r="FI12219" t="str">
            <v>OR</v>
          </cell>
          <cell r="FJ12219" t="str">
            <v>Kitchen</v>
          </cell>
          <cell r="FK12219" t="str">
            <v>EISAq</v>
          </cell>
          <cell r="FL12219">
            <v>269508.26</v>
          </cell>
        </row>
        <row r="12220">
          <cell r="FI12220" t="str">
            <v>OR</v>
          </cell>
          <cell r="FJ12220" t="str">
            <v>Living Room/Family Room</v>
          </cell>
          <cell r="FK12220" t="str">
            <v>EISAnqnx</v>
          </cell>
          <cell r="FL12220">
            <v>308009.44</v>
          </cell>
        </row>
        <row r="12221">
          <cell r="FI12221" t="str">
            <v>OR</v>
          </cell>
          <cell r="FJ12221" t="str">
            <v>Living Room/Family Room</v>
          </cell>
          <cell r="FK12221" t="str">
            <v>EISAq</v>
          </cell>
          <cell r="FL12221">
            <v>82777.536999999997</v>
          </cell>
        </row>
        <row r="12222">
          <cell r="FI12222" t="str">
            <v>OR</v>
          </cell>
          <cell r="FJ12222" t="str">
            <v>Other</v>
          </cell>
          <cell r="FK12222" t="str">
            <v>EISAnqnx</v>
          </cell>
          <cell r="FL12222">
            <v>231007.08</v>
          </cell>
        </row>
        <row r="12223">
          <cell r="FI12223" t="str">
            <v>OR</v>
          </cell>
          <cell r="FJ12223" t="str">
            <v>Other</v>
          </cell>
          <cell r="FK12223" t="str">
            <v>EISAq</v>
          </cell>
          <cell r="FL12223">
            <v>28875.884999999998</v>
          </cell>
        </row>
        <row r="12224">
          <cell r="FI12224" t="str">
            <v>WA</v>
          </cell>
          <cell r="FJ12224" t="str">
            <v>Bathroom</v>
          </cell>
          <cell r="FK12224" t="str">
            <v>EISAnqnx</v>
          </cell>
          <cell r="FL12224">
            <v>5399376.3999999994</v>
          </cell>
        </row>
        <row r="12225">
          <cell r="FI12225" t="str">
            <v>WA</v>
          </cell>
          <cell r="FJ12225" t="str">
            <v>Bedrooms</v>
          </cell>
          <cell r="FK12225" t="str">
            <v>EISAnqnx</v>
          </cell>
          <cell r="FL12225">
            <v>4908524</v>
          </cell>
        </row>
        <row r="12226">
          <cell r="FI12226" t="str">
            <v>WA</v>
          </cell>
          <cell r="FJ12226" t="str">
            <v>Exterior</v>
          </cell>
          <cell r="FK12226" t="str">
            <v>EISAq</v>
          </cell>
          <cell r="FL12226">
            <v>220883.58</v>
          </cell>
        </row>
        <row r="12227">
          <cell r="FI12227" t="str">
            <v>WA</v>
          </cell>
          <cell r="FJ12227" t="str">
            <v>Garage</v>
          </cell>
          <cell r="FK12227" t="str">
            <v>EISAnqnx</v>
          </cell>
          <cell r="FL12227">
            <v>1472557.2</v>
          </cell>
        </row>
        <row r="12228">
          <cell r="FI12228" t="str">
            <v>WA</v>
          </cell>
          <cell r="FJ12228" t="str">
            <v>Kitchen</v>
          </cell>
          <cell r="FK12228" t="str">
            <v>EISAnqnx</v>
          </cell>
          <cell r="FL12228">
            <v>2208835.7999999998</v>
          </cell>
        </row>
        <row r="12229">
          <cell r="FI12229" t="str">
            <v>WA</v>
          </cell>
          <cell r="FJ12229" t="str">
            <v>Living Room/Family Room</v>
          </cell>
          <cell r="FK12229" t="str">
            <v>EISAnqnx</v>
          </cell>
          <cell r="FL12229">
            <v>1472557.2</v>
          </cell>
        </row>
        <row r="12230">
          <cell r="FI12230" t="str">
            <v>WA</v>
          </cell>
          <cell r="FJ12230" t="str">
            <v>Living Room/Family Room</v>
          </cell>
          <cell r="FK12230" t="str">
            <v>EISAq</v>
          </cell>
          <cell r="FL12230">
            <v>294511.44</v>
          </cell>
        </row>
        <row r="12231">
          <cell r="FI12231" t="str">
            <v>WA</v>
          </cell>
          <cell r="FJ12231" t="str">
            <v>Other</v>
          </cell>
          <cell r="FK12231" t="str">
            <v>EISAnqnx</v>
          </cell>
          <cell r="FL12231">
            <v>2208835.7999999998</v>
          </cell>
        </row>
        <row r="12232">
          <cell r="FI12232" t="str">
            <v>WA</v>
          </cell>
          <cell r="FJ12232" t="str">
            <v>Other</v>
          </cell>
          <cell r="FK12232" t="str">
            <v>EISAq</v>
          </cell>
          <cell r="FL12232">
            <v>822177.77</v>
          </cell>
        </row>
        <row r="12233">
          <cell r="FI12233" t="str">
            <v>MT</v>
          </cell>
          <cell r="FJ12233" t="str">
            <v>Bathroom</v>
          </cell>
          <cell r="FK12233" t="str">
            <v>EISAnqnx</v>
          </cell>
          <cell r="FL12233">
            <v>159816.45000000001</v>
          </cell>
        </row>
        <row r="12234">
          <cell r="FI12234" t="str">
            <v>MT</v>
          </cell>
          <cell r="FJ12234" t="str">
            <v>Bedrooms</v>
          </cell>
          <cell r="FK12234" t="str">
            <v>EISAnqnx</v>
          </cell>
          <cell r="FL12234">
            <v>852354.4</v>
          </cell>
        </row>
        <row r="12235">
          <cell r="FI12235" t="str">
            <v>MT</v>
          </cell>
          <cell r="FJ12235" t="str">
            <v>Bedrooms</v>
          </cell>
          <cell r="FK12235" t="str">
            <v>EISAq</v>
          </cell>
          <cell r="FL12235">
            <v>115067.844</v>
          </cell>
        </row>
        <row r="12236">
          <cell r="FI12236" t="str">
            <v>MT</v>
          </cell>
          <cell r="FJ12236" t="str">
            <v>Bedrooms</v>
          </cell>
          <cell r="FK12236" t="str">
            <v>EISAx</v>
          </cell>
          <cell r="FL12236">
            <v>532721.5</v>
          </cell>
        </row>
        <row r="12237">
          <cell r="FI12237" t="str">
            <v>MT</v>
          </cell>
          <cell r="FJ12237" t="str">
            <v>Exterior</v>
          </cell>
          <cell r="FK12237" t="str">
            <v>EISAnqnx</v>
          </cell>
          <cell r="FL12237">
            <v>479449.35</v>
          </cell>
        </row>
        <row r="12238">
          <cell r="FI12238" t="str">
            <v>MT</v>
          </cell>
          <cell r="FJ12238" t="str">
            <v>Garage</v>
          </cell>
          <cell r="FK12238" t="str">
            <v>EISAnqnx</v>
          </cell>
          <cell r="FL12238">
            <v>0</v>
          </cell>
        </row>
        <row r="12239">
          <cell r="FI12239" t="str">
            <v>MT</v>
          </cell>
          <cell r="FJ12239" t="str">
            <v>Kitchen</v>
          </cell>
          <cell r="FK12239" t="str">
            <v>EISAnqnx</v>
          </cell>
          <cell r="FL12239">
            <v>639265.80000000005</v>
          </cell>
        </row>
        <row r="12240">
          <cell r="FI12240" t="str">
            <v>MT</v>
          </cell>
          <cell r="FJ12240" t="str">
            <v>Living Room/Family Room</v>
          </cell>
          <cell r="FK12240" t="str">
            <v>EISAnqnx</v>
          </cell>
          <cell r="FL12240">
            <v>85235.44</v>
          </cell>
        </row>
        <row r="12241">
          <cell r="FI12241" t="str">
            <v>MT</v>
          </cell>
          <cell r="FJ12241" t="str">
            <v>Living Room/Family Room</v>
          </cell>
          <cell r="FK12241" t="str">
            <v>EISAq</v>
          </cell>
          <cell r="FL12241">
            <v>202434.16999999998</v>
          </cell>
        </row>
        <row r="12242">
          <cell r="FI12242" t="str">
            <v>MT</v>
          </cell>
          <cell r="FJ12242" t="str">
            <v>Other</v>
          </cell>
          <cell r="FK12242" t="str">
            <v>EISAnqnx</v>
          </cell>
          <cell r="FL12242">
            <v>1470311.34</v>
          </cell>
        </row>
        <row r="12243">
          <cell r="FI12243" t="str">
            <v>MT</v>
          </cell>
          <cell r="FJ12243" t="str">
            <v>Other</v>
          </cell>
          <cell r="FK12243" t="str">
            <v>EISAx</v>
          </cell>
          <cell r="FL12243">
            <v>554030.36</v>
          </cell>
        </row>
        <row r="12244">
          <cell r="FI12244" t="str">
            <v>ID</v>
          </cell>
          <cell r="FJ12244" t="str">
            <v>Bathroom</v>
          </cell>
          <cell r="FK12244" t="str">
            <v>EISAnqnx</v>
          </cell>
          <cell r="FL12244">
            <v>1073218.5</v>
          </cell>
        </row>
        <row r="12245">
          <cell r="FI12245" t="str">
            <v>ID</v>
          </cell>
          <cell r="FJ12245" t="str">
            <v>Bedrooms</v>
          </cell>
          <cell r="FK12245" t="str">
            <v>EISAnqnx</v>
          </cell>
          <cell r="FL12245">
            <v>1872170.0499999998</v>
          </cell>
        </row>
        <row r="12246">
          <cell r="FI12246" t="str">
            <v>ID</v>
          </cell>
          <cell r="FJ12246" t="str">
            <v>Bedrooms</v>
          </cell>
          <cell r="FK12246" t="str">
            <v>EISAx</v>
          </cell>
          <cell r="FL12246">
            <v>214643.69999999998</v>
          </cell>
        </row>
        <row r="12247">
          <cell r="FI12247" t="str">
            <v>ID</v>
          </cell>
          <cell r="FJ12247" t="str">
            <v>Exterior</v>
          </cell>
          <cell r="FK12247" t="str">
            <v>EISAnqnx</v>
          </cell>
          <cell r="FL12247">
            <v>357739.5</v>
          </cell>
        </row>
        <row r="12248">
          <cell r="FI12248" t="str">
            <v>ID</v>
          </cell>
          <cell r="FJ12248" t="str">
            <v>Garage</v>
          </cell>
          <cell r="FK12248" t="str">
            <v>EISAnqnx</v>
          </cell>
          <cell r="FL12248">
            <v>310040.89999999997</v>
          </cell>
        </row>
        <row r="12249">
          <cell r="FI12249" t="str">
            <v>ID</v>
          </cell>
          <cell r="FJ12249" t="str">
            <v>Living Room/Family Room</v>
          </cell>
          <cell r="FK12249" t="str">
            <v>EISAnqnx</v>
          </cell>
          <cell r="FL12249">
            <v>2116625.375</v>
          </cell>
        </row>
        <row r="12250">
          <cell r="FI12250" t="str">
            <v>ID</v>
          </cell>
          <cell r="FJ12250" t="str">
            <v>Living Room/Family Room</v>
          </cell>
          <cell r="FK12250" t="str">
            <v>EISAq</v>
          </cell>
          <cell r="FL12250">
            <v>78702.689999999988</v>
          </cell>
        </row>
        <row r="12251">
          <cell r="FI12251" t="str">
            <v>ID</v>
          </cell>
          <cell r="FJ12251" t="str">
            <v>Living Room/Family Room</v>
          </cell>
          <cell r="FK12251" t="str">
            <v>EISAx</v>
          </cell>
          <cell r="FL12251">
            <v>834725.5</v>
          </cell>
        </row>
        <row r="12252">
          <cell r="FI12252" t="str">
            <v>ID</v>
          </cell>
          <cell r="FJ12252" t="str">
            <v>Other</v>
          </cell>
          <cell r="FK12252" t="str">
            <v>EISAnqnx</v>
          </cell>
          <cell r="FL12252">
            <v>1591940.7749999999</v>
          </cell>
        </row>
        <row r="12253">
          <cell r="FI12253" t="str">
            <v>ID</v>
          </cell>
          <cell r="FJ12253" t="str">
            <v>Other</v>
          </cell>
          <cell r="FK12253" t="str">
            <v>EISAq</v>
          </cell>
          <cell r="FL12253">
            <v>190794.4</v>
          </cell>
        </row>
        <row r="12254">
          <cell r="FI12254" t="str">
            <v>OR</v>
          </cell>
          <cell r="FJ12254" t="str">
            <v>Bathroom</v>
          </cell>
          <cell r="FK12254" t="str">
            <v>EISAq</v>
          </cell>
          <cell r="FL12254">
            <v>545486.37</v>
          </cell>
        </row>
        <row r="12255">
          <cell r="FI12255" t="str">
            <v>OR</v>
          </cell>
          <cell r="FJ12255" t="str">
            <v>Bedrooms</v>
          </cell>
          <cell r="FK12255" t="str">
            <v>EISAnqnx</v>
          </cell>
          <cell r="FL12255">
            <v>2975380.1999999997</v>
          </cell>
        </row>
        <row r="12256">
          <cell r="FI12256" t="str">
            <v>OR</v>
          </cell>
          <cell r="FJ12256" t="str">
            <v>Exterior</v>
          </cell>
          <cell r="FK12256" t="str">
            <v>EISAq</v>
          </cell>
          <cell r="FL12256">
            <v>123974.17499999999</v>
          </cell>
        </row>
        <row r="12257">
          <cell r="FI12257" t="str">
            <v>OR</v>
          </cell>
          <cell r="FJ12257" t="str">
            <v>Garage</v>
          </cell>
          <cell r="FK12257" t="str">
            <v>EISAq</v>
          </cell>
          <cell r="FL12257">
            <v>1586869.44</v>
          </cell>
        </row>
        <row r="12258">
          <cell r="FI12258" t="str">
            <v>OR</v>
          </cell>
          <cell r="FJ12258" t="str">
            <v>Kitchen</v>
          </cell>
          <cell r="FK12258" t="str">
            <v>EISAq</v>
          </cell>
          <cell r="FL12258">
            <v>900879.005</v>
          </cell>
        </row>
        <row r="12259">
          <cell r="FI12259" t="str">
            <v>OR</v>
          </cell>
          <cell r="FJ12259" t="str">
            <v>Living Room/Family Room</v>
          </cell>
          <cell r="FK12259" t="str">
            <v>EISAq</v>
          </cell>
          <cell r="FL12259">
            <v>727315.15999999992</v>
          </cell>
        </row>
        <row r="12260">
          <cell r="FI12260" t="str">
            <v>OR</v>
          </cell>
          <cell r="FJ12260" t="str">
            <v>Other</v>
          </cell>
          <cell r="FK12260" t="str">
            <v>EISAnqnx</v>
          </cell>
          <cell r="FL12260">
            <v>991793.39999999991</v>
          </cell>
        </row>
        <row r="12261">
          <cell r="FI12261" t="str">
            <v>MT</v>
          </cell>
          <cell r="FJ12261" t="str">
            <v>Bathroom</v>
          </cell>
          <cell r="FK12261" t="str">
            <v>EISAnqnx</v>
          </cell>
          <cell r="FL12261">
            <v>3803631.51</v>
          </cell>
        </row>
        <row r="12262">
          <cell r="FI12262" t="str">
            <v>MT</v>
          </cell>
          <cell r="FJ12262" t="str">
            <v>Bathroom</v>
          </cell>
          <cell r="FK12262" t="str">
            <v>EISAx</v>
          </cell>
          <cell r="FL12262">
            <v>639265.80000000005</v>
          </cell>
        </row>
        <row r="12263">
          <cell r="FI12263" t="str">
            <v>MT</v>
          </cell>
          <cell r="FJ12263" t="str">
            <v>Bedrooms</v>
          </cell>
          <cell r="FK12263" t="str">
            <v>EISAnqnx</v>
          </cell>
          <cell r="FL12263">
            <v>1502274.63</v>
          </cell>
        </row>
        <row r="12264">
          <cell r="FI12264" t="str">
            <v>MT</v>
          </cell>
          <cell r="FJ12264" t="str">
            <v>Bedrooms</v>
          </cell>
          <cell r="FK12264" t="str">
            <v>EISAx</v>
          </cell>
          <cell r="FL12264">
            <v>1470311.34</v>
          </cell>
        </row>
        <row r="12265">
          <cell r="FI12265" t="str">
            <v>MT</v>
          </cell>
          <cell r="FJ12265" t="str">
            <v>Exterior</v>
          </cell>
          <cell r="FK12265" t="str">
            <v>EISAnqnx</v>
          </cell>
          <cell r="FL12265">
            <v>511412.64</v>
          </cell>
        </row>
        <row r="12266">
          <cell r="FI12266" t="str">
            <v>MT</v>
          </cell>
          <cell r="FJ12266" t="str">
            <v>Exterior</v>
          </cell>
          <cell r="FK12266" t="str">
            <v>EISAx</v>
          </cell>
          <cell r="FL12266">
            <v>479449.35</v>
          </cell>
        </row>
        <row r="12267">
          <cell r="FI12267" t="str">
            <v>MT</v>
          </cell>
          <cell r="FJ12267" t="str">
            <v>Garage</v>
          </cell>
          <cell r="FK12267" t="str">
            <v>EISAnqnx</v>
          </cell>
          <cell r="FL12267">
            <v>639265.80000000005</v>
          </cell>
        </row>
        <row r="12268">
          <cell r="FI12268" t="str">
            <v>MT</v>
          </cell>
          <cell r="FJ12268" t="str">
            <v>Kitchen</v>
          </cell>
          <cell r="FK12268" t="str">
            <v>EISAx</v>
          </cell>
          <cell r="FL12268">
            <v>831045.54</v>
          </cell>
        </row>
        <row r="12269">
          <cell r="FI12269" t="str">
            <v>MT</v>
          </cell>
          <cell r="FJ12269" t="str">
            <v>Living Room/Family Room</v>
          </cell>
          <cell r="FK12269" t="str">
            <v>EISAnqnx</v>
          </cell>
          <cell r="FL12269">
            <v>543375.92999999993</v>
          </cell>
        </row>
        <row r="12270">
          <cell r="FI12270" t="str">
            <v>MT</v>
          </cell>
          <cell r="FJ12270" t="str">
            <v>Living Room/Family Room</v>
          </cell>
          <cell r="FK12270" t="str">
            <v>EISAx</v>
          </cell>
          <cell r="FL12270">
            <v>3473344.18</v>
          </cell>
        </row>
        <row r="12271">
          <cell r="FI12271" t="str">
            <v>MT</v>
          </cell>
          <cell r="FJ12271" t="str">
            <v>Other</v>
          </cell>
          <cell r="FK12271" t="str">
            <v>EISAnqnx</v>
          </cell>
          <cell r="FL12271">
            <v>1278531.6000000001</v>
          </cell>
        </row>
        <row r="12272">
          <cell r="FI12272" t="str">
            <v>MT</v>
          </cell>
          <cell r="FJ12272" t="str">
            <v>Other</v>
          </cell>
          <cell r="FK12272" t="str">
            <v>EISAx</v>
          </cell>
          <cell r="FL12272">
            <v>2620989.7799999998</v>
          </cell>
        </row>
        <row r="12273">
          <cell r="FI12273" t="str">
            <v>WA</v>
          </cell>
          <cell r="FJ12273" t="str">
            <v>Bathroom</v>
          </cell>
          <cell r="FK12273" t="str">
            <v>EISAnqnx</v>
          </cell>
          <cell r="FL12273">
            <v>1066401.28</v>
          </cell>
        </row>
        <row r="12274">
          <cell r="FI12274" t="str">
            <v>WA</v>
          </cell>
          <cell r="FJ12274" t="str">
            <v>Bathroom</v>
          </cell>
          <cell r="FK12274" t="str">
            <v>EISAq</v>
          </cell>
          <cell r="FL12274">
            <v>28564.32</v>
          </cell>
        </row>
        <row r="12275">
          <cell r="FI12275" t="str">
            <v>WA</v>
          </cell>
          <cell r="FJ12275" t="str">
            <v>Bedrooms</v>
          </cell>
          <cell r="FK12275" t="str">
            <v>EISAnqnx</v>
          </cell>
          <cell r="FL12275">
            <v>1904288</v>
          </cell>
        </row>
        <row r="12276">
          <cell r="FI12276" t="str">
            <v>WA</v>
          </cell>
          <cell r="FJ12276" t="str">
            <v>Bedrooms</v>
          </cell>
          <cell r="FK12276" t="str">
            <v>EISAx</v>
          </cell>
          <cell r="FL12276">
            <v>542722.07999999996</v>
          </cell>
        </row>
        <row r="12277">
          <cell r="FI12277" t="str">
            <v>WA</v>
          </cell>
          <cell r="FJ12277" t="str">
            <v>Exterior</v>
          </cell>
          <cell r="FK12277" t="str">
            <v>EISAnqnx</v>
          </cell>
          <cell r="FL12277">
            <v>1199701.44</v>
          </cell>
        </row>
        <row r="12278">
          <cell r="FI12278" t="str">
            <v>WA</v>
          </cell>
          <cell r="FJ12278" t="str">
            <v>Exterior</v>
          </cell>
          <cell r="FK12278" t="str">
            <v>EISAx</v>
          </cell>
          <cell r="FL12278">
            <v>285643.2</v>
          </cell>
        </row>
        <row r="12279">
          <cell r="FI12279" t="str">
            <v>WA</v>
          </cell>
          <cell r="FJ12279" t="str">
            <v>Garage</v>
          </cell>
          <cell r="FK12279" t="str">
            <v>EISAnqnx</v>
          </cell>
          <cell r="FL12279">
            <v>799800.96</v>
          </cell>
        </row>
        <row r="12280">
          <cell r="FI12280" t="str">
            <v>WA</v>
          </cell>
          <cell r="FJ12280" t="str">
            <v>Kitchen</v>
          </cell>
          <cell r="FK12280" t="str">
            <v>EISAq</v>
          </cell>
          <cell r="FL12280">
            <v>304686.08000000002</v>
          </cell>
        </row>
        <row r="12281">
          <cell r="FI12281" t="str">
            <v>WA</v>
          </cell>
          <cell r="FJ12281" t="str">
            <v>Living Room/Family Room</v>
          </cell>
          <cell r="FK12281" t="str">
            <v>EISAnqnx</v>
          </cell>
          <cell r="FL12281">
            <v>799800.96</v>
          </cell>
        </row>
        <row r="12282">
          <cell r="FI12282" t="str">
            <v>WA</v>
          </cell>
          <cell r="FJ12282" t="str">
            <v>Living Room/Family Room</v>
          </cell>
          <cell r="FK12282" t="str">
            <v>EISAx</v>
          </cell>
          <cell r="FL12282">
            <v>380857.59999999998</v>
          </cell>
        </row>
        <row r="12283">
          <cell r="FI12283" t="str">
            <v>WA</v>
          </cell>
          <cell r="FJ12283" t="str">
            <v>Other</v>
          </cell>
          <cell r="FK12283" t="str">
            <v>EISAnqnx</v>
          </cell>
          <cell r="FL12283">
            <v>1218744.3200000001</v>
          </cell>
        </row>
        <row r="12284">
          <cell r="FI12284" t="str">
            <v>WA</v>
          </cell>
          <cell r="FJ12284" t="str">
            <v>Other</v>
          </cell>
          <cell r="FK12284" t="str">
            <v>EISAq</v>
          </cell>
          <cell r="FL12284">
            <v>304686.08000000002</v>
          </cell>
        </row>
        <row r="12285">
          <cell r="FI12285" t="str">
            <v>WA</v>
          </cell>
          <cell r="FJ12285" t="str">
            <v>Other</v>
          </cell>
          <cell r="FK12285" t="str">
            <v>EISAx</v>
          </cell>
          <cell r="FL12285">
            <v>714108</v>
          </cell>
        </row>
        <row r="12286">
          <cell r="FI12286" t="str">
            <v>OR</v>
          </cell>
          <cell r="FJ12286" t="str">
            <v>Bathroom</v>
          </cell>
          <cell r="FK12286" t="str">
            <v>EISAq</v>
          </cell>
          <cell r="FL12286">
            <v>167719.96799999999</v>
          </cell>
        </row>
        <row r="12287">
          <cell r="FI12287" t="str">
            <v>OR</v>
          </cell>
          <cell r="FJ12287" t="str">
            <v>Bedrooms</v>
          </cell>
          <cell r="FK12287" t="str">
            <v>EISAnqnx</v>
          </cell>
          <cell r="FL12287">
            <v>96761.52</v>
          </cell>
        </row>
        <row r="12288">
          <cell r="FI12288" t="str">
            <v>OR</v>
          </cell>
          <cell r="FJ12288" t="str">
            <v>Bedrooms</v>
          </cell>
          <cell r="FK12288" t="str">
            <v>EISAq</v>
          </cell>
          <cell r="FL12288">
            <v>132240.74400000001</v>
          </cell>
        </row>
        <row r="12289">
          <cell r="FI12289" t="str">
            <v>OR</v>
          </cell>
          <cell r="FJ12289" t="str">
            <v>Bedrooms</v>
          </cell>
          <cell r="FK12289" t="str">
            <v>EISAx</v>
          </cell>
          <cell r="FL12289">
            <v>80634.600000000006</v>
          </cell>
        </row>
        <row r="12290">
          <cell r="FI12290" t="str">
            <v>OR</v>
          </cell>
          <cell r="FJ12290" t="str">
            <v>Exterior</v>
          </cell>
          <cell r="FK12290" t="str">
            <v>EISAq</v>
          </cell>
          <cell r="FL12290">
            <v>169332.66</v>
          </cell>
        </row>
        <row r="12291">
          <cell r="FI12291" t="str">
            <v>OR</v>
          </cell>
          <cell r="FJ12291" t="str">
            <v>Garage</v>
          </cell>
          <cell r="FK12291" t="str">
            <v>EISAq</v>
          </cell>
          <cell r="FL12291">
            <v>145142.28</v>
          </cell>
        </row>
        <row r="12292">
          <cell r="FI12292" t="str">
            <v>OR</v>
          </cell>
          <cell r="FJ12292" t="str">
            <v>Kitchen</v>
          </cell>
          <cell r="FK12292" t="str">
            <v>EISAq</v>
          </cell>
          <cell r="FL12292">
            <v>251579.95199999999</v>
          </cell>
        </row>
        <row r="12293">
          <cell r="FI12293" t="str">
            <v>OR</v>
          </cell>
          <cell r="FJ12293" t="str">
            <v>Kitchen</v>
          </cell>
          <cell r="FK12293" t="str">
            <v>EISAx</v>
          </cell>
          <cell r="FL12293">
            <v>64507.68</v>
          </cell>
        </row>
        <row r="12294">
          <cell r="FI12294" t="str">
            <v>OR</v>
          </cell>
          <cell r="FJ12294" t="str">
            <v>Living Room/Family Room</v>
          </cell>
          <cell r="FK12294" t="str">
            <v>EISAq</v>
          </cell>
          <cell r="FL12294">
            <v>72571.14</v>
          </cell>
        </row>
        <row r="12295">
          <cell r="FI12295" t="str">
            <v>OR</v>
          </cell>
          <cell r="FJ12295" t="str">
            <v>Other</v>
          </cell>
          <cell r="FK12295" t="str">
            <v>EISAq</v>
          </cell>
          <cell r="FL12295">
            <v>59669.603999999999</v>
          </cell>
        </row>
        <row r="12296">
          <cell r="FI12296" t="str">
            <v>ID</v>
          </cell>
          <cell r="FJ12296" t="str">
            <v>Bathroom</v>
          </cell>
          <cell r="FK12296" t="str">
            <v>EISAnqnx</v>
          </cell>
          <cell r="FL12296">
            <v>3066468.8400000003</v>
          </cell>
        </row>
        <row r="12297">
          <cell r="FI12297" t="str">
            <v>ID</v>
          </cell>
          <cell r="FJ12297" t="str">
            <v>Bathroom</v>
          </cell>
          <cell r="FK12297" t="str">
            <v>EISAq</v>
          </cell>
          <cell r="FL12297">
            <v>83286.808000000005</v>
          </cell>
        </row>
        <row r="12298">
          <cell r="FI12298" t="str">
            <v>ID</v>
          </cell>
          <cell r="FJ12298" t="str">
            <v>Bedrooms</v>
          </cell>
          <cell r="FK12298" t="str">
            <v>EISAnqnx</v>
          </cell>
          <cell r="FL12298">
            <v>3539689.3400000003</v>
          </cell>
        </row>
        <row r="12299">
          <cell r="FI12299" t="str">
            <v>ID</v>
          </cell>
          <cell r="FJ12299" t="str">
            <v>Bedrooms</v>
          </cell>
          <cell r="FK12299" t="str">
            <v>EISAq</v>
          </cell>
          <cell r="FL12299">
            <v>166573.61600000001</v>
          </cell>
        </row>
        <row r="12300">
          <cell r="FI12300" t="str">
            <v>ID</v>
          </cell>
          <cell r="FJ12300" t="str">
            <v>Bedrooms</v>
          </cell>
          <cell r="FK12300" t="str">
            <v>EISAx</v>
          </cell>
          <cell r="FL12300">
            <v>567864.6</v>
          </cell>
        </row>
        <row r="12301">
          <cell r="FI12301" t="str">
            <v>ID</v>
          </cell>
          <cell r="FJ12301" t="str">
            <v>Exterior</v>
          </cell>
          <cell r="FK12301" t="str">
            <v>EISAq</v>
          </cell>
          <cell r="FL12301">
            <v>249860.424</v>
          </cell>
        </row>
        <row r="12302">
          <cell r="FI12302" t="str">
            <v>ID</v>
          </cell>
          <cell r="FJ12302" t="str">
            <v>Exterior</v>
          </cell>
          <cell r="FK12302" t="str">
            <v>EISAx</v>
          </cell>
          <cell r="FL12302">
            <v>1135729.2</v>
          </cell>
        </row>
        <row r="12303">
          <cell r="FI12303" t="str">
            <v>ID</v>
          </cell>
          <cell r="FJ12303" t="str">
            <v>Garage</v>
          </cell>
          <cell r="FK12303" t="str">
            <v>EISAnqnx</v>
          </cell>
          <cell r="FL12303">
            <v>227145.84</v>
          </cell>
        </row>
        <row r="12304">
          <cell r="FI12304" t="str">
            <v>ID</v>
          </cell>
          <cell r="FJ12304" t="str">
            <v>Garage</v>
          </cell>
          <cell r="FK12304" t="str">
            <v>EISAq</v>
          </cell>
          <cell r="FL12304">
            <v>484577.79200000002</v>
          </cell>
        </row>
        <row r="12305">
          <cell r="FI12305" t="str">
            <v>ID</v>
          </cell>
          <cell r="FJ12305" t="str">
            <v>Kitchen</v>
          </cell>
          <cell r="FK12305" t="str">
            <v>EISAnqnx</v>
          </cell>
          <cell r="FL12305">
            <v>719295.16</v>
          </cell>
        </row>
        <row r="12306">
          <cell r="FI12306" t="str">
            <v>ID</v>
          </cell>
          <cell r="FJ12306" t="str">
            <v>Kitchen</v>
          </cell>
          <cell r="FK12306" t="str">
            <v>EISAq</v>
          </cell>
          <cell r="FL12306">
            <v>83286.808000000005</v>
          </cell>
        </row>
        <row r="12307">
          <cell r="FI12307" t="str">
            <v>ID</v>
          </cell>
          <cell r="FJ12307" t="str">
            <v>Living Room/Family Room</v>
          </cell>
          <cell r="FK12307" t="str">
            <v>EISAnqnx</v>
          </cell>
          <cell r="FL12307">
            <v>2555390.7000000002</v>
          </cell>
        </row>
        <row r="12308">
          <cell r="FI12308" t="str">
            <v>ID</v>
          </cell>
          <cell r="FJ12308" t="str">
            <v>Living Room/Family Room</v>
          </cell>
          <cell r="FK12308" t="str">
            <v>EISAx</v>
          </cell>
          <cell r="FL12308">
            <v>1855024.36</v>
          </cell>
        </row>
        <row r="12309">
          <cell r="FI12309" t="str">
            <v>ID</v>
          </cell>
          <cell r="FJ12309" t="str">
            <v>Other</v>
          </cell>
          <cell r="FK12309" t="str">
            <v>EISAnqnx</v>
          </cell>
          <cell r="FL12309">
            <v>1135729.2</v>
          </cell>
        </row>
        <row r="12310">
          <cell r="FI12310" t="str">
            <v>ID</v>
          </cell>
          <cell r="FJ12310" t="str">
            <v>Other</v>
          </cell>
          <cell r="FK12310" t="str">
            <v>EISAq</v>
          </cell>
          <cell r="FL12310">
            <v>249860.424</v>
          </cell>
        </row>
        <row r="12311">
          <cell r="FI12311" t="str">
            <v>MT</v>
          </cell>
          <cell r="FJ12311" t="str">
            <v>Bathroom</v>
          </cell>
          <cell r="FK12311" t="str">
            <v>EISAnqnx</v>
          </cell>
          <cell r="FL12311">
            <v>1534237.92</v>
          </cell>
        </row>
        <row r="12312">
          <cell r="FI12312" t="str">
            <v>MT</v>
          </cell>
          <cell r="FJ12312" t="str">
            <v>Bedrooms</v>
          </cell>
          <cell r="FK12312" t="str">
            <v>EISAnqnx</v>
          </cell>
          <cell r="FL12312">
            <v>703192.38</v>
          </cell>
        </row>
        <row r="12313">
          <cell r="FI12313" t="str">
            <v>MT</v>
          </cell>
          <cell r="FJ12313" t="str">
            <v>Bedrooms</v>
          </cell>
          <cell r="FK12313" t="str">
            <v>EISAq</v>
          </cell>
          <cell r="FL12313">
            <v>59664.807999999997</v>
          </cell>
        </row>
        <row r="12314">
          <cell r="FI12314" t="str">
            <v>MT</v>
          </cell>
          <cell r="FJ12314" t="str">
            <v>Exterior</v>
          </cell>
          <cell r="FK12314" t="str">
            <v>EISAx</v>
          </cell>
          <cell r="FL12314">
            <v>969553.13</v>
          </cell>
        </row>
        <row r="12315">
          <cell r="FI12315" t="str">
            <v>MT</v>
          </cell>
          <cell r="FJ12315" t="str">
            <v>Kitchen</v>
          </cell>
          <cell r="FK12315" t="str">
            <v>EISAx</v>
          </cell>
          <cell r="FL12315">
            <v>692537.95</v>
          </cell>
        </row>
        <row r="12316">
          <cell r="FI12316" t="str">
            <v>MT</v>
          </cell>
          <cell r="FJ12316" t="str">
            <v>Living Room/Family Room</v>
          </cell>
          <cell r="FK12316" t="str">
            <v>EISAnqnx</v>
          </cell>
          <cell r="FL12316">
            <v>127853.16</v>
          </cell>
        </row>
        <row r="12317">
          <cell r="FI12317" t="str">
            <v>MT</v>
          </cell>
          <cell r="FJ12317" t="str">
            <v>Living Room/Family Room</v>
          </cell>
          <cell r="FK12317" t="str">
            <v>EISAx</v>
          </cell>
          <cell r="FL12317">
            <v>916280.98</v>
          </cell>
        </row>
        <row r="12318">
          <cell r="FI12318" t="str">
            <v>MT</v>
          </cell>
          <cell r="FJ12318" t="str">
            <v>Other</v>
          </cell>
          <cell r="FK12318" t="str">
            <v>EISAnqnx</v>
          </cell>
          <cell r="FL12318">
            <v>639265.80000000005</v>
          </cell>
        </row>
        <row r="12319">
          <cell r="FI12319" t="str">
            <v>MT</v>
          </cell>
          <cell r="FJ12319" t="str">
            <v>Other</v>
          </cell>
          <cell r="FK12319" t="str">
            <v>EISAq</v>
          </cell>
          <cell r="FL12319">
            <v>196041.51199999999</v>
          </cell>
        </row>
        <row r="12320">
          <cell r="FI12320" t="str">
            <v>MT</v>
          </cell>
          <cell r="FJ12320" t="str">
            <v>Other</v>
          </cell>
          <cell r="FK12320" t="str">
            <v>EISAx</v>
          </cell>
          <cell r="FL12320">
            <v>1608818.93</v>
          </cell>
        </row>
        <row r="12321">
          <cell r="FI12321" t="str">
            <v>MT</v>
          </cell>
          <cell r="FJ12321" t="str">
            <v>Bathroom</v>
          </cell>
          <cell r="FK12321" t="str">
            <v>EISAnqnx</v>
          </cell>
          <cell r="FL12321">
            <v>340941.76</v>
          </cell>
        </row>
        <row r="12322">
          <cell r="FI12322" t="str">
            <v>MT</v>
          </cell>
          <cell r="FJ12322" t="str">
            <v>Bedrooms</v>
          </cell>
          <cell r="FK12322" t="str">
            <v>EISAnqnx</v>
          </cell>
          <cell r="FL12322">
            <v>841699.97</v>
          </cell>
        </row>
        <row r="12323">
          <cell r="FI12323" t="str">
            <v>MT</v>
          </cell>
          <cell r="FJ12323" t="str">
            <v>Exterior</v>
          </cell>
          <cell r="FK12323" t="str">
            <v>EISAnqnx</v>
          </cell>
          <cell r="FL12323">
            <v>255706.32</v>
          </cell>
        </row>
        <row r="12324">
          <cell r="FI12324" t="str">
            <v>MT</v>
          </cell>
          <cell r="FJ12324" t="str">
            <v>Kitchen</v>
          </cell>
          <cell r="FK12324" t="str">
            <v>EISAq</v>
          </cell>
          <cell r="FL12324">
            <v>136376.704</v>
          </cell>
        </row>
        <row r="12325">
          <cell r="FI12325" t="str">
            <v>MT</v>
          </cell>
          <cell r="FJ12325" t="str">
            <v>Living Room/Family Room</v>
          </cell>
          <cell r="FK12325" t="str">
            <v>EISAnqnx</v>
          </cell>
          <cell r="FL12325">
            <v>745810.1</v>
          </cell>
        </row>
        <row r="12326">
          <cell r="FI12326" t="str">
            <v>MT</v>
          </cell>
          <cell r="FJ12326" t="str">
            <v>Other</v>
          </cell>
          <cell r="FK12326" t="str">
            <v>EISAq</v>
          </cell>
          <cell r="FL12326">
            <v>168339.99400000001</v>
          </cell>
        </row>
        <row r="12327">
          <cell r="FI12327" t="str">
            <v>MT</v>
          </cell>
          <cell r="FJ12327" t="str">
            <v>Other</v>
          </cell>
          <cell r="FK12327" t="str">
            <v>EISAx</v>
          </cell>
          <cell r="FL12327">
            <v>159816.45000000001</v>
          </cell>
        </row>
        <row r="12328">
          <cell r="FI12328" t="str">
            <v>WA</v>
          </cell>
          <cell r="FJ12328" t="str">
            <v>Bathroom</v>
          </cell>
          <cell r="FK12328" t="str">
            <v>EISAnqnx</v>
          </cell>
          <cell r="FL12328">
            <v>707197.62</v>
          </cell>
        </row>
        <row r="12329">
          <cell r="FI12329" t="str">
            <v>WA</v>
          </cell>
          <cell r="FJ12329" t="str">
            <v>Bathroom</v>
          </cell>
          <cell r="FK12329" t="str">
            <v>EISAq</v>
          </cell>
          <cell r="FL12329">
            <v>249599.16</v>
          </cell>
        </row>
        <row r="12330">
          <cell r="FI12330" t="str">
            <v>WA</v>
          </cell>
          <cell r="FJ12330" t="str">
            <v>Bedrooms</v>
          </cell>
          <cell r="FK12330" t="str">
            <v>EISAnqnx</v>
          </cell>
          <cell r="FL12330">
            <v>499198.32</v>
          </cell>
        </row>
        <row r="12331">
          <cell r="FI12331" t="str">
            <v>WA</v>
          </cell>
          <cell r="FJ12331" t="str">
            <v>Bedrooms</v>
          </cell>
          <cell r="FK12331" t="str">
            <v>EISAq</v>
          </cell>
          <cell r="FL12331">
            <v>332798.88</v>
          </cell>
        </row>
        <row r="12332">
          <cell r="FI12332" t="str">
            <v>WA</v>
          </cell>
          <cell r="FJ12332" t="str">
            <v>Exterior</v>
          </cell>
          <cell r="FK12332" t="str">
            <v>EISAq</v>
          </cell>
          <cell r="FL12332">
            <v>143519.51699999999</v>
          </cell>
        </row>
        <row r="12333">
          <cell r="FI12333" t="str">
            <v>WA</v>
          </cell>
          <cell r="FJ12333" t="str">
            <v>Exterior</v>
          </cell>
          <cell r="FK12333" t="str">
            <v>EISAx</v>
          </cell>
          <cell r="FL12333">
            <v>831997.2</v>
          </cell>
        </row>
        <row r="12334">
          <cell r="FI12334" t="str">
            <v>WA</v>
          </cell>
          <cell r="FJ12334" t="str">
            <v>Garage</v>
          </cell>
          <cell r="FK12334" t="str">
            <v>EISAq</v>
          </cell>
          <cell r="FL12334">
            <v>998396.64</v>
          </cell>
        </row>
        <row r="12335">
          <cell r="FI12335" t="str">
            <v>WA</v>
          </cell>
          <cell r="FJ12335" t="str">
            <v>Kitchen</v>
          </cell>
          <cell r="FK12335" t="str">
            <v>EISAnqnx</v>
          </cell>
          <cell r="FL12335">
            <v>415998.6</v>
          </cell>
        </row>
        <row r="12336">
          <cell r="FI12336" t="str">
            <v>WA</v>
          </cell>
          <cell r="FJ12336" t="str">
            <v>Kitchen</v>
          </cell>
          <cell r="FK12336" t="str">
            <v>EISAx</v>
          </cell>
          <cell r="FL12336">
            <v>540798.17999999993</v>
          </cell>
        </row>
        <row r="12337">
          <cell r="FI12337" t="str">
            <v>WA</v>
          </cell>
          <cell r="FJ12337" t="str">
            <v>Living Room/Family Room</v>
          </cell>
          <cell r="FK12337" t="str">
            <v>EISAnqnx</v>
          </cell>
          <cell r="FL12337">
            <v>415998.6</v>
          </cell>
        </row>
        <row r="12338">
          <cell r="FI12338" t="str">
            <v>WA</v>
          </cell>
          <cell r="FJ12338" t="str">
            <v>Living Room/Family Room</v>
          </cell>
          <cell r="FK12338" t="str">
            <v>EISAq</v>
          </cell>
          <cell r="FL12338">
            <v>291199.02</v>
          </cell>
        </row>
        <row r="12339">
          <cell r="FI12339" t="str">
            <v>WA</v>
          </cell>
          <cell r="FJ12339" t="str">
            <v>Other</v>
          </cell>
          <cell r="FK12339" t="str">
            <v>EISAnqnx</v>
          </cell>
          <cell r="FL12339">
            <v>956796.78</v>
          </cell>
        </row>
        <row r="12340">
          <cell r="FI12340" t="str">
            <v>WA</v>
          </cell>
          <cell r="FJ12340" t="str">
            <v>Other</v>
          </cell>
          <cell r="FK12340" t="str">
            <v>EISAq</v>
          </cell>
          <cell r="FL12340">
            <v>480478.38299999997</v>
          </cell>
        </row>
        <row r="12341">
          <cell r="FI12341" t="str">
            <v>WA</v>
          </cell>
          <cell r="FJ12341" t="str">
            <v>Bathroom</v>
          </cell>
          <cell r="FK12341" t="str">
            <v>EISAnqnx</v>
          </cell>
          <cell r="FL12341">
            <v>1028315.52</v>
          </cell>
        </row>
        <row r="12342">
          <cell r="FI12342" t="str">
            <v>WA</v>
          </cell>
          <cell r="FJ12342" t="str">
            <v>Bathroom</v>
          </cell>
          <cell r="FK12342" t="str">
            <v>EISAq</v>
          </cell>
          <cell r="FL12342">
            <v>85692.96</v>
          </cell>
        </row>
        <row r="12343">
          <cell r="FI12343" t="str">
            <v>WA</v>
          </cell>
          <cell r="FJ12343" t="str">
            <v>Bathroom</v>
          </cell>
          <cell r="FK12343" t="str">
            <v>EISAx</v>
          </cell>
          <cell r="FL12343">
            <v>304686.08000000002</v>
          </cell>
        </row>
        <row r="12344">
          <cell r="FI12344" t="str">
            <v>WA</v>
          </cell>
          <cell r="FJ12344" t="str">
            <v>Bedrooms</v>
          </cell>
          <cell r="FK12344" t="str">
            <v>EISAnqnx</v>
          </cell>
          <cell r="FL12344">
            <v>799800.96</v>
          </cell>
        </row>
        <row r="12345">
          <cell r="FI12345" t="str">
            <v>WA</v>
          </cell>
          <cell r="FJ12345" t="str">
            <v>Bedrooms</v>
          </cell>
          <cell r="FK12345" t="str">
            <v>EISAq</v>
          </cell>
          <cell r="FL12345">
            <v>85692.96</v>
          </cell>
        </row>
        <row r="12346">
          <cell r="FI12346" t="str">
            <v>WA</v>
          </cell>
          <cell r="FJ12346" t="str">
            <v>Exterior</v>
          </cell>
          <cell r="FK12346" t="str">
            <v>EISAq</v>
          </cell>
          <cell r="FL12346">
            <v>85692.96</v>
          </cell>
        </row>
        <row r="12347">
          <cell r="FI12347" t="str">
            <v>WA</v>
          </cell>
          <cell r="FJ12347" t="str">
            <v>Exterior</v>
          </cell>
          <cell r="FK12347" t="str">
            <v>EISAx</v>
          </cell>
          <cell r="FL12347">
            <v>380857.59999999998</v>
          </cell>
        </row>
        <row r="12348">
          <cell r="FI12348" t="str">
            <v>WA</v>
          </cell>
          <cell r="FJ12348" t="str">
            <v>Garage</v>
          </cell>
          <cell r="FK12348" t="str">
            <v>EISAq</v>
          </cell>
          <cell r="FL12348">
            <v>1523430.3999999999</v>
          </cell>
        </row>
        <row r="12349">
          <cell r="FI12349" t="str">
            <v>WA</v>
          </cell>
          <cell r="FJ12349" t="str">
            <v>Kitchen</v>
          </cell>
          <cell r="FK12349" t="str">
            <v>EISAq</v>
          </cell>
          <cell r="FL12349">
            <v>571286.4</v>
          </cell>
        </row>
        <row r="12350">
          <cell r="FI12350" t="str">
            <v>WA</v>
          </cell>
          <cell r="FJ12350" t="str">
            <v>Kitchen</v>
          </cell>
          <cell r="FK12350" t="str">
            <v>EISAx</v>
          </cell>
          <cell r="FL12350">
            <v>228514.56</v>
          </cell>
        </row>
        <row r="12351">
          <cell r="FI12351" t="str">
            <v>WA</v>
          </cell>
          <cell r="FJ12351" t="str">
            <v>Living Room/Family Room</v>
          </cell>
          <cell r="FK12351" t="str">
            <v>EISAq</v>
          </cell>
          <cell r="FL12351">
            <v>28564.32</v>
          </cell>
        </row>
        <row r="12352">
          <cell r="FI12352" t="str">
            <v>WA</v>
          </cell>
          <cell r="FJ12352" t="str">
            <v>Living Room/Family Room</v>
          </cell>
          <cell r="FK12352" t="str">
            <v>EISAx</v>
          </cell>
          <cell r="FL12352">
            <v>247557.44</v>
          </cell>
        </row>
        <row r="12353">
          <cell r="FI12353" t="str">
            <v>WA</v>
          </cell>
          <cell r="FJ12353" t="str">
            <v>Other</v>
          </cell>
          <cell r="FK12353" t="str">
            <v>EISAnqnx</v>
          </cell>
          <cell r="FL12353">
            <v>457029.12</v>
          </cell>
        </row>
        <row r="12354">
          <cell r="FI12354" t="str">
            <v>WA</v>
          </cell>
          <cell r="FJ12354" t="str">
            <v>Other</v>
          </cell>
          <cell r="FK12354" t="str">
            <v>EISAq</v>
          </cell>
          <cell r="FL12354">
            <v>57128.639999999999</v>
          </cell>
        </row>
        <row r="12355">
          <cell r="FI12355" t="str">
            <v>WA</v>
          </cell>
          <cell r="FJ12355" t="str">
            <v>Other</v>
          </cell>
          <cell r="FK12355" t="str">
            <v>EISAx</v>
          </cell>
          <cell r="FL12355">
            <v>342771.84</v>
          </cell>
        </row>
        <row r="12356">
          <cell r="FI12356" t="str">
            <v>MT</v>
          </cell>
          <cell r="FJ12356" t="str">
            <v>Bathroom</v>
          </cell>
          <cell r="FK12356" t="str">
            <v>EISAnqnx</v>
          </cell>
          <cell r="FL12356">
            <v>1278531.6000000001</v>
          </cell>
        </row>
        <row r="12357">
          <cell r="FI12357" t="str">
            <v>MT</v>
          </cell>
          <cell r="FJ12357" t="str">
            <v>Bedrooms</v>
          </cell>
          <cell r="FK12357" t="str">
            <v>EISAnqnx</v>
          </cell>
          <cell r="FL12357">
            <v>255706.32</v>
          </cell>
        </row>
        <row r="12358">
          <cell r="FI12358" t="str">
            <v>MT</v>
          </cell>
          <cell r="FJ12358" t="str">
            <v>Exterior</v>
          </cell>
          <cell r="FK12358" t="str">
            <v>EISAnqnx</v>
          </cell>
          <cell r="FL12358">
            <v>127853.16</v>
          </cell>
        </row>
        <row r="12359">
          <cell r="FI12359" t="str">
            <v>MT</v>
          </cell>
          <cell r="FJ12359" t="str">
            <v>Living Room/Family Room</v>
          </cell>
          <cell r="FK12359" t="str">
            <v>EISAnqnx</v>
          </cell>
          <cell r="FL12359">
            <v>511412.64</v>
          </cell>
        </row>
        <row r="12360">
          <cell r="FI12360" t="str">
            <v>MT</v>
          </cell>
          <cell r="FJ12360" t="str">
            <v>Other</v>
          </cell>
          <cell r="FK12360" t="str">
            <v>EISAnqnx</v>
          </cell>
          <cell r="FL12360">
            <v>85235.44</v>
          </cell>
        </row>
        <row r="12361">
          <cell r="FI12361" t="str">
            <v>MT</v>
          </cell>
          <cell r="FJ12361" t="str">
            <v>Bathroom</v>
          </cell>
          <cell r="FK12361" t="str">
            <v>EISAnqnx</v>
          </cell>
          <cell r="FL12361">
            <v>45787.16</v>
          </cell>
        </row>
        <row r="12362">
          <cell r="FI12362" t="str">
            <v>MT</v>
          </cell>
          <cell r="FJ12362" t="str">
            <v>Bathroom</v>
          </cell>
          <cell r="FK12362" t="str">
            <v>EISAx</v>
          </cell>
          <cell r="FL12362">
            <v>45787.16</v>
          </cell>
        </row>
        <row r="12363">
          <cell r="FI12363" t="str">
            <v>MT</v>
          </cell>
          <cell r="FJ12363" t="str">
            <v>Bedrooms</v>
          </cell>
          <cell r="FK12363" t="str">
            <v>EISAnqnx</v>
          </cell>
          <cell r="FL12363">
            <v>137361.48000000001</v>
          </cell>
        </row>
        <row r="12364">
          <cell r="FI12364" t="str">
            <v>MT</v>
          </cell>
          <cell r="FJ12364" t="str">
            <v>Bedrooms</v>
          </cell>
          <cell r="FK12364" t="str">
            <v>EISAx</v>
          </cell>
          <cell r="FL12364">
            <v>268999.565</v>
          </cell>
        </row>
        <row r="12365">
          <cell r="FI12365" t="str">
            <v>MT</v>
          </cell>
          <cell r="FJ12365" t="str">
            <v>Exterior</v>
          </cell>
          <cell r="FK12365" t="str">
            <v>EISAx</v>
          </cell>
          <cell r="FL12365">
            <v>28616.975000000002</v>
          </cell>
        </row>
        <row r="12366">
          <cell r="FI12366" t="str">
            <v>MT</v>
          </cell>
          <cell r="FJ12366" t="str">
            <v>Kitchen</v>
          </cell>
          <cell r="FK12366" t="str">
            <v>EISAnqnx</v>
          </cell>
          <cell r="FL12366">
            <v>137361.48000000001</v>
          </cell>
        </row>
        <row r="12367">
          <cell r="FI12367" t="str">
            <v>MT</v>
          </cell>
          <cell r="FJ12367" t="str">
            <v>Kitchen</v>
          </cell>
          <cell r="FK12367" t="str">
            <v>EISAx</v>
          </cell>
          <cell r="FL12367">
            <v>160255.06</v>
          </cell>
        </row>
        <row r="12368">
          <cell r="FI12368" t="str">
            <v>MT</v>
          </cell>
          <cell r="FJ12368" t="str">
            <v>Living Room/Family Room</v>
          </cell>
          <cell r="FK12368" t="str">
            <v>EISAnqnx</v>
          </cell>
          <cell r="FL12368">
            <v>228935.80000000002</v>
          </cell>
        </row>
        <row r="12369">
          <cell r="FI12369" t="str">
            <v>MT</v>
          </cell>
          <cell r="FJ12369" t="str">
            <v>Living Room/Family Room</v>
          </cell>
          <cell r="FK12369" t="str">
            <v>EISAx</v>
          </cell>
          <cell r="FL12369">
            <v>137361.48000000001</v>
          </cell>
        </row>
        <row r="12370">
          <cell r="FI12370" t="str">
            <v>MT</v>
          </cell>
          <cell r="FJ12370" t="str">
            <v>Other</v>
          </cell>
          <cell r="FK12370" t="str">
            <v>EISAnqnx</v>
          </cell>
          <cell r="FL12370">
            <v>457871.60000000003</v>
          </cell>
        </row>
        <row r="12371">
          <cell r="FI12371" t="str">
            <v>MT</v>
          </cell>
          <cell r="FJ12371" t="str">
            <v>Other</v>
          </cell>
          <cell r="FK12371" t="str">
            <v>EISAx</v>
          </cell>
          <cell r="FL12371">
            <v>45787.16</v>
          </cell>
        </row>
        <row r="12372">
          <cell r="FI12372" t="str">
            <v>MT</v>
          </cell>
          <cell r="FJ12372" t="str">
            <v>Bathroom</v>
          </cell>
          <cell r="FK12372" t="str">
            <v>EISAq</v>
          </cell>
          <cell r="FL12372">
            <v>244961.30600000001</v>
          </cell>
        </row>
        <row r="12373">
          <cell r="FI12373" t="str">
            <v>MT</v>
          </cell>
          <cell r="FJ12373" t="str">
            <v>Bathroom</v>
          </cell>
          <cell r="FK12373" t="str">
            <v>EISAx</v>
          </cell>
          <cell r="FL12373">
            <v>223212.40500000003</v>
          </cell>
        </row>
        <row r="12374">
          <cell r="FI12374" t="str">
            <v>MT</v>
          </cell>
          <cell r="FJ12374" t="str">
            <v>Bedrooms</v>
          </cell>
          <cell r="FK12374" t="str">
            <v>EISAnqnx</v>
          </cell>
          <cell r="FL12374">
            <v>618126.66</v>
          </cell>
        </row>
        <row r="12375">
          <cell r="FI12375" t="str">
            <v>MT</v>
          </cell>
          <cell r="FJ12375" t="str">
            <v>Bedrooms</v>
          </cell>
          <cell r="FK12375" t="str">
            <v>EISAq</v>
          </cell>
          <cell r="FL12375">
            <v>93863.678000000014</v>
          </cell>
        </row>
        <row r="12376">
          <cell r="FI12376" t="str">
            <v>MT</v>
          </cell>
          <cell r="FJ12376" t="str">
            <v>Bedrooms</v>
          </cell>
          <cell r="FK12376" t="str">
            <v>EISAx</v>
          </cell>
          <cell r="FL12376">
            <v>446424.81000000006</v>
          </cell>
        </row>
        <row r="12377">
          <cell r="FI12377" t="str">
            <v>MT</v>
          </cell>
          <cell r="FJ12377" t="str">
            <v>Garage</v>
          </cell>
          <cell r="FK12377" t="str">
            <v>EISAnqnx</v>
          </cell>
          <cell r="FL12377">
            <v>206042.22000000003</v>
          </cell>
        </row>
        <row r="12378">
          <cell r="FI12378" t="str">
            <v>MT</v>
          </cell>
          <cell r="FJ12378" t="str">
            <v>Garage</v>
          </cell>
          <cell r="FK12378" t="str">
            <v>EISAq</v>
          </cell>
          <cell r="FL12378">
            <v>125914.69</v>
          </cell>
        </row>
        <row r="12379">
          <cell r="FI12379" t="str">
            <v>MT</v>
          </cell>
          <cell r="FJ12379" t="str">
            <v>Kitchen</v>
          </cell>
          <cell r="FK12379" t="str">
            <v>EISAx</v>
          </cell>
          <cell r="FL12379">
            <v>114467.90000000001</v>
          </cell>
        </row>
        <row r="12380">
          <cell r="FI12380" t="str">
            <v>MT</v>
          </cell>
          <cell r="FJ12380" t="str">
            <v>Living Room/Family Room</v>
          </cell>
          <cell r="FK12380" t="str">
            <v>EISAq</v>
          </cell>
          <cell r="FL12380">
            <v>209476.25700000001</v>
          </cell>
        </row>
        <row r="12381">
          <cell r="FI12381" t="str">
            <v>MT</v>
          </cell>
          <cell r="FJ12381" t="str">
            <v>Living Room/Family Room</v>
          </cell>
          <cell r="FK12381" t="str">
            <v>EISAx</v>
          </cell>
          <cell r="FL12381">
            <v>412084.44000000006</v>
          </cell>
        </row>
        <row r="12382">
          <cell r="FI12382" t="str">
            <v>MT</v>
          </cell>
          <cell r="FJ12382" t="str">
            <v>Other</v>
          </cell>
          <cell r="FK12382" t="str">
            <v>EISAnqnx</v>
          </cell>
          <cell r="FL12382">
            <v>1877273.56</v>
          </cell>
        </row>
        <row r="12383">
          <cell r="FI12383" t="str">
            <v>MT</v>
          </cell>
          <cell r="FJ12383" t="str">
            <v>Other</v>
          </cell>
          <cell r="FK12383" t="str">
            <v>EISAq</v>
          </cell>
          <cell r="FL12383">
            <v>344548.37900000002</v>
          </cell>
        </row>
        <row r="12384">
          <cell r="FI12384" t="str">
            <v>MT</v>
          </cell>
          <cell r="FJ12384" t="str">
            <v>Other</v>
          </cell>
          <cell r="FK12384" t="str">
            <v>EISAx</v>
          </cell>
          <cell r="FL12384">
            <v>818445.4850000001</v>
          </cell>
        </row>
        <row r="12385">
          <cell r="FI12385" t="str">
            <v>OR</v>
          </cell>
          <cell r="FJ12385" t="str">
            <v>Bathroom</v>
          </cell>
          <cell r="FK12385" t="str">
            <v>EISAq</v>
          </cell>
          <cell r="FL12385">
            <v>144379.42499999999</v>
          </cell>
        </row>
        <row r="12386">
          <cell r="FI12386" t="str">
            <v>OR</v>
          </cell>
          <cell r="FJ12386" t="str">
            <v>Bedrooms</v>
          </cell>
          <cell r="FK12386" t="str">
            <v>EISAnqnx</v>
          </cell>
          <cell r="FL12386">
            <v>490890.04499999998</v>
          </cell>
        </row>
        <row r="12387">
          <cell r="FI12387" t="str">
            <v>OR</v>
          </cell>
          <cell r="FJ12387" t="str">
            <v>Exterior</v>
          </cell>
          <cell r="FK12387" t="str">
            <v>EISAnqnx</v>
          </cell>
          <cell r="FL12387">
            <v>1039531.86</v>
          </cell>
        </row>
        <row r="12388">
          <cell r="FI12388" t="str">
            <v>OR</v>
          </cell>
          <cell r="FJ12388" t="str">
            <v>Garage</v>
          </cell>
          <cell r="FK12388" t="str">
            <v>EISAnqnx</v>
          </cell>
          <cell r="FL12388">
            <v>154004.72</v>
          </cell>
        </row>
        <row r="12389">
          <cell r="FI12389" t="str">
            <v>OR</v>
          </cell>
          <cell r="FJ12389" t="str">
            <v>Garage</v>
          </cell>
          <cell r="FK12389" t="str">
            <v>EISAq</v>
          </cell>
          <cell r="FL12389">
            <v>236782.25699999998</v>
          </cell>
        </row>
        <row r="12390">
          <cell r="FI12390" t="str">
            <v>OR</v>
          </cell>
          <cell r="FJ12390" t="str">
            <v>Kitchen</v>
          </cell>
          <cell r="FK12390" t="str">
            <v>EISAnqnx</v>
          </cell>
          <cell r="FL12390">
            <v>115503.54</v>
          </cell>
        </row>
        <row r="12391">
          <cell r="FI12391" t="str">
            <v>OR</v>
          </cell>
          <cell r="FJ12391" t="str">
            <v>Kitchen</v>
          </cell>
          <cell r="FK12391" t="str">
            <v>EISAq</v>
          </cell>
          <cell r="FL12391">
            <v>236782.25699999998</v>
          </cell>
        </row>
        <row r="12392">
          <cell r="FI12392" t="str">
            <v>OR</v>
          </cell>
          <cell r="FJ12392" t="str">
            <v>Kitchen</v>
          </cell>
          <cell r="FK12392" t="str">
            <v>EISAx</v>
          </cell>
          <cell r="FL12392">
            <v>433138.27499999997</v>
          </cell>
        </row>
        <row r="12393">
          <cell r="FI12393" t="str">
            <v>OR</v>
          </cell>
          <cell r="FJ12393" t="str">
            <v>Living Room/Family Room</v>
          </cell>
          <cell r="FK12393" t="str">
            <v>EISAq</v>
          </cell>
          <cell r="FL12393">
            <v>28875.884999999998</v>
          </cell>
        </row>
        <row r="12394">
          <cell r="FI12394" t="str">
            <v>OR</v>
          </cell>
          <cell r="FJ12394" t="str">
            <v>Living Room/Family Room</v>
          </cell>
          <cell r="FK12394" t="str">
            <v>EISAx</v>
          </cell>
          <cell r="FL12394">
            <v>125128.83499999999</v>
          </cell>
        </row>
        <row r="12395">
          <cell r="FI12395" t="str">
            <v>OR</v>
          </cell>
          <cell r="FJ12395" t="str">
            <v>Other</v>
          </cell>
          <cell r="FK12395" t="str">
            <v>EISAnqnx</v>
          </cell>
          <cell r="FL12395">
            <v>259882.965</v>
          </cell>
        </row>
        <row r="12396">
          <cell r="FI12396" t="str">
            <v>OR</v>
          </cell>
          <cell r="FJ12396" t="str">
            <v>Other</v>
          </cell>
          <cell r="FK12396" t="str">
            <v>EISAq</v>
          </cell>
          <cell r="FL12396">
            <v>227156.962</v>
          </cell>
        </row>
        <row r="12397">
          <cell r="FI12397" t="str">
            <v>OR</v>
          </cell>
          <cell r="FJ12397" t="str">
            <v>Other</v>
          </cell>
          <cell r="FK12397" t="str">
            <v>EISAx</v>
          </cell>
          <cell r="FL12397">
            <v>664145.35499999998</v>
          </cell>
        </row>
        <row r="12398">
          <cell r="FI12398" t="str">
            <v>WA</v>
          </cell>
          <cell r="FJ12398" t="str">
            <v>Bathroom</v>
          </cell>
          <cell r="FK12398" t="str">
            <v>EISAnqnx</v>
          </cell>
          <cell r="FL12398">
            <v>1663994.4</v>
          </cell>
        </row>
        <row r="12399">
          <cell r="FI12399" t="str">
            <v>WA</v>
          </cell>
          <cell r="FJ12399" t="str">
            <v>Bathroom</v>
          </cell>
          <cell r="FK12399" t="str">
            <v>EISAq</v>
          </cell>
          <cell r="FL12399">
            <v>309918.95699999999</v>
          </cell>
        </row>
        <row r="12400">
          <cell r="FI12400" t="str">
            <v>WA</v>
          </cell>
          <cell r="FJ12400" t="str">
            <v>Bathroom</v>
          </cell>
          <cell r="FK12400" t="str">
            <v>EISAx</v>
          </cell>
          <cell r="FL12400">
            <v>259999.125</v>
          </cell>
        </row>
        <row r="12401">
          <cell r="FI12401" t="str">
            <v>WA</v>
          </cell>
          <cell r="FJ12401" t="str">
            <v>Bedrooms</v>
          </cell>
          <cell r="FK12401" t="str">
            <v>EISAnqnx</v>
          </cell>
          <cell r="FL12401">
            <v>915196.91999999993</v>
          </cell>
        </row>
        <row r="12402">
          <cell r="FI12402" t="str">
            <v>WA</v>
          </cell>
          <cell r="FJ12402" t="str">
            <v>Bedrooms</v>
          </cell>
          <cell r="FK12402" t="str">
            <v>EISAq</v>
          </cell>
          <cell r="FL12402">
            <v>31199.895</v>
          </cell>
        </row>
        <row r="12403">
          <cell r="FI12403" t="str">
            <v>WA</v>
          </cell>
          <cell r="FJ12403" t="str">
            <v>Bedrooms</v>
          </cell>
          <cell r="FK12403" t="str">
            <v>EISAx</v>
          </cell>
          <cell r="FL12403">
            <v>311998.95</v>
          </cell>
        </row>
        <row r="12404">
          <cell r="FI12404" t="str">
            <v>WA</v>
          </cell>
          <cell r="FJ12404" t="str">
            <v>Exterior</v>
          </cell>
          <cell r="FK12404" t="str">
            <v>EISAnqnx</v>
          </cell>
          <cell r="FL12404">
            <v>1247995.8</v>
          </cell>
        </row>
        <row r="12405">
          <cell r="FI12405" t="str">
            <v>WA</v>
          </cell>
          <cell r="FJ12405" t="str">
            <v>Garage</v>
          </cell>
          <cell r="FK12405" t="str">
            <v>EISAq</v>
          </cell>
          <cell r="FL12405">
            <v>831997.2</v>
          </cell>
        </row>
        <row r="12406">
          <cell r="FI12406" t="str">
            <v>WA</v>
          </cell>
          <cell r="FJ12406" t="str">
            <v>Kitchen</v>
          </cell>
          <cell r="FK12406" t="str">
            <v>EISAq</v>
          </cell>
          <cell r="FL12406">
            <v>357758.79599999997</v>
          </cell>
        </row>
        <row r="12407">
          <cell r="FI12407" t="str">
            <v>WA</v>
          </cell>
          <cell r="FJ12407" t="str">
            <v>Living Room/Family Room</v>
          </cell>
          <cell r="FK12407" t="str">
            <v>EISAnqnx</v>
          </cell>
          <cell r="FL12407">
            <v>915196.91999999993</v>
          </cell>
        </row>
        <row r="12408">
          <cell r="FI12408" t="str">
            <v>WA</v>
          </cell>
          <cell r="FJ12408" t="str">
            <v>Living Room/Family Room</v>
          </cell>
          <cell r="FK12408" t="str">
            <v>EISAq</v>
          </cell>
          <cell r="FL12408">
            <v>31199.895</v>
          </cell>
        </row>
        <row r="12409">
          <cell r="FI12409" t="str">
            <v>WA</v>
          </cell>
          <cell r="FJ12409" t="str">
            <v>Living Room/Family Room</v>
          </cell>
          <cell r="FK12409" t="str">
            <v>EISAx</v>
          </cell>
          <cell r="FL12409">
            <v>987996.67499999993</v>
          </cell>
        </row>
        <row r="12410">
          <cell r="FI12410" t="str">
            <v>WA</v>
          </cell>
          <cell r="FJ12410" t="str">
            <v>Other</v>
          </cell>
          <cell r="FK12410" t="str">
            <v>EISAnqnx</v>
          </cell>
          <cell r="FL12410">
            <v>1206395.94</v>
          </cell>
        </row>
        <row r="12411">
          <cell r="FI12411" t="str">
            <v>WA</v>
          </cell>
          <cell r="FJ12411" t="str">
            <v>Other</v>
          </cell>
          <cell r="FK12411" t="str">
            <v>EISAq</v>
          </cell>
          <cell r="FL12411">
            <v>617757.92099999997</v>
          </cell>
        </row>
        <row r="12412">
          <cell r="FI12412" t="str">
            <v>WA</v>
          </cell>
          <cell r="FJ12412" t="str">
            <v>Other</v>
          </cell>
          <cell r="FK12412" t="str">
            <v>EISAx</v>
          </cell>
          <cell r="FL12412">
            <v>540798.17999999993</v>
          </cell>
        </row>
        <row r="12413">
          <cell r="FI12413" t="str">
            <v>WA</v>
          </cell>
          <cell r="FJ12413" t="str">
            <v>Bathroom</v>
          </cell>
          <cell r="FK12413" t="str">
            <v>EISAnqnx</v>
          </cell>
          <cell r="FL12413">
            <v>190428.79999999999</v>
          </cell>
        </row>
        <row r="12414">
          <cell r="FI12414" t="str">
            <v>WA</v>
          </cell>
          <cell r="FJ12414" t="str">
            <v>Bathroom</v>
          </cell>
          <cell r="FK12414" t="str">
            <v>EISAq</v>
          </cell>
          <cell r="FL12414">
            <v>89501.536000000007</v>
          </cell>
        </row>
        <row r="12415">
          <cell r="FI12415" t="str">
            <v>WA</v>
          </cell>
          <cell r="FJ12415" t="str">
            <v>Bedrooms</v>
          </cell>
          <cell r="FK12415" t="str">
            <v>EISAnqnx</v>
          </cell>
          <cell r="FL12415">
            <v>561764.96</v>
          </cell>
        </row>
        <row r="12416">
          <cell r="FI12416" t="str">
            <v>WA</v>
          </cell>
          <cell r="FJ12416" t="str">
            <v>Bedrooms</v>
          </cell>
          <cell r="FK12416" t="str">
            <v>EISAq</v>
          </cell>
          <cell r="FL12416">
            <v>30468.608</v>
          </cell>
        </row>
        <row r="12417">
          <cell r="FI12417" t="str">
            <v>WA</v>
          </cell>
          <cell r="FJ12417" t="str">
            <v>Exterior</v>
          </cell>
          <cell r="FK12417" t="str">
            <v>EISAnqnx</v>
          </cell>
          <cell r="FL12417">
            <v>856929.6</v>
          </cell>
        </row>
        <row r="12418">
          <cell r="FI12418" t="str">
            <v>WA</v>
          </cell>
          <cell r="FJ12418" t="str">
            <v>Kitchen</v>
          </cell>
          <cell r="FK12418" t="str">
            <v>EISAnqnx</v>
          </cell>
          <cell r="FL12418">
            <v>342771.84</v>
          </cell>
        </row>
        <row r="12419">
          <cell r="FI12419" t="str">
            <v>WA</v>
          </cell>
          <cell r="FJ12419" t="str">
            <v>Living Room/Family Room</v>
          </cell>
          <cell r="FK12419" t="str">
            <v>EISAnqnx</v>
          </cell>
          <cell r="FL12419">
            <v>914058.23999999999</v>
          </cell>
        </row>
        <row r="12420">
          <cell r="FI12420" t="str">
            <v>WA</v>
          </cell>
          <cell r="FJ12420" t="str">
            <v>Other</v>
          </cell>
          <cell r="FK12420" t="str">
            <v>EISAnqnx</v>
          </cell>
          <cell r="FL12420">
            <v>2266102.7200000002</v>
          </cell>
        </row>
        <row r="12421">
          <cell r="FI12421" t="str">
            <v>OR</v>
          </cell>
          <cell r="FJ12421" t="str">
            <v>Bathroom</v>
          </cell>
          <cell r="FK12421" t="str">
            <v>EISAnqnx</v>
          </cell>
          <cell r="FL12421">
            <v>96761.52</v>
          </cell>
        </row>
        <row r="12422">
          <cell r="FI12422" t="str">
            <v>OR</v>
          </cell>
          <cell r="FJ12422" t="str">
            <v>Bedrooms</v>
          </cell>
          <cell r="FK12422" t="str">
            <v>EISAnqnx</v>
          </cell>
          <cell r="FL12422">
            <v>290284.56</v>
          </cell>
        </row>
        <row r="12423">
          <cell r="FI12423" t="str">
            <v>OR</v>
          </cell>
          <cell r="FJ12423" t="str">
            <v>Exterior</v>
          </cell>
          <cell r="FK12423" t="str">
            <v>EISAq</v>
          </cell>
          <cell r="FL12423">
            <v>35479.224000000002</v>
          </cell>
        </row>
        <row r="12424">
          <cell r="FI12424" t="str">
            <v>OR</v>
          </cell>
          <cell r="FJ12424" t="str">
            <v>Exterior</v>
          </cell>
          <cell r="FK12424" t="str">
            <v>EISAx</v>
          </cell>
          <cell r="FL12424">
            <v>96761.52</v>
          </cell>
        </row>
        <row r="12425">
          <cell r="FI12425" t="str">
            <v>OR</v>
          </cell>
          <cell r="FJ12425" t="str">
            <v>Garage</v>
          </cell>
          <cell r="FK12425" t="str">
            <v>EISAx</v>
          </cell>
          <cell r="FL12425">
            <v>161269.20000000001</v>
          </cell>
        </row>
        <row r="12426">
          <cell r="FI12426" t="str">
            <v>OR</v>
          </cell>
          <cell r="FJ12426" t="str">
            <v>Kitchen</v>
          </cell>
          <cell r="FK12426" t="str">
            <v>EISAnqnx</v>
          </cell>
          <cell r="FL12426">
            <v>96761.52</v>
          </cell>
        </row>
        <row r="12427">
          <cell r="FI12427" t="str">
            <v>OR</v>
          </cell>
          <cell r="FJ12427" t="str">
            <v>Living Room/Family Room</v>
          </cell>
          <cell r="FK12427" t="str">
            <v>EISAnqnx</v>
          </cell>
          <cell r="FL12427">
            <v>290284.56</v>
          </cell>
        </row>
        <row r="12428">
          <cell r="FI12428" t="str">
            <v>OR</v>
          </cell>
          <cell r="FJ12428" t="str">
            <v>Other</v>
          </cell>
          <cell r="FK12428" t="str">
            <v>EISAnqnx</v>
          </cell>
          <cell r="FL12428">
            <v>387046.08</v>
          </cell>
        </row>
        <row r="12429">
          <cell r="FI12429" t="str">
            <v>MT</v>
          </cell>
          <cell r="FJ12429" t="str">
            <v>Bathroom</v>
          </cell>
          <cell r="FK12429" t="str">
            <v>EISAnqnx</v>
          </cell>
          <cell r="FL12429">
            <v>1482359.3050000002</v>
          </cell>
        </row>
        <row r="12430">
          <cell r="FI12430" t="str">
            <v>MT</v>
          </cell>
          <cell r="FJ12430" t="str">
            <v>Bathroom</v>
          </cell>
          <cell r="FK12430" t="str">
            <v>EISAq</v>
          </cell>
          <cell r="FL12430">
            <v>240382.59000000003</v>
          </cell>
        </row>
        <row r="12431">
          <cell r="FI12431" t="str">
            <v>MT</v>
          </cell>
          <cell r="FJ12431" t="str">
            <v>Bedrooms</v>
          </cell>
          <cell r="FK12431" t="str">
            <v>EISAq</v>
          </cell>
          <cell r="FL12431">
            <v>358284.527</v>
          </cell>
        </row>
        <row r="12432">
          <cell r="FI12432" t="str">
            <v>MT</v>
          </cell>
          <cell r="FJ12432" t="str">
            <v>Exterior</v>
          </cell>
          <cell r="FK12432" t="str">
            <v>EISAq</v>
          </cell>
          <cell r="FL12432">
            <v>41208.444000000003</v>
          </cell>
        </row>
        <row r="12433">
          <cell r="FI12433" t="str">
            <v>MT</v>
          </cell>
          <cell r="FJ12433" t="str">
            <v>Exterior</v>
          </cell>
          <cell r="FK12433" t="str">
            <v>EISAx</v>
          </cell>
          <cell r="FL12433">
            <v>457871.60000000003</v>
          </cell>
        </row>
        <row r="12434">
          <cell r="FI12434" t="str">
            <v>MT</v>
          </cell>
          <cell r="FJ12434" t="str">
            <v>Garage</v>
          </cell>
          <cell r="FK12434" t="str">
            <v>EISAq</v>
          </cell>
          <cell r="FL12434">
            <v>51510.555000000008</v>
          </cell>
        </row>
        <row r="12435">
          <cell r="FI12435" t="str">
            <v>MT</v>
          </cell>
          <cell r="FJ12435" t="str">
            <v>Kitchen</v>
          </cell>
          <cell r="FK12435" t="str">
            <v>EISAnqnx</v>
          </cell>
          <cell r="FL12435">
            <v>515105.55000000005</v>
          </cell>
        </row>
        <row r="12436">
          <cell r="FI12436" t="str">
            <v>MT</v>
          </cell>
          <cell r="FJ12436" t="str">
            <v>Kitchen</v>
          </cell>
          <cell r="FK12436" t="str">
            <v>EISAq</v>
          </cell>
          <cell r="FL12436">
            <v>120191.29500000001</v>
          </cell>
        </row>
        <row r="12437">
          <cell r="FI12437" t="str">
            <v>MT</v>
          </cell>
          <cell r="FJ12437" t="str">
            <v>Living Room/Family Room</v>
          </cell>
          <cell r="FK12437" t="str">
            <v>EISAq</v>
          </cell>
          <cell r="FL12437">
            <v>51510.555000000008</v>
          </cell>
        </row>
        <row r="12438">
          <cell r="FI12438" t="str">
            <v>MT</v>
          </cell>
          <cell r="FJ12438" t="str">
            <v>Other</v>
          </cell>
          <cell r="FK12438" t="str">
            <v>EISAnqnx</v>
          </cell>
          <cell r="FL12438">
            <v>429254.62500000006</v>
          </cell>
        </row>
        <row r="12439">
          <cell r="FI12439" t="str">
            <v>MT</v>
          </cell>
          <cell r="FJ12439" t="str">
            <v>Other</v>
          </cell>
          <cell r="FK12439" t="str">
            <v>EISAq</v>
          </cell>
          <cell r="FL12439">
            <v>646743.63500000001</v>
          </cell>
        </row>
        <row r="12440">
          <cell r="FI12440" t="str">
            <v>MT</v>
          </cell>
          <cell r="FJ12440" t="str">
            <v>Bathroom</v>
          </cell>
          <cell r="FK12440" t="str">
            <v>EISAnqnx</v>
          </cell>
          <cell r="FL12440">
            <v>1363767.04</v>
          </cell>
        </row>
        <row r="12441">
          <cell r="FI12441" t="str">
            <v>MT</v>
          </cell>
          <cell r="FJ12441" t="str">
            <v>Bedrooms</v>
          </cell>
          <cell r="FK12441" t="str">
            <v>EISAnqnx</v>
          </cell>
          <cell r="FL12441">
            <v>756464.53</v>
          </cell>
        </row>
        <row r="12442">
          <cell r="FI12442" t="str">
            <v>MT</v>
          </cell>
          <cell r="FJ12442" t="str">
            <v>Bedrooms</v>
          </cell>
          <cell r="FK12442" t="str">
            <v>EISAq</v>
          </cell>
          <cell r="FL12442">
            <v>319632.90000000002</v>
          </cell>
        </row>
        <row r="12443">
          <cell r="FI12443" t="str">
            <v>MT</v>
          </cell>
          <cell r="FJ12443" t="str">
            <v>Bedrooms</v>
          </cell>
          <cell r="FK12443" t="str">
            <v>EISAx</v>
          </cell>
          <cell r="FL12443">
            <v>53272.15</v>
          </cell>
        </row>
        <row r="12444">
          <cell r="FI12444" t="str">
            <v>MT</v>
          </cell>
          <cell r="FJ12444" t="str">
            <v>Exterior</v>
          </cell>
          <cell r="FK12444" t="str">
            <v>EISAnqnx</v>
          </cell>
          <cell r="FL12444">
            <v>383559.48</v>
          </cell>
        </row>
        <row r="12445">
          <cell r="FI12445" t="str">
            <v>MT</v>
          </cell>
          <cell r="FJ12445" t="str">
            <v>Garage</v>
          </cell>
          <cell r="FK12445" t="str">
            <v>EISAq</v>
          </cell>
          <cell r="FL12445">
            <v>85235.44</v>
          </cell>
        </row>
        <row r="12446">
          <cell r="FI12446" t="str">
            <v>MT</v>
          </cell>
          <cell r="FJ12446" t="str">
            <v>Kitchen</v>
          </cell>
          <cell r="FK12446" t="str">
            <v>EISAnqnx</v>
          </cell>
          <cell r="FL12446">
            <v>85235.44</v>
          </cell>
        </row>
        <row r="12447">
          <cell r="FI12447" t="str">
            <v>MT</v>
          </cell>
          <cell r="FJ12447" t="str">
            <v>Kitchen</v>
          </cell>
          <cell r="FK12447" t="str">
            <v>EISAq</v>
          </cell>
          <cell r="FL12447">
            <v>264229.864</v>
          </cell>
        </row>
        <row r="12448">
          <cell r="FI12448" t="str">
            <v>MT</v>
          </cell>
          <cell r="FJ12448" t="str">
            <v>Kitchen</v>
          </cell>
          <cell r="FK12448" t="str">
            <v>EISAx</v>
          </cell>
          <cell r="FL12448">
            <v>415522.77</v>
          </cell>
        </row>
        <row r="12449">
          <cell r="FI12449" t="str">
            <v>MT</v>
          </cell>
          <cell r="FJ12449" t="str">
            <v>Living Room/Family Room</v>
          </cell>
          <cell r="FK12449" t="str">
            <v>EISAnqnx</v>
          </cell>
          <cell r="FL12449">
            <v>255706.32</v>
          </cell>
        </row>
        <row r="12450">
          <cell r="FI12450" t="str">
            <v>MT</v>
          </cell>
          <cell r="FJ12450" t="str">
            <v>Living Room/Family Room</v>
          </cell>
          <cell r="FK12450" t="str">
            <v>EISAq</v>
          </cell>
          <cell r="FL12450">
            <v>46879.491999999998</v>
          </cell>
        </row>
        <row r="12451">
          <cell r="FI12451" t="str">
            <v>MT</v>
          </cell>
          <cell r="FJ12451" t="str">
            <v>Living Room/Family Room</v>
          </cell>
          <cell r="FK12451" t="str">
            <v>EISAx</v>
          </cell>
          <cell r="FL12451">
            <v>159816.45000000001</v>
          </cell>
        </row>
        <row r="12452">
          <cell r="FI12452" t="str">
            <v>MT</v>
          </cell>
          <cell r="FJ12452" t="str">
            <v>Other</v>
          </cell>
          <cell r="FK12452" t="str">
            <v>EISAnqnx</v>
          </cell>
          <cell r="FL12452">
            <v>1150678.44</v>
          </cell>
        </row>
        <row r="12453">
          <cell r="FI12453" t="str">
            <v>MT</v>
          </cell>
          <cell r="FJ12453" t="str">
            <v>Other</v>
          </cell>
          <cell r="FK12453" t="str">
            <v>EISAq</v>
          </cell>
          <cell r="FL12453">
            <v>1321149.32</v>
          </cell>
        </row>
        <row r="12454">
          <cell r="FI12454" t="str">
            <v>MT</v>
          </cell>
          <cell r="FJ12454" t="str">
            <v>Other</v>
          </cell>
          <cell r="FK12454" t="str">
            <v>EISAx</v>
          </cell>
          <cell r="FL12454">
            <v>213088.6</v>
          </cell>
        </row>
        <row r="12455">
          <cell r="FI12455" t="str">
            <v>ID</v>
          </cell>
          <cell r="FJ12455" t="str">
            <v>Bathroom</v>
          </cell>
          <cell r="FK12455" t="str">
            <v>EISAnqnx</v>
          </cell>
          <cell r="FL12455">
            <v>858574.79999999993</v>
          </cell>
        </row>
        <row r="12456">
          <cell r="FI12456" t="str">
            <v>ID</v>
          </cell>
          <cell r="FJ12456" t="str">
            <v>Bathroom</v>
          </cell>
          <cell r="FK12456" t="str">
            <v>EISAq</v>
          </cell>
          <cell r="FL12456">
            <v>41736.274999999994</v>
          </cell>
        </row>
        <row r="12457">
          <cell r="FI12457" t="str">
            <v>ID</v>
          </cell>
          <cell r="FJ12457" t="str">
            <v>Bedrooms</v>
          </cell>
          <cell r="FK12457" t="str">
            <v>EISAnqnx</v>
          </cell>
          <cell r="FL12457">
            <v>667780.39999999991</v>
          </cell>
        </row>
        <row r="12458">
          <cell r="FI12458" t="str">
            <v>ID</v>
          </cell>
          <cell r="FJ12458" t="str">
            <v>Bedrooms</v>
          </cell>
          <cell r="FK12458" t="str">
            <v>EISAq</v>
          </cell>
          <cell r="FL12458">
            <v>48891.064999999995</v>
          </cell>
        </row>
        <row r="12459">
          <cell r="FI12459" t="str">
            <v>ID</v>
          </cell>
          <cell r="FJ12459" t="str">
            <v>Bedrooms</v>
          </cell>
          <cell r="FK12459" t="str">
            <v>EISAx</v>
          </cell>
          <cell r="FL12459">
            <v>119246.49999999999</v>
          </cell>
        </row>
        <row r="12460">
          <cell r="FI12460" t="str">
            <v>ID</v>
          </cell>
          <cell r="FJ12460" t="str">
            <v>Exterior</v>
          </cell>
          <cell r="FK12460" t="str">
            <v>EISAnqnx</v>
          </cell>
          <cell r="FL12460">
            <v>286191.59999999998</v>
          </cell>
        </row>
        <row r="12461">
          <cell r="FI12461" t="str">
            <v>ID</v>
          </cell>
          <cell r="FJ12461" t="str">
            <v>Exterior</v>
          </cell>
          <cell r="FK12461" t="str">
            <v>EISAq</v>
          </cell>
          <cell r="FL12461">
            <v>17886.974999999999</v>
          </cell>
        </row>
        <row r="12462">
          <cell r="FI12462" t="str">
            <v>ID</v>
          </cell>
          <cell r="FJ12462" t="str">
            <v>Garage</v>
          </cell>
          <cell r="FK12462" t="str">
            <v>EISAnqnx</v>
          </cell>
          <cell r="FL12462">
            <v>214643.69999999998</v>
          </cell>
        </row>
        <row r="12463">
          <cell r="FI12463" t="str">
            <v>ID</v>
          </cell>
          <cell r="FJ12463" t="str">
            <v>Kitchen</v>
          </cell>
          <cell r="FK12463" t="str">
            <v>EISAq</v>
          </cell>
          <cell r="FL12463">
            <v>298116.25</v>
          </cell>
        </row>
        <row r="12464">
          <cell r="FI12464" t="str">
            <v>ID</v>
          </cell>
          <cell r="FJ12464" t="str">
            <v>Kitchen</v>
          </cell>
          <cell r="FK12464" t="str">
            <v>EISAx</v>
          </cell>
          <cell r="FL12464">
            <v>29811.624999999996</v>
          </cell>
        </row>
        <row r="12465">
          <cell r="FI12465" t="str">
            <v>ID</v>
          </cell>
          <cell r="FJ12465" t="str">
            <v>Living Room/Family Room</v>
          </cell>
          <cell r="FK12465" t="str">
            <v>EISAq</v>
          </cell>
          <cell r="FL12465">
            <v>26234.23</v>
          </cell>
        </row>
        <row r="12466">
          <cell r="FI12466" t="str">
            <v>ID</v>
          </cell>
          <cell r="FJ12466" t="str">
            <v>Living Room/Family Room</v>
          </cell>
          <cell r="FK12466" t="str">
            <v>EISAx</v>
          </cell>
          <cell r="FL12466">
            <v>405438.1</v>
          </cell>
        </row>
        <row r="12467">
          <cell r="FI12467" t="str">
            <v>ID</v>
          </cell>
          <cell r="FJ12467" t="str">
            <v>Other</v>
          </cell>
          <cell r="FK12467" t="str">
            <v>EISAnqnx</v>
          </cell>
          <cell r="FL12467">
            <v>572383.19999999995</v>
          </cell>
        </row>
        <row r="12468">
          <cell r="FI12468" t="str">
            <v>ID</v>
          </cell>
          <cell r="FJ12468" t="str">
            <v>Other</v>
          </cell>
          <cell r="FK12468" t="str">
            <v>EISAq</v>
          </cell>
          <cell r="FL12468">
            <v>113284.17499999999</v>
          </cell>
        </row>
        <row r="12469">
          <cell r="FI12469" t="str">
            <v>ID</v>
          </cell>
          <cell r="FJ12469" t="str">
            <v>Other</v>
          </cell>
          <cell r="FK12469" t="str">
            <v>EISAx</v>
          </cell>
          <cell r="FL12469">
            <v>143095.79999999999</v>
          </cell>
        </row>
        <row r="12470">
          <cell r="FI12470" t="str">
            <v>WA</v>
          </cell>
          <cell r="FJ12470" t="str">
            <v>Bathroom</v>
          </cell>
          <cell r="FK12470" t="str">
            <v>EISAnqnx</v>
          </cell>
          <cell r="FL12470">
            <v>124799.58</v>
          </cell>
        </row>
        <row r="12471">
          <cell r="FI12471" t="str">
            <v>WA</v>
          </cell>
          <cell r="FJ12471" t="str">
            <v>Bedrooms</v>
          </cell>
          <cell r="FK12471" t="str">
            <v>EISAnqnx</v>
          </cell>
          <cell r="FL12471">
            <v>499198.32</v>
          </cell>
        </row>
        <row r="12472">
          <cell r="FI12472" t="str">
            <v>WA</v>
          </cell>
          <cell r="FJ12472" t="str">
            <v>Exterior</v>
          </cell>
          <cell r="FK12472" t="str">
            <v>EISAnqnx</v>
          </cell>
          <cell r="FL12472">
            <v>249599.16</v>
          </cell>
        </row>
        <row r="12473">
          <cell r="FI12473" t="str">
            <v>WA</v>
          </cell>
          <cell r="FJ12473" t="str">
            <v>Kitchen</v>
          </cell>
          <cell r="FK12473" t="str">
            <v>EISAnqnx</v>
          </cell>
          <cell r="FL12473">
            <v>499198.32</v>
          </cell>
        </row>
        <row r="12474">
          <cell r="FI12474" t="str">
            <v>WA</v>
          </cell>
          <cell r="FJ12474" t="str">
            <v>Living Room/Family Room</v>
          </cell>
          <cell r="FK12474" t="str">
            <v>EISAnqnx</v>
          </cell>
          <cell r="FL12474">
            <v>249599.16</v>
          </cell>
        </row>
        <row r="12475">
          <cell r="FI12475" t="str">
            <v>WA</v>
          </cell>
          <cell r="FJ12475" t="str">
            <v>Living Room/Family Room</v>
          </cell>
          <cell r="FK12475" t="str">
            <v>EISAq</v>
          </cell>
          <cell r="FL12475">
            <v>41599.86</v>
          </cell>
        </row>
        <row r="12476">
          <cell r="FI12476" t="str">
            <v>WA</v>
          </cell>
          <cell r="FJ12476" t="str">
            <v>Other</v>
          </cell>
          <cell r="FK12476" t="str">
            <v>EISAnqnx</v>
          </cell>
          <cell r="FL12476">
            <v>124799.58</v>
          </cell>
        </row>
        <row r="12477">
          <cell r="FI12477" t="str">
            <v>OR</v>
          </cell>
          <cell r="FJ12477" t="str">
            <v>Bathroom</v>
          </cell>
          <cell r="FK12477" t="str">
            <v>EISAnqnx</v>
          </cell>
          <cell r="FL12477">
            <v>1155035.3999999999</v>
          </cell>
        </row>
        <row r="12478">
          <cell r="FI12478" t="str">
            <v>OR</v>
          </cell>
          <cell r="FJ12478" t="str">
            <v>Bedrooms</v>
          </cell>
          <cell r="FK12478" t="str">
            <v>EISAnqnx</v>
          </cell>
          <cell r="FL12478">
            <v>1039531.86</v>
          </cell>
        </row>
        <row r="12479">
          <cell r="FI12479" t="str">
            <v>OR</v>
          </cell>
          <cell r="FJ12479" t="str">
            <v>Exterior</v>
          </cell>
          <cell r="FK12479" t="str">
            <v>EISAnqnx</v>
          </cell>
          <cell r="FL12479">
            <v>115503.54</v>
          </cell>
        </row>
        <row r="12480">
          <cell r="FI12480" t="str">
            <v>OR</v>
          </cell>
          <cell r="FJ12480" t="str">
            <v>Exterior</v>
          </cell>
          <cell r="FK12480" t="str">
            <v>EISAq</v>
          </cell>
          <cell r="FL12480">
            <v>51976.593000000001</v>
          </cell>
        </row>
        <row r="12481">
          <cell r="FI12481" t="str">
            <v>OR</v>
          </cell>
          <cell r="FJ12481" t="str">
            <v>Exterior</v>
          </cell>
          <cell r="FK12481" t="str">
            <v>EISAx</v>
          </cell>
          <cell r="FL12481">
            <v>1386042.48</v>
          </cell>
        </row>
        <row r="12482">
          <cell r="FI12482" t="str">
            <v>OR</v>
          </cell>
          <cell r="FJ12482" t="str">
            <v>Garage</v>
          </cell>
          <cell r="FK12482" t="str">
            <v>EISAnqnx</v>
          </cell>
          <cell r="FL12482">
            <v>1039531.86</v>
          </cell>
        </row>
        <row r="12483">
          <cell r="FI12483" t="str">
            <v>OR</v>
          </cell>
          <cell r="FJ12483" t="str">
            <v>Kitchen</v>
          </cell>
          <cell r="FK12483" t="str">
            <v>EISAq</v>
          </cell>
          <cell r="FL12483">
            <v>246407.552</v>
          </cell>
        </row>
        <row r="12484">
          <cell r="FI12484" t="str">
            <v>OR</v>
          </cell>
          <cell r="FJ12484" t="str">
            <v>Living Room/Family Room</v>
          </cell>
          <cell r="FK12484" t="str">
            <v>EISAnqnx</v>
          </cell>
          <cell r="FL12484">
            <v>2002061.3599999999</v>
          </cell>
        </row>
        <row r="12485">
          <cell r="FI12485" t="str">
            <v>OR</v>
          </cell>
          <cell r="FJ12485" t="str">
            <v>Living Room/Family Room</v>
          </cell>
          <cell r="FK12485" t="str">
            <v>EISAx</v>
          </cell>
          <cell r="FL12485">
            <v>231007.08</v>
          </cell>
        </row>
        <row r="12486">
          <cell r="FI12486" t="str">
            <v>OR</v>
          </cell>
          <cell r="FJ12486" t="str">
            <v>Other</v>
          </cell>
          <cell r="FK12486" t="str">
            <v>EISAnqnx</v>
          </cell>
          <cell r="FL12486">
            <v>1963560.18</v>
          </cell>
        </row>
        <row r="12487">
          <cell r="FI12487" t="str">
            <v>OR</v>
          </cell>
          <cell r="FJ12487" t="str">
            <v>Other</v>
          </cell>
          <cell r="FK12487" t="str">
            <v>EISAq</v>
          </cell>
          <cell r="FL12487">
            <v>947129.02799999993</v>
          </cell>
        </row>
        <row r="12488">
          <cell r="FI12488" t="str">
            <v>WA</v>
          </cell>
          <cell r="FJ12488" t="str">
            <v>Bathroom</v>
          </cell>
          <cell r="FK12488" t="str">
            <v>EISAnqnx</v>
          </cell>
          <cell r="FL12488">
            <v>2945114.4</v>
          </cell>
        </row>
        <row r="12489">
          <cell r="FI12489" t="str">
            <v>WA</v>
          </cell>
          <cell r="FJ12489" t="str">
            <v>Bathroom</v>
          </cell>
          <cell r="FK12489" t="str">
            <v>EISAq</v>
          </cell>
          <cell r="FL12489">
            <v>736278.6</v>
          </cell>
        </row>
        <row r="12490">
          <cell r="FI12490" t="str">
            <v>WA</v>
          </cell>
          <cell r="FJ12490" t="str">
            <v>Bedrooms</v>
          </cell>
          <cell r="FK12490" t="str">
            <v>EISAnqnx</v>
          </cell>
          <cell r="FL12490">
            <v>1472557.2</v>
          </cell>
        </row>
        <row r="12491">
          <cell r="FI12491" t="str">
            <v>WA</v>
          </cell>
          <cell r="FJ12491" t="str">
            <v>Bedrooms</v>
          </cell>
          <cell r="FK12491" t="str">
            <v>EISAq</v>
          </cell>
          <cell r="FL12491">
            <v>736278.6</v>
          </cell>
        </row>
        <row r="12492">
          <cell r="FI12492" t="str">
            <v>WA</v>
          </cell>
          <cell r="FJ12492" t="str">
            <v>Exterior</v>
          </cell>
          <cell r="FK12492" t="str">
            <v>EISAnqnx</v>
          </cell>
          <cell r="FL12492">
            <v>736278.6</v>
          </cell>
        </row>
        <row r="12493">
          <cell r="FI12493" t="str">
            <v>WA</v>
          </cell>
          <cell r="FJ12493" t="str">
            <v>Exterior</v>
          </cell>
          <cell r="FK12493" t="str">
            <v>EISAq</v>
          </cell>
          <cell r="FL12493">
            <v>184069.65</v>
          </cell>
        </row>
        <row r="12494">
          <cell r="FI12494" t="str">
            <v>WA</v>
          </cell>
          <cell r="FJ12494" t="str">
            <v>Kitchen</v>
          </cell>
          <cell r="FK12494" t="str">
            <v>EISAq</v>
          </cell>
          <cell r="FL12494">
            <v>490852.39999999997</v>
          </cell>
        </row>
        <row r="12495">
          <cell r="FI12495" t="str">
            <v>WA</v>
          </cell>
          <cell r="FJ12495" t="str">
            <v>Living Room/Family Room</v>
          </cell>
          <cell r="FK12495" t="str">
            <v>EISAnqnx</v>
          </cell>
          <cell r="FL12495">
            <v>6135655</v>
          </cell>
        </row>
        <row r="12496">
          <cell r="FI12496" t="str">
            <v>WA</v>
          </cell>
          <cell r="FJ12496" t="str">
            <v>Living Room/Family Room</v>
          </cell>
          <cell r="FK12496" t="str">
            <v>EISAq</v>
          </cell>
          <cell r="FL12496">
            <v>552208.94999999995</v>
          </cell>
        </row>
        <row r="12497">
          <cell r="FI12497" t="str">
            <v>WA</v>
          </cell>
          <cell r="FJ12497" t="str">
            <v>Other</v>
          </cell>
          <cell r="FK12497" t="str">
            <v>EISAnqnx</v>
          </cell>
          <cell r="FL12497">
            <v>9817048</v>
          </cell>
        </row>
        <row r="12498">
          <cell r="FI12498" t="str">
            <v>WA</v>
          </cell>
          <cell r="FJ12498" t="str">
            <v>Other</v>
          </cell>
          <cell r="FK12498" t="str">
            <v>EISAq</v>
          </cell>
          <cell r="FL12498">
            <v>2147479.25</v>
          </cell>
        </row>
        <row r="12499">
          <cell r="FI12499" t="str">
            <v>WA</v>
          </cell>
          <cell r="FJ12499" t="str">
            <v>Bathroom</v>
          </cell>
          <cell r="FK12499" t="str">
            <v>EISAnqnx</v>
          </cell>
          <cell r="FL12499">
            <v>124799.58</v>
          </cell>
        </row>
        <row r="12500">
          <cell r="FI12500" t="str">
            <v>WA</v>
          </cell>
          <cell r="FJ12500" t="str">
            <v>Bathroom</v>
          </cell>
          <cell r="FK12500" t="str">
            <v>EISAq</v>
          </cell>
          <cell r="FL12500">
            <v>108159.636</v>
          </cell>
        </row>
        <row r="12501">
          <cell r="FI12501" t="str">
            <v>WA</v>
          </cell>
          <cell r="FJ12501" t="str">
            <v>Bedrooms</v>
          </cell>
          <cell r="FK12501" t="str">
            <v>EISAnqnx</v>
          </cell>
          <cell r="FL12501">
            <v>249599.16</v>
          </cell>
        </row>
        <row r="12502">
          <cell r="FI12502" t="str">
            <v>WA</v>
          </cell>
          <cell r="FJ12502" t="str">
            <v>Bedrooms</v>
          </cell>
          <cell r="FK12502" t="str">
            <v>EISAq</v>
          </cell>
          <cell r="FL12502">
            <v>187199.37</v>
          </cell>
        </row>
        <row r="12503">
          <cell r="FI12503" t="str">
            <v>WA</v>
          </cell>
          <cell r="FJ12503" t="str">
            <v>Bedrooms</v>
          </cell>
          <cell r="FK12503" t="str">
            <v>EISAx</v>
          </cell>
          <cell r="FL12503">
            <v>187199.37</v>
          </cell>
        </row>
        <row r="12504">
          <cell r="FI12504" t="str">
            <v>WA</v>
          </cell>
          <cell r="FJ12504" t="str">
            <v>Garage</v>
          </cell>
          <cell r="FK12504" t="str">
            <v>EISAq</v>
          </cell>
          <cell r="FL12504">
            <v>62399.79</v>
          </cell>
        </row>
        <row r="12505">
          <cell r="FI12505" t="str">
            <v>WA</v>
          </cell>
          <cell r="FJ12505" t="str">
            <v>Kitchen</v>
          </cell>
          <cell r="FK12505" t="str">
            <v>EISAq</v>
          </cell>
          <cell r="FL12505">
            <v>532478.20799999998</v>
          </cell>
        </row>
        <row r="12506">
          <cell r="FI12506" t="str">
            <v>WA</v>
          </cell>
          <cell r="FJ12506" t="str">
            <v>Living Room/Family Room</v>
          </cell>
          <cell r="FK12506" t="str">
            <v>EISAnqnx</v>
          </cell>
          <cell r="FL12506">
            <v>332798.88</v>
          </cell>
        </row>
        <row r="12507">
          <cell r="FI12507" t="str">
            <v>WA</v>
          </cell>
          <cell r="FJ12507" t="str">
            <v>Living Room/Family Room</v>
          </cell>
          <cell r="FK12507" t="str">
            <v>EISAq</v>
          </cell>
          <cell r="FL12507">
            <v>45759.845999999998</v>
          </cell>
        </row>
        <row r="12508">
          <cell r="FI12508" t="str">
            <v>WA</v>
          </cell>
          <cell r="FJ12508" t="str">
            <v>Other</v>
          </cell>
          <cell r="FK12508" t="str">
            <v>EISAq</v>
          </cell>
          <cell r="FL12508">
            <v>280799.05499999999</v>
          </cell>
        </row>
        <row r="12509">
          <cell r="FI12509" t="str">
            <v>OR</v>
          </cell>
          <cell r="FJ12509" t="str">
            <v>Bathroom</v>
          </cell>
          <cell r="FK12509" t="str">
            <v>EISAnqnx</v>
          </cell>
          <cell r="FL12509">
            <v>387046.08</v>
          </cell>
        </row>
        <row r="12510">
          <cell r="FI12510" t="str">
            <v>OR</v>
          </cell>
          <cell r="FJ12510" t="str">
            <v>Bathroom</v>
          </cell>
          <cell r="FK12510" t="str">
            <v>EISAx</v>
          </cell>
          <cell r="FL12510">
            <v>129015.36</v>
          </cell>
        </row>
        <row r="12511">
          <cell r="FI12511" t="str">
            <v>OR</v>
          </cell>
          <cell r="FJ12511" t="str">
            <v>Bedrooms</v>
          </cell>
          <cell r="FK12511" t="str">
            <v>EISAnqnx</v>
          </cell>
          <cell r="FL12511">
            <v>262868.79599999997</v>
          </cell>
        </row>
        <row r="12512">
          <cell r="FI12512" t="str">
            <v>OR</v>
          </cell>
          <cell r="FJ12512" t="str">
            <v>Bedrooms</v>
          </cell>
          <cell r="FK12512" t="str">
            <v>EISAq</v>
          </cell>
          <cell r="FL12512">
            <v>45155.376000000004</v>
          </cell>
        </row>
        <row r="12513">
          <cell r="FI12513" t="str">
            <v>OR</v>
          </cell>
          <cell r="FJ12513" t="str">
            <v>Bedrooms</v>
          </cell>
          <cell r="FK12513" t="str">
            <v>EISAx</v>
          </cell>
          <cell r="FL12513">
            <v>419299.92</v>
          </cell>
        </row>
        <row r="12514">
          <cell r="FI12514" t="str">
            <v>OR</v>
          </cell>
          <cell r="FJ12514" t="str">
            <v>Exterior</v>
          </cell>
          <cell r="FK12514" t="str">
            <v>EISAnqnx</v>
          </cell>
          <cell r="FL12514">
            <v>483807.6</v>
          </cell>
        </row>
        <row r="12515">
          <cell r="FI12515" t="str">
            <v>OR</v>
          </cell>
          <cell r="FJ12515" t="str">
            <v>Exterior</v>
          </cell>
          <cell r="FK12515" t="str">
            <v>EISAq</v>
          </cell>
          <cell r="FL12515">
            <v>129015.36</v>
          </cell>
        </row>
        <row r="12516">
          <cell r="FI12516" t="str">
            <v>OR</v>
          </cell>
          <cell r="FJ12516" t="str">
            <v>Kitchen</v>
          </cell>
          <cell r="FK12516" t="str">
            <v>EISAq</v>
          </cell>
          <cell r="FL12516">
            <v>96761.52</v>
          </cell>
        </row>
        <row r="12517">
          <cell r="FI12517" t="str">
            <v>OR</v>
          </cell>
          <cell r="FJ12517" t="str">
            <v>Kitchen</v>
          </cell>
          <cell r="FK12517" t="str">
            <v>EISAx</v>
          </cell>
          <cell r="FL12517">
            <v>338665.32</v>
          </cell>
        </row>
        <row r="12518">
          <cell r="FI12518" t="str">
            <v>OR</v>
          </cell>
          <cell r="FJ12518" t="str">
            <v>Living Room/Family Room</v>
          </cell>
          <cell r="FK12518" t="str">
            <v>EISAq</v>
          </cell>
          <cell r="FL12518">
            <v>119339.208</v>
          </cell>
        </row>
        <row r="12519">
          <cell r="FI12519" t="str">
            <v>OR</v>
          </cell>
          <cell r="FJ12519" t="str">
            <v>Living Room/Family Room</v>
          </cell>
          <cell r="FK12519" t="str">
            <v>EISAx</v>
          </cell>
          <cell r="FL12519">
            <v>387046.08</v>
          </cell>
        </row>
        <row r="12520">
          <cell r="FI12520" t="str">
            <v>OR</v>
          </cell>
          <cell r="FJ12520" t="str">
            <v>Other</v>
          </cell>
          <cell r="FK12520" t="str">
            <v>EISAnqnx</v>
          </cell>
          <cell r="FL12520">
            <v>1098243.2520000001</v>
          </cell>
        </row>
        <row r="12521">
          <cell r="FI12521" t="str">
            <v>OR</v>
          </cell>
          <cell r="FJ12521" t="str">
            <v>Bathroom</v>
          </cell>
          <cell r="FK12521" t="str">
            <v>EISAnqnx</v>
          </cell>
          <cell r="FL12521">
            <v>346510.62</v>
          </cell>
        </row>
        <row r="12522">
          <cell r="FI12522" t="str">
            <v>OR</v>
          </cell>
          <cell r="FJ12522" t="str">
            <v>Bathroom</v>
          </cell>
          <cell r="FK12522" t="str">
            <v>EISAq</v>
          </cell>
          <cell r="FL12522">
            <v>38501.18</v>
          </cell>
        </row>
        <row r="12523">
          <cell r="FI12523" t="str">
            <v>OR</v>
          </cell>
          <cell r="FJ12523" t="str">
            <v>Bedrooms</v>
          </cell>
          <cell r="FK12523" t="str">
            <v>EISAnqnx</v>
          </cell>
          <cell r="FL12523">
            <v>462014.16</v>
          </cell>
        </row>
        <row r="12524">
          <cell r="FI12524" t="str">
            <v>OR</v>
          </cell>
          <cell r="FJ12524" t="str">
            <v>Bedrooms</v>
          </cell>
          <cell r="FK12524" t="str">
            <v>EISAq</v>
          </cell>
          <cell r="FL12524">
            <v>34651.061999999998</v>
          </cell>
        </row>
        <row r="12525">
          <cell r="FI12525" t="str">
            <v>OR</v>
          </cell>
          <cell r="FJ12525" t="str">
            <v>Bedrooms</v>
          </cell>
          <cell r="FK12525" t="str">
            <v>EISAx</v>
          </cell>
          <cell r="FL12525">
            <v>77002.36</v>
          </cell>
        </row>
        <row r="12526">
          <cell r="FI12526" t="str">
            <v>OR</v>
          </cell>
          <cell r="FJ12526" t="str">
            <v>Exterior</v>
          </cell>
          <cell r="FK12526" t="str">
            <v>EISAnqnx</v>
          </cell>
          <cell r="FL12526">
            <v>192505.9</v>
          </cell>
        </row>
        <row r="12527">
          <cell r="FI12527" t="str">
            <v>OR</v>
          </cell>
          <cell r="FJ12527" t="str">
            <v>Garage</v>
          </cell>
          <cell r="FK12527" t="str">
            <v>EISAq</v>
          </cell>
          <cell r="FL12527">
            <v>462014.16</v>
          </cell>
        </row>
        <row r="12528">
          <cell r="FI12528" t="str">
            <v>OR</v>
          </cell>
          <cell r="FJ12528" t="str">
            <v>Kitchen</v>
          </cell>
          <cell r="FK12528" t="str">
            <v>EISAnqnx</v>
          </cell>
          <cell r="FL12528">
            <v>577517.69999999995</v>
          </cell>
        </row>
        <row r="12529">
          <cell r="FI12529" t="str">
            <v>OR</v>
          </cell>
          <cell r="FJ12529" t="str">
            <v>Kitchen</v>
          </cell>
          <cell r="FK12529" t="str">
            <v>EISAq</v>
          </cell>
          <cell r="FL12529">
            <v>123203.776</v>
          </cell>
        </row>
        <row r="12530">
          <cell r="FI12530" t="str">
            <v>OR</v>
          </cell>
          <cell r="FJ12530" t="str">
            <v>Living Room/Family Room</v>
          </cell>
          <cell r="FK12530" t="str">
            <v>EISAnqnx</v>
          </cell>
          <cell r="FL12530">
            <v>462014.16</v>
          </cell>
        </row>
        <row r="12531">
          <cell r="FI12531" t="str">
            <v>OR</v>
          </cell>
          <cell r="FJ12531" t="str">
            <v>Other</v>
          </cell>
          <cell r="FK12531" t="str">
            <v>EISAnqnx</v>
          </cell>
          <cell r="FL12531">
            <v>327260.02999999997</v>
          </cell>
        </row>
        <row r="12532">
          <cell r="FI12532" t="str">
            <v>OR</v>
          </cell>
          <cell r="FJ12532" t="str">
            <v>Other</v>
          </cell>
          <cell r="FK12532" t="str">
            <v>EISAq</v>
          </cell>
          <cell r="FL12532">
            <v>529391.22499999998</v>
          </cell>
        </row>
        <row r="12533">
          <cell r="FI12533" t="str">
            <v>OR</v>
          </cell>
          <cell r="FJ12533" t="str">
            <v>Other</v>
          </cell>
          <cell r="FK12533" t="str">
            <v>EISAx</v>
          </cell>
          <cell r="FL12533">
            <v>77002.36</v>
          </cell>
        </row>
        <row r="12534">
          <cell r="FI12534" t="str">
            <v>WA</v>
          </cell>
          <cell r="FJ12534" t="str">
            <v>Bathroom</v>
          </cell>
          <cell r="FK12534" t="str">
            <v>EISAnqnx</v>
          </cell>
          <cell r="FL12534">
            <v>2092890.24</v>
          </cell>
        </row>
        <row r="12535">
          <cell r="FI12535" t="str">
            <v>WA</v>
          </cell>
          <cell r="FJ12535" t="str">
            <v>Bathroom</v>
          </cell>
          <cell r="FK12535" t="str">
            <v>EISAx</v>
          </cell>
          <cell r="FL12535">
            <v>2594311.86</v>
          </cell>
        </row>
        <row r="12536">
          <cell r="FI12536" t="str">
            <v>WA</v>
          </cell>
          <cell r="FJ12536" t="str">
            <v>Bedrooms</v>
          </cell>
          <cell r="FK12536" t="str">
            <v>EISAnqnx</v>
          </cell>
          <cell r="FL12536">
            <v>784833.84</v>
          </cell>
        </row>
        <row r="12537">
          <cell r="FI12537" t="str">
            <v>WA</v>
          </cell>
          <cell r="FJ12537" t="str">
            <v>Bedrooms</v>
          </cell>
          <cell r="FK12537" t="str">
            <v>EISAx</v>
          </cell>
          <cell r="FL12537">
            <v>1417061.1</v>
          </cell>
        </row>
        <row r="12538">
          <cell r="FI12538" t="str">
            <v>WA</v>
          </cell>
          <cell r="FJ12538" t="str">
            <v>Exterior</v>
          </cell>
          <cell r="FK12538" t="str">
            <v>EISAnqnx</v>
          </cell>
          <cell r="FL12538">
            <v>1308056.4000000001</v>
          </cell>
        </row>
        <row r="12539">
          <cell r="FI12539" t="str">
            <v>WA</v>
          </cell>
          <cell r="FJ12539" t="str">
            <v>Exterior</v>
          </cell>
          <cell r="FK12539" t="str">
            <v>EISAx</v>
          </cell>
          <cell r="FL12539">
            <v>1962084.6</v>
          </cell>
        </row>
        <row r="12540">
          <cell r="FI12540" t="str">
            <v>WA</v>
          </cell>
          <cell r="FJ12540" t="str">
            <v>Garage</v>
          </cell>
          <cell r="FK12540" t="str">
            <v>EISAnqnx</v>
          </cell>
          <cell r="FL12540">
            <v>1308056.4000000001</v>
          </cell>
        </row>
        <row r="12541">
          <cell r="FI12541" t="str">
            <v>WA</v>
          </cell>
          <cell r="FJ12541" t="str">
            <v>Kitchen</v>
          </cell>
          <cell r="FK12541" t="str">
            <v>EISAx</v>
          </cell>
          <cell r="FL12541">
            <v>3945970.14</v>
          </cell>
        </row>
        <row r="12542">
          <cell r="FI12542" t="str">
            <v>WA</v>
          </cell>
          <cell r="FJ12542" t="str">
            <v>Living Room/Family Room</v>
          </cell>
          <cell r="FK12542" t="str">
            <v>EISAnqnx</v>
          </cell>
          <cell r="FL12542">
            <v>872037.6</v>
          </cell>
        </row>
        <row r="12543">
          <cell r="FI12543" t="str">
            <v>WA</v>
          </cell>
          <cell r="FJ12543" t="str">
            <v>Living Room/Family Room</v>
          </cell>
          <cell r="FK12543" t="str">
            <v>EISAx</v>
          </cell>
          <cell r="FL12543">
            <v>3989572.02</v>
          </cell>
        </row>
        <row r="12544">
          <cell r="FI12544" t="str">
            <v>WA</v>
          </cell>
          <cell r="FJ12544" t="str">
            <v>Other</v>
          </cell>
          <cell r="FK12544" t="str">
            <v>EISAnqnx</v>
          </cell>
          <cell r="FL12544">
            <v>4011372.96</v>
          </cell>
        </row>
        <row r="12545">
          <cell r="FI12545" t="str">
            <v>WA</v>
          </cell>
          <cell r="FJ12545" t="str">
            <v>Other</v>
          </cell>
          <cell r="FK12545" t="str">
            <v>EISAq</v>
          </cell>
          <cell r="FL12545">
            <v>767393.08799999999</v>
          </cell>
        </row>
        <row r="12546">
          <cell r="FI12546" t="str">
            <v>WA</v>
          </cell>
          <cell r="FJ12546" t="str">
            <v>Other</v>
          </cell>
          <cell r="FK12546" t="str">
            <v>EISAx</v>
          </cell>
          <cell r="FL12546">
            <v>4970614.32</v>
          </cell>
        </row>
        <row r="12547">
          <cell r="FI12547" t="str">
            <v>WA</v>
          </cell>
          <cell r="FJ12547" t="str">
            <v>Bathroom</v>
          </cell>
          <cell r="FK12547" t="str">
            <v>EISAnqnx</v>
          </cell>
          <cell r="FL12547">
            <v>124799.58</v>
          </cell>
        </row>
        <row r="12548">
          <cell r="FI12548" t="str">
            <v>WA</v>
          </cell>
          <cell r="FJ12548" t="str">
            <v>Bathroom</v>
          </cell>
          <cell r="FK12548" t="str">
            <v>EISAq</v>
          </cell>
          <cell r="FL12548">
            <v>262079.11799999999</v>
          </cell>
        </row>
        <row r="12549">
          <cell r="FI12549" t="str">
            <v>WA</v>
          </cell>
          <cell r="FJ12549" t="str">
            <v>Bedrooms</v>
          </cell>
          <cell r="FK12549" t="str">
            <v>EISAnqnx</v>
          </cell>
          <cell r="FL12549">
            <v>623997.9</v>
          </cell>
        </row>
        <row r="12550">
          <cell r="FI12550" t="str">
            <v>WA</v>
          </cell>
          <cell r="FJ12550" t="str">
            <v>Bedrooms</v>
          </cell>
          <cell r="FK12550" t="str">
            <v>EISAq</v>
          </cell>
          <cell r="FL12550">
            <v>31199.895</v>
          </cell>
        </row>
        <row r="12551">
          <cell r="FI12551" t="str">
            <v>WA</v>
          </cell>
          <cell r="FJ12551" t="str">
            <v>Exterior</v>
          </cell>
          <cell r="FK12551" t="str">
            <v>EISAnqnx</v>
          </cell>
          <cell r="FL12551">
            <v>499198.32</v>
          </cell>
        </row>
        <row r="12552">
          <cell r="FI12552" t="str">
            <v>WA</v>
          </cell>
          <cell r="FJ12552" t="str">
            <v>Garage</v>
          </cell>
          <cell r="FK12552" t="str">
            <v>EISAnqnx</v>
          </cell>
          <cell r="FL12552">
            <v>124799.58</v>
          </cell>
        </row>
        <row r="12553">
          <cell r="FI12553" t="str">
            <v>WA</v>
          </cell>
          <cell r="FJ12553" t="str">
            <v>Garage</v>
          </cell>
          <cell r="FK12553" t="str">
            <v>EISAx</v>
          </cell>
          <cell r="FL12553">
            <v>103999.65</v>
          </cell>
        </row>
        <row r="12554">
          <cell r="FI12554" t="str">
            <v>WA</v>
          </cell>
          <cell r="FJ12554" t="str">
            <v>Kitchen</v>
          </cell>
          <cell r="FK12554" t="str">
            <v>EISAq</v>
          </cell>
          <cell r="FL12554">
            <v>187199.37</v>
          </cell>
        </row>
        <row r="12555">
          <cell r="FI12555" t="str">
            <v>WA</v>
          </cell>
          <cell r="FJ12555" t="str">
            <v>Living Room/Family Room</v>
          </cell>
          <cell r="FK12555" t="str">
            <v>EISAnqnx</v>
          </cell>
          <cell r="FL12555">
            <v>124799.58</v>
          </cell>
        </row>
        <row r="12556">
          <cell r="FI12556" t="str">
            <v>WA</v>
          </cell>
          <cell r="FJ12556" t="str">
            <v>Living Room/Family Room</v>
          </cell>
          <cell r="FK12556" t="str">
            <v>EISAq</v>
          </cell>
          <cell r="FL12556">
            <v>187199.37</v>
          </cell>
        </row>
        <row r="12557">
          <cell r="FI12557" t="str">
            <v>WA</v>
          </cell>
          <cell r="FJ12557" t="str">
            <v>Other</v>
          </cell>
          <cell r="FK12557" t="str">
            <v>EISAnqnx</v>
          </cell>
          <cell r="FL12557">
            <v>249599.16</v>
          </cell>
        </row>
        <row r="12558">
          <cell r="FI12558" t="str">
            <v>WA</v>
          </cell>
          <cell r="FJ12558" t="str">
            <v>Other</v>
          </cell>
          <cell r="FK12558" t="str">
            <v>EISAq</v>
          </cell>
          <cell r="FL12558">
            <v>62399.79</v>
          </cell>
        </row>
        <row r="12559">
          <cell r="FI12559" t="str">
            <v>MT</v>
          </cell>
          <cell r="FJ12559" t="str">
            <v>Bathroom</v>
          </cell>
          <cell r="FK12559" t="str">
            <v>EISAnqnx</v>
          </cell>
          <cell r="FL12559">
            <v>68680.740000000005</v>
          </cell>
        </row>
        <row r="12560">
          <cell r="FI12560" t="str">
            <v>MT</v>
          </cell>
          <cell r="FJ12560" t="str">
            <v>Bathroom</v>
          </cell>
          <cell r="FK12560" t="str">
            <v>EISAq</v>
          </cell>
          <cell r="FL12560">
            <v>57233.950000000004</v>
          </cell>
        </row>
        <row r="12561">
          <cell r="FI12561" t="str">
            <v>MT</v>
          </cell>
          <cell r="FJ12561" t="str">
            <v>Bedrooms</v>
          </cell>
          <cell r="FK12561" t="str">
            <v>EISAnqnx</v>
          </cell>
          <cell r="FL12561">
            <v>206042.22000000003</v>
          </cell>
        </row>
        <row r="12562">
          <cell r="FI12562" t="str">
            <v>MT</v>
          </cell>
          <cell r="FJ12562" t="str">
            <v>Bedrooms</v>
          </cell>
          <cell r="FK12562" t="str">
            <v>EISAq</v>
          </cell>
          <cell r="FL12562">
            <v>68680.740000000005</v>
          </cell>
        </row>
        <row r="12563">
          <cell r="FI12563" t="str">
            <v>MT</v>
          </cell>
          <cell r="FJ12563" t="str">
            <v>Exterior</v>
          </cell>
          <cell r="FK12563" t="str">
            <v>EISAnqnx</v>
          </cell>
          <cell r="FL12563">
            <v>858509.25000000012</v>
          </cell>
        </row>
        <row r="12564">
          <cell r="FI12564" t="str">
            <v>MT</v>
          </cell>
          <cell r="FJ12564" t="str">
            <v>Exterior</v>
          </cell>
          <cell r="FK12564" t="str">
            <v>EISAq</v>
          </cell>
          <cell r="FL12564">
            <v>732594.56</v>
          </cell>
        </row>
        <row r="12565">
          <cell r="FI12565" t="str">
            <v>MT</v>
          </cell>
          <cell r="FJ12565" t="str">
            <v>Kitchen</v>
          </cell>
          <cell r="FK12565" t="str">
            <v>EISAq</v>
          </cell>
          <cell r="FL12565">
            <v>143084.875</v>
          </cell>
        </row>
        <row r="12566">
          <cell r="FI12566" t="str">
            <v>MT</v>
          </cell>
          <cell r="FJ12566" t="str">
            <v>Living Room/Family Room</v>
          </cell>
          <cell r="FK12566" t="str">
            <v>EISAnqnx</v>
          </cell>
          <cell r="FL12566">
            <v>618126.66</v>
          </cell>
        </row>
        <row r="12567">
          <cell r="FI12567" t="str">
            <v>MT</v>
          </cell>
          <cell r="FJ12567" t="str">
            <v>Other</v>
          </cell>
          <cell r="FK12567" t="str">
            <v>EISAnqnx</v>
          </cell>
          <cell r="FL12567">
            <v>961530.3600000001</v>
          </cell>
        </row>
        <row r="12568">
          <cell r="FI12568" t="str">
            <v>MT</v>
          </cell>
          <cell r="FJ12568" t="str">
            <v>Other</v>
          </cell>
          <cell r="FK12568" t="str">
            <v>EISAq</v>
          </cell>
          <cell r="FL12568">
            <v>25182.938000000002</v>
          </cell>
        </row>
        <row r="12569">
          <cell r="FI12569" t="str">
            <v>MT</v>
          </cell>
          <cell r="FJ12569" t="str">
            <v>Bathroom</v>
          </cell>
          <cell r="FK12569" t="str">
            <v>EISAnqnx</v>
          </cell>
          <cell r="FL12569">
            <v>1150678.44</v>
          </cell>
        </row>
        <row r="12570">
          <cell r="FI12570" t="str">
            <v>MT</v>
          </cell>
          <cell r="FJ12570" t="str">
            <v>Bedrooms</v>
          </cell>
          <cell r="FK12570" t="str">
            <v>EISAnqnx</v>
          </cell>
          <cell r="FL12570">
            <v>511412.64</v>
          </cell>
        </row>
        <row r="12571">
          <cell r="FI12571" t="str">
            <v>MT</v>
          </cell>
          <cell r="FJ12571" t="str">
            <v>Exterior</v>
          </cell>
          <cell r="FK12571" t="str">
            <v>EISAnqnx</v>
          </cell>
          <cell r="FL12571">
            <v>511412.64</v>
          </cell>
        </row>
        <row r="12572">
          <cell r="FI12572" t="str">
            <v>MT</v>
          </cell>
          <cell r="FJ12572" t="str">
            <v>Garage</v>
          </cell>
          <cell r="FK12572" t="str">
            <v>EISAnqnx</v>
          </cell>
          <cell r="FL12572">
            <v>255706.32</v>
          </cell>
        </row>
        <row r="12573">
          <cell r="FI12573" t="str">
            <v>MT</v>
          </cell>
          <cell r="FJ12573" t="str">
            <v>Kitchen</v>
          </cell>
          <cell r="FK12573" t="str">
            <v>EISAnqnx</v>
          </cell>
          <cell r="FL12573">
            <v>511412.64</v>
          </cell>
        </row>
        <row r="12574">
          <cell r="FI12574" t="str">
            <v>MT</v>
          </cell>
          <cell r="FJ12574" t="str">
            <v>Living Room/Family Room</v>
          </cell>
          <cell r="FK12574" t="str">
            <v>EISAnqnx</v>
          </cell>
          <cell r="FL12574">
            <v>255706.32</v>
          </cell>
        </row>
        <row r="12575">
          <cell r="FI12575" t="str">
            <v>MT</v>
          </cell>
          <cell r="FJ12575" t="str">
            <v>Other</v>
          </cell>
          <cell r="FK12575" t="str">
            <v>EISAnqnx</v>
          </cell>
          <cell r="FL12575">
            <v>127853.16</v>
          </cell>
        </row>
        <row r="12576">
          <cell r="FI12576" t="str">
            <v>ID</v>
          </cell>
          <cell r="FJ12576" t="str">
            <v>Bathroom</v>
          </cell>
          <cell r="FK12576" t="str">
            <v>EISAq</v>
          </cell>
          <cell r="FL12576">
            <v>113572.92</v>
          </cell>
        </row>
        <row r="12577">
          <cell r="FI12577" t="str">
            <v>ID</v>
          </cell>
          <cell r="FJ12577" t="str">
            <v>Bathroom</v>
          </cell>
          <cell r="FK12577" t="str">
            <v>EISAx</v>
          </cell>
          <cell r="FL12577">
            <v>1892882</v>
          </cell>
        </row>
        <row r="12578">
          <cell r="FI12578" t="str">
            <v>ID</v>
          </cell>
          <cell r="FJ12578" t="str">
            <v>Bedrooms</v>
          </cell>
          <cell r="FK12578" t="str">
            <v>EISAnqnx</v>
          </cell>
          <cell r="FL12578">
            <v>227145.84</v>
          </cell>
        </row>
        <row r="12579">
          <cell r="FI12579" t="str">
            <v>ID</v>
          </cell>
          <cell r="FJ12579" t="str">
            <v>Bedrooms</v>
          </cell>
          <cell r="FK12579" t="str">
            <v>EISAq</v>
          </cell>
          <cell r="FL12579">
            <v>113572.92</v>
          </cell>
        </row>
        <row r="12580">
          <cell r="FI12580" t="str">
            <v>ID</v>
          </cell>
          <cell r="FJ12580" t="str">
            <v>Exterior</v>
          </cell>
          <cell r="FK12580" t="str">
            <v>EISAnqnx</v>
          </cell>
          <cell r="FL12580">
            <v>227145.84</v>
          </cell>
        </row>
        <row r="12581">
          <cell r="FI12581" t="str">
            <v>ID</v>
          </cell>
          <cell r="FJ12581" t="str">
            <v>Kitchen</v>
          </cell>
          <cell r="FK12581" t="str">
            <v>EISAnqnx</v>
          </cell>
          <cell r="FL12581">
            <v>151430.56</v>
          </cell>
        </row>
        <row r="12582">
          <cell r="FI12582" t="str">
            <v>ID</v>
          </cell>
          <cell r="FJ12582" t="str">
            <v>Kitchen</v>
          </cell>
          <cell r="FK12582" t="str">
            <v>EISAq</v>
          </cell>
          <cell r="FL12582">
            <v>113572.92</v>
          </cell>
        </row>
        <row r="12583">
          <cell r="FI12583" t="str">
            <v>ID</v>
          </cell>
          <cell r="FJ12583" t="str">
            <v>Living Room/Family Room</v>
          </cell>
          <cell r="FK12583" t="str">
            <v>EISAnqnx</v>
          </cell>
          <cell r="FL12583">
            <v>492149.32</v>
          </cell>
        </row>
        <row r="12584">
          <cell r="FI12584" t="str">
            <v>ID</v>
          </cell>
          <cell r="FJ12584" t="str">
            <v>Living Room/Family Room</v>
          </cell>
          <cell r="FK12584" t="str">
            <v>EISAq</v>
          </cell>
          <cell r="FL12584">
            <v>166573.61600000001</v>
          </cell>
        </row>
        <row r="12585">
          <cell r="FI12585" t="str">
            <v>ID</v>
          </cell>
          <cell r="FJ12585" t="str">
            <v>Other</v>
          </cell>
          <cell r="FK12585" t="str">
            <v>EISAnqnx</v>
          </cell>
          <cell r="FL12585">
            <v>378576.4</v>
          </cell>
        </row>
        <row r="12586">
          <cell r="FI12586" t="str">
            <v>ID</v>
          </cell>
          <cell r="FJ12586" t="str">
            <v>Other</v>
          </cell>
          <cell r="FK12586" t="str">
            <v>EISAq</v>
          </cell>
          <cell r="FL12586">
            <v>283932.3</v>
          </cell>
        </row>
        <row r="12587">
          <cell r="FI12587" t="str">
            <v>MT</v>
          </cell>
          <cell r="FJ12587" t="str">
            <v>Bathroom</v>
          </cell>
          <cell r="FK12587" t="str">
            <v>EISAnqnx</v>
          </cell>
          <cell r="FL12587">
            <v>320510.12</v>
          </cell>
        </row>
        <row r="12588">
          <cell r="FI12588" t="str">
            <v>MT</v>
          </cell>
          <cell r="FJ12588" t="str">
            <v>Bedrooms</v>
          </cell>
          <cell r="FK12588" t="str">
            <v>EISAnqnx</v>
          </cell>
          <cell r="FL12588">
            <v>755488.14</v>
          </cell>
        </row>
        <row r="12589">
          <cell r="FI12589" t="str">
            <v>MT</v>
          </cell>
          <cell r="FJ12589" t="str">
            <v>Bedrooms</v>
          </cell>
          <cell r="FK12589" t="str">
            <v>EISAq</v>
          </cell>
          <cell r="FL12589">
            <v>25182.938000000002</v>
          </cell>
        </row>
        <row r="12590">
          <cell r="FI12590" t="str">
            <v>MT</v>
          </cell>
          <cell r="FJ12590" t="str">
            <v>Bedrooms</v>
          </cell>
          <cell r="FK12590" t="str">
            <v>EISAx</v>
          </cell>
          <cell r="FL12590">
            <v>297616.54000000004</v>
          </cell>
        </row>
        <row r="12591">
          <cell r="FI12591" t="str">
            <v>MT</v>
          </cell>
          <cell r="FJ12591" t="str">
            <v>Exterior</v>
          </cell>
          <cell r="FK12591" t="str">
            <v>EISAnqnx</v>
          </cell>
          <cell r="FL12591">
            <v>223212.40500000003</v>
          </cell>
        </row>
        <row r="12592">
          <cell r="FI12592" t="str">
            <v>MT</v>
          </cell>
          <cell r="FJ12592" t="str">
            <v>Exterior</v>
          </cell>
          <cell r="FK12592" t="str">
            <v>EISAx</v>
          </cell>
          <cell r="FL12592">
            <v>372020.67500000005</v>
          </cell>
        </row>
        <row r="12593">
          <cell r="FI12593" t="str">
            <v>MT</v>
          </cell>
          <cell r="FJ12593" t="str">
            <v>Garage</v>
          </cell>
          <cell r="FK12593" t="str">
            <v>EISAnqnx</v>
          </cell>
          <cell r="FL12593">
            <v>137361.48000000001</v>
          </cell>
        </row>
        <row r="12594">
          <cell r="FI12594" t="str">
            <v>MT</v>
          </cell>
          <cell r="FJ12594" t="str">
            <v>Kitchen</v>
          </cell>
          <cell r="FK12594" t="str">
            <v>EISAnqnx</v>
          </cell>
          <cell r="FL12594">
            <v>137361.48000000001</v>
          </cell>
        </row>
        <row r="12595">
          <cell r="FI12595" t="str">
            <v>MT</v>
          </cell>
          <cell r="FJ12595" t="str">
            <v>Kitchen</v>
          </cell>
          <cell r="FK12595" t="str">
            <v>EISAx</v>
          </cell>
          <cell r="FL12595">
            <v>446424.81000000006</v>
          </cell>
        </row>
        <row r="12596">
          <cell r="FI12596" t="str">
            <v>MT</v>
          </cell>
          <cell r="FJ12596" t="str">
            <v>Living Room/Family Room</v>
          </cell>
          <cell r="FK12596" t="str">
            <v>EISAnqnx</v>
          </cell>
          <cell r="FL12596">
            <v>160255.06</v>
          </cell>
        </row>
        <row r="12597">
          <cell r="FI12597" t="str">
            <v>MT</v>
          </cell>
          <cell r="FJ12597" t="str">
            <v>Living Room/Family Room</v>
          </cell>
          <cell r="FK12597" t="str">
            <v>EISAx</v>
          </cell>
          <cell r="FL12597">
            <v>274722.96000000002</v>
          </cell>
        </row>
        <row r="12598">
          <cell r="FI12598" t="str">
            <v>MT</v>
          </cell>
          <cell r="FJ12598" t="str">
            <v>Other</v>
          </cell>
          <cell r="FK12598" t="str">
            <v>EISAnqnx</v>
          </cell>
          <cell r="FL12598">
            <v>68680.740000000005</v>
          </cell>
        </row>
        <row r="12599">
          <cell r="FI12599" t="str">
            <v>MT</v>
          </cell>
          <cell r="FJ12599" t="str">
            <v>Other</v>
          </cell>
          <cell r="FK12599" t="str">
            <v>EISAq</v>
          </cell>
          <cell r="FL12599">
            <v>183148.64</v>
          </cell>
        </row>
        <row r="12600">
          <cell r="FI12600" t="str">
            <v>MT</v>
          </cell>
          <cell r="FJ12600" t="str">
            <v>Other</v>
          </cell>
          <cell r="FK12600" t="str">
            <v>EISAx</v>
          </cell>
          <cell r="FL12600">
            <v>297616.54000000004</v>
          </cell>
        </row>
        <row r="12601">
          <cell r="FI12601" t="str">
            <v>ID</v>
          </cell>
          <cell r="FJ12601" t="str">
            <v>Bathroom</v>
          </cell>
          <cell r="FK12601" t="str">
            <v>EISAnqnx</v>
          </cell>
          <cell r="FL12601">
            <v>333890.19999999995</v>
          </cell>
        </row>
        <row r="12602">
          <cell r="FI12602" t="str">
            <v>ID</v>
          </cell>
          <cell r="FJ12602" t="str">
            <v>Bathroom</v>
          </cell>
          <cell r="FK12602" t="str">
            <v>EISAq</v>
          </cell>
          <cell r="FL12602">
            <v>52468.46</v>
          </cell>
        </row>
        <row r="12603">
          <cell r="FI12603" t="str">
            <v>ID</v>
          </cell>
          <cell r="FJ12603" t="str">
            <v>Bedrooms</v>
          </cell>
          <cell r="FK12603" t="str">
            <v>EISAnqnx</v>
          </cell>
          <cell r="FL12603">
            <v>1216314.2999999998</v>
          </cell>
        </row>
        <row r="12604">
          <cell r="FI12604" t="str">
            <v>ID</v>
          </cell>
          <cell r="FJ12604" t="str">
            <v>Bedrooms</v>
          </cell>
          <cell r="FK12604" t="str">
            <v>EISAq</v>
          </cell>
          <cell r="FL12604">
            <v>17886.974999999999</v>
          </cell>
        </row>
        <row r="12605">
          <cell r="FI12605" t="str">
            <v>ID</v>
          </cell>
          <cell r="FJ12605" t="str">
            <v>Exterior</v>
          </cell>
          <cell r="FK12605" t="str">
            <v>EISAnqnx</v>
          </cell>
          <cell r="FL12605">
            <v>298116.25</v>
          </cell>
        </row>
        <row r="12606">
          <cell r="FI12606" t="str">
            <v>ID</v>
          </cell>
          <cell r="FJ12606" t="str">
            <v>Exterior</v>
          </cell>
          <cell r="FK12606" t="str">
            <v>EISAq</v>
          </cell>
          <cell r="FL12606">
            <v>874076.84499999997</v>
          </cell>
        </row>
        <row r="12607">
          <cell r="FI12607" t="str">
            <v>ID</v>
          </cell>
          <cell r="FJ12607" t="str">
            <v>Exterior</v>
          </cell>
          <cell r="FK12607" t="str">
            <v>EISAx</v>
          </cell>
          <cell r="FL12607">
            <v>357739.5</v>
          </cell>
        </row>
        <row r="12608">
          <cell r="FI12608" t="str">
            <v>ID</v>
          </cell>
          <cell r="FJ12608" t="str">
            <v>Kitchen</v>
          </cell>
          <cell r="FK12608" t="str">
            <v>EISAnqnx</v>
          </cell>
          <cell r="FL12608">
            <v>357739.5</v>
          </cell>
        </row>
        <row r="12609">
          <cell r="FI12609" t="str">
            <v>ID</v>
          </cell>
          <cell r="FJ12609" t="str">
            <v>Living Room/Family Room</v>
          </cell>
          <cell r="FK12609" t="str">
            <v>EISAnqnx</v>
          </cell>
          <cell r="FL12609">
            <v>143095.79999999999</v>
          </cell>
        </row>
        <row r="12610">
          <cell r="FI12610" t="str">
            <v>ID</v>
          </cell>
          <cell r="FJ12610" t="str">
            <v>Living Room/Family Room</v>
          </cell>
          <cell r="FK12610" t="str">
            <v>EISAq</v>
          </cell>
          <cell r="FL12610">
            <v>584307.85</v>
          </cell>
        </row>
        <row r="12611">
          <cell r="FI12611" t="str">
            <v>ID</v>
          </cell>
          <cell r="FJ12611" t="str">
            <v>Other</v>
          </cell>
          <cell r="FK12611" t="str">
            <v>EISAnqnx</v>
          </cell>
          <cell r="FL12611">
            <v>333890.19999999995</v>
          </cell>
        </row>
        <row r="12612">
          <cell r="FI12612" t="str">
            <v>ID</v>
          </cell>
          <cell r="FJ12612" t="str">
            <v>Other</v>
          </cell>
          <cell r="FK12612" t="str">
            <v>EISAq</v>
          </cell>
          <cell r="FL12612">
            <v>782257.03999999992</v>
          </cell>
        </row>
        <row r="12613">
          <cell r="FI12613" t="str">
            <v>ID</v>
          </cell>
          <cell r="FJ12613" t="str">
            <v>Bathroom</v>
          </cell>
          <cell r="FK12613" t="str">
            <v>EISAnqnx</v>
          </cell>
          <cell r="FL12613">
            <v>1097067.7999999998</v>
          </cell>
        </row>
        <row r="12614">
          <cell r="FI12614" t="str">
            <v>ID</v>
          </cell>
          <cell r="FJ12614" t="str">
            <v>Bathroom</v>
          </cell>
          <cell r="FK12614" t="str">
            <v>EISAq</v>
          </cell>
          <cell r="FL12614">
            <v>17886.974999999999</v>
          </cell>
        </row>
        <row r="12615">
          <cell r="FI12615" t="str">
            <v>ID</v>
          </cell>
          <cell r="FJ12615" t="str">
            <v>Bathroom</v>
          </cell>
          <cell r="FK12615" t="str">
            <v>EISAx</v>
          </cell>
          <cell r="FL12615">
            <v>596232.5</v>
          </cell>
        </row>
        <row r="12616">
          <cell r="FI12616" t="str">
            <v>ID</v>
          </cell>
          <cell r="FJ12616" t="str">
            <v>Bedrooms</v>
          </cell>
          <cell r="FK12616" t="str">
            <v>EISAnqnx</v>
          </cell>
          <cell r="FL12616">
            <v>429287.39999999997</v>
          </cell>
        </row>
        <row r="12617">
          <cell r="FI12617" t="str">
            <v>ID</v>
          </cell>
          <cell r="FJ12617" t="str">
            <v>Bedrooms</v>
          </cell>
          <cell r="FK12617" t="str">
            <v>EISAq</v>
          </cell>
          <cell r="FL12617">
            <v>44121.204999999994</v>
          </cell>
        </row>
        <row r="12618">
          <cell r="FI12618" t="str">
            <v>ID</v>
          </cell>
          <cell r="FJ12618" t="str">
            <v>Bedrooms</v>
          </cell>
          <cell r="FK12618" t="str">
            <v>EISAx</v>
          </cell>
          <cell r="FL12618">
            <v>119246.49999999999</v>
          </cell>
        </row>
        <row r="12619">
          <cell r="FI12619" t="str">
            <v>ID</v>
          </cell>
          <cell r="FJ12619" t="str">
            <v>Exterior</v>
          </cell>
          <cell r="FK12619" t="str">
            <v>EISAq</v>
          </cell>
          <cell r="FL12619">
            <v>157405.37999999998</v>
          </cell>
        </row>
        <row r="12620">
          <cell r="FI12620" t="str">
            <v>ID</v>
          </cell>
          <cell r="FJ12620" t="str">
            <v>Exterior</v>
          </cell>
          <cell r="FK12620" t="str">
            <v>EISAx</v>
          </cell>
          <cell r="FL12620">
            <v>357739.5</v>
          </cell>
        </row>
        <row r="12621">
          <cell r="FI12621" t="str">
            <v>ID</v>
          </cell>
          <cell r="FJ12621" t="str">
            <v>Garage</v>
          </cell>
          <cell r="FK12621" t="str">
            <v>EISAq</v>
          </cell>
          <cell r="FL12621">
            <v>190794.4</v>
          </cell>
        </row>
        <row r="12622">
          <cell r="FI12622" t="str">
            <v>ID</v>
          </cell>
          <cell r="FJ12622" t="str">
            <v>Kitchen</v>
          </cell>
          <cell r="FK12622" t="str">
            <v>EISAnqnx</v>
          </cell>
          <cell r="FL12622">
            <v>143095.79999999999</v>
          </cell>
        </row>
        <row r="12623">
          <cell r="FI12623" t="str">
            <v>ID</v>
          </cell>
          <cell r="FJ12623" t="str">
            <v>Kitchen</v>
          </cell>
          <cell r="FK12623" t="str">
            <v>EISAx</v>
          </cell>
          <cell r="FL12623">
            <v>238492.99999999997</v>
          </cell>
        </row>
        <row r="12624">
          <cell r="FI12624" t="str">
            <v>ID</v>
          </cell>
          <cell r="FJ12624" t="str">
            <v>Living Room/Family Room</v>
          </cell>
          <cell r="FK12624" t="str">
            <v>EISAq</v>
          </cell>
          <cell r="FL12624">
            <v>26234.23</v>
          </cell>
        </row>
        <row r="12625">
          <cell r="FI12625" t="str">
            <v>ID</v>
          </cell>
          <cell r="FJ12625" t="str">
            <v>Living Room/Family Room</v>
          </cell>
          <cell r="FK12625" t="str">
            <v>EISAx</v>
          </cell>
          <cell r="FL12625">
            <v>888386.42499999993</v>
          </cell>
        </row>
        <row r="12626">
          <cell r="FI12626" t="str">
            <v>ID</v>
          </cell>
          <cell r="FJ12626" t="str">
            <v>Other</v>
          </cell>
          <cell r="FK12626" t="str">
            <v>EISAnqnx</v>
          </cell>
          <cell r="FL12626">
            <v>476985.99999999994</v>
          </cell>
        </row>
        <row r="12627">
          <cell r="FI12627" t="str">
            <v>ID</v>
          </cell>
          <cell r="FJ12627" t="str">
            <v>Other</v>
          </cell>
          <cell r="FK12627" t="str">
            <v>EISAx</v>
          </cell>
          <cell r="FL12627">
            <v>143095.79999999999</v>
          </cell>
        </row>
        <row r="12628">
          <cell r="FI12628" t="str">
            <v>ID</v>
          </cell>
          <cell r="FJ12628" t="str">
            <v>Bathroom</v>
          </cell>
          <cell r="FK12628" t="str">
            <v>EISAnqnx</v>
          </cell>
          <cell r="FL12628">
            <v>1590020.8800000001</v>
          </cell>
        </row>
        <row r="12629">
          <cell r="FI12629" t="str">
            <v>ID</v>
          </cell>
          <cell r="FJ12629" t="str">
            <v>Bathroom</v>
          </cell>
          <cell r="FK12629" t="str">
            <v>EISAq</v>
          </cell>
          <cell r="FL12629">
            <v>302861.12</v>
          </cell>
        </row>
        <row r="12630">
          <cell r="FI12630" t="str">
            <v>ID</v>
          </cell>
          <cell r="FJ12630" t="str">
            <v>Bedrooms</v>
          </cell>
          <cell r="FK12630" t="str">
            <v>EISAnqnx</v>
          </cell>
          <cell r="FL12630">
            <v>378576.4</v>
          </cell>
        </row>
        <row r="12631">
          <cell r="FI12631" t="str">
            <v>ID</v>
          </cell>
          <cell r="FJ12631" t="str">
            <v>Bedrooms</v>
          </cell>
          <cell r="FK12631" t="str">
            <v>EISAq</v>
          </cell>
          <cell r="FL12631">
            <v>840439.60800000001</v>
          </cell>
        </row>
        <row r="12632">
          <cell r="FI12632" t="str">
            <v>ID</v>
          </cell>
          <cell r="FJ12632" t="str">
            <v>Exterior</v>
          </cell>
          <cell r="FK12632" t="str">
            <v>EISAq</v>
          </cell>
          <cell r="FL12632">
            <v>83286.808000000005</v>
          </cell>
        </row>
        <row r="12633">
          <cell r="FI12633" t="str">
            <v>ID</v>
          </cell>
          <cell r="FJ12633" t="str">
            <v>Exterior</v>
          </cell>
          <cell r="FK12633" t="str">
            <v>EISAx</v>
          </cell>
          <cell r="FL12633">
            <v>757152.8</v>
          </cell>
        </row>
        <row r="12634">
          <cell r="FI12634" t="str">
            <v>ID</v>
          </cell>
          <cell r="FJ12634" t="str">
            <v>Garage</v>
          </cell>
          <cell r="FK12634" t="str">
            <v>EISAnqnx</v>
          </cell>
          <cell r="FL12634">
            <v>454291.68</v>
          </cell>
        </row>
        <row r="12635">
          <cell r="FI12635" t="str">
            <v>ID</v>
          </cell>
          <cell r="FJ12635" t="str">
            <v>Garage</v>
          </cell>
          <cell r="FK12635" t="str">
            <v>EISAq</v>
          </cell>
          <cell r="FL12635">
            <v>571650.36400000006</v>
          </cell>
        </row>
        <row r="12636">
          <cell r="FI12636" t="str">
            <v>ID</v>
          </cell>
          <cell r="FJ12636" t="str">
            <v>Kitchen</v>
          </cell>
          <cell r="FK12636" t="str">
            <v>EISAq</v>
          </cell>
          <cell r="FL12636">
            <v>196859.728</v>
          </cell>
        </row>
        <row r="12637">
          <cell r="FI12637" t="str">
            <v>ID</v>
          </cell>
          <cell r="FJ12637" t="str">
            <v>Kitchen</v>
          </cell>
          <cell r="FK12637" t="str">
            <v>EISAx</v>
          </cell>
          <cell r="FL12637">
            <v>681437.52</v>
          </cell>
        </row>
        <row r="12638">
          <cell r="FI12638" t="str">
            <v>ID</v>
          </cell>
          <cell r="FJ12638" t="str">
            <v>Living Room/Family Room</v>
          </cell>
          <cell r="FK12638" t="str">
            <v>EISAnqnx</v>
          </cell>
          <cell r="FL12638">
            <v>1590020.8800000001</v>
          </cell>
        </row>
        <row r="12639">
          <cell r="FI12639" t="str">
            <v>ID</v>
          </cell>
          <cell r="FJ12639" t="str">
            <v>Living Room/Family Room</v>
          </cell>
          <cell r="FK12639" t="str">
            <v>EISAq</v>
          </cell>
          <cell r="FL12639">
            <v>367219.10800000001</v>
          </cell>
        </row>
        <row r="12640">
          <cell r="FI12640" t="str">
            <v>ID</v>
          </cell>
          <cell r="FJ12640" t="str">
            <v>Other</v>
          </cell>
          <cell r="FK12640" t="str">
            <v>EISAnqnx</v>
          </cell>
          <cell r="FL12640">
            <v>454291.68</v>
          </cell>
        </row>
        <row r="12641">
          <cell r="FI12641" t="str">
            <v>ID</v>
          </cell>
          <cell r="FJ12641" t="str">
            <v>Other</v>
          </cell>
          <cell r="FK12641" t="str">
            <v>EISAq</v>
          </cell>
          <cell r="FL12641">
            <v>533792.72400000005</v>
          </cell>
        </row>
        <row r="12642">
          <cell r="FI12642" t="str">
            <v>OR</v>
          </cell>
          <cell r="FJ12642" t="str">
            <v>Bathroom</v>
          </cell>
          <cell r="FK12642" t="str">
            <v>EISAnqnx</v>
          </cell>
          <cell r="FL12642">
            <v>115503.54</v>
          </cell>
        </row>
        <row r="12643">
          <cell r="FI12643" t="str">
            <v>OR</v>
          </cell>
          <cell r="FJ12643" t="str">
            <v>Bedrooms</v>
          </cell>
          <cell r="FK12643" t="str">
            <v>EISAnqnx</v>
          </cell>
          <cell r="FL12643">
            <v>231007.08</v>
          </cell>
        </row>
        <row r="12644">
          <cell r="FI12644" t="str">
            <v>OR</v>
          </cell>
          <cell r="FJ12644" t="str">
            <v>Exterior</v>
          </cell>
          <cell r="FK12644" t="str">
            <v>EISAnqnx</v>
          </cell>
          <cell r="FL12644">
            <v>462014.16</v>
          </cell>
        </row>
        <row r="12645">
          <cell r="FI12645" t="str">
            <v>OR</v>
          </cell>
          <cell r="FJ12645" t="str">
            <v>Kitchen</v>
          </cell>
          <cell r="FK12645" t="str">
            <v>EISAnqnx</v>
          </cell>
          <cell r="FL12645">
            <v>115503.54</v>
          </cell>
        </row>
        <row r="12646">
          <cell r="FI12646" t="str">
            <v>OR</v>
          </cell>
          <cell r="FJ12646" t="str">
            <v>Kitchen</v>
          </cell>
          <cell r="FK12646" t="str">
            <v>EISAx</v>
          </cell>
          <cell r="FL12646">
            <v>77002.36</v>
          </cell>
        </row>
        <row r="12647">
          <cell r="FI12647" t="str">
            <v>OR</v>
          </cell>
          <cell r="FJ12647" t="str">
            <v>Living Room/Family Room</v>
          </cell>
          <cell r="FK12647" t="str">
            <v>EISAnqnx</v>
          </cell>
          <cell r="FL12647">
            <v>231007.08</v>
          </cell>
        </row>
        <row r="12648">
          <cell r="FI12648" t="str">
            <v>OR</v>
          </cell>
          <cell r="FJ12648" t="str">
            <v>Living Room/Family Room</v>
          </cell>
          <cell r="FK12648" t="str">
            <v>EISAq</v>
          </cell>
          <cell r="FL12648">
            <v>28875.884999999998</v>
          </cell>
        </row>
        <row r="12649">
          <cell r="FI12649" t="str">
            <v>OR</v>
          </cell>
          <cell r="FJ12649" t="str">
            <v>Other</v>
          </cell>
          <cell r="FK12649" t="str">
            <v>EISAnqnx</v>
          </cell>
          <cell r="FL12649">
            <v>192505.9</v>
          </cell>
        </row>
        <row r="12650">
          <cell r="FI12650" t="str">
            <v>WA</v>
          </cell>
          <cell r="FJ12650" t="str">
            <v>Bathroom</v>
          </cell>
          <cell r="FK12650" t="str">
            <v>EISAnqnx</v>
          </cell>
          <cell r="FL12650">
            <v>609372.16000000003</v>
          </cell>
        </row>
        <row r="12651">
          <cell r="FI12651" t="str">
            <v>WA</v>
          </cell>
          <cell r="FJ12651" t="str">
            <v>Bathroom</v>
          </cell>
          <cell r="FK12651" t="str">
            <v>EISAq</v>
          </cell>
          <cell r="FL12651">
            <v>114257.28</v>
          </cell>
        </row>
        <row r="12652">
          <cell r="FI12652" t="str">
            <v>WA</v>
          </cell>
          <cell r="FJ12652" t="str">
            <v>Bedrooms</v>
          </cell>
          <cell r="FK12652" t="str">
            <v>EISAnqnx</v>
          </cell>
          <cell r="FL12652">
            <v>914058.23999999999</v>
          </cell>
        </row>
        <row r="12653">
          <cell r="FI12653" t="str">
            <v>WA</v>
          </cell>
          <cell r="FJ12653" t="str">
            <v>Bedrooms</v>
          </cell>
          <cell r="FK12653" t="str">
            <v>EISAq</v>
          </cell>
          <cell r="FL12653">
            <v>70458.656000000003</v>
          </cell>
        </row>
        <row r="12654">
          <cell r="FI12654" t="str">
            <v>WA</v>
          </cell>
          <cell r="FJ12654" t="str">
            <v>Bedrooms</v>
          </cell>
          <cell r="FK12654" t="str">
            <v>EISAx</v>
          </cell>
          <cell r="FL12654">
            <v>304686.08000000002</v>
          </cell>
        </row>
        <row r="12655">
          <cell r="FI12655" t="str">
            <v>WA</v>
          </cell>
          <cell r="FJ12655" t="str">
            <v>Exterior</v>
          </cell>
          <cell r="FK12655" t="str">
            <v>EISAnqnx</v>
          </cell>
          <cell r="FL12655">
            <v>142821.6</v>
          </cell>
        </row>
        <row r="12656">
          <cell r="FI12656" t="str">
            <v>WA</v>
          </cell>
          <cell r="FJ12656" t="str">
            <v>Exterior</v>
          </cell>
          <cell r="FK12656" t="str">
            <v>EISAq</v>
          </cell>
          <cell r="FL12656">
            <v>57128.639999999999</v>
          </cell>
        </row>
        <row r="12657">
          <cell r="FI12657" t="str">
            <v>WA</v>
          </cell>
          <cell r="FJ12657" t="str">
            <v>Kitchen</v>
          </cell>
          <cell r="FK12657" t="str">
            <v>EISAq</v>
          </cell>
          <cell r="FL12657">
            <v>297068.92800000001</v>
          </cell>
        </row>
        <row r="12658">
          <cell r="FI12658" t="str">
            <v>WA</v>
          </cell>
          <cell r="FJ12658" t="str">
            <v>Kitchen</v>
          </cell>
          <cell r="FK12658" t="str">
            <v>EISAx</v>
          </cell>
          <cell r="FL12658">
            <v>685543.68</v>
          </cell>
        </row>
        <row r="12659">
          <cell r="FI12659" t="str">
            <v>WA</v>
          </cell>
          <cell r="FJ12659" t="str">
            <v>Living Room/Family Room</v>
          </cell>
          <cell r="FK12659" t="str">
            <v>EISAnqnx</v>
          </cell>
          <cell r="FL12659">
            <v>457029.12</v>
          </cell>
        </row>
        <row r="12660">
          <cell r="FI12660" t="str">
            <v>WA</v>
          </cell>
          <cell r="FJ12660" t="str">
            <v>Living Room/Family Room</v>
          </cell>
          <cell r="FK12660" t="str">
            <v>EISAq</v>
          </cell>
          <cell r="FL12660">
            <v>28564.32</v>
          </cell>
        </row>
        <row r="12661">
          <cell r="FI12661" t="str">
            <v>WA</v>
          </cell>
          <cell r="FJ12661" t="str">
            <v>Other</v>
          </cell>
          <cell r="FK12661" t="str">
            <v>EISAnqnx</v>
          </cell>
          <cell r="FL12661">
            <v>685543.68</v>
          </cell>
        </row>
        <row r="12662">
          <cell r="FI12662" t="str">
            <v>WA</v>
          </cell>
          <cell r="FJ12662" t="str">
            <v>Other</v>
          </cell>
          <cell r="FK12662" t="str">
            <v>EISAq</v>
          </cell>
          <cell r="FL12662">
            <v>308494.65600000002</v>
          </cell>
        </row>
        <row r="12663">
          <cell r="FI12663" t="str">
            <v>WA</v>
          </cell>
          <cell r="FJ12663" t="str">
            <v>Other</v>
          </cell>
          <cell r="FK12663" t="str">
            <v>EISAx</v>
          </cell>
          <cell r="FL12663">
            <v>228514.56</v>
          </cell>
        </row>
        <row r="12664">
          <cell r="FI12664" t="str">
            <v>WA</v>
          </cell>
          <cell r="FJ12664" t="str">
            <v>Bathroom</v>
          </cell>
          <cell r="FK12664" t="str">
            <v>EISAnqnx</v>
          </cell>
          <cell r="FL12664">
            <v>124799.58</v>
          </cell>
        </row>
        <row r="12665">
          <cell r="FI12665" t="str">
            <v>WA</v>
          </cell>
          <cell r="FJ12665" t="str">
            <v>Bathroom</v>
          </cell>
          <cell r="FK12665" t="str">
            <v>EISAq</v>
          </cell>
          <cell r="FL12665">
            <v>93599.684999999998</v>
          </cell>
        </row>
        <row r="12666">
          <cell r="FI12666" t="str">
            <v>WA</v>
          </cell>
          <cell r="FJ12666" t="str">
            <v>Bathroom</v>
          </cell>
          <cell r="FK12666" t="str">
            <v>EISAx</v>
          </cell>
          <cell r="FL12666">
            <v>270399.08999999997</v>
          </cell>
        </row>
        <row r="12667">
          <cell r="FI12667" t="str">
            <v>WA</v>
          </cell>
          <cell r="FJ12667" t="str">
            <v>Bedrooms</v>
          </cell>
          <cell r="FK12667" t="str">
            <v>EISAnqnx</v>
          </cell>
          <cell r="FL12667">
            <v>374398.74</v>
          </cell>
        </row>
        <row r="12668">
          <cell r="FI12668" t="str">
            <v>WA</v>
          </cell>
          <cell r="FJ12668" t="str">
            <v>Bedrooms</v>
          </cell>
          <cell r="FK12668" t="str">
            <v>EISAq</v>
          </cell>
          <cell r="FL12668">
            <v>155999.47500000001</v>
          </cell>
        </row>
        <row r="12669">
          <cell r="FI12669" t="str">
            <v>WA</v>
          </cell>
          <cell r="FJ12669" t="str">
            <v>Exterior</v>
          </cell>
          <cell r="FK12669" t="str">
            <v>EISAnqnx</v>
          </cell>
          <cell r="FL12669">
            <v>249599.16</v>
          </cell>
        </row>
        <row r="12670">
          <cell r="FI12670" t="str">
            <v>WA</v>
          </cell>
          <cell r="FJ12670" t="str">
            <v>Exterior</v>
          </cell>
          <cell r="FK12670" t="str">
            <v>EISAx</v>
          </cell>
          <cell r="FL12670">
            <v>270399.08999999997</v>
          </cell>
        </row>
        <row r="12671">
          <cell r="FI12671" t="str">
            <v>WA</v>
          </cell>
          <cell r="FJ12671" t="str">
            <v>Garage</v>
          </cell>
          <cell r="FK12671" t="str">
            <v>EISAnqnx</v>
          </cell>
          <cell r="FL12671">
            <v>311998.95</v>
          </cell>
        </row>
        <row r="12672">
          <cell r="FI12672" t="str">
            <v>WA</v>
          </cell>
          <cell r="FJ12672" t="str">
            <v>Garage</v>
          </cell>
          <cell r="FK12672" t="str">
            <v>EISAq</v>
          </cell>
          <cell r="FL12672">
            <v>166399.44</v>
          </cell>
        </row>
        <row r="12673">
          <cell r="FI12673" t="str">
            <v>WA</v>
          </cell>
          <cell r="FJ12673" t="str">
            <v>Kitchen</v>
          </cell>
          <cell r="FK12673" t="str">
            <v>EISAq</v>
          </cell>
          <cell r="FL12673">
            <v>405598.63500000001</v>
          </cell>
        </row>
        <row r="12674">
          <cell r="FI12674" t="str">
            <v>WA</v>
          </cell>
          <cell r="FJ12674" t="str">
            <v>Living Room/Family Room</v>
          </cell>
          <cell r="FK12674" t="str">
            <v>EISAnqnx</v>
          </cell>
          <cell r="FL12674">
            <v>249599.16</v>
          </cell>
        </row>
        <row r="12675">
          <cell r="FI12675" t="str">
            <v>WA</v>
          </cell>
          <cell r="FJ12675" t="str">
            <v>Living Room/Family Room</v>
          </cell>
          <cell r="FK12675" t="str">
            <v>EISAq</v>
          </cell>
          <cell r="FL12675">
            <v>232959.21599999999</v>
          </cell>
        </row>
        <row r="12676">
          <cell r="FI12676" t="str">
            <v>WA</v>
          </cell>
          <cell r="FJ12676" t="str">
            <v>Other</v>
          </cell>
          <cell r="FK12676" t="str">
            <v>EISAnqnx</v>
          </cell>
          <cell r="FL12676">
            <v>249599.16</v>
          </cell>
        </row>
        <row r="12677">
          <cell r="FI12677" t="str">
            <v>WA</v>
          </cell>
          <cell r="FJ12677" t="str">
            <v>Other</v>
          </cell>
          <cell r="FK12677" t="str">
            <v>EISAq</v>
          </cell>
          <cell r="FL12677">
            <v>31199.895</v>
          </cell>
        </row>
        <row r="12678">
          <cell r="FI12678" t="str">
            <v>MT</v>
          </cell>
          <cell r="FJ12678" t="str">
            <v>Bathroom</v>
          </cell>
          <cell r="FK12678" t="str">
            <v>EISAnqnx</v>
          </cell>
          <cell r="FL12678">
            <v>824168.88000000012</v>
          </cell>
        </row>
        <row r="12679">
          <cell r="FI12679" t="str">
            <v>MT</v>
          </cell>
          <cell r="FJ12679" t="str">
            <v>Bathroom</v>
          </cell>
          <cell r="FK12679" t="str">
            <v>EISAq</v>
          </cell>
          <cell r="FL12679">
            <v>34340.370000000003</v>
          </cell>
        </row>
        <row r="12680">
          <cell r="FI12680" t="str">
            <v>MT</v>
          </cell>
          <cell r="FJ12680" t="str">
            <v>Bedrooms</v>
          </cell>
          <cell r="FK12680" t="str">
            <v>EISAnqnx</v>
          </cell>
          <cell r="FL12680">
            <v>412084.44000000006</v>
          </cell>
        </row>
        <row r="12681">
          <cell r="FI12681" t="str">
            <v>MT</v>
          </cell>
          <cell r="FJ12681" t="str">
            <v>Exterior</v>
          </cell>
          <cell r="FK12681" t="str">
            <v>EISAnqnx</v>
          </cell>
          <cell r="FL12681">
            <v>412084.44000000006</v>
          </cell>
        </row>
        <row r="12682">
          <cell r="FI12682" t="str">
            <v>MT</v>
          </cell>
          <cell r="FJ12682" t="str">
            <v>Garage</v>
          </cell>
          <cell r="FK12682" t="str">
            <v>EISAnqnx</v>
          </cell>
          <cell r="FL12682">
            <v>91574.32</v>
          </cell>
        </row>
        <row r="12683">
          <cell r="FI12683" t="str">
            <v>MT</v>
          </cell>
          <cell r="FJ12683" t="str">
            <v>Garage</v>
          </cell>
          <cell r="FK12683" t="str">
            <v>EISAq</v>
          </cell>
          <cell r="FL12683">
            <v>34340.370000000003</v>
          </cell>
        </row>
        <row r="12684">
          <cell r="FI12684" t="str">
            <v>MT</v>
          </cell>
          <cell r="FJ12684" t="str">
            <v>Kitchen</v>
          </cell>
          <cell r="FK12684" t="str">
            <v>EISAnqnx</v>
          </cell>
          <cell r="FL12684">
            <v>160255.06</v>
          </cell>
        </row>
        <row r="12685">
          <cell r="FI12685" t="str">
            <v>MT</v>
          </cell>
          <cell r="FJ12685" t="str">
            <v>Kitchen</v>
          </cell>
          <cell r="FK12685" t="str">
            <v>EISAq</v>
          </cell>
          <cell r="FL12685">
            <v>85850.925000000003</v>
          </cell>
        </row>
        <row r="12686">
          <cell r="FI12686" t="str">
            <v>MT</v>
          </cell>
          <cell r="FJ12686" t="str">
            <v>Kitchen</v>
          </cell>
          <cell r="FK12686" t="str">
            <v>EISAx</v>
          </cell>
          <cell r="FL12686">
            <v>137361.48000000001</v>
          </cell>
        </row>
        <row r="12687">
          <cell r="FI12687" t="str">
            <v>MT</v>
          </cell>
          <cell r="FJ12687" t="str">
            <v>Living Room/Family Room</v>
          </cell>
          <cell r="FK12687" t="str">
            <v>EISAnqnx</v>
          </cell>
          <cell r="FL12687">
            <v>206042.22000000003</v>
          </cell>
        </row>
        <row r="12688">
          <cell r="FI12688" t="str">
            <v>MT</v>
          </cell>
          <cell r="FJ12688" t="str">
            <v>Other</v>
          </cell>
          <cell r="FK12688" t="str">
            <v>EISAnqnx</v>
          </cell>
          <cell r="FL12688">
            <v>286169.75</v>
          </cell>
        </row>
        <row r="12689">
          <cell r="FI12689" t="str">
            <v>MT</v>
          </cell>
          <cell r="FJ12689" t="str">
            <v>Other</v>
          </cell>
          <cell r="FK12689" t="str">
            <v>EISAq</v>
          </cell>
          <cell r="FL12689">
            <v>200318.82500000001</v>
          </cell>
        </row>
        <row r="12690">
          <cell r="FI12690" t="str">
            <v>WA</v>
          </cell>
          <cell r="FJ12690" t="str">
            <v>Bathroom</v>
          </cell>
          <cell r="FK12690" t="str">
            <v>EISAnqnx</v>
          </cell>
          <cell r="FL12690">
            <v>83199.72</v>
          </cell>
        </row>
        <row r="12691">
          <cell r="FI12691" t="str">
            <v>WA</v>
          </cell>
          <cell r="FJ12691" t="str">
            <v>Bathroom</v>
          </cell>
          <cell r="FK12691" t="str">
            <v>EISAq</v>
          </cell>
          <cell r="FL12691">
            <v>187199.37</v>
          </cell>
        </row>
        <row r="12692">
          <cell r="FI12692" t="str">
            <v>WA</v>
          </cell>
          <cell r="FJ12692" t="str">
            <v>Bedrooms</v>
          </cell>
          <cell r="FK12692" t="str">
            <v>EISAnqnx</v>
          </cell>
          <cell r="FL12692">
            <v>124799.58</v>
          </cell>
        </row>
        <row r="12693">
          <cell r="FI12693" t="str">
            <v>WA</v>
          </cell>
          <cell r="FJ12693" t="str">
            <v>Bedrooms</v>
          </cell>
          <cell r="FK12693" t="str">
            <v>EISAq</v>
          </cell>
          <cell r="FL12693">
            <v>45759.845999999998</v>
          </cell>
        </row>
        <row r="12694">
          <cell r="FI12694" t="str">
            <v>WA</v>
          </cell>
          <cell r="FJ12694" t="str">
            <v>Exterior</v>
          </cell>
          <cell r="FK12694" t="str">
            <v>EISAq</v>
          </cell>
          <cell r="FL12694">
            <v>31199.895</v>
          </cell>
        </row>
        <row r="12695">
          <cell r="FI12695" t="str">
            <v>WA</v>
          </cell>
          <cell r="FJ12695" t="str">
            <v>Exterior</v>
          </cell>
          <cell r="FK12695" t="str">
            <v>EISAx</v>
          </cell>
          <cell r="FL12695">
            <v>311998.95</v>
          </cell>
        </row>
        <row r="12696">
          <cell r="FI12696" t="str">
            <v>WA</v>
          </cell>
          <cell r="FJ12696" t="str">
            <v>Kitchen</v>
          </cell>
          <cell r="FK12696" t="str">
            <v>EISAnqnx</v>
          </cell>
          <cell r="FL12696">
            <v>155999.47500000001</v>
          </cell>
        </row>
        <row r="12697">
          <cell r="FI12697" t="str">
            <v>WA</v>
          </cell>
          <cell r="FJ12697" t="str">
            <v>Kitchen</v>
          </cell>
          <cell r="FK12697" t="str">
            <v>EISAq</v>
          </cell>
          <cell r="FL12697">
            <v>332798.88</v>
          </cell>
        </row>
        <row r="12698">
          <cell r="FI12698" t="str">
            <v>WA</v>
          </cell>
          <cell r="FJ12698" t="str">
            <v>Living Room/Family Room</v>
          </cell>
          <cell r="FK12698" t="str">
            <v>EISAq</v>
          </cell>
          <cell r="FL12698">
            <v>62399.79</v>
          </cell>
        </row>
        <row r="12699">
          <cell r="FI12699" t="str">
            <v>WA</v>
          </cell>
          <cell r="FJ12699" t="str">
            <v>Other</v>
          </cell>
          <cell r="FK12699" t="str">
            <v>EISAq</v>
          </cell>
          <cell r="FL12699">
            <v>124799.58</v>
          </cell>
        </row>
        <row r="12700">
          <cell r="FI12700" t="str">
            <v>ID</v>
          </cell>
          <cell r="FJ12700" t="str">
            <v>Bathroom</v>
          </cell>
          <cell r="FK12700" t="str">
            <v>EISAnqnx</v>
          </cell>
          <cell r="FL12700">
            <v>1590020.8800000001</v>
          </cell>
        </row>
        <row r="12701">
          <cell r="FI12701" t="str">
            <v>ID</v>
          </cell>
          <cell r="FJ12701" t="str">
            <v>Bathroom</v>
          </cell>
          <cell r="FK12701" t="str">
            <v>EISAq</v>
          </cell>
          <cell r="FL12701">
            <v>249860.424</v>
          </cell>
        </row>
        <row r="12702">
          <cell r="FI12702" t="str">
            <v>ID</v>
          </cell>
          <cell r="FJ12702" t="str">
            <v>Bedrooms</v>
          </cell>
          <cell r="FK12702" t="str">
            <v>EISAnqnx</v>
          </cell>
          <cell r="FL12702">
            <v>567864.6</v>
          </cell>
        </row>
        <row r="12703">
          <cell r="FI12703" t="str">
            <v>ID</v>
          </cell>
          <cell r="FJ12703" t="str">
            <v>Bedrooms</v>
          </cell>
          <cell r="FK12703" t="str">
            <v>EISAq</v>
          </cell>
          <cell r="FL12703">
            <v>624651.06000000006</v>
          </cell>
        </row>
        <row r="12704">
          <cell r="FI12704" t="str">
            <v>ID</v>
          </cell>
          <cell r="FJ12704" t="str">
            <v>Exterior</v>
          </cell>
          <cell r="FK12704" t="str">
            <v>EISAx</v>
          </cell>
          <cell r="FL12704">
            <v>2385031.3200000003</v>
          </cell>
        </row>
        <row r="12705">
          <cell r="FI12705" t="str">
            <v>ID</v>
          </cell>
          <cell r="FJ12705" t="str">
            <v>Garage</v>
          </cell>
          <cell r="FK12705" t="str">
            <v>EISAnqnx</v>
          </cell>
          <cell r="FL12705">
            <v>454291.68</v>
          </cell>
        </row>
        <row r="12706">
          <cell r="FI12706" t="str">
            <v>ID</v>
          </cell>
          <cell r="FJ12706" t="str">
            <v>Kitchen</v>
          </cell>
          <cell r="FK12706" t="str">
            <v>EISAnqnx</v>
          </cell>
          <cell r="FL12706">
            <v>946441</v>
          </cell>
        </row>
        <row r="12707">
          <cell r="FI12707" t="str">
            <v>ID</v>
          </cell>
          <cell r="FJ12707" t="str">
            <v>Kitchen</v>
          </cell>
          <cell r="FK12707" t="str">
            <v>EISAq</v>
          </cell>
          <cell r="FL12707">
            <v>56786.46</v>
          </cell>
        </row>
        <row r="12708">
          <cell r="FI12708" t="str">
            <v>ID</v>
          </cell>
          <cell r="FJ12708" t="str">
            <v>Living Room/Family Room</v>
          </cell>
          <cell r="FK12708" t="str">
            <v>EISAq</v>
          </cell>
          <cell r="FL12708">
            <v>227145.84</v>
          </cell>
        </row>
        <row r="12709">
          <cell r="FI12709" t="str">
            <v>ID</v>
          </cell>
          <cell r="FJ12709" t="str">
            <v>Living Room/Family Room</v>
          </cell>
          <cell r="FK12709" t="str">
            <v>EISAx</v>
          </cell>
          <cell r="FL12709">
            <v>1590020.8800000001</v>
          </cell>
        </row>
        <row r="12710">
          <cell r="FI12710" t="str">
            <v>ID</v>
          </cell>
          <cell r="FJ12710" t="str">
            <v>Other</v>
          </cell>
          <cell r="FK12710" t="str">
            <v>EISAnqnx</v>
          </cell>
          <cell r="FL12710">
            <v>2498604.2400000002</v>
          </cell>
        </row>
        <row r="12711">
          <cell r="FI12711" t="str">
            <v>ID</v>
          </cell>
          <cell r="FJ12711" t="str">
            <v>Other</v>
          </cell>
          <cell r="FK12711" t="str">
            <v>EISAq</v>
          </cell>
          <cell r="FL12711">
            <v>1351517.7480000001</v>
          </cell>
        </row>
        <row r="12712">
          <cell r="FI12712" t="str">
            <v>ID</v>
          </cell>
          <cell r="FJ12712" t="str">
            <v>Other</v>
          </cell>
          <cell r="FK12712" t="str">
            <v>EISAx</v>
          </cell>
          <cell r="FL12712">
            <v>567864.6</v>
          </cell>
        </row>
        <row r="12713">
          <cell r="FI12713" t="str">
            <v>WA</v>
          </cell>
          <cell r="FJ12713" t="str">
            <v>Bathroom</v>
          </cell>
          <cell r="FK12713" t="str">
            <v>EISAnqnx</v>
          </cell>
          <cell r="FL12713">
            <v>114257.28</v>
          </cell>
        </row>
        <row r="12714">
          <cell r="FI12714" t="str">
            <v>WA</v>
          </cell>
          <cell r="FJ12714" t="str">
            <v>Bedrooms</v>
          </cell>
          <cell r="FK12714" t="str">
            <v>EISAq</v>
          </cell>
          <cell r="FL12714">
            <v>74267.232000000004</v>
          </cell>
        </row>
        <row r="12715">
          <cell r="FI12715" t="str">
            <v>WA</v>
          </cell>
          <cell r="FJ12715" t="str">
            <v>Bedrooms</v>
          </cell>
          <cell r="FK12715" t="str">
            <v>EISAx</v>
          </cell>
          <cell r="FL12715">
            <v>133300.16</v>
          </cell>
        </row>
        <row r="12716">
          <cell r="FI12716" t="str">
            <v>WA</v>
          </cell>
          <cell r="FJ12716" t="str">
            <v>Exterior</v>
          </cell>
          <cell r="FK12716" t="str">
            <v>EISAq</v>
          </cell>
          <cell r="FL12716">
            <v>24755.743999999999</v>
          </cell>
        </row>
        <row r="12717">
          <cell r="FI12717" t="str">
            <v>WA</v>
          </cell>
          <cell r="FJ12717" t="str">
            <v>Kitchen</v>
          </cell>
          <cell r="FK12717" t="str">
            <v>EISAq</v>
          </cell>
          <cell r="FL12717">
            <v>24755.743999999999</v>
          </cell>
        </row>
        <row r="12718">
          <cell r="FI12718" t="str">
            <v>WA</v>
          </cell>
          <cell r="FJ12718" t="str">
            <v>Living Room/Family Room</v>
          </cell>
          <cell r="FK12718" t="str">
            <v>EISAq</v>
          </cell>
          <cell r="FL12718">
            <v>24755.743999999999</v>
          </cell>
        </row>
        <row r="12719">
          <cell r="FI12719" t="str">
            <v>WA</v>
          </cell>
          <cell r="FJ12719" t="str">
            <v>Other</v>
          </cell>
          <cell r="FK12719" t="str">
            <v>EISAnqnx</v>
          </cell>
          <cell r="FL12719">
            <v>114257.28</v>
          </cell>
        </row>
        <row r="12720">
          <cell r="FI12720" t="str">
            <v>OR</v>
          </cell>
          <cell r="FJ12720" t="str">
            <v>Bathroom</v>
          </cell>
          <cell r="FK12720" t="str">
            <v>EISAnqnx</v>
          </cell>
          <cell r="FL12720">
            <v>193523.04</v>
          </cell>
        </row>
        <row r="12721">
          <cell r="FI12721" t="str">
            <v>OR</v>
          </cell>
          <cell r="FJ12721" t="str">
            <v>Bathroom</v>
          </cell>
          <cell r="FK12721" t="str">
            <v>EISAq</v>
          </cell>
          <cell r="FL12721">
            <v>96761.52</v>
          </cell>
        </row>
        <row r="12722">
          <cell r="FI12722" t="str">
            <v>OR</v>
          </cell>
          <cell r="FJ12722" t="str">
            <v>Bathroom</v>
          </cell>
          <cell r="FK12722" t="str">
            <v>EISAx</v>
          </cell>
          <cell r="FL12722">
            <v>749901.78</v>
          </cell>
        </row>
        <row r="12723">
          <cell r="FI12723" t="str">
            <v>OR</v>
          </cell>
          <cell r="FJ12723" t="str">
            <v>Bedrooms</v>
          </cell>
          <cell r="FK12723" t="str">
            <v>EISAnqnx</v>
          </cell>
          <cell r="FL12723">
            <v>701521.02</v>
          </cell>
        </row>
        <row r="12724">
          <cell r="FI12724" t="str">
            <v>OR</v>
          </cell>
          <cell r="FJ12724" t="str">
            <v>Bedrooms</v>
          </cell>
          <cell r="FK12724" t="str">
            <v>EISAq</v>
          </cell>
          <cell r="FL12724">
            <v>98374.212</v>
          </cell>
        </row>
        <row r="12725">
          <cell r="FI12725" t="str">
            <v>OR</v>
          </cell>
          <cell r="FJ12725" t="str">
            <v>Exterior</v>
          </cell>
          <cell r="FK12725" t="str">
            <v>EISAnqnx</v>
          </cell>
          <cell r="FL12725">
            <v>96761.52</v>
          </cell>
        </row>
        <row r="12726">
          <cell r="FI12726" t="str">
            <v>OR</v>
          </cell>
          <cell r="FJ12726" t="str">
            <v>Exterior</v>
          </cell>
          <cell r="FK12726" t="str">
            <v>EISAx</v>
          </cell>
          <cell r="FL12726">
            <v>145142.28</v>
          </cell>
        </row>
        <row r="12727">
          <cell r="FI12727" t="str">
            <v>OR</v>
          </cell>
          <cell r="FJ12727" t="str">
            <v>Garage</v>
          </cell>
          <cell r="FK12727" t="str">
            <v>EISAnqnx</v>
          </cell>
          <cell r="FL12727">
            <v>354792.24</v>
          </cell>
        </row>
        <row r="12728">
          <cell r="FI12728" t="str">
            <v>OR</v>
          </cell>
          <cell r="FJ12728" t="str">
            <v>Garage</v>
          </cell>
          <cell r="FK12728" t="str">
            <v>EISAq</v>
          </cell>
          <cell r="FL12728">
            <v>206424.576</v>
          </cell>
        </row>
        <row r="12729">
          <cell r="FI12729" t="str">
            <v>OR</v>
          </cell>
          <cell r="FJ12729" t="str">
            <v>Kitchen</v>
          </cell>
          <cell r="FK12729" t="str">
            <v>EISAnqnx</v>
          </cell>
          <cell r="FL12729">
            <v>516061.44</v>
          </cell>
        </row>
        <row r="12730">
          <cell r="FI12730" t="str">
            <v>OR</v>
          </cell>
          <cell r="FJ12730" t="str">
            <v>Kitchen</v>
          </cell>
          <cell r="FK12730" t="str">
            <v>EISAq</v>
          </cell>
          <cell r="FL12730">
            <v>64507.68</v>
          </cell>
        </row>
        <row r="12731">
          <cell r="FI12731" t="str">
            <v>OR</v>
          </cell>
          <cell r="FJ12731" t="str">
            <v>Living Room/Family Room</v>
          </cell>
          <cell r="FK12731" t="str">
            <v>EISAq</v>
          </cell>
          <cell r="FL12731">
            <v>72571.14</v>
          </cell>
        </row>
        <row r="12732">
          <cell r="FI12732" t="str">
            <v>OR</v>
          </cell>
          <cell r="FJ12732" t="str">
            <v>Living Room/Family Room</v>
          </cell>
          <cell r="FK12732" t="str">
            <v>EISAx</v>
          </cell>
          <cell r="FL12732">
            <v>387046.08</v>
          </cell>
        </row>
        <row r="12733">
          <cell r="FI12733" t="str">
            <v>OR</v>
          </cell>
          <cell r="FJ12733" t="str">
            <v>Other</v>
          </cell>
          <cell r="FK12733" t="str">
            <v>EISAnqnx</v>
          </cell>
          <cell r="FL12733">
            <v>96761.52</v>
          </cell>
        </row>
        <row r="12734">
          <cell r="FI12734" t="str">
            <v>OR</v>
          </cell>
          <cell r="FJ12734" t="str">
            <v>Other</v>
          </cell>
          <cell r="FK12734" t="str">
            <v>EISAx</v>
          </cell>
          <cell r="FL12734">
            <v>322538.40000000002</v>
          </cell>
        </row>
        <row r="12735">
          <cell r="FI12735" t="str">
            <v>ID</v>
          </cell>
          <cell r="FJ12735" t="str">
            <v>Bathroom</v>
          </cell>
          <cell r="FK12735" t="str">
            <v>EISAnqnx</v>
          </cell>
          <cell r="FL12735">
            <v>3104326.48</v>
          </cell>
        </row>
        <row r="12736">
          <cell r="FI12736" t="str">
            <v>ID</v>
          </cell>
          <cell r="FJ12736" t="str">
            <v>Bedrooms</v>
          </cell>
          <cell r="FK12736" t="str">
            <v>EISAnqnx</v>
          </cell>
          <cell r="FL12736">
            <v>2498604.2400000002</v>
          </cell>
        </row>
        <row r="12737">
          <cell r="FI12737" t="str">
            <v>ID</v>
          </cell>
          <cell r="FJ12737" t="str">
            <v>Exterior</v>
          </cell>
          <cell r="FK12737" t="str">
            <v>EISAnqnx</v>
          </cell>
          <cell r="FL12737">
            <v>681437.52</v>
          </cell>
        </row>
        <row r="12738">
          <cell r="FI12738" t="str">
            <v>ID</v>
          </cell>
          <cell r="FJ12738" t="str">
            <v>Exterior</v>
          </cell>
          <cell r="FK12738" t="str">
            <v>EISAx</v>
          </cell>
          <cell r="FL12738">
            <v>2082170.2</v>
          </cell>
        </row>
        <row r="12739">
          <cell r="FI12739" t="str">
            <v>ID</v>
          </cell>
          <cell r="FJ12739" t="str">
            <v>Garage</v>
          </cell>
          <cell r="FK12739" t="str">
            <v>EISAnqnx</v>
          </cell>
          <cell r="FL12739">
            <v>2120027.84</v>
          </cell>
        </row>
        <row r="12740">
          <cell r="FI12740" t="str">
            <v>ID</v>
          </cell>
          <cell r="FJ12740" t="str">
            <v>Kitchen</v>
          </cell>
          <cell r="FK12740" t="str">
            <v>EISAnqnx</v>
          </cell>
          <cell r="FL12740">
            <v>1590020.8800000001</v>
          </cell>
        </row>
        <row r="12741">
          <cell r="FI12741" t="str">
            <v>ID</v>
          </cell>
          <cell r="FJ12741" t="str">
            <v>Kitchen</v>
          </cell>
          <cell r="FK12741" t="str">
            <v>EISAq</v>
          </cell>
          <cell r="FL12741">
            <v>689009.04800000007</v>
          </cell>
        </row>
        <row r="12742">
          <cell r="FI12742" t="str">
            <v>ID</v>
          </cell>
          <cell r="FJ12742" t="str">
            <v>Living Room/Family Room</v>
          </cell>
          <cell r="FK12742" t="str">
            <v>EISAnqnx</v>
          </cell>
          <cell r="FL12742">
            <v>2157885.48</v>
          </cell>
        </row>
        <row r="12743">
          <cell r="FI12743" t="str">
            <v>ID</v>
          </cell>
          <cell r="FJ12743" t="str">
            <v>Other</v>
          </cell>
          <cell r="FK12743" t="str">
            <v>EISAnqnx</v>
          </cell>
          <cell r="FL12743">
            <v>1362875.04</v>
          </cell>
        </row>
        <row r="12744">
          <cell r="FI12744" t="str">
            <v>MT</v>
          </cell>
          <cell r="FJ12744" t="str">
            <v>Bathroom</v>
          </cell>
          <cell r="FK12744" t="str">
            <v>EISAnqnx</v>
          </cell>
          <cell r="FL12744">
            <v>183148.64</v>
          </cell>
        </row>
        <row r="12745">
          <cell r="FI12745" t="str">
            <v>MT</v>
          </cell>
          <cell r="FJ12745" t="str">
            <v>Bathroom</v>
          </cell>
          <cell r="FK12745" t="str">
            <v>EISAq</v>
          </cell>
          <cell r="FL12745">
            <v>151097.62800000003</v>
          </cell>
        </row>
        <row r="12746">
          <cell r="FI12746" t="str">
            <v>MT</v>
          </cell>
          <cell r="FJ12746" t="str">
            <v>Bathroom</v>
          </cell>
          <cell r="FK12746" t="str">
            <v>EISAx</v>
          </cell>
          <cell r="FL12746">
            <v>68680.740000000005</v>
          </cell>
        </row>
        <row r="12747">
          <cell r="FI12747" t="str">
            <v>MT</v>
          </cell>
          <cell r="FJ12747" t="str">
            <v>Bedrooms</v>
          </cell>
          <cell r="FK12747" t="str">
            <v>EISAnqnx</v>
          </cell>
          <cell r="FL12747">
            <v>549445.92000000004</v>
          </cell>
        </row>
        <row r="12748">
          <cell r="FI12748" t="str">
            <v>MT</v>
          </cell>
          <cell r="FJ12748" t="str">
            <v>Bedrooms</v>
          </cell>
          <cell r="FK12748" t="str">
            <v>EISAq</v>
          </cell>
          <cell r="FL12748">
            <v>75548.814000000013</v>
          </cell>
        </row>
        <row r="12749">
          <cell r="FI12749" t="str">
            <v>MT</v>
          </cell>
          <cell r="FJ12749" t="str">
            <v>Exterior</v>
          </cell>
          <cell r="FK12749" t="str">
            <v>EISAnqnx</v>
          </cell>
          <cell r="FL12749">
            <v>137361.48000000001</v>
          </cell>
        </row>
        <row r="12750">
          <cell r="FI12750" t="str">
            <v>MT</v>
          </cell>
          <cell r="FJ12750" t="str">
            <v>Exterior</v>
          </cell>
          <cell r="FK12750" t="str">
            <v>EISAx</v>
          </cell>
          <cell r="FL12750">
            <v>137361.48000000001</v>
          </cell>
        </row>
        <row r="12751">
          <cell r="FI12751" t="str">
            <v>MT</v>
          </cell>
          <cell r="FJ12751" t="str">
            <v>Garage</v>
          </cell>
          <cell r="FK12751" t="str">
            <v>EISAnqnx</v>
          </cell>
          <cell r="FL12751">
            <v>274722.96000000002</v>
          </cell>
        </row>
        <row r="12752">
          <cell r="FI12752" t="str">
            <v>MT</v>
          </cell>
          <cell r="FJ12752" t="str">
            <v>Kitchen</v>
          </cell>
          <cell r="FK12752" t="str">
            <v>EISAq</v>
          </cell>
          <cell r="FL12752">
            <v>151097.62800000003</v>
          </cell>
        </row>
        <row r="12753">
          <cell r="FI12753" t="str">
            <v>MT</v>
          </cell>
          <cell r="FJ12753" t="str">
            <v>Other</v>
          </cell>
          <cell r="FK12753" t="str">
            <v>EISAnqnx</v>
          </cell>
          <cell r="FL12753">
            <v>984423.94000000006</v>
          </cell>
        </row>
        <row r="12754">
          <cell r="FI12754" t="str">
            <v>MT</v>
          </cell>
          <cell r="FJ12754" t="str">
            <v>Other</v>
          </cell>
          <cell r="FK12754" t="str">
            <v>EISAq</v>
          </cell>
          <cell r="FL12754">
            <v>670781.89400000009</v>
          </cell>
        </row>
        <row r="12755">
          <cell r="FI12755" t="str">
            <v>MT</v>
          </cell>
          <cell r="FJ12755" t="str">
            <v>Other</v>
          </cell>
          <cell r="FK12755" t="str">
            <v>EISAx</v>
          </cell>
          <cell r="FL12755">
            <v>274722.96000000002</v>
          </cell>
        </row>
        <row r="12756">
          <cell r="FI12756" t="str">
            <v>MT</v>
          </cell>
          <cell r="FJ12756" t="str">
            <v>Bathroom</v>
          </cell>
          <cell r="FK12756" t="str">
            <v>EISAnqnx</v>
          </cell>
          <cell r="FL12756">
            <v>1013040.915</v>
          </cell>
        </row>
        <row r="12757">
          <cell r="FI12757" t="str">
            <v>MT</v>
          </cell>
          <cell r="FJ12757" t="str">
            <v>Bedrooms</v>
          </cell>
          <cell r="FK12757" t="str">
            <v>EISAnqnx</v>
          </cell>
          <cell r="FL12757">
            <v>692530.79500000004</v>
          </cell>
        </row>
        <row r="12758">
          <cell r="FI12758" t="str">
            <v>MT</v>
          </cell>
          <cell r="FJ12758" t="str">
            <v>Bedrooms</v>
          </cell>
          <cell r="FK12758" t="str">
            <v>EISAq</v>
          </cell>
          <cell r="FL12758">
            <v>34340.370000000003</v>
          </cell>
        </row>
        <row r="12759">
          <cell r="FI12759" t="str">
            <v>MT</v>
          </cell>
          <cell r="FJ12759" t="str">
            <v>Bedrooms</v>
          </cell>
          <cell r="FK12759" t="str">
            <v>EISAx</v>
          </cell>
          <cell r="FL12759">
            <v>372020.67500000005</v>
          </cell>
        </row>
        <row r="12760">
          <cell r="FI12760" t="str">
            <v>MT</v>
          </cell>
          <cell r="FJ12760" t="str">
            <v>Exterior</v>
          </cell>
          <cell r="FK12760" t="str">
            <v>EISAnqnx</v>
          </cell>
          <cell r="FL12760">
            <v>629573.45000000007</v>
          </cell>
        </row>
        <row r="12761">
          <cell r="FI12761" t="str">
            <v>MT</v>
          </cell>
          <cell r="FJ12761" t="str">
            <v>Garage</v>
          </cell>
          <cell r="FK12761" t="str">
            <v>EISAnqnx</v>
          </cell>
          <cell r="FL12761">
            <v>85850.925000000003</v>
          </cell>
        </row>
        <row r="12762">
          <cell r="FI12762" t="str">
            <v>MT</v>
          </cell>
          <cell r="FJ12762" t="str">
            <v>Garage</v>
          </cell>
          <cell r="FK12762" t="str">
            <v>EISAq</v>
          </cell>
          <cell r="FL12762">
            <v>219778.36800000002</v>
          </cell>
        </row>
        <row r="12763">
          <cell r="FI12763" t="str">
            <v>MT</v>
          </cell>
          <cell r="FJ12763" t="str">
            <v>Kitchen</v>
          </cell>
          <cell r="FK12763" t="str">
            <v>EISAx</v>
          </cell>
          <cell r="FL12763">
            <v>297616.54000000004</v>
          </cell>
        </row>
        <row r="12764">
          <cell r="FI12764" t="str">
            <v>MT</v>
          </cell>
          <cell r="FJ12764" t="str">
            <v>Living Room/Family Room</v>
          </cell>
          <cell r="FK12764" t="str">
            <v>EISAnqnx</v>
          </cell>
          <cell r="FL12764">
            <v>343403.7</v>
          </cell>
        </row>
        <row r="12765">
          <cell r="FI12765" t="str">
            <v>MT</v>
          </cell>
          <cell r="FJ12765" t="str">
            <v>Living Room/Family Room</v>
          </cell>
          <cell r="FK12765" t="str">
            <v>EISAx</v>
          </cell>
          <cell r="FL12765">
            <v>446424.81000000006</v>
          </cell>
        </row>
        <row r="12766">
          <cell r="FI12766" t="str">
            <v>MT</v>
          </cell>
          <cell r="FJ12766" t="str">
            <v>Other</v>
          </cell>
          <cell r="FK12766" t="str">
            <v>EISAnqnx</v>
          </cell>
          <cell r="FL12766">
            <v>1699848.3150000002</v>
          </cell>
        </row>
        <row r="12767">
          <cell r="FI12767" t="str">
            <v>MT</v>
          </cell>
          <cell r="FJ12767" t="str">
            <v>Other</v>
          </cell>
          <cell r="FK12767" t="str">
            <v>EISAq</v>
          </cell>
          <cell r="FL12767">
            <v>50365.876000000004</v>
          </cell>
        </row>
        <row r="12768">
          <cell r="FI12768" t="str">
            <v>MT</v>
          </cell>
          <cell r="FJ12768" t="str">
            <v>Other</v>
          </cell>
          <cell r="FK12768" t="str">
            <v>EISAx</v>
          </cell>
          <cell r="FL12768">
            <v>148808.27000000002</v>
          </cell>
        </row>
        <row r="12769">
          <cell r="FI12769" t="str">
            <v>WA</v>
          </cell>
          <cell r="FJ12769" t="str">
            <v>Bathroom</v>
          </cell>
          <cell r="FK12769" t="str">
            <v>EISAnqnx</v>
          </cell>
          <cell r="FL12769">
            <v>332798.88</v>
          </cell>
        </row>
        <row r="12770">
          <cell r="FI12770" t="str">
            <v>WA</v>
          </cell>
          <cell r="FJ12770" t="str">
            <v>Bathroom</v>
          </cell>
          <cell r="FK12770" t="str">
            <v>EISAq</v>
          </cell>
          <cell r="FL12770">
            <v>126879.57299999999</v>
          </cell>
        </row>
        <row r="12771">
          <cell r="FI12771" t="str">
            <v>WA</v>
          </cell>
          <cell r="FJ12771" t="str">
            <v>Bedrooms</v>
          </cell>
          <cell r="FK12771" t="str">
            <v>EISAnqnx</v>
          </cell>
          <cell r="FL12771">
            <v>155999.47500000001</v>
          </cell>
        </row>
        <row r="12772">
          <cell r="FI12772" t="str">
            <v>WA</v>
          </cell>
          <cell r="FJ12772" t="str">
            <v>Bedrooms</v>
          </cell>
          <cell r="FK12772" t="str">
            <v>EISAq</v>
          </cell>
          <cell r="FL12772">
            <v>199679.32799999998</v>
          </cell>
        </row>
        <row r="12773">
          <cell r="FI12773" t="str">
            <v>WA</v>
          </cell>
          <cell r="FJ12773" t="str">
            <v>Exterior</v>
          </cell>
          <cell r="FK12773" t="str">
            <v>EISAnqnx</v>
          </cell>
          <cell r="FL12773">
            <v>374398.74</v>
          </cell>
        </row>
        <row r="12774">
          <cell r="FI12774" t="str">
            <v>WA</v>
          </cell>
          <cell r="FJ12774" t="str">
            <v>Exterior</v>
          </cell>
          <cell r="FK12774" t="str">
            <v>EISAq</v>
          </cell>
          <cell r="FL12774">
            <v>137279.538</v>
          </cell>
        </row>
        <row r="12775">
          <cell r="FI12775" t="str">
            <v>WA</v>
          </cell>
          <cell r="FJ12775" t="str">
            <v>Garage</v>
          </cell>
          <cell r="FK12775" t="str">
            <v>EISAnqnx</v>
          </cell>
          <cell r="FL12775">
            <v>374398.74</v>
          </cell>
        </row>
        <row r="12776">
          <cell r="FI12776" t="str">
            <v>WA</v>
          </cell>
          <cell r="FJ12776" t="str">
            <v>Kitchen</v>
          </cell>
          <cell r="FK12776" t="str">
            <v>EISAq</v>
          </cell>
          <cell r="FL12776">
            <v>124799.58</v>
          </cell>
        </row>
        <row r="12777">
          <cell r="FI12777" t="str">
            <v>WA</v>
          </cell>
          <cell r="FJ12777" t="str">
            <v>Living Room/Family Room</v>
          </cell>
          <cell r="FK12777" t="str">
            <v>EISAnqnx</v>
          </cell>
          <cell r="FL12777">
            <v>124799.58</v>
          </cell>
        </row>
        <row r="12778">
          <cell r="FI12778" t="str">
            <v>WA</v>
          </cell>
          <cell r="FJ12778" t="str">
            <v>Living Room/Family Room</v>
          </cell>
          <cell r="FK12778" t="str">
            <v>EISAq</v>
          </cell>
          <cell r="FL12778">
            <v>249599.16</v>
          </cell>
        </row>
        <row r="12779">
          <cell r="FI12779" t="str">
            <v>WA</v>
          </cell>
          <cell r="FJ12779" t="str">
            <v>Living Room/Family Room</v>
          </cell>
          <cell r="FK12779" t="str">
            <v>EISAx</v>
          </cell>
          <cell r="FL12779">
            <v>592798.005</v>
          </cell>
        </row>
        <row r="12780">
          <cell r="FI12780" t="str">
            <v>WA</v>
          </cell>
          <cell r="FJ12780" t="str">
            <v>Other</v>
          </cell>
          <cell r="FK12780" t="str">
            <v>EISAnqnx</v>
          </cell>
          <cell r="FL12780">
            <v>540798.17999999993</v>
          </cell>
        </row>
        <row r="12781">
          <cell r="FI12781" t="str">
            <v>WA</v>
          </cell>
          <cell r="FJ12781" t="str">
            <v>Other</v>
          </cell>
          <cell r="FK12781" t="str">
            <v>EISAq</v>
          </cell>
          <cell r="FL12781">
            <v>1520474.8829999999</v>
          </cell>
        </row>
        <row r="12782">
          <cell r="FI12782" t="str">
            <v>WA</v>
          </cell>
          <cell r="FJ12782" t="str">
            <v>Other</v>
          </cell>
          <cell r="FK12782" t="str">
            <v>EISAx</v>
          </cell>
          <cell r="FL12782">
            <v>135199.54499999998</v>
          </cell>
        </row>
        <row r="12783">
          <cell r="FI12783" t="str">
            <v>WA</v>
          </cell>
          <cell r="FJ12783" t="str">
            <v>Bathroom</v>
          </cell>
          <cell r="FK12783" t="str">
            <v>EISAnqnx</v>
          </cell>
          <cell r="FL12783">
            <v>1663994.4</v>
          </cell>
        </row>
        <row r="12784">
          <cell r="FI12784" t="str">
            <v>WA</v>
          </cell>
          <cell r="FJ12784" t="str">
            <v>Bedrooms</v>
          </cell>
          <cell r="FK12784" t="str">
            <v>EISAnqnx</v>
          </cell>
          <cell r="FL12784">
            <v>769597.41</v>
          </cell>
        </row>
        <row r="12785">
          <cell r="FI12785" t="str">
            <v>WA</v>
          </cell>
          <cell r="FJ12785" t="str">
            <v>Exterior</v>
          </cell>
          <cell r="FK12785" t="str">
            <v>EISAnqnx</v>
          </cell>
          <cell r="FL12785">
            <v>311998.95</v>
          </cell>
        </row>
        <row r="12786">
          <cell r="FI12786" t="str">
            <v>WA</v>
          </cell>
          <cell r="FJ12786" t="str">
            <v>Exterior</v>
          </cell>
          <cell r="FK12786" t="str">
            <v>EISAx</v>
          </cell>
          <cell r="FL12786">
            <v>1351995.45</v>
          </cell>
        </row>
        <row r="12787">
          <cell r="FI12787" t="str">
            <v>WA</v>
          </cell>
          <cell r="FJ12787" t="str">
            <v>Garage</v>
          </cell>
          <cell r="FK12787" t="str">
            <v>EISAnqnx</v>
          </cell>
          <cell r="FL12787">
            <v>270399.08999999997</v>
          </cell>
        </row>
        <row r="12788">
          <cell r="FI12788" t="str">
            <v>WA</v>
          </cell>
          <cell r="FJ12788" t="str">
            <v>Garage</v>
          </cell>
          <cell r="FK12788" t="str">
            <v>EISAq</v>
          </cell>
          <cell r="FL12788">
            <v>137279.538</v>
          </cell>
        </row>
        <row r="12789">
          <cell r="FI12789" t="str">
            <v>WA</v>
          </cell>
          <cell r="FJ12789" t="str">
            <v>Kitchen</v>
          </cell>
          <cell r="FK12789" t="str">
            <v>EISAq</v>
          </cell>
          <cell r="FL12789">
            <v>291199.02</v>
          </cell>
        </row>
        <row r="12790">
          <cell r="FI12790" t="str">
            <v>WA</v>
          </cell>
          <cell r="FJ12790" t="str">
            <v>Living Room/Family Room</v>
          </cell>
          <cell r="FK12790" t="str">
            <v>EISAnqnx</v>
          </cell>
          <cell r="FL12790">
            <v>249599.16</v>
          </cell>
        </row>
        <row r="12791">
          <cell r="FI12791" t="str">
            <v>WA</v>
          </cell>
          <cell r="FJ12791" t="str">
            <v>Living Room/Family Room</v>
          </cell>
          <cell r="FK12791" t="str">
            <v>EISAx</v>
          </cell>
          <cell r="FL12791">
            <v>249599.16</v>
          </cell>
        </row>
        <row r="12792">
          <cell r="FI12792" t="str">
            <v>WA</v>
          </cell>
          <cell r="FJ12792" t="str">
            <v>Other</v>
          </cell>
          <cell r="FK12792" t="str">
            <v>EISAnqnx</v>
          </cell>
          <cell r="FL12792">
            <v>603197.97</v>
          </cell>
        </row>
        <row r="12793">
          <cell r="FI12793" t="str">
            <v>WA</v>
          </cell>
          <cell r="FJ12793" t="str">
            <v>Other</v>
          </cell>
          <cell r="FK12793" t="str">
            <v>EISAq</v>
          </cell>
          <cell r="FL12793">
            <v>116479.60799999999</v>
          </cell>
        </row>
        <row r="12794">
          <cell r="FI12794" t="str">
            <v>WA</v>
          </cell>
          <cell r="FJ12794" t="str">
            <v>Other</v>
          </cell>
          <cell r="FK12794" t="str">
            <v>EISAx</v>
          </cell>
          <cell r="FL12794">
            <v>332798.88</v>
          </cell>
        </row>
        <row r="12795">
          <cell r="FI12795" t="str">
            <v>ID</v>
          </cell>
          <cell r="FJ12795" t="str">
            <v>Bathroom</v>
          </cell>
          <cell r="FK12795" t="str">
            <v>EISAnqnx</v>
          </cell>
          <cell r="FL12795">
            <v>2271458.4</v>
          </cell>
        </row>
        <row r="12796">
          <cell r="FI12796" t="str">
            <v>ID</v>
          </cell>
          <cell r="FJ12796" t="str">
            <v>Bedrooms</v>
          </cell>
          <cell r="FK12796" t="str">
            <v>EISAnqnx</v>
          </cell>
          <cell r="FL12796">
            <v>908583.36</v>
          </cell>
        </row>
        <row r="12797">
          <cell r="FI12797" t="str">
            <v>ID</v>
          </cell>
          <cell r="FJ12797" t="str">
            <v>Bedrooms</v>
          </cell>
          <cell r="FK12797" t="str">
            <v>EISAq</v>
          </cell>
          <cell r="FL12797">
            <v>261217.71600000001</v>
          </cell>
        </row>
        <row r="12798">
          <cell r="FI12798" t="str">
            <v>ID</v>
          </cell>
          <cell r="FJ12798" t="str">
            <v>Exterior</v>
          </cell>
          <cell r="FK12798" t="str">
            <v>EISAnqnx</v>
          </cell>
          <cell r="FL12798">
            <v>681437.52</v>
          </cell>
        </row>
        <row r="12799">
          <cell r="FI12799" t="str">
            <v>ID</v>
          </cell>
          <cell r="FJ12799" t="str">
            <v>Exterior</v>
          </cell>
          <cell r="FK12799" t="str">
            <v>EISAq</v>
          </cell>
          <cell r="FL12799">
            <v>83286.808000000005</v>
          </cell>
        </row>
        <row r="12800">
          <cell r="FI12800" t="str">
            <v>ID</v>
          </cell>
          <cell r="FJ12800" t="str">
            <v>Garage</v>
          </cell>
          <cell r="FK12800" t="str">
            <v>EISAnqnx</v>
          </cell>
          <cell r="FL12800">
            <v>605722.24</v>
          </cell>
        </row>
        <row r="12801">
          <cell r="FI12801" t="str">
            <v>ID</v>
          </cell>
          <cell r="FJ12801" t="str">
            <v>Kitchen</v>
          </cell>
          <cell r="FK12801" t="str">
            <v>EISAq</v>
          </cell>
          <cell r="FL12801">
            <v>420219.804</v>
          </cell>
        </row>
        <row r="12802">
          <cell r="FI12802" t="str">
            <v>ID</v>
          </cell>
          <cell r="FJ12802" t="str">
            <v>Living Room/Family Room</v>
          </cell>
          <cell r="FK12802" t="str">
            <v>EISAq</v>
          </cell>
          <cell r="FL12802">
            <v>283932.3</v>
          </cell>
        </row>
        <row r="12803">
          <cell r="FI12803" t="str">
            <v>ID</v>
          </cell>
          <cell r="FJ12803" t="str">
            <v>Living Room/Family Room</v>
          </cell>
          <cell r="FK12803" t="str">
            <v>EISAx</v>
          </cell>
          <cell r="FL12803">
            <v>605722.24</v>
          </cell>
        </row>
        <row r="12804">
          <cell r="FI12804" t="str">
            <v>ID</v>
          </cell>
          <cell r="FJ12804" t="str">
            <v>Other</v>
          </cell>
          <cell r="FK12804" t="str">
            <v>EISAnqnx</v>
          </cell>
          <cell r="FL12804">
            <v>1135729.2</v>
          </cell>
        </row>
        <row r="12805">
          <cell r="FI12805" t="str">
            <v>ID</v>
          </cell>
          <cell r="FJ12805" t="str">
            <v>Other</v>
          </cell>
          <cell r="FK12805" t="str">
            <v>EISAq</v>
          </cell>
          <cell r="FL12805">
            <v>227145.84</v>
          </cell>
        </row>
        <row r="12806">
          <cell r="FI12806" t="str">
            <v>ID</v>
          </cell>
          <cell r="FJ12806" t="str">
            <v>Bathroom</v>
          </cell>
          <cell r="FK12806" t="str">
            <v>EISAnqnx</v>
          </cell>
          <cell r="FL12806">
            <v>3123255.3000000003</v>
          </cell>
        </row>
        <row r="12807">
          <cell r="FI12807" t="str">
            <v>ID</v>
          </cell>
          <cell r="FJ12807" t="str">
            <v>Bathroom</v>
          </cell>
          <cell r="FK12807" t="str">
            <v>EISAq</v>
          </cell>
          <cell r="FL12807">
            <v>605722.24</v>
          </cell>
        </row>
        <row r="12808">
          <cell r="FI12808" t="str">
            <v>ID</v>
          </cell>
          <cell r="FJ12808" t="str">
            <v>Bathroom</v>
          </cell>
          <cell r="FK12808" t="str">
            <v>EISAx</v>
          </cell>
          <cell r="FL12808">
            <v>1817166.72</v>
          </cell>
        </row>
        <row r="12809">
          <cell r="FI12809" t="str">
            <v>ID</v>
          </cell>
          <cell r="FJ12809" t="str">
            <v>Bedrooms</v>
          </cell>
          <cell r="FK12809" t="str">
            <v>EISAnqnx</v>
          </cell>
          <cell r="FL12809">
            <v>1949668.46</v>
          </cell>
        </row>
        <row r="12810">
          <cell r="FI12810" t="str">
            <v>ID</v>
          </cell>
          <cell r="FJ12810" t="str">
            <v>Bedrooms</v>
          </cell>
          <cell r="FK12810" t="str">
            <v>EISAq</v>
          </cell>
          <cell r="FL12810">
            <v>1703593.8</v>
          </cell>
        </row>
        <row r="12811">
          <cell r="FI12811" t="str">
            <v>ID</v>
          </cell>
          <cell r="FJ12811" t="str">
            <v>Bedrooms</v>
          </cell>
          <cell r="FK12811" t="str">
            <v>EISAx</v>
          </cell>
          <cell r="FL12811">
            <v>283932.3</v>
          </cell>
        </row>
        <row r="12812">
          <cell r="FI12812" t="str">
            <v>ID</v>
          </cell>
          <cell r="FJ12812" t="str">
            <v>Exterior</v>
          </cell>
          <cell r="FK12812" t="str">
            <v>EISAnqnx</v>
          </cell>
          <cell r="FL12812">
            <v>1230373.3</v>
          </cell>
        </row>
        <row r="12813">
          <cell r="FI12813" t="str">
            <v>ID</v>
          </cell>
          <cell r="FJ12813" t="str">
            <v>Exterior</v>
          </cell>
          <cell r="FK12813" t="str">
            <v>EISAx</v>
          </cell>
          <cell r="FL12813">
            <v>1230373.3</v>
          </cell>
        </row>
        <row r="12814">
          <cell r="FI12814" t="str">
            <v>ID</v>
          </cell>
          <cell r="FJ12814" t="str">
            <v>Garage</v>
          </cell>
          <cell r="FK12814" t="str">
            <v>EISAnqnx</v>
          </cell>
          <cell r="FL12814">
            <v>984298.64</v>
          </cell>
        </row>
        <row r="12815">
          <cell r="FI12815" t="str">
            <v>ID</v>
          </cell>
          <cell r="FJ12815" t="str">
            <v>Garage</v>
          </cell>
          <cell r="FK12815" t="str">
            <v>EISAq</v>
          </cell>
          <cell r="FL12815">
            <v>666294.46400000004</v>
          </cell>
        </row>
        <row r="12816">
          <cell r="FI12816" t="str">
            <v>ID</v>
          </cell>
          <cell r="FJ12816" t="str">
            <v>Kitchen</v>
          </cell>
          <cell r="FK12816" t="str">
            <v>EISAq</v>
          </cell>
          <cell r="FL12816">
            <v>170359.38</v>
          </cell>
        </row>
        <row r="12817">
          <cell r="FI12817" t="str">
            <v>ID</v>
          </cell>
          <cell r="FJ12817" t="str">
            <v>Kitchen</v>
          </cell>
          <cell r="FK12817" t="str">
            <v>EISAx</v>
          </cell>
          <cell r="FL12817">
            <v>2460746.6</v>
          </cell>
        </row>
        <row r="12818">
          <cell r="FI12818" t="str">
            <v>ID</v>
          </cell>
          <cell r="FJ12818" t="str">
            <v>Living Room/Family Room</v>
          </cell>
          <cell r="FK12818" t="str">
            <v>EISAnqnx</v>
          </cell>
          <cell r="FL12818">
            <v>246074.66</v>
          </cell>
        </row>
        <row r="12819">
          <cell r="FI12819" t="str">
            <v>ID</v>
          </cell>
          <cell r="FJ12819" t="str">
            <v>Living Room/Family Room</v>
          </cell>
          <cell r="FK12819" t="str">
            <v>EISAx</v>
          </cell>
          <cell r="FL12819">
            <v>2877180.64</v>
          </cell>
        </row>
        <row r="12820">
          <cell r="FI12820" t="str">
            <v>ID</v>
          </cell>
          <cell r="FJ12820" t="str">
            <v>Other</v>
          </cell>
          <cell r="FK12820" t="str">
            <v>EISAnqnx</v>
          </cell>
          <cell r="FL12820">
            <v>2668963.62</v>
          </cell>
        </row>
        <row r="12821">
          <cell r="FI12821" t="str">
            <v>ID</v>
          </cell>
          <cell r="FJ12821" t="str">
            <v>Other</v>
          </cell>
          <cell r="FK12821" t="str">
            <v>EISAx</v>
          </cell>
          <cell r="FL12821">
            <v>3009682.38</v>
          </cell>
        </row>
        <row r="12822">
          <cell r="FI12822" t="str">
            <v>OR</v>
          </cell>
          <cell r="FJ12822" t="str">
            <v>Bathroom</v>
          </cell>
          <cell r="FK12822" t="str">
            <v>EISAnqnx</v>
          </cell>
          <cell r="FL12822">
            <v>516061.44</v>
          </cell>
        </row>
        <row r="12823">
          <cell r="FI12823" t="str">
            <v>OR</v>
          </cell>
          <cell r="FJ12823" t="str">
            <v>Bathroom</v>
          </cell>
          <cell r="FK12823" t="str">
            <v>EISAq</v>
          </cell>
          <cell r="FL12823">
            <v>161269.20000000001</v>
          </cell>
        </row>
        <row r="12824">
          <cell r="FI12824" t="str">
            <v>OR</v>
          </cell>
          <cell r="FJ12824" t="str">
            <v>Bedrooms</v>
          </cell>
          <cell r="FK12824" t="str">
            <v>EISAnqnx</v>
          </cell>
          <cell r="FL12824">
            <v>387046.08</v>
          </cell>
        </row>
        <row r="12825">
          <cell r="FI12825" t="str">
            <v>OR</v>
          </cell>
          <cell r="FJ12825" t="str">
            <v>Bedrooms</v>
          </cell>
          <cell r="FK12825" t="str">
            <v>EISAx</v>
          </cell>
          <cell r="FL12825">
            <v>201586.5</v>
          </cell>
        </row>
        <row r="12826">
          <cell r="FI12826" t="str">
            <v>OR</v>
          </cell>
          <cell r="FJ12826" t="str">
            <v>Exterior</v>
          </cell>
          <cell r="FK12826" t="str">
            <v>EISAnqnx</v>
          </cell>
          <cell r="FL12826">
            <v>604759.5</v>
          </cell>
        </row>
        <row r="12827">
          <cell r="FI12827" t="str">
            <v>OR</v>
          </cell>
          <cell r="FJ12827" t="str">
            <v>Garage</v>
          </cell>
          <cell r="FK12827" t="str">
            <v>EISAnqnx</v>
          </cell>
          <cell r="FL12827">
            <v>96761.52</v>
          </cell>
        </row>
        <row r="12828">
          <cell r="FI12828" t="str">
            <v>OR</v>
          </cell>
          <cell r="FJ12828" t="str">
            <v>Garage</v>
          </cell>
          <cell r="FK12828" t="str">
            <v>EISAq</v>
          </cell>
          <cell r="FL12828">
            <v>161269.20000000001</v>
          </cell>
        </row>
        <row r="12829">
          <cell r="FI12829" t="str">
            <v>OR</v>
          </cell>
          <cell r="FJ12829" t="str">
            <v>Kitchen</v>
          </cell>
          <cell r="FK12829" t="str">
            <v>EISAnqnx</v>
          </cell>
          <cell r="FL12829">
            <v>193523.04</v>
          </cell>
        </row>
        <row r="12830">
          <cell r="FI12830" t="str">
            <v>OR</v>
          </cell>
          <cell r="FJ12830" t="str">
            <v>Kitchen</v>
          </cell>
          <cell r="FK12830" t="str">
            <v>EISAq</v>
          </cell>
          <cell r="FL12830">
            <v>111275.74800000001</v>
          </cell>
        </row>
        <row r="12831">
          <cell r="FI12831" t="str">
            <v>OR</v>
          </cell>
          <cell r="FJ12831" t="str">
            <v>Living Room/Family Room</v>
          </cell>
          <cell r="FK12831" t="str">
            <v>EISAq</v>
          </cell>
          <cell r="FL12831">
            <v>179008.81200000001</v>
          </cell>
        </row>
        <row r="12832">
          <cell r="FI12832" t="str">
            <v>OR</v>
          </cell>
          <cell r="FJ12832" t="str">
            <v>Other</v>
          </cell>
          <cell r="FK12832" t="str">
            <v>EISAnqnx</v>
          </cell>
          <cell r="FL12832">
            <v>1935230.4</v>
          </cell>
        </row>
        <row r="12833">
          <cell r="FI12833" t="str">
            <v>WA</v>
          </cell>
          <cell r="FJ12833" t="str">
            <v>Bathroom</v>
          </cell>
          <cell r="FK12833" t="str">
            <v>EISAq</v>
          </cell>
          <cell r="FL12833">
            <v>411326.20799999998</v>
          </cell>
        </row>
        <row r="12834">
          <cell r="FI12834" t="str">
            <v>WA</v>
          </cell>
          <cell r="FJ12834" t="str">
            <v>Bathroom</v>
          </cell>
          <cell r="FK12834" t="str">
            <v>EISAx</v>
          </cell>
          <cell r="FL12834">
            <v>79980.096000000005</v>
          </cell>
        </row>
        <row r="12835">
          <cell r="FI12835" t="str">
            <v>WA</v>
          </cell>
          <cell r="FJ12835" t="str">
            <v>Bedrooms</v>
          </cell>
          <cell r="FK12835" t="str">
            <v>EISAnqnx</v>
          </cell>
          <cell r="FL12835">
            <v>114257.28</v>
          </cell>
        </row>
        <row r="12836">
          <cell r="FI12836" t="str">
            <v>WA</v>
          </cell>
          <cell r="FJ12836" t="str">
            <v>Bedrooms</v>
          </cell>
          <cell r="FK12836" t="str">
            <v>EISAq</v>
          </cell>
          <cell r="FL12836">
            <v>199950.24</v>
          </cell>
        </row>
        <row r="12837">
          <cell r="FI12837" t="str">
            <v>WA</v>
          </cell>
          <cell r="FJ12837" t="str">
            <v>Bedrooms</v>
          </cell>
          <cell r="FK12837" t="str">
            <v>EISAx</v>
          </cell>
          <cell r="FL12837">
            <v>342771.84</v>
          </cell>
        </row>
        <row r="12838">
          <cell r="FI12838" t="str">
            <v>WA</v>
          </cell>
          <cell r="FJ12838" t="str">
            <v>Exterior</v>
          </cell>
          <cell r="FK12838" t="str">
            <v>EISAnqnx</v>
          </cell>
          <cell r="FL12838">
            <v>457029.12</v>
          </cell>
        </row>
        <row r="12839">
          <cell r="FI12839" t="str">
            <v>WA</v>
          </cell>
          <cell r="FJ12839" t="str">
            <v>Exterior</v>
          </cell>
          <cell r="FK12839" t="str">
            <v>EISAq</v>
          </cell>
          <cell r="FL12839">
            <v>776949.50399999996</v>
          </cell>
        </row>
        <row r="12840">
          <cell r="FI12840" t="str">
            <v>WA</v>
          </cell>
          <cell r="FJ12840" t="str">
            <v>Exterior</v>
          </cell>
          <cell r="FK12840" t="str">
            <v>EISAx</v>
          </cell>
          <cell r="FL12840">
            <v>142821.6</v>
          </cell>
        </row>
        <row r="12841">
          <cell r="FI12841" t="str">
            <v>WA</v>
          </cell>
          <cell r="FJ12841" t="str">
            <v>Kitchen</v>
          </cell>
          <cell r="FK12841" t="str">
            <v>EISAq</v>
          </cell>
          <cell r="FL12841">
            <v>85692.96</v>
          </cell>
        </row>
        <row r="12842">
          <cell r="FI12842" t="str">
            <v>WA</v>
          </cell>
          <cell r="FJ12842" t="str">
            <v>Kitchen</v>
          </cell>
          <cell r="FK12842" t="str">
            <v>EISAx</v>
          </cell>
          <cell r="FL12842">
            <v>333250.40000000002</v>
          </cell>
        </row>
        <row r="12843">
          <cell r="FI12843" t="str">
            <v>WA</v>
          </cell>
          <cell r="FJ12843" t="str">
            <v>Living Room/Family Room</v>
          </cell>
          <cell r="FK12843" t="str">
            <v>EISAq</v>
          </cell>
          <cell r="FL12843">
            <v>184715.93599999999</v>
          </cell>
        </row>
        <row r="12844">
          <cell r="FI12844" t="str">
            <v>WA</v>
          </cell>
          <cell r="FJ12844" t="str">
            <v>Other</v>
          </cell>
          <cell r="FK12844" t="str">
            <v>EISAnqnx</v>
          </cell>
          <cell r="FL12844">
            <v>266600.32000000001</v>
          </cell>
        </row>
        <row r="12845">
          <cell r="FI12845" t="str">
            <v>WA</v>
          </cell>
          <cell r="FJ12845" t="str">
            <v>Other</v>
          </cell>
          <cell r="FK12845" t="str">
            <v>EISAq</v>
          </cell>
          <cell r="FL12845">
            <v>493210.592</v>
          </cell>
        </row>
        <row r="12846">
          <cell r="FI12846" t="str">
            <v>WA</v>
          </cell>
          <cell r="FJ12846" t="str">
            <v>Other</v>
          </cell>
          <cell r="FK12846" t="str">
            <v>EISAx</v>
          </cell>
          <cell r="FL12846">
            <v>95214.399999999994</v>
          </cell>
        </row>
        <row r="12847">
          <cell r="FI12847" t="str">
            <v>ID</v>
          </cell>
          <cell r="FJ12847" t="str">
            <v>Bathroom</v>
          </cell>
          <cell r="FK12847" t="str">
            <v>EISAnqnx</v>
          </cell>
          <cell r="FL12847">
            <v>1211444.48</v>
          </cell>
        </row>
        <row r="12848">
          <cell r="FI12848" t="str">
            <v>ID</v>
          </cell>
          <cell r="FJ12848" t="str">
            <v>Bedrooms</v>
          </cell>
          <cell r="FK12848" t="str">
            <v>EISAnqnx</v>
          </cell>
          <cell r="FL12848">
            <v>2631105.98</v>
          </cell>
        </row>
        <row r="12849">
          <cell r="FI12849" t="str">
            <v>ID</v>
          </cell>
          <cell r="FJ12849" t="str">
            <v>Kitchen</v>
          </cell>
          <cell r="FK12849" t="str">
            <v>EISAq</v>
          </cell>
          <cell r="FL12849">
            <v>166573.61600000001</v>
          </cell>
        </row>
        <row r="12850">
          <cell r="FI12850" t="str">
            <v>ID</v>
          </cell>
          <cell r="FJ12850" t="str">
            <v>Living Room/Family Room</v>
          </cell>
          <cell r="FK12850" t="str">
            <v>EISAnqnx</v>
          </cell>
          <cell r="FL12850">
            <v>454291.68</v>
          </cell>
        </row>
        <row r="12851">
          <cell r="FI12851" t="str">
            <v>ID</v>
          </cell>
          <cell r="FJ12851" t="str">
            <v>Living Room/Family Room</v>
          </cell>
          <cell r="FK12851" t="str">
            <v>EISAq</v>
          </cell>
          <cell r="FL12851">
            <v>227145.84</v>
          </cell>
        </row>
        <row r="12852">
          <cell r="FI12852" t="str">
            <v>ID</v>
          </cell>
          <cell r="FJ12852" t="str">
            <v>Other</v>
          </cell>
          <cell r="FK12852" t="str">
            <v>EISAnqnx</v>
          </cell>
          <cell r="FL12852">
            <v>454291.68</v>
          </cell>
        </row>
        <row r="12853">
          <cell r="FI12853" t="str">
            <v>ID</v>
          </cell>
          <cell r="FJ12853" t="str">
            <v>Other</v>
          </cell>
          <cell r="FK12853" t="str">
            <v>EISAq</v>
          </cell>
          <cell r="FL12853">
            <v>253646.18799999999</v>
          </cell>
        </row>
        <row r="12854">
          <cell r="FI12854" t="str">
            <v>WA</v>
          </cell>
          <cell r="FJ12854" t="str">
            <v>Bathroom</v>
          </cell>
          <cell r="FK12854" t="str">
            <v>EISAnqnx</v>
          </cell>
          <cell r="FL12854">
            <v>665597.76</v>
          </cell>
        </row>
        <row r="12855">
          <cell r="FI12855" t="str">
            <v>WA</v>
          </cell>
          <cell r="FJ12855" t="str">
            <v>Bedrooms</v>
          </cell>
          <cell r="FK12855" t="str">
            <v>EISAnqnx</v>
          </cell>
          <cell r="FL12855">
            <v>623997.9</v>
          </cell>
        </row>
        <row r="12856">
          <cell r="FI12856" t="str">
            <v>WA</v>
          </cell>
          <cell r="FJ12856" t="str">
            <v>Exterior</v>
          </cell>
          <cell r="FK12856" t="str">
            <v>EISAnqnx</v>
          </cell>
          <cell r="FL12856">
            <v>374398.74</v>
          </cell>
        </row>
        <row r="12857">
          <cell r="FI12857" t="str">
            <v>WA</v>
          </cell>
          <cell r="FJ12857" t="str">
            <v>Exterior</v>
          </cell>
          <cell r="FK12857" t="str">
            <v>EISAq</v>
          </cell>
          <cell r="FL12857">
            <v>665597.76</v>
          </cell>
        </row>
        <row r="12858">
          <cell r="FI12858" t="str">
            <v>WA</v>
          </cell>
          <cell r="FJ12858" t="str">
            <v>Garage</v>
          </cell>
          <cell r="FK12858" t="str">
            <v>EISAnqnx</v>
          </cell>
          <cell r="FL12858">
            <v>374398.74</v>
          </cell>
        </row>
        <row r="12859">
          <cell r="FI12859" t="str">
            <v>WA</v>
          </cell>
          <cell r="FJ12859" t="str">
            <v>Kitchen</v>
          </cell>
          <cell r="FK12859" t="str">
            <v>EISAx</v>
          </cell>
          <cell r="FL12859">
            <v>1102396.29</v>
          </cell>
        </row>
        <row r="12860">
          <cell r="FI12860" t="str">
            <v>WA</v>
          </cell>
          <cell r="FJ12860" t="str">
            <v>Living Room/Family Room</v>
          </cell>
          <cell r="FK12860" t="str">
            <v>EISAnqnx</v>
          </cell>
          <cell r="FL12860">
            <v>1143996.1499999999</v>
          </cell>
        </row>
        <row r="12861">
          <cell r="FI12861" t="str">
            <v>WA</v>
          </cell>
          <cell r="FJ12861" t="str">
            <v>Living Room/Family Room</v>
          </cell>
          <cell r="FK12861" t="str">
            <v>EISAx</v>
          </cell>
          <cell r="FL12861">
            <v>207999.3</v>
          </cell>
        </row>
        <row r="12862">
          <cell r="FI12862" t="str">
            <v>WA</v>
          </cell>
          <cell r="FJ12862" t="str">
            <v>Other</v>
          </cell>
          <cell r="FK12862" t="str">
            <v>EISAnqnx</v>
          </cell>
          <cell r="FL12862">
            <v>1247995.8</v>
          </cell>
        </row>
        <row r="12863">
          <cell r="FI12863" t="str">
            <v>WA</v>
          </cell>
          <cell r="FJ12863" t="str">
            <v>Other</v>
          </cell>
          <cell r="FK12863" t="str">
            <v>EISAq</v>
          </cell>
          <cell r="FL12863">
            <v>166399.44</v>
          </cell>
        </row>
        <row r="12864">
          <cell r="FI12864" t="str">
            <v>WA</v>
          </cell>
          <cell r="FJ12864" t="str">
            <v>Other</v>
          </cell>
          <cell r="FK12864" t="str">
            <v>EISAx</v>
          </cell>
          <cell r="FL12864">
            <v>207999.3</v>
          </cell>
        </row>
        <row r="12865">
          <cell r="FI12865" t="str">
            <v>MT</v>
          </cell>
          <cell r="FJ12865" t="str">
            <v>Bathroom</v>
          </cell>
          <cell r="FK12865" t="str">
            <v>EISAq</v>
          </cell>
          <cell r="FL12865">
            <v>204565.05599999998</v>
          </cell>
        </row>
        <row r="12866">
          <cell r="FI12866" t="str">
            <v>MT</v>
          </cell>
          <cell r="FJ12866" t="str">
            <v>Bedrooms</v>
          </cell>
          <cell r="FK12866" t="str">
            <v>EISAnqnx</v>
          </cell>
          <cell r="FL12866">
            <v>1076097.43</v>
          </cell>
        </row>
        <row r="12867">
          <cell r="FI12867" t="str">
            <v>MT</v>
          </cell>
          <cell r="FJ12867" t="str">
            <v>Bedrooms</v>
          </cell>
          <cell r="FK12867" t="str">
            <v>EISAx</v>
          </cell>
          <cell r="FL12867">
            <v>511412.64</v>
          </cell>
        </row>
        <row r="12868">
          <cell r="FI12868" t="str">
            <v>MT</v>
          </cell>
          <cell r="FJ12868" t="str">
            <v>Exterior</v>
          </cell>
          <cell r="FK12868" t="str">
            <v>EISAnqnx</v>
          </cell>
          <cell r="FL12868">
            <v>479449.35</v>
          </cell>
        </row>
        <row r="12869">
          <cell r="FI12869" t="str">
            <v>MT</v>
          </cell>
          <cell r="FJ12869" t="str">
            <v>Kitchen</v>
          </cell>
          <cell r="FK12869" t="str">
            <v>EISAq</v>
          </cell>
          <cell r="FL12869">
            <v>161947.33600000001</v>
          </cell>
        </row>
        <row r="12870">
          <cell r="FI12870" t="str">
            <v>MT</v>
          </cell>
          <cell r="FJ12870" t="str">
            <v>Living Room/Family Room</v>
          </cell>
          <cell r="FK12870" t="str">
            <v>EISAnqnx</v>
          </cell>
          <cell r="FL12870">
            <v>213088.6</v>
          </cell>
        </row>
        <row r="12871">
          <cell r="FI12871" t="str">
            <v>MT</v>
          </cell>
          <cell r="FJ12871" t="str">
            <v>Living Room/Family Room</v>
          </cell>
          <cell r="FK12871" t="str">
            <v>EISAq</v>
          </cell>
          <cell r="FL12871">
            <v>234397.46</v>
          </cell>
        </row>
        <row r="12872">
          <cell r="FI12872" t="str">
            <v>MT</v>
          </cell>
          <cell r="FJ12872" t="str">
            <v>Living Room/Family Room</v>
          </cell>
          <cell r="FK12872" t="str">
            <v>EISAx</v>
          </cell>
          <cell r="FL12872">
            <v>213088.6</v>
          </cell>
        </row>
        <row r="12873">
          <cell r="FI12873" t="str">
            <v>MT</v>
          </cell>
          <cell r="FJ12873" t="str">
            <v>Other</v>
          </cell>
          <cell r="FK12873" t="str">
            <v>EISAnqnx</v>
          </cell>
          <cell r="FL12873">
            <v>1427693.6199999999</v>
          </cell>
        </row>
        <row r="12874">
          <cell r="FI12874" t="str">
            <v>MT</v>
          </cell>
          <cell r="FJ12874" t="str">
            <v>Other</v>
          </cell>
          <cell r="FK12874" t="str">
            <v>EISAq</v>
          </cell>
          <cell r="FL12874">
            <v>238659.23199999999</v>
          </cell>
        </row>
        <row r="12875">
          <cell r="FI12875" t="str">
            <v>MT</v>
          </cell>
          <cell r="FJ12875" t="str">
            <v>Other</v>
          </cell>
          <cell r="FK12875" t="str">
            <v>EISAx</v>
          </cell>
          <cell r="FL12875">
            <v>639265.80000000005</v>
          </cell>
        </row>
        <row r="12876">
          <cell r="FI12876" t="str">
            <v>WA</v>
          </cell>
          <cell r="FJ12876" t="str">
            <v>Bathroom</v>
          </cell>
          <cell r="FK12876" t="str">
            <v>EISAnqnx</v>
          </cell>
          <cell r="FL12876">
            <v>837886.72</v>
          </cell>
        </row>
        <row r="12877">
          <cell r="FI12877" t="str">
            <v>WA</v>
          </cell>
          <cell r="FJ12877" t="str">
            <v>Bathroom</v>
          </cell>
          <cell r="FK12877" t="str">
            <v>EISAx</v>
          </cell>
          <cell r="FL12877">
            <v>971186.88</v>
          </cell>
        </row>
        <row r="12878">
          <cell r="FI12878" t="str">
            <v>WA</v>
          </cell>
          <cell r="FJ12878" t="str">
            <v>Bedrooms</v>
          </cell>
          <cell r="FK12878" t="str">
            <v>EISAnqnx</v>
          </cell>
          <cell r="FL12878">
            <v>609372.16000000003</v>
          </cell>
        </row>
        <row r="12879">
          <cell r="FI12879" t="str">
            <v>WA</v>
          </cell>
          <cell r="FJ12879" t="str">
            <v>Bedrooms</v>
          </cell>
          <cell r="FK12879" t="str">
            <v>EISAq</v>
          </cell>
          <cell r="FL12879">
            <v>28564.32</v>
          </cell>
        </row>
        <row r="12880">
          <cell r="FI12880" t="str">
            <v>WA</v>
          </cell>
          <cell r="FJ12880" t="str">
            <v>Bedrooms</v>
          </cell>
          <cell r="FK12880" t="str">
            <v>EISAx</v>
          </cell>
          <cell r="FL12880">
            <v>495114.88</v>
          </cell>
        </row>
        <row r="12881">
          <cell r="FI12881" t="str">
            <v>WA</v>
          </cell>
          <cell r="FJ12881" t="str">
            <v>Exterior</v>
          </cell>
          <cell r="FK12881" t="str">
            <v>EISAnqnx</v>
          </cell>
          <cell r="FL12881">
            <v>856929.6</v>
          </cell>
        </row>
        <row r="12882">
          <cell r="FI12882" t="str">
            <v>WA</v>
          </cell>
          <cell r="FJ12882" t="str">
            <v>Exterior</v>
          </cell>
          <cell r="FK12882" t="str">
            <v>EISAx</v>
          </cell>
          <cell r="FL12882">
            <v>495114.88</v>
          </cell>
        </row>
        <row r="12883">
          <cell r="FI12883" t="str">
            <v>WA</v>
          </cell>
          <cell r="FJ12883" t="str">
            <v>Garage</v>
          </cell>
          <cell r="FK12883" t="str">
            <v>EISAnqnx</v>
          </cell>
          <cell r="FL12883">
            <v>457029.12</v>
          </cell>
        </row>
        <row r="12884">
          <cell r="FI12884" t="str">
            <v>WA</v>
          </cell>
          <cell r="FJ12884" t="str">
            <v>Garage</v>
          </cell>
          <cell r="FK12884" t="str">
            <v>EISAq</v>
          </cell>
          <cell r="FL12884">
            <v>731246.59199999995</v>
          </cell>
        </row>
        <row r="12885">
          <cell r="FI12885" t="str">
            <v>WA</v>
          </cell>
          <cell r="FJ12885" t="str">
            <v>Kitchen</v>
          </cell>
          <cell r="FK12885" t="str">
            <v>EISAnqnx</v>
          </cell>
          <cell r="FL12885">
            <v>914058.23999999999</v>
          </cell>
        </row>
        <row r="12886">
          <cell r="FI12886" t="str">
            <v>WA</v>
          </cell>
          <cell r="FJ12886" t="str">
            <v>Kitchen</v>
          </cell>
          <cell r="FK12886" t="str">
            <v>EISAx</v>
          </cell>
          <cell r="FL12886">
            <v>1609123.36</v>
          </cell>
        </row>
        <row r="12887">
          <cell r="FI12887" t="str">
            <v>WA</v>
          </cell>
          <cell r="FJ12887" t="str">
            <v>Living Room/Family Room</v>
          </cell>
          <cell r="FK12887" t="str">
            <v>EISAnqnx</v>
          </cell>
          <cell r="FL12887">
            <v>495114.88</v>
          </cell>
        </row>
        <row r="12888">
          <cell r="FI12888" t="str">
            <v>WA</v>
          </cell>
          <cell r="FJ12888" t="str">
            <v>Living Room/Family Room</v>
          </cell>
          <cell r="FK12888" t="str">
            <v>EISAx</v>
          </cell>
          <cell r="FL12888">
            <v>0</v>
          </cell>
        </row>
        <row r="12889">
          <cell r="FI12889" t="str">
            <v>WA</v>
          </cell>
          <cell r="FJ12889" t="str">
            <v>Other</v>
          </cell>
          <cell r="FK12889" t="str">
            <v>EISAnqnx</v>
          </cell>
          <cell r="FL12889">
            <v>2285145.6</v>
          </cell>
        </row>
        <row r="12890">
          <cell r="FI12890" t="str">
            <v>WA</v>
          </cell>
          <cell r="FJ12890" t="str">
            <v>Other</v>
          </cell>
          <cell r="FK12890" t="str">
            <v>EISAq</v>
          </cell>
          <cell r="FL12890">
            <v>297068.92800000001</v>
          </cell>
        </row>
        <row r="12891">
          <cell r="FI12891" t="str">
            <v>WA</v>
          </cell>
          <cell r="FJ12891" t="str">
            <v>Other</v>
          </cell>
          <cell r="FK12891" t="str">
            <v>EISAx</v>
          </cell>
          <cell r="FL12891">
            <v>1361565.92</v>
          </cell>
        </row>
        <row r="12892">
          <cell r="FI12892" t="str">
            <v>OR</v>
          </cell>
          <cell r="FJ12892" t="str">
            <v>Bathroom</v>
          </cell>
          <cell r="FK12892" t="str">
            <v>EISAnqnx</v>
          </cell>
          <cell r="FL12892">
            <v>499934.52</v>
          </cell>
        </row>
        <row r="12893">
          <cell r="FI12893" t="str">
            <v>OR</v>
          </cell>
          <cell r="FJ12893" t="str">
            <v>Bathroom</v>
          </cell>
          <cell r="FK12893" t="str">
            <v>EISAx</v>
          </cell>
          <cell r="FL12893">
            <v>104824.98</v>
          </cell>
        </row>
        <row r="12894">
          <cell r="FI12894" t="str">
            <v>OR</v>
          </cell>
          <cell r="FJ12894" t="str">
            <v>Bedrooms</v>
          </cell>
          <cell r="FK12894" t="str">
            <v>EISAnqnx</v>
          </cell>
          <cell r="FL12894">
            <v>96761.52</v>
          </cell>
        </row>
        <row r="12895">
          <cell r="FI12895" t="str">
            <v>OR</v>
          </cell>
          <cell r="FJ12895" t="str">
            <v>Bedrooms</v>
          </cell>
          <cell r="FK12895" t="str">
            <v>EISAq</v>
          </cell>
          <cell r="FL12895">
            <v>90310.752000000008</v>
          </cell>
        </row>
        <row r="12896">
          <cell r="FI12896" t="str">
            <v>OR</v>
          </cell>
          <cell r="FJ12896" t="str">
            <v>Bedrooms</v>
          </cell>
          <cell r="FK12896" t="str">
            <v>EISAx</v>
          </cell>
          <cell r="FL12896">
            <v>161269.20000000001</v>
          </cell>
        </row>
        <row r="12897">
          <cell r="FI12897" t="str">
            <v>OR</v>
          </cell>
          <cell r="FJ12897" t="str">
            <v>Exterior</v>
          </cell>
          <cell r="FK12897" t="str">
            <v>EISAx</v>
          </cell>
          <cell r="FL12897">
            <v>1935230.4</v>
          </cell>
        </row>
        <row r="12898">
          <cell r="FI12898" t="str">
            <v>OR</v>
          </cell>
          <cell r="FJ12898" t="str">
            <v>Garage</v>
          </cell>
          <cell r="FK12898" t="str">
            <v>EISAx</v>
          </cell>
          <cell r="FL12898">
            <v>209649.96</v>
          </cell>
        </row>
        <row r="12899">
          <cell r="FI12899" t="str">
            <v>OR</v>
          </cell>
          <cell r="FJ12899" t="str">
            <v>Kitchen</v>
          </cell>
          <cell r="FK12899" t="str">
            <v>EISAq</v>
          </cell>
          <cell r="FL12899">
            <v>180621.50400000002</v>
          </cell>
        </row>
        <row r="12900">
          <cell r="FI12900" t="str">
            <v>OR</v>
          </cell>
          <cell r="FJ12900" t="str">
            <v>Living Room/Family Room</v>
          </cell>
          <cell r="FK12900" t="str">
            <v>EISAq</v>
          </cell>
          <cell r="FL12900">
            <v>406398.38400000002</v>
          </cell>
        </row>
        <row r="12901">
          <cell r="FI12901" t="str">
            <v>OR</v>
          </cell>
          <cell r="FJ12901" t="str">
            <v>Other</v>
          </cell>
          <cell r="FK12901" t="str">
            <v>EISAnqnx</v>
          </cell>
          <cell r="FL12901">
            <v>1233709.3800000001</v>
          </cell>
        </row>
        <row r="12902">
          <cell r="FI12902" t="str">
            <v>OR</v>
          </cell>
          <cell r="FJ12902" t="str">
            <v>Other</v>
          </cell>
          <cell r="FK12902" t="str">
            <v>EISAq</v>
          </cell>
          <cell r="FL12902">
            <v>135466.128</v>
          </cell>
        </row>
        <row r="12903">
          <cell r="FI12903" t="str">
            <v>OR</v>
          </cell>
          <cell r="FJ12903" t="str">
            <v>Other</v>
          </cell>
          <cell r="FK12903" t="str">
            <v>EISAx</v>
          </cell>
          <cell r="FL12903">
            <v>790219.08</v>
          </cell>
        </row>
        <row r="12904">
          <cell r="FI12904" t="str">
            <v>ID</v>
          </cell>
          <cell r="FJ12904" t="str">
            <v>Bathroom</v>
          </cell>
          <cell r="FK12904" t="str">
            <v>EISAnqnx</v>
          </cell>
          <cell r="FL12904">
            <v>0</v>
          </cell>
        </row>
        <row r="12905">
          <cell r="FI12905" t="str">
            <v>ID</v>
          </cell>
          <cell r="FJ12905" t="str">
            <v>Bedrooms</v>
          </cell>
          <cell r="FK12905" t="str">
            <v>EISAnqnx</v>
          </cell>
          <cell r="FL12905">
            <v>0</v>
          </cell>
        </row>
        <row r="12906">
          <cell r="FI12906" t="str">
            <v>ID</v>
          </cell>
          <cell r="FJ12906" t="str">
            <v>Bedrooms</v>
          </cell>
          <cell r="FK12906" t="str">
            <v>EISAq</v>
          </cell>
          <cell r="FL12906">
            <v>0</v>
          </cell>
        </row>
        <row r="12907">
          <cell r="FI12907" t="str">
            <v>ID</v>
          </cell>
          <cell r="FJ12907" t="str">
            <v>Exterior</v>
          </cell>
          <cell r="FK12907" t="str">
            <v>EISAnqnx</v>
          </cell>
          <cell r="FL12907">
            <v>946441</v>
          </cell>
        </row>
        <row r="12908">
          <cell r="FI12908" t="str">
            <v>ID</v>
          </cell>
          <cell r="FJ12908" t="str">
            <v>Garage</v>
          </cell>
          <cell r="FK12908" t="str">
            <v>EISAnqnx</v>
          </cell>
          <cell r="FL12908">
            <v>0</v>
          </cell>
        </row>
        <row r="12909">
          <cell r="FI12909" t="str">
            <v>ID</v>
          </cell>
          <cell r="FJ12909" t="str">
            <v>Garage</v>
          </cell>
          <cell r="FK12909" t="str">
            <v>EISAq</v>
          </cell>
          <cell r="FL12909">
            <v>0</v>
          </cell>
        </row>
        <row r="12910">
          <cell r="FI12910" t="str">
            <v>ID</v>
          </cell>
          <cell r="FJ12910" t="str">
            <v>Kitchen</v>
          </cell>
          <cell r="FK12910" t="str">
            <v>EISAnqnx</v>
          </cell>
          <cell r="FL12910">
            <v>0</v>
          </cell>
        </row>
        <row r="12911">
          <cell r="FI12911" t="str">
            <v>ID</v>
          </cell>
          <cell r="FJ12911" t="str">
            <v>Kitchen</v>
          </cell>
          <cell r="FK12911" t="str">
            <v>EISAx</v>
          </cell>
          <cell r="FL12911">
            <v>0</v>
          </cell>
        </row>
        <row r="12912">
          <cell r="FI12912" t="str">
            <v>ID</v>
          </cell>
          <cell r="FJ12912" t="str">
            <v>Living Room/Family Room</v>
          </cell>
          <cell r="FK12912" t="str">
            <v>EISAnqnx</v>
          </cell>
          <cell r="FL12912">
            <v>0</v>
          </cell>
        </row>
        <row r="12913">
          <cell r="FI12913" t="str">
            <v>ID</v>
          </cell>
          <cell r="FJ12913" t="str">
            <v>Living Room/Family Room</v>
          </cell>
          <cell r="FK12913" t="str">
            <v>EISAx</v>
          </cell>
          <cell r="FL12913">
            <v>0</v>
          </cell>
        </row>
        <row r="12914">
          <cell r="FI12914" t="str">
            <v>ID</v>
          </cell>
          <cell r="FJ12914" t="str">
            <v>Other</v>
          </cell>
          <cell r="FK12914" t="str">
            <v>EISAnqnx</v>
          </cell>
          <cell r="FL12914">
            <v>0</v>
          </cell>
        </row>
        <row r="12915">
          <cell r="FI12915" t="str">
            <v>ID</v>
          </cell>
          <cell r="FJ12915" t="str">
            <v>Other</v>
          </cell>
          <cell r="FK12915" t="str">
            <v>EISAq</v>
          </cell>
          <cell r="FL12915">
            <v>0</v>
          </cell>
        </row>
        <row r="12916">
          <cell r="FI12916" t="str">
            <v>ID</v>
          </cell>
          <cell r="FJ12916" t="str">
            <v>Other</v>
          </cell>
          <cell r="FK12916" t="str">
            <v>EISAx</v>
          </cell>
          <cell r="FL12916">
            <v>0</v>
          </cell>
        </row>
        <row r="12917">
          <cell r="FI12917" t="str">
            <v>WA</v>
          </cell>
          <cell r="FJ12917" t="str">
            <v>Bathroom</v>
          </cell>
          <cell r="FK12917" t="str">
            <v>EISAq</v>
          </cell>
          <cell r="FL12917">
            <v>249599.16</v>
          </cell>
        </row>
        <row r="12918">
          <cell r="FI12918" t="str">
            <v>WA</v>
          </cell>
          <cell r="FJ12918" t="str">
            <v>Bedrooms</v>
          </cell>
          <cell r="FK12918" t="str">
            <v>EISAnqnx</v>
          </cell>
          <cell r="FL12918">
            <v>124799.58</v>
          </cell>
        </row>
        <row r="12919">
          <cell r="FI12919" t="str">
            <v>WA</v>
          </cell>
          <cell r="FJ12919" t="str">
            <v>Bedrooms</v>
          </cell>
          <cell r="FK12919" t="str">
            <v>EISAq</v>
          </cell>
          <cell r="FL12919">
            <v>216319.272</v>
          </cell>
        </row>
        <row r="12920">
          <cell r="FI12920" t="str">
            <v>WA</v>
          </cell>
          <cell r="FJ12920" t="str">
            <v>Garage</v>
          </cell>
          <cell r="FK12920" t="str">
            <v>EISAnqnx</v>
          </cell>
          <cell r="FL12920">
            <v>374398.74</v>
          </cell>
        </row>
        <row r="12921">
          <cell r="FI12921" t="str">
            <v>WA</v>
          </cell>
          <cell r="FJ12921" t="str">
            <v>Kitchen</v>
          </cell>
          <cell r="FK12921" t="str">
            <v>EISAnqnx</v>
          </cell>
          <cell r="FL12921">
            <v>83199.72</v>
          </cell>
        </row>
        <row r="12922">
          <cell r="FI12922" t="str">
            <v>WA</v>
          </cell>
          <cell r="FJ12922" t="str">
            <v>Kitchen</v>
          </cell>
          <cell r="FK12922" t="str">
            <v>EISAq</v>
          </cell>
          <cell r="FL12922">
            <v>166399.44</v>
          </cell>
        </row>
        <row r="12923">
          <cell r="FI12923" t="str">
            <v>WA</v>
          </cell>
          <cell r="FJ12923" t="str">
            <v>Living Room/Family Room</v>
          </cell>
          <cell r="FK12923" t="str">
            <v>EISAq</v>
          </cell>
          <cell r="FL12923">
            <v>178879.39799999999</v>
          </cell>
        </row>
        <row r="12924">
          <cell r="FI12924" t="str">
            <v>WA</v>
          </cell>
          <cell r="FJ12924" t="str">
            <v>Living Room/Family Room</v>
          </cell>
          <cell r="FK12924" t="str">
            <v>EISAx</v>
          </cell>
          <cell r="FL12924">
            <v>124799.58</v>
          </cell>
        </row>
        <row r="12925">
          <cell r="FI12925" t="str">
            <v>WA</v>
          </cell>
          <cell r="FJ12925" t="str">
            <v>Other</v>
          </cell>
          <cell r="FK12925" t="str">
            <v>EISAnqnx</v>
          </cell>
          <cell r="FL12925">
            <v>655197.79499999993</v>
          </cell>
        </row>
        <row r="12926">
          <cell r="FI12926" t="str">
            <v>WA</v>
          </cell>
          <cell r="FJ12926" t="str">
            <v>Other</v>
          </cell>
          <cell r="FK12926" t="str">
            <v>EISAq</v>
          </cell>
          <cell r="FL12926">
            <v>185119.37700000001</v>
          </cell>
        </row>
        <row r="12927">
          <cell r="FI12927" t="str">
            <v>WA</v>
          </cell>
          <cell r="FJ12927" t="str">
            <v>Other</v>
          </cell>
          <cell r="FK12927" t="str">
            <v>EISAx</v>
          </cell>
          <cell r="FL12927">
            <v>415998.6</v>
          </cell>
        </row>
        <row r="12928">
          <cell r="FI12928" t="str">
            <v>ID</v>
          </cell>
          <cell r="FJ12928" t="str">
            <v>Bathroom</v>
          </cell>
          <cell r="FK12928" t="str">
            <v>EISAnqnx</v>
          </cell>
          <cell r="FL12928">
            <v>500835.3</v>
          </cell>
        </row>
        <row r="12929">
          <cell r="FI12929" t="str">
            <v>ID</v>
          </cell>
          <cell r="FJ12929" t="str">
            <v>Bathroom</v>
          </cell>
          <cell r="FK12929" t="str">
            <v>EISAq</v>
          </cell>
          <cell r="FL12929">
            <v>202719.05</v>
          </cell>
        </row>
        <row r="12930">
          <cell r="FI12930" t="str">
            <v>ID</v>
          </cell>
          <cell r="FJ12930" t="str">
            <v>Bedrooms</v>
          </cell>
          <cell r="FK12930" t="str">
            <v>EISAnqnx</v>
          </cell>
          <cell r="FL12930">
            <v>345814.85</v>
          </cell>
        </row>
        <row r="12931">
          <cell r="FI12931" t="str">
            <v>ID</v>
          </cell>
          <cell r="FJ12931" t="str">
            <v>Bedrooms</v>
          </cell>
          <cell r="FK12931" t="str">
            <v>EISAq</v>
          </cell>
          <cell r="FL12931">
            <v>298116.25</v>
          </cell>
        </row>
        <row r="12932">
          <cell r="FI12932" t="str">
            <v>ID</v>
          </cell>
          <cell r="FJ12932" t="str">
            <v>Bedrooms</v>
          </cell>
          <cell r="FK12932" t="str">
            <v>EISAx</v>
          </cell>
          <cell r="FL12932">
            <v>101359.52499999999</v>
          </cell>
        </row>
        <row r="12933">
          <cell r="FI12933" t="str">
            <v>ID</v>
          </cell>
          <cell r="FJ12933" t="str">
            <v>Exterior</v>
          </cell>
          <cell r="FK12933" t="str">
            <v>EISAnqnx</v>
          </cell>
          <cell r="FL12933">
            <v>89434.875</v>
          </cell>
        </row>
        <row r="12934">
          <cell r="FI12934" t="str">
            <v>ID</v>
          </cell>
          <cell r="FJ12934" t="str">
            <v>Exterior</v>
          </cell>
          <cell r="FK12934" t="str">
            <v>EISAq</v>
          </cell>
          <cell r="FL12934">
            <v>79895.154999999999</v>
          </cell>
        </row>
        <row r="12935">
          <cell r="FI12935" t="str">
            <v>ID</v>
          </cell>
          <cell r="FJ12935" t="str">
            <v>Exterior</v>
          </cell>
          <cell r="FK12935" t="str">
            <v>EISAx</v>
          </cell>
          <cell r="FL12935">
            <v>71547.899999999994</v>
          </cell>
        </row>
        <row r="12936">
          <cell r="FI12936" t="str">
            <v>ID</v>
          </cell>
          <cell r="FJ12936" t="str">
            <v>Garage</v>
          </cell>
          <cell r="FK12936" t="str">
            <v>EISAq</v>
          </cell>
          <cell r="FL12936">
            <v>715479</v>
          </cell>
        </row>
        <row r="12937">
          <cell r="FI12937" t="str">
            <v>ID</v>
          </cell>
          <cell r="FJ12937" t="str">
            <v>Kitchen</v>
          </cell>
          <cell r="FK12937" t="str">
            <v>EISAq</v>
          </cell>
          <cell r="FL12937">
            <v>438827.12</v>
          </cell>
        </row>
        <row r="12938">
          <cell r="FI12938" t="str">
            <v>ID</v>
          </cell>
          <cell r="FJ12938" t="str">
            <v>Living Room/Family Room</v>
          </cell>
          <cell r="FK12938" t="str">
            <v>EISAq</v>
          </cell>
          <cell r="FL12938">
            <v>593847.56999999995</v>
          </cell>
        </row>
        <row r="12939">
          <cell r="FI12939" t="str">
            <v>ID</v>
          </cell>
          <cell r="FJ12939" t="str">
            <v>Living Room/Family Room</v>
          </cell>
          <cell r="FK12939" t="str">
            <v>EISAx</v>
          </cell>
          <cell r="FL12939">
            <v>453136.69999999995</v>
          </cell>
        </row>
        <row r="12940">
          <cell r="FI12940" t="str">
            <v>ID</v>
          </cell>
          <cell r="FJ12940" t="str">
            <v>Other</v>
          </cell>
          <cell r="FK12940" t="str">
            <v>EISAnqnx</v>
          </cell>
          <cell r="FL12940">
            <v>447174.37499999994</v>
          </cell>
        </row>
        <row r="12941">
          <cell r="FI12941" t="str">
            <v>ID</v>
          </cell>
          <cell r="FJ12941" t="str">
            <v>Other</v>
          </cell>
          <cell r="FK12941" t="str">
            <v>EISAq</v>
          </cell>
          <cell r="FL12941">
            <v>747675.55499999993</v>
          </cell>
        </row>
        <row r="12942">
          <cell r="FI12942" t="str">
            <v>WA</v>
          </cell>
          <cell r="FJ12942" t="str">
            <v>Bathroom</v>
          </cell>
          <cell r="FK12942" t="str">
            <v>EISAnqnx</v>
          </cell>
          <cell r="FL12942">
            <v>6871933.5999999996</v>
          </cell>
        </row>
        <row r="12943">
          <cell r="FI12943" t="str">
            <v>WA</v>
          </cell>
          <cell r="FJ12943" t="str">
            <v>Bedrooms</v>
          </cell>
          <cell r="FK12943" t="str">
            <v>EISAnqnx</v>
          </cell>
          <cell r="FL12943">
            <v>2208835.7999999998</v>
          </cell>
        </row>
        <row r="12944">
          <cell r="FI12944" t="str">
            <v>WA</v>
          </cell>
          <cell r="FJ12944" t="str">
            <v>Bedrooms</v>
          </cell>
          <cell r="FK12944" t="str">
            <v>EISAq</v>
          </cell>
          <cell r="FL12944">
            <v>1092146.5899999999</v>
          </cell>
        </row>
        <row r="12945">
          <cell r="FI12945" t="str">
            <v>WA</v>
          </cell>
          <cell r="FJ12945" t="str">
            <v>Bedrooms</v>
          </cell>
          <cell r="FK12945" t="str">
            <v>EISAx</v>
          </cell>
          <cell r="FL12945">
            <v>490852.39999999997</v>
          </cell>
        </row>
        <row r="12946">
          <cell r="FI12946" t="str">
            <v>WA</v>
          </cell>
          <cell r="FJ12946" t="str">
            <v>Exterior</v>
          </cell>
          <cell r="FK12946" t="str">
            <v>EISAq</v>
          </cell>
          <cell r="FL12946">
            <v>662650.74</v>
          </cell>
        </row>
        <row r="12947">
          <cell r="FI12947" t="str">
            <v>WA</v>
          </cell>
          <cell r="FJ12947" t="str">
            <v>Garage</v>
          </cell>
          <cell r="FK12947" t="str">
            <v>EISAnqnx</v>
          </cell>
          <cell r="FL12947">
            <v>2208835.7999999998</v>
          </cell>
        </row>
        <row r="12948">
          <cell r="FI12948" t="str">
            <v>WA</v>
          </cell>
          <cell r="FJ12948" t="str">
            <v>Kitchen</v>
          </cell>
          <cell r="FK12948" t="str">
            <v>EISAnqnx</v>
          </cell>
          <cell r="FL12948">
            <v>3190540.6</v>
          </cell>
        </row>
        <row r="12949">
          <cell r="FI12949" t="str">
            <v>WA</v>
          </cell>
          <cell r="FJ12949" t="str">
            <v>Living Room/Family Room</v>
          </cell>
          <cell r="FK12949" t="str">
            <v>EISAq</v>
          </cell>
          <cell r="FL12949">
            <v>1141231.8299999998</v>
          </cell>
        </row>
        <row r="12950">
          <cell r="FI12950" t="str">
            <v>WA</v>
          </cell>
          <cell r="FJ12950" t="str">
            <v>Other</v>
          </cell>
          <cell r="FK12950" t="str">
            <v>EISAnqnx</v>
          </cell>
          <cell r="FL12950">
            <v>5890228.7999999998</v>
          </cell>
        </row>
        <row r="12951">
          <cell r="FI12951" t="str">
            <v>WA</v>
          </cell>
          <cell r="FJ12951" t="str">
            <v>Other</v>
          </cell>
          <cell r="FK12951" t="str">
            <v>EISAq</v>
          </cell>
          <cell r="FL12951">
            <v>981704.79999999993</v>
          </cell>
        </row>
        <row r="12952">
          <cell r="FI12952" t="str">
            <v>WA</v>
          </cell>
          <cell r="FJ12952" t="str">
            <v>Other</v>
          </cell>
          <cell r="FK12952" t="str">
            <v>EISAx</v>
          </cell>
          <cell r="FL12952">
            <v>3926819.1999999997</v>
          </cell>
        </row>
        <row r="12953">
          <cell r="FI12953" t="str">
            <v>WA</v>
          </cell>
          <cell r="FJ12953" t="str">
            <v>Bathroom</v>
          </cell>
          <cell r="FK12953" t="str">
            <v>EISAnqnx</v>
          </cell>
          <cell r="FL12953">
            <v>582398.04</v>
          </cell>
        </row>
        <row r="12954">
          <cell r="FI12954" t="str">
            <v>WA</v>
          </cell>
          <cell r="FJ12954" t="str">
            <v>Bedrooms</v>
          </cell>
          <cell r="FK12954" t="str">
            <v>EISAnqnx</v>
          </cell>
          <cell r="FL12954">
            <v>998396.64</v>
          </cell>
        </row>
        <row r="12955">
          <cell r="FI12955" t="str">
            <v>WA</v>
          </cell>
          <cell r="FJ12955" t="str">
            <v>Garage</v>
          </cell>
          <cell r="FK12955" t="str">
            <v>EISAnqnx</v>
          </cell>
          <cell r="FL12955">
            <v>374398.74</v>
          </cell>
        </row>
        <row r="12956">
          <cell r="FI12956" t="str">
            <v>WA</v>
          </cell>
          <cell r="FJ12956" t="str">
            <v>Kitchen</v>
          </cell>
          <cell r="FK12956" t="str">
            <v>EISAq</v>
          </cell>
          <cell r="FL12956">
            <v>249599.16</v>
          </cell>
        </row>
        <row r="12957">
          <cell r="FI12957" t="str">
            <v>WA</v>
          </cell>
          <cell r="FJ12957" t="str">
            <v>Kitchen</v>
          </cell>
          <cell r="FK12957" t="str">
            <v>EISAx</v>
          </cell>
          <cell r="FL12957">
            <v>83199.72</v>
          </cell>
        </row>
        <row r="12958">
          <cell r="FI12958" t="str">
            <v>WA</v>
          </cell>
          <cell r="FJ12958" t="str">
            <v>Living Room/Family Room</v>
          </cell>
          <cell r="FK12958" t="str">
            <v>EISAnqnx</v>
          </cell>
          <cell r="FL12958">
            <v>457598.45999999996</v>
          </cell>
        </row>
        <row r="12959">
          <cell r="FI12959" t="str">
            <v>WA</v>
          </cell>
          <cell r="FJ12959" t="str">
            <v>Living Room/Family Room</v>
          </cell>
          <cell r="FK12959" t="str">
            <v>EISAq</v>
          </cell>
          <cell r="FL12959">
            <v>103999.65</v>
          </cell>
        </row>
        <row r="12960">
          <cell r="FI12960" t="str">
            <v>WA</v>
          </cell>
          <cell r="FJ12960" t="str">
            <v>Living Room/Family Room</v>
          </cell>
          <cell r="FK12960" t="str">
            <v>EISAx</v>
          </cell>
          <cell r="FL12960">
            <v>1039996.5</v>
          </cell>
        </row>
        <row r="12961">
          <cell r="FI12961" t="str">
            <v>WA</v>
          </cell>
          <cell r="FJ12961" t="str">
            <v>Other</v>
          </cell>
          <cell r="FK12961" t="str">
            <v>EISAnqnx</v>
          </cell>
          <cell r="FL12961">
            <v>249599.16</v>
          </cell>
        </row>
        <row r="12962">
          <cell r="FI12962" t="str">
            <v>WA</v>
          </cell>
          <cell r="FJ12962" t="str">
            <v>Other</v>
          </cell>
          <cell r="FK12962" t="str">
            <v>EISAx</v>
          </cell>
          <cell r="FL12962">
            <v>249599.16</v>
          </cell>
        </row>
        <row r="12963">
          <cell r="FI12963" t="str">
            <v>MT</v>
          </cell>
          <cell r="FJ12963" t="str">
            <v>Bathroom</v>
          </cell>
          <cell r="FK12963" t="str">
            <v>EISAnqnx</v>
          </cell>
          <cell r="FL12963">
            <v>511412.64</v>
          </cell>
        </row>
        <row r="12964">
          <cell r="FI12964" t="str">
            <v>MT</v>
          </cell>
          <cell r="FJ12964" t="str">
            <v>Bathroom</v>
          </cell>
          <cell r="FK12964" t="str">
            <v>EISAq</v>
          </cell>
          <cell r="FL12964">
            <v>55403.036</v>
          </cell>
        </row>
        <row r="12965">
          <cell r="FI12965" t="str">
            <v>MT</v>
          </cell>
          <cell r="FJ12965" t="str">
            <v>Bathroom</v>
          </cell>
          <cell r="FK12965" t="str">
            <v>EISAx</v>
          </cell>
          <cell r="FL12965">
            <v>319632.90000000002</v>
          </cell>
        </row>
        <row r="12966">
          <cell r="FI12966" t="str">
            <v>MT</v>
          </cell>
          <cell r="FJ12966" t="str">
            <v>Bedrooms</v>
          </cell>
          <cell r="FK12966" t="str">
            <v>EISAq</v>
          </cell>
          <cell r="FL12966">
            <v>609433.39599999995</v>
          </cell>
        </row>
        <row r="12967">
          <cell r="FI12967" t="str">
            <v>MT</v>
          </cell>
          <cell r="FJ12967" t="str">
            <v>Exterior</v>
          </cell>
          <cell r="FK12967" t="str">
            <v>EISAnqnx</v>
          </cell>
          <cell r="FL12967">
            <v>319632.90000000002</v>
          </cell>
        </row>
        <row r="12968">
          <cell r="FI12968" t="str">
            <v>MT</v>
          </cell>
          <cell r="FJ12968" t="str">
            <v>Kitchen</v>
          </cell>
          <cell r="FK12968" t="str">
            <v>EISAnqnx</v>
          </cell>
          <cell r="FL12968">
            <v>1022825.28</v>
          </cell>
        </row>
        <row r="12969">
          <cell r="FI12969" t="str">
            <v>MT</v>
          </cell>
          <cell r="FJ12969" t="str">
            <v>Kitchen</v>
          </cell>
          <cell r="FK12969" t="str">
            <v>EISAq</v>
          </cell>
          <cell r="FL12969">
            <v>110806.072</v>
          </cell>
        </row>
        <row r="12970">
          <cell r="FI12970" t="str">
            <v>MT</v>
          </cell>
          <cell r="FJ12970" t="str">
            <v>Living Room/Family Room</v>
          </cell>
          <cell r="FK12970" t="str">
            <v>EISAnqnx</v>
          </cell>
          <cell r="FL12970">
            <v>85235.44</v>
          </cell>
        </row>
        <row r="12971">
          <cell r="FI12971" t="str">
            <v>MT</v>
          </cell>
          <cell r="FJ12971" t="str">
            <v>Living Room/Family Room</v>
          </cell>
          <cell r="FK12971" t="str">
            <v>EISAq</v>
          </cell>
          <cell r="FL12971">
            <v>1291316.916</v>
          </cell>
        </row>
        <row r="12972">
          <cell r="FI12972" t="str">
            <v>MT</v>
          </cell>
          <cell r="FJ12972" t="str">
            <v>Living Room/Family Room</v>
          </cell>
          <cell r="FK12972" t="str">
            <v>EISAx</v>
          </cell>
          <cell r="FL12972">
            <v>340941.76</v>
          </cell>
        </row>
        <row r="12973">
          <cell r="FI12973" t="str">
            <v>MT</v>
          </cell>
          <cell r="FJ12973" t="str">
            <v>Other</v>
          </cell>
          <cell r="FK12973" t="str">
            <v>EISAnqnx</v>
          </cell>
          <cell r="FL12973">
            <v>255706.32</v>
          </cell>
        </row>
        <row r="12974">
          <cell r="FI12974" t="str">
            <v>MT</v>
          </cell>
          <cell r="FJ12974" t="str">
            <v>Other</v>
          </cell>
          <cell r="FK12974" t="str">
            <v>EISAq</v>
          </cell>
          <cell r="FL12974">
            <v>1035610.596</v>
          </cell>
        </row>
        <row r="12975">
          <cell r="FI12975" t="str">
            <v>MT</v>
          </cell>
          <cell r="FJ12975" t="str">
            <v>Bathroom</v>
          </cell>
          <cell r="FK12975" t="str">
            <v>EISAq</v>
          </cell>
          <cell r="FL12975">
            <v>34340.370000000003</v>
          </cell>
        </row>
        <row r="12976">
          <cell r="FI12976" t="str">
            <v>MT</v>
          </cell>
          <cell r="FJ12976" t="str">
            <v>Bedrooms</v>
          </cell>
          <cell r="FK12976" t="str">
            <v>EISAnqnx</v>
          </cell>
          <cell r="FL12976">
            <v>457871.60000000003</v>
          </cell>
        </row>
        <row r="12977">
          <cell r="FI12977" t="str">
            <v>MT</v>
          </cell>
          <cell r="FJ12977" t="str">
            <v>Bedrooms</v>
          </cell>
          <cell r="FK12977" t="str">
            <v>EISAq</v>
          </cell>
          <cell r="FL12977">
            <v>34340.370000000003</v>
          </cell>
        </row>
        <row r="12978">
          <cell r="FI12978" t="str">
            <v>MT</v>
          </cell>
          <cell r="FJ12978" t="str">
            <v>Bedrooms</v>
          </cell>
          <cell r="FK12978" t="str">
            <v>EISAx</v>
          </cell>
          <cell r="FL12978">
            <v>143084.875</v>
          </cell>
        </row>
        <row r="12979">
          <cell r="FI12979" t="str">
            <v>MT</v>
          </cell>
          <cell r="FJ12979" t="str">
            <v>Exterior</v>
          </cell>
          <cell r="FK12979" t="str">
            <v>EISAq</v>
          </cell>
          <cell r="FL12979">
            <v>206042.22000000003</v>
          </cell>
        </row>
        <row r="12980">
          <cell r="FI12980" t="str">
            <v>MT</v>
          </cell>
          <cell r="FJ12980" t="str">
            <v>Kitchen</v>
          </cell>
          <cell r="FK12980" t="str">
            <v>EISAq</v>
          </cell>
          <cell r="FL12980">
            <v>51510.555000000008</v>
          </cell>
        </row>
        <row r="12981">
          <cell r="FI12981" t="str">
            <v>MT</v>
          </cell>
          <cell r="FJ12981" t="str">
            <v>Kitchen</v>
          </cell>
          <cell r="FK12981" t="str">
            <v>EISAx</v>
          </cell>
          <cell r="FL12981">
            <v>274722.96000000002</v>
          </cell>
        </row>
        <row r="12982">
          <cell r="FI12982" t="str">
            <v>MT</v>
          </cell>
          <cell r="FJ12982" t="str">
            <v>Living Room/Family Room</v>
          </cell>
          <cell r="FK12982" t="str">
            <v>EISAq</v>
          </cell>
          <cell r="FL12982">
            <v>51510.555000000008</v>
          </cell>
        </row>
        <row r="12983">
          <cell r="FI12983" t="str">
            <v>MT</v>
          </cell>
          <cell r="FJ12983" t="str">
            <v>Other</v>
          </cell>
          <cell r="FK12983" t="str">
            <v>EISAnqnx</v>
          </cell>
          <cell r="FL12983">
            <v>68680.740000000005</v>
          </cell>
        </row>
        <row r="12984">
          <cell r="FI12984" t="str">
            <v>MT</v>
          </cell>
          <cell r="FJ12984" t="str">
            <v>Other</v>
          </cell>
          <cell r="FK12984" t="str">
            <v>EISAx</v>
          </cell>
          <cell r="FL12984">
            <v>68680.740000000005</v>
          </cell>
        </row>
        <row r="12985">
          <cell r="FI12985" t="str">
            <v>ID</v>
          </cell>
          <cell r="FJ12985" t="str">
            <v>Bathroom</v>
          </cell>
          <cell r="FK12985" t="str">
            <v>EISAnqnx</v>
          </cell>
          <cell r="FL12985">
            <v>1060013.92</v>
          </cell>
        </row>
        <row r="12986">
          <cell r="FI12986" t="str">
            <v>ID</v>
          </cell>
          <cell r="FJ12986" t="str">
            <v>Bedrooms</v>
          </cell>
          <cell r="FK12986" t="str">
            <v>EISAnqnx</v>
          </cell>
          <cell r="FL12986">
            <v>151430.56</v>
          </cell>
        </row>
        <row r="12987">
          <cell r="FI12987" t="str">
            <v>ID</v>
          </cell>
          <cell r="FJ12987" t="str">
            <v>Bedrooms</v>
          </cell>
          <cell r="FK12987" t="str">
            <v>EISAq</v>
          </cell>
          <cell r="FL12987">
            <v>666294.46400000004</v>
          </cell>
        </row>
        <row r="12988">
          <cell r="FI12988" t="str">
            <v>ID</v>
          </cell>
          <cell r="FJ12988" t="str">
            <v>Exterior</v>
          </cell>
          <cell r="FK12988" t="str">
            <v>EISAnqnx</v>
          </cell>
          <cell r="FL12988">
            <v>511078.14</v>
          </cell>
        </row>
        <row r="12989">
          <cell r="FI12989" t="str">
            <v>ID</v>
          </cell>
          <cell r="FJ12989" t="str">
            <v>Exterior</v>
          </cell>
          <cell r="FK12989" t="str">
            <v>EISAq</v>
          </cell>
          <cell r="FL12989">
            <v>249860.424</v>
          </cell>
        </row>
        <row r="12990">
          <cell r="FI12990" t="str">
            <v>ID</v>
          </cell>
          <cell r="FJ12990" t="str">
            <v>Garage</v>
          </cell>
          <cell r="FK12990" t="str">
            <v>EISAnqnx</v>
          </cell>
          <cell r="FL12990">
            <v>227145.84</v>
          </cell>
        </row>
        <row r="12991">
          <cell r="FI12991" t="str">
            <v>ID</v>
          </cell>
          <cell r="FJ12991" t="str">
            <v>Garage</v>
          </cell>
          <cell r="FK12991" t="str">
            <v>EISAq</v>
          </cell>
          <cell r="FL12991">
            <v>408862.51199999999</v>
          </cell>
        </row>
        <row r="12992">
          <cell r="FI12992" t="str">
            <v>ID</v>
          </cell>
          <cell r="FJ12992" t="str">
            <v>Kitchen</v>
          </cell>
          <cell r="FK12992" t="str">
            <v>EISAq</v>
          </cell>
          <cell r="FL12992">
            <v>817725.02399999998</v>
          </cell>
        </row>
        <row r="12993">
          <cell r="FI12993" t="str">
            <v>ID</v>
          </cell>
          <cell r="FJ12993" t="str">
            <v>Living Room/Family Room</v>
          </cell>
          <cell r="FK12993" t="str">
            <v>EISAq</v>
          </cell>
          <cell r="FL12993">
            <v>689009.04800000007</v>
          </cell>
        </row>
        <row r="12994">
          <cell r="FI12994" t="str">
            <v>ID</v>
          </cell>
          <cell r="FJ12994" t="str">
            <v>Other</v>
          </cell>
          <cell r="FK12994" t="str">
            <v>EISAq</v>
          </cell>
          <cell r="FL12994">
            <v>499720.848</v>
          </cell>
        </row>
        <row r="12995">
          <cell r="FI12995" t="str">
            <v>OR</v>
          </cell>
          <cell r="FJ12995" t="str">
            <v>Bathroom</v>
          </cell>
          <cell r="FK12995" t="str">
            <v>EISAnqnx</v>
          </cell>
          <cell r="FL12995">
            <v>462014.16</v>
          </cell>
        </row>
        <row r="12996">
          <cell r="FI12996" t="str">
            <v>OR</v>
          </cell>
          <cell r="FJ12996" t="str">
            <v>Bedrooms</v>
          </cell>
          <cell r="FK12996" t="str">
            <v>EISAnqnx</v>
          </cell>
          <cell r="FL12996">
            <v>693021.24</v>
          </cell>
        </row>
        <row r="12997">
          <cell r="FI12997" t="str">
            <v>OR</v>
          </cell>
          <cell r="FJ12997" t="str">
            <v>Exterior</v>
          </cell>
          <cell r="FK12997" t="str">
            <v>EISAnqnx</v>
          </cell>
          <cell r="FL12997">
            <v>346510.62</v>
          </cell>
        </row>
        <row r="12998">
          <cell r="FI12998" t="str">
            <v>OR</v>
          </cell>
          <cell r="FJ12998" t="str">
            <v>Garage</v>
          </cell>
          <cell r="FK12998" t="str">
            <v>EISAnqnx</v>
          </cell>
          <cell r="FL12998">
            <v>308009.44</v>
          </cell>
        </row>
        <row r="12999">
          <cell r="FI12999" t="str">
            <v>OR</v>
          </cell>
          <cell r="FJ12999" t="str">
            <v>Kitchen</v>
          </cell>
          <cell r="FK12999" t="str">
            <v>EISAnqnx</v>
          </cell>
          <cell r="FL12999">
            <v>346510.62</v>
          </cell>
        </row>
        <row r="13000">
          <cell r="FI13000" t="str">
            <v>OR</v>
          </cell>
          <cell r="FJ13000" t="str">
            <v>Kitchen</v>
          </cell>
          <cell r="FK13000" t="str">
            <v>EISAq</v>
          </cell>
          <cell r="FL13000">
            <v>38501.18</v>
          </cell>
        </row>
        <row r="13001">
          <cell r="FI13001" t="str">
            <v>OR</v>
          </cell>
          <cell r="FJ13001" t="str">
            <v>Living Room/Family Room</v>
          </cell>
          <cell r="FK13001" t="str">
            <v>EISAnqnx</v>
          </cell>
          <cell r="FL13001">
            <v>346510.62</v>
          </cell>
        </row>
        <row r="13002">
          <cell r="FI13002" t="str">
            <v>OR</v>
          </cell>
          <cell r="FJ13002" t="str">
            <v>Living Room/Family Room</v>
          </cell>
          <cell r="FK13002" t="str">
            <v>EISAx</v>
          </cell>
          <cell r="FL13002">
            <v>154004.72</v>
          </cell>
        </row>
        <row r="13003">
          <cell r="FI13003" t="str">
            <v>OR</v>
          </cell>
          <cell r="FJ13003" t="str">
            <v>Other</v>
          </cell>
          <cell r="FK13003" t="str">
            <v>EISAnqnx</v>
          </cell>
          <cell r="FL13003">
            <v>462014.16</v>
          </cell>
        </row>
        <row r="13004">
          <cell r="FI13004" t="str">
            <v>MT</v>
          </cell>
          <cell r="FJ13004" t="str">
            <v>Bathroom</v>
          </cell>
          <cell r="FK13004" t="str">
            <v>EISAnqnx</v>
          </cell>
          <cell r="FL13004">
            <v>170470.88</v>
          </cell>
        </row>
        <row r="13005">
          <cell r="FI13005" t="str">
            <v>MT</v>
          </cell>
          <cell r="FJ13005" t="str">
            <v>Bathroom</v>
          </cell>
          <cell r="FK13005" t="str">
            <v>EISAq</v>
          </cell>
          <cell r="FL13005">
            <v>159816.45000000001</v>
          </cell>
        </row>
        <row r="13006">
          <cell r="FI13006" t="str">
            <v>MT</v>
          </cell>
          <cell r="FJ13006" t="str">
            <v>Bathroom</v>
          </cell>
          <cell r="FK13006" t="str">
            <v>EISAx</v>
          </cell>
          <cell r="FL13006">
            <v>127853.16</v>
          </cell>
        </row>
        <row r="13007">
          <cell r="FI13007" t="str">
            <v>MT</v>
          </cell>
          <cell r="FJ13007" t="str">
            <v>Bedrooms</v>
          </cell>
          <cell r="FK13007" t="str">
            <v>EISAq</v>
          </cell>
          <cell r="FL13007">
            <v>187517.96799999999</v>
          </cell>
        </row>
        <row r="13008">
          <cell r="FI13008" t="str">
            <v>MT</v>
          </cell>
          <cell r="FJ13008" t="str">
            <v>Bedrooms</v>
          </cell>
          <cell r="FK13008" t="str">
            <v>EISAx</v>
          </cell>
          <cell r="FL13008">
            <v>149162.01999999999</v>
          </cell>
        </row>
        <row r="13009">
          <cell r="FI13009" t="str">
            <v>MT</v>
          </cell>
          <cell r="FJ13009" t="str">
            <v>Exterior</v>
          </cell>
          <cell r="FK13009" t="str">
            <v>EISAx</v>
          </cell>
          <cell r="FL13009">
            <v>554030.36</v>
          </cell>
        </row>
        <row r="13010">
          <cell r="FI13010" t="str">
            <v>MT</v>
          </cell>
          <cell r="FJ13010" t="str">
            <v>Garage</v>
          </cell>
          <cell r="FK13010" t="str">
            <v>EISAq</v>
          </cell>
          <cell r="FL13010">
            <v>31963.29</v>
          </cell>
        </row>
        <row r="13011">
          <cell r="FI13011" t="str">
            <v>MT</v>
          </cell>
          <cell r="FJ13011" t="str">
            <v>Kitchen</v>
          </cell>
          <cell r="FK13011" t="str">
            <v>EISAq</v>
          </cell>
          <cell r="FL13011">
            <v>191779.74</v>
          </cell>
        </row>
        <row r="13012">
          <cell r="FI13012" t="str">
            <v>MT</v>
          </cell>
          <cell r="FJ13012" t="str">
            <v>Kitchen</v>
          </cell>
          <cell r="FK13012" t="str">
            <v>EISAx</v>
          </cell>
          <cell r="FL13012">
            <v>277015.18</v>
          </cell>
        </row>
        <row r="13013">
          <cell r="FI13013" t="str">
            <v>MT</v>
          </cell>
          <cell r="FJ13013" t="str">
            <v>Living Room/Family Room</v>
          </cell>
          <cell r="FK13013" t="str">
            <v>EISAnqnx</v>
          </cell>
          <cell r="FL13013">
            <v>351596.19</v>
          </cell>
        </row>
        <row r="13014">
          <cell r="FI13014" t="str">
            <v>MT</v>
          </cell>
          <cell r="FJ13014" t="str">
            <v>Living Room/Family Room</v>
          </cell>
          <cell r="FK13014" t="str">
            <v>EISAq</v>
          </cell>
          <cell r="FL13014">
            <v>285538.72399999999</v>
          </cell>
        </row>
        <row r="13015">
          <cell r="FI13015" t="str">
            <v>MT</v>
          </cell>
          <cell r="FJ13015" t="str">
            <v>Living Room/Family Room</v>
          </cell>
          <cell r="FK13015" t="str">
            <v>EISAx</v>
          </cell>
          <cell r="FL13015">
            <v>1397861.216</v>
          </cell>
        </row>
        <row r="13016">
          <cell r="FI13016" t="str">
            <v>MT</v>
          </cell>
          <cell r="FJ13016" t="str">
            <v>Other</v>
          </cell>
          <cell r="FK13016" t="str">
            <v>EISAq</v>
          </cell>
          <cell r="FL13016">
            <v>1342458.18</v>
          </cell>
        </row>
        <row r="13017">
          <cell r="FI13017" t="str">
            <v>OR</v>
          </cell>
          <cell r="FJ13017" t="str">
            <v>Bathroom</v>
          </cell>
          <cell r="FK13017" t="str">
            <v>EISAq</v>
          </cell>
          <cell r="FL13017">
            <v>187072.272</v>
          </cell>
        </row>
        <row r="13018">
          <cell r="FI13018" t="str">
            <v>OR</v>
          </cell>
          <cell r="FJ13018" t="str">
            <v>Bedrooms</v>
          </cell>
          <cell r="FK13018" t="str">
            <v>EISAq</v>
          </cell>
          <cell r="FL13018">
            <v>220938.804</v>
          </cell>
        </row>
        <row r="13019">
          <cell r="FI13019" t="str">
            <v>OR</v>
          </cell>
          <cell r="FJ13019" t="str">
            <v>Exterior</v>
          </cell>
          <cell r="FK13019" t="str">
            <v>EISAq</v>
          </cell>
          <cell r="FL13019">
            <v>177396.12</v>
          </cell>
        </row>
        <row r="13020">
          <cell r="FI13020" t="str">
            <v>OR</v>
          </cell>
          <cell r="FJ13020" t="str">
            <v>Garage</v>
          </cell>
          <cell r="FK13020" t="str">
            <v>EISAq</v>
          </cell>
          <cell r="FL13020">
            <v>111275.74800000001</v>
          </cell>
        </row>
        <row r="13021">
          <cell r="FI13021" t="str">
            <v>OR</v>
          </cell>
          <cell r="FJ13021" t="str">
            <v>Kitchen</v>
          </cell>
          <cell r="FK13021" t="str">
            <v>EISAnqnx</v>
          </cell>
          <cell r="FL13021">
            <v>161269.20000000001</v>
          </cell>
        </row>
        <row r="13022">
          <cell r="FI13022" t="str">
            <v>OR</v>
          </cell>
          <cell r="FJ13022" t="str">
            <v>Kitchen</v>
          </cell>
          <cell r="FK13022" t="str">
            <v>EISAq</v>
          </cell>
          <cell r="FL13022">
            <v>243516.492</v>
          </cell>
        </row>
        <row r="13023">
          <cell r="FI13023" t="str">
            <v>OR</v>
          </cell>
          <cell r="FJ13023" t="str">
            <v>Living Room/Family Room</v>
          </cell>
          <cell r="FK13023" t="str">
            <v>EISAnqnx</v>
          </cell>
          <cell r="FL13023">
            <v>64507.68</v>
          </cell>
        </row>
        <row r="13024">
          <cell r="FI13024" t="str">
            <v>OR</v>
          </cell>
          <cell r="FJ13024" t="str">
            <v>Living Room/Family Room</v>
          </cell>
          <cell r="FK13024" t="str">
            <v>EISAq</v>
          </cell>
          <cell r="FL13024">
            <v>341890.70400000003</v>
          </cell>
        </row>
        <row r="13025">
          <cell r="FI13025" t="str">
            <v>OR</v>
          </cell>
          <cell r="FJ13025" t="str">
            <v>Other</v>
          </cell>
          <cell r="FK13025" t="str">
            <v>EISAq</v>
          </cell>
          <cell r="FL13025">
            <v>251579.95199999999</v>
          </cell>
        </row>
        <row r="13026">
          <cell r="FI13026" t="str">
            <v>MT</v>
          </cell>
          <cell r="FJ13026" t="str">
            <v>Bathroom</v>
          </cell>
          <cell r="FK13026" t="str">
            <v>EISAq</v>
          </cell>
          <cell r="FL13026">
            <v>95889.87</v>
          </cell>
        </row>
        <row r="13027">
          <cell r="FI13027" t="str">
            <v>MT</v>
          </cell>
          <cell r="FJ13027" t="str">
            <v>Bedrooms</v>
          </cell>
          <cell r="FK13027" t="str">
            <v>EISAq</v>
          </cell>
          <cell r="FL13027">
            <v>31963.29</v>
          </cell>
        </row>
        <row r="13028">
          <cell r="FI13028" t="str">
            <v>MT</v>
          </cell>
          <cell r="FJ13028" t="str">
            <v>Exterior</v>
          </cell>
          <cell r="FK13028" t="str">
            <v>EISAx</v>
          </cell>
          <cell r="FL13028">
            <v>852354.4</v>
          </cell>
        </row>
        <row r="13029">
          <cell r="FI13029" t="str">
            <v>MT</v>
          </cell>
          <cell r="FJ13029" t="str">
            <v>Garage</v>
          </cell>
          <cell r="FK13029" t="str">
            <v>EISAq</v>
          </cell>
          <cell r="FL13029">
            <v>1598164.5</v>
          </cell>
        </row>
        <row r="13030">
          <cell r="FI13030" t="str">
            <v>MT</v>
          </cell>
          <cell r="FJ13030" t="str">
            <v>Kitchen</v>
          </cell>
          <cell r="FK13030" t="str">
            <v>EISAq</v>
          </cell>
          <cell r="FL13030">
            <v>95889.87</v>
          </cell>
        </row>
        <row r="13031">
          <cell r="FI13031" t="str">
            <v>MT</v>
          </cell>
          <cell r="FJ13031" t="str">
            <v>Living Room/Family Room</v>
          </cell>
          <cell r="FK13031" t="str">
            <v>EISAq</v>
          </cell>
          <cell r="FL13031">
            <v>31963.29</v>
          </cell>
        </row>
        <row r="13032">
          <cell r="FI13032" t="str">
            <v>MT</v>
          </cell>
          <cell r="FJ13032" t="str">
            <v>Other</v>
          </cell>
          <cell r="FK13032" t="str">
            <v>EISAq</v>
          </cell>
          <cell r="FL13032">
            <v>319632.90000000002</v>
          </cell>
        </row>
        <row r="13033">
          <cell r="FI13033" t="str">
            <v>WA</v>
          </cell>
          <cell r="FJ13033" t="str">
            <v>Bathroom</v>
          </cell>
          <cell r="FK13033" t="str">
            <v>EISAnqnx</v>
          </cell>
          <cell r="FL13033">
            <v>1393595.31</v>
          </cell>
        </row>
        <row r="13034">
          <cell r="FI13034" t="str">
            <v>WA</v>
          </cell>
          <cell r="FJ13034" t="str">
            <v>Bedrooms</v>
          </cell>
          <cell r="FK13034" t="str">
            <v>EISAnqnx</v>
          </cell>
          <cell r="FL13034">
            <v>623997.9</v>
          </cell>
        </row>
        <row r="13035">
          <cell r="FI13035" t="str">
            <v>WA</v>
          </cell>
          <cell r="FJ13035" t="str">
            <v>Bedrooms</v>
          </cell>
          <cell r="FK13035" t="str">
            <v>EISAq</v>
          </cell>
          <cell r="FL13035">
            <v>149759.49599999998</v>
          </cell>
        </row>
        <row r="13036">
          <cell r="FI13036" t="str">
            <v>WA</v>
          </cell>
          <cell r="FJ13036" t="str">
            <v>Exterior</v>
          </cell>
          <cell r="FK13036" t="str">
            <v>EISAq</v>
          </cell>
          <cell r="FL13036">
            <v>135199.54499999998</v>
          </cell>
        </row>
        <row r="13037">
          <cell r="FI13037" t="str">
            <v>WA</v>
          </cell>
          <cell r="FJ13037" t="str">
            <v>Garage</v>
          </cell>
          <cell r="FK13037" t="str">
            <v>EISAq</v>
          </cell>
          <cell r="FL13037">
            <v>95679.678</v>
          </cell>
        </row>
        <row r="13038">
          <cell r="FI13038" t="str">
            <v>WA</v>
          </cell>
          <cell r="FJ13038" t="str">
            <v>Kitchen</v>
          </cell>
          <cell r="FK13038" t="str">
            <v>EISAnqnx</v>
          </cell>
          <cell r="FL13038">
            <v>623997.9</v>
          </cell>
        </row>
        <row r="13039">
          <cell r="FI13039" t="str">
            <v>WA</v>
          </cell>
          <cell r="FJ13039" t="str">
            <v>Kitchen</v>
          </cell>
          <cell r="FK13039" t="str">
            <v>EISAq</v>
          </cell>
          <cell r="FL13039">
            <v>27039.909</v>
          </cell>
        </row>
        <row r="13040">
          <cell r="FI13040" t="str">
            <v>WA</v>
          </cell>
          <cell r="FJ13040" t="str">
            <v>Kitchen</v>
          </cell>
          <cell r="FK13040" t="str">
            <v>EISAx</v>
          </cell>
          <cell r="FL13040">
            <v>540798.17999999993</v>
          </cell>
        </row>
        <row r="13041">
          <cell r="FI13041" t="str">
            <v>WA</v>
          </cell>
          <cell r="FJ13041" t="str">
            <v>Living Room/Family Room</v>
          </cell>
          <cell r="FK13041" t="str">
            <v>EISAq</v>
          </cell>
          <cell r="FL13041">
            <v>162239.454</v>
          </cell>
        </row>
        <row r="13042">
          <cell r="FI13042" t="str">
            <v>WA</v>
          </cell>
          <cell r="FJ13042" t="str">
            <v>Living Room/Family Room</v>
          </cell>
          <cell r="FK13042" t="str">
            <v>EISAx</v>
          </cell>
          <cell r="FL13042">
            <v>135199.54499999998</v>
          </cell>
        </row>
        <row r="13043">
          <cell r="FI13043" t="str">
            <v>WA</v>
          </cell>
          <cell r="FJ13043" t="str">
            <v>Other</v>
          </cell>
          <cell r="FK13043" t="str">
            <v>EISAnqnx</v>
          </cell>
          <cell r="FL13043">
            <v>2163192.7199999997</v>
          </cell>
        </row>
        <row r="13044">
          <cell r="FI13044" t="str">
            <v>WA</v>
          </cell>
          <cell r="FJ13044" t="str">
            <v>Other</v>
          </cell>
          <cell r="FK13044" t="str">
            <v>EISAq</v>
          </cell>
          <cell r="FL13044">
            <v>353598.81</v>
          </cell>
        </row>
        <row r="13045">
          <cell r="FI13045" t="str">
            <v>OR</v>
          </cell>
          <cell r="FJ13045" t="str">
            <v>Bathroom</v>
          </cell>
          <cell r="FK13045" t="str">
            <v>EISAnqnx</v>
          </cell>
          <cell r="FL13045">
            <v>1655550.74</v>
          </cell>
        </row>
        <row r="13046">
          <cell r="FI13046" t="str">
            <v>OR</v>
          </cell>
          <cell r="FJ13046" t="str">
            <v>Bedrooms</v>
          </cell>
          <cell r="FK13046" t="str">
            <v>EISAnqnx</v>
          </cell>
          <cell r="FL13046">
            <v>635269.47</v>
          </cell>
        </row>
        <row r="13047">
          <cell r="FI13047" t="str">
            <v>OR</v>
          </cell>
          <cell r="FJ13047" t="str">
            <v>Bedrooms</v>
          </cell>
          <cell r="FK13047" t="str">
            <v>EISAq</v>
          </cell>
          <cell r="FL13047">
            <v>115503.54</v>
          </cell>
        </row>
        <row r="13048">
          <cell r="FI13048" t="str">
            <v>OR</v>
          </cell>
          <cell r="FJ13048" t="str">
            <v>Exterior</v>
          </cell>
          <cell r="FK13048" t="str">
            <v>EISAnqnx</v>
          </cell>
          <cell r="FL13048">
            <v>1155035.3999999999</v>
          </cell>
        </row>
        <row r="13049">
          <cell r="FI13049" t="str">
            <v>OR</v>
          </cell>
          <cell r="FJ13049" t="str">
            <v>Exterior</v>
          </cell>
          <cell r="FK13049" t="str">
            <v>EISAq</v>
          </cell>
          <cell r="FL13049">
            <v>28875.884999999998</v>
          </cell>
        </row>
        <row r="13050">
          <cell r="FI13050" t="str">
            <v>OR</v>
          </cell>
          <cell r="FJ13050" t="str">
            <v>Exterior</v>
          </cell>
          <cell r="FK13050" t="str">
            <v>EISAx</v>
          </cell>
          <cell r="FL13050">
            <v>5678924.0499999998</v>
          </cell>
        </row>
        <row r="13051">
          <cell r="FI13051" t="str">
            <v>OR</v>
          </cell>
          <cell r="FJ13051" t="str">
            <v>Garage</v>
          </cell>
          <cell r="FK13051" t="str">
            <v>EISAnqnx</v>
          </cell>
          <cell r="FL13051">
            <v>231007.08</v>
          </cell>
        </row>
        <row r="13052">
          <cell r="FI13052" t="str">
            <v>OR</v>
          </cell>
          <cell r="FJ13052" t="str">
            <v>Garage</v>
          </cell>
          <cell r="FK13052" t="str">
            <v>EISAq</v>
          </cell>
          <cell r="FL13052">
            <v>770023.6</v>
          </cell>
        </row>
        <row r="13053">
          <cell r="FI13053" t="str">
            <v>OR</v>
          </cell>
          <cell r="FJ13053" t="str">
            <v>Kitchen</v>
          </cell>
          <cell r="FK13053" t="str">
            <v>EISAq</v>
          </cell>
          <cell r="FL13053">
            <v>408112.50799999997</v>
          </cell>
        </row>
        <row r="13054">
          <cell r="FI13054" t="str">
            <v>OR</v>
          </cell>
          <cell r="FJ13054" t="str">
            <v>Kitchen</v>
          </cell>
          <cell r="FK13054" t="str">
            <v>EISAx</v>
          </cell>
          <cell r="FL13054">
            <v>2377447.8649999998</v>
          </cell>
        </row>
        <row r="13055">
          <cell r="FI13055" t="str">
            <v>OR</v>
          </cell>
          <cell r="FJ13055" t="str">
            <v>Living Room/Family Room</v>
          </cell>
          <cell r="FK13055" t="str">
            <v>EISAnqnx</v>
          </cell>
          <cell r="FL13055">
            <v>490890.04499999998</v>
          </cell>
        </row>
        <row r="13056">
          <cell r="FI13056" t="str">
            <v>OR</v>
          </cell>
          <cell r="FJ13056" t="str">
            <v>Living Room/Family Room</v>
          </cell>
          <cell r="FK13056" t="str">
            <v>EISAq</v>
          </cell>
          <cell r="FL13056">
            <v>28875.884999999998</v>
          </cell>
        </row>
        <row r="13057">
          <cell r="FI13057" t="str">
            <v>OR</v>
          </cell>
          <cell r="FJ13057" t="str">
            <v>Living Room/Family Room</v>
          </cell>
          <cell r="FK13057" t="str">
            <v>EISAx</v>
          </cell>
          <cell r="FL13057">
            <v>750773.01</v>
          </cell>
        </row>
        <row r="13058">
          <cell r="FI13058" t="str">
            <v>OR</v>
          </cell>
          <cell r="FJ13058" t="str">
            <v>Other</v>
          </cell>
          <cell r="FK13058" t="str">
            <v>EISAnqnx</v>
          </cell>
          <cell r="FL13058">
            <v>750773.01</v>
          </cell>
        </row>
        <row r="13059">
          <cell r="FI13059" t="str">
            <v>OR</v>
          </cell>
          <cell r="FJ13059" t="str">
            <v>Other</v>
          </cell>
          <cell r="FK13059" t="str">
            <v>EISAq</v>
          </cell>
          <cell r="FL13059">
            <v>11837187.790999999</v>
          </cell>
        </row>
        <row r="13060">
          <cell r="FI13060" t="str">
            <v>OR</v>
          </cell>
          <cell r="FJ13060" t="str">
            <v>Other</v>
          </cell>
          <cell r="FK13060" t="str">
            <v>EISAx</v>
          </cell>
          <cell r="FL13060">
            <v>625644.17500000005</v>
          </cell>
        </row>
        <row r="13061">
          <cell r="FI13061" t="str">
            <v>WA</v>
          </cell>
          <cell r="FJ13061" t="str">
            <v>Bathroom</v>
          </cell>
          <cell r="FK13061" t="str">
            <v>EISAnqnx</v>
          </cell>
          <cell r="FL13061">
            <v>1580794.68</v>
          </cell>
        </row>
        <row r="13062">
          <cell r="FI13062" t="str">
            <v>WA</v>
          </cell>
          <cell r="FJ13062" t="str">
            <v>Bedrooms</v>
          </cell>
          <cell r="FK13062" t="str">
            <v>EISAnqnx</v>
          </cell>
          <cell r="FL13062">
            <v>1039996.5</v>
          </cell>
        </row>
        <row r="13063">
          <cell r="FI13063" t="str">
            <v>WA</v>
          </cell>
          <cell r="FJ13063" t="str">
            <v>Bedrooms</v>
          </cell>
          <cell r="FK13063" t="str">
            <v>EISAq</v>
          </cell>
          <cell r="FL13063">
            <v>166399.44</v>
          </cell>
        </row>
        <row r="13064">
          <cell r="FI13064" t="str">
            <v>WA</v>
          </cell>
          <cell r="FJ13064" t="str">
            <v>Exterior</v>
          </cell>
          <cell r="FK13064" t="str">
            <v>EISAq</v>
          </cell>
          <cell r="FL13064">
            <v>270399.08999999997</v>
          </cell>
        </row>
        <row r="13065">
          <cell r="FI13065" t="str">
            <v>WA</v>
          </cell>
          <cell r="FJ13065" t="str">
            <v>Garage</v>
          </cell>
          <cell r="FK13065" t="str">
            <v>EISAq</v>
          </cell>
          <cell r="FL13065">
            <v>665597.76</v>
          </cell>
        </row>
        <row r="13066">
          <cell r="FI13066" t="str">
            <v>WA</v>
          </cell>
          <cell r="FJ13066" t="str">
            <v>Kitchen</v>
          </cell>
          <cell r="FK13066" t="str">
            <v>EISAnqnx</v>
          </cell>
          <cell r="FL13066">
            <v>83199.72</v>
          </cell>
        </row>
        <row r="13067">
          <cell r="FI13067" t="str">
            <v>WA</v>
          </cell>
          <cell r="FJ13067" t="str">
            <v>Living Room/Family Room</v>
          </cell>
          <cell r="FK13067" t="str">
            <v>EISAnqnx</v>
          </cell>
          <cell r="FL13067">
            <v>124799.58</v>
          </cell>
        </row>
        <row r="13068">
          <cell r="FI13068" t="str">
            <v>WA</v>
          </cell>
          <cell r="FJ13068" t="str">
            <v>Living Room/Family Room</v>
          </cell>
          <cell r="FK13068" t="str">
            <v>EISAq</v>
          </cell>
          <cell r="FL13068">
            <v>47839.839</v>
          </cell>
        </row>
        <row r="13069">
          <cell r="FI13069" t="str">
            <v>WA</v>
          </cell>
          <cell r="FJ13069" t="str">
            <v>Living Room/Family Room</v>
          </cell>
          <cell r="FK13069" t="str">
            <v>EISAx</v>
          </cell>
          <cell r="FL13069">
            <v>623997.9</v>
          </cell>
        </row>
        <row r="13070">
          <cell r="FI13070" t="str">
            <v>WA</v>
          </cell>
          <cell r="FJ13070" t="str">
            <v>Other</v>
          </cell>
          <cell r="FK13070" t="str">
            <v>EISAnqnx</v>
          </cell>
          <cell r="FL13070">
            <v>956796.78</v>
          </cell>
        </row>
        <row r="13071">
          <cell r="FI13071" t="str">
            <v>WA</v>
          </cell>
          <cell r="FJ13071" t="str">
            <v>Other</v>
          </cell>
          <cell r="FK13071" t="str">
            <v>EISAq</v>
          </cell>
          <cell r="FL13071">
            <v>386878.69799999997</v>
          </cell>
        </row>
        <row r="13072">
          <cell r="FI13072" t="str">
            <v>WA</v>
          </cell>
          <cell r="FJ13072" t="str">
            <v>Other</v>
          </cell>
          <cell r="FK13072" t="str">
            <v>EISAx</v>
          </cell>
          <cell r="FL13072">
            <v>2017593.21</v>
          </cell>
        </row>
        <row r="13073">
          <cell r="FI13073" t="str">
            <v>OR</v>
          </cell>
          <cell r="FJ13073" t="str">
            <v>Bathroom</v>
          </cell>
          <cell r="FK13073" t="str">
            <v>EISAnqnx</v>
          </cell>
          <cell r="FL13073">
            <v>450627.97000000003</v>
          </cell>
        </row>
        <row r="13074">
          <cell r="FI13074" t="str">
            <v>OR</v>
          </cell>
          <cell r="FJ13074" t="str">
            <v>Bathroom</v>
          </cell>
          <cell r="FK13074" t="str">
            <v>EISAq</v>
          </cell>
          <cell r="FL13074">
            <v>180251.18799999999</v>
          </cell>
        </row>
        <row r="13075">
          <cell r="FI13075" t="str">
            <v>OR</v>
          </cell>
          <cell r="FJ13075" t="str">
            <v>Bathroom</v>
          </cell>
          <cell r="FK13075" t="str">
            <v>EISAx</v>
          </cell>
          <cell r="FL13075">
            <v>6655428.4800000004</v>
          </cell>
        </row>
        <row r="13076">
          <cell r="FI13076" t="str">
            <v>OR</v>
          </cell>
          <cell r="FJ13076" t="str">
            <v>Bedrooms</v>
          </cell>
          <cell r="FK13076" t="str">
            <v>EISAq</v>
          </cell>
          <cell r="FL13076">
            <v>339704.16200000001</v>
          </cell>
        </row>
        <row r="13077">
          <cell r="FI13077" t="str">
            <v>OR</v>
          </cell>
          <cell r="FJ13077" t="str">
            <v>Bedrooms</v>
          </cell>
          <cell r="FK13077" t="str">
            <v>EISAx</v>
          </cell>
          <cell r="FL13077">
            <v>693273.8</v>
          </cell>
        </row>
        <row r="13078">
          <cell r="FI13078" t="str">
            <v>OR</v>
          </cell>
          <cell r="FJ13078" t="str">
            <v>Exterior</v>
          </cell>
          <cell r="FK13078" t="str">
            <v>EISAq</v>
          </cell>
          <cell r="FL13078">
            <v>1143901.77</v>
          </cell>
        </row>
        <row r="13079">
          <cell r="FI13079" t="str">
            <v>OR</v>
          </cell>
          <cell r="FJ13079" t="str">
            <v>Garage</v>
          </cell>
          <cell r="FK13079" t="str">
            <v>EISAnqnx</v>
          </cell>
          <cell r="FL13079">
            <v>10399107</v>
          </cell>
        </row>
        <row r="13080">
          <cell r="FI13080" t="str">
            <v>OR</v>
          </cell>
          <cell r="FJ13080" t="str">
            <v>Kitchen</v>
          </cell>
          <cell r="FK13080" t="str">
            <v>EISAq</v>
          </cell>
          <cell r="FL13080">
            <v>1351883.9100000001</v>
          </cell>
        </row>
        <row r="13081">
          <cell r="FI13081" t="str">
            <v>OR</v>
          </cell>
          <cell r="FJ13081" t="str">
            <v>Living Room/Family Room</v>
          </cell>
          <cell r="FK13081" t="str">
            <v>EISAnqnx</v>
          </cell>
          <cell r="FL13081">
            <v>1733184.5</v>
          </cell>
        </row>
        <row r="13082">
          <cell r="FI13082" t="str">
            <v>OR</v>
          </cell>
          <cell r="FJ13082" t="str">
            <v>Living Room/Family Room</v>
          </cell>
          <cell r="FK13082" t="str">
            <v>EISAq</v>
          </cell>
          <cell r="FL13082">
            <v>180251.18799999999</v>
          </cell>
        </row>
        <row r="13083">
          <cell r="FI13083" t="str">
            <v>OR</v>
          </cell>
          <cell r="FJ13083" t="str">
            <v>Living Room/Family Room</v>
          </cell>
          <cell r="FK13083" t="str">
            <v>EISAx</v>
          </cell>
          <cell r="FL13083">
            <v>2530449.37</v>
          </cell>
        </row>
        <row r="13084">
          <cell r="FI13084" t="str">
            <v>OR</v>
          </cell>
          <cell r="FJ13084" t="str">
            <v>Other</v>
          </cell>
          <cell r="FK13084" t="str">
            <v>EISAq</v>
          </cell>
          <cell r="FL13084">
            <v>1026045.224</v>
          </cell>
        </row>
        <row r="13085">
          <cell r="FI13085" t="str">
            <v>OR</v>
          </cell>
          <cell r="FJ13085" t="str">
            <v>Other</v>
          </cell>
          <cell r="FK13085" t="str">
            <v>EISAx</v>
          </cell>
          <cell r="FL13085">
            <v>2079821.4000000001</v>
          </cell>
        </row>
        <row r="13086">
          <cell r="FI13086" t="str">
            <v>OR</v>
          </cell>
          <cell r="FJ13086" t="str">
            <v>Bathroom</v>
          </cell>
          <cell r="FK13086" t="str">
            <v>EISAnqnx</v>
          </cell>
          <cell r="FL13086">
            <v>3967173.5999999996</v>
          </cell>
        </row>
        <row r="13087">
          <cell r="FI13087" t="str">
            <v>OR</v>
          </cell>
          <cell r="FJ13087" t="str">
            <v>Bedrooms</v>
          </cell>
          <cell r="FK13087" t="str">
            <v>EISAnqnx</v>
          </cell>
          <cell r="FL13087">
            <v>4132472.5</v>
          </cell>
        </row>
        <row r="13088">
          <cell r="FI13088" t="str">
            <v>OR</v>
          </cell>
          <cell r="FJ13088" t="str">
            <v>Bedrooms</v>
          </cell>
          <cell r="FK13088" t="str">
            <v>EISAx</v>
          </cell>
          <cell r="FL13088">
            <v>826494.5</v>
          </cell>
        </row>
        <row r="13089">
          <cell r="FI13089" t="str">
            <v>OR</v>
          </cell>
          <cell r="FJ13089" t="str">
            <v>Exterior</v>
          </cell>
          <cell r="FK13089" t="str">
            <v>EISAnqnx</v>
          </cell>
          <cell r="FL13089">
            <v>1652989</v>
          </cell>
        </row>
        <row r="13090">
          <cell r="FI13090" t="str">
            <v>OR</v>
          </cell>
          <cell r="FJ13090" t="str">
            <v>Kitchen</v>
          </cell>
          <cell r="FK13090" t="str">
            <v>EISAnqnx</v>
          </cell>
          <cell r="FL13090">
            <v>1983586.7999999998</v>
          </cell>
        </row>
        <row r="13091">
          <cell r="FI13091" t="str">
            <v>OR</v>
          </cell>
          <cell r="FJ13091" t="str">
            <v>Kitchen</v>
          </cell>
          <cell r="FK13091" t="str">
            <v>EISAx</v>
          </cell>
          <cell r="FL13091">
            <v>413247.25</v>
          </cell>
        </row>
        <row r="13092">
          <cell r="FI13092" t="str">
            <v>OR</v>
          </cell>
          <cell r="FJ13092" t="str">
            <v>Living Room/Family Room</v>
          </cell>
          <cell r="FK13092" t="str">
            <v>EISAnqnx</v>
          </cell>
          <cell r="FL13092">
            <v>3801874.6999999997</v>
          </cell>
        </row>
        <row r="13093">
          <cell r="FI13093" t="str">
            <v>OR</v>
          </cell>
          <cell r="FJ13093" t="str">
            <v>Living Room/Family Room</v>
          </cell>
          <cell r="FK13093" t="str">
            <v>EISAx</v>
          </cell>
          <cell r="FL13093">
            <v>826494.5</v>
          </cell>
        </row>
        <row r="13094">
          <cell r="FI13094" t="str">
            <v>OR</v>
          </cell>
          <cell r="FJ13094" t="str">
            <v>Other</v>
          </cell>
          <cell r="FK13094" t="str">
            <v>EISAnqnx</v>
          </cell>
          <cell r="FL13094">
            <v>5785461.5</v>
          </cell>
        </row>
        <row r="13095">
          <cell r="FI13095" t="str">
            <v>OR</v>
          </cell>
          <cell r="FJ13095" t="str">
            <v>Other</v>
          </cell>
          <cell r="FK13095" t="str">
            <v>EISAq</v>
          </cell>
          <cell r="FL13095">
            <v>2115825.92</v>
          </cell>
        </row>
        <row r="13096">
          <cell r="FI13096" t="str">
            <v>OR</v>
          </cell>
          <cell r="FJ13096" t="str">
            <v>Other</v>
          </cell>
          <cell r="FK13096" t="str">
            <v>EISAx</v>
          </cell>
          <cell r="FL13096">
            <v>4917642.2749999994</v>
          </cell>
        </row>
        <row r="13097">
          <cell r="FI13097" t="str">
            <v>OR</v>
          </cell>
          <cell r="FJ13097" t="str">
            <v>Bathroom</v>
          </cell>
          <cell r="FK13097" t="str">
            <v>EISAnqnx</v>
          </cell>
          <cell r="FL13097">
            <v>483807.6</v>
          </cell>
        </row>
        <row r="13098">
          <cell r="FI13098" t="str">
            <v>OR</v>
          </cell>
          <cell r="FJ13098" t="str">
            <v>Bathroom</v>
          </cell>
          <cell r="FK13098" t="str">
            <v>EISAx</v>
          </cell>
          <cell r="FL13098">
            <v>806346</v>
          </cell>
        </row>
        <row r="13099">
          <cell r="FI13099" t="str">
            <v>OR</v>
          </cell>
          <cell r="FJ13099" t="str">
            <v>Bedrooms</v>
          </cell>
          <cell r="FK13099" t="str">
            <v>EISAnqnx</v>
          </cell>
          <cell r="FL13099">
            <v>387046.08</v>
          </cell>
        </row>
        <row r="13100">
          <cell r="FI13100" t="str">
            <v>OR</v>
          </cell>
          <cell r="FJ13100" t="str">
            <v>Bedrooms</v>
          </cell>
          <cell r="FK13100" t="str">
            <v>EISAq</v>
          </cell>
          <cell r="FL13100">
            <v>20964.995999999999</v>
          </cell>
        </row>
        <row r="13101">
          <cell r="FI13101" t="str">
            <v>OR</v>
          </cell>
          <cell r="FJ13101" t="str">
            <v>Bedrooms</v>
          </cell>
          <cell r="FK13101" t="str">
            <v>EISAx</v>
          </cell>
          <cell r="FL13101">
            <v>290284.56</v>
          </cell>
        </row>
        <row r="13102">
          <cell r="FI13102" t="str">
            <v>OR</v>
          </cell>
          <cell r="FJ13102" t="str">
            <v>Exterior</v>
          </cell>
          <cell r="FK13102" t="str">
            <v>EISAnqnx</v>
          </cell>
          <cell r="FL13102">
            <v>290284.56</v>
          </cell>
        </row>
        <row r="13103">
          <cell r="FI13103" t="str">
            <v>OR</v>
          </cell>
          <cell r="FJ13103" t="str">
            <v>Exterior</v>
          </cell>
          <cell r="FK13103" t="str">
            <v>EISAq</v>
          </cell>
          <cell r="FL13103">
            <v>20964.995999999999</v>
          </cell>
        </row>
        <row r="13104">
          <cell r="FI13104" t="str">
            <v>OR</v>
          </cell>
          <cell r="FJ13104" t="str">
            <v>Exterior</v>
          </cell>
          <cell r="FK13104" t="str">
            <v>EISAx</v>
          </cell>
          <cell r="FL13104">
            <v>483807.6</v>
          </cell>
        </row>
        <row r="13105">
          <cell r="FI13105" t="str">
            <v>OR</v>
          </cell>
          <cell r="FJ13105" t="str">
            <v>Kitchen</v>
          </cell>
          <cell r="FK13105" t="str">
            <v>EISAnqnx</v>
          </cell>
          <cell r="FL13105">
            <v>290284.56</v>
          </cell>
        </row>
        <row r="13106">
          <cell r="FI13106" t="str">
            <v>OR</v>
          </cell>
          <cell r="FJ13106" t="str">
            <v>Kitchen</v>
          </cell>
          <cell r="FK13106" t="str">
            <v>EISAq</v>
          </cell>
          <cell r="FL13106">
            <v>20964.995999999999</v>
          </cell>
        </row>
        <row r="13107">
          <cell r="FI13107" t="str">
            <v>OR</v>
          </cell>
          <cell r="FJ13107" t="str">
            <v>Living Room/Family Room</v>
          </cell>
          <cell r="FK13107" t="str">
            <v>EISAnqnx</v>
          </cell>
          <cell r="FL13107">
            <v>193523.04</v>
          </cell>
        </row>
        <row r="13108">
          <cell r="FI13108" t="str">
            <v>OR</v>
          </cell>
          <cell r="FJ13108" t="str">
            <v>Living Room/Family Room</v>
          </cell>
          <cell r="FK13108" t="str">
            <v>EISAq</v>
          </cell>
          <cell r="FL13108">
            <v>62894.987999999998</v>
          </cell>
        </row>
        <row r="13109">
          <cell r="FI13109" t="str">
            <v>OR</v>
          </cell>
          <cell r="FJ13109" t="str">
            <v>Other</v>
          </cell>
          <cell r="FK13109" t="str">
            <v>EISAnqnx</v>
          </cell>
          <cell r="FL13109">
            <v>96761.52</v>
          </cell>
        </row>
        <row r="13110">
          <cell r="FI13110" t="str">
            <v>OR</v>
          </cell>
          <cell r="FJ13110" t="str">
            <v>Other</v>
          </cell>
          <cell r="FK13110" t="str">
            <v>EISAq</v>
          </cell>
          <cell r="FL13110">
            <v>37091.915999999997</v>
          </cell>
        </row>
        <row r="13111">
          <cell r="FI13111" t="str">
            <v>OR</v>
          </cell>
          <cell r="FJ13111" t="str">
            <v>Other</v>
          </cell>
          <cell r="FK13111" t="str">
            <v>EISAx</v>
          </cell>
          <cell r="FL13111">
            <v>387046.08</v>
          </cell>
        </row>
        <row r="13112">
          <cell r="FI13112" t="str">
            <v>WA</v>
          </cell>
          <cell r="FJ13112" t="str">
            <v>Bathroom</v>
          </cell>
          <cell r="FK13112" t="str">
            <v>EISAx</v>
          </cell>
          <cell r="FL13112">
            <v>405598.63500000001</v>
          </cell>
        </row>
        <row r="13113">
          <cell r="FI13113" t="str">
            <v>WA</v>
          </cell>
          <cell r="FJ13113" t="str">
            <v>Bedrooms</v>
          </cell>
          <cell r="FK13113" t="str">
            <v>EISAnqnx</v>
          </cell>
          <cell r="FL13113">
            <v>332798.88</v>
          </cell>
        </row>
        <row r="13114">
          <cell r="FI13114" t="str">
            <v>WA</v>
          </cell>
          <cell r="FJ13114" t="str">
            <v>Bedrooms</v>
          </cell>
          <cell r="FK13114" t="str">
            <v>EISAx</v>
          </cell>
          <cell r="FL13114">
            <v>207999.3</v>
          </cell>
        </row>
        <row r="13115">
          <cell r="FI13115" t="str">
            <v>WA</v>
          </cell>
          <cell r="FJ13115" t="str">
            <v>Kitchen</v>
          </cell>
          <cell r="FK13115" t="str">
            <v>EISAnqnx</v>
          </cell>
          <cell r="FL13115">
            <v>353598.81</v>
          </cell>
        </row>
        <row r="13116">
          <cell r="FI13116" t="str">
            <v>WA</v>
          </cell>
          <cell r="FJ13116" t="str">
            <v>Kitchen</v>
          </cell>
          <cell r="FK13116" t="str">
            <v>EISAx</v>
          </cell>
          <cell r="FL13116">
            <v>103999.65</v>
          </cell>
        </row>
        <row r="13117">
          <cell r="FI13117" t="str">
            <v>WA</v>
          </cell>
          <cell r="FJ13117" t="str">
            <v>Living Room/Family Room</v>
          </cell>
          <cell r="FK13117" t="str">
            <v>EISAq</v>
          </cell>
          <cell r="FL13117">
            <v>14559.950999999999</v>
          </cell>
        </row>
        <row r="13118">
          <cell r="FI13118" t="str">
            <v>WA</v>
          </cell>
          <cell r="FJ13118" t="str">
            <v>Living Room/Family Room</v>
          </cell>
          <cell r="FK13118" t="str">
            <v>EISAx</v>
          </cell>
          <cell r="FL13118">
            <v>956796.78</v>
          </cell>
        </row>
        <row r="13119">
          <cell r="FI13119" t="str">
            <v>WA</v>
          </cell>
          <cell r="FJ13119" t="str">
            <v>Other</v>
          </cell>
          <cell r="FK13119" t="str">
            <v>EISAnqnx</v>
          </cell>
          <cell r="FL13119">
            <v>499198.32</v>
          </cell>
        </row>
        <row r="13120">
          <cell r="FI13120" t="str">
            <v>WA</v>
          </cell>
          <cell r="FJ13120" t="str">
            <v>Other</v>
          </cell>
          <cell r="FK13120" t="str">
            <v>EISAq</v>
          </cell>
          <cell r="FL13120">
            <v>1528794.855</v>
          </cell>
        </row>
        <row r="13121">
          <cell r="FI13121" t="str">
            <v>ID</v>
          </cell>
          <cell r="FJ13121" t="str">
            <v>Bathroom</v>
          </cell>
          <cell r="FK13121" t="str">
            <v>EISAnqnx</v>
          </cell>
          <cell r="FL13121">
            <v>6360083.5200000005</v>
          </cell>
        </row>
        <row r="13122">
          <cell r="FI13122" t="str">
            <v>ID</v>
          </cell>
          <cell r="FJ13122" t="str">
            <v>Bedrooms</v>
          </cell>
          <cell r="FK13122" t="str">
            <v>EISAnqnx</v>
          </cell>
          <cell r="FL13122">
            <v>681437.52</v>
          </cell>
        </row>
        <row r="13123">
          <cell r="FI13123" t="str">
            <v>ID</v>
          </cell>
          <cell r="FJ13123" t="str">
            <v>Bedrooms</v>
          </cell>
          <cell r="FK13123" t="str">
            <v>EISAx</v>
          </cell>
          <cell r="FL13123">
            <v>984298.64</v>
          </cell>
        </row>
        <row r="13124">
          <cell r="FI13124" t="str">
            <v>ID</v>
          </cell>
          <cell r="FJ13124" t="str">
            <v>Exterior</v>
          </cell>
          <cell r="FK13124" t="str">
            <v>EISAx</v>
          </cell>
          <cell r="FL13124">
            <v>738223.98</v>
          </cell>
        </row>
        <row r="13125">
          <cell r="FI13125" t="str">
            <v>ID</v>
          </cell>
          <cell r="FJ13125" t="str">
            <v>Garage</v>
          </cell>
          <cell r="FK13125" t="str">
            <v>EISAnqnx</v>
          </cell>
          <cell r="FL13125">
            <v>681437.52</v>
          </cell>
        </row>
        <row r="13126">
          <cell r="FI13126" t="str">
            <v>ID</v>
          </cell>
          <cell r="FJ13126" t="str">
            <v>Kitchen</v>
          </cell>
          <cell r="FK13126" t="str">
            <v>EISAx</v>
          </cell>
          <cell r="FL13126">
            <v>2896109.46</v>
          </cell>
        </row>
        <row r="13127">
          <cell r="FI13127" t="str">
            <v>ID</v>
          </cell>
          <cell r="FJ13127" t="str">
            <v>Living Room/Family Room</v>
          </cell>
          <cell r="FK13127" t="str">
            <v>EISAx</v>
          </cell>
          <cell r="FL13127">
            <v>2952895.92</v>
          </cell>
        </row>
        <row r="13128">
          <cell r="FI13128" t="str">
            <v>ID</v>
          </cell>
          <cell r="FJ13128" t="str">
            <v>Other</v>
          </cell>
          <cell r="FK13128" t="str">
            <v>EISAnqnx</v>
          </cell>
          <cell r="FL13128">
            <v>1892882</v>
          </cell>
        </row>
        <row r="13129">
          <cell r="FI13129" t="str">
            <v>ID</v>
          </cell>
          <cell r="FJ13129" t="str">
            <v>Other</v>
          </cell>
          <cell r="FK13129" t="str">
            <v>EISAq</v>
          </cell>
          <cell r="FL13129">
            <v>620865.29599999997</v>
          </cell>
        </row>
        <row r="13130">
          <cell r="FI13130" t="str">
            <v>ID</v>
          </cell>
          <cell r="FJ13130" t="str">
            <v>Other</v>
          </cell>
          <cell r="FK13130" t="str">
            <v>EISAx</v>
          </cell>
          <cell r="FL13130">
            <v>1722522.62</v>
          </cell>
        </row>
        <row r="13131">
          <cell r="FI13131" t="str">
            <v>MT</v>
          </cell>
          <cell r="FJ13131" t="str">
            <v>Bathroom</v>
          </cell>
          <cell r="FK13131" t="str">
            <v>EISAnqnx</v>
          </cell>
          <cell r="FL13131">
            <v>337680.30500000005</v>
          </cell>
        </row>
        <row r="13132">
          <cell r="FI13132" t="str">
            <v>MT</v>
          </cell>
          <cell r="FJ13132" t="str">
            <v>Bathroom</v>
          </cell>
          <cell r="FK13132" t="str">
            <v>EISAq</v>
          </cell>
          <cell r="FL13132">
            <v>103021.11000000002</v>
          </cell>
        </row>
        <row r="13133">
          <cell r="FI13133" t="str">
            <v>MT</v>
          </cell>
          <cell r="FJ13133" t="str">
            <v>Bedrooms</v>
          </cell>
          <cell r="FK13133" t="str">
            <v>EISAx</v>
          </cell>
          <cell r="FL13133">
            <v>297616.54000000004</v>
          </cell>
        </row>
        <row r="13134">
          <cell r="FI13134" t="str">
            <v>MT</v>
          </cell>
          <cell r="FJ13134" t="str">
            <v>Exterior</v>
          </cell>
          <cell r="FK13134" t="str">
            <v>EISAnqnx</v>
          </cell>
          <cell r="FL13134">
            <v>114467.90000000001</v>
          </cell>
        </row>
        <row r="13135">
          <cell r="FI13135" t="str">
            <v>MT</v>
          </cell>
          <cell r="FJ13135" t="str">
            <v>Exterior</v>
          </cell>
          <cell r="FK13135" t="str">
            <v>EISAq</v>
          </cell>
          <cell r="FL13135">
            <v>50365.876000000004</v>
          </cell>
        </row>
        <row r="13136">
          <cell r="FI13136" t="str">
            <v>MT</v>
          </cell>
          <cell r="FJ13136" t="str">
            <v>Kitchen</v>
          </cell>
          <cell r="FK13136" t="str">
            <v>EISAnqnx</v>
          </cell>
          <cell r="FL13136">
            <v>183148.64</v>
          </cell>
        </row>
        <row r="13137">
          <cell r="FI13137" t="str">
            <v>MT</v>
          </cell>
          <cell r="FJ13137" t="str">
            <v>Kitchen</v>
          </cell>
          <cell r="FK13137" t="str">
            <v>EISAx</v>
          </cell>
          <cell r="FL13137">
            <v>652467.03</v>
          </cell>
        </row>
        <row r="13138">
          <cell r="FI13138" t="str">
            <v>MT</v>
          </cell>
          <cell r="FJ13138" t="str">
            <v>Living Room/Family Room</v>
          </cell>
          <cell r="FK13138" t="str">
            <v>EISAq</v>
          </cell>
          <cell r="FL13138">
            <v>57233.950000000004</v>
          </cell>
        </row>
        <row r="13139">
          <cell r="FI13139" t="str">
            <v>MT</v>
          </cell>
          <cell r="FJ13139" t="str">
            <v>Living Room/Family Room</v>
          </cell>
          <cell r="FK13139" t="str">
            <v>EISAx</v>
          </cell>
          <cell r="FL13139">
            <v>337680.30500000005</v>
          </cell>
        </row>
        <row r="13140">
          <cell r="FI13140" t="str">
            <v>MT</v>
          </cell>
          <cell r="FJ13140" t="str">
            <v>Other</v>
          </cell>
          <cell r="FK13140" t="str">
            <v>EISAnqnx</v>
          </cell>
          <cell r="FL13140">
            <v>349127.09500000003</v>
          </cell>
        </row>
        <row r="13141">
          <cell r="FI13141" t="str">
            <v>MT</v>
          </cell>
          <cell r="FJ13141" t="str">
            <v>Other</v>
          </cell>
          <cell r="FK13141" t="str">
            <v>EISAq</v>
          </cell>
          <cell r="FL13141">
            <v>233514.516</v>
          </cell>
        </row>
        <row r="13142">
          <cell r="FI13142" t="str">
            <v>MT</v>
          </cell>
          <cell r="FJ13142" t="str">
            <v>Other</v>
          </cell>
          <cell r="FK13142" t="str">
            <v>EISAx</v>
          </cell>
          <cell r="FL13142">
            <v>480765.18000000005</v>
          </cell>
        </row>
        <row r="13143">
          <cell r="FI13143" t="str">
            <v>WA</v>
          </cell>
          <cell r="FJ13143" t="str">
            <v>Bathroom</v>
          </cell>
          <cell r="FK13143" t="str">
            <v>EISAnqnx</v>
          </cell>
          <cell r="FL13143">
            <v>9571621.7999999989</v>
          </cell>
        </row>
        <row r="13144">
          <cell r="FI13144" t="str">
            <v>WA</v>
          </cell>
          <cell r="FJ13144" t="str">
            <v>Bathroom</v>
          </cell>
          <cell r="FK13144" t="str">
            <v>EISAx</v>
          </cell>
          <cell r="FL13144">
            <v>2208835.7999999998</v>
          </cell>
        </row>
        <row r="13145">
          <cell r="FI13145" t="str">
            <v>WA</v>
          </cell>
          <cell r="FJ13145" t="str">
            <v>Bedrooms</v>
          </cell>
          <cell r="FK13145" t="str">
            <v>EISAnqnx</v>
          </cell>
          <cell r="FL13145">
            <v>3865462.65</v>
          </cell>
        </row>
        <row r="13146">
          <cell r="FI13146" t="str">
            <v>WA</v>
          </cell>
          <cell r="FJ13146" t="str">
            <v>Bedrooms</v>
          </cell>
          <cell r="FK13146" t="str">
            <v>EISAq</v>
          </cell>
          <cell r="FL13146">
            <v>4699911.7299999995</v>
          </cell>
        </row>
        <row r="13147">
          <cell r="FI13147" t="str">
            <v>WA</v>
          </cell>
          <cell r="FJ13147" t="str">
            <v>Bedrooms</v>
          </cell>
          <cell r="FK13147" t="str">
            <v>EISAx</v>
          </cell>
          <cell r="FL13147">
            <v>4847167.45</v>
          </cell>
        </row>
        <row r="13148">
          <cell r="FI13148" t="str">
            <v>WA</v>
          </cell>
          <cell r="FJ13148" t="str">
            <v>Exterior</v>
          </cell>
          <cell r="FK13148" t="str">
            <v>EISAnqnx</v>
          </cell>
          <cell r="FL13148">
            <v>5890228.7999999998</v>
          </cell>
        </row>
        <row r="13149">
          <cell r="FI13149" t="str">
            <v>WA</v>
          </cell>
          <cell r="FJ13149" t="str">
            <v>Garage</v>
          </cell>
          <cell r="FK13149" t="str">
            <v>EISAnqnx</v>
          </cell>
          <cell r="FL13149">
            <v>1472557.2</v>
          </cell>
        </row>
        <row r="13150">
          <cell r="FI13150" t="str">
            <v>WA</v>
          </cell>
          <cell r="FJ13150" t="str">
            <v>Garage</v>
          </cell>
          <cell r="FK13150" t="str">
            <v>EISAq</v>
          </cell>
          <cell r="FL13150">
            <v>981704.79999999993</v>
          </cell>
        </row>
        <row r="13151">
          <cell r="FI13151" t="str">
            <v>WA</v>
          </cell>
          <cell r="FJ13151" t="str">
            <v>Garage</v>
          </cell>
          <cell r="FK13151" t="str">
            <v>EISAx</v>
          </cell>
          <cell r="FL13151">
            <v>1840696.5</v>
          </cell>
        </row>
        <row r="13152">
          <cell r="FI13152" t="str">
            <v>WA</v>
          </cell>
          <cell r="FJ13152" t="str">
            <v>Kitchen</v>
          </cell>
          <cell r="FK13152" t="str">
            <v>EISAx</v>
          </cell>
          <cell r="FL13152">
            <v>6442437.75</v>
          </cell>
        </row>
        <row r="13153">
          <cell r="FI13153" t="str">
            <v>WA</v>
          </cell>
          <cell r="FJ13153" t="str">
            <v>Living Room/Family Room</v>
          </cell>
          <cell r="FK13153" t="str">
            <v>EISAq</v>
          </cell>
          <cell r="FL13153">
            <v>1521642.44</v>
          </cell>
        </row>
        <row r="13154">
          <cell r="FI13154" t="str">
            <v>WA</v>
          </cell>
          <cell r="FJ13154" t="str">
            <v>Living Room/Family Room</v>
          </cell>
          <cell r="FK13154" t="str">
            <v>EISAx</v>
          </cell>
          <cell r="FL13154">
            <v>4847167.45</v>
          </cell>
        </row>
        <row r="13155">
          <cell r="FI13155" t="str">
            <v>WA</v>
          </cell>
          <cell r="FJ13155" t="str">
            <v>Other</v>
          </cell>
          <cell r="FK13155" t="str">
            <v>EISAnqnx</v>
          </cell>
          <cell r="FL13155">
            <v>3190540.6</v>
          </cell>
        </row>
        <row r="13156">
          <cell r="FI13156" t="str">
            <v>WA</v>
          </cell>
          <cell r="FJ13156" t="str">
            <v>Other</v>
          </cell>
          <cell r="FK13156" t="str">
            <v>EISAq</v>
          </cell>
          <cell r="FL13156">
            <v>1852967.8099999998</v>
          </cell>
        </row>
        <row r="13157">
          <cell r="FI13157" t="str">
            <v>WA</v>
          </cell>
          <cell r="FJ13157" t="str">
            <v>Other</v>
          </cell>
          <cell r="FK13157" t="str">
            <v>EISAx</v>
          </cell>
          <cell r="FL13157">
            <v>6074298.4500000002</v>
          </cell>
        </row>
        <row r="13158">
          <cell r="FI13158" t="str">
            <v>OR</v>
          </cell>
          <cell r="FJ13158" t="str">
            <v>Bathroom</v>
          </cell>
          <cell r="FK13158" t="str">
            <v>EISAnqnx</v>
          </cell>
          <cell r="FL13158">
            <v>774092.16</v>
          </cell>
        </row>
        <row r="13159">
          <cell r="FI13159" t="str">
            <v>OR</v>
          </cell>
          <cell r="FJ13159" t="str">
            <v>Bathroom</v>
          </cell>
          <cell r="FK13159" t="str">
            <v>EISAx</v>
          </cell>
          <cell r="FL13159">
            <v>40317.300000000003</v>
          </cell>
        </row>
        <row r="13160">
          <cell r="FI13160" t="str">
            <v>OR</v>
          </cell>
          <cell r="FJ13160" t="str">
            <v>Bedrooms</v>
          </cell>
          <cell r="FK13160" t="str">
            <v>EISAnqnx</v>
          </cell>
          <cell r="FL13160">
            <v>709584.48</v>
          </cell>
        </row>
        <row r="13161">
          <cell r="FI13161" t="str">
            <v>OR</v>
          </cell>
          <cell r="FJ13161" t="str">
            <v>Bedrooms</v>
          </cell>
          <cell r="FK13161" t="str">
            <v>EISAq</v>
          </cell>
          <cell r="FL13161">
            <v>346728.78</v>
          </cell>
        </row>
        <row r="13162">
          <cell r="FI13162" t="str">
            <v>OR</v>
          </cell>
          <cell r="FJ13162" t="str">
            <v>Bedrooms</v>
          </cell>
          <cell r="FK13162" t="str">
            <v>EISAx</v>
          </cell>
          <cell r="FL13162">
            <v>564442.19999999995</v>
          </cell>
        </row>
        <row r="13163">
          <cell r="FI13163" t="str">
            <v>OR</v>
          </cell>
          <cell r="FJ13163" t="str">
            <v>Exterior</v>
          </cell>
          <cell r="FK13163" t="str">
            <v>EISAnqnx</v>
          </cell>
          <cell r="FL13163">
            <v>387046.08</v>
          </cell>
        </row>
        <row r="13164">
          <cell r="FI13164" t="str">
            <v>OR</v>
          </cell>
          <cell r="FJ13164" t="str">
            <v>Exterior</v>
          </cell>
          <cell r="FK13164" t="str">
            <v>EISAx</v>
          </cell>
          <cell r="FL13164">
            <v>1290153.6000000001</v>
          </cell>
        </row>
        <row r="13165">
          <cell r="FI13165" t="str">
            <v>OR</v>
          </cell>
          <cell r="FJ13165" t="str">
            <v>Garage</v>
          </cell>
          <cell r="FK13165" t="str">
            <v>EISAnqnx</v>
          </cell>
          <cell r="FL13165">
            <v>0</v>
          </cell>
        </row>
        <row r="13166">
          <cell r="FI13166" t="str">
            <v>OR</v>
          </cell>
          <cell r="FJ13166" t="str">
            <v>Kitchen</v>
          </cell>
          <cell r="FK13166" t="str">
            <v>EISAnqnx</v>
          </cell>
          <cell r="FL13166">
            <v>322538.40000000002</v>
          </cell>
        </row>
        <row r="13167">
          <cell r="FI13167" t="str">
            <v>OR</v>
          </cell>
          <cell r="FJ13167" t="str">
            <v>Kitchen</v>
          </cell>
          <cell r="FK13167" t="str">
            <v>EISAq</v>
          </cell>
          <cell r="FL13167">
            <v>203199.19200000001</v>
          </cell>
        </row>
        <row r="13168">
          <cell r="FI13168" t="str">
            <v>OR</v>
          </cell>
          <cell r="FJ13168" t="str">
            <v>Living Room/Family Room</v>
          </cell>
          <cell r="FK13168" t="str">
            <v>EISAq</v>
          </cell>
          <cell r="FL13168">
            <v>24190.38</v>
          </cell>
        </row>
        <row r="13169">
          <cell r="FI13169" t="str">
            <v>OR</v>
          </cell>
          <cell r="FJ13169" t="str">
            <v>Living Room/Family Room</v>
          </cell>
          <cell r="FK13169" t="str">
            <v>EISAx</v>
          </cell>
          <cell r="FL13169">
            <v>935361.36</v>
          </cell>
        </row>
        <row r="13170">
          <cell r="FI13170" t="str">
            <v>OR</v>
          </cell>
          <cell r="FJ13170" t="str">
            <v>Other</v>
          </cell>
          <cell r="FK13170" t="str">
            <v>EISAnqnx</v>
          </cell>
          <cell r="FL13170">
            <v>1024059.42</v>
          </cell>
        </row>
        <row r="13171">
          <cell r="FI13171" t="str">
            <v>OR</v>
          </cell>
          <cell r="FJ13171" t="str">
            <v>Other</v>
          </cell>
          <cell r="FK13171" t="str">
            <v>EISAq</v>
          </cell>
          <cell r="FL13171">
            <v>241903.8</v>
          </cell>
        </row>
        <row r="13172">
          <cell r="FI13172" t="str">
            <v>OR</v>
          </cell>
          <cell r="FJ13172" t="str">
            <v>Other</v>
          </cell>
          <cell r="FK13172" t="str">
            <v>EISAx</v>
          </cell>
          <cell r="FL13172">
            <v>1370788.2</v>
          </cell>
        </row>
        <row r="13173">
          <cell r="FI13173" t="str">
            <v>ID</v>
          </cell>
          <cell r="FJ13173" t="str">
            <v>Bathroom</v>
          </cell>
          <cell r="FK13173" t="str">
            <v>EISAnqnx</v>
          </cell>
          <cell r="FL13173">
            <v>143095.79999999999</v>
          </cell>
        </row>
        <row r="13174">
          <cell r="FI13174" t="str">
            <v>ID</v>
          </cell>
          <cell r="FJ13174" t="str">
            <v>Bedrooms</v>
          </cell>
          <cell r="FK13174" t="str">
            <v>EISAq</v>
          </cell>
          <cell r="FL13174">
            <v>107321.84999999999</v>
          </cell>
        </row>
        <row r="13175">
          <cell r="FI13175" t="str">
            <v>ID</v>
          </cell>
          <cell r="FJ13175" t="str">
            <v>Bedrooms</v>
          </cell>
          <cell r="FK13175" t="str">
            <v>EISAx</v>
          </cell>
          <cell r="FL13175">
            <v>89434.875</v>
          </cell>
        </row>
        <row r="13176">
          <cell r="FI13176" t="str">
            <v>ID</v>
          </cell>
          <cell r="FJ13176" t="str">
            <v>Exterior</v>
          </cell>
          <cell r="FK13176" t="str">
            <v>EISAnqnx</v>
          </cell>
          <cell r="FL13176">
            <v>119246.49999999999</v>
          </cell>
        </row>
        <row r="13177">
          <cell r="FI13177" t="str">
            <v>ID</v>
          </cell>
          <cell r="FJ13177" t="str">
            <v>Exterior</v>
          </cell>
          <cell r="FK13177" t="str">
            <v>EISAq</v>
          </cell>
          <cell r="FL13177">
            <v>131171.15</v>
          </cell>
        </row>
        <row r="13178">
          <cell r="FI13178" t="str">
            <v>ID</v>
          </cell>
          <cell r="FJ13178" t="str">
            <v>Kitchen</v>
          </cell>
          <cell r="FK13178" t="str">
            <v>EISAq</v>
          </cell>
          <cell r="FL13178">
            <v>104936.92</v>
          </cell>
        </row>
        <row r="13179">
          <cell r="FI13179" t="str">
            <v>ID</v>
          </cell>
          <cell r="FJ13179" t="str">
            <v>Living Room/Family Room</v>
          </cell>
          <cell r="FK13179" t="str">
            <v>EISAq</v>
          </cell>
          <cell r="FL13179">
            <v>71547.899999999994</v>
          </cell>
        </row>
        <row r="13180">
          <cell r="FI13180" t="str">
            <v>ID</v>
          </cell>
          <cell r="FJ13180" t="str">
            <v>Other</v>
          </cell>
          <cell r="FK13180" t="str">
            <v>EISAnqnx</v>
          </cell>
          <cell r="FL13180">
            <v>739328.29999999993</v>
          </cell>
        </row>
        <row r="13181">
          <cell r="FI13181" t="str">
            <v>ID</v>
          </cell>
          <cell r="FJ13181" t="str">
            <v>Other</v>
          </cell>
          <cell r="FK13181" t="str">
            <v>EISAq</v>
          </cell>
          <cell r="FL13181">
            <v>35773.949999999997</v>
          </cell>
        </row>
        <row r="13182">
          <cell r="FI13182" t="str">
            <v>ID</v>
          </cell>
          <cell r="FJ13182" t="str">
            <v>Other</v>
          </cell>
          <cell r="FK13182" t="str">
            <v>EISAx</v>
          </cell>
          <cell r="FL13182">
            <v>286191.59999999998</v>
          </cell>
        </row>
        <row r="13183">
          <cell r="FI13183" t="str">
            <v>ID</v>
          </cell>
          <cell r="FJ13183" t="str">
            <v>Bathroom</v>
          </cell>
          <cell r="FK13183" t="str">
            <v>EISAq</v>
          </cell>
          <cell r="FL13183">
            <v>371004.87200000003</v>
          </cell>
        </row>
        <row r="13184">
          <cell r="FI13184" t="str">
            <v>ID</v>
          </cell>
          <cell r="FJ13184" t="str">
            <v>Bedrooms</v>
          </cell>
          <cell r="FK13184" t="str">
            <v>EISAq</v>
          </cell>
          <cell r="FL13184">
            <v>779867.38400000008</v>
          </cell>
        </row>
        <row r="13185">
          <cell r="FI13185" t="str">
            <v>ID</v>
          </cell>
          <cell r="FJ13185" t="str">
            <v>Bedrooms</v>
          </cell>
          <cell r="FK13185" t="str">
            <v>EISAx</v>
          </cell>
          <cell r="FL13185">
            <v>378576.4</v>
          </cell>
        </row>
        <row r="13186">
          <cell r="FI13186" t="str">
            <v>ID</v>
          </cell>
          <cell r="FJ13186" t="str">
            <v>Exterior</v>
          </cell>
          <cell r="FK13186" t="str">
            <v>EISAq</v>
          </cell>
          <cell r="FL13186">
            <v>159002.08800000002</v>
          </cell>
        </row>
        <row r="13187">
          <cell r="FI13187" t="str">
            <v>ID</v>
          </cell>
          <cell r="FJ13187" t="str">
            <v>Exterior</v>
          </cell>
          <cell r="FK13187" t="str">
            <v>EISAx</v>
          </cell>
          <cell r="FL13187">
            <v>2138956.66</v>
          </cell>
        </row>
        <row r="13188">
          <cell r="FI13188" t="str">
            <v>ID</v>
          </cell>
          <cell r="FJ13188" t="str">
            <v>Garage</v>
          </cell>
          <cell r="FK13188" t="str">
            <v>EISAq</v>
          </cell>
          <cell r="FL13188">
            <v>711723.63199999998</v>
          </cell>
        </row>
        <row r="13189">
          <cell r="FI13189" t="str">
            <v>ID</v>
          </cell>
          <cell r="FJ13189" t="str">
            <v>Kitchen</v>
          </cell>
          <cell r="FK13189" t="str">
            <v>EISAq</v>
          </cell>
          <cell r="FL13189">
            <v>223360.076</v>
          </cell>
        </row>
        <row r="13190">
          <cell r="FI13190" t="str">
            <v>ID</v>
          </cell>
          <cell r="FJ13190" t="str">
            <v>Kitchen</v>
          </cell>
          <cell r="FK13190" t="str">
            <v>EISAx</v>
          </cell>
          <cell r="FL13190">
            <v>757152.8</v>
          </cell>
        </row>
        <row r="13191">
          <cell r="FI13191" t="str">
            <v>ID</v>
          </cell>
          <cell r="FJ13191" t="str">
            <v>Living Room/Family Room</v>
          </cell>
          <cell r="FK13191" t="str">
            <v>EISAnqnx</v>
          </cell>
          <cell r="FL13191">
            <v>3407187.6</v>
          </cell>
        </row>
        <row r="13192">
          <cell r="FI13192" t="str">
            <v>ID</v>
          </cell>
          <cell r="FJ13192" t="str">
            <v>Living Room/Family Room</v>
          </cell>
          <cell r="FK13192" t="str">
            <v>EISAq</v>
          </cell>
          <cell r="FL13192">
            <v>689009.04800000007</v>
          </cell>
        </row>
        <row r="13193">
          <cell r="FI13193" t="str">
            <v>ID</v>
          </cell>
          <cell r="FJ13193" t="str">
            <v>Other</v>
          </cell>
          <cell r="FK13193" t="str">
            <v>EISAnqnx</v>
          </cell>
          <cell r="FL13193">
            <v>302861.12</v>
          </cell>
        </row>
        <row r="13194">
          <cell r="FI13194" t="str">
            <v>ID</v>
          </cell>
          <cell r="FJ13194" t="str">
            <v>Other</v>
          </cell>
          <cell r="FK13194" t="str">
            <v>EISAq</v>
          </cell>
          <cell r="FL13194">
            <v>1135729.2</v>
          </cell>
        </row>
        <row r="13195">
          <cell r="FI13195" t="str">
            <v>ID</v>
          </cell>
          <cell r="FJ13195" t="str">
            <v>Other</v>
          </cell>
          <cell r="FK13195" t="str">
            <v>EISAx</v>
          </cell>
          <cell r="FL13195">
            <v>2271458.4</v>
          </cell>
        </row>
        <row r="13196">
          <cell r="FI13196" t="str">
            <v>WA</v>
          </cell>
          <cell r="FJ13196" t="str">
            <v>Bathroom</v>
          </cell>
          <cell r="FK13196" t="str">
            <v>EISAnqnx</v>
          </cell>
          <cell r="FL13196">
            <v>1674394.365</v>
          </cell>
        </row>
        <row r="13197">
          <cell r="FI13197" t="str">
            <v>WA</v>
          </cell>
          <cell r="FJ13197" t="str">
            <v>Bathroom</v>
          </cell>
          <cell r="FK13197" t="str">
            <v>EISAx</v>
          </cell>
          <cell r="FL13197">
            <v>135199.54499999998</v>
          </cell>
        </row>
        <row r="13198">
          <cell r="FI13198" t="str">
            <v>WA</v>
          </cell>
          <cell r="FJ13198" t="str">
            <v>Bedrooms</v>
          </cell>
          <cell r="FK13198" t="str">
            <v>EISAnqnx</v>
          </cell>
          <cell r="FL13198">
            <v>873597.05999999994</v>
          </cell>
        </row>
        <row r="13199">
          <cell r="FI13199" t="str">
            <v>WA</v>
          </cell>
          <cell r="FJ13199" t="str">
            <v>Bedrooms</v>
          </cell>
          <cell r="FK13199" t="str">
            <v>EISAx</v>
          </cell>
          <cell r="FL13199">
            <v>540798.17999999993</v>
          </cell>
        </row>
        <row r="13200">
          <cell r="FI13200" t="str">
            <v>WA</v>
          </cell>
          <cell r="FJ13200" t="str">
            <v>Exterior</v>
          </cell>
          <cell r="FK13200" t="str">
            <v>EISAnqnx</v>
          </cell>
          <cell r="FL13200">
            <v>124799.58</v>
          </cell>
        </row>
        <row r="13201">
          <cell r="FI13201" t="str">
            <v>WA</v>
          </cell>
          <cell r="FJ13201" t="str">
            <v>Exterior</v>
          </cell>
          <cell r="FK13201" t="str">
            <v>EISAx</v>
          </cell>
          <cell r="FL13201">
            <v>3951986.6999999997</v>
          </cell>
        </row>
        <row r="13202">
          <cell r="FI13202" t="str">
            <v>WA</v>
          </cell>
          <cell r="FJ13202" t="str">
            <v>Garage</v>
          </cell>
          <cell r="FK13202" t="str">
            <v>EISAnqnx</v>
          </cell>
          <cell r="FL13202">
            <v>124799.58</v>
          </cell>
        </row>
        <row r="13203">
          <cell r="FI13203" t="str">
            <v>WA</v>
          </cell>
          <cell r="FJ13203" t="str">
            <v>Garage</v>
          </cell>
          <cell r="FK13203" t="str">
            <v>EISAq</v>
          </cell>
          <cell r="FL13203">
            <v>166399.44</v>
          </cell>
        </row>
        <row r="13204">
          <cell r="FI13204" t="str">
            <v>WA</v>
          </cell>
          <cell r="FJ13204" t="str">
            <v>Garage</v>
          </cell>
          <cell r="FK13204" t="str">
            <v>EISAx</v>
          </cell>
          <cell r="FL13204">
            <v>811197.27</v>
          </cell>
        </row>
        <row r="13205">
          <cell r="FI13205" t="str">
            <v>WA</v>
          </cell>
          <cell r="FJ13205" t="str">
            <v>Kitchen</v>
          </cell>
          <cell r="FK13205" t="str">
            <v>EISAx</v>
          </cell>
          <cell r="FL13205">
            <v>540798.17999999993</v>
          </cell>
        </row>
        <row r="13206">
          <cell r="FI13206" t="str">
            <v>WA</v>
          </cell>
          <cell r="FJ13206" t="str">
            <v>Living Room/Family Room</v>
          </cell>
          <cell r="FK13206" t="str">
            <v>EISAx</v>
          </cell>
          <cell r="FL13206">
            <v>2246392.44</v>
          </cell>
        </row>
        <row r="13207">
          <cell r="FI13207" t="str">
            <v>WA</v>
          </cell>
          <cell r="FJ13207" t="str">
            <v>Other</v>
          </cell>
          <cell r="FK13207" t="str">
            <v>EISAnqnx</v>
          </cell>
          <cell r="FL13207">
            <v>623997.9</v>
          </cell>
        </row>
        <row r="13208">
          <cell r="FI13208" t="str">
            <v>WA</v>
          </cell>
          <cell r="FJ13208" t="str">
            <v>Other</v>
          </cell>
          <cell r="FK13208" t="str">
            <v>EISAq</v>
          </cell>
          <cell r="FL13208">
            <v>307838.96399999998</v>
          </cell>
        </row>
        <row r="13209">
          <cell r="FI13209" t="str">
            <v>WA</v>
          </cell>
          <cell r="FJ13209" t="str">
            <v>Other</v>
          </cell>
          <cell r="FK13209" t="str">
            <v>EISAx</v>
          </cell>
          <cell r="FL13209">
            <v>1684794.3299999998</v>
          </cell>
        </row>
        <row r="13210">
          <cell r="FI13210" t="str">
            <v>ID</v>
          </cell>
          <cell r="FJ13210" t="str">
            <v>Bathroom</v>
          </cell>
          <cell r="FK13210" t="str">
            <v>EISAnqnx</v>
          </cell>
          <cell r="FL13210">
            <v>1514305.6</v>
          </cell>
        </row>
        <row r="13211">
          <cell r="FI13211" t="str">
            <v>ID</v>
          </cell>
          <cell r="FJ13211" t="str">
            <v>Bedrooms</v>
          </cell>
          <cell r="FK13211" t="str">
            <v>EISAnqnx</v>
          </cell>
          <cell r="FL13211">
            <v>378576.4</v>
          </cell>
        </row>
        <row r="13212">
          <cell r="FI13212" t="str">
            <v>ID</v>
          </cell>
          <cell r="FJ13212" t="str">
            <v>Bedrooms</v>
          </cell>
          <cell r="FK13212" t="str">
            <v>EISAq</v>
          </cell>
          <cell r="FL13212">
            <v>56786.46</v>
          </cell>
        </row>
        <row r="13213">
          <cell r="FI13213" t="str">
            <v>ID</v>
          </cell>
          <cell r="FJ13213" t="str">
            <v>Exterior</v>
          </cell>
          <cell r="FK13213" t="str">
            <v>EISAnqnx</v>
          </cell>
          <cell r="FL13213">
            <v>151430.56</v>
          </cell>
        </row>
        <row r="13214">
          <cell r="FI13214" t="str">
            <v>ID</v>
          </cell>
          <cell r="FJ13214" t="str">
            <v>Living Room/Family Room</v>
          </cell>
          <cell r="FK13214" t="str">
            <v>EISAnqnx</v>
          </cell>
          <cell r="FL13214">
            <v>2574319.52</v>
          </cell>
        </row>
        <row r="13215">
          <cell r="FI13215" t="str">
            <v>ID</v>
          </cell>
          <cell r="FJ13215" t="str">
            <v>Other</v>
          </cell>
          <cell r="FK13215" t="str">
            <v>EISAnqnx</v>
          </cell>
          <cell r="FL13215">
            <v>151430.56</v>
          </cell>
        </row>
        <row r="13216">
          <cell r="FI13216" t="str">
            <v>ID</v>
          </cell>
          <cell r="FJ13216" t="str">
            <v>Bathroom</v>
          </cell>
          <cell r="FK13216" t="str">
            <v>EISAnqnx</v>
          </cell>
          <cell r="FL13216">
            <v>1430958</v>
          </cell>
        </row>
        <row r="13217">
          <cell r="FI13217" t="str">
            <v>ID</v>
          </cell>
          <cell r="FJ13217" t="str">
            <v>Bathroom</v>
          </cell>
          <cell r="FK13217" t="str">
            <v>EISAx</v>
          </cell>
          <cell r="FL13217">
            <v>77510.224999999991</v>
          </cell>
        </row>
        <row r="13218">
          <cell r="FI13218" t="str">
            <v>ID</v>
          </cell>
          <cell r="FJ13218" t="str">
            <v>Bedrooms</v>
          </cell>
          <cell r="FK13218" t="str">
            <v>EISAnqnx</v>
          </cell>
          <cell r="FL13218">
            <v>1311711.5</v>
          </cell>
        </row>
        <row r="13219">
          <cell r="FI13219" t="str">
            <v>ID</v>
          </cell>
          <cell r="FJ13219" t="str">
            <v>Bedrooms</v>
          </cell>
          <cell r="FK13219" t="str">
            <v>EISAx</v>
          </cell>
          <cell r="FL13219">
            <v>310040.89999999997</v>
          </cell>
        </row>
        <row r="13220">
          <cell r="FI13220" t="str">
            <v>ID</v>
          </cell>
          <cell r="FJ13220" t="str">
            <v>Exterior</v>
          </cell>
          <cell r="FK13220" t="str">
            <v>EISAx</v>
          </cell>
          <cell r="FL13220">
            <v>1627714.7249999999</v>
          </cell>
        </row>
        <row r="13221">
          <cell r="FI13221" t="str">
            <v>ID</v>
          </cell>
          <cell r="FJ13221" t="str">
            <v>Garage</v>
          </cell>
          <cell r="FK13221" t="str">
            <v>EISAnqnx</v>
          </cell>
          <cell r="FL13221">
            <v>524684.6</v>
          </cell>
        </row>
        <row r="13222">
          <cell r="FI13222" t="str">
            <v>ID</v>
          </cell>
          <cell r="FJ13222" t="str">
            <v>Kitchen</v>
          </cell>
          <cell r="FK13222" t="str">
            <v>EISAnqnx</v>
          </cell>
          <cell r="FL13222">
            <v>143095.79999999999</v>
          </cell>
        </row>
        <row r="13223">
          <cell r="FI13223" t="str">
            <v>ID</v>
          </cell>
          <cell r="FJ13223" t="str">
            <v>Kitchen</v>
          </cell>
          <cell r="FK13223" t="str">
            <v>EISAx</v>
          </cell>
          <cell r="FL13223">
            <v>751252.95</v>
          </cell>
        </row>
        <row r="13224">
          <cell r="FI13224" t="str">
            <v>ID</v>
          </cell>
          <cell r="FJ13224" t="str">
            <v>Living Room/Family Room</v>
          </cell>
          <cell r="FK13224" t="str">
            <v>EISAnqnx</v>
          </cell>
          <cell r="FL13224">
            <v>465061.35</v>
          </cell>
        </row>
        <row r="13225">
          <cell r="FI13225" t="str">
            <v>ID</v>
          </cell>
          <cell r="FJ13225" t="str">
            <v>Living Room/Family Room</v>
          </cell>
          <cell r="FK13225" t="str">
            <v>EISAx</v>
          </cell>
          <cell r="FL13225">
            <v>143095.79999999999</v>
          </cell>
        </row>
        <row r="13226">
          <cell r="FI13226" t="str">
            <v>ID</v>
          </cell>
          <cell r="FJ13226" t="str">
            <v>Other</v>
          </cell>
          <cell r="FK13226" t="str">
            <v>EISAnqnx</v>
          </cell>
          <cell r="FL13226">
            <v>1931793.2999999998</v>
          </cell>
        </row>
        <row r="13227">
          <cell r="FI13227" t="str">
            <v>ID</v>
          </cell>
          <cell r="FJ13227" t="str">
            <v>Other</v>
          </cell>
          <cell r="FK13227" t="str">
            <v>EISAq</v>
          </cell>
          <cell r="FL13227">
            <v>572383.19999999995</v>
          </cell>
        </row>
        <row r="13228">
          <cell r="FI13228" t="str">
            <v>ID</v>
          </cell>
          <cell r="FJ13228" t="str">
            <v>Other</v>
          </cell>
          <cell r="FK13228" t="str">
            <v>EISAx</v>
          </cell>
          <cell r="FL13228">
            <v>1729074.2499999998</v>
          </cell>
        </row>
        <row r="13229">
          <cell r="FI13229" t="str">
            <v>WA</v>
          </cell>
          <cell r="FJ13229" t="str">
            <v>Bathroom</v>
          </cell>
          <cell r="FK13229" t="str">
            <v>EISAnqnx</v>
          </cell>
          <cell r="FL13229">
            <v>1066401.28</v>
          </cell>
        </row>
        <row r="13230">
          <cell r="FI13230" t="str">
            <v>WA</v>
          </cell>
          <cell r="FJ13230" t="str">
            <v>Bathroom</v>
          </cell>
          <cell r="FK13230" t="str">
            <v>EISAx</v>
          </cell>
          <cell r="FL13230">
            <v>285643.2</v>
          </cell>
        </row>
        <row r="13231">
          <cell r="FI13231" t="str">
            <v>WA</v>
          </cell>
          <cell r="FJ13231" t="str">
            <v>Bedrooms</v>
          </cell>
          <cell r="FK13231" t="str">
            <v>EISAnqnx</v>
          </cell>
          <cell r="FL13231">
            <v>599850.72</v>
          </cell>
        </row>
        <row r="13232">
          <cell r="FI13232" t="str">
            <v>WA</v>
          </cell>
          <cell r="FJ13232" t="str">
            <v>Bedrooms</v>
          </cell>
          <cell r="FK13232" t="str">
            <v>EISAx</v>
          </cell>
          <cell r="FL13232">
            <v>285643.2</v>
          </cell>
        </row>
        <row r="13233">
          <cell r="FI13233" t="str">
            <v>WA</v>
          </cell>
          <cell r="FJ13233" t="str">
            <v>Exterior</v>
          </cell>
          <cell r="FK13233" t="str">
            <v>EISAnqnx</v>
          </cell>
          <cell r="FL13233">
            <v>342771.84</v>
          </cell>
        </row>
        <row r="13234">
          <cell r="FI13234" t="str">
            <v>WA</v>
          </cell>
          <cell r="FJ13234" t="str">
            <v>Garage</v>
          </cell>
          <cell r="FK13234" t="str">
            <v>EISAnqnx</v>
          </cell>
          <cell r="FL13234">
            <v>571286.4</v>
          </cell>
        </row>
        <row r="13235">
          <cell r="FI13235" t="str">
            <v>WA</v>
          </cell>
          <cell r="FJ13235" t="str">
            <v>Kitchen</v>
          </cell>
          <cell r="FK13235" t="str">
            <v>EISAnqnx</v>
          </cell>
          <cell r="FL13235">
            <v>342771.84</v>
          </cell>
        </row>
        <row r="13236">
          <cell r="FI13236" t="str">
            <v>WA</v>
          </cell>
          <cell r="FJ13236" t="str">
            <v>Kitchen</v>
          </cell>
          <cell r="FK13236" t="str">
            <v>EISAq</v>
          </cell>
          <cell r="FL13236">
            <v>249461.728</v>
          </cell>
        </row>
        <row r="13237">
          <cell r="FI13237" t="str">
            <v>WA</v>
          </cell>
          <cell r="FJ13237" t="str">
            <v>Living Room/Family Room</v>
          </cell>
          <cell r="FK13237" t="str">
            <v>EISAnqnx</v>
          </cell>
          <cell r="FL13237">
            <v>114257.28</v>
          </cell>
        </row>
        <row r="13238">
          <cell r="FI13238" t="str">
            <v>WA</v>
          </cell>
          <cell r="FJ13238" t="str">
            <v>Living Room/Family Room</v>
          </cell>
          <cell r="FK13238" t="str">
            <v>EISAq</v>
          </cell>
          <cell r="FL13238">
            <v>540817.79200000002</v>
          </cell>
        </row>
        <row r="13239">
          <cell r="FI13239" t="str">
            <v>WA</v>
          </cell>
          <cell r="FJ13239" t="str">
            <v>Other</v>
          </cell>
          <cell r="FK13239" t="str">
            <v>EISAnqnx</v>
          </cell>
          <cell r="FL13239">
            <v>228514.56</v>
          </cell>
        </row>
        <row r="13240">
          <cell r="FI13240" t="str">
            <v>WA</v>
          </cell>
          <cell r="FJ13240" t="str">
            <v>Other</v>
          </cell>
          <cell r="FK13240" t="str">
            <v>EISAq</v>
          </cell>
          <cell r="FL13240">
            <v>125683.008</v>
          </cell>
        </row>
        <row r="13241">
          <cell r="FI13241" t="str">
            <v>MT</v>
          </cell>
          <cell r="FJ13241" t="str">
            <v>Bathroom</v>
          </cell>
          <cell r="FK13241" t="str">
            <v>EISAnqnx</v>
          </cell>
          <cell r="FL13241">
            <v>526552.34000000008</v>
          </cell>
        </row>
        <row r="13242">
          <cell r="FI13242" t="str">
            <v>MT</v>
          </cell>
          <cell r="FJ13242" t="str">
            <v>Bathroom</v>
          </cell>
          <cell r="FK13242" t="str">
            <v>EISAq</v>
          </cell>
          <cell r="FL13242">
            <v>137361.48000000001</v>
          </cell>
        </row>
        <row r="13243">
          <cell r="FI13243" t="str">
            <v>MT</v>
          </cell>
          <cell r="FJ13243" t="str">
            <v>Bedrooms</v>
          </cell>
          <cell r="FK13243" t="str">
            <v>EISAnqnx</v>
          </cell>
          <cell r="FL13243">
            <v>343403.7</v>
          </cell>
        </row>
        <row r="13244">
          <cell r="FI13244" t="str">
            <v>MT</v>
          </cell>
          <cell r="FJ13244" t="str">
            <v>Bedrooms</v>
          </cell>
          <cell r="FK13244" t="str">
            <v>EISAq</v>
          </cell>
          <cell r="FL13244">
            <v>723437.12800000003</v>
          </cell>
        </row>
        <row r="13245">
          <cell r="FI13245" t="str">
            <v>MT</v>
          </cell>
          <cell r="FJ13245" t="str">
            <v>Exterior</v>
          </cell>
          <cell r="FK13245" t="str">
            <v>EISAq</v>
          </cell>
          <cell r="FL13245">
            <v>274722.96000000002</v>
          </cell>
        </row>
        <row r="13246">
          <cell r="FI13246" t="str">
            <v>MT</v>
          </cell>
          <cell r="FJ13246" t="str">
            <v>Garage</v>
          </cell>
          <cell r="FK13246" t="str">
            <v>EISAnqnx</v>
          </cell>
          <cell r="FL13246">
            <v>137361.48000000001</v>
          </cell>
        </row>
        <row r="13247">
          <cell r="FI13247" t="str">
            <v>MT</v>
          </cell>
          <cell r="FJ13247" t="str">
            <v>Garage</v>
          </cell>
          <cell r="FK13247" t="str">
            <v>EISAq</v>
          </cell>
          <cell r="FL13247">
            <v>73259.456000000006</v>
          </cell>
        </row>
        <row r="13248">
          <cell r="FI13248" t="str">
            <v>MT</v>
          </cell>
          <cell r="FJ13248" t="str">
            <v>Kitchen</v>
          </cell>
          <cell r="FK13248" t="str">
            <v>EISAq</v>
          </cell>
          <cell r="FL13248">
            <v>200318.82500000001</v>
          </cell>
        </row>
        <row r="13249">
          <cell r="FI13249" t="str">
            <v>MT</v>
          </cell>
          <cell r="FJ13249" t="str">
            <v>Living Room/Family Room</v>
          </cell>
          <cell r="FK13249" t="str">
            <v>EISAnqnx</v>
          </cell>
          <cell r="FL13249">
            <v>217489.01</v>
          </cell>
        </row>
        <row r="13250">
          <cell r="FI13250" t="str">
            <v>MT</v>
          </cell>
          <cell r="FJ13250" t="str">
            <v>Living Room/Family Room</v>
          </cell>
          <cell r="FK13250" t="str">
            <v>EISAq</v>
          </cell>
          <cell r="FL13250">
            <v>137361.48000000001</v>
          </cell>
        </row>
        <row r="13251">
          <cell r="FI13251" t="str">
            <v>MT</v>
          </cell>
          <cell r="FJ13251" t="str">
            <v>Other</v>
          </cell>
          <cell r="FK13251" t="str">
            <v>EISAnqnx</v>
          </cell>
          <cell r="FL13251">
            <v>274722.96000000002</v>
          </cell>
        </row>
        <row r="13252">
          <cell r="FI13252" t="str">
            <v>MT</v>
          </cell>
          <cell r="FJ13252" t="str">
            <v>Other</v>
          </cell>
          <cell r="FK13252" t="str">
            <v>EISAq</v>
          </cell>
          <cell r="FL13252">
            <v>124770.01100000001</v>
          </cell>
        </row>
        <row r="13253">
          <cell r="FI13253" t="str">
            <v>OR</v>
          </cell>
          <cell r="FJ13253" t="str">
            <v>Bathroom</v>
          </cell>
          <cell r="FK13253" t="str">
            <v>EISAnqnx</v>
          </cell>
          <cell r="FL13253">
            <v>1330470.8999999999</v>
          </cell>
        </row>
        <row r="13254">
          <cell r="FI13254" t="str">
            <v>OR</v>
          </cell>
          <cell r="FJ13254" t="str">
            <v>Bathroom</v>
          </cell>
          <cell r="FK13254" t="str">
            <v>EISAq</v>
          </cell>
          <cell r="FL13254">
            <v>141916.89600000001</v>
          </cell>
        </row>
        <row r="13255">
          <cell r="FI13255" t="str">
            <v>OR</v>
          </cell>
          <cell r="FJ13255" t="str">
            <v>Bedrooms</v>
          </cell>
          <cell r="FK13255" t="str">
            <v>EISAnqnx</v>
          </cell>
          <cell r="FL13255">
            <v>999869.04</v>
          </cell>
        </row>
        <row r="13256">
          <cell r="FI13256" t="str">
            <v>OR</v>
          </cell>
          <cell r="FJ13256" t="str">
            <v>Bedrooms</v>
          </cell>
          <cell r="FK13256" t="str">
            <v>EISAq</v>
          </cell>
          <cell r="FL13256">
            <v>70958.448000000004</v>
          </cell>
        </row>
        <row r="13257">
          <cell r="FI13257" t="str">
            <v>OR</v>
          </cell>
          <cell r="FJ13257" t="str">
            <v>Exterior</v>
          </cell>
          <cell r="FK13257" t="str">
            <v>EISAnqnx</v>
          </cell>
          <cell r="FL13257">
            <v>387046.08</v>
          </cell>
        </row>
        <row r="13258">
          <cell r="FI13258" t="str">
            <v>OR</v>
          </cell>
          <cell r="FJ13258" t="str">
            <v>Kitchen</v>
          </cell>
          <cell r="FK13258" t="str">
            <v>EISAnqnx</v>
          </cell>
          <cell r="FL13258">
            <v>483807.6</v>
          </cell>
        </row>
        <row r="13259">
          <cell r="FI13259" t="str">
            <v>OR</v>
          </cell>
          <cell r="FJ13259" t="str">
            <v>Kitchen</v>
          </cell>
          <cell r="FK13259" t="str">
            <v>EISAx</v>
          </cell>
          <cell r="FL13259">
            <v>725711.4</v>
          </cell>
        </row>
        <row r="13260">
          <cell r="FI13260" t="str">
            <v>OR</v>
          </cell>
          <cell r="FJ13260" t="str">
            <v>Living Room/Family Room</v>
          </cell>
          <cell r="FK13260" t="str">
            <v>EISAnqnx</v>
          </cell>
          <cell r="FL13260">
            <v>1161138.24</v>
          </cell>
        </row>
        <row r="13261">
          <cell r="FI13261" t="str">
            <v>OR</v>
          </cell>
          <cell r="FJ13261" t="str">
            <v>Other</v>
          </cell>
          <cell r="FK13261" t="str">
            <v>EISAnqnx</v>
          </cell>
          <cell r="FL13261">
            <v>1709453.52</v>
          </cell>
        </row>
        <row r="13262">
          <cell r="FI13262" t="str">
            <v>OR</v>
          </cell>
          <cell r="FJ13262" t="str">
            <v>Other</v>
          </cell>
          <cell r="FK13262" t="str">
            <v>EISAq</v>
          </cell>
          <cell r="FL13262">
            <v>1586888.9280000001</v>
          </cell>
        </row>
        <row r="13263">
          <cell r="FI13263" t="str">
            <v>OR</v>
          </cell>
          <cell r="FJ13263" t="str">
            <v>Other</v>
          </cell>
          <cell r="FK13263" t="str">
            <v>EISAx</v>
          </cell>
          <cell r="FL13263">
            <v>524124.9</v>
          </cell>
        </row>
        <row r="13264">
          <cell r="FI13264" t="str">
            <v>WA</v>
          </cell>
          <cell r="FJ13264" t="str">
            <v>Bathroom</v>
          </cell>
          <cell r="FK13264" t="str">
            <v>EISAq</v>
          </cell>
          <cell r="FL13264">
            <v>187199.37</v>
          </cell>
        </row>
        <row r="13265">
          <cell r="FI13265" t="str">
            <v>WA</v>
          </cell>
          <cell r="FJ13265" t="str">
            <v>Bedrooms</v>
          </cell>
          <cell r="FK13265" t="str">
            <v>EISAnqnx</v>
          </cell>
          <cell r="FL13265">
            <v>124799.58</v>
          </cell>
        </row>
        <row r="13266">
          <cell r="FI13266" t="str">
            <v>WA</v>
          </cell>
          <cell r="FJ13266" t="str">
            <v>Bedrooms</v>
          </cell>
          <cell r="FK13266" t="str">
            <v>EISAq</v>
          </cell>
          <cell r="FL13266">
            <v>247519.16699999999</v>
          </cell>
        </row>
        <row r="13267">
          <cell r="FI13267" t="str">
            <v>WA</v>
          </cell>
          <cell r="FJ13267" t="str">
            <v>Garage</v>
          </cell>
          <cell r="FK13267" t="str">
            <v>EISAq</v>
          </cell>
          <cell r="FL13267">
            <v>91519.691999999995</v>
          </cell>
        </row>
        <row r="13268">
          <cell r="FI13268" t="str">
            <v>WA</v>
          </cell>
          <cell r="FJ13268" t="str">
            <v>Kitchen</v>
          </cell>
          <cell r="FK13268" t="str">
            <v>EISAq</v>
          </cell>
          <cell r="FL13268">
            <v>297438.99900000001</v>
          </cell>
        </row>
        <row r="13269">
          <cell r="FI13269" t="str">
            <v>WA</v>
          </cell>
          <cell r="FJ13269" t="str">
            <v>Kitchen</v>
          </cell>
          <cell r="FK13269" t="str">
            <v>EISAx</v>
          </cell>
          <cell r="FL13269">
            <v>41599.86</v>
          </cell>
        </row>
        <row r="13270">
          <cell r="FI13270" t="str">
            <v>WA</v>
          </cell>
          <cell r="FJ13270" t="str">
            <v>Living Room/Family Room</v>
          </cell>
          <cell r="FK13270" t="str">
            <v>EISAnqnx</v>
          </cell>
          <cell r="FL13270">
            <v>873597.05999999994</v>
          </cell>
        </row>
        <row r="13271">
          <cell r="FI13271" t="str">
            <v>WA</v>
          </cell>
          <cell r="FJ13271" t="str">
            <v>Living Room/Family Room</v>
          </cell>
          <cell r="FK13271" t="str">
            <v>EISAq</v>
          </cell>
          <cell r="FL13271">
            <v>241279.18799999999</v>
          </cell>
        </row>
        <row r="13272">
          <cell r="FI13272" t="str">
            <v>WA</v>
          </cell>
          <cell r="FJ13272" t="str">
            <v>Other</v>
          </cell>
          <cell r="FK13272" t="str">
            <v>EISAq</v>
          </cell>
          <cell r="FL13272">
            <v>426398.565</v>
          </cell>
        </row>
        <row r="13273">
          <cell r="FI13273" t="str">
            <v>MT</v>
          </cell>
          <cell r="FJ13273" t="str">
            <v>Bathroom</v>
          </cell>
          <cell r="FK13273" t="str">
            <v>EISAq</v>
          </cell>
          <cell r="FL13273">
            <v>93758.983999999997</v>
          </cell>
        </row>
        <row r="13274">
          <cell r="FI13274" t="str">
            <v>MT</v>
          </cell>
          <cell r="FJ13274" t="str">
            <v>Bedrooms</v>
          </cell>
          <cell r="FK13274" t="str">
            <v>EISAq</v>
          </cell>
          <cell r="FL13274">
            <v>46879.491999999998</v>
          </cell>
        </row>
        <row r="13275">
          <cell r="FI13275" t="str">
            <v>MT</v>
          </cell>
          <cell r="FJ13275" t="str">
            <v>Kitchen</v>
          </cell>
          <cell r="FK13275" t="str">
            <v>EISAq</v>
          </cell>
          <cell r="FL13275">
            <v>140638.476</v>
          </cell>
        </row>
        <row r="13276">
          <cell r="FI13276" t="str">
            <v>MT</v>
          </cell>
          <cell r="FJ13276" t="str">
            <v>Living Room/Family Room</v>
          </cell>
          <cell r="FK13276" t="str">
            <v>EISAq</v>
          </cell>
          <cell r="FL13276">
            <v>140638.476</v>
          </cell>
        </row>
        <row r="13277">
          <cell r="FI13277" t="str">
            <v>MT</v>
          </cell>
          <cell r="FJ13277" t="str">
            <v>Other</v>
          </cell>
          <cell r="FK13277" t="str">
            <v>EISAnqnx</v>
          </cell>
          <cell r="FL13277">
            <v>127853.16</v>
          </cell>
        </row>
        <row r="13278">
          <cell r="FI13278" t="str">
            <v>MT</v>
          </cell>
          <cell r="FJ13278" t="str">
            <v>Other</v>
          </cell>
          <cell r="FK13278" t="str">
            <v>EISAq</v>
          </cell>
          <cell r="FL13278">
            <v>140638.476</v>
          </cell>
        </row>
        <row r="13279">
          <cell r="FI13279" t="str">
            <v>WA</v>
          </cell>
          <cell r="FJ13279" t="str">
            <v>Bathroom</v>
          </cell>
          <cell r="FK13279" t="str">
            <v>EISAnqnx</v>
          </cell>
          <cell r="FL13279">
            <v>457029.12</v>
          </cell>
        </row>
        <row r="13280">
          <cell r="FI13280" t="str">
            <v>WA</v>
          </cell>
          <cell r="FJ13280" t="str">
            <v>Bathroom</v>
          </cell>
          <cell r="FK13280" t="str">
            <v>EISAq</v>
          </cell>
          <cell r="FL13280">
            <v>49511.487999999998</v>
          </cell>
        </row>
        <row r="13281">
          <cell r="FI13281" t="str">
            <v>WA</v>
          </cell>
          <cell r="FJ13281" t="str">
            <v>Bedrooms</v>
          </cell>
          <cell r="FK13281" t="str">
            <v>EISAnqnx</v>
          </cell>
          <cell r="FL13281">
            <v>114257.28</v>
          </cell>
        </row>
        <row r="13282">
          <cell r="FI13282" t="str">
            <v>WA</v>
          </cell>
          <cell r="FJ13282" t="str">
            <v>Bedrooms</v>
          </cell>
          <cell r="FK13282" t="str">
            <v>EISAq</v>
          </cell>
          <cell r="FL13282">
            <v>321824.67200000002</v>
          </cell>
        </row>
        <row r="13283">
          <cell r="FI13283" t="str">
            <v>WA</v>
          </cell>
          <cell r="FJ13283" t="str">
            <v>Bedrooms</v>
          </cell>
          <cell r="FK13283" t="str">
            <v>EISAx</v>
          </cell>
          <cell r="FL13283">
            <v>457029.12</v>
          </cell>
        </row>
        <row r="13284">
          <cell r="FI13284" t="str">
            <v>WA</v>
          </cell>
          <cell r="FJ13284" t="str">
            <v>Exterior</v>
          </cell>
          <cell r="FK13284" t="str">
            <v>EISAq</v>
          </cell>
          <cell r="FL13284">
            <v>97118.687999999995</v>
          </cell>
        </row>
        <row r="13285">
          <cell r="FI13285" t="str">
            <v>WA</v>
          </cell>
          <cell r="FJ13285" t="str">
            <v>Exterior</v>
          </cell>
          <cell r="FK13285" t="str">
            <v>EISAx</v>
          </cell>
          <cell r="FL13285">
            <v>190428.79999999999</v>
          </cell>
        </row>
        <row r="13286">
          <cell r="FI13286" t="str">
            <v>WA</v>
          </cell>
          <cell r="FJ13286" t="str">
            <v>Garage</v>
          </cell>
          <cell r="FK13286" t="str">
            <v>EISAnqnx</v>
          </cell>
          <cell r="FL13286">
            <v>228514.56</v>
          </cell>
        </row>
        <row r="13287">
          <cell r="FI13287" t="str">
            <v>WA</v>
          </cell>
          <cell r="FJ13287" t="str">
            <v>Garage</v>
          </cell>
          <cell r="FK13287" t="str">
            <v>EISAq</v>
          </cell>
          <cell r="FL13287">
            <v>447507.68</v>
          </cell>
        </row>
        <row r="13288">
          <cell r="FI13288" t="str">
            <v>WA</v>
          </cell>
          <cell r="FJ13288" t="str">
            <v>Kitchen</v>
          </cell>
          <cell r="FK13288" t="str">
            <v>EISAnqnx</v>
          </cell>
          <cell r="FL13288">
            <v>114257.28</v>
          </cell>
        </row>
        <row r="13289">
          <cell r="FI13289" t="str">
            <v>WA</v>
          </cell>
          <cell r="FJ13289" t="str">
            <v>Kitchen</v>
          </cell>
          <cell r="FK13289" t="str">
            <v>EISAq</v>
          </cell>
          <cell r="FL13289">
            <v>245653.152</v>
          </cell>
        </row>
        <row r="13290">
          <cell r="FI13290" t="str">
            <v>WA</v>
          </cell>
          <cell r="FJ13290" t="str">
            <v>Kitchen</v>
          </cell>
          <cell r="FK13290" t="str">
            <v>EISAx</v>
          </cell>
          <cell r="FL13290">
            <v>276121.76</v>
          </cell>
        </row>
        <row r="13291">
          <cell r="FI13291" t="str">
            <v>WA</v>
          </cell>
          <cell r="FJ13291" t="str">
            <v>Living Room/Family Room</v>
          </cell>
          <cell r="FK13291" t="str">
            <v>EISAnqnx</v>
          </cell>
          <cell r="FL13291">
            <v>76171.520000000004</v>
          </cell>
        </row>
        <row r="13292">
          <cell r="FI13292" t="str">
            <v>WA</v>
          </cell>
          <cell r="FJ13292" t="str">
            <v>Living Room/Family Room</v>
          </cell>
          <cell r="FK13292" t="str">
            <v>EISAq</v>
          </cell>
          <cell r="FL13292">
            <v>203758.81599999999</v>
          </cell>
        </row>
        <row r="13293">
          <cell r="FI13293" t="str">
            <v>WA</v>
          </cell>
          <cell r="FJ13293" t="str">
            <v>Other</v>
          </cell>
          <cell r="FK13293" t="str">
            <v>EISAnqnx</v>
          </cell>
          <cell r="FL13293">
            <v>457029.12</v>
          </cell>
        </row>
        <row r="13294">
          <cell r="FI13294" t="str">
            <v>WA</v>
          </cell>
          <cell r="FJ13294" t="str">
            <v>Other</v>
          </cell>
          <cell r="FK13294" t="str">
            <v>EISAq</v>
          </cell>
          <cell r="FL13294">
            <v>460837.696</v>
          </cell>
        </row>
        <row r="13295">
          <cell r="FI13295" t="str">
            <v>ID</v>
          </cell>
          <cell r="FJ13295" t="str">
            <v>Bathroom</v>
          </cell>
          <cell r="FK13295" t="str">
            <v>EISAq</v>
          </cell>
          <cell r="FL13295">
            <v>738223.98</v>
          </cell>
        </row>
        <row r="13296">
          <cell r="FI13296" t="str">
            <v>ID</v>
          </cell>
          <cell r="FJ13296" t="str">
            <v>Bedrooms</v>
          </cell>
          <cell r="FK13296" t="str">
            <v>EISAnqnx</v>
          </cell>
          <cell r="FL13296">
            <v>1438590.32</v>
          </cell>
        </row>
        <row r="13297">
          <cell r="FI13297" t="str">
            <v>ID</v>
          </cell>
          <cell r="FJ13297" t="str">
            <v>Bedrooms</v>
          </cell>
          <cell r="FK13297" t="str">
            <v>EISAq</v>
          </cell>
          <cell r="FL13297">
            <v>851796.9</v>
          </cell>
        </row>
        <row r="13298">
          <cell r="FI13298" t="str">
            <v>ID</v>
          </cell>
          <cell r="FJ13298" t="str">
            <v>Bedrooms</v>
          </cell>
          <cell r="FK13298" t="str">
            <v>EISAx</v>
          </cell>
          <cell r="FL13298">
            <v>151430.56</v>
          </cell>
        </row>
        <row r="13299">
          <cell r="FI13299" t="str">
            <v>ID</v>
          </cell>
          <cell r="FJ13299" t="str">
            <v>Exterior</v>
          </cell>
          <cell r="FK13299" t="str">
            <v>EISAnqnx</v>
          </cell>
          <cell r="FL13299">
            <v>1060013.92</v>
          </cell>
        </row>
        <row r="13300">
          <cell r="FI13300" t="str">
            <v>ID</v>
          </cell>
          <cell r="FJ13300" t="str">
            <v>Exterior</v>
          </cell>
          <cell r="FK13300" t="str">
            <v>EISAq</v>
          </cell>
          <cell r="FL13300">
            <v>83286.808000000005</v>
          </cell>
        </row>
        <row r="13301">
          <cell r="FI13301" t="str">
            <v>ID</v>
          </cell>
          <cell r="FJ13301" t="str">
            <v>Kitchen</v>
          </cell>
          <cell r="FK13301" t="str">
            <v>EISAnqnx</v>
          </cell>
          <cell r="FL13301">
            <v>965369.82000000007</v>
          </cell>
        </row>
        <row r="13302">
          <cell r="FI13302" t="str">
            <v>ID</v>
          </cell>
          <cell r="FJ13302" t="str">
            <v>Kitchen</v>
          </cell>
          <cell r="FK13302" t="str">
            <v>EISAq</v>
          </cell>
          <cell r="FL13302">
            <v>227145.84</v>
          </cell>
        </row>
        <row r="13303">
          <cell r="FI13303" t="str">
            <v>ID</v>
          </cell>
          <cell r="FJ13303" t="str">
            <v>Kitchen</v>
          </cell>
          <cell r="FK13303" t="str">
            <v>EISAx</v>
          </cell>
          <cell r="FL13303">
            <v>1476447.96</v>
          </cell>
        </row>
        <row r="13304">
          <cell r="FI13304" t="str">
            <v>ID</v>
          </cell>
          <cell r="FJ13304" t="str">
            <v>Living Room/Family Room</v>
          </cell>
          <cell r="FK13304" t="str">
            <v>EISAq</v>
          </cell>
          <cell r="FL13304">
            <v>397505.22000000003</v>
          </cell>
        </row>
        <row r="13305">
          <cell r="FI13305" t="str">
            <v>ID</v>
          </cell>
          <cell r="FJ13305" t="str">
            <v>Other</v>
          </cell>
          <cell r="FK13305" t="str">
            <v>EISAnqnx</v>
          </cell>
          <cell r="FL13305">
            <v>1135729.2</v>
          </cell>
        </row>
        <row r="13306">
          <cell r="FI13306" t="str">
            <v>ID</v>
          </cell>
          <cell r="FJ13306" t="str">
            <v>Other</v>
          </cell>
          <cell r="FK13306" t="str">
            <v>EISAq</v>
          </cell>
          <cell r="FL13306">
            <v>113572.92</v>
          </cell>
        </row>
        <row r="13307">
          <cell r="FI13307" t="str">
            <v>ID</v>
          </cell>
          <cell r="FJ13307" t="str">
            <v>Other</v>
          </cell>
          <cell r="FK13307" t="str">
            <v>EISAx</v>
          </cell>
          <cell r="FL13307">
            <v>681437.52</v>
          </cell>
        </row>
        <row r="13308">
          <cell r="FI13308" t="str">
            <v>WA</v>
          </cell>
          <cell r="FJ13308" t="str">
            <v>Bathroom</v>
          </cell>
          <cell r="FK13308" t="str">
            <v>EISAnqnx</v>
          </cell>
          <cell r="FL13308">
            <v>15645920.25</v>
          </cell>
        </row>
        <row r="13309">
          <cell r="FI13309" t="str">
            <v>WA</v>
          </cell>
          <cell r="FJ13309" t="str">
            <v>Bathroom</v>
          </cell>
          <cell r="FK13309" t="str">
            <v>EISAx</v>
          </cell>
          <cell r="FL13309">
            <v>920348.25</v>
          </cell>
        </row>
        <row r="13310">
          <cell r="FI13310" t="str">
            <v>WA</v>
          </cell>
          <cell r="FJ13310" t="str">
            <v>Bedrooms</v>
          </cell>
          <cell r="FK13310" t="str">
            <v>EISAnqnx</v>
          </cell>
          <cell r="FL13310">
            <v>8221777.6999999993</v>
          </cell>
        </row>
        <row r="13311">
          <cell r="FI13311" t="str">
            <v>WA</v>
          </cell>
          <cell r="FJ13311" t="str">
            <v>Bedrooms</v>
          </cell>
          <cell r="FK13311" t="str">
            <v>EISAx</v>
          </cell>
          <cell r="FL13311">
            <v>674922.04999999993</v>
          </cell>
        </row>
        <row r="13312">
          <cell r="FI13312" t="str">
            <v>WA</v>
          </cell>
          <cell r="FJ13312" t="str">
            <v>Exterior</v>
          </cell>
          <cell r="FK13312" t="str">
            <v>EISAnqnx</v>
          </cell>
          <cell r="FL13312">
            <v>4908524</v>
          </cell>
        </row>
        <row r="13313">
          <cell r="FI13313" t="str">
            <v>WA</v>
          </cell>
          <cell r="FJ13313" t="str">
            <v>Exterior</v>
          </cell>
          <cell r="FK13313" t="str">
            <v>EISAx</v>
          </cell>
          <cell r="FL13313">
            <v>1227131</v>
          </cell>
        </row>
        <row r="13314">
          <cell r="FI13314" t="str">
            <v>WA</v>
          </cell>
          <cell r="FJ13314" t="str">
            <v>Garage</v>
          </cell>
          <cell r="FK13314" t="str">
            <v>EISAq</v>
          </cell>
          <cell r="FL13314">
            <v>5988399.2799999993</v>
          </cell>
        </row>
        <row r="13315">
          <cell r="FI13315" t="str">
            <v>WA</v>
          </cell>
          <cell r="FJ13315" t="str">
            <v>Kitchen</v>
          </cell>
          <cell r="FK13315" t="str">
            <v>EISAq</v>
          </cell>
          <cell r="FL13315">
            <v>1963409.5999999999</v>
          </cell>
        </row>
        <row r="13316">
          <cell r="FI13316" t="str">
            <v>WA</v>
          </cell>
          <cell r="FJ13316" t="str">
            <v>Kitchen</v>
          </cell>
          <cell r="FK13316" t="str">
            <v>EISAx</v>
          </cell>
          <cell r="FL13316">
            <v>1902053.0499999998</v>
          </cell>
        </row>
        <row r="13317">
          <cell r="FI13317" t="str">
            <v>WA</v>
          </cell>
          <cell r="FJ13317" t="str">
            <v>Living Room/Family Room</v>
          </cell>
          <cell r="FK13317" t="str">
            <v>EISAnqnx</v>
          </cell>
          <cell r="FL13317">
            <v>7976351.5</v>
          </cell>
        </row>
        <row r="13318">
          <cell r="FI13318" t="str">
            <v>WA</v>
          </cell>
          <cell r="FJ13318" t="str">
            <v>Living Room/Family Room</v>
          </cell>
          <cell r="FK13318" t="str">
            <v>EISAx</v>
          </cell>
          <cell r="FL13318">
            <v>7362786</v>
          </cell>
        </row>
        <row r="13319">
          <cell r="FI13319" t="str">
            <v>WA</v>
          </cell>
          <cell r="FJ13319" t="str">
            <v>Other</v>
          </cell>
          <cell r="FK13319" t="str">
            <v>EISAnqnx</v>
          </cell>
          <cell r="FL13319">
            <v>8589917</v>
          </cell>
        </row>
        <row r="13320">
          <cell r="FI13320" t="str">
            <v>WA</v>
          </cell>
          <cell r="FJ13320" t="str">
            <v>Other</v>
          </cell>
          <cell r="FK13320" t="str">
            <v>EISAq</v>
          </cell>
          <cell r="FL13320">
            <v>1165774.45</v>
          </cell>
        </row>
        <row r="13321">
          <cell r="FI13321" t="str">
            <v>WA</v>
          </cell>
          <cell r="FJ13321" t="str">
            <v>Other</v>
          </cell>
          <cell r="FK13321" t="str">
            <v>EISAx</v>
          </cell>
          <cell r="FL13321">
            <v>10307900.4</v>
          </cell>
        </row>
        <row r="13322">
          <cell r="FI13322" t="str">
            <v>WA</v>
          </cell>
          <cell r="FJ13322" t="str">
            <v>Bathroom</v>
          </cell>
          <cell r="FK13322" t="str">
            <v>EISAnqnx</v>
          </cell>
          <cell r="FL13322">
            <v>582398.04</v>
          </cell>
        </row>
        <row r="13323">
          <cell r="FI13323" t="str">
            <v>WA</v>
          </cell>
          <cell r="FJ13323" t="str">
            <v>Bathroom</v>
          </cell>
          <cell r="FK13323" t="str">
            <v>EISAq</v>
          </cell>
          <cell r="FL13323">
            <v>62399.79</v>
          </cell>
        </row>
        <row r="13324">
          <cell r="FI13324" t="str">
            <v>WA</v>
          </cell>
          <cell r="FJ13324" t="str">
            <v>Bathroom</v>
          </cell>
          <cell r="FK13324" t="str">
            <v>EISAx</v>
          </cell>
          <cell r="FL13324">
            <v>623997.9</v>
          </cell>
        </row>
        <row r="13325">
          <cell r="FI13325" t="str">
            <v>WA</v>
          </cell>
          <cell r="FJ13325" t="str">
            <v>Bedrooms</v>
          </cell>
          <cell r="FK13325" t="str">
            <v>EISAnqnx</v>
          </cell>
          <cell r="FL13325">
            <v>207999.3</v>
          </cell>
        </row>
        <row r="13326">
          <cell r="FI13326" t="str">
            <v>WA</v>
          </cell>
          <cell r="FJ13326" t="str">
            <v>Bedrooms</v>
          </cell>
          <cell r="FK13326" t="str">
            <v>EISAx</v>
          </cell>
          <cell r="FL13326">
            <v>10399.965</v>
          </cell>
        </row>
        <row r="13327">
          <cell r="FI13327" t="str">
            <v>WA</v>
          </cell>
          <cell r="FJ13327" t="str">
            <v>Exterior</v>
          </cell>
          <cell r="FK13327" t="str">
            <v>EISAnqnx</v>
          </cell>
          <cell r="FL13327">
            <v>748797.48</v>
          </cell>
        </row>
        <row r="13328">
          <cell r="FI13328" t="str">
            <v>WA</v>
          </cell>
          <cell r="FJ13328" t="str">
            <v>Exterior</v>
          </cell>
          <cell r="FK13328" t="str">
            <v>EISAx</v>
          </cell>
          <cell r="FL13328">
            <v>623997.9</v>
          </cell>
        </row>
        <row r="13329">
          <cell r="FI13329" t="str">
            <v>WA</v>
          </cell>
          <cell r="FJ13329" t="str">
            <v>Garage</v>
          </cell>
          <cell r="FK13329" t="str">
            <v>EISAnqnx</v>
          </cell>
          <cell r="FL13329">
            <v>207999.3</v>
          </cell>
        </row>
        <row r="13330">
          <cell r="FI13330" t="str">
            <v>WA</v>
          </cell>
          <cell r="FJ13330" t="str">
            <v>Kitchen</v>
          </cell>
          <cell r="FK13330" t="str">
            <v>EISAq</v>
          </cell>
          <cell r="FL13330">
            <v>266239.10399999999</v>
          </cell>
        </row>
        <row r="13331">
          <cell r="FI13331" t="str">
            <v>WA</v>
          </cell>
          <cell r="FJ13331" t="str">
            <v>Living Room/Family Room</v>
          </cell>
          <cell r="FK13331" t="str">
            <v>EISAnqnx</v>
          </cell>
          <cell r="FL13331">
            <v>124799.58</v>
          </cell>
        </row>
        <row r="13332">
          <cell r="FI13332" t="str">
            <v>WA</v>
          </cell>
          <cell r="FJ13332" t="str">
            <v>Living Room/Family Room</v>
          </cell>
          <cell r="FK13332" t="str">
            <v>EISAx</v>
          </cell>
          <cell r="FL13332">
            <v>249599.16</v>
          </cell>
        </row>
        <row r="13333">
          <cell r="FI13333" t="str">
            <v>WA</v>
          </cell>
          <cell r="FJ13333" t="str">
            <v>Other</v>
          </cell>
          <cell r="FK13333" t="str">
            <v>EISAnqnx</v>
          </cell>
          <cell r="FL13333">
            <v>956796.78</v>
          </cell>
        </row>
        <row r="13334">
          <cell r="FI13334" t="str">
            <v>WA</v>
          </cell>
          <cell r="FJ13334" t="str">
            <v>Other</v>
          </cell>
          <cell r="FK13334" t="str">
            <v>EISAx</v>
          </cell>
          <cell r="FL13334">
            <v>124799.58</v>
          </cell>
        </row>
        <row r="13335">
          <cell r="FI13335" t="str">
            <v>ID</v>
          </cell>
          <cell r="FJ13335" t="str">
            <v>Bathroom</v>
          </cell>
          <cell r="FK13335" t="str">
            <v>EISAnqnx</v>
          </cell>
          <cell r="FL13335">
            <v>454291.68</v>
          </cell>
        </row>
        <row r="13336">
          <cell r="FI13336" t="str">
            <v>ID</v>
          </cell>
          <cell r="FJ13336" t="str">
            <v>Bathroom</v>
          </cell>
          <cell r="FK13336" t="str">
            <v>EISAq</v>
          </cell>
          <cell r="FL13336">
            <v>113572.92</v>
          </cell>
        </row>
        <row r="13337">
          <cell r="FI13337" t="str">
            <v>ID</v>
          </cell>
          <cell r="FJ13337" t="str">
            <v>Bedrooms</v>
          </cell>
          <cell r="FK13337" t="str">
            <v>EISAnqnx</v>
          </cell>
          <cell r="FL13337">
            <v>378576.4</v>
          </cell>
        </row>
        <row r="13338">
          <cell r="FI13338" t="str">
            <v>ID</v>
          </cell>
          <cell r="FJ13338" t="str">
            <v>Bedrooms</v>
          </cell>
          <cell r="FK13338" t="str">
            <v>EISAq</v>
          </cell>
          <cell r="FL13338">
            <v>253646.18799999999</v>
          </cell>
        </row>
        <row r="13339">
          <cell r="FI13339" t="str">
            <v>ID</v>
          </cell>
          <cell r="FJ13339" t="str">
            <v>Bedrooms</v>
          </cell>
          <cell r="FK13339" t="str">
            <v>EISAx</v>
          </cell>
          <cell r="FL13339">
            <v>302861.12</v>
          </cell>
        </row>
        <row r="13340">
          <cell r="FI13340" t="str">
            <v>ID</v>
          </cell>
          <cell r="FJ13340" t="str">
            <v>Exterior</v>
          </cell>
          <cell r="FK13340" t="str">
            <v>EISAnqnx</v>
          </cell>
          <cell r="FL13340">
            <v>246074.66</v>
          </cell>
        </row>
        <row r="13341">
          <cell r="FI13341" t="str">
            <v>ID</v>
          </cell>
          <cell r="FJ13341" t="str">
            <v>Garage</v>
          </cell>
          <cell r="FK13341" t="str">
            <v>EISAnqnx</v>
          </cell>
          <cell r="FL13341">
            <v>454291.68</v>
          </cell>
        </row>
        <row r="13342">
          <cell r="FI13342" t="str">
            <v>ID</v>
          </cell>
          <cell r="FJ13342" t="str">
            <v>Kitchen</v>
          </cell>
          <cell r="FK13342" t="str">
            <v>EISAq</v>
          </cell>
          <cell r="FL13342">
            <v>310432.64799999999</v>
          </cell>
        </row>
        <row r="13343">
          <cell r="FI13343" t="str">
            <v>ID</v>
          </cell>
          <cell r="FJ13343" t="str">
            <v>Living Room/Family Room</v>
          </cell>
          <cell r="FK13343" t="str">
            <v>EISAnqnx</v>
          </cell>
          <cell r="FL13343">
            <v>227145.84</v>
          </cell>
        </row>
        <row r="13344">
          <cell r="FI13344" t="str">
            <v>ID</v>
          </cell>
          <cell r="FJ13344" t="str">
            <v>Living Room/Family Room</v>
          </cell>
          <cell r="FK13344" t="str">
            <v>EISAq</v>
          </cell>
          <cell r="FL13344">
            <v>594364.94799999997</v>
          </cell>
        </row>
        <row r="13345">
          <cell r="FI13345" t="str">
            <v>ID</v>
          </cell>
          <cell r="FJ13345" t="str">
            <v>Other</v>
          </cell>
          <cell r="FK13345" t="str">
            <v>EISAnqnx</v>
          </cell>
          <cell r="FL13345">
            <v>227145.84</v>
          </cell>
        </row>
        <row r="13346">
          <cell r="FI13346" t="str">
            <v>ID</v>
          </cell>
          <cell r="FJ13346" t="str">
            <v>Other</v>
          </cell>
          <cell r="FK13346" t="str">
            <v>EISAq</v>
          </cell>
          <cell r="FL13346">
            <v>848011.13600000006</v>
          </cell>
        </row>
        <row r="13347">
          <cell r="FI13347" t="str">
            <v>ID</v>
          </cell>
          <cell r="FJ13347" t="str">
            <v>Bathroom</v>
          </cell>
          <cell r="FK13347" t="str">
            <v>EISAnqnx</v>
          </cell>
          <cell r="FL13347">
            <v>3407187.6</v>
          </cell>
        </row>
        <row r="13348">
          <cell r="FI13348" t="str">
            <v>ID</v>
          </cell>
          <cell r="FJ13348" t="str">
            <v>Bathroom</v>
          </cell>
          <cell r="FK13348" t="str">
            <v>EISAx</v>
          </cell>
          <cell r="FL13348">
            <v>908583.36</v>
          </cell>
        </row>
        <row r="13349">
          <cell r="FI13349" t="str">
            <v>ID</v>
          </cell>
          <cell r="FJ13349" t="str">
            <v>Bedrooms</v>
          </cell>
          <cell r="FK13349" t="str">
            <v>EISAnqnx</v>
          </cell>
          <cell r="FL13349">
            <v>454291.68</v>
          </cell>
        </row>
        <row r="13350">
          <cell r="FI13350" t="str">
            <v>ID</v>
          </cell>
          <cell r="FJ13350" t="str">
            <v>Bedrooms</v>
          </cell>
          <cell r="FK13350" t="str">
            <v>EISAq</v>
          </cell>
          <cell r="FL13350">
            <v>318004.17600000004</v>
          </cell>
        </row>
        <row r="13351">
          <cell r="FI13351" t="str">
            <v>ID</v>
          </cell>
          <cell r="FJ13351" t="str">
            <v>Exterior</v>
          </cell>
          <cell r="FK13351" t="str">
            <v>EISAnqnx</v>
          </cell>
          <cell r="FL13351">
            <v>454291.68</v>
          </cell>
        </row>
        <row r="13352">
          <cell r="FI13352" t="str">
            <v>ID</v>
          </cell>
          <cell r="FJ13352" t="str">
            <v>Exterior</v>
          </cell>
          <cell r="FK13352" t="str">
            <v>EISAq</v>
          </cell>
          <cell r="FL13352">
            <v>249860.424</v>
          </cell>
        </row>
        <row r="13353">
          <cell r="FI13353" t="str">
            <v>ID</v>
          </cell>
          <cell r="FJ13353" t="str">
            <v>Kitchen</v>
          </cell>
          <cell r="FK13353" t="str">
            <v>EISAnqnx</v>
          </cell>
          <cell r="FL13353">
            <v>227145.84</v>
          </cell>
        </row>
        <row r="13354">
          <cell r="FI13354" t="str">
            <v>ID</v>
          </cell>
          <cell r="FJ13354" t="str">
            <v>Kitchen</v>
          </cell>
          <cell r="FK13354" t="str">
            <v>EISAq</v>
          </cell>
          <cell r="FL13354">
            <v>499720.848</v>
          </cell>
        </row>
        <row r="13355">
          <cell r="FI13355" t="str">
            <v>ID</v>
          </cell>
          <cell r="FJ13355" t="str">
            <v>Living Room/Family Room</v>
          </cell>
          <cell r="FK13355" t="str">
            <v>EISAnqnx</v>
          </cell>
          <cell r="FL13355">
            <v>454291.68</v>
          </cell>
        </row>
        <row r="13356">
          <cell r="FI13356" t="str">
            <v>ID</v>
          </cell>
          <cell r="FJ13356" t="str">
            <v>Living Room/Family Room</v>
          </cell>
          <cell r="FK13356" t="str">
            <v>EISAx</v>
          </cell>
          <cell r="FL13356">
            <v>908583.36</v>
          </cell>
        </row>
        <row r="13357">
          <cell r="FI13357" t="str">
            <v>ID</v>
          </cell>
          <cell r="FJ13357" t="str">
            <v>Other</v>
          </cell>
          <cell r="FK13357" t="str">
            <v>EISAnqnx</v>
          </cell>
          <cell r="FL13357">
            <v>1930739.6400000001</v>
          </cell>
        </row>
        <row r="13358">
          <cell r="FI13358" t="str">
            <v>ID</v>
          </cell>
          <cell r="FJ13358" t="str">
            <v>Other</v>
          </cell>
          <cell r="FK13358" t="str">
            <v>EISAq</v>
          </cell>
          <cell r="FL13358">
            <v>325575.70400000003</v>
          </cell>
        </row>
        <row r="13359">
          <cell r="FI13359" t="str">
            <v>ID</v>
          </cell>
          <cell r="FJ13359" t="str">
            <v>Other</v>
          </cell>
          <cell r="FK13359" t="str">
            <v>EISAx</v>
          </cell>
          <cell r="FL13359">
            <v>1362875.04</v>
          </cell>
        </row>
        <row r="13360">
          <cell r="FI13360" t="str">
            <v>MT</v>
          </cell>
          <cell r="FJ13360" t="str">
            <v>Bathroom</v>
          </cell>
          <cell r="FK13360" t="str">
            <v>EISAnqnx</v>
          </cell>
          <cell r="FL13360">
            <v>595233.08000000007</v>
          </cell>
        </row>
        <row r="13361">
          <cell r="FI13361" t="str">
            <v>MT</v>
          </cell>
          <cell r="FJ13361" t="str">
            <v>Bathroom</v>
          </cell>
          <cell r="FK13361" t="str">
            <v>EISAx</v>
          </cell>
          <cell r="FL13361">
            <v>417807.83500000002</v>
          </cell>
        </row>
        <row r="13362">
          <cell r="FI13362" t="str">
            <v>MT</v>
          </cell>
          <cell r="FJ13362" t="str">
            <v>Bedrooms</v>
          </cell>
          <cell r="FK13362" t="str">
            <v>EISAnqnx</v>
          </cell>
          <cell r="FL13362">
            <v>560892.71000000008</v>
          </cell>
        </row>
        <row r="13363">
          <cell r="FI13363" t="str">
            <v>MT</v>
          </cell>
          <cell r="FJ13363" t="str">
            <v>Bedrooms</v>
          </cell>
          <cell r="FK13363" t="str">
            <v>EISAq</v>
          </cell>
          <cell r="FL13363">
            <v>17170.185000000001</v>
          </cell>
        </row>
        <row r="13364">
          <cell r="FI13364" t="str">
            <v>MT</v>
          </cell>
          <cell r="FJ13364" t="str">
            <v>Exterior</v>
          </cell>
          <cell r="FK13364" t="str">
            <v>EISAnqnx</v>
          </cell>
          <cell r="FL13364">
            <v>228935.80000000002</v>
          </cell>
        </row>
        <row r="13365">
          <cell r="FI13365" t="str">
            <v>MT</v>
          </cell>
          <cell r="FJ13365" t="str">
            <v>Kitchen</v>
          </cell>
          <cell r="FK13365" t="str">
            <v>EISAq</v>
          </cell>
          <cell r="FL13365">
            <v>146518.91200000001</v>
          </cell>
        </row>
        <row r="13366">
          <cell r="FI13366" t="str">
            <v>MT</v>
          </cell>
          <cell r="FJ13366" t="str">
            <v>Kitchen</v>
          </cell>
          <cell r="FK13366" t="str">
            <v>EISAx</v>
          </cell>
          <cell r="FL13366">
            <v>223212.40500000003</v>
          </cell>
        </row>
        <row r="13367">
          <cell r="FI13367" t="str">
            <v>MT</v>
          </cell>
          <cell r="FJ13367" t="str">
            <v>Living Room/Family Room</v>
          </cell>
          <cell r="FK13367" t="str">
            <v>EISAnqnx</v>
          </cell>
          <cell r="FL13367">
            <v>211765.61500000002</v>
          </cell>
        </row>
        <row r="13368">
          <cell r="FI13368" t="str">
            <v>MT</v>
          </cell>
          <cell r="FJ13368" t="str">
            <v>Living Room/Family Room</v>
          </cell>
          <cell r="FK13368" t="str">
            <v>EISAq</v>
          </cell>
          <cell r="FL13368">
            <v>317076.08300000004</v>
          </cell>
        </row>
        <row r="13369">
          <cell r="FI13369" t="str">
            <v>MT</v>
          </cell>
          <cell r="FJ13369" t="str">
            <v>Living Room/Family Room</v>
          </cell>
          <cell r="FK13369" t="str">
            <v>EISAx</v>
          </cell>
          <cell r="FL13369">
            <v>641020.24</v>
          </cell>
        </row>
        <row r="13370">
          <cell r="FI13370" t="str">
            <v>MT</v>
          </cell>
          <cell r="FJ13370" t="str">
            <v>Other</v>
          </cell>
          <cell r="FK13370" t="str">
            <v>EISAnqnx</v>
          </cell>
          <cell r="FL13370">
            <v>1808592.82</v>
          </cell>
        </row>
        <row r="13371">
          <cell r="FI13371" t="str">
            <v>MT</v>
          </cell>
          <cell r="FJ13371" t="str">
            <v>Other</v>
          </cell>
          <cell r="FK13371" t="str">
            <v>EISAq</v>
          </cell>
          <cell r="FL13371">
            <v>206042.22000000003</v>
          </cell>
        </row>
        <row r="13372">
          <cell r="FI13372" t="str">
            <v>MT</v>
          </cell>
          <cell r="FJ13372" t="str">
            <v>Other</v>
          </cell>
          <cell r="FK13372" t="str">
            <v>EISAx</v>
          </cell>
          <cell r="FL13372">
            <v>915743.20000000007</v>
          </cell>
        </row>
        <row r="13373">
          <cell r="FI13373" t="str">
            <v>WA</v>
          </cell>
          <cell r="FJ13373" t="str">
            <v>Bathroom</v>
          </cell>
          <cell r="FK13373" t="str">
            <v>EISAnqnx</v>
          </cell>
          <cell r="FL13373">
            <v>748797.48</v>
          </cell>
        </row>
        <row r="13374">
          <cell r="FI13374" t="str">
            <v>WA</v>
          </cell>
          <cell r="FJ13374" t="str">
            <v>Bedrooms</v>
          </cell>
          <cell r="FK13374" t="str">
            <v>EISAnqnx</v>
          </cell>
          <cell r="FL13374">
            <v>249599.16</v>
          </cell>
        </row>
        <row r="13375">
          <cell r="FI13375" t="str">
            <v>WA</v>
          </cell>
          <cell r="FJ13375" t="str">
            <v>Bedrooms</v>
          </cell>
          <cell r="FK13375" t="str">
            <v>EISAq</v>
          </cell>
          <cell r="FL13375">
            <v>185119.37700000001</v>
          </cell>
        </row>
        <row r="13376">
          <cell r="FI13376" t="str">
            <v>WA</v>
          </cell>
          <cell r="FJ13376" t="str">
            <v>Living Room/Family Room</v>
          </cell>
          <cell r="FK13376" t="str">
            <v>EISAnqnx</v>
          </cell>
          <cell r="FL13376">
            <v>374398.74</v>
          </cell>
        </row>
        <row r="13377">
          <cell r="FI13377" t="str">
            <v>WA</v>
          </cell>
          <cell r="FJ13377" t="str">
            <v>Living Room/Family Room</v>
          </cell>
          <cell r="FK13377" t="str">
            <v>EISAq</v>
          </cell>
          <cell r="FL13377">
            <v>124799.58</v>
          </cell>
        </row>
        <row r="13378">
          <cell r="FI13378" t="str">
            <v>WA</v>
          </cell>
          <cell r="FJ13378" t="str">
            <v>Living Room/Family Room</v>
          </cell>
          <cell r="FK13378" t="str">
            <v>EISAx</v>
          </cell>
          <cell r="FL13378">
            <v>155999.47500000001</v>
          </cell>
        </row>
        <row r="13379">
          <cell r="FI13379" t="str">
            <v>WA</v>
          </cell>
          <cell r="FJ13379" t="str">
            <v>Other</v>
          </cell>
          <cell r="FK13379" t="str">
            <v>EISAnqnx</v>
          </cell>
          <cell r="FL13379">
            <v>124799.58</v>
          </cell>
        </row>
        <row r="13380">
          <cell r="FI13380" t="str">
            <v>WA</v>
          </cell>
          <cell r="FJ13380" t="str">
            <v>Other</v>
          </cell>
          <cell r="FK13380" t="str">
            <v>EISAq</v>
          </cell>
          <cell r="FL13380">
            <v>846557.15099999995</v>
          </cell>
        </row>
        <row r="13381">
          <cell r="FI13381" t="str">
            <v>WA</v>
          </cell>
          <cell r="FJ13381" t="str">
            <v>Bathroom</v>
          </cell>
          <cell r="FK13381" t="str">
            <v>EISAnqnx</v>
          </cell>
          <cell r="FL13381">
            <v>1371087.36</v>
          </cell>
        </row>
        <row r="13382">
          <cell r="FI13382" t="str">
            <v>WA</v>
          </cell>
          <cell r="FJ13382" t="str">
            <v>Bathroom</v>
          </cell>
          <cell r="FK13382" t="str">
            <v>EISAq</v>
          </cell>
          <cell r="FL13382">
            <v>28564.32</v>
          </cell>
        </row>
        <row r="13383">
          <cell r="FI13383" t="str">
            <v>WA</v>
          </cell>
          <cell r="FJ13383" t="str">
            <v>Bathroom</v>
          </cell>
          <cell r="FK13383" t="str">
            <v>EISAx</v>
          </cell>
          <cell r="FL13383">
            <v>123778.72</v>
          </cell>
        </row>
        <row r="13384">
          <cell r="FI13384" t="str">
            <v>WA</v>
          </cell>
          <cell r="FJ13384" t="str">
            <v>Bedrooms</v>
          </cell>
          <cell r="FK13384" t="str">
            <v>EISAnqnx</v>
          </cell>
          <cell r="FL13384">
            <v>1028315.52</v>
          </cell>
        </row>
        <row r="13385">
          <cell r="FI13385" t="str">
            <v>WA</v>
          </cell>
          <cell r="FJ13385" t="str">
            <v>Bedrooms</v>
          </cell>
          <cell r="FK13385" t="str">
            <v>EISAq</v>
          </cell>
          <cell r="FL13385">
            <v>228514.56</v>
          </cell>
        </row>
        <row r="13386">
          <cell r="FI13386" t="str">
            <v>WA</v>
          </cell>
          <cell r="FJ13386" t="str">
            <v>Exterior</v>
          </cell>
          <cell r="FK13386" t="str">
            <v>EISAq</v>
          </cell>
          <cell r="FL13386">
            <v>184715.93599999999</v>
          </cell>
        </row>
        <row r="13387">
          <cell r="FI13387" t="str">
            <v>WA</v>
          </cell>
          <cell r="FJ13387" t="str">
            <v>Garage</v>
          </cell>
          <cell r="FK13387" t="str">
            <v>EISAq</v>
          </cell>
          <cell r="FL13387">
            <v>167577.34400000001</v>
          </cell>
        </row>
        <row r="13388">
          <cell r="FI13388" t="str">
            <v>WA</v>
          </cell>
          <cell r="FJ13388" t="str">
            <v>Kitchen</v>
          </cell>
          <cell r="FK13388" t="str">
            <v>EISAx</v>
          </cell>
          <cell r="FL13388">
            <v>1018794.08</v>
          </cell>
        </row>
        <row r="13389">
          <cell r="FI13389" t="str">
            <v>WA</v>
          </cell>
          <cell r="FJ13389" t="str">
            <v>Living Room/Family Room</v>
          </cell>
          <cell r="FK13389" t="str">
            <v>EISAnqnx</v>
          </cell>
          <cell r="FL13389">
            <v>685543.68</v>
          </cell>
        </row>
        <row r="13390">
          <cell r="FI13390" t="str">
            <v>WA</v>
          </cell>
          <cell r="FJ13390" t="str">
            <v>Living Room/Family Room</v>
          </cell>
          <cell r="FK13390" t="str">
            <v>EISAq</v>
          </cell>
          <cell r="FL13390">
            <v>338963.26400000002</v>
          </cell>
        </row>
        <row r="13391">
          <cell r="FI13391" t="str">
            <v>WA</v>
          </cell>
          <cell r="FJ13391" t="str">
            <v>Other</v>
          </cell>
          <cell r="FK13391" t="str">
            <v>EISAnqnx</v>
          </cell>
          <cell r="FL13391">
            <v>485593.44</v>
          </cell>
        </row>
        <row r="13392">
          <cell r="FI13392" t="str">
            <v>WA</v>
          </cell>
          <cell r="FJ13392" t="str">
            <v>Other</v>
          </cell>
          <cell r="FK13392" t="str">
            <v>EISAq</v>
          </cell>
          <cell r="FL13392">
            <v>399900.48</v>
          </cell>
        </row>
        <row r="13393">
          <cell r="FI13393" t="str">
            <v>WA</v>
          </cell>
          <cell r="FJ13393" t="str">
            <v>Other</v>
          </cell>
          <cell r="FK13393" t="str">
            <v>EISAx</v>
          </cell>
          <cell r="FL13393">
            <v>38085.760000000002</v>
          </cell>
        </row>
        <row r="13394">
          <cell r="FI13394" t="str">
            <v>WA</v>
          </cell>
          <cell r="FJ13394" t="str">
            <v>Bathroom</v>
          </cell>
          <cell r="FK13394" t="str">
            <v>EISAnqnx</v>
          </cell>
          <cell r="FL13394">
            <v>83199.72</v>
          </cell>
        </row>
        <row r="13395">
          <cell r="FI13395" t="str">
            <v>WA</v>
          </cell>
          <cell r="FJ13395" t="str">
            <v>Bathroom</v>
          </cell>
          <cell r="FK13395" t="str">
            <v>EISAq</v>
          </cell>
          <cell r="FL13395">
            <v>33279.887999999999</v>
          </cell>
        </row>
        <row r="13396">
          <cell r="FI13396" t="str">
            <v>WA</v>
          </cell>
          <cell r="FJ13396" t="str">
            <v>Bedrooms</v>
          </cell>
          <cell r="FK13396" t="str">
            <v>EISAnqnx</v>
          </cell>
          <cell r="FL13396">
            <v>249599.16</v>
          </cell>
        </row>
        <row r="13397">
          <cell r="FI13397" t="str">
            <v>WA</v>
          </cell>
          <cell r="FJ13397" t="str">
            <v>Garage</v>
          </cell>
          <cell r="FK13397" t="str">
            <v>EISAnqnx</v>
          </cell>
          <cell r="FL13397">
            <v>873597.05999999994</v>
          </cell>
        </row>
        <row r="13398">
          <cell r="FI13398" t="str">
            <v>WA</v>
          </cell>
          <cell r="FJ13398" t="str">
            <v>Garage</v>
          </cell>
          <cell r="FK13398" t="str">
            <v>EISAx</v>
          </cell>
          <cell r="FL13398">
            <v>623997.9</v>
          </cell>
        </row>
        <row r="13399">
          <cell r="FI13399" t="str">
            <v>WA</v>
          </cell>
          <cell r="FJ13399" t="str">
            <v>Kitchen</v>
          </cell>
          <cell r="FK13399" t="str">
            <v>EISAnqnx</v>
          </cell>
          <cell r="FL13399">
            <v>280799.05499999999</v>
          </cell>
        </row>
        <row r="13400">
          <cell r="FI13400" t="str">
            <v>WA</v>
          </cell>
          <cell r="FJ13400" t="str">
            <v>Living Room/Family Room</v>
          </cell>
          <cell r="FK13400" t="str">
            <v>EISAnqnx</v>
          </cell>
          <cell r="FL13400">
            <v>124799.58</v>
          </cell>
        </row>
        <row r="13401">
          <cell r="FI13401" t="str">
            <v>WA</v>
          </cell>
          <cell r="FJ13401" t="str">
            <v>Other</v>
          </cell>
          <cell r="FK13401" t="str">
            <v>EISAnqnx</v>
          </cell>
          <cell r="FL13401">
            <v>873597.05999999994</v>
          </cell>
        </row>
        <row r="13402">
          <cell r="FI13402" t="str">
            <v>WA</v>
          </cell>
          <cell r="FJ13402" t="str">
            <v>Other</v>
          </cell>
          <cell r="FK13402" t="str">
            <v>EISAq</v>
          </cell>
          <cell r="FL13402">
            <v>1892793.63</v>
          </cell>
        </row>
        <row r="13403">
          <cell r="FI13403" t="str">
            <v>MT</v>
          </cell>
          <cell r="FJ13403" t="str">
            <v>Bathroom</v>
          </cell>
          <cell r="FK13403" t="str">
            <v>EISAnqnx</v>
          </cell>
          <cell r="FL13403">
            <v>1022825.28</v>
          </cell>
        </row>
        <row r="13404">
          <cell r="FI13404" t="str">
            <v>MT</v>
          </cell>
          <cell r="FJ13404" t="str">
            <v>Bathroom</v>
          </cell>
          <cell r="FK13404" t="str">
            <v>EISAx</v>
          </cell>
          <cell r="FL13404">
            <v>1342458.18</v>
          </cell>
        </row>
        <row r="13405">
          <cell r="FI13405" t="str">
            <v>MT</v>
          </cell>
          <cell r="FJ13405" t="str">
            <v>Bedrooms</v>
          </cell>
          <cell r="FK13405" t="str">
            <v>EISAnqnx</v>
          </cell>
          <cell r="FL13405">
            <v>3036512.55</v>
          </cell>
        </row>
        <row r="13406">
          <cell r="FI13406" t="str">
            <v>MT</v>
          </cell>
          <cell r="FJ13406" t="str">
            <v>Exterior</v>
          </cell>
          <cell r="FK13406" t="str">
            <v>EISAnqnx</v>
          </cell>
          <cell r="FL13406">
            <v>554030.36</v>
          </cell>
        </row>
        <row r="13407">
          <cell r="FI13407" t="str">
            <v>MT</v>
          </cell>
          <cell r="FJ13407" t="str">
            <v>Kitchen</v>
          </cell>
          <cell r="FK13407" t="str">
            <v>EISAnqnx</v>
          </cell>
          <cell r="FL13407">
            <v>1076097.43</v>
          </cell>
        </row>
        <row r="13408">
          <cell r="FI13408" t="str">
            <v>MT</v>
          </cell>
          <cell r="FJ13408" t="str">
            <v>Kitchen</v>
          </cell>
          <cell r="FK13408" t="str">
            <v>EISAq</v>
          </cell>
          <cell r="FL13408">
            <v>230135.68799999999</v>
          </cell>
        </row>
        <row r="13409">
          <cell r="FI13409" t="str">
            <v>MT</v>
          </cell>
          <cell r="FJ13409" t="str">
            <v>Living Room/Family Room</v>
          </cell>
          <cell r="FK13409" t="str">
            <v>EISAnqnx</v>
          </cell>
          <cell r="FL13409">
            <v>1150678.44</v>
          </cell>
        </row>
        <row r="13410">
          <cell r="FI13410" t="str">
            <v>MT</v>
          </cell>
          <cell r="FJ13410" t="str">
            <v>Living Room/Family Room</v>
          </cell>
          <cell r="FK13410" t="str">
            <v>EISAq</v>
          </cell>
          <cell r="FL13410">
            <v>436831.63</v>
          </cell>
        </row>
        <row r="13411">
          <cell r="FI13411" t="str">
            <v>MT</v>
          </cell>
          <cell r="FJ13411" t="str">
            <v>Living Room/Family Room</v>
          </cell>
          <cell r="FK13411" t="str">
            <v>EISAx</v>
          </cell>
          <cell r="FL13411">
            <v>905626.54999999993</v>
          </cell>
        </row>
        <row r="13412">
          <cell r="FI13412" t="str">
            <v>MT</v>
          </cell>
          <cell r="FJ13412" t="str">
            <v>Other</v>
          </cell>
          <cell r="FK13412" t="str">
            <v>EISAnqnx</v>
          </cell>
          <cell r="FL13412">
            <v>1544892.3499999999</v>
          </cell>
        </row>
        <row r="13413">
          <cell r="FI13413" t="str">
            <v>MT</v>
          </cell>
          <cell r="FJ13413" t="str">
            <v>Other</v>
          </cell>
          <cell r="FK13413" t="str">
            <v>EISAq</v>
          </cell>
          <cell r="FL13413">
            <v>2092530.0519999999</v>
          </cell>
        </row>
        <row r="13414">
          <cell r="FI13414" t="str">
            <v>MT</v>
          </cell>
          <cell r="FJ13414" t="str">
            <v>Other</v>
          </cell>
          <cell r="FK13414" t="str">
            <v>EISAx</v>
          </cell>
          <cell r="FL13414">
            <v>2951277.11</v>
          </cell>
        </row>
        <row r="13415">
          <cell r="FI13415" t="str">
            <v>MT</v>
          </cell>
          <cell r="FJ13415" t="str">
            <v>Bathroom</v>
          </cell>
          <cell r="FK13415" t="str">
            <v>EISAnqnx</v>
          </cell>
          <cell r="FL13415">
            <v>213088.6</v>
          </cell>
        </row>
        <row r="13416">
          <cell r="FI13416" t="str">
            <v>MT</v>
          </cell>
          <cell r="FJ13416" t="str">
            <v>Bathroom</v>
          </cell>
          <cell r="FK13416" t="str">
            <v>EISAq</v>
          </cell>
          <cell r="FL13416">
            <v>85235.44</v>
          </cell>
        </row>
        <row r="13417">
          <cell r="FI13417" t="str">
            <v>MT</v>
          </cell>
          <cell r="FJ13417" t="str">
            <v>Bathroom</v>
          </cell>
          <cell r="FK13417" t="str">
            <v>EISAx</v>
          </cell>
          <cell r="FL13417">
            <v>479449.35</v>
          </cell>
        </row>
        <row r="13418">
          <cell r="FI13418" t="str">
            <v>MT</v>
          </cell>
          <cell r="FJ13418" t="str">
            <v>Bedrooms</v>
          </cell>
          <cell r="FK13418" t="str">
            <v>EISAnqnx</v>
          </cell>
          <cell r="FL13418">
            <v>383559.48</v>
          </cell>
        </row>
        <row r="13419">
          <cell r="FI13419" t="str">
            <v>MT</v>
          </cell>
          <cell r="FJ13419" t="str">
            <v>Bedrooms</v>
          </cell>
          <cell r="FK13419" t="str">
            <v>EISAq</v>
          </cell>
          <cell r="FL13419">
            <v>255706.32</v>
          </cell>
        </row>
        <row r="13420">
          <cell r="FI13420" t="str">
            <v>MT</v>
          </cell>
          <cell r="FJ13420" t="str">
            <v>Bedrooms</v>
          </cell>
          <cell r="FK13420" t="str">
            <v>EISAx</v>
          </cell>
          <cell r="FL13420">
            <v>255706.32</v>
          </cell>
        </row>
        <row r="13421">
          <cell r="FI13421" t="str">
            <v>MT</v>
          </cell>
          <cell r="FJ13421" t="str">
            <v>Exterior</v>
          </cell>
          <cell r="FK13421" t="str">
            <v>EISAnqnx</v>
          </cell>
          <cell r="FL13421">
            <v>958898.7</v>
          </cell>
        </row>
        <row r="13422">
          <cell r="FI13422" t="str">
            <v>MT</v>
          </cell>
          <cell r="FJ13422" t="str">
            <v>Exterior</v>
          </cell>
          <cell r="FK13422" t="str">
            <v>EISAx</v>
          </cell>
          <cell r="FL13422">
            <v>319632.90000000002</v>
          </cell>
        </row>
        <row r="13423">
          <cell r="FI13423" t="str">
            <v>MT</v>
          </cell>
          <cell r="FJ13423" t="str">
            <v>Kitchen</v>
          </cell>
          <cell r="FK13423" t="str">
            <v>EISAq</v>
          </cell>
          <cell r="FL13423">
            <v>1022825.28</v>
          </cell>
        </row>
        <row r="13424">
          <cell r="FI13424" t="str">
            <v>MT</v>
          </cell>
          <cell r="FJ13424" t="str">
            <v>Living Room/Family Room</v>
          </cell>
          <cell r="FK13424" t="str">
            <v>EISAq</v>
          </cell>
          <cell r="FL13424">
            <v>298324.03999999998</v>
          </cell>
        </row>
        <row r="13425">
          <cell r="FI13425" t="str">
            <v>MT</v>
          </cell>
          <cell r="FJ13425" t="str">
            <v>Other</v>
          </cell>
          <cell r="FK13425" t="str">
            <v>EISAnqnx</v>
          </cell>
          <cell r="FL13425">
            <v>905626.54999999993</v>
          </cell>
        </row>
        <row r="13426">
          <cell r="FI13426" t="str">
            <v>MT</v>
          </cell>
          <cell r="FJ13426" t="str">
            <v>Other</v>
          </cell>
          <cell r="FK13426" t="str">
            <v>EISAq</v>
          </cell>
          <cell r="FL13426">
            <v>652051.11600000004</v>
          </cell>
        </row>
        <row r="13427">
          <cell r="FI13427" t="str">
            <v>MT</v>
          </cell>
          <cell r="FJ13427" t="str">
            <v>Other</v>
          </cell>
          <cell r="FK13427" t="str">
            <v>EISAx</v>
          </cell>
          <cell r="FL13427">
            <v>2045650.56</v>
          </cell>
        </row>
        <row r="13428">
          <cell r="FI13428" t="str">
            <v>WA</v>
          </cell>
          <cell r="FJ13428" t="str">
            <v>Bathroom</v>
          </cell>
          <cell r="FK13428" t="str">
            <v>EISAnqnx</v>
          </cell>
          <cell r="FL13428">
            <v>1256830.08</v>
          </cell>
        </row>
        <row r="13429">
          <cell r="FI13429" t="str">
            <v>WA</v>
          </cell>
          <cell r="FJ13429" t="str">
            <v>Bedrooms</v>
          </cell>
          <cell r="FK13429" t="str">
            <v>EISAnqnx</v>
          </cell>
          <cell r="FL13429">
            <v>533200.64000000001</v>
          </cell>
        </row>
        <row r="13430">
          <cell r="FI13430" t="str">
            <v>WA</v>
          </cell>
          <cell r="FJ13430" t="str">
            <v>Bedrooms</v>
          </cell>
          <cell r="FK13430" t="str">
            <v>EISAq</v>
          </cell>
          <cell r="FL13430">
            <v>390379.04</v>
          </cell>
        </row>
        <row r="13431">
          <cell r="FI13431" t="str">
            <v>WA</v>
          </cell>
          <cell r="FJ13431" t="str">
            <v>Bedrooms</v>
          </cell>
          <cell r="FK13431" t="str">
            <v>EISAx</v>
          </cell>
          <cell r="FL13431">
            <v>457029.12</v>
          </cell>
        </row>
        <row r="13432">
          <cell r="FI13432" t="str">
            <v>WA</v>
          </cell>
          <cell r="FJ13432" t="str">
            <v>Exterior</v>
          </cell>
          <cell r="FK13432" t="str">
            <v>EISAnqnx</v>
          </cell>
          <cell r="FL13432">
            <v>114257.28</v>
          </cell>
        </row>
        <row r="13433">
          <cell r="FI13433" t="str">
            <v>WA</v>
          </cell>
          <cell r="FJ13433" t="str">
            <v>Exterior</v>
          </cell>
          <cell r="FK13433" t="str">
            <v>EISAx</v>
          </cell>
          <cell r="FL13433">
            <v>190428.79999999999</v>
          </cell>
        </row>
        <row r="13434">
          <cell r="FI13434" t="str">
            <v>WA</v>
          </cell>
          <cell r="FJ13434" t="str">
            <v>Garage</v>
          </cell>
          <cell r="FK13434" t="str">
            <v>EISAnqnx</v>
          </cell>
          <cell r="FL13434">
            <v>228514.56</v>
          </cell>
        </row>
        <row r="13435">
          <cell r="FI13435" t="str">
            <v>WA</v>
          </cell>
          <cell r="FJ13435" t="str">
            <v>Garage</v>
          </cell>
          <cell r="FK13435" t="str">
            <v>EISAq</v>
          </cell>
          <cell r="FL13435">
            <v>319920.38400000002</v>
          </cell>
        </row>
        <row r="13436">
          <cell r="FI13436" t="str">
            <v>WA</v>
          </cell>
          <cell r="FJ13436" t="str">
            <v>Kitchen</v>
          </cell>
          <cell r="FK13436" t="str">
            <v>EISAq</v>
          </cell>
          <cell r="FL13436">
            <v>609372.16000000003</v>
          </cell>
        </row>
        <row r="13437">
          <cell r="FI13437" t="str">
            <v>WA</v>
          </cell>
          <cell r="FJ13437" t="str">
            <v>Living Room/Family Room</v>
          </cell>
          <cell r="FK13437" t="str">
            <v>EISAnqnx</v>
          </cell>
          <cell r="FL13437">
            <v>685543.68</v>
          </cell>
        </row>
        <row r="13438">
          <cell r="FI13438" t="str">
            <v>WA</v>
          </cell>
          <cell r="FJ13438" t="str">
            <v>Living Room/Family Room</v>
          </cell>
          <cell r="FK13438" t="str">
            <v>EISAx</v>
          </cell>
          <cell r="FL13438">
            <v>618893.6</v>
          </cell>
        </row>
        <row r="13439">
          <cell r="FI13439" t="str">
            <v>WA</v>
          </cell>
          <cell r="FJ13439" t="str">
            <v>Other</v>
          </cell>
          <cell r="FK13439" t="str">
            <v>EISAnqnx</v>
          </cell>
          <cell r="FL13439">
            <v>114257.28</v>
          </cell>
        </row>
        <row r="13440">
          <cell r="FI13440" t="str">
            <v>WA</v>
          </cell>
          <cell r="FJ13440" t="str">
            <v>Other</v>
          </cell>
          <cell r="FK13440" t="str">
            <v>EISAq</v>
          </cell>
          <cell r="FL13440">
            <v>388474.75199999998</v>
          </cell>
        </row>
        <row r="13441">
          <cell r="FI13441" t="str">
            <v>WA</v>
          </cell>
          <cell r="FJ13441" t="str">
            <v>Other</v>
          </cell>
          <cell r="FK13441" t="str">
            <v>EISAx</v>
          </cell>
          <cell r="FL13441">
            <v>952144</v>
          </cell>
        </row>
        <row r="13442">
          <cell r="FI13442" t="str">
            <v>OR</v>
          </cell>
          <cell r="FJ13442" t="str">
            <v>Bathroom</v>
          </cell>
          <cell r="FK13442" t="str">
            <v>EISAnqnx</v>
          </cell>
          <cell r="FL13442">
            <v>96761.52</v>
          </cell>
        </row>
        <row r="13443">
          <cell r="FI13443" t="str">
            <v>OR</v>
          </cell>
          <cell r="FJ13443" t="str">
            <v>Bedrooms</v>
          </cell>
          <cell r="FK13443" t="str">
            <v>EISAnqnx</v>
          </cell>
          <cell r="FL13443">
            <v>290284.56</v>
          </cell>
        </row>
        <row r="13444">
          <cell r="FI13444" t="str">
            <v>OR</v>
          </cell>
          <cell r="FJ13444" t="str">
            <v>Exterior</v>
          </cell>
          <cell r="FK13444" t="str">
            <v>EISAnqnx</v>
          </cell>
          <cell r="FL13444">
            <v>0</v>
          </cell>
        </row>
        <row r="13445">
          <cell r="FI13445" t="str">
            <v>OR</v>
          </cell>
          <cell r="FJ13445" t="str">
            <v>Exterior</v>
          </cell>
          <cell r="FK13445" t="str">
            <v>EISAq</v>
          </cell>
          <cell r="FL13445">
            <v>0</v>
          </cell>
        </row>
        <row r="13446">
          <cell r="FI13446" t="str">
            <v>OR</v>
          </cell>
          <cell r="FJ13446" t="str">
            <v>Kitchen</v>
          </cell>
          <cell r="FK13446" t="str">
            <v>EISAnqnx</v>
          </cell>
          <cell r="FL13446">
            <v>96761.52</v>
          </cell>
        </row>
        <row r="13447">
          <cell r="FI13447" t="str">
            <v>OR</v>
          </cell>
          <cell r="FJ13447" t="str">
            <v>Living Room/Family Room</v>
          </cell>
          <cell r="FK13447" t="str">
            <v>EISAq</v>
          </cell>
          <cell r="FL13447">
            <v>24190.38</v>
          </cell>
        </row>
        <row r="13448">
          <cell r="FI13448" t="str">
            <v>OR</v>
          </cell>
          <cell r="FJ13448" t="str">
            <v>Other</v>
          </cell>
          <cell r="FK13448" t="str">
            <v>EISAnqnx</v>
          </cell>
          <cell r="FL13448">
            <v>193523.04</v>
          </cell>
        </row>
        <row r="13449">
          <cell r="FI13449" t="str">
            <v>OR</v>
          </cell>
          <cell r="FJ13449" t="str">
            <v>Other</v>
          </cell>
          <cell r="FK13449" t="str">
            <v>EISAq</v>
          </cell>
          <cell r="FL13449">
            <v>48380.76</v>
          </cell>
        </row>
        <row r="13450">
          <cell r="FI13450" t="str">
            <v>WA</v>
          </cell>
          <cell r="FJ13450" t="str">
            <v>Bathroom</v>
          </cell>
          <cell r="FK13450" t="str">
            <v>EISAnqnx</v>
          </cell>
          <cell r="FL13450">
            <v>332798.88</v>
          </cell>
        </row>
        <row r="13451">
          <cell r="FI13451" t="str">
            <v>WA</v>
          </cell>
          <cell r="FJ13451" t="str">
            <v>Bathroom</v>
          </cell>
          <cell r="FK13451" t="str">
            <v>EISAq</v>
          </cell>
          <cell r="FL13451">
            <v>187199.37</v>
          </cell>
        </row>
        <row r="13452">
          <cell r="FI13452" t="str">
            <v>WA</v>
          </cell>
          <cell r="FJ13452" t="str">
            <v>Bathroom</v>
          </cell>
          <cell r="FK13452" t="str">
            <v>EISAx</v>
          </cell>
          <cell r="FL13452">
            <v>41599.86</v>
          </cell>
        </row>
        <row r="13453">
          <cell r="FI13453" t="str">
            <v>WA</v>
          </cell>
          <cell r="FJ13453" t="str">
            <v>Bedrooms</v>
          </cell>
          <cell r="FK13453" t="str">
            <v>EISAq</v>
          </cell>
          <cell r="FL13453">
            <v>62399.79</v>
          </cell>
        </row>
        <row r="13454">
          <cell r="FI13454" t="str">
            <v>WA</v>
          </cell>
          <cell r="FJ13454" t="str">
            <v>Bedrooms</v>
          </cell>
          <cell r="FK13454" t="str">
            <v>EISAx</v>
          </cell>
          <cell r="FL13454">
            <v>103999.65</v>
          </cell>
        </row>
        <row r="13455">
          <cell r="FI13455" t="str">
            <v>WA</v>
          </cell>
          <cell r="FJ13455" t="str">
            <v>Exterior</v>
          </cell>
          <cell r="FK13455" t="str">
            <v>EISAq</v>
          </cell>
          <cell r="FL13455">
            <v>457598.45999999996</v>
          </cell>
        </row>
        <row r="13456">
          <cell r="FI13456" t="str">
            <v>WA</v>
          </cell>
          <cell r="FJ13456" t="str">
            <v>Garage</v>
          </cell>
          <cell r="FK13456" t="str">
            <v>EISAnqnx</v>
          </cell>
          <cell r="FL13456">
            <v>207999.3</v>
          </cell>
        </row>
        <row r="13457">
          <cell r="FI13457" t="str">
            <v>WA</v>
          </cell>
          <cell r="FJ13457" t="str">
            <v>Garage</v>
          </cell>
          <cell r="FK13457" t="str">
            <v>EISAq</v>
          </cell>
          <cell r="FL13457">
            <v>166399.44</v>
          </cell>
        </row>
        <row r="13458">
          <cell r="FI13458" t="str">
            <v>WA</v>
          </cell>
          <cell r="FJ13458" t="str">
            <v>Kitchen</v>
          </cell>
          <cell r="FK13458" t="str">
            <v>EISAq</v>
          </cell>
          <cell r="FL13458">
            <v>274559.076</v>
          </cell>
        </row>
        <row r="13459">
          <cell r="FI13459" t="str">
            <v>WA</v>
          </cell>
          <cell r="FJ13459" t="str">
            <v>Living Room/Family Room</v>
          </cell>
          <cell r="FK13459" t="str">
            <v>EISAq</v>
          </cell>
          <cell r="FL13459">
            <v>93599.684999999998</v>
          </cell>
        </row>
        <row r="13460">
          <cell r="FI13460" t="str">
            <v>WA</v>
          </cell>
          <cell r="FJ13460" t="str">
            <v>Other</v>
          </cell>
          <cell r="FK13460" t="str">
            <v>EISAnqnx</v>
          </cell>
          <cell r="FL13460">
            <v>655197.79499999993</v>
          </cell>
        </row>
        <row r="13461">
          <cell r="FI13461" t="str">
            <v>WA</v>
          </cell>
          <cell r="FJ13461" t="str">
            <v>Other</v>
          </cell>
          <cell r="FK13461" t="str">
            <v>EISAq</v>
          </cell>
          <cell r="FL13461">
            <v>1451835.1140000001</v>
          </cell>
        </row>
        <row r="13462">
          <cell r="FI13462" t="str">
            <v>WA</v>
          </cell>
          <cell r="FJ13462" t="str">
            <v>Other</v>
          </cell>
          <cell r="FK13462" t="str">
            <v>EISAx</v>
          </cell>
          <cell r="FL13462">
            <v>239199.19500000001</v>
          </cell>
        </row>
        <row r="13463">
          <cell r="FI13463" t="str">
            <v>WA</v>
          </cell>
          <cell r="FJ13463" t="str">
            <v>Bathroom</v>
          </cell>
          <cell r="FK13463" t="str">
            <v>EISAnqnx</v>
          </cell>
          <cell r="FL13463">
            <v>142821.6</v>
          </cell>
        </row>
        <row r="13464">
          <cell r="FI13464" t="str">
            <v>WA</v>
          </cell>
          <cell r="FJ13464" t="str">
            <v>Bathroom</v>
          </cell>
          <cell r="FK13464" t="str">
            <v>EISAx</v>
          </cell>
          <cell r="FL13464">
            <v>866451.04</v>
          </cell>
        </row>
        <row r="13465">
          <cell r="FI13465" t="str">
            <v>WA</v>
          </cell>
          <cell r="FJ13465" t="str">
            <v>Bedrooms</v>
          </cell>
          <cell r="FK13465" t="str">
            <v>EISAx</v>
          </cell>
          <cell r="FL13465">
            <v>247557.44</v>
          </cell>
        </row>
        <row r="13466">
          <cell r="FI13466" t="str">
            <v>WA</v>
          </cell>
          <cell r="FJ13466" t="str">
            <v>Exterior</v>
          </cell>
          <cell r="FK13466" t="str">
            <v>EISAx</v>
          </cell>
          <cell r="FL13466">
            <v>285643.2</v>
          </cell>
        </row>
        <row r="13467">
          <cell r="FI13467" t="str">
            <v>WA</v>
          </cell>
          <cell r="FJ13467" t="str">
            <v>Kitchen</v>
          </cell>
          <cell r="FK13467" t="str">
            <v>EISAq</v>
          </cell>
          <cell r="FL13467">
            <v>57128.639999999999</v>
          </cell>
        </row>
        <row r="13468">
          <cell r="FI13468" t="str">
            <v>WA</v>
          </cell>
          <cell r="FJ13468" t="str">
            <v>Living Room/Family Room</v>
          </cell>
          <cell r="FK13468" t="str">
            <v>EISAnqnx</v>
          </cell>
          <cell r="FL13468">
            <v>304686.08000000002</v>
          </cell>
        </row>
        <row r="13469">
          <cell r="FI13469" t="str">
            <v>WA</v>
          </cell>
          <cell r="FJ13469" t="str">
            <v>Other</v>
          </cell>
          <cell r="FK13469" t="str">
            <v>EISAx</v>
          </cell>
          <cell r="FL13469">
            <v>371336.16</v>
          </cell>
        </row>
        <row r="13470">
          <cell r="FI13470" t="str">
            <v>OR</v>
          </cell>
          <cell r="FJ13470" t="str">
            <v>Bathroom</v>
          </cell>
          <cell r="FK13470" t="str">
            <v>EISAnqnx</v>
          </cell>
          <cell r="FL13470">
            <v>362855.7</v>
          </cell>
        </row>
        <row r="13471">
          <cell r="FI13471" t="str">
            <v>OR</v>
          </cell>
          <cell r="FJ13471" t="str">
            <v>Bathroom</v>
          </cell>
          <cell r="FK13471" t="str">
            <v>EISAq</v>
          </cell>
          <cell r="FL13471">
            <v>154818.432</v>
          </cell>
        </row>
        <row r="13472">
          <cell r="FI13472" t="str">
            <v>OR</v>
          </cell>
          <cell r="FJ13472" t="str">
            <v>Bedrooms</v>
          </cell>
          <cell r="FK13472" t="str">
            <v>EISAnqnx</v>
          </cell>
          <cell r="FL13472">
            <v>387046.08</v>
          </cell>
        </row>
        <row r="13473">
          <cell r="FI13473" t="str">
            <v>OR</v>
          </cell>
          <cell r="FJ13473" t="str">
            <v>Bedrooms</v>
          </cell>
          <cell r="FK13473" t="str">
            <v>EISAq</v>
          </cell>
          <cell r="FL13473">
            <v>179008.81200000001</v>
          </cell>
        </row>
        <row r="13474">
          <cell r="FI13474" t="str">
            <v>OR</v>
          </cell>
          <cell r="FJ13474" t="str">
            <v>Exterior</v>
          </cell>
          <cell r="FK13474" t="str">
            <v>EISAnqnx</v>
          </cell>
          <cell r="FL13474">
            <v>290284.56</v>
          </cell>
        </row>
        <row r="13475">
          <cell r="FI13475" t="str">
            <v>OR</v>
          </cell>
          <cell r="FJ13475" t="str">
            <v>Exterior</v>
          </cell>
          <cell r="FK13475" t="str">
            <v>EISAq</v>
          </cell>
          <cell r="FL13475">
            <v>232227.64799999999</v>
          </cell>
        </row>
        <row r="13476">
          <cell r="FI13476" t="str">
            <v>OR</v>
          </cell>
          <cell r="FJ13476" t="str">
            <v>Garage</v>
          </cell>
          <cell r="FK13476" t="str">
            <v>EISAnqnx</v>
          </cell>
          <cell r="FL13476">
            <v>96761.52</v>
          </cell>
        </row>
        <row r="13477">
          <cell r="FI13477" t="str">
            <v>OR</v>
          </cell>
          <cell r="FJ13477" t="str">
            <v>Garage</v>
          </cell>
          <cell r="FK13477" t="str">
            <v>EISAq</v>
          </cell>
          <cell r="FL13477">
            <v>67733.063999999998</v>
          </cell>
        </row>
        <row r="13478">
          <cell r="FI13478" t="str">
            <v>OR</v>
          </cell>
          <cell r="FJ13478" t="str">
            <v>Kitchen</v>
          </cell>
          <cell r="FK13478" t="str">
            <v>EISAq</v>
          </cell>
          <cell r="FL13478">
            <v>70958.448000000004</v>
          </cell>
        </row>
        <row r="13479">
          <cell r="FI13479" t="str">
            <v>OR</v>
          </cell>
          <cell r="FJ13479" t="str">
            <v>Living Room/Family Room</v>
          </cell>
          <cell r="FK13479" t="str">
            <v>EISAnqnx</v>
          </cell>
          <cell r="FL13479">
            <v>193523.04</v>
          </cell>
        </row>
        <row r="13480">
          <cell r="FI13480" t="str">
            <v>OR</v>
          </cell>
          <cell r="FJ13480" t="str">
            <v>Living Room/Family Room</v>
          </cell>
          <cell r="FK13480" t="str">
            <v>EISAq</v>
          </cell>
          <cell r="FL13480">
            <v>35479.224000000002</v>
          </cell>
        </row>
        <row r="13481">
          <cell r="FI13481" t="str">
            <v>OR</v>
          </cell>
          <cell r="FJ13481" t="str">
            <v>Other</v>
          </cell>
          <cell r="FK13481" t="str">
            <v>EISAnqnx</v>
          </cell>
          <cell r="FL13481">
            <v>225776.88</v>
          </cell>
        </row>
        <row r="13482">
          <cell r="FI13482" t="str">
            <v>OR</v>
          </cell>
          <cell r="FJ13482" t="str">
            <v>Other</v>
          </cell>
          <cell r="FK13482" t="str">
            <v>EISAq</v>
          </cell>
          <cell r="FL13482">
            <v>141916.89600000001</v>
          </cell>
        </row>
        <row r="13483">
          <cell r="FI13483" t="str">
            <v>OR</v>
          </cell>
          <cell r="FJ13483" t="str">
            <v>Bathroom</v>
          </cell>
          <cell r="FK13483" t="str">
            <v>EISAnqnx</v>
          </cell>
          <cell r="FL13483">
            <v>537221.42499999993</v>
          </cell>
        </row>
        <row r="13484">
          <cell r="FI13484" t="str">
            <v>OR</v>
          </cell>
          <cell r="FJ13484" t="str">
            <v>Bedrooms</v>
          </cell>
          <cell r="FK13484" t="str">
            <v>EISAnqnx</v>
          </cell>
          <cell r="FL13484">
            <v>3388627.4499999997</v>
          </cell>
        </row>
        <row r="13485">
          <cell r="FI13485" t="str">
            <v>OR</v>
          </cell>
          <cell r="FJ13485" t="str">
            <v>Exterior</v>
          </cell>
          <cell r="FK13485" t="str">
            <v>EISAnqnx</v>
          </cell>
          <cell r="FL13485">
            <v>4132472.5</v>
          </cell>
        </row>
        <row r="13486">
          <cell r="FI13486" t="str">
            <v>OR</v>
          </cell>
          <cell r="FJ13486" t="str">
            <v>Exterior</v>
          </cell>
          <cell r="FK13486" t="str">
            <v>EISAx</v>
          </cell>
          <cell r="FL13486">
            <v>2479483.5</v>
          </cell>
        </row>
        <row r="13487">
          <cell r="FI13487" t="str">
            <v>OR</v>
          </cell>
          <cell r="FJ13487" t="str">
            <v>Garage</v>
          </cell>
          <cell r="FK13487" t="str">
            <v>EISAq</v>
          </cell>
          <cell r="FL13487">
            <v>3967173.5999999996</v>
          </cell>
        </row>
        <row r="13488">
          <cell r="FI13488" t="str">
            <v>OR</v>
          </cell>
          <cell r="FJ13488" t="str">
            <v>Kitchen</v>
          </cell>
          <cell r="FK13488" t="str">
            <v>EISAnqnx</v>
          </cell>
          <cell r="FL13488">
            <v>909143.95</v>
          </cell>
        </row>
        <row r="13489">
          <cell r="FI13489" t="str">
            <v>OR</v>
          </cell>
          <cell r="FJ13489" t="str">
            <v>Kitchen</v>
          </cell>
          <cell r="FK13489" t="str">
            <v>EISAq</v>
          </cell>
          <cell r="FL13489">
            <v>190093.73499999999</v>
          </cell>
        </row>
        <row r="13490">
          <cell r="FI13490" t="str">
            <v>OR</v>
          </cell>
          <cell r="FJ13490" t="str">
            <v>Living Room/Family Room</v>
          </cell>
          <cell r="FK13490" t="str">
            <v>EISAnqnx</v>
          </cell>
          <cell r="FL13490">
            <v>2107560.9750000001</v>
          </cell>
        </row>
        <row r="13491">
          <cell r="FI13491" t="str">
            <v>OR</v>
          </cell>
          <cell r="FJ13491" t="str">
            <v>Living Room/Family Room</v>
          </cell>
          <cell r="FK13491" t="str">
            <v>EISAx</v>
          </cell>
          <cell r="FL13491">
            <v>1322391.2</v>
          </cell>
        </row>
        <row r="13492">
          <cell r="FI13492" t="str">
            <v>OR</v>
          </cell>
          <cell r="FJ13492" t="str">
            <v>Other</v>
          </cell>
          <cell r="FK13492" t="str">
            <v>EISAnqnx</v>
          </cell>
          <cell r="FL13492">
            <v>10744428.5</v>
          </cell>
        </row>
        <row r="13493">
          <cell r="FI13493" t="str">
            <v>OR</v>
          </cell>
          <cell r="FJ13493" t="str">
            <v>Other</v>
          </cell>
          <cell r="FK13493" t="str">
            <v>EISAx</v>
          </cell>
          <cell r="FL13493">
            <v>1322391.2</v>
          </cell>
        </row>
        <row r="13494">
          <cell r="FI13494" t="str">
            <v>MT</v>
          </cell>
          <cell r="FJ13494" t="str">
            <v>Bedrooms</v>
          </cell>
          <cell r="FK13494" t="str">
            <v>EISAnqnx</v>
          </cell>
          <cell r="FL13494">
            <v>549445.92000000004</v>
          </cell>
        </row>
        <row r="13495">
          <cell r="FI13495" t="str">
            <v>MT</v>
          </cell>
          <cell r="FJ13495" t="str">
            <v>Bedrooms</v>
          </cell>
          <cell r="FK13495" t="str">
            <v>EISAx</v>
          </cell>
          <cell r="FL13495">
            <v>480765.18000000005</v>
          </cell>
        </row>
        <row r="13496">
          <cell r="FI13496" t="str">
            <v>MT</v>
          </cell>
          <cell r="FJ13496" t="str">
            <v>Exterior</v>
          </cell>
          <cell r="FK13496" t="str">
            <v>EISAnqnx</v>
          </cell>
          <cell r="FL13496">
            <v>480765.18000000005</v>
          </cell>
        </row>
        <row r="13497">
          <cell r="FI13497" t="str">
            <v>MT</v>
          </cell>
          <cell r="FJ13497" t="str">
            <v>Garage</v>
          </cell>
          <cell r="FK13497" t="str">
            <v>EISAnqnx</v>
          </cell>
          <cell r="FL13497">
            <v>434978.02</v>
          </cell>
        </row>
        <row r="13498">
          <cell r="FI13498" t="str">
            <v>MT</v>
          </cell>
          <cell r="FJ13498" t="str">
            <v>Kitchen</v>
          </cell>
          <cell r="FK13498" t="str">
            <v>EISAnqnx</v>
          </cell>
          <cell r="FL13498">
            <v>412084.44000000006</v>
          </cell>
        </row>
        <row r="13499">
          <cell r="FI13499" t="str">
            <v>MT</v>
          </cell>
          <cell r="FJ13499" t="str">
            <v>Kitchen</v>
          </cell>
          <cell r="FK13499" t="str">
            <v>EISAx</v>
          </cell>
          <cell r="FL13499">
            <v>480765.18000000005</v>
          </cell>
        </row>
        <row r="13500">
          <cell r="FI13500" t="str">
            <v>MT</v>
          </cell>
          <cell r="FJ13500" t="str">
            <v>Living Room/Family Room</v>
          </cell>
          <cell r="FK13500" t="str">
            <v>EISAnqnx</v>
          </cell>
          <cell r="FL13500">
            <v>824168.88000000012</v>
          </cell>
        </row>
        <row r="13501">
          <cell r="FI13501" t="str">
            <v>MT</v>
          </cell>
          <cell r="FJ13501" t="str">
            <v>Living Room/Family Room</v>
          </cell>
          <cell r="FK13501" t="str">
            <v>EISAx</v>
          </cell>
          <cell r="FL13501">
            <v>892849.62000000011</v>
          </cell>
        </row>
        <row r="13502">
          <cell r="FI13502" t="str">
            <v>MT</v>
          </cell>
          <cell r="FJ13502" t="str">
            <v>Other</v>
          </cell>
          <cell r="FK13502" t="str">
            <v>EISAnqnx</v>
          </cell>
          <cell r="FL13502">
            <v>68680.740000000005</v>
          </cell>
        </row>
        <row r="13503">
          <cell r="FI13503" t="str">
            <v>MT</v>
          </cell>
          <cell r="FJ13503" t="str">
            <v>Other</v>
          </cell>
          <cell r="FK13503" t="str">
            <v>EISAq</v>
          </cell>
          <cell r="FL13503">
            <v>732594.56</v>
          </cell>
        </row>
        <row r="13504">
          <cell r="FI13504" t="str">
            <v>MT</v>
          </cell>
          <cell r="FJ13504" t="str">
            <v>Other</v>
          </cell>
          <cell r="FK13504" t="str">
            <v>EISAx</v>
          </cell>
          <cell r="FL13504">
            <v>618126.66</v>
          </cell>
        </row>
        <row r="13505">
          <cell r="FI13505" t="str">
            <v>OR</v>
          </cell>
          <cell r="FJ13505" t="str">
            <v>Bathroom</v>
          </cell>
          <cell r="FK13505" t="str">
            <v>EISAq</v>
          </cell>
          <cell r="FL13505">
            <v>90310.752000000008</v>
          </cell>
        </row>
        <row r="13506">
          <cell r="FI13506" t="str">
            <v>OR</v>
          </cell>
          <cell r="FJ13506" t="str">
            <v>Bedrooms</v>
          </cell>
          <cell r="FK13506" t="str">
            <v>EISAq</v>
          </cell>
          <cell r="FL13506">
            <v>135466.128</v>
          </cell>
        </row>
        <row r="13507">
          <cell r="FI13507" t="str">
            <v>OR</v>
          </cell>
          <cell r="FJ13507" t="str">
            <v>Bedrooms</v>
          </cell>
          <cell r="FK13507" t="str">
            <v>EISAx</v>
          </cell>
          <cell r="FL13507">
            <v>40317.300000000003</v>
          </cell>
        </row>
        <row r="13508">
          <cell r="FI13508" t="str">
            <v>OR</v>
          </cell>
          <cell r="FJ13508" t="str">
            <v>Exterior</v>
          </cell>
          <cell r="FK13508" t="str">
            <v>EISAnqnx</v>
          </cell>
          <cell r="FL13508">
            <v>290284.56</v>
          </cell>
        </row>
        <row r="13509">
          <cell r="FI13509" t="str">
            <v>OR</v>
          </cell>
          <cell r="FJ13509" t="str">
            <v>Garage</v>
          </cell>
          <cell r="FK13509" t="str">
            <v>EISAnqnx</v>
          </cell>
          <cell r="FL13509">
            <v>96761.52</v>
          </cell>
        </row>
        <row r="13510">
          <cell r="FI13510" t="str">
            <v>OR</v>
          </cell>
          <cell r="FJ13510" t="str">
            <v>Kitchen</v>
          </cell>
          <cell r="FK13510" t="str">
            <v>EISAnqnx</v>
          </cell>
          <cell r="FL13510">
            <v>322538.40000000002</v>
          </cell>
        </row>
        <row r="13511">
          <cell r="FI13511" t="str">
            <v>OR</v>
          </cell>
          <cell r="FJ13511" t="str">
            <v>Kitchen</v>
          </cell>
          <cell r="FK13511" t="str">
            <v>EISAq</v>
          </cell>
          <cell r="FL13511">
            <v>90310.752000000008</v>
          </cell>
        </row>
        <row r="13512">
          <cell r="FI13512" t="str">
            <v>OR</v>
          </cell>
          <cell r="FJ13512" t="str">
            <v>Living Room/Family Room</v>
          </cell>
          <cell r="FK13512" t="str">
            <v>EISAq</v>
          </cell>
          <cell r="FL13512">
            <v>45155.376000000004</v>
          </cell>
        </row>
        <row r="13513">
          <cell r="FI13513" t="str">
            <v>OR</v>
          </cell>
          <cell r="FJ13513" t="str">
            <v>Other</v>
          </cell>
          <cell r="FK13513" t="str">
            <v>EISAq</v>
          </cell>
          <cell r="FL13513">
            <v>45155.376000000004</v>
          </cell>
        </row>
        <row r="13514">
          <cell r="FI13514" t="str">
            <v>ID</v>
          </cell>
          <cell r="FJ13514" t="str">
            <v>Bathroom</v>
          </cell>
          <cell r="FK13514" t="str">
            <v>EISAnqnx</v>
          </cell>
          <cell r="FL13514">
            <v>1211444.48</v>
          </cell>
        </row>
        <row r="13515">
          <cell r="FI13515" t="str">
            <v>ID</v>
          </cell>
          <cell r="FJ13515" t="str">
            <v>Bathroom</v>
          </cell>
          <cell r="FK13515" t="str">
            <v>EISAx</v>
          </cell>
          <cell r="FL13515">
            <v>283932.3</v>
          </cell>
        </row>
        <row r="13516">
          <cell r="FI13516" t="str">
            <v>ID</v>
          </cell>
          <cell r="FJ13516" t="str">
            <v>Bedrooms</v>
          </cell>
          <cell r="FK13516" t="str">
            <v>EISAnqnx</v>
          </cell>
          <cell r="FL13516">
            <v>4164340.4</v>
          </cell>
        </row>
        <row r="13517">
          <cell r="FI13517" t="str">
            <v>ID</v>
          </cell>
          <cell r="FJ13517" t="str">
            <v>Bedrooms</v>
          </cell>
          <cell r="FK13517" t="str">
            <v>EISAq</v>
          </cell>
          <cell r="FL13517">
            <v>83286.808000000005</v>
          </cell>
        </row>
        <row r="13518">
          <cell r="FI13518" t="str">
            <v>ID</v>
          </cell>
          <cell r="FJ13518" t="str">
            <v>Bedrooms</v>
          </cell>
          <cell r="FK13518" t="str">
            <v>EISAx</v>
          </cell>
          <cell r="FL13518">
            <v>454291.68</v>
          </cell>
        </row>
        <row r="13519">
          <cell r="FI13519" t="str">
            <v>ID</v>
          </cell>
          <cell r="FJ13519" t="str">
            <v>Exterior</v>
          </cell>
          <cell r="FK13519" t="str">
            <v>EISAx</v>
          </cell>
          <cell r="FL13519">
            <v>1476447.96</v>
          </cell>
        </row>
        <row r="13520">
          <cell r="FI13520" t="str">
            <v>ID</v>
          </cell>
          <cell r="FJ13520" t="str">
            <v>Garage</v>
          </cell>
          <cell r="FK13520" t="str">
            <v>EISAnqnx</v>
          </cell>
          <cell r="FL13520">
            <v>1419661.5</v>
          </cell>
        </row>
        <row r="13521">
          <cell r="FI13521" t="str">
            <v>ID</v>
          </cell>
          <cell r="FJ13521" t="str">
            <v>Kitchen</v>
          </cell>
          <cell r="FK13521" t="str">
            <v>EISAnqnx</v>
          </cell>
          <cell r="FL13521">
            <v>378576.4</v>
          </cell>
        </row>
        <row r="13522">
          <cell r="FI13522" t="str">
            <v>ID</v>
          </cell>
          <cell r="FJ13522" t="str">
            <v>Living Room/Family Room</v>
          </cell>
          <cell r="FK13522" t="str">
            <v>EISAnqnx</v>
          </cell>
          <cell r="FL13522">
            <v>151430.56</v>
          </cell>
        </row>
        <row r="13523">
          <cell r="FI13523" t="str">
            <v>ID</v>
          </cell>
          <cell r="FJ13523" t="str">
            <v>Living Room/Family Room</v>
          </cell>
          <cell r="FK13523" t="str">
            <v>EISAq</v>
          </cell>
          <cell r="FL13523">
            <v>280146.53600000002</v>
          </cell>
        </row>
        <row r="13524">
          <cell r="FI13524" t="str">
            <v>ID</v>
          </cell>
          <cell r="FJ13524" t="str">
            <v>Living Room/Family Room</v>
          </cell>
          <cell r="FK13524" t="str">
            <v>EISAx</v>
          </cell>
          <cell r="FL13524">
            <v>151430.56</v>
          </cell>
        </row>
        <row r="13525">
          <cell r="FI13525" t="str">
            <v>ID</v>
          </cell>
          <cell r="FJ13525" t="str">
            <v>Other</v>
          </cell>
          <cell r="FK13525" t="str">
            <v>EISAnqnx</v>
          </cell>
          <cell r="FL13525">
            <v>2498604.2400000002</v>
          </cell>
        </row>
        <row r="13526">
          <cell r="FI13526" t="str">
            <v>ID</v>
          </cell>
          <cell r="FJ13526" t="str">
            <v>Other</v>
          </cell>
          <cell r="FK13526" t="str">
            <v>EISAq</v>
          </cell>
          <cell r="FL13526">
            <v>3520760.52</v>
          </cell>
        </row>
        <row r="13527">
          <cell r="FI13527" t="str">
            <v>ID</v>
          </cell>
          <cell r="FJ13527" t="str">
            <v>Other</v>
          </cell>
          <cell r="FK13527" t="str">
            <v>EISAx</v>
          </cell>
          <cell r="FL13527">
            <v>378576.4</v>
          </cell>
        </row>
        <row r="13528">
          <cell r="FI13528" t="str">
            <v>OR</v>
          </cell>
          <cell r="FJ13528" t="str">
            <v>Bathroom</v>
          </cell>
          <cell r="FK13528" t="str">
            <v>EISAnqnx</v>
          </cell>
          <cell r="FL13528">
            <v>818150.07499999995</v>
          </cell>
        </row>
        <row r="13529">
          <cell r="FI13529" t="str">
            <v>OR</v>
          </cell>
          <cell r="FJ13529" t="str">
            <v>Bathroom</v>
          </cell>
          <cell r="FK13529" t="str">
            <v>EISAq</v>
          </cell>
          <cell r="FL13529">
            <v>173255.31</v>
          </cell>
        </row>
        <row r="13530">
          <cell r="FI13530" t="str">
            <v>OR</v>
          </cell>
          <cell r="FJ13530" t="str">
            <v>Bathroom</v>
          </cell>
          <cell r="FK13530" t="str">
            <v>EISAx</v>
          </cell>
          <cell r="FL13530">
            <v>173255.31</v>
          </cell>
        </row>
        <row r="13531">
          <cell r="FI13531" t="str">
            <v>OR</v>
          </cell>
          <cell r="FJ13531" t="str">
            <v>Bedrooms</v>
          </cell>
          <cell r="FK13531" t="str">
            <v>EISAnqnx</v>
          </cell>
          <cell r="FL13531">
            <v>577517.69999999995</v>
          </cell>
        </row>
        <row r="13532">
          <cell r="FI13532" t="str">
            <v>OR</v>
          </cell>
          <cell r="FJ13532" t="str">
            <v>Bedrooms</v>
          </cell>
          <cell r="FK13532" t="str">
            <v>EISAq</v>
          </cell>
          <cell r="FL13532">
            <v>28875.884999999998</v>
          </cell>
        </row>
        <row r="13533">
          <cell r="FI13533" t="str">
            <v>OR</v>
          </cell>
          <cell r="FJ13533" t="str">
            <v>Bedrooms</v>
          </cell>
          <cell r="FK13533" t="str">
            <v>EISAx</v>
          </cell>
          <cell r="FL13533">
            <v>231007.08</v>
          </cell>
        </row>
        <row r="13534">
          <cell r="FI13534" t="str">
            <v>OR</v>
          </cell>
          <cell r="FJ13534" t="str">
            <v>Exterior</v>
          </cell>
          <cell r="FK13534" t="str">
            <v>EISAnqnx</v>
          </cell>
          <cell r="FL13534">
            <v>462014.16</v>
          </cell>
        </row>
        <row r="13535">
          <cell r="FI13535" t="str">
            <v>OR</v>
          </cell>
          <cell r="FJ13535" t="str">
            <v>Exterior</v>
          </cell>
          <cell r="FK13535" t="str">
            <v>EISAx</v>
          </cell>
          <cell r="FL13535">
            <v>125128.83499999999</v>
          </cell>
        </row>
        <row r="13536">
          <cell r="FI13536" t="str">
            <v>OR</v>
          </cell>
          <cell r="FJ13536" t="str">
            <v>Garage</v>
          </cell>
          <cell r="FK13536" t="str">
            <v>EISAq</v>
          </cell>
          <cell r="FL13536">
            <v>413887.685</v>
          </cell>
        </row>
        <row r="13537">
          <cell r="FI13537" t="str">
            <v>OR</v>
          </cell>
          <cell r="FJ13537" t="str">
            <v>Garage</v>
          </cell>
          <cell r="FK13537" t="str">
            <v>EISAx</v>
          </cell>
          <cell r="FL13537">
            <v>125128.83499999999</v>
          </cell>
        </row>
        <row r="13538">
          <cell r="FI13538" t="str">
            <v>OR</v>
          </cell>
          <cell r="FJ13538" t="str">
            <v>Kitchen</v>
          </cell>
          <cell r="FK13538" t="str">
            <v>EISAx</v>
          </cell>
          <cell r="FL13538">
            <v>750773.01</v>
          </cell>
        </row>
        <row r="13539">
          <cell r="FI13539" t="str">
            <v>OR</v>
          </cell>
          <cell r="FJ13539" t="str">
            <v>Living Room/Family Room</v>
          </cell>
          <cell r="FK13539" t="str">
            <v>EISAnqnx</v>
          </cell>
          <cell r="FL13539">
            <v>423512.98</v>
          </cell>
        </row>
        <row r="13540">
          <cell r="FI13540" t="str">
            <v>OR</v>
          </cell>
          <cell r="FJ13540" t="str">
            <v>Living Room/Family Room</v>
          </cell>
          <cell r="FK13540" t="str">
            <v>EISAq</v>
          </cell>
          <cell r="FL13540">
            <v>82777.536999999997</v>
          </cell>
        </row>
        <row r="13541">
          <cell r="FI13541" t="str">
            <v>OR</v>
          </cell>
          <cell r="FJ13541" t="str">
            <v>Other</v>
          </cell>
          <cell r="FK13541" t="str">
            <v>EISAnqnx</v>
          </cell>
          <cell r="FL13541">
            <v>3580609.7399999998</v>
          </cell>
        </row>
        <row r="13542">
          <cell r="FI13542" t="str">
            <v>OR</v>
          </cell>
          <cell r="FJ13542" t="str">
            <v>Other</v>
          </cell>
          <cell r="FK13542" t="str">
            <v>EISAq</v>
          </cell>
          <cell r="FL13542">
            <v>246407.552</v>
          </cell>
        </row>
        <row r="13543">
          <cell r="FI13543" t="str">
            <v>ID</v>
          </cell>
          <cell r="FJ13543" t="str">
            <v>Bathroom</v>
          </cell>
          <cell r="FK13543" t="str">
            <v>EISAq</v>
          </cell>
          <cell r="FL13543">
            <v>227145.84</v>
          </cell>
        </row>
        <row r="13544">
          <cell r="FI13544" t="str">
            <v>ID</v>
          </cell>
          <cell r="FJ13544" t="str">
            <v>Bedrooms</v>
          </cell>
          <cell r="FK13544" t="str">
            <v>EISAnqnx</v>
          </cell>
          <cell r="FL13544">
            <v>643579.88</v>
          </cell>
        </row>
        <row r="13545">
          <cell r="FI13545" t="str">
            <v>ID</v>
          </cell>
          <cell r="FJ13545" t="str">
            <v>Bedrooms</v>
          </cell>
          <cell r="FK13545" t="str">
            <v>EISAq</v>
          </cell>
          <cell r="FL13545">
            <v>170359.38</v>
          </cell>
        </row>
        <row r="13546">
          <cell r="FI13546" t="str">
            <v>ID</v>
          </cell>
          <cell r="FJ13546" t="str">
            <v>Exterior</v>
          </cell>
          <cell r="FK13546" t="str">
            <v>EISAnqnx</v>
          </cell>
          <cell r="FL13546">
            <v>1741451.44</v>
          </cell>
        </row>
        <row r="13547">
          <cell r="FI13547" t="str">
            <v>ID</v>
          </cell>
          <cell r="FJ13547" t="str">
            <v>Exterior</v>
          </cell>
          <cell r="FK13547" t="str">
            <v>EISAq</v>
          </cell>
          <cell r="FL13547">
            <v>56786.46</v>
          </cell>
        </row>
        <row r="13548">
          <cell r="FI13548" t="str">
            <v>ID</v>
          </cell>
          <cell r="FJ13548" t="str">
            <v>Exterior</v>
          </cell>
          <cell r="FK13548" t="str">
            <v>EISAx</v>
          </cell>
          <cell r="FL13548">
            <v>851796.9</v>
          </cell>
        </row>
        <row r="13549">
          <cell r="FI13549" t="str">
            <v>ID</v>
          </cell>
          <cell r="FJ13549" t="str">
            <v>Kitchen</v>
          </cell>
          <cell r="FK13549" t="str">
            <v>EISAq</v>
          </cell>
          <cell r="FL13549">
            <v>1362875.04</v>
          </cell>
        </row>
        <row r="13550">
          <cell r="FI13550" t="str">
            <v>ID</v>
          </cell>
          <cell r="FJ13550" t="str">
            <v>Living Room/Family Room</v>
          </cell>
          <cell r="FK13550" t="str">
            <v>EISAnqnx</v>
          </cell>
          <cell r="FL13550">
            <v>908583.36</v>
          </cell>
        </row>
        <row r="13551">
          <cell r="FI13551" t="str">
            <v>ID</v>
          </cell>
          <cell r="FJ13551" t="str">
            <v>Living Room/Family Room</v>
          </cell>
          <cell r="FK13551" t="str">
            <v>EISAq</v>
          </cell>
          <cell r="FL13551">
            <v>56786.46</v>
          </cell>
        </row>
        <row r="13552">
          <cell r="FI13552" t="str">
            <v>ID</v>
          </cell>
          <cell r="FJ13552" t="str">
            <v>Other</v>
          </cell>
          <cell r="FK13552" t="str">
            <v>EISAq</v>
          </cell>
          <cell r="FL13552">
            <v>227145.84</v>
          </cell>
        </row>
        <row r="13553">
          <cell r="FI13553" t="str">
            <v>ID</v>
          </cell>
          <cell r="FJ13553" t="str">
            <v>Other</v>
          </cell>
          <cell r="FK13553" t="str">
            <v>EISAx</v>
          </cell>
          <cell r="FL13553">
            <v>1514305.6</v>
          </cell>
        </row>
        <row r="13554">
          <cell r="FI13554" t="str">
            <v>OR</v>
          </cell>
          <cell r="FJ13554" t="str">
            <v>Bathroom</v>
          </cell>
          <cell r="FK13554" t="str">
            <v>EISAnqnx</v>
          </cell>
          <cell r="FL13554">
            <v>967615.2</v>
          </cell>
        </row>
        <row r="13555">
          <cell r="FI13555" t="str">
            <v>OR</v>
          </cell>
          <cell r="FJ13555" t="str">
            <v>Bathroom</v>
          </cell>
          <cell r="FK13555" t="str">
            <v>EISAx</v>
          </cell>
          <cell r="FL13555">
            <v>201586.5</v>
          </cell>
        </row>
        <row r="13556">
          <cell r="FI13556" t="str">
            <v>OR</v>
          </cell>
          <cell r="FJ13556" t="str">
            <v>Bedrooms</v>
          </cell>
          <cell r="FK13556" t="str">
            <v>EISAnqnx</v>
          </cell>
          <cell r="FL13556">
            <v>564442.19999999995</v>
          </cell>
        </row>
        <row r="13557">
          <cell r="FI13557" t="str">
            <v>OR</v>
          </cell>
          <cell r="FJ13557" t="str">
            <v>Bedrooms</v>
          </cell>
          <cell r="FK13557" t="str">
            <v>EISAx</v>
          </cell>
          <cell r="FL13557">
            <v>580569.12</v>
          </cell>
        </row>
        <row r="13558">
          <cell r="FI13558" t="str">
            <v>OR</v>
          </cell>
          <cell r="FJ13558" t="str">
            <v>Exterior</v>
          </cell>
          <cell r="FK13558" t="str">
            <v>EISAq</v>
          </cell>
          <cell r="FL13558">
            <v>609597.576</v>
          </cell>
        </row>
        <row r="13559">
          <cell r="FI13559" t="str">
            <v>OR</v>
          </cell>
          <cell r="FJ13559" t="str">
            <v>Garage</v>
          </cell>
          <cell r="FK13559" t="str">
            <v>EISAnqnx</v>
          </cell>
          <cell r="FL13559">
            <v>0</v>
          </cell>
        </row>
        <row r="13560">
          <cell r="FI13560" t="str">
            <v>OR</v>
          </cell>
          <cell r="FJ13560" t="str">
            <v>Kitchen</v>
          </cell>
          <cell r="FK13560" t="str">
            <v>EISAx</v>
          </cell>
          <cell r="FL13560">
            <v>838599.84</v>
          </cell>
        </row>
        <row r="13561">
          <cell r="FI13561" t="str">
            <v>OR</v>
          </cell>
          <cell r="FJ13561" t="str">
            <v>Living Room/Family Room</v>
          </cell>
          <cell r="FK13561" t="str">
            <v>EISAnqnx</v>
          </cell>
          <cell r="FL13561">
            <v>209649.96</v>
          </cell>
        </row>
        <row r="13562">
          <cell r="FI13562" t="str">
            <v>OR</v>
          </cell>
          <cell r="FJ13562" t="str">
            <v>Living Room/Family Room</v>
          </cell>
          <cell r="FK13562" t="str">
            <v>EISAx</v>
          </cell>
          <cell r="FL13562">
            <v>870853.68</v>
          </cell>
        </row>
        <row r="13563">
          <cell r="FI13563" t="str">
            <v>OR</v>
          </cell>
          <cell r="FJ13563" t="str">
            <v>Other</v>
          </cell>
          <cell r="FK13563" t="str">
            <v>EISAnqnx</v>
          </cell>
          <cell r="FL13563">
            <v>322538.40000000002</v>
          </cell>
        </row>
        <row r="13564">
          <cell r="FI13564" t="str">
            <v>OR</v>
          </cell>
          <cell r="FJ13564" t="str">
            <v>Other</v>
          </cell>
          <cell r="FK13564" t="str">
            <v>EISAq</v>
          </cell>
          <cell r="FL13564">
            <v>229002.264</v>
          </cell>
        </row>
        <row r="13565">
          <cell r="FI13565" t="str">
            <v>OR</v>
          </cell>
          <cell r="FJ13565" t="str">
            <v>Other</v>
          </cell>
          <cell r="FK13565" t="str">
            <v>EISAx</v>
          </cell>
          <cell r="FL13565">
            <v>290284.56</v>
          </cell>
        </row>
        <row r="13566">
          <cell r="FI13566" t="str">
            <v>WA</v>
          </cell>
          <cell r="FJ13566" t="str">
            <v>Bathroom</v>
          </cell>
          <cell r="FK13566" t="str">
            <v>EISAnqnx</v>
          </cell>
          <cell r="FL13566">
            <v>1447258.8800000001</v>
          </cell>
        </row>
        <row r="13567">
          <cell r="FI13567" t="str">
            <v>WA</v>
          </cell>
          <cell r="FJ13567" t="str">
            <v>Bathroom</v>
          </cell>
          <cell r="FK13567" t="str">
            <v>EISAq</v>
          </cell>
          <cell r="FL13567">
            <v>114257.28</v>
          </cell>
        </row>
        <row r="13568">
          <cell r="FI13568" t="str">
            <v>WA</v>
          </cell>
          <cell r="FJ13568" t="str">
            <v>Bathroom</v>
          </cell>
          <cell r="FK13568" t="str">
            <v>EISAx</v>
          </cell>
          <cell r="FL13568">
            <v>190428.79999999999</v>
          </cell>
        </row>
        <row r="13569">
          <cell r="FI13569" t="str">
            <v>WA</v>
          </cell>
          <cell r="FJ13569" t="str">
            <v>Bedrooms</v>
          </cell>
          <cell r="FK13569" t="str">
            <v>EISAnqnx</v>
          </cell>
          <cell r="FL13569">
            <v>533200.64000000001</v>
          </cell>
        </row>
        <row r="13570">
          <cell r="FI13570" t="str">
            <v>WA</v>
          </cell>
          <cell r="FJ13570" t="str">
            <v>Bedrooms</v>
          </cell>
          <cell r="FK13570" t="str">
            <v>EISAq</v>
          </cell>
          <cell r="FL13570">
            <v>1013081.216</v>
          </cell>
        </row>
        <row r="13571">
          <cell r="FI13571" t="str">
            <v>WA</v>
          </cell>
          <cell r="FJ13571" t="str">
            <v>Bedrooms</v>
          </cell>
          <cell r="FK13571" t="str">
            <v>EISAx</v>
          </cell>
          <cell r="FL13571">
            <v>533200.64000000001</v>
          </cell>
        </row>
        <row r="13572">
          <cell r="FI13572" t="str">
            <v>WA</v>
          </cell>
          <cell r="FJ13572" t="str">
            <v>Exterior</v>
          </cell>
          <cell r="FK13572" t="str">
            <v>EISAx</v>
          </cell>
          <cell r="FL13572">
            <v>2837389.12</v>
          </cell>
        </row>
        <row r="13573">
          <cell r="FI13573" t="str">
            <v>WA</v>
          </cell>
          <cell r="FJ13573" t="str">
            <v>Garage</v>
          </cell>
          <cell r="FK13573" t="str">
            <v>EISAq</v>
          </cell>
          <cell r="FL13573">
            <v>3313461.12</v>
          </cell>
        </row>
        <row r="13574">
          <cell r="FI13574" t="str">
            <v>WA</v>
          </cell>
          <cell r="FJ13574" t="str">
            <v>Kitchen</v>
          </cell>
          <cell r="FK13574" t="str">
            <v>EISAnqnx</v>
          </cell>
          <cell r="FL13574">
            <v>76171.520000000004</v>
          </cell>
        </row>
        <row r="13575">
          <cell r="FI13575" t="str">
            <v>WA</v>
          </cell>
          <cell r="FJ13575" t="str">
            <v>Kitchen</v>
          </cell>
          <cell r="FK13575" t="str">
            <v>EISAq</v>
          </cell>
          <cell r="FL13575">
            <v>304686.08000000002</v>
          </cell>
        </row>
        <row r="13576">
          <cell r="FI13576" t="str">
            <v>WA</v>
          </cell>
          <cell r="FJ13576" t="str">
            <v>Kitchen</v>
          </cell>
          <cell r="FK13576" t="str">
            <v>EISAx</v>
          </cell>
          <cell r="FL13576">
            <v>371336.16</v>
          </cell>
        </row>
        <row r="13577">
          <cell r="FI13577" t="str">
            <v>WA</v>
          </cell>
          <cell r="FJ13577" t="str">
            <v>Living Room/Family Room</v>
          </cell>
          <cell r="FK13577" t="str">
            <v>EISAnqnx</v>
          </cell>
          <cell r="FL13577">
            <v>990229.76</v>
          </cell>
        </row>
        <row r="13578">
          <cell r="FI13578" t="str">
            <v>WA</v>
          </cell>
          <cell r="FJ13578" t="str">
            <v>Living Room/Family Room</v>
          </cell>
          <cell r="FK13578" t="str">
            <v>EISAq</v>
          </cell>
          <cell r="FL13578">
            <v>114257.28</v>
          </cell>
        </row>
        <row r="13579">
          <cell r="FI13579" t="str">
            <v>WA</v>
          </cell>
          <cell r="FJ13579" t="str">
            <v>Other</v>
          </cell>
          <cell r="FK13579" t="str">
            <v>EISAnqnx</v>
          </cell>
          <cell r="FL13579">
            <v>1828116.48</v>
          </cell>
        </row>
        <row r="13580">
          <cell r="FI13580" t="str">
            <v>WA</v>
          </cell>
          <cell r="FJ13580" t="str">
            <v>Other</v>
          </cell>
          <cell r="FK13580" t="str">
            <v>EISAq</v>
          </cell>
          <cell r="FL13580">
            <v>2523181.6</v>
          </cell>
        </row>
        <row r="13581">
          <cell r="FI13581" t="str">
            <v>OR</v>
          </cell>
          <cell r="FJ13581" t="str">
            <v>Bathroom</v>
          </cell>
          <cell r="FK13581" t="str">
            <v>EISAnqnx</v>
          </cell>
          <cell r="FL13581">
            <v>577517.69999999995</v>
          </cell>
        </row>
        <row r="13582">
          <cell r="FI13582" t="str">
            <v>OR</v>
          </cell>
          <cell r="FJ13582" t="str">
            <v>Bedrooms</v>
          </cell>
          <cell r="FK13582" t="str">
            <v>EISAnqnx</v>
          </cell>
          <cell r="FL13582">
            <v>346510.62</v>
          </cell>
        </row>
        <row r="13583">
          <cell r="FI13583" t="str">
            <v>OR</v>
          </cell>
          <cell r="FJ13583" t="str">
            <v>Bedrooms</v>
          </cell>
          <cell r="FK13583" t="str">
            <v>EISAq</v>
          </cell>
          <cell r="FL13583">
            <v>115503.54</v>
          </cell>
        </row>
        <row r="13584">
          <cell r="FI13584" t="str">
            <v>OR</v>
          </cell>
          <cell r="FJ13584" t="str">
            <v>Exterior</v>
          </cell>
          <cell r="FK13584" t="str">
            <v>EISAq</v>
          </cell>
          <cell r="FL13584">
            <v>53901.652000000002</v>
          </cell>
        </row>
        <row r="13585">
          <cell r="FI13585" t="str">
            <v>OR</v>
          </cell>
          <cell r="FJ13585" t="str">
            <v>Exterior</v>
          </cell>
          <cell r="FK13585" t="str">
            <v>EISAx</v>
          </cell>
          <cell r="FL13585">
            <v>462014.16</v>
          </cell>
        </row>
        <row r="13586">
          <cell r="FI13586" t="str">
            <v>OR</v>
          </cell>
          <cell r="FJ13586" t="str">
            <v>Garage</v>
          </cell>
          <cell r="FK13586" t="str">
            <v>EISAq</v>
          </cell>
          <cell r="FL13586">
            <v>0</v>
          </cell>
        </row>
        <row r="13587">
          <cell r="FI13587" t="str">
            <v>OR</v>
          </cell>
          <cell r="FJ13587" t="str">
            <v>Kitchen</v>
          </cell>
          <cell r="FK13587" t="str">
            <v>EISAnqnx</v>
          </cell>
          <cell r="FL13587">
            <v>231007.08</v>
          </cell>
        </row>
        <row r="13588">
          <cell r="FI13588" t="str">
            <v>OR</v>
          </cell>
          <cell r="FJ13588" t="str">
            <v>Kitchen</v>
          </cell>
          <cell r="FK13588" t="str">
            <v>EISAq</v>
          </cell>
          <cell r="FL13588">
            <v>154004.72</v>
          </cell>
        </row>
        <row r="13589">
          <cell r="FI13589" t="str">
            <v>OR</v>
          </cell>
          <cell r="FJ13589" t="str">
            <v>Living Room/Family Room</v>
          </cell>
          <cell r="FK13589" t="str">
            <v>EISAnqnx</v>
          </cell>
          <cell r="FL13589">
            <v>539016.52</v>
          </cell>
        </row>
        <row r="13590">
          <cell r="FI13590" t="str">
            <v>OR</v>
          </cell>
          <cell r="FJ13590" t="str">
            <v>Living Room/Family Room</v>
          </cell>
          <cell r="FK13590" t="str">
            <v>EISAq</v>
          </cell>
          <cell r="FL13590">
            <v>57751.77</v>
          </cell>
        </row>
        <row r="13591">
          <cell r="FI13591" t="str">
            <v>OR</v>
          </cell>
          <cell r="FJ13591" t="str">
            <v>Other</v>
          </cell>
          <cell r="FK13591" t="str">
            <v>EISAnqnx</v>
          </cell>
          <cell r="FL13591">
            <v>115503.54</v>
          </cell>
        </row>
        <row r="13592">
          <cell r="FI13592" t="str">
            <v>MT</v>
          </cell>
          <cell r="FJ13592" t="str">
            <v>Bathroom</v>
          </cell>
          <cell r="FK13592" t="str">
            <v>EISAnqnx</v>
          </cell>
          <cell r="FL13592">
            <v>990861.99</v>
          </cell>
        </row>
        <row r="13593">
          <cell r="FI13593" t="str">
            <v>MT</v>
          </cell>
          <cell r="FJ13593" t="str">
            <v>Bathroom</v>
          </cell>
          <cell r="FK13593" t="str">
            <v>EISAq</v>
          </cell>
          <cell r="FL13593">
            <v>174732.652</v>
          </cell>
        </row>
        <row r="13594">
          <cell r="FI13594" t="str">
            <v>MT</v>
          </cell>
          <cell r="FJ13594" t="str">
            <v>Bedrooms</v>
          </cell>
          <cell r="FK13594" t="str">
            <v>EISAnqnx</v>
          </cell>
          <cell r="FL13594">
            <v>532721.5</v>
          </cell>
        </row>
        <row r="13595">
          <cell r="FI13595" t="str">
            <v>MT</v>
          </cell>
          <cell r="FJ13595" t="str">
            <v>Bedrooms</v>
          </cell>
          <cell r="FK13595" t="str">
            <v>EISAx</v>
          </cell>
          <cell r="FL13595">
            <v>213088.6</v>
          </cell>
        </row>
        <row r="13596">
          <cell r="FI13596" t="str">
            <v>MT</v>
          </cell>
          <cell r="FJ13596" t="str">
            <v>Exterior</v>
          </cell>
          <cell r="FK13596" t="str">
            <v>EISAnqnx</v>
          </cell>
          <cell r="FL13596">
            <v>511412.64</v>
          </cell>
        </row>
        <row r="13597">
          <cell r="FI13597" t="str">
            <v>MT</v>
          </cell>
          <cell r="FJ13597" t="str">
            <v>Garage</v>
          </cell>
          <cell r="FK13597" t="str">
            <v>EISAnqnx</v>
          </cell>
          <cell r="FL13597">
            <v>404868.33999999997</v>
          </cell>
        </row>
        <row r="13598">
          <cell r="FI13598" t="str">
            <v>MT</v>
          </cell>
          <cell r="FJ13598" t="str">
            <v>Kitchen</v>
          </cell>
          <cell r="FK13598" t="str">
            <v>EISAq</v>
          </cell>
          <cell r="FL13598">
            <v>511412.64</v>
          </cell>
        </row>
        <row r="13599">
          <cell r="FI13599" t="str">
            <v>MT</v>
          </cell>
          <cell r="FJ13599" t="str">
            <v>Living Room/Family Room</v>
          </cell>
          <cell r="FK13599" t="str">
            <v>EISAnqnx</v>
          </cell>
          <cell r="FL13599">
            <v>681883.52</v>
          </cell>
        </row>
        <row r="13600">
          <cell r="FI13600" t="str">
            <v>MT</v>
          </cell>
          <cell r="FJ13600" t="str">
            <v>Living Room/Family Room</v>
          </cell>
          <cell r="FK13600" t="str">
            <v>EISAq</v>
          </cell>
          <cell r="FL13600">
            <v>383559.48</v>
          </cell>
        </row>
        <row r="13601">
          <cell r="FI13601" t="str">
            <v>MT</v>
          </cell>
          <cell r="FJ13601" t="str">
            <v>Living Room/Family Room</v>
          </cell>
          <cell r="FK13601" t="str">
            <v>EISAx</v>
          </cell>
          <cell r="FL13601">
            <v>575339.22</v>
          </cell>
        </row>
        <row r="13602">
          <cell r="FI13602" t="str">
            <v>MT</v>
          </cell>
          <cell r="FJ13602" t="str">
            <v>Other</v>
          </cell>
          <cell r="FK13602" t="str">
            <v>EISAnqnx</v>
          </cell>
          <cell r="FL13602">
            <v>1438348.05</v>
          </cell>
        </row>
        <row r="13603">
          <cell r="FI13603" t="str">
            <v>MT</v>
          </cell>
          <cell r="FJ13603" t="str">
            <v>Other</v>
          </cell>
          <cell r="FK13603" t="str">
            <v>EISAq</v>
          </cell>
          <cell r="FL13603">
            <v>701061.49399999995</v>
          </cell>
        </row>
        <row r="13604">
          <cell r="FI13604" t="str">
            <v>MT</v>
          </cell>
          <cell r="FJ13604" t="str">
            <v>Other</v>
          </cell>
          <cell r="FK13604" t="str">
            <v>EISAx</v>
          </cell>
          <cell r="FL13604">
            <v>1321149.32</v>
          </cell>
        </row>
        <row r="13605">
          <cell r="FI13605" t="str">
            <v>MT</v>
          </cell>
          <cell r="FJ13605" t="str">
            <v>Bathroom</v>
          </cell>
          <cell r="FK13605" t="str">
            <v>EISAq</v>
          </cell>
          <cell r="FL13605">
            <v>17170.185000000001</v>
          </cell>
        </row>
        <row r="13606">
          <cell r="FI13606" t="str">
            <v>MT</v>
          </cell>
          <cell r="FJ13606" t="str">
            <v>Bedrooms</v>
          </cell>
          <cell r="FK13606" t="str">
            <v>EISAq</v>
          </cell>
          <cell r="FL13606">
            <v>84706.246000000014</v>
          </cell>
        </row>
        <row r="13607">
          <cell r="FI13607" t="str">
            <v>MT</v>
          </cell>
          <cell r="FJ13607" t="str">
            <v>Exterior</v>
          </cell>
          <cell r="FK13607" t="str">
            <v>EISAnqnx</v>
          </cell>
          <cell r="FL13607">
            <v>297616.54000000004</v>
          </cell>
        </row>
        <row r="13608">
          <cell r="FI13608" t="str">
            <v>MT</v>
          </cell>
          <cell r="FJ13608" t="str">
            <v>Kitchen</v>
          </cell>
          <cell r="FK13608" t="str">
            <v>EISAq</v>
          </cell>
          <cell r="FL13608">
            <v>25182.938000000002</v>
          </cell>
        </row>
        <row r="13609">
          <cell r="FI13609" t="str">
            <v>MT</v>
          </cell>
          <cell r="FJ13609" t="str">
            <v>Living Room/Family Room</v>
          </cell>
          <cell r="FK13609" t="str">
            <v>EISAq</v>
          </cell>
          <cell r="FL13609">
            <v>84706.246000000014</v>
          </cell>
        </row>
        <row r="13610">
          <cell r="FI13610" t="str">
            <v>MT</v>
          </cell>
          <cell r="FJ13610" t="str">
            <v>Other</v>
          </cell>
          <cell r="FK13610" t="str">
            <v>EISAq</v>
          </cell>
          <cell r="FL13610">
            <v>17170.185000000001</v>
          </cell>
        </row>
        <row r="13611">
          <cell r="FI13611" t="str">
            <v>ID</v>
          </cell>
          <cell r="FJ13611" t="str">
            <v>Bathroom</v>
          </cell>
          <cell r="FK13611" t="str">
            <v>EISAnqnx</v>
          </cell>
          <cell r="FL13611">
            <v>1025519.8999999999</v>
          </cell>
        </row>
        <row r="13612">
          <cell r="FI13612" t="str">
            <v>ID</v>
          </cell>
          <cell r="FJ13612" t="str">
            <v>Bathroom</v>
          </cell>
          <cell r="FK13612" t="str">
            <v>EISAx</v>
          </cell>
          <cell r="FL13612">
            <v>417362.75</v>
          </cell>
        </row>
        <row r="13613">
          <cell r="FI13613" t="str">
            <v>ID</v>
          </cell>
          <cell r="FJ13613" t="str">
            <v>Bedrooms</v>
          </cell>
          <cell r="FK13613" t="str">
            <v>EISAnqnx</v>
          </cell>
          <cell r="FL13613">
            <v>1287862.2</v>
          </cell>
        </row>
        <row r="13614">
          <cell r="FI13614" t="str">
            <v>ID</v>
          </cell>
          <cell r="FJ13614" t="str">
            <v>Bedrooms</v>
          </cell>
          <cell r="FK13614" t="str">
            <v>EISAx</v>
          </cell>
          <cell r="FL13614">
            <v>202719.05</v>
          </cell>
        </row>
        <row r="13615">
          <cell r="FI13615" t="str">
            <v>ID</v>
          </cell>
          <cell r="FJ13615" t="str">
            <v>Exterior</v>
          </cell>
          <cell r="FK13615" t="str">
            <v>EISAx</v>
          </cell>
          <cell r="FL13615">
            <v>900311.07499999995</v>
          </cell>
        </row>
        <row r="13616">
          <cell r="FI13616" t="str">
            <v>ID</v>
          </cell>
          <cell r="FJ13616" t="str">
            <v>Garage</v>
          </cell>
          <cell r="FK13616" t="str">
            <v>EISAnqnx</v>
          </cell>
          <cell r="FL13616">
            <v>679705.04999999993</v>
          </cell>
        </row>
        <row r="13617">
          <cell r="FI13617" t="str">
            <v>ID</v>
          </cell>
          <cell r="FJ13617" t="str">
            <v>Kitchen</v>
          </cell>
          <cell r="FK13617" t="str">
            <v>EISAq</v>
          </cell>
          <cell r="FL13617">
            <v>89434.875</v>
          </cell>
        </row>
        <row r="13618">
          <cell r="FI13618" t="str">
            <v>ID</v>
          </cell>
          <cell r="FJ13618" t="str">
            <v>Kitchen</v>
          </cell>
          <cell r="FK13618" t="str">
            <v>EISAx</v>
          </cell>
          <cell r="FL13618">
            <v>721441.32499999995</v>
          </cell>
        </row>
        <row r="13619">
          <cell r="FI13619" t="str">
            <v>ID</v>
          </cell>
          <cell r="FJ13619" t="str">
            <v>Living Room/Family Room</v>
          </cell>
          <cell r="FK13619" t="str">
            <v>EISAnqnx</v>
          </cell>
          <cell r="FL13619">
            <v>1395184.0499999998</v>
          </cell>
        </row>
        <row r="13620">
          <cell r="FI13620" t="str">
            <v>ID</v>
          </cell>
          <cell r="FJ13620" t="str">
            <v>Living Room/Family Room</v>
          </cell>
          <cell r="FK13620" t="str">
            <v>EISAx</v>
          </cell>
          <cell r="FL13620">
            <v>590270.17499999993</v>
          </cell>
        </row>
        <row r="13621">
          <cell r="FI13621" t="str">
            <v>ID</v>
          </cell>
          <cell r="FJ13621" t="str">
            <v>Other</v>
          </cell>
          <cell r="FK13621" t="str">
            <v>EISAnqnx</v>
          </cell>
          <cell r="FL13621">
            <v>1234201.2749999999</v>
          </cell>
        </row>
        <row r="13622">
          <cell r="FI13622" t="str">
            <v>ID</v>
          </cell>
          <cell r="FJ13622" t="str">
            <v>Other</v>
          </cell>
          <cell r="FK13622" t="str">
            <v>EISAq</v>
          </cell>
          <cell r="FL13622">
            <v>95397.2</v>
          </cell>
        </row>
        <row r="13623">
          <cell r="FI13623" t="str">
            <v>ID</v>
          </cell>
          <cell r="FJ13623" t="str">
            <v>Other</v>
          </cell>
          <cell r="FK13623" t="str">
            <v>EISAx</v>
          </cell>
          <cell r="FL13623">
            <v>798951.54999999993</v>
          </cell>
        </row>
        <row r="13624">
          <cell r="FI13624" t="str">
            <v>WA</v>
          </cell>
          <cell r="FJ13624" t="str">
            <v>Bathroom</v>
          </cell>
          <cell r="FK13624" t="str">
            <v>EISAnqnx</v>
          </cell>
          <cell r="FL13624">
            <v>748797.48</v>
          </cell>
        </row>
        <row r="13625">
          <cell r="FI13625" t="str">
            <v>WA</v>
          </cell>
          <cell r="FJ13625" t="str">
            <v>Bathroom</v>
          </cell>
          <cell r="FK13625" t="str">
            <v>EISAq</v>
          </cell>
          <cell r="FL13625">
            <v>93599.684999999998</v>
          </cell>
        </row>
        <row r="13626">
          <cell r="FI13626" t="str">
            <v>WA</v>
          </cell>
          <cell r="FJ13626" t="str">
            <v>Bathroom</v>
          </cell>
          <cell r="FK13626" t="str">
            <v>EISAx</v>
          </cell>
          <cell r="FL13626">
            <v>291199.02</v>
          </cell>
        </row>
        <row r="13627">
          <cell r="FI13627" t="str">
            <v>WA</v>
          </cell>
          <cell r="FJ13627" t="str">
            <v>Bedrooms</v>
          </cell>
          <cell r="FK13627" t="str">
            <v>EISAnqnx</v>
          </cell>
          <cell r="FL13627">
            <v>1081596.3599999999</v>
          </cell>
        </row>
        <row r="13628">
          <cell r="FI13628" t="str">
            <v>WA</v>
          </cell>
          <cell r="FJ13628" t="str">
            <v>Bedrooms</v>
          </cell>
          <cell r="FK13628" t="str">
            <v>EISAq</v>
          </cell>
          <cell r="FL13628">
            <v>76959.740999999995</v>
          </cell>
        </row>
        <row r="13629">
          <cell r="FI13629" t="str">
            <v>WA</v>
          </cell>
          <cell r="FJ13629" t="str">
            <v>Exterior</v>
          </cell>
          <cell r="FK13629" t="str">
            <v>EISAx</v>
          </cell>
          <cell r="FL13629">
            <v>935996.85</v>
          </cell>
        </row>
        <row r="13630">
          <cell r="FI13630" t="str">
            <v>WA</v>
          </cell>
          <cell r="FJ13630" t="str">
            <v>Garage</v>
          </cell>
          <cell r="FK13630" t="str">
            <v>EISAq</v>
          </cell>
          <cell r="FL13630">
            <v>183039.38399999999</v>
          </cell>
        </row>
        <row r="13631">
          <cell r="FI13631" t="str">
            <v>WA</v>
          </cell>
          <cell r="FJ13631" t="str">
            <v>Kitchen</v>
          </cell>
          <cell r="FK13631" t="str">
            <v>EISAx</v>
          </cell>
          <cell r="FL13631">
            <v>1102396.29</v>
          </cell>
        </row>
        <row r="13632">
          <cell r="FI13632" t="str">
            <v>WA</v>
          </cell>
          <cell r="FJ13632" t="str">
            <v>Living Room/Family Room</v>
          </cell>
          <cell r="FK13632" t="str">
            <v>EISAnqnx</v>
          </cell>
          <cell r="FL13632">
            <v>83199.72</v>
          </cell>
        </row>
        <row r="13633">
          <cell r="FI13633" t="str">
            <v>WA</v>
          </cell>
          <cell r="FJ13633" t="str">
            <v>Living Room/Family Room</v>
          </cell>
          <cell r="FK13633" t="str">
            <v>EISAq</v>
          </cell>
          <cell r="FL13633">
            <v>137279.538</v>
          </cell>
        </row>
        <row r="13634">
          <cell r="FI13634" t="str">
            <v>WA</v>
          </cell>
          <cell r="FJ13634" t="str">
            <v>Living Room/Family Room</v>
          </cell>
          <cell r="FK13634" t="str">
            <v>EISAx</v>
          </cell>
          <cell r="FL13634">
            <v>935996.85</v>
          </cell>
        </row>
        <row r="13635">
          <cell r="FI13635" t="str">
            <v>WA</v>
          </cell>
          <cell r="FJ13635" t="str">
            <v>Other</v>
          </cell>
          <cell r="FK13635" t="str">
            <v>EISAq</v>
          </cell>
          <cell r="FL13635">
            <v>603197.97</v>
          </cell>
        </row>
        <row r="13636">
          <cell r="FI13636" t="str">
            <v>WA</v>
          </cell>
          <cell r="FJ13636" t="str">
            <v>Other</v>
          </cell>
          <cell r="FK13636" t="str">
            <v>EISAx</v>
          </cell>
          <cell r="FL13636">
            <v>3452788.38</v>
          </cell>
        </row>
        <row r="13637">
          <cell r="FI13637" t="str">
            <v>ID</v>
          </cell>
          <cell r="FJ13637" t="str">
            <v>Bathroom</v>
          </cell>
          <cell r="FK13637" t="str">
            <v>EISAnqnx</v>
          </cell>
          <cell r="FL13637">
            <v>71547.899999999994</v>
          </cell>
        </row>
        <row r="13638">
          <cell r="FI13638" t="str">
            <v>ID</v>
          </cell>
          <cell r="FJ13638" t="str">
            <v>Bathroom</v>
          </cell>
          <cell r="FK13638" t="str">
            <v>EISAq</v>
          </cell>
          <cell r="FL13638">
            <v>97782.12999999999</v>
          </cell>
        </row>
        <row r="13639">
          <cell r="FI13639" t="str">
            <v>ID</v>
          </cell>
          <cell r="FJ13639" t="str">
            <v>Bedrooms</v>
          </cell>
          <cell r="FK13639" t="str">
            <v>EISAq</v>
          </cell>
          <cell r="FL13639">
            <v>104936.92</v>
          </cell>
        </row>
        <row r="13640">
          <cell r="FI13640" t="str">
            <v>ID</v>
          </cell>
          <cell r="FJ13640" t="str">
            <v>Bedrooms</v>
          </cell>
          <cell r="FK13640" t="str">
            <v>EISAx</v>
          </cell>
          <cell r="FL13640">
            <v>333890.19999999995</v>
          </cell>
        </row>
        <row r="13641">
          <cell r="FI13641" t="str">
            <v>ID</v>
          </cell>
          <cell r="FJ13641" t="str">
            <v>Exterior</v>
          </cell>
          <cell r="FK13641" t="str">
            <v>EISAq</v>
          </cell>
          <cell r="FL13641">
            <v>52468.46</v>
          </cell>
        </row>
        <row r="13642">
          <cell r="FI13642" t="str">
            <v>ID</v>
          </cell>
          <cell r="FJ13642" t="str">
            <v>Garage</v>
          </cell>
          <cell r="FK13642" t="str">
            <v>EISAq</v>
          </cell>
          <cell r="FL13642">
            <v>26234.23</v>
          </cell>
        </row>
        <row r="13643">
          <cell r="FI13643" t="str">
            <v>ID</v>
          </cell>
          <cell r="FJ13643" t="str">
            <v>Kitchen</v>
          </cell>
          <cell r="FK13643" t="str">
            <v>EISAq</v>
          </cell>
          <cell r="FL13643">
            <v>121631.43</v>
          </cell>
        </row>
        <row r="13644">
          <cell r="FI13644" t="str">
            <v>ID</v>
          </cell>
          <cell r="FJ13644" t="str">
            <v>Living Room/Family Room</v>
          </cell>
          <cell r="FK13644" t="str">
            <v>EISAq</v>
          </cell>
          <cell r="FL13644">
            <v>190794.4</v>
          </cell>
        </row>
        <row r="13645">
          <cell r="FI13645" t="str">
            <v>ID</v>
          </cell>
          <cell r="FJ13645" t="str">
            <v>Other</v>
          </cell>
          <cell r="FK13645" t="str">
            <v>EISAnqnx</v>
          </cell>
          <cell r="FL13645">
            <v>71547.899999999994</v>
          </cell>
        </row>
        <row r="13646">
          <cell r="FI13646" t="str">
            <v>ID</v>
          </cell>
          <cell r="FJ13646" t="str">
            <v>Other</v>
          </cell>
          <cell r="FK13646" t="str">
            <v>EISAq</v>
          </cell>
          <cell r="FL13646">
            <v>294538.85499999998</v>
          </cell>
        </row>
        <row r="13647">
          <cell r="FI13647" t="str">
            <v>ID</v>
          </cell>
          <cell r="FJ13647" t="str">
            <v>Other</v>
          </cell>
          <cell r="FK13647" t="str">
            <v>EISAx</v>
          </cell>
          <cell r="FL13647">
            <v>29811.624999999996</v>
          </cell>
        </row>
        <row r="13648">
          <cell r="FI13648" t="str">
            <v>MT</v>
          </cell>
          <cell r="FJ13648" t="str">
            <v>Bathroom</v>
          </cell>
          <cell r="FK13648" t="str">
            <v>EISAq</v>
          </cell>
          <cell r="FL13648">
            <v>159816.45000000001</v>
          </cell>
        </row>
        <row r="13649">
          <cell r="FI13649" t="str">
            <v>MT</v>
          </cell>
          <cell r="FJ13649" t="str">
            <v>Bedrooms</v>
          </cell>
          <cell r="FK13649" t="str">
            <v>EISAq</v>
          </cell>
          <cell r="FL13649">
            <v>353727.076</v>
          </cell>
        </row>
        <row r="13650">
          <cell r="FI13650" t="str">
            <v>MT</v>
          </cell>
          <cell r="FJ13650" t="str">
            <v>Bedrooms</v>
          </cell>
          <cell r="FK13650" t="str">
            <v>EISAx</v>
          </cell>
          <cell r="FL13650">
            <v>106544.3</v>
          </cell>
        </row>
        <row r="13651">
          <cell r="FI13651" t="str">
            <v>MT</v>
          </cell>
          <cell r="FJ13651" t="str">
            <v>Exterior</v>
          </cell>
          <cell r="FK13651" t="str">
            <v>EISAnqnx</v>
          </cell>
          <cell r="FL13651">
            <v>426177.2</v>
          </cell>
        </row>
        <row r="13652">
          <cell r="FI13652" t="str">
            <v>MT</v>
          </cell>
          <cell r="FJ13652" t="str">
            <v>Kitchen</v>
          </cell>
          <cell r="FK13652" t="str">
            <v>EISAx</v>
          </cell>
          <cell r="FL13652">
            <v>554030.36</v>
          </cell>
        </row>
        <row r="13653">
          <cell r="FI13653" t="str">
            <v>MT</v>
          </cell>
          <cell r="FJ13653" t="str">
            <v>Living Room/Family Room</v>
          </cell>
          <cell r="FK13653" t="str">
            <v>EISAnqnx</v>
          </cell>
          <cell r="FL13653">
            <v>852354.4</v>
          </cell>
        </row>
        <row r="13654">
          <cell r="FI13654" t="str">
            <v>MT</v>
          </cell>
          <cell r="FJ13654" t="str">
            <v>Living Room/Family Room</v>
          </cell>
          <cell r="FK13654" t="str">
            <v>EISAq</v>
          </cell>
          <cell r="FL13654">
            <v>46879.491999999998</v>
          </cell>
        </row>
        <row r="13655">
          <cell r="FI13655" t="str">
            <v>MT</v>
          </cell>
          <cell r="FJ13655" t="str">
            <v>Living Room/Family Room</v>
          </cell>
          <cell r="FK13655" t="str">
            <v>EISAx</v>
          </cell>
          <cell r="FL13655">
            <v>138507.59</v>
          </cell>
        </row>
        <row r="13656">
          <cell r="FI13656" t="str">
            <v>MT</v>
          </cell>
          <cell r="FJ13656" t="str">
            <v>Other</v>
          </cell>
          <cell r="FK13656" t="str">
            <v>EISAq</v>
          </cell>
          <cell r="FL13656">
            <v>136376.704</v>
          </cell>
        </row>
        <row r="13657">
          <cell r="FI13657" t="str">
            <v>OR</v>
          </cell>
          <cell r="FJ13657" t="str">
            <v>Bathroom</v>
          </cell>
          <cell r="FK13657" t="str">
            <v>EISAnqnx</v>
          </cell>
          <cell r="FL13657">
            <v>1183911.2849999999</v>
          </cell>
        </row>
        <row r="13658">
          <cell r="FI13658" t="str">
            <v>OR</v>
          </cell>
          <cell r="FJ13658" t="str">
            <v>Bedrooms</v>
          </cell>
          <cell r="FK13658" t="str">
            <v>EISAnqnx</v>
          </cell>
          <cell r="FL13658">
            <v>693021.24</v>
          </cell>
        </row>
        <row r="13659">
          <cell r="FI13659" t="str">
            <v>OR</v>
          </cell>
          <cell r="FJ13659" t="str">
            <v>Exterior</v>
          </cell>
          <cell r="FK13659" t="str">
            <v>EISAnqnx</v>
          </cell>
          <cell r="FL13659">
            <v>462014.16</v>
          </cell>
        </row>
        <row r="13660">
          <cell r="FI13660" t="str">
            <v>OR</v>
          </cell>
          <cell r="FJ13660" t="str">
            <v>Exterior</v>
          </cell>
          <cell r="FK13660" t="str">
            <v>EISAx</v>
          </cell>
          <cell r="FL13660">
            <v>250257.66999999998</v>
          </cell>
        </row>
        <row r="13661">
          <cell r="FI13661" t="str">
            <v>OR</v>
          </cell>
          <cell r="FJ13661" t="str">
            <v>Garage</v>
          </cell>
          <cell r="FK13661" t="str">
            <v>EISAnqnx</v>
          </cell>
          <cell r="FL13661">
            <v>231007.08</v>
          </cell>
        </row>
        <row r="13662">
          <cell r="FI13662" t="str">
            <v>OR</v>
          </cell>
          <cell r="FJ13662" t="str">
            <v>Garage</v>
          </cell>
          <cell r="FK13662" t="str">
            <v>EISAq</v>
          </cell>
          <cell r="FL13662">
            <v>308009.44</v>
          </cell>
        </row>
        <row r="13663">
          <cell r="FI13663" t="str">
            <v>OR</v>
          </cell>
          <cell r="FJ13663" t="str">
            <v>Kitchen</v>
          </cell>
          <cell r="FK13663" t="str">
            <v>EISAq</v>
          </cell>
          <cell r="FL13663">
            <v>308009.44</v>
          </cell>
        </row>
        <row r="13664">
          <cell r="FI13664" t="str">
            <v>OR</v>
          </cell>
          <cell r="FJ13664" t="str">
            <v>Living Room/Family Room</v>
          </cell>
          <cell r="FK13664" t="str">
            <v>EISAnqnx</v>
          </cell>
          <cell r="FL13664">
            <v>847025.96</v>
          </cell>
        </row>
        <row r="13665">
          <cell r="FI13665" t="str">
            <v>OR</v>
          </cell>
          <cell r="FJ13665" t="str">
            <v>Living Room/Family Room</v>
          </cell>
          <cell r="FK13665" t="str">
            <v>EISAq</v>
          </cell>
          <cell r="FL13665">
            <v>144379.42499999999</v>
          </cell>
        </row>
        <row r="13666">
          <cell r="FI13666" t="str">
            <v>OR</v>
          </cell>
          <cell r="FJ13666" t="str">
            <v>Other</v>
          </cell>
          <cell r="FK13666" t="str">
            <v>EISAnqnx</v>
          </cell>
          <cell r="FL13666">
            <v>2569953.7650000001</v>
          </cell>
        </row>
        <row r="13667">
          <cell r="FI13667" t="str">
            <v>OR</v>
          </cell>
          <cell r="FJ13667" t="str">
            <v>Other</v>
          </cell>
          <cell r="FK13667" t="str">
            <v>EISAq</v>
          </cell>
          <cell r="FL13667">
            <v>105878.245</v>
          </cell>
        </row>
        <row r="13668">
          <cell r="FI13668" t="str">
            <v>OR</v>
          </cell>
          <cell r="FJ13668" t="str">
            <v>Bathroom</v>
          </cell>
          <cell r="FK13668" t="str">
            <v>EISAnqnx</v>
          </cell>
          <cell r="FL13668">
            <v>677330.64</v>
          </cell>
        </row>
        <row r="13669">
          <cell r="FI13669" t="str">
            <v>OR</v>
          </cell>
          <cell r="FJ13669" t="str">
            <v>Bedrooms</v>
          </cell>
          <cell r="FK13669" t="str">
            <v>EISAnqnx</v>
          </cell>
          <cell r="FL13669">
            <v>387046.08</v>
          </cell>
        </row>
        <row r="13670">
          <cell r="FI13670" t="str">
            <v>OR</v>
          </cell>
          <cell r="FJ13670" t="str">
            <v>Exterior</v>
          </cell>
          <cell r="FK13670" t="str">
            <v>EISAnqnx</v>
          </cell>
          <cell r="FL13670">
            <v>193523.04</v>
          </cell>
        </row>
        <row r="13671">
          <cell r="FI13671" t="str">
            <v>OR</v>
          </cell>
          <cell r="FJ13671" t="str">
            <v>Garage</v>
          </cell>
          <cell r="FK13671" t="str">
            <v>EISAnqnx</v>
          </cell>
          <cell r="FL13671">
            <v>290284.56</v>
          </cell>
        </row>
        <row r="13672">
          <cell r="FI13672" t="str">
            <v>OR</v>
          </cell>
          <cell r="FJ13672" t="str">
            <v>Kitchen</v>
          </cell>
          <cell r="FK13672" t="str">
            <v>EISAnqnx</v>
          </cell>
          <cell r="FL13672">
            <v>161269.20000000001</v>
          </cell>
        </row>
        <row r="13673">
          <cell r="FI13673" t="str">
            <v>OR</v>
          </cell>
          <cell r="FJ13673" t="str">
            <v>Kitchen</v>
          </cell>
          <cell r="FK13673" t="str">
            <v>EISAq</v>
          </cell>
          <cell r="FL13673">
            <v>212875.34400000001</v>
          </cell>
        </row>
        <row r="13674">
          <cell r="FI13674" t="str">
            <v>OR</v>
          </cell>
          <cell r="FJ13674" t="str">
            <v>Living Room/Family Room</v>
          </cell>
          <cell r="FK13674" t="str">
            <v>EISAq</v>
          </cell>
          <cell r="FL13674">
            <v>58056.911999999997</v>
          </cell>
        </row>
        <row r="13675">
          <cell r="FI13675" t="str">
            <v>OR</v>
          </cell>
          <cell r="FJ13675" t="str">
            <v>Living Room/Family Room</v>
          </cell>
          <cell r="FK13675" t="str">
            <v>EISAx</v>
          </cell>
          <cell r="FL13675">
            <v>322538.40000000002</v>
          </cell>
        </row>
        <row r="13676">
          <cell r="FI13676" t="str">
            <v>OR</v>
          </cell>
          <cell r="FJ13676" t="str">
            <v>Other</v>
          </cell>
          <cell r="FK13676" t="str">
            <v>EISAnqnx</v>
          </cell>
          <cell r="FL13676">
            <v>322538.40000000002</v>
          </cell>
        </row>
        <row r="13677">
          <cell r="FI13677" t="str">
            <v>OR</v>
          </cell>
          <cell r="FJ13677" t="str">
            <v>Other</v>
          </cell>
          <cell r="FK13677" t="str">
            <v>EISAq</v>
          </cell>
          <cell r="FL13677">
            <v>64507.68</v>
          </cell>
        </row>
        <row r="13678">
          <cell r="FI13678" t="str">
            <v>OR</v>
          </cell>
          <cell r="FJ13678" t="str">
            <v>Other</v>
          </cell>
          <cell r="FK13678" t="str">
            <v>EISAx</v>
          </cell>
          <cell r="FL13678">
            <v>403173</v>
          </cell>
        </row>
        <row r="13679">
          <cell r="FI13679" t="str">
            <v>WA</v>
          </cell>
          <cell r="FJ13679" t="str">
            <v>Bathroom</v>
          </cell>
          <cell r="FK13679" t="str">
            <v>EISAnqnx</v>
          </cell>
          <cell r="FL13679">
            <v>3681393</v>
          </cell>
        </row>
        <row r="13680">
          <cell r="FI13680" t="str">
            <v>WA</v>
          </cell>
          <cell r="FJ13680" t="str">
            <v>Bathroom</v>
          </cell>
          <cell r="FK13680" t="str">
            <v>EISAq</v>
          </cell>
          <cell r="FL13680">
            <v>1533913.75</v>
          </cell>
        </row>
        <row r="13681">
          <cell r="FI13681" t="str">
            <v>WA</v>
          </cell>
          <cell r="FJ13681" t="str">
            <v>Bedrooms</v>
          </cell>
          <cell r="FK13681" t="str">
            <v>EISAnqnx</v>
          </cell>
          <cell r="FL13681">
            <v>7362786</v>
          </cell>
        </row>
        <row r="13682">
          <cell r="FI13682" t="str">
            <v>WA</v>
          </cell>
          <cell r="FJ13682" t="str">
            <v>Bedrooms</v>
          </cell>
          <cell r="FK13682" t="str">
            <v>EISAq</v>
          </cell>
          <cell r="FL13682">
            <v>1963409.5999999999</v>
          </cell>
        </row>
        <row r="13683">
          <cell r="FI13683" t="str">
            <v>WA</v>
          </cell>
          <cell r="FJ13683" t="str">
            <v>Exterior</v>
          </cell>
          <cell r="FK13683" t="str">
            <v>EISAx</v>
          </cell>
          <cell r="FL13683">
            <v>12394023.1</v>
          </cell>
        </row>
        <row r="13684">
          <cell r="FI13684" t="str">
            <v>WA</v>
          </cell>
          <cell r="FJ13684" t="str">
            <v>Garage</v>
          </cell>
          <cell r="FK13684" t="str">
            <v>EISAq</v>
          </cell>
          <cell r="FL13684">
            <v>6871933.5999999996</v>
          </cell>
        </row>
        <row r="13685">
          <cell r="FI13685" t="str">
            <v>WA</v>
          </cell>
          <cell r="FJ13685" t="str">
            <v>Kitchen</v>
          </cell>
          <cell r="FK13685" t="str">
            <v>EISAnqnx</v>
          </cell>
          <cell r="FL13685">
            <v>2208835.7999999998</v>
          </cell>
        </row>
        <row r="13686">
          <cell r="FI13686" t="str">
            <v>WA</v>
          </cell>
          <cell r="FJ13686" t="str">
            <v>Kitchen</v>
          </cell>
          <cell r="FK13686" t="str">
            <v>EISAq</v>
          </cell>
          <cell r="FL13686">
            <v>920348.25</v>
          </cell>
        </row>
        <row r="13687">
          <cell r="FI13687" t="str">
            <v>WA</v>
          </cell>
          <cell r="FJ13687" t="str">
            <v>Living Room/Family Room</v>
          </cell>
          <cell r="FK13687" t="str">
            <v>EISAnqnx</v>
          </cell>
          <cell r="FL13687">
            <v>7362786</v>
          </cell>
        </row>
        <row r="13688">
          <cell r="FI13688" t="str">
            <v>WA</v>
          </cell>
          <cell r="FJ13688" t="str">
            <v>Other</v>
          </cell>
          <cell r="FK13688" t="str">
            <v>EISAnqnx</v>
          </cell>
          <cell r="FL13688">
            <v>2208835.7999999998</v>
          </cell>
        </row>
        <row r="13689">
          <cell r="FI13689" t="str">
            <v>WA</v>
          </cell>
          <cell r="FJ13689" t="str">
            <v>Other</v>
          </cell>
          <cell r="FK13689" t="str">
            <v>EISAq</v>
          </cell>
          <cell r="FL13689">
            <v>1533913.75</v>
          </cell>
        </row>
        <row r="13690">
          <cell r="FI13690" t="str">
            <v>WA</v>
          </cell>
          <cell r="FJ13690" t="str">
            <v>Other</v>
          </cell>
          <cell r="FK13690" t="str">
            <v>EISAx</v>
          </cell>
          <cell r="FL13690">
            <v>1227131</v>
          </cell>
        </row>
        <row r="13691">
          <cell r="FI13691" t="str">
            <v>ID</v>
          </cell>
          <cell r="FJ13691" t="str">
            <v>Bathroom</v>
          </cell>
          <cell r="FK13691" t="str">
            <v>EISAq</v>
          </cell>
          <cell r="FL13691">
            <v>196859.728</v>
          </cell>
        </row>
        <row r="13692">
          <cell r="FI13692" t="str">
            <v>ID</v>
          </cell>
          <cell r="FJ13692" t="str">
            <v>Bedrooms</v>
          </cell>
          <cell r="FK13692" t="str">
            <v>EISAnqnx</v>
          </cell>
          <cell r="FL13692">
            <v>1590020.8800000001</v>
          </cell>
        </row>
        <row r="13693">
          <cell r="FI13693" t="str">
            <v>ID</v>
          </cell>
          <cell r="FJ13693" t="str">
            <v>Bedrooms</v>
          </cell>
          <cell r="FK13693" t="str">
            <v>EISAq</v>
          </cell>
          <cell r="FL13693">
            <v>83286.808000000005</v>
          </cell>
        </row>
        <row r="13694">
          <cell r="FI13694" t="str">
            <v>ID</v>
          </cell>
          <cell r="FJ13694" t="str">
            <v>Exterior</v>
          </cell>
          <cell r="FK13694" t="str">
            <v>EISAq</v>
          </cell>
          <cell r="FL13694">
            <v>87072.572</v>
          </cell>
        </row>
        <row r="13695">
          <cell r="FI13695" t="str">
            <v>ID</v>
          </cell>
          <cell r="FJ13695" t="str">
            <v>Exterior</v>
          </cell>
          <cell r="FK13695" t="str">
            <v>EISAx</v>
          </cell>
          <cell r="FL13695">
            <v>283932.3</v>
          </cell>
        </row>
        <row r="13696">
          <cell r="FI13696" t="str">
            <v>ID</v>
          </cell>
          <cell r="FJ13696" t="str">
            <v>Kitchen</v>
          </cell>
          <cell r="FK13696" t="str">
            <v>EISAq</v>
          </cell>
          <cell r="FL13696">
            <v>787438.91200000001</v>
          </cell>
        </row>
        <row r="13697">
          <cell r="FI13697" t="str">
            <v>ID</v>
          </cell>
          <cell r="FJ13697" t="str">
            <v>Living Room/Family Room</v>
          </cell>
          <cell r="FK13697" t="str">
            <v>EISAq</v>
          </cell>
          <cell r="FL13697">
            <v>204431.25599999999</v>
          </cell>
        </row>
        <row r="13698">
          <cell r="FI13698" t="str">
            <v>ID</v>
          </cell>
          <cell r="FJ13698" t="str">
            <v>Other</v>
          </cell>
          <cell r="FK13698" t="str">
            <v>EISAnqnx</v>
          </cell>
          <cell r="FL13698">
            <v>227145.84</v>
          </cell>
        </row>
        <row r="13699">
          <cell r="FI13699" t="str">
            <v>ID</v>
          </cell>
          <cell r="FJ13699" t="str">
            <v>Other</v>
          </cell>
          <cell r="FK13699" t="str">
            <v>EISAq</v>
          </cell>
          <cell r="FL13699">
            <v>302861.12</v>
          </cell>
        </row>
        <row r="13700">
          <cell r="FI13700" t="str">
            <v>WA</v>
          </cell>
          <cell r="FJ13700" t="str">
            <v>Bathroom</v>
          </cell>
          <cell r="FK13700" t="str">
            <v>EISAnqnx</v>
          </cell>
          <cell r="FL13700">
            <v>249599.16</v>
          </cell>
        </row>
        <row r="13701">
          <cell r="FI13701" t="str">
            <v>WA</v>
          </cell>
          <cell r="FJ13701" t="str">
            <v>Bathroom</v>
          </cell>
          <cell r="FK13701" t="str">
            <v>EISAq</v>
          </cell>
          <cell r="FL13701">
            <v>81119.726999999999</v>
          </cell>
        </row>
        <row r="13702">
          <cell r="FI13702" t="str">
            <v>WA</v>
          </cell>
          <cell r="FJ13702" t="str">
            <v>Bathroom</v>
          </cell>
          <cell r="FK13702" t="str">
            <v>EISAx</v>
          </cell>
          <cell r="FL13702">
            <v>476318.397</v>
          </cell>
        </row>
        <row r="13703">
          <cell r="FI13703" t="str">
            <v>WA</v>
          </cell>
          <cell r="FJ13703" t="str">
            <v>Bedrooms</v>
          </cell>
          <cell r="FK13703" t="str">
            <v>EISAnqnx</v>
          </cell>
          <cell r="FL13703">
            <v>207999.3</v>
          </cell>
        </row>
        <row r="13704">
          <cell r="FI13704" t="str">
            <v>WA</v>
          </cell>
          <cell r="FJ13704" t="str">
            <v>Bedrooms</v>
          </cell>
          <cell r="FK13704" t="str">
            <v>EISAq</v>
          </cell>
          <cell r="FL13704">
            <v>297438.99900000001</v>
          </cell>
        </row>
        <row r="13705">
          <cell r="FI13705" t="str">
            <v>WA</v>
          </cell>
          <cell r="FJ13705" t="str">
            <v>Exterior</v>
          </cell>
          <cell r="FK13705" t="str">
            <v>EISAx</v>
          </cell>
          <cell r="FL13705">
            <v>935996.85</v>
          </cell>
        </row>
        <row r="13706">
          <cell r="FI13706" t="str">
            <v>WA</v>
          </cell>
          <cell r="FJ13706" t="str">
            <v>Garage</v>
          </cell>
          <cell r="FK13706" t="str">
            <v>EISAnqnx</v>
          </cell>
          <cell r="FL13706">
            <v>249599.16</v>
          </cell>
        </row>
        <row r="13707">
          <cell r="FI13707" t="str">
            <v>WA</v>
          </cell>
          <cell r="FJ13707" t="str">
            <v>Garage</v>
          </cell>
          <cell r="FK13707" t="str">
            <v>EISAq</v>
          </cell>
          <cell r="FL13707">
            <v>62399.79</v>
          </cell>
        </row>
        <row r="13708">
          <cell r="FI13708" t="str">
            <v>WA</v>
          </cell>
          <cell r="FJ13708" t="str">
            <v>Kitchen</v>
          </cell>
          <cell r="FK13708" t="str">
            <v>EISAx</v>
          </cell>
          <cell r="FL13708">
            <v>873597.05999999994</v>
          </cell>
        </row>
        <row r="13709">
          <cell r="FI13709" t="str">
            <v>WA</v>
          </cell>
          <cell r="FJ13709" t="str">
            <v>Living Room/Family Room</v>
          </cell>
          <cell r="FK13709" t="str">
            <v>EISAnqnx</v>
          </cell>
          <cell r="FL13709">
            <v>582398.04</v>
          </cell>
        </row>
        <row r="13710">
          <cell r="FI13710" t="str">
            <v>WA</v>
          </cell>
          <cell r="FJ13710" t="str">
            <v>Living Room/Family Room</v>
          </cell>
          <cell r="FK13710" t="str">
            <v>EISAq</v>
          </cell>
          <cell r="FL13710">
            <v>27039.909</v>
          </cell>
        </row>
        <row r="13711">
          <cell r="FI13711" t="str">
            <v>WA</v>
          </cell>
          <cell r="FJ13711" t="str">
            <v>Other</v>
          </cell>
          <cell r="FK13711" t="str">
            <v>EISAnqnx</v>
          </cell>
          <cell r="FL13711">
            <v>707197.62</v>
          </cell>
        </row>
        <row r="13712">
          <cell r="FI13712" t="str">
            <v>WA</v>
          </cell>
          <cell r="FJ13712" t="str">
            <v>Other</v>
          </cell>
          <cell r="FK13712" t="str">
            <v>EISAq</v>
          </cell>
          <cell r="FL13712">
            <v>351518.81699999998</v>
          </cell>
        </row>
        <row r="13713">
          <cell r="FI13713" t="str">
            <v>WA</v>
          </cell>
          <cell r="FJ13713" t="str">
            <v>Other</v>
          </cell>
          <cell r="FK13713" t="str">
            <v>EISAx</v>
          </cell>
          <cell r="FL13713">
            <v>395198.67</v>
          </cell>
        </row>
        <row r="13714">
          <cell r="FI13714" t="str">
            <v>OR</v>
          </cell>
          <cell r="FJ13714" t="str">
            <v>Bathroom</v>
          </cell>
          <cell r="FK13714" t="str">
            <v>EISAx</v>
          </cell>
          <cell r="FL13714">
            <v>3157208.9899999998</v>
          </cell>
        </row>
        <row r="13715">
          <cell r="FI13715" t="str">
            <v>OR</v>
          </cell>
          <cell r="FJ13715" t="str">
            <v>Bedrooms</v>
          </cell>
          <cell r="FK13715" t="str">
            <v>EISAnqnx</v>
          </cell>
          <cell r="FL13715">
            <v>991793.39999999991</v>
          </cell>
        </row>
        <row r="13716">
          <cell r="FI13716" t="str">
            <v>OR</v>
          </cell>
          <cell r="FJ13716" t="str">
            <v>Bedrooms</v>
          </cell>
          <cell r="FK13716" t="str">
            <v>EISAx</v>
          </cell>
          <cell r="FL13716">
            <v>1859612.625</v>
          </cell>
        </row>
        <row r="13717">
          <cell r="FI13717" t="str">
            <v>OR</v>
          </cell>
          <cell r="FJ13717" t="str">
            <v>Exterior</v>
          </cell>
          <cell r="FK13717" t="str">
            <v>EISAq</v>
          </cell>
          <cell r="FL13717">
            <v>330597.8</v>
          </cell>
        </row>
        <row r="13718">
          <cell r="FI13718" t="str">
            <v>OR</v>
          </cell>
          <cell r="FJ13718" t="str">
            <v>Exterior</v>
          </cell>
          <cell r="FK13718" t="str">
            <v>EISAx</v>
          </cell>
          <cell r="FL13718">
            <v>6570631.2749999994</v>
          </cell>
        </row>
        <row r="13719">
          <cell r="FI13719" t="str">
            <v>OR</v>
          </cell>
          <cell r="FJ13719" t="str">
            <v>Garage</v>
          </cell>
          <cell r="FK13719" t="str">
            <v>EISAq</v>
          </cell>
          <cell r="FL13719">
            <v>3305978</v>
          </cell>
        </row>
        <row r="13720">
          <cell r="FI13720" t="str">
            <v>OR</v>
          </cell>
          <cell r="FJ13720" t="str">
            <v>Kitchen</v>
          </cell>
          <cell r="FK13720" t="str">
            <v>EISAnqnx</v>
          </cell>
          <cell r="FL13720">
            <v>330597.8</v>
          </cell>
        </row>
        <row r="13721">
          <cell r="FI13721" t="str">
            <v>OR</v>
          </cell>
          <cell r="FJ13721" t="str">
            <v>Kitchen</v>
          </cell>
          <cell r="FK13721" t="str">
            <v>EISAq</v>
          </cell>
          <cell r="FL13721">
            <v>247948.34999999998</v>
          </cell>
        </row>
        <row r="13722">
          <cell r="FI13722" t="str">
            <v>OR</v>
          </cell>
          <cell r="FJ13722" t="str">
            <v>Kitchen</v>
          </cell>
          <cell r="FK13722" t="str">
            <v>EISAx</v>
          </cell>
          <cell r="FL13722">
            <v>3223328.55</v>
          </cell>
        </row>
        <row r="13723">
          <cell r="FI13723" t="str">
            <v>OR</v>
          </cell>
          <cell r="FJ13723" t="str">
            <v>Living Room/Family Room</v>
          </cell>
          <cell r="FK13723" t="str">
            <v>EISAnqnx</v>
          </cell>
          <cell r="FL13723">
            <v>2644782.4</v>
          </cell>
        </row>
        <row r="13724">
          <cell r="FI13724" t="str">
            <v>OR</v>
          </cell>
          <cell r="FJ13724" t="str">
            <v>Living Room/Family Room</v>
          </cell>
          <cell r="FK13724" t="str">
            <v>EISAq</v>
          </cell>
          <cell r="FL13724">
            <v>595076.04</v>
          </cell>
        </row>
        <row r="13725">
          <cell r="FI13725" t="str">
            <v>OR</v>
          </cell>
          <cell r="FJ13725" t="str">
            <v>Living Room/Family Room</v>
          </cell>
          <cell r="FK13725" t="str">
            <v>EISAx</v>
          </cell>
          <cell r="FL13725">
            <v>3388627.4499999997</v>
          </cell>
        </row>
        <row r="13726">
          <cell r="FI13726" t="str">
            <v>OR</v>
          </cell>
          <cell r="FJ13726" t="str">
            <v>Other</v>
          </cell>
          <cell r="FK13726" t="str">
            <v>EISAx</v>
          </cell>
          <cell r="FL13726">
            <v>5950760.3999999994</v>
          </cell>
        </row>
        <row r="13727">
          <cell r="FI13727" t="str">
            <v>MT</v>
          </cell>
          <cell r="FJ13727" t="str">
            <v>Bathroom</v>
          </cell>
          <cell r="FK13727" t="str">
            <v>EISAnqnx</v>
          </cell>
          <cell r="FL13727">
            <v>549445.92000000004</v>
          </cell>
        </row>
        <row r="13728">
          <cell r="FI13728" t="str">
            <v>MT</v>
          </cell>
          <cell r="FJ13728" t="str">
            <v>Bathroom</v>
          </cell>
          <cell r="FK13728" t="str">
            <v>EISAq</v>
          </cell>
          <cell r="FL13728">
            <v>100731.75200000001</v>
          </cell>
        </row>
        <row r="13729">
          <cell r="FI13729" t="str">
            <v>MT</v>
          </cell>
          <cell r="FJ13729" t="str">
            <v>Bathroom</v>
          </cell>
          <cell r="FK13729" t="str">
            <v>EISAx</v>
          </cell>
          <cell r="FL13729">
            <v>85850.925000000003</v>
          </cell>
        </row>
        <row r="13730">
          <cell r="FI13730" t="str">
            <v>MT</v>
          </cell>
          <cell r="FJ13730" t="str">
            <v>Bedrooms</v>
          </cell>
          <cell r="FK13730" t="str">
            <v>EISAnqnx</v>
          </cell>
          <cell r="FL13730">
            <v>526552.34000000008</v>
          </cell>
        </row>
        <row r="13731">
          <cell r="FI13731" t="str">
            <v>MT</v>
          </cell>
          <cell r="FJ13731" t="str">
            <v>Bedrooms</v>
          </cell>
          <cell r="FK13731" t="str">
            <v>EISAq</v>
          </cell>
          <cell r="FL13731">
            <v>68680.740000000005</v>
          </cell>
        </row>
        <row r="13732">
          <cell r="FI13732" t="str">
            <v>MT</v>
          </cell>
          <cell r="FJ13732" t="str">
            <v>Bedrooms</v>
          </cell>
          <cell r="FK13732" t="str">
            <v>EISAx</v>
          </cell>
          <cell r="FL13732">
            <v>515105.55000000005</v>
          </cell>
        </row>
        <row r="13733">
          <cell r="FI13733" t="str">
            <v>MT</v>
          </cell>
          <cell r="FJ13733" t="str">
            <v>Exterior</v>
          </cell>
          <cell r="FK13733" t="str">
            <v>EISAnqnx</v>
          </cell>
          <cell r="FL13733">
            <v>223212.40500000003</v>
          </cell>
        </row>
        <row r="13734">
          <cell r="FI13734" t="str">
            <v>MT</v>
          </cell>
          <cell r="FJ13734" t="str">
            <v>Exterior</v>
          </cell>
          <cell r="FK13734" t="str">
            <v>EISAx</v>
          </cell>
          <cell r="FL13734">
            <v>343403.7</v>
          </cell>
        </row>
        <row r="13735">
          <cell r="FI13735" t="str">
            <v>MT</v>
          </cell>
          <cell r="FJ13735" t="str">
            <v>Garage</v>
          </cell>
          <cell r="FK13735" t="str">
            <v>EISAnqnx</v>
          </cell>
          <cell r="FL13735">
            <v>366297.28</v>
          </cell>
        </row>
        <row r="13736">
          <cell r="FI13736" t="str">
            <v>MT</v>
          </cell>
          <cell r="FJ13736" t="str">
            <v>Garage</v>
          </cell>
          <cell r="FK13736" t="str">
            <v>EISAq</v>
          </cell>
          <cell r="FL13736">
            <v>533420.41399999999</v>
          </cell>
        </row>
        <row r="13737">
          <cell r="FI13737" t="str">
            <v>MT</v>
          </cell>
          <cell r="FJ13737" t="str">
            <v>Kitchen</v>
          </cell>
          <cell r="FK13737" t="str">
            <v>EISAq</v>
          </cell>
          <cell r="FL13737">
            <v>167123.13400000002</v>
          </cell>
        </row>
        <row r="13738">
          <cell r="FI13738" t="str">
            <v>MT</v>
          </cell>
          <cell r="FJ13738" t="str">
            <v>Kitchen</v>
          </cell>
          <cell r="FK13738" t="str">
            <v>EISAx</v>
          </cell>
          <cell r="FL13738">
            <v>171701.85</v>
          </cell>
        </row>
        <row r="13739">
          <cell r="FI13739" t="str">
            <v>MT</v>
          </cell>
          <cell r="FJ13739" t="str">
            <v>Living Room/Family Room</v>
          </cell>
          <cell r="FK13739" t="str">
            <v>EISAx</v>
          </cell>
          <cell r="FL13739">
            <v>343403.7</v>
          </cell>
        </row>
        <row r="13740">
          <cell r="FI13740" t="str">
            <v>MT</v>
          </cell>
          <cell r="FJ13740" t="str">
            <v>Other</v>
          </cell>
          <cell r="FK13740" t="str">
            <v>EISAq</v>
          </cell>
          <cell r="FL13740">
            <v>168267.81300000002</v>
          </cell>
        </row>
        <row r="13741">
          <cell r="FI13741" t="str">
            <v>MT</v>
          </cell>
          <cell r="FJ13741" t="str">
            <v>Bathroom</v>
          </cell>
          <cell r="FK13741" t="str">
            <v>EISAnqnx</v>
          </cell>
          <cell r="FL13741">
            <v>127853.16</v>
          </cell>
        </row>
        <row r="13742">
          <cell r="FI13742" t="str">
            <v>MT</v>
          </cell>
          <cell r="FJ13742" t="str">
            <v>Bedrooms</v>
          </cell>
          <cell r="FK13742" t="str">
            <v>EISAnqnx</v>
          </cell>
          <cell r="FL13742">
            <v>894972.12</v>
          </cell>
        </row>
        <row r="13743">
          <cell r="FI13743" t="str">
            <v>MT</v>
          </cell>
          <cell r="FJ13743" t="str">
            <v>Bedrooms</v>
          </cell>
          <cell r="FK13743" t="str">
            <v>EISAq</v>
          </cell>
          <cell r="FL13743">
            <v>46879.491999999998</v>
          </cell>
        </row>
        <row r="13744">
          <cell r="FI13744" t="str">
            <v>MT</v>
          </cell>
          <cell r="FJ13744" t="str">
            <v>Exterior</v>
          </cell>
          <cell r="FK13744" t="str">
            <v>EISAx</v>
          </cell>
          <cell r="FL13744">
            <v>1022825.28</v>
          </cell>
        </row>
        <row r="13745">
          <cell r="FI13745" t="str">
            <v>MT</v>
          </cell>
          <cell r="FJ13745" t="str">
            <v>Kitchen</v>
          </cell>
          <cell r="FK13745" t="str">
            <v>EISAq</v>
          </cell>
          <cell r="FL13745">
            <v>159816.45000000001</v>
          </cell>
        </row>
        <row r="13746">
          <cell r="FI13746" t="str">
            <v>MT</v>
          </cell>
          <cell r="FJ13746" t="str">
            <v>Living Room/Family Room</v>
          </cell>
          <cell r="FK13746" t="str">
            <v>EISAnqnx</v>
          </cell>
          <cell r="FL13746">
            <v>511412.64</v>
          </cell>
        </row>
        <row r="13747">
          <cell r="FI13747" t="str">
            <v>MT</v>
          </cell>
          <cell r="FJ13747" t="str">
            <v>Living Room/Family Room</v>
          </cell>
          <cell r="FK13747" t="str">
            <v>EISAq</v>
          </cell>
          <cell r="FL13747">
            <v>93758.983999999997</v>
          </cell>
        </row>
        <row r="13748">
          <cell r="FI13748" t="str">
            <v>MT</v>
          </cell>
          <cell r="FJ13748" t="str">
            <v>Other</v>
          </cell>
          <cell r="FK13748" t="str">
            <v>EISAnqnx</v>
          </cell>
          <cell r="FL13748">
            <v>3878212.52</v>
          </cell>
        </row>
        <row r="13749">
          <cell r="FI13749" t="str">
            <v>OR</v>
          </cell>
          <cell r="FJ13749" t="str">
            <v>Bathroom</v>
          </cell>
          <cell r="FK13749" t="str">
            <v>EISAq</v>
          </cell>
          <cell r="FL13749">
            <v>193523.04</v>
          </cell>
        </row>
        <row r="13750">
          <cell r="FI13750" t="str">
            <v>OR</v>
          </cell>
          <cell r="FJ13750" t="str">
            <v>Bathroom</v>
          </cell>
          <cell r="FK13750" t="str">
            <v>EISAx</v>
          </cell>
          <cell r="FL13750">
            <v>806346</v>
          </cell>
        </row>
        <row r="13751">
          <cell r="FI13751" t="str">
            <v>OR</v>
          </cell>
          <cell r="FJ13751" t="str">
            <v>Bedrooms</v>
          </cell>
          <cell r="FK13751" t="str">
            <v>EISAq</v>
          </cell>
          <cell r="FL13751">
            <v>241903.8</v>
          </cell>
        </row>
        <row r="13752">
          <cell r="FI13752" t="str">
            <v>OR</v>
          </cell>
          <cell r="FJ13752" t="str">
            <v>Exterior</v>
          </cell>
          <cell r="FK13752" t="str">
            <v>EISAnqnx</v>
          </cell>
          <cell r="FL13752">
            <v>290284.56</v>
          </cell>
        </row>
        <row r="13753">
          <cell r="FI13753" t="str">
            <v>OR</v>
          </cell>
          <cell r="FJ13753" t="str">
            <v>Garage</v>
          </cell>
          <cell r="FK13753" t="str">
            <v>EISAnqnx</v>
          </cell>
          <cell r="FL13753">
            <v>193523.04</v>
          </cell>
        </row>
        <row r="13754">
          <cell r="FI13754" t="str">
            <v>OR</v>
          </cell>
          <cell r="FJ13754" t="str">
            <v>Garage</v>
          </cell>
          <cell r="FK13754" t="str">
            <v>EISAq</v>
          </cell>
          <cell r="FL13754">
            <v>206424.576</v>
          </cell>
        </row>
        <row r="13755">
          <cell r="FI13755" t="str">
            <v>OR</v>
          </cell>
          <cell r="FJ13755" t="str">
            <v>Kitchen</v>
          </cell>
          <cell r="FK13755" t="str">
            <v>EISAx</v>
          </cell>
          <cell r="FL13755">
            <v>524124.9</v>
          </cell>
        </row>
        <row r="13756">
          <cell r="FI13756" t="str">
            <v>OR</v>
          </cell>
          <cell r="FJ13756" t="str">
            <v>Living Room/Family Room</v>
          </cell>
          <cell r="FK13756" t="str">
            <v>EISAnqnx</v>
          </cell>
          <cell r="FL13756">
            <v>290284.56</v>
          </cell>
        </row>
        <row r="13757">
          <cell r="FI13757" t="str">
            <v>OR</v>
          </cell>
          <cell r="FJ13757" t="str">
            <v>Living Room/Family Room</v>
          </cell>
          <cell r="FK13757" t="str">
            <v>EISAq</v>
          </cell>
          <cell r="FL13757">
            <v>96761.52</v>
          </cell>
        </row>
        <row r="13758">
          <cell r="FI13758" t="str">
            <v>OR</v>
          </cell>
          <cell r="FJ13758" t="str">
            <v>Other</v>
          </cell>
          <cell r="FK13758" t="str">
            <v>EISAq</v>
          </cell>
          <cell r="FL13758">
            <v>96761.52</v>
          </cell>
        </row>
        <row r="13759">
          <cell r="FI13759" t="str">
            <v>OR</v>
          </cell>
          <cell r="FJ13759" t="str">
            <v>Bathroom</v>
          </cell>
          <cell r="FK13759" t="str">
            <v>EISAx</v>
          </cell>
          <cell r="FL13759">
            <v>2608454.9449999998</v>
          </cell>
        </row>
        <row r="13760">
          <cell r="FI13760" t="str">
            <v>OR</v>
          </cell>
          <cell r="FJ13760" t="str">
            <v>Bedrooms</v>
          </cell>
          <cell r="FK13760" t="str">
            <v>EISAnqnx</v>
          </cell>
          <cell r="FL13760">
            <v>875901.84499999997</v>
          </cell>
        </row>
        <row r="13761">
          <cell r="FI13761" t="str">
            <v>OR</v>
          </cell>
          <cell r="FJ13761" t="str">
            <v>Bedrooms</v>
          </cell>
          <cell r="FK13761" t="str">
            <v>EISAx</v>
          </cell>
          <cell r="FL13761">
            <v>1453419.5449999999</v>
          </cell>
        </row>
        <row r="13762">
          <cell r="FI13762" t="str">
            <v>OR</v>
          </cell>
          <cell r="FJ13762" t="str">
            <v>Exterior</v>
          </cell>
          <cell r="FK13762" t="str">
            <v>EISAnqnx</v>
          </cell>
          <cell r="FL13762">
            <v>1097283.6299999999</v>
          </cell>
        </row>
        <row r="13763">
          <cell r="FI13763" t="str">
            <v>OR</v>
          </cell>
          <cell r="FJ13763" t="str">
            <v>Exterior</v>
          </cell>
          <cell r="FK13763" t="str">
            <v>EISAq</v>
          </cell>
          <cell r="FL13763">
            <v>53901.652000000002</v>
          </cell>
        </row>
        <row r="13764">
          <cell r="FI13764" t="str">
            <v>OR</v>
          </cell>
          <cell r="FJ13764" t="str">
            <v>Exterior</v>
          </cell>
          <cell r="FK13764" t="str">
            <v>EISAx</v>
          </cell>
          <cell r="FL13764">
            <v>2261944.3250000002</v>
          </cell>
        </row>
        <row r="13765">
          <cell r="FI13765" t="str">
            <v>OR</v>
          </cell>
          <cell r="FJ13765" t="str">
            <v>Garage</v>
          </cell>
          <cell r="FK13765" t="str">
            <v>EISAnqnx</v>
          </cell>
          <cell r="FL13765">
            <v>943278.91</v>
          </cell>
        </row>
        <row r="13766">
          <cell r="FI13766" t="str">
            <v>OR</v>
          </cell>
          <cell r="FJ13766" t="str">
            <v>Garage</v>
          </cell>
          <cell r="FK13766" t="str">
            <v>EISAq</v>
          </cell>
          <cell r="FL13766">
            <v>115503.54</v>
          </cell>
        </row>
        <row r="13767">
          <cell r="FI13767" t="str">
            <v>OR</v>
          </cell>
          <cell r="FJ13767" t="str">
            <v>Garage</v>
          </cell>
          <cell r="FK13767" t="str">
            <v>EISAx</v>
          </cell>
          <cell r="FL13767">
            <v>250257.66999999998</v>
          </cell>
        </row>
        <row r="13768">
          <cell r="FI13768" t="str">
            <v>OR</v>
          </cell>
          <cell r="FJ13768" t="str">
            <v>Kitchen</v>
          </cell>
          <cell r="FK13768" t="str">
            <v>EISAq</v>
          </cell>
          <cell r="FL13768">
            <v>727672.30200000003</v>
          </cell>
        </row>
        <row r="13769">
          <cell r="FI13769" t="str">
            <v>OR</v>
          </cell>
          <cell r="FJ13769" t="str">
            <v>Living Room/Family Room</v>
          </cell>
          <cell r="FK13769" t="str">
            <v>EISAnqnx</v>
          </cell>
          <cell r="FL13769">
            <v>144379.42499999999</v>
          </cell>
        </row>
        <row r="13770">
          <cell r="FI13770" t="str">
            <v>OR</v>
          </cell>
          <cell r="FJ13770" t="str">
            <v>Living Room/Family Room</v>
          </cell>
          <cell r="FK13770" t="str">
            <v>EISAq</v>
          </cell>
          <cell r="FL13770">
            <v>57751.77</v>
          </cell>
        </row>
        <row r="13771">
          <cell r="FI13771" t="str">
            <v>OR</v>
          </cell>
          <cell r="FJ13771" t="str">
            <v>Living Room/Family Room</v>
          </cell>
          <cell r="FK13771" t="str">
            <v>EISAx</v>
          </cell>
          <cell r="FL13771">
            <v>1876932.5249999999</v>
          </cell>
        </row>
        <row r="13772">
          <cell r="FI13772" t="str">
            <v>OR</v>
          </cell>
          <cell r="FJ13772" t="str">
            <v>Other</v>
          </cell>
          <cell r="FK13772" t="str">
            <v>EISAnqnx</v>
          </cell>
          <cell r="FL13772">
            <v>847025.96</v>
          </cell>
        </row>
        <row r="13773">
          <cell r="FI13773" t="str">
            <v>OR</v>
          </cell>
          <cell r="FJ13773" t="str">
            <v>Other</v>
          </cell>
          <cell r="FK13773" t="str">
            <v>EISAq</v>
          </cell>
          <cell r="FL13773">
            <v>184805.66399999999</v>
          </cell>
        </row>
        <row r="13774">
          <cell r="FI13774" t="str">
            <v>OR</v>
          </cell>
          <cell r="FJ13774" t="str">
            <v>Other</v>
          </cell>
          <cell r="FK13774" t="str">
            <v>EISAx</v>
          </cell>
          <cell r="FL13774">
            <v>2271569.62</v>
          </cell>
        </row>
        <row r="13775">
          <cell r="FI13775" t="str">
            <v>ID</v>
          </cell>
          <cell r="FJ13775" t="str">
            <v>Bathroom</v>
          </cell>
          <cell r="FK13775" t="str">
            <v>EISAnqnx</v>
          </cell>
          <cell r="FL13775">
            <v>227145.84</v>
          </cell>
        </row>
        <row r="13776">
          <cell r="FI13776" t="str">
            <v>ID</v>
          </cell>
          <cell r="FJ13776" t="str">
            <v>Bedrooms</v>
          </cell>
          <cell r="FK13776" t="str">
            <v>EISAq</v>
          </cell>
          <cell r="FL13776">
            <v>367219.10800000001</v>
          </cell>
        </row>
        <row r="13777">
          <cell r="FI13777" t="str">
            <v>ID</v>
          </cell>
          <cell r="FJ13777" t="str">
            <v>Exterior</v>
          </cell>
          <cell r="FK13777" t="str">
            <v>EISAq</v>
          </cell>
          <cell r="FL13777">
            <v>56786.46</v>
          </cell>
        </row>
        <row r="13778">
          <cell r="FI13778" t="str">
            <v>ID</v>
          </cell>
          <cell r="FJ13778" t="str">
            <v>Exterior</v>
          </cell>
          <cell r="FK13778" t="str">
            <v>EISAx</v>
          </cell>
          <cell r="FL13778">
            <v>283932.3</v>
          </cell>
        </row>
        <row r="13779">
          <cell r="FI13779" t="str">
            <v>ID</v>
          </cell>
          <cell r="FJ13779" t="str">
            <v>Kitchen</v>
          </cell>
          <cell r="FK13779" t="str">
            <v>EISAq</v>
          </cell>
          <cell r="FL13779">
            <v>249860.424</v>
          </cell>
        </row>
        <row r="13780">
          <cell r="FI13780" t="str">
            <v>ID</v>
          </cell>
          <cell r="FJ13780" t="str">
            <v>Living Room/Family Room</v>
          </cell>
          <cell r="FK13780" t="str">
            <v>EISAnqnx</v>
          </cell>
          <cell r="FL13780">
            <v>454291.68</v>
          </cell>
        </row>
        <row r="13781">
          <cell r="FI13781" t="str">
            <v>ID</v>
          </cell>
          <cell r="FJ13781" t="str">
            <v>Living Room/Family Room</v>
          </cell>
          <cell r="FK13781" t="str">
            <v>EISAq</v>
          </cell>
          <cell r="FL13781">
            <v>333147.23200000002</v>
          </cell>
        </row>
        <row r="13782">
          <cell r="FI13782" t="str">
            <v>ID</v>
          </cell>
          <cell r="FJ13782" t="str">
            <v>Other</v>
          </cell>
          <cell r="FK13782" t="str">
            <v>EISAnqnx</v>
          </cell>
          <cell r="FL13782">
            <v>984298.64</v>
          </cell>
        </row>
        <row r="13783">
          <cell r="FI13783" t="str">
            <v>ID</v>
          </cell>
          <cell r="FJ13783" t="str">
            <v>Other</v>
          </cell>
          <cell r="FK13783" t="str">
            <v>EISAq</v>
          </cell>
          <cell r="FL13783">
            <v>83286.808000000005</v>
          </cell>
        </row>
        <row r="13784">
          <cell r="FI13784" t="str">
            <v>ID</v>
          </cell>
          <cell r="FJ13784" t="str">
            <v>Bathroom</v>
          </cell>
          <cell r="FK13784" t="str">
            <v>EISAnqnx</v>
          </cell>
          <cell r="FL13784">
            <v>2271458.4</v>
          </cell>
        </row>
        <row r="13785">
          <cell r="FI13785" t="str">
            <v>ID</v>
          </cell>
          <cell r="FJ13785" t="str">
            <v>Bedrooms</v>
          </cell>
          <cell r="FK13785" t="str">
            <v>EISAnqnx</v>
          </cell>
          <cell r="FL13785">
            <v>681437.52</v>
          </cell>
        </row>
        <row r="13786">
          <cell r="FI13786" t="str">
            <v>ID</v>
          </cell>
          <cell r="FJ13786" t="str">
            <v>Exterior</v>
          </cell>
          <cell r="FK13786" t="str">
            <v>EISAnqnx</v>
          </cell>
          <cell r="FL13786">
            <v>283932.3</v>
          </cell>
        </row>
        <row r="13787">
          <cell r="FI13787" t="str">
            <v>ID</v>
          </cell>
          <cell r="FJ13787" t="str">
            <v>Exterior</v>
          </cell>
          <cell r="FK13787" t="str">
            <v>EISAq</v>
          </cell>
          <cell r="FL13787">
            <v>605722.24</v>
          </cell>
        </row>
        <row r="13788">
          <cell r="FI13788" t="str">
            <v>ID</v>
          </cell>
          <cell r="FJ13788" t="str">
            <v>Exterior</v>
          </cell>
          <cell r="FK13788" t="str">
            <v>EISAx</v>
          </cell>
          <cell r="FL13788">
            <v>757152.8</v>
          </cell>
        </row>
        <row r="13789">
          <cell r="FI13789" t="str">
            <v>ID</v>
          </cell>
          <cell r="FJ13789" t="str">
            <v>Garage</v>
          </cell>
          <cell r="FK13789" t="str">
            <v>EISAnqnx</v>
          </cell>
          <cell r="FL13789">
            <v>0</v>
          </cell>
        </row>
        <row r="13790">
          <cell r="FI13790" t="str">
            <v>ID</v>
          </cell>
          <cell r="FJ13790" t="str">
            <v>Garage</v>
          </cell>
          <cell r="FK13790" t="str">
            <v>EISAq</v>
          </cell>
          <cell r="FL13790">
            <v>0</v>
          </cell>
        </row>
        <row r="13791">
          <cell r="FI13791" t="str">
            <v>ID</v>
          </cell>
          <cell r="FJ13791" t="str">
            <v>Kitchen</v>
          </cell>
          <cell r="FK13791" t="str">
            <v>EISAq</v>
          </cell>
          <cell r="FL13791">
            <v>302861.12</v>
          </cell>
        </row>
        <row r="13792">
          <cell r="FI13792" t="str">
            <v>ID</v>
          </cell>
          <cell r="FJ13792" t="str">
            <v>Living Room/Family Room</v>
          </cell>
          <cell r="FK13792" t="str">
            <v>EISAnqnx</v>
          </cell>
          <cell r="FL13792">
            <v>757152.8</v>
          </cell>
        </row>
        <row r="13793">
          <cell r="FI13793" t="str">
            <v>ID</v>
          </cell>
          <cell r="FJ13793" t="str">
            <v>Living Room/Family Room</v>
          </cell>
          <cell r="FK13793" t="str">
            <v>EISAx</v>
          </cell>
          <cell r="FL13793">
            <v>1135729.2</v>
          </cell>
        </row>
        <row r="13794">
          <cell r="FI13794" t="str">
            <v>ID</v>
          </cell>
          <cell r="FJ13794" t="str">
            <v>Other</v>
          </cell>
          <cell r="FK13794" t="str">
            <v>EISAnqnx</v>
          </cell>
          <cell r="FL13794">
            <v>3331472.3200000003</v>
          </cell>
        </row>
        <row r="13795">
          <cell r="FI13795" t="str">
            <v>ID</v>
          </cell>
          <cell r="FJ13795" t="str">
            <v>Other</v>
          </cell>
          <cell r="FK13795" t="str">
            <v>EISAq</v>
          </cell>
          <cell r="FL13795">
            <v>605722.24</v>
          </cell>
        </row>
        <row r="13796">
          <cell r="FI13796" t="str">
            <v>ID</v>
          </cell>
          <cell r="FJ13796" t="str">
            <v>Other</v>
          </cell>
          <cell r="FK13796" t="str">
            <v>EISAx</v>
          </cell>
          <cell r="FL13796">
            <v>378576.4</v>
          </cell>
        </row>
        <row r="13797">
          <cell r="FI13797" t="str">
            <v>ID</v>
          </cell>
          <cell r="FJ13797" t="str">
            <v>Bathroom</v>
          </cell>
          <cell r="FK13797" t="str">
            <v>EISAnqnx</v>
          </cell>
          <cell r="FL13797">
            <v>1362875.04</v>
          </cell>
        </row>
        <row r="13798">
          <cell r="FI13798" t="str">
            <v>ID</v>
          </cell>
          <cell r="FJ13798" t="str">
            <v>Bedrooms</v>
          </cell>
          <cell r="FK13798" t="str">
            <v>EISAnqnx</v>
          </cell>
          <cell r="FL13798">
            <v>3463974.06</v>
          </cell>
        </row>
        <row r="13799">
          <cell r="FI13799" t="str">
            <v>ID</v>
          </cell>
          <cell r="FJ13799" t="str">
            <v>Exterior</v>
          </cell>
          <cell r="FK13799" t="str">
            <v>EISAnqnx</v>
          </cell>
          <cell r="FL13799">
            <v>908583.36</v>
          </cell>
        </row>
        <row r="13800">
          <cell r="FI13800" t="str">
            <v>ID</v>
          </cell>
          <cell r="FJ13800" t="str">
            <v>Exterior</v>
          </cell>
          <cell r="FK13800" t="str">
            <v>EISAq</v>
          </cell>
          <cell r="FL13800">
            <v>166573.61600000001</v>
          </cell>
        </row>
        <row r="13801">
          <cell r="FI13801" t="str">
            <v>ID</v>
          </cell>
          <cell r="FJ13801" t="str">
            <v>Garage</v>
          </cell>
          <cell r="FK13801" t="str">
            <v>EISAnqnx</v>
          </cell>
          <cell r="FL13801">
            <v>454291.68</v>
          </cell>
        </row>
        <row r="13802">
          <cell r="FI13802" t="str">
            <v>ID</v>
          </cell>
          <cell r="FJ13802" t="str">
            <v>Kitchen</v>
          </cell>
          <cell r="FK13802" t="str">
            <v>EISAnqnx</v>
          </cell>
          <cell r="FL13802">
            <v>2044312.56</v>
          </cell>
        </row>
        <row r="13803">
          <cell r="FI13803" t="str">
            <v>ID</v>
          </cell>
          <cell r="FJ13803" t="str">
            <v>Kitchen</v>
          </cell>
          <cell r="FK13803" t="str">
            <v>EISAx</v>
          </cell>
          <cell r="FL13803">
            <v>246074.66</v>
          </cell>
        </row>
        <row r="13804">
          <cell r="FI13804" t="str">
            <v>ID</v>
          </cell>
          <cell r="FJ13804" t="str">
            <v>Living Room/Family Room</v>
          </cell>
          <cell r="FK13804" t="str">
            <v>EISAnqnx</v>
          </cell>
          <cell r="FL13804">
            <v>851796.9</v>
          </cell>
        </row>
        <row r="13805">
          <cell r="FI13805" t="str">
            <v>ID</v>
          </cell>
          <cell r="FJ13805" t="str">
            <v>Living Room/Family Room</v>
          </cell>
          <cell r="FK13805" t="str">
            <v>EISAx</v>
          </cell>
          <cell r="FL13805">
            <v>1817166.72</v>
          </cell>
        </row>
        <row r="13806">
          <cell r="FI13806" t="str">
            <v>ID</v>
          </cell>
          <cell r="FJ13806" t="str">
            <v>Other</v>
          </cell>
          <cell r="FK13806" t="str">
            <v>EISAnqnx</v>
          </cell>
          <cell r="FL13806">
            <v>1135729.2</v>
          </cell>
        </row>
        <row r="13807">
          <cell r="FI13807" t="str">
            <v>WA</v>
          </cell>
          <cell r="FJ13807" t="str">
            <v>Bathroom</v>
          </cell>
          <cell r="FK13807" t="str">
            <v>EISAnqnx</v>
          </cell>
          <cell r="FL13807">
            <v>956796.78</v>
          </cell>
        </row>
        <row r="13808">
          <cell r="FI13808" t="str">
            <v>WA</v>
          </cell>
          <cell r="FJ13808" t="str">
            <v>Bedrooms</v>
          </cell>
          <cell r="FK13808" t="str">
            <v>EISAnqnx</v>
          </cell>
          <cell r="FL13808">
            <v>956796.78</v>
          </cell>
        </row>
        <row r="13809">
          <cell r="FI13809" t="str">
            <v>WA</v>
          </cell>
          <cell r="FJ13809" t="str">
            <v>Bedrooms</v>
          </cell>
          <cell r="FK13809" t="str">
            <v>EISAx</v>
          </cell>
          <cell r="FL13809">
            <v>332798.88</v>
          </cell>
        </row>
        <row r="13810">
          <cell r="FI13810" t="str">
            <v>WA</v>
          </cell>
          <cell r="FJ13810" t="str">
            <v>Exterior</v>
          </cell>
          <cell r="FK13810" t="str">
            <v>EISAnqnx</v>
          </cell>
          <cell r="FL13810">
            <v>748797.48</v>
          </cell>
        </row>
        <row r="13811">
          <cell r="FI13811" t="str">
            <v>WA</v>
          </cell>
          <cell r="FJ13811" t="str">
            <v>Kitchen</v>
          </cell>
          <cell r="FK13811" t="str">
            <v>EISAnqnx</v>
          </cell>
          <cell r="FL13811">
            <v>998396.64</v>
          </cell>
        </row>
        <row r="13812">
          <cell r="FI13812" t="str">
            <v>WA</v>
          </cell>
          <cell r="FJ13812" t="str">
            <v>Kitchen</v>
          </cell>
          <cell r="FK13812" t="str">
            <v>EISAx</v>
          </cell>
          <cell r="FL13812">
            <v>322398.91499999998</v>
          </cell>
        </row>
        <row r="13813">
          <cell r="FI13813" t="str">
            <v>WA</v>
          </cell>
          <cell r="FJ13813" t="str">
            <v>Living Room/Family Room</v>
          </cell>
          <cell r="FK13813" t="str">
            <v>EISAnqnx</v>
          </cell>
          <cell r="FL13813">
            <v>530398.21499999997</v>
          </cell>
        </row>
        <row r="13814">
          <cell r="FI13814" t="str">
            <v>WA</v>
          </cell>
          <cell r="FJ13814" t="str">
            <v>Other</v>
          </cell>
          <cell r="FK13814" t="str">
            <v>EISAnqnx</v>
          </cell>
          <cell r="FL13814">
            <v>790397.34</v>
          </cell>
        </row>
        <row r="13815">
          <cell r="FI13815" t="str">
            <v>WA</v>
          </cell>
          <cell r="FJ13815" t="str">
            <v>Other</v>
          </cell>
          <cell r="FK13815" t="str">
            <v>EISAq</v>
          </cell>
          <cell r="FL13815">
            <v>133119.552</v>
          </cell>
        </row>
        <row r="13816">
          <cell r="FI13816" t="str">
            <v>WA</v>
          </cell>
          <cell r="FJ13816" t="str">
            <v>Other</v>
          </cell>
          <cell r="FK13816" t="str">
            <v>EISAx</v>
          </cell>
          <cell r="FL13816">
            <v>332798.88</v>
          </cell>
        </row>
        <row r="13817">
          <cell r="FI13817" t="str">
            <v>ID</v>
          </cell>
          <cell r="FJ13817" t="str">
            <v>Bathroom</v>
          </cell>
          <cell r="FK13817" t="str">
            <v>EISAnqnx</v>
          </cell>
          <cell r="FL13817">
            <v>1419661.5</v>
          </cell>
        </row>
        <row r="13818">
          <cell r="FI13818" t="str">
            <v>ID</v>
          </cell>
          <cell r="FJ13818" t="str">
            <v>Bathroom</v>
          </cell>
          <cell r="FK13818" t="str">
            <v>EISAq</v>
          </cell>
          <cell r="FL13818">
            <v>227145.84</v>
          </cell>
        </row>
        <row r="13819">
          <cell r="FI13819" t="str">
            <v>ID</v>
          </cell>
          <cell r="FJ13819" t="str">
            <v>Bedrooms</v>
          </cell>
          <cell r="FK13819" t="str">
            <v>EISAnqnx</v>
          </cell>
          <cell r="FL13819">
            <v>2612177.16</v>
          </cell>
        </row>
        <row r="13820">
          <cell r="FI13820" t="str">
            <v>ID</v>
          </cell>
          <cell r="FJ13820" t="str">
            <v>Bedrooms</v>
          </cell>
          <cell r="FK13820" t="str">
            <v>EISAq</v>
          </cell>
          <cell r="FL13820">
            <v>56786.46</v>
          </cell>
        </row>
        <row r="13821">
          <cell r="FI13821" t="str">
            <v>ID</v>
          </cell>
          <cell r="FJ13821" t="str">
            <v>Exterior</v>
          </cell>
          <cell r="FK13821" t="str">
            <v>EISAnqnx</v>
          </cell>
          <cell r="FL13821">
            <v>454291.68</v>
          </cell>
        </row>
        <row r="13822">
          <cell r="FI13822" t="str">
            <v>ID</v>
          </cell>
          <cell r="FJ13822" t="str">
            <v>Exterior</v>
          </cell>
          <cell r="FK13822" t="str">
            <v>EISAq</v>
          </cell>
          <cell r="FL13822">
            <v>249860.424</v>
          </cell>
        </row>
        <row r="13823">
          <cell r="FI13823" t="str">
            <v>ID</v>
          </cell>
          <cell r="FJ13823" t="str">
            <v>Garage</v>
          </cell>
          <cell r="FK13823" t="str">
            <v>EISAnqnx</v>
          </cell>
          <cell r="FL13823">
            <v>1817166.72</v>
          </cell>
        </row>
        <row r="13824">
          <cell r="FI13824" t="str">
            <v>ID</v>
          </cell>
          <cell r="FJ13824" t="str">
            <v>Garage</v>
          </cell>
          <cell r="FK13824" t="str">
            <v>EISAq</v>
          </cell>
          <cell r="FL13824">
            <v>908583.36</v>
          </cell>
        </row>
        <row r="13825">
          <cell r="FI13825" t="str">
            <v>ID</v>
          </cell>
          <cell r="FJ13825" t="str">
            <v>Kitchen</v>
          </cell>
          <cell r="FK13825" t="str">
            <v>EISAq</v>
          </cell>
          <cell r="FL13825">
            <v>340718.76</v>
          </cell>
        </row>
        <row r="13826">
          <cell r="FI13826" t="str">
            <v>ID</v>
          </cell>
          <cell r="FJ13826" t="str">
            <v>Living Room/Family Room</v>
          </cell>
          <cell r="FK13826" t="str">
            <v>EISAnqnx</v>
          </cell>
          <cell r="FL13826">
            <v>3217899.4</v>
          </cell>
        </row>
        <row r="13827">
          <cell r="FI13827" t="str">
            <v>ID</v>
          </cell>
          <cell r="FJ13827" t="str">
            <v>Living Room/Family Room</v>
          </cell>
          <cell r="FK13827" t="str">
            <v>EISAq</v>
          </cell>
          <cell r="FL13827">
            <v>283932.3</v>
          </cell>
        </row>
        <row r="13828">
          <cell r="FI13828" t="str">
            <v>ID</v>
          </cell>
          <cell r="FJ13828" t="str">
            <v>Other</v>
          </cell>
          <cell r="FK13828" t="str">
            <v>EISAnqnx</v>
          </cell>
          <cell r="FL13828">
            <v>4448272.7</v>
          </cell>
        </row>
        <row r="13829">
          <cell r="FI13829" t="str">
            <v>ID</v>
          </cell>
          <cell r="FJ13829" t="str">
            <v>Other</v>
          </cell>
          <cell r="FK13829" t="str">
            <v>EISAq</v>
          </cell>
          <cell r="FL13829">
            <v>359647.58</v>
          </cell>
        </row>
        <row r="13830">
          <cell r="FI13830" t="str">
            <v>MT</v>
          </cell>
          <cell r="FJ13830" t="str">
            <v>Bathroom</v>
          </cell>
          <cell r="FK13830" t="str">
            <v>EISAnqnx</v>
          </cell>
          <cell r="FL13830">
            <v>511412.64</v>
          </cell>
        </row>
        <row r="13831">
          <cell r="FI13831" t="str">
            <v>MT</v>
          </cell>
          <cell r="FJ13831" t="str">
            <v>Bedrooms</v>
          </cell>
          <cell r="FK13831" t="str">
            <v>EISAnqnx</v>
          </cell>
          <cell r="FL13831">
            <v>1033479.71</v>
          </cell>
        </row>
        <row r="13832">
          <cell r="FI13832" t="str">
            <v>MT</v>
          </cell>
          <cell r="FJ13832" t="str">
            <v>Bedrooms</v>
          </cell>
          <cell r="FK13832" t="str">
            <v>EISAx</v>
          </cell>
          <cell r="FL13832">
            <v>639265.80000000005</v>
          </cell>
        </row>
        <row r="13833">
          <cell r="FI13833" t="str">
            <v>MT</v>
          </cell>
          <cell r="FJ13833" t="str">
            <v>Exterior</v>
          </cell>
          <cell r="FK13833" t="str">
            <v>EISAnqnx</v>
          </cell>
          <cell r="FL13833">
            <v>255706.32</v>
          </cell>
        </row>
        <row r="13834">
          <cell r="FI13834" t="str">
            <v>MT</v>
          </cell>
          <cell r="FJ13834" t="str">
            <v>Garage</v>
          </cell>
          <cell r="FK13834" t="str">
            <v>EISAnqnx</v>
          </cell>
          <cell r="FL13834">
            <v>394213.91</v>
          </cell>
        </row>
        <row r="13835">
          <cell r="FI13835" t="str">
            <v>MT</v>
          </cell>
          <cell r="FJ13835" t="str">
            <v>Kitchen</v>
          </cell>
          <cell r="FK13835" t="str">
            <v>EISAnqnx</v>
          </cell>
          <cell r="FL13835">
            <v>277015.18</v>
          </cell>
        </row>
        <row r="13836">
          <cell r="FI13836" t="str">
            <v>MT</v>
          </cell>
          <cell r="FJ13836" t="str">
            <v>Living Room/Family Room</v>
          </cell>
          <cell r="FK13836" t="str">
            <v>EISAq</v>
          </cell>
          <cell r="FL13836">
            <v>119329.61599999999</v>
          </cell>
        </row>
        <row r="13837">
          <cell r="FI13837" t="str">
            <v>MT</v>
          </cell>
          <cell r="FJ13837" t="str">
            <v>Living Room/Family Room</v>
          </cell>
          <cell r="FK13837" t="str">
            <v>EISAx</v>
          </cell>
          <cell r="FL13837">
            <v>1161332.8699999999</v>
          </cell>
        </row>
        <row r="13838">
          <cell r="FI13838" t="str">
            <v>MT</v>
          </cell>
          <cell r="FJ13838" t="str">
            <v>Other</v>
          </cell>
          <cell r="FK13838" t="str">
            <v>EISAnqnx</v>
          </cell>
          <cell r="FL13838">
            <v>1853870.82</v>
          </cell>
        </row>
        <row r="13839">
          <cell r="FI13839" t="str">
            <v>MT</v>
          </cell>
          <cell r="FJ13839" t="str">
            <v>Other</v>
          </cell>
          <cell r="FK13839" t="str">
            <v>EISAq</v>
          </cell>
          <cell r="FL13839">
            <v>42617.72</v>
          </cell>
        </row>
        <row r="13840">
          <cell r="FI13840" t="str">
            <v>WA</v>
          </cell>
          <cell r="FJ13840" t="str">
            <v>Bathroom</v>
          </cell>
          <cell r="FK13840" t="str">
            <v>EISAnqnx</v>
          </cell>
          <cell r="FL13840">
            <v>5399376.3999999994</v>
          </cell>
        </row>
        <row r="13841">
          <cell r="FI13841" t="str">
            <v>WA</v>
          </cell>
          <cell r="FJ13841" t="str">
            <v>Bathroom</v>
          </cell>
          <cell r="FK13841" t="str">
            <v>EISAx</v>
          </cell>
          <cell r="FL13841">
            <v>1779339.95</v>
          </cell>
        </row>
        <row r="13842">
          <cell r="FI13842" t="str">
            <v>WA</v>
          </cell>
          <cell r="FJ13842" t="str">
            <v>Bedrooms</v>
          </cell>
          <cell r="FK13842" t="str">
            <v>EISAnqnx</v>
          </cell>
          <cell r="FL13842">
            <v>3681393</v>
          </cell>
        </row>
        <row r="13843">
          <cell r="FI13843" t="str">
            <v>WA</v>
          </cell>
          <cell r="FJ13843" t="str">
            <v>Bedrooms</v>
          </cell>
          <cell r="FK13843" t="str">
            <v>EISAq</v>
          </cell>
          <cell r="FL13843">
            <v>895805.63</v>
          </cell>
        </row>
        <row r="13844">
          <cell r="FI13844" t="str">
            <v>WA</v>
          </cell>
          <cell r="FJ13844" t="str">
            <v>Bedrooms</v>
          </cell>
          <cell r="FK13844" t="str">
            <v>EISAx</v>
          </cell>
          <cell r="FL13844">
            <v>2086122.7</v>
          </cell>
        </row>
        <row r="13845">
          <cell r="FI13845" t="str">
            <v>WA</v>
          </cell>
          <cell r="FJ13845" t="str">
            <v>Exterior</v>
          </cell>
          <cell r="FK13845" t="str">
            <v>EISAq</v>
          </cell>
          <cell r="FL13845">
            <v>809906.46</v>
          </cell>
        </row>
        <row r="13846">
          <cell r="FI13846" t="str">
            <v>WA</v>
          </cell>
          <cell r="FJ13846" t="str">
            <v>Exterior</v>
          </cell>
          <cell r="FK13846" t="str">
            <v>EISAx</v>
          </cell>
          <cell r="FL13846">
            <v>2945114.4</v>
          </cell>
        </row>
        <row r="13847">
          <cell r="FI13847" t="str">
            <v>WA</v>
          </cell>
          <cell r="FJ13847" t="str">
            <v>Garage</v>
          </cell>
          <cell r="FK13847" t="str">
            <v>EISAnqnx</v>
          </cell>
          <cell r="FL13847">
            <v>2454262</v>
          </cell>
        </row>
        <row r="13848">
          <cell r="FI13848" t="str">
            <v>WA</v>
          </cell>
          <cell r="FJ13848" t="str">
            <v>Garage</v>
          </cell>
          <cell r="FK13848" t="str">
            <v>EISAq</v>
          </cell>
          <cell r="FL13848">
            <v>1411200.65</v>
          </cell>
        </row>
        <row r="13849">
          <cell r="FI13849" t="str">
            <v>WA</v>
          </cell>
          <cell r="FJ13849" t="str">
            <v>Kitchen</v>
          </cell>
          <cell r="FK13849" t="str">
            <v>EISAnqnx</v>
          </cell>
          <cell r="FL13849">
            <v>1472557.2</v>
          </cell>
        </row>
        <row r="13850">
          <cell r="FI13850" t="str">
            <v>WA</v>
          </cell>
          <cell r="FJ13850" t="str">
            <v>Kitchen</v>
          </cell>
          <cell r="FK13850" t="str">
            <v>EISAq</v>
          </cell>
          <cell r="FL13850">
            <v>3325525.01</v>
          </cell>
        </row>
        <row r="13851">
          <cell r="FI13851" t="str">
            <v>WA</v>
          </cell>
          <cell r="FJ13851" t="str">
            <v>Kitchen</v>
          </cell>
          <cell r="FK13851" t="str">
            <v>EISAx</v>
          </cell>
          <cell r="FL13851">
            <v>3681393</v>
          </cell>
        </row>
        <row r="13852">
          <cell r="FI13852" t="str">
            <v>WA</v>
          </cell>
          <cell r="FJ13852" t="str">
            <v>Living Room/Family Room</v>
          </cell>
          <cell r="FK13852" t="str">
            <v>EISAnqnx</v>
          </cell>
          <cell r="FL13852">
            <v>8589917</v>
          </cell>
        </row>
        <row r="13853">
          <cell r="FI13853" t="str">
            <v>WA</v>
          </cell>
          <cell r="FJ13853" t="str">
            <v>Living Room/Family Room</v>
          </cell>
          <cell r="FK13853" t="str">
            <v>EISAq</v>
          </cell>
          <cell r="FL13853">
            <v>184069.65</v>
          </cell>
        </row>
        <row r="13854">
          <cell r="FI13854" t="str">
            <v>WA</v>
          </cell>
          <cell r="FJ13854" t="str">
            <v>Living Room/Family Room</v>
          </cell>
          <cell r="FK13854" t="str">
            <v>EISAx</v>
          </cell>
          <cell r="FL13854">
            <v>10123830.75</v>
          </cell>
        </row>
        <row r="13855">
          <cell r="FI13855" t="str">
            <v>WA</v>
          </cell>
          <cell r="FJ13855" t="str">
            <v>Other</v>
          </cell>
          <cell r="FK13855" t="str">
            <v>EISAnqnx</v>
          </cell>
          <cell r="FL13855">
            <v>5153950.2</v>
          </cell>
        </row>
        <row r="13856">
          <cell r="FI13856" t="str">
            <v>WA</v>
          </cell>
          <cell r="FJ13856" t="str">
            <v>Other</v>
          </cell>
          <cell r="FK13856" t="str">
            <v>EISAq</v>
          </cell>
          <cell r="FL13856">
            <v>1938866.98</v>
          </cell>
        </row>
        <row r="13857">
          <cell r="FI13857" t="str">
            <v>WA</v>
          </cell>
          <cell r="FJ13857" t="str">
            <v>Other</v>
          </cell>
          <cell r="FK13857" t="str">
            <v>EISAx</v>
          </cell>
          <cell r="FL13857">
            <v>4908524</v>
          </cell>
        </row>
        <row r="13858">
          <cell r="FI13858" t="str">
            <v>OR</v>
          </cell>
          <cell r="FJ13858" t="str">
            <v>Bathroom</v>
          </cell>
          <cell r="FK13858" t="str">
            <v>EISAnqnx</v>
          </cell>
          <cell r="FL13858">
            <v>924028.32</v>
          </cell>
        </row>
        <row r="13859">
          <cell r="FI13859" t="str">
            <v>OR</v>
          </cell>
          <cell r="FJ13859" t="str">
            <v>Bedrooms</v>
          </cell>
          <cell r="FK13859" t="str">
            <v>EISAnqnx</v>
          </cell>
          <cell r="FL13859">
            <v>1443794.25</v>
          </cell>
        </row>
        <row r="13860">
          <cell r="FI13860" t="str">
            <v>OR</v>
          </cell>
          <cell r="FJ13860" t="str">
            <v>Exterior</v>
          </cell>
          <cell r="FK13860" t="str">
            <v>EISAnqnx</v>
          </cell>
          <cell r="FL13860">
            <v>1443794.25</v>
          </cell>
        </row>
        <row r="13861">
          <cell r="FI13861" t="str">
            <v>OR</v>
          </cell>
          <cell r="FJ13861" t="str">
            <v>Kitchen</v>
          </cell>
          <cell r="FK13861" t="str">
            <v>EISAnqnx</v>
          </cell>
          <cell r="FL13861">
            <v>231007.08</v>
          </cell>
        </row>
        <row r="13862">
          <cell r="FI13862" t="str">
            <v>OR</v>
          </cell>
          <cell r="FJ13862" t="str">
            <v>Kitchen</v>
          </cell>
          <cell r="FK13862" t="str">
            <v>EISAq</v>
          </cell>
          <cell r="FL13862">
            <v>369611.32799999998</v>
          </cell>
        </row>
        <row r="13863">
          <cell r="FI13863" t="str">
            <v>OR</v>
          </cell>
          <cell r="FJ13863" t="str">
            <v>Living Room/Family Room</v>
          </cell>
          <cell r="FK13863" t="str">
            <v>EISAnqnx</v>
          </cell>
          <cell r="FL13863">
            <v>693021.24</v>
          </cell>
        </row>
        <row r="13864">
          <cell r="FI13864" t="str">
            <v>OR</v>
          </cell>
          <cell r="FJ13864" t="str">
            <v>Other</v>
          </cell>
          <cell r="FK13864" t="str">
            <v>EISAnqnx</v>
          </cell>
          <cell r="FL13864">
            <v>2579579.06</v>
          </cell>
        </row>
        <row r="13865">
          <cell r="FI13865" t="str">
            <v>OR</v>
          </cell>
          <cell r="FJ13865" t="str">
            <v>Other</v>
          </cell>
          <cell r="FK13865" t="str">
            <v>EISAq</v>
          </cell>
          <cell r="FL13865">
            <v>57751.77</v>
          </cell>
        </row>
        <row r="13866">
          <cell r="FI13866" t="str">
            <v>OR</v>
          </cell>
          <cell r="FJ13866" t="str">
            <v>Other</v>
          </cell>
          <cell r="FK13866" t="str">
            <v>EISAx</v>
          </cell>
          <cell r="FL13866">
            <v>192505.9</v>
          </cell>
        </row>
        <row r="13867">
          <cell r="FI13867" t="str">
            <v>WA</v>
          </cell>
          <cell r="FJ13867" t="str">
            <v>Bathroom</v>
          </cell>
          <cell r="FK13867" t="str">
            <v>EISAnqnx</v>
          </cell>
          <cell r="FL13867">
            <v>799800.96</v>
          </cell>
        </row>
        <row r="13868">
          <cell r="FI13868" t="str">
            <v>WA</v>
          </cell>
          <cell r="FJ13868" t="str">
            <v>Bathroom</v>
          </cell>
          <cell r="FK13868" t="str">
            <v>EISAq</v>
          </cell>
          <cell r="FL13868">
            <v>243748.864</v>
          </cell>
        </row>
        <row r="13869">
          <cell r="FI13869" t="str">
            <v>WA</v>
          </cell>
          <cell r="FJ13869" t="str">
            <v>Bathroom</v>
          </cell>
          <cell r="FK13869" t="str">
            <v>EISAx</v>
          </cell>
          <cell r="FL13869">
            <v>228514.56</v>
          </cell>
        </row>
        <row r="13870">
          <cell r="FI13870" t="str">
            <v>WA</v>
          </cell>
          <cell r="FJ13870" t="str">
            <v>Bedrooms</v>
          </cell>
          <cell r="FK13870" t="str">
            <v>EISAnqnx</v>
          </cell>
          <cell r="FL13870">
            <v>571286.4</v>
          </cell>
        </row>
        <row r="13871">
          <cell r="FI13871" t="str">
            <v>WA</v>
          </cell>
          <cell r="FJ13871" t="str">
            <v>Bedrooms</v>
          </cell>
          <cell r="FK13871" t="str">
            <v>EISAq</v>
          </cell>
          <cell r="FL13871">
            <v>198045.95199999999</v>
          </cell>
        </row>
        <row r="13872">
          <cell r="FI13872" t="str">
            <v>WA</v>
          </cell>
          <cell r="FJ13872" t="str">
            <v>Bedrooms</v>
          </cell>
          <cell r="FK13872" t="str">
            <v>EISAx</v>
          </cell>
          <cell r="FL13872">
            <v>228514.56</v>
          </cell>
        </row>
        <row r="13873">
          <cell r="FI13873" t="str">
            <v>WA</v>
          </cell>
          <cell r="FJ13873" t="str">
            <v>Exterior</v>
          </cell>
          <cell r="FK13873" t="str">
            <v>EISAnqnx</v>
          </cell>
          <cell r="FL13873">
            <v>228514.56</v>
          </cell>
        </row>
        <row r="13874">
          <cell r="FI13874" t="str">
            <v>WA</v>
          </cell>
          <cell r="FJ13874" t="str">
            <v>Exterior</v>
          </cell>
          <cell r="FK13874" t="str">
            <v>EISAx</v>
          </cell>
          <cell r="FL13874">
            <v>647457.92000000004</v>
          </cell>
        </row>
        <row r="13875">
          <cell r="FI13875" t="str">
            <v>WA</v>
          </cell>
          <cell r="FJ13875" t="str">
            <v>Garage</v>
          </cell>
          <cell r="FK13875" t="str">
            <v>EISAnqnx</v>
          </cell>
          <cell r="FL13875">
            <v>114257.28</v>
          </cell>
        </row>
        <row r="13876">
          <cell r="FI13876" t="str">
            <v>WA</v>
          </cell>
          <cell r="FJ13876" t="str">
            <v>Kitchen</v>
          </cell>
          <cell r="FK13876" t="str">
            <v>EISAnqnx</v>
          </cell>
          <cell r="FL13876">
            <v>76171.520000000004</v>
          </cell>
        </row>
        <row r="13877">
          <cell r="FI13877" t="str">
            <v>WA</v>
          </cell>
          <cell r="FJ13877" t="str">
            <v>Kitchen</v>
          </cell>
          <cell r="FK13877" t="str">
            <v>EISAq</v>
          </cell>
          <cell r="FL13877">
            <v>182811.64799999999</v>
          </cell>
        </row>
        <row r="13878">
          <cell r="FI13878" t="str">
            <v>WA</v>
          </cell>
          <cell r="FJ13878" t="str">
            <v>Kitchen</v>
          </cell>
          <cell r="FK13878" t="str">
            <v>EISAx</v>
          </cell>
          <cell r="FL13878">
            <v>457029.12</v>
          </cell>
        </row>
        <row r="13879">
          <cell r="FI13879" t="str">
            <v>WA</v>
          </cell>
          <cell r="FJ13879" t="str">
            <v>Living Room/Family Room</v>
          </cell>
          <cell r="FK13879" t="str">
            <v>EISAnqnx</v>
          </cell>
          <cell r="FL13879">
            <v>342771.84</v>
          </cell>
        </row>
        <row r="13880">
          <cell r="FI13880" t="str">
            <v>WA</v>
          </cell>
          <cell r="FJ13880" t="str">
            <v>Living Room/Family Room</v>
          </cell>
          <cell r="FK13880" t="str">
            <v>EISAx</v>
          </cell>
          <cell r="FL13880">
            <v>685543.68</v>
          </cell>
        </row>
        <row r="13881">
          <cell r="FI13881" t="str">
            <v>WA</v>
          </cell>
          <cell r="FJ13881" t="str">
            <v>Other</v>
          </cell>
          <cell r="FK13881" t="str">
            <v>EISAnqnx</v>
          </cell>
          <cell r="FL13881">
            <v>1523430.3999999999</v>
          </cell>
        </row>
        <row r="13882">
          <cell r="FI13882" t="str">
            <v>WA</v>
          </cell>
          <cell r="FJ13882" t="str">
            <v>Other</v>
          </cell>
          <cell r="FK13882" t="str">
            <v>EISAx</v>
          </cell>
          <cell r="FL13882">
            <v>457029.12</v>
          </cell>
        </row>
        <row r="13883">
          <cell r="FI13883" t="str">
            <v>WA</v>
          </cell>
          <cell r="FJ13883" t="str">
            <v>Bathroom</v>
          </cell>
          <cell r="FK13883" t="str">
            <v>EISAnqnx</v>
          </cell>
          <cell r="FL13883">
            <v>831997.2</v>
          </cell>
        </row>
        <row r="13884">
          <cell r="FI13884" t="str">
            <v>WA</v>
          </cell>
          <cell r="FJ13884" t="str">
            <v>Bedrooms</v>
          </cell>
          <cell r="FK13884" t="str">
            <v>EISAnqnx</v>
          </cell>
          <cell r="FL13884">
            <v>811197.27</v>
          </cell>
        </row>
        <row r="13885">
          <cell r="FI13885" t="str">
            <v>WA</v>
          </cell>
          <cell r="FJ13885" t="str">
            <v>Bedrooms</v>
          </cell>
          <cell r="FK13885" t="str">
            <v>EISAx</v>
          </cell>
          <cell r="FL13885">
            <v>499198.32</v>
          </cell>
        </row>
        <row r="13886">
          <cell r="FI13886" t="str">
            <v>WA</v>
          </cell>
          <cell r="FJ13886" t="str">
            <v>Exterior</v>
          </cell>
          <cell r="FK13886" t="str">
            <v>EISAnqnx</v>
          </cell>
          <cell r="FL13886">
            <v>124799.58</v>
          </cell>
        </row>
        <row r="13887">
          <cell r="FI13887" t="str">
            <v>WA</v>
          </cell>
          <cell r="FJ13887" t="str">
            <v>Exterior</v>
          </cell>
          <cell r="FK13887" t="str">
            <v>EISAq</v>
          </cell>
          <cell r="FL13887">
            <v>62399.79</v>
          </cell>
        </row>
        <row r="13888">
          <cell r="FI13888" t="str">
            <v>WA</v>
          </cell>
          <cell r="FJ13888" t="str">
            <v>Exterior</v>
          </cell>
          <cell r="FK13888" t="str">
            <v>EISAx</v>
          </cell>
          <cell r="FL13888">
            <v>623997.9</v>
          </cell>
        </row>
        <row r="13889">
          <cell r="FI13889" t="str">
            <v>WA</v>
          </cell>
          <cell r="FJ13889" t="str">
            <v>Garage</v>
          </cell>
          <cell r="FK13889" t="str">
            <v>EISAx</v>
          </cell>
          <cell r="FL13889">
            <v>311998.95</v>
          </cell>
        </row>
        <row r="13890">
          <cell r="FI13890" t="str">
            <v>WA</v>
          </cell>
          <cell r="FJ13890" t="str">
            <v>Kitchen</v>
          </cell>
          <cell r="FK13890" t="str">
            <v>EISAq</v>
          </cell>
          <cell r="FL13890">
            <v>54079.817999999999</v>
          </cell>
        </row>
        <row r="13891">
          <cell r="FI13891" t="str">
            <v>WA</v>
          </cell>
          <cell r="FJ13891" t="str">
            <v>Kitchen</v>
          </cell>
          <cell r="FK13891" t="str">
            <v>EISAx</v>
          </cell>
          <cell r="FL13891">
            <v>135199.54499999998</v>
          </cell>
        </row>
        <row r="13892">
          <cell r="FI13892" t="str">
            <v>WA</v>
          </cell>
          <cell r="FJ13892" t="str">
            <v>Living Room/Family Room</v>
          </cell>
          <cell r="FK13892" t="str">
            <v>EISAq</v>
          </cell>
          <cell r="FL13892">
            <v>108159.636</v>
          </cell>
        </row>
        <row r="13893">
          <cell r="FI13893" t="str">
            <v>WA</v>
          </cell>
          <cell r="FJ13893" t="str">
            <v>Other</v>
          </cell>
          <cell r="FK13893" t="str">
            <v>EISAnqnx</v>
          </cell>
          <cell r="FL13893">
            <v>249599.16</v>
          </cell>
        </row>
        <row r="13894">
          <cell r="FI13894" t="str">
            <v>WA</v>
          </cell>
          <cell r="FJ13894" t="str">
            <v>Other</v>
          </cell>
          <cell r="FK13894" t="str">
            <v>EISAq</v>
          </cell>
          <cell r="FL13894">
            <v>189279.36299999998</v>
          </cell>
        </row>
        <row r="13895">
          <cell r="FI13895" t="str">
            <v>WA</v>
          </cell>
          <cell r="FJ13895" t="str">
            <v>Bathroom</v>
          </cell>
          <cell r="FK13895" t="str">
            <v>EISAnqnx</v>
          </cell>
          <cell r="FL13895">
            <v>374398.74</v>
          </cell>
        </row>
        <row r="13896">
          <cell r="FI13896" t="str">
            <v>WA</v>
          </cell>
          <cell r="FJ13896" t="str">
            <v>Bedrooms</v>
          </cell>
          <cell r="FK13896" t="str">
            <v>EISAnqnx</v>
          </cell>
          <cell r="FL13896">
            <v>811197.27</v>
          </cell>
        </row>
        <row r="13897">
          <cell r="FI13897" t="str">
            <v>WA</v>
          </cell>
          <cell r="FJ13897" t="str">
            <v>Exterior</v>
          </cell>
          <cell r="FK13897" t="str">
            <v>EISAnqnx</v>
          </cell>
          <cell r="FL13897">
            <v>499198.32</v>
          </cell>
        </row>
        <row r="13898">
          <cell r="FI13898" t="str">
            <v>WA</v>
          </cell>
          <cell r="FJ13898" t="str">
            <v>Kitchen</v>
          </cell>
          <cell r="FK13898" t="str">
            <v>EISAq</v>
          </cell>
          <cell r="FL13898">
            <v>33279.887999999999</v>
          </cell>
        </row>
        <row r="13899">
          <cell r="FI13899" t="str">
            <v>WA</v>
          </cell>
          <cell r="FJ13899" t="str">
            <v>Kitchen</v>
          </cell>
          <cell r="FK13899" t="str">
            <v>EISAx</v>
          </cell>
          <cell r="FL13899">
            <v>415998.6</v>
          </cell>
        </row>
        <row r="13900">
          <cell r="FI13900" t="str">
            <v>WA</v>
          </cell>
          <cell r="FJ13900" t="str">
            <v>Living Room/Family Room</v>
          </cell>
          <cell r="FK13900" t="str">
            <v>EISAnqnx</v>
          </cell>
          <cell r="FL13900">
            <v>499198.32</v>
          </cell>
        </row>
        <row r="13901">
          <cell r="FI13901" t="str">
            <v>WA</v>
          </cell>
          <cell r="FJ13901" t="str">
            <v>Living Room/Family Room</v>
          </cell>
          <cell r="FK13901" t="str">
            <v>EISAq</v>
          </cell>
          <cell r="FL13901">
            <v>76959.740999999995</v>
          </cell>
        </row>
        <row r="13902">
          <cell r="FI13902" t="str">
            <v>WA</v>
          </cell>
          <cell r="FJ13902" t="str">
            <v>Living Room/Family Room</v>
          </cell>
          <cell r="FK13902" t="str">
            <v>EISAx</v>
          </cell>
          <cell r="FL13902">
            <v>1081596.3599999999</v>
          </cell>
        </row>
        <row r="13903">
          <cell r="FI13903" t="str">
            <v>WA</v>
          </cell>
          <cell r="FJ13903" t="str">
            <v>Other</v>
          </cell>
          <cell r="FK13903" t="str">
            <v>EISAnqnx</v>
          </cell>
          <cell r="FL13903">
            <v>748797.48</v>
          </cell>
        </row>
        <row r="13904">
          <cell r="FI13904" t="str">
            <v>WA</v>
          </cell>
          <cell r="FJ13904" t="str">
            <v>Other</v>
          </cell>
          <cell r="FK13904" t="str">
            <v>EISAq</v>
          </cell>
          <cell r="FL13904">
            <v>66559.775999999998</v>
          </cell>
        </row>
        <row r="13905">
          <cell r="FI13905" t="str">
            <v>WA</v>
          </cell>
          <cell r="FJ13905" t="str">
            <v>Other</v>
          </cell>
          <cell r="FK13905" t="str">
            <v>EISAx</v>
          </cell>
          <cell r="FL13905">
            <v>124799.58</v>
          </cell>
        </row>
        <row r="13906">
          <cell r="FI13906" t="str">
            <v>OR</v>
          </cell>
          <cell r="FJ13906" t="str">
            <v>Bathroom</v>
          </cell>
          <cell r="FK13906" t="str">
            <v>EISAnqnx</v>
          </cell>
          <cell r="FL13906">
            <v>1983586.7999999998</v>
          </cell>
        </row>
        <row r="13907">
          <cell r="FI13907" t="str">
            <v>OR</v>
          </cell>
          <cell r="FJ13907" t="str">
            <v>Bathroom</v>
          </cell>
          <cell r="FK13907" t="str">
            <v>EISAq</v>
          </cell>
          <cell r="FL13907">
            <v>545486.37</v>
          </cell>
        </row>
        <row r="13908">
          <cell r="FI13908" t="str">
            <v>OR</v>
          </cell>
          <cell r="FJ13908" t="str">
            <v>Bedrooms</v>
          </cell>
          <cell r="FK13908" t="str">
            <v>EISAnqnx</v>
          </cell>
          <cell r="FL13908">
            <v>495896.69999999995</v>
          </cell>
        </row>
        <row r="13909">
          <cell r="FI13909" t="str">
            <v>OR</v>
          </cell>
          <cell r="FJ13909" t="str">
            <v>Bedrooms</v>
          </cell>
          <cell r="FK13909" t="str">
            <v>EISAq</v>
          </cell>
          <cell r="FL13909">
            <v>247948.34999999998</v>
          </cell>
        </row>
        <row r="13910">
          <cell r="FI13910" t="str">
            <v>OR</v>
          </cell>
          <cell r="FJ13910" t="str">
            <v>Exterior</v>
          </cell>
          <cell r="FK13910" t="str">
            <v>EISAnqnx</v>
          </cell>
          <cell r="FL13910">
            <v>1983586.7999999998</v>
          </cell>
        </row>
        <row r="13911">
          <cell r="FI13911" t="str">
            <v>OR</v>
          </cell>
          <cell r="FJ13911" t="str">
            <v>Garage</v>
          </cell>
          <cell r="FK13911" t="str">
            <v>EISAnqnx</v>
          </cell>
          <cell r="FL13911">
            <v>1239741.75</v>
          </cell>
        </row>
        <row r="13912">
          <cell r="FI13912" t="str">
            <v>OR</v>
          </cell>
          <cell r="FJ13912" t="str">
            <v>Garage</v>
          </cell>
          <cell r="FK13912" t="str">
            <v>EISAq</v>
          </cell>
          <cell r="FL13912">
            <v>1322391.2</v>
          </cell>
        </row>
        <row r="13913">
          <cell r="FI13913" t="str">
            <v>OR</v>
          </cell>
          <cell r="FJ13913" t="str">
            <v>Kitchen</v>
          </cell>
          <cell r="FK13913" t="str">
            <v>EISAnqnx</v>
          </cell>
          <cell r="FL13913">
            <v>991793.39999999991</v>
          </cell>
        </row>
        <row r="13914">
          <cell r="FI13914" t="str">
            <v>OR</v>
          </cell>
          <cell r="FJ13914" t="str">
            <v>Kitchen</v>
          </cell>
          <cell r="FK13914" t="str">
            <v>EISAq</v>
          </cell>
          <cell r="FL13914">
            <v>1487690.0999999999</v>
          </cell>
        </row>
        <row r="13915">
          <cell r="FI13915" t="str">
            <v>OR</v>
          </cell>
          <cell r="FJ13915" t="str">
            <v>Kitchen</v>
          </cell>
          <cell r="FK13915" t="str">
            <v>EISAx</v>
          </cell>
          <cell r="FL13915">
            <v>537221.42499999993</v>
          </cell>
        </row>
        <row r="13916">
          <cell r="FI13916" t="str">
            <v>OR</v>
          </cell>
          <cell r="FJ13916" t="str">
            <v>Living Room/Family Room</v>
          </cell>
          <cell r="FK13916" t="str">
            <v>EISAq</v>
          </cell>
          <cell r="FL13916">
            <v>247948.34999999998</v>
          </cell>
        </row>
        <row r="13917">
          <cell r="FI13917" t="str">
            <v>OR</v>
          </cell>
          <cell r="FJ13917" t="str">
            <v>Other</v>
          </cell>
          <cell r="FK13917" t="str">
            <v>EISAq</v>
          </cell>
          <cell r="FL13917">
            <v>363657.57999999996</v>
          </cell>
        </row>
        <row r="13918">
          <cell r="FI13918" t="str">
            <v>OR</v>
          </cell>
          <cell r="FJ13918" t="str">
            <v>Bathroom</v>
          </cell>
          <cell r="FK13918" t="str">
            <v>EISAnqnx</v>
          </cell>
          <cell r="FL13918">
            <v>1039531.86</v>
          </cell>
        </row>
        <row r="13919">
          <cell r="FI13919" t="str">
            <v>OR</v>
          </cell>
          <cell r="FJ13919" t="str">
            <v>Bathroom</v>
          </cell>
          <cell r="FK13919" t="str">
            <v>EISAq</v>
          </cell>
          <cell r="FL13919">
            <v>86627.654999999999</v>
          </cell>
        </row>
        <row r="13920">
          <cell r="FI13920" t="str">
            <v>OR</v>
          </cell>
          <cell r="FJ13920" t="str">
            <v>Bathroom</v>
          </cell>
          <cell r="FK13920" t="str">
            <v>EISAx</v>
          </cell>
          <cell r="FL13920">
            <v>288758.84999999998</v>
          </cell>
        </row>
        <row r="13921">
          <cell r="FI13921" t="str">
            <v>OR</v>
          </cell>
          <cell r="FJ13921" t="str">
            <v>Bedrooms</v>
          </cell>
          <cell r="FK13921" t="str">
            <v>EISAnqnx</v>
          </cell>
          <cell r="FL13921">
            <v>577517.69999999995</v>
          </cell>
        </row>
        <row r="13922">
          <cell r="FI13922" t="str">
            <v>OR</v>
          </cell>
          <cell r="FJ13922" t="str">
            <v>Bedrooms</v>
          </cell>
          <cell r="FK13922" t="str">
            <v>EISAq</v>
          </cell>
          <cell r="FL13922">
            <v>86627.654999999999</v>
          </cell>
        </row>
        <row r="13923">
          <cell r="FI13923" t="str">
            <v>OR</v>
          </cell>
          <cell r="FJ13923" t="str">
            <v>Exterior</v>
          </cell>
          <cell r="FK13923" t="str">
            <v>EISAq</v>
          </cell>
          <cell r="FL13923">
            <v>57751.77</v>
          </cell>
        </row>
        <row r="13924">
          <cell r="FI13924" t="str">
            <v>OR</v>
          </cell>
          <cell r="FJ13924" t="str">
            <v>Exterior</v>
          </cell>
          <cell r="FK13924" t="str">
            <v>EISAx</v>
          </cell>
          <cell r="FL13924">
            <v>77002.36</v>
          </cell>
        </row>
        <row r="13925">
          <cell r="FI13925" t="str">
            <v>OR</v>
          </cell>
          <cell r="FJ13925" t="str">
            <v>Garage</v>
          </cell>
          <cell r="FK13925" t="str">
            <v>EISAnqnx</v>
          </cell>
          <cell r="FL13925">
            <v>385011.8</v>
          </cell>
        </row>
        <row r="13926">
          <cell r="FI13926" t="str">
            <v>OR</v>
          </cell>
          <cell r="FJ13926" t="str">
            <v>Kitchen</v>
          </cell>
          <cell r="FK13926" t="str">
            <v>EISAq</v>
          </cell>
          <cell r="FL13926">
            <v>154004.72</v>
          </cell>
        </row>
        <row r="13927">
          <cell r="FI13927" t="str">
            <v>OR</v>
          </cell>
          <cell r="FJ13927" t="str">
            <v>Kitchen</v>
          </cell>
          <cell r="FK13927" t="str">
            <v>EISAx</v>
          </cell>
          <cell r="FL13927">
            <v>125128.83499999999</v>
          </cell>
        </row>
        <row r="13928">
          <cell r="FI13928" t="str">
            <v>OR</v>
          </cell>
          <cell r="FJ13928" t="str">
            <v>Living Room/Family Room</v>
          </cell>
          <cell r="FK13928" t="str">
            <v>EISAnqnx</v>
          </cell>
          <cell r="FL13928">
            <v>346510.62</v>
          </cell>
        </row>
        <row r="13929">
          <cell r="FI13929" t="str">
            <v>OR</v>
          </cell>
          <cell r="FJ13929" t="str">
            <v>Living Room/Family Room</v>
          </cell>
          <cell r="FK13929" t="str">
            <v>EISAq</v>
          </cell>
          <cell r="FL13929">
            <v>57751.77</v>
          </cell>
        </row>
        <row r="13930">
          <cell r="FI13930" t="str">
            <v>OR</v>
          </cell>
          <cell r="FJ13930" t="str">
            <v>Living Room/Family Room</v>
          </cell>
          <cell r="FK13930" t="str">
            <v>EISAx</v>
          </cell>
          <cell r="FL13930">
            <v>125128.83499999999</v>
          </cell>
        </row>
        <row r="13931">
          <cell r="FI13931" t="str">
            <v>OR</v>
          </cell>
          <cell r="FJ13931" t="str">
            <v>Other</v>
          </cell>
          <cell r="FK13931" t="str">
            <v>EISAnqnx</v>
          </cell>
          <cell r="FL13931">
            <v>1501546.02</v>
          </cell>
        </row>
        <row r="13932">
          <cell r="FI13932" t="str">
            <v>OR</v>
          </cell>
          <cell r="FJ13932" t="str">
            <v>Other</v>
          </cell>
          <cell r="FK13932" t="str">
            <v>EISAq</v>
          </cell>
          <cell r="FL13932">
            <v>86627.654999999999</v>
          </cell>
        </row>
        <row r="13933">
          <cell r="FI13933" t="str">
            <v>OR</v>
          </cell>
          <cell r="FJ13933" t="str">
            <v>Other</v>
          </cell>
          <cell r="FK13933" t="str">
            <v>EISAx</v>
          </cell>
          <cell r="FL13933">
            <v>500515.33999999997</v>
          </cell>
        </row>
        <row r="13934">
          <cell r="FI13934" t="str">
            <v>OR</v>
          </cell>
          <cell r="FJ13934" t="str">
            <v>Bathroom</v>
          </cell>
          <cell r="FK13934" t="str">
            <v>EISAnqnx</v>
          </cell>
          <cell r="FL13934">
            <v>677330.64</v>
          </cell>
        </row>
        <row r="13935">
          <cell r="FI13935" t="str">
            <v>OR</v>
          </cell>
          <cell r="FJ13935" t="str">
            <v>Bathroom</v>
          </cell>
          <cell r="FK13935" t="str">
            <v>EISAq</v>
          </cell>
          <cell r="FL13935">
            <v>20964.995999999999</v>
          </cell>
        </row>
        <row r="13936">
          <cell r="FI13936" t="str">
            <v>OR</v>
          </cell>
          <cell r="FJ13936" t="str">
            <v>Bedrooms</v>
          </cell>
          <cell r="FK13936" t="str">
            <v>EISAq</v>
          </cell>
          <cell r="FL13936">
            <v>133853.43599999999</v>
          </cell>
        </row>
        <row r="13937">
          <cell r="FI13937" t="str">
            <v>OR</v>
          </cell>
          <cell r="FJ13937" t="str">
            <v>Exterior</v>
          </cell>
          <cell r="FK13937" t="str">
            <v>EISAq</v>
          </cell>
          <cell r="FL13937">
            <v>62894.987999999998</v>
          </cell>
        </row>
        <row r="13938">
          <cell r="FI13938" t="str">
            <v>OR</v>
          </cell>
          <cell r="FJ13938" t="str">
            <v>Garage</v>
          </cell>
          <cell r="FK13938" t="str">
            <v>EISAnqnx</v>
          </cell>
          <cell r="FL13938">
            <v>241903.8</v>
          </cell>
        </row>
        <row r="13939">
          <cell r="FI13939" t="str">
            <v>OR</v>
          </cell>
          <cell r="FJ13939" t="str">
            <v>Garage</v>
          </cell>
          <cell r="FK13939" t="str">
            <v>EISAq</v>
          </cell>
          <cell r="FL13939">
            <v>24190.38</v>
          </cell>
        </row>
        <row r="13940">
          <cell r="FI13940" t="str">
            <v>OR</v>
          </cell>
          <cell r="FJ13940" t="str">
            <v>Kitchen</v>
          </cell>
          <cell r="FK13940" t="str">
            <v>EISAq</v>
          </cell>
          <cell r="FL13940">
            <v>248354.568</v>
          </cell>
        </row>
        <row r="13941">
          <cell r="FI13941" t="str">
            <v>OR</v>
          </cell>
          <cell r="FJ13941" t="str">
            <v>Living Room/Family Room</v>
          </cell>
          <cell r="FK13941" t="str">
            <v>EISAnqnx</v>
          </cell>
          <cell r="FL13941">
            <v>96761.52</v>
          </cell>
        </row>
        <row r="13942">
          <cell r="FI13942" t="str">
            <v>OR</v>
          </cell>
          <cell r="FJ13942" t="str">
            <v>Living Room/Family Room</v>
          </cell>
          <cell r="FK13942" t="str">
            <v>EISAq</v>
          </cell>
          <cell r="FL13942">
            <v>20964.995999999999</v>
          </cell>
        </row>
        <row r="13943">
          <cell r="FI13943" t="str">
            <v>OR</v>
          </cell>
          <cell r="FJ13943" t="str">
            <v>Living Room/Family Room</v>
          </cell>
          <cell r="FK13943" t="str">
            <v>EISAx</v>
          </cell>
          <cell r="FL13943">
            <v>193523.04</v>
          </cell>
        </row>
        <row r="13944">
          <cell r="FI13944" t="str">
            <v>OR</v>
          </cell>
          <cell r="FJ13944" t="str">
            <v>Other</v>
          </cell>
          <cell r="FK13944" t="str">
            <v>EISAnqnx</v>
          </cell>
          <cell r="FL13944">
            <v>290284.56</v>
          </cell>
        </row>
        <row r="13945">
          <cell r="FI13945" t="str">
            <v>OR</v>
          </cell>
          <cell r="FJ13945" t="str">
            <v>Other</v>
          </cell>
          <cell r="FK13945" t="str">
            <v>EISAq</v>
          </cell>
          <cell r="FL13945">
            <v>62894.987999999998</v>
          </cell>
        </row>
        <row r="13946">
          <cell r="FI13946" t="str">
            <v>WA</v>
          </cell>
          <cell r="FJ13946" t="str">
            <v>Bathroom</v>
          </cell>
          <cell r="FK13946" t="str">
            <v>EISAq</v>
          </cell>
          <cell r="FL13946">
            <v>62399.79</v>
          </cell>
        </row>
        <row r="13947">
          <cell r="FI13947" t="str">
            <v>WA</v>
          </cell>
          <cell r="FJ13947" t="str">
            <v>Bedrooms</v>
          </cell>
          <cell r="FK13947" t="str">
            <v>EISAnqnx</v>
          </cell>
          <cell r="FL13947">
            <v>259999.125</v>
          </cell>
        </row>
        <row r="13948">
          <cell r="FI13948" t="str">
            <v>WA</v>
          </cell>
          <cell r="FJ13948" t="str">
            <v>Exterior</v>
          </cell>
          <cell r="FK13948" t="str">
            <v>EISAnqnx</v>
          </cell>
          <cell r="FL13948">
            <v>207999.3</v>
          </cell>
        </row>
        <row r="13949">
          <cell r="FI13949" t="str">
            <v>WA</v>
          </cell>
          <cell r="FJ13949" t="str">
            <v>Exterior</v>
          </cell>
          <cell r="FK13949" t="str">
            <v>EISAq</v>
          </cell>
          <cell r="FL13949">
            <v>31199.895</v>
          </cell>
        </row>
        <row r="13950">
          <cell r="FI13950" t="str">
            <v>WA</v>
          </cell>
          <cell r="FJ13950" t="str">
            <v>Exterior</v>
          </cell>
          <cell r="FK13950" t="str">
            <v>EISAx</v>
          </cell>
          <cell r="FL13950">
            <v>1143996.1499999999</v>
          </cell>
        </row>
        <row r="13951">
          <cell r="FI13951" t="str">
            <v>WA</v>
          </cell>
          <cell r="FJ13951" t="str">
            <v>Garage</v>
          </cell>
          <cell r="FK13951" t="str">
            <v>EISAnqnx</v>
          </cell>
          <cell r="FL13951">
            <v>83199.72</v>
          </cell>
        </row>
        <row r="13952">
          <cell r="FI13952" t="str">
            <v>WA</v>
          </cell>
          <cell r="FJ13952" t="str">
            <v>Garage</v>
          </cell>
          <cell r="FK13952" t="str">
            <v>EISAx</v>
          </cell>
          <cell r="FL13952">
            <v>207999.3</v>
          </cell>
        </row>
        <row r="13953">
          <cell r="FI13953" t="str">
            <v>WA</v>
          </cell>
          <cell r="FJ13953" t="str">
            <v>Kitchen</v>
          </cell>
          <cell r="FK13953" t="str">
            <v>EISAq</v>
          </cell>
          <cell r="FL13953">
            <v>133119.552</v>
          </cell>
        </row>
        <row r="13954">
          <cell r="FI13954" t="str">
            <v>WA</v>
          </cell>
          <cell r="FJ13954" t="str">
            <v>Living Room/Family Room</v>
          </cell>
          <cell r="FK13954" t="str">
            <v>EISAnqnx</v>
          </cell>
          <cell r="FL13954">
            <v>124799.58</v>
          </cell>
        </row>
        <row r="13955">
          <cell r="FI13955" t="str">
            <v>WA</v>
          </cell>
          <cell r="FJ13955" t="str">
            <v>Living Room/Family Room</v>
          </cell>
          <cell r="FK13955" t="str">
            <v>EISAx</v>
          </cell>
          <cell r="FL13955">
            <v>665597.76</v>
          </cell>
        </row>
        <row r="13956">
          <cell r="FI13956" t="str">
            <v>WA</v>
          </cell>
          <cell r="FJ13956" t="str">
            <v>Other</v>
          </cell>
          <cell r="FK13956" t="str">
            <v>EISAq</v>
          </cell>
          <cell r="FL13956">
            <v>62399.79</v>
          </cell>
        </row>
        <row r="13957">
          <cell r="FI13957" t="str">
            <v>OR</v>
          </cell>
          <cell r="FJ13957" t="str">
            <v>Bathroom</v>
          </cell>
          <cell r="FK13957" t="str">
            <v>EISAnqnx</v>
          </cell>
          <cell r="FL13957">
            <v>193523.04</v>
          </cell>
        </row>
        <row r="13958">
          <cell r="FI13958" t="str">
            <v>OR</v>
          </cell>
          <cell r="FJ13958" t="str">
            <v>Bedrooms</v>
          </cell>
          <cell r="FK13958" t="str">
            <v>EISAnqnx</v>
          </cell>
          <cell r="FL13958">
            <v>580569.12</v>
          </cell>
        </row>
        <row r="13959">
          <cell r="FI13959" t="str">
            <v>OR</v>
          </cell>
          <cell r="FJ13959" t="str">
            <v>Bedrooms</v>
          </cell>
          <cell r="FK13959" t="str">
            <v>EISAq</v>
          </cell>
          <cell r="FL13959">
            <v>199973.80799999999</v>
          </cell>
        </row>
        <row r="13960">
          <cell r="FI13960" t="str">
            <v>OR</v>
          </cell>
          <cell r="FJ13960" t="str">
            <v>Bedrooms</v>
          </cell>
          <cell r="FK13960" t="str">
            <v>EISAx</v>
          </cell>
          <cell r="FL13960">
            <v>161269.20000000001</v>
          </cell>
        </row>
        <row r="13961">
          <cell r="FI13961" t="str">
            <v>OR</v>
          </cell>
          <cell r="FJ13961" t="str">
            <v>Exterior</v>
          </cell>
          <cell r="FK13961" t="str">
            <v>EISAnqnx</v>
          </cell>
          <cell r="FL13961">
            <v>193523.04</v>
          </cell>
        </row>
        <row r="13962">
          <cell r="FI13962" t="str">
            <v>OR</v>
          </cell>
          <cell r="FJ13962" t="str">
            <v>Kitchen</v>
          </cell>
          <cell r="FK13962" t="str">
            <v>EISAnqnx</v>
          </cell>
          <cell r="FL13962">
            <v>96761.52</v>
          </cell>
        </row>
        <row r="13963">
          <cell r="FI13963" t="str">
            <v>OR</v>
          </cell>
          <cell r="FJ13963" t="str">
            <v>Kitchen</v>
          </cell>
          <cell r="FK13963" t="str">
            <v>EISAq</v>
          </cell>
          <cell r="FL13963">
            <v>70958.448000000004</v>
          </cell>
        </row>
        <row r="13964">
          <cell r="FI13964" t="str">
            <v>OR</v>
          </cell>
          <cell r="FJ13964" t="str">
            <v>Living Room/Family Room</v>
          </cell>
          <cell r="FK13964" t="str">
            <v>EISAq</v>
          </cell>
          <cell r="FL13964">
            <v>130628.052</v>
          </cell>
        </row>
        <row r="13965">
          <cell r="FI13965" t="str">
            <v>OR</v>
          </cell>
          <cell r="FJ13965" t="str">
            <v>Other</v>
          </cell>
          <cell r="FK13965" t="str">
            <v>EISAq</v>
          </cell>
          <cell r="FL13965">
            <v>103212.288</v>
          </cell>
        </row>
        <row r="13966">
          <cell r="FI13966" t="str">
            <v>OR</v>
          </cell>
          <cell r="FJ13966" t="str">
            <v>Other</v>
          </cell>
          <cell r="FK13966" t="str">
            <v>EISAx</v>
          </cell>
          <cell r="FL13966">
            <v>64507.68</v>
          </cell>
        </row>
        <row r="13967">
          <cell r="FI13967" t="str">
            <v>ID</v>
          </cell>
          <cell r="FJ13967" t="str">
            <v>Bathroom</v>
          </cell>
          <cell r="FK13967" t="str">
            <v>EISAnqnx</v>
          </cell>
          <cell r="FL13967">
            <v>984298.64</v>
          </cell>
        </row>
        <row r="13968">
          <cell r="FI13968" t="str">
            <v>ID</v>
          </cell>
          <cell r="FJ13968" t="str">
            <v>Bedrooms</v>
          </cell>
          <cell r="FK13968" t="str">
            <v>EISAnqnx</v>
          </cell>
          <cell r="FL13968">
            <v>586793.42000000004</v>
          </cell>
        </row>
        <row r="13969">
          <cell r="FI13969" t="str">
            <v>ID</v>
          </cell>
          <cell r="FJ13969" t="str">
            <v>Bedrooms</v>
          </cell>
          <cell r="FK13969" t="str">
            <v>EISAq</v>
          </cell>
          <cell r="FL13969">
            <v>113572.92</v>
          </cell>
        </row>
        <row r="13970">
          <cell r="FI13970" t="str">
            <v>ID</v>
          </cell>
          <cell r="FJ13970" t="str">
            <v>Bedrooms</v>
          </cell>
          <cell r="FK13970" t="str">
            <v>EISAx</v>
          </cell>
          <cell r="FL13970">
            <v>378576.4</v>
          </cell>
        </row>
        <row r="13971">
          <cell r="FI13971" t="str">
            <v>ID</v>
          </cell>
          <cell r="FJ13971" t="str">
            <v>Exterior</v>
          </cell>
          <cell r="FK13971" t="str">
            <v>EISAnqnx</v>
          </cell>
          <cell r="FL13971">
            <v>2650034.8000000003</v>
          </cell>
        </row>
        <row r="13972">
          <cell r="FI13972" t="str">
            <v>ID</v>
          </cell>
          <cell r="FJ13972" t="str">
            <v>Exterior</v>
          </cell>
          <cell r="FK13972" t="str">
            <v>EISAx</v>
          </cell>
          <cell r="FL13972">
            <v>851796.9</v>
          </cell>
        </row>
        <row r="13973">
          <cell r="FI13973" t="str">
            <v>ID</v>
          </cell>
          <cell r="FJ13973" t="str">
            <v>Kitchen</v>
          </cell>
          <cell r="FK13973" t="str">
            <v>EISAnqnx</v>
          </cell>
          <cell r="FL13973">
            <v>2574319.52</v>
          </cell>
        </row>
        <row r="13974">
          <cell r="FI13974" t="str">
            <v>ID</v>
          </cell>
          <cell r="FJ13974" t="str">
            <v>Kitchen</v>
          </cell>
          <cell r="FK13974" t="str">
            <v>EISAq</v>
          </cell>
          <cell r="FL13974">
            <v>302861.12</v>
          </cell>
        </row>
        <row r="13975">
          <cell r="FI13975" t="str">
            <v>ID</v>
          </cell>
          <cell r="FJ13975" t="str">
            <v>Living Room/Family Room</v>
          </cell>
          <cell r="FK13975" t="str">
            <v>EISAnqnx</v>
          </cell>
          <cell r="FL13975">
            <v>3331472.3200000003</v>
          </cell>
        </row>
        <row r="13976">
          <cell r="FI13976" t="str">
            <v>ID</v>
          </cell>
          <cell r="FJ13976" t="str">
            <v>Living Room/Family Room</v>
          </cell>
          <cell r="FK13976" t="str">
            <v>EISAq</v>
          </cell>
          <cell r="FL13976">
            <v>113572.92</v>
          </cell>
        </row>
        <row r="13977">
          <cell r="FI13977" t="str">
            <v>ID</v>
          </cell>
          <cell r="FJ13977" t="str">
            <v>Living Room/Family Room</v>
          </cell>
          <cell r="FK13977" t="str">
            <v>EISAx</v>
          </cell>
          <cell r="FL13977">
            <v>757152.8</v>
          </cell>
        </row>
        <row r="13978">
          <cell r="FI13978" t="str">
            <v>ID</v>
          </cell>
          <cell r="FJ13978" t="str">
            <v>Other</v>
          </cell>
          <cell r="FK13978" t="str">
            <v>EISAnqnx</v>
          </cell>
          <cell r="FL13978">
            <v>2498604.2400000002</v>
          </cell>
        </row>
        <row r="13979">
          <cell r="FI13979" t="str">
            <v>WA</v>
          </cell>
          <cell r="FJ13979" t="str">
            <v>Bathroom</v>
          </cell>
          <cell r="FK13979" t="str">
            <v>EISAq</v>
          </cell>
          <cell r="FL13979">
            <v>62399.79</v>
          </cell>
        </row>
        <row r="13980">
          <cell r="FI13980" t="str">
            <v>WA</v>
          </cell>
          <cell r="FJ13980" t="str">
            <v>Bedrooms</v>
          </cell>
          <cell r="FK13980" t="str">
            <v>EISAq</v>
          </cell>
          <cell r="FL13980">
            <v>155999.47500000001</v>
          </cell>
        </row>
        <row r="13981">
          <cell r="FI13981" t="str">
            <v>WA</v>
          </cell>
          <cell r="FJ13981" t="str">
            <v>Exterior</v>
          </cell>
          <cell r="FK13981" t="str">
            <v>EISAnqnx</v>
          </cell>
          <cell r="FL13981">
            <v>124799.58</v>
          </cell>
        </row>
        <row r="13982">
          <cell r="FI13982" t="str">
            <v>WA</v>
          </cell>
          <cell r="FJ13982" t="str">
            <v>Exterior</v>
          </cell>
          <cell r="FK13982" t="str">
            <v>EISAq</v>
          </cell>
          <cell r="FL13982">
            <v>168479.43299999999</v>
          </cell>
        </row>
        <row r="13983">
          <cell r="FI13983" t="str">
            <v>WA</v>
          </cell>
          <cell r="FJ13983" t="str">
            <v>Garage</v>
          </cell>
          <cell r="FK13983" t="str">
            <v>EISAnqnx</v>
          </cell>
          <cell r="FL13983">
            <v>155999.47500000001</v>
          </cell>
        </row>
        <row r="13984">
          <cell r="FI13984" t="str">
            <v>WA</v>
          </cell>
          <cell r="FJ13984" t="str">
            <v>Kitchen</v>
          </cell>
          <cell r="FK13984" t="str">
            <v>EISAq</v>
          </cell>
          <cell r="FL13984">
            <v>212159.28599999999</v>
          </cell>
        </row>
        <row r="13985">
          <cell r="FI13985" t="str">
            <v>WA</v>
          </cell>
          <cell r="FJ13985" t="str">
            <v>Living Room/Family Room</v>
          </cell>
          <cell r="FK13985" t="str">
            <v>EISAq</v>
          </cell>
          <cell r="FL13985">
            <v>31199.895</v>
          </cell>
        </row>
        <row r="13986">
          <cell r="FI13986" t="str">
            <v>WA</v>
          </cell>
          <cell r="FJ13986" t="str">
            <v>Living Room/Family Room</v>
          </cell>
          <cell r="FK13986" t="str">
            <v>EISAx</v>
          </cell>
          <cell r="FL13986">
            <v>415998.6</v>
          </cell>
        </row>
        <row r="13987">
          <cell r="FI13987" t="str">
            <v>WA</v>
          </cell>
          <cell r="FJ13987" t="str">
            <v>Other</v>
          </cell>
          <cell r="FK13987" t="str">
            <v>EISAq</v>
          </cell>
          <cell r="FL13987">
            <v>470078.41800000001</v>
          </cell>
        </row>
        <row r="13988">
          <cell r="FI13988" t="str">
            <v>WA</v>
          </cell>
          <cell r="FJ13988" t="str">
            <v>Other</v>
          </cell>
          <cell r="FK13988" t="str">
            <v>EISAx</v>
          </cell>
          <cell r="FL13988">
            <v>665597.76</v>
          </cell>
        </row>
        <row r="13989">
          <cell r="FI13989" t="str">
            <v>MT</v>
          </cell>
          <cell r="FJ13989" t="str">
            <v>Bathroom</v>
          </cell>
          <cell r="FK13989" t="str">
            <v>EISAq</v>
          </cell>
          <cell r="FL13989">
            <v>125914.69</v>
          </cell>
        </row>
        <row r="13990">
          <cell r="FI13990" t="str">
            <v>MT</v>
          </cell>
          <cell r="FJ13990" t="str">
            <v>Bedrooms</v>
          </cell>
          <cell r="FK13990" t="str">
            <v>EISAnqnx</v>
          </cell>
          <cell r="FL13990">
            <v>68680.740000000005</v>
          </cell>
        </row>
        <row r="13991">
          <cell r="FI13991" t="str">
            <v>MT</v>
          </cell>
          <cell r="FJ13991" t="str">
            <v>Bedrooms</v>
          </cell>
          <cell r="FK13991" t="str">
            <v>EISAq</v>
          </cell>
          <cell r="FL13991">
            <v>805854.01600000006</v>
          </cell>
        </row>
        <row r="13992">
          <cell r="FI13992" t="str">
            <v>MT</v>
          </cell>
          <cell r="FJ13992" t="str">
            <v>Exterior</v>
          </cell>
          <cell r="FK13992" t="str">
            <v>EISAq</v>
          </cell>
          <cell r="FL13992">
            <v>96153.036000000007</v>
          </cell>
        </row>
        <row r="13993">
          <cell r="FI13993" t="str">
            <v>MT</v>
          </cell>
          <cell r="FJ13993" t="str">
            <v>Garage</v>
          </cell>
          <cell r="FK13993" t="str">
            <v>EISAnqnx</v>
          </cell>
          <cell r="FL13993">
            <v>240382.59000000003</v>
          </cell>
        </row>
        <row r="13994">
          <cell r="FI13994" t="str">
            <v>MT</v>
          </cell>
          <cell r="FJ13994" t="str">
            <v>Garage</v>
          </cell>
          <cell r="FK13994" t="str">
            <v>EISAq</v>
          </cell>
          <cell r="FL13994">
            <v>64102.024000000005</v>
          </cell>
        </row>
        <row r="13995">
          <cell r="FI13995" t="str">
            <v>MT</v>
          </cell>
          <cell r="FJ13995" t="str">
            <v>Kitchen</v>
          </cell>
          <cell r="FK13995" t="str">
            <v>EISAnqnx</v>
          </cell>
          <cell r="FL13995">
            <v>68680.740000000005</v>
          </cell>
        </row>
        <row r="13996">
          <cell r="FI13996" t="str">
            <v>MT</v>
          </cell>
          <cell r="FJ13996" t="str">
            <v>Kitchen</v>
          </cell>
          <cell r="FK13996" t="str">
            <v>EISAq</v>
          </cell>
          <cell r="FL13996">
            <v>334246.26800000004</v>
          </cell>
        </row>
        <row r="13997">
          <cell r="FI13997" t="str">
            <v>MT</v>
          </cell>
          <cell r="FJ13997" t="str">
            <v>Other</v>
          </cell>
          <cell r="FK13997" t="str">
            <v>EISAnqnx</v>
          </cell>
          <cell r="FL13997">
            <v>68680.740000000005</v>
          </cell>
        </row>
        <row r="13998">
          <cell r="FI13998" t="str">
            <v>MT</v>
          </cell>
          <cell r="FJ13998" t="str">
            <v>Other</v>
          </cell>
          <cell r="FK13998" t="str">
            <v>EISAx</v>
          </cell>
          <cell r="FL13998">
            <v>50365.876000000004</v>
          </cell>
        </row>
        <row r="13999">
          <cell r="FI13999" t="str">
            <v>OR</v>
          </cell>
          <cell r="FJ13999" t="str">
            <v>Bathroom</v>
          </cell>
          <cell r="FK13999" t="str">
            <v>EISAq</v>
          </cell>
          <cell r="FL13999">
            <v>169332.66</v>
          </cell>
        </row>
        <row r="14000">
          <cell r="FI14000" t="str">
            <v>OR</v>
          </cell>
          <cell r="FJ14000" t="str">
            <v>Bathroom</v>
          </cell>
          <cell r="FK14000" t="str">
            <v>EISAx</v>
          </cell>
          <cell r="FL14000">
            <v>935361.36</v>
          </cell>
        </row>
        <row r="14001">
          <cell r="FI14001" t="str">
            <v>OR</v>
          </cell>
          <cell r="FJ14001" t="str">
            <v>Bedrooms</v>
          </cell>
          <cell r="FK14001" t="str">
            <v>EISAnqnx</v>
          </cell>
          <cell r="FL14001">
            <v>225776.88</v>
          </cell>
        </row>
        <row r="14002">
          <cell r="FI14002" t="str">
            <v>OR</v>
          </cell>
          <cell r="FJ14002" t="str">
            <v>Bedrooms</v>
          </cell>
          <cell r="FK14002" t="str">
            <v>EISAq</v>
          </cell>
          <cell r="FL14002">
            <v>24190.38</v>
          </cell>
        </row>
        <row r="14003">
          <cell r="FI14003" t="str">
            <v>OR</v>
          </cell>
          <cell r="FJ14003" t="str">
            <v>Bedrooms</v>
          </cell>
          <cell r="FK14003" t="str">
            <v>EISAx</v>
          </cell>
          <cell r="FL14003">
            <v>120951.9</v>
          </cell>
        </row>
        <row r="14004">
          <cell r="FI14004" t="str">
            <v>OR</v>
          </cell>
          <cell r="FJ14004" t="str">
            <v>Exterior</v>
          </cell>
          <cell r="FK14004" t="str">
            <v>EISAnqnx</v>
          </cell>
          <cell r="FL14004">
            <v>129015.36</v>
          </cell>
        </row>
        <row r="14005">
          <cell r="FI14005" t="str">
            <v>OR</v>
          </cell>
          <cell r="FJ14005" t="str">
            <v>Exterior</v>
          </cell>
          <cell r="FK14005" t="str">
            <v>EISAx</v>
          </cell>
          <cell r="FL14005">
            <v>290284.56</v>
          </cell>
        </row>
        <row r="14006">
          <cell r="FI14006" t="str">
            <v>OR</v>
          </cell>
          <cell r="FJ14006" t="str">
            <v>Kitchen</v>
          </cell>
          <cell r="FK14006" t="str">
            <v>EISAq</v>
          </cell>
          <cell r="FL14006">
            <v>217713.42</v>
          </cell>
        </row>
        <row r="14007">
          <cell r="FI14007" t="str">
            <v>OR</v>
          </cell>
          <cell r="FJ14007" t="str">
            <v>Kitchen</v>
          </cell>
          <cell r="FK14007" t="str">
            <v>EISAx</v>
          </cell>
          <cell r="FL14007">
            <v>96761.52</v>
          </cell>
        </row>
        <row r="14008">
          <cell r="FI14008" t="str">
            <v>OR</v>
          </cell>
          <cell r="FJ14008" t="str">
            <v>Living Room/Family Room</v>
          </cell>
          <cell r="FK14008" t="str">
            <v>EISAnqnx</v>
          </cell>
          <cell r="FL14008">
            <v>314474.94</v>
          </cell>
        </row>
        <row r="14009">
          <cell r="FI14009" t="str">
            <v>OR</v>
          </cell>
          <cell r="FJ14009" t="str">
            <v>Other</v>
          </cell>
          <cell r="FK14009" t="str">
            <v>EISAnqnx</v>
          </cell>
          <cell r="FL14009">
            <v>290284.56</v>
          </cell>
        </row>
        <row r="14010">
          <cell r="FI14010" t="str">
            <v>OR</v>
          </cell>
          <cell r="FJ14010" t="str">
            <v>Other</v>
          </cell>
          <cell r="FK14010" t="str">
            <v>EISAq</v>
          </cell>
          <cell r="FL14010">
            <v>96761.52</v>
          </cell>
        </row>
        <row r="14011">
          <cell r="FI14011" t="str">
            <v>OR</v>
          </cell>
          <cell r="FJ14011" t="str">
            <v>Other</v>
          </cell>
          <cell r="FK14011" t="str">
            <v>EISAx</v>
          </cell>
          <cell r="FL14011">
            <v>40317.300000000003</v>
          </cell>
        </row>
        <row r="14012">
          <cell r="FI14012" t="str">
            <v>ID</v>
          </cell>
          <cell r="FJ14012" t="str">
            <v>Bathroom</v>
          </cell>
          <cell r="FK14012" t="str">
            <v>EISAnqnx</v>
          </cell>
          <cell r="FL14012">
            <v>1211444.48</v>
          </cell>
        </row>
        <row r="14013">
          <cell r="FI14013" t="str">
            <v>ID</v>
          </cell>
          <cell r="FJ14013" t="str">
            <v>Bedrooms</v>
          </cell>
          <cell r="FK14013" t="str">
            <v>EISAnqnx</v>
          </cell>
          <cell r="FL14013">
            <v>908583.36</v>
          </cell>
        </row>
        <row r="14014">
          <cell r="FI14014" t="str">
            <v>ID</v>
          </cell>
          <cell r="FJ14014" t="str">
            <v>Bedrooms</v>
          </cell>
          <cell r="FK14014" t="str">
            <v>EISAq</v>
          </cell>
          <cell r="FL14014">
            <v>166573.61600000001</v>
          </cell>
        </row>
        <row r="14015">
          <cell r="FI14015" t="str">
            <v>ID</v>
          </cell>
          <cell r="FJ14015" t="str">
            <v>Bedrooms</v>
          </cell>
          <cell r="FK14015" t="str">
            <v>EISAx</v>
          </cell>
          <cell r="FL14015">
            <v>94644.1</v>
          </cell>
        </row>
        <row r="14016">
          <cell r="FI14016" t="str">
            <v>ID</v>
          </cell>
          <cell r="FJ14016" t="str">
            <v>Exterior</v>
          </cell>
          <cell r="FK14016" t="str">
            <v>EISAnqnx</v>
          </cell>
          <cell r="FL14016">
            <v>454291.68</v>
          </cell>
        </row>
        <row r="14017">
          <cell r="FI14017" t="str">
            <v>ID</v>
          </cell>
          <cell r="FJ14017" t="str">
            <v>Exterior</v>
          </cell>
          <cell r="FK14017" t="str">
            <v>EISAq</v>
          </cell>
          <cell r="FL14017">
            <v>83286.808000000005</v>
          </cell>
        </row>
        <row r="14018">
          <cell r="FI14018" t="str">
            <v>ID</v>
          </cell>
          <cell r="FJ14018" t="str">
            <v>Exterior</v>
          </cell>
          <cell r="FK14018" t="str">
            <v>EISAx</v>
          </cell>
          <cell r="FL14018">
            <v>681437.52</v>
          </cell>
        </row>
        <row r="14019">
          <cell r="FI14019" t="str">
            <v>ID</v>
          </cell>
          <cell r="FJ14019" t="str">
            <v>Garage</v>
          </cell>
          <cell r="FK14019" t="str">
            <v>EISAnqnx</v>
          </cell>
          <cell r="FL14019">
            <v>227145.84</v>
          </cell>
        </row>
        <row r="14020">
          <cell r="FI14020" t="str">
            <v>ID</v>
          </cell>
          <cell r="FJ14020" t="str">
            <v>Kitchen</v>
          </cell>
          <cell r="FK14020" t="str">
            <v>EISAq</v>
          </cell>
          <cell r="FL14020">
            <v>227145.84</v>
          </cell>
        </row>
        <row r="14021">
          <cell r="FI14021" t="str">
            <v>ID</v>
          </cell>
          <cell r="FJ14021" t="str">
            <v>Living Room/Family Room</v>
          </cell>
          <cell r="FK14021" t="str">
            <v>EISAq</v>
          </cell>
          <cell r="FL14021">
            <v>306646.88400000002</v>
          </cell>
        </row>
        <row r="14022">
          <cell r="FI14022" t="str">
            <v>ID</v>
          </cell>
          <cell r="FJ14022" t="str">
            <v>Other</v>
          </cell>
          <cell r="FK14022" t="str">
            <v>EISAq</v>
          </cell>
          <cell r="FL14022">
            <v>227145.84</v>
          </cell>
        </row>
        <row r="14023">
          <cell r="FI14023" t="str">
            <v>OR</v>
          </cell>
          <cell r="FJ14023" t="str">
            <v>Bathroom</v>
          </cell>
          <cell r="FK14023" t="str">
            <v>EISAnqnx</v>
          </cell>
          <cell r="FL14023">
            <v>693021.24</v>
          </cell>
        </row>
        <row r="14024">
          <cell r="FI14024" t="str">
            <v>OR</v>
          </cell>
          <cell r="FJ14024" t="str">
            <v>Bathroom</v>
          </cell>
          <cell r="FK14024" t="str">
            <v>EISAq</v>
          </cell>
          <cell r="FL14024">
            <v>42351.298000000003</v>
          </cell>
        </row>
        <row r="14025">
          <cell r="FI14025" t="str">
            <v>OR</v>
          </cell>
          <cell r="FJ14025" t="str">
            <v>Bedrooms</v>
          </cell>
          <cell r="FK14025" t="str">
            <v>EISAnqnx</v>
          </cell>
          <cell r="FL14025">
            <v>1732553.0999999999</v>
          </cell>
        </row>
        <row r="14026">
          <cell r="FI14026" t="str">
            <v>OR</v>
          </cell>
          <cell r="FJ14026" t="str">
            <v>Bedrooms</v>
          </cell>
          <cell r="FK14026" t="str">
            <v>EISAx</v>
          </cell>
          <cell r="FL14026">
            <v>1232037.76</v>
          </cell>
        </row>
        <row r="14027">
          <cell r="FI14027" t="str">
            <v>OR</v>
          </cell>
          <cell r="FJ14027" t="str">
            <v>Exterior</v>
          </cell>
          <cell r="FK14027" t="str">
            <v>EISAnqnx</v>
          </cell>
          <cell r="FL14027">
            <v>385011.8</v>
          </cell>
        </row>
        <row r="14028">
          <cell r="FI14028" t="str">
            <v>OR</v>
          </cell>
          <cell r="FJ14028" t="str">
            <v>Kitchen</v>
          </cell>
          <cell r="FK14028" t="str">
            <v>EISAnqnx</v>
          </cell>
          <cell r="FL14028">
            <v>144379.42499999999</v>
          </cell>
        </row>
        <row r="14029">
          <cell r="FI14029" t="str">
            <v>OR</v>
          </cell>
          <cell r="FJ14029" t="str">
            <v>Kitchen</v>
          </cell>
          <cell r="FK14029" t="str">
            <v>EISAq</v>
          </cell>
          <cell r="FL14029">
            <v>1155035.3999999999</v>
          </cell>
        </row>
        <row r="14030">
          <cell r="FI14030" t="str">
            <v>OR</v>
          </cell>
          <cell r="FJ14030" t="str">
            <v>Other</v>
          </cell>
          <cell r="FK14030" t="str">
            <v>EISAnqnx</v>
          </cell>
          <cell r="FL14030">
            <v>1309040.1199999999</v>
          </cell>
        </row>
        <row r="14031">
          <cell r="FI14031" t="str">
            <v>OR</v>
          </cell>
          <cell r="FJ14031" t="str">
            <v>Other</v>
          </cell>
          <cell r="FK14031" t="str">
            <v>EISAq</v>
          </cell>
          <cell r="FL14031">
            <v>462014.16</v>
          </cell>
        </row>
        <row r="14032">
          <cell r="FI14032" t="str">
            <v>OR</v>
          </cell>
          <cell r="FJ14032" t="str">
            <v>Other</v>
          </cell>
          <cell r="FK14032" t="str">
            <v>EISAx</v>
          </cell>
          <cell r="FL14032">
            <v>770023.6</v>
          </cell>
        </row>
        <row r="14033">
          <cell r="FI14033" t="str">
            <v>WA</v>
          </cell>
          <cell r="FJ14033" t="str">
            <v>Bathroom</v>
          </cell>
          <cell r="FK14033" t="str">
            <v>EISAnqnx</v>
          </cell>
          <cell r="FL14033">
            <v>1046445.12</v>
          </cell>
        </row>
        <row r="14034">
          <cell r="FI14034" t="str">
            <v>WA</v>
          </cell>
          <cell r="FJ14034" t="str">
            <v>Bathroom</v>
          </cell>
          <cell r="FK14034" t="str">
            <v>EISAx</v>
          </cell>
          <cell r="FL14034">
            <v>3270141</v>
          </cell>
        </row>
        <row r="14035">
          <cell r="FI14035" t="str">
            <v>WA</v>
          </cell>
          <cell r="FJ14035" t="str">
            <v>Bedrooms</v>
          </cell>
          <cell r="FK14035" t="str">
            <v>EISAnqnx</v>
          </cell>
          <cell r="FL14035">
            <v>348815.04000000004</v>
          </cell>
        </row>
        <row r="14036">
          <cell r="FI14036" t="str">
            <v>WA</v>
          </cell>
          <cell r="FJ14036" t="str">
            <v>Bedrooms</v>
          </cell>
          <cell r="FK14036" t="str">
            <v>EISAx</v>
          </cell>
          <cell r="FL14036">
            <v>850236.66</v>
          </cell>
        </row>
        <row r="14037">
          <cell r="FI14037" t="str">
            <v>WA</v>
          </cell>
          <cell r="FJ14037" t="str">
            <v>Exterior</v>
          </cell>
          <cell r="FK14037" t="str">
            <v>EISAnqnx</v>
          </cell>
          <cell r="FL14037">
            <v>1308056.4000000001</v>
          </cell>
        </row>
        <row r="14038">
          <cell r="FI14038" t="str">
            <v>WA</v>
          </cell>
          <cell r="FJ14038" t="str">
            <v>Exterior</v>
          </cell>
          <cell r="FK14038" t="str">
            <v>EISAq</v>
          </cell>
          <cell r="FL14038">
            <v>191848.272</v>
          </cell>
        </row>
        <row r="14039">
          <cell r="FI14039" t="str">
            <v>WA</v>
          </cell>
          <cell r="FJ14039" t="str">
            <v>Exterior</v>
          </cell>
          <cell r="FK14039" t="str">
            <v>EISAx</v>
          </cell>
          <cell r="FL14039">
            <v>1308056.4000000001</v>
          </cell>
        </row>
        <row r="14040">
          <cell r="FI14040" t="str">
            <v>WA</v>
          </cell>
          <cell r="FJ14040" t="str">
            <v>Kitchen</v>
          </cell>
          <cell r="FK14040" t="str">
            <v>EISAx</v>
          </cell>
          <cell r="FL14040">
            <v>1983885.54</v>
          </cell>
        </row>
        <row r="14041">
          <cell r="FI14041" t="str">
            <v>WA</v>
          </cell>
          <cell r="FJ14041" t="str">
            <v>Living Room/Family Room</v>
          </cell>
          <cell r="FK14041" t="str">
            <v>EISAnqnx</v>
          </cell>
          <cell r="FL14041">
            <v>436018.8</v>
          </cell>
        </row>
        <row r="14042">
          <cell r="FI14042" t="str">
            <v>WA</v>
          </cell>
          <cell r="FJ14042" t="str">
            <v>Living Room/Family Room</v>
          </cell>
          <cell r="FK14042" t="str">
            <v>EISAx</v>
          </cell>
          <cell r="FL14042">
            <v>3052131.6</v>
          </cell>
        </row>
        <row r="14043">
          <cell r="FI14043" t="str">
            <v>WA</v>
          </cell>
          <cell r="FJ14043" t="str">
            <v>Other</v>
          </cell>
          <cell r="FK14043" t="str">
            <v>EISAq</v>
          </cell>
          <cell r="FL14043">
            <v>418578.04800000001</v>
          </cell>
        </row>
        <row r="14044">
          <cell r="FI14044" t="str">
            <v>WA</v>
          </cell>
          <cell r="FJ14044" t="str">
            <v>Other</v>
          </cell>
          <cell r="FK14044" t="str">
            <v>EISAx</v>
          </cell>
          <cell r="FL14044">
            <v>1700473.32</v>
          </cell>
        </row>
        <row r="14045">
          <cell r="FI14045" t="str">
            <v>WA</v>
          </cell>
          <cell r="FJ14045" t="str">
            <v>Bathroom</v>
          </cell>
          <cell r="FK14045" t="str">
            <v>EISAnqnx</v>
          </cell>
          <cell r="FL14045">
            <v>457598.45999999996</v>
          </cell>
        </row>
        <row r="14046">
          <cell r="FI14046" t="str">
            <v>WA</v>
          </cell>
          <cell r="FJ14046" t="str">
            <v>Bathroom</v>
          </cell>
          <cell r="FK14046" t="str">
            <v>EISAq</v>
          </cell>
          <cell r="FL14046">
            <v>31199.895</v>
          </cell>
        </row>
        <row r="14047">
          <cell r="FI14047" t="str">
            <v>WA</v>
          </cell>
          <cell r="FJ14047" t="str">
            <v>Bedrooms</v>
          </cell>
          <cell r="FK14047" t="str">
            <v>EISAnqnx</v>
          </cell>
          <cell r="FL14047">
            <v>124799.58</v>
          </cell>
        </row>
        <row r="14048">
          <cell r="FI14048" t="str">
            <v>WA</v>
          </cell>
          <cell r="FJ14048" t="str">
            <v>Bedrooms</v>
          </cell>
          <cell r="FK14048" t="str">
            <v>EISAq</v>
          </cell>
          <cell r="FL14048">
            <v>31199.895</v>
          </cell>
        </row>
        <row r="14049">
          <cell r="FI14049" t="str">
            <v>WA</v>
          </cell>
          <cell r="FJ14049" t="str">
            <v>Bedrooms</v>
          </cell>
          <cell r="FK14049" t="str">
            <v>EISAx</v>
          </cell>
          <cell r="FL14049">
            <v>51999.824999999997</v>
          </cell>
        </row>
        <row r="14050">
          <cell r="FI14050" t="str">
            <v>WA</v>
          </cell>
          <cell r="FJ14050" t="str">
            <v>Exterior</v>
          </cell>
          <cell r="FK14050" t="str">
            <v>EISAnqnx</v>
          </cell>
          <cell r="FL14050">
            <v>332798.88</v>
          </cell>
        </row>
        <row r="14051">
          <cell r="FI14051" t="str">
            <v>WA</v>
          </cell>
          <cell r="FJ14051" t="str">
            <v>Garage</v>
          </cell>
          <cell r="FK14051" t="str">
            <v>EISAnqnx</v>
          </cell>
          <cell r="FL14051">
            <v>124799.58</v>
          </cell>
        </row>
        <row r="14052">
          <cell r="FI14052" t="str">
            <v>WA</v>
          </cell>
          <cell r="FJ14052" t="str">
            <v>Garage</v>
          </cell>
          <cell r="FK14052" t="str">
            <v>EISAq</v>
          </cell>
          <cell r="FL14052">
            <v>166399.44</v>
          </cell>
        </row>
        <row r="14053">
          <cell r="FI14053" t="str">
            <v>WA</v>
          </cell>
          <cell r="FJ14053" t="str">
            <v>Kitchen</v>
          </cell>
          <cell r="FK14053" t="str">
            <v>EISAnqnx</v>
          </cell>
          <cell r="FL14053">
            <v>83199.72</v>
          </cell>
        </row>
        <row r="14054">
          <cell r="FI14054" t="str">
            <v>WA</v>
          </cell>
          <cell r="FJ14054" t="str">
            <v>Kitchen</v>
          </cell>
          <cell r="FK14054" t="str">
            <v>EISAq</v>
          </cell>
          <cell r="FL14054">
            <v>205919.307</v>
          </cell>
        </row>
        <row r="14055">
          <cell r="FI14055" t="str">
            <v>WA</v>
          </cell>
          <cell r="FJ14055" t="str">
            <v>Living Room/Family Room</v>
          </cell>
          <cell r="FK14055" t="str">
            <v>EISAnqnx</v>
          </cell>
          <cell r="FL14055">
            <v>207999.3</v>
          </cell>
        </row>
        <row r="14056">
          <cell r="FI14056" t="str">
            <v>WA</v>
          </cell>
          <cell r="FJ14056" t="str">
            <v>Living Room/Family Room</v>
          </cell>
          <cell r="FK14056" t="str">
            <v>EISAx</v>
          </cell>
          <cell r="FL14056">
            <v>831997.2</v>
          </cell>
        </row>
        <row r="14057">
          <cell r="FI14057" t="str">
            <v>WA</v>
          </cell>
          <cell r="FJ14057" t="str">
            <v>Other</v>
          </cell>
          <cell r="FK14057" t="str">
            <v>EISAnqnx</v>
          </cell>
          <cell r="FL14057">
            <v>748797.48</v>
          </cell>
        </row>
        <row r="14058">
          <cell r="FI14058" t="str">
            <v>WA</v>
          </cell>
          <cell r="FJ14058" t="str">
            <v>Other</v>
          </cell>
          <cell r="FK14058" t="str">
            <v>EISAq</v>
          </cell>
          <cell r="FL14058">
            <v>31199.895</v>
          </cell>
        </row>
        <row r="14059">
          <cell r="FI14059" t="str">
            <v>ID</v>
          </cell>
          <cell r="FJ14059" t="str">
            <v>Bathroom</v>
          </cell>
          <cell r="FK14059" t="str">
            <v>EISAnqnx</v>
          </cell>
          <cell r="FL14059">
            <v>429287.39999999997</v>
          </cell>
        </row>
        <row r="14060">
          <cell r="FI14060" t="str">
            <v>ID</v>
          </cell>
          <cell r="FJ14060" t="str">
            <v>Bedrooms</v>
          </cell>
          <cell r="FK14060" t="str">
            <v>EISAnqnx</v>
          </cell>
          <cell r="FL14060">
            <v>804913.875</v>
          </cell>
        </row>
        <row r="14061">
          <cell r="FI14061" t="str">
            <v>ID</v>
          </cell>
          <cell r="FJ14061" t="str">
            <v>Bedrooms</v>
          </cell>
          <cell r="FK14061" t="str">
            <v>EISAq</v>
          </cell>
          <cell r="FL14061">
            <v>70355.434999999998</v>
          </cell>
        </row>
        <row r="14062">
          <cell r="FI14062" t="str">
            <v>ID</v>
          </cell>
          <cell r="FJ14062" t="str">
            <v>Bedrooms</v>
          </cell>
          <cell r="FK14062" t="str">
            <v>EISAx</v>
          </cell>
          <cell r="FL14062">
            <v>178869.75</v>
          </cell>
        </row>
        <row r="14063">
          <cell r="FI14063" t="str">
            <v>ID</v>
          </cell>
          <cell r="FJ14063" t="str">
            <v>Exterior</v>
          </cell>
          <cell r="FK14063" t="str">
            <v>EISAnqnx</v>
          </cell>
          <cell r="FL14063">
            <v>268304.625</v>
          </cell>
        </row>
        <row r="14064">
          <cell r="FI14064" t="str">
            <v>ID</v>
          </cell>
          <cell r="FJ14064" t="str">
            <v>Exterior</v>
          </cell>
          <cell r="FK14064" t="str">
            <v>EISAq</v>
          </cell>
          <cell r="FL14064">
            <v>107321.84999999999</v>
          </cell>
        </row>
        <row r="14065">
          <cell r="FI14065" t="str">
            <v>ID</v>
          </cell>
          <cell r="FJ14065" t="str">
            <v>Exterior</v>
          </cell>
          <cell r="FK14065" t="str">
            <v>EISAx</v>
          </cell>
          <cell r="FL14065">
            <v>178869.75</v>
          </cell>
        </row>
        <row r="14066">
          <cell r="FI14066" t="str">
            <v>ID</v>
          </cell>
          <cell r="FJ14066" t="str">
            <v>Garage</v>
          </cell>
          <cell r="FK14066" t="str">
            <v>EISAnqnx</v>
          </cell>
          <cell r="FL14066">
            <v>190794.4</v>
          </cell>
        </row>
        <row r="14067">
          <cell r="FI14067" t="str">
            <v>ID</v>
          </cell>
          <cell r="FJ14067" t="str">
            <v>Garage</v>
          </cell>
          <cell r="FK14067" t="str">
            <v>EISAx</v>
          </cell>
          <cell r="FL14067">
            <v>89434.875</v>
          </cell>
        </row>
        <row r="14068">
          <cell r="FI14068" t="str">
            <v>ID</v>
          </cell>
          <cell r="FJ14068" t="str">
            <v>Kitchen</v>
          </cell>
          <cell r="FK14068" t="str">
            <v>EISAnqnx</v>
          </cell>
          <cell r="FL14068">
            <v>119246.49999999999</v>
          </cell>
        </row>
        <row r="14069">
          <cell r="FI14069" t="str">
            <v>ID</v>
          </cell>
          <cell r="FJ14069" t="str">
            <v>Kitchen</v>
          </cell>
          <cell r="FK14069" t="str">
            <v>EISAq</v>
          </cell>
          <cell r="FL14069">
            <v>95397.2</v>
          </cell>
        </row>
        <row r="14070">
          <cell r="FI14070" t="str">
            <v>ID</v>
          </cell>
          <cell r="FJ14070" t="str">
            <v>Living Room/Family Room</v>
          </cell>
          <cell r="FK14070" t="str">
            <v>EISAnqnx</v>
          </cell>
          <cell r="FL14070">
            <v>262342.3</v>
          </cell>
        </row>
        <row r="14071">
          <cell r="FI14071" t="str">
            <v>ID</v>
          </cell>
          <cell r="FJ14071" t="str">
            <v>Living Room/Family Room</v>
          </cell>
          <cell r="FK14071" t="str">
            <v>EISAq</v>
          </cell>
          <cell r="FL14071">
            <v>338660.06</v>
          </cell>
        </row>
        <row r="14072">
          <cell r="FI14072" t="str">
            <v>ID</v>
          </cell>
          <cell r="FJ14072" t="str">
            <v>Other</v>
          </cell>
          <cell r="FK14072" t="str">
            <v>EISAnqnx</v>
          </cell>
          <cell r="FL14072">
            <v>1699262.6249999998</v>
          </cell>
        </row>
        <row r="14073">
          <cell r="FI14073" t="str">
            <v>ID</v>
          </cell>
          <cell r="FJ14073" t="str">
            <v>Other</v>
          </cell>
          <cell r="FK14073" t="str">
            <v>EISAq</v>
          </cell>
          <cell r="FL14073">
            <v>404245.63499999995</v>
          </cell>
        </row>
        <row r="14074">
          <cell r="FI14074" t="str">
            <v>ID</v>
          </cell>
          <cell r="FJ14074" t="str">
            <v>Other</v>
          </cell>
          <cell r="FK14074" t="str">
            <v>EISAx</v>
          </cell>
          <cell r="FL14074">
            <v>286191.59999999998</v>
          </cell>
        </row>
        <row r="14075">
          <cell r="FI14075" t="str">
            <v>OR</v>
          </cell>
          <cell r="FJ14075" t="str">
            <v>Bathroom</v>
          </cell>
          <cell r="FK14075" t="str">
            <v>EISAq</v>
          </cell>
          <cell r="FL14075">
            <v>270932.25599999999</v>
          </cell>
        </row>
        <row r="14076">
          <cell r="FI14076" t="str">
            <v>OR</v>
          </cell>
          <cell r="FJ14076" t="str">
            <v>Bedrooms</v>
          </cell>
          <cell r="FK14076" t="str">
            <v>EISAnqnx</v>
          </cell>
          <cell r="FL14076">
            <v>685394.1</v>
          </cell>
        </row>
        <row r="14077">
          <cell r="FI14077" t="str">
            <v>OR</v>
          </cell>
          <cell r="FJ14077" t="str">
            <v>Bedrooms</v>
          </cell>
          <cell r="FK14077" t="str">
            <v>EISAq</v>
          </cell>
          <cell r="FL14077">
            <v>169332.66</v>
          </cell>
        </row>
        <row r="14078">
          <cell r="FI14078" t="str">
            <v>OR</v>
          </cell>
          <cell r="FJ14078" t="str">
            <v>Exterior</v>
          </cell>
          <cell r="FK14078" t="str">
            <v>EISAq</v>
          </cell>
          <cell r="FL14078">
            <v>96761.52</v>
          </cell>
        </row>
        <row r="14079">
          <cell r="FI14079" t="str">
            <v>OR</v>
          </cell>
          <cell r="FJ14079" t="str">
            <v>Exterior</v>
          </cell>
          <cell r="FK14079" t="str">
            <v>EISAx</v>
          </cell>
          <cell r="FL14079">
            <v>580569.12</v>
          </cell>
        </row>
        <row r="14080">
          <cell r="FI14080" t="str">
            <v>OR</v>
          </cell>
          <cell r="FJ14080" t="str">
            <v>Garage</v>
          </cell>
          <cell r="FK14080" t="str">
            <v>EISAnqnx</v>
          </cell>
          <cell r="FL14080">
            <v>290284.56</v>
          </cell>
        </row>
        <row r="14081">
          <cell r="FI14081" t="str">
            <v>OR</v>
          </cell>
          <cell r="FJ14081" t="str">
            <v>Garage</v>
          </cell>
          <cell r="FK14081" t="str">
            <v>EISAq</v>
          </cell>
          <cell r="FL14081">
            <v>48380.76</v>
          </cell>
        </row>
        <row r="14082">
          <cell r="FI14082" t="str">
            <v>OR</v>
          </cell>
          <cell r="FJ14082" t="str">
            <v>Kitchen</v>
          </cell>
          <cell r="FK14082" t="str">
            <v>EISAq</v>
          </cell>
          <cell r="FL14082">
            <v>227389.57200000001</v>
          </cell>
        </row>
        <row r="14083">
          <cell r="FI14083" t="str">
            <v>OR</v>
          </cell>
          <cell r="FJ14083" t="str">
            <v>Kitchen</v>
          </cell>
          <cell r="FK14083" t="str">
            <v>EISAx</v>
          </cell>
          <cell r="FL14083">
            <v>40317.300000000003</v>
          </cell>
        </row>
        <row r="14084">
          <cell r="FI14084" t="str">
            <v>OR</v>
          </cell>
          <cell r="FJ14084" t="str">
            <v>Living Room/Family Room</v>
          </cell>
          <cell r="FK14084" t="str">
            <v>EISAnqnx</v>
          </cell>
          <cell r="FL14084">
            <v>120951.9</v>
          </cell>
        </row>
        <row r="14085">
          <cell r="FI14085" t="str">
            <v>OR</v>
          </cell>
          <cell r="FJ14085" t="str">
            <v>Living Room/Family Room</v>
          </cell>
          <cell r="FK14085" t="str">
            <v>EISAq</v>
          </cell>
          <cell r="FL14085">
            <v>24190.38</v>
          </cell>
        </row>
        <row r="14086">
          <cell r="FI14086" t="str">
            <v>OR</v>
          </cell>
          <cell r="FJ14086" t="str">
            <v>Living Room/Family Room</v>
          </cell>
          <cell r="FK14086" t="str">
            <v>EISAx</v>
          </cell>
          <cell r="FL14086">
            <v>362855.7</v>
          </cell>
        </row>
        <row r="14087">
          <cell r="FI14087" t="str">
            <v>OR</v>
          </cell>
          <cell r="FJ14087" t="str">
            <v>Other</v>
          </cell>
          <cell r="FK14087" t="str">
            <v>EISAnqnx</v>
          </cell>
          <cell r="FL14087">
            <v>290284.56</v>
          </cell>
        </row>
        <row r="14088">
          <cell r="FI14088" t="str">
            <v>OR</v>
          </cell>
          <cell r="FJ14088" t="str">
            <v>Other</v>
          </cell>
          <cell r="FK14088" t="str">
            <v>EISAq</v>
          </cell>
          <cell r="FL14088">
            <v>341890.70400000003</v>
          </cell>
        </row>
        <row r="14089">
          <cell r="FI14089" t="str">
            <v>OR</v>
          </cell>
          <cell r="FJ14089" t="str">
            <v>Other</v>
          </cell>
          <cell r="FK14089" t="str">
            <v>EISAx</v>
          </cell>
          <cell r="FL14089">
            <v>209649.96</v>
          </cell>
        </row>
        <row r="14090">
          <cell r="FI14090" t="str">
            <v>WA</v>
          </cell>
          <cell r="FJ14090" t="str">
            <v>Bathroom</v>
          </cell>
          <cell r="FK14090" t="str">
            <v>EISAq</v>
          </cell>
          <cell r="FL14090">
            <v>145599.51</v>
          </cell>
        </row>
        <row r="14091">
          <cell r="FI14091" t="str">
            <v>WA</v>
          </cell>
          <cell r="FJ14091" t="str">
            <v>Bedrooms</v>
          </cell>
          <cell r="FK14091" t="str">
            <v>EISAnqnx</v>
          </cell>
          <cell r="FL14091">
            <v>332798.88</v>
          </cell>
        </row>
        <row r="14092">
          <cell r="FI14092" t="str">
            <v>WA</v>
          </cell>
          <cell r="FJ14092" t="str">
            <v>Bedrooms</v>
          </cell>
          <cell r="FK14092" t="str">
            <v>EISAq</v>
          </cell>
          <cell r="FL14092">
            <v>81119.726999999999</v>
          </cell>
        </row>
        <row r="14093">
          <cell r="FI14093" t="str">
            <v>WA</v>
          </cell>
          <cell r="FJ14093" t="str">
            <v>Exterior</v>
          </cell>
          <cell r="FK14093" t="str">
            <v>EISAq</v>
          </cell>
          <cell r="FL14093">
            <v>54079.817999999999</v>
          </cell>
        </row>
        <row r="14094">
          <cell r="FI14094" t="str">
            <v>WA</v>
          </cell>
          <cell r="FJ14094" t="str">
            <v>Kitchen</v>
          </cell>
          <cell r="FK14094" t="str">
            <v>EISAq</v>
          </cell>
          <cell r="FL14094">
            <v>135199.54499999998</v>
          </cell>
        </row>
        <row r="14095">
          <cell r="FI14095" t="str">
            <v>WA</v>
          </cell>
          <cell r="FJ14095" t="str">
            <v>Living Room/Family Room</v>
          </cell>
          <cell r="FK14095" t="str">
            <v>EISAq</v>
          </cell>
          <cell r="FL14095">
            <v>54079.817999999999</v>
          </cell>
        </row>
        <row r="14096">
          <cell r="FI14096" t="str">
            <v>WA</v>
          </cell>
          <cell r="FJ14096" t="str">
            <v>Other</v>
          </cell>
          <cell r="FK14096" t="str">
            <v>EISAnqnx</v>
          </cell>
          <cell r="FL14096">
            <v>249599.16</v>
          </cell>
        </row>
        <row r="14097">
          <cell r="FI14097" t="str">
            <v>WA</v>
          </cell>
          <cell r="FJ14097" t="str">
            <v>Other</v>
          </cell>
          <cell r="FK14097" t="str">
            <v>EISAq</v>
          </cell>
          <cell r="FL14097">
            <v>168479.43299999999</v>
          </cell>
        </row>
        <row r="14098">
          <cell r="FI14098" t="str">
            <v>MT</v>
          </cell>
          <cell r="FJ14098" t="str">
            <v>Bathroom</v>
          </cell>
          <cell r="FK14098" t="str">
            <v>EISAnqnx</v>
          </cell>
          <cell r="FL14098">
            <v>767118.96</v>
          </cell>
        </row>
        <row r="14099">
          <cell r="FI14099" t="str">
            <v>MT</v>
          </cell>
          <cell r="FJ14099" t="str">
            <v>Bathroom</v>
          </cell>
          <cell r="FK14099" t="str">
            <v>EISAq</v>
          </cell>
          <cell r="FL14099">
            <v>238659.23199999999</v>
          </cell>
        </row>
        <row r="14100">
          <cell r="FI14100" t="str">
            <v>MT</v>
          </cell>
          <cell r="FJ14100" t="str">
            <v>Bathroom</v>
          </cell>
          <cell r="FK14100" t="str">
            <v>EISAx</v>
          </cell>
          <cell r="FL14100">
            <v>106544.3</v>
          </cell>
        </row>
        <row r="14101">
          <cell r="FI14101" t="str">
            <v>MT</v>
          </cell>
          <cell r="FJ14101" t="str">
            <v>Bedrooms</v>
          </cell>
          <cell r="FK14101" t="str">
            <v>EISAnqnx</v>
          </cell>
          <cell r="FL14101">
            <v>170470.88</v>
          </cell>
        </row>
        <row r="14102">
          <cell r="FI14102" t="str">
            <v>MT</v>
          </cell>
          <cell r="FJ14102" t="str">
            <v>Bedrooms</v>
          </cell>
          <cell r="FK14102" t="str">
            <v>EISAq</v>
          </cell>
          <cell r="FL14102">
            <v>545506.81599999999</v>
          </cell>
        </row>
        <row r="14103">
          <cell r="FI14103" t="str">
            <v>MT</v>
          </cell>
          <cell r="FJ14103" t="str">
            <v>Exterior</v>
          </cell>
          <cell r="FK14103" t="str">
            <v>EISAq</v>
          </cell>
          <cell r="FL14103">
            <v>119329.61599999999</v>
          </cell>
        </row>
        <row r="14104">
          <cell r="FI14104" t="str">
            <v>MT</v>
          </cell>
          <cell r="FJ14104" t="str">
            <v>Exterior</v>
          </cell>
          <cell r="FK14104" t="str">
            <v>EISAx</v>
          </cell>
          <cell r="FL14104">
            <v>255706.32</v>
          </cell>
        </row>
        <row r="14105">
          <cell r="FI14105" t="str">
            <v>MT</v>
          </cell>
          <cell r="FJ14105" t="str">
            <v>Kitchen</v>
          </cell>
          <cell r="FK14105" t="str">
            <v>EISAq</v>
          </cell>
          <cell r="FL14105">
            <v>170470.88</v>
          </cell>
        </row>
        <row r="14106">
          <cell r="FI14106" t="str">
            <v>MT</v>
          </cell>
          <cell r="FJ14106" t="str">
            <v>Kitchen</v>
          </cell>
          <cell r="FK14106" t="str">
            <v>EISAx</v>
          </cell>
          <cell r="FL14106">
            <v>42617.72</v>
          </cell>
        </row>
        <row r="14107">
          <cell r="FI14107" t="str">
            <v>MT</v>
          </cell>
          <cell r="FJ14107" t="str">
            <v>Living Room/Family Room</v>
          </cell>
          <cell r="FK14107" t="str">
            <v>EISAnqnx</v>
          </cell>
          <cell r="FL14107">
            <v>877925.03200000001</v>
          </cell>
        </row>
        <row r="14108">
          <cell r="FI14108" t="str">
            <v>MT</v>
          </cell>
          <cell r="FJ14108" t="str">
            <v>Living Room/Family Room</v>
          </cell>
          <cell r="FK14108" t="str">
            <v>EISAq</v>
          </cell>
          <cell r="FL14108">
            <v>187517.96799999999</v>
          </cell>
        </row>
        <row r="14109">
          <cell r="FI14109" t="str">
            <v>MT</v>
          </cell>
          <cell r="FJ14109" t="str">
            <v>Other</v>
          </cell>
          <cell r="FK14109" t="str">
            <v>EISAnqnx</v>
          </cell>
          <cell r="FL14109">
            <v>383559.48</v>
          </cell>
        </row>
        <row r="14110">
          <cell r="FI14110" t="str">
            <v>MT</v>
          </cell>
          <cell r="FJ14110" t="str">
            <v>Other</v>
          </cell>
          <cell r="FK14110" t="str">
            <v>EISAq</v>
          </cell>
          <cell r="FL14110">
            <v>166209.10800000001</v>
          </cell>
        </row>
        <row r="14111">
          <cell r="FI14111" t="str">
            <v>ID</v>
          </cell>
          <cell r="FJ14111" t="str">
            <v>Bathroom</v>
          </cell>
          <cell r="FK14111" t="str">
            <v>EISAnqnx</v>
          </cell>
          <cell r="FL14111">
            <v>119246.49999999999</v>
          </cell>
        </row>
        <row r="14112">
          <cell r="FI14112" t="str">
            <v>ID</v>
          </cell>
          <cell r="FJ14112" t="str">
            <v>Bathroom</v>
          </cell>
          <cell r="FK14112" t="str">
            <v>EISAq</v>
          </cell>
          <cell r="FL14112">
            <v>125208.825</v>
          </cell>
        </row>
        <row r="14113">
          <cell r="FI14113" t="str">
            <v>ID</v>
          </cell>
          <cell r="FJ14113" t="str">
            <v>Bedrooms</v>
          </cell>
          <cell r="FK14113" t="str">
            <v>EISAq</v>
          </cell>
          <cell r="FL14113">
            <v>89434.875</v>
          </cell>
        </row>
        <row r="14114">
          <cell r="FI14114" t="str">
            <v>ID</v>
          </cell>
          <cell r="FJ14114" t="str">
            <v>Bedrooms</v>
          </cell>
          <cell r="FK14114" t="str">
            <v>EISAx</v>
          </cell>
          <cell r="FL14114">
            <v>190794.4</v>
          </cell>
        </row>
        <row r="14115">
          <cell r="FI14115" t="str">
            <v>ID</v>
          </cell>
          <cell r="FJ14115" t="str">
            <v>Kitchen</v>
          </cell>
          <cell r="FK14115" t="str">
            <v>EISAq</v>
          </cell>
          <cell r="FL14115">
            <v>258764.90499999997</v>
          </cell>
        </row>
        <row r="14116">
          <cell r="FI14116" t="str">
            <v>ID</v>
          </cell>
          <cell r="FJ14116" t="str">
            <v>Living Room/Family Room</v>
          </cell>
          <cell r="FK14116" t="str">
            <v>EISAq</v>
          </cell>
          <cell r="FL14116">
            <v>115669.105</v>
          </cell>
        </row>
        <row r="14117">
          <cell r="FI14117" t="str">
            <v>ID</v>
          </cell>
          <cell r="FJ14117" t="str">
            <v>Living Room/Family Room</v>
          </cell>
          <cell r="FK14117" t="str">
            <v>EISAx</v>
          </cell>
          <cell r="FL14117">
            <v>238492.99999999997</v>
          </cell>
        </row>
        <row r="14118">
          <cell r="FI14118" t="str">
            <v>ID</v>
          </cell>
          <cell r="FJ14118" t="str">
            <v>Other</v>
          </cell>
          <cell r="FK14118" t="str">
            <v>EISAnqnx</v>
          </cell>
          <cell r="FL14118">
            <v>71547.899999999994</v>
          </cell>
        </row>
        <row r="14119">
          <cell r="FI14119" t="str">
            <v>ID</v>
          </cell>
          <cell r="FJ14119" t="str">
            <v>Other</v>
          </cell>
          <cell r="FK14119" t="str">
            <v>EISAq</v>
          </cell>
          <cell r="FL14119">
            <v>416170.28499999997</v>
          </cell>
        </row>
        <row r="14120">
          <cell r="FI14120" t="str">
            <v>OR</v>
          </cell>
          <cell r="FJ14120" t="str">
            <v>Bathroom</v>
          </cell>
          <cell r="FK14120" t="str">
            <v>EISAnqnx</v>
          </cell>
          <cell r="FL14120">
            <v>2851406.0249999999</v>
          </cell>
        </row>
        <row r="14121">
          <cell r="FI14121" t="str">
            <v>OR</v>
          </cell>
          <cell r="FJ14121" t="str">
            <v>Bathroom</v>
          </cell>
          <cell r="FK14121" t="str">
            <v>EISAx</v>
          </cell>
          <cell r="FL14121">
            <v>826494.5</v>
          </cell>
        </row>
        <row r="14122">
          <cell r="FI14122" t="str">
            <v>OR</v>
          </cell>
          <cell r="FJ14122" t="str">
            <v>Bedrooms</v>
          </cell>
          <cell r="FK14122" t="str">
            <v>EISAnqnx</v>
          </cell>
          <cell r="FL14122">
            <v>3471276.9</v>
          </cell>
        </row>
        <row r="14123">
          <cell r="FI14123" t="str">
            <v>OR</v>
          </cell>
          <cell r="FJ14123" t="str">
            <v>Bedrooms</v>
          </cell>
          <cell r="FK14123" t="str">
            <v>EISAq</v>
          </cell>
          <cell r="FL14123">
            <v>1057912.96</v>
          </cell>
        </row>
        <row r="14124">
          <cell r="FI14124" t="str">
            <v>OR</v>
          </cell>
          <cell r="FJ14124" t="str">
            <v>Exterior</v>
          </cell>
          <cell r="FK14124" t="str">
            <v>EISAnqnx</v>
          </cell>
          <cell r="FL14124">
            <v>1983586.7999999998</v>
          </cell>
        </row>
        <row r="14125">
          <cell r="FI14125" t="str">
            <v>OR</v>
          </cell>
          <cell r="FJ14125" t="str">
            <v>Exterior</v>
          </cell>
          <cell r="FK14125" t="str">
            <v>EISAx</v>
          </cell>
          <cell r="FL14125">
            <v>619870.875</v>
          </cell>
        </row>
        <row r="14126">
          <cell r="FI14126" t="str">
            <v>OR</v>
          </cell>
          <cell r="FJ14126" t="str">
            <v>Kitchen</v>
          </cell>
          <cell r="FK14126" t="str">
            <v>EISAnqnx</v>
          </cell>
          <cell r="FL14126">
            <v>495896.69999999995</v>
          </cell>
        </row>
        <row r="14127">
          <cell r="FI14127" t="str">
            <v>OR</v>
          </cell>
          <cell r="FJ14127" t="str">
            <v>Kitchen</v>
          </cell>
          <cell r="FK14127" t="str">
            <v>EISAq</v>
          </cell>
          <cell r="FL14127">
            <v>1917467.24</v>
          </cell>
        </row>
        <row r="14128">
          <cell r="FI14128" t="str">
            <v>OR</v>
          </cell>
          <cell r="FJ14128" t="str">
            <v>Other</v>
          </cell>
          <cell r="FK14128" t="str">
            <v>EISAnqnx</v>
          </cell>
          <cell r="FL14128">
            <v>2479483.5</v>
          </cell>
        </row>
        <row r="14129">
          <cell r="FI14129" t="str">
            <v>OR</v>
          </cell>
          <cell r="FJ14129" t="str">
            <v>Other</v>
          </cell>
          <cell r="FK14129" t="str">
            <v>EISAq</v>
          </cell>
          <cell r="FL14129">
            <v>181828.78999999998</v>
          </cell>
        </row>
        <row r="14130">
          <cell r="FI14130" t="str">
            <v>OR</v>
          </cell>
          <cell r="FJ14130" t="str">
            <v>Bathroom</v>
          </cell>
          <cell r="FK14130" t="str">
            <v>EISAq</v>
          </cell>
          <cell r="FL14130">
            <v>1851347.68</v>
          </cell>
        </row>
        <row r="14131">
          <cell r="FI14131" t="str">
            <v>OR</v>
          </cell>
          <cell r="FJ14131" t="str">
            <v>Bedrooms</v>
          </cell>
          <cell r="FK14131" t="str">
            <v>EISAnqnx</v>
          </cell>
          <cell r="FL14131">
            <v>1983586.7999999998</v>
          </cell>
        </row>
        <row r="14132">
          <cell r="FI14132" t="str">
            <v>OR</v>
          </cell>
          <cell r="FJ14132" t="str">
            <v>Bedrooms</v>
          </cell>
          <cell r="FK14132" t="str">
            <v>EISAq</v>
          </cell>
          <cell r="FL14132">
            <v>512426.58999999997</v>
          </cell>
        </row>
        <row r="14133">
          <cell r="FI14133" t="str">
            <v>OR</v>
          </cell>
          <cell r="FJ14133" t="str">
            <v>Bedrooms</v>
          </cell>
          <cell r="FK14133" t="str">
            <v>EISAx</v>
          </cell>
          <cell r="FL14133">
            <v>1322391.2</v>
          </cell>
        </row>
        <row r="14134">
          <cell r="FI14134" t="str">
            <v>OR</v>
          </cell>
          <cell r="FJ14134" t="str">
            <v>Garage</v>
          </cell>
          <cell r="FK14134" t="str">
            <v>EISAq</v>
          </cell>
          <cell r="FL14134">
            <v>3173738.88</v>
          </cell>
        </row>
        <row r="14135">
          <cell r="FI14135" t="str">
            <v>OR</v>
          </cell>
          <cell r="FJ14135" t="str">
            <v>Kitchen</v>
          </cell>
          <cell r="FK14135" t="str">
            <v>EISAq</v>
          </cell>
          <cell r="FL14135">
            <v>1057912.96</v>
          </cell>
        </row>
        <row r="14136">
          <cell r="FI14136" t="str">
            <v>OR</v>
          </cell>
          <cell r="FJ14136" t="str">
            <v>Living Room/Family Room</v>
          </cell>
          <cell r="FK14136" t="str">
            <v>EISAq</v>
          </cell>
          <cell r="FL14136">
            <v>909143.95</v>
          </cell>
        </row>
        <row r="14137">
          <cell r="FI14137" t="str">
            <v>OR</v>
          </cell>
          <cell r="FJ14137" t="str">
            <v>Other</v>
          </cell>
          <cell r="FK14137" t="str">
            <v>EISAnqnx</v>
          </cell>
          <cell r="FL14137">
            <v>3471276.9</v>
          </cell>
        </row>
        <row r="14138">
          <cell r="FI14138" t="str">
            <v>OR</v>
          </cell>
          <cell r="FJ14138" t="str">
            <v>Other</v>
          </cell>
          <cell r="FK14138" t="str">
            <v>EISAq</v>
          </cell>
          <cell r="FL14138">
            <v>363657.57999999996</v>
          </cell>
        </row>
        <row r="14139">
          <cell r="FI14139" t="str">
            <v>MT</v>
          </cell>
          <cell r="FJ14139" t="str">
            <v>Bedrooms</v>
          </cell>
          <cell r="FK14139" t="str">
            <v>EISAnqnx</v>
          </cell>
          <cell r="FL14139">
            <v>554030.36</v>
          </cell>
        </row>
        <row r="14140">
          <cell r="FI14140" t="str">
            <v>MT</v>
          </cell>
          <cell r="FJ14140" t="str">
            <v>Bedrooms</v>
          </cell>
          <cell r="FK14140" t="str">
            <v>EISAq</v>
          </cell>
          <cell r="FL14140">
            <v>728763.01199999999</v>
          </cell>
        </row>
        <row r="14141">
          <cell r="FI14141" t="str">
            <v>MT</v>
          </cell>
          <cell r="FJ14141" t="str">
            <v>Exterior</v>
          </cell>
          <cell r="FK14141" t="str">
            <v>EISAnqnx</v>
          </cell>
          <cell r="FL14141">
            <v>255706.32</v>
          </cell>
        </row>
        <row r="14142">
          <cell r="FI14142" t="str">
            <v>MT</v>
          </cell>
          <cell r="FJ14142" t="str">
            <v>Garage</v>
          </cell>
          <cell r="FK14142" t="str">
            <v>EISAnqnx</v>
          </cell>
          <cell r="FL14142">
            <v>127853.16</v>
          </cell>
        </row>
        <row r="14143">
          <cell r="FI14143" t="str">
            <v>MT</v>
          </cell>
          <cell r="FJ14143" t="str">
            <v>Kitchen</v>
          </cell>
          <cell r="FK14143" t="str">
            <v>EISAq</v>
          </cell>
          <cell r="FL14143">
            <v>63926.58</v>
          </cell>
        </row>
        <row r="14144">
          <cell r="FI14144" t="str">
            <v>MT</v>
          </cell>
          <cell r="FJ14144" t="str">
            <v>Living Room/Family Room</v>
          </cell>
          <cell r="FK14144" t="str">
            <v>EISAnqnx</v>
          </cell>
          <cell r="FL14144">
            <v>1065443</v>
          </cell>
        </row>
        <row r="14145">
          <cell r="FI14145" t="str">
            <v>MT</v>
          </cell>
          <cell r="FJ14145" t="str">
            <v>Living Room/Family Room</v>
          </cell>
          <cell r="FK14145" t="str">
            <v>EISAq</v>
          </cell>
          <cell r="FL14145">
            <v>95889.87</v>
          </cell>
        </row>
        <row r="14146">
          <cell r="FI14146" t="str">
            <v>MT</v>
          </cell>
          <cell r="FJ14146" t="str">
            <v>Other</v>
          </cell>
          <cell r="FK14146" t="str">
            <v>EISAnqnx</v>
          </cell>
          <cell r="FL14146">
            <v>585993.65</v>
          </cell>
        </row>
        <row r="14147">
          <cell r="FI14147" t="str">
            <v>MT</v>
          </cell>
          <cell r="FJ14147" t="str">
            <v>Other</v>
          </cell>
          <cell r="FK14147" t="str">
            <v>EISAq</v>
          </cell>
          <cell r="FL14147">
            <v>95889.87</v>
          </cell>
        </row>
        <row r="14148">
          <cell r="FI14148" t="str">
            <v>MT</v>
          </cell>
          <cell r="FJ14148" t="str">
            <v>Bathroom</v>
          </cell>
          <cell r="FK14148" t="str">
            <v>EISAq</v>
          </cell>
          <cell r="FL14148">
            <v>50365.876000000004</v>
          </cell>
        </row>
        <row r="14149">
          <cell r="FI14149" t="str">
            <v>MT</v>
          </cell>
          <cell r="FJ14149" t="str">
            <v>Bedrooms</v>
          </cell>
          <cell r="FK14149" t="str">
            <v>EISAq</v>
          </cell>
          <cell r="FL14149">
            <v>257552.77500000002</v>
          </cell>
        </row>
        <row r="14150">
          <cell r="FI14150" t="str">
            <v>MT</v>
          </cell>
          <cell r="FJ14150" t="str">
            <v>Living Room/Family Room</v>
          </cell>
          <cell r="FK14150" t="str">
            <v>EISAq</v>
          </cell>
          <cell r="FL14150">
            <v>188872.035</v>
          </cell>
        </row>
        <row r="14151">
          <cell r="FI14151" t="str">
            <v>MT</v>
          </cell>
          <cell r="FJ14151" t="str">
            <v>Other</v>
          </cell>
          <cell r="FK14151" t="str">
            <v>EISAq</v>
          </cell>
          <cell r="FL14151">
            <v>120191.29500000001</v>
          </cell>
        </row>
        <row r="14152">
          <cell r="FI14152" t="str">
            <v>OR</v>
          </cell>
          <cell r="FJ14152" t="str">
            <v>Bathroom</v>
          </cell>
          <cell r="FK14152" t="str">
            <v>EISAnqnx</v>
          </cell>
          <cell r="FL14152">
            <v>677330.64</v>
          </cell>
        </row>
        <row r="14153">
          <cell r="FI14153" t="str">
            <v>OR</v>
          </cell>
          <cell r="FJ14153" t="str">
            <v>Bedrooms</v>
          </cell>
          <cell r="FK14153" t="str">
            <v>EISAnqnx</v>
          </cell>
          <cell r="FL14153">
            <v>516061.44</v>
          </cell>
        </row>
        <row r="14154">
          <cell r="FI14154" t="str">
            <v>OR</v>
          </cell>
          <cell r="FJ14154" t="str">
            <v>Bedrooms</v>
          </cell>
          <cell r="FK14154" t="str">
            <v>EISAq</v>
          </cell>
          <cell r="FL14154">
            <v>56444.22</v>
          </cell>
        </row>
        <row r="14155">
          <cell r="FI14155" t="str">
            <v>OR</v>
          </cell>
          <cell r="FJ14155" t="str">
            <v>Bedrooms</v>
          </cell>
          <cell r="FK14155" t="str">
            <v>EISAx</v>
          </cell>
          <cell r="FL14155">
            <v>2169070.7400000002</v>
          </cell>
        </row>
        <row r="14156">
          <cell r="FI14156" t="str">
            <v>OR</v>
          </cell>
          <cell r="FJ14156" t="str">
            <v>Exterior</v>
          </cell>
          <cell r="FK14156" t="str">
            <v>EISAnqnx</v>
          </cell>
          <cell r="FL14156">
            <v>870853.68</v>
          </cell>
        </row>
        <row r="14157">
          <cell r="FI14157" t="str">
            <v>OR</v>
          </cell>
          <cell r="FJ14157" t="str">
            <v>Exterior</v>
          </cell>
          <cell r="FK14157" t="str">
            <v>EISAq</v>
          </cell>
          <cell r="FL14157">
            <v>72571.14</v>
          </cell>
        </row>
        <row r="14158">
          <cell r="FI14158" t="str">
            <v>OR</v>
          </cell>
          <cell r="FJ14158" t="str">
            <v>Exterior</v>
          </cell>
          <cell r="FK14158" t="str">
            <v>EISAx</v>
          </cell>
          <cell r="FL14158">
            <v>870853.68</v>
          </cell>
        </row>
        <row r="14159">
          <cell r="FI14159" t="str">
            <v>OR</v>
          </cell>
          <cell r="FJ14159" t="str">
            <v>Garage</v>
          </cell>
          <cell r="FK14159" t="str">
            <v>EISAnqnx</v>
          </cell>
          <cell r="FL14159">
            <v>161269.20000000001</v>
          </cell>
        </row>
        <row r="14160">
          <cell r="FI14160" t="str">
            <v>OR</v>
          </cell>
          <cell r="FJ14160" t="str">
            <v>Garage</v>
          </cell>
          <cell r="FK14160" t="str">
            <v>EISAq</v>
          </cell>
          <cell r="FL14160">
            <v>11288.844000000001</v>
          </cell>
        </row>
        <row r="14161">
          <cell r="FI14161" t="str">
            <v>OR</v>
          </cell>
          <cell r="FJ14161" t="str">
            <v>Kitchen</v>
          </cell>
          <cell r="FK14161" t="str">
            <v>EISAnqnx</v>
          </cell>
          <cell r="FL14161">
            <v>1015995.96</v>
          </cell>
        </row>
        <row r="14162">
          <cell r="FI14162" t="str">
            <v>OR</v>
          </cell>
          <cell r="FJ14162" t="str">
            <v>Kitchen</v>
          </cell>
          <cell r="FK14162" t="str">
            <v>EISAq</v>
          </cell>
          <cell r="FL14162">
            <v>32253.84</v>
          </cell>
        </row>
        <row r="14163">
          <cell r="FI14163" t="str">
            <v>OR</v>
          </cell>
          <cell r="FJ14163" t="str">
            <v>Kitchen</v>
          </cell>
          <cell r="FK14163" t="str">
            <v>EISAx</v>
          </cell>
          <cell r="FL14163">
            <v>241903.8</v>
          </cell>
        </row>
        <row r="14164">
          <cell r="FI14164" t="str">
            <v>OR</v>
          </cell>
          <cell r="FJ14164" t="str">
            <v>Living Room/Family Room</v>
          </cell>
          <cell r="FK14164" t="str">
            <v>EISAnqnx</v>
          </cell>
          <cell r="FL14164">
            <v>653140.26</v>
          </cell>
        </row>
        <row r="14165">
          <cell r="FI14165" t="str">
            <v>OR</v>
          </cell>
          <cell r="FJ14165" t="str">
            <v>Living Room/Family Room</v>
          </cell>
          <cell r="FK14165" t="str">
            <v>EISAq</v>
          </cell>
          <cell r="FL14165">
            <v>435426.84</v>
          </cell>
        </row>
        <row r="14166">
          <cell r="FI14166" t="str">
            <v>OR</v>
          </cell>
          <cell r="FJ14166" t="str">
            <v>Living Room/Family Room</v>
          </cell>
          <cell r="FK14166" t="str">
            <v>EISAx</v>
          </cell>
          <cell r="FL14166">
            <v>290284.56</v>
          </cell>
        </row>
        <row r="14167">
          <cell r="FI14167" t="str">
            <v>OR</v>
          </cell>
          <cell r="FJ14167" t="str">
            <v>Other</v>
          </cell>
          <cell r="FK14167" t="str">
            <v>EISAnqnx</v>
          </cell>
          <cell r="FL14167">
            <v>1080503.6399999999</v>
          </cell>
        </row>
        <row r="14168">
          <cell r="FI14168" t="str">
            <v>OR</v>
          </cell>
          <cell r="FJ14168" t="str">
            <v>Other</v>
          </cell>
          <cell r="FK14168" t="str">
            <v>EISAq</v>
          </cell>
          <cell r="FL14168">
            <v>903107.52</v>
          </cell>
        </row>
        <row r="14169">
          <cell r="FI14169" t="str">
            <v>OR</v>
          </cell>
          <cell r="FJ14169" t="str">
            <v>Other</v>
          </cell>
          <cell r="FK14169" t="str">
            <v>EISAx</v>
          </cell>
          <cell r="FL14169">
            <v>209649.96</v>
          </cell>
        </row>
        <row r="14170">
          <cell r="FI14170" t="str">
            <v>ID</v>
          </cell>
          <cell r="FJ14170" t="str">
            <v>Bathroom</v>
          </cell>
          <cell r="FK14170" t="str">
            <v>EISAnqnx</v>
          </cell>
          <cell r="FL14170">
            <v>572383.19999999995</v>
          </cell>
        </row>
        <row r="14171">
          <cell r="FI14171" t="str">
            <v>ID</v>
          </cell>
          <cell r="FJ14171" t="str">
            <v>Bathroom</v>
          </cell>
          <cell r="FK14171" t="str">
            <v>EISAq</v>
          </cell>
          <cell r="FL14171">
            <v>107321.84999999999</v>
          </cell>
        </row>
        <row r="14172">
          <cell r="FI14172" t="str">
            <v>ID</v>
          </cell>
          <cell r="FJ14172" t="str">
            <v>Bedrooms</v>
          </cell>
          <cell r="FK14172" t="str">
            <v>EISAnqnx</v>
          </cell>
          <cell r="FL14172">
            <v>71547.899999999994</v>
          </cell>
        </row>
        <row r="14173">
          <cell r="FI14173" t="str">
            <v>ID</v>
          </cell>
          <cell r="FJ14173" t="str">
            <v>Bedrooms</v>
          </cell>
          <cell r="FK14173" t="str">
            <v>EISAx</v>
          </cell>
          <cell r="FL14173">
            <v>316003.22499999998</v>
          </cell>
        </row>
        <row r="14174">
          <cell r="FI14174" t="str">
            <v>ID</v>
          </cell>
          <cell r="FJ14174" t="str">
            <v>Exterior</v>
          </cell>
          <cell r="FK14174" t="str">
            <v>EISAnqnx</v>
          </cell>
          <cell r="FL14174">
            <v>500835.3</v>
          </cell>
        </row>
        <row r="14175">
          <cell r="FI14175" t="str">
            <v>ID</v>
          </cell>
          <cell r="FJ14175" t="str">
            <v>Exterior</v>
          </cell>
          <cell r="FK14175" t="str">
            <v>EISAx</v>
          </cell>
          <cell r="FL14175">
            <v>417362.75</v>
          </cell>
        </row>
        <row r="14176">
          <cell r="FI14176" t="str">
            <v>ID</v>
          </cell>
          <cell r="FJ14176" t="str">
            <v>Living Room/Family Room</v>
          </cell>
          <cell r="FK14176" t="str">
            <v>EISAnqnx</v>
          </cell>
          <cell r="FL14176">
            <v>739328.29999999993</v>
          </cell>
        </row>
        <row r="14177">
          <cell r="FI14177" t="str">
            <v>ID</v>
          </cell>
          <cell r="FJ14177" t="str">
            <v>Living Room/Family Room</v>
          </cell>
          <cell r="FK14177" t="str">
            <v>EISAq</v>
          </cell>
          <cell r="FL14177">
            <v>178869.75</v>
          </cell>
        </row>
        <row r="14178">
          <cell r="FI14178" t="str">
            <v>ID</v>
          </cell>
          <cell r="FJ14178" t="str">
            <v>Living Room/Family Room</v>
          </cell>
          <cell r="FK14178" t="str">
            <v>EISAx</v>
          </cell>
          <cell r="FL14178">
            <v>214643.69999999998</v>
          </cell>
        </row>
        <row r="14179">
          <cell r="FI14179" t="str">
            <v>ID</v>
          </cell>
          <cell r="FJ14179" t="str">
            <v>Other</v>
          </cell>
          <cell r="FK14179" t="str">
            <v>EISAnqnx</v>
          </cell>
          <cell r="FL14179">
            <v>1168615.7</v>
          </cell>
        </row>
        <row r="14180">
          <cell r="FI14180" t="str">
            <v>ID</v>
          </cell>
          <cell r="FJ14180" t="str">
            <v>Other</v>
          </cell>
          <cell r="FK14180" t="str">
            <v>EISAq</v>
          </cell>
          <cell r="FL14180">
            <v>71547.899999999994</v>
          </cell>
        </row>
        <row r="14181">
          <cell r="FI14181" t="str">
            <v>WA</v>
          </cell>
          <cell r="FJ14181" t="str">
            <v>Bathroom</v>
          </cell>
          <cell r="FK14181" t="str">
            <v>EISAnqnx</v>
          </cell>
          <cell r="FL14181">
            <v>1871993.7</v>
          </cell>
        </row>
        <row r="14182">
          <cell r="FI14182" t="str">
            <v>WA</v>
          </cell>
          <cell r="FJ14182" t="str">
            <v>Bathroom</v>
          </cell>
          <cell r="FK14182" t="str">
            <v>EISAx</v>
          </cell>
          <cell r="FL14182">
            <v>166399.44</v>
          </cell>
        </row>
        <row r="14183">
          <cell r="FI14183" t="str">
            <v>WA</v>
          </cell>
          <cell r="FJ14183" t="str">
            <v>Bedrooms</v>
          </cell>
          <cell r="FK14183" t="str">
            <v>EISAnqnx</v>
          </cell>
          <cell r="FL14183">
            <v>1580794.68</v>
          </cell>
        </row>
        <row r="14184">
          <cell r="FI14184" t="str">
            <v>WA</v>
          </cell>
          <cell r="FJ14184" t="str">
            <v>Bedrooms</v>
          </cell>
          <cell r="FK14184" t="str">
            <v>EISAq</v>
          </cell>
          <cell r="FL14184">
            <v>37439.873999999996</v>
          </cell>
        </row>
        <row r="14185">
          <cell r="FI14185" t="str">
            <v>WA</v>
          </cell>
          <cell r="FJ14185" t="str">
            <v>Bedrooms</v>
          </cell>
          <cell r="FK14185" t="str">
            <v>EISAx</v>
          </cell>
          <cell r="FL14185">
            <v>51999.824999999997</v>
          </cell>
        </row>
        <row r="14186">
          <cell r="FI14186" t="str">
            <v>WA</v>
          </cell>
          <cell r="FJ14186" t="str">
            <v>Garage</v>
          </cell>
          <cell r="FK14186" t="str">
            <v>EISAnqnx</v>
          </cell>
          <cell r="FL14186">
            <v>623997.9</v>
          </cell>
        </row>
        <row r="14187">
          <cell r="FI14187" t="str">
            <v>WA</v>
          </cell>
          <cell r="FJ14187" t="str">
            <v>Kitchen</v>
          </cell>
          <cell r="FK14187" t="str">
            <v>EISAnqnx</v>
          </cell>
          <cell r="FL14187">
            <v>374398.74</v>
          </cell>
        </row>
        <row r="14188">
          <cell r="FI14188" t="str">
            <v>WA</v>
          </cell>
          <cell r="FJ14188" t="str">
            <v>Kitchen</v>
          </cell>
          <cell r="FK14188" t="str">
            <v>EISAq</v>
          </cell>
          <cell r="FL14188">
            <v>474238.40399999998</v>
          </cell>
        </row>
        <row r="14189">
          <cell r="FI14189" t="str">
            <v>WA</v>
          </cell>
          <cell r="FJ14189" t="str">
            <v>Living Room/Family Room</v>
          </cell>
          <cell r="FK14189" t="str">
            <v>EISAnqnx</v>
          </cell>
          <cell r="FL14189">
            <v>727997.54999999993</v>
          </cell>
        </row>
        <row r="14190">
          <cell r="FI14190" t="str">
            <v>WA</v>
          </cell>
          <cell r="FJ14190" t="str">
            <v>Living Room/Family Room</v>
          </cell>
          <cell r="FK14190" t="str">
            <v>EISAq</v>
          </cell>
          <cell r="FL14190">
            <v>62399.79</v>
          </cell>
        </row>
        <row r="14191">
          <cell r="FI14191" t="str">
            <v>WA</v>
          </cell>
          <cell r="FJ14191" t="str">
            <v>Living Room/Family Room</v>
          </cell>
          <cell r="FK14191" t="str">
            <v>EISAx</v>
          </cell>
          <cell r="FL14191">
            <v>207999.3</v>
          </cell>
        </row>
        <row r="14192">
          <cell r="FI14192" t="str">
            <v>WA</v>
          </cell>
          <cell r="FJ14192" t="str">
            <v>Other</v>
          </cell>
          <cell r="FK14192" t="str">
            <v>EISAnqnx</v>
          </cell>
          <cell r="FL14192">
            <v>249599.16</v>
          </cell>
        </row>
        <row r="14193">
          <cell r="FI14193" t="str">
            <v>WA</v>
          </cell>
          <cell r="FJ14193" t="str">
            <v>Other</v>
          </cell>
          <cell r="FK14193" t="str">
            <v>EISAq</v>
          </cell>
          <cell r="FL14193">
            <v>332798.88</v>
          </cell>
        </row>
        <row r="14194">
          <cell r="FI14194" t="str">
            <v>WA</v>
          </cell>
          <cell r="FJ14194" t="str">
            <v>Other</v>
          </cell>
          <cell r="FK14194" t="str">
            <v>EISAx</v>
          </cell>
          <cell r="FL14194">
            <v>2433591.81</v>
          </cell>
        </row>
        <row r="14195">
          <cell r="FI14195" t="str">
            <v>MT</v>
          </cell>
          <cell r="FJ14195" t="str">
            <v>Bathroom</v>
          </cell>
          <cell r="FK14195" t="str">
            <v>EISAnqnx</v>
          </cell>
          <cell r="FL14195">
            <v>343403.7</v>
          </cell>
        </row>
        <row r="14196">
          <cell r="FI14196" t="str">
            <v>MT</v>
          </cell>
          <cell r="FJ14196" t="str">
            <v>Bathroom</v>
          </cell>
          <cell r="FK14196" t="str">
            <v>EISAq</v>
          </cell>
          <cell r="FL14196">
            <v>68680.740000000005</v>
          </cell>
        </row>
        <row r="14197">
          <cell r="FI14197" t="str">
            <v>MT</v>
          </cell>
          <cell r="FJ14197" t="str">
            <v>Bedrooms</v>
          </cell>
          <cell r="FK14197" t="str">
            <v>EISAnqnx</v>
          </cell>
          <cell r="FL14197">
            <v>412084.44000000006</v>
          </cell>
        </row>
        <row r="14198">
          <cell r="FI14198" t="str">
            <v>MT</v>
          </cell>
          <cell r="FJ14198" t="str">
            <v>Bedrooms</v>
          </cell>
          <cell r="FK14198" t="str">
            <v>EISAq</v>
          </cell>
          <cell r="FL14198">
            <v>51510.555000000008</v>
          </cell>
        </row>
        <row r="14199">
          <cell r="FI14199" t="str">
            <v>MT</v>
          </cell>
          <cell r="FJ14199" t="str">
            <v>Exterior</v>
          </cell>
          <cell r="FK14199" t="str">
            <v>EISAx</v>
          </cell>
          <cell r="FL14199">
            <v>1144679</v>
          </cell>
        </row>
        <row r="14200">
          <cell r="FI14200" t="str">
            <v>MT</v>
          </cell>
          <cell r="FJ14200" t="str">
            <v>Garage</v>
          </cell>
          <cell r="FK14200" t="str">
            <v>EISAnqnx</v>
          </cell>
          <cell r="FL14200">
            <v>206042.22000000003</v>
          </cell>
        </row>
        <row r="14201">
          <cell r="FI14201" t="str">
            <v>MT</v>
          </cell>
          <cell r="FJ14201" t="str">
            <v>Kitchen</v>
          </cell>
          <cell r="FK14201" t="str">
            <v>EISAq</v>
          </cell>
          <cell r="FL14201">
            <v>240382.59000000003</v>
          </cell>
        </row>
        <row r="14202">
          <cell r="FI14202" t="str">
            <v>MT</v>
          </cell>
          <cell r="FJ14202" t="str">
            <v>Living Room/Family Room</v>
          </cell>
          <cell r="FK14202" t="str">
            <v>EISAnqnx</v>
          </cell>
          <cell r="FL14202">
            <v>869956.04</v>
          </cell>
        </row>
        <row r="14203">
          <cell r="FI14203" t="str">
            <v>MT</v>
          </cell>
          <cell r="FJ14203" t="str">
            <v>Living Room/Family Room</v>
          </cell>
          <cell r="FK14203" t="str">
            <v>EISAq</v>
          </cell>
          <cell r="FL14203">
            <v>103021.11000000002</v>
          </cell>
        </row>
        <row r="14204">
          <cell r="FI14204" t="str">
            <v>MT</v>
          </cell>
          <cell r="FJ14204" t="str">
            <v>Living Room/Family Room</v>
          </cell>
          <cell r="FK14204" t="str">
            <v>EISAx</v>
          </cell>
          <cell r="FL14204">
            <v>549445.92000000004</v>
          </cell>
        </row>
        <row r="14205">
          <cell r="FI14205" t="str">
            <v>MT</v>
          </cell>
          <cell r="FJ14205" t="str">
            <v>Other</v>
          </cell>
          <cell r="FK14205" t="str">
            <v>EISAnqnx</v>
          </cell>
          <cell r="FL14205">
            <v>274722.96000000002</v>
          </cell>
        </row>
        <row r="14206">
          <cell r="FI14206" t="str">
            <v>MT</v>
          </cell>
          <cell r="FJ14206" t="str">
            <v>Other</v>
          </cell>
          <cell r="FK14206" t="str">
            <v>EISAq</v>
          </cell>
          <cell r="FL14206">
            <v>296471.86100000003</v>
          </cell>
        </row>
        <row r="14207">
          <cell r="FI14207" t="str">
            <v>MT</v>
          </cell>
          <cell r="FJ14207" t="str">
            <v>Other</v>
          </cell>
          <cell r="FK14207" t="str">
            <v>EISAx</v>
          </cell>
          <cell r="FL14207">
            <v>366297.28</v>
          </cell>
        </row>
        <row r="14208">
          <cell r="FI14208" t="str">
            <v>ID</v>
          </cell>
          <cell r="FJ14208" t="str">
            <v>Bathroom</v>
          </cell>
          <cell r="FK14208" t="str">
            <v>EISAnqnx</v>
          </cell>
          <cell r="FL14208">
            <v>1029727.8080000001</v>
          </cell>
        </row>
        <row r="14209">
          <cell r="FI14209" t="str">
            <v>ID</v>
          </cell>
          <cell r="FJ14209" t="str">
            <v>Bedrooms</v>
          </cell>
          <cell r="FK14209" t="str">
            <v>EISAnqnx</v>
          </cell>
          <cell r="FL14209">
            <v>1605163.936</v>
          </cell>
        </row>
        <row r="14210">
          <cell r="FI14210" t="str">
            <v>ID</v>
          </cell>
          <cell r="FJ14210" t="str">
            <v>Exterior</v>
          </cell>
          <cell r="FK14210" t="str">
            <v>EISAnqnx</v>
          </cell>
          <cell r="FL14210">
            <v>530006.96</v>
          </cell>
        </row>
        <row r="14211">
          <cell r="FI14211" t="str">
            <v>ID</v>
          </cell>
          <cell r="FJ14211" t="str">
            <v>Exterior</v>
          </cell>
          <cell r="FK14211" t="str">
            <v>EISAq</v>
          </cell>
          <cell r="FL14211">
            <v>56786.46</v>
          </cell>
        </row>
        <row r="14212">
          <cell r="FI14212" t="str">
            <v>ID</v>
          </cell>
          <cell r="FJ14212" t="str">
            <v>Garage</v>
          </cell>
          <cell r="FK14212" t="str">
            <v>EISAnqnx</v>
          </cell>
          <cell r="FL14212">
            <v>268789.24400000001</v>
          </cell>
        </row>
        <row r="14213">
          <cell r="FI14213" t="str">
            <v>ID</v>
          </cell>
          <cell r="FJ14213" t="str">
            <v>Kitchen</v>
          </cell>
          <cell r="FK14213" t="str">
            <v>EISAnqnx</v>
          </cell>
          <cell r="FL14213">
            <v>1325017.4000000001</v>
          </cell>
        </row>
        <row r="14214">
          <cell r="FI14214" t="str">
            <v>ID</v>
          </cell>
          <cell r="FJ14214" t="str">
            <v>Living Room/Family Room</v>
          </cell>
          <cell r="FK14214" t="str">
            <v>EISAnqnx</v>
          </cell>
          <cell r="FL14214">
            <v>624651.06000000006</v>
          </cell>
        </row>
        <row r="14215">
          <cell r="FI14215" t="str">
            <v>ID</v>
          </cell>
          <cell r="FJ14215" t="str">
            <v>Other</v>
          </cell>
          <cell r="FK14215" t="str">
            <v>EISAnqnx</v>
          </cell>
          <cell r="FL14215">
            <v>2831751.4720000001</v>
          </cell>
        </row>
        <row r="14216">
          <cell r="FI14216" t="str">
            <v>WA</v>
          </cell>
          <cell r="FJ14216" t="str">
            <v>Bathroom</v>
          </cell>
          <cell r="FK14216" t="str">
            <v>EISAnqnx</v>
          </cell>
          <cell r="FL14216">
            <v>1331195.52</v>
          </cell>
        </row>
        <row r="14217">
          <cell r="FI14217" t="str">
            <v>WA</v>
          </cell>
          <cell r="FJ14217" t="str">
            <v>Bedrooms</v>
          </cell>
          <cell r="FK14217" t="str">
            <v>EISAq</v>
          </cell>
          <cell r="FL14217">
            <v>264159.11099999998</v>
          </cell>
        </row>
        <row r="14218">
          <cell r="FI14218" t="str">
            <v>WA</v>
          </cell>
          <cell r="FJ14218" t="str">
            <v>Exterior</v>
          </cell>
          <cell r="FK14218" t="str">
            <v>EISAq</v>
          </cell>
          <cell r="FL14218">
            <v>108159.636</v>
          </cell>
        </row>
        <row r="14219">
          <cell r="FI14219" t="str">
            <v>WA</v>
          </cell>
          <cell r="FJ14219" t="str">
            <v>Garage</v>
          </cell>
          <cell r="FK14219" t="str">
            <v>EISAnqnx</v>
          </cell>
          <cell r="FL14219">
            <v>311998.95</v>
          </cell>
        </row>
        <row r="14220">
          <cell r="FI14220" t="str">
            <v>WA</v>
          </cell>
          <cell r="FJ14220" t="str">
            <v>Kitchen</v>
          </cell>
          <cell r="FK14220" t="str">
            <v>EISAq</v>
          </cell>
          <cell r="FL14220">
            <v>176799.405</v>
          </cell>
        </row>
        <row r="14221">
          <cell r="FI14221" t="str">
            <v>WA</v>
          </cell>
          <cell r="FJ14221" t="str">
            <v>Living Room/Family Room</v>
          </cell>
          <cell r="FK14221" t="str">
            <v>EISAq</v>
          </cell>
          <cell r="FL14221">
            <v>116479.60799999999</v>
          </cell>
        </row>
        <row r="14222">
          <cell r="FI14222" t="str">
            <v>WA</v>
          </cell>
          <cell r="FJ14222" t="str">
            <v>Other</v>
          </cell>
          <cell r="FK14222" t="str">
            <v>EISAnqnx</v>
          </cell>
          <cell r="FL14222">
            <v>124799.58</v>
          </cell>
        </row>
        <row r="14223">
          <cell r="FI14223" t="str">
            <v>WA</v>
          </cell>
          <cell r="FJ14223" t="str">
            <v>Other</v>
          </cell>
          <cell r="FK14223" t="str">
            <v>EISAq</v>
          </cell>
          <cell r="FL14223">
            <v>542878.17299999995</v>
          </cell>
        </row>
        <row r="14224">
          <cell r="FI14224" t="str">
            <v>MT</v>
          </cell>
          <cell r="FJ14224" t="str">
            <v>Bathroom</v>
          </cell>
          <cell r="FK14224" t="str">
            <v>EISAnqnx</v>
          </cell>
          <cell r="FL14224">
            <v>1193296.1599999999</v>
          </cell>
        </row>
        <row r="14225">
          <cell r="FI14225" t="str">
            <v>MT</v>
          </cell>
          <cell r="FJ14225" t="str">
            <v>Bathroom</v>
          </cell>
          <cell r="FK14225" t="str">
            <v>EISAq</v>
          </cell>
          <cell r="FL14225">
            <v>191779.74</v>
          </cell>
        </row>
        <row r="14226">
          <cell r="FI14226" t="str">
            <v>MT</v>
          </cell>
          <cell r="FJ14226" t="str">
            <v>Bedrooms</v>
          </cell>
          <cell r="FK14226" t="str">
            <v>EISAnqnx</v>
          </cell>
          <cell r="FL14226">
            <v>426177.2</v>
          </cell>
        </row>
        <row r="14227">
          <cell r="FI14227" t="str">
            <v>MT</v>
          </cell>
          <cell r="FJ14227" t="str">
            <v>Bedrooms</v>
          </cell>
          <cell r="FK14227" t="str">
            <v>EISAq</v>
          </cell>
          <cell r="FL14227">
            <v>95889.87</v>
          </cell>
        </row>
        <row r="14228">
          <cell r="FI14228" t="str">
            <v>MT</v>
          </cell>
          <cell r="FJ14228" t="str">
            <v>Bedrooms</v>
          </cell>
          <cell r="FK14228" t="str">
            <v>EISAx</v>
          </cell>
          <cell r="FL14228">
            <v>106544.3</v>
          </cell>
        </row>
        <row r="14229">
          <cell r="FI14229" t="str">
            <v>MT</v>
          </cell>
          <cell r="FJ14229" t="str">
            <v>Exterior</v>
          </cell>
          <cell r="FK14229" t="str">
            <v>EISAnqnx</v>
          </cell>
          <cell r="FL14229">
            <v>511412.64</v>
          </cell>
        </row>
        <row r="14230">
          <cell r="FI14230" t="str">
            <v>MT</v>
          </cell>
          <cell r="FJ14230" t="str">
            <v>Kitchen</v>
          </cell>
          <cell r="FK14230" t="str">
            <v>EISAq</v>
          </cell>
          <cell r="FL14230">
            <v>575339.22</v>
          </cell>
        </row>
        <row r="14231">
          <cell r="FI14231" t="str">
            <v>MT</v>
          </cell>
          <cell r="FJ14231" t="str">
            <v>Living Room/Family Room</v>
          </cell>
          <cell r="FK14231" t="str">
            <v>EISAq</v>
          </cell>
          <cell r="FL14231">
            <v>692537.95</v>
          </cell>
        </row>
        <row r="14232">
          <cell r="FI14232" t="str">
            <v>MT</v>
          </cell>
          <cell r="FJ14232" t="str">
            <v>Other</v>
          </cell>
          <cell r="FK14232" t="str">
            <v>EISAnqnx</v>
          </cell>
          <cell r="FL14232">
            <v>777773.39</v>
          </cell>
        </row>
        <row r="14233">
          <cell r="FI14233" t="str">
            <v>MT</v>
          </cell>
          <cell r="FJ14233" t="str">
            <v>Other</v>
          </cell>
          <cell r="FK14233" t="str">
            <v>EISAq</v>
          </cell>
          <cell r="FL14233">
            <v>575339.22</v>
          </cell>
        </row>
        <row r="14234">
          <cell r="FI14234" t="str">
            <v>ID</v>
          </cell>
          <cell r="FJ14234" t="str">
            <v>Bathroom</v>
          </cell>
          <cell r="FK14234" t="str">
            <v>EISAnqnx</v>
          </cell>
          <cell r="FL14234">
            <v>1514305.6</v>
          </cell>
        </row>
        <row r="14235">
          <cell r="FI14235" t="str">
            <v>ID</v>
          </cell>
          <cell r="FJ14235" t="str">
            <v>Bedrooms</v>
          </cell>
          <cell r="FK14235" t="str">
            <v>EISAnqnx</v>
          </cell>
          <cell r="FL14235">
            <v>4410415.0600000005</v>
          </cell>
        </row>
        <row r="14236">
          <cell r="FI14236" t="str">
            <v>ID</v>
          </cell>
          <cell r="FJ14236" t="str">
            <v>Bedrooms</v>
          </cell>
          <cell r="FK14236" t="str">
            <v>EISAq</v>
          </cell>
          <cell r="FL14236">
            <v>56786.46</v>
          </cell>
        </row>
        <row r="14237">
          <cell r="FI14237" t="str">
            <v>ID</v>
          </cell>
          <cell r="FJ14237" t="str">
            <v>Bedrooms</v>
          </cell>
          <cell r="FK14237" t="str">
            <v>EISAx</v>
          </cell>
          <cell r="FL14237">
            <v>605722.24</v>
          </cell>
        </row>
        <row r="14238">
          <cell r="FI14238" t="str">
            <v>ID</v>
          </cell>
          <cell r="FJ14238" t="str">
            <v>Exterior</v>
          </cell>
          <cell r="FK14238" t="str">
            <v>EISAnqnx</v>
          </cell>
          <cell r="FL14238">
            <v>908583.36</v>
          </cell>
        </row>
        <row r="14239">
          <cell r="FI14239" t="str">
            <v>ID</v>
          </cell>
          <cell r="FJ14239" t="str">
            <v>Exterior</v>
          </cell>
          <cell r="FK14239" t="str">
            <v>EISAq</v>
          </cell>
          <cell r="FL14239">
            <v>170359.38</v>
          </cell>
        </row>
        <row r="14240">
          <cell r="FI14240" t="str">
            <v>ID</v>
          </cell>
          <cell r="FJ14240" t="str">
            <v>Garage</v>
          </cell>
          <cell r="FK14240" t="str">
            <v>EISAnqnx</v>
          </cell>
          <cell r="FL14240">
            <v>908583.36</v>
          </cell>
        </row>
        <row r="14241">
          <cell r="FI14241" t="str">
            <v>ID</v>
          </cell>
          <cell r="FJ14241" t="str">
            <v>Garage</v>
          </cell>
          <cell r="FK14241" t="str">
            <v>EISAq</v>
          </cell>
          <cell r="FL14241">
            <v>302861.12</v>
          </cell>
        </row>
        <row r="14242">
          <cell r="FI14242" t="str">
            <v>ID</v>
          </cell>
          <cell r="FJ14242" t="str">
            <v>Kitchen</v>
          </cell>
          <cell r="FK14242" t="str">
            <v>EISAnqnx</v>
          </cell>
          <cell r="FL14242">
            <v>378576.4</v>
          </cell>
        </row>
        <row r="14243">
          <cell r="FI14243" t="str">
            <v>ID</v>
          </cell>
          <cell r="FJ14243" t="str">
            <v>Kitchen</v>
          </cell>
          <cell r="FK14243" t="str">
            <v>EISAx</v>
          </cell>
          <cell r="FL14243">
            <v>1230373.3</v>
          </cell>
        </row>
        <row r="14244">
          <cell r="FI14244" t="str">
            <v>ID</v>
          </cell>
          <cell r="FJ14244" t="str">
            <v>Living Room/Family Room</v>
          </cell>
          <cell r="FK14244" t="str">
            <v>EISAnqnx</v>
          </cell>
          <cell r="FL14244">
            <v>1362875.04</v>
          </cell>
        </row>
        <row r="14245">
          <cell r="FI14245" t="str">
            <v>ID</v>
          </cell>
          <cell r="FJ14245" t="str">
            <v>Living Room/Family Room</v>
          </cell>
          <cell r="FK14245" t="str">
            <v>EISAq</v>
          </cell>
          <cell r="FL14245">
            <v>113572.92</v>
          </cell>
        </row>
        <row r="14246">
          <cell r="FI14246" t="str">
            <v>ID</v>
          </cell>
          <cell r="FJ14246" t="str">
            <v>Other</v>
          </cell>
          <cell r="FK14246" t="str">
            <v>EISAnqnx</v>
          </cell>
          <cell r="FL14246">
            <v>1362875.04</v>
          </cell>
        </row>
        <row r="14247">
          <cell r="FI14247" t="str">
            <v>ID</v>
          </cell>
          <cell r="FJ14247" t="str">
            <v>Bathroom</v>
          </cell>
          <cell r="FK14247" t="str">
            <v>EISAnqnx</v>
          </cell>
          <cell r="FL14247">
            <v>596232.5</v>
          </cell>
        </row>
        <row r="14248">
          <cell r="FI14248" t="str">
            <v>ID</v>
          </cell>
          <cell r="FJ14248" t="str">
            <v>Bathroom</v>
          </cell>
          <cell r="FK14248" t="str">
            <v>EISAq</v>
          </cell>
          <cell r="FL14248">
            <v>35773.949999999997</v>
          </cell>
        </row>
        <row r="14249">
          <cell r="FI14249" t="str">
            <v>ID</v>
          </cell>
          <cell r="FJ14249" t="str">
            <v>Bedrooms</v>
          </cell>
          <cell r="FK14249" t="str">
            <v>EISAnqnx</v>
          </cell>
          <cell r="FL14249">
            <v>715479</v>
          </cell>
        </row>
        <row r="14250">
          <cell r="FI14250" t="str">
            <v>ID</v>
          </cell>
          <cell r="FJ14250" t="str">
            <v>Bedrooms</v>
          </cell>
          <cell r="FK14250" t="str">
            <v>EISAq</v>
          </cell>
          <cell r="FL14250">
            <v>62008.179999999993</v>
          </cell>
        </row>
        <row r="14251">
          <cell r="FI14251" t="str">
            <v>ID</v>
          </cell>
          <cell r="FJ14251" t="str">
            <v>Bedrooms</v>
          </cell>
          <cell r="FK14251" t="str">
            <v>EISAx</v>
          </cell>
          <cell r="FL14251">
            <v>143095.79999999999</v>
          </cell>
        </row>
        <row r="14252">
          <cell r="FI14252" t="str">
            <v>ID</v>
          </cell>
          <cell r="FJ14252" t="str">
            <v>Exterior</v>
          </cell>
          <cell r="FK14252" t="str">
            <v>EISAnqnx</v>
          </cell>
          <cell r="FL14252">
            <v>381588.8</v>
          </cell>
        </row>
        <row r="14253">
          <cell r="FI14253" t="str">
            <v>ID</v>
          </cell>
          <cell r="FJ14253" t="str">
            <v>Exterior</v>
          </cell>
          <cell r="FK14253" t="str">
            <v>EISAx</v>
          </cell>
          <cell r="FL14253">
            <v>143095.79999999999</v>
          </cell>
        </row>
        <row r="14254">
          <cell r="FI14254" t="str">
            <v>ID</v>
          </cell>
          <cell r="FJ14254" t="str">
            <v>Garage</v>
          </cell>
          <cell r="FK14254" t="str">
            <v>EISAnqnx</v>
          </cell>
          <cell r="FL14254">
            <v>286191.59999999998</v>
          </cell>
        </row>
        <row r="14255">
          <cell r="FI14255" t="str">
            <v>ID</v>
          </cell>
          <cell r="FJ14255" t="str">
            <v>Kitchen</v>
          </cell>
          <cell r="FK14255" t="str">
            <v>EISAnqnx</v>
          </cell>
          <cell r="FL14255">
            <v>119246.49999999999</v>
          </cell>
        </row>
        <row r="14256">
          <cell r="FI14256" t="str">
            <v>ID</v>
          </cell>
          <cell r="FJ14256" t="str">
            <v>Kitchen</v>
          </cell>
          <cell r="FK14256" t="str">
            <v>EISAq</v>
          </cell>
          <cell r="FL14256">
            <v>168137.565</v>
          </cell>
        </row>
        <row r="14257">
          <cell r="FI14257" t="str">
            <v>ID</v>
          </cell>
          <cell r="FJ14257" t="str">
            <v>Kitchen</v>
          </cell>
          <cell r="FK14257" t="str">
            <v>EISAx</v>
          </cell>
          <cell r="FL14257">
            <v>77510.224999999991</v>
          </cell>
        </row>
        <row r="14258">
          <cell r="FI14258" t="str">
            <v>ID</v>
          </cell>
          <cell r="FJ14258" t="str">
            <v>Living Room/Family Room</v>
          </cell>
          <cell r="FK14258" t="str">
            <v>EISAnqnx</v>
          </cell>
          <cell r="FL14258">
            <v>429287.39999999997</v>
          </cell>
        </row>
        <row r="14259">
          <cell r="FI14259" t="str">
            <v>ID</v>
          </cell>
          <cell r="FJ14259" t="str">
            <v>Living Room/Family Room</v>
          </cell>
          <cell r="FK14259" t="str">
            <v>EISAq</v>
          </cell>
          <cell r="FL14259">
            <v>17886.974999999999</v>
          </cell>
        </row>
        <row r="14260">
          <cell r="FI14260" t="str">
            <v>ID</v>
          </cell>
          <cell r="FJ14260" t="str">
            <v>Living Room/Family Room</v>
          </cell>
          <cell r="FK14260" t="str">
            <v>EISAx</v>
          </cell>
          <cell r="FL14260">
            <v>184832.07499999998</v>
          </cell>
        </row>
        <row r="14261">
          <cell r="FI14261" t="str">
            <v>ID</v>
          </cell>
          <cell r="FJ14261" t="str">
            <v>Other</v>
          </cell>
          <cell r="FK14261" t="str">
            <v>EISAnqnx</v>
          </cell>
          <cell r="FL14261">
            <v>739328.29999999993</v>
          </cell>
        </row>
        <row r="14262">
          <cell r="FI14262" t="str">
            <v>ID</v>
          </cell>
          <cell r="FJ14262" t="str">
            <v>Other</v>
          </cell>
          <cell r="FK14262" t="str">
            <v>EISAq</v>
          </cell>
          <cell r="FL14262">
            <v>143095.79999999999</v>
          </cell>
        </row>
        <row r="14263">
          <cell r="FI14263" t="str">
            <v>OR</v>
          </cell>
          <cell r="FJ14263" t="str">
            <v>Bathroom</v>
          </cell>
          <cell r="FK14263" t="str">
            <v>EISAnqnx</v>
          </cell>
          <cell r="FL14263">
            <v>308009.44</v>
          </cell>
        </row>
        <row r="14264">
          <cell r="FI14264" t="str">
            <v>OR</v>
          </cell>
          <cell r="FJ14264" t="str">
            <v>Bathroom</v>
          </cell>
          <cell r="FK14264" t="str">
            <v>EISAq</v>
          </cell>
          <cell r="FL14264">
            <v>0</v>
          </cell>
        </row>
        <row r="14265">
          <cell r="FI14265" t="str">
            <v>OR</v>
          </cell>
          <cell r="FJ14265" t="str">
            <v>Bedrooms</v>
          </cell>
          <cell r="FK14265" t="str">
            <v>EISAnqnx</v>
          </cell>
          <cell r="FL14265">
            <v>962529.5</v>
          </cell>
        </row>
        <row r="14266">
          <cell r="FI14266" t="str">
            <v>OR</v>
          </cell>
          <cell r="FJ14266" t="str">
            <v>Exterior</v>
          </cell>
          <cell r="FK14266" t="str">
            <v>EISAnqnx</v>
          </cell>
          <cell r="FL14266">
            <v>154004.72</v>
          </cell>
        </row>
        <row r="14267">
          <cell r="FI14267" t="str">
            <v>OR</v>
          </cell>
          <cell r="FJ14267" t="str">
            <v>Exterior</v>
          </cell>
          <cell r="FK14267" t="str">
            <v>EISAq</v>
          </cell>
          <cell r="FL14267">
            <v>155929.77900000001</v>
          </cell>
        </row>
        <row r="14268">
          <cell r="FI14268" t="str">
            <v>OR</v>
          </cell>
          <cell r="FJ14268" t="str">
            <v>Exterior</v>
          </cell>
          <cell r="FK14268" t="str">
            <v>EISAx</v>
          </cell>
          <cell r="FL14268">
            <v>346510.62</v>
          </cell>
        </row>
        <row r="14269">
          <cell r="FI14269" t="str">
            <v>OR</v>
          </cell>
          <cell r="FJ14269" t="str">
            <v>Garage</v>
          </cell>
          <cell r="FK14269" t="str">
            <v>EISAnqnx</v>
          </cell>
          <cell r="FL14269">
            <v>308009.44</v>
          </cell>
        </row>
        <row r="14270">
          <cell r="FI14270" t="str">
            <v>OR</v>
          </cell>
          <cell r="FJ14270" t="str">
            <v>Garage</v>
          </cell>
          <cell r="FK14270" t="str">
            <v>EISAq</v>
          </cell>
          <cell r="FL14270">
            <v>246407.552</v>
          </cell>
        </row>
        <row r="14271">
          <cell r="FI14271" t="str">
            <v>OR</v>
          </cell>
          <cell r="FJ14271" t="str">
            <v>Kitchen</v>
          </cell>
          <cell r="FK14271" t="str">
            <v>EISAq</v>
          </cell>
          <cell r="FL14271">
            <v>290683.90899999999</v>
          </cell>
        </row>
        <row r="14272">
          <cell r="FI14272" t="str">
            <v>OR</v>
          </cell>
          <cell r="FJ14272" t="str">
            <v>Kitchen</v>
          </cell>
          <cell r="FK14272" t="str">
            <v>EISAx</v>
          </cell>
          <cell r="FL14272">
            <v>48126.474999999999</v>
          </cell>
        </row>
        <row r="14273">
          <cell r="FI14273" t="str">
            <v>OR</v>
          </cell>
          <cell r="FJ14273" t="str">
            <v>Living Room/Family Room</v>
          </cell>
          <cell r="FK14273" t="str">
            <v>EISAnqnx</v>
          </cell>
          <cell r="FL14273">
            <v>231007.08</v>
          </cell>
        </row>
        <row r="14274">
          <cell r="FI14274" t="str">
            <v>OR</v>
          </cell>
          <cell r="FJ14274" t="str">
            <v>Living Room/Family Room</v>
          </cell>
          <cell r="FK14274" t="str">
            <v>EISAq</v>
          </cell>
          <cell r="FL14274">
            <v>144379.42499999999</v>
          </cell>
        </row>
        <row r="14275">
          <cell r="FI14275" t="str">
            <v>OR</v>
          </cell>
          <cell r="FJ14275" t="str">
            <v>Living Room/Family Room</v>
          </cell>
          <cell r="FK14275" t="str">
            <v>EISAx</v>
          </cell>
          <cell r="FL14275">
            <v>125128.83499999999</v>
          </cell>
        </row>
        <row r="14276">
          <cell r="FI14276" t="str">
            <v>OR</v>
          </cell>
          <cell r="FJ14276" t="str">
            <v>Other</v>
          </cell>
          <cell r="FK14276" t="str">
            <v>EISAnqnx</v>
          </cell>
          <cell r="FL14276">
            <v>1078033.04</v>
          </cell>
        </row>
        <row r="14277">
          <cell r="FI14277" t="str">
            <v>OR</v>
          </cell>
          <cell r="FJ14277" t="str">
            <v>Other</v>
          </cell>
          <cell r="FK14277" t="str">
            <v>EISAq</v>
          </cell>
          <cell r="FL14277">
            <v>115503.54</v>
          </cell>
        </row>
        <row r="14278">
          <cell r="FI14278" t="str">
            <v>MT</v>
          </cell>
          <cell r="FJ14278" t="str">
            <v>Bathroom</v>
          </cell>
          <cell r="FK14278" t="str">
            <v>EISAnqnx</v>
          </cell>
          <cell r="FL14278">
            <v>1704708.8</v>
          </cell>
        </row>
        <row r="14279">
          <cell r="FI14279" t="str">
            <v>MT</v>
          </cell>
          <cell r="FJ14279" t="str">
            <v>Bedrooms</v>
          </cell>
          <cell r="FK14279" t="str">
            <v>EISAnqnx</v>
          </cell>
          <cell r="FL14279">
            <v>340941.76</v>
          </cell>
        </row>
        <row r="14280">
          <cell r="FI14280" t="str">
            <v>MT</v>
          </cell>
          <cell r="FJ14280" t="str">
            <v>Bedrooms</v>
          </cell>
          <cell r="FK14280" t="str">
            <v>EISAq</v>
          </cell>
          <cell r="FL14280">
            <v>106544.3</v>
          </cell>
        </row>
        <row r="14281">
          <cell r="FI14281" t="str">
            <v>MT</v>
          </cell>
          <cell r="FJ14281" t="str">
            <v>Exterior</v>
          </cell>
          <cell r="FK14281" t="str">
            <v>EISAnqnx</v>
          </cell>
          <cell r="FL14281">
            <v>213088.6</v>
          </cell>
        </row>
        <row r="14282">
          <cell r="FI14282" t="str">
            <v>MT</v>
          </cell>
          <cell r="FJ14282" t="str">
            <v>Exterior</v>
          </cell>
          <cell r="FK14282" t="str">
            <v>EISAx</v>
          </cell>
          <cell r="FL14282">
            <v>383559.48</v>
          </cell>
        </row>
        <row r="14283">
          <cell r="FI14283" t="str">
            <v>MT</v>
          </cell>
          <cell r="FJ14283" t="str">
            <v>Garage</v>
          </cell>
          <cell r="FK14283" t="str">
            <v>EISAnqnx</v>
          </cell>
          <cell r="FL14283">
            <v>681883.52</v>
          </cell>
        </row>
        <row r="14284">
          <cell r="FI14284" t="str">
            <v>MT</v>
          </cell>
          <cell r="FJ14284" t="str">
            <v>Kitchen</v>
          </cell>
          <cell r="FK14284" t="str">
            <v>EISAnqnx</v>
          </cell>
          <cell r="FL14284">
            <v>426177.2</v>
          </cell>
        </row>
        <row r="14285">
          <cell r="FI14285" t="str">
            <v>MT</v>
          </cell>
          <cell r="FJ14285" t="str">
            <v>Kitchen</v>
          </cell>
          <cell r="FK14285" t="str">
            <v>EISAq</v>
          </cell>
          <cell r="FL14285">
            <v>42617.72</v>
          </cell>
        </row>
        <row r="14286">
          <cell r="FI14286" t="str">
            <v>MT</v>
          </cell>
          <cell r="FJ14286" t="str">
            <v>Kitchen</v>
          </cell>
          <cell r="FK14286" t="str">
            <v>EISAx</v>
          </cell>
          <cell r="FL14286">
            <v>170470.88</v>
          </cell>
        </row>
        <row r="14287">
          <cell r="FI14287" t="str">
            <v>MT</v>
          </cell>
          <cell r="FJ14287" t="str">
            <v>Living Room/Family Room</v>
          </cell>
          <cell r="FK14287" t="str">
            <v>EISAnqnx</v>
          </cell>
          <cell r="FL14287">
            <v>372905.05</v>
          </cell>
        </row>
        <row r="14288">
          <cell r="FI14288" t="str">
            <v>MT</v>
          </cell>
          <cell r="FJ14288" t="str">
            <v>Living Room/Family Room</v>
          </cell>
          <cell r="FK14288" t="str">
            <v>EISAq</v>
          </cell>
          <cell r="FL14288">
            <v>46879.491999999998</v>
          </cell>
        </row>
        <row r="14289">
          <cell r="FI14289" t="str">
            <v>MT</v>
          </cell>
          <cell r="FJ14289" t="str">
            <v>Other</v>
          </cell>
          <cell r="FK14289" t="str">
            <v>EISAnqnx</v>
          </cell>
          <cell r="FL14289">
            <v>2077613.8499999999</v>
          </cell>
        </row>
        <row r="14290">
          <cell r="FI14290" t="str">
            <v>MT</v>
          </cell>
          <cell r="FJ14290" t="str">
            <v>Other</v>
          </cell>
          <cell r="FK14290" t="str">
            <v>EISAq</v>
          </cell>
          <cell r="FL14290">
            <v>106544.3</v>
          </cell>
        </row>
        <row r="14291">
          <cell r="FI14291" t="str">
            <v>MT</v>
          </cell>
          <cell r="FJ14291" t="str">
            <v>Other</v>
          </cell>
          <cell r="FK14291" t="str">
            <v>EISAx</v>
          </cell>
          <cell r="FL14291">
            <v>340941.76</v>
          </cell>
        </row>
        <row r="14292">
          <cell r="FI14292" t="str">
            <v>OR</v>
          </cell>
          <cell r="FJ14292" t="str">
            <v>Bathroom</v>
          </cell>
          <cell r="FK14292" t="str">
            <v>EISAnqnx</v>
          </cell>
          <cell r="FL14292">
            <v>314474.94</v>
          </cell>
        </row>
        <row r="14293">
          <cell r="FI14293" t="str">
            <v>OR</v>
          </cell>
          <cell r="FJ14293" t="str">
            <v>Bedrooms</v>
          </cell>
          <cell r="FK14293" t="str">
            <v>EISAnqnx</v>
          </cell>
          <cell r="FL14293">
            <v>1201455.54</v>
          </cell>
        </row>
        <row r="14294">
          <cell r="FI14294" t="str">
            <v>OR</v>
          </cell>
          <cell r="FJ14294" t="str">
            <v>Exterior</v>
          </cell>
          <cell r="FK14294" t="str">
            <v>EISAnqnx</v>
          </cell>
          <cell r="FL14294">
            <v>241903.8</v>
          </cell>
        </row>
        <row r="14295">
          <cell r="FI14295" t="str">
            <v>OR</v>
          </cell>
          <cell r="FJ14295" t="str">
            <v>Exterior</v>
          </cell>
          <cell r="FK14295" t="str">
            <v>EISAx</v>
          </cell>
          <cell r="FL14295">
            <v>1451422.8</v>
          </cell>
        </row>
        <row r="14296">
          <cell r="FI14296" t="str">
            <v>OR</v>
          </cell>
          <cell r="FJ14296" t="str">
            <v>Garage</v>
          </cell>
          <cell r="FK14296" t="str">
            <v>EISAq</v>
          </cell>
          <cell r="FL14296">
            <v>967615.2</v>
          </cell>
        </row>
        <row r="14297">
          <cell r="FI14297" t="str">
            <v>OR</v>
          </cell>
          <cell r="FJ14297" t="str">
            <v>Kitchen</v>
          </cell>
          <cell r="FK14297" t="str">
            <v>EISAq</v>
          </cell>
          <cell r="FL14297">
            <v>103212.288</v>
          </cell>
        </row>
        <row r="14298">
          <cell r="FI14298" t="str">
            <v>OR</v>
          </cell>
          <cell r="FJ14298" t="str">
            <v>Living Room/Family Room</v>
          </cell>
          <cell r="FK14298" t="str">
            <v>EISAnqnx</v>
          </cell>
          <cell r="FL14298">
            <v>677330.64</v>
          </cell>
        </row>
        <row r="14299">
          <cell r="FI14299" t="str">
            <v>OR</v>
          </cell>
          <cell r="FJ14299" t="str">
            <v>Other</v>
          </cell>
          <cell r="FK14299" t="str">
            <v>EISAnqnx</v>
          </cell>
          <cell r="FL14299">
            <v>387046.08</v>
          </cell>
        </row>
        <row r="14300">
          <cell r="FI14300" t="str">
            <v>OR</v>
          </cell>
          <cell r="FJ14300" t="str">
            <v>Other</v>
          </cell>
          <cell r="FK14300" t="str">
            <v>EISAq</v>
          </cell>
          <cell r="FL14300">
            <v>877304.44799999997</v>
          </cell>
        </row>
        <row r="14301">
          <cell r="FI14301" t="str">
            <v>WA</v>
          </cell>
          <cell r="FJ14301" t="str">
            <v>Bathroom</v>
          </cell>
          <cell r="FK14301" t="str">
            <v>EISAnqnx</v>
          </cell>
          <cell r="FL14301">
            <v>771236.64</v>
          </cell>
        </row>
        <row r="14302">
          <cell r="FI14302" t="str">
            <v>WA</v>
          </cell>
          <cell r="FJ14302" t="str">
            <v>Bathroom</v>
          </cell>
          <cell r="FK14302" t="str">
            <v>EISAq</v>
          </cell>
          <cell r="FL14302">
            <v>199950.24</v>
          </cell>
        </row>
        <row r="14303">
          <cell r="FI14303" t="str">
            <v>WA</v>
          </cell>
          <cell r="FJ14303" t="str">
            <v>Bedrooms</v>
          </cell>
          <cell r="FK14303" t="str">
            <v>EISAnqnx</v>
          </cell>
          <cell r="FL14303">
            <v>2104238.2400000002</v>
          </cell>
        </row>
        <row r="14304">
          <cell r="FI14304" t="str">
            <v>WA</v>
          </cell>
          <cell r="FJ14304" t="str">
            <v>Bedrooms</v>
          </cell>
          <cell r="FK14304" t="str">
            <v>EISAq</v>
          </cell>
          <cell r="FL14304">
            <v>209471.68</v>
          </cell>
        </row>
        <row r="14305">
          <cell r="FI14305" t="str">
            <v>WA</v>
          </cell>
          <cell r="FJ14305" t="str">
            <v>Exterior</v>
          </cell>
          <cell r="FK14305" t="str">
            <v>EISAnqnx</v>
          </cell>
          <cell r="FL14305">
            <v>609372.16000000003</v>
          </cell>
        </row>
        <row r="14306">
          <cell r="FI14306" t="str">
            <v>WA</v>
          </cell>
          <cell r="FJ14306" t="str">
            <v>Exterior</v>
          </cell>
          <cell r="FK14306" t="str">
            <v>EISAx</v>
          </cell>
          <cell r="FL14306">
            <v>2999253.6</v>
          </cell>
        </row>
        <row r="14307">
          <cell r="FI14307" t="str">
            <v>WA</v>
          </cell>
          <cell r="FJ14307" t="str">
            <v>Kitchen</v>
          </cell>
          <cell r="FK14307" t="str">
            <v>EISAq</v>
          </cell>
          <cell r="FL14307">
            <v>243748.864</v>
          </cell>
        </row>
        <row r="14308">
          <cell r="FI14308" t="str">
            <v>WA</v>
          </cell>
          <cell r="FJ14308" t="str">
            <v>Living Room/Family Room</v>
          </cell>
          <cell r="FK14308" t="str">
            <v>EISAnqnx</v>
          </cell>
          <cell r="FL14308">
            <v>742672.32</v>
          </cell>
        </row>
        <row r="14309">
          <cell r="FI14309" t="str">
            <v>WA</v>
          </cell>
          <cell r="FJ14309" t="str">
            <v>Living Room/Family Room</v>
          </cell>
          <cell r="FK14309" t="str">
            <v>EISAq</v>
          </cell>
          <cell r="FL14309">
            <v>152343.04000000001</v>
          </cell>
        </row>
        <row r="14310">
          <cell r="FI14310" t="str">
            <v>WA</v>
          </cell>
          <cell r="FJ14310" t="str">
            <v>Other</v>
          </cell>
          <cell r="FK14310" t="str">
            <v>EISAnqnx</v>
          </cell>
          <cell r="FL14310">
            <v>5008277.4400000004</v>
          </cell>
        </row>
        <row r="14311">
          <cell r="FI14311" t="str">
            <v>WA</v>
          </cell>
          <cell r="FJ14311" t="str">
            <v>Other</v>
          </cell>
          <cell r="FK14311" t="str">
            <v>EISAq</v>
          </cell>
          <cell r="FL14311">
            <v>121874.432</v>
          </cell>
        </row>
        <row r="14312">
          <cell r="FI14312" t="str">
            <v>OR</v>
          </cell>
          <cell r="FJ14312" t="str">
            <v>Bathroom</v>
          </cell>
          <cell r="FK14312" t="str">
            <v>EISAnqnx</v>
          </cell>
          <cell r="FL14312">
            <v>495896.69999999995</v>
          </cell>
        </row>
        <row r="14313">
          <cell r="FI14313" t="str">
            <v>OR</v>
          </cell>
          <cell r="FJ14313" t="str">
            <v>Bathroom</v>
          </cell>
          <cell r="FK14313" t="str">
            <v>EISAq</v>
          </cell>
          <cell r="FL14313">
            <v>1611664.2749999999</v>
          </cell>
        </row>
        <row r="14314">
          <cell r="FI14314" t="str">
            <v>OR</v>
          </cell>
          <cell r="FJ14314" t="str">
            <v>Bedrooms</v>
          </cell>
          <cell r="FK14314" t="str">
            <v>EISAq</v>
          </cell>
          <cell r="FL14314">
            <v>619870.875</v>
          </cell>
        </row>
        <row r="14315">
          <cell r="FI14315" t="str">
            <v>OR</v>
          </cell>
          <cell r="FJ14315" t="str">
            <v>Exterior</v>
          </cell>
          <cell r="FK14315" t="str">
            <v>EISAq</v>
          </cell>
          <cell r="FL14315">
            <v>611605.92999999993</v>
          </cell>
        </row>
        <row r="14316">
          <cell r="FI14316" t="str">
            <v>OR</v>
          </cell>
          <cell r="FJ14316" t="str">
            <v>Garage</v>
          </cell>
          <cell r="FK14316" t="str">
            <v>EISAnqnx</v>
          </cell>
          <cell r="FL14316">
            <v>1239741.75</v>
          </cell>
        </row>
        <row r="14317">
          <cell r="FI14317" t="str">
            <v>OR</v>
          </cell>
          <cell r="FJ14317" t="str">
            <v>Kitchen</v>
          </cell>
          <cell r="FK14317" t="str">
            <v>EISAq</v>
          </cell>
          <cell r="FL14317">
            <v>909143.95</v>
          </cell>
        </row>
        <row r="14318">
          <cell r="FI14318" t="str">
            <v>OR</v>
          </cell>
          <cell r="FJ14318" t="str">
            <v>Kitchen</v>
          </cell>
          <cell r="FK14318" t="str">
            <v>EISAx</v>
          </cell>
          <cell r="FL14318">
            <v>206623.625</v>
          </cell>
        </row>
        <row r="14319">
          <cell r="FI14319" t="str">
            <v>OR</v>
          </cell>
          <cell r="FJ14319" t="str">
            <v>Living Room/Family Room</v>
          </cell>
          <cell r="FK14319" t="str">
            <v>EISAq</v>
          </cell>
          <cell r="FL14319">
            <v>371922.52499999997</v>
          </cell>
        </row>
        <row r="14320">
          <cell r="FI14320" t="str">
            <v>OR</v>
          </cell>
          <cell r="FJ14320" t="str">
            <v>Other</v>
          </cell>
          <cell r="FK14320" t="str">
            <v>EISAq</v>
          </cell>
          <cell r="FL14320">
            <v>1562074.605</v>
          </cell>
        </row>
        <row r="14321">
          <cell r="FI14321" t="str">
            <v>MT</v>
          </cell>
          <cell r="FJ14321" t="str">
            <v>Bathroom</v>
          </cell>
          <cell r="FK14321" t="str">
            <v>EISAnqnx</v>
          </cell>
          <cell r="FL14321">
            <v>114467.90000000001</v>
          </cell>
        </row>
        <row r="14322">
          <cell r="FI14322" t="str">
            <v>MT</v>
          </cell>
          <cell r="FJ14322" t="str">
            <v>Bedrooms</v>
          </cell>
          <cell r="FK14322" t="str">
            <v>EISAnqnx</v>
          </cell>
          <cell r="FL14322">
            <v>389190.86000000004</v>
          </cell>
        </row>
        <row r="14323">
          <cell r="FI14323" t="str">
            <v>MT</v>
          </cell>
          <cell r="FJ14323" t="str">
            <v>Garage</v>
          </cell>
          <cell r="FK14323" t="str">
            <v>EISAnqnx</v>
          </cell>
          <cell r="FL14323">
            <v>137361.48000000001</v>
          </cell>
        </row>
        <row r="14324">
          <cell r="FI14324" t="str">
            <v>MT</v>
          </cell>
          <cell r="FJ14324" t="str">
            <v>Kitchen</v>
          </cell>
          <cell r="FK14324" t="str">
            <v>EISAq</v>
          </cell>
          <cell r="FL14324">
            <v>91574.32</v>
          </cell>
        </row>
        <row r="14325">
          <cell r="FI14325" t="str">
            <v>MT</v>
          </cell>
          <cell r="FJ14325" t="str">
            <v>Living Room/Family Room</v>
          </cell>
          <cell r="FK14325" t="str">
            <v>EISAnqnx</v>
          </cell>
          <cell r="FL14325">
            <v>343403.7</v>
          </cell>
        </row>
        <row r="14326">
          <cell r="FI14326" t="str">
            <v>MT</v>
          </cell>
          <cell r="FJ14326" t="str">
            <v>Other</v>
          </cell>
          <cell r="FK14326" t="str">
            <v>EISAnqnx</v>
          </cell>
          <cell r="FL14326">
            <v>68680.740000000005</v>
          </cell>
        </row>
        <row r="14327">
          <cell r="FI14327" t="str">
            <v>MT</v>
          </cell>
          <cell r="FJ14327" t="str">
            <v>Other</v>
          </cell>
          <cell r="FK14327" t="str">
            <v>EISAq</v>
          </cell>
          <cell r="FL14327">
            <v>17170.185000000001</v>
          </cell>
        </row>
        <row r="14328">
          <cell r="FI14328" t="str">
            <v>WA</v>
          </cell>
          <cell r="FJ14328" t="str">
            <v>Bathroom</v>
          </cell>
          <cell r="FK14328" t="str">
            <v>EISAnqnx</v>
          </cell>
          <cell r="FL14328">
            <v>956796.78</v>
          </cell>
        </row>
        <row r="14329">
          <cell r="FI14329" t="str">
            <v>WA</v>
          </cell>
          <cell r="FJ14329" t="str">
            <v>Bathroom</v>
          </cell>
          <cell r="FK14329" t="str">
            <v>EISAx</v>
          </cell>
          <cell r="FL14329">
            <v>311998.95</v>
          </cell>
        </row>
        <row r="14330">
          <cell r="FI14330" t="str">
            <v>WA</v>
          </cell>
          <cell r="FJ14330" t="str">
            <v>Bedrooms</v>
          </cell>
          <cell r="FK14330" t="str">
            <v>EISAnqnx</v>
          </cell>
          <cell r="FL14330">
            <v>623997.9</v>
          </cell>
        </row>
        <row r="14331">
          <cell r="FI14331" t="str">
            <v>WA</v>
          </cell>
          <cell r="FJ14331" t="str">
            <v>Exterior</v>
          </cell>
          <cell r="FK14331" t="str">
            <v>EISAx</v>
          </cell>
          <cell r="FL14331">
            <v>1247995.8</v>
          </cell>
        </row>
        <row r="14332">
          <cell r="FI14332" t="str">
            <v>WA</v>
          </cell>
          <cell r="FJ14332" t="str">
            <v>Garage</v>
          </cell>
          <cell r="FK14332" t="str">
            <v>EISAnqnx</v>
          </cell>
          <cell r="FL14332">
            <v>623997.9</v>
          </cell>
        </row>
        <row r="14333">
          <cell r="FI14333" t="str">
            <v>WA</v>
          </cell>
          <cell r="FJ14333" t="str">
            <v>Kitchen</v>
          </cell>
          <cell r="FK14333" t="str">
            <v>EISAnqnx</v>
          </cell>
          <cell r="FL14333">
            <v>166399.44</v>
          </cell>
        </row>
        <row r="14334">
          <cell r="FI14334" t="str">
            <v>WA</v>
          </cell>
          <cell r="FJ14334" t="str">
            <v>Living Room/Family Room</v>
          </cell>
          <cell r="FK14334" t="str">
            <v>EISAnqnx</v>
          </cell>
          <cell r="FL14334">
            <v>519998.25</v>
          </cell>
        </row>
        <row r="14335">
          <cell r="FI14335" t="str">
            <v>WA</v>
          </cell>
          <cell r="FJ14335" t="str">
            <v>Other</v>
          </cell>
          <cell r="FK14335" t="str">
            <v>EISAnqnx</v>
          </cell>
          <cell r="FL14335">
            <v>904796.95499999996</v>
          </cell>
        </row>
        <row r="14336">
          <cell r="FI14336" t="str">
            <v>ID</v>
          </cell>
          <cell r="FJ14336" t="str">
            <v>Bathroom</v>
          </cell>
          <cell r="FK14336" t="str">
            <v>EISAnqnx</v>
          </cell>
          <cell r="FL14336">
            <v>2574319.52</v>
          </cell>
        </row>
        <row r="14337">
          <cell r="FI14337" t="str">
            <v>ID</v>
          </cell>
          <cell r="FJ14337" t="str">
            <v>Bedrooms</v>
          </cell>
          <cell r="FK14337" t="str">
            <v>EISAnqnx</v>
          </cell>
          <cell r="FL14337">
            <v>681437.52</v>
          </cell>
        </row>
        <row r="14338">
          <cell r="FI14338" t="str">
            <v>ID</v>
          </cell>
          <cell r="FJ14338" t="str">
            <v>Bedrooms</v>
          </cell>
          <cell r="FK14338" t="str">
            <v>EISAq</v>
          </cell>
          <cell r="FL14338">
            <v>567864.6</v>
          </cell>
        </row>
        <row r="14339">
          <cell r="FI14339" t="str">
            <v>ID</v>
          </cell>
          <cell r="FJ14339" t="str">
            <v>Exterior</v>
          </cell>
          <cell r="FK14339" t="str">
            <v>EISAnqnx</v>
          </cell>
          <cell r="FL14339">
            <v>454291.68</v>
          </cell>
        </row>
        <row r="14340">
          <cell r="FI14340" t="str">
            <v>ID</v>
          </cell>
          <cell r="FJ14340" t="str">
            <v>Exterior</v>
          </cell>
          <cell r="FK14340" t="str">
            <v>EISAq</v>
          </cell>
          <cell r="FL14340">
            <v>166573.61600000001</v>
          </cell>
        </row>
        <row r="14341">
          <cell r="FI14341" t="str">
            <v>ID</v>
          </cell>
          <cell r="FJ14341" t="str">
            <v>Garage</v>
          </cell>
          <cell r="FK14341" t="str">
            <v>EISAq</v>
          </cell>
          <cell r="FL14341">
            <v>249860.424</v>
          </cell>
        </row>
        <row r="14342">
          <cell r="FI14342" t="str">
            <v>ID</v>
          </cell>
          <cell r="FJ14342" t="str">
            <v>Kitchen</v>
          </cell>
          <cell r="FK14342" t="str">
            <v>EISAq</v>
          </cell>
          <cell r="FL14342">
            <v>567864.6</v>
          </cell>
        </row>
        <row r="14343">
          <cell r="FI14343" t="str">
            <v>ID</v>
          </cell>
          <cell r="FJ14343" t="str">
            <v>Kitchen</v>
          </cell>
          <cell r="FK14343" t="str">
            <v>EISAx</v>
          </cell>
          <cell r="FL14343">
            <v>1230373.3</v>
          </cell>
        </row>
        <row r="14344">
          <cell r="FI14344" t="str">
            <v>ID</v>
          </cell>
          <cell r="FJ14344" t="str">
            <v>Living Room/Family Room</v>
          </cell>
          <cell r="FK14344" t="str">
            <v>EISAq</v>
          </cell>
          <cell r="FL14344">
            <v>397505.22000000003</v>
          </cell>
        </row>
        <row r="14345">
          <cell r="FI14345" t="str">
            <v>ID</v>
          </cell>
          <cell r="FJ14345" t="str">
            <v>Other</v>
          </cell>
          <cell r="FK14345" t="str">
            <v>EISAnqnx</v>
          </cell>
          <cell r="FL14345">
            <v>1135729.2</v>
          </cell>
        </row>
        <row r="14346">
          <cell r="FI14346" t="str">
            <v>ID</v>
          </cell>
          <cell r="FJ14346" t="str">
            <v>Other</v>
          </cell>
          <cell r="FK14346" t="str">
            <v>EISAq</v>
          </cell>
          <cell r="FL14346">
            <v>113572.92</v>
          </cell>
        </row>
        <row r="14347">
          <cell r="FI14347" t="str">
            <v>OR</v>
          </cell>
          <cell r="FJ14347" t="str">
            <v>Bathroom</v>
          </cell>
          <cell r="FK14347" t="str">
            <v>EISAnqnx</v>
          </cell>
          <cell r="FL14347">
            <v>1741707.36</v>
          </cell>
        </row>
        <row r="14348">
          <cell r="FI14348" t="str">
            <v>OR</v>
          </cell>
          <cell r="FJ14348" t="str">
            <v>Bedrooms</v>
          </cell>
          <cell r="FK14348" t="str">
            <v>EISAnqnx</v>
          </cell>
          <cell r="FL14348">
            <v>1064376.72</v>
          </cell>
        </row>
        <row r="14349">
          <cell r="FI14349" t="str">
            <v>OR</v>
          </cell>
          <cell r="FJ14349" t="str">
            <v>Bedrooms</v>
          </cell>
          <cell r="FK14349" t="str">
            <v>EISAx</v>
          </cell>
          <cell r="FL14349">
            <v>193523.04</v>
          </cell>
        </row>
        <row r="14350">
          <cell r="FI14350" t="str">
            <v>OR</v>
          </cell>
          <cell r="FJ14350" t="str">
            <v>Exterior</v>
          </cell>
          <cell r="FK14350" t="str">
            <v>EISAnqnx</v>
          </cell>
          <cell r="FL14350">
            <v>290284.56</v>
          </cell>
        </row>
        <row r="14351">
          <cell r="FI14351" t="str">
            <v>OR</v>
          </cell>
          <cell r="FJ14351" t="str">
            <v>Exterior</v>
          </cell>
          <cell r="FK14351" t="str">
            <v>EISAx</v>
          </cell>
          <cell r="FL14351">
            <v>129015.36</v>
          </cell>
        </row>
        <row r="14352">
          <cell r="FI14352" t="str">
            <v>OR</v>
          </cell>
          <cell r="FJ14352" t="str">
            <v>Kitchen</v>
          </cell>
          <cell r="FK14352" t="str">
            <v>EISAnqnx</v>
          </cell>
          <cell r="FL14352">
            <v>193523.04</v>
          </cell>
        </row>
        <row r="14353">
          <cell r="FI14353" t="str">
            <v>OR</v>
          </cell>
          <cell r="FJ14353" t="str">
            <v>Kitchen</v>
          </cell>
          <cell r="FK14353" t="str">
            <v>EISAq</v>
          </cell>
          <cell r="FL14353">
            <v>141916.89600000001</v>
          </cell>
        </row>
        <row r="14354">
          <cell r="FI14354" t="str">
            <v>OR</v>
          </cell>
          <cell r="FJ14354" t="str">
            <v>Living Room/Family Room</v>
          </cell>
          <cell r="FK14354" t="str">
            <v>EISAnqnx</v>
          </cell>
          <cell r="FL14354">
            <v>1161138.24</v>
          </cell>
        </row>
        <row r="14355">
          <cell r="FI14355" t="str">
            <v>OR</v>
          </cell>
          <cell r="FJ14355" t="str">
            <v>Living Room/Family Room</v>
          </cell>
          <cell r="FK14355" t="str">
            <v>EISAq</v>
          </cell>
          <cell r="FL14355">
            <v>169332.66</v>
          </cell>
        </row>
        <row r="14356">
          <cell r="FI14356" t="str">
            <v>OR</v>
          </cell>
          <cell r="FJ14356" t="str">
            <v>Other</v>
          </cell>
          <cell r="FK14356" t="str">
            <v>EISAnqnx</v>
          </cell>
          <cell r="FL14356">
            <v>838599.84</v>
          </cell>
        </row>
        <row r="14357">
          <cell r="FI14357" t="str">
            <v>OR</v>
          </cell>
          <cell r="FJ14357" t="str">
            <v>Other</v>
          </cell>
          <cell r="FK14357" t="str">
            <v>EISAq</v>
          </cell>
          <cell r="FL14357">
            <v>129015.36</v>
          </cell>
        </row>
        <row r="14358">
          <cell r="FI14358" t="str">
            <v>OR</v>
          </cell>
          <cell r="FJ14358" t="str">
            <v>Bathroom</v>
          </cell>
          <cell r="FK14358" t="str">
            <v>EISAnqnx</v>
          </cell>
          <cell r="FL14358">
            <v>419299.92</v>
          </cell>
        </row>
        <row r="14359">
          <cell r="FI14359" t="str">
            <v>OR</v>
          </cell>
          <cell r="FJ14359" t="str">
            <v>Bathroom</v>
          </cell>
          <cell r="FK14359" t="str">
            <v>EISAq</v>
          </cell>
          <cell r="FL14359">
            <v>20964.995999999999</v>
          </cell>
        </row>
        <row r="14360">
          <cell r="FI14360" t="str">
            <v>OR</v>
          </cell>
          <cell r="FJ14360" t="str">
            <v>Bedrooms</v>
          </cell>
          <cell r="FK14360" t="str">
            <v>EISAq</v>
          </cell>
          <cell r="FL14360">
            <v>104824.98</v>
          </cell>
        </row>
        <row r="14361">
          <cell r="FI14361" t="str">
            <v>OR</v>
          </cell>
          <cell r="FJ14361" t="str">
            <v>Exterior</v>
          </cell>
          <cell r="FK14361" t="str">
            <v>EISAnqnx</v>
          </cell>
          <cell r="FL14361">
            <v>96761.52</v>
          </cell>
        </row>
        <row r="14362">
          <cell r="FI14362" t="str">
            <v>OR</v>
          </cell>
          <cell r="FJ14362" t="str">
            <v>Exterior</v>
          </cell>
          <cell r="FK14362" t="str">
            <v>EISAx</v>
          </cell>
          <cell r="FL14362">
            <v>967615.2</v>
          </cell>
        </row>
        <row r="14363">
          <cell r="FI14363" t="str">
            <v>OR</v>
          </cell>
          <cell r="FJ14363" t="str">
            <v>Garage</v>
          </cell>
          <cell r="FK14363" t="str">
            <v>EISAq</v>
          </cell>
          <cell r="FL14363">
            <v>193523.04</v>
          </cell>
        </row>
        <row r="14364">
          <cell r="FI14364" t="str">
            <v>OR</v>
          </cell>
          <cell r="FJ14364" t="str">
            <v>Kitchen</v>
          </cell>
          <cell r="FK14364" t="str">
            <v>EISAnqnx</v>
          </cell>
          <cell r="FL14364">
            <v>64507.68</v>
          </cell>
        </row>
        <row r="14365">
          <cell r="FI14365" t="str">
            <v>OR</v>
          </cell>
          <cell r="FJ14365" t="str">
            <v>Kitchen</v>
          </cell>
          <cell r="FK14365" t="str">
            <v>EISAq</v>
          </cell>
          <cell r="FL14365">
            <v>41929.991999999998</v>
          </cell>
        </row>
        <row r="14366">
          <cell r="FI14366" t="str">
            <v>OR</v>
          </cell>
          <cell r="FJ14366" t="str">
            <v>Living Room/Family Room</v>
          </cell>
          <cell r="FK14366" t="str">
            <v>EISAnqnx</v>
          </cell>
          <cell r="FL14366">
            <v>161269.20000000001</v>
          </cell>
        </row>
        <row r="14367">
          <cell r="FI14367" t="str">
            <v>OR</v>
          </cell>
          <cell r="FJ14367" t="str">
            <v>Living Room/Family Room</v>
          </cell>
          <cell r="FK14367" t="str">
            <v>EISAq</v>
          </cell>
          <cell r="FL14367">
            <v>37091.915999999997</v>
          </cell>
        </row>
        <row r="14368">
          <cell r="FI14368" t="str">
            <v>OR</v>
          </cell>
          <cell r="FJ14368" t="str">
            <v>Other</v>
          </cell>
          <cell r="FK14368" t="str">
            <v>EISAnqnx</v>
          </cell>
          <cell r="FL14368">
            <v>161269.20000000001</v>
          </cell>
        </row>
        <row r="14369">
          <cell r="FI14369" t="str">
            <v>OR</v>
          </cell>
          <cell r="FJ14369" t="str">
            <v>Other</v>
          </cell>
          <cell r="FK14369" t="str">
            <v>EISAq</v>
          </cell>
          <cell r="FL14369">
            <v>20964.995999999999</v>
          </cell>
        </row>
        <row r="14370">
          <cell r="FI14370" t="str">
            <v>OR</v>
          </cell>
          <cell r="FJ14370" t="str">
            <v>Other</v>
          </cell>
          <cell r="FK14370" t="str">
            <v>EISAx</v>
          </cell>
          <cell r="FL14370">
            <v>322538.40000000002</v>
          </cell>
        </row>
        <row r="14371">
          <cell r="FI14371" t="str">
            <v>WA</v>
          </cell>
          <cell r="FJ14371" t="str">
            <v>Bathroom</v>
          </cell>
          <cell r="FK14371" t="str">
            <v>EISAnqnx</v>
          </cell>
          <cell r="FL14371">
            <v>873597.05999999994</v>
          </cell>
        </row>
        <row r="14372">
          <cell r="FI14372" t="str">
            <v>WA</v>
          </cell>
          <cell r="FJ14372" t="str">
            <v>Bathroom</v>
          </cell>
          <cell r="FK14372" t="str">
            <v>EISAq</v>
          </cell>
          <cell r="FL14372">
            <v>93599.684999999998</v>
          </cell>
        </row>
        <row r="14373">
          <cell r="FI14373" t="str">
            <v>WA</v>
          </cell>
          <cell r="FJ14373" t="str">
            <v>Bathroom</v>
          </cell>
          <cell r="FK14373" t="str">
            <v>EISAx</v>
          </cell>
          <cell r="FL14373">
            <v>270399.08999999997</v>
          </cell>
        </row>
        <row r="14374">
          <cell r="FI14374" t="str">
            <v>WA</v>
          </cell>
          <cell r="FJ14374" t="str">
            <v>Bedrooms</v>
          </cell>
          <cell r="FK14374" t="str">
            <v>EISAnqnx</v>
          </cell>
          <cell r="FL14374">
            <v>665597.76</v>
          </cell>
        </row>
        <row r="14375">
          <cell r="FI14375" t="str">
            <v>WA</v>
          </cell>
          <cell r="FJ14375" t="str">
            <v>Bedrooms</v>
          </cell>
          <cell r="FK14375" t="str">
            <v>EISAq</v>
          </cell>
          <cell r="FL14375">
            <v>324478.908</v>
          </cell>
        </row>
        <row r="14376">
          <cell r="FI14376" t="str">
            <v>WA</v>
          </cell>
          <cell r="FJ14376" t="str">
            <v>Exterior</v>
          </cell>
          <cell r="FK14376" t="str">
            <v>EISAnqnx</v>
          </cell>
          <cell r="FL14376">
            <v>499198.32</v>
          </cell>
        </row>
        <row r="14377">
          <cell r="FI14377" t="str">
            <v>WA</v>
          </cell>
          <cell r="FJ14377" t="str">
            <v>Exterior</v>
          </cell>
          <cell r="FK14377" t="str">
            <v>EISAx</v>
          </cell>
          <cell r="FL14377">
            <v>311998.95</v>
          </cell>
        </row>
        <row r="14378">
          <cell r="FI14378" t="str">
            <v>WA</v>
          </cell>
          <cell r="FJ14378" t="str">
            <v>Garage</v>
          </cell>
          <cell r="FK14378" t="str">
            <v>EISAnqnx</v>
          </cell>
          <cell r="FL14378">
            <v>623997.9</v>
          </cell>
        </row>
        <row r="14379">
          <cell r="FI14379" t="str">
            <v>WA</v>
          </cell>
          <cell r="FJ14379" t="str">
            <v>Garage</v>
          </cell>
          <cell r="FK14379" t="str">
            <v>EISAq</v>
          </cell>
          <cell r="FL14379">
            <v>31199.895</v>
          </cell>
        </row>
        <row r="14380">
          <cell r="FI14380" t="str">
            <v>WA</v>
          </cell>
          <cell r="FJ14380" t="str">
            <v>Kitchen</v>
          </cell>
          <cell r="FK14380" t="str">
            <v>EISAq</v>
          </cell>
          <cell r="FL14380">
            <v>224639.24400000001</v>
          </cell>
        </row>
        <row r="14381">
          <cell r="FI14381" t="str">
            <v>WA</v>
          </cell>
          <cell r="FJ14381" t="str">
            <v>Kitchen</v>
          </cell>
          <cell r="FK14381" t="str">
            <v>EISAx</v>
          </cell>
          <cell r="FL14381">
            <v>415998.6</v>
          </cell>
        </row>
        <row r="14382">
          <cell r="FI14382" t="str">
            <v>WA</v>
          </cell>
          <cell r="FJ14382" t="str">
            <v>Living Room/Family Room</v>
          </cell>
          <cell r="FK14382" t="str">
            <v>EISAnqnx</v>
          </cell>
          <cell r="FL14382">
            <v>124799.58</v>
          </cell>
        </row>
        <row r="14383">
          <cell r="FI14383" t="str">
            <v>WA</v>
          </cell>
          <cell r="FJ14383" t="str">
            <v>Living Room/Family Room</v>
          </cell>
          <cell r="FK14383" t="str">
            <v>EISAq</v>
          </cell>
          <cell r="FL14383">
            <v>259999.125</v>
          </cell>
        </row>
        <row r="14384">
          <cell r="FI14384" t="str">
            <v>WA</v>
          </cell>
          <cell r="FJ14384" t="str">
            <v>Living Room/Family Room</v>
          </cell>
          <cell r="FK14384" t="str">
            <v>EISAx</v>
          </cell>
          <cell r="FL14384">
            <v>1632794.5049999999</v>
          </cell>
        </row>
        <row r="14385">
          <cell r="FI14385" t="str">
            <v>WA</v>
          </cell>
          <cell r="FJ14385" t="str">
            <v>Other</v>
          </cell>
          <cell r="FK14385" t="str">
            <v>EISAnqnx</v>
          </cell>
          <cell r="FL14385">
            <v>1060796.43</v>
          </cell>
        </row>
        <row r="14386">
          <cell r="FI14386" t="str">
            <v>WA</v>
          </cell>
          <cell r="FJ14386" t="str">
            <v>Other</v>
          </cell>
          <cell r="FK14386" t="str">
            <v>EISAq</v>
          </cell>
          <cell r="FL14386">
            <v>218399.26499999998</v>
          </cell>
        </row>
        <row r="14387">
          <cell r="FI14387" t="str">
            <v>WA</v>
          </cell>
          <cell r="FJ14387" t="str">
            <v>Other</v>
          </cell>
          <cell r="FK14387" t="str">
            <v>EISAx</v>
          </cell>
          <cell r="FL14387">
            <v>415998.6</v>
          </cell>
        </row>
        <row r="14388">
          <cell r="FI14388" t="str">
            <v>OR</v>
          </cell>
          <cell r="FJ14388" t="str">
            <v>Bathroom</v>
          </cell>
          <cell r="FK14388" t="str">
            <v>EISAnqnx</v>
          </cell>
          <cell r="FL14388">
            <v>991793.39999999991</v>
          </cell>
        </row>
        <row r="14389">
          <cell r="FI14389" t="str">
            <v>OR</v>
          </cell>
          <cell r="FJ14389" t="str">
            <v>Bathroom</v>
          </cell>
          <cell r="FK14389" t="str">
            <v>EISAq</v>
          </cell>
          <cell r="FL14389">
            <v>371922.52499999997</v>
          </cell>
        </row>
        <row r="14390">
          <cell r="FI14390" t="str">
            <v>OR</v>
          </cell>
          <cell r="FJ14390" t="str">
            <v>Bedrooms</v>
          </cell>
          <cell r="FK14390" t="str">
            <v>EISAnqnx</v>
          </cell>
          <cell r="FL14390">
            <v>2479483.5</v>
          </cell>
        </row>
        <row r="14391">
          <cell r="FI14391" t="str">
            <v>OR</v>
          </cell>
          <cell r="FJ14391" t="str">
            <v>Kitchen</v>
          </cell>
          <cell r="FK14391" t="str">
            <v>EISAnqnx</v>
          </cell>
          <cell r="FL14391">
            <v>2272859.875</v>
          </cell>
        </row>
        <row r="14392">
          <cell r="FI14392" t="str">
            <v>OR</v>
          </cell>
          <cell r="FJ14392" t="str">
            <v>Kitchen</v>
          </cell>
          <cell r="FK14392" t="str">
            <v>EISAq</v>
          </cell>
          <cell r="FL14392">
            <v>363657.57999999996</v>
          </cell>
        </row>
        <row r="14393">
          <cell r="FI14393" t="str">
            <v>OR</v>
          </cell>
          <cell r="FJ14393" t="str">
            <v>Kitchen</v>
          </cell>
          <cell r="FK14393" t="str">
            <v>EISAx</v>
          </cell>
          <cell r="FL14393">
            <v>991793.39999999991</v>
          </cell>
        </row>
        <row r="14394">
          <cell r="FI14394" t="str">
            <v>OR</v>
          </cell>
          <cell r="FJ14394" t="str">
            <v>Living Room/Family Room</v>
          </cell>
          <cell r="FK14394" t="str">
            <v>EISAx</v>
          </cell>
          <cell r="FL14394">
            <v>826494.5</v>
          </cell>
        </row>
        <row r="14395">
          <cell r="FI14395" t="str">
            <v>OR</v>
          </cell>
          <cell r="FJ14395" t="str">
            <v>Other</v>
          </cell>
          <cell r="FK14395" t="str">
            <v>EISAnqnx</v>
          </cell>
          <cell r="FL14395">
            <v>2066236.25</v>
          </cell>
        </row>
        <row r="14396">
          <cell r="FI14396" t="str">
            <v>OR</v>
          </cell>
          <cell r="FJ14396" t="str">
            <v>Other</v>
          </cell>
          <cell r="FK14396" t="str">
            <v>EISAq</v>
          </cell>
          <cell r="FL14396">
            <v>123974.17499999999</v>
          </cell>
        </row>
        <row r="14397">
          <cell r="FI14397" t="str">
            <v>WA</v>
          </cell>
          <cell r="FJ14397" t="str">
            <v>Bathroom</v>
          </cell>
          <cell r="FK14397" t="str">
            <v>EISAq</v>
          </cell>
          <cell r="FL14397">
            <v>228514.56</v>
          </cell>
        </row>
        <row r="14398">
          <cell r="FI14398" t="str">
            <v>WA</v>
          </cell>
          <cell r="FJ14398" t="str">
            <v>Bedrooms</v>
          </cell>
          <cell r="FK14398" t="str">
            <v>EISAnqnx</v>
          </cell>
          <cell r="FL14398">
            <v>952144</v>
          </cell>
        </row>
        <row r="14399">
          <cell r="FI14399" t="str">
            <v>WA</v>
          </cell>
          <cell r="FJ14399" t="str">
            <v>Bedrooms</v>
          </cell>
          <cell r="FK14399" t="str">
            <v>EISAq</v>
          </cell>
          <cell r="FL14399">
            <v>571286.4</v>
          </cell>
        </row>
        <row r="14400">
          <cell r="FI14400" t="str">
            <v>WA</v>
          </cell>
          <cell r="FJ14400" t="str">
            <v>Exterior</v>
          </cell>
          <cell r="FK14400" t="str">
            <v>EISAq</v>
          </cell>
          <cell r="FL14400">
            <v>782662.36800000002</v>
          </cell>
        </row>
        <row r="14401">
          <cell r="FI14401" t="str">
            <v>WA</v>
          </cell>
          <cell r="FJ14401" t="str">
            <v>Exterior</v>
          </cell>
          <cell r="FK14401" t="str">
            <v>EISAx</v>
          </cell>
          <cell r="FL14401">
            <v>3808576</v>
          </cell>
        </row>
        <row r="14402">
          <cell r="FI14402" t="str">
            <v>WA</v>
          </cell>
          <cell r="FJ14402" t="str">
            <v>Kitchen</v>
          </cell>
          <cell r="FK14402" t="str">
            <v>EISAq</v>
          </cell>
          <cell r="FL14402">
            <v>114257.28</v>
          </cell>
        </row>
        <row r="14403">
          <cell r="FI14403" t="str">
            <v>WA</v>
          </cell>
          <cell r="FJ14403" t="str">
            <v>Kitchen</v>
          </cell>
          <cell r="FK14403" t="str">
            <v>EISAx</v>
          </cell>
          <cell r="FL14403">
            <v>285643.2</v>
          </cell>
        </row>
        <row r="14404">
          <cell r="FI14404" t="str">
            <v>WA</v>
          </cell>
          <cell r="FJ14404" t="str">
            <v>Living Room/Family Room</v>
          </cell>
          <cell r="FK14404" t="str">
            <v>EISAq</v>
          </cell>
          <cell r="FL14404">
            <v>569382.11199999996</v>
          </cell>
        </row>
        <row r="14405">
          <cell r="FI14405" t="str">
            <v>WA</v>
          </cell>
          <cell r="FJ14405" t="str">
            <v>Other</v>
          </cell>
          <cell r="FK14405" t="str">
            <v>EISAq</v>
          </cell>
          <cell r="FL14405">
            <v>571286.4</v>
          </cell>
        </row>
        <row r="14406">
          <cell r="FI14406" t="str">
            <v>MT</v>
          </cell>
          <cell r="FJ14406" t="str">
            <v>Bathroom</v>
          </cell>
          <cell r="FK14406" t="str">
            <v>EISAnqnx</v>
          </cell>
          <cell r="FL14406">
            <v>343403.7</v>
          </cell>
        </row>
        <row r="14407">
          <cell r="FI14407" t="str">
            <v>MT</v>
          </cell>
          <cell r="FJ14407" t="str">
            <v>Bedrooms</v>
          </cell>
          <cell r="FK14407" t="str">
            <v>EISAnqnx</v>
          </cell>
          <cell r="FL14407">
            <v>686807.4</v>
          </cell>
        </row>
        <row r="14408">
          <cell r="FI14408" t="str">
            <v>MT</v>
          </cell>
          <cell r="FJ14408" t="str">
            <v>Exterior</v>
          </cell>
          <cell r="FK14408" t="str">
            <v>EISAnqnx</v>
          </cell>
          <cell r="FL14408">
            <v>137361.48000000001</v>
          </cell>
        </row>
        <row r="14409">
          <cell r="FI14409" t="str">
            <v>MT</v>
          </cell>
          <cell r="FJ14409" t="str">
            <v>Garage</v>
          </cell>
          <cell r="FK14409" t="str">
            <v>EISAnqnx</v>
          </cell>
          <cell r="FL14409">
            <v>137361.48000000001</v>
          </cell>
        </row>
        <row r="14410">
          <cell r="FI14410" t="str">
            <v>MT</v>
          </cell>
          <cell r="FJ14410" t="str">
            <v>Living Room/Family Room</v>
          </cell>
          <cell r="FK14410" t="str">
            <v>EISAnqnx</v>
          </cell>
          <cell r="FL14410">
            <v>206042.22000000003</v>
          </cell>
        </row>
        <row r="14411">
          <cell r="FI14411" t="str">
            <v>MT</v>
          </cell>
          <cell r="FJ14411" t="str">
            <v>Living Room/Family Room</v>
          </cell>
          <cell r="FK14411" t="str">
            <v>EISAx</v>
          </cell>
          <cell r="FL14411">
            <v>68680.740000000005</v>
          </cell>
        </row>
        <row r="14412">
          <cell r="FI14412" t="str">
            <v>MT</v>
          </cell>
          <cell r="FJ14412" t="str">
            <v>Other</v>
          </cell>
          <cell r="FK14412" t="str">
            <v>EISAnqnx</v>
          </cell>
          <cell r="FL14412">
            <v>686807.4</v>
          </cell>
        </row>
        <row r="14413">
          <cell r="FI14413" t="str">
            <v>MT</v>
          </cell>
          <cell r="FJ14413" t="str">
            <v>Other</v>
          </cell>
          <cell r="FK14413" t="str">
            <v>EISAx</v>
          </cell>
          <cell r="FL14413">
            <v>206042.22000000003</v>
          </cell>
        </row>
        <row r="14414">
          <cell r="FI14414" t="str">
            <v>OR</v>
          </cell>
          <cell r="FJ14414" t="str">
            <v>Bathroom</v>
          </cell>
          <cell r="FK14414" t="str">
            <v>EISAnqnx</v>
          </cell>
          <cell r="FL14414">
            <v>96761.52</v>
          </cell>
        </row>
        <row r="14415">
          <cell r="FI14415" t="str">
            <v>OR</v>
          </cell>
          <cell r="FJ14415" t="str">
            <v>Bathroom</v>
          </cell>
          <cell r="FK14415" t="str">
            <v>EISAq</v>
          </cell>
          <cell r="FL14415">
            <v>130628.052</v>
          </cell>
        </row>
        <row r="14416">
          <cell r="FI14416" t="str">
            <v>OR</v>
          </cell>
          <cell r="FJ14416" t="str">
            <v>Bedrooms</v>
          </cell>
          <cell r="FK14416" t="str">
            <v>EISAnqnx</v>
          </cell>
          <cell r="FL14416">
            <v>258030.72</v>
          </cell>
        </row>
        <row r="14417">
          <cell r="FI14417" t="str">
            <v>OR</v>
          </cell>
          <cell r="FJ14417" t="str">
            <v>Bedrooms</v>
          </cell>
          <cell r="FK14417" t="str">
            <v>EISAq</v>
          </cell>
          <cell r="FL14417">
            <v>72571.14</v>
          </cell>
        </row>
        <row r="14418">
          <cell r="FI14418" t="str">
            <v>OR</v>
          </cell>
          <cell r="FJ14418" t="str">
            <v>Exterior</v>
          </cell>
          <cell r="FK14418" t="str">
            <v>EISAnqnx</v>
          </cell>
          <cell r="FL14418">
            <v>193523.04</v>
          </cell>
        </row>
        <row r="14419">
          <cell r="FI14419" t="str">
            <v>OR</v>
          </cell>
          <cell r="FJ14419" t="str">
            <v>Exterior</v>
          </cell>
          <cell r="FK14419" t="str">
            <v>EISAx</v>
          </cell>
          <cell r="FL14419">
            <v>193523.04</v>
          </cell>
        </row>
        <row r="14420">
          <cell r="FI14420" t="str">
            <v>OR</v>
          </cell>
          <cell r="FJ14420" t="str">
            <v>Kitchen</v>
          </cell>
          <cell r="FK14420" t="str">
            <v>EISAq</v>
          </cell>
          <cell r="FL14420">
            <v>48380.76</v>
          </cell>
        </row>
        <row r="14421">
          <cell r="FI14421" t="str">
            <v>OR</v>
          </cell>
          <cell r="FJ14421" t="str">
            <v>Living Room/Family Room</v>
          </cell>
          <cell r="FK14421" t="str">
            <v>EISAnqnx</v>
          </cell>
          <cell r="FL14421">
            <v>96761.52</v>
          </cell>
        </row>
        <row r="14422">
          <cell r="FI14422" t="str">
            <v>OR</v>
          </cell>
          <cell r="FJ14422" t="str">
            <v>Living Room/Family Room</v>
          </cell>
          <cell r="FK14422" t="str">
            <v>EISAq</v>
          </cell>
          <cell r="FL14422">
            <v>229002.264</v>
          </cell>
        </row>
        <row r="14423">
          <cell r="FI14423" t="str">
            <v>OR</v>
          </cell>
          <cell r="FJ14423" t="str">
            <v>Other</v>
          </cell>
          <cell r="FK14423" t="str">
            <v>EISAq</v>
          </cell>
          <cell r="FL14423">
            <v>108050.364</v>
          </cell>
        </row>
        <row r="14424">
          <cell r="FI14424" t="str">
            <v>OR</v>
          </cell>
          <cell r="FJ14424" t="str">
            <v>Other</v>
          </cell>
          <cell r="FK14424" t="str">
            <v>EISAx</v>
          </cell>
          <cell r="FL14424">
            <v>48380.76</v>
          </cell>
        </row>
        <row r="14425">
          <cell r="FI14425" t="str">
            <v>WA</v>
          </cell>
          <cell r="FJ14425" t="str">
            <v>Bathroom</v>
          </cell>
          <cell r="FK14425" t="str">
            <v>EISAq</v>
          </cell>
          <cell r="FL14425">
            <v>31199.895</v>
          </cell>
        </row>
        <row r="14426">
          <cell r="FI14426" t="str">
            <v>WA</v>
          </cell>
          <cell r="FJ14426" t="str">
            <v>Bathroom</v>
          </cell>
          <cell r="FK14426" t="str">
            <v>EISAx</v>
          </cell>
          <cell r="FL14426">
            <v>332798.88</v>
          </cell>
        </row>
        <row r="14427">
          <cell r="FI14427" t="str">
            <v>WA</v>
          </cell>
          <cell r="FJ14427" t="str">
            <v>Bedrooms</v>
          </cell>
          <cell r="FK14427" t="str">
            <v>EISAnqnx</v>
          </cell>
          <cell r="FL14427">
            <v>831997.2</v>
          </cell>
        </row>
        <row r="14428">
          <cell r="FI14428" t="str">
            <v>WA</v>
          </cell>
          <cell r="FJ14428" t="str">
            <v>Bedrooms</v>
          </cell>
          <cell r="FK14428" t="str">
            <v>EISAq</v>
          </cell>
          <cell r="FL14428">
            <v>62399.79</v>
          </cell>
        </row>
        <row r="14429">
          <cell r="FI14429" t="str">
            <v>WA</v>
          </cell>
          <cell r="FJ14429" t="str">
            <v>Garage</v>
          </cell>
          <cell r="FK14429" t="str">
            <v>EISAq</v>
          </cell>
          <cell r="FL14429">
            <v>31199.895</v>
          </cell>
        </row>
        <row r="14430">
          <cell r="FI14430" t="str">
            <v>WA</v>
          </cell>
          <cell r="FJ14430" t="str">
            <v>Garage</v>
          </cell>
          <cell r="FK14430" t="str">
            <v>EISAx</v>
          </cell>
          <cell r="FL14430">
            <v>311998.95</v>
          </cell>
        </row>
        <row r="14431">
          <cell r="FI14431" t="str">
            <v>WA</v>
          </cell>
          <cell r="FJ14431" t="str">
            <v>Kitchen</v>
          </cell>
          <cell r="FK14431" t="str">
            <v>EISAq</v>
          </cell>
          <cell r="FL14431">
            <v>31199.895</v>
          </cell>
        </row>
        <row r="14432">
          <cell r="FI14432" t="str">
            <v>WA</v>
          </cell>
          <cell r="FJ14432" t="str">
            <v>Kitchen</v>
          </cell>
          <cell r="FK14432" t="str">
            <v>EISAx</v>
          </cell>
          <cell r="FL14432">
            <v>83199.72</v>
          </cell>
        </row>
        <row r="14433">
          <cell r="FI14433" t="str">
            <v>WA</v>
          </cell>
          <cell r="FJ14433" t="str">
            <v>Living Room/Family Room</v>
          </cell>
          <cell r="FK14433" t="str">
            <v>EISAnqnx</v>
          </cell>
          <cell r="FL14433">
            <v>124799.58</v>
          </cell>
        </row>
        <row r="14434">
          <cell r="FI14434" t="str">
            <v>WA</v>
          </cell>
          <cell r="FJ14434" t="str">
            <v>Other</v>
          </cell>
          <cell r="FK14434" t="str">
            <v>EISAnqnx</v>
          </cell>
          <cell r="FL14434">
            <v>124799.58</v>
          </cell>
        </row>
        <row r="14435">
          <cell r="FI14435" t="str">
            <v>WA</v>
          </cell>
          <cell r="FJ14435" t="str">
            <v>Other</v>
          </cell>
          <cell r="FK14435" t="str">
            <v>EISAq</v>
          </cell>
          <cell r="FL14435">
            <v>93599.684999999998</v>
          </cell>
        </row>
        <row r="14436">
          <cell r="FI14436" t="str">
            <v>WA</v>
          </cell>
          <cell r="FJ14436" t="str">
            <v>Other</v>
          </cell>
          <cell r="FK14436" t="str">
            <v>EISAx</v>
          </cell>
          <cell r="FL14436">
            <v>332798.88</v>
          </cell>
        </row>
        <row r="14437">
          <cell r="FI14437" t="str">
            <v>ID</v>
          </cell>
          <cell r="FJ14437" t="str">
            <v>Bathroom</v>
          </cell>
          <cell r="FK14437" t="str">
            <v>EISAnqnx</v>
          </cell>
          <cell r="FL14437">
            <v>1211444.48</v>
          </cell>
        </row>
        <row r="14438">
          <cell r="FI14438" t="str">
            <v>ID</v>
          </cell>
          <cell r="FJ14438" t="str">
            <v>Bathroom</v>
          </cell>
          <cell r="FK14438" t="str">
            <v>EISAq</v>
          </cell>
          <cell r="FL14438">
            <v>681437.52</v>
          </cell>
        </row>
        <row r="14439">
          <cell r="FI14439" t="str">
            <v>ID</v>
          </cell>
          <cell r="FJ14439" t="str">
            <v>Bedrooms</v>
          </cell>
          <cell r="FK14439" t="str">
            <v>EISAnqnx</v>
          </cell>
          <cell r="FL14439">
            <v>5451500.1600000001</v>
          </cell>
        </row>
        <row r="14440">
          <cell r="FI14440" t="str">
            <v>ID</v>
          </cell>
          <cell r="FJ14440" t="str">
            <v>Bedrooms</v>
          </cell>
          <cell r="FK14440" t="str">
            <v>EISAq</v>
          </cell>
          <cell r="FL14440">
            <v>1843667.068</v>
          </cell>
        </row>
        <row r="14441">
          <cell r="FI14441" t="str">
            <v>ID</v>
          </cell>
          <cell r="FJ14441" t="str">
            <v>Bedrooms</v>
          </cell>
          <cell r="FK14441" t="str">
            <v>EISAx</v>
          </cell>
          <cell r="FL14441">
            <v>10259420.439999999</v>
          </cell>
        </row>
        <row r="14442">
          <cell r="FI14442" t="str">
            <v>ID</v>
          </cell>
          <cell r="FJ14442" t="str">
            <v>Exterior</v>
          </cell>
          <cell r="FK14442" t="str">
            <v>EISAx</v>
          </cell>
          <cell r="FL14442">
            <v>5905791.8399999999</v>
          </cell>
        </row>
        <row r="14443">
          <cell r="FI14443" t="str">
            <v>ID</v>
          </cell>
          <cell r="FJ14443" t="str">
            <v>Garage</v>
          </cell>
          <cell r="FK14443" t="str">
            <v>EISAnqnx</v>
          </cell>
          <cell r="FL14443">
            <v>1362875.04</v>
          </cell>
        </row>
        <row r="14444">
          <cell r="FI14444" t="str">
            <v>ID</v>
          </cell>
          <cell r="FJ14444" t="str">
            <v>Garage</v>
          </cell>
          <cell r="FK14444" t="str">
            <v>EISAq</v>
          </cell>
          <cell r="FL14444">
            <v>3236828.22</v>
          </cell>
        </row>
        <row r="14445">
          <cell r="FI14445" t="str">
            <v>ID</v>
          </cell>
          <cell r="FJ14445" t="str">
            <v>Garage</v>
          </cell>
          <cell r="FK14445" t="str">
            <v>EISAx</v>
          </cell>
          <cell r="FL14445">
            <v>567864.6</v>
          </cell>
        </row>
        <row r="14446">
          <cell r="FI14446" t="str">
            <v>ID</v>
          </cell>
          <cell r="FJ14446" t="str">
            <v>Kitchen</v>
          </cell>
          <cell r="FK14446" t="str">
            <v>EISAnqnx</v>
          </cell>
          <cell r="FL14446">
            <v>1022156.28</v>
          </cell>
        </row>
        <row r="14447">
          <cell r="FI14447" t="str">
            <v>ID</v>
          </cell>
          <cell r="FJ14447" t="str">
            <v>Kitchen</v>
          </cell>
          <cell r="FK14447" t="str">
            <v>EISAq</v>
          </cell>
          <cell r="FL14447">
            <v>851796.9</v>
          </cell>
        </row>
        <row r="14448">
          <cell r="FI14448" t="str">
            <v>ID</v>
          </cell>
          <cell r="FJ14448" t="str">
            <v>Kitchen</v>
          </cell>
          <cell r="FK14448" t="str">
            <v>EISAx</v>
          </cell>
          <cell r="FL14448">
            <v>8366538.4400000004</v>
          </cell>
        </row>
        <row r="14449">
          <cell r="FI14449" t="str">
            <v>ID</v>
          </cell>
          <cell r="FJ14449" t="str">
            <v>Other</v>
          </cell>
          <cell r="FK14449" t="str">
            <v>EISAnqnx</v>
          </cell>
          <cell r="FL14449">
            <v>2763607.72</v>
          </cell>
        </row>
        <row r="14450">
          <cell r="FI14450" t="str">
            <v>ID</v>
          </cell>
          <cell r="FJ14450" t="str">
            <v>Other</v>
          </cell>
          <cell r="FK14450" t="str">
            <v>EISAq</v>
          </cell>
          <cell r="FL14450">
            <v>567864.6</v>
          </cell>
        </row>
        <row r="14451">
          <cell r="FI14451" t="str">
            <v>ID</v>
          </cell>
          <cell r="FJ14451" t="str">
            <v>Other</v>
          </cell>
          <cell r="FK14451" t="str">
            <v>EISAx</v>
          </cell>
          <cell r="FL14451">
            <v>7230809.2400000002</v>
          </cell>
        </row>
        <row r="14452">
          <cell r="FI14452" t="str">
            <v>WA</v>
          </cell>
          <cell r="FJ14452" t="str">
            <v>Bathroom</v>
          </cell>
          <cell r="FK14452" t="str">
            <v>EISAnqnx</v>
          </cell>
          <cell r="FL14452">
            <v>457029.12</v>
          </cell>
        </row>
        <row r="14453">
          <cell r="FI14453" t="str">
            <v>WA</v>
          </cell>
          <cell r="FJ14453" t="str">
            <v>Bathroom</v>
          </cell>
          <cell r="FK14453" t="str">
            <v>EISAx</v>
          </cell>
          <cell r="FL14453">
            <v>476072</v>
          </cell>
        </row>
        <row r="14454">
          <cell r="FI14454" t="str">
            <v>WA</v>
          </cell>
          <cell r="FJ14454" t="str">
            <v>Bedrooms</v>
          </cell>
          <cell r="FK14454" t="str">
            <v>EISAnqnx</v>
          </cell>
          <cell r="FL14454">
            <v>1294915.8400000001</v>
          </cell>
        </row>
        <row r="14455">
          <cell r="FI14455" t="str">
            <v>WA</v>
          </cell>
          <cell r="FJ14455" t="str">
            <v>Bedrooms</v>
          </cell>
          <cell r="FK14455" t="str">
            <v>EISAq</v>
          </cell>
          <cell r="FL14455">
            <v>209471.68</v>
          </cell>
        </row>
        <row r="14456">
          <cell r="FI14456" t="str">
            <v>WA</v>
          </cell>
          <cell r="FJ14456" t="str">
            <v>Bedrooms</v>
          </cell>
          <cell r="FK14456" t="str">
            <v>EISAx</v>
          </cell>
          <cell r="FL14456">
            <v>295164.64</v>
          </cell>
        </row>
        <row r="14457">
          <cell r="FI14457" t="str">
            <v>WA</v>
          </cell>
          <cell r="FJ14457" t="str">
            <v>Exterior</v>
          </cell>
          <cell r="FK14457" t="str">
            <v>EISAnqnx</v>
          </cell>
          <cell r="FL14457">
            <v>1133051.3600000001</v>
          </cell>
        </row>
        <row r="14458">
          <cell r="FI14458" t="str">
            <v>WA</v>
          </cell>
          <cell r="FJ14458" t="str">
            <v>Exterior</v>
          </cell>
          <cell r="FK14458" t="str">
            <v>EISAq</v>
          </cell>
          <cell r="FL14458">
            <v>3075425.12</v>
          </cell>
        </row>
        <row r="14459">
          <cell r="FI14459" t="str">
            <v>WA</v>
          </cell>
          <cell r="FJ14459" t="str">
            <v>Kitchen</v>
          </cell>
          <cell r="FK14459" t="str">
            <v>EISAq</v>
          </cell>
          <cell r="FL14459">
            <v>224705.984</v>
          </cell>
        </row>
        <row r="14460">
          <cell r="FI14460" t="str">
            <v>WA</v>
          </cell>
          <cell r="FJ14460" t="str">
            <v>Kitchen</v>
          </cell>
          <cell r="FK14460" t="str">
            <v>EISAx</v>
          </cell>
          <cell r="FL14460">
            <v>123778.72</v>
          </cell>
        </row>
        <row r="14461">
          <cell r="FI14461" t="str">
            <v>WA</v>
          </cell>
          <cell r="FJ14461" t="str">
            <v>Living Room/Family Room</v>
          </cell>
          <cell r="FK14461" t="str">
            <v>EISAnqnx</v>
          </cell>
          <cell r="FL14461">
            <v>190428.79999999999</v>
          </cell>
        </row>
        <row r="14462">
          <cell r="FI14462" t="str">
            <v>WA</v>
          </cell>
          <cell r="FJ14462" t="str">
            <v>Living Room/Family Room</v>
          </cell>
          <cell r="FK14462" t="str">
            <v>EISAq</v>
          </cell>
          <cell r="FL14462">
            <v>41894.336000000003</v>
          </cell>
        </row>
        <row r="14463">
          <cell r="FI14463" t="str">
            <v>WA</v>
          </cell>
          <cell r="FJ14463" t="str">
            <v>Other</v>
          </cell>
          <cell r="FK14463" t="str">
            <v>EISAnqnx</v>
          </cell>
          <cell r="FL14463">
            <v>1628166.24</v>
          </cell>
        </row>
        <row r="14464">
          <cell r="FI14464" t="str">
            <v>WA</v>
          </cell>
          <cell r="FJ14464" t="str">
            <v>Other</v>
          </cell>
          <cell r="FK14464" t="str">
            <v>EISAq</v>
          </cell>
          <cell r="FL14464">
            <v>213280.25599999999</v>
          </cell>
        </row>
        <row r="14465">
          <cell r="FI14465" t="str">
            <v>WA</v>
          </cell>
          <cell r="FJ14465" t="str">
            <v>Other</v>
          </cell>
          <cell r="FK14465" t="str">
            <v>EISAx</v>
          </cell>
          <cell r="FL14465">
            <v>285643.2</v>
          </cell>
        </row>
        <row r="14466">
          <cell r="FI14466" t="str">
            <v>OR</v>
          </cell>
          <cell r="FJ14466" t="str">
            <v>Bathroom</v>
          </cell>
          <cell r="FK14466" t="str">
            <v>EISAnqnx</v>
          </cell>
          <cell r="FL14466">
            <v>4621916.1599999992</v>
          </cell>
        </row>
        <row r="14467">
          <cell r="FI14467" t="str">
            <v>OR</v>
          </cell>
          <cell r="FJ14467" t="str">
            <v>Bathroom</v>
          </cell>
          <cell r="FK14467" t="str">
            <v>EISAx</v>
          </cell>
          <cell r="FL14467">
            <v>1112683.52</v>
          </cell>
        </row>
        <row r="14468">
          <cell r="FI14468" t="str">
            <v>OR</v>
          </cell>
          <cell r="FJ14468" t="str">
            <v>Bedrooms</v>
          </cell>
          <cell r="FK14468" t="str">
            <v>EISAnqnx</v>
          </cell>
          <cell r="FL14468">
            <v>4450734.0800000001</v>
          </cell>
        </row>
        <row r="14469">
          <cell r="FI14469" t="str">
            <v>OR</v>
          </cell>
          <cell r="FJ14469" t="str">
            <v>Bedrooms</v>
          </cell>
          <cell r="FK14469" t="str">
            <v>EISAq</v>
          </cell>
          <cell r="FL14469">
            <v>231095.80799999999</v>
          </cell>
        </row>
        <row r="14470">
          <cell r="FI14470" t="str">
            <v>OR</v>
          </cell>
          <cell r="FJ14470" t="str">
            <v>Exterior</v>
          </cell>
          <cell r="FK14470" t="str">
            <v>EISAq</v>
          </cell>
          <cell r="FL14470">
            <v>376600.576</v>
          </cell>
        </row>
        <row r="14471">
          <cell r="FI14471" t="str">
            <v>OR</v>
          </cell>
          <cell r="FJ14471" t="str">
            <v>Exterior</v>
          </cell>
          <cell r="FK14471" t="str">
            <v>EISAx</v>
          </cell>
          <cell r="FL14471">
            <v>1198274.5599999998</v>
          </cell>
        </row>
        <row r="14472">
          <cell r="FI14472" t="str">
            <v>OR</v>
          </cell>
          <cell r="FJ14472" t="str">
            <v>Kitchen</v>
          </cell>
          <cell r="FK14472" t="str">
            <v>EISAnqnx</v>
          </cell>
          <cell r="FL14472">
            <v>2054184.96</v>
          </cell>
        </row>
        <row r="14473">
          <cell r="FI14473" t="str">
            <v>OR</v>
          </cell>
          <cell r="FJ14473" t="str">
            <v>Kitchen</v>
          </cell>
          <cell r="FK14473" t="str">
            <v>EISAx</v>
          </cell>
          <cell r="FL14473">
            <v>5007075.84</v>
          </cell>
        </row>
        <row r="14474">
          <cell r="FI14474" t="str">
            <v>OR</v>
          </cell>
          <cell r="FJ14474" t="str">
            <v>Living Room/Family Room</v>
          </cell>
          <cell r="FK14474" t="str">
            <v>EISAq</v>
          </cell>
          <cell r="FL14474">
            <v>564900.86399999994</v>
          </cell>
        </row>
        <row r="14475">
          <cell r="FI14475" t="str">
            <v>OR</v>
          </cell>
          <cell r="FJ14475" t="str">
            <v>Other</v>
          </cell>
          <cell r="FK14475" t="str">
            <v>EISAnqnx</v>
          </cell>
          <cell r="FL14475">
            <v>2054184.96</v>
          </cell>
        </row>
        <row r="14476">
          <cell r="FI14476" t="str">
            <v>OR</v>
          </cell>
          <cell r="FJ14476" t="str">
            <v>Other</v>
          </cell>
          <cell r="FK14476" t="str">
            <v>EISAq</v>
          </cell>
          <cell r="FL14476">
            <v>2379430.912</v>
          </cell>
        </row>
        <row r="14477">
          <cell r="FI14477" t="str">
            <v>WA</v>
          </cell>
          <cell r="FJ14477" t="str">
            <v>Bathroom</v>
          </cell>
          <cell r="FK14477" t="str">
            <v>EISAnqnx</v>
          </cell>
          <cell r="FL14477">
            <v>76171.520000000004</v>
          </cell>
        </row>
        <row r="14478">
          <cell r="FI14478" t="str">
            <v>WA</v>
          </cell>
          <cell r="FJ14478" t="str">
            <v>Bathroom</v>
          </cell>
          <cell r="FK14478" t="str">
            <v>EISAx</v>
          </cell>
          <cell r="FL14478">
            <v>304686.08000000002</v>
          </cell>
        </row>
        <row r="14479">
          <cell r="FI14479" t="str">
            <v>WA</v>
          </cell>
          <cell r="FJ14479" t="str">
            <v>Bedrooms</v>
          </cell>
          <cell r="FK14479" t="str">
            <v>EISAnqnx</v>
          </cell>
          <cell r="FL14479">
            <v>457029.12</v>
          </cell>
        </row>
        <row r="14480">
          <cell r="FI14480" t="str">
            <v>WA</v>
          </cell>
          <cell r="FJ14480" t="str">
            <v>Bedrooms</v>
          </cell>
          <cell r="FK14480" t="str">
            <v>EISAx</v>
          </cell>
          <cell r="FL14480">
            <v>76171.520000000004</v>
          </cell>
        </row>
        <row r="14481">
          <cell r="FI14481" t="str">
            <v>WA</v>
          </cell>
          <cell r="FJ14481" t="str">
            <v>Exterior</v>
          </cell>
          <cell r="FK14481" t="str">
            <v>EISAnqnx</v>
          </cell>
          <cell r="FL14481">
            <v>228514.56</v>
          </cell>
        </row>
        <row r="14482">
          <cell r="FI14482" t="str">
            <v>WA</v>
          </cell>
          <cell r="FJ14482" t="str">
            <v>Kitchen</v>
          </cell>
          <cell r="FK14482" t="str">
            <v>EISAnqnx</v>
          </cell>
          <cell r="FL14482">
            <v>228514.56</v>
          </cell>
        </row>
        <row r="14483">
          <cell r="FI14483" t="str">
            <v>WA</v>
          </cell>
          <cell r="FJ14483" t="str">
            <v>Living Room/Family Room</v>
          </cell>
          <cell r="FK14483" t="str">
            <v>EISAnqnx</v>
          </cell>
          <cell r="FL14483">
            <v>571286.4</v>
          </cell>
        </row>
        <row r="14484">
          <cell r="FI14484" t="str">
            <v>WA</v>
          </cell>
          <cell r="FJ14484" t="str">
            <v>Living Room/Family Room</v>
          </cell>
          <cell r="FK14484" t="str">
            <v>EISAx</v>
          </cell>
          <cell r="FL14484">
            <v>714108</v>
          </cell>
        </row>
        <row r="14485">
          <cell r="FI14485" t="str">
            <v>WA</v>
          </cell>
          <cell r="FJ14485" t="str">
            <v>Other</v>
          </cell>
          <cell r="FK14485" t="str">
            <v>EISAnqnx</v>
          </cell>
          <cell r="FL14485">
            <v>1637687.68</v>
          </cell>
        </row>
        <row r="14486">
          <cell r="FI14486" t="str">
            <v>OR</v>
          </cell>
          <cell r="FJ14486" t="str">
            <v>Bathroom</v>
          </cell>
          <cell r="FK14486" t="str">
            <v>EISAnqnx</v>
          </cell>
          <cell r="FL14486">
            <v>2975380.1999999997</v>
          </cell>
        </row>
        <row r="14487">
          <cell r="FI14487" t="str">
            <v>OR</v>
          </cell>
          <cell r="FJ14487" t="str">
            <v>Bedrooms</v>
          </cell>
          <cell r="FK14487" t="str">
            <v>EISAnqnx</v>
          </cell>
          <cell r="FL14487">
            <v>3471276.9</v>
          </cell>
        </row>
        <row r="14488">
          <cell r="FI14488" t="str">
            <v>OR</v>
          </cell>
          <cell r="FJ14488" t="str">
            <v>Exterior</v>
          </cell>
          <cell r="FK14488" t="str">
            <v>EISAx</v>
          </cell>
          <cell r="FL14488">
            <v>3843199.4249999998</v>
          </cell>
        </row>
        <row r="14489">
          <cell r="FI14489" t="str">
            <v>OR</v>
          </cell>
          <cell r="FJ14489" t="str">
            <v>Kitchen</v>
          </cell>
          <cell r="FK14489" t="str">
            <v>EISAnqnx</v>
          </cell>
          <cell r="FL14489">
            <v>2975380.1999999997</v>
          </cell>
        </row>
        <row r="14490">
          <cell r="FI14490" t="str">
            <v>OR</v>
          </cell>
          <cell r="FJ14490" t="str">
            <v>Kitchen</v>
          </cell>
          <cell r="FK14490" t="str">
            <v>EISAq</v>
          </cell>
          <cell r="FL14490">
            <v>2115825.92</v>
          </cell>
        </row>
        <row r="14491">
          <cell r="FI14491" t="str">
            <v>OR</v>
          </cell>
          <cell r="FJ14491" t="str">
            <v>Living Room/Family Room</v>
          </cell>
          <cell r="FK14491" t="str">
            <v>EISAnqnx</v>
          </cell>
          <cell r="FL14491">
            <v>991793.39999999991</v>
          </cell>
        </row>
        <row r="14492">
          <cell r="FI14492" t="str">
            <v>OR</v>
          </cell>
          <cell r="FJ14492" t="str">
            <v>Living Room/Family Room</v>
          </cell>
          <cell r="FK14492" t="str">
            <v>EISAx</v>
          </cell>
          <cell r="FL14492">
            <v>2644782.4</v>
          </cell>
        </row>
        <row r="14493">
          <cell r="FI14493" t="str">
            <v>OR</v>
          </cell>
          <cell r="FJ14493" t="str">
            <v>Other</v>
          </cell>
          <cell r="FK14493" t="str">
            <v>EISAq</v>
          </cell>
          <cell r="FL14493">
            <v>1586869.44</v>
          </cell>
        </row>
        <row r="14494">
          <cell r="FI14494" t="str">
            <v>WA</v>
          </cell>
          <cell r="FJ14494" t="str">
            <v>Bathroom</v>
          </cell>
          <cell r="FK14494" t="str">
            <v>EISAnqnx</v>
          </cell>
          <cell r="FL14494">
            <v>1763834.064</v>
          </cell>
        </row>
        <row r="14495">
          <cell r="FI14495" t="str">
            <v>WA</v>
          </cell>
          <cell r="FJ14495" t="str">
            <v>Bathroom</v>
          </cell>
          <cell r="FK14495" t="str">
            <v>EISAq</v>
          </cell>
          <cell r="FL14495">
            <v>249599.16</v>
          </cell>
        </row>
        <row r="14496">
          <cell r="FI14496" t="str">
            <v>WA</v>
          </cell>
          <cell r="FJ14496" t="str">
            <v>Bedrooms</v>
          </cell>
          <cell r="FK14496" t="str">
            <v>EISAnqnx</v>
          </cell>
          <cell r="FL14496">
            <v>665597.76</v>
          </cell>
        </row>
        <row r="14497">
          <cell r="FI14497" t="str">
            <v>WA</v>
          </cell>
          <cell r="FJ14497" t="str">
            <v>Bedrooms</v>
          </cell>
          <cell r="FK14497" t="str">
            <v>EISAq</v>
          </cell>
          <cell r="FL14497">
            <v>499198.32</v>
          </cell>
        </row>
        <row r="14498">
          <cell r="FI14498" t="str">
            <v>WA</v>
          </cell>
          <cell r="FJ14498" t="str">
            <v>Exterior</v>
          </cell>
          <cell r="FK14498" t="str">
            <v>EISAq</v>
          </cell>
          <cell r="FL14498">
            <v>1763834.064</v>
          </cell>
        </row>
        <row r="14499">
          <cell r="FI14499" t="str">
            <v>WA</v>
          </cell>
          <cell r="FJ14499" t="str">
            <v>Kitchen</v>
          </cell>
          <cell r="FK14499" t="str">
            <v>EISAnqnx</v>
          </cell>
          <cell r="FL14499">
            <v>124799.58</v>
          </cell>
        </row>
        <row r="14500">
          <cell r="FI14500" t="str">
            <v>WA</v>
          </cell>
          <cell r="FJ14500" t="str">
            <v>Kitchen</v>
          </cell>
          <cell r="FK14500" t="str">
            <v>EISAq</v>
          </cell>
          <cell r="FL14500">
            <v>218399.26499999998</v>
          </cell>
        </row>
        <row r="14501">
          <cell r="FI14501" t="str">
            <v>WA</v>
          </cell>
          <cell r="FJ14501" t="str">
            <v>Living Room/Family Room</v>
          </cell>
          <cell r="FK14501" t="str">
            <v>EISAnqnx</v>
          </cell>
          <cell r="FL14501">
            <v>249599.16</v>
          </cell>
        </row>
        <row r="14502">
          <cell r="FI14502" t="str">
            <v>WA</v>
          </cell>
          <cell r="FJ14502" t="str">
            <v>Living Room/Family Room</v>
          </cell>
          <cell r="FK14502" t="str">
            <v>EISAq</v>
          </cell>
          <cell r="FL14502">
            <v>343198.84499999997</v>
          </cell>
        </row>
        <row r="14503">
          <cell r="FI14503" t="str">
            <v>WA</v>
          </cell>
          <cell r="FJ14503" t="str">
            <v>Living Room/Family Room</v>
          </cell>
          <cell r="FK14503" t="str">
            <v>EISAx</v>
          </cell>
          <cell r="FL14503">
            <v>540798.17999999993</v>
          </cell>
        </row>
        <row r="14504">
          <cell r="FI14504" t="str">
            <v>WA</v>
          </cell>
          <cell r="FJ14504" t="str">
            <v>Other</v>
          </cell>
          <cell r="FK14504" t="str">
            <v>EISAnqnx</v>
          </cell>
          <cell r="FL14504">
            <v>873597.05999999994</v>
          </cell>
        </row>
        <row r="14505">
          <cell r="FI14505" t="str">
            <v>WA</v>
          </cell>
          <cell r="FJ14505" t="str">
            <v>Other</v>
          </cell>
          <cell r="FK14505" t="str">
            <v>EISAq</v>
          </cell>
          <cell r="FL14505">
            <v>713437.59899999993</v>
          </cell>
        </row>
        <row r="14506">
          <cell r="FI14506" t="str">
            <v>MT</v>
          </cell>
          <cell r="FJ14506" t="str">
            <v>Bathroom</v>
          </cell>
          <cell r="FK14506" t="str">
            <v>EISAq</v>
          </cell>
          <cell r="FL14506">
            <v>219778.36800000002</v>
          </cell>
        </row>
        <row r="14507">
          <cell r="FI14507" t="str">
            <v>MT</v>
          </cell>
          <cell r="FJ14507" t="str">
            <v>Bathroom</v>
          </cell>
          <cell r="FK14507" t="str">
            <v>EISAx</v>
          </cell>
          <cell r="FL14507">
            <v>978700.54500000004</v>
          </cell>
        </row>
        <row r="14508">
          <cell r="FI14508" t="str">
            <v>MT</v>
          </cell>
          <cell r="FJ14508" t="str">
            <v>Bedrooms</v>
          </cell>
          <cell r="FK14508" t="str">
            <v>EISAq</v>
          </cell>
          <cell r="FL14508">
            <v>45787.16</v>
          </cell>
        </row>
        <row r="14509">
          <cell r="FI14509" t="str">
            <v>MT</v>
          </cell>
          <cell r="FJ14509" t="str">
            <v>Bedrooms</v>
          </cell>
          <cell r="FK14509" t="str">
            <v>EISAx</v>
          </cell>
          <cell r="FL14509">
            <v>732594.56</v>
          </cell>
        </row>
        <row r="14510">
          <cell r="FI14510" t="str">
            <v>MT</v>
          </cell>
          <cell r="FJ14510" t="str">
            <v>Exterior</v>
          </cell>
          <cell r="FK14510" t="str">
            <v>EISAnqnx</v>
          </cell>
          <cell r="FL14510">
            <v>744041.35000000009</v>
          </cell>
        </row>
        <row r="14511">
          <cell r="FI14511" t="str">
            <v>MT</v>
          </cell>
          <cell r="FJ14511" t="str">
            <v>Garage</v>
          </cell>
          <cell r="FK14511" t="str">
            <v>EISAnqnx</v>
          </cell>
          <cell r="FL14511">
            <v>1133232.2100000002</v>
          </cell>
        </row>
        <row r="14512">
          <cell r="FI14512" t="str">
            <v>MT</v>
          </cell>
          <cell r="FJ14512" t="str">
            <v>Garage</v>
          </cell>
          <cell r="FK14512" t="str">
            <v>EISAq</v>
          </cell>
          <cell r="FL14512">
            <v>2380932.3200000003</v>
          </cell>
        </row>
        <row r="14513">
          <cell r="FI14513" t="str">
            <v>MT</v>
          </cell>
          <cell r="FJ14513" t="str">
            <v>Kitchen</v>
          </cell>
          <cell r="FK14513" t="str">
            <v>EISAq</v>
          </cell>
          <cell r="FL14513">
            <v>125914.69</v>
          </cell>
        </row>
        <row r="14514">
          <cell r="FI14514" t="str">
            <v>MT</v>
          </cell>
          <cell r="FJ14514" t="str">
            <v>Living Room/Family Room</v>
          </cell>
          <cell r="FK14514" t="str">
            <v>EISAnqnx</v>
          </cell>
          <cell r="FL14514">
            <v>343403.7</v>
          </cell>
        </row>
        <row r="14515">
          <cell r="FI14515" t="str">
            <v>MT</v>
          </cell>
          <cell r="FJ14515" t="str">
            <v>Living Room/Family Room</v>
          </cell>
          <cell r="FK14515" t="str">
            <v>EISAx</v>
          </cell>
          <cell r="FL14515">
            <v>366297.28</v>
          </cell>
        </row>
        <row r="14516">
          <cell r="FI14516" t="str">
            <v>MT</v>
          </cell>
          <cell r="FJ14516" t="str">
            <v>Other</v>
          </cell>
          <cell r="FK14516" t="str">
            <v>EISAnqnx</v>
          </cell>
          <cell r="FL14516">
            <v>618126.66</v>
          </cell>
        </row>
        <row r="14517">
          <cell r="FI14517" t="str">
            <v>MT</v>
          </cell>
          <cell r="FJ14517" t="str">
            <v>Other</v>
          </cell>
          <cell r="FK14517" t="str">
            <v>EISAq</v>
          </cell>
          <cell r="FL14517">
            <v>1601405.9210000001</v>
          </cell>
        </row>
        <row r="14518">
          <cell r="FI14518" t="str">
            <v>MT</v>
          </cell>
          <cell r="FJ14518" t="str">
            <v>Other</v>
          </cell>
          <cell r="FK14518" t="str">
            <v>EISAx</v>
          </cell>
          <cell r="FL14518">
            <v>686807.4</v>
          </cell>
        </row>
        <row r="14519">
          <cell r="FI14519" t="str">
            <v>ID</v>
          </cell>
          <cell r="FJ14519" t="str">
            <v>Bathroom</v>
          </cell>
          <cell r="FK14519" t="str">
            <v>EISAnqnx</v>
          </cell>
          <cell r="FL14519">
            <v>47698.6</v>
          </cell>
        </row>
        <row r="14520">
          <cell r="FI14520" t="str">
            <v>ID</v>
          </cell>
          <cell r="FJ14520" t="str">
            <v>Bedrooms</v>
          </cell>
          <cell r="FK14520" t="str">
            <v>EISAx</v>
          </cell>
          <cell r="FL14520">
            <v>125208.825</v>
          </cell>
        </row>
        <row r="14521">
          <cell r="FI14521" t="str">
            <v>ID</v>
          </cell>
          <cell r="FJ14521" t="str">
            <v>Exterior</v>
          </cell>
          <cell r="FK14521" t="str">
            <v>EISAnqnx</v>
          </cell>
          <cell r="FL14521">
            <v>143095.79999999999</v>
          </cell>
        </row>
        <row r="14522">
          <cell r="FI14522" t="str">
            <v>ID</v>
          </cell>
          <cell r="FJ14522" t="str">
            <v>Kitchen</v>
          </cell>
          <cell r="FK14522" t="str">
            <v>EISAnqnx</v>
          </cell>
          <cell r="FL14522">
            <v>47698.6</v>
          </cell>
        </row>
        <row r="14523">
          <cell r="FI14523" t="str">
            <v>ID</v>
          </cell>
          <cell r="FJ14523" t="str">
            <v>Living Room/Family Room</v>
          </cell>
          <cell r="FK14523" t="str">
            <v>EISAnqnx</v>
          </cell>
          <cell r="FL14523">
            <v>232530.67499999999</v>
          </cell>
        </row>
        <row r="14524">
          <cell r="FI14524" t="str">
            <v>ID</v>
          </cell>
          <cell r="FJ14524" t="str">
            <v>Other</v>
          </cell>
          <cell r="FK14524" t="str">
            <v>EISAnqnx</v>
          </cell>
          <cell r="FL14524">
            <v>47698.6</v>
          </cell>
        </row>
        <row r="14525">
          <cell r="FI14525" t="str">
            <v>ID</v>
          </cell>
          <cell r="FJ14525" t="str">
            <v>Other</v>
          </cell>
          <cell r="FK14525" t="str">
            <v>EISAq</v>
          </cell>
          <cell r="FL14525">
            <v>17886.974999999999</v>
          </cell>
        </row>
        <row r="14526">
          <cell r="FI14526" t="str">
            <v>WA</v>
          </cell>
          <cell r="FJ14526" t="str">
            <v>Bathroom</v>
          </cell>
          <cell r="FK14526" t="str">
            <v>EISAnqnx</v>
          </cell>
          <cell r="FL14526">
            <v>266600.32000000001</v>
          </cell>
        </row>
        <row r="14527">
          <cell r="FI14527" t="str">
            <v>WA</v>
          </cell>
          <cell r="FJ14527" t="str">
            <v>Bedrooms</v>
          </cell>
          <cell r="FK14527" t="str">
            <v>EISAnqnx</v>
          </cell>
          <cell r="FL14527">
            <v>457029.12</v>
          </cell>
        </row>
        <row r="14528">
          <cell r="FI14528" t="str">
            <v>WA</v>
          </cell>
          <cell r="FJ14528" t="str">
            <v>Bedrooms</v>
          </cell>
          <cell r="FK14528" t="str">
            <v>EISAq</v>
          </cell>
          <cell r="FL14528">
            <v>335154.68800000002</v>
          </cell>
        </row>
        <row r="14529">
          <cell r="FI14529" t="str">
            <v>WA</v>
          </cell>
          <cell r="FJ14529" t="str">
            <v>Exterior</v>
          </cell>
          <cell r="FK14529" t="str">
            <v>EISAnqnx</v>
          </cell>
          <cell r="FL14529">
            <v>457029.12</v>
          </cell>
        </row>
        <row r="14530">
          <cell r="FI14530" t="str">
            <v>WA</v>
          </cell>
          <cell r="FJ14530" t="str">
            <v>Exterior</v>
          </cell>
          <cell r="FK14530" t="str">
            <v>EISAx</v>
          </cell>
          <cell r="FL14530">
            <v>571286.4</v>
          </cell>
        </row>
        <row r="14531">
          <cell r="FI14531" t="str">
            <v>WA</v>
          </cell>
          <cell r="FJ14531" t="str">
            <v>Garage</v>
          </cell>
          <cell r="FK14531" t="str">
            <v>EISAq</v>
          </cell>
          <cell r="FL14531">
            <v>293260.35200000001</v>
          </cell>
        </row>
        <row r="14532">
          <cell r="FI14532" t="str">
            <v>WA</v>
          </cell>
          <cell r="FJ14532" t="str">
            <v>Kitchen</v>
          </cell>
          <cell r="FK14532" t="str">
            <v>EISAnqnx</v>
          </cell>
          <cell r="FL14532">
            <v>914058.23999999999</v>
          </cell>
        </row>
        <row r="14533">
          <cell r="FI14533" t="str">
            <v>WA</v>
          </cell>
          <cell r="FJ14533" t="str">
            <v>Kitchen</v>
          </cell>
          <cell r="FK14533" t="str">
            <v>EISAq</v>
          </cell>
          <cell r="FL14533">
            <v>76171.520000000004</v>
          </cell>
        </row>
        <row r="14534">
          <cell r="FI14534" t="str">
            <v>WA</v>
          </cell>
          <cell r="FJ14534" t="str">
            <v>Living Room/Family Room</v>
          </cell>
          <cell r="FK14534" t="str">
            <v>EISAnqnx</v>
          </cell>
          <cell r="FL14534">
            <v>457029.12</v>
          </cell>
        </row>
        <row r="14535">
          <cell r="FI14535" t="str">
            <v>WA</v>
          </cell>
          <cell r="FJ14535" t="str">
            <v>Living Room/Family Room</v>
          </cell>
          <cell r="FK14535" t="str">
            <v>EISAq</v>
          </cell>
          <cell r="FL14535">
            <v>451316.25599999999</v>
          </cell>
        </row>
        <row r="14536">
          <cell r="FI14536" t="str">
            <v>WA</v>
          </cell>
          <cell r="FJ14536" t="str">
            <v>Living Room/Family Room</v>
          </cell>
          <cell r="FK14536" t="str">
            <v>EISAx</v>
          </cell>
          <cell r="FL14536">
            <v>428464.8</v>
          </cell>
        </row>
        <row r="14537">
          <cell r="FI14537" t="str">
            <v>WA</v>
          </cell>
          <cell r="FJ14537" t="str">
            <v>Other</v>
          </cell>
          <cell r="FK14537" t="str">
            <v>EISAnqnx</v>
          </cell>
          <cell r="FL14537">
            <v>342771.84</v>
          </cell>
        </row>
        <row r="14538">
          <cell r="FI14538" t="str">
            <v>WA</v>
          </cell>
          <cell r="FJ14538" t="str">
            <v>Other</v>
          </cell>
          <cell r="FK14538" t="str">
            <v>EISAq</v>
          </cell>
          <cell r="FL14538">
            <v>588424.99199999997</v>
          </cell>
        </row>
        <row r="14539">
          <cell r="FI14539" t="str">
            <v>WA</v>
          </cell>
          <cell r="FJ14539" t="str">
            <v>Bathroom</v>
          </cell>
          <cell r="FK14539" t="str">
            <v>EISAnqnx</v>
          </cell>
          <cell r="FL14539">
            <v>571286.4</v>
          </cell>
        </row>
        <row r="14540">
          <cell r="FI14540" t="str">
            <v>WA</v>
          </cell>
          <cell r="FJ14540" t="str">
            <v>Bathroom</v>
          </cell>
          <cell r="FK14540" t="str">
            <v>EISAq</v>
          </cell>
          <cell r="FL14540">
            <v>114257.28</v>
          </cell>
        </row>
        <row r="14541">
          <cell r="FI14541" t="str">
            <v>WA</v>
          </cell>
          <cell r="FJ14541" t="str">
            <v>Bedrooms</v>
          </cell>
          <cell r="FK14541" t="str">
            <v>EISAnqnx</v>
          </cell>
          <cell r="FL14541">
            <v>228514.56</v>
          </cell>
        </row>
        <row r="14542">
          <cell r="FI14542" t="str">
            <v>WA</v>
          </cell>
          <cell r="FJ14542" t="str">
            <v>Bedrooms</v>
          </cell>
          <cell r="FK14542" t="str">
            <v>EISAq</v>
          </cell>
          <cell r="FL14542">
            <v>613180.73600000003</v>
          </cell>
        </row>
        <row r="14543">
          <cell r="FI14543" t="str">
            <v>WA</v>
          </cell>
          <cell r="FJ14543" t="str">
            <v>Exterior</v>
          </cell>
          <cell r="FK14543" t="str">
            <v>EISAq</v>
          </cell>
          <cell r="FL14543">
            <v>121874.432</v>
          </cell>
        </row>
        <row r="14544">
          <cell r="FI14544" t="str">
            <v>WA</v>
          </cell>
          <cell r="FJ14544" t="str">
            <v>Exterior</v>
          </cell>
          <cell r="FK14544" t="str">
            <v>EISAx</v>
          </cell>
          <cell r="FL14544">
            <v>571286.4</v>
          </cell>
        </row>
        <row r="14545">
          <cell r="FI14545" t="str">
            <v>WA</v>
          </cell>
          <cell r="FJ14545" t="str">
            <v>Kitchen</v>
          </cell>
          <cell r="FK14545" t="str">
            <v>EISAq</v>
          </cell>
          <cell r="FL14545">
            <v>445603.39199999999</v>
          </cell>
        </row>
        <row r="14546">
          <cell r="FI14546" t="str">
            <v>WA</v>
          </cell>
          <cell r="FJ14546" t="str">
            <v>Living Room/Family Room</v>
          </cell>
          <cell r="FK14546" t="str">
            <v>EISAq</v>
          </cell>
          <cell r="FL14546">
            <v>396091.90399999998</v>
          </cell>
        </row>
        <row r="14547">
          <cell r="FI14547" t="str">
            <v>WA</v>
          </cell>
          <cell r="FJ14547" t="str">
            <v>Other</v>
          </cell>
          <cell r="FK14547" t="str">
            <v>EISAnqnx</v>
          </cell>
          <cell r="FL14547">
            <v>228514.56</v>
          </cell>
        </row>
        <row r="14548">
          <cell r="FI14548" t="str">
            <v>WA</v>
          </cell>
          <cell r="FJ14548" t="str">
            <v>Other</v>
          </cell>
          <cell r="FK14548" t="str">
            <v>EISAq</v>
          </cell>
          <cell r="FL14548">
            <v>209471.68</v>
          </cell>
        </row>
        <row r="14549">
          <cell r="FI14549" t="str">
            <v>MT</v>
          </cell>
          <cell r="FJ14549" t="str">
            <v>Bathroom</v>
          </cell>
          <cell r="FK14549" t="str">
            <v>EISAnqnx</v>
          </cell>
          <cell r="FL14549">
            <v>1533869.86</v>
          </cell>
        </row>
        <row r="14550">
          <cell r="FI14550" t="str">
            <v>MT</v>
          </cell>
          <cell r="FJ14550" t="str">
            <v>Bedrooms</v>
          </cell>
          <cell r="FK14550" t="str">
            <v>EISAnqnx</v>
          </cell>
          <cell r="FL14550">
            <v>595233.08000000007</v>
          </cell>
        </row>
        <row r="14551">
          <cell r="FI14551" t="str">
            <v>MT</v>
          </cell>
          <cell r="FJ14551" t="str">
            <v>Bedrooms</v>
          </cell>
          <cell r="FK14551" t="str">
            <v>EISAx</v>
          </cell>
          <cell r="FL14551">
            <v>137361.48000000001</v>
          </cell>
        </row>
        <row r="14552">
          <cell r="FI14552" t="str">
            <v>MT</v>
          </cell>
          <cell r="FJ14552" t="str">
            <v>Exterior</v>
          </cell>
          <cell r="FK14552" t="str">
            <v>EISAnqnx</v>
          </cell>
          <cell r="FL14552">
            <v>137361.48000000001</v>
          </cell>
        </row>
        <row r="14553">
          <cell r="FI14553" t="str">
            <v>MT</v>
          </cell>
          <cell r="FJ14553" t="str">
            <v>Kitchen</v>
          </cell>
          <cell r="FK14553" t="str">
            <v>EISAx</v>
          </cell>
          <cell r="FL14553">
            <v>372020.67500000005</v>
          </cell>
        </row>
        <row r="14554">
          <cell r="FI14554" t="str">
            <v>MT</v>
          </cell>
          <cell r="FJ14554" t="str">
            <v>Living Room/Family Room</v>
          </cell>
          <cell r="FK14554" t="str">
            <v>EISAnqnx</v>
          </cell>
          <cell r="FL14554">
            <v>343403.7</v>
          </cell>
        </row>
        <row r="14555">
          <cell r="FI14555" t="str">
            <v>MT</v>
          </cell>
          <cell r="FJ14555" t="str">
            <v>Living Room/Family Room</v>
          </cell>
          <cell r="FK14555" t="str">
            <v>EISAx</v>
          </cell>
          <cell r="FL14555">
            <v>160255.06</v>
          </cell>
        </row>
        <row r="14556">
          <cell r="FI14556" t="str">
            <v>MT</v>
          </cell>
          <cell r="FJ14556" t="str">
            <v>Other</v>
          </cell>
          <cell r="FK14556" t="str">
            <v>EISAnqnx</v>
          </cell>
          <cell r="FL14556">
            <v>343403.7</v>
          </cell>
        </row>
        <row r="14557">
          <cell r="FI14557" t="str">
            <v>MT</v>
          </cell>
          <cell r="FJ14557" t="str">
            <v>Other</v>
          </cell>
          <cell r="FK14557" t="str">
            <v>EISAq</v>
          </cell>
          <cell r="FL14557">
            <v>288459.10800000001</v>
          </cell>
        </row>
        <row r="14558">
          <cell r="FI14558" t="str">
            <v>MT</v>
          </cell>
          <cell r="FJ14558" t="str">
            <v>Other</v>
          </cell>
          <cell r="FK14558" t="str">
            <v>EISAx</v>
          </cell>
          <cell r="FL14558">
            <v>91574.32</v>
          </cell>
        </row>
        <row r="14559">
          <cell r="FI14559" t="str">
            <v>OR</v>
          </cell>
          <cell r="FJ14559" t="str">
            <v>Bathroom</v>
          </cell>
          <cell r="FK14559" t="str">
            <v>EISAnqnx</v>
          </cell>
          <cell r="FL14559">
            <v>483807.6</v>
          </cell>
        </row>
        <row r="14560">
          <cell r="FI14560" t="str">
            <v>OR</v>
          </cell>
          <cell r="FJ14560" t="str">
            <v>Bedrooms</v>
          </cell>
          <cell r="FK14560" t="str">
            <v>EISAnqnx</v>
          </cell>
          <cell r="FL14560">
            <v>387046.08</v>
          </cell>
        </row>
        <row r="14561">
          <cell r="FI14561" t="str">
            <v>OR</v>
          </cell>
          <cell r="FJ14561" t="str">
            <v>Bedrooms</v>
          </cell>
          <cell r="FK14561" t="str">
            <v>EISAx</v>
          </cell>
          <cell r="FL14561">
            <v>40317.300000000003</v>
          </cell>
        </row>
        <row r="14562">
          <cell r="FI14562" t="str">
            <v>OR</v>
          </cell>
          <cell r="FJ14562" t="str">
            <v>Exterior</v>
          </cell>
          <cell r="FK14562" t="str">
            <v>EISAq</v>
          </cell>
          <cell r="FL14562">
            <v>162881.89199999999</v>
          </cell>
        </row>
        <row r="14563">
          <cell r="FI14563" t="str">
            <v>OR</v>
          </cell>
          <cell r="FJ14563" t="str">
            <v>Kitchen</v>
          </cell>
          <cell r="FK14563" t="str">
            <v>EISAq</v>
          </cell>
          <cell r="FL14563">
            <v>309636.864</v>
          </cell>
        </row>
        <row r="14564">
          <cell r="FI14564" t="str">
            <v>OR</v>
          </cell>
          <cell r="FJ14564" t="str">
            <v>Kitchen</v>
          </cell>
          <cell r="FK14564" t="str">
            <v>EISAx</v>
          </cell>
          <cell r="FL14564">
            <v>104824.98</v>
          </cell>
        </row>
        <row r="14565">
          <cell r="FI14565" t="str">
            <v>OR</v>
          </cell>
          <cell r="FJ14565" t="str">
            <v>Living Room/Family Room</v>
          </cell>
          <cell r="FK14565" t="str">
            <v>EISAnqnx</v>
          </cell>
          <cell r="FL14565">
            <v>1032122.88</v>
          </cell>
        </row>
        <row r="14566">
          <cell r="FI14566" t="str">
            <v>OR</v>
          </cell>
          <cell r="FJ14566" t="str">
            <v>Living Room/Family Room</v>
          </cell>
          <cell r="FK14566" t="str">
            <v>EISAq</v>
          </cell>
          <cell r="FL14566">
            <v>116113.82399999999</v>
          </cell>
        </row>
        <row r="14567">
          <cell r="FI14567" t="str">
            <v>OR</v>
          </cell>
          <cell r="FJ14567" t="str">
            <v>Other</v>
          </cell>
          <cell r="FK14567" t="str">
            <v>EISAnqnx</v>
          </cell>
          <cell r="FL14567">
            <v>1773961.2</v>
          </cell>
        </row>
        <row r="14568">
          <cell r="FI14568" t="str">
            <v>OR</v>
          </cell>
          <cell r="FJ14568" t="str">
            <v>Other</v>
          </cell>
          <cell r="FK14568" t="str">
            <v>EISAq</v>
          </cell>
          <cell r="FL14568">
            <v>438652.22399999999</v>
          </cell>
        </row>
        <row r="14569">
          <cell r="FI14569" t="str">
            <v>OR</v>
          </cell>
          <cell r="FJ14569" t="str">
            <v>Other</v>
          </cell>
          <cell r="FK14569" t="str">
            <v>EISAx</v>
          </cell>
          <cell r="FL14569">
            <v>403173</v>
          </cell>
        </row>
        <row r="14570">
          <cell r="FI14570" t="str">
            <v>OR</v>
          </cell>
          <cell r="FJ14570" t="str">
            <v>Bathroom</v>
          </cell>
          <cell r="FK14570" t="str">
            <v>EISAq</v>
          </cell>
          <cell r="FL14570">
            <v>181828.78999999998</v>
          </cell>
        </row>
        <row r="14571">
          <cell r="FI14571" t="str">
            <v>OR</v>
          </cell>
          <cell r="FJ14571" t="str">
            <v>Bathroom</v>
          </cell>
          <cell r="FK14571" t="str">
            <v>EISAx</v>
          </cell>
          <cell r="FL14571">
            <v>743845.04999999993</v>
          </cell>
        </row>
        <row r="14572">
          <cell r="FI14572" t="str">
            <v>OR</v>
          </cell>
          <cell r="FJ14572" t="str">
            <v>Bedrooms</v>
          </cell>
          <cell r="FK14572" t="str">
            <v>EISAq</v>
          </cell>
          <cell r="FL14572">
            <v>3958908.6549999998</v>
          </cell>
        </row>
        <row r="14573">
          <cell r="FI14573" t="str">
            <v>OR</v>
          </cell>
          <cell r="FJ14573" t="str">
            <v>Bedrooms</v>
          </cell>
          <cell r="FK14573" t="str">
            <v>EISAx</v>
          </cell>
          <cell r="FL14573">
            <v>1859612.625</v>
          </cell>
        </row>
        <row r="14574">
          <cell r="FI14574" t="str">
            <v>OR</v>
          </cell>
          <cell r="FJ14574" t="str">
            <v>Exterior</v>
          </cell>
          <cell r="FK14574" t="str">
            <v>EISAq</v>
          </cell>
          <cell r="FL14574">
            <v>181828.78999999998</v>
          </cell>
        </row>
        <row r="14575">
          <cell r="FI14575" t="str">
            <v>OR</v>
          </cell>
          <cell r="FJ14575" t="str">
            <v>Kitchen</v>
          </cell>
          <cell r="FK14575" t="str">
            <v>EISAq</v>
          </cell>
          <cell r="FL14575">
            <v>1090972.74</v>
          </cell>
        </row>
        <row r="14576">
          <cell r="FI14576" t="str">
            <v>OR</v>
          </cell>
          <cell r="FJ14576" t="str">
            <v>Living Room/Family Room</v>
          </cell>
          <cell r="FK14576" t="str">
            <v>EISAnqnx</v>
          </cell>
          <cell r="FL14576">
            <v>495896.69999999995</v>
          </cell>
        </row>
        <row r="14577">
          <cell r="FI14577" t="str">
            <v>OR</v>
          </cell>
          <cell r="FJ14577" t="str">
            <v>Living Room/Family Room</v>
          </cell>
          <cell r="FK14577" t="str">
            <v>EISAq</v>
          </cell>
          <cell r="FL14577">
            <v>1818287.9</v>
          </cell>
        </row>
        <row r="14578">
          <cell r="FI14578" t="str">
            <v>OR</v>
          </cell>
          <cell r="FJ14578" t="str">
            <v>Living Room/Family Room</v>
          </cell>
          <cell r="FK14578" t="str">
            <v>EISAx</v>
          </cell>
          <cell r="FL14578">
            <v>1900937.3499999999</v>
          </cell>
        </row>
        <row r="14579">
          <cell r="FI14579" t="str">
            <v>OR</v>
          </cell>
          <cell r="FJ14579" t="str">
            <v>Other</v>
          </cell>
          <cell r="FK14579" t="str">
            <v>EISAnqnx</v>
          </cell>
          <cell r="FL14579">
            <v>1322391.2</v>
          </cell>
        </row>
        <row r="14580">
          <cell r="FI14580" t="str">
            <v>OR</v>
          </cell>
          <cell r="FJ14580" t="str">
            <v>Other</v>
          </cell>
          <cell r="FK14580" t="str">
            <v>EISAq</v>
          </cell>
          <cell r="FL14580">
            <v>2909260.6399999997</v>
          </cell>
        </row>
        <row r="14581">
          <cell r="FI14581" t="str">
            <v>MT</v>
          </cell>
          <cell r="FJ14581" t="str">
            <v>Bathroom</v>
          </cell>
          <cell r="FK14581" t="str">
            <v>EISAq</v>
          </cell>
          <cell r="FL14581">
            <v>154531.66500000001</v>
          </cell>
        </row>
        <row r="14582">
          <cell r="FI14582" t="str">
            <v>MT</v>
          </cell>
          <cell r="FJ14582" t="str">
            <v>Bedrooms</v>
          </cell>
          <cell r="FK14582" t="str">
            <v>EISAnqnx</v>
          </cell>
          <cell r="FL14582">
            <v>206042.22000000003</v>
          </cell>
        </row>
        <row r="14583">
          <cell r="FI14583" t="str">
            <v>MT</v>
          </cell>
          <cell r="FJ14583" t="str">
            <v>Bedrooms</v>
          </cell>
          <cell r="FK14583" t="str">
            <v>EISAq</v>
          </cell>
          <cell r="FL14583">
            <v>68680.740000000005</v>
          </cell>
        </row>
        <row r="14584">
          <cell r="FI14584" t="str">
            <v>MT</v>
          </cell>
          <cell r="FJ14584" t="str">
            <v>Garage</v>
          </cell>
          <cell r="FK14584" t="str">
            <v>EISAq</v>
          </cell>
          <cell r="FL14584">
            <v>96153.036000000007</v>
          </cell>
        </row>
        <row r="14585">
          <cell r="FI14585" t="str">
            <v>MT</v>
          </cell>
          <cell r="FJ14585" t="str">
            <v>Kitchen</v>
          </cell>
          <cell r="FK14585" t="str">
            <v>EISAnqnx</v>
          </cell>
          <cell r="FL14585">
            <v>148808.27000000002</v>
          </cell>
        </row>
        <row r="14586">
          <cell r="FI14586" t="str">
            <v>MT</v>
          </cell>
          <cell r="FJ14586" t="str">
            <v>Kitchen</v>
          </cell>
          <cell r="FK14586" t="str">
            <v>EISAq</v>
          </cell>
          <cell r="FL14586">
            <v>51510.555000000008</v>
          </cell>
        </row>
        <row r="14587">
          <cell r="FI14587" t="str">
            <v>MT</v>
          </cell>
          <cell r="FJ14587" t="str">
            <v>Living Room/Family Room</v>
          </cell>
          <cell r="FK14587" t="str">
            <v>EISAnqnx</v>
          </cell>
          <cell r="FL14587">
            <v>274722.96000000002</v>
          </cell>
        </row>
        <row r="14588">
          <cell r="FI14588" t="str">
            <v>MT</v>
          </cell>
          <cell r="FJ14588" t="str">
            <v>Living Room/Family Room</v>
          </cell>
          <cell r="FK14588" t="str">
            <v>EISAq</v>
          </cell>
          <cell r="FL14588">
            <v>85850.925000000003</v>
          </cell>
        </row>
        <row r="14589">
          <cell r="FI14589" t="str">
            <v>MT</v>
          </cell>
          <cell r="FJ14589" t="str">
            <v>Other</v>
          </cell>
          <cell r="FK14589" t="str">
            <v>EISAnqnx</v>
          </cell>
          <cell r="FL14589">
            <v>343403.7</v>
          </cell>
        </row>
        <row r="14590">
          <cell r="FI14590" t="str">
            <v>MT</v>
          </cell>
          <cell r="FJ14590" t="str">
            <v>Other</v>
          </cell>
          <cell r="FK14590" t="str">
            <v>EISAq</v>
          </cell>
          <cell r="FL14590">
            <v>246105.98500000002</v>
          </cell>
        </row>
        <row r="14591">
          <cell r="FI14591" t="str">
            <v>MT</v>
          </cell>
          <cell r="FJ14591" t="str">
            <v>Bathroom</v>
          </cell>
          <cell r="FK14591" t="str">
            <v>EISAnqnx</v>
          </cell>
          <cell r="FL14591">
            <v>223212.40500000003</v>
          </cell>
        </row>
        <row r="14592">
          <cell r="FI14592" t="str">
            <v>MT</v>
          </cell>
          <cell r="FJ14592" t="str">
            <v>Bathroom</v>
          </cell>
          <cell r="FK14592" t="str">
            <v>EISAx</v>
          </cell>
          <cell r="FL14592">
            <v>34340.370000000003</v>
          </cell>
        </row>
        <row r="14593">
          <cell r="FI14593" t="str">
            <v>MT</v>
          </cell>
          <cell r="FJ14593" t="str">
            <v>Bedrooms</v>
          </cell>
          <cell r="FK14593" t="str">
            <v>EISAnqnx</v>
          </cell>
          <cell r="FL14593">
            <v>618126.66</v>
          </cell>
        </row>
        <row r="14594">
          <cell r="FI14594" t="str">
            <v>MT</v>
          </cell>
          <cell r="FJ14594" t="str">
            <v>Exterior</v>
          </cell>
          <cell r="FK14594" t="str">
            <v>EISAnqnx</v>
          </cell>
          <cell r="FL14594">
            <v>457871.60000000003</v>
          </cell>
        </row>
        <row r="14595">
          <cell r="FI14595" t="str">
            <v>MT</v>
          </cell>
          <cell r="FJ14595" t="str">
            <v>Garage</v>
          </cell>
          <cell r="FK14595" t="str">
            <v>EISAnqnx</v>
          </cell>
          <cell r="FL14595">
            <v>137361.48000000001</v>
          </cell>
        </row>
        <row r="14596">
          <cell r="FI14596" t="str">
            <v>MT</v>
          </cell>
          <cell r="FJ14596" t="str">
            <v>Kitchen</v>
          </cell>
          <cell r="FK14596" t="str">
            <v>EISAnqnx</v>
          </cell>
          <cell r="FL14596">
            <v>206042.22000000003</v>
          </cell>
        </row>
        <row r="14597">
          <cell r="FI14597" t="str">
            <v>MT</v>
          </cell>
          <cell r="FJ14597" t="str">
            <v>Kitchen</v>
          </cell>
          <cell r="FK14597" t="str">
            <v>EISAq</v>
          </cell>
          <cell r="FL14597">
            <v>103021.11000000002</v>
          </cell>
        </row>
        <row r="14598">
          <cell r="FI14598" t="str">
            <v>MT</v>
          </cell>
          <cell r="FJ14598" t="str">
            <v>Living Room/Family Room</v>
          </cell>
          <cell r="FK14598" t="str">
            <v>EISAnqnx</v>
          </cell>
          <cell r="FL14598">
            <v>915743.20000000007</v>
          </cell>
        </row>
        <row r="14599">
          <cell r="FI14599" t="str">
            <v>MT</v>
          </cell>
          <cell r="FJ14599" t="str">
            <v>Living Room/Family Room</v>
          </cell>
          <cell r="FK14599" t="str">
            <v>EISAq</v>
          </cell>
          <cell r="FL14599">
            <v>34340.370000000003</v>
          </cell>
        </row>
        <row r="14600">
          <cell r="FI14600" t="str">
            <v>MT</v>
          </cell>
          <cell r="FJ14600" t="str">
            <v>Other</v>
          </cell>
          <cell r="FK14600" t="str">
            <v>EISAq</v>
          </cell>
          <cell r="FL14600">
            <v>34340.370000000003</v>
          </cell>
        </row>
        <row r="14601">
          <cell r="FI14601" t="str">
            <v>WA</v>
          </cell>
          <cell r="FJ14601" t="str">
            <v>Bathroom</v>
          </cell>
          <cell r="FK14601" t="str">
            <v>EISAq</v>
          </cell>
          <cell r="FL14601">
            <v>93599.684999999998</v>
          </cell>
        </row>
        <row r="14602">
          <cell r="FI14602" t="str">
            <v>WA</v>
          </cell>
          <cell r="FJ14602" t="str">
            <v>Bedrooms</v>
          </cell>
          <cell r="FK14602" t="str">
            <v>EISAnqnx</v>
          </cell>
          <cell r="FL14602">
            <v>873597.05999999994</v>
          </cell>
        </row>
        <row r="14603">
          <cell r="FI14603" t="str">
            <v>WA</v>
          </cell>
          <cell r="FJ14603" t="str">
            <v>Bedrooms</v>
          </cell>
          <cell r="FK14603" t="str">
            <v>EISAq</v>
          </cell>
          <cell r="FL14603">
            <v>0</v>
          </cell>
        </row>
        <row r="14604">
          <cell r="FI14604" t="str">
            <v>WA</v>
          </cell>
          <cell r="FJ14604" t="str">
            <v>Bedrooms</v>
          </cell>
          <cell r="FK14604" t="str">
            <v>EISAx</v>
          </cell>
          <cell r="FL14604">
            <v>124799.58</v>
          </cell>
        </row>
        <row r="14605">
          <cell r="FI14605" t="str">
            <v>WA</v>
          </cell>
          <cell r="FJ14605" t="str">
            <v>Exterior</v>
          </cell>
          <cell r="FK14605" t="str">
            <v>EISAnqnx</v>
          </cell>
          <cell r="FL14605">
            <v>249599.16</v>
          </cell>
        </row>
        <row r="14606">
          <cell r="FI14606" t="str">
            <v>WA</v>
          </cell>
          <cell r="FJ14606" t="str">
            <v>Garage</v>
          </cell>
          <cell r="FK14606" t="str">
            <v>EISAq</v>
          </cell>
          <cell r="FL14606">
            <v>532478.20799999998</v>
          </cell>
        </row>
        <row r="14607">
          <cell r="FI14607" t="str">
            <v>WA</v>
          </cell>
          <cell r="FJ14607" t="str">
            <v>Garage</v>
          </cell>
          <cell r="FK14607" t="str">
            <v>EISAx</v>
          </cell>
          <cell r="FL14607">
            <v>415998.6</v>
          </cell>
        </row>
        <row r="14608">
          <cell r="FI14608" t="str">
            <v>WA</v>
          </cell>
          <cell r="FJ14608" t="str">
            <v>Kitchen</v>
          </cell>
          <cell r="FK14608" t="str">
            <v>EISAnqnx</v>
          </cell>
          <cell r="FL14608">
            <v>249599.16</v>
          </cell>
        </row>
        <row r="14609">
          <cell r="FI14609" t="str">
            <v>WA</v>
          </cell>
          <cell r="FJ14609" t="str">
            <v>Kitchen</v>
          </cell>
          <cell r="FK14609" t="str">
            <v>EISAx</v>
          </cell>
          <cell r="FL14609">
            <v>124799.58</v>
          </cell>
        </row>
        <row r="14610">
          <cell r="FI14610" t="str">
            <v>WA</v>
          </cell>
          <cell r="FJ14610" t="str">
            <v>Living Room/Family Room</v>
          </cell>
          <cell r="FK14610" t="str">
            <v>EISAnqnx</v>
          </cell>
          <cell r="FL14610">
            <v>457598.45999999996</v>
          </cell>
        </row>
        <row r="14611">
          <cell r="FI14611" t="str">
            <v>WA</v>
          </cell>
          <cell r="FJ14611" t="str">
            <v>Living Room/Family Room</v>
          </cell>
          <cell r="FK14611" t="str">
            <v>EISAq</v>
          </cell>
          <cell r="FL14611">
            <v>62399.79</v>
          </cell>
        </row>
        <row r="14612">
          <cell r="FI14612" t="str">
            <v>WA</v>
          </cell>
          <cell r="FJ14612" t="str">
            <v>Living Room/Family Room</v>
          </cell>
          <cell r="FK14612" t="str">
            <v>EISAx</v>
          </cell>
          <cell r="FL14612">
            <v>935996.85</v>
          </cell>
        </row>
        <row r="14613">
          <cell r="FI14613" t="str">
            <v>WA</v>
          </cell>
          <cell r="FJ14613" t="str">
            <v>Other</v>
          </cell>
          <cell r="FK14613" t="str">
            <v>EISAnqnx</v>
          </cell>
          <cell r="FL14613">
            <v>1414395.24</v>
          </cell>
        </row>
        <row r="14614">
          <cell r="FI14614" t="str">
            <v>MT</v>
          </cell>
          <cell r="FJ14614" t="str">
            <v>Bathroom</v>
          </cell>
          <cell r="FK14614" t="str">
            <v>EISAnqnx</v>
          </cell>
          <cell r="FL14614">
            <v>549445.92000000004</v>
          </cell>
        </row>
        <row r="14615">
          <cell r="FI14615" t="str">
            <v>MT</v>
          </cell>
          <cell r="FJ14615" t="str">
            <v>Bedrooms</v>
          </cell>
          <cell r="FK14615" t="str">
            <v>EISAnqnx</v>
          </cell>
          <cell r="FL14615">
            <v>732594.56</v>
          </cell>
        </row>
        <row r="14616">
          <cell r="FI14616" t="str">
            <v>MT</v>
          </cell>
          <cell r="FJ14616" t="str">
            <v>Bedrooms</v>
          </cell>
          <cell r="FK14616" t="str">
            <v>EISAx</v>
          </cell>
          <cell r="FL14616">
            <v>74404.135000000009</v>
          </cell>
        </row>
        <row r="14617">
          <cell r="FI14617" t="str">
            <v>MT</v>
          </cell>
          <cell r="FJ14617" t="str">
            <v>Exterior</v>
          </cell>
          <cell r="FK14617" t="str">
            <v>EISAnqnx</v>
          </cell>
          <cell r="FL14617">
            <v>137361.48000000001</v>
          </cell>
        </row>
        <row r="14618">
          <cell r="FI14618" t="str">
            <v>MT</v>
          </cell>
          <cell r="FJ14618" t="str">
            <v>Kitchen</v>
          </cell>
          <cell r="FK14618" t="str">
            <v>EISAnqnx</v>
          </cell>
          <cell r="FL14618">
            <v>68680.740000000005</v>
          </cell>
        </row>
        <row r="14619">
          <cell r="FI14619" t="str">
            <v>MT</v>
          </cell>
          <cell r="FJ14619" t="str">
            <v>Kitchen</v>
          </cell>
          <cell r="FK14619" t="str">
            <v>EISAq</v>
          </cell>
          <cell r="FL14619">
            <v>73259.456000000006</v>
          </cell>
        </row>
        <row r="14620">
          <cell r="FI14620" t="str">
            <v>MT</v>
          </cell>
          <cell r="FJ14620" t="str">
            <v>Living Room/Family Room</v>
          </cell>
          <cell r="FK14620" t="str">
            <v>EISAnqnx</v>
          </cell>
          <cell r="FL14620">
            <v>503658.76</v>
          </cell>
        </row>
        <row r="14621">
          <cell r="FI14621" t="str">
            <v>MT</v>
          </cell>
          <cell r="FJ14621" t="str">
            <v>Other</v>
          </cell>
          <cell r="FK14621" t="str">
            <v>EISAnqnx</v>
          </cell>
          <cell r="FL14621">
            <v>709700.9800000001</v>
          </cell>
        </row>
        <row r="14622">
          <cell r="FI14622" t="str">
            <v>MT</v>
          </cell>
          <cell r="FJ14622" t="str">
            <v>Other</v>
          </cell>
          <cell r="FK14622" t="str">
            <v>EISAq</v>
          </cell>
          <cell r="FL14622">
            <v>293037.82400000002</v>
          </cell>
        </row>
        <row r="14623">
          <cell r="FI14623" t="str">
            <v>MT</v>
          </cell>
          <cell r="FJ14623" t="str">
            <v>Bathroom</v>
          </cell>
          <cell r="FK14623" t="str">
            <v>EISAnqnx</v>
          </cell>
          <cell r="FL14623">
            <v>127853.16</v>
          </cell>
        </row>
        <row r="14624">
          <cell r="FI14624" t="str">
            <v>MT</v>
          </cell>
          <cell r="FJ14624" t="str">
            <v>Bathroom</v>
          </cell>
          <cell r="FK14624" t="str">
            <v>EISAq</v>
          </cell>
          <cell r="FL14624">
            <v>85235.44</v>
          </cell>
        </row>
        <row r="14625">
          <cell r="FI14625" t="str">
            <v>MT</v>
          </cell>
          <cell r="FJ14625" t="str">
            <v>Bedrooms</v>
          </cell>
          <cell r="FK14625" t="str">
            <v>EISAnqnx</v>
          </cell>
          <cell r="FL14625">
            <v>639265.80000000005</v>
          </cell>
        </row>
        <row r="14626">
          <cell r="FI14626" t="str">
            <v>MT</v>
          </cell>
          <cell r="FJ14626" t="str">
            <v>Bedrooms</v>
          </cell>
          <cell r="FK14626" t="str">
            <v>EISAq</v>
          </cell>
          <cell r="FL14626">
            <v>31963.29</v>
          </cell>
        </row>
        <row r="14627">
          <cell r="FI14627" t="str">
            <v>MT</v>
          </cell>
          <cell r="FJ14627" t="str">
            <v>Bedrooms</v>
          </cell>
          <cell r="FK14627" t="str">
            <v>EISAx</v>
          </cell>
          <cell r="FL14627">
            <v>85235.44</v>
          </cell>
        </row>
        <row r="14628">
          <cell r="FI14628" t="str">
            <v>MT</v>
          </cell>
          <cell r="FJ14628" t="str">
            <v>Exterior</v>
          </cell>
          <cell r="FK14628" t="str">
            <v>EISAnqnx</v>
          </cell>
          <cell r="FL14628">
            <v>127853.16</v>
          </cell>
        </row>
        <row r="14629">
          <cell r="FI14629" t="str">
            <v>MT</v>
          </cell>
          <cell r="FJ14629" t="str">
            <v>Exterior</v>
          </cell>
          <cell r="FK14629" t="str">
            <v>EISAq</v>
          </cell>
          <cell r="FL14629">
            <v>31963.29</v>
          </cell>
        </row>
        <row r="14630">
          <cell r="FI14630" t="str">
            <v>MT</v>
          </cell>
          <cell r="FJ14630" t="str">
            <v>Garage</v>
          </cell>
          <cell r="FK14630" t="str">
            <v>EISAq</v>
          </cell>
          <cell r="FL14630">
            <v>46879.491999999998</v>
          </cell>
        </row>
        <row r="14631">
          <cell r="FI14631" t="str">
            <v>MT</v>
          </cell>
          <cell r="FJ14631" t="str">
            <v>Kitchen</v>
          </cell>
          <cell r="FK14631" t="str">
            <v>EISAnqnx</v>
          </cell>
          <cell r="FL14631">
            <v>596648.07999999996</v>
          </cell>
        </row>
        <row r="14632">
          <cell r="FI14632" t="str">
            <v>MT</v>
          </cell>
          <cell r="FJ14632" t="str">
            <v>Kitchen</v>
          </cell>
          <cell r="FK14632" t="str">
            <v>EISAq</v>
          </cell>
          <cell r="FL14632">
            <v>31963.29</v>
          </cell>
        </row>
        <row r="14633">
          <cell r="FI14633" t="str">
            <v>MT</v>
          </cell>
          <cell r="FJ14633" t="str">
            <v>Living Room/Family Room</v>
          </cell>
          <cell r="FK14633" t="str">
            <v>EISAnqnx</v>
          </cell>
          <cell r="FL14633">
            <v>340941.76</v>
          </cell>
        </row>
        <row r="14634">
          <cell r="FI14634" t="str">
            <v>MT</v>
          </cell>
          <cell r="FJ14634" t="str">
            <v>Living Room/Family Room</v>
          </cell>
          <cell r="FK14634" t="str">
            <v>EISAq</v>
          </cell>
          <cell r="FL14634">
            <v>31963.29</v>
          </cell>
        </row>
        <row r="14635">
          <cell r="FI14635" t="str">
            <v>MT</v>
          </cell>
          <cell r="FJ14635" t="str">
            <v>Other</v>
          </cell>
          <cell r="FK14635" t="str">
            <v>EISAnqnx</v>
          </cell>
          <cell r="FL14635">
            <v>639265.80000000005</v>
          </cell>
        </row>
        <row r="14636">
          <cell r="FI14636" t="str">
            <v>MT</v>
          </cell>
          <cell r="FJ14636" t="str">
            <v>Other</v>
          </cell>
          <cell r="FK14636" t="str">
            <v>EISAq</v>
          </cell>
          <cell r="FL14636">
            <v>174732.652</v>
          </cell>
        </row>
        <row r="14637">
          <cell r="FI14637" t="str">
            <v>MT</v>
          </cell>
          <cell r="FJ14637" t="str">
            <v>Other</v>
          </cell>
          <cell r="FK14637" t="str">
            <v>EISAx</v>
          </cell>
          <cell r="FL14637">
            <v>255706.32</v>
          </cell>
        </row>
        <row r="14638">
          <cell r="FI14638" t="str">
            <v>OR</v>
          </cell>
          <cell r="FJ14638" t="str">
            <v>Bathroom</v>
          </cell>
          <cell r="FK14638" t="str">
            <v>EISAnqnx</v>
          </cell>
          <cell r="FL14638">
            <v>1655550.74</v>
          </cell>
        </row>
        <row r="14639">
          <cell r="FI14639" t="str">
            <v>OR</v>
          </cell>
          <cell r="FJ14639" t="str">
            <v>Bathroom</v>
          </cell>
          <cell r="FK14639" t="str">
            <v>EISAx</v>
          </cell>
          <cell r="FL14639">
            <v>750773.01</v>
          </cell>
        </row>
        <row r="14640">
          <cell r="FI14640" t="str">
            <v>OR</v>
          </cell>
          <cell r="FJ14640" t="str">
            <v>Bedrooms</v>
          </cell>
          <cell r="FK14640" t="str">
            <v>EISAx</v>
          </cell>
          <cell r="FL14640">
            <v>1771054.28</v>
          </cell>
        </row>
        <row r="14641">
          <cell r="FI14641" t="str">
            <v>OR</v>
          </cell>
          <cell r="FJ14641" t="str">
            <v>Exterior</v>
          </cell>
          <cell r="FK14641" t="str">
            <v>EISAnqnx</v>
          </cell>
          <cell r="FL14641">
            <v>1944309.59</v>
          </cell>
        </row>
        <row r="14642">
          <cell r="FI14642" t="str">
            <v>OR</v>
          </cell>
          <cell r="FJ14642" t="str">
            <v>Garage</v>
          </cell>
          <cell r="FK14642" t="str">
            <v>EISAnqnx</v>
          </cell>
          <cell r="FL14642">
            <v>1925059</v>
          </cell>
        </row>
        <row r="14643">
          <cell r="FI14643" t="str">
            <v>OR</v>
          </cell>
          <cell r="FJ14643" t="str">
            <v>Kitchen</v>
          </cell>
          <cell r="FK14643" t="str">
            <v>EISAnqnx</v>
          </cell>
          <cell r="FL14643">
            <v>924028.32</v>
          </cell>
        </row>
        <row r="14644">
          <cell r="FI14644" t="str">
            <v>OR</v>
          </cell>
          <cell r="FJ14644" t="str">
            <v>Kitchen</v>
          </cell>
          <cell r="FK14644" t="str">
            <v>EISAq</v>
          </cell>
          <cell r="FL14644">
            <v>269508.26</v>
          </cell>
        </row>
        <row r="14645">
          <cell r="FI14645" t="str">
            <v>OR</v>
          </cell>
          <cell r="FJ14645" t="str">
            <v>Living Room/Family Room</v>
          </cell>
          <cell r="FK14645" t="str">
            <v>EISAnqnx</v>
          </cell>
          <cell r="FL14645">
            <v>462014.16</v>
          </cell>
        </row>
        <row r="14646">
          <cell r="FI14646" t="str">
            <v>OR</v>
          </cell>
          <cell r="FJ14646" t="str">
            <v>Other</v>
          </cell>
          <cell r="FK14646" t="str">
            <v>EISAnqnx</v>
          </cell>
          <cell r="FL14646">
            <v>808524.78</v>
          </cell>
        </row>
        <row r="14647">
          <cell r="FI14647" t="str">
            <v>OR</v>
          </cell>
          <cell r="FJ14647" t="str">
            <v>Other</v>
          </cell>
          <cell r="FK14647" t="str">
            <v>EISAq</v>
          </cell>
          <cell r="FL14647">
            <v>737297.59699999995</v>
          </cell>
        </row>
        <row r="14648">
          <cell r="FI14648" t="str">
            <v>OR</v>
          </cell>
          <cell r="FJ14648" t="str">
            <v>Other</v>
          </cell>
          <cell r="FK14648" t="str">
            <v>EISAx</v>
          </cell>
          <cell r="FL14648">
            <v>5505668.7400000002</v>
          </cell>
        </row>
        <row r="14649">
          <cell r="FI14649" t="str">
            <v>MT</v>
          </cell>
          <cell r="FJ14649" t="str">
            <v>Bathroom</v>
          </cell>
          <cell r="FK14649" t="str">
            <v>EISAnqnx</v>
          </cell>
          <cell r="FL14649">
            <v>213088.6</v>
          </cell>
        </row>
        <row r="14650">
          <cell r="FI14650" t="str">
            <v>MT</v>
          </cell>
          <cell r="FJ14650" t="str">
            <v>Bedrooms</v>
          </cell>
          <cell r="FK14650" t="str">
            <v>EISAnqnx</v>
          </cell>
          <cell r="FL14650">
            <v>724501.24</v>
          </cell>
        </row>
        <row r="14651">
          <cell r="FI14651" t="str">
            <v>MT</v>
          </cell>
          <cell r="FJ14651" t="str">
            <v>Bedrooms</v>
          </cell>
          <cell r="FK14651" t="str">
            <v>EISAq</v>
          </cell>
          <cell r="FL14651">
            <v>110806.072</v>
          </cell>
        </row>
        <row r="14652">
          <cell r="FI14652" t="str">
            <v>MT</v>
          </cell>
          <cell r="FJ14652" t="str">
            <v>Exterior</v>
          </cell>
          <cell r="FK14652" t="str">
            <v>EISAnqnx</v>
          </cell>
          <cell r="FL14652">
            <v>255706.32</v>
          </cell>
        </row>
        <row r="14653">
          <cell r="FI14653" t="str">
            <v>MT</v>
          </cell>
          <cell r="FJ14653" t="str">
            <v>Kitchen</v>
          </cell>
          <cell r="FK14653" t="str">
            <v>EISAnqnx</v>
          </cell>
          <cell r="FL14653">
            <v>85235.44</v>
          </cell>
        </row>
        <row r="14654">
          <cell r="FI14654" t="str">
            <v>MT</v>
          </cell>
          <cell r="FJ14654" t="str">
            <v>Kitchen</v>
          </cell>
          <cell r="FK14654" t="str">
            <v>EISAq</v>
          </cell>
          <cell r="FL14654">
            <v>85235.44</v>
          </cell>
        </row>
        <row r="14655">
          <cell r="FI14655" t="str">
            <v>MT</v>
          </cell>
          <cell r="FJ14655" t="str">
            <v>Living Room/Family Room</v>
          </cell>
          <cell r="FK14655" t="str">
            <v>EISAnqnx</v>
          </cell>
          <cell r="FL14655">
            <v>170470.88</v>
          </cell>
        </row>
        <row r="14656">
          <cell r="FI14656" t="str">
            <v>MT</v>
          </cell>
          <cell r="FJ14656" t="str">
            <v>Living Room/Family Room</v>
          </cell>
          <cell r="FK14656" t="str">
            <v>EISAx</v>
          </cell>
          <cell r="FL14656">
            <v>266360.75</v>
          </cell>
        </row>
        <row r="14657">
          <cell r="FI14657" t="str">
            <v>MT</v>
          </cell>
          <cell r="FJ14657" t="str">
            <v>Other</v>
          </cell>
          <cell r="FK14657" t="str">
            <v>EISAnqnx</v>
          </cell>
          <cell r="FL14657">
            <v>628611.37</v>
          </cell>
        </row>
        <row r="14658">
          <cell r="FI14658" t="str">
            <v>MT</v>
          </cell>
          <cell r="FJ14658" t="str">
            <v>Other</v>
          </cell>
          <cell r="FK14658" t="str">
            <v>EISAq</v>
          </cell>
          <cell r="FL14658">
            <v>187517.96799999999</v>
          </cell>
        </row>
        <row r="14659">
          <cell r="FI14659" t="str">
            <v>MT</v>
          </cell>
          <cell r="FJ14659" t="str">
            <v>Other</v>
          </cell>
          <cell r="FK14659" t="str">
            <v>EISAx</v>
          </cell>
          <cell r="FL14659">
            <v>53272.15</v>
          </cell>
        </row>
        <row r="14660">
          <cell r="FI14660" t="str">
            <v>WA</v>
          </cell>
          <cell r="FJ14660" t="str">
            <v>Bathroom</v>
          </cell>
          <cell r="FK14660" t="str">
            <v>EISAnqnx</v>
          </cell>
          <cell r="FL14660">
            <v>540798.17999999993</v>
          </cell>
        </row>
        <row r="14661">
          <cell r="FI14661" t="str">
            <v>WA</v>
          </cell>
          <cell r="FJ14661" t="str">
            <v>Bathroom</v>
          </cell>
          <cell r="FK14661" t="str">
            <v>EISAq</v>
          </cell>
          <cell r="FL14661">
            <v>124799.58</v>
          </cell>
        </row>
        <row r="14662">
          <cell r="FI14662" t="str">
            <v>WA</v>
          </cell>
          <cell r="FJ14662" t="str">
            <v>Bathroom</v>
          </cell>
          <cell r="FK14662" t="str">
            <v>EISAx</v>
          </cell>
          <cell r="FL14662">
            <v>1039996.5</v>
          </cell>
        </row>
        <row r="14663">
          <cell r="FI14663" t="str">
            <v>WA</v>
          </cell>
          <cell r="FJ14663" t="str">
            <v>Bedrooms</v>
          </cell>
          <cell r="FK14663" t="str">
            <v>EISAnqnx</v>
          </cell>
          <cell r="FL14663">
            <v>1123196.22</v>
          </cell>
        </row>
        <row r="14664">
          <cell r="FI14664" t="str">
            <v>WA</v>
          </cell>
          <cell r="FJ14664" t="str">
            <v>Bedrooms</v>
          </cell>
          <cell r="FK14664" t="str">
            <v>EISAq</v>
          </cell>
          <cell r="FL14664">
            <v>31199.895</v>
          </cell>
        </row>
        <row r="14665">
          <cell r="FI14665" t="str">
            <v>WA</v>
          </cell>
          <cell r="FJ14665" t="str">
            <v>Bedrooms</v>
          </cell>
          <cell r="FK14665" t="str">
            <v>EISAx</v>
          </cell>
          <cell r="FL14665">
            <v>83199.72</v>
          </cell>
        </row>
        <row r="14666">
          <cell r="FI14666" t="str">
            <v>WA</v>
          </cell>
          <cell r="FJ14666" t="str">
            <v>Exterior</v>
          </cell>
          <cell r="FK14666" t="str">
            <v>EISAx</v>
          </cell>
          <cell r="FL14666">
            <v>686397.69</v>
          </cell>
        </row>
        <row r="14667">
          <cell r="FI14667" t="str">
            <v>WA</v>
          </cell>
          <cell r="FJ14667" t="str">
            <v>Garage</v>
          </cell>
          <cell r="FK14667" t="str">
            <v>EISAnqnx</v>
          </cell>
          <cell r="FL14667">
            <v>124799.58</v>
          </cell>
        </row>
        <row r="14668">
          <cell r="FI14668" t="str">
            <v>WA</v>
          </cell>
          <cell r="FJ14668" t="str">
            <v>Garage</v>
          </cell>
          <cell r="FK14668" t="str">
            <v>EISAq</v>
          </cell>
          <cell r="FL14668">
            <v>332798.88</v>
          </cell>
        </row>
        <row r="14669">
          <cell r="FI14669" t="str">
            <v>WA</v>
          </cell>
          <cell r="FJ14669" t="str">
            <v>Living Room/Family Room</v>
          </cell>
          <cell r="FK14669" t="str">
            <v>EISAnqnx</v>
          </cell>
          <cell r="FL14669">
            <v>634397.86499999999</v>
          </cell>
        </row>
        <row r="14670">
          <cell r="FI14670" t="str">
            <v>WA</v>
          </cell>
          <cell r="FJ14670" t="str">
            <v>Other</v>
          </cell>
          <cell r="FK14670" t="str">
            <v>EISAnqnx</v>
          </cell>
          <cell r="FL14670">
            <v>1622394.54</v>
          </cell>
        </row>
        <row r="14671">
          <cell r="FI14671" t="str">
            <v>WA</v>
          </cell>
          <cell r="FJ14671" t="str">
            <v>Other</v>
          </cell>
          <cell r="FK14671" t="str">
            <v>EISAq</v>
          </cell>
          <cell r="FL14671">
            <v>212159.28599999999</v>
          </cell>
        </row>
        <row r="14672">
          <cell r="FI14672" t="str">
            <v>WA</v>
          </cell>
          <cell r="FJ14672" t="str">
            <v>Other</v>
          </cell>
          <cell r="FK14672" t="str">
            <v>EISAx</v>
          </cell>
          <cell r="FL14672">
            <v>1528794.855</v>
          </cell>
        </row>
        <row r="14673">
          <cell r="FI14673" t="str">
            <v>MT</v>
          </cell>
          <cell r="FJ14673" t="str">
            <v>Bathroom</v>
          </cell>
          <cell r="FK14673" t="str">
            <v>EISAnqnx</v>
          </cell>
          <cell r="FL14673">
            <v>2323698.37</v>
          </cell>
        </row>
        <row r="14674">
          <cell r="FI14674" t="str">
            <v>MT</v>
          </cell>
          <cell r="FJ14674" t="str">
            <v>Bathroom</v>
          </cell>
          <cell r="FK14674" t="str">
            <v>EISAx</v>
          </cell>
          <cell r="FL14674">
            <v>85850.925000000003</v>
          </cell>
        </row>
        <row r="14675">
          <cell r="FI14675" t="str">
            <v>MT</v>
          </cell>
          <cell r="FJ14675" t="str">
            <v>Bedrooms</v>
          </cell>
          <cell r="FK14675" t="str">
            <v>EISAnqnx</v>
          </cell>
          <cell r="FL14675">
            <v>68680.740000000005</v>
          </cell>
        </row>
        <row r="14676">
          <cell r="FI14676" t="str">
            <v>MT</v>
          </cell>
          <cell r="FJ14676" t="str">
            <v>Bedrooms</v>
          </cell>
          <cell r="FK14676" t="str">
            <v>EISAq</v>
          </cell>
          <cell r="FL14676">
            <v>103021.11000000002</v>
          </cell>
        </row>
        <row r="14677">
          <cell r="FI14677" t="str">
            <v>MT</v>
          </cell>
          <cell r="FJ14677" t="str">
            <v>Garage</v>
          </cell>
          <cell r="FK14677" t="str">
            <v>EISAnqnx</v>
          </cell>
          <cell r="FL14677">
            <v>137361.48000000001</v>
          </cell>
        </row>
        <row r="14678">
          <cell r="FI14678" t="str">
            <v>MT</v>
          </cell>
          <cell r="FJ14678" t="str">
            <v>Garage</v>
          </cell>
          <cell r="FK14678" t="str">
            <v>EISAq</v>
          </cell>
          <cell r="FL14678">
            <v>146518.91200000001</v>
          </cell>
        </row>
        <row r="14679">
          <cell r="FI14679" t="str">
            <v>MT</v>
          </cell>
          <cell r="FJ14679" t="str">
            <v>Kitchen</v>
          </cell>
          <cell r="FK14679" t="str">
            <v>EISAq</v>
          </cell>
          <cell r="FL14679">
            <v>120191.29500000001</v>
          </cell>
        </row>
        <row r="14680">
          <cell r="FI14680" t="str">
            <v>MT</v>
          </cell>
          <cell r="FJ14680" t="str">
            <v>Kitchen</v>
          </cell>
          <cell r="FK14680" t="str">
            <v>EISAx</v>
          </cell>
          <cell r="FL14680">
            <v>85850.925000000003</v>
          </cell>
        </row>
        <row r="14681">
          <cell r="FI14681" t="str">
            <v>MT</v>
          </cell>
          <cell r="FJ14681" t="str">
            <v>Living Room/Family Room</v>
          </cell>
          <cell r="FK14681" t="str">
            <v>EISAq</v>
          </cell>
          <cell r="FL14681">
            <v>85850.925000000003</v>
          </cell>
        </row>
        <row r="14682">
          <cell r="FI14682" t="str">
            <v>MT</v>
          </cell>
          <cell r="FJ14682" t="str">
            <v>Living Room/Family Room</v>
          </cell>
          <cell r="FK14682" t="str">
            <v>EISAx</v>
          </cell>
          <cell r="FL14682">
            <v>85850.925000000003</v>
          </cell>
        </row>
        <row r="14683">
          <cell r="FI14683" t="str">
            <v>MT</v>
          </cell>
          <cell r="FJ14683" t="str">
            <v>Other</v>
          </cell>
          <cell r="FK14683" t="str">
            <v>EISAnqnx</v>
          </cell>
          <cell r="FL14683">
            <v>68680.740000000005</v>
          </cell>
        </row>
        <row r="14684">
          <cell r="FI14684" t="str">
            <v>MT</v>
          </cell>
          <cell r="FJ14684" t="str">
            <v>Other</v>
          </cell>
          <cell r="FK14684" t="str">
            <v>EISAq</v>
          </cell>
          <cell r="FL14684">
            <v>154531.66500000001</v>
          </cell>
        </row>
        <row r="14685">
          <cell r="FI14685" t="str">
            <v>MT</v>
          </cell>
          <cell r="FJ14685" t="str">
            <v>Other</v>
          </cell>
          <cell r="FK14685" t="str">
            <v>EISAx</v>
          </cell>
          <cell r="FL14685">
            <v>171701.85</v>
          </cell>
        </row>
        <row r="14686">
          <cell r="FI14686" t="str">
            <v>ID</v>
          </cell>
          <cell r="FJ14686" t="str">
            <v>Bathroom</v>
          </cell>
          <cell r="FK14686" t="str">
            <v>EISAq</v>
          </cell>
          <cell r="FL14686">
            <v>87049.944999999992</v>
          </cell>
        </row>
        <row r="14687">
          <cell r="FI14687" t="str">
            <v>ID</v>
          </cell>
          <cell r="FJ14687" t="str">
            <v>Bedrooms</v>
          </cell>
          <cell r="FK14687" t="str">
            <v>EISAq</v>
          </cell>
          <cell r="FL14687">
            <v>286191.59999999998</v>
          </cell>
        </row>
        <row r="14688">
          <cell r="FI14688" t="str">
            <v>ID</v>
          </cell>
          <cell r="FJ14688" t="str">
            <v>Exterior</v>
          </cell>
          <cell r="FK14688" t="str">
            <v>EISAnqnx</v>
          </cell>
          <cell r="FL14688">
            <v>268304.625</v>
          </cell>
        </row>
        <row r="14689">
          <cell r="FI14689" t="str">
            <v>ID</v>
          </cell>
          <cell r="FJ14689" t="str">
            <v>Exterior</v>
          </cell>
          <cell r="FK14689" t="str">
            <v>EISAx</v>
          </cell>
          <cell r="FL14689">
            <v>417362.75</v>
          </cell>
        </row>
        <row r="14690">
          <cell r="FI14690" t="str">
            <v>ID</v>
          </cell>
          <cell r="FJ14690" t="str">
            <v>Kitchen</v>
          </cell>
          <cell r="FK14690" t="str">
            <v>EISAq</v>
          </cell>
          <cell r="FL14690">
            <v>245647.78999999998</v>
          </cell>
        </row>
        <row r="14691">
          <cell r="FI14691" t="str">
            <v>ID</v>
          </cell>
          <cell r="FJ14691" t="str">
            <v>Living Room/Family Room</v>
          </cell>
          <cell r="FK14691" t="str">
            <v>EISAq</v>
          </cell>
          <cell r="FL14691">
            <v>301693.64499999996</v>
          </cell>
        </row>
        <row r="14692">
          <cell r="FI14692" t="str">
            <v>ID</v>
          </cell>
          <cell r="FJ14692" t="str">
            <v>Other</v>
          </cell>
          <cell r="FK14692" t="str">
            <v>EISAnqnx</v>
          </cell>
          <cell r="FL14692">
            <v>596232.5</v>
          </cell>
        </row>
        <row r="14693">
          <cell r="FI14693" t="str">
            <v>ID</v>
          </cell>
          <cell r="FJ14693" t="str">
            <v>Other</v>
          </cell>
          <cell r="FK14693" t="str">
            <v>EISAq</v>
          </cell>
          <cell r="FL14693">
            <v>299308.71499999997</v>
          </cell>
        </row>
        <row r="14694">
          <cell r="FI14694" t="str">
            <v>ID</v>
          </cell>
          <cell r="FJ14694" t="str">
            <v>Other</v>
          </cell>
          <cell r="FK14694" t="str">
            <v>EISAx</v>
          </cell>
          <cell r="FL14694">
            <v>119246.49999999999</v>
          </cell>
        </row>
        <row r="14695">
          <cell r="FI14695" t="str">
            <v>OR</v>
          </cell>
          <cell r="FJ14695" t="str">
            <v>Bathroom</v>
          </cell>
          <cell r="FK14695" t="str">
            <v>EISAnqnx</v>
          </cell>
          <cell r="FL14695">
            <v>1161138.24</v>
          </cell>
        </row>
        <row r="14696">
          <cell r="FI14696" t="str">
            <v>OR</v>
          </cell>
          <cell r="FJ14696" t="str">
            <v>Bathroom</v>
          </cell>
          <cell r="FK14696" t="str">
            <v>EISAx</v>
          </cell>
          <cell r="FL14696">
            <v>620886.42000000004</v>
          </cell>
        </row>
        <row r="14697">
          <cell r="FI14697" t="str">
            <v>OR</v>
          </cell>
          <cell r="FJ14697" t="str">
            <v>Bedrooms</v>
          </cell>
          <cell r="FK14697" t="str">
            <v>EISAnqnx</v>
          </cell>
          <cell r="FL14697">
            <v>677330.64</v>
          </cell>
        </row>
        <row r="14698">
          <cell r="FI14698" t="str">
            <v>OR</v>
          </cell>
          <cell r="FJ14698" t="str">
            <v>Bedrooms</v>
          </cell>
          <cell r="FK14698" t="str">
            <v>EISAq</v>
          </cell>
          <cell r="FL14698">
            <v>48380.76</v>
          </cell>
        </row>
        <row r="14699">
          <cell r="FI14699" t="str">
            <v>OR</v>
          </cell>
          <cell r="FJ14699" t="str">
            <v>Bedrooms</v>
          </cell>
          <cell r="FK14699" t="str">
            <v>EISAx</v>
          </cell>
          <cell r="FL14699">
            <v>507997.98</v>
          </cell>
        </row>
        <row r="14700">
          <cell r="FI14700" t="str">
            <v>OR</v>
          </cell>
          <cell r="FJ14700" t="str">
            <v>Exterior</v>
          </cell>
          <cell r="FK14700" t="str">
            <v>EISAq</v>
          </cell>
          <cell r="FL14700">
            <v>106437.67200000001</v>
          </cell>
        </row>
        <row r="14701">
          <cell r="FI14701" t="str">
            <v>OR</v>
          </cell>
          <cell r="FJ14701" t="str">
            <v>Exterior</v>
          </cell>
          <cell r="FK14701" t="str">
            <v>EISAx</v>
          </cell>
          <cell r="FL14701">
            <v>104824.98</v>
          </cell>
        </row>
        <row r="14702">
          <cell r="FI14702" t="str">
            <v>OR</v>
          </cell>
          <cell r="FJ14702" t="str">
            <v>Garage</v>
          </cell>
          <cell r="FK14702" t="str">
            <v>EISAnqnx</v>
          </cell>
          <cell r="FL14702">
            <v>580569.12</v>
          </cell>
        </row>
        <row r="14703">
          <cell r="FI14703" t="str">
            <v>OR</v>
          </cell>
          <cell r="FJ14703" t="str">
            <v>Kitchen</v>
          </cell>
          <cell r="FK14703" t="str">
            <v>EISAnqnx</v>
          </cell>
          <cell r="FL14703">
            <v>64507.68</v>
          </cell>
        </row>
        <row r="14704">
          <cell r="FI14704" t="str">
            <v>OR</v>
          </cell>
          <cell r="FJ14704" t="str">
            <v>Kitchen</v>
          </cell>
          <cell r="FK14704" t="str">
            <v>EISAx</v>
          </cell>
          <cell r="FL14704">
            <v>733774.86</v>
          </cell>
        </row>
        <row r="14705">
          <cell r="FI14705" t="str">
            <v>OR</v>
          </cell>
          <cell r="FJ14705" t="str">
            <v>Living Room/Family Room</v>
          </cell>
          <cell r="FK14705" t="str">
            <v>EISAnqnx</v>
          </cell>
          <cell r="FL14705">
            <v>516061.44</v>
          </cell>
        </row>
        <row r="14706">
          <cell r="FI14706" t="str">
            <v>OR</v>
          </cell>
          <cell r="FJ14706" t="str">
            <v>Living Room/Family Room</v>
          </cell>
          <cell r="FK14706" t="str">
            <v>EISAx</v>
          </cell>
          <cell r="FL14706">
            <v>322538.40000000002</v>
          </cell>
        </row>
        <row r="14707">
          <cell r="FI14707" t="str">
            <v>OR</v>
          </cell>
          <cell r="FJ14707" t="str">
            <v>Other</v>
          </cell>
          <cell r="FK14707" t="str">
            <v>EISAnqnx</v>
          </cell>
          <cell r="FL14707">
            <v>209649.96</v>
          </cell>
        </row>
        <row r="14708">
          <cell r="FI14708" t="str">
            <v>OR</v>
          </cell>
          <cell r="FJ14708" t="str">
            <v>Other</v>
          </cell>
          <cell r="FK14708" t="str">
            <v>EISAq</v>
          </cell>
          <cell r="FL14708">
            <v>99986.903999999995</v>
          </cell>
        </row>
        <row r="14709">
          <cell r="FI14709" t="str">
            <v>OR</v>
          </cell>
          <cell r="FJ14709" t="str">
            <v>Other</v>
          </cell>
          <cell r="FK14709" t="str">
            <v>EISAx</v>
          </cell>
          <cell r="FL14709">
            <v>1015995.96</v>
          </cell>
        </row>
        <row r="14710">
          <cell r="FI14710" t="str">
            <v>WA</v>
          </cell>
          <cell r="FJ14710" t="str">
            <v>Bathroom</v>
          </cell>
          <cell r="FK14710" t="str">
            <v>EISAnqnx</v>
          </cell>
          <cell r="FL14710">
            <v>332798.88</v>
          </cell>
        </row>
        <row r="14711">
          <cell r="FI14711" t="str">
            <v>WA</v>
          </cell>
          <cell r="FJ14711" t="str">
            <v>Bathroom</v>
          </cell>
          <cell r="FK14711" t="str">
            <v>EISAx</v>
          </cell>
          <cell r="FL14711">
            <v>915196.91999999993</v>
          </cell>
        </row>
        <row r="14712">
          <cell r="FI14712" t="str">
            <v>WA</v>
          </cell>
          <cell r="FJ14712" t="str">
            <v>Bedrooms</v>
          </cell>
          <cell r="FK14712" t="str">
            <v>EISAnqnx</v>
          </cell>
          <cell r="FL14712">
            <v>83199.72</v>
          </cell>
        </row>
        <row r="14713">
          <cell r="FI14713" t="str">
            <v>WA</v>
          </cell>
          <cell r="FJ14713" t="str">
            <v>Bedrooms</v>
          </cell>
          <cell r="FK14713" t="str">
            <v>EISAq</v>
          </cell>
          <cell r="FL14713">
            <v>216319.272</v>
          </cell>
        </row>
        <row r="14714">
          <cell r="FI14714" t="str">
            <v>WA</v>
          </cell>
          <cell r="FJ14714" t="str">
            <v>Bedrooms</v>
          </cell>
          <cell r="FK14714" t="str">
            <v>EISAx</v>
          </cell>
          <cell r="FL14714">
            <v>634397.86499999999</v>
          </cell>
        </row>
        <row r="14715">
          <cell r="FI14715" t="str">
            <v>WA</v>
          </cell>
          <cell r="FJ14715" t="str">
            <v>Exterior</v>
          </cell>
          <cell r="FK14715" t="str">
            <v>EISAq</v>
          </cell>
          <cell r="FL14715">
            <v>166399.44</v>
          </cell>
        </row>
        <row r="14716">
          <cell r="FI14716" t="str">
            <v>WA</v>
          </cell>
          <cell r="FJ14716" t="str">
            <v>Garage</v>
          </cell>
          <cell r="FK14716" t="str">
            <v>EISAnqnx</v>
          </cell>
          <cell r="FL14716">
            <v>249599.16</v>
          </cell>
        </row>
        <row r="14717">
          <cell r="FI14717" t="str">
            <v>WA</v>
          </cell>
          <cell r="FJ14717" t="str">
            <v>Garage</v>
          </cell>
          <cell r="FK14717" t="str">
            <v>EISAq</v>
          </cell>
          <cell r="FL14717">
            <v>41599.86</v>
          </cell>
        </row>
        <row r="14718">
          <cell r="FI14718" t="str">
            <v>WA</v>
          </cell>
          <cell r="FJ14718" t="str">
            <v>Kitchen</v>
          </cell>
          <cell r="FK14718" t="str">
            <v>EISAx</v>
          </cell>
          <cell r="FL14718">
            <v>946396.81499999994</v>
          </cell>
        </row>
        <row r="14719">
          <cell r="FI14719" t="str">
            <v>WA</v>
          </cell>
          <cell r="FJ14719" t="str">
            <v>Living Room/Family Room</v>
          </cell>
          <cell r="FK14719" t="str">
            <v>EISAq</v>
          </cell>
          <cell r="FL14719">
            <v>93599.684999999998</v>
          </cell>
        </row>
        <row r="14720">
          <cell r="FI14720" t="str">
            <v>WA</v>
          </cell>
          <cell r="FJ14720" t="str">
            <v>Other</v>
          </cell>
          <cell r="FK14720" t="str">
            <v>EISAnqnx</v>
          </cell>
          <cell r="FL14720">
            <v>1341595.4849999999</v>
          </cell>
        </row>
        <row r="14721">
          <cell r="FI14721" t="str">
            <v>WA</v>
          </cell>
          <cell r="FJ14721" t="str">
            <v>Other</v>
          </cell>
          <cell r="FK14721" t="str">
            <v>EISAq</v>
          </cell>
          <cell r="FL14721">
            <v>162239.454</v>
          </cell>
        </row>
        <row r="14722">
          <cell r="FI14722" t="str">
            <v>WA</v>
          </cell>
          <cell r="FJ14722" t="str">
            <v>Other</v>
          </cell>
          <cell r="FK14722" t="str">
            <v>EISAx</v>
          </cell>
          <cell r="FL14722">
            <v>2121592.86</v>
          </cell>
        </row>
        <row r="14723">
          <cell r="FI14723" t="str">
            <v>ID</v>
          </cell>
          <cell r="FJ14723" t="str">
            <v>Bathroom</v>
          </cell>
          <cell r="FK14723" t="str">
            <v>EISAnqnx</v>
          </cell>
          <cell r="FL14723">
            <v>71547.899999999994</v>
          </cell>
        </row>
        <row r="14724">
          <cell r="FI14724" t="str">
            <v>ID</v>
          </cell>
          <cell r="FJ14724" t="str">
            <v>Bathroom</v>
          </cell>
          <cell r="FK14724" t="str">
            <v>EISAq</v>
          </cell>
          <cell r="FL14724">
            <v>85857.48</v>
          </cell>
        </row>
        <row r="14725">
          <cell r="FI14725" t="str">
            <v>ID</v>
          </cell>
          <cell r="FJ14725" t="str">
            <v>Bedrooms</v>
          </cell>
          <cell r="FK14725" t="str">
            <v>EISAnqnx</v>
          </cell>
          <cell r="FL14725">
            <v>822800.85</v>
          </cell>
        </row>
        <row r="14726">
          <cell r="FI14726" t="str">
            <v>ID</v>
          </cell>
          <cell r="FJ14726" t="str">
            <v>Exterior</v>
          </cell>
          <cell r="FK14726" t="str">
            <v>EISAnqnx</v>
          </cell>
          <cell r="FL14726">
            <v>238492.99999999997</v>
          </cell>
        </row>
        <row r="14727">
          <cell r="FI14727" t="str">
            <v>ID</v>
          </cell>
          <cell r="FJ14727" t="str">
            <v>Exterior</v>
          </cell>
          <cell r="FK14727" t="str">
            <v>EISAx</v>
          </cell>
          <cell r="FL14727">
            <v>238492.99999999997</v>
          </cell>
        </row>
        <row r="14728">
          <cell r="FI14728" t="str">
            <v>ID</v>
          </cell>
          <cell r="FJ14728" t="str">
            <v>Garage</v>
          </cell>
          <cell r="FK14728" t="str">
            <v>EISAnqnx</v>
          </cell>
          <cell r="FL14728">
            <v>71547.899999999994</v>
          </cell>
        </row>
        <row r="14729">
          <cell r="FI14729" t="str">
            <v>ID</v>
          </cell>
          <cell r="FJ14729" t="str">
            <v>Garage</v>
          </cell>
          <cell r="FK14729" t="str">
            <v>EISAq</v>
          </cell>
          <cell r="FL14729">
            <v>143095.79999999999</v>
          </cell>
        </row>
        <row r="14730">
          <cell r="FI14730" t="str">
            <v>ID</v>
          </cell>
          <cell r="FJ14730" t="str">
            <v>Kitchen</v>
          </cell>
          <cell r="FK14730" t="str">
            <v>EISAnqnx</v>
          </cell>
          <cell r="FL14730">
            <v>465061.35</v>
          </cell>
        </row>
        <row r="14731">
          <cell r="FI14731" t="str">
            <v>ID</v>
          </cell>
          <cell r="FJ14731" t="str">
            <v>Kitchen</v>
          </cell>
          <cell r="FK14731" t="str">
            <v>EISAq</v>
          </cell>
          <cell r="FL14731">
            <v>114476.63999999998</v>
          </cell>
        </row>
        <row r="14732">
          <cell r="FI14732" t="str">
            <v>ID</v>
          </cell>
          <cell r="FJ14732" t="str">
            <v>Living Room/Family Room</v>
          </cell>
          <cell r="FK14732" t="str">
            <v>EISAnqnx</v>
          </cell>
          <cell r="FL14732">
            <v>691629.7</v>
          </cell>
        </row>
        <row r="14733">
          <cell r="FI14733" t="str">
            <v>ID</v>
          </cell>
          <cell r="FJ14733" t="str">
            <v>Living Room/Family Room</v>
          </cell>
          <cell r="FK14733" t="str">
            <v>EISAq</v>
          </cell>
          <cell r="FL14733">
            <v>26234.23</v>
          </cell>
        </row>
        <row r="14734">
          <cell r="FI14734" t="str">
            <v>ID</v>
          </cell>
          <cell r="FJ14734" t="str">
            <v>Other</v>
          </cell>
          <cell r="FK14734" t="str">
            <v>EISAnqnx</v>
          </cell>
          <cell r="FL14734">
            <v>643931.1</v>
          </cell>
        </row>
        <row r="14735">
          <cell r="FI14735" t="str">
            <v>ID</v>
          </cell>
          <cell r="FJ14735" t="str">
            <v>Bathroom</v>
          </cell>
          <cell r="FK14735" t="str">
            <v>EISAnqnx</v>
          </cell>
          <cell r="FL14735">
            <v>681437.52</v>
          </cell>
        </row>
        <row r="14736">
          <cell r="FI14736" t="str">
            <v>ID</v>
          </cell>
          <cell r="FJ14736" t="str">
            <v>Bathroom</v>
          </cell>
          <cell r="FK14736" t="str">
            <v>EISAx</v>
          </cell>
          <cell r="FL14736">
            <v>4618632.08</v>
          </cell>
        </row>
        <row r="14737">
          <cell r="FI14737" t="str">
            <v>ID</v>
          </cell>
          <cell r="FJ14737" t="str">
            <v>Bedrooms</v>
          </cell>
          <cell r="FK14737" t="str">
            <v>EISAnqnx</v>
          </cell>
          <cell r="FL14737">
            <v>227145.84</v>
          </cell>
        </row>
        <row r="14738">
          <cell r="FI14738" t="str">
            <v>ID</v>
          </cell>
          <cell r="FJ14738" t="str">
            <v>Bedrooms</v>
          </cell>
          <cell r="FK14738" t="str">
            <v>EISAx</v>
          </cell>
          <cell r="FL14738">
            <v>2612177.16</v>
          </cell>
        </row>
        <row r="14739">
          <cell r="FI14739" t="str">
            <v>ID</v>
          </cell>
          <cell r="FJ14739" t="str">
            <v>Exterior</v>
          </cell>
          <cell r="FK14739" t="str">
            <v>EISAnqnx</v>
          </cell>
          <cell r="FL14739">
            <v>227145.84</v>
          </cell>
        </row>
        <row r="14740">
          <cell r="FI14740" t="str">
            <v>ID</v>
          </cell>
          <cell r="FJ14740" t="str">
            <v>Exterior</v>
          </cell>
          <cell r="FK14740" t="str">
            <v>EISAq</v>
          </cell>
          <cell r="FL14740">
            <v>170359.38</v>
          </cell>
        </row>
        <row r="14741">
          <cell r="FI14741" t="str">
            <v>ID</v>
          </cell>
          <cell r="FJ14741" t="str">
            <v>Exterior</v>
          </cell>
          <cell r="FK14741" t="str">
            <v>EISAx</v>
          </cell>
          <cell r="FL14741">
            <v>3482902.88</v>
          </cell>
        </row>
        <row r="14742">
          <cell r="FI14742" t="str">
            <v>ID</v>
          </cell>
          <cell r="FJ14742" t="str">
            <v>Garage</v>
          </cell>
          <cell r="FK14742" t="str">
            <v>EISAnqnx</v>
          </cell>
          <cell r="FL14742">
            <v>2120027.84</v>
          </cell>
        </row>
        <row r="14743">
          <cell r="FI14743" t="str">
            <v>ID</v>
          </cell>
          <cell r="FJ14743" t="str">
            <v>Garage</v>
          </cell>
          <cell r="FK14743" t="str">
            <v>EISAq</v>
          </cell>
          <cell r="FL14743">
            <v>499720.848</v>
          </cell>
        </row>
        <row r="14744">
          <cell r="FI14744" t="str">
            <v>ID</v>
          </cell>
          <cell r="FJ14744" t="str">
            <v>Kitchen</v>
          </cell>
          <cell r="FK14744" t="str">
            <v>EISAq</v>
          </cell>
          <cell r="FL14744">
            <v>530006.96</v>
          </cell>
        </row>
        <row r="14745">
          <cell r="FI14745" t="str">
            <v>ID</v>
          </cell>
          <cell r="FJ14745" t="str">
            <v>Kitchen</v>
          </cell>
          <cell r="FK14745" t="str">
            <v>EISAx</v>
          </cell>
          <cell r="FL14745">
            <v>4429343.88</v>
          </cell>
        </row>
        <row r="14746">
          <cell r="FI14746" t="str">
            <v>ID</v>
          </cell>
          <cell r="FJ14746" t="str">
            <v>Other</v>
          </cell>
          <cell r="FK14746" t="str">
            <v>EISAnqnx</v>
          </cell>
          <cell r="FL14746">
            <v>2801465.36</v>
          </cell>
        </row>
        <row r="14747">
          <cell r="FI14747" t="str">
            <v>ID</v>
          </cell>
          <cell r="FJ14747" t="str">
            <v>Other</v>
          </cell>
          <cell r="FK14747" t="str">
            <v>EISAq</v>
          </cell>
          <cell r="FL14747">
            <v>3198970.58</v>
          </cell>
        </row>
        <row r="14748">
          <cell r="FI14748" t="str">
            <v>ID</v>
          </cell>
          <cell r="FJ14748" t="str">
            <v>Other</v>
          </cell>
          <cell r="FK14748" t="str">
            <v>EISAx</v>
          </cell>
          <cell r="FL14748">
            <v>14385903.200000001</v>
          </cell>
        </row>
        <row r="14749">
          <cell r="FI14749" t="str">
            <v>WA</v>
          </cell>
          <cell r="FJ14749" t="str">
            <v>Bathroom</v>
          </cell>
          <cell r="FK14749" t="str">
            <v>EISAnqnx</v>
          </cell>
          <cell r="FL14749">
            <v>1247995.8</v>
          </cell>
        </row>
        <row r="14750">
          <cell r="FI14750" t="str">
            <v>WA</v>
          </cell>
          <cell r="FJ14750" t="str">
            <v>Bathroom</v>
          </cell>
          <cell r="FK14750" t="str">
            <v>EISAx</v>
          </cell>
          <cell r="FL14750">
            <v>655197.79499999993</v>
          </cell>
        </row>
        <row r="14751">
          <cell r="FI14751" t="str">
            <v>WA</v>
          </cell>
          <cell r="FJ14751" t="str">
            <v>Bedrooms</v>
          </cell>
          <cell r="FK14751" t="str">
            <v>EISAnqnx</v>
          </cell>
          <cell r="FL14751">
            <v>873597.05999999994</v>
          </cell>
        </row>
        <row r="14752">
          <cell r="FI14752" t="str">
            <v>WA</v>
          </cell>
          <cell r="FJ14752" t="str">
            <v>Bedrooms</v>
          </cell>
          <cell r="FK14752" t="str">
            <v>EISAq</v>
          </cell>
          <cell r="FL14752">
            <v>58239.803999999996</v>
          </cell>
        </row>
        <row r="14753">
          <cell r="FI14753" t="str">
            <v>WA</v>
          </cell>
          <cell r="FJ14753" t="str">
            <v>Bedrooms</v>
          </cell>
          <cell r="FK14753" t="str">
            <v>EISAx</v>
          </cell>
          <cell r="FL14753">
            <v>145599.51</v>
          </cell>
        </row>
        <row r="14754">
          <cell r="FI14754" t="str">
            <v>WA</v>
          </cell>
          <cell r="FJ14754" t="str">
            <v>Garage</v>
          </cell>
          <cell r="FK14754" t="str">
            <v>EISAq</v>
          </cell>
          <cell r="FL14754">
            <v>91519.691999999995</v>
          </cell>
        </row>
        <row r="14755">
          <cell r="FI14755" t="str">
            <v>WA</v>
          </cell>
          <cell r="FJ14755" t="str">
            <v>Living Room/Family Room</v>
          </cell>
          <cell r="FK14755" t="str">
            <v>EISAnqnx</v>
          </cell>
          <cell r="FL14755">
            <v>873597.05999999994</v>
          </cell>
        </row>
        <row r="14756">
          <cell r="FI14756" t="str">
            <v>WA</v>
          </cell>
          <cell r="FJ14756" t="str">
            <v>Living Room/Family Room</v>
          </cell>
          <cell r="FK14756" t="str">
            <v>EISAx</v>
          </cell>
          <cell r="FL14756">
            <v>675997.72499999998</v>
          </cell>
        </row>
        <row r="14757">
          <cell r="FI14757" t="str">
            <v>WA</v>
          </cell>
          <cell r="FJ14757" t="str">
            <v>Other</v>
          </cell>
          <cell r="FK14757" t="str">
            <v>EISAnqnx</v>
          </cell>
          <cell r="FL14757">
            <v>998396.64</v>
          </cell>
        </row>
        <row r="14758">
          <cell r="FI14758" t="str">
            <v>WA</v>
          </cell>
          <cell r="FJ14758" t="str">
            <v>Other</v>
          </cell>
          <cell r="FK14758" t="str">
            <v>EISAq</v>
          </cell>
          <cell r="FL14758">
            <v>33279.887999999999</v>
          </cell>
        </row>
        <row r="14759">
          <cell r="FI14759" t="str">
            <v>MT</v>
          </cell>
          <cell r="FJ14759" t="str">
            <v>Bathroom</v>
          </cell>
          <cell r="FK14759" t="str">
            <v>EISAnqnx</v>
          </cell>
          <cell r="FL14759">
            <v>343403.7</v>
          </cell>
        </row>
        <row r="14760">
          <cell r="FI14760" t="str">
            <v>MT</v>
          </cell>
          <cell r="FJ14760" t="str">
            <v>Bathroom</v>
          </cell>
          <cell r="FK14760" t="str">
            <v>EISAx</v>
          </cell>
          <cell r="FL14760">
            <v>297616.54000000004</v>
          </cell>
        </row>
        <row r="14761">
          <cell r="FI14761" t="str">
            <v>MT</v>
          </cell>
          <cell r="FJ14761" t="str">
            <v>Bedrooms</v>
          </cell>
          <cell r="FK14761" t="str">
            <v>EISAnqnx</v>
          </cell>
          <cell r="FL14761">
            <v>869956.04</v>
          </cell>
        </row>
        <row r="14762">
          <cell r="FI14762" t="str">
            <v>MT</v>
          </cell>
          <cell r="FJ14762" t="str">
            <v>Bedrooms</v>
          </cell>
          <cell r="FK14762" t="str">
            <v>EISAq</v>
          </cell>
          <cell r="FL14762">
            <v>100731.75200000001</v>
          </cell>
        </row>
        <row r="14763">
          <cell r="FI14763" t="str">
            <v>MT</v>
          </cell>
          <cell r="FJ14763" t="str">
            <v>Exterior</v>
          </cell>
          <cell r="FK14763" t="str">
            <v>EISAnqnx</v>
          </cell>
          <cell r="FL14763">
            <v>457871.60000000003</v>
          </cell>
        </row>
        <row r="14764">
          <cell r="FI14764" t="str">
            <v>MT</v>
          </cell>
          <cell r="FJ14764" t="str">
            <v>Garage</v>
          </cell>
          <cell r="FK14764" t="str">
            <v>EISAnqnx</v>
          </cell>
          <cell r="FL14764">
            <v>744041.35000000009</v>
          </cell>
        </row>
        <row r="14765">
          <cell r="FI14765" t="str">
            <v>MT</v>
          </cell>
          <cell r="FJ14765" t="str">
            <v>Kitchen</v>
          </cell>
          <cell r="FK14765" t="str">
            <v>EISAx</v>
          </cell>
          <cell r="FL14765">
            <v>74404.135000000009</v>
          </cell>
        </row>
        <row r="14766">
          <cell r="FI14766" t="str">
            <v>MT</v>
          </cell>
          <cell r="FJ14766" t="str">
            <v>Living Room/Family Room</v>
          </cell>
          <cell r="FK14766" t="str">
            <v>EISAnqnx</v>
          </cell>
          <cell r="FL14766">
            <v>297616.54000000004</v>
          </cell>
        </row>
        <row r="14767">
          <cell r="FI14767" t="str">
            <v>MT</v>
          </cell>
          <cell r="FJ14767" t="str">
            <v>Living Room/Family Room</v>
          </cell>
          <cell r="FK14767" t="str">
            <v>EISAx</v>
          </cell>
          <cell r="FL14767">
            <v>892849.62000000011</v>
          </cell>
        </row>
        <row r="14768">
          <cell r="FI14768" t="str">
            <v>MT</v>
          </cell>
          <cell r="FJ14768" t="str">
            <v>Other</v>
          </cell>
          <cell r="FK14768" t="str">
            <v>EISAnqnx</v>
          </cell>
          <cell r="FL14768">
            <v>692530.79500000004</v>
          </cell>
        </row>
        <row r="14769">
          <cell r="FI14769" t="str">
            <v>MT</v>
          </cell>
          <cell r="FJ14769" t="str">
            <v>Other</v>
          </cell>
          <cell r="FK14769" t="str">
            <v>EISAx</v>
          </cell>
          <cell r="FL14769">
            <v>600956.47500000009</v>
          </cell>
        </row>
        <row r="14770">
          <cell r="FI14770" t="str">
            <v>ID</v>
          </cell>
          <cell r="FJ14770" t="str">
            <v>Bathroom</v>
          </cell>
          <cell r="FK14770" t="str">
            <v>EISAnqnx</v>
          </cell>
          <cell r="FL14770">
            <v>1741451.44</v>
          </cell>
        </row>
        <row r="14771">
          <cell r="FI14771" t="str">
            <v>ID</v>
          </cell>
          <cell r="FJ14771" t="str">
            <v>Bedrooms</v>
          </cell>
          <cell r="FK14771" t="str">
            <v>EISAnqnx</v>
          </cell>
          <cell r="FL14771">
            <v>1362875.04</v>
          </cell>
        </row>
        <row r="14772">
          <cell r="FI14772" t="str">
            <v>ID</v>
          </cell>
          <cell r="FJ14772" t="str">
            <v>Bedrooms</v>
          </cell>
          <cell r="FK14772" t="str">
            <v>EISAq</v>
          </cell>
          <cell r="FL14772">
            <v>113572.92</v>
          </cell>
        </row>
        <row r="14773">
          <cell r="FI14773" t="str">
            <v>ID</v>
          </cell>
          <cell r="FJ14773" t="str">
            <v>Exterior</v>
          </cell>
          <cell r="FK14773" t="str">
            <v>EISAnqnx</v>
          </cell>
          <cell r="FL14773">
            <v>454291.68</v>
          </cell>
        </row>
        <row r="14774">
          <cell r="FI14774" t="str">
            <v>ID</v>
          </cell>
          <cell r="FJ14774" t="str">
            <v>Exterior</v>
          </cell>
          <cell r="FK14774" t="str">
            <v>EISAq</v>
          </cell>
          <cell r="FL14774">
            <v>166573.61600000001</v>
          </cell>
        </row>
        <row r="14775">
          <cell r="FI14775" t="str">
            <v>ID</v>
          </cell>
          <cell r="FJ14775" t="str">
            <v>Kitchen</v>
          </cell>
          <cell r="FK14775" t="str">
            <v>EISAnqnx</v>
          </cell>
          <cell r="FL14775">
            <v>681437.52</v>
          </cell>
        </row>
        <row r="14776">
          <cell r="FI14776" t="str">
            <v>ID</v>
          </cell>
          <cell r="FJ14776" t="str">
            <v>Kitchen</v>
          </cell>
          <cell r="FK14776" t="str">
            <v>EISAq</v>
          </cell>
          <cell r="FL14776">
            <v>484577.79200000002</v>
          </cell>
        </row>
        <row r="14777">
          <cell r="FI14777" t="str">
            <v>ID</v>
          </cell>
          <cell r="FJ14777" t="str">
            <v>Living Room/Family Room</v>
          </cell>
          <cell r="FK14777" t="str">
            <v>EISAnqnx</v>
          </cell>
          <cell r="FL14777">
            <v>454291.68</v>
          </cell>
        </row>
        <row r="14778">
          <cell r="FI14778" t="str">
            <v>ID</v>
          </cell>
          <cell r="FJ14778" t="str">
            <v>Other</v>
          </cell>
          <cell r="FK14778" t="str">
            <v>EISAnqnx</v>
          </cell>
          <cell r="FL14778">
            <v>454291.68</v>
          </cell>
        </row>
        <row r="14779">
          <cell r="FI14779" t="str">
            <v>MT</v>
          </cell>
          <cell r="FJ14779" t="str">
            <v>Bathroom</v>
          </cell>
          <cell r="FK14779" t="str">
            <v>EISAnqnx</v>
          </cell>
          <cell r="FL14779">
            <v>68680.740000000005</v>
          </cell>
        </row>
        <row r="14780">
          <cell r="FI14780" t="str">
            <v>MT</v>
          </cell>
          <cell r="FJ14780" t="str">
            <v>Bathroom</v>
          </cell>
          <cell r="FK14780" t="str">
            <v>EISAq</v>
          </cell>
          <cell r="FL14780">
            <v>137361.48000000001</v>
          </cell>
        </row>
        <row r="14781">
          <cell r="FI14781" t="str">
            <v>MT</v>
          </cell>
          <cell r="FJ14781" t="str">
            <v>Bathroom</v>
          </cell>
          <cell r="FK14781" t="str">
            <v>EISAx</v>
          </cell>
          <cell r="FL14781">
            <v>223212.40500000003</v>
          </cell>
        </row>
        <row r="14782">
          <cell r="FI14782" t="str">
            <v>MT</v>
          </cell>
          <cell r="FJ14782" t="str">
            <v>Bedrooms</v>
          </cell>
          <cell r="FK14782" t="str">
            <v>EISAnqnx</v>
          </cell>
          <cell r="FL14782">
            <v>45787.16</v>
          </cell>
        </row>
        <row r="14783">
          <cell r="FI14783" t="str">
            <v>MT</v>
          </cell>
          <cell r="FJ14783" t="str">
            <v>Bedrooms</v>
          </cell>
          <cell r="FK14783" t="str">
            <v>EISAq</v>
          </cell>
          <cell r="FL14783">
            <v>343403.7</v>
          </cell>
        </row>
        <row r="14784">
          <cell r="FI14784" t="str">
            <v>MT</v>
          </cell>
          <cell r="FJ14784" t="str">
            <v>Exterior</v>
          </cell>
          <cell r="FK14784" t="str">
            <v>EISAnqnx</v>
          </cell>
          <cell r="FL14784">
            <v>412084.44000000006</v>
          </cell>
        </row>
        <row r="14785">
          <cell r="FI14785" t="str">
            <v>MT</v>
          </cell>
          <cell r="FJ14785" t="str">
            <v>Garage</v>
          </cell>
          <cell r="FK14785" t="str">
            <v>EISAnqnx</v>
          </cell>
          <cell r="FL14785">
            <v>549445.92000000004</v>
          </cell>
        </row>
        <row r="14786">
          <cell r="FI14786" t="str">
            <v>MT</v>
          </cell>
          <cell r="FJ14786" t="str">
            <v>Garage</v>
          </cell>
          <cell r="FK14786" t="str">
            <v>EISAq</v>
          </cell>
          <cell r="FL14786">
            <v>91574.32</v>
          </cell>
        </row>
        <row r="14787">
          <cell r="FI14787" t="str">
            <v>MT</v>
          </cell>
          <cell r="FJ14787" t="str">
            <v>Garage</v>
          </cell>
          <cell r="FK14787" t="str">
            <v>EISAx</v>
          </cell>
          <cell r="FL14787">
            <v>228935.80000000002</v>
          </cell>
        </row>
        <row r="14788">
          <cell r="FI14788" t="str">
            <v>MT</v>
          </cell>
          <cell r="FJ14788" t="str">
            <v>Kitchen</v>
          </cell>
          <cell r="FK14788" t="str">
            <v>EISAnqnx</v>
          </cell>
          <cell r="FL14788">
            <v>618126.66</v>
          </cell>
        </row>
        <row r="14789">
          <cell r="FI14789" t="str">
            <v>MT</v>
          </cell>
          <cell r="FJ14789" t="str">
            <v>Kitchen</v>
          </cell>
          <cell r="FK14789" t="str">
            <v>EISAq</v>
          </cell>
          <cell r="FL14789">
            <v>154531.66500000001</v>
          </cell>
        </row>
        <row r="14790">
          <cell r="FI14790" t="str">
            <v>MT</v>
          </cell>
          <cell r="FJ14790" t="str">
            <v>Living Room/Family Room</v>
          </cell>
          <cell r="FK14790" t="str">
            <v>EISAq</v>
          </cell>
          <cell r="FL14790">
            <v>223212.40500000003</v>
          </cell>
        </row>
        <row r="14791">
          <cell r="FI14791" t="str">
            <v>MT</v>
          </cell>
          <cell r="FJ14791" t="str">
            <v>Other</v>
          </cell>
          <cell r="FK14791" t="str">
            <v>EISAq</v>
          </cell>
          <cell r="FL14791">
            <v>137361.48000000001</v>
          </cell>
        </row>
        <row r="14792">
          <cell r="FI14792" t="str">
            <v>MT</v>
          </cell>
          <cell r="FJ14792" t="str">
            <v>Other</v>
          </cell>
          <cell r="FK14792" t="str">
            <v>EISAx</v>
          </cell>
          <cell r="FL14792">
            <v>114467.90000000001</v>
          </cell>
        </row>
        <row r="14793">
          <cell r="FI14793" t="str">
            <v>ID</v>
          </cell>
          <cell r="FJ14793" t="str">
            <v>Bathroom</v>
          </cell>
          <cell r="FK14793" t="str">
            <v>EISAnqnx</v>
          </cell>
          <cell r="FL14793">
            <v>2498604.2400000002</v>
          </cell>
        </row>
        <row r="14794">
          <cell r="FI14794" t="str">
            <v>ID</v>
          </cell>
          <cell r="FJ14794" t="str">
            <v>Bathroom</v>
          </cell>
          <cell r="FK14794" t="str">
            <v>EISAx</v>
          </cell>
          <cell r="FL14794">
            <v>738223.98</v>
          </cell>
        </row>
        <row r="14795">
          <cell r="FI14795" t="str">
            <v>ID</v>
          </cell>
          <cell r="FJ14795" t="str">
            <v>Bedrooms</v>
          </cell>
          <cell r="FK14795" t="str">
            <v>EISAnqnx</v>
          </cell>
          <cell r="FL14795">
            <v>3407187.6</v>
          </cell>
        </row>
        <row r="14796">
          <cell r="FI14796" t="str">
            <v>ID</v>
          </cell>
          <cell r="FJ14796" t="str">
            <v>Bedrooms</v>
          </cell>
          <cell r="FK14796" t="str">
            <v>EISAq</v>
          </cell>
          <cell r="FL14796">
            <v>166573.61600000001</v>
          </cell>
        </row>
        <row r="14797">
          <cell r="FI14797" t="str">
            <v>ID</v>
          </cell>
          <cell r="FJ14797" t="str">
            <v>Bedrooms</v>
          </cell>
          <cell r="FK14797" t="str">
            <v>EISAx</v>
          </cell>
          <cell r="FL14797">
            <v>302861.12</v>
          </cell>
        </row>
        <row r="14798">
          <cell r="FI14798" t="str">
            <v>ID</v>
          </cell>
          <cell r="FJ14798" t="str">
            <v>Exterior</v>
          </cell>
          <cell r="FK14798" t="str">
            <v>EISAnqnx</v>
          </cell>
          <cell r="FL14798">
            <v>1060013.92</v>
          </cell>
        </row>
        <row r="14799">
          <cell r="FI14799" t="str">
            <v>ID</v>
          </cell>
          <cell r="FJ14799" t="str">
            <v>Exterior</v>
          </cell>
          <cell r="FK14799" t="str">
            <v>EISAx</v>
          </cell>
          <cell r="FL14799">
            <v>984298.64</v>
          </cell>
        </row>
        <row r="14800">
          <cell r="FI14800" t="str">
            <v>ID</v>
          </cell>
          <cell r="FJ14800" t="str">
            <v>Garage</v>
          </cell>
          <cell r="FK14800" t="str">
            <v>EISAnqnx</v>
          </cell>
          <cell r="FL14800">
            <v>832868.08000000007</v>
          </cell>
        </row>
        <row r="14801">
          <cell r="FI14801" t="str">
            <v>ID</v>
          </cell>
          <cell r="FJ14801" t="str">
            <v>Garage</v>
          </cell>
          <cell r="FK14801" t="str">
            <v>EISAq</v>
          </cell>
          <cell r="FL14801">
            <v>2422888.96</v>
          </cell>
        </row>
        <row r="14802">
          <cell r="FI14802" t="str">
            <v>ID</v>
          </cell>
          <cell r="FJ14802" t="str">
            <v>Kitchen</v>
          </cell>
          <cell r="FK14802" t="str">
            <v>EISAnqnx</v>
          </cell>
          <cell r="FL14802">
            <v>1590020.8800000001</v>
          </cell>
        </row>
        <row r="14803">
          <cell r="FI14803" t="str">
            <v>ID</v>
          </cell>
          <cell r="FJ14803" t="str">
            <v>Kitchen</v>
          </cell>
          <cell r="FK14803" t="str">
            <v>EISAq</v>
          </cell>
          <cell r="FL14803">
            <v>522435.43200000003</v>
          </cell>
        </row>
        <row r="14804">
          <cell r="FI14804" t="str">
            <v>ID</v>
          </cell>
          <cell r="FJ14804" t="str">
            <v>Kitchen</v>
          </cell>
          <cell r="FK14804" t="str">
            <v>EISAx</v>
          </cell>
          <cell r="FL14804">
            <v>2858251.8200000003</v>
          </cell>
        </row>
        <row r="14805">
          <cell r="FI14805" t="str">
            <v>ID</v>
          </cell>
          <cell r="FJ14805" t="str">
            <v>Other</v>
          </cell>
          <cell r="FK14805" t="str">
            <v>EISAnqnx</v>
          </cell>
          <cell r="FL14805">
            <v>984298.64</v>
          </cell>
        </row>
        <row r="14806">
          <cell r="FI14806" t="str">
            <v>ID</v>
          </cell>
          <cell r="FJ14806" t="str">
            <v>Other</v>
          </cell>
          <cell r="FK14806" t="str">
            <v>EISAq</v>
          </cell>
          <cell r="FL14806">
            <v>832868.08000000007</v>
          </cell>
        </row>
        <row r="14807">
          <cell r="FI14807" t="str">
            <v>ID</v>
          </cell>
          <cell r="FJ14807" t="str">
            <v>Other</v>
          </cell>
          <cell r="FK14807" t="str">
            <v>EISAx</v>
          </cell>
          <cell r="FL14807">
            <v>984298.64</v>
          </cell>
        </row>
        <row r="14808">
          <cell r="FI14808" t="str">
            <v>ID</v>
          </cell>
          <cell r="FJ14808" t="str">
            <v>Bathroom</v>
          </cell>
          <cell r="FK14808" t="str">
            <v>EISAnqnx</v>
          </cell>
          <cell r="FL14808">
            <v>908583.36</v>
          </cell>
        </row>
        <row r="14809">
          <cell r="FI14809" t="str">
            <v>ID</v>
          </cell>
          <cell r="FJ14809" t="str">
            <v>Bedrooms</v>
          </cell>
          <cell r="FK14809" t="str">
            <v>EISAnqnx</v>
          </cell>
          <cell r="FL14809">
            <v>1419661.5</v>
          </cell>
        </row>
        <row r="14810">
          <cell r="FI14810" t="str">
            <v>ID</v>
          </cell>
          <cell r="FJ14810" t="str">
            <v>Exterior</v>
          </cell>
          <cell r="FK14810" t="str">
            <v>EISAnqnx</v>
          </cell>
          <cell r="FL14810">
            <v>480792.02799999999</v>
          </cell>
        </row>
        <row r="14811">
          <cell r="FI14811" t="str">
            <v>ID</v>
          </cell>
          <cell r="FJ14811" t="str">
            <v>Exterior</v>
          </cell>
          <cell r="FK14811" t="str">
            <v>EISAx</v>
          </cell>
          <cell r="FL14811">
            <v>302861.12</v>
          </cell>
        </row>
        <row r="14812">
          <cell r="FI14812" t="str">
            <v>ID</v>
          </cell>
          <cell r="FJ14812" t="str">
            <v>Kitchen</v>
          </cell>
          <cell r="FK14812" t="str">
            <v>EISAnqnx</v>
          </cell>
          <cell r="FL14812">
            <v>567864.6</v>
          </cell>
        </row>
        <row r="14813">
          <cell r="FI14813" t="str">
            <v>ID</v>
          </cell>
          <cell r="FJ14813" t="str">
            <v>Kitchen</v>
          </cell>
          <cell r="FK14813" t="str">
            <v>EISAq</v>
          </cell>
          <cell r="FL14813">
            <v>189288.2</v>
          </cell>
        </row>
        <row r="14814">
          <cell r="FI14814" t="str">
            <v>ID</v>
          </cell>
          <cell r="FJ14814" t="str">
            <v>Living Room/Family Room</v>
          </cell>
          <cell r="FK14814" t="str">
            <v>EISAq</v>
          </cell>
          <cell r="FL14814">
            <v>151430.56</v>
          </cell>
        </row>
        <row r="14815">
          <cell r="FI14815" t="str">
            <v>ID</v>
          </cell>
          <cell r="FJ14815" t="str">
            <v>Living Room/Family Room</v>
          </cell>
          <cell r="FK14815" t="str">
            <v>EISAx</v>
          </cell>
          <cell r="FL14815">
            <v>681437.52</v>
          </cell>
        </row>
        <row r="14816">
          <cell r="FI14816" t="str">
            <v>ID</v>
          </cell>
          <cell r="FJ14816" t="str">
            <v>Other</v>
          </cell>
          <cell r="FK14816" t="str">
            <v>EISAnqnx</v>
          </cell>
          <cell r="FL14816">
            <v>1760380.26</v>
          </cell>
        </row>
        <row r="14817">
          <cell r="FI14817" t="str">
            <v>ID</v>
          </cell>
          <cell r="FJ14817" t="str">
            <v>Other</v>
          </cell>
          <cell r="FK14817" t="str">
            <v>EISAx</v>
          </cell>
          <cell r="FL14817">
            <v>454291.68</v>
          </cell>
        </row>
        <row r="14818">
          <cell r="FI14818" t="str">
            <v>ID</v>
          </cell>
          <cell r="FJ14818" t="str">
            <v>Bathroom</v>
          </cell>
          <cell r="FK14818" t="str">
            <v>EISAnqnx</v>
          </cell>
          <cell r="FL14818">
            <v>3104326.48</v>
          </cell>
        </row>
        <row r="14819">
          <cell r="FI14819" t="str">
            <v>ID</v>
          </cell>
          <cell r="FJ14819" t="str">
            <v>Bedrooms</v>
          </cell>
          <cell r="FK14819" t="str">
            <v>EISAnqnx</v>
          </cell>
          <cell r="FL14819">
            <v>4088625.12</v>
          </cell>
        </row>
        <row r="14820">
          <cell r="FI14820" t="str">
            <v>ID</v>
          </cell>
          <cell r="FJ14820" t="str">
            <v>Exterior</v>
          </cell>
          <cell r="FK14820" t="str">
            <v>EISAnqnx</v>
          </cell>
          <cell r="FL14820">
            <v>378576.4</v>
          </cell>
        </row>
        <row r="14821">
          <cell r="FI14821" t="str">
            <v>ID</v>
          </cell>
          <cell r="FJ14821" t="str">
            <v>Exterior</v>
          </cell>
          <cell r="FK14821" t="str">
            <v>EISAx</v>
          </cell>
          <cell r="FL14821">
            <v>567864.6</v>
          </cell>
        </row>
        <row r="14822">
          <cell r="FI14822" t="str">
            <v>ID</v>
          </cell>
          <cell r="FJ14822" t="str">
            <v>Kitchen</v>
          </cell>
          <cell r="FK14822" t="str">
            <v>EISAnqnx</v>
          </cell>
          <cell r="FL14822">
            <v>2347173.6800000002</v>
          </cell>
        </row>
        <row r="14823">
          <cell r="FI14823" t="str">
            <v>ID</v>
          </cell>
          <cell r="FJ14823" t="str">
            <v>Living Room/Family Room</v>
          </cell>
          <cell r="FK14823" t="str">
            <v>EISAnqnx</v>
          </cell>
          <cell r="FL14823">
            <v>1287159.76</v>
          </cell>
        </row>
        <row r="14824">
          <cell r="FI14824" t="str">
            <v>ID</v>
          </cell>
          <cell r="FJ14824" t="str">
            <v>Living Room/Family Room</v>
          </cell>
          <cell r="FK14824" t="str">
            <v>EISAq</v>
          </cell>
          <cell r="FL14824">
            <v>83286.808000000005</v>
          </cell>
        </row>
        <row r="14825">
          <cell r="FI14825" t="str">
            <v>ID</v>
          </cell>
          <cell r="FJ14825" t="str">
            <v>Other</v>
          </cell>
          <cell r="FK14825" t="str">
            <v>EISAnqnx</v>
          </cell>
          <cell r="FL14825">
            <v>1817166.72</v>
          </cell>
        </row>
        <row r="14826">
          <cell r="FI14826" t="str">
            <v>MT</v>
          </cell>
          <cell r="FJ14826" t="str">
            <v>Bathroom</v>
          </cell>
          <cell r="FK14826" t="str">
            <v>EISAnqnx</v>
          </cell>
          <cell r="FL14826">
            <v>511412.64</v>
          </cell>
        </row>
        <row r="14827">
          <cell r="FI14827" t="str">
            <v>MT</v>
          </cell>
          <cell r="FJ14827" t="str">
            <v>Bedrooms</v>
          </cell>
          <cell r="FK14827" t="str">
            <v>EISAnqnx</v>
          </cell>
          <cell r="FL14827">
            <v>511412.64</v>
          </cell>
        </row>
        <row r="14828">
          <cell r="FI14828" t="str">
            <v>MT</v>
          </cell>
          <cell r="FJ14828" t="str">
            <v>Exterior</v>
          </cell>
          <cell r="FK14828" t="str">
            <v>EISAnqnx</v>
          </cell>
          <cell r="FL14828">
            <v>127853.16</v>
          </cell>
        </row>
        <row r="14829">
          <cell r="FI14829" t="str">
            <v>MT</v>
          </cell>
          <cell r="FJ14829" t="str">
            <v>Exterior</v>
          </cell>
          <cell r="FK14829" t="str">
            <v>EISAx</v>
          </cell>
          <cell r="FL14829">
            <v>319632.90000000002</v>
          </cell>
        </row>
        <row r="14830">
          <cell r="FI14830" t="str">
            <v>MT</v>
          </cell>
          <cell r="FJ14830" t="str">
            <v>Garage</v>
          </cell>
          <cell r="FK14830" t="str">
            <v>EISAnqnx</v>
          </cell>
          <cell r="FL14830">
            <v>1150678.44</v>
          </cell>
        </row>
        <row r="14831">
          <cell r="FI14831" t="str">
            <v>MT</v>
          </cell>
          <cell r="FJ14831" t="str">
            <v>Kitchen</v>
          </cell>
          <cell r="FK14831" t="str">
            <v>EISAnqnx</v>
          </cell>
          <cell r="FL14831">
            <v>767118.96</v>
          </cell>
        </row>
        <row r="14832">
          <cell r="FI14832" t="str">
            <v>MT</v>
          </cell>
          <cell r="FJ14832" t="str">
            <v>Living Room/Family Room</v>
          </cell>
          <cell r="FK14832" t="str">
            <v>EISAnqnx</v>
          </cell>
          <cell r="FL14832">
            <v>127853.16</v>
          </cell>
        </row>
        <row r="14833">
          <cell r="FI14833" t="str">
            <v>MT</v>
          </cell>
          <cell r="FJ14833" t="str">
            <v>Living Room/Family Room</v>
          </cell>
          <cell r="FK14833" t="str">
            <v>EISAq</v>
          </cell>
          <cell r="FL14833">
            <v>63926.58</v>
          </cell>
        </row>
        <row r="14834">
          <cell r="FI14834" t="str">
            <v>MT</v>
          </cell>
          <cell r="FJ14834" t="str">
            <v>Living Room/Family Room</v>
          </cell>
          <cell r="FK14834" t="str">
            <v>EISAx</v>
          </cell>
          <cell r="FL14834">
            <v>266360.75</v>
          </cell>
        </row>
        <row r="14835">
          <cell r="FI14835" t="str">
            <v>MT</v>
          </cell>
          <cell r="FJ14835" t="str">
            <v>Other</v>
          </cell>
          <cell r="FK14835" t="str">
            <v>EISAnqnx</v>
          </cell>
          <cell r="FL14835">
            <v>1012170.85</v>
          </cell>
        </row>
        <row r="14836">
          <cell r="FI14836" t="str">
            <v>WA</v>
          </cell>
          <cell r="FJ14836" t="str">
            <v>Bathroom</v>
          </cell>
          <cell r="FK14836" t="str">
            <v>EISAnqnx</v>
          </cell>
          <cell r="FL14836">
            <v>405598.63500000001</v>
          </cell>
        </row>
        <row r="14837">
          <cell r="FI14837" t="str">
            <v>WA</v>
          </cell>
          <cell r="FJ14837" t="str">
            <v>Bathroom</v>
          </cell>
          <cell r="FK14837" t="str">
            <v>EISAq</v>
          </cell>
          <cell r="FL14837">
            <v>62399.79</v>
          </cell>
        </row>
        <row r="14838">
          <cell r="FI14838" t="str">
            <v>WA</v>
          </cell>
          <cell r="FJ14838" t="str">
            <v>Bathroom</v>
          </cell>
          <cell r="FK14838" t="str">
            <v>EISAx</v>
          </cell>
          <cell r="FL14838">
            <v>519998.25</v>
          </cell>
        </row>
        <row r="14839">
          <cell r="FI14839" t="str">
            <v>WA</v>
          </cell>
          <cell r="FJ14839" t="str">
            <v>Bedrooms</v>
          </cell>
          <cell r="FK14839" t="str">
            <v>EISAnqnx</v>
          </cell>
          <cell r="FL14839">
            <v>249599.16</v>
          </cell>
        </row>
        <row r="14840">
          <cell r="FI14840" t="str">
            <v>WA</v>
          </cell>
          <cell r="FJ14840" t="str">
            <v>Bedrooms</v>
          </cell>
          <cell r="FK14840" t="str">
            <v>EISAq</v>
          </cell>
          <cell r="FL14840">
            <v>155999.47500000001</v>
          </cell>
        </row>
        <row r="14841">
          <cell r="FI14841" t="str">
            <v>WA</v>
          </cell>
          <cell r="FJ14841" t="str">
            <v>Garage</v>
          </cell>
          <cell r="FK14841" t="str">
            <v>EISAnqnx</v>
          </cell>
          <cell r="FL14841">
            <v>124799.58</v>
          </cell>
        </row>
        <row r="14842">
          <cell r="FI14842" t="str">
            <v>WA</v>
          </cell>
          <cell r="FJ14842" t="str">
            <v>Garage</v>
          </cell>
          <cell r="FK14842" t="str">
            <v>EISAq</v>
          </cell>
          <cell r="FL14842">
            <v>623997.9</v>
          </cell>
        </row>
        <row r="14843">
          <cell r="FI14843" t="str">
            <v>WA</v>
          </cell>
          <cell r="FJ14843" t="str">
            <v>Living Room/Family Room</v>
          </cell>
          <cell r="FK14843" t="str">
            <v>EISAnqnx</v>
          </cell>
          <cell r="FL14843">
            <v>207999.3</v>
          </cell>
        </row>
        <row r="14844">
          <cell r="FI14844" t="str">
            <v>WA</v>
          </cell>
          <cell r="FJ14844" t="str">
            <v>Living Room/Family Room</v>
          </cell>
          <cell r="FK14844" t="str">
            <v>EISAq</v>
          </cell>
          <cell r="FL14844">
            <v>66559.775999999998</v>
          </cell>
        </row>
        <row r="14845">
          <cell r="FI14845" t="str">
            <v>WA</v>
          </cell>
          <cell r="FJ14845" t="str">
            <v>Living Room/Family Room</v>
          </cell>
          <cell r="FK14845" t="str">
            <v>EISAx</v>
          </cell>
          <cell r="FL14845">
            <v>155999.47500000001</v>
          </cell>
        </row>
        <row r="14846">
          <cell r="FI14846" t="str">
            <v>WA</v>
          </cell>
          <cell r="FJ14846" t="str">
            <v>Other</v>
          </cell>
          <cell r="FK14846" t="str">
            <v>EISAnqnx</v>
          </cell>
          <cell r="FL14846">
            <v>155999.47500000001</v>
          </cell>
        </row>
        <row r="14847">
          <cell r="FI14847" t="str">
            <v>WA</v>
          </cell>
          <cell r="FJ14847" t="str">
            <v>Other</v>
          </cell>
          <cell r="FK14847" t="str">
            <v>EISAq</v>
          </cell>
          <cell r="FL14847">
            <v>249599.16</v>
          </cell>
        </row>
        <row r="14848">
          <cell r="FI14848" t="str">
            <v>OR</v>
          </cell>
          <cell r="FJ14848" t="str">
            <v>Bathroom</v>
          </cell>
          <cell r="FK14848" t="str">
            <v>EISAnqnx</v>
          </cell>
          <cell r="FL14848">
            <v>209649.96</v>
          </cell>
        </row>
        <row r="14849">
          <cell r="FI14849" t="str">
            <v>OR</v>
          </cell>
          <cell r="FJ14849" t="str">
            <v>Bathroom</v>
          </cell>
          <cell r="FK14849" t="str">
            <v>EISAx</v>
          </cell>
          <cell r="FL14849">
            <v>314474.94</v>
          </cell>
        </row>
        <row r="14850">
          <cell r="FI14850" t="str">
            <v>OR</v>
          </cell>
          <cell r="FJ14850" t="str">
            <v>Bedrooms</v>
          </cell>
          <cell r="FK14850" t="str">
            <v>EISAnqnx</v>
          </cell>
          <cell r="FL14850">
            <v>387046.08</v>
          </cell>
        </row>
        <row r="14851">
          <cell r="FI14851" t="str">
            <v>OR</v>
          </cell>
          <cell r="FJ14851" t="str">
            <v>Bedrooms</v>
          </cell>
          <cell r="FK14851" t="str">
            <v>EISAq</v>
          </cell>
          <cell r="FL14851">
            <v>458004.52799999999</v>
          </cell>
        </row>
        <row r="14852">
          <cell r="FI14852" t="str">
            <v>OR</v>
          </cell>
          <cell r="FJ14852" t="str">
            <v>Exterior</v>
          </cell>
          <cell r="FK14852" t="str">
            <v>EISAx</v>
          </cell>
          <cell r="FL14852">
            <v>1451422.8</v>
          </cell>
        </row>
        <row r="14853">
          <cell r="FI14853" t="str">
            <v>OR</v>
          </cell>
          <cell r="FJ14853" t="str">
            <v>Kitchen</v>
          </cell>
          <cell r="FK14853" t="str">
            <v>EISAnqnx</v>
          </cell>
          <cell r="FL14853">
            <v>499934.52</v>
          </cell>
        </row>
        <row r="14854">
          <cell r="FI14854" t="str">
            <v>OR</v>
          </cell>
          <cell r="FJ14854" t="str">
            <v>Kitchen</v>
          </cell>
          <cell r="FK14854" t="str">
            <v>EISAq</v>
          </cell>
          <cell r="FL14854">
            <v>645076.80000000005</v>
          </cell>
        </row>
        <row r="14855">
          <cell r="FI14855" t="str">
            <v>OR</v>
          </cell>
          <cell r="FJ14855" t="str">
            <v>Living Room/Family Room</v>
          </cell>
          <cell r="FK14855" t="str">
            <v>EISAnqnx</v>
          </cell>
          <cell r="FL14855">
            <v>370919.16</v>
          </cell>
        </row>
        <row r="14856">
          <cell r="FI14856" t="str">
            <v>OR</v>
          </cell>
          <cell r="FJ14856" t="str">
            <v>Other</v>
          </cell>
          <cell r="FK14856" t="str">
            <v>EISAnqnx</v>
          </cell>
          <cell r="FL14856">
            <v>1233709.3800000001</v>
          </cell>
        </row>
        <row r="14857">
          <cell r="FI14857" t="str">
            <v>OR</v>
          </cell>
          <cell r="FJ14857" t="str">
            <v>Bathroom</v>
          </cell>
          <cell r="FK14857" t="str">
            <v>EISAnqnx</v>
          </cell>
          <cell r="FL14857">
            <v>193523.04</v>
          </cell>
        </row>
        <row r="14858">
          <cell r="FI14858" t="str">
            <v>OR</v>
          </cell>
          <cell r="FJ14858" t="str">
            <v>Bathroom</v>
          </cell>
          <cell r="FK14858" t="str">
            <v>EISAq</v>
          </cell>
          <cell r="FL14858">
            <v>120951.9</v>
          </cell>
        </row>
        <row r="14859">
          <cell r="FI14859" t="str">
            <v>OR</v>
          </cell>
          <cell r="FJ14859" t="str">
            <v>Bathroom</v>
          </cell>
          <cell r="FK14859" t="str">
            <v>EISAx</v>
          </cell>
          <cell r="FL14859">
            <v>241903.8</v>
          </cell>
        </row>
        <row r="14860">
          <cell r="FI14860" t="str">
            <v>OR</v>
          </cell>
          <cell r="FJ14860" t="str">
            <v>Bedrooms</v>
          </cell>
          <cell r="FK14860" t="str">
            <v>EISAq</v>
          </cell>
          <cell r="FL14860">
            <v>266094.18</v>
          </cell>
        </row>
        <row r="14861">
          <cell r="FI14861" t="str">
            <v>OR</v>
          </cell>
          <cell r="FJ14861" t="str">
            <v>Bedrooms</v>
          </cell>
          <cell r="FK14861" t="str">
            <v>EISAx</v>
          </cell>
          <cell r="FL14861">
            <v>258030.72</v>
          </cell>
        </row>
        <row r="14862">
          <cell r="FI14862" t="str">
            <v>OR</v>
          </cell>
          <cell r="FJ14862" t="str">
            <v>Exterior</v>
          </cell>
          <cell r="FK14862" t="str">
            <v>EISAnqnx</v>
          </cell>
          <cell r="FL14862">
            <v>516061.44</v>
          </cell>
        </row>
        <row r="14863">
          <cell r="FI14863" t="str">
            <v>OR</v>
          </cell>
          <cell r="FJ14863" t="str">
            <v>Exterior</v>
          </cell>
          <cell r="FK14863" t="str">
            <v>EISAx</v>
          </cell>
          <cell r="FL14863">
            <v>104824.98</v>
          </cell>
        </row>
        <row r="14864">
          <cell r="FI14864" t="str">
            <v>OR</v>
          </cell>
          <cell r="FJ14864" t="str">
            <v>Kitchen</v>
          </cell>
          <cell r="FK14864" t="str">
            <v>EISAq</v>
          </cell>
          <cell r="FL14864">
            <v>106437.67200000001</v>
          </cell>
        </row>
        <row r="14865">
          <cell r="FI14865" t="str">
            <v>OR</v>
          </cell>
          <cell r="FJ14865" t="str">
            <v>Kitchen</v>
          </cell>
          <cell r="FK14865" t="str">
            <v>EISAx</v>
          </cell>
          <cell r="FL14865">
            <v>362855.7</v>
          </cell>
        </row>
        <row r="14866">
          <cell r="FI14866" t="str">
            <v>OR</v>
          </cell>
          <cell r="FJ14866" t="str">
            <v>Living Room/Family Room</v>
          </cell>
          <cell r="FK14866" t="str">
            <v>EISAnqnx</v>
          </cell>
          <cell r="FL14866">
            <v>483807.6</v>
          </cell>
        </row>
        <row r="14867">
          <cell r="FI14867" t="str">
            <v>OR</v>
          </cell>
          <cell r="FJ14867" t="str">
            <v>Living Room/Family Room</v>
          </cell>
          <cell r="FK14867" t="str">
            <v>EISAq</v>
          </cell>
          <cell r="FL14867">
            <v>229002.264</v>
          </cell>
        </row>
        <row r="14868">
          <cell r="FI14868" t="str">
            <v>OR</v>
          </cell>
          <cell r="FJ14868" t="str">
            <v>Living Room/Family Room</v>
          </cell>
          <cell r="FK14868" t="str">
            <v>EISAx</v>
          </cell>
          <cell r="FL14868">
            <v>330601.86</v>
          </cell>
        </row>
        <row r="14869">
          <cell r="FI14869" t="str">
            <v>OR</v>
          </cell>
          <cell r="FJ14869" t="str">
            <v>Other</v>
          </cell>
          <cell r="FK14869" t="str">
            <v>EISAnqnx</v>
          </cell>
          <cell r="FL14869">
            <v>967615.2</v>
          </cell>
        </row>
        <row r="14870">
          <cell r="FI14870" t="str">
            <v>OR</v>
          </cell>
          <cell r="FJ14870" t="str">
            <v>Other</v>
          </cell>
          <cell r="FK14870" t="str">
            <v>EISAq</v>
          </cell>
          <cell r="FL14870">
            <v>104824.98</v>
          </cell>
        </row>
        <row r="14871">
          <cell r="FI14871" t="str">
            <v>OR</v>
          </cell>
          <cell r="FJ14871" t="str">
            <v>Other</v>
          </cell>
          <cell r="FK14871" t="str">
            <v>EISAx</v>
          </cell>
          <cell r="FL14871">
            <v>193523.04</v>
          </cell>
        </row>
        <row r="14872">
          <cell r="FI14872" t="str">
            <v>ID</v>
          </cell>
          <cell r="FJ14872" t="str">
            <v>Bathroom</v>
          </cell>
          <cell r="FK14872" t="str">
            <v>EISAq</v>
          </cell>
          <cell r="FL14872">
            <v>27426.695</v>
          </cell>
        </row>
        <row r="14873">
          <cell r="FI14873" t="str">
            <v>ID</v>
          </cell>
          <cell r="FJ14873" t="str">
            <v>Bedrooms</v>
          </cell>
          <cell r="FK14873" t="str">
            <v>EISAnqnx</v>
          </cell>
          <cell r="FL14873">
            <v>71547.899999999994</v>
          </cell>
        </row>
        <row r="14874">
          <cell r="FI14874" t="str">
            <v>ID</v>
          </cell>
          <cell r="FJ14874" t="str">
            <v>Bedrooms</v>
          </cell>
          <cell r="FK14874" t="str">
            <v>EISAq</v>
          </cell>
          <cell r="FL14874">
            <v>42928.74</v>
          </cell>
        </row>
        <row r="14875">
          <cell r="FI14875" t="str">
            <v>ID</v>
          </cell>
          <cell r="FJ14875" t="str">
            <v>Exterior</v>
          </cell>
          <cell r="FK14875" t="str">
            <v>EISAnqnx</v>
          </cell>
          <cell r="FL14875">
            <v>143095.79999999999</v>
          </cell>
        </row>
        <row r="14876">
          <cell r="FI14876" t="str">
            <v>ID</v>
          </cell>
          <cell r="FJ14876" t="str">
            <v>Exterior</v>
          </cell>
          <cell r="FK14876" t="str">
            <v>EISAq</v>
          </cell>
          <cell r="FL14876">
            <v>33389.019999999997</v>
          </cell>
        </row>
        <row r="14877">
          <cell r="FI14877" t="str">
            <v>ID</v>
          </cell>
          <cell r="FJ14877" t="str">
            <v>Exterior</v>
          </cell>
          <cell r="FK14877" t="str">
            <v>EISAx</v>
          </cell>
          <cell r="FL14877">
            <v>89434.875</v>
          </cell>
        </row>
        <row r="14878">
          <cell r="FI14878" t="str">
            <v>ID</v>
          </cell>
          <cell r="FJ14878" t="str">
            <v>Garage</v>
          </cell>
          <cell r="FK14878" t="str">
            <v>EISAq</v>
          </cell>
          <cell r="FL14878">
            <v>190794.4</v>
          </cell>
        </row>
        <row r="14879">
          <cell r="FI14879" t="str">
            <v>ID</v>
          </cell>
          <cell r="FJ14879" t="str">
            <v>Kitchen</v>
          </cell>
          <cell r="FK14879" t="str">
            <v>EISAnqnx</v>
          </cell>
          <cell r="FL14879">
            <v>178869.75</v>
          </cell>
        </row>
        <row r="14880">
          <cell r="FI14880" t="str">
            <v>ID</v>
          </cell>
          <cell r="FJ14880" t="str">
            <v>Kitchen</v>
          </cell>
          <cell r="FK14880" t="str">
            <v>EISAq</v>
          </cell>
          <cell r="FL14880">
            <v>95397.2</v>
          </cell>
        </row>
        <row r="14881">
          <cell r="FI14881" t="str">
            <v>ID</v>
          </cell>
          <cell r="FJ14881" t="str">
            <v>Living Room/Family Room</v>
          </cell>
          <cell r="FK14881" t="str">
            <v>EISAnqnx</v>
          </cell>
          <cell r="FL14881">
            <v>89434.875</v>
          </cell>
        </row>
        <row r="14882">
          <cell r="FI14882" t="str">
            <v>ID</v>
          </cell>
          <cell r="FJ14882" t="str">
            <v>Other</v>
          </cell>
          <cell r="FK14882" t="str">
            <v>EISAq</v>
          </cell>
          <cell r="FL14882">
            <v>65585.574999999997</v>
          </cell>
        </row>
        <row r="14883">
          <cell r="FI14883" t="str">
            <v>ID</v>
          </cell>
          <cell r="FJ14883" t="str">
            <v>Other</v>
          </cell>
          <cell r="FK14883" t="str">
            <v>EISAx</v>
          </cell>
          <cell r="FL14883">
            <v>155020.44999999998</v>
          </cell>
        </row>
        <row r="14884">
          <cell r="FI14884" t="str">
            <v>WA</v>
          </cell>
          <cell r="FJ14884" t="str">
            <v>Bathroom</v>
          </cell>
          <cell r="FK14884" t="str">
            <v>EISAnqnx</v>
          </cell>
          <cell r="FL14884">
            <v>418943.36</v>
          </cell>
        </row>
        <row r="14885">
          <cell r="FI14885" t="str">
            <v>WA</v>
          </cell>
          <cell r="FJ14885" t="str">
            <v>Bathroom</v>
          </cell>
          <cell r="FK14885" t="str">
            <v>EISAq</v>
          </cell>
          <cell r="FL14885">
            <v>253270.304</v>
          </cell>
        </row>
        <row r="14886">
          <cell r="FI14886" t="str">
            <v>WA</v>
          </cell>
          <cell r="FJ14886" t="str">
            <v>Bedrooms</v>
          </cell>
          <cell r="FK14886" t="str">
            <v>EISAnqnx</v>
          </cell>
          <cell r="FL14886">
            <v>1028315.52</v>
          </cell>
        </row>
        <row r="14887">
          <cell r="FI14887" t="str">
            <v>WA</v>
          </cell>
          <cell r="FJ14887" t="str">
            <v>Bedrooms</v>
          </cell>
          <cell r="FK14887" t="str">
            <v>EISAx</v>
          </cell>
          <cell r="FL14887">
            <v>38085.760000000002</v>
          </cell>
        </row>
        <row r="14888">
          <cell r="FI14888" t="str">
            <v>WA</v>
          </cell>
          <cell r="FJ14888" t="str">
            <v>Exterior</v>
          </cell>
          <cell r="FK14888" t="str">
            <v>EISAnqnx</v>
          </cell>
          <cell r="FL14888">
            <v>342771.84</v>
          </cell>
        </row>
        <row r="14889">
          <cell r="FI14889" t="str">
            <v>WA</v>
          </cell>
          <cell r="FJ14889" t="str">
            <v>Kitchen</v>
          </cell>
          <cell r="FK14889" t="str">
            <v>EISAnqnx</v>
          </cell>
          <cell r="FL14889">
            <v>342771.84</v>
          </cell>
        </row>
        <row r="14890">
          <cell r="FI14890" t="str">
            <v>WA</v>
          </cell>
          <cell r="FJ14890" t="str">
            <v>Kitchen</v>
          </cell>
          <cell r="FK14890" t="str">
            <v>EISAx</v>
          </cell>
          <cell r="FL14890">
            <v>190428.79999999999</v>
          </cell>
        </row>
        <row r="14891">
          <cell r="FI14891" t="str">
            <v>WA</v>
          </cell>
          <cell r="FJ14891" t="str">
            <v>Living Room/Family Room</v>
          </cell>
          <cell r="FK14891" t="str">
            <v>EISAnqnx</v>
          </cell>
          <cell r="FL14891">
            <v>685543.68</v>
          </cell>
        </row>
        <row r="14892">
          <cell r="FI14892" t="str">
            <v>WA</v>
          </cell>
          <cell r="FJ14892" t="str">
            <v>Living Room/Family Room</v>
          </cell>
          <cell r="FK14892" t="str">
            <v>EISAx</v>
          </cell>
          <cell r="FL14892">
            <v>866451.04</v>
          </cell>
        </row>
        <row r="14893">
          <cell r="FI14893" t="str">
            <v>WA</v>
          </cell>
          <cell r="FJ14893" t="str">
            <v>Other</v>
          </cell>
          <cell r="FK14893" t="str">
            <v>EISAnqnx</v>
          </cell>
          <cell r="FL14893">
            <v>1066401.28</v>
          </cell>
        </row>
        <row r="14894">
          <cell r="FI14894" t="str">
            <v>WA</v>
          </cell>
          <cell r="FJ14894" t="str">
            <v>Other</v>
          </cell>
          <cell r="FK14894" t="str">
            <v>EISAx</v>
          </cell>
          <cell r="FL14894">
            <v>590329.28</v>
          </cell>
        </row>
        <row r="14895">
          <cell r="FI14895" t="str">
            <v>ID</v>
          </cell>
          <cell r="FJ14895" t="str">
            <v>Bathroom</v>
          </cell>
          <cell r="FK14895" t="str">
            <v>EISAnqnx</v>
          </cell>
          <cell r="FL14895">
            <v>605722.24</v>
          </cell>
        </row>
        <row r="14896">
          <cell r="FI14896" t="str">
            <v>ID</v>
          </cell>
          <cell r="FJ14896" t="str">
            <v>Bedrooms</v>
          </cell>
          <cell r="FK14896" t="str">
            <v>EISAq</v>
          </cell>
          <cell r="FL14896">
            <v>336932.99599999998</v>
          </cell>
        </row>
        <row r="14897">
          <cell r="FI14897" t="str">
            <v>ID</v>
          </cell>
          <cell r="FJ14897" t="str">
            <v>Exterior</v>
          </cell>
          <cell r="FK14897" t="str">
            <v>EISAnqnx</v>
          </cell>
          <cell r="FL14897">
            <v>567864.6</v>
          </cell>
        </row>
        <row r="14898">
          <cell r="FI14898" t="str">
            <v>ID</v>
          </cell>
          <cell r="FJ14898" t="str">
            <v>Kitchen</v>
          </cell>
          <cell r="FK14898" t="str">
            <v>EISAq</v>
          </cell>
          <cell r="FL14898">
            <v>242288.89600000001</v>
          </cell>
        </row>
        <row r="14899">
          <cell r="FI14899" t="str">
            <v>ID</v>
          </cell>
          <cell r="FJ14899" t="str">
            <v>Living Room/Family Room</v>
          </cell>
          <cell r="FK14899" t="str">
            <v>EISAq</v>
          </cell>
          <cell r="FL14899">
            <v>121144.448</v>
          </cell>
        </row>
        <row r="14900">
          <cell r="FI14900" t="str">
            <v>ID</v>
          </cell>
          <cell r="FJ14900" t="str">
            <v>Other</v>
          </cell>
          <cell r="FK14900" t="str">
            <v>EISAq</v>
          </cell>
          <cell r="FL14900">
            <v>469434.73600000003</v>
          </cell>
        </row>
        <row r="14901">
          <cell r="FI14901" t="str">
            <v>MT</v>
          </cell>
          <cell r="FJ14901" t="str">
            <v>Bathroom</v>
          </cell>
          <cell r="FK14901" t="str">
            <v>EISAnqnx</v>
          </cell>
          <cell r="FL14901">
            <v>255706.32</v>
          </cell>
        </row>
        <row r="14902">
          <cell r="FI14902" t="str">
            <v>MT</v>
          </cell>
          <cell r="FJ14902" t="str">
            <v>Bathroom</v>
          </cell>
          <cell r="FK14902" t="str">
            <v>EISAx</v>
          </cell>
          <cell r="FL14902">
            <v>255706.32</v>
          </cell>
        </row>
        <row r="14903">
          <cell r="FI14903" t="str">
            <v>MT</v>
          </cell>
          <cell r="FJ14903" t="str">
            <v>Bedrooms</v>
          </cell>
          <cell r="FK14903" t="str">
            <v>EISAnqnx</v>
          </cell>
          <cell r="FL14903">
            <v>1576855.64</v>
          </cell>
        </row>
        <row r="14904">
          <cell r="FI14904" t="str">
            <v>MT</v>
          </cell>
          <cell r="FJ14904" t="str">
            <v>Exterior</v>
          </cell>
          <cell r="FK14904" t="str">
            <v>EISAnqnx</v>
          </cell>
          <cell r="FL14904">
            <v>639265.80000000005</v>
          </cell>
        </row>
        <row r="14905">
          <cell r="FI14905" t="str">
            <v>MT</v>
          </cell>
          <cell r="FJ14905" t="str">
            <v>Exterior</v>
          </cell>
          <cell r="FK14905" t="str">
            <v>EISAq</v>
          </cell>
          <cell r="FL14905">
            <v>511412.64</v>
          </cell>
        </row>
        <row r="14906">
          <cell r="FI14906" t="str">
            <v>MT</v>
          </cell>
          <cell r="FJ14906" t="str">
            <v>Kitchen</v>
          </cell>
          <cell r="FK14906" t="str">
            <v>EISAq</v>
          </cell>
          <cell r="FL14906">
            <v>340941.76</v>
          </cell>
        </row>
        <row r="14907">
          <cell r="FI14907" t="str">
            <v>MT</v>
          </cell>
          <cell r="FJ14907" t="str">
            <v>Living Room/Family Room</v>
          </cell>
          <cell r="FK14907" t="str">
            <v>EISAnqnx</v>
          </cell>
          <cell r="FL14907">
            <v>1406384.76</v>
          </cell>
        </row>
        <row r="14908">
          <cell r="FI14908" t="str">
            <v>MT</v>
          </cell>
          <cell r="FJ14908" t="str">
            <v>Living Room/Family Room</v>
          </cell>
          <cell r="FK14908" t="str">
            <v>EISAq</v>
          </cell>
          <cell r="FL14908">
            <v>140638.476</v>
          </cell>
        </row>
        <row r="14909">
          <cell r="FI14909" t="str">
            <v>MT</v>
          </cell>
          <cell r="FJ14909" t="str">
            <v>Other</v>
          </cell>
          <cell r="FK14909" t="str">
            <v>EISAnqnx</v>
          </cell>
          <cell r="FL14909">
            <v>3111093.56</v>
          </cell>
        </row>
        <row r="14910">
          <cell r="FI14910" t="str">
            <v>MT</v>
          </cell>
          <cell r="FJ14910" t="str">
            <v>Other</v>
          </cell>
          <cell r="FK14910" t="str">
            <v>EISAq</v>
          </cell>
          <cell r="FL14910">
            <v>852354.4</v>
          </cell>
        </row>
        <row r="14911">
          <cell r="FI14911" t="str">
            <v>ID</v>
          </cell>
          <cell r="FJ14911" t="str">
            <v>Bathroom</v>
          </cell>
          <cell r="FK14911" t="str">
            <v>EISAnqnx</v>
          </cell>
          <cell r="FL14911">
            <v>143095.79999999999</v>
          </cell>
        </row>
        <row r="14912">
          <cell r="FI14912" t="str">
            <v>ID</v>
          </cell>
          <cell r="FJ14912" t="str">
            <v>Bedrooms</v>
          </cell>
          <cell r="FK14912" t="str">
            <v>EISAnqnx</v>
          </cell>
          <cell r="FL14912">
            <v>286191.59999999998</v>
          </cell>
        </row>
        <row r="14913">
          <cell r="FI14913" t="str">
            <v>ID</v>
          </cell>
          <cell r="FJ14913" t="str">
            <v>Bedrooms</v>
          </cell>
          <cell r="FK14913" t="str">
            <v>EISAq</v>
          </cell>
          <cell r="FL14913">
            <v>35773.949999999997</v>
          </cell>
        </row>
        <row r="14914">
          <cell r="FI14914" t="str">
            <v>ID</v>
          </cell>
          <cell r="FJ14914" t="str">
            <v>Exterior</v>
          </cell>
          <cell r="FK14914" t="str">
            <v>EISAnqnx</v>
          </cell>
          <cell r="FL14914">
            <v>214643.69999999998</v>
          </cell>
        </row>
        <row r="14915">
          <cell r="FI14915" t="str">
            <v>ID</v>
          </cell>
          <cell r="FJ14915" t="str">
            <v>Exterior</v>
          </cell>
          <cell r="FK14915" t="str">
            <v>EISAx</v>
          </cell>
          <cell r="FL14915">
            <v>536609.25</v>
          </cell>
        </row>
        <row r="14916">
          <cell r="FI14916" t="str">
            <v>ID</v>
          </cell>
          <cell r="FJ14916" t="str">
            <v>Garage</v>
          </cell>
          <cell r="FK14916" t="str">
            <v>EISAnqnx</v>
          </cell>
          <cell r="FL14916">
            <v>95397.2</v>
          </cell>
        </row>
        <row r="14917">
          <cell r="FI14917" t="str">
            <v>ID</v>
          </cell>
          <cell r="FJ14917" t="str">
            <v>Garage</v>
          </cell>
          <cell r="FK14917" t="str">
            <v>EISAq</v>
          </cell>
          <cell r="FL14917">
            <v>1049369.2</v>
          </cell>
        </row>
        <row r="14918">
          <cell r="FI14918" t="str">
            <v>ID</v>
          </cell>
          <cell r="FJ14918" t="str">
            <v>Kitchen</v>
          </cell>
          <cell r="FK14918" t="str">
            <v>EISAnqnx</v>
          </cell>
          <cell r="FL14918">
            <v>214643.69999999998</v>
          </cell>
        </row>
        <row r="14919">
          <cell r="FI14919" t="str">
            <v>ID</v>
          </cell>
          <cell r="FJ14919" t="str">
            <v>Kitchen</v>
          </cell>
          <cell r="FK14919" t="str">
            <v>EISAq</v>
          </cell>
          <cell r="FL14919">
            <v>52468.46</v>
          </cell>
        </row>
        <row r="14920">
          <cell r="FI14920" t="str">
            <v>ID</v>
          </cell>
          <cell r="FJ14920" t="str">
            <v>Living Room/Family Room</v>
          </cell>
          <cell r="FK14920" t="str">
            <v>EISAnqnx</v>
          </cell>
          <cell r="FL14920">
            <v>333890.19999999995</v>
          </cell>
        </row>
        <row r="14921">
          <cell r="FI14921" t="str">
            <v>ID</v>
          </cell>
          <cell r="FJ14921" t="str">
            <v>Living Room/Family Room</v>
          </cell>
          <cell r="FK14921" t="str">
            <v>EISAq</v>
          </cell>
          <cell r="FL14921">
            <v>150250.59</v>
          </cell>
        </row>
        <row r="14922">
          <cell r="FI14922" t="str">
            <v>ID</v>
          </cell>
          <cell r="FJ14922" t="str">
            <v>Living Room/Family Room</v>
          </cell>
          <cell r="FK14922" t="str">
            <v>EISAx</v>
          </cell>
          <cell r="FL14922">
            <v>357739.5</v>
          </cell>
        </row>
        <row r="14923">
          <cell r="FI14923" t="str">
            <v>ID</v>
          </cell>
          <cell r="FJ14923" t="str">
            <v>Other</v>
          </cell>
          <cell r="FK14923" t="str">
            <v>EISAnqnx</v>
          </cell>
          <cell r="FL14923">
            <v>214643.69999999998</v>
          </cell>
        </row>
        <row r="14924">
          <cell r="FI14924" t="str">
            <v>ID</v>
          </cell>
          <cell r="FJ14924" t="str">
            <v>Other</v>
          </cell>
          <cell r="FK14924" t="str">
            <v>EISAq</v>
          </cell>
          <cell r="FL14924">
            <v>35773.949999999997</v>
          </cell>
        </row>
        <row r="14925">
          <cell r="FI14925" t="str">
            <v>MT</v>
          </cell>
          <cell r="FJ14925" t="str">
            <v>Bathroom</v>
          </cell>
          <cell r="FK14925" t="str">
            <v>EISAnqnx</v>
          </cell>
          <cell r="FL14925">
            <v>681883.52</v>
          </cell>
        </row>
        <row r="14926">
          <cell r="FI14926" t="str">
            <v>MT</v>
          </cell>
          <cell r="FJ14926" t="str">
            <v>Bedrooms</v>
          </cell>
          <cell r="FK14926" t="str">
            <v>EISAnqnx</v>
          </cell>
          <cell r="FL14926">
            <v>1928451.83</v>
          </cell>
        </row>
        <row r="14927">
          <cell r="FI14927" t="str">
            <v>MT</v>
          </cell>
          <cell r="FJ14927" t="str">
            <v>Bedrooms</v>
          </cell>
          <cell r="FK14927" t="str">
            <v>EISAq</v>
          </cell>
          <cell r="FL14927">
            <v>46879.491999999998</v>
          </cell>
        </row>
        <row r="14928">
          <cell r="FI14928" t="str">
            <v>MT</v>
          </cell>
          <cell r="FJ14928" t="str">
            <v>Exterior</v>
          </cell>
          <cell r="FK14928" t="str">
            <v>EISAnqnx</v>
          </cell>
          <cell r="FL14928">
            <v>255706.32</v>
          </cell>
        </row>
        <row r="14929">
          <cell r="FI14929" t="str">
            <v>MT</v>
          </cell>
          <cell r="FJ14929" t="str">
            <v>Kitchen</v>
          </cell>
          <cell r="FK14929" t="str">
            <v>EISAnqnx</v>
          </cell>
          <cell r="FL14929">
            <v>894972.12</v>
          </cell>
        </row>
        <row r="14930">
          <cell r="FI14930" t="str">
            <v>MT</v>
          </cell>
          <cell r="FJ14930" t="str">
            <v>Kitchen</v>
          </cell>
          <cell r="FK14930" t="str">
            <v>EISAq</v>
          </cell>
          <cell r="FL14930">
            <v>159816.45000000001</v>
          </cell>
        </row>
        <row r="14931">
          <cell r="FI14931" t="str">
            <v>MT</v>
          </cell>
          <cell r="FJ14931" t="str">
            <v>Living Room/Family Room</v>
          </cell>
          <cell r="FK14931" t="str">
            <v>EISAnqnx</v>
          </cell>
          <cell r="FL14931">
            <v>511412.64</v>
          </cell>
        </row>
        <row r="14932">
          <cell r="FI14932" t="str">
            <v>MT</v>
          </cell>
          <cell r="FJ14932" t="str">
            <v>Living Room/Family Room</v>
          </cell>
          <cell r="FK14932" t="str">
            <v>EISAq</v>
          </cell>
          <cell r="FL14932">
            <v>255706.32</v>
          </cell>
        </row>
        <row r="14933">
          <cell r="FI14933" t="str">
            <v>MT</v>
          </cell>
          <cell r="FJ14933" t="str">
            <v>Living Room/Family Room</v>
          </cell>
          <cell r="FK14933" t="str">
            <v>EISAx</v>
          </cell>
          <cell r="FL14933">
            <v>1129369.58</v>
          </cell>
        </row>
        <row r="14934">
          <cell r="FI14934" t="str">
            <v>MT</v>
          </cell>
          <cell r="FJ14934" t="str">
            <v>Other</v>
          </cell>
          <cell r="FK14934" t="str">
            <v>EISAnqnx</v>
          </cell>
          <cell r="FL14934">
            <v>426177.2</v>
          </cell>
        </row>
        <row r="14935">
          <cell r="FI14935" t="str">
            <v>MT</v>
          </cell>
          <cell r="FJ14935" t="str">
            <v>Other</v>
          </cell>
          <cell r="FK14935" t="str">
            <v>EISAq</v>
          </cell>
          <cell r="FL14935">
            <v>170470.88</v>
          </cell>
        </row>
        <row r="14936">
          <cell r="FI14936" t="str">
            <v>ID</v>
          </cell>
          <cell r="FJ14936" t="str">
            <v>Bathroom</v>
          </cell>
          <cell r="FK14936" t="str">
            <v>EISAnqnx</v>
          </cell>
          <cell r="FL14936">
            <v>227145.84</v>
          </cell>
        </row>
        <row r="14937">
          <cell r="FI14937" t="str">
            <v>ID</v>
          </cell>
          <cell r="FJ14937" t="str">
            <v>Bathroom</v>
          </cell>
          <cell r="FK14937" t="str">
            <v>EISAq</v>
          </cell>
          <cell r="FL14937">
            <v>1211444.48</v>
          </cell>
        </row>
        <row r="14938">
          <cell r="FI14938" t="str">
            <v>ID</v>
          </cell>
          <cell r="FJ14938" t="str">
            <v>Bedrooms</v>
          </cell>
          <cell r="FK14938" t="str">
            <v>EISAnqnx</v>
          </cell>
          <cell r="FL14938">
            <v>1590020.8800000001</v>
          </cell>
        </row>
        <row r="14939">
          <cell r="FI14939" t="str">
            <v>ID</v>
          </cell>
          <cell r="FJ14939" t="str">
            <v>Bedrooms</v>
          </cell>
          <cell r="FK14939" t="str">
            <v>EISAq</v>
          </cell>
          <cell r="FL14939">
            <v>605722.24</v>
          </cell>
        </row>
        <row r="14940">
          <cell r="FI14940" t="str">
            <v>ID</v>
          </cell>
          <cell r="FJ14940" t="str">
            <v>Exterior</v>
          </cell>
          <cell r="FK14940" t="str">
            <v>EISAnqnx</v>
          </cell>
          <cell r="FL14940">
            <v>1135729.2</v>
          </cell>
        </row>
        <row r="14941">
          <cell r="FI14941" t="str">
            <v>ID</v>
          </cell>
          <cell r="FJ14941" t="str">
            <v>Exterior</v>
          </cell>
          <cell r="FK14941" t="str">
            <v>EISAx</v>
          </cell>
          <cell r="FL14941">
            <v>1703593.8</v>
          </cell>
        </row>
        <row r="14942">
          <cell r="FI14942" t="str">
            <v>ID</v>
          </cell>
          <cell r="FJ14942" t="str">
            <v>Kitchen</v>
          </cell>
          <cell r="FK14942" t="str">
            <v>EISAnqnx</v>
          </cell>
          <cell r="FL14942">
            <v>454291.68</v>
          </cell>
        </row>
        <row r="14943">
          <cell r="FI14943" t="str">
            <v>ID</v>
          </cell>
          <cell r="FJ14943" t="str">
            <v>Kitchen</v>
          </cell>
          <cell r="FK14943" t="str">
            <v>EISAq</v>
          </cell>
          <cell r="FL14943">
            <v>1514305.6</v>
          </cell>
        </row>
        <row r="14944">
          <cell r="FI14944" t="str">
            <v>ID</v>
          </cell>
          <cell r="FJ14944" t="str">
            <v>Kitchen</v>
          </cell>
          <cell r="FK14944" t="str">
            <v>EISAx</v>
          </cell>
          <cell r="FL14944">
            <v>94644.1</v>
          </cell>
        </row>
        <row r="14945">
          <cell r="FI14945" t="str">
            <v>ID</v>
          </cell>
          <cell r="FJ14945" t="str">
            <v>Living Room/Family Room</v>
          </cell>
          <cell r="FK14945" t="str">
            <v>EISAnqnx</v>
          </cell>
          <cell r="FL14945">
            <v>1325017.4000000001</v>
          </cell>
        </row>
        <row r="14946">
          <cell r="FI14946" t="str">
            <v>ID</v>
          </cell>
          <cell r="FJ14946" t="str">
            <v>Living Room/Family Room</v>
          </cell>
          <cell r="FK14946" t="str">
            <v>EISAq</v>
          </cell>
          <cell r="FL14946">
            <v>1211444.48</v>
          </cell>
        </row>
        <row r="14947">
          <cell r="FI14947" t="str">
            <v>ID</v>
          </cell>
          <cell r="FJ14947" t="str">
            <v>Living Room/Family Room</v>
          </cell>
          <cell r="FK14947" t="str">
            <v>EISAx</v>
          </cell>
          <cell r="FL14947">
            <v>1135729.2</v>
          </cell>
        </row>
        <row r="14948">
          <cell r="FI14948" t="str">
            <v>ID</v>
          </cell>
          <cell r="FJ14948" t="str">
            <v>Other</v>
          </cell>
          <cell r="FK14948" t="str">
            <v>EISAnqnx</v>
          </cell>
          <cell r="FL14948">
            <v>1419661.5</v>
          </cell>
        </row>
        <row r="14949">
          <cell r="FI14949" t="str">
            <v>ID</v>
          </cell>
          <cell r="FJ14949" t="str">
            <v>Other</v>
          </cell>
          <cell r="FK14949" t="str">
            <v>EISAq</v>
          </cell>
          <cell r="FL14949">
            <v>386147.92800000001</v>
          </cell>
        </row>
        <row r="14950">
          <cell r="FI14950" t="str">
            <v>MT</v>
          </cell>
          <cell r="FJ14950" t="str">
            <v>Bathroom</v>
          </cell>
          <cell r="FK14950" t="str">
            <v>EISAnqnx</v>
          </cell>
          <cell r="FL14950">
            <v>894972.12</v>
          </cell>
        </row>
        <row r="14951">
          <cell r="FI14951" t="str">
            <v>MT</v>
          </cell>
          <cell r="FJ14951" t="str">
            <v>Bathroom</v>
          </cell>
          <cell r="FK14951" t="str">
            <v>EISAq</v>
          </cell>
          <cell r="FL14951">
            <v>345203.53200000001</v>
          </cell>
        </row>
        <row r="14952">
          <cell r="FI14952" t="str">
            <v>MT</v>
          </cell>
          <cell r="FJ14952" t="str">
            <v>Bedrooms</v>
          </cell>
          <cell r="FK14952" t="str">
            <v>EISAnqnx</v>
          </cell>
          <cell r="FL14952">
            <v>926935.41</v>
          </cell>
        </row>
        <row r="14953">
          <cell r="FI14953" t="str">
            <v>MT</v>
          </cell>
          <cell r="FJ14953" t="str">
            <v>Bedrooms</v>
          </cell>
          <cell r="FK14953" t="str">
            <v>EISAx</v>
          </cell>
          <cell r="FL14953">
            <v>756464.53</v>
          </cell>
        </row>
        <row r="14954">
          <cell r="FI14954" t="str">
            <v>MT</v>
          </cell>
          <cell r="FJ14954" t="str">
            <v>Kitchen</v>
          </cell>
          <cell r="FK14954" t="str">
            <v>EISAq</v>
          </cell>
          <cell r="FL14954">
            <v>511412.64</v>
          </cell>
        </row>
        <row r="14955">
          <cell r="FI14955" t="str">
            <v>MT</v>
          </cell>
          <cell r="FJ14955" t="str">
            <v>Kitchen</v>
          </cell>
          <cell r="FK14955" t="str">
            <v>EISAx</v>
          </cell>
          <cell r="FL14955">
            <v>266360.75</v>
          </cell>
        </row>
        <row r="14956">
          <cell r="FI14956" t="str">
            <v>MT</v>
          </cell>
          <cell r="FJ14956" t="str">
            <v>Living Room/Family Room</v>
          </cell>
          <cell r="FK14956" t="str">
            <v>EISAnqnx</v>
          </cell>
          <cell r="FL14956">
            <v>298324.03999999998</v>
          </cell>
        </row>
        <row r="14957">
          <cell r="FI14957" t="str">
            <v>MT</v>
          </cell>
          <cell r="FJ14957" t="str">
            <v>Living Room/Family Room</v>
          </cell>
          <cell r="FK14957" t="str">
            <v>EISAx</v>
          </cell>
          <cell r="FL14957">
            <v>319632.90000000002</v>
          </cell>
        </row>
        <row r="14958">
          <cell r="FI14958" t="str">
            <v>MT</v>
          </cell>
          <cell r="FJ14958" t="str">
            <v>Other</v>
          </cell>
          <cell r="FK14958" t="str">
            <v>EISAnqnx</v>
          </cell>
          <cell r="FL14958">
            <v>2194812.58</v>
          </cell>
        </row>
        <row r="14959">
          <cell r="FI14959" t="str">
            <v>MT</v>
          </cell>
          <cell r="FJ14959" t="str">
            <v>Other</v>
          </cell>
          <cell r="FK14959" t="str">
            <v>EISAq</v>
          </cell>
          <cell r="FL14959">
            <v>187517.96799999999</v>
          </cell>
        </row>
        <row r="14960">
          <cell r="FI14960" t="str">
            <v>WA</v>
          </cell>
          <cell r="FJ14960" t="str">
            <v>Bathroom</v>
          </cell>
          <cell r="FK14960" t="str">
            <v>EISAnqnx</v>
          </cell>
          <cell r="FL14960">
            <v>2454262</v>
          </cell>
        </row>
        <row r="14961">
          <cell r="FI14961" t="str">
            <v>WA</v>
          </cell>
          <cell r="FJ14961" t="str">
            <v>Bedrooms</v>
          </cell>
          <cell r="FK14961" t="str">
            <v>EISAnqnx</v>
          </cell>
          <cell r="FL14961">
            <v>2945114.4</v>
          </cell>
        </row>
        <row r="14962">
          <cell r="FI14962" t="str">
            <v>WA</v>
          </cell>
          <cell r="FJ14962" t="str">
            <v>Bedrooms</v>
          </cell>
          <cell r="FK14962" t="str">
            <v>EISAq</v>
          </cell>
          <cell r="FL14962">
            <v>368139.3</v>
          </cell>
        </row>
        <row r="14963">
          <cell r="FI14963" t="str">
            <v>WA</v>
          </cell>
          <cell r="FJ14963" t="str">
            <v>Bedrooms</v>
          </cell>
          <cell r="FK14963" t="str">
            <v>EISAx</v>
          </cell>
          <cell r="FL14963">
            <v>1472557.2</v>
          </cell>
        </row>
        <row r="14964">
          <cell r="FI14964" t="str">
            <v>WA</v>
          </cell>
          <cell r="FJ14964" t="str">
            <v>Exterior</v>
          </cell>
          <cell r="FK14964" t="str">
            <v>EISAnqnx</v>
          </cell>
          <cell r="FL14964">
            <v>1472557.2</v>
          </cell>
        </row>
        <row r="14965">
          <cell r="FI14965" t="str">
            <v>WA</v>
          </cell>
          <cell r="FJ14965" t="str">
            <v>Kitchen</v>
          </cell>
          <cell r="FK14965" t="str">
            <v>EISAq</v>
          </cell>
          <cell r="FL14965">
            <v>490852.39999999997</v>
          </cell>
        </row>
        <row r="14966">
          <cell r="FI14966" t="str">
            <v>WA</v>
          </cell>
          <cell r="FJ14966" t="str">
            <v>Kitchen</v>
          </cell>
          <cell r="FK14966" t="str">
            <v>EISAx</v>
          </cell>
          <cell r="FL14966">
            <v>797635.15</v>
          </cell>
        </row>
        <row r="14967">
          <cell r="FI14967" t="str">
            <v>WA</v>
          </cell>
          <cell r="FJ14967" t="str">
            <v>Living Room/Family Room</v>
          </cell>
          <cell r="FK14967" t="str">
            <v>EISAnqnx</v>
          </cell>
          <cell r="FL14967">
            <v>4601741.25</v>
          </cell>
        </row>
        <row r="14968">
          <cell r="FI14968" t="str">
            <v>WA</v>
          </cell>
          <cell r="FJ14968" t="str">
            <v>Living Room/Family Room</v>
          </cell>
          <cell r="FK14968" t="str">
            <v>EISAq</v>
          </cell>
          <cell r="FL14968">
            <v>1656626.8499999999</v>
          </cell>
        </row>
        <row r="14969">
          <cell r="FI14969" t="str">
            <v>WA</v>
          </cell>
          <cell r="FJ14969" t="str">
            <v>Other</v>
          </cell>
          <cell r="FK14969" t="str">
            <v>EISAnqnx</v>
          </cell>
          <cell r="FL14969">
            <v>2147479.25</v>
          </cell>
        </row>
        <row r="14970">
          <cell r="FI14970" t="str">
            <v>WA</v>
          </cell>
          <cell r="FJ14970" t="str">
            <v>Other</v>
          </cell>
          <cell r="FK14970" t="str">
            <v>EISAq</v>
          </cell>
          <cell r="FL14970">
            <v>368139.3</v>
          </cell>
        </row>
        <row r="14971">
          <cell r="FI14971" t="str">
            <v>OR</v>
          </cell>
          <cell r="FJ14971" t="str">
            <v>Bathroom</v>
          </cell>
          <cell r="FK14971" t="str">
            <v>EISAnqnx</v>
          </cell>
          <cell r="FL14971">
            <v>462014.16</v>
          </cell>
        </row>
        <row r="14972">
          <cell r="FI14972" t="str">
            <v>OR</v>
          </cell>
          <cell r="FJ14972" t="str">
            <v>Bathroom</v>
          </cell>
          <cell r="FK14972" t="str">
            <v>EISAq</v>
          </cell>
          <cell r="FL14972">
            <v>123203.776</v>
          </cell>
        </row>
        <row r="14973">
          <cell r="FI14973" t="str">
            <v>OR</v>
          </cell>
          <cell r="FJ14973" t="str">
            <v>Bedrooms</v>
          </cell>
          <cell r="FK14973" t="str">
            <v>EISAnqnx</v>
          </cell>
          <cell r="FL14973">
            <v>115503.54</v>
          </cell>
        </row>
        <row r="14974">
          <cell r="FI14974" t="str">
            <v>OR</v>
          </cell>
          <cell r="FJ14974" t="str">
            <v>Bedrooms</v>
          </cell>
          <cell r="FK14974" t="str">
            <v>EISAq</v>
          </cell>
          <cell r="FL14974">
            <v>28875.884999999998</v>
          </cell>
        </row>
        <row r="14975">
          <cell r="FI14975" t="str">
            <v>OR</v>
          </cell>
          <cell r="FJ14975" t="str">
            <v>Exterior</v>
          </cell>
          <cell r="FK14975" t="str">
            <v>EISAnqnx</v>
          </cell>
          <cell r="FL14975">
            <v>231007.08</v>
          </cell>
        </row>
        <row r="14976">
          <cell r="FI14976" t="str">
            <v>OR</v>
          </cell>
          <cell r="FJ14976" t="str">
            <v>Garage</v>
          </cell>
          <cell r="FK14976" t="str">
            <v>EISAnqnx</v>
          </cell>
          <cell r="FL14976">
            <v>4620141.5999999996</v>
          </cell>
        </row>
        <row r="14977">
          <cell r="FI14977" t="str">
            <v>OR</v>
          </cell>
          <cell r="FJ14977" t="str">
            <v>Kitchen</v>
          </cell>
          <cell r="FK14977" t="str">
            <v>EISAnqnx</v>
          </cell>
          <cell r="FL14977">
            <v>115503.54</v>
          </cell>
        </row>
        <row r="14978">
          <cell r="FI14978" t="str">
            <v>OR</v>
          </cell>
          <cell r="FJ14978" t="str">
            <v>Kitchen</v>
          </cell>
          <cell r="FK14978" t="str">
            <v>EISAq</v>
          </cell>
          <cell r="FL14978">
            <v>115503.54</v>
          </cell>
        </row>
        <row r="14979">
          <cell r="FI14979" t="str">
            <v>OR</v>
          </cell>
          <cell r="FJ14979" t="str">
            <v>Living Room/Family Room</v>
          </cell>
          <cell r="FK14979" t="str">
            <v>EISAnqnx</v>
          </cell>
          <cell r="FL14979">
            <v>808524.78</v>
          </cell>
        </row>
        <row r="14980">
          <cell r="FI14980" t="str">
            <v>OR</v>
          </cell>
          <cell r="FJ14980" t="str">
            <v>Living Room/Family Room</v>
          </cell>
          <cell r="FK14980" t="str">
            <v>EISAx</v>
          </cell>
          <cell r="FL14980">
            <v>385011.8</v>
          </cell>
        </row>
        <row r="14981">
          <cell r="FI14981" t="str">
            <v>OR</v>
          </cell>
          <cell r="FJ14981" t="str">
            <v>Other</v>
          </cell>
          <cell r="FK14981" t="str">
            <v>EISAnqnx</v>
          </cell>
          <cell r="FL14981">
            <v>3657612.1</v>
          </cell>
        </row>
        <row r="14982">
          <cell r="FI14982" t="str">
            <v>OR</v>
          </cell>
          <cell r="FJ14982" t="str">
            <v>Other</v>
          </cell>
          <cell r="FK14982" t="str">
            <v>EISAq</v>
          </cell>
          <cell r="FL14982">
            <v>924028.32</v>
          </cell>
        </row>
        <row r="14983">
          <cell r="FI14983" t="str">
            <v>WA</v>
          </cell>
          <cell r="FJ14983" t="str">
            <v>Bathroom</v>
          </cell>
          <cell r="FK14983" t="str">
            <v>EISAnqnx</v>
          </cell>
          <cell r="FL14983">
            <v>1164796.08</v>
          </cell>
        </row>
        <row r="14984">
          <cell r="FI14984" t="str">
            <v>WA</v>
          </cell>
          <cell r="FJ14984" t="str">
            <v>Bedrooms</v>
          </cell>
          <cell r="FK14984" t="str">
            <v>EISAnqnx</v>
          </cell>
          <cell r="FL14984">
            <v>1622394.54</v>
          </cell>
        </row>
        <row r="14985">
          <cell r="FI14985" t="str">
            <v>WA</v>
          </cell>
          <cell r="FJ14985" t="str">
            <v>Garage</v>
          </cell>
          <cell r="FK14985" t="str">
            <v>EISAnqnx</v>
          </cell>
          <cell r="FL14985">
            <v>623997.9</v>
          </cell>
        </row>
        <row r="14986">
          <cell r="FI14986" t="str">
            <v>WA</v>
          </cell>
          <cell r="FJ14986" t="str">
            <v>Kitchen</v>
          </cell>
          <cell r="FK14986" t="str">
            <v>EISAx</v>
          </cell>
          <cell r="FL14986">
            <v>675997.72499999998</v>
          </cell>
        </row>
        <row r="14987">
          <cell r="FI14987" t="str">
            <v>WA</v>
          </cell>
          <cell r="FJ14987" t="str">
            <v>Living Room/Family Room</v>
          </cell>
          <cell r="FK14987" t="str">
            <v>EISAnqnx</v>
          </cell>
          <cell r="FL14987">
            <v>332798.88</v>
          </cell>
        </row>
        <row r="14988">
          <cell r="FI14988" t="str">
            <v>WA</v>
          </cell>
          <cell r="FJ14988" t="str">
            <v>Other</v>
          </cell>
          <cell r="FK14988" t="str">
            <v>EISAnqnx</v>
          </cell>
          <cell r="FL14988">
            <v>1414395.24</v>
          </cell>
        </row>
        <row r="14989">
          <cell r="FI14989" t="str">
            <v>WA</v>
          </cell>
          <cell r="FJ14989" t="str">
            <v>Bathroom</v>
          </cell>
          <cell r="FK14989" t="str">
            <v>EISAnqnx</v>
          </cell>
          <cell r="FL14989">
            <v>665597.76</v>
          </cell>
        </row>
        <row r="14990">
          <cell r="FI14990" t="str">
            <v>WA</v>
          </cell>
          <cell r="FJ14990" t="str">
            <v>Bedrooms</v>
          </cell>
          <cell r="FK14990" t="str">
            <v>EISAnqnx</v>
          </cell>
          <cell r="FL14990">
            <v>831997.2</v>
          </cell>
        </row>
        <row r="14991">
          <cell r="FI14991" t="str">
            <v>WA</v>
          </cell>
          <cell r="FJ14991" t="str">
            <v>Bedrooms</v>
          </cell>
          <cell r="FK14991" t="str">
            <v>EISAq</v>
          </cell>
          <cell r="FL14991">
            <v>14559.950999999999</v>
          </cell>
        </row>
        <row r="14992">
          <cell r="FI14992" t="str">
            <v>WA</v>
          </cell>
          <cell r="FJ14992" t="str">
            <v>Exterior</v>
          </cell>
          <cell r="FK14992" t="str">
            <v>EISAnqnx</v>
          </cell>
          <cell r="FL14992">
            <v>124799.58</v>
          </cell>
        </row>
        <row r="14993">
          <cell r="FI14993" t="str">
            <v>WA</v>
          </cell>
          <cell r="FJ14993" t="str">
            <v>Garage</v>
          </cell>
          <cell r="FK14993" t="str">
            <v>EISAnqnx</v>
          </cell>
          <cell r="FL14993">
            <v>249599.16</v>
          </cell>
        </row>
        <row r="14994">
          <cell r="FI14994" t="str">
            <v>WA</v>
          </cell>
          <cell r="FJ14994" t="str">
            <v>Garage</v>
          </cell>
          <cell r="FK14994" t="str">
            <v>EISAq</v>
          </cell>
          <cell r="FL14994">
            <v>332798.88</v>
          </cell>
        </row>
        <row r="14995">
          <cell r="FI14995" t="str">
            <v>WA</v>
          </cell>
          <cell r="FJ14995" t="str">
            <v>Kitchen</v>
          </cell>
          <cell r="FK14995" t="str">
            <v>EISAnqnx</v>
          </cell>
          <cell r="FL14995">
            <v>124799.58</v>
          </cell>
        </row>
        <row r="14996">
          <cell r="FI14996" t="str">
            <v>WA</v>
          </cell>
          <cell r="FJ14996" t="str">
            <v>Kitchen</v>
          </cell>
          <cell r="FK14996" t="str">
            <v>EISAq</v>
          </cell>
          <cell r="FL14996">
            <v>197599.33499999999</v>
          </cell>
        </row>
        <row r="14997">
          <cell r="FI14997" t="str">
            <v>WA</v>
          </cell>
          <cell r="FJ14997" t="str">
            <v>Living Room/Family Room</v>
          </cell>
          <cell r="FK14997" t="str">
            <v>EISAq</v>
          </cell>
          <cell r="FL14997">
            <v>155999.47500000001</v>
          </cell>
        </row>
        <row r="14998">
          <cell r="FI14998" t="str">
            <v>WA</v>
          </cell>
          <cell r="FJ14998" t="str">
            <v>Other</v>
          </cell>
          <cell r="FK14998" t="str">
            <v>EISAnqnx</v>
          </cell>
          <cell r="FL14998">
            <v>249599.16</v>
          </cell>
        </row>
        <row r="14999">
          <cell r="FI14999" t="str">
            <v>WA</v>
          </cell>
          <cell r="FJ14999" t="str">
            <v>Other</v>
          </cell>
          <cell r="FK14999" t="str">
            <v>EISAq</v>
          </cell>
          <cell r="FL14999">
            <v>41599.86</v>
          </cell>
        </row>
        <row r="15000">
          <cell r="FI15000" t="str">
            <v>ID</v>
          </cell>
          <cell r="FJ15000" t="str">
            <v>Bathroom</v>
          </cell>
          <cell r="FK15000" t="str">
            <v>EISAnqnx</v>
          </cell>
          <cell r="FL15000">
            <v>3482902.88</v>
          </cell>
        </row>
        <row r="15001">
          <cell r="FI15001" t="str">
            <v>ID</v>
          </cell>
          <cell r="FJ15001" t="str">
            <v>Bathroom</v>
          </cell>
          <cell r="FK15001" t="str">
            <v>EISAx</v>
          </cell>
          <cell r="FL15001">
            <v>567864.6</v>
          </cell>
        </row>
        <row r="15002">
          <cell r="FI15002" t="str">
            <v>ID</v>
          </cell>
          <cell r="FJ15002" t="str">
            <v>Bedrooms</v>
          </cell>
          <cell r="FK15002" t="str">
            <v>EISAnqnx</v>
          </cell>
          <cell r="FL15002">
            <v>2801465.36</v>
          </cell>
        </row>
        <row r="15003">
          <cell r="FI15003" t="str">
            <v>ID</v>
          </cell>
          <cell r="FJ15003" t="str">
            <v>Bedrooms</v>
          </cell>
          <cell r="FK15003" t="str">
            <v>EISAq</v>
          </cell>
          <cell r="FL15003">
            <v>306646.88400000002</v>
          </cell>
        </row>
        <row r="15004">
          <cell r="FI15004" t="str">
            <v>ID</v>
          </cell>
          <cell r="FJ15004" t="str">
            <v>Bedrooms</v>
          </cell>
          <cell r="FK15004" t="str">
            <v>EISAx</v>
          </cell>
          <cell r="FL15004">
            <v>1779309.08</v>
          </cell>
        </row>
        <row r="15005">
          <cell r="FI15005" t="str">
            <v>ID</v>
          </cell>
          <cell r="FJ15005" t="str">
            <v>Exterior</v>
          </cell>
          <cell r="FK15005" t="str">
            <v>EISAnqnx</v>
          </cell>
          <cell r="FL15005">
            <v>1135729.2</v>
          </cell>
        </row>
        <row r="15006">
          <cell r="FI15006" t="str">
            <v>ID</v>
          </cell>
          <cell r="FJ15006" t="str">
            <v>Exterior</v>
          </cell>
          <cell r="FK15006" t="str">
            <v>EISAx</v>
          </cell>
          <cell r="FL15006">
            <v>567864.6</v>
          </cell>
        </row>
        <row r="15007">
          <cell r="FI15007" t="str">
            <v>ID</v>
          </cell>
          <cell r="FJ15007" t="str">
            <v>Garage</v>
          </cell>
          <cell r="FK15007" t="str">
            <v>EISAnqnx</v>
          </cell>
          <cell r="FL15007">
            <v>227145.84</v>
          </cell>
        </row>
        <row r="15008">
          <cell r="FI15008" t="str">
            <v>ID</v>
          </cell>
          <cell r="FJ15008" t="str">
            <v>Garage</v>
          </cell>
          <cell r="FK15008" t="str">
            <v>EISAq</v>
          </cell>
          <cell r="FL15008">
            <v>249860.424</v>
          </cell>
        </row>
        <row r="15009">
          <cell r="FI15009" t="str">
            <v>ID</v>
          </cell>
          <cell r="FJ15009" t="str">
            <v>Kitchen</v>
          </cell>
          <cell r="FK15009" t="str">
            <v>EISAnqnx</v>
          </cell>
          <cell r="FL15009">
            <v>1362875.04</v>
          </cell>
        </row>
        <row r="15010">
          <cell r="FI15010" t="str">
            <v>ID</v>
          </cell>
          <cell r="FJ15010" t="str">
            <v>Kitchen</v>
          </cell>
          <cell r="FK15010" t="str">
            <v>EISAq</v>
          </cell>
          <cell r="FL15010">
            <v>484577.79200000002</v>
          </cell>
        </row>
        <row r="15011">
          <cell r="FI15011" t="str">
            <v>ID</v>
          </cell>
          <cell r="FJ15011" t="str">
            <v>Kitchen</v>
          </cell>
          <cell r="FK15011" t="str">
            <v>EISAx</v>
          </cell>
          <cell r="FL15011">
            <v>567864.6</v>
          </cell>
        </row>
        <row r="15012">
          <cell r="FI15012" t="str">
            <v>ID</v>
          </cell>
          <cell r="FJ15012" t="str">
            <v>Living Room/Family Room</v>
          </cell>
          <cell r="FK15012" t="str">
            <v>EISAnqnx</v>
          </cell>
          <cell r="FL15012">
            <v>567864.6</v>
          </cell>
        </row>
        <row r="15013">
          <cell r="FI15013" t="str">
            <v>ID</v>
          </cell>
          <cell r="FJ15013" t="str">
            <v>Living Room/Family Room</v>
          </cell>
          <cell r="FK15013" t="str">
            <v>EISAq</v>
          </cell>
          <cell r="FL15013">
            <v>113572.92</v>
          </cell>
        </row>
        <row r="15014">
          <cell r="FI15014" t="str">
            <v>ID</v>
          </cell>
          <cell r="FJ15014" t="str">
            <v>Living Room/Family Room</v>
          </cell>
          <cell r="FK15014" t="str">
            <v>EISAx</v>
          </cell>
          <cell r="FL15014">
            <v>1211444.48</v>
          </cell>
        </row>
        <row r="15015">
          <cell r="FI15015" t="str">
            <v>ID</v>
          </cell>
          <cell r="FJ15015" t="str">
            <v>Other</v>
          </cell>
          <cell r="FK15015" t="str">
            <v>EISAnqnx</v>
          </cell>
          <cell r="FL15015">
            <v>1287159.76</v>
          </cell>
        </row>
        <row r="15016">
          <cell r="FI15016" t="str">
            <v>ID</v>
          </cell>
          <cell r="FJ15016" t="str">
            <v>Other</v>
          </cell>
          <cell r="FK15016" t="str">
            <v>EISAq</v>
          </cell>
          <cell r="FL15016">
            <v>1192515.6600000001</v>
          </cell>
        </row>
        <row r="15017">
          <cell r="FI15017" t="str">
            <v>ID</v>
          </cell>
          <cell r="FJ15017" t="str">
            <v>Other</v>
          </cell>
          <cell r="FK15017" t="str">
            <v>EISAx</v>
          </cell>
          <cell r="FL15017">
            <v>3104326.48</v>
          </cell>
        </row>
        <row r="15018">
          <cell r="FI15018" t="str">
            <v>WA</v>
          </cell>
          <cell r="FJ15018" t="str">
            <v>Bathroom</v>
          </cell>
          <cell r="FK15018" t="str">
            <v>EISAnqnx</v>
          </cell>
          <cell r="FL15018">
            <v>609372.16000000003</v>
          </cell>
        </row>
        <row r="15019">
          <cell r="FI15019" t="str">
            <v>WA</v>
          </cell>
          <cell r="FJ15019" t="str">
            <v>Bedrooms</v>
          </cell>
          <cell r="FK15019" t="str">
            <v>EISAnqnx</v>
          </cell>
          <cell r="FL15019">
            <v>837886.72</v>
          </cell>
        </row>
        <row r="15020">
          <cell r="FI15020" t="str">
            <v>WA</v>
          </cell>
          <cell r="FJ15020" t="str">
            <v>Bedrooms</v>
          </cell>
          <cell r="FK15020" t="str">
            <v>EISAx</v>
          </cell>
          <cell r="FL15020">
            <v>142821.6</v>
          </cell>
        </row>
        <row r="15021">
          <cell r="FI15021" t="str">
            <v>WA</v>
          </cell>
          <cell r="FJ15021" t="str">
            <v>Exterior</v>
          </cell>
          <cell r="FK15021" t="str">
            <v>EISAnqnx</v>
          </cell>
          <cell r="FL15021">
            <v>590329.28</v>
          </cell>
        </row>
        <row r="15022">
          <cell r="FI15022" t="str">
            <v>WA</v>
          </cell>
          <cell r="FJ15022" t="str">
            <v>Exterior</v>
          </cell>
          <cell r="FK15022" t="str">
            <v>EISAq</v>
          </cell>
          <cell r="FL15022">
            <v>380857.59999999998</v>
          </cell>
        </row>
        <row r="15023">
          <cell r="FI15023" t="str">
            <v>WA</v>
          </cell>
          <cell r="FJ15023" t="str">
            <v>Exterior</v>
          </cell>
          <cell r="FK15023" t="str">
            <v>EISAx</v>
          </cell>
          <cell r="FL15023">
            <v>428464.8</v>
          </cell>
        </row>
        <row r="15024">
          <cell r="FI15024" t="str">
            <v>WA</v>
          </cell>
          <cell r="FJ15024" t="str">
            <v>Kitchen</v>
          </cell>
          <cell r="FK15024" t="str">
            <v>EISAnqnx</v>
          </cell>
          <cell r="FL15024">
            <v>228514.56</v>
          </cell>
        </row>
        <row r="15025">
          <cell r="FI15025" t="str">
            <v>WA</v>
          </cell>
          <cell r="FJ15025" t="str">
            <v>Kitchen</v>
          </cell>
          <cell r="FK15025" t="str">
            <v>EISAq</v>
          </cell>
          <cell r="FL15025">
            <v>190428.79999999999</v>
          </cell>
        </row>
        <row r="15026">
          <cell r="FI15026" t="str">
            <v>WA</v>
          </cell>
          <cell r="FJ15026" t="str">
            <v>Living Room/Family Room</v>
          </cell>
          <cell r="FK15026" t="str">
            <v>EISAnqnx</v>
          </cell>
          <cell r="FL15026">
            <v>142821.6</v>
          </cell>
        </row>
        <row r="15027">
          <cell r="FI15027" t="str">
            <v>WA</v>
          </cell>
          <cell r="FJ15027" t="str">
            <v>Living Room/Family Room</v>
          </cell>
          <cell r="FK15027" t="str">
            <v>EISAq</v>
          </cell>
          <cell r="FL15027">
            <v>28564.32</v>
          </cell>
        </row>
        <row r="15028">
          <cell r="FI15028" t="str">
            <v>WA</v>
          </cell>
          <cell r="FJ15028" t="str">
            <v>Living Room/Family Room</v>
          </cell>
          <cell r="FK15028" t="str">
            <v>EISAx</v>
          </cell>
          <cell r="FL15028">
            <v>380857.59999999998</v>
          </cell>
        </row>
        <row r="15029">
          <cell r="FI15029" t="str">
            <v>WA</v>
          </cell>
          <cell r="FJ15029" t="str">
            <v>Other</v>
          </cell>
          <cell r="FK15029" t="str">
            <v>EISAnqnx</v>
          </cell>
          <cell r="FL15029">
            <v>533200.64000000001</v>
          </cell>
        </row>
        <row r="15030">
          <cell r="FI15030" t="str">
            <v>ID</v>
          </cell>
          <cell r="FJ15030" t="str">
            <v>Bathroom</v>
          </cell>
          <cell r="FK15030" t="str">
            <v>EISAnqnx</v>
          </cell>
          <cell r="FL15030">
            <v>1574053.7999999998</v>
          </cell>
        </row>
        <row r="15031">
          <cell r="FI15031" t="str">
            <v>ID</v>
          </cell>
          <cell r="FJ15031" t="str">
            <v>Bathroom</v>
          </cell>
          <cell r="FK15031" t="str">
            <v>EISAx</v>
          </cell>
          <cell r="FL15031">
            <v>238492.99999999997</v>
          </cell>
        </row>
        <row r="15032">
          <cell r="FI15032" t="str">
            <v>ID</v>
          </cell>
          <cell r="FJ15032" t="str">
            <v>Bedrooms</v>
          </cell>
          <cell r="FK15032" t="str">
            <v>EISAnqnx</v>
          </cell>
          <cell r="FL15032">
            <v>1097067.7999999998</v>
          </cell>
        </row>
        <row r="15033">
          <cell r="FI15033" t="str">
            <v>ID</v>
          </cell>
          <cell r="FJ15033" t="str">
            <v>Bedrooms</v>
          </cell>
          <cell r="FK15033" t="str">
            <v>EISAq</v>
          </cell>
          <cell r="FL15033">
            <v>17886.974999999999</v>
          </cell>
        </row>
        <row r="15034">
          <cell r="FI15034" t="str">
            <v>ID</v>
          </cell>
          <cell r="FJ15034" t="str">
            <v>Bedrooms</v>
          </cell>
          <cell r="FK15034" t="str">
            <v>EISAx</v>
          </cell>
          <cell r="FL15034">
            <v>381588.8</v>
          </cell>
        </row>
        <row r="15035">
          <cell r="FI15035" t="str">
            <v>ID</v>
          </cell>
          <cell r="FJ15035" t="str">
            <v>Exterior</v>
          </cell>
          <cell r="FK15035" t="str">
            <v>EISAnqnx</v>
          </cell>
          <cell r="FL15035">
            <v>787026.89999999991</v>
          </cell>
        </row>
        <row r="15036">
          <cell r="FI15036" t="str">
            <v>ID</v>
          </cell>
          <cell r="FJ15036" t="str">
            <v>Exterior</v>
          </cell>
          <cell r="FK15036" t="str">
            <v>EISAq</v>
          </cell>
          <cell r="FL15036">
            <v>71547.899999999994</v>
          </cell>
        </row>
        <row r="15037">
          <cell r="FI15037" t="str">
            <v>ID</v>
          </cell>
          <cell r="FJ15037" t="str">
            <v>Garage</v>
          </cell>
          <cell r="FK15037" t="str">
            <v>EISAnqnx</v>
          </cell>
          <cell r="FL15037">
            <v>643931.1</v>
          </cell>
        </row>
        <row r="15038">
          <cell r="FI15038" t="str">
            <v>ID</v>
          </cell>
          <cell r="FJ15038" t="str">
            <v>Kitchen</v>
          </cell>
          <cell r="FK15038" t="str">
            <v>EISAnqnx</v>
          </cell>
          <cell r="FL15038">
            <v>739328.29999999993</v>
          </cell>
        </row>
        <row r="15039">
          <cell r="FI15039" t="str">
            <v>ID</v>
          </cell>
          <cell r="FJ15039" t="str">
            <v>Kitchen</v>
          </cell>
          <cell r="FK15039" t="str">
            <v>EISAx</v>
          </cell>
          <cell r="FL15039">
            <v>697592.02499999991</v>
          </cell>
        </row>
        <row r="15040">
          <cell r="FI15040" t="str">
            <v>ID</v>
          </cell>
          <cell r="FJ15040" t="str">
            <v>Living Room/Family Room</v>
          </cell>
          <cell r="FK15040" t="str">
            <v>EISAnqnx</v>
          </cell>
          <cell r="FL15040">
            <v>834725.5</v>
          </cell>
        </row>
        <row r="15041">
          <cell r="FI15041" t="str">
            <v>ID</v>
          </cell>
          <cell r="FJ15041" t="str">
            <v>Living Room/Family Room</v>
          </cell>
          <cell r="FK15041" t="str">
            <v>EISAq</v>
          </cell>
          <cell r="FL15041">
            <v>89434.875</v>
          </cell>
        </row>
        <row r="15042">
          <cell r="FI15042" t="str">
            <v>ID</v>
          </cell>
          <cell r="FJ15042" t="str">
            <v>Living Room/Family Room</v>
          </cell>
          <cell r="FK15042" t="str">
            <v>EISAx</v>
          </cell>
          <cell r="FL15042">
            <v>691629.7</v>
          </cell>
        </row>
        <row r="15043">
          <cell r="FI15043" t="str">
            <v>ID</v>
          </cell>
          <cell r="FJ15043" t="str">
            <v>Other</v>
          </cell>
          <cell r="FK15043" t="str">
            <v>EISAnqnx</v>
          </cell>
          <cell r="FL15043">
            <v>1860245.4</v>
          </cell>
        </row>
        <row r="15044">
          <cell r="FI15044" t="str">
            <v>ID</v>
          </cell>
          <cell r="FJ15044" t="str">
            <v>Other</v>
          </cell>
          <cell r="FK15044" t="str">
            <v>EISAx</v>
          </cell>
          <cell r="FL15044">
            <v>202719.05</v>
          </cell>
        </row>
        <row r="15045">
          <cell r="FI15045" t="str">
            <v>WA</v>
          </cell>
          <cell r="FJ15045" t="str">
            <v>Bathroom</v>
          </cell>
          <cell r="FK15045" t="str">
            <v>EISAq</v>
          </cell>
          <cell r="FL15045">
            <v>395198.67</v>
          </cell>
        </row>
        <row r="15046">
          <cell r="FI15046" t="str">
            <v>WA</v>
          </cell>
          <cell r="FJ15046" t="str">
            <v>Bathroom</v>
          </cell>
          <cell r="FK15046" t="str">
            <v>EISAx</v>
          </cell>
          <cell r="FL15046">
            <v>280799.05499999999</v>
          </cell>
        </row>
        <row r="15047">
          <cell r="FI15047" t="str">
            <v>WA</v>
          </cell>
          <cell r="FJ15047" t="str">
            <v>Bedrooms</v>
          </cell>
          <cell r="FK15047" t="str">
            <v>EISAnqnx</v>
          </cell>
          <cell r="FL15047">
            <v>998396.64</v>
          </cell>
        </row>
        <row r="15048">
          <cell r="FI15048" t="str">
            <v>WA</v>
          </cell>
          <cell r="FJ15048" t="str">
            <v>Bedrooms</v>
          </cell>
          <cell r="FK15048" t="str">
            <v>EISAq</v>
          </cell>
          <cell r="FL15048">
            <v>172639.41899999999</v>
          </cell>
        </row>
        <row r="15049">
          <cell r="FI15049" t="str">
            <v>WA</v>
          </cell>
          <cell r="FJ15049" t="str">
            <v>Bedrooms</v>
          </cell>
          <cell r="FK15049" t="str">
            <v>EISAx</v>
          </cell>
          <cell r="FL15049">
            <v>249599.16</v>
          </cell>
        </row>
        <row r="15050">
          <cell r="FI15050" t="str">
            <v>WA</v>
          </cell>
          <cell r="FJ15050" t="str">
            <v>Exterior</v>
          </cell>
          <cell r="FK15050" t="str">
            <v>EISAnqnx</v>
          </cell>
          <cell r="FL15050">
            <v>249599.16</v>
          </cell>
        </row>
        <row r="15051">
          <cell r="FI15051" t="str">
            <v>WA</v>
          </cell>
          <cell r="FJ15051" t="str">
            <v>Exterior</v>
          </cell>
          <cell r="FK15051" t="str">
            <v>EISAq</v>
          </cell>
          <cell r="FL15051">
            <v>62399.79</v>
          </cell>
        </row>
        <row r="15052">
          <cell r="FI15052" t="str">
            <v>WA</v>
          </cell>
          <cell r="FJ15052" t="str">
            <v>Garage</v>
          </cell>
          <cell r="FK15052" t="str">
            <v>EISAnqnx</v>
          </cell>
          <cell r="FL15052">
            <v>187199.37</v>
          </cell>
        </row>
        <row r="15053">
          <cell r="FI15053" t="str">
            <v>WA</v>
          </cell>
          <cell r="FJ15053" t="str">
            <v>Garage</v>
          </cell>
          <cell r="FK15053" t="str">
            <v>EISAq</v>
          </cell>
          <cell r="FL15053">
            <v>139359.53099999999</v>
          </cell>
        </row>
        <row r="15054">
          <cell r="FI15054" t="str">
            <v>WA</v>
          </cell>
          <cell r="FJ15054" t="str">
            <v>Kitchen</v>
          </cell>
          <cell r="FK15054" t="str">
            <v>EISAq</v>
          </cell>
          <cell r="FL15054">
            <v>399358.65599999996</v>
          </cell>
        </row>
        <row r="15055">
          <cell r="FI15055" t="str">
            <v>WA</v>
          </cell>
          <cell r="FJ15055" t="str">
            <v>Kitchen</v>
          </cell>
          <cell r="FK15055" t="str">
            <v>EISAx</v>
          </cell>
          <cell r="FL15055">
            <v>145599.51</v>
          </cell>
        </row>
        <row r="15056">
          <cell r="FI15056" t="str">
            <v>WA</v>
          </cell>
          <cell r="FJ15056" t="str">
            <v>Living Room/Family Room</v>
          </cell>
          <cell r="FK15056" t="str">
            <v>EISAnqnx</v>
          </cell>
          <cell r="FL15056">
            <v>207999.3</v>
          </cell>
        </row>
        <row r="15057">
          <cell r="FI15057" t="str">
            <v>WA</v>
          </cell>
          <cell r="FJ15057" t="str">
            <v>Living Room/Family Room</v>
          </cell>
          <cell r="FK15057" t="str">
            <v>EISAq</v>
          </cell>
          <cell r="FL15057">
            <v>45759.845999999998</v>
          </cell>
        </row>
        <row r="15058">
          <cell r="FI15058" t="str">
            <v>WA</v>
          </cell>
          <cell r="FJ15058" t="str">
            <v>Living Room/Family Room</v>
          </cell>
          <cell r="FK15058" t="str">
            <v>EISAx</v>
          </cell>
          <cell r="FL15058">
            <v>39519.866999999998</v>
          </cell>
        </row>
        <row r="15059">
          <cell r="FI15059" t="str">
            <v>WA</v>
          </cell>
          <cell r="FJ15059" t="str">
            <v>Other</v>
          </cell>
          <cell r="FK15059" t="str">
            <v>EISAnqnx</v>
          </cell>
          <cell r="FL15059">
            <v>499198.32</v>
          </cell>
        </row>
        <row r="15060">
          <cell r="FI15060" t="str">
            <v>WA</v>
          </cell>
          <cell r="FJ15060" t="str">
            <v>Other</v>
          </cell>
          <cell r="FK15060" t="str">
            <v>EISAq</v>
          </cell>
          <cell r="FL15060">
            <v>187199.37</v>
          </cell>
        </row>
        <row r="15061">
          <cell r="FI15061" t="str">
            <v>MT</v>
          </cell>
          <cell r="FJ15061" t="str">
            <v>Bathroom</v>
          </cell>
          <cell r="FK15061" t="str">
            <v>EISAnqnx</v>
          </cell>
          <cell r="FL15061">
            <v>639265.80000000005</v>
          </cell>
        </row>
        <row r="15062">
          <cell r="FI15062" t="str">
            <v>MT</v>
          </cell>
          <cell r="FJ15062" t="str">
            <v>Bedrooms</v>
          </cell>
          <cell r="FK15062" t="str">
            <v>EISAnqnx</v>
          </cell>
          <cell r="FL15062">
            <v>1150678.44</v>
          </cell>
        </row>
        <row r="15063">
          <cell r="FI15063" t="str">
            <v>MT</v>
          </cell>
          <cell r="FJ15063" t="str">
            <v>Bedrooms</v>
          </cell>
          <cell r="FK15063" t="str">
            <v>EISAx</v>
          </cell>
          <cell r="FL15063">
            <v>106544.3</v>
          </cell>
        </row>
        <row r="15064">
          <cell r="FI15064" t="str">
            <v>MT</v>
          </cell>
          <cell r="FJ15064" t="str">
            <v>Exterior</v>
          </cell>
          <cell r="FK15064" t="str">
            <v>EISAnqnx</v>
          </cell>
          <cell r="FL15064">
            <v>767118.96</v>
          </cell>
        </row>
        <row r="15065">
          <cell r="FI15065" t="str">
            <v>MT</v>
          </cell>
          <cell r="FJ15065" t="str">
            <v>Kitchen</v>
          </cell>
          <cell r="FK15065" t="str">
            <v>EISAx</v>
          </cell>
          <cell r="FL15065">
            <v>639265.80000000005</v>
          </cell>
        </row>
        <row r="15066">
          <cell r="FI15066" t="str">
            <v>MT</v>
          </cell>
          <cell r="FJ15066" t="str">
            <v>Living Room/Family Room</v>
          </cell>
          <cell r="FK15066" t="str">
            <v>EISAnqnx</v>
          </cell>
          <cell r="FL15066">
            <v>554030.36</v>
          </cell>
        </row>
        <row r="15067">
          <cell r="FI15067" t="str">
            <v>MT</v>
          </cell>
          <cell r="FJ15067" t="str">
            <v>Living Room/Family Room</v>
          </cell>
          <cell r="FK15067" t="str">
            <v>EISAq</v>
          </cell>
          <cell r="FL15067">
            <v>31963.29</v>
          </cell>
        </row>
        <row r="15068">
          <cell r="FI15068" t="str">
            <v>MT</v>
          </cell>
          <cell r="FJ15068" t="str">
            <v>Other</v>
          </cell>
          <cell r="FK15068" t="str">
            <v>EISAnqnx</v>
          </cell>
          <cell r="FL15068">
            <v>532721.5</v>
          </cell>
        </row>
        <row r="15069">
          <cell r="FI15069" t="str">
            <v>MT</v>
          </cell>
          <cell r="FJ15069" t="str">
            <v>Other</v>
          </cell>
          <cell r="FK15069" t="str">
            <v>EISAq</v>
          </cell>
          <cell r="FL15069">
            <v>46879.491999999998</v>
          </cell>
        </row>
        <row r="15070">
          <cell r="FI15070" t="str">
            <v>OR</v>
          </cell>
          <cell r="FJ15070" t="str">
            <v>Bathroom</v>
          </cell>
          <cell r="FK15070" t="str">
            <v>EISAnqnx</v>
          </cell>
          <cell r="FL15070">
            <v>154004.72</v>
          </cell>
        </row>
        <row r="15071">
          <cell r="FI15071" t="str">
            <v>OR</v>
          </cell>
          <cell r="FJ15071" t="str">
            <v>Bedrooms</v>
          </cell>
          <cell r="FK15071" t="str">
            <v>EISAq</v>
          </cell>
          <cell r="FL15071">
            <v>98178.009000000005</v>
          </cell>
        </row>
        <row r="15072">
          <cell r="FI15072" t="str">
            <v>OR</v>
          </cell>
          <cell r="FJ15072" t="str">
            <v>Exterior</v>
          </cell>
          <cell r="FK15072" t="str">
            <v>EISAq</v>
          </cell>
          <cell r="FL15072">
            <v>107803.304</v>
          </cell>
        </row>
        <row r="15073">
          <cell r="FI15073" t="str">
            <v>OR</v>
          </cell>
          <cell r="FJ15073" t="str">
            <v>Exterior</v>
          </cell>
          <cell r="FK15073" t="str">
            <v>EISAx</v>
          </cell>
          <cell r="FL15073">
            <v>144379.42499999999</v>
          </cell>
        </row>
        <row r="15074">
          <cell r="FI15074" t="str">
            <v>OR</v>
          </cell>
          <cell r="FJ15074" t="str">
            <v>Kitchen</v>
          </cell>
          <cell r="FK15074" t="str">
            <v>EISAq</v>
          </cell>
          <cell r="FL15074">
            <v>198281.07699999999</v>
          </cell>
        </row>
        <row r="15075">
          <cell r="FI15075" t="str">
            <v>OR</v>
          </cell>
          <cell r="FJ15075" t="str">
            <v>Living Room/Family Room</v>
          </cell>
          <cell r="FK15075" t="str">
            <v>EISAq</v>
          </cell>
          <cell r="FL15075">
            <v>157854.83799999999</v>
          </cell>
        </row>
        <row r="15076">
          <cell r="FI15076" t="str">
            <v>OR</v>
          </cell>
          <cell r="FJ15076" t="str">
            <v>Other</v>
          </cell>
          <cell r="FK15076" t="str">
            <v>EISAnqnx</v>
          </cell>
          <cell r="FL15076">
            <v>115503.54</v>
          </cell>
        </row>
        <row r="15077">
          <cell r="FI15077" t="str">
            <v>OR</v>
          </cell>
          <cell r="FJ15077" t="str">
            <v>Other</v>
          </cell>
          <cell r="FK15077" t="str">
            <v>EISAq</v>
          </cell>
          <cell r="FL15077">
            <v>207906.372</v>
          </cell>
        </row>
        <row r="15078">
          <cell r="FI15078" t="str">
            <v>OR</v>
          </cell>
          <cell r="FJ15078" t="str">
            <v>Other</v>
          </cell>
          <cell r="FK15078" t="str">
            <v>EISAx</v>
          </cell>
          <cell r="FL15078">
            <v>96252.95</v>
          </cell>
        </row>
        <row r="15079">
          <cell r="FI15079" t="str">
            <v>MT</v>
          </cell>
          <cell r="FJ15079" t="str">
            <v>Bathroom</v>
          </cell>
          <cell r="FK15079" t="str">
            <v>EISAnqnx</v>
          </cell>
          <cell r="FL15079">
            <v>480765.18000000005</v>
          </cell>
        </row>
        <row r="15080">
          <cell r="FI15080" t="str">
            <v>MT</v>
          </cell>
          <cell r="FJ15080" t="str">
            <v>Bedrooms</v>
          </cell>
          <cell r="FK15080" t="str">
            <v>EISAnqnx</v>
          </cell>
          <cell r="FL15080">
            <v>343403.7</v>
          </cell>
        </row>
        <row r="15081">
          <cell r="FI15081" t="str">
            <v>MT</v>
          </cell>
          <cell r="FJ15081" t="str">
            <v>Bedrooms</v>
          </cell>
          <cell r="FK15081" t="str">
            <v>EISAq</v>
          </cell>
          <cell r="FL15081">
            <v>18314.864000000001</v>
          </cell>
        </row>
        <row r="15082">
          <cell r="FI15082" t="str">
            <v>MT</v>
          </cell>
          <cell r="FJ15082" t="str">
            <v>Bedrooms</v>
          </cell>
          <cell r="FK15082" t="str">
            <v>EISAx</v>
          </cell>
          <cell r="FL15082">
            <v>57233.950000000004</v>
          </cell>
        </row>
        <row r="15083">
          <cell r="FI15083" t="str">
            <v>MT</v>
          </cell>
          <cell r="FJ15083" t="str">
            <v>Exterior</v>
          </cell>
          <cell r="FK15083" t="str">
            <v>EISAnqnx</v>
          </cell>
          <cell r="FL15083">
            <v>171701.85</v>
          </cell>
        </row>
        <row r="15084">
          <cell r="FI15084" t="str">
            <v>MT</v>
          </cell>
          <cell r="FJ15084" t="str">
            <v>Exterior</v>
          </cell>
          <cell r="FK15084" t="str">
            <v>EISAx</v>
          </cell>
          <cell r="FL15084">
            <v>286169.75</v>
          </cell>
        </row>
        <row r="15085">
          <cell r="FI15085" t="str">
            <v>MT</v>
          </cell>
          <cell r="FJ15085" t="str">
            <v>Garage</v>
          </cell>
          <cell r="FK15085" t="str">
            <v>EISAnqnx</v>
          </cell>
          <cell r="FL15085">
            <v>0</v>
          </cell>
        </row>
        <row r="15086">
          <cell r="FI15086" t="str">
            <v>MT</v>
          </cell>
          <cell r="FJ15086" t="str">
            <v>Kitchen</v>
          </cell>
          <cell r="FK15086" t="str">
            <v>EISAq</v>
          </cell>
          <cell r="FL15086">
            <v>183148.64</v>
          </cell>
        </row>
        <row r="15087">
          <cell r="FI15087" t="str">
            <v>MT</v>
          </cell>
          <cell r="FJ15087" t="str">
            <v>Living Room/Family Room</v>
          </cell>
          <cell r="FK15087" t="str">
            <v>EISAnqnx</v>
          </cell>
          <cell r="FL15087">
            <v>383467.46500000003</v>
          </cell>
        </row>
        <row r="15088">
          <cell r="FI15088" t="str">
            <v>MT</v>
          </cell>
          <cell r="FJ15088" t="str">
            <v>Living Room/Family Room</v>
          </cell>
          <cell r="FK15088" t="str">
            <v>EISAq</v>
          </cell>
          <cell r="FL15088">
            <v>137361.48000000001</v>
          </cell>
        </row>
        <row r="15089">
          <cell r="FI15089" t="str">
            <v>MT</v>
          </cell>
          <cell r="FJ15089" t="str">
            <v>Other</v>
          </cell>
          <cell r="FK15089" t="str">
            <v>EISAnqnx</v>
          </cell>
          <cell r="FL15089">
            <v>360573.88500000001</v>
          </cell>
        </row>
        <row r="15090">
          <cell r="FI15090" t="str">
            <v>MT</v>
          </cell>
          <cell r="FJ15090" t="str">
            <v>Other</v>
          </cell>
          <cell r="FK15090" t="str">
            <v>EISAq</v>
          </cell>
          <cell r="FL15090">
            <v>200318.82500000001</v>
          </cell>
        </row>
        <row r="15091">
          <cell r="FI15091" t="str">
            <v>WA</v>
          </cell>
          <cell r="FJ15091" t="str">
            <v>Bathroom</v>
          </cell>
          <cell r="FK15091" t="str">
            <v>EISAq</v>
          </cell>
          <cell r="FL15091">
            <v>45759.845999999998</v>
          </cell>
        </row>
        <row r="15092">
          <cell r="FI15092" t="str">
            <v>WA</v>
          </cell>
          <cell r="FJ15092" t="str">
            <v>Bedrooms</v>
          </cell>
          <cell r="FK15092" t="str">
            <v>EISAq</v>
          </cell>
          <cell r="FL15092">
            <v>187199.37</v>
          </cell>
        </row>
        <row r="15093">
          <cell r="FI15093" t="str">
            <v>WA</v>
          </cell>
          <cell r="FJ15093" t="str">
            <v>Kitchen</v>
          </cell>
          <cell r="FK15093" t="str">
            <v>EISAq</v>
          </cell>
          <cell r="FL15093">
            <v>120639.594</v>
          </cell>
        </row>
        <row r="15094">
          <cell r="FI15094" t="str">
            <v>WA</v>
          </cell>
          <cell r="FJ15094" t="str">
            <v>Kitchen</v>
          </cell>
          <cell r="FK15094" t="str">
            <v>EISAx</v>
          </cell>
          <cell r="FL15094">
            <v>603197.97</v>
          </cell>
        </row>
        <row r="15095">
          <cell r="FI15095" t="str">
            <v>WA</v>
          </cell>
          <cell r="FJ15095" t="str">
            <v>Living Room/Family Room</v>
          </cell>
          <cell r="FK15095" t="str">
            <v>EISAx</v>
          </cell>
          <cell r="FL15095">
            <v>519998.25</v>
          </cell>
        </row>
        <row r="15096">
          <cell r="FI15096" t="str">
            <v>WA</v>
          </cell>
          <cell r="FJ15096" t="str">
            <v>Other</v>
          </cell>
          <cell r="FK15096" t="str">
            <v>EISAq</v>
          </cell>
          <cell r="FL15096">
            <v>938076.84299999999</v>
          </cell>
        </row>
        <row r="15097">
          <cell r="FI15097" t="str">
            <v>WA</v>
          </cell>
          <cell r="FJ15097" t="str">
            <v>Other</v>
          </cell>
          <cell r="FK15097" t="str">
            <v>EISAx</v>
          </cell>
          <cell r="FL15097">
            <v>311998.95</v>
          </cell>
        </row>
        <row r="15098">
          <cell r="FI15098" t="str">
            <v>WA</v>
          </cell>
          <cell r="FJ15098" t="str">
            <v>Bathroom</v>
          </cell>
          <cell r="FK15098" t="str">
            <v>EISAq</v>
          </cell>
          <cell r="FL15098">
            <v>262079.11799999999</v>
          </cell>
        </row>
        <row r="15099">
          <cell r="FI15099" t="str">
            <v>WA</v>
          </cell>
          <cell r="FJ15099" t="str">
            <v>Bedrooms</v>
          </cell>
          <cell r="FK15099" t="str">
            <v>EISAnqnx</v>
          </cell>
          <cell r="FL15099">
            <v>249599.16</v>
          </cell>
        </row>
        <row r="15100">
          <cell r="FI15100" t="str">
            <v>WA</v>
          </cell>
          <cell r="FJ15100" t="str">
            <v>Bedrooms</v>
          </cell>
          <cell r="FK15100" t="str">
            <v>EISAq</v>
          </cell>
          <cell r="FL15100">
            <v>62399.79</v>
          </cell>
        </row>
        <row r="15101">
          <cell r="FI15101" t="str">
            <v>WA</v>
          </cell>
          <cell r="FJ15101" t="str">
            <v>Bedrooms</v>
          </cell>
          <cell r="FK15101" t="str">
            <v>EISAx</v>
          </cell>
          <cell r="FL15101">
            <v>415998.6</v>
          </cell>
        </row>
        <row r="15102">
          <cell r="FI15102" t="str">
            <v>WA</v>
          </cell>
          <cell r="FJ15102" t="str">
            <v>Exterior</v>
          </cell>
          <cell r="FK15102" t="str">
            <v>EISAq</v>
          </cell>
          <cell r="FL15102">
            <v>31199.895</v>
          </cell>
        </row>
        <row r="15103">
          <cell r="FI15103" t="str">
            <v>WA</v>
          </cell>
          <cell r="FJ15103" t="str">
            <v>Garage</v>
          </cell>
          <cell r="FK15103" t="str">
            <v>EISAq</v>
          </cell>
          <cell r="FL15103">
            <v>228799.22999999998</v>
          </cell>
        </row>
        <row r="15104">
          <cell r="FI15104" t="str">
            <v>WA</v>
          </cell>
          <cell r="FJ15104" t="str">
            <v>Kitchen</v>
          </cell>
          <cell r="FK15104" t="str">
            <v>EISAq</v>
          </cell>
          <cell r="FL15104">
            <v>62399.79</v>
          </cell>
        </row>
        <row r="15105">
          <cell r="FI15105" t="str">
            <v>WA</v>
          </cell>
          <cell r="FJ15105" t="str">
            <v>Living Room/Family Room</v>
          </cell>
          <cell r="FK15105" t="str">
            <v>EISAq</v>
          </cell>
          <cell r="FL15105">
            <v>124799.58</v>
          </cell>
        </row>
        <row r="15106">
          <cell r="FI15106" t="str">
            <v>WA</v>
          </cell>
          <cell r="FJ15106" t="str">
            <v>Living Room/Family Room</v>
          </cell>
          <cell r="FK15106" t="str">
            <v>EISAx</v>
          </cell>
          <cell r="FL15106">
            <v>166399.44</v>
          </cell>
        </row>
        <row r="15107">
          <cell r="FI15107" t="str">
            <v>WA</v>
          </cell>
          <cell r="FJ15107" t="str">
            <v>Other</v>
          </cell>
          <cell r="FK15107" t="str">
            <v>EISAnqnx</v>
          </cell>
          <cell r="FL15107">
            <v>540798.17999999993</v>
          </cell>
        </row>
        <row r="15108">
          <cell r="FI15108" t="str">
            <v>WA</v>
          </cell>
          <cell r="FJ15108" t="str">
            <v>Other</v>
          </cell>
          <cell r="FK15108" t="str">
            <v>EISAq</v>
          </cell>
          <cell r="FL15108">
            <v>538718.18700000003</v>
          </cell>
        </row>
        <row r="15109">
          <cell r="FI15109" t="str">
            <v>WA</v>
          </cell>
          <cell r="FJ15109" t="str">
            <v>Other</v>
          </cell>
          <cell r="FK15109" t="str">
            <v>EISAx</v>
          </cell>
          <cell r="FL15109">
            <v>353598.81</v>
          </cell>
        </row>
        <row r="15110">
          <cell r="FI15110" t="str">
            <v>WA</v>
          </cell>
          <cell r="FJ15110" t="str">
            <v>Bathroom</v>
          </cell>
          <cell r="FK15110" t="str">
            <v>EISAnqnx</v>
          </cell>
          <cell r="FL15110">
            <v>697630.08000000007</v>
          </cell>
        </row>
        <row r="15111">
          <cell r="FI15111" t="str">
            <v>WA</v>
          </cell>
          <cell r="FJ15111" t="str">
            <v>Bathroom</v>
          </cell>
          <cell r="FK15111" t="str">
            <v>EISAq</v>
          </cell>
          <cell r="FL15111">
            <v>65402.82</v>
          </cell>
        </row>
        <row r="15112">
          <cell r="FI15112" t="str">
            <v>WA</v>
          </cell>
          <cell r="FJ15112" t="str">
            <v>Bathroom</v>
          </cell>
          <cell r="FK15112" t="str">
            <v>EISAx</v>
          </cell>
          <cell r="FL15112">
            <v>1090047</v>
          </cell>
        </row>
        <row r="15113">
          <cell r="FI15113" t="str">
            <v>WA</v>
          </cell>
          <cell r="FJ15113" t="str">
            <v>Bedrooms</v>
          </cell>
          <cell r="FK15113" t="str">
            <v>EISAnqnx</v>
          </cell>
          <cell r="FL15113">
            <v>1635070.5</v>
          </cell>
        </row>
        <row r="15114">
          <cell r="FI15114" t="str">
            <v>WA</v>
          </cell>
          <cell r="FJ15114" t="str">
            <v>Bedrooms</v>
          </cell>
          <cell r="FK15114" t="str">
            <v>EISAx</v>
          </cell>
          <cell r="FL15114">
            <v>872037.6</v>
          </cell>
        </row>
        <row r="15115">
          <cell r="FI15115" t="str">
            <v>WA</v>
          </cell>
          <cell r="FJ15115" t="str">
            <v>Exterior</v>
          </cell>
          <cell r="FK15115" t="str">
            <v>EISAnqnx</v>
          </cell>
          <cell r="FL15115">
            <v>1133648.8800000001</v>
          </cell>
        </row>
        <row r="15116">
          <cell r="FI15116" t="str">
            <v>WA</v>
          </cell>
          <cell r="FJ15116" t="str">
            <v>Exterior</v>
          </cell>
          <cell r="FK15116" t="str">
            <v>EISAx</v>
          </cell>
          <cell r="FL15116">
            <v>654028.20000000007</v>
          </cell>
        </row>
        <row r="15117">
          <cell r="FI15117" t="str">
            <v>WA</v>
          </cell>
          <cell r="FJ15117" t="str">
            <v>Garage</v>
          </cell>
          <cell r="FK15117" t="str">
            <v>EISAnqnx</v>
          </cell>
          <cell r="FL15117">
            <v>523222.56</v>
          </cell>
        </row>
        <row r="15118">
          <cell r="FI15118" t="str">
            <v>WA</v>
          </cell>
          <cell r="FJ15118" t="str">
            <v>Garage</v>
          </cell>
          <cell r="FK15118" t="str">
            <v>EISAq</v>
          </cell>
          <cell r="FL15118">
            <v>191848.272</v>
          </cell>
        </row>
        <row r="15119">
          <cell r="FI15119" t="str">
            <v>WA</v>
          </cell>
          <cell r="FJ15119" t="str">
            <v>Kitchen</v>
          </cell>
          <cell r="FK15119" t="str">
            <v>EISAx</v>
          </cell>
          <cell r="FL15119">
            <v>2834122.2</v>
          </cell>
        </row>
        <row r="15120">
          <cell r="FI15120" t="str">
            <v>WA</v>
          </cell>
          <cell r="FJ15120" t="str">
            <v>Living Room/Family Room</v>
          </cell>
          <cell r="FK15120" t="str">
            <v>EISAq</v>
          </cell>
          <cell r="FL15120">
            <v>261611.28</v>
          </cell>
        </row>
        <row r="15121">
          <cell r="FI15121" t="str">
            <v>WA</v>
          </cell>
          <cell r="FJ15121" t="str">
            <v>Other</v>
          </cell>
          <cell r="FK15121" t="str">
            <v>EISAnqnx</v>
          </cell>
          <cell r="FL15121">
            <v>850236.66</v>
          </cell>
        </row>
        <row r="15122">
          <cell r="FI15122" t="str">
            <v>WA</v>
          </cell>
          <cell r="FJ15122" t="str">
            <v>Other</v>
          </cell>
          <cell r="FK15122" t="str">
            <v>EISAq</v>
          </cell>
          <cell r="FL15122">
            <v>523222.56</v>
          </cell>
        </row>
        <row r="15123">
          <cell r="FI15123" t="str">
            <v>WA</v>
          </cell>
          <cell r="FJ15123" t="str">
            <v>Other</v>
          </cell>
          <cell r="FK15123" t="str">
            <v>EISAx</v>
          </cell>
          <cell r="FL15123">
            <v>4251183.3</v>
          </cell>
        </row>
        <row r="15124">
          <cell r="FI15124" t="str">
            <v>WA</v>
          </cell>
          <cell r="FJ15124" t="str">
            <v>Bathroom</v>
          </cell>
          <cell r="FK15124" t="str">
            <v>EISAnqnx</v>
          </cell>
          <cell r="FL15124">
            <v>714108</v>
          </cell>
        </row>
        <row r="15125">
          <cell r="FI15125" t="str">
            <v>WA</v>
          </cell>
          <cell r="FJ15125" t="str">
            <v>Bathroom</v>
          </cell>
          <cell r="FK15125" t="str">
            <v>EISAx</v>
          </cell>
          <cell r="FL15125">
            <v>1523430.3999999999</v>
          </cell>
        </row>
        <row r="15126">
          <cell r="FI15126" t="str">
            <v>WA</v>
          </cell>
          <cell r="FJ15126" t="str">
            <v>Bedrooms</v>
          </cell>
          <cell r="FK15126" t="str">
            <v>EISAnqnx</v>
          </cell>
          <cell r="FL15126">
            <v>333250.40000000002</v>
          </cell>
        </row>
        <row r="15127">
          <cell r="FI15127" t="str">
            <v>WA</v>
          </cell>
          <cell r="FJ15127" t="str">
            <v>Bedrooms</v>
          </cell>
          <cell r="FK15127" t="str">
            <v>EISAq</v>
          </cell>
          <cell r="FL15127">
            <v>57128.639999999999</v>
          </cell>
        </row>
        <row r="15128">
          <cell r="FI15128" t="str">
            <v>WA</v>
          </cell>
          <cell r="FJ15128" t="str">
            <v>Bedrooms</v>
          </cell>
          <cell r="FK15128" t="str">
            <v>EISAx</v>
          </cell>
          <cell r="FL15128">
            <v>1085444.1599999999</v>
          </cell>
        </row>
        <row r="15129">
          <cell r="FI15129" t="str">
            <v>WA</v>
          </cell>
          <cell r="FJ15129" t="str">
            <v>Exterior</v>
          </cell>
          <cell r="FK15129" t="str">
            <v>EISAnqnx</v>
          </cell>
          <cell r="FL15129">
            <v>666500.80000000005</v>
          </cell>
        </row>
        <row r="15130">
          <cell r="FI15130" t="str">
            <v>WA</v>
          </cell>
          <cell r="FJ15130" t="str">
            <v>Exterior</v>
          </cell>
          <cell r="FK15130" t="str">
            <v>EISAx</v>
          </cell>
          <cell r="FL15130">
            <v>4456033.92</v>
          </cell>
        </row>
        <row r="15131">
          <cell r="FI15131" t="str">
            <v>WA</v>
          </cell>
          <cell r="FJ15131" t="str">
            <v>Garage</v>
          </cell>
          <cell r="FK15131" t="str">
            <v>EISAnqnx</v>
          </cell>
          <cell r="FL15131">
            <v>285643.2</v>
          </cell>
        </row>
        <row r="15132">
          <cell r="FI15132" t="str">
            <v>WA</v>
          </cell>
          <cell r="FJ15132" t="str">
            <v>Garage</v>
          </cell>
          <cell r="FK15132" t="str">
            <v>EISAq</v>
          </cell>
          <cell r="FL15132">
            <v>304686.08000000002</v>
          </cell>
        </row>
        <row r="15133">
          <cell r="FI15133" t="str">
            <v>WA</v>
          </cell>
          <cell r="FJ15133" t="str">
            <v>Kitchen</v>
          </cell>
          <cell r="FK15133" t="str">
            <v>EISAq</v>
          </cell>
          <cell r="FL15133">
            <v>91405.823999999993</v>
          </cell>
        </row>
        <row r="15134">
          <cell r="FI15134" t="str">
            <v>WA</v>
          </cell>
          <cell r="FJ15134" t="str">
            <v>Kitchen</v>
          </cell>
          <cell r="FK15134" t="str">
            <v>EISAx</v>
          </cell>
          <cell r="FL15134">
            <v>799800.96</v>
          </cell>
        </row>
        <row r="15135">
          <cell r="FI15135" t="str">
            <v>WA</v>
          </cell>
          <cell r="FJ15135" t="str">
            <v>Living Room/Family Room</v>
          </cell>
          <cell r="FK15135" t="str">
            <v>EISAq</v>
          </cell>
          <cell r="FL15135">
            <v>723629.44000000006</v>
          </cell>
        </row>
        <row r="15136">
          <cell r="FI15136" t="str">
            <v>WA</v>
          </cell>
          <cell r="FJ15136" t="str">
            <v>Living Room/Family Room</v>
          </cell>
          <cell r="FK15136" t="str">
            <v>EISAx</v>
          </cell>
          <cell r="FL15136">
            <v>2075673.92</v>
          </cell>
        </row>
        <row r="15137">
          <cell r="FI15137" t="str">
            <v>WA</v>
          </cell>
          <cell r="FJ15137" t="str">
            <v>Other</v>
          </cell>
          <cell r="FK15137" t="str">
            <v>EISAnqnx</v>
          </cell>
          <cell r="FL15137">
            <v>2942124.96</v>
          </cell>
        </row>
        <row r="15138">
          <cell r="FI15138" t="str">
            <v>WA</v>
          </cell>
          <cell r="FJ15138" t="str">
            <v>Other</v>
          </cell>
          <cell r="FK15138" t="str">
            <v>EISAq</v>
          </cell>
          <cell r="FL15138">
            <v>2056631.04</v>
          </cell>
        </row>
        <row r="15139">
          <cell r="FI15139" t="str">
            <v>WA</v>
          </cell>
          <cell r="FJ15139" t="str">
            <v>Other</v>
          </cell>
          <cell r="FK15139" t="str">
            <v>EISAx</v>
          </cell>
          <cell r="FL15139">
            <v>1780509.28</v>
          </cell>
        </row>
        <row r="15140">
          <cell r="FI15140" t="str">
            <v>ID</v>
          </cell>
          <cell r="FJ15140" t="str">
            <v>Bathroom</v>
          </cell>
          <cell r="FK15140" t="str">
            <v>EISAnqnx</v>
          </cell>
          <cell r="FL15140">
            <v>143095.79999999999</v>
          </cell>
        </row>
        <row r="15141">
          <cell r="FI15141" t="str">
            <v>ID</v>
          </cell>
          <cell r="FJ15141" t="str">
            <v>Bathroom</v>
          </cell>
          <cell r="FK15141" t="str">
            <v>EISAq</v>
          </cell>
          <cell r="FL15141">
            <v>53660.924999999996</v>
          </cell>
        </row>
        <row r="15142">
          <cell r="FI15142" t="str">
            <v>ID</v>
          </cell>
          <cell r="FJ15142" t="str">
            <v>Bedrooms</v>
          </cell>
          <cell r="FK15142" t="str">
            <v>EISAnqnx</v>
          </cell>
          <cell r="FL15142">
            <v>643931.1</v>
          </cell>
        </row>
        <row r="15143">
          <cell r="FI15143" t="str">
            <v>ID</v>
          </cell>
          <cell r="FJ15143" t="str">
            <v>Bedrooms</v>
          </cell>
          <cell r="FK15143" t="str">
            <v>EISAx</v>
          </cell>
          <cell r="FL15143">
            <v>47698.6</v>
          </cell>
        </row>
        <row r="15144">
          <cell r="FI15144" t="str">
            <v>ID</v>
          </cell>
          <cell r="FJ15144" t="str">
            <v>Exterior</v>
          </cell>
          <cell r="FK15144" t="str">
            <v>EISAnqnx</v>
          </cell>
          <cell r="FL15144">
            <v>214643.69999999998</v>
          </cell>
        </row>
        <row r="15145">
          <cell r="FI15145" t="str">
            <v>ID</v>
          </cell>
          <cell r="FJ15145" t="str">
            <v>Exterior</v>
          </cell>
          <cell r="FK15145" t="str">
            <v>EISAq</v>
          </cell>
          <cell r="FL15145">
            <v>26234.23</v>
          </cell>
        </row>
        <row r="15146">
          <cell r="FI15146" t="str">
            <v>ID</v>
          </cell>
          <cell r="FJ15146" t="str">
            <v>Garage</v>
          </cell>
          <cell r="FK15146" t="str">
            <v>EISAnqnx</v>
          </cell>
          <cell r="FL15146">
            <v>500835.3</v>
          </cell>
        </row>
        <row r="15147">
          <cell r="FI15147" t="str">
            <v>ID</v>
          </cell>
          <cell r="FJ15147" t="str">
            <v>Kitchen</v>
          </cell>
          <cell r="FK15147" t="str">
            <v>EISAq</v>
          </cell>
          <cell r="FL15147">
            <v>407823.02999999997</v>
          </cell>
        </row>
        <row r="15148">
          <cell r="FI15148" t="str">
            <v>ID</v>
          </cell>
          <cell r="FJ15148" t="str">
            <v>Living Room/Family Room</v>
          </cell>
          <cell r="FK15148" t="str">
            <v>EISAnqnx</v>
          </cell>
          <cell r="FL15148">
            <v>250417.65</v>
          </cell>
        </row>
        <row r="15149">
          <cell r="FI15149" t="str">
            <v>ID</v>
          </cell>
          <cell r="FJ15149" t="str">
            <v>Living Room/Family Room</v>
          </cell>
          <cell r="FK15149" t="str">
            <v>EISAq</v>
          </cell>
          <cell r="FL15149">
            <v>196756.72499999998</v>
          </cell>
        </row>
        <row r="15150">
          <cell r="FI15150" t="str">
            <v>ID</v>
          </cell>
          <cell r="FJ15150" t="str">
            <v>Other</v>
          </cell>
          <cell r="FK15150" t="str">
            <v>EISAnqnx</v>
          </cell>
          <cell r="FL15150">
            <v>476985.99999999994</v>
          </cell>
        </row>
        <row r="15151">
          <cell r="FI15151" t="str">
            <v>ID</v>
          </cell>
          <cell r="FJ15151" t="str">
            <v>Other</v>
          </cell>
          <cell r="FK15151" t="str">
            <v>EISAx</v>
          </cell>
          <cell r="FL15151">
            <v>172907.42499999999</v>
          </cell>
        </row>
        <row r="15152">
          <cell r="FI15152" t="str">
            <v>WA</v>
          </cell>
          <cell r="FJ15152" t="str">
            <v>Bathroom</v>
          </cell>
          <cell r="FK15152" t="str">
            <v>EISAnqnx</v>
          </cell>
          <cell r="FL15152">
            <v>685543.68</v>
          </cell>
        </row>
        <row r="15153">
          <cell r="FI15153" t="str">
            <v>WA</v>
          </cell>
          <cell r="FJ15153" t="str">
            <v>Bathroom</v>
          </cell>
          <cell r="FK15153" t="str">
            <v>EISAx</v>
          </cell>
          <cell r="FL15153">
            <v>171385.92</v>
          </cell>
        </row>
        <row r="15154">
          <cell r="FI15154" t="str">
            <v>WA</v>
          </cell>
          <cell r="FJ15154" t="str">
            <v>Bedrooms</v>
          </cell>
          <cell r="FK15154" t="str">
            <v>EISAnqnx</v>
          </cell>
          <cell r="FL15154">
            <v>1190180</v>
          </cell>
        </row>
        <row r="15155">
          <cell r="FI15155" t="str">
            <v>WA</v>
          </cell>
          <cell r="FJ15155" t="str">
            <v>Bedrooms</v>
          </cell>
          <cell r="FK15155" t="str">
            <v>EISAq</v>
          </cell>
          <cell r="FL15155">
            <v>49511.487999999998</v>
          </cell>
        </row>
        <row r="15156">
          <cell r="FI15156" t="str">
            <v>WA</v>
          </cell>
          <cell r="FJ15156" t="str">
            <v>Bedrooms</v>
          </cell>
          <cell r="FK15156" t="str">
            <v>EISAx</v>
          </cell>
          <cell r="FL15156">
            <v>133300.16</v>
          </cell>
        </row>
        <row r="15157">
          <cell r="FI15157" t="str">
            <v>WA</v>
          </cell>
          <cell r="FJ15157" t="str">
            <v>Exterior</v>
          </cell>
          <cell r="FK15157" t="str">
            <v>EISAnqnx</v>
          </cell>
          <cell r="FL15157">
            <v>285643.2</v>
          </cell>
        </row>
        <row r="15158">
          <cell r="FI15158" t="str">
            <v>WA</v>
          </cell>
          <cell r="FJ15158" t="str">
            <v>Kitchen</v>
          </cell>
          <cell r="FK15158" t="str">
            <v>EISAnqnx</v>
          </cell>
          <cell r="FL15158">
            <v>1047358.4</v>
          </cell>
        </row>
        <row r="15159">
          <cell r="FI15159" t="str">
            <v>WA</v>
          </cell>
          <cell r="FJ15159" t="str">
            <v>Living Room/Family Room</v>
          </cell>
          <cell r="FK15159" t="str">
            <v>EISAnqnx</v>
          </cell>
          <cell r="FL15159">
            <v>676022.24</v>
          </cell>
        </row>
        <row r="15160">
          <cell r="FI15160" t="str">
            <v>WA</v>
          </cell>
          <cell r="FJ15160" t="str">
            <v>Living Room/Family Room</v>
          </cell>
          <cell r="FK15160" t="str">
            <v>EISAx</v>
          </cell>
          <cell r="FL15160">
            <v>409421.92</v>
          </cell>
        </row>
        <row r="15161">
          <cell r="FI15161" t="str">
            <v>WA</v>
          </cell>
          <cell r="FJ15161" t="str">
            <v>Other</v>
          </cell>
          <cell r="FK15161" t="str">
            <v>EISAnqnx</v>
          </cell>
          <cell r="FL15161">
            <v>1656730.56</v>
          </cell>
        </row>
        <row r="15162">
          <cell r="FI15162" t="str">
            <v>WA</v>
          </cell>
          <cell r="FJ15162" t="str">
            <v>Other</v>
          </cell>
          <cell r="FK15162" t="str">
            <v>EISAq</v>
          </cell>
          <cell r="FL15162">
            <v>24755.743999999999</v>
          </cell>
        </row>
        <row r="15163">
          <cell r="FI15163" t="str">
            <v>WA</v>
          </cell>
          <cell r="FJ15163" t="str">
            <v>Other</v>
          </cell>
          <cell r="FK15163" t="str">
            <v>EISAx</v>
          </cell>
          <cell r="FL15163">
            <v>47607.199999999997</v>
          </cell>
        </row>
        <row r="15164">
          <cell r="FI15164" t="str">
            <v>ID</v>
          </cell>
          <cell r="FJ15164" t="str">
            <v>Bathroom</v>
          </cell>
          <cell r="FK15164" t="str">
            <v>EISAq</v>
          </cell>
          <cell r="FL15164">
            <v>321965.55</v>
          </cell>
        </row>
        <row r="15165">
          <cell r="FI15165" t="str">
            <v>ID</v>
          </cell>
          <cell r="FJ15165" t="str">
            <v>Bedrooms</v>
          </cell>
          <cell r="FK15165" t="str">
            <v>EISAq</v>
          </cell>
          <cell r="FL15165">
            <v>186024.53999999998</v>
          </cell>
        </row>
        <row r="15166">
          <cell r="FI15166" t="str">
            <v>ID</v>
          </cell>
          <cell r="FJ15166" t="str">
            <v>Bedrooms</v>
          </cell>
          <cell r="FK15166" t="str">
            <v>EISAx</v>
          </cell>
          <cell r="FL15166">
            <v>178869.75</v>
          </cell>
        </row>
        <row r="15167">
          <cell r="FI15167" t="str">
            <v>ID</v>
          </cell>
          <cell r="FJ15167" t="str">
            <v>Exterior</v>
          </cell>
          <cell r="FK15167" t="str">
            <v>EISAq</v>
          </cell>
          <cell r="FL15167">
            <v>2012880.92</v>
          </cell>
        </row>
        <row r="15168">
          <cell r="FI15168" t="str">
            <v>ID</v>
          </cell>
          <cell r="FJ15168" t="str">
            <v>Exterior</v>
          </cell>
          <cell r="FK15168" t="str">
            <v>EISAx</v>
          </cell>
          <cell r="FL15168">
            <v>1907943.9999999998</v>
          </cell>
        </row>
        <row r="15169">
          <cell r="FI15169" t="str">
            <v>ID</v>
          </cell>
          <cell r="FJ15169" t="str">
            <v>Garage</v>
          </cell>
          <cell r="FK15169" t="str">
            <v>EISAq</v>
          </cell>
          <cell r="FL15169">
            <v>740520.7649999999</v>
          </cell>
        </row>
        <row r="15170">
          <cell r="FI15170" t="str">
            <v>ID</v>
          </cell>
          <cell r="FJ15170" t="str">
            <v>Kitchen</v>
          </cell>
          <cell r="FK15170" t="str">
            <v>EISAnqnx</v>
          </cell>
          <cell r="FL15170">
            <v>596232.5</v>
          </cell>
        </row>
        <row r="15171">
          <cell r="FI15171" t="str">
            <v>ID</v>
          </cell>
          <cell r="FJ15171" t="str">
            <v>Kitchen</v>
          </cell>
          <cell r="FK15171" t="str">
            <v>EISAq</v>
          </cell>
          <cell r="FL15171">
            <v>150250.59</v>
          </cell>
        </row>
        <row r="15172">
          <cell r="FI15172" t="str">
            <v>ID</v>
          </cell>
          <cell r="FJ15172" t="str">
            <v>Living Room/Family Room</v>
          </cell>
          <cell r="FK15172" t="str">
            <v>EISAnqnx</v>
          </cell>
          <cell r="FL15172">
            <v>500835.3</v>
          </cell>
        </row>
        <row r="15173">
          <cell r="FI15173" t="str">
            <v>ID</v>
          </cell>
          <cell r="FJ15173" t="str">
            <v>Living Room/Family Room</v>
          </cell>
          <cell r="FK15173" t="str">
            <v>EISAq</v>
          </cell>
          <cell r="FL15173">
            <v>409015.495</v>
          </cell>
        </row>
        <row r="15174">
          <cell r="FI15174" t="str">
            <v>ID</v>
          </cell>
          <cell r="FJ15174" t="str">
            <v>Living Room/Family Room</v>
          </cell>
          <cell r="FK15174" t="str">
            <v>EISAx</v>
          </cell>
          <cell r="FL15174">
            <v>1758885.8749999998</v>
          </cell>
        </row>
        <row r="15175">
          <cell r="FI15175" t="str">
            <v>ID</v>
          </cell>
          <cell r="FJ15175" t="str">
            <v>Other</v>
          </cell>
          <cell r="FK15175" t="str">
            <v>EISAq</v>
          </cell>
          <cell r="FL15175">
            <v>820415.91999999993</v>
          </cell>
        </row>
        <row r="15176">
          <cell r="FI15176" t="str">
            <v>ID</v>
          </cell>
          <cell r="FJ15176" t="str">
            <v>Other</v>
          </cell>
          <cell r="FK15176" t="str">
            <v>EISAx</v>
          </cell>
          <cell r="FL15176">
            <v>727403.64999999991</v>
          </cell>
        </row>
        <row r="15177">
          <cell r="FI15177" t="str">
            <v>OR</v>
          </cell>
          <cell r="FJ15177" t="str">
            <v>Bathroom</v>
          </cell>
          <cell r="FK15177" t="str">
            <v>EISAnqnx</v>
          </cell>
          <cell r="FL15177">
            <v>231007.08</v>
          </cell>
        </row>
        <row r="15178">
          <cell r="FI15178" t="str">
            <v>OR</v>
          </cell>
          <cell r="FJ15178" t="str">
            <v>Bedrooms</v>
          </cell>
          <cell r="FK15178" t="str">
            <v>EISAnqnx</v>
          </cell>
          <cell r="FL15178">
            <v>346510.62</v>
          </cell>
        </row>
        <row r="15179">
          <cell r="FI15179" t="str">
            <v>OR</v>
          </cell>
          <cell r="FJ15179" t="str">
            <v>Exterior</v>
          </cell>
          <cell r="FK15179" t="str">
            <v>EISAnqnx</v>
          </cell>
          <cell r="FL15179">
            <v>231007.08</v>
          </cell>
        </row>
        <row r="15180">
          <cell r="FI15180" t="str">
            <v>OR</v>
          </cell>
          <cell r="FJ15180" t="str">
            <v>Kitchen</v>
          </cell>
          <cell r="FK15180" t="str">
            <v>EISAnqnx</v>
          </cell>
          <cell r="FL15180">
            <v>770023.6</v>
          </cell>
        </row>
        <row r="15181">
          <cell r="FI15181" t="str">
            <v>OR</v>
          </cell>
          <cell r="FJ15181" t="str">
            <v>Living Room/Family Room</v>
          </cell>
          <cell r="FK15181" t="str">
            <v>EISAnqnx</v>
          </cell>
          <cell r="FL15181">
            <v>231007.08</v>
          </cell>
        </row>
        <row r="15182">
          <cell r="FI15182" t="str">
            <v>OR</v>
          </cell>
          <cell r="FJ15182" t="str">
            <v>Other</v>
          </cell>
          <cell r="FK15182" t="str">
            <v>EISAnqnx</v>
          </cell>
          <cell r="FL15182">
            <v>115503.54</v>
          </cell>
        </row>
        <row r="15183">
          <cell r="FI15183" t="str">
            <v>WA</v>
          </cell>
          <cell r="FJ15183" t="str">
            <v>Bathroom</v>
          </cell>
          <cell r="FK15183" t="str">
            <v>EISAnqnx</v>
          </cell>
          <cell r="FL15183">
            <v>457029.12</v>
          </cell>
        </row>
        <row r="15184">
          <cell r="FI15184" t="str">
            <v>WA</v>
          </cell>
          <cell r="FJ15184" t="str">
            <v>Bathroom</v>
          </cell>
          <cell r="FK15184" t="str">
            <v>EISAq</v>
          </cell>
          <cell r="FL15184">
            <v>57128.639999999999</v>
          </cell>
        </row>
        <row r="15185">
          <cell r="FI15185" t="str">
            <v>WA</v>
          </cell>
          <cell r="FJ15185" t="str">
            <v>Bathroom</v>
          </cell>
          <cell r="FK15185" t="str">
            <v>EISAx</v>
          </cell>
          <cell r="FL15185">
            <v>1418694.56</v>
          </cell>
        </row>
        <row r="15186">
          <cell r="FI15186" t="str">
            <v>WA</v>
          </cell>
          <cell r="FJ15186" t="str">
            <v>Bedrooms</v>
          </cell>
          <cell r="FK15186" t="str">
            <v>EISAnqnx</v>
          </cell>
          <cell r="FL15186">
            <v>1180658.56</v>
          </cell>
        </row>
        <row r="15187">
          <cell r="FI15187" t="str">
            <v>WA</v>
          </cell>
          <cell r="FJ15187" t="str">
            <v>Bedrooms</v>
          </cell>
          <cell r="FK15187" t="str">
            <v>EISAq</v>
          </cell>
          <cell r="FL15187">
            <v>342771.84</v>
          </cell>
        </row>
        <row r="15188">
          <cell r="FI15188" t="str">
            <v>WA</v>
          </cell>
          <cell r="FJ15188" t="str">
            <v>Bedrooms</v>
          </cell>
          <cell r="FK15188" t="str">
            <v>EISAx</v>
          </cell>
          <cell r="FL15188">
            <v>304686.08000000002</v>
          </cell>
        </row>
        <row r="15189">
          <cell r="FI15189" t="str">
            <v>WA</v>
          </cell>
          <cell r="FJ15189" t="str">
            <v>Exterior</v>
          </cell>
          <cell r="FK15189" t="str">
            <v>EISAx</v>
          </cell>
          <cell r="FL15189">
            <v>0</v>
          </cell>
        </row>
        <row r="15190">
          <cell r="FI15190" t="str">
            <v>WA</v>
          </cell>
          <cell r="FJ15190" t="str">
            <v>Kitchen</v>
          </cell>
          <cell r="FK15190" t="str">
            <v>EISAq</v>
          </cell>
          <cell r="FL15190">
            <v>243748.864</v>
          </cell>
        </row>
        <row r="15191">
          <cell r="FI15191" t="str">
            <v>WA</v>
          </cell>
          <cell r="FJ15191" t="str">
            <v>Kitchen</v>
          </cell>
          <cell r="FK15191" t="str">
            <v>EISAx</v>
          </cell>
          <cell r="FL15191">
            <v>1352044.48</v>
          </cell>
        </row>
        <row r="15192">
          <cell r="FI15192" t="str">
            <v>WA</v>
          </cell>
          <cell r="FJ15192" t="str">
            <v>Living Room/Family Room</v>
          </cell>
          <cell r="FK15192" t="str">
            <v>EISAnqnx</v>
          </cell>
          <cell r="FL15192">
            <v>571286.4</v>
          </cell>
        </row>
        <row r="15193">
          <cell r="FI15193" t="str">
            <v>WA</v>
          </cell>
          <cell r="FJ15193" t="str">
            <v>Living Room/Family Room</v>
          </cell>
          <cell r="FK15193" t="str">
            <v>EISAq</v>
          </cell>
          <cell r="FL15193">
            <v>548434.94400000002</v>
          </cell>
        </row>
        <row r="15194">
          <cell r="FI15194" t="str">
            <v>WA</v>
          </cell>
          <cell r="FJ15194" t="str">
            <v>Living Room/Family Room</v>
          </cell>
          <cell r="FK15194" t="str">
            <v>EISAx</v>
          </cell>
          <cell r="FL15194">
            <v>457029.12</v>
          </cell>
        </row>
        <row r="15195">
          <cell r="FI15195" t="str">
            <v>WA</v>
          </cell>
          <cell r="FJ15195" t="str">
            <v>Other</v>
          </cell>
          <cell r="FK15195" t="str">
            <v>EISAnqnx</v>
          </cell>
          <cell r="FL15195">
            <v>571286.4</v>
          </cell>
        </row>
        <row r="15196">
          <cell r="FI15196" t="str">
            <v>WA</v>
          </cell>
          <cell r="FJ15196" t="str">
            <v>Other</v>
          </cell>
          <cell r="FK15196" t="str">
            <v>EISAq</v>
          </cell>
          <cell r="FL15196">
            <v>571286.4</v>
          </cell>
        </row>
        <row r="15197">
          <cell r="FI15197" t="str">
            <v>WA</v>
          </cell>
          <cell r="FJ15197" t="str">
            <v>Other</v>
          </cell>
          <cell r="FK15197" t="str">
            <v>EISAx</v>
          </cell>
          <cell r="FL15197">
            <v>152343.04000000001</v>
          </cell>
        </row>
        <row r="15198">
          <cell r="FI15198" t="str">
            <v>ID</v>
          </cell>
          <cell r="FJ15198" t="str">
            <v>Bathroom</v>
          </cell>
          <cell r="FK15198" t="str">
            <v>EISAnqnx</v>
          </cell>
          <cell r="FL15198">
            <v>143095.79999999999</v>
          </cell>
        </row>
        <row r="15199">
          <cell r="FI15199" t="str">
            <v>ID</v>
          </cell>
          <cell r="FJ15199" t="str">
            <v>Bathroom</v>
          </cell>
          <cell r="FK15199" t="str">
            <v>EISAq</v>
          </cell>
          <cell r="FL15199">
            <v>236108.06999999998</v>
          </cell>
        </row>
        <row r="15200">
          <cell r="FI15200" t="str">
            <v>ID</v>
          </cell>
          <cell r="FJ15200" t="str">
            <v>Bathroom</v>
          </cell>
          <cell r="FK15200" t="str">
            <v>EISAx</v>
          </cell>
          <cell r="FL15200">
            <v>298116.25</v>
          </cell>
        </row>
        <row r="15201">
          <cell r="FI15201" t="str">
            <v>ID</v>
          </cell>
          <cell r="FJ15201" t="str">
            <v>Bedrooms</v>
          </cell>
          <cell r="FK15201" t="str">
            <v>EISAnqnx</v>
          </cell>
          <cell r="FL15201">
            <v>423325.07499999995</v>
          </cell>
        </row>
        <row r="15202">
          <cell r="FI15202" t="str">
            <v>ID</v>
          </cell>
          <cell r="FJ15202" t="str">
            <v>Bedrooms</v>
          </cell>
          <cell r="FK15202" t="str">
            <v>EISAq</v>
          </cell>
          <cell r="FL15202">
            <v>190794.4</v>
          </cell>
        </row>
        <row r="15203">
          <cell r="FI15203" t="str">
            <v>ID</v>
          </cell>
          <cell r="FJ15203" t="str">
            <v>Exterior</v>
          </cell>
          <cell r="FK15203" t="str">
            <v>EISAx</v>
          </cell>
          <cell r="FL15203">
            <v>1013595.2499999999</v>
          </cell>
        </row>
        <row r="15204">
          <cell r="FI15204" t="str">
            <v>ID</v>
          </cell>
          <cell r="FJ15204" t="str">
            <v>Kitchen</v>
          </cell>
          <cell r="FK15204" t="str">
            <v>EISAq</v>
          </cell>
          <cell r="FL15204">
            <v>152635.51999999999</v>
          </cell>
        </row>
        <row r="15205">
          <cell r="FI15205" t="str">
            <v>ID</v>
          </cell>
          <cell r="FJ15205" t="str">
            <v>Living Room/Family Room</v>
          </cell>
          <cell r="FK15205" t="str">
            <v>EISAnqnx</v>
          </cell>
          <cell r="FL15205">
            <v>119246.49999999999</v>
          </cell>
        </row>
        <row r="15206">
          <cell r="FI15206" t="str">
            <v>ID</v>
          </cell>
          <cell r="FJ15206" t="str">
            <v>Living Room/Family Room</v>
          </cell>
          <cell r="FK15206" t="str">
            <v>EISAq</v>
          </cell>
          <cell r="FL15206">
            <v>51275.994999999995</v>
          </cell>
        </row>
        <row r="15207">
          <cell r="FI15207" t="str">
            <v>ID</v>
          </cell>
          <cell r="FJ15207" t="str">
            <v>Other</v>
          </cell>
          <cell r="FK15207" t="str">
            <v>EISAnqnx</v>
          </cell>
          <cell r="FL15207">
            <v>572383.19999999995</v>
          </cell>
        </row>
        <row r="15208">
          <cell r="FI15208" t="str">
            <v>ID</v>
          </cell>
          <cell r="FJ15208" t="str">
            <v>Other</v>
          </cell>
          <cell r="FK15208" t="str">
            <v>EISAq</v>
          </cell>
          <cell r="FL15208">
            <v>651085.8899999999</v>
          </cell>
        </row>
        <row r="15209">
          <cell r="FI15209" t="str">
            <v>WA</v>
          </cell>
          <cell r="FJ15209" t="str">
            <v>Bathroom</v>
          </cell>
          <cell r="FK15209" t="str">
            <v>EISAnqnx</v>
          </cell>
          <cell r="FL15209">
            <v>571286.4</v>
          </cell>
        </row>
        <row r="15210">
          <cell r="FI15210" t="str">
            <v>WA</v>
          </cell>
          <cell r="FJ15210" t="str">
            <v>Bathroom</v>
          </cell>
          <cell r="FK15210" t="str">
            <v>EISAq</v>
          </cell>
          <cell r="FL15210">
            <v>338963.26400000002</v>
          </cell>
        </row>
        <row r="15211">
          <cell r="FI15211" t="str">
            <v>WA</v>
          </cell>
          <cell r="FJ15211" t="str">
            <v>Bedrooms</v>
          </cell>
          <cell r="FK15211" t="str">
            <v>EISAnqnx</v>
          </cell>
          <cell r="FL15211">
            <v>418943.36</v>
          </cell>
        </row>
        <row r="15212">
          <cell r="FI15212" t="str">
            <v>WA</v>
          </cell>
          <cell r="FJ15212" t="str">
            <v>Bedrooms</v>
          </cell>
          <cell r="FK15212" t="str">
            <v>EISAq</v>
          </cell>
          <cell r="FL15212">
            <v>112352.992</v>
          </cell>
        </row>
        <row r="15213">
          <cell r="FI15213" t="str">
            <v>WA</v>
          </cell>
          <cell r="FJ15213" t="str">
            <v>Exterior</v>
          </cell>
          <cell r="FK15213" t="str">
            <v>EISAq</v>
          </cell>
          <cell r="FL15213">
            <v>167577.34400000001</v>
          </cell>
        </row>
        <row r="15214">
          <cell r="FI15214" t="str">
            <v>WA</v>
          </cell>
          <cell r="FJ15214" t="str">
            <v>Garage</v>
          </cell>
          <cell r="FK15214" t="str">
            <v>EISAnqnx</v>
          </cell>
          <cell r="FL15214">
            <v>76171.520000000004</v>
          </cell>
        </row>
        <row r="15215">
          <cell r="FI15215" t="str">
            <v>WA</v>
          </cell>
          <cell r="FJ15215" t="str">
            <v>Garage</v>
          </cell>
          <cell r="FK15215" t="str">
            <v>EISAq</v>
          </cell>
          <cell r="FL15215">
            <v>57128.639999999999</v>
          </cell>
        </row>
        <row r="15216">
          <cell r="FI15216" t="str">
            <v>WA</v>
          </cell>
          <cell r="FJ15216" t="str">
            <v>Kitchen</v>
          </cell>
          <cell r="FK15216" t="str">
            <v>EISAq</v>
          </cell>
          <cell r="FL15216">
            <v>152343.04000000001</v>
          </cell>
        </row>
        <row r="15217">
          <cell r="FI15217" t="str">
            <v>WA</v>
          </cell>
          <cell r="FJ15217" t="str">
            <v>Kitchen</v>
          </cell>
          <cell r="FK15217" t="str">
            <v>EISAx</v>
          </cell>
          <cell r="FL15217">
            <v>123778.72</v>
          </cell>
        </row>
        <row r="15218">
          <cell r="FI15218" t="str">
            <v>WA</v>
          </cell>
          <cell r="FJ15218" t="str">
            <v>Living Room/Family Room</v>
          </cell>
          <cell r="FK15218" t="str">
            <v>EISAq</v>
          </cell>
          <cell r="FL15218">
            <v>81884.384000000005</v>
          </cell>
        </row>
        <row r="15219">
          <cell r="FI15219" t="str">
            <v>WA</v>
          </cell>
          <cell r="FJ15219" t="str">
            <v>Living Room/Family Room</v>
          </cell>
          <cell r="FK15219" t="str">
            <v>EISAx</v>
          </cell>
          <cell r="FL15219">
            <v>95214.399999999994</v>
          </cell>
        </row>
        <row r="15220">
          <cell r="FI15220" t="str">
            <v>WA</v>
          </cell>
          <cell r="FJ15220" t="str">
            <v>Other</v>
          </cell>
          <cell r="FK15220" t="str">
            <v>EISAnqnx</v>
          </cell>
          <cell r="FL15220">
            <v>342771.84</v>
          </cell>
        </row>
        <row r="15221">
          <cell r="FI15221" t="str">
            <v>WA</v>
          </cell>
          <cell r="FJ15221" t="str">
            <v>Other</v>
          </cell>
          <cell r="FK15221" t="str">
            <v>EISAq</v>
          </cell>
          <cell r="FL15221">
            <v>28564.32</v>
          </cell>
        </row>
        <row r="15222">
          <cell r="FI15222" t="str">
            <v>WA</v>
          </cell>
          <cell r="FJ15222" t="str">
            <v>Other</v>
          </cell>
          <cell r="FK15222" t="str">
            <v>EISAx</v>
          </cell>
          <cell r="FL15222">
            <v>380857.59999999998</v>
          </cell>
        </row>
        <row r="15223">
          <cell r="FI15223" t="str">
            <v>MT</v>
          </cell>
          <cell r="FJ15223" t="str">
            <v>Bathroom</v>
          </cell>
          <cell r="FK15223" t="str">
            <v>EISAq</v>
          </cell>
          <cell r="FL15223">
            <v>63926.58</v>
          </cell>
        </row>
        <row r="15224">
          <cell r="FI15224" t="str">
            <v>MT</v>
          </cell>
          <cell r="FJ15224" t="str">
            <v>Bathroom</v>
          </cell>
          <cell r="FK15224" t="str">
            <v>EISAx</v>
          </cell>
          <cell r="FL15224">
            <v>159816.45000000001</v>
          </cell>
        </row>
        <row r="15225">
          <cell r="FI15225" t="str">
            <v>MT</v>
          </cell>
          <cell r="FJ15225" t="str">
            <v>Bedrooms</v>
          </cell>
          <cell r="FK15225" t="str">
            <v>EISAq</v>
          </cell>
          <cell r="FL15225">
            <v>287669.61</v>
          </cell>
        </row>
        <row r="15226">
          <cell r="FI15226" t="str">
            <v>MT</v>
          </cell>
          <cell r="FJ15226" t="str">
            <v>Exterior</v>
          </cell>
          <cell r="FK15226" t="str">
            <v>EISAq</v>
          </cell>
          <cell r="FL15226">
            <v>63926.58</v>
          </cell>
        </row>
        <row r="15227">
          <cell r="FI15227" t="str">
            <v>MT</v>
          </cell>
          <cell r="FJ15227" t="str">
            <v>Kitchen</v>
          </cell>
          <cell r="FK15227" t="str">
            <v>EISAq</v>
          </cell>
          <cell r="FL15227">
            <v>159816.45000000001</v>
          </cell>
        </row>
        <row r="15228">
          <cell r="FI15228" t="str">
            <v>MT</v>
          </cell>
          <cell r="FJ15228" t="str">
            <v>Living Room/Family Room</v>
          </cell>
          <cell r="FK15228" t="str">
            <v>EISAq</v>
          </cell>
          <cell r="FL15228">
            <v>95889.87</v>
          </cell>
        </row>
        <row r="15229">
          <cell r="FI15229" t="str">
            <v>MT</v>
          </cell>
          <cell r="FJ15229" t="str">
            <v>Other</v>
          </cell>
          <cell r="FK15229" t="str">
            <v>EISAq</v>
          </cell>
          <cell r="FL15229">
            <v>483711.12199999997</v>
          </cell>
        </row>
        <row r="15230">
          <cell r="FI15230" t="str">
            <v>WA</v>
          </cell>
          <cell r="FJ15230" t="str">
            <v>Bathroom</v>
          </cell>
          <cell r="FK15230" t="str">
            <v>EISAq</v>
          </cell>
          <cell r="FL15230">
            <v>97759.671000000002</v>
          </cell>
        </row>
        <row r="15231">
          <cell r="FI15231" t="str">
            <v>WA</v>
          </cell>
          <cell r="FJ15231" t="str">
            <v>Bathroom</v>
          </cell>
          <cell r="FK15231" t="str">
            <v>EISAx</v>
          </cell>
          <cell r="FL15231">
            <v>1039996.5</v>
          </cell>
        </row>
        <row r="15232">
          <cell r="FI15232" t="str">
            <v>WA</v>
          </cell>
          <cell r="FJ15232" t="str">
            <v>Bedrooms</v>
          </cell>
          <cell r="FK15232" t="str">
            <v>EISAnqnx</v>
          </cell>
          <cell r="FL15232">
            <v>291199.02</v>
          </cell>
        </row>
        <row r="15233">
          <cell r="FI15233" t="str">
            <v>WA</v>
          </cell>
          <cell r="FJ15233" t="str">
            <v>Bedrooms</v>
          </cell>
          <cell r="FK15233" t="str">
            <v>EISAq</v>
          </cell>
          <cell r="FL15233">
            <v>31199.895</v>
          </cell>
        </row>
        <row r="15234">
          <cell r="FI15234" t="str">
            <v>WA</v>
          </cell>
          <cell r="FJ15234" t="str">
            <v>Exterior</v>
          </cell>
          <cell r="FK15234" t="str">
            <v>EISAq</v>
          </cell>
          <cell r="FL15234">
            <v>91519.691999999995</v>
          </cell>
        </row>
        <row r="15235">
          <cell r="FI15235" t="str">
            <v>WA</v>
          </cell>
          <cell r="FJ15235" t="str">
            <v>Kitchen</v>
          </cell>
          <cell r="FK15235" t="str">
            <v>EISAq</v>
          </cell>
          <cell r="FL15235">
            <v>45759.845999999998</v>
          </cell>
        </row>
        <row r="15236">
          <cell r="FI15236" t="str">
            <v>WA</v>
          </cell>
          <cell r="FJ15236" t="str">
            <v>Living Room/Family Room</v>
          </cell>
          <cell r="FK15236" t="str">
            <v>EISAnqnx</v>
          </cell>
          <cell r="FL15236">
            <v>415998.6</v>
          </cell>
        </row>
        <row r="15237">
          <cell r="FI15237" t="str">
            <v>WA</v>
          </cell>
          <cell r="FJ15237" t="str">
            <v>Living Room/Family Room</v>
          </cell>
          <cell r="FK15237" t="str">
            <v>EISAq</v>
          </cell>
          <cell r="FL15237">
            <v>201759.321</v>
          </cell>
        </row>
        <row r="15238">
          <cell r="FI15238" t="str">
            <v>WA</v>
          </cell>
          <cell r="FJ15238" t="str">
            <v>Other</v>
          </cell>
          <cell r="FK15238" t="str">
            <v>EISAnqnx</v>
          </cell>
          <cell r="FL15238">
            <v>374398.74</v>
          </cell>
        </row>
        <row r="15239">
          <cell r="FI15239" t="str">
            <v>WA</v>
          </cell>
          <cell r="FJ15239" t="str">
            <v>Other</v>
          </cell>
          <cell r="FK15239" t="str">
            <v>EISAq</v>
          </cell>
          <cell r="FL15239">
            <v>45759.845999999998</v>
          </cell>
        </row>
        <row r="15240">
          <cell r="FI15240" t="str">
            <v>MT</v>
          </cell>
          <cell r="FJ15240" t="str">
            <v>Bathroom</v>
          </cell>
          <cell r="FK15240" t="str">
            <v>EISAnqnx</v>
          </cell>
          <cell r="FL15240">
            <v>426177.2</v>
          </cell>
        </row>
        <row r="15241">
          <cell r="FI15241" t="str">
            <v>MT</v>
          </cell>
          <cell r="FJ15241" t="str">
            <v>Bedrooms</v>
          </cell>
          <cell r="FK15241" t="str">
            <v>EISAnqnx</v>
          </cell>
          <cell r="FL15241">
            <v>383559.48</v>
          </cell>
        </row>
        <row r="15242">
          <cell r="FI15242" t="str">
            <v>MT</v>
          </cell>
          <cell r="FJ15242" t="str">
            <v>Bedrooms</v>
          </cell>
          <cell r="FK15242" t="str">
            <v>EISAx</v>
          </cell>
          <cell r="FL15242">
            <v>319632.90000000002</v>
          </cell>
        </row>
        <row r="15243">
          <cell r="FI15243" t="str">
            <v>MT</v>
          </cell>
          <cell r="FJ15243" t="str">
            <v>Exterior</v>
          </cell>
          <cell r="FK15243" t="str">
            <v>EISAnqnx</v>
          </cell>
          <cell r="FL15243">
            <v>255706.32</v>
          </cell>
        </row>
        <row r="15244">
          <cell r="FI15244" t="str">
            <v>MT</v>
          </cell>
          <cell r="FJ15244" t="str">
            <v>Garage</v>
          </cell>
          <cell r="FK15244" t="str">
            <v>EISAnqnx</v>
          </cell>
          <cell r="FL15244">
            <v>85235.44</v>
          </cell>
        </row>
        <row r="15245">
          <cell r="FI15245" t="str">
            <v>MT</v>
          </cell>
          <cell r="FJ15245" t="str">
            <v>Garage</v>
          </cell>
          <cell r="FK15245" t="str">
            <v>EISAq</v>
          </cell>
          <cell r="FL15245">
            <v>59664.807999999997</v>
          </cell>
        </row>
        <row r="15246">
          <cell r="FI15246" t="str">
            <v>MT</v>
          </cell>
          <cell r="FJ15246" t="str">
            <v>Kitchen</v>
          </cell>
          <cell r="FK15246" t="str">
            <v>EISAx</v>
          </cell>
          <cell r="FL15246">
            <v>266360.75</v>
          </cell>
        </row>
        <row r="15247">
          <cell r="FI15247" t="str">
            <v>MT</v>
          </cell>
          <cell r="FJ15247" t="str">
            <v>Living Room/Family Room</v>
          </cell>
          <cell r="FK15247" t="str">
            <v>EISAnqnx</v>
          </cell>
          <cell r="FL15247">
            <v>213088.6</v>
          </cell>
        </row>
        <row r="15248">
          <cell r="FI15248" t="str">
            <v>MT</v>
          </cell>
          <cell r="FJ15248" t="str">
            <v>Living Room/Family Room</v>
          </cell>
          <cell r="FK15248" t="str">
            <v>EISAq</v>
          </cell>
          <cell r="FL15248">
            <v>76711.895999999993</v>
          </cell>
        </row>
        <row r="15249">
          <cell r="FI15249" t="str">
            <v>MT</v>
          </cell>
          <cell r="FJ15249" t="str">
            <v>Living Room/Family Room</v>
          </cell>
          <cell r="FK15249" t="str">
            <v>EISAx</v>
          </cell>
          <cell r="FL15249">
            <v>266360.75</v>
          </cell>
        </row>
        <row r="15250">
          <cell r="FI15250" t="str">
            <v>MT</v>
          </cell>
          <cell r="FJ15250" t="str">
            <v>Other</v>
          </cell>
          <cell r="FK15250" t="str">
            <v>EISAnqnx</v>
          </cell>
          <cell r="FL15250">
            <v>745810.1</v>
          </cell>
        </row>
        <row r="15251">
          <cell r="FI15251" t="str">
            <v>OR</v>
          </cell>
          <cell r="FJ15251" t="str">
            <v>Bathroom</v>
          </cell>
          <cell r="FK15251" t="str">
            <v>EISAnqnx</v>
          </cell>
          <cell r="FL15251">
            <v>193523.04</v>
          </cell>
        </row>
        <row r="15252">
          <cell r="FI15252" t="str">
            <v>OR</v>
          </cell>
          <cell r="FJ15252" t="str">
            <v>Bathroom</v>
          </cell>
          <cell r="FK15252" t="str">
            <v>EISAq</v>
          </cell>
          <cell r="FL15252">
            <v>193523.04</v>
          </cell>
        </row>
        <row r="15253">
          <cell r="FI15253" t="str">
            <v>OR</v>
          </cell>
          <cell r="FJ15253" t="str">
            <v>Bedrooms</v>
          </cell>
          <cell r="FK15253" t="str">
            <v>EISAnqnx</v>
          </cell>
          <cell r="FL15253">
            <v>241903.8</v>
          </cell>
        </row>
        <row r="15254">
          <cell r="FI15254" t="str">
            <v>OR</v>
          </cell>
          <cell r="FJ15254" t="str">
            <v>Bedrooms</v>
          </cell>
          <cell r="FK15254" t="str">
            <v>EISAq</v>
          </cell>
          <cell r="FL15254">
            <v>266094.18</v>
          </cell>
        </row>
        <row r="15255">
          <cell r="FI15255" t="str">
            <v>OR</v>
          </cell>
          <cell r="FJ15255" t="str">
            <v>Exterior</v>
          </cell>
          <cell r="FK15255" t="str">
            <v>EISAq</v>
          </cell>
          <cell r="FL15255">
            <v>72571.14</v>
          </cell>
        </row>
        <row r="15256">
          <cell r="FI15256" t="str">
            <v>OR</v>
          </cell>
          <cell r="FJ15256" t="str">
            <v>Exterior</v>
          </cell>
          <cell r="FK15256" t="str">
            <v>EISAx</v>
          </cell>
          <cell r="FL15256">
            <v>241903.8</v>
          </cell>
        </row>
        <row r="15257">
          <cell r="FI15257" t="str">
            <v>OR</v>
          </cell>
          <cell r="FJ15257" t="str">
            <v>Kitchen</v>
          </cell>
          <cell r="FK15257" t="str">
            <v>EISAq</v>
          </cell>
          <cell r="FL15257">
            <v>120951.9</v>
          </cell>
        </row>
        <row r="15258">
          <cell r="FI15258" t="str">
            <v>OR</v>
          </cell>
          <cell r="FJ15258" t="str">
            <v>Living Room/Family Room</v>
          </cell>
          <cell r="FK15258" t="str">
            <v>EISAq</v>
          </cell>
          <cell r="FL15258">
            <v>72571.14</v>
          </cell>
        </row>
        <row r="15259">
          <cell r="FI15259" t="str">
            <v>OR</v>
          </cell>
          <cell r="FJ15259" t="str">
            <v>Other</v>
          </cell>
          <cell r="FK15259" t="str">
            <v>EISAnqnx</v>
          </cell>
          <cell r="FL15259">
            <v>290284.56</v>
          </cell>
        </row>
        <row r="15260">
          <cell r="FI15260" t="str">
            <v>OR</v>
          </cell>
          <cell r="FJ15260" t="str">
            <v>Other</v>
          </cell>
          <cell r="FK15260" t="str">
            <v>EISAq</v>
          </cell>
          <cell r="FL15260">
            <v>96761.52</v>
          </cell>
        </row>
        <row r="15261">
          <cell r="FI15261" t="str">
            <v>ID</v>
          </cell>
          <cell r="FJ15261" t="str">
            <v>Bathroom</v>
          </cell>
          <cell r="FK15261" t="str">
            <v>EISAq</v>
          </cell>
          <cell r="FL15261">
            <v>340718.76</v>
          </cell>
        </row>
        <row r="15262">
          <cell r="FI15262" t="str">
            <v>ID</v>
          </cell>
          <cell r="FJ15262" t="str">
            <v>Bathroom</v>
          </cell>
          <cell r="FK15262" t="str">
            <v>EISAx</v>
          </cell>
          <cell r="FL15262">
            <v>302861.12</v>
          </cell>
        </row>
        <row r="15263">
          <cell r="FI15263" t="str">
            <v>ID</v>
          </cell>
          <cell r="FJ15263" t="str">
            <v>Bedrooms</v>
          </cell>
          <cell r="FK15263" t="str">
            <v>EISAnqnx</v>
          </cell>
          <cell r="FL15263">
            <v>1362875.04</v>
          </cell>
        </row>
        <row r="15264">
          <cell r="FI15264" t="str">
            <v>ID</v>
          </cell>
          <cell r="FJ15264" t="str">
            <v>Bedrooms</v>
          </cell>
          <cell r="FK15264" t="str">
            <v>EISAq</v>
          </cell>
          <cell r="FL15264">
            <v>1041085.1</v>
          </cell>
        </row>
        <row r="15265">
          <cell r="FI15265" t="str">
            <v>ID</v>
          </cell>
          <cell r="FJ15265" t="str">
            <v>Bedrooms</v>
          </cell>
          <cell r="FK15265" t="str">
            <v>EISAx</v>
          </cell>
          <cell r="FL15265">
            <v>454291.68</v>
          </cell>
        </row>
        <row r="15266">
          <cell r="FI15266" t="str">
            <v>ID</v>
          </cell>
          <cell r="FJ15266" t="str">
            <v>Exterior</v>
          </cell>
          <cell r="FK15266" t="str">
            <v>EISAq</v>
          </cell>
          <cell r="FL15266">
            <v>363433.34400000004</v>
          </cell>
        </row>
        <row r="15267">
          <cell r="FI15267" t="str">
            <v>ID</v>
          </cell>
          <cell r="FJ15267" t="str">
            <v>Garage</v>
          </cell>
          <cell r="FK15267" t="str">
            <v>EISAnqnx</v>
          </cell>
          <cell r="FL15267">
            <v>1287159.76</v>
          </cell>
        </row>
        <row r="15268">
          <cell r="FI15268" t="str">
            <v>ID</v>
          </cell>
          <cell r="FJ15268" t="str">
            <v>Garage</v>
          </cell>
          <cell r="FK15268" t="str">
            <v>EISAq</v>
          </cell>
          <cell r="FL15268">
            <v>1362875.04</v>
          </cell>
        </row>
        <row r="15269">
          <cell r="FI15269" t="str">
            <v>ID</v>
          </cell>
          <cell r="FJ15269" t="str">
            <v>Garage</v>
          </cell>
          <cell r="FK15269" t="str">
            <v>EISAx</v>
          </cell>
          <cell r="FL15269">
            <v>567864.6</v>
          </cell>
        </row>
        <row r="15270">
          <cell r="FI15270" t="str">
            <v>ID</v>
          </cell>
          <cell r="FJ15270" t="str">
            <v>Kitchen</v>
          </cell>
          <cell r="FK15270" t="str">
            <v>EISAnqnx</v>
          </cell>
          <cell r="FL15270">
            <v>227145.84</v>
          </cell>
        </row>
        <row r="15271">
          <cell r="FI15271" t="str">
            <v>ID</v>
          </cell>
          <cell r="FJ15271" t="str">
            <v>Kitchen</v>
          </cell>
          <cell r="FK15271" t="str">
            <v>EISAq</v>
          </cell>
          <cell r="FL15271">
            <v>666294.46400000004</v>
          </cell>
        </row>
        <row r="15272">
          <cell r="FI15272" t="str">
            <v>ID</v>
          </cell>
          <cell r="FJ15272" t="str">
            <v>Living Room/Family Room</v>
          </cell>
          <cell r="FK15272" t="str">
            <v>EISAnqnx</v>
          </cell>
          <cell r="FL15272">
            <v>1325017.4000000001</v>
          </cell>
        </row>
        <row r="15273">
          <cell r="FI15273" t="str">
            <v>ID</v>
          </cell>
          <cell r="FJ15273" t="str">
            <v>Living Room/Family Room</v>
          </cell>
          <cell r="FK15273" t="str">
            <v>EISAq</v>
          </cell>
          <cell r="FL15273">
            <v>367219.10800000001</v>
          </cell>
        </row>
        <row r="15274">
          <cell r="FI15274" t="str">
            <v>ID</v>
          </cell>
          <cell r="FJ15274" t="str">
            <v>Living Room/Family Room</v>
          </cell>
          <cell r="FK15274" t="str">
            <v>EISAx</v>
          </cell>
          <cell r="FL15274">
            <v>908583.36</v>
          </cell>
        </row>
        <row r="15275">
          <cell r="FI15275" t="str">
            <v>ID</v>
          </cell>
          <cell r="FJ15275" t="str">
            <v>Other</v>
          </cell>
          <cell r="FK15275" t="str">
            <v>EISAnqnx</v>
          </cell>
          <cell r="FL15275">
            <v>984298.64</v>
          </cell>
        </row>
        <row r="15276">
          <cell r="FI15276" t="str">
            <v>ID</v>
          </cell>
          <cell r="FJ15276" t="str">
            <v>Other</v>
          </cell>
          <cell r="FK15276" t="str">
            <v>EISAq</v>
          </cell>
          <cell r="FL15276">
            <v>3842550.46</v>
          </cell>
        </row>
        <row r="15277">
          <cell r="FI15277" t="str">
            <v>ID</v>
          </cell>
          <cell r="FJ15277" t="str">
            <v>Other</v>
          </cell>
          <cell r="FK15277" t="str">
            <v>EISAx</v>
          </cell>
          <cell r="FL15277">
            <v>2025383.74</v>
          </cell>
        </row>
        <row r="15278">
          <cell r="FI15278" t="str">
            <v>OR</v>
          </cell>
          <cell r="FJ15278" t="str">
            <v>Bathroom</v>
          </cell>
          <cell r="FK15278" t="str">
            <v>EISAnqnx</v>
          </cell>
          <cell r="FL15278">
            <v>322538.40000000002</v>
          </cell>
        </row>
        <row r="15279">
          <cell r="FI15279" t="str">
            <v>OR</v>
          </cell>
          <cell r="FJ15279" t="str">
            <v>Bathroom</v>
          </cell>
          <cell r="FK15279" t="str">
            <v>EISAx</v>
          </cell>
          <cell r="FL15279">
            <v>451553.76</v>
          </cell>
        </row>
        <row r="15280">
          <cell r="FI15280" t="str">
            <v>OR</v>
          </cell>
          <cell r="FJ15280" t="str">
            <v>Bedrooms</v>
          </cell>
          <cell r="FK15280" t="str">
            <v>EISAnqnx</v>
          </cell>
          <cell r="FL15280">
            <v>451553.76</v>
          </cell>
        </row>
        <row r="15281">
          <cell r="FI15281" t="str">
            <v>OR</v>
          </cell>
          <cell r="FJ15281" t="str">
            <v>Exterior</v>
          </cell>
          <cell r="FK15281" t="str">
            <v>EISAnqnx</v>
          </cell>
          <cell r="FL15281">
            <v>193523.04</v>
          </cell>
        </row>
        <row r="15282">
          <cell r="FI15282" t="str">
            <v>OR</v>
          </cell>
          <cell r="FJ15282" t="str">
            <v>Exterior</v>
          </cell>
          <cell r="FK15282" t="str">
            <v>EISAx</v>
          </cell>
          <cell r="FL15282">
            <v>580569.12</v>
          </cell>
        </row>
        <row r="15283">
          <cell r="FI15283" t="str">
            <v>OR</v>
          </cell>
          <cell r="FJ15283" t="str">
            <v>Garage</v>
          </cell>
          <cell r="FK15283" t="str">
            <v>EISAnqnx</v>
          </cell>
          <cell r="FL15283">
            <v>419299.92</v>
          </cell>
        </row>
        <row r="15284">
          <cell r="FI15284" t="str">
            <v>OR</v>
          </cell>
          <cell r="FJ15284" t="str">
            <v>Garage</v>
          </cell>
          <cell r="FK15284" t="str">
            <v>EISAq</v>
          </cell>
          <cell r="FL15284">
            <v>387046.08</v>
          </cell>
        </row>
        <row r="15285">
          <cell r="FI15285" t="str">
            <v>OR</v>
          </cell>
          <cell r="FJ15285" t="str">
            <v>Kitchen</v>
          </cell>
          <cell r="FK15285" t="str">
            <v>EISAx</v>
          </cell>
          <cell r="FL15285">
            <v>895044.06</v>
          </cell>
        </row>
        <row r="15286">
          <cell r="FI15286" t="str">
            <v>OR</v>
          </cell>
          <cell r="FJ15286" t="str">
            <v>Living Room/Family Room</v>
          </cell>
          <cell r="FK15286" t="str">
            <v>EISAnqnx</v>
          </cell>
          <cell r="FL15286">
            <v>677330.64</v>
          </cell>
        </row>
        <row r="15287">
          <cell r="FI15287" t="str">
            <v>OR</v>
          </cell>
          <cell r="FJ15287" t="str">
            <v>Living Room/Family Room</v>
          </cell>
          <cell r="FK15287" t="str">
            <v>EISAq</v>
          </cell>
          <cell r="FL15287">
            <v>48380.76</v>
          </cell>
        </row>
        <row r="15288">
          <cell r="FI15288" t="str">
            <v>OR</v>
          </cell>
          <cell r="FJ15288" t="str">
            <v>Living Room/Family Room</v>
          </cell>
          <cell r="FK15288" t="str">
            <v>EISAx</v>
          </cell>
          <cell r="FL15288">
            <v>604759.5</v>
          </cell>
        </row>
        <row r="15289">
          <cell r="FI15289" t="str">
            <v>OR</v>
          </cell>
          <cell r="FJ15289" t="str">
            <v>Other</v>
          </cell>
          <cell r="FK15289" t="str">
            <v>EISAnqnx</v>
          </cell>
          <cell r="FL15289">
            <v>637013.34</v>
          </cell>
        </row>
        <row r="15290">
          <cell r="FI15290" t="str">
            <v>OR</v>
          </cell>
          <cell r="FJ15290" t="str">
            <v>Other</v>
          </cell>
          <cell r="FK15290" t="str">
            <v>EISAx</v>
          </cell>
          <cell r="FL15290">
            <v>104824.98</v>
          </cell>
        </row>
        <row r="15291">
          <cell r="FI15291" t="str">
            <v>WA</v>
          </cell>
          <cell r="FJ15291" t="str">
            <v>Bathroom</v>
          </cell>
          <cell r="FK15291" t="str">
            <v>EISAq</v>
          </cell>
          <cell r="FL15291">
            <v>677926.52800000005</v>
          </cell>
        </row>
        <row r="15292">
          <cell r="FI15292" t="str">
            <v>WA</v>
          </cell>
          <cell r="FJ15292" t="str">
            <v>Bedrooms</v>
          </cell>
          <cell r="FK15292" t="str">
            <v>EISAq</v>
          </cell>
          <cell r="FL15292">
            <v>257078.88</v>
          </cell>
        </row>
        <row r="15293">
          <cell r="FI15293" t="str">
            <v>WA</v>
          </cell>
          <cell r="FJ15293" t="str">
            <v>Exterior</v>
          </cell>
          <cell r="FK15293" t="str">
            <v>EISAnqnx</v>
          </cell>
          <cell r="FL15293">
            <v>142821.6</v>
          </cell>
        </row>
        <row r="15294">
          <cell r="FI15294" t="str">
            <v>WA</v>
          </cell>
          <cell r="FJ15294" t="str">
            <v>Exterior</v>
          </cell>
          <cell r="FK15294" t="str">
            <v>EISAq</v>
          </cell>
          <cell r="FL15294">
            <v>140917.31200000001</v>
          </cell>
        </row>
        <row r="15295">
          <cell r="FI15295" t="str">
            <v>WA</v>
          </cell>
          <cell r="FJ15295" t="str">
            <v>Exterior</v>
          </cell>
          <cell r="FK15295" t="str">
            <v>EISAx</v>
          </cell>
          <cell r="FL15295">
            <v>428464.8</v>
          </cell>
        </row>
        <row r="15296">
          <cell r="FI15296" t="str">
            <v>WA</v>
          </cell>
          <cell r="FJ15296" t="str">
            <v>Kitchen</v>
          </cell>
          <cell r="FK15296" t="str">
            <v>EISAq</v>
          </cell>
          <cell r="FL15296">
            <v>457029.12</v>
          </cell>
        </row>
        <row r="15297">
          <cell r="FI15297" t="str">
            <v>WA</v>
          </cell>
          <cell r="FJ15297" t="str">
            <v>Kitchen</v>
          </cell>
          <cell r="FK15297" t="str">
            <v>EISAx</v>
          </cell>
          <cell r="FL15297">
            <v>380857.59999999998</v>
          </cell>
        </row>
        <row r="15298">
          <cell r="FI15298" t="str">
            <v>WA</v>
          </cell>
          <cell r="FJ15298" t="str">
            <v>Living Room/Family Room</v>
          </cell>
          <cell r="FK15298" t="str">
            <v>EISAq</v>
          </cell>
          <cell r="FL15298">
            <v>76171.520000000004</v>
          </cell>
        </row>
        <row r="15299">
          <cell r="FI15299" t="str">
            <v>WA</v>
          </cell>
          <cell r="FJ15299" t="str">
            <v>Living Room/Family Room</v>
          </cell>
          <cell r="FK15299" t="str">
            <v>EISAx</v>
          </cell>
          <cell r="FL15299">
            <v>1675773.44</v>
          </cell>
        </row>
        <row r="15300">
          <cell r="FI15300" t="str">
            <v>WA</v>
          </cell>
          <cell r="FJ15300" t="str">
            <v>Other</v>
          </cell>
          <cell r="FK15300" t="str">
            <v>EISAq</v>
          </cell>
          <cell r="FL15300">
            <v>342771.84</v>
          </cell>
        </row>
        <row r="15301">
          <cell r="FI15301" t="str">
            <v>WA</v>
          </cell>
          <cell r="FJ15301" t="str">
            <v>Other</v>
          </cell>
          <cell r="FK15301" t="str">
            <v>EISAx</v>
          </cell>
          <cell r="FL15301">
            <v>152343.04000000001</v>
          </cell>
        </row>
        <row r="15302">
          <cell r="FI15302" t="str">
            <v>MT</v>
          </cell>
          <cell r="FJ15302" t="str">
            <v>Bathroom</v>
          </cell>
          <cell r="FK15302" t="str">
            <v>EISAq</v>
          </cell>
          <cell r="FL15302">
            <v>59523.308000000005</v>
          </cell>
        </row>
        <row r="15303">
          <cell r="FI15303" t="str">
            <v>MT</v>
          </cell>
          <cell r="FJ15303" t="str">
            <v>Bathroom</v>
          </cell>
          <cell r="FK15303" t="str">
            <v>EISAx</v>
          </cell>
          <cell r="FL15303">
            <v>446424.81000000006</v>
          </cell>
        </row>
        <row r="15304">
          <cell r="FI15304" t="str">
            <v>MT</v>
          </cell>
          <cell r="FJ15304" t="str">
            <v>Bedrooms</v>
          </cell>
          <cell r="FK15304" t="str">
            <v>EISAq</v>
          </cell>
          <cell r="FL15304">
            <v>152242.307</v>
          </cell>
        </row>
        <row r="15305">
          <cell r="FI15305" t="str">
            <v>MT</v>
          </cell>
          <cell r="FJ15305" t="str">
            <v>Living Room/Family Room</v>
          </cell>
          <cell r="FK15305" t="str">
            <v>EISAq</v>
          </cell>
          <cell r="FL15305">
            <v>34340.370000000003</v>
          </cell>
        </row>
        <row r="15306">
          <cell r="FI15306" t="str">
            <v>MT</v>
          </cell>
          <cell r="FJ15306" t="str">
            <v>Other</v>
          </cell>
          <cell r="FK15306" t="str">
            <v>EISAnqnx</v>
          </cell>
          <cell r="FL15306">
            <v>274722.96000000002</v>
          </cell>
        </row>
        <row r="15307">
          <cell r="FI15307" t="str">
            <v>MT</v>
          </cell>
          <cell r="FJ15307" t="str">
            <v>Other</v>
          </cell>
          <cell r="FK15307" t="str">
            <v>EISAq</v>
          </cell>
          <cell r="FL15307">
            <v>404071.68700000003</v>
          </cell>
        </row>
        <row r="15308">
          <cell r="FI15308" t="str">
            <v>MT</v>
          </cell>
          <cell r="FJ15308" t="str">
            <v>Other</v>
          </cell>
          <cell r="FK15308" t="str">
            <v>EISAx</v>
          </cell>
          <cell r="FL15308">
            <v>744041.35000000009</v>
          </cell>
        </row>
        <row r="15309">
          <cell r="FI15309" t="str">
            <v>OR</v>
          </cell>
          <cell r="FJ15309" t="str">
            <v>Bathroom</v>
          </cell>
          <cell r="FK15309" t="str">
            <v>EISAnqnx</v>
          </cell>
          <cell r="FL15309">
            <v>0</v>
          </cell>
        </row>
        <row r="15310">
          <cell r="FI15310" t="str">
            <v>OR</v>
          </cell>
          <cell r="FJ15310" t="str">
            <v>Bathroom</v>
          </cell>
          <cell r="FK15310" t="str">
            <v>EISAq</v>
          </cell>
          <cell r="FL15310">
            <v>0</v>
          </cell>
        </row>
        <row r="15311">
          <cell r="FI15311" t="str">
            <v>OR</v>
          </cell>
          <cell r="FJ15311" t="str">
            <v>Bedrooms</v>
          </cell>
          <cell r="FK15311" t="str">
            <v>EISAnqnx</v>
          </cell>
          <cell r="FL15311">
            <v>0</v>
          </cell>
        </row>
        <row r="15312">
          <cell r="FI15312" t="str">
            <v>OR</v>
          </cell>
          <cell r="FJ15312" t="str">
            <v>Bedrooms</v>
          </cell>
          <cell r="FK15312" t="str">
            <v>EISAq</v>
          </cell>
          <cell r="FL15312">
            <v>0</v>
          </cell>
        </row>
        <row r="15313">
          <cell r="FI15313" t="str">
            <v>OR</v>
          </cell>
          <cell r="FJ15313" t="str">
            <v>Bedrooms</v>
          </cell>
          <cell r="FK15313" t="str">
            <v>EISAx</v>
          </cell>
          <cell r="FL15313">
            <v>0</v>
          </cell>
        </row>
        <row r="15314">
          <cell r="FI15314" t="str">
            <v>OR</v>
          </cell>
          <cell r="FJ15314" t="str">
            <v>Garage</v>
          </cell>
          <cell r="FK15314" t="str">
            <v>EISAnqnx</v>
          </cell>
          <cell r="FL15314">
            <v>0</v>
          </cell>
        </row>
        <row r="15315">
          <cell r="FI15315" t="str">
            <v>OR</v>
          </cell>
          <cell r="FJ15315" t="str">
            <v>Kitchen</v>
          </cell>
          <cell r="FK15315" t="str">
            <v>EISAnqnx</v>
          </cell>
          <cell r="FL15315">
            <v>0</v>
          </cell>
        </row>
        <row r="15316">
          <cell r="FI15316" t="str">
            <v>OR</v>
          </cell>
          <cell r="FJ15316" t="str">
            <v>Kitchen</v>
          </cell>
          <cell r="FK15316" t="str">
            <v>EISAx</v>
          </cell>
          <cell r="FL15316">
            <v>0</v>
          </cell>
        </row>
        <row r="15317">
          <cell r="FI15317" t="str">
            <v>OR</v>
          </cell>
          <cell r="FJ15317" t="str">
            <v>Living Room/Family Room</v>
          </cell>
          <cell r="FK15317" t="str">
            <v>EISAnqnx</v>
          </cell>
          <cell r="FL15317">
            <v>0</v>
          </cell>
        </row>
        <row r="15318">
          <cell r="FI15318" t="str">
            <v>OR</v>
          </cell>
          <cell r="FJ15318" t="str">
            <v>Living Room/Family Room</v>
          </cell>
          <cell r="FK15318" t="str">
            <v>EISAq</v>
          </cell>
          <cell r="FL15318">
            <v>0</v>
          </cell>
        </row>
        <row r="15319">
          <cell r="FI15319" t="str">
            <v>OR</v>
          </cell>
          <cell r="FJ15319" t="str">
            <v>Living Room/Family Room</v>
          </cell>
          <cell r="FK15319" t="str">
            <v>EISAx</v>
          </cell>
          <cell r="FL15319">
            <v>0</v>
          </cell>
        </row>
        <row r="15320">
          <cell r="FI15320" t="str">
            <v>OR</v>
          </cell>
          <cell r="FJ15320" t="str">
            <v>Other</v>
          </cell>
          <cell r="FK15320" t="str">
            <v>EISAnqnx</v>
          </cell>
          <cell r="FL15320">
            <v>0</v>
          </cell>
        </row>
        <row r="15321">
          <cell r="FI15321" t="str">
            <v>OR</v>
          </cell>
          <cell r="FJ15321" t="str">
            <v>Other</v>
          </cell>
          <cell r="FK15321" t="str">
            <v>EISAq</v>
          </cell>
          <cell r="FL15321">
            <v>0</v>
          </cell>
        </row>
        <row r="15322">
          <cell r="FI15322" t="str">
            <v>OR</v>
          </cell>
          <cell r="FJ15322" t="str">
            <v>Other</v>
          </cell>
          <cell r="FK15322" t="str">
            <v>EISAx</v>
          </cell>
          <cell r="FL15322">
            <v>0</v>
          </cell>
        </row>
        <row r="15323">
          <cell r="FI15323" t="str">
            <v>MT</v>
          </cell>
          <cell r="FJ15323" t="str">
            <v>Bathroom</v>
          </cell>
          <cell r="FK15323" t="str">
            <v>EISAnqnx</v>
          </cell>
          <cell r="FL15323">
            <v>2557063.2000000002</v>
          </cell>
        </row>
        <row r="15324">
          <cell r="FI15324" t="str">
            <v>MT</v>
          </cell>
          <cell r="FJ15324" t="str">
            <v>Bedrooms</v>
          </cell>
          <cell r="FK15324" t="str">
            <v>EISAnqnx</v>
          </cell>
          <cell r="FL15324">
            <v>1235913.8799999999</v>
          </cell>
        </row>
        <row r="15325">
          <cell r="FI15325" t="str">
            <v>MT</v>
          </cell>
          <cell r="FJ15325" t="str">
            <v>Bedrooms</v>
          </cell>
          <cell r="FK15325" t="str">
            <v>EISAq</v>
          </cell>
          <cell r="FL15325">
            <v>93758.983999999997</v>
          </cell>
        </row>
        <row r="15326">
          <cell r="FI15326" t="str">
            <v>MT</v>
          </cell>
          <cell r="FJ15326" t="str">
            <v>Bedrooms</v>
          </cell>
          <cell r="FK15326" t="str">
            <v>EISAx</v>
          </cell>
          <cell r="FL15326">
            <v>277015.18</v>
          </cell>
        </row>
        <row r="15327">
          <cell r="FI15327" t="str">
            <v>MT</v>
          </cell>
          <cell r="FJ15327" t="str">
            <v>Exterior</v>
          </cell>
          <cell r="FK15327" t="str">
            <v>EISAq</v>
          </cell>
          <cell r="FL15327">
            <v>119329.61599999999</v>
          </cell>
        </row>
        <row r="15328">
          <cell r="FI15328" t="str">
            <v>MT</v>
          </cell>
          <cell r="FJ15328" t="str">
            <v>Exterior</v>
          </cell>
          <cell r="FK15328" t="str">
            <v>EISAx</v>
          </cell>
          <cell r="FL15328">
            <v>308978.46999999997</v>
          </cell>
        </row>
        <row r="15329">
          <cell r="FI15329" t="str">
            <v>MT</v>
          </cell>
          <cell r="FJ15329" t="str">
            <v>Garage</v>
          </cell>
          <cell r="FK15329" t="str">
            <v>EISAnqnx</v>
          </cell>
          <cell r="FL15329">
            <v>511412.64</v>
          </cell>
        </row>
        <row r="15330">
          <cell r="FI15330" t="str">
            <v>MT</v>
          </cell>
          <cell r="FJ15330" t="str">
            <v>Garage</v>
          </cell>
          <cell r="FK15330" t="str">
            <v>EISAx</v>
          </cell>
          <cell r="FL15330">
            <v>53272.15</v>
          </cell>
        </row>
        <row r="15331">
          <cell r="FI15331" t="str">
            <v>MT</v>
          </cell>
          <cell r="FJ15331" t="str">
            <v>Kitchen</v>
          </cell>
          <cell r="FK15331" t="str">
            <v>EISAnqnx</v>
          </cell>
          <cell r="FL15331">
            <v>649920.23</v>
          </cell>
        </row>
        <row r="15332">
          <cell r="FI15332" t="str">
            <v>MT</v>
          </cell>
          <cell r="FJ15332" t="str">
            <v>Kitchen</v>
          </cell>
          <cell r="FK15332" t="str">
            <v>EISAq</v>
          </cell>
          <cell r="FL15332">
            <v>31963.29</v>
          </cell>
        </row>
        <row r="15333">
          <cell r="FI15333" t="str">
            <v>MT</v>
          </cell>
          <cell r="FJ15333" t="str">
            <v>Kitchen</v>
          </cell>
          <cell r="FK15333" t="str">
            <v>EISAx</v>
          </cell>
          <cell r="FL15333">
            <v>266360.75</v>
          </cell>
        </row>
        <row r="15334">
          <cell r="FI15334" t="str">
            <v>MT</v>
          </cell>
          <cell r="FJ15334" t="str">
            <v>Living Room/Family Room</v>
          </cell>
          <cell r="FK15334" t="str">
            <v>EISAnqnx</v>
          </cell>
          <cell r="FL15334">
            <v>767118.96</v>
          </cell>
        </row>
        <row r="15335">
          <cell r="FI15335" t="str">
            <v>MT</v>
          </cell>
          <cell r="FJ15335" t="str">
            <v>Other</v>
          </cell>
          <cell r="FK15335" t="str">
            <v>EISAnqnx</v>
          </cell>
          <cell r="FL15335">
            <v>2301356.88</v>
          </cell>
        </row>
        <row r="15336">
          <cell r="FI15336" t="str">
            <v>MT</v>
          </cell>
          <cell r="FJ15336" t="str">
            <v>Other</v>
          </cell>
          <cell r="FK15336" t="str">
            <v>EISAq</v>
          </cell>
          <cell r="FL15336">
            <v>713846.80999999994</v>
          </cell>
        </row>
        <row r="15337">
          <cell r="FI15337" t="str">
            <v>MT</v>
          </cell>
          <cell r="FJ15337" t="str">
            <v>Other</v>
          </cell>
          <cell r="FK15337" t="str">
            <v>EISAx</v>
          </cell>
          <cell r="FL15337">
            <v>255706.32</v>
          </cell>
        </row>
        <row r="15338">
          <cell r="FI15338" t="str">
            <v>ID</v>
          </cell>
          <cell r="FJ15338" t="str">
            <v>Bathroom</v>
          </cell>
          <cell r="FK15338" t="str">
            <v>EISAnqnx</v>
          </cell>
          <cell r="FL15338">
            <v>1173586.8400000001</v>
          </cell>
        </row>
        <row r="15339">
          <cell r="FI15339" t="str">
            <v>ID</v>
          </cell>
          <cell r="FJ15339" t="str">
            <v>Bathroom</v>
          </cell>
          <cell r="FK15339" t="str">
            <v>EISAq</v>
          </cell>
          <cell r="FL15339">
            <v>113572.92</v>
          </cell>
        </row>
        <row r="15340">
          <cell r="FI15340" t="str">
            <v>ID</v>
          </cell>
          <cell r="FJ15340" t="str">
            <v>Bedrooms</v>
          </cell>
          <cell r="FK15340" t="str">
            <v>EISAnqnx</v>
          </cell>
          <cell r="FL15340">
            <v>3710048.72</v>
          </cell>
        </row>
        <row r="15341">
          <cell r="FI15341" t="str">
            <v>ID</v>
          </cell>
          <cell r="FJ15341" t="str">
            <v>Bedrooms</v>
          </cell>
          <cell r="FK15341" t="str">
            <v>EISAx</v>
          </cell>
          <cell r="FL15341">
            <v>302861.12</v>
          </cell>
        </row>
        <row r="15342">
          <cell r="FI15342" t="str">
            <v>ID</v>
          </cell>
          <cell r="FJ15342" t="str">
            <v>Exterior</v>
          </cell>
          <cell r="FK15342" t="str">
            <v>EISAnqnx</v>
          </cell>
          <cell r="FL15342">
            <v>378576.4</v>
          </cell>
        </row>
        <row r="15343">
          <cell r="FI15343" t="str">
            <v>ID</v>
          </cell>
          <cell r="FJ15343" t="str">
            <v>Exterior</v>
          </cell>
          <cell r="FK15343" t="str">
            <v>EISAq</v>
          </cell>
          <cell r="FL15343">
            <v>83286.808000000005</v>
          </cell>
        </row>
        <row r="15344">
          <cell r="FI15344" t="str">
            <v>ID</v>
          </cell>
          <cell r="FJ15344" t="str">
            <v>Garage</v>
          </cell>
          <cell r="FK15344" t="str">
            <v>EISAq</v>
          </cell>
          <cell r="FL15344">
            <v>204431.25599999999</v>
          </cell>
        </row>
        <row r="15345">
          <cell r="FI15345" t="str">
            <v>ID</v>
          </cell>
          <cell r="FJ15345" t="str">
            <v>Garage</v>
          </cell>
          <cell r="FK15345" t="str">
            <v>EISAx</v>
          </cell>
          <cell r="FL15345">
            <v>757152.8</v>
          </cell>
        </row>
        <row r="15346">
          <cell r="FI15346" t="str">
            <v>ID</v>
          </cell>
          <cell r="FJ15346" t="str">
            <v>Kitchen</v>
          </cell>
          <cell r="FK15346" t="str">
            <v>EISAnqnx</v>
          </cell>
          <cell r="FL15346">
            <v>1287159.76</v>
          </cell>
        </row>
        <row r="15347">
          <cell r="FI15347" t="str">
            <v>ID</v>
          </cell>
          <cell r="FJ15347" t="str">
            <v>Kitchen</v>
          </cell>
          <cell r="FK15347" t="str">
            <v>EISAq</v>
          </cell>
          <cell r="FL15347">
            <v>545150.01600000006</v>
          </cell>
        </row>
        <row r="15348">
          <cell r="FI15348" t="str">
            <v>ID</v>
          </cell>
          <cell r="FJ15348" t="str">
            <v>Living Room/Family Room</v>
          </cell>
          <cell r="FK15348" t="str">
            <v>EISAnqnx</v>
          </cell>
          <cell r="FL15348">
            <v>1135729.2</v>
          </cell>
        </row>
        <row r="15349">
          <cell r="FI15349" t="str">
            <v>ID</v>
          </cell>
          <cell r="FJ15349" t="str">
            <v>Living Room/Family Room</v>
          </cell>
          <cell r="FK15349" t="str">
            <v>EISAq</v>
          </cell>
          <cell r="FL15349">
            <v>121144.448</v>
          </cell>
        </row>
        <row r="15350">
          <cell r="FI15350" t="str">
            <v>ID</v>
          </cell>
          <cell r="FJ15350" t="str">
            <v>Living Room/Family Room</v>
          </cell>
          <cell r="FK15350" t="str">
            <v>EISAx</v>
          </cell>
          <cell r="FL15350">
            <v>605722.24</v>
          </cell>
        </row>
        <row r="15351">
          <cell r="FI15351" t="str">
            <v>ID</v>
          </cell>
          <cell r="FJ15351" t="str">
            <v>Other</v>
          </cell>
          <cell r="FK15351" t="str">
            <v>EISAnqnx</v>
          </cell>
          <cell r="FL15351">
            <v>6549371.7200000007</v>
          </cell>
        </row>
        <row r="15352">
          <cell r="FI15352" t="str">
            <v>ID</v>
          </cell>
          <cell r="FJ15352" t="str">
            <v>Other</v>
          </cell>
          <cell r="FK15352" t="str">
            <v>EISAq</v>
          </cell>
          <cell r="FL15352">
            <v>681437.52</v>
          </cell>
        </row>
        <row r="15353">
          <cell r="FI15353" t="str">
            <v>WA</v>
          </cell>
          <cell r="FJ15353" t="str">
            <v>Bathroom</v>
          </cell>
          <cell r="FK15353" t="str">
            <v>EISAnqnx</v>
          </cell>
          <cell r="FL15353">
            <v>914058.23999999999</v>
          </cell>
        </row>
        <row r="15354">
          <cell r="FI15354" t="str">
            <v>WA</v>
          </cell>
          <cell r="FJ15354" t="str">
            <v>Bedrooms</v>
          </cell>
          <cell r="FK15354" t="str">
            <v>EISAnqnx</v>
          </cell>
          <cell r="FL15354">
            <v>1142572.8</v>
          </cell>
        </row>
        <row r="15355">
          <cell r="FI15355" t="str">
            <v>WA</v>
          </cell>
          <cell r="FJ15355" t="str">
            <v>Exterior</v>
          </cell>
          <cell r="FK15355" t="str">
            <v>EISAq</v>
          </cell>
          <cell r="FL15355">
            <v>114257.28</v>
          </cell>
        </row>
        <row r="15356">
          <cell r="FI15356" t="str">
            <v>WA</v>
          </cell>
          <cell r="FJ15356" t="str">
            <v>Garage</v>
          </cell>
          <cell r="FK15356" t="str">
            <v>EISAnqnx</v>
          </cell>
          <cell r="FL15356">
            <v>495114.88</v>
          </cell>
        </row>
        <row r="15357">
          <cell r="FI15357" t="str">
            <v>WA</v>
          </cell>
          <cell r="FJ15357" t="str">
            <v>Kitchen</v>
          </cell>
          <cell r="FK15357" t="str">
            <v>EISAnqnx</v>
          </cell>
          <cell r="FL15357">
            <v>723629.44000000006</v>
          </cell>
        </row>
        <row r="15358">
          <cell r="FI15358" t="str">
            <v>WA</v>
          </cell>
          <cell r="FJ15358" t="str">
            <v>Kitchen</v>
          </cell>
          <cell r="FK15358" t="str">
            <v>EISAx</v>
          </cell>
          <cell r="FL15358">
            <v>457029.12</v>
          </cell>
        </row>
        <row r="15359">
          <cell r="FI15359" t="str">
            <v>WA</v>
          </cell>
          <cell r="FJ15359" t="str">
            <v>Living Room/Family Room</v>
          </cell>
          <cell r="FK15359" t="str">
            <v>EISAnqnx</v>
          </cell>
          <cell r="FL15359">
            <v>961665.44000000006</v>
          </cell>
        </row>
        <row r="15360">
          <cell r="FI15360" t="str">
            <v>WA</v>
          </cell>
          <cell r="FJ15360" t="str">
            <v>Living Room/Family Room</v>
          </cell>
          <cell r="FK15360" t="str">
            <v>EISAx</v>
          </cell>
          <cell r="FL15360">
            <v>247557.44</v>
          </cell>
        </row>
        <row r="15361">
          <cell r="FI15361" t="str">
            <v>WA</v>
          </cell>
          <cell r="FJ15361" t="str">
            <v>Other</v>
          </cell>
          <cell r="FK15361" t="str">
            <v>EISAnqnx</v>
          </cell>
          <cell r="FL15361">
            <v>685543.68</v>
          </cell>
        </row>
        <row r="15362">
          <cell r="FI15362" t="str">
            <v>OR</v>
          </cell>
          <cell r="FJ15362" t="str">
            <v>Bathroom</v>
          </cell>
          <cell r="FK15362" t="str">
            <v>EISAnqnx</v>
          </cell>
          <cell r="FL15362">
            <v>3471276.9</v>
          </cell>
        </row>
        <row r="15363">
          <cell r="FI15363" t="str">
            <v>OR</v>
          </cell>
          <cell r="FJ15363" t="str">
            <v>Bathroom</v>
          </cell>
          <cell r="FK15363" t="str">
            <v>EISAx</v>
          </cell>
          <cell r="FL15363">
            <v>537221.42499999993</v>
          </cell>
        </row>
        <row r="15364">
          <cell r="FI15364" t="str">
            <v>OR</v>
          </cell>
          <cell r="FJ15364" t="str">
            <v>Bedrooms</v>
          </cell>
          <cell r="FK15364" t="str">
            <v>EISAnqnx</v>
          </cell>
          <cell r="FL15364">
            <v>2479483.5</v>
          </cell>
        </row>
        <row r="15365">
          <cell r="FI15365" t="str">
            <v>OR</v>
          </cell>
          <cell r="FJ15365" t="str">
            <v>Bedrooms</v>
          </cell>
          <cell r="FK15365" t="str">
            <v>EISAq</v>
          </cell>
          <cell r="FL15365">
            <v>619870.875</v>
          </cell>
        </row>
        <row r="15366">
          <cell r="FI15366" t="str">
            <v>OR</v>
          </cell>
          <cell r="FJ15366" t="str">
            <v>Exterior</v>
          </cell>
          <cell r="FK15366" t="str">
            <v>EISAnqnx</v>
          </cell>
          <cell r="FL15366">
            <v>2479483.5</v>
          </cell>
        </row>
        <row r="15367">
          <cell r="FI15367" t="str">
            <v>OR</v>
          </cell>
          <cell r="FJ15367" t="str">
            <v>Exterior</v>
          </cell>
          <cell r="FK15367" t="str">
            <v>EISAx</v>
          </cell>
          <cell r="FL15367">
            <v>4958967</v>
          </cell>
        </row>
        <row r="15368">
          <cell r="FI15368" t="str">
            <v>OR</v>
          </cell>
          <cell r="FJ15368" t="str">
            <v>Garage</v>
          </cell>
          <cell r="FK15368" t="str">
            <v>EISAnqnx</v>
          </cell>
          <cell r="FL15368">
            <v>1487690.0999999999</v>
          </cell>
        </row>
        <row r="15369">
          <cell r="FI15369" t="str">
            <v>OR</v>
          </cell>
          <cell r="FJ15369" t="str">
            <v>Garage</v>
          </cell>
          <cell r="FK15369" t="str">
            <v>EISAq</v>
          </cell>
          <cell r="FL15369">
            <v>1322391.2</v>
          </cell>
        </row>
        <row r="15370">
          <cell r="FI15370" t="str">
            <v>OR</v>
          </cell>
          <cell r="FJ15370" t="str">
            <v>Kitchen</v>
          </cell>
          <cell r="FK15370" t="str">
            <v>EISAnqnx</v>
          </cell>
          <cell r="FL15370">
            <v>1818287.9</v>
          </cell>
        </row>
        <row r="15371">
          <cell r="FI15371" t="str">
            <v>OR</v>
          </cell>
          <cell r="FJ15371" t="str">
            <v>Kitchen</v>
          </cell>
          <cell r="FK15371" t="str">
            <v>EISAq</v>
          </cell>
          <cell r="FL15371">
            <v>785169.77500000002</v>
          </cell>
        </row>
        <row r="15372">
          <cell r="FI15372" t="str">
            <v>OR</v>
          </cell>
          <cell r="FJ15372" t="str">
            <v>Living Room/Family Room</v>
          </cell>
          <cell r="FK15372" t="str">
            <v>EISAq</v>
          </cell>
          <cell r="FL15372">
            <v>619870.875</v>
          </cell>
        </row>
        <row r="15373">
          <cell r="FI15373" t="str">
            <v>OR</v>
          </cell>
          <cell r="FJ15373" t="str">
            <v>Other</v>
          </cell>
          <cell r="FK15373" t="str">
            <v>EISAnqnx</v>
          </cell>
          <cell r="FL15373">
            <v>2479483.5</v>
          </cell>
        </row>
        <row r="15374">
          <cell r="FI15374" t="str">
            <v>OR</v>
          </cell>
          <cell r="FJ15374" t="str">
            <v>Other</v>
          </cell>
          <cell r="FK15374" t="str">
            <v>EISAq</v>
          </cell>
          <cell r="FL15374">
            <v>247948.34999999998</v>
          </cell>
        </row>
        <row r="15375">
          <cell r="FI15375" t="str">
            <v>WA</v>
          </cell>
          <cell r="FJ15375" t="str">
            <v>Bathroom</v>
          </cell>
          <cell r="FK15375" t="str">
            <v>EISAnqnx</v>
          </cell>
          <cell r="FL15375">
            <v>374398.74</v>
          </cell>
        </row>
        <row r="15376">
          <cell r="FI15376" t="str">
            <v>WA</v>
          </cell>
          <cell r="FJ15376" t="str">
            <v>Bedrooms</v>
          </cell>
          <cell r="FK15376" t="str">
            <v>EISAnqnx</v>
          </cell>
          <cell r="FL15376">
            <v>499198.32</v>
          </cell>
        </row>
        <row r="15377">
          <cell r="FI15377" t="str">
            <v>WA</v>
          </cell>
          <cell r="FJ15377" t="str">
            <v>Bedrooms</v>
          </cell>
          <cell r="FK15377" t="str">
            <v>EISAq</v>
          </cell>
          <cell r="FL15377">
            <v>54079.817999999999</v>
          </cell>
        </row>
        <row r="15378">
          <cell r="FI15378" t="str">
            <v>WA</v>
          </cell>
          <cell r="FJ15378" t="str">
            <v>Exterior</v>
          </cell>
          <cell r="FK15378" t="str">
            <v>EISAq</v>
          </cell>
          <cell r="FL15378">
            <v>386878.69799999997</v>
          </cell>
        </row>
        <row r="15379">
          <cell r="FI15379" t="str">
            <v>WA</v>
          </cell>
          <cell r="FJ15379" t="str">
            <v>Exterior</v>
          </cell>
          <cell r="FK15379" t="str">
            <v>EISAx</v>
          </cell>
          <cell r="FL15379">
            <v>1996793.28</v>
          </cell>
        </row>
        <row r="15380">
          <cell r="FI15380" t="str">
            <v>WA</v>
          </cell>
          <cell r="FJ15380" t="str">
            <v>Kitchen</v>
          </cell>
          <cell r="FK15380" t="str">
            <v>EISAnqnx</v>
          </cell>
          <cell r="FL15380">
            <v>249599.16</v>
          </cell>
        </row>
        <row r="15381">
          <cell r="FI15381" t="str">
            <v>WA</v>
          </cell>
          <cell r="FJ15381" t="str">
            <v>Kitchen</v>
          </cell>
          <cell r="FK15381" t="str">
            <v>EISAq</v>
          </cell>
          <cell r="FL15381">
            <v>158079.46799999999</v>
          </cell>
        </row>
        <row r="15382">
          <cell r="FI15382" t="str">
            <v>WA</v>
          </cell>
          <cell r="FJ15382" t="str">
            <v>Living Room/Family Room</v>
          </cell>
          <cell r="FK15382" t="str">
            <v>EISAnqnx</v>
          </cell>
          <cell r="FL15382">
            <v>155999.47500000001</v>
          </cell>
        </row>
        <row r="15383">
          <cell r="FI15383" t="str">
            <v>WA</v>
          </cell>
          <cell r="FJ15383" t="str">
            <v>Living Room/Family Room</v>
          </cell>
          <cell r="FK15383" t="str">
            <v>EISAq</v>
          </cell>
          <cell r="FL15383">
            <v>122719.587</v>
          </cell>
        </row>
        <row r="15384">
          <cell r="FI15384" t="str">
            <v>WA</v>
          </cell>
          <cell r="FJ15384" t="str">
            <v>Other</v>
          </cell>
          <cell r="FK15384" t="str">
            <v>EISAnqnx</v>
          </cell>
          <cell r="FL15384">
            <v>561598.11</v>
          </cell>
        </row>
        <row r="15385">
          <cell r="FI15385" t="str">
            <v>WA</v>
          </cell>
          <cell r="FJ15385" t="str">
            <v>Other</v>
          </cell>
          <cell r="FK15385" t="str">
            <v>EISAq</v>
          </cell>
          <cell r="FL15385">
            <v>1435195.17</v>
          </cell>
        </row>
        <row r="15386">
          <cell r="FI15386" t="str">
            <v>MT</v>
          </cell>
          <cell r="FJ15386" t="str">
            <v>Bathroom</v>
          </cell>
          <cell r="FK15386" t="str">
            <v>EISAnqnx</v>
          </cell>
          <cell r="FL15386">
            <v>618126.66</v>
          </cell>
        </row>
        <row r="15387">
          <cell r="FI15387" t="str">
            <v>MT</v>
          </cell>
          <cell r="FJ15387" t="str">
            <v>Bedrooms</v>
          </cell>
          <cell r="FK15387" t="str">
            <v>EISAnqnx</v>
          </cell>
          <cell r="FL15387">
            <v>1179019.3700000001</v>
          </cell>
        </row>
        <row r="15388">
          <cell r="FI15388" t="str">
            <v>MT</v>
          </cell>
          <cell r="FJ15388" t="str">
            <v>Bedrooms</v>
          </cell>
          <cell r="FK15388" t="str">
            <v>EISAq</v>
          </cell>
          <cell r="FL15388">
            <v>183148.64</v>
          </cell>
        </row>
        <row r="15389">
          <cell r="FI15389" t="str">
            <v>MT</v>
          </cell>
          <cell r="FJ15389" t="str">
            <v>Exterior</v>
          </cell>
          <cell r="FK15389" t="str">
            <v>EISAnqnx</v>
          </cell>
          <cell r="FL15389">
            <v>549445.92000000004</v>
          </cell>
        </row>
        <row r="15390">
          <cell r="FI15390" t="str">
            <v>MT</v>
          </cell>
          <cell r="FJ15390" t="str">
            <v>Garage</v>
          </cell>
          <cell r="FK15390" t="str">
            <v>EISAnqnx</v>
          </cell>
          <cell r="FL15390">
            <v>74404.135000000009</v>
          </cell>
        </row>
        <row r="15391">
          <cell r="FI15391" t="str">
            <v>MT</v>
          </cell>
          <cell r="FJ15391" t="str">
            <v>Garage</v>
          </cell>
          <cell r="FK15391" t="str">
            <v>EISAx</v>
          </cell>
          <cell r="FL15391">
            <v>206042.22000000003</v>
          </cell>
        </row>
        <row r="15392">
          <cell r="FI15392" t="str">
            <v>MT</v>
          </cell>
          <cell r="FJ15392" t="str">
            <v>Kitchen</v>
          </cell>
          <cell r="FK15392" t="str">
            <v>EISAnqnx</v>
          </cell>
          <cell r="FL15392">
            <v>915743.20000000007</v>
          </cell>
        </row>
        <row r="15393">
          <cell r="FI15393" t="str">
            <v>MT</v>
          </cell>
          <cell r="FJ15393" t="str">
            <v>Kitchen</v>
          </cell>
          <cell r="FK15393" t="str">
            <v>EISAx</v>
          </cell>
          <cell r="FL15393">
            <v>446424.81000000006</v>
          </cell>
        </row>
        <row r="15394">
          <cell r="FI15394" t="str">
            <v>MT</v>
          </cell>
          <cell r="FJ15394" t="str">
            <v>Living Room/Family Room</v>
          </cell>
          <cell r="FK15394" t="str">
            <v>EISAnqnx</v>
          </cell>
          <cell r="FL15394">
            <v>400637.65</v>
          </cell>
        </row>
        <row r="15395">
          <cell r="FI15395" t="str">
            <v>MT</v>
          </cell>
          <cell r="FJ15395" t="str">
            <v>Living Room/Family Room</v>
          </cell>
          <cell r="FK15395" t="str">
            <v>EISAq</v>
          </cell>
          <cell r="FL15395">
            <v>183148.64</v>
          </cell>
        </row>
        <row r="15396">
          <cell r="FI15396" t="str">
            <v>MT</v>
          </cell>
          <cell r="FJ15396" t="str">
            <v>Other</v>
          </cell>
          <cell r="FK15396" t="str">
            <v>EISAnqnx</v>
          </cell>
          <cell r="FL15396">
            <v>789828.51</v>
          </cell>
        </row>
        <row r="15397">
          <cell r="FI15397" t="str">
            <v>MT</v>
          </cell>
          <cell r="FJ15397" t="str">
            <v>Other</v>
          </cell>
          <cell r="FK15397" t="str">
            <v>EISAq</v>
          </cell>
          <cell r="FL15397">
            <v>293037.82400000002</v>
          </cell>
        </row>
        <row r="15398">
          <cell r="FI15398" t="str">
            <v>MT</v>
          </cell>
          <cell r="FJ15398" t="str">
            <v>Other</v>
          </cell>
          <cell r="FK15398" t="str">
            <v>EISAx</v>
          </cell>
          <cell r="FL15398">
            <v>206042.22000000003</v>
          </cell>
        </row>
        <row r="15399">
          <cell r="FI15399" t="str">
            <v>MT</v>
          </cell>
          <cell r="FJ15399" t="str">
            <v>Bathroom</v>
          </cell>
          <cell r="FK15399" t="str">
            <v>EISAnqnx</v>
          </cell>
          <cell r="FL15399">
            <v>767118.96</v>
          </cell>
        </row>
        <row r="15400">
          <cell r="FI15400" t="str">
            <v>MT</v>
          </cell>
          <cell r="FJ15400" t="str">
            <v>Bedrooms</v>
          </cell>
          <cell r="FK15400" t="str">
            <v>EISAnqnx</v>
          </cell>
          <cell r="FL15400">
            <v>894972.12</v>
          </cell>
        </row>
        <row r="15401">
          <cell r="FI15401" t="str">
            <v>MT</v>
          </cell>
          <cell r="FJ15401" t="str">
            <v>Bedrooms</v>
          </cell>
          <cell r="FK15401" t="str">
            <v>EISAq</v>
          </cell>
          <cell r="FL15401">
            <v>213088.6</v>
          </cell>
        </row>
        <row r="15402">
          <cell r="FI15402" t="str">
            <v>MT</v>
          </cell>
          <cell r="FJ15402" t="str">
            <v>Exterior</v>
          </cell>
          <cell r="FK15402" t="str">
            <v>EISAx</v>
          </cell>
          <cell r="FL15402">
            <v>383559.48</v>
          </cell>
        </row>
        <row r="15403">
          <cell r="FI15403" t="str">
            <v>MT</v>
          </cell>
          <cell r="FJ15403" t="str">
            <v>Kitchen</v>
          </cell>
          <cell r="FK15403" t="str">
            <v>EISAq</v>
          </cell>
          <cell r="FL15403">
            <v>340941.76</v>
          </cell>
        </row>
        <row r="15404">
          <cell r="FI15404" t="str">
            <v>MT</v>
          </cell>
          <cell r="FJ15404" t="str">
            <v>Living Room/Family Room</v>
          </cell>
          <cell r="FK15404" t="str">
            <v>EISAnqnx</v>
          </cell>
          <cell r="FL15404">
            <v>127853.16</v>
          </cell>
        </row>
        <row r="15405">
          <cell r="FI15405" t="str">
            <v>MT</v>
          </cell>
          <cell r="FJ15405" t="str">
            <v>Living Room/Family Room</v>
          </cell>
          <cell r="FK15405" t="str">
            <v>EISAq</v>
          </cell>
          <cell r="FL15405">
            <v>93758.983999999997</v>
          </cell>
        </row>
        <row r="15406">
          <cell r="FI15406" t="str">
            <v>MT</v>
          </cell>
          <cell r="FJ15406" t="str">
            <v>Living Room/Family Room</v>
          </cell>
          <cell r="FK15406" t="str">
            <v>EISAx</v>
          </cell>
          <cell r="FL15406">
            <v>255706.32</v>
          </cell>
        </row>
        <row r="15407">
          <cell r="FI15407" t="str">
            <v>MT</v>
          </cell>
          <cell r="FJ15407" t="str">
            <v>Other</v>
          </cell>
          <cell r="FK15407" t="str">
            <v>EISAnqnx</v>
          </cell>
          <cell r="FL15407">
            <v>639265.80000000005</v>
          </cell>
        </row>
        <row r="15408">
          <cell r="FI15408" t="str">
            <v>MT</v>
          </cell>
          <cell r="FJ15408" t="str">
            <v>Other</v>
          </cell>
          <cell r="FK15408" t="str">
            <v>EISAq</v>
          </cell>
          <cell r="FL15408">
            <v>225873.916</v>
          </cell>
        </row>
        <row r="15409">
          <cell r="FI15409" t="str">
            <v>WA</v>
          </cell>
          <cell r="FJ15409" t="str">
            <v>Bathroom</v>
          </cell>
          <cell r="FK15409" t="str">
            <v>EISAq</v>
          </cell>
          <cell r="FL15409">
            <v>371336.16</v>
          </cell>
        </row>
        <row r="15410">
          <cell r="FI15410" t="str">
            <v>WA</v>
          </cell>
          <cell r="FJ15410" t="str">
            <v>Bedrooms</v>
          </cell>
          <cell r="FK15410" t="str">
            <v>EISAq</v>
          </cell>
          <cell r="FL15410">
            <v>226610.272</v>
          </cell>
        </row>
        <row r="15411">
          <cell r="FI15411" t="str">
            <v>WA</v>
          </cell>
          <cell r="FJ15411" t="str">
            <v>Exterior</v>
          </cell>
          <cell r="FK15411" t="str">
            <v>EISAnqnx</v>
          </cell>
          <cell r="FL15411">
            <v>2475574.4</v>
          </cell>
        </row>
        <row r="15412">
          <cell r="FI15412" t="str">
            <v>WA</v>
          </cell>
          <cell r="FJ15412" t="str">
            <v>Garage</v>
          </cell>
          <cell r="FK15412" t="str">
            <v>EISAnqnx</v>
          </cell>
          <cell r="FL15412">
            <v>142821.6</v>
          </cell>
        </row>
        <row r="15413">
          <cell r="FI15413" t="str">
            <v>WA</v>
          </cell>
          <cell r="FJ15413" t="str">
            <v>Garage</v>
          </cell>
          <cell r="FK15413" t="str">
            <v>EISAq</v>
          </cell>
          <cell r="FL15413">
            <v>388474.75199999998</v>
          </cell>
        </row>
        <row r="15414">
          <cell r="FI15414" t="str">
            <v>WA</v>
          </cell>
          <cell r="FJ15414" t="str">
            <v>Kitchen</v>
          </cell>
          <cell r="FK15414" t="str">
            <v>EISAnqnx</v>
          </cell>
          <cell r="FL15414">
            <v>761715.19999999995</v>
          </cell>
        </row>
        <row r="15415">
          <cell r="FI15415" t="str">
            <v>WA</v>
          </cell>
          <cell r="FJ15415" t="str">
            <v>Kitchen</v>
          </cell>
          <cell r="FK15415" t="str">
            <v>EISAq</v>
          </cell>
          <cell r="FL15415">
            <v>405613.34399999998</v>
          </cell>
        </row>
        <row r="15416">
          <cell r="FI15416" t="str">
            <v>WA</v>
          </cell>
          <cell r="FJ15416" t="str">
            <v>Kitchen</v>
          </cell>
          <cell r="FK15416" t="str">
            <v>EISAx</v>
          </cell>
          <cell r="FL15416">
            <v>47607.199999999997</v>
          </cell>
        </row>
        <row r="15417">
          <cell r="FI15417" t="str">
            <v>WA</v>
          </cell>
          <cell r="FJ15417" t="str">
            <v>Living Room/Family Room</v>
          </cell>
          <cell r="FK15417" t="str">
            <v>EISAq</v>
          </cell>
          <cell r="FL15417">
            <v>167577.34400000001</v>
          </cell>
        </row>
        <row r="15418">
          <cell r="FI15418" t="str">
            <v>WA</v>
          </cell>
          <cell r="FJ15418" t="str">
            <v>Living Room/Family Room</v>
          </cell>
          <cell r="FK15418" t="str">
            <v>EISAx</v>
          </cell>
          <cell r="FL15418">
            <v>1028315.52</v>
          </cell>
        </row>
        <row r="15419">
          <cell r="FI15419" t="str">
            <v>WA</v>
          </cell>
          <cell r="FJ15419" t="str">
            <v>Other</v>
          </cell>
          <cell r="FK15419" t="str">
            <v>EISAnqnx</v>
          </cell>
          <cell r="FL15419">
            <v>142821.6</v>
          </cell>
        </row>
        <row r="15420">
          <cell r="FI15420" t="str">
            <v>WA</v>
          </cell>
          <cell r="FJ15420" t="str">
            <v>Other</v>
          </cell>
          <cell r="FK15420" t="str">
            <v>EISAq</v>
          </cell>
          <cell r="FL15420">
            <v>529392.06400000001</v>
          </cell>
        </row>
        <row r="15421">
          <cell r="FI15421" t="str">
            <v>WA</v>
          </cell>
          <cell r="FJ15421" t="str">
            <v>Other</v>
          </cell>
          <cell r="FK15421" t="str">
            <v>EISAx</v>
          </cell>
          <cell r="FL15421">
            <v>457029.12</v>
          </cell>
        </row>
        <row r="15422">
          <cell r="FI15422" t="str">
            <v>MT</v>
          </cell>
          <cell r="FJ15422" t="str">
            <v>Bathroom</v>
          </cell>
          <cell r="FK15422" t="str">
            <v>EISAnqnx</v>
          </cell>
          <cell r="FL15422">
            <v>127853.16</v>
          </cell>
        </row>
        <row r="15423">
          <cell r="FI15423" t="str">
            <v>MT</v>
          </cell>
          <cell r="FJ15423" t="str">
            <v>Bedrooms</v>
          </cell>
          <cell r="FK15423" t="str">
            <v>EISAnqnx</v>
          </cell>
          <cell r="FL15423">
            <v>255706.32</v>
          </cell>
        </row>
        <row r="15424">
          <cell r="FI15424" t="str">
            <v>MT</v>
          </cell>
          <cell r="FJ15424" t="str">
            <v>Kitchen</v>
          </cell>
          <cell r="FK15424" t="str">
            <v>EISAnqnx</v>
          </cell>
          <cell r="FL15424">
            <v>639265.80000000005</v>
          </cell>
        </row>
        <row r="15425">
          <cell r="FI15425" t="str">
            <v>MT</v>
          </cell>
          <cell r="FJ15425" t="str">
            <v>Living Room/Family Room</v>
          </cell>
          <cell r="FK15425" t="str">
            <v>EISAnqnx</v>
          </cell>
          <cell r="FL15425">
            <v>255706.32</v>
          </cell>
        </row>
        <row r="15426">
          <cell r="FI15426" t="str">
            <v>MT</v>
          </cell>
          <cell r="FJ15426" t="str">
            <v>Living Room/Family Room</v>
          </cell>
          <cell r="FK15426" t="str">
            <v>EISAq</v>
          </cell>
          <cell r="FL15426">
            <v>63926.58</v>
          </cell>
        </row>
        <row r="15427">
          <cell r="FI15427" t="str">
            <v>MT</v>
          </cell>
          <cell r="FJ15427" t="str">
            <v>Other</v>
          </cell>
          <cell r="FK15427" t="str">
            <v>EISAnqnx</v>
          </cell>
          <cell r="FL15427">
            <v>1278531.6000000001</v>
          </cell>
        </row>
        <row r="15428">
          <cell r="FI15428" t="str">
            <v>WA</v>
          </cell>
          <cell r="FJ15428" t="str">
            <v>Bathroom</v>
          </cell>
          <cell r="FK15428" t="str">
            <v>EISAnqnx</v>
          </cell>
          <cell r="FL15428">
            <v>571286.4</v>
          </cell>
        </row>
        <row r="15429">
          <cell r="FI15429" t="str">
            <v>WA</v>
          </cell>
          <cell r="FJ15429" t="str">
            <v>Bathroom</v>
          </cell>
          <cell r="FK15429" t="str">
            <v>EISAq</v>
          </cell>
          <cell r="FL15429">
            <v>81884.384000000005</v>
          </cell>
        </row>
        <row r="15430">
          <cell r="FI15430" t="str">
            <v>WA</v>
          </cell>
          <cell r="FJ15430" t="str">
            <v>Bathroom</v>
          </cell>
          <cell r="FK15430" t="str">
            <v>EISAx</v>
          </cell>
          <cell r="FL15430">
            <v>590329.28</v>
          </cell>
        </row>
        <row r="15431">
          <cell r="FI15431" t="str">
            <v>WA</v>
          </cell>
          <cell r="FJ15431" t="str">
            <v>Bedrooms</v>
          </cell>
          <cell r="FK15431" t="str">
            <v>EISAnqnx</v>
          </cell>
          <cell r="FL15431">
            <v>228514.56</v>
          </cell>
        </row>
        <row r="15432">
          <cell r="FI15432" t="str">
            <v>WA</v>
          </cell>
          <cell r="FJ15432" t="str">
            <v>Bedrooms</v>
          </cell>
          <cell r="FK15432" t="str">
            <v>EISAq</v>
          </cell>
          <cell r="FL15432">
            <v>85692.96</v>
          </cell>
        </row>
        <row r="15433">
          <cell r="FI15433" t="str">
            <v>WA</v>
          </cell>
          <cell r="FJ15433" t="str">
            <v>Bedrooms</v>
          </cell>
          <cell r="FK15433" t="str">
            <v>EISAx</v>
          </cell>
          <cell r="FL15433">
            <v>266600.32000000001</v>
          </cell>
        </row>
        <row r="15434">
          <cell r="FI15434" t="str">
            <v>WA</v>
          </cell>
          <cell r="FJ15434" t="str">
            <v>Exterior</v>
          </cell>
          <cell r="FK15434" t="str">
            <v>EISAq</v>
          </cell>
          <cell r="FL15434">
            <v>142821.6</v>
          </cell>
        </row>
        <row r="15435">
          <cell r="FI15435" t="str">
            <v>WA</v>
          </cell>
          <cell r="FJ15435" t="str">
            <v>Garage</v>
          </cell>
          <cell r="FK15435" t="str">
            <v>EISAnqnx</v>
          </cell>
          <cell r="FL15435">
            <v>114257.28</v>
          </cell>
        </row>
        <row r="15436">
          <cell r="FI15436" t="str">
            <v>WA</v>
          </cell>
          <cell r="FJ15436" t="str">
            <v>Garage</v>
          </cell>
          <cell r="FK15436" t="str">
            <v>EISAq</v>
          </cell>
          <cell r="FL15436">
            <v>180907.36000000002</v>
          </cell>
        </row>
        <row r="15437">
          <cell r="FI15437" t="str">
            <v>WA</v>
          </cell>
          <cell r="FJ15437" t="str">
            <v>Kitchen</v>
          </cell>
          <cell r="FK15437" t="str">
            <v>EISAnqnx</v>
          </cell>
          <cell r="FL15437">
            <v>76171.520000000004</v>
          </cell>
        </row>
        <row r="15438">
          <cell r="FI15438" t="str">
            <v>WA</v>
          </cell>
          <cell r="FJ15438" t="str">
            <v>Kitchen</v>
          </cell>
          <cell r="FK15438" t="str">
            <v>EISAq</v>
          </cell>
          <cell r="FL15438">
            <v>41894.336000000003</v>
          </cell>
        </row>
        <row r="15439">
          <cell r="FI15439" t="str">
            <v>WA</v>
          </cell>
          <cell r="FJ15439" t="str">
            <v>Kitchen</v>
          </cell>
          <cell r="FK15439" t="str">
            <v>EISAx</v>
          </cell>
          <cell r="FL15439">
            <v>618893.6</v>
          </cell>
        </row>
        <row r="15440">
          <cell r="FI15440" t="str">
            <v>WA</v>
          </cell>
          <cell r="FJ15440" t="str">
            <v>Living Room/Family Room</v>
          </cell>
          <cell r="FK15440" t="str">
            <v>EISAnqnx</v>
          </cell>
          <cell r="FL15440">
            <v>685543.68</v>
          </cell>
        </row>
        <row r="15441">
          <cell r="FI15441" t="str">
            <v>WA</v>
          </cell>
          <cell r="FJ15441" t="str">
            <v>Living Room/Family Room</v>
          </cell>
          <cell r="FK15441" t="str">
            <v>EISAx</v>
          </cell>
          <cell r="FL15441">
            <v>1247308.6399999999</v>
          </cell>
        </row>
        <row r="15442">
          <cell r="FI15442" t="str">
            <v>WA</v>
          </cell>
          <cell r="FJ15442" t="str">
            <v>Other</v>
          </cell>
          <cell r="FK15442" t="str">
            <v>EISAnqnx</v>
          </cell>
          <cell r="FL15442">
            <v>837886.72</v>
          </cell>
        </row>
        <row r="15443">
          <cell r="FI15443" t="str">
            <v>WA</v>
          </cell>
          <cell r="FJ15443" t="str">
            <v>Other</v>
          </cell>
          <cell r="FK15443" t="str">
            <v>EISAq</v>
          </cell>
          <cell r="FL15443">
            <v>28564.32</v>
          </cell>
        </row>
        <row r="15444">
          <cell r="FI15444" t="str">
            <v>WA</v>
          </cell>
          <cell r="FJ15444" t="str">
            <v>Other</v>
          </cell>
          <cell r="FK15444" t="str">
            <v>EISAx</v>
          </cell>
          <cell r="FL15444">
            <v>676022.24</v>
          </cell>
        </row>
        <row r="15445">
          <cell r="FI15445" t="str">
            <v>OR</v>
          </cell>
          <cell r="FJ15445" t="str">
            <v>Bathroom</v>
          </cell>
          <cell r="FK15445" t="str">
            <v>EISAnqnx</v>
          </cell>
          <cell r="FL15445">
            <v>1540638.72</v>
          </cell>
        </row>
        <row r="15446">
          <cell r="FI15446" t="str">
            <v>OR</v>
          </cell>
          <cell r="FJ15446" t="str">
            <v>Bedrooms</v>
          </cell>
          <cell r="FK15446" t="str">
            <v>EISAnqnx</v>
          </cell>
          <cell r="FL15446">
            <v>6162554.8799999999</v>
          </cell>
        </row>
        <row r="15447">
          <cell r="FI15447" t="str">
            <v>OR</v>
          </cell>
          <cell r="FJ15447" t="str">
            <v>Bedrooms</v>
          </cell>
          <cell r="FK15447" t="str">
            <v>EISAq</v>
          </cell>
          <cell r="FL15447">
            <v>641932.79999999993</v>
          </cell>
        </row>
        <row r="15448">
          <cell r="FI15448" t="str">
            <v>OR</v>
          </cell>
          <cell r="FJ15448" t="str">
            <v>Exterior</v>
          </cell>
          <cell r="FK15448" t="str">
            <v>EISAq</v>
          </cell>
          <cell r="FL15448">
            <v>256773.12</v>
          </cell>
        </row>
        <row r="15449">
          <cell r="FI15449" t="str">
            <v>OR</v>
          </cell>
          <cell r="FJ15449" t="str">
            <v>Garage</v>
          </cell>
          <cell r="FK15449" t="str">
            <v>EISAq</v>
          </cell>
          <cell r="FL15449">
            <v>2738913.2799999998</v>
          </cell>
        </row>
        <row r="15450">
          <cell r="FI15450" t="str">
            <v>OR</v>
          </cell>
          <cell r="FJ15450" t="str">
            <v>Kitchen</v>
          </cell>
          <cell r="FK15450" t="str">
            <v>EISAnqnx</v>
          </cell>
          <cell r="FL15450">
            <v>2054184.96</v>
          </cell>
        </row>
        <row r="15451">
          <cell r="FI15451" t="str">
            <v>OR</v>
          </cell>
          <cell r="FJ15451" t="str">
            <v>Kitchen</v>
          </cell>
          <cell r="FK15451" t="str">
            <v>EISAq</v>
          </cell>
          <cell r="FL15451">
            <v>171182.07999999999</v>
          </cell>
        </row>
        <row r="15452">
          <cell r="FI15452" t="str">
            <v>OR</v>
          </cell>
          <cell r="FJ15452" t="str">
            <v>Living Room/Family Room</v>
          </cell>
          <cell r="FK15452" t="str">
            <v>EISAnqnx</v>
          </cell>
          <cell r="FL15452">
            <v>2567731.1999999997</v>
          </cell>
        </row>
        <row r="15453">
          <cell r="FI15453" t="str">
            <v>OR</v>
          </cell>
          <cell r="FJ15453" t="str">
            <v>Living Room/Family Room</v>
          </cell>
          <cell r="FK15453" t="str">
            <v>EISAq</v>
          </cell>
          <cell r="FL15453">
            <v>898705.91999999993</v>
          </cell>
        </row>
        <row r="15454">
          <cell r="FI15454" t="str">
            <v>OR</v>
          </cell>
          <cell r="FJ15454" t="str">
            <v>Other</v>
          </cell>
          <cell r="FK15454" t="str">
            <v>EISAnqnx</v>
          </cell>
          <cell r="FL15454">
            <v>5691804.1599999992</v>
          </cell>
        </row>
        <row r="15455">
          <cell r="FI15455" t="str">
            <v>OR</v>
          </cell>
          <cell r="FJ15455" t="str">
            <v>Other</v>
          </cell>
          <cell r="FK15455" t="str">
            <v>EISAq</v>
          </cell>
          <cell r="FL15455">
            <v>1095565.3119999999</v>
          </cell>
        </row>
        <row r="15456">
          <cell r="FI15456" t="str">
            <v>MT</v>
          </cell>
          <cell r="FJ15456" t="str">
            <v>Bathroom</v>
          </cell>
          <cell r="FK15456" t="str">
            <v>EISAnqnx</v>
          </cell>
          <cell r="FL15456">
            <v>858509.25000000012</v>
          </cell>
        </row>
        <row r="15457">
          <cell r="FI15457" t="str">
            <v>MT</v>
          </cell>
          <cell r="FJ15457" t="str">
            <v>Bathroom</v>
          </cell>
          <cell r="FK15457" t="str">
            <v>EISAq</v>
          </cell>
          <cell r="FL15457">
            <v>91574.32</v>
          </cell>
        </row>
        <row r="15458">
          <cell r="FI15458" t="str">
            <v>MT</v>
          </cell>
          <cell r="FJ15458" t="str">
            <v>Bedrooms</v>
          </cell>
          <cell r="FK15458" t="str">
            <v>EISAnqnx</v>
          </cell>
          <cell r="FL15458">
            <v>434978.02</v>
          </cell>
        </row>
        <row r="15459">
          <cell r="FI15459" t="str">
            <v>MT</v>
          </cell>
          <cell r="FJ15459" t="str">
            <v>Bedrooms</v>
          </cell>
          <cell r="FK15459" t="str">
            <v>EISAq</v>
          </cell>
          <cell r="FL15459">
            <v>183148.64</v>
          </cell>
        </row>
        <row r="15460">
          <cell r="FI15460" t="str">
            <v>MT</v>
          </cell>
          <cell r="FJ15460" t="str">
            <v>Bedrooms</v>
          </cell>
          <cell r="FK15460" t="str">
            <v>EISAx</v>
          </cell>
          <cell r="FL15460">
            <v>137361.48000000001</v>
          </cell>
        </row>
        <row r="15461">
          <cell r="FI15461" t="str">
            <v>MT</v>
          </cell>
          <cell r="FJ15461" t="str">
            <v>Exterior</v>
          </cell>
          <cell r="FK15461" t="str">
            <v>EISAnqnx</v>
          </cell>
          <cell r="FL15461">
            <v>824168.88000000012</v>
          </cell>
        </row>
        <row r="15462">
          <cell r="FI15462" t="str">
            <v>MT</v>
          </cell>
          <cell r="FJ15462" t="str">
            <v>Garage</v>
          </cell>
          <cell r="FK15462" t="str">
            <v>EISAnqnx</v>
          </cell>
          <cell r="FL15462">
            <v>68680.740000000005</v>
          </cell>
        </row>
        <row r="15463">
          <cell r="FI15463" t="str">
            <v>MT</v>
          </cell>
          <cell r="FJ15463" t="str">
            <v>Garage</v>
          </cell>
          <cell r="FK15463" t="str">
            <v>EISAq</v>
          </cell>
          <cell r="FL15463">
            <v>17170.185000000001</v>
          </cell>
        </row>
        <row r="15464">
          <cell r="FI15464" t="str">
            <v>MT</v>
          </cell>
          <cell r="FJ15464" t="str">
            <v>Living Room/Family Room</v>
          </cell>
          <cell r="FK15464" t="str">
            <v>EISAnqnx</v>
          </cell>
          <cell r="FL15464">
            <v>1098891.8400000001</v>
          </cell>
        </row>
        <row r="15465">
          <cell r="FI15465" t="str">
            <v>MT</v>
          </cell>
          <cell r="FJ15465" t="str">
            <v>Living Room/Family Room</v>
          </cell>
          <cell r="FK15465" t="str">
            <v>EISAq</v>
          </cell>
          <cell r="FL15465">
            <v>366297.28</v>
          </cell>
        </row>
        <row r="15466">
          <cell r="FI15466" t="str">
            <v>MT</v>
          </cell>
          <cell r="FJ15466" t="str">
            <v>Other</v>
          </cell>
          <cell r="FK15466" t="str">
            <v>EISAnqnx</v>
          </cell>
          <cell r="FL15466">
            <v>349127.09500000003</v>
          </cell>
        </row>
        <row r="15467">
          <cell r="FI15467" t="str">
            <v>MT</v>
          </cell>
          <cell r="FJ15467" t="str">
            <v>Other</v>
          </cell>
          <cell r="FK15467" t="str">
            <v>EISAq</v>
          </cell>
          <cell r="FL15467">
            <v>91574.32</v>
          </cell>
        </row>
        <row r="15468">
          <cell r="FI15468" t="str">
            <v>MT</v>
          </cell>
          <cell r="FJ15468" t="str">
            <v>Other</v>
          </cell>
          <cell r="FK15468" t="str">
            <v>EISAx</v>
          </cell>
          <cell r="FL15468">
            <v>114467.90000000001</v>
          </cell>
        </row>
        <row r="15469">
          <cell r="FI15469" t="str">
            <v>ID</v>
          </cell>
          <cell r="FJ15469" t="str">
            <v>Bathroom</v>
          </cell>
          <cell r="FK15469" t="str">
            <v>EISAq</v>
          </cell>
          <cell r="FL15469">
            <v>454291.68</v>
          </cell>
        </row>
        <row r="15470">
          <cell r="FI15470" t="str">
            <v>ID</v>
          </cell>
          <cell r="FJ15470" t="str">
            <v>Bedrooms</v>
          </cell>
          <cell r="FK15470" t="str">
            <v>EISAnqnx</v>
          </cell>
          <cell r="FL15470">
            <v>454291.68</v>
          </cell>
        </row>
        <row r="15471">
          <cell r="FI15471" t="str">
            <v>ID</v>
          </cell>
          <cell r="FJ15471" t="str">
            <v>Bedrooms</v>
          </cell>
          <cell r="FK15471" t="str">
            <v>EISAq</v>
          </cell>
          <cell r="FL15471">
            <v>564078.83600000001</v>
          </cell>
        </row>
        <row r="15472">
          <cell r="FI15472" t="str">
            <v>ID</v>
          </cell>
          <cell r="FJ15472" t="str">
            <v>Exterior</v>
          </cell>
          <cell r="FK15472" t="str">
            <v>EISAq</v>
          </cell>
          <cell r="FL15472">
            <v>26500.348000000002</v>
          </cell>
        </row>
        <row r="15473">
          <cell r="FI15473" t="str">
            <v>ID</v>
          </cell>
          <cell r="FJ15473" t="str">
            <v>Exterior</v>
          </cell>
          <cell r="FK15473" t="str">
            <v>EISAx</v>
          </cell>
          <cell r="FL15473">
            <v>378576.4</v>
          </cell>
        </row>
        <row r="15474">
          <cell r="FI15474" t="str">
            <v>ID</v>
          </cell>
          <cell r="FJ15474" t="str">
            <v>Garage</v>
          </cell>
          <cell r="FK15474" t="str">
            <v>EISAq</v>
          </cell>
          <cell r="FL15474">
            <v>242288.89600000001</v>
          </cell>
        </row>
        <row r="15475">
          <cell r="FI15475" t="str">
            <v>ID</v>
          </cell>
          <cell r="FJ15475" t="str">
            <v>Kitchen</v>
          </cell>
          <cell r="FK15475" t="str">
            <v>EISAq</v>
          </cell>
          <cell r="FL15475">
            <v>412648.27600000001</v>
          </cell>
        </row>
        <row r="15476">
          <cell r="FI15476" t="str">
            <v>ID</v>
          </cell>
          <cell r="FJ15476" t="str">
            <v>Living Room/Family Room</v>
          </cell>
          <cell r="FK15476" t="str">
            <v>EISAq</v>
          </cell>
          <cell r="FL15476">
            <v>707937.86800000002</v>
          </cell>
        </row>
        <row r="15477">
          <cell r="FI15477" t="str">
            <v>ID</v>
          </cell>
          <cell r="FJ15477" t="str">
            <v>Living Room/Family Room</v>
          </cell>
          <cell r="FK15477" t="str">
            <v>EISAx</v>
          </cell>
          <cell r="FL15477">
            <v>2233600.7600000002</v>
          </cell>
        </row>
        <row r="15478">
          <cell r="FI15478" t="str">
            <v>ID</v>
          </cell>
          <cell r="FJ15478" t="str">
            <v>Other</v>
          </cell>
          <cell r="FK15478" t="str">
            <v>EISAnqnx</v>
          </cell>
          <cell r="FL15478">
            <v>227145.84</v>
          </cell>
        </row>
        <row r="15479">
          <cell r="FI15479" t="str">
            <v>ID</v>
          </cell>
          <cell r="FJ15479" t="str">
            <v>Other</v>
          </cell>
          <cell r="FK15479" t="str">
            <v>EISAq</v>
          </cell>
          <cell r="FL15479">
            <v>1302302.8160000001</v>
          </cell>
        </row>
        <row r="15480">
          <cell r="FI15480" t="str">
            <v>ID</v>
          </cell>
          <cell r="FJ15480" t="str">
            <v>Other</v>
          </cell>
          <cell r="FK15480" t="str">
            <v>EISAx</v>
          </cell>
          <cell r="FL15480">
            <v>605722.24</v>
          </cell>
        </row>
        <row r="15481">
          <cell r="FI15481" t="str">
            <v>WA</v>
          </cell>
          <cell r="FJ15481" t="str">
            <v>Bathroom</v>
          </cell>
          <cell r="FK15481" t="str">
            <v>EISAnqnx</v>
          </cell>
          <cell r="FL15481">
            <v>3435966.8</v>
          </cell>
        </row>
        <row r="15482">
          <cell r="FI15482" t="str">
            <v>WA</v>
          </cell>
          <cell r="FJ15482" t="str">
            <v>Bathroom</v>
          </cell>
          <cell r="FK15482" t="str">
            <v>EISAq</v>
          </cell>
          <cell r="FL15482">
            <v>736278.6</v>
          </cell>
        </row>
        <row r="15483">
          <cell r="FI15483" t="str">
            <v>WA</v>
          </cell>
          <cell r="FJ15483" t="str">
            <v>Bedrooms</v>
          </cell>
          <cell r="FK15483" t="str">
            <v>EISAnqnx</v>
          </cell>
          <cell r="FL15483">
            <v>7362786</v>
          </cell>
        </row>
        <row r="15484">
          <cell r="FI15484" t="str">
            <v>WA</v>
          </cell>
          <cell r="FJ15484" t="str">
            <v>Bedrooms</v>
          </cell>
          <cell r="FK15484" t="str">
            <v>EISAq</v>
          </cell>
          <cell r="FL15484">
            <v>1840696.5</v>
          </cell>
        </row>
        <row r="15485">
          <cell r="FI15485" t="str">
            <v>WA</v>
          </cell>
          <cell r="FJ15485" t="str">
            <v>Exterior</v>
          </cell>
          <cell r="FK15485" t="str">
            <v>EISAnqnx</v>
          </cell>
          <cell r="FL15485">
            <v>2945114.4</v>
          </cell>
        </row>
        <row r="15486">
          <cell r="FI15486" t="str">
            <v>WA</v>
          </cell>
          <cell r="FJ15486" t="str">
            <v>Exterior</v>
          </cell>
          <cell r="FK15486" t="str">
            <v>EISAq</v>
          </cell>
          <cell r="FL15486">
            <v>736278.6</v>
          </cell>
        </row>
        <row r="15487">
          <cell r="FI15487" t="str">
            <v>WA</v>
          </cell>
          <cell r="FJ15487" t="str">
            <v>Garage</v>
          </cell>
          <cell r="FK15487" t="str">
            <v>EISAnqnx</v>
          </cell>
          <cell r="FL15487">
            <v>736278.6</v>
          </cell>
        </row>
        <row r="15488">
          <cell r="FI15488" t="str">
            <v>WA</v>
          </cell>
          <cell r="FJ15488" t="str">
            <v>Garage</v>
          </cell>
          <cell r="FK15488" t="str">
            <v>EISAq</v>
          </cell>
          <cell r="FL15488">
            <v>981704.79999999993</v>
          </cell>
        </row>
        <row r="15489">
          <cell r="FI15489" t="str">
            <v>WA</v>
          </cell>
          <cell r="FJ15489" t="str">
            <v>Garage</v>
          </cell>
          <cell r="FK15489" t="str">
            <v>EISAx</v>
          </cell>
          <cell r="FL15489">
            <v>1595270.3</v>
          </cell>
        </row>
        <row r="15490">
          <cell r="FI15490" t="str">
            <v>WA</v>
          </cell>
          <cell r="FJ15490" t="str">
            <v>Kitchen</v>
          </cell>
          <cell r="FK15490" t="str">
            <v>EISAnqnx</v>
          </cell>
          <cell r="FL15490">
            <v>1227131</v>
          </cell>
        </row>
        <row r="15491">
          <cell r="FI15491" t="str">
            <v>WA</v>
          </cell>
          <cell r="FJ15491" t="str">
            <v>Kitchen</v>
          </cell>
          <cell r="FK15491" t="str">
            <v>EISAq</v>
          </cell>
          <cell r="FL15491">
            <v>981704.79999999993</v>
          </cell>
        </row>
        <row r="15492">
          <cell r="FI15492" t="str">
            <v>WA</v>
          </cell>
          <cell r="FJ15492" t="str">
            <v>Living Room/Family Room</v>
          </cell>
          <cell r="FK15492" t="str">
            <v>EISAq</v>
          </cell>
          <cell r="FL15492">
            <v>1104417.8999999999</v>
          </cell>
        </row>
        <row r="15493">
          <cell r="FI15493" t="str">
            <v>WA</v>
          </cell>
          <cell r="FJ15493" t="str">
            <v>Other</v>
          </cell>
          <cell r="FK15493" t="str">
            <v>EISAnqnx</v>
          </cell>
          <cell r="FL15493">
            <v>736278.6</v>
          </cell>
        </row>
        <row r="15494">
          <cell r="FI15494" t="str">
            <v>WA</v>
          </cell>
          <cell r="FJ15494" t="str">
            <v>Other</v>
          </cell>
          <cell r="FK15494" t="str">
            <v>EISAq</v>
          </cell>
          <cell r="FL15494">
            <v>3251897.15</v>
          </cell>
        </row>
        <row r="15495">
          <cell r="FI15495" t="str">
            <v>WA</v>
          </cell>
          <cell r="FJ15495" t="str">
            <v>Bathroom</v>
          </cell>
          <cell r="FK15495" t="str">
            <v>EISAnqnx</v>
          </cell>
          <cell r="FL15495">
            <v>1333001.6000000001</v>
          </cell>
        </row>
        <row r="15496">
          <cell r="FI15496" t="str">
            <v>WA</v>
          </cell>
          <cell r="FJ15496" t="str">
            <v>Bathroom</v>
          </cell>
          <cell r="FK15496" t="str">
            <v>EISAx</v>
          </cell>
          <cell r="FL15496">
            <v>342771.84</v>
          </cell>
        </row>
        <row r="15497">
          <cell r="FI15497" t="str">
            <v>WA</v>
          </cell>
          <cell r="FJ15497" t="str">
            <v>Bedrooms</v>
          </cell>
          <cell r="FK15497" t="str">
            <v>EISAnqnx</v>
          </cell>
          <cell r="FL15497">
            <v>799800.96</v>
          </cell>
        </row>
        <row r="15498">
          <cell r="FI15498" t="str">
            <v>WA</v>
          </cell>
          <cell r="FJ15498" t="str">
            <v>Bedrooms</v>
          </cell>
          <cell r="FK15498" t="str">
            <v>EISAq</v>
          </cell>
          <cell r="FL15498">
            <v>57128.639999999999</v>
          </cell>
        </row>
        <row r="15499">
          <cell r="FI15499" t="str">
            <v>WA</v>
          </cell>
          <cell r="FJ15499" t="str">
            <v>Bedrooms</v>
          </cell>
          <cell r="FK15499" t="str">
            <v>EISAx</v>
          </cell>
          <cell r="FL15499">
            <v>533200.64000000001</v>
          </cell>
        </row>
        <row r="15500">
          <cell r="FI15500" t="str">
            <v>WA</v>
          </cell>
          <cell r="FJ15500" t="str">
            <v>Exterior</v>
          </cell>
          <cell r="FK15500" t="str">
            <v>EISAx</v>
          </cell>
          <cell r="FL15500">
            <v>1399651.68</v>
          </cell>
        </row>
        <row r="15501">
          <cell r="FI15501" t="str">
            <v>WA</v>
          </cell>
          <cell r="FJ15501" t="str">
            <v>Garage</v>
          </cell>
          <cell r="FK15501" t="str">
            <v>EISAnqnx</v>
          </cell>
          <cell r="FL15501">
            <v>914058.23999999999</v>
          </cell>
        </row>
        <row r="15502">
          <cell r="FI15502" t="str">
            <v>WA</v>
          </cell>
          <cell r="FJ15502" t="str">
            <v>Kitchen</v>
          </cell>
          <cell r="FK15502" t="str">
            <v>EISAnqnx</v>
          </cell>
          <cell r="FL15502">
            <v>952144</v>
          </cell>
        </row>
        <row r="15503">
          <cell r="FI15503" t="str">
            <v>WA</v>
          </cell>
          <cell r="FJ15503" t="str">
            <v>Kitchen</v>
          </cell>
          <cell r="FK15503" t="str">
            <v>EISAx</v>
          </cell>
          <cell r="FL15503">
            <v>457029.12</v>
          </cell>
        </row>
        <row r="15504">
          <cell r="FI15504" t="str">
            <v>WA</v>
          </cell>
          <cell r="FJ15504" t="str">
            <v>Living Room/Family Room</v>
          </cell>
          <cell r="FK15504" t="str">
            <v>EISAnqnx</v>
          </cell>
          <cell r="FL15504">
            <v>457029.12</v>
          </cell>
        </row>
        <row r="15505">
          <cell r="FI15505" t="str">
            <v>WA</v>
          </cell>
          <cell r="FJ15505" t="str">
            <v>Living Room/Family Room</v>
          </cell>
          <cell r="FK15505" t="str">
            <v>EISAq</v>
          </cell>
          <cell r="FL15505">
            <v>85692.96</v>
          </cell>
        </row>
        <row r="15506">
          <cell r="FI15506" t="str">
            <v>WA</v>
          </cell>
          <cell r="FJ15506" t="str">
            <v>Living Room/Family Room</v>
          </cell>
          <cell r="FK15506" t="str">
            <v>EISAx</v>
          </cell>
          <cell r="FL15506">
            <v>1485344.64</v>
          </cell>
        </row>
        <row r="15507">
          <cell r="FI15507" t="str">
            <v>WA</v>
          </cell>
          <cell r="FJ15507" t="str">
            <v>Other</v>
          </cell>
          <cell r="FK15507" t="str">
            <v>EISAnqnx</v>
          </cell>
          <cell r="FL15507">
            <v>1485344.64</v>
          </cell>
        </row>
        <row r="15508">
          <cell r="FI15508" t="str">
            <v>WA</v>
          </cell>
          <cell r="FJ15508" t="str">
            <v>Other</v>
          </cell>
          <cell r="FK15508" t="str">
            <v>EISAx</v>
          </cell>
          <cell r="FL15508">
            <v>228514.56</v>
          </cell>
        </row>
        <row r="15509">
          <cell r="FI15509" t="str">
            <v>OR</v>
          </cell>
          <cell r="FJ15509" t="str">
            <v>Bathroom</v>
          </cell>
          <cell r="FK15509" t="str">
            <v>EISAnqnx</v>
          </cell>
          <cell r="FL15509">
            <v>1161138.24</v>
          </cell>
        </row>
        <row r="15510">
          <cell r="FI15510" t="str">
            <v>OR</v>
          </cell>
          <cell r="FJ15510" t="str">
            <v>Bathroom</v>
          </cell>
          <cell r="FK15510" t="str">
            <v>EISAq</v>
          </cell>
          <cell r="FL15510">
            <v>45155.376000000004</v>
          </cell>
        </row>
        <row r="15511">
          <cell r="FI15511" t="str">
            <v>OR</v>
          </cell>
          <cell r="FJ15511" t="str">
            <v>Bedrooms</v>
          </cell>
          <cell r="FK15511" t="str">
            <v>EISAq</v>
          </cell>
          <cell r="FL15511">
            <v>187072.272</v>
          </cell>
        </row>
        <row r="15512">
          <cell r="FI15512" t="str">
            <v>OR</v>
          </cell>
          <cell r="FJ15512" t="str">
            <v>Bedrooms</v>
          </cell>
          <cell r="FK15512" t="str">
            <v>EISAx</v>
          </cell>
          <cell r="FL15512">
            <v>161269.20000000001</v>
          </cell>
        </row>
        <row r="15513">
          <cell r="FI15513" t="str">
            <v>OR</v>
          </cell>
          <cell r="FJ15513" t="str">
            <v>Exterior</v>
          </cell>
          <cell r="FK15513" t="str">
            <v>EISAnqnx</v>
          </cell>
          <cell r="FL15513">
            <v>1161138.24</v>
          </cell>
        </row>
        <row r="15514">
          <cell r="FI15514" t="str">
            <v>OR</v>
          </cell>
          <cell r="FJ15514" t="str">
            <v>Garage</v>
          </cell>
          <cell r="FK15514" t="str">
            <v>EISAq</v>
          </cell>
          <cell r="FL15514">
            <v>361243.00800000003</v>
          </cell>
        </row>
        <row r="15515">
          <cell r="FI15515" t="str">
            <v>OR</v>
          </cell>
          <cell r="FJ15515" t="str">
            <v>Kitchen</v>
          </cell>
          <cell r="FK15515" t="str">
            <v>EISAq</v>
          </cell>
          <cell r="FL15515">
            <v>190297.65599999999</v>
          </cell>
        </row>
        <row r="15516">
          <cell r="FI15516" t="str">
            <v>OR</v>
          </cell>
          <cell r="FJ15516" t="str">
            <v>Living Room/Family Room</v>
          </cell>
          <cell r="FK15516" t="str">
            <v>EISAnqnx</v>
          </cell>
          <cell r="FL15516">
            <v>193523.04</v>
          </cell>
        </row>
        <row r="15517">
          <cell r="FI15517" t="str">
            <v>OR</v>
          </cell>
          <cell r="FJ15517" t="str">
            <v>Living Room/Family Room</v>
          </cell>
          <cell r="FK15517" t="str">
            <v>EISAq</v>
          </cell>
          <cell r="FL15517">
            <v>116113.82399999999</v>
          </cell>
        </row>
        <row r="15518">
          <cell r="FI15518" t="str">
            <v>OR</v>
          </cell>
          <cell r="FJ15518" t="str">
            <v>Other</v>
          </cell>
          <cell r="FK15518" t="str">
            <v>EISAq</v>
          </cell>
          <cell r="FL15518">
            <v>162881.89199999999</v>
          </cell>
        </row>
        <row r="15519">
          <cell r="FI15519" t="str">
            <v>OR</v>
          </cell>
          <cell r="FJ15519" t="str">
            <v>Other</v>
          </cell>
          <cell r="FK15519" t="str">
            <v>EISAx</v>
          </cell>
          <cell r="FL15519">
            <v>209649.96</v>
          </cell>
        </row>
        <row r="15520">
          <cell r="FI15520" t="str">
            <v>WA</v>
          </cell>
          <cell r="FJ15520" t="str">
            <v>Bathroom</v>
          </cell>
          <cell r="FK15520" t="str">
            <v>EISAnqnx</v>
          </cell>
          <cell r="FL15520">
            <v>490852.39999999997</v>
          </cell>
        </row>
        <row r="15521">
          <cell r="FI15521" t="str">
            <v>WA</v>
          </cell>
          <cell r="FJ15521" t="str">
            <v>Bathroom</v>
          </cell>
          <cell r="FK15521" t="str">
            <v>EISAx</v>
          </cell>
          <cell r="FL15521">
            <v>4589469.9399999995</v>
          </cell>
        </row>
        <row r="15522">
          <cell r="FI15522" t="str">
            <v>WA</v>
          </cell>
          <cell r="FJ15522" t="str">
            <v>Bedrooms</v>
          </cell>
          <cell r="FK15522" t="str">
            <v>EISAnqnx</v>
          </cell>
          <cell r="FL15522">
            <v>1349844.0999999999</v>
          </cell>
        </row>
        <row r="15523">
          <cell r="FI15523" t="str">
            <v>WA</v>
          </cell>
          <cell r="FJ15523" t="str">
            <v>Bedrooms</v>
          </cell>
          <cell r="FK15523" t="str">
            <v>EISAq</v>
          </cell>
          <cell r="FL15523">
            <v>858991.7</v>
          </cell>
        </row>
        <row r="15524">
          <cell r="FI15524" t="str">
            <v>WA</v>
          </cell>
          <cell r="FJ15524" t="str">
            <v>Bedrooms</v>
          </cell>
          <cell r="FK15524" t="str">
            <v>EISAx</v>
          </cell>
          <cell r="FL15524">
            <v>4417671.5999999996</v>
          </cell>
        </row>
        <row r="15525">
          <cell r="FI15525" t="str">
            <v>WA</v>
          </cell>
          <cell r="FJ15525" t="str">
            <v>Exterior</v>
          </cell>
          <cell r="FK15525" t="str">
            <v>EISAx</v>
          </cell>
          <cell r="FL15525">
            <v>5399376.3999999994</v>
          </cell>
        </row>
        <row r="15526">
          <cell r="FI15526" t="str">
            <v>WA</v>
          </cell>
          <cell r="FJ15526" t="str">
            <v>Garage</v>
          </cell>
          <cell r="FK15526" t="str">
            <v>EISAnqnx</v>
          </cell>
          <cell r="FL15526">
            <v>736278.6</v>
          </cell>
        </row>
        <row r="15527">
          <cell r="FI15527" t="str">
            <v>WA</v>
          </cell>
          <cell r="FJ15527" t="str">
            <v>Kitchen</v>
          </cell>
          <cell r="FK15527" t="str">
            <v>EISAq</v>
          </cell>
          <cell r="FL15527">
            <v>2024766.15</v>
          </cell>
        </row>
        <row r="15528">
          <cell r="FI15528" t="str">
            <v>WA</v>
          </cell>
          <cell r="FJ15528" t="str">
            <v>Kitchen</v>
          </cell>
          <cell r="FK15528" t="str">
            <v>EISAx</v>
          </cell>
          <cell r="FL15528">
            <v>981704.79999999993</v>
          </cell>
        </row>
        <row r="15529">
          <cell r="FI15529" t="str">
            <v>WA</v>
          </cell>
          <cell r="FJ15529" t="str">
            <v>Living Room/Family Room</v>
          </cell>
          <cell r="FK15529" t="str">
            <v>EISAnqnx</v>
          </cell>
          <cell r="FL15529">
            <v>1963409.5999999999</v>
          </cell>
        </row>
        <row r="15530">
          <cell r="FI15530" t="str">
            <v>WA</v>
          </cell>
          <cell r="FJ15530" t="str">
            <v>Living Room/Family Room</v>
          </cell>
          <cell r="FK15530" t="str">
            <v>EISAx</v>
          </cell>
          <cell r="FL15530">
            <v>7362786</v>
          </cell>
        </row>
        <row r="15531">
          <cell r="FI15531" t="str">
            <v>WA</v>
          </cell>
          <cell r="FJ15531" t="str">
            <v>Other</v>
          </cell>
          <cell r="FK15531" t="str">
            <v>EISAnqnx</v>
          </cell>
          <cell r="FL15531">
            <v>4601741.25</v>
          </cell>
        </row>
        <row r="15532">
          <cell r="FI15532" t="str">
            <v>WA</v>
          </cell>
          <cell r="FJ15532" t="str">
            <v>Other</v>
          </cell>
          <cell r="FK15532" t="str">
            <v>EISAq</v>
          </cell>
          <cell r="FL15532">
            <v>8172692.46</v>
          </cell>
        </row>
        <row r="15533">
          <cell r="FI15533" t="str">
            <v>OR</v>
          </cell>
          <cell r="FJ15533" t="str">
            <v>Bathroom</v>
          </cell>
          <cell r="FK15533" t="str">
            <v>EISAnqnx</v>
          </cell>
          <cell r="FL15533">
            <v>580569.12</v>
          </cell>
        </row>
        <row r="15534">
          <cell r="FI15534" t="str">
            <v>OR</v>
          </cell>
          <cell r="FJ15534" t="str">
            <v>Bedrooms</v>
          </cell>
          <cell r="FK15534" t="str">
            <v>EISAnqnx</v>
          </cell>
          <cell r="FL15534">
            <v>645076.80000000005</v>
          </cell>
        </row>
        <row r="15535">
          <cell r="FI15535" t="str">
            <v>OR</v>
          </cell>
          <cell r="FJ15535" t="str">
            <v>Exterior</v>
          </cell>
          <cell r="FK15535" t="str">
            <v>EISAnqnx</v>
          </cell>
          <cell r="FL15535">
            <v>822472.92</v>
          </cell>
        </row>
        <row r="15536">
          <cell r="FI15536" t="str">
            <v>OR</v>
          </cell>
          <cell r="FJ15536" t="str">
            <v>Kitchen</v>
          </cell>
          <cell r="FK15536" t="str">
            <v>EISAnqnx</v>
          </cell>
          <cell r="FL15536">
            <v>193523.04</v>
          </cell>
        </row>
        <row r="15537">
          <cell r="FI15537" t="str">
            <v>OR</v>
          </cell>
          <cell r="FJ15537" t="str">
            <v>Kitchen</v>
          </cell>
          <cell r="FK15537" t="str">
            <v>EISAq</v>
          </cell>
          <cell r="FL15537">
            <v>61282.296000000002</v>
          </cell>
        </row>
        <row r="15538">
          <cell r="FI15538" t="str">
            <v>OR</v>
          </cell>
          <cell r="FJ15538" t="str">
            <v>Kitchen</v>
          </cell>
          <cell r="FK15538" t="str">
            <v>EISAx</v>
          </cell>
          <cell r="FL15538">
            <v>225776.88</v>
          </cell>
        </row>
        <row r="15539">
          <cell r="FI15539" t="str">
            <v>OR</v>
          </cell>
          <cell r="FJ15539" t="str">
            <v>Living Room/Family Room</v>
          </cell>
          <cell r="FK15539" t="str">
            <v>EISAnqnx</v>
          </cell>
          <cell r="FL15539">
            <v>870853.68</v>
          </cell>
        </row>
        <row r="15540">
          <cell r="FI15540" t="str">
            <v>OR</v>
          </cell>
          <cell r="FJ15540" t="str">
            <v>Other</v>
          </cell>
          <cell r="FK15540" t="str">
            <v>EISAq</v>
          </cell>
          <cell r="FL15540">
            <v>145142.28</v>
          </cell>
        </row>
        <row r="15541">
          <cell r="FI15541" t="str">
            <v>OR</v>
          </cell>
          <cell r="FJ15541" t="str">
            <v>Bathroom</v>
          </cell>
          <cell r="FK15541" t="str">
            <v>EISAnqnx</v>
          </cell>
          <cell r="FL15541">
            <v>1112757.48</v>
          </cell>
        </row>
        <row r="15542">
          <cell r="FI15542" t="str">
            <v>OR</v>
          </cell>
          <cell r="FJ15542" t="str">
            <v>Bathroom</v>
          </cell>
          <cell r="FK15542" t="str">
            <v>EISAq</v>
          </cell>
          <cell r="FL15542">
            <v>22577.688000000002</v>
          </cell>
        </row>
        <row r="15543">
          <cell r="FI15543" t="str">
            <v>OR</v>
          </cell>
          <cell r="FJ15543" t="str">
            <v>Bedrooms</v>
          </cell>
          <cell r="FK15543" t="str">
            <v>EISAnqnx</v>
          </cell>
          <cell r="FL15543">
            <v>588632.57999999996</v>
          </cell>
        </row>
        <row r="15544">
          <cell r="FI15544" t="str">
            <v>OR</v>
          </cell>
          <cell r="FJ15544" t="str">
            <v>Bedrooms</v>
          </cell>
          <cell r="FK15544" t="str">
            <v>EISAq</v>
          </cell>
          <cell r="FL15544">
            <v>20964.995999999999</v>
          </cell>
        </row>
        <row r="15545">
          <cell r="FI15545" t="str">
            <v>OR</v>
          </cell>
          <cell r="FJ15545" t="str">
            <v>Bedrooms</v>
          </cell>
          <cell r="FK15545" t="str">
            <v>EISAx</v>
          </cell>
          <cell r="FL15545">
            <v>838599.84</v>
          </cell>
        </row>
        <row r="15546">
          <cell r="FI15546" t="str">
            <v>OR</v>
          </cell>
          <cell r="FJ15546" t="str">
            <v>Exterior</v>
          </cell>
          <cell r="FK15546" t="str">
            <v>EISAnqnx</v>
          </cell>
          <cell r="FL15546">
            <v>524124.9</v>
          </cell>
        </row>
        <row r="15547">
          <cell r="FI15547" t="str">
            <v>OR</v>
          </cell>
          <cell r="FJ15547" t="str">
            <v>Exterior</v>
          </cell>
          <cell r="FK15547" t="str">
            <v>EISAx</v>
          </cell>
          <cell r="FL15547">
            <v>1088567.1000000001</v>
          </cell>
        </row>
        <row r="15548">
          <cell r="FI15548" t="str">
            <v>OR</v>
          </cell>
          <cell r="FJ15548" t="str">
            <v>Garage</v>
          </cell>
          <cell r="FK15548" t="str">
            <v>EISAq</v>
          </cell>
          <cell r="FL15548">
            <v>541864.51199999999</v>
          </cell>
        </row>
        <row r="15549">
          <cell r="FI15549" t="str">
            <v>OR</v>
          </cell>
          <cell r="FJ15549" t="str">
            <v>Kitchen</v>
          </cell>
          <cell r="FK15549" t="str">
            <v>EISAx</v>
          </cell>
          <cell r="FL15549">
            <v>943424.82</v>
          </cell>
        </row>
        <row r="15550">
          <cell r="FI15550" t="str">
            <v>OR</v>
          </cell>
          <cell r="FJ15550" t="str">
            <v>Living Room/Family Room</v>
          </cell>
          <cell r="FK15550" t="str">
            <v>EISAnqnx</v>
          </cell>
          <cell r="FL15550">
            <v>709584.48</v>
          </cell>
        </row>
        <row r="15551">
          <cell r="FI15551" t="str">
            <v>OR</v>
          </cell>
          <cell r="FJ15551" t="str">
            <v>Living Room/Family Room</v>
          </cell>
          <cell r="FK15551" t="str">
            <v>EISAx</v>
          </cell>
          <cell r="FL15551">
            <v>483807.6</v>
          </cell>
        </row>
        <row r="15552">
          <cell r="FI15552" t="str">
            <v>OR</v>
          </cell>
          <cell r="FJ15552" t="str">
            <v>Other</v>
          </cell>
          <cell r="FK15552" t="str">
            <v>EISAnqnx</v>
          </cell>
          <cell r="FL15552">
            <v>1717516.98</v>
          </cell>
        </row>
        <row r="15553">
          <cell r="FI15553" t="str">
            <v>OR</v>
          </cell>
          <cell r="FJ15553" t="str">
            <v>Other</v>
          </cell>
          <cell r="FK15553" t="str">
            <v>EISAq</v>
          </cell>
          <cell r="FL15553">
            <v>51606.144</v>
          </cell>
        </row>
        <row r="15554">
          <cell r="FI15554" t="str">
            <v>OR</v>
          </cell>
          <cell r="FJ15554" t="str">
            <v>Bathroom</v>
          </cell>
          <cell r="FK15554" t="str">
            <v>EISAnqnx</v>
          </cell>
          <cell r="FL15554">
            <v>1483676.64</v>
          </cell>
        </row>
        <row r="15555">
          <cell r="FI15555" t="str">
            <v>OR</v>
          </cell>
          <cell r="FJ15555" t="str">
            <v>Bathroom</v>
          </cell>
          <cell r="FK15555" t="str">
            <v>EISAx</v>
          </cell>
          <cell r="FL15555">
            <v>596696.04</v>
          </cell>
        </row>
        <row r="15556">
          <cell r="FI15556" t="str">
            <v>OR</v>
          </cell>
          <cell r="FJ15556" t="str">
            <v>Bedrooms</v>
          </cell>
          <cell r="FK15556" t="str">
            <v>EISAnqnx</v>
          </cell>
          <cell r="FL15556">
            <v>1773961.2</v>
          </cell>
        </row>
        <row r="15557">
          <cell r="FI15557" t="str">
            <v>OR</v>
          </cell>
          <cell r="FJ15557" t="str">
            <v>Exterior</v>
          </cell>
          <cell r="FK15557" t="str">
            <v>EISAnqnx</v>
          </cell>
          <cell r="FL15557">
            <v>580569.12</v>
          </cell>
        </row>
        <row r="15558">
          <cell r="FI15558" t="str">
            <v>OR</v>
          </cell>
          <cell r="FJ15558" t="str">
            <v>Exterior</v>
          </cell>
          <cell r="FK15558" t="str">
            <v>EISAx</v>
          </cell>
          <cell r="FL15558">
            <v>241903.8</v>
          </cell>
        </row>
        <row r="15559">
          <cell r="FI15559" t="str">
            <v>OR</v>
          </cell>
          <cell r="FJ15559" t="str">
            <v>Garage</v>
          </cell>
          <cell r="FK15559" t="str">
            <v>EISAnqnx</v>
          </cell>
          <cell r="FL15559">
            <v>580569.12</v>
          </cell>
        </row>
        <row r="15560">
          <cell r="FI15560" t="str">
            <v>OR</v>
          </cell>
          <cell r="FJ15560" t="str">
            <v>Kitchen</v>
          </cell>
          <cell r="FK15560" t="str">
            <v>EISAnqnx</v>
          </cell>
          <cell r="FL15560">
            <v>290284.56</v>
          </cell>
        </row>
        <row r="15561">
          <cell r="FI15561" t="str">
            <v>OR</v>
          </cell>
          <cell r="FJ15561" t="str">
            <v>Kitchen</v>
          </cell>
          <cell r="FK15561" t="str">
            <v>EISAq</v>
          </cell>
          <cell r="FL15561">
            <v>322538.40000000002</v>
          </cell>
        </row>
        <row r="15562">
          <cell r="FI15562" t="str">
            <v>OR</v>
          </cell>
          <cell r="FJ15562" t="str">
            <v>Living Room/Family Room</v>
          </cell>
          <cell r="FK15562" t="str">
            <v>EISAnqnx</v>
          </cell>
          <cell r="FL15562">
            <v>774092.16</v>
          </cell>
        </row>
        <row r="15563">
          <cell r="FI15563" t="str">
            <v>OR</v>
          </cell>
          <cell r="FJ15563" t="str">
            <v>Living Room/Family Room</v>
          </cell>
          <cell r="FK15563" t="str">
            <v>EISAx</v>
          </cell>
          <cell r="FL15563">
            <v>870853.68</v>
          </cell>
        </row>
        <row r="15564">
          <cell r="FI15564" t="str">
            <v>OR</v>
          </cell>
          <cell r="FJ15564" t="str">
            <v>Other</v>
          </cell>
          <cell r="FK15564" t="str">
            <v>EISAnqnx</v>
          </cell>
          <cell r="FL15564">
            <v>2322276.48</v>
          </cell>
        </row>
        <row r="15565">
          <cell r="FI15565" t="str">
            <v>OR</v>
          </cell>
          <cell r="FJ15565" t="str">
            <v>Other</v>
          </cell>
          <cell r="FK15565" t="str">
            <v>EISAq</v>
          </cell>
          <cell r="FL15565">
            <v>1469162.412</v>
          </cell>
        </row>
        <row r="15566">
          <cell r="FI15566" t="str">
            <v>OR</v>
          </cell>
          <cell r="FJ15566" t="str">
            <v>Other</v>
          </cell>
          <cell r="FK15566" t="str">
            <v>EISAx</v>
          </cell>
          <cell r="FL15566">
            <v>532188.36</v>
          </cell>
        </row>
        <row r="15567">
          <cell r="FI15567" t="str">
            <v>WA</v>
          </cell>
          <cell r="FJ15567" t="str">
            <v>Bathroom</v>
          </cell>
          <cell r="FK15567" t="str">
            <v>EISAnqnx</v>
          </cell>
          <cell r="FL15567">
            <v>2180094</v>
          </cell>
        </row>
        <row r="15568">
          <cell r="FI15568" t="str">
            <v>WA</v>
          </cell>
          <cell r="FJ15568" t="str">
            <v>Bedrooms</v>
          </cell>
          <cell r="FK15568" t="str">
            <v>EISAnqnx</v>
          </cell>
          <cell r="FL15568">
            <v>261611.28</v>
          </cell>
        </row>
        <row r="15569">
          <cell r="FI15569" t="str">
            <v>WA</v>
          </cell>
          <cell r="FJ15569" t="str">
            <v>Bedrooms</v>
          </cell>
          <cell r="FK15569" t="str">
            <v>EISAq</v>
          </cell>
          <cell r="FL15569">
            <v>65402.82</v>
          </cell>
        </row>
        <row r="15570">
          <cell r="FI15570" t="str">
            <v>WA</v>
          </cell>
          <cell r="FJ15570" t="str">
            <v>Bedrooms</v>
          </cell>
          <cell r="FK15570" t="str">
            <v>EISAx</v>
          </cell>
          <cell r="FL15570">
            <v>196208.46</v>
          </cell>
        </row>
        <row r="15571">
          <cell r="FI15571" t="str">
            <v>WA</v>
          </cell>
          <cell r="FJ15571" t="str">
            <v>Exterior</v>
          </cell>
          <cell r="FK15571" t="str">
            <v>EISAx</v>
          </cell>
          <cell r="FL15571">
            <v>1308056.4000000001</v>
          </cell>
        </row>
        <row r="15572">
          <cell r="FI15572" t="str">
            <v>WA</v>
          </cell>
          <cell r="FJ15572" t="str">
            <v>Kitchen</v>
          </cell>
          <cell r="FK15572" t="str">
            <v>EISAnqnx</v>
          </cell>
          <cell r="FL15572">
            <v>784833.84</v>
          </cell>
        </row>
        <row r="15573">
          <cell r="FI15573" t="str">
            <v>WA</v>
          </cell>
          <cell r="FJ15573" t="str">
            <v>Kitchen</v>
          </cell>
          <cell r="FK15573" t="str">
            <v>EISAq</v>
          </cell>
          <cell r="FL15573">
            <v>196208.46</v>
          </cell>
        </row>
        <row r="15574">
          <cell r="FI15574" t="str">
            <v>WA</v>
          </cell>
          <cell r="FJ15574" t="str">
            <v>Living Room/Family Room</v>
          </cell>
          <cell r="FK15574" t="str">
            <v>EISAnqnx</v>
          </cell>
          <cell r="FL15574">
            <v>261611.28</v>
          </cell>
        </row>
        <row r="15575">
          <cell r="FI15575" t="str">
            <v>WA</v>
          </cell>
          <cell r="FJ15575" t="str">
            <v>Living Room/Family Room</v>
          </cell>
          <cell r="FK15575" t="str">
            <v>EISAq</v>
          </cell>
          <cell r="FL15575">
            <v>183127.89600000001</v>
          </cell>
        </row>
        <row r="15576">
          <cell r="FI15576" t="str">
            <v>WA</v>
          </cell>
          <cell r="FJ15576" t="str">
            <v>Other</v>
          </cell>
          <cell r="FK15576" t="str">
            <v>EISAnqnx</v>
          </cell>
          <cell r="FL15576">
            <v>2703316.56</v>
          </cell>
        </row>
        <row r="15577">
          <cell r="FI15577" t="str">
            <v>WA</v>
          </cell>
          <cell r="FJ15577" t="str">
            <v>Other</v>
          </cell>
          <cell r="FK15577" t="str">
            <v>EISAx</v>
          </cell>
          <cell r="FL15577">
            <v>1155449.82</v>
          </cell>
        </row>
        <row r="15578">
          <cell r="FI15578" t="str">
            <v>OR</v>
          </cell>
          <cell r="FJ15578" t="str">
            <v>Bathroom</v>
          </cell>
          <cell r="FK15578" t="str">
            <v>EISAq</v>
          </cell>
          <cell r="FL15578">
            <v>299960.712</v>
          </cell>
        </row>
        <row r="15579">
          <cell r="FI15579" t="str">
            <v>OR</v>
          </cell>
          <cell r="FJ15579" t="str">
            <v>Bathroom</v>
          </cell>
          <cell r="FK15579" t="str">
            <v>EISAx</v>
          </cell>
          <cell r="FL15579">
            <v>967615.2</v>
          </cell>
        </row>
        <row r="15580">
          <cell r="FI15580" t="str">
            <v>OR</v>
          </cell>
          <cell r="FJ15580" t="str">
            <v>Bedrooms</v>
          </cell>
          <cell r="FK15580" t="str">
            <v>EISAnqnx</v>
          </cell>
          <cell r="FL15580">
            <v>282221.09999999998</v>
          </cell>
        </row>
        <row r="15581">
          <cell r="FI15581" t="str">
            <v>OR</v>
          </cell>
          <cell r="FJ15581" t="str">
            <v>Bedrooms</v>
          </cell>
          <cell r="FK15581" t="str">
            <v>EISAq</v>
          </cell>
          <cell r="FL15581">
            <v>251579.95199999999</v>
          </cell>
        </row>
        <row r="15582">
          <cell r="FI15582" t="str">
            <v>OR</v>
          </cell>
          <cell r="FJ15582" t="str">
            <v>Exterior</v>
          </cell>
          <cell r="FK15582" t="str">
            <v>EISAnqnx</v>
          </cell>
          <cell r="FL15582">
            <v>483807.6</v>
          </cell>
        </row>
        <row r="15583">
          <cell r="FI15583" t="str">
            <v>OR</v>
          </cell>
          <cell r="FJ15583" t="str">
            <v>Exterior</v>
          </cell>
          <cell r="FK15583" t="str">
            <v>EISAx</v>
          </cell>
          <cell r="FL15583">
            <v>193523.04</v>
          </cell>
        </row>
        <row r="15584">
          <cell r="FI15584" t="str">
            <v>OR</v>
          </cell>
          <cell r="FJ15584" t="str">
            <v>Garage</v>
          </cell>
          <cell r="FK15584" t="str">
            <v>EISAnqnx</v>
          </cell>
          <cell r="FL15584">
            <v>387046.08</v>
          </cell>
        </row>
        <row r="15585">
          <cell r="FI15585" t="str">
            <v>OR</v>
          </cell>
          <cell r="FJ15585" t="str">
            <v>Garage</v>
          </cell>
          <cell r="FK15585" t="str">
            <v>EISAq</v>
          </cell>
          <cell r="FL15585">
            <v>645076.80000000005</v>
          </cell>
        </row>
        <row r="15586">
          <cell r="FI15586" t="str">
            <v>OR</v>
          </cell>
          <cell r="FJ15586" t="str">
            <v>Kitchen</v>
          </cell>
          <cell r="FK15586" t="str">
            <v>EISAnqnx</v>
          </cell>
          <cell r="FL15586">
            <v>120951.9</v>
          </cell>
        </row>
        <row r="15587">
          <cell r="FI15587" t="str">
            <v>OR</v>
          </cell>
          <cell r="FJ15587" t="str">
            <v>Kitchen</v>
          </cell>
          <cell r="FK15587" t="str">
            <v>EISAq</v>
          </cell>
          <cell r="FL15587">
            <v>578956.42799999996</v>
          </cell>
        </row>
        <row r="15588">
          <cell r="FI15588" t="str">
            <v>OR</v>
          </cell>
          <cell r="FJ15588" t="str">
            <v>Kitchen</v>
          </cell>
          <cell r="FK15588" t="str">
            <v>EISAx</v>
          </cell>
          <cell r="FL15588">
            <v>387046.08</v>
          </cell>
        </row>
        <row r="15589">
          <cell r="FI15589" t="str">
            <v>OR</v>
          </cell>
          <cell r="FJ15589" t="str">
            <v>Living Room/Family Room</v>
          </cell>
          <cell r="FK15589" t="str">
            <v>EISAq</v>
          </cell>
          <cell r="FL15589">
            <v>335439.93599999999</v>
          </cell>
        </row>
        <row r="15590">
          <cell r="FI15590" t="str">
            <v>OR</v>
          </cell>
          <cell r="FJ15590" t="str">
            <v>Other</v>
          </cell>
          <cell r="FK15590" t="str">
            <v>EISAq</v>
          </cell>
          <cell r="FL15590">
            <v>170945.35200000001</v>
          </cell>
        </row>
        <row r="15591">
          <cell r="FI15591" t="str">
            <v>MT</v>
          </cell>
          <cell r="FJ15591" t="str">
            <v>Bathroom</v>
          </cell>
          <cell r="FK15591" t="str">
            <v>EISAnqnx</v>
          </cell>
          <cell r="FL15591">
            <v>68680.740000000005</v>
          </cell>
        </row>
        <row r="15592">
          <cell r="FI15592" t="str">
            <v>MT</v>
          </cell>
          <cell r="FJ15592" t="str">
            <v>Bathroom</v>
          </cell>
          <cell r="FK15592" t="str">
            <v>EISAq</v>
          </cell>
          <cell r="FL15592">
            <v>75548.814000000013</v>
          </cell>
        </row>
        <row r="15593">
          <cell r="FI15593" t="str">
            <v>MT</v>
          </cell>
          <cell r="FJ15593" t="str">
            <v>Bedrooms</v>
          </cell>
          <cell r="FK15593" t="str">
            <v>EISAnqnx</v>
          </cell>
          <cell r="FL15593">
            <v>469318.39</v>
          </cell>
        </row>
        <row r="15594">
          <cell r="FI15594" t="str">
            <v>MT</v>
          </cell>
          <cell r="FJ15594" t="str">
            <v>Bedrooms</v>
          </cell>
          <cell r="FK15594" t="str">
            <v>EISAq</v>
          </cell>
          <cell r="FL15594">
            <v>119046.61600000001</v>
          </cell>
        </row>
        <row r="15595">
          <cell r="FI15595" t="str">
            <v>MT</v>
          </cell>
          <cell r="FJ15595" t="str">
            <v>Bedrooms</v>
          </cell>
          <cell r="FK15595" t="str">
            <v>EISAx</v>
          </cell>
          <cell r="FL15595">
            <v>658190.42500000005</v>
          </cell>
        </row>
        <row r="15596">
          <cell r="FI15596" t="str">
            <v>MT</v>
          </cell>
          <cell r="FJ15596" t="str">
            <v>Exterior</v>
          </cell>
          <cell r="FK15596" t="str">
            <v>EISAnqnx</v>
          </cell>
          <cell r="FL15596">
            <v>297616.54000000004</v>
          </cell>
        </row>
        <row r="15597">
          <cell r="FI15597" t="str">
            <v>MT</v>
          </cell>
          <cell r="FJ15597" t="str">
            <v>Exterior</v>
          </cell>
          <cell r="FK15597" t="str">
            <v>EISAq</v>
          </cell>
          <cell r="FL15597">
            <v>50365.876000000004</v>
          </cell>
        </row>
        <row r="15598">
          <cell r="FI15598" t="str">
            <v>MT</v>
          </cell>
          <cell r="FJ15598" t="str">
            <v>Garage</v>
          </cell>
          <cell r="FK15598" t="str">
            <v>EISAq</v>
          </cell>
          <cell r="FL15598">
            <v>135072.122</v>
          </cell>
        </row>
        <row r="15599">
          <cell r="FI15599" t="str">
            <v>MT</v>
          </cell>
          <cell r="FJ15599" t="str">
            <v>Kitchen</v>
          </cell>
          <cell r="FK15599" t="str">
            <v>EISAnqnx</v>
          </cell>
          <cell r="FL15599">
            <v>160255.06</v>
          </cell>
        </row>
        <row r="15600">
          <cell r="FI15600" t="str">
            <v>MT</v>
          </cell>
          <cell r="FJ15600" t="str">
            <v>Kitchen</v>
          </cell>
          <cell r="FK15600" t="str">
            <v>EISAq</v>
          </cell>
          <cell r="FL15600">
            <v>154531.66500000001</v>
          </cell>
        </row>
        <row r="15601">
          <cell r="FI15601" t="str">
            <v>MT</v>
          </cell>
          <cell r="FJ15601" t="str">
            <v>Living Room/Family Room</v>
          </cell>
          <cell r="FK15601" t="str">
            <v>EISAnqnx</v>
          </cell>
          <cell r="FL15601">
            <v>286169.75</v>
          </cell>
        </row>
        <row r="15602">
          <cell r="FI15602" t="str">
            <v>MT</v>
          </cell>
          <cell r="FJ15602" t="str">
            <v>Living Room/Family Room</v>
          </cell>
          <cell r="FK15602" t="str">
            <v>EISAq</v>
          </cell>
          <cell r="FL15602">
            <v>160255.06</v>
          </cell>
        </row>
        <row r="15603">
          <cell r="FI15603" t="str">
            <v>MT</v>
          </cell>
          <cell r="FJ15603" t="str">
            <v>Living Room/Family Room</v>
          </cell>
          <cell r="FK15603" t="str">
            <v>EISAx</v>
          </cell>
          <cell r="FL15603">
            <v>1064551.47</v>
          </cell>
        </row>
        <row r="15604">
          <cell r="FI15604" t="str">
            <v>MT</v>
          </cell>
          <cell r="FJ15604" t="str">
            <v>Other</v>
          </cell>
          <cell r="FK15604" t="str">
            <v>EISAnqnx</v>
          </cell>
          <cell r="FL15604">
            <v>400637.65</v>
          </cell>
        </row>
        <row r="15605">
          <cell r="FI15605" t="str">
            <v>MT</v>
          </cell>
          <cell r="FJ15605" t="str">
            <v>Other</v>
          </cell>
          <cell r="FK15605" t="str">
            <v>EISAq</v>
          </cell>
          <cell r="FL15605">
            <v>84706.246000000014</v>
          </cell>
        </row>
        <row r="15606">
          <cell r="FI15606" t="str">
            <v>MT</v>
          </cell>
          <cell r="FJ15606" t="str">
            <v>Other</v>
          </cell>
          <cell r="FK15606" t="str">
            <v>EISAx</v>
          </cell>
          <cell r="FL15606">
            <v>343403.7</v>
          </cell>
        </row>
        <row r="15607">
          <cell r="FI15607" t="str">
            <v>WA</v>
          </cell>
          <cell r="FJ15607" t="str">
            <v>Bathroom</v>
          </cell>
          <cell r="FK15607" t="str">
            <v>EISAq</v>
          </cell>
          <cell r="FL15607">
            <v>57128.639999999999</v>
          </cell>
        </row>
        <row r="15608">
          <cell r="FI15608" t="str">
            <v>WA</v>
          </cell>
          <cell r="FJ15608" t="str">
            <v>Bedrooms</v>
          </cell>
          <cell r="FK15608" t="str">
            <v>EISAnqnx</v>
          </cell>
          <cell r="FL15608">
            <v>190428.79999999999</v>
          </cell>
        </row>
        <row r="15609">
          <cell r="FI15609" t="str">
            <v>WA</v>
          </cell>
          <cell r="FJ15609" t="str">
            <v>Bedrooms</v>
          </cell>
          <cell r="FK15609" t="str">
            <v>EISAq</v>
          </cell>
          <cell r="FL15609">
            <v>57128.639999999999</v>
          </cell>
        </row>
        <row r="15610">
          <cell r="FI15610" t="str">
            <v>WA</v>
          </cell>
          <cell r="FJ15610" t="str">
            <v>Exterior</v>
          </cell>
          <cell r="FK15610" t="str">
            <v>EISAnqnx</v>
          </cell>
          <cell r="FL15610">
            <v>228514.56</v>
          </cell>
        </row>
        <row r="15611">
          <cell r="FI15611" t="str">
            <v>WA</v>
          </cell>
          <cell r="FJ15611" t="str">
            <v>Kitchen</v>
          </cell>
          <cell r="FK15611" t="str">
            <v>EISAnqnx</v>
          </cell>
          <cell r="FL15611">
            <v>342771.84</v>
          </cell>
        </row>
        <row r="15612">
          <cell r="FI15612" t="str">
            <v>WA</v>
          </cell>
          <cell r="FJ15612" t="str">
            <v>Kitchen</v>
          </cell>
          <cell r="FK15612" t="str">
            <v>EISAq</v>
          </cell>
          <cell r="FL15612">
            <v>304686.08000000002</v>
          </cell>
        </row>
        <row r="15613">
          <cell r="FI15613" t="str">
            <v>WA</v>
          </cell>
          <cell r="FJ15613" t="str">
            <v>Kitchen</v>
          </cell>
          <cell r="FK15613" t="str">
            <v>EISAx</v>
          </cell>
          <cell r="FL15613">
            <v>380857.59999999998</v>
          </cell>
        </row>
        <row r="15614">
          <cell r="FI15614" t="str">
            <v>WA</v>
          </cell>
          <cell r="FJ15614" t="str">
            <v>Living Room/Family Room</v>
          </cell>
          <cell r="FK15614" t="str">
            <v>EISAnqnx</v>
          </cell>
          <cell r="FL15614">
            <v>228514.56</v>
          </cell>
        </row>
        <row r="15615">
          <cell r="FI15615" t="str">
            <v>WA</v>
          </cell>
          <cell r="FJ15615" t="str">
            <v>Living Room/Family Room</v>
          </cell>
          <cell r="FK15615" t="str">
            <v>EISAq</v>
          </cell>
          <cell r="FL15615">
            <v>57128.639999999999</v>
          </cell>
        </row>
        <row r="15616">
          <cell r="FI15616" t="str">
            <v>WA</v>
          </cell>
          <cell r="FJ15616" t="str">
            <v>Other</v>
          </cell>
          <cell r="FK15616" t="str">
            <v>EISAnqnx</v>
          </cell>
          <cell r="FL15616">
            <v>114257.28</v>
          </cell>
        </row>
        <row r="15617">
          <cell r="FI15617" t="str">
            <v>WA</v>
          </cell>
          <cell r="FJ15617" t="str">
            <v>Other</v>
          </cell>
          <cell r="FK15617" t="str">
            <v>EISAq</v>
          </cell>
          <cell r="FL15617">
            <v>251366.016</v>
          </cell>
        </row>
        <row r="15618">
          <cell r="FI15618" t="str">
            <v>MT</v>
          </cell>
          <cell r="FJ15618" t="str">
            <v>Bathroom</v>
          </cell>
          <cell r="FK15618" t="str">
            <v>EISAnqnx</v>
          </cell>
          <cell r="FL15618">
            <v>206042.22000000003</v>
          </cell>
        </row>
        <row r="15619">
          <cell r="FI15619" t="str">
            <v>MT</v>
          </cell>
          <cell r="FJ15619" t="str">
            <v>Bathroom</v>
          </cell>
          <cell r="FK15619" t="str">
            <v>EISAx</v>
          </cell>
          <cell r="FL15619">
            <v>910019.80500000005</v>
          </cell>
        </row>
        <row r="15620">
          <cell r="FI15620" t="str">
            <v>MT</v>
          </cell>
          <cell r="FJ15620" t="str">
            <v>Bedrooms</v>
          </cell>
          <cell r="FK15620" t="str">
            <v>EISAnqnx</v>
          </cell>
          <cell r="FL15620">
            <v>137361.48000000001</v>
          </cell>
        </row>
        <row r="15621">
          <cell r="FI15621" t="str">
            <v>MT</v>
          </cell>
          <cell r="FJ15621" t="str">
            <v>Bedrooms</v>
          </cell>
          <cell r="FK15621" t="str">
            <v>EISAx</v>
          </cell>
          <cell r="FL15621">
            <v>200318.82500000001</v>
          </cell>
        </row>
        <row r="15622">
          <cell r="FI15622" t="str">
            <v>MT</v>
          </cell>
          <cell r="FJ15622" t="str">
            <v>Exterior</v>
          </cell>
          <cell r="FK15622" t="str">
            <v>EISAx</v>
          </cell>
          <cell r="FL15622">
            <v>1116062.0250000001</v>
          </cell>
        </row>
        <row r="15623">
          <cell r="FI15623" t="str">
            <v>MT</v>
          </cell>
          <cell r="FJ15623" t="str">
            <v>Garage</v>
          </cell>
          <cell r="FK15623" t="str">
            <v>EISAnqnx</v>
          </cell>
          <cell r="FL15623">
            <v>137361.48000000001</v>
          </cell>
        </row>
        <row r="15624">
          <cell r="FI15624" t="str">
            <v>MT</v>
          </cell>
          <cell r="FJ15624" t="str">
            <v>Kitchen</v>
          </cell>
          <cell r="FK15624" t="str">
            <v>EISAnqnx</v>
          </cell>
          <cell r="FL15624">
            <v>228935.80000000002</v>
          </cell>
        </row>
        <row r="15625">
          <cell r="FI15625" t="str">
            <v>MT</v>
          </cell>
          <cell r="FJ15625" t="str">
            <v>Kitchen</v>
          </cell>
          <cell r="FK15625" t="str">
            <v>EISAx</v>
          </cell>
          <cell r="FL15625">
            <v>1116062.0250000001</v>
          </cell>
        </row>
        <row r="15626">
          <cell r="FI15626" t="str">
            <v>MT</v>
          </cell>
          <cell r="FJ15626" t="str">
            <v>Living Room/Family Room</v>
          </cell>
          <cell r="FK15626" t="str">
            <v>EISAq</v>
          </cell>
          <cell r="FL15626">
            <v>34340.370000000003</v>
          </cell>
        </row>
        <row r="15627">
          <cell r="FI15627" t="str">
            <v>MT</v>
          </cell>
          <cell r="FJ15627" t="str">
            <v>Living Room/Family Room</v>
          </cell>
          <cell r="FK15627" t="str">
            <v>EISAx</v>
          </cell>
          <cell r="FL15627">
            <v>1711295.1050000002</v>
          </cell>
        </row>
        <row r="15628">
          <cell r="FI15628" t="str">
            <v>MT</v>
          </cell>
          <cell r="FJ15628" t="str">
            <v>Other</v>
          </cell>
          <cell r="FK15628" t="str">
            <v>EISAnqnx</v>
          </cell>
          <cell r="FL15628">
            <v>68680.740000000005</v>
          </cell>
        </row>
        <row r="15629">
          <cell r="FI15629" t="str">
            <v>MT</v>
          </cell>
          <cell r="FJ15629" t="str">
            <v>Other</v>
          </cell>
          <cell r="FK15629" t="str">
            <v>EISAq</v>
          </cell>
          <cell r="FL15629">
            <v>366297.28</v>
          </cell>
        </row>
        <row r="15630">
          <cell r="FI15630" t="str">
            <v>MT</v>
          </cell>
          <cell r="FJ15630" t="str">
            <v>Other</v>
          </cell>
          <cell r="FK15630" t="str">
            <v>EISAx</v>
          </cell>
          <cell r="FL15630">
            <v>744041.35000000009</v>
          </cell>
        </row>
        <row r="15631">
          <cell r="FI15631" t="str">
            <v>OR</v>
          </cell>
          <cell r="FJ15631" t="str">
            <v>Bathroom</v>
          </cell>
          <cell r="FK15631" t="str">
            <v>EISAnqnx</v>
          </cell>
          <cell r="FL15631">
            <v>258030.72</v>
          </cell>
        </row>
        <row r="15632">
          <cell r="FI15632" t="str">
            <v>OR</v>
          </cell>
          <cell r="FJ15632" t="str">
            <v>Bathroom</v>
          </cell>
          <cell r="FK15632" t="str">
            <v>EISAq</v>
          </cell>
          <cell r="FL15632">
            <v>125789.976</v>
          </cell>
        </row>
        <row r="15633">
          <cell r="FI15633" t="str">
            <v>OR</v>
          </cell>
          <cell r="FJ15633" t="str">
            <v>Bedrooms</v>
          </cell>
          <cell r="FK15633" t="str">
            <v>EISAnqnx</v>
          </cell>
          <cell r="FL15633">
            <v>411236.46</v>
          </cell>
        </row>
        <row r="15634">
          <cell r="FI15634" t="str">
            <v>OR</v>
          </cell>
          <cell r="FJ15634" t="str">
            <v>Bedrooms</v>
          </cell>
          <cell r="FK15634" t="str">
            <v>EISAx</v>
          </cell>
          <cell r="FL15634">
            <v>161269.20000000001</v>
          </cell>
        </row>
        <row r="15635">
          <cell r="FI15635" t="str">
            <v>OR</v>
          </cell>
          <cell r="FJ15635" t="str">
            <v>Exterior</v>
          </cell>
          <cell r="FK15635" t="str">
            <v>EISAnqnx</v>
          </cell>
          <cell r="FL15635">
            <v>96761.52</v>
          </cell>
        </row>
        <row r="15636">
          <cell r="FI15636" t="str">
            <v>OR</v>
          </cell>
          <cell r="FJ15636" t="str">
            <v>Exterior</v>
          </cell>
          <cell r="FK15636" t="str">
            <v>EISAq</v>
          </cell>
          <cell r="FL15636">
            <v>80634.600000000006</v>
          </cell>
        </row>
        <row r="15637">
          <cell r="FI15637" t="str">
            <v>OR</v>
          </cell>
          <cell r="FJ15637" t="str">
            <v>Exterior</v>
          </cell>
          <cell r="FK15637" t="str">
            <v>EISAx</v>
          </cell>
          <cell r="FL15637">
            <v>290284.56</v>
          </cell>
        </row>
        <row r="15638">
          <cell r="FI15638" t="str">
            <v>OR</v>
          </cell>
          <cell r="FJ15638" t="str">
            <v>Garage</v>
          </cell>
          <cell r="FK15638" t="str">
            <v>EISAq</v>
          </cell>
          <cell r="FL15638">
            <v>177396.12</v>
          </cell>
        </row>
        <row r="15639">
          <cell r="FI15639" t="str">
            <v>OR</v>
          </cell>
          <cell r="FJ15639" t="str">
            <v>Kitchen</v>
          </cell>
          <cell r="FK15639" t="str">
            <v>EISAx</v>
          </cell>
          <cell r="FL15639">
            <v>427363.38</v>
          </cell>
        </row>
        <row r="15640">
          <cell r="FI15640" t="str">
            <v>OR</v>
          </cell>
          <cell r="FJ15640" t="str">
            <v>Living Room/Family Room</v>
          </cell>
          <cell r="FK15640" t="str">
            <v>EISAnqnx</v>
          </cell>
          <cell r="FL15640">
            <v>612822.96</v>
          </cell>
        </row>
        <row r="15641">
          <cell r="FI15641" t="str">
            <v>OR</v>
          </cell>
          <cell r="FJ15641" t="str">
            <v>Living Room/Family Room</v>
          </cell>
          <cell r="FK15641" t="str">
            <v>EISAq</v>
          </cell>
          <cell r="FL15641">
            <v>59669.603999999999</v>
          </cell>
        </row>
        <row r="15642">
          <cell r="FI15642" t="str">
            <v>OR</v>
          </cell>
          <cell r="FJ15642" t="str">
            <v>Other</v>
          </cell>
          <cell r="FK15642" t="str">
            <v>EISAnqnx</v>
          </cell>
          <cell r="FL15642">
            <v>895044.06</v>
          </cell>
        </row>
        <row r="15643">
          <cell r="FI15643" t="str">
            <v>OR</v>
          </cell>
          <cell r="FJ15643" t="str">
            <v>Other</v>
          </cell>
          <cell r="FK15643" t="str">
            <v>EISAq</v>
          </cell>
          <cell r="FL15643">
            <v>58056.911999999997</v>
          </cell>
        </row>
        <row r="15644">
          <cell r="FI15644" t="str">
            <v>WA</v>
          </cell>
          <cell r="FJ15644" t="str">
            <v>Bathroom</v>
          </cell>
          <cell r="FK15644" t="str">
            <v>EISAnqnx</v>
          </cell>
          <cell r="FL15644">
            <v>270399.08999999997</v>
          </cell>
        </row>
        <row r="15645">
          <cell r="FI15645" t="str">
            <v>WA</v>
          </cell>
          <cell r="FJ15645" t="str">
            <v>Bathroom</v>
          </cell>
          <cell r="FK15645" t="str">
            <v>EISAx</v>
          </cell>
          <cell r="FL15645">
            <v>384798.70500000002</v>
          </cell>
        </row>
        <row r="15646">
          <cell r="FI15646" t="str">
            <v>WA</v>
          </cell>
          <cell r="FJ15646" t="str">
            <v>Bedrooms</v>
          </cell>
          <cell r="FK15646" t="str">
            <v>EISAnqnx</v>
          </cell>
          <cell r="FL15646">
            <v>207999.3</v>
          </cell>
        </row>
        <row r="15647">
          <cell r="FI15647" t="str">
            <v>WA</v>
          </cell>
          <cell r="FJ15647" t="str">
            <v>Bedrooms</v>
          </cell>
          <cell r="FK15647" t="str">
            <v>EISAq</v>
          </cell>
          <cell r="FL15647">
            <v>93599.684999999998</v>
          </cell>
        </row>
        <row r="15648">
          <cell r="FI15648" t="str">
            <v>WA</v>
          </cell>
          <cell r="FJ15648" t="str">
            <v>Bedrooms</v>
          </cell>
          <cell r="FK15648" t="str">
            <v>EISAx</v>
          </cell>
          <cell r="FL15648">
            <v>103999.65</v>
          </cell>
        </row>
        <row r="15649">
          <cell r="FI15649" t="str">
            <v>WA</v>
          </cell>
          <cell r="FJ15649" t="str">
            <v>Exterior</v>
          </cell>
          <cell r="FK15649" t="str">
            <v>EISAnqnx</v>
          </cell>
          <cell r="FL15649">
            <v>1247995.8</v>
          </cell>
        </row>
        <row r="15650">
          <cell r="FI15650" t="str">
            <v>WA</v>
          </cell>
          <cell r="FJ15650" t="str">
            <v>Exterior</v>
          </cell>
          <cell r="FK15650" t="str">
            <v>EISAx</v>
          </cell>
          <cell r="FL15650">
            <v>831997.2</v>
          </cell>
        </row>
        <row r="15651">
          <cell r="FI15651" t="str">
            <v>WA</v>
          </cell>
          <cell r="FJ15651" t="str">
            <v>Garage</v>
          </cell>
          <cell r="FK15651" t="str">
            <v>EISAnqnx</v>
          </cell>
          <cell r="FL15651">
            <v>399358.65599999996</v>
          </cell>
        </row>
        <row r="15652">
          <cell r="FI15652" t="str">
            <v>WA</v>
          </cell>
          <cell r="FJ15652" t="str">
            <v>Garage</v>
          </cell>
          <cell r="FK15652" t="str">
            <v>EISAq</v>
          </cell>
          <cell r="FL15652">
            <v>5324782.08</v>
          </cell>
        </row>
        <row r="15653">
          <cell r="FI15653" t="str">
            <v>WA</v>
          </cell>
          <cell r="FJ15653" t="str">
            <v>Kitchen</v>
          </cell>
          <cell r="FK15653" t="str">
            <v>EISAnqnx</v>
          </cell>
          <cell r="FL15653">
            <v>124799.58</v>
          </cell>
        </row>
        <row r="15654">
          <cell r="FI15654" t="str">
            <v>WA</v>
          </cell>
          <cell r="FJ15654" t="str">
            <v>Kitchen</v>
          </cell>
          <cell r="FK15654" t="str">
            <v>EISAq</v>
          </cell>
          <cell r="FL15654">
            <v>133119.552</v>
          </cell>
        </row>
        <row r="15655">
          <cell r="FI15655" t="str">
            <v>WA</v>
          </cell>
          <cell r="FJ15655" t="str">
            <v>Kitchen</v>
          </cell>
          <cell r="FK15655" t="str">
            <v>EISAx</v>
          </cell>
          <cell r="FL15655">
            <v>1091996.325</v>
          </cell>
        </row>
        <row r="15656">
          <cell r="FI15656" t="str">
            <v>WA</v>
          </cell>
          <cell r="FJ15656" t="str">
            <v>Living Room/Family Room</v>
          </cell>
          <cell r="FK15656" t="str">
            <v>EISAnqnx</v>
          </cell>
          <cell r="FL15656">
            <v>1039996.5</v>
          </cell>
        </row>
        <row r="15657">
          <cell r="FI15657" t="str">
            <v>WA</v>
          </cell>
          <cell r="FJ15657" t="str">
            <v>Living Room/Family Room</v>
          </cell>
          <cell r="FK15657" t="str">
            <v>EISAx</v>
          </cell>
          <cell r="FL15657">
            <v>623997.9</v>
          </cell>
        </row>
        <row r="15658">
          <cell r="FI15658" t="str">
            <v>WA</v>
          </cell>
          <cell r="FJ15658" t="str">
            <v>Other</v>
          </cell>
          <cell r="FK15658" t="str">
            <v>EISAnqnx</v>
          </cell>
          <cell r="FL15658">
            <v>811197.27</v>
          </cell>
        </row>
        <row r="15659">
          <cell r="FI15659" t="str">
            <v>WA</v>
          </cell>
          <cell r="FJ15659" t="str">
            <v>Other</v>
          </cell>
          <cell r="FK15659" t="str">
            <v>EISAq</v>
          </cell>
          <cell r="FL15659">
            <v>1029596.5349999999</v>
          </cell>
        </row>
        <row r="15660">
          <cell r="FI15660" t="str">
            <v>WA</v>
          </cell>
          <cell r="FJ15660" t="str">
            <v>Other</v>
          </cell>
          <cell r="FK15660" t="str">
            <v>EISAx</v>
          </cell>
          <cell r="FL15660">
            <v>956796.78</v>
          </cell>
        </row>
        <row r="15661">
          <cell r="FI15661" t="str">
            <v>WA</v>
          </cell>
          <cell r="FJ15661" t="str">
            <v>Bathroom</v>
          </cell>
          <cell r="FK15661" t="str">
            <v>EISAnqnx</v>
          </cell>
          <cell r="FL15661">
            <v>790279.52</v>
          </cell>
        </row>
        <row r="15662">
          <cell r="FI15662" t="str">
            <v>WA</v>
          </cell>
          <cell r="FJ15662" t="str">
            <v>Bedrooms</v>
          </cell>
          <cell r="FK15662" t="str">
            <v>EISAnqnx</v>
          </cell>
          <cell r="FL15662">
            <v>457029.12</v>
          </cell>
        </row>
        <row r="15663">
          <cell r="FI15663" t="str">
            <v>WA</v>
          </cell>
          <cell r="FJ15663" t="str">
            <v>Bedrooms</v>
          </cell>
          <cell r="FK15663" t="str">
            <v>EISAq</v>
          </cell>
          <cell r="FL15663">
            <v>112352.992</v>
          </cell>
        </row>
        <row r="15664">
          <cell r="FI15664" t="str">
            <v>WA</v>
          </cell>
          <cell r="FJ15664" t="str">
            <v>Exterior</v>
          </cell>
          <cell r="FK15664" t="str">
            <v>EISAnqnx</v>
          </cell>
          <cell r="FL15664">
            <v>428464.8</v>
          </cell>
        </row>
        <row r="15665">
          <cell r="FI15665" t="str">
            <v>WA</v>
          </cell>
          <cell r="FJ15665" t="str">
            <v>Exterior</v>
          </cell>
          <cell r="FK15665" t="str">
            <v>EISAx</v>
          </cell>
          <cell r="FL15665">
            <v>285643.2</v>
          </cell>
        </row>
        <row r="15666">
          <cell r="FI15666" t="str">
            <v>WA</v>
          </cell>
          <cell r="FJ15666" t="str">
            <v>Garage</v>
          </cell>
          <cell r="FK15666" t="str">
            <v>EISAnqnx</v>
          </cell>
          <cell r="FL15666">
            <v>218993.12</v>
          </cell>
        </row>
        <row r="15667">
          <cell r="FI15667" t="str">
            <v>WA</v>
          </cell>
          <cell r="FJ15667" t="str">
            <v>Garage</v>
          </cell>
          <cell r="FK15667" t="str">
            <v>EISAq</v>
          </cell>
          <cell r="FL15667">
            <v>365623.29599999997</v>
          </cell>
        </row>
        <row r="15668">
          <cell r="FI15668" t="str">
            <v>WA</v>
          </cell>
          <cell r="FJ15668" t="str">
            <v>Kitchen</v>
          </cell>
          <cell r="FK15668" t="str">
            <v>EISAnqnx</v>
          </cell>
          <cell r="FL15668">
            <v>114257.28</v>
          </cell>
        </row>
        <row r="15669">
          <cell r="FI15669" t="str">
            <v>WA</v>
          </cell>
          <cell r="FJ15669" t="str">
            <v>Kitchen</v>
          </cell>
          <cell r="FK15669" t="str">
            <v>EISAq</v>
          </cell>
          <cell r="FL15669">
            <v>243748.864</v>
          </cell>
        </row>
        <row r="15670">
          <cell r="FI15670" t="str">
            <v>WA</v>
          </cell>
          <cell r="FJ15670" t="str">
            <v>Living Room/Family Room</v>
          </cell>
          <cell r="FK15670" t="str">
            <v>EISAnqnx</v>
          </cell>
          <cell r="FL15670">
            <v>371336.16</v>
          </cell>
        </row>
        <row r="15671">
          <cell r="FI15671" t="str">
            <v>WA</v>
          </cell>
          <cell r="FJ15671" t="str">
            <v>Living Room/Family Room</v>
          </cell>
          <cell r="FK15671" t="str">
            <v>EISAq</v>
          </cell>
          <cell r="FL15671">
            <v>194237.37599999999</v>
          </cell>
        </row>
        <row r="15672">
          <cell r="FI15672" t="str">
            <v>WA</v>
          </cell>
          <cell r="FJ15672" t="str">
            <v>Other</v>
          </cell>
          <cell r="FK15672" t="str">
            <v>EISAnqnx</v>
          </cell>
          <cell r="FL15672">
            <v>399900.48</v>
          </cell>
        </row>
        <row r="15673">
          <cell r="FI15673" t="str">
            <v>WA</v>
          </cell>
          <cell r="FJ15673" t="str">
            <v>Other</v>
          </cell>
          <cell r="FK15673" t="str">
            <v>EISAq</v>
          </cell>
          <cell r="FL15673">
            <v>41894.336000000003</v>
          </cell>
        </row>
        <row r="15674">
          <cell r="FI15674" t="str">
            <v>WA</v>
          </cell>
          <cell r="FJ15674" t="str">
            <v>Other</v>
          </cell>
          <cell r="FK15674" t="str">
            <v>EISAx</v>
          </cell>
          <cell r="FL15674">
            <v>304686.08000000002</v>
          </cell>
        </row>
        <row r="15675">
          <cell r="FI15675" t="str">
            <v>WA</v>
          </cell>
          <cell r="FJ15675" t="str">
            <v>Bathroom</v>
          </cell>
          <cell r="FK15675" t="str">
            <v>EISAnqnx</v>
          </cell>
          <cell r="FL15675">
            <v>686397.69</v>
          </cell>
        </row>
        <row r="15676">
          <cell r="FI15676" t="str">
            <v>WA</v>
          </cell>
          <cell r="FJ15676" t="str">
            <v>Bedrooms</v>
          </cell>
          <cell r="FK15676" t="str">
            <v>EISAnqnx</v>
          </cell>
          <cell r="FL15676">
            <v>374398.74</v>
          </cell>
        </row>
        <row r="15677">
          <cell r="FI15677" t="str">
            <v>WA</v>
          </cell>
          <cell r="FJ15677" t="str">
            <v>Bedrooms</v>
          </cell>
          <cell r="FK15677" t="str">
            <v>EISAq</v>
          </cell>
          <cell r="FL15677">
            <v>93599.684999999998</v>
          </cell>
        </row>
        <row r="15678">
          <cell r="FI15678" t="str">
            <v>WA</v>
          </cell>
          <cell r="FJ15678" t="str">
            <v>Exterior</v>
          </cell>
          <cell r="FK15678" t="str">
            <v>EISAq</v>
          </cell>
          <cell r="FL15678">
            <v>62399.79</v>
          </cell>
        </row>
        <row r="15679">
          <cell r="FI15679" t="str">
            <v>WA</v>
          </cell>
          <cell r="FJ15679" t="str">
            <v>Exterior</v>
          </cell>
          <cell r="FK15679" t="str">
            <v>EISAx</v>
          </cell>
          <cell r="FL15679">
            <v>187199.37</v>
          </cell>
        </row>
        <row r="15680">
          <cell r="FI15680" t="str">
            <v>WA</v>
          </cell>
          <cell r="FJ15680" t="str">
            <v>Garage</v>
          </cell>
          <cell r="FK15680" t="str">
            <v>EISAnqnx</v>
          </cell>
          <cell r="FL15680">
            <v>249599.16</v>
          </cell>
        </row>
        <row r="15681">
          <cell r="FI15681" t="str">
            <v>WA</v>
          </cell>
          <cell r="FJ15681" t="str">
            <v>Garage</v>
          </cell>
          <cell r="FK15681" t="str">
            <v>EISAq</v>
          </cell>
          <cell r="FL15681">
            <v>83199.72</v>
          </cell>
        </row>
        <row r="15682">
          <cell r="FI15682" t="str">
            <v>WA</v>
          </cell>
          <cell r="FJ15682" t="str">
            <v>Kitchen</v>
          </cell>
          <cell r="FK15682" t="str">
            <v>EISAq</v>
          </cell>
          <cell r="FL15682">
            <v>155999.47500000001</v>
          </cell>
        </row>
        <row r="15683">
          <cell r="FI15683" t="str">
            <v>WA</v>
          </cell>
          <cell r="FJ15683" t="str">
            <v>Living Room/Family Room</v>
          </cell>
          <cell r="FK15683" t="str">
            <v>EISAq</v>
          </cell>
          <cell r="FL15683">
            <v>45759.845999999998</v>
          </cell>
        </row>
        <row r="15684">
          <cell r="FI15684" t="str">
            <v>WA</v>
          </cell>
          <cell r="FJ15684" t="str">
            <v>Living Room/Family Room</v>
          </cell>
          <cell r="FK15684" t="str">
            <v>EISAx</v>
          </cell>
          <cell r="FL15684">
            <v>51999.824999999997</v>
          </cell>
        </row>
        <row r="15685">
          <cell r="FI15685" t="str">
            <v>WA</v>
          </cell>
          <cell r="FJ15685" t="str">
            <v>Other</v>
          </cell>
          <cell r="FK15685" t="str">
            <v>EISAnqnx</v>
          </cell>
          <cell r="FL15685">
            <v>124799.58</v>
          </cell>
        </row>
        <row r="15686">
          <cell r="FI15686" t="str">
            <v>WA</v>
          </cell>
          <cell r="FJ15686" t="str">
            <v>Other</v>
          </cell>
          <cell r="FK15686" t="str">
            <v>EISAq</v>
          </cell>
          <cell r="FL15686">
            <v>124799.58</v>
          </cell>
        </row>
        <row r="15687">
          <cell r="FI15687" t="str">
            <v>MT</v>
          </cell>
          <cell r="FJ15687" t="str">
            <v>Bathroom</v>
          </cell>
          <cell r="FK15687" t="str">
            <v>EISAq</v>
          </cell>
          <cell r="FL15687">
            <v>306847.58399999997</v>
          </cell>
        </row>
        <row r="15688">
          <cell r="FI15688" t="str">
            <v>MT</v>
          </cell>
          <cell r="FJ15688" t="str">
            <v>Bathroom</v>
          </cell>
          <cell r="FK15688" t="str">
            <v>EISAx</v>
          </cell>
          <cell r="FL15688">
            <v>277015.18</v>
          </cell>
        </row>
        <row r="15689">
          <cell r="FI15689" t="str">
            <v>MT</v>
          </cell>
          <cell r="FJ15689" t="str">
            <v>Bedrooms</v>
          </cell>
          <cell r="FK15689" t="str">
            <v>EISAnqnx</v>
          </cell>
          <cell r="FL15689">
            <v>1406384.76</v>
          </cell>
        </row>
        <row r="15690">
          <cell r="FI15690" t="str">
            <v>MT</v>
          </cell>
          <cell r="FJ15690" t="str">
            <v>Bedrooms</v>
          </cell>
          <cell r="FK15690" t="str">
            <v>EISAq</v>
          </cell>
          <cell r="FL15690">
            <v>127853.16</v>
          </cell>
        </row>
        <row r="15691">
          <cell r="FI15691" t="str">
            <v>MT</v>
          </cell>
          <cell r="FJ15691" t="str">
            <v>Bedrooms</v>
          </cell>
          <cell r="FK15691" t="str">
            <v>EISAx</v>
          </cell>
          <cell r="FL15691">
            <v>436831.63</v>
          </cell>
        </row>
        <row r="15692">
          <cell r="FI15692" t="str">
            <v>MT</v>
          </cell>
          <cell r="FJ15692" t="str">
            <v>Exterior</v>
          </cell>
          <cell r="FK15692" t="str">
            <v>EISAnqnx</v>
          </cell>
          <cell r="FL15692">
            <v>639265.80000000005</v>
          </cell>
        </row>
        <row r="15693">
          <cell r="FI15693" t="str">
            <v>MT</v>
          </cell>
          <cell r="FJ15693" t="str">
            <v>Exterior</v>
          </cell>
          <cell r="FK15693" t="str">
            <v>EISAx</v>
          </cell>
          <cell r="FL15693">
            <v>277015.18</v>
          </cell>
        </row>
        <row r="15694">
          <cell r="FI15694" t="str">
            <v>MT</v>
          </cell>
          <cell r="FJ15694" t="str">
            <v>Garage</v>
          </cell>
          <cell r="FK15694" t="str">
            <v>EISAq</v>
          </cell>
          <cell r="FL15694">
            <v>127853.16</v>
          </cell>
        </row>
        <row r="15695">
          <cell r="FI15695" t="str">
            <v>MT</v>
          </cell>
          <cell r="FJ15695" t="str">
            <v>Living Room/Family Room</v>
          </cell>
          <cell r="FK15695" t="str">
            <v>EISAx</v>
          </cell>
          <cell r="FL15695">
            <v>2855387.2399999998</v>
          </cell>
        </row>
        <row r="15696">
          <cell r="FI15696" t="str">
            <v>MT</v>
          </cell>
          <cell r="FJ15696" t="str">
            <v>Other</v>
          </cell>
          <cell r="FK15696" t="str">
            <v>EISAnqnx</v>
          </cell>
          <cell r="FL15696">
            <v>383559.48</v>
          </cell>
        </row>
        <row r="15697">
          <cell r="FI15697" t="str">
            <v>MT</v>
          </cell>
          <cell r="FJ15697" t="str">
            <v>Other</v>
          </cell>
          <cell r="FK15697" t="str">
            <v>EISAq</v>
          </cell>
          <cell r="FL15697">
            <v>813998.45199999993</v>
          </cell>
        </row>
        <row r="15698">
          <cell r="FI15698" t="str">
            <v>MT</v>
          </cell>
          <cell r="FJ15698" t="str">
            <v>Other</v>
          </cell>
          <cell r="FK15698" t="str">
            <v>EISAx</v>
          </cell>
          <cell r="FL15698">
            <v>277015.18</v>
          </cell>
        </row>
        <row r="15699">
          <cell r="FI15699" t="str">
            <v>ID</v>
          </cell>
          <cell r="FJ15699" t="str">
            <v>Bathroom</v>
          </cell>
          <cell r="FK15699" t="str">
            <v>EISAnqnx</v>
          </cell>
          <cell r="FL15699">
            <v>681437.52</v>
          </cell>
        </row>
        <row r="15700">
          <cell r="FI15700" t="str">
            <v>ID</v>
          </cell>
          <cell r="FJ15700" t="str">
            <v>Bedrooms</v>
          </cell>
          <cell r="FK15700" t="str">
            <v>EISAnqnx</v>
          </cell>
          <cell r="FL15700">
            <v>2782536.54</v>
          </cell>
        </row>
        <row r="15701">
          <cell r="FI15701" t="str">
            <v>ID</v>
          </cell>
          <cell r="FJ15701" t="str">
            <v>Exterior</v>
          </cell>
          <cell r="FK15701" t="str">
            <v>EISAq</v>
          </cell>
          <cell r="FL15701">
            <v>113572.92</v>
          </cell>
        </row>
        <row r="15702">
          <cell r="FI15702" t="str">
            <v>ID</v>
          </cell>
          <cell r="FJ15702" t="str">
            <v>Exterior</v>
          </cell>
          <cell r="FK15702" t="str">
            <v>EISAx</v>
          </cell>
          <cell r="FL15702">
            <v>189288.2</v>
          </cell>
        </row>
        <row r="15703">
          <cell r="FI15703" t="str">
            <v>ID</v>
          </cell>
          <cell r="FJ15703" t="str">
            <v>Kitchen</v>
          </cell>
          <cell r="FK15703" t="str">
            <v>EISAq</v>
          </cell>
          <cell r="FL15703">
            <v>378576.4</v>
          </cell>
        </row>
        <row r="15704">
          <cell r="FI15704" t="str">
            <v>ID</v>
          </cell>
          <cell r="FJ15704" t="str">
            <v>Kitchen</v>
          </cell>
          <cell r="FK15704" t="str">
            <v>EISAx</v>
          </cell>
          <cell r="FL15704">
            <v>1514305.6</v>
          </cell>
        </row>
        <row r="15705">
          <cell r="FI15705" t="str">
            <v>ID</v>
          </cell>
          <cell r="FJ15705" t="str">
            <v>Living Room/Family Room</v>
          </cell>
          <cell r="FK15705" t="str">
            <v>EISAnqnx</v>
          </cell>
          <cell r="FL15705">
            <v>1022156.28</v>
          </cell>
        </row>
        <row r="15706">
          <cell r="FI15706" t="str">
            <v>ID</v>
          </cell>
          <cell r="FJ15706" t="str">
            <v>Living Room/Family Room</v>
          </cell>
          <cell r="FK15706" t="str">
            <v>EISAq</v>
          </cell>
          <cell r="FL15706">
            <v>223360.076</v>
          </cell>
        </row>
        <row r="15707">
          <cell r="FI15707" t="str">
            <v>ID</v>
          </cell>
          <cell r="FJ15707" t="str">
            <v>Living Room/Family Room</v>
          </cell>
          <cell r="FK15707" t="str">
            <v>EISAx</v>
          </cell>
          <cell r="FL15707">
            <v>567864.6</v>
          </cell>
        </row>
        <row r="15708">
          <cell r="FI15708" t="str">
            <v>ID</v>
          </cell>
          <cell r="FJ15708" t="str">
            <v>Other</v>
          </cell>
          <cell r="FK15708" t="str">
            <v>EISAnqnx</v>
          </cell>
          <cell r="FL15708">
            <v>681437.52</v>
          </cell>
        </row>
        <row r="15709">
          <cell r="FI15709" t="str">
            <v>ID</v>
          </cell>
          <cell r="FJ15709" t="str">
            <v>Other</v>
          </cell>
          <cell r="FK15709" t="str">
            <v>EISAq</v>
          </cell>
          <cell r="FL15709">
            <v>662508.70000000007</v>
          </cell>
        </row>
        <row r="15710">
          <cell r="FI15710" t="str">
            <v>OR</v>
          </cell>
          <cell r="FJ15710" t="str">
            <v>Bathroom</v>
          </cell>
          <cell r="FK15710" t="str">
            <v>EISAq</v>
          </cell>
          <cell r="FL15710">
            <v>241903.8</v>
          </cell>
        </row>
        <row r="15711">
          <cell r="FI15711" t="str">
            <v>OR</v>
          </cell>
          <cell r="FJ15711" t="str">
            <v>Bathroom</v>
          </cell>
          <cell r="FK15711" t="str">
            <v>EISAx</v>
          </cell>
          <cell r="FL15711">
            <v>306411.48</v>
          </cell>
        </row>
        <row r="15712">
          <cell r="FI15712" t="str">
            <v>OR</v>
          </cell>
          <cell r="FJ15712" t="str">
            <v>Bedrooms</v>
          </cell>
          <cell r="FK15712" t="str">
            <v>EISAq</v>
          </cell>
          <cell r="FL15712">
            <v>335439.93599999999</v>
          </cell>
        </row>
        <row r="15713">
          <cell r="FI15713" t="str">
            <v>OR</v>
          </cell>
          <cell r="FJ15713" t="str">
            <v>Bedrooms</v>
          </cell>
          <cell r="FK15713" t="str">
            <v>EISAx</v>
          </cell>
          <cell r="FL15713">
            <v>290284.56</v>
          </cell>
        </row>
        <row r="15714">
          <cell r="FI15714" t="str">
            <v>OR</v>
          </cell>
          <cell r="FJ15714" t="str">
            <v>Exterior</v>
          </cell>
          <cell r="FK15714" t="str">
            <v>EISAq</v>
          </cell>
          <cell r="FL15714">
            <v>248354.568</v>
          </cell>
        </row>
        <row r="15715">
          <cell r="FI15715" t="str">
            <v>OR</v>
          </cell>
          <cell r="FJ15715" t="str">
            <v>Exterior</v>
          </cell>
          <cell r="FK15715" t="str">
            <v>EISAx</v>
          </cell>
          <cell r="FL15715">
            <v>967615.2</v>
          </cell>
        </row>
        <row r="15716">
          <cell r="FI15716" t="str">
            <v>OR</v>
          </cell>
          <cell r="FJ15716" t="str">
            <v>Garage</v>
          </cell>
          <cell r="FK15716" t="str">
            <v>EISAq</v>
          </cell>
          <cell r="FL15716">
            <v>516061.44</v>
          </cell>
        </row>
        <row r="15717">
          <cell r="FI15717" t="str">
            <v>OR</v>
          </cell>
          <cell r="FJ15717" t="str">
            <v>Kitchen</v>
          </cell>
          <cell r="FK15717" t="str">
            <v>EISAq</v>
          </cell>
          <cell r="FL15717">
            <v>311249.55599999998</v>
          </cell>
        </row>
        <row r="15718">
          <cell r="FI15718" t="str">
            <v>OR</v>
          </cell>
          <cell r="FJ15718" t="str">
            <v>Living Room/Family Room</v>
          </cell>
          <cell r="FK15718" t="str">
            <v>EISAq</v>
          </cell>
          <cell r="FL15718">
            <v>283833.79200000002</v>
          </cell>
        </row>
        <row r="15719">
          <cell r="FI15719" t="str">
            <v>OR</v>
          </cell>
          <cell r="FJ15719" t="str">
            <v>Living Room/Family Room</v>
          </cell>
          <cell r="FK15719" t="str">
            <v>EISAx</v>
          </cell>
          <cell r="FL15719">
            <v>878917.14</v>
          </cell>
        </row>
        <row r="15720">
          <cell r="FI15720" t="str">
            <v>OR</v>
          </cell>
          <cell r="FJ15720" t="str">
            <v>Other</v>
          </cell>
          <cell r="FK15720" t="str">
            <v>EISAnqnx</v>
          </cell>
          <cell r="FL15720">
            <v>96761.52</v>
          </cell>
        </row>
        <row r="15721">
          <cell r="FI15721" t="str">
            <v>OR</v>
          </cell>
          <cell r="FJ15721" t="str">
            <v>Other</v>
          </cell>
          <cell r="FK15721" t="str">
            <v>EISAq</v>
          </cell>
          <cell r="FL15721">
            <v>411236.46</v>
          </cell>
        </row>
        <row r="15722">
          <cell r="FI15722" t="str">
            <v>OR</v>
          </cell>
          <cell r="FJ15722" t="str">
            <v>Other</v>
          </cell>
          <cell r="FK15722" t="str">
            <v>EISAx</v>
          </cell>
          <cell r="FL15722">
            <v>129015.36</v>
          </cell>
        </row>
        <row r="15723">
          <cell r="FI15723" t="str">
            <v>OR</v>
          </cell>
          <cell r="FJ15723" t="str">
            <v>Bathroom</v>
          </cell>
          <cell r="FK15723" t="str">
            <v>EISAq</v>
          </cell>
          <cell r="FL15723">
            <v>495896.69999999995</v>
          </cell>
        </row>
        <row r="15724">
          <cell r="FI15724" t="str">
            <v>OR</v>
          </cell>
          <cell r="FJ15724" t="str">
            <v>Bedrooms</v>
          </cell>
          <cell r="FK15724" t="str">
            <v>EISAnqnx</v>
          </cell>
          <cell r="FL15724">
            <v>991793.39999999991</v>
          </cell>
        </row>
        <row r="15725">
          <cell r="FI15725" t="str">
            <v>OR</v>
          </cell>
          <cell r="FJ15725" t="str">
            <v>Bedrooms</v>
          </cell>
          <cell r="FK15725" t="str">
            <v>EISAq</v>
          </cell>
          <cell r="FL15725">
            <v>743845.04999999993</v>
          </cell>
        </row>
        <row r="15726">
          <cell r="FI15726" t="str">
            <v>OR</v>
          </cell>
          <cell r="FJ15726" t="str">
            <v>Exterior</v>
          </cell>
          <cell r="FK15726" t="str">
            <v>EISAnqnx</v>
          </cell>
          <cell r="FL15726">
            <v>991793.39999999991</v>
          </cell>
        </row>
        <row r="15727">
          <cell r="FI15727" t="str">
            <v>OR</v>
          </cell>
          <cell r="FJ15727" t="str">
            <v>Exterior</v>
          </cell>
          <cell r="FK15727" t="str">
            <v>EISAx</v>
          </cell>
          <cell r="FL15727">
            <v>2066236.25</v>
          </cell>
        </row>
        <row r="15728">
          <cell r="FI15728" t="str">
            <v>OR</v>
          </cell>
          <cell r="FJ15728" t="str">
            <v>Kitchen</v>
          </cell>
          <cell r="FK15728" t="str">
            <v>EISAq</v>
          </cell>
          <cell r="FL15728">
            <v>495896.69999999995</v>
          </cell>
        </row>
        <row r="15729">
          <cell r="FI15729" t="str">
            <v>OR</v>
          </cell>
          <cell r="FJ15729" t="str">
            <v>Kitchen</v>
          </cell>
          <cell r="FK15729" t="str">
            <v>EISAx</v>
          </cell>
          <cell r="FL15729">
            <v>743845.04999999993</v>
          </cell>
        </row>
        <row r="15730">
          <cell r="FI15730" t="str">
            <v>OR</v>
          </cell>
          <cell r="FJ15730" t="str">
            <v>Living Room/Family Room</v>
          </cell>
          <cell r="FK15730" t="str">
            <v>EISAq</v>
          </cell>
          <cell r="FL15730">
            <v>371922.52499999997</v>
          </cell>
        </row>
        <row r="15731">
          <cell r="FI15731" t="str">
            <v>OR</v>
          </cell>
          <cell r="FJ15731" t="str">
            <v>Other</v>
          </cell>
          <cell r="FK15731" t="str">
            <v>EISAq</v>
          </cell>
          <cell r="FL15731">
            <v>429777.14</v>
          </cell>
        </row>
        <row r="15732">
          <cell r="FI15732" t="str">
            <v>OR</v>
          </cell>
          <cell r="FJ15732" t="str">
            <v>Other</v>
          </cell>
          <cell r="FK15732" t="str">
            <v>EISAx</v>
          </cell>
          <cell r="FL15732">
            <v>743845.04999999993</v>
          </cell>
        </row>
        <row r="15733">
          <cell r="FI15733" t="str">
            <v>WA</v>
          </cell>
          <cell r="FJ15733" t="str">
            <v>Bathroom</v>
          </cell>
          <cell r="FK15733" t="str">
            <v>EISAnqnx</v>
          </cell>
          <cell r="FL15733">
            <v>1164796.08</v>
          </cell>
        </row>
        <row r="15734">
          <cell r="FI15734" t="str">
            <v>WA</v>
          </cell>
          <cell r="FJ15734" t="str">
            <v>Bathroom</v>
          </cell>
          <cell r="FK15734" t="str">
            <v>EISAx</v>
          </cell>
          <cell r="FL15734">
            <v>873597.05999999994</v>
          </cell>
        </row>
        <row r="15735">
          <cell r="FI15735" t="str">
            <v>WA</v>
          </cell>
          <cell r="FJ15735" t="str">
            <v>Bedrooms</v>
          </cell>
          <cell r="FK15735" t="str">
            <v>EISAnqnx</v>
          </cell>
          <cell r="FL15735">
            <v>1715994.2249999999</v>
          </cell>
        </row>
        <row r="15736">
          <cell r="FI15736" t="str">
            <v>WA</v>
          </cell>
          <cell r="FJ15736" t="str">
            <v>Bedrooms</v>
          </cell>
          <cell r="FK15736" t="str">
            <v>EISAx</v>
          </cell>
          <cell r="FL15736">
            <v>311998.95</v>
          </cell>
        </row>
        <row r="15737">
          <cell r="FI15737" t="str">
            <v>WA</v>
          </cell>
          <cell r="FJ15737" t="str">
            <v>Exterior</v>
          </cell>
          <cell r="FK15737" t="str">
            <v>EISAq</v>
          </cell>
          <cell r="FL15737">
            <v>0</v>
          </cell>
        </row>
        <row r="15738">
          <cell r="FI15738" t="str">
            <v>WA</v>
          </cell>
          <cell r="FJ15738" t="str">
            <v>Garage</v>
          </cell>
          <cell r="FK15738" t="str">
            <v>EISAq</v>
          </cell>
          <cell r="FL15738">
            <v>2059193.0699999998</v>
          </cell>
        </row>
        <row r="15739">
          <cell r="FI15739" t="str">
            <v>WA</v>
          </cell>
          <cell r="FJ15739" t="str">
            <v>Kitchen</v>
          </cell>
          <cell r="FK15739" t="str">
            <v>EISAq</v>
          </cell>
          <cell r="FL15739">
            <v>187199.37</v>
          </cell>
        </row>
        <row r="15740">
          <cell r="FI15740" t="str">
            <v>WA</v>
          </cell>
          <cell r="FJ15740" t="str">
            <v>Living Room/Family Room</v>
          </cell>
          <cell r="FK15740" t="str">
            <v>EISAnqnx</v>
          </cell>
          <cell r="FL15740">
            <v>1403995.2749999999</v>
          </cell>
        </row>
        <row r="15741">
          <cell r="FI15741" t="str">
            <v>WA</v>
          </cell>
          <cell r="FJ15741" t="str">
            <v>Living Room/Family Room</v>
          </cell>
          <cell r="FK15741" t="str">
            <v>EISAq</v>
          </cell>
          <cell r="FL15741">
            <v>124799.58</v>
          </cell>
        </row>
        <row r="15742">
          <cell r="FI15742" t="str">
            <v>WA</v>
          </cell>
          <cell r="FJ15742" t="str">
            <v>Living Room/Family Room</v>
          </cell>
          <cell r="FK15742" t="str">
            <v>EISAx</v>
          </cell>
          <cell r="FL15742">
            <v>51999.824999999997</v>
          </cell>
        </row>
        <row r="15743">
          <cell r="FI15743" t="str">
            <v>WA</v>
          </cell>
          <cell r="FJ15743" t="str">
            <v>Other</v>
          </cell>
          <cell r="FK15743" t="str">
            <v>EISAnqnx</v>
          </cell>
          <cell r="FL15743">
            <v>1393595.31</v>
          </cell>
        </row>
        <row r="15744">
          <cell r="FI15744" t="str">
            <v>WA</v>
          </cell>
          <cell r="FJ15744" t="str">
            <v>Other</v>
          </cell>
          <cell r="FK15744" t="str">
            <v>EISAq</v>
          </cell>
          <cell r="FL15744">
            <v>45759.845999999998</v>
          </cell>
        </row>
        <row r="15745">
          <cell r="FI15745" t="str">
            <v>WA</v>
          </cell>
          <cell r="FJ15745" t="str">
            <v>Other</v>
          </cell>
          <cell r="FK15745" t="str">
            <v>EISAx</v>
          </cell>
          <cell r="FL15745">
            <v>207999.3</v>
          </cell>
        </row>
        <row r="15746">
          <cell r="FI15746" t="str">
            <v>WA</v>
          </cell>
          <cell r="FJ15746" t="str">
            <v>Bathroom</v>
          </cell>
          <cell r="FK15746" t="str">
            <v>EISAq</v>
          </cell>
          <cell r="FL15746">
            <v>470900.304</v>
          </cell>
        </row>
        <row r="15747">
          <cell r="FI15747" t="str">
            <v>WA</v>
          </cell>
          <cell r="FJ15747" t="str">
            <v>Bedrooms</v>
          </cell>
          <cell r="FK15747" t="str">
            <v>EISAnqnx</v>
          </cell>
          <cell r="FL15747">
            <v>261611.28</v>
          </cell>
        </row>
        <row r="15748">
          <cell r="FI15748" t="str">
            <v>WA</v>
          </cell>
          <cell r="FJ15748" t="str">
            <v>Bedrooms</v>
          </cell>
          <cell r="FK15748" t="str">
            <v>EISAq</v>
          </cell>
          <cell r="FL15748">
            <v>401137.29600000003</v>
          </cell>
        </row>
        <row r="15749">
          <cell r="FI15749" t="str">
            <v>WA</v>
          </cell>
          <cell r="FJ15749" t="str">
            <v>Bedrooms</v>
          </cell>
          <cell r="FK15749" t="str">
            <v>EISAx</v>
          </cell>
          <cell r="FL15749">
            <v>152606.58000000002</v>
          </cell>
        </row>
        <row r="15750">
          <cell r="FI15750" t="str">
            <v>WA</v>
          </cell>
          <cell r="FJ15750" t="str">
            <v>Exterior</v>
          </cell>
          <cell r="FK15750" t="str">
            <v>EISAnqnx</v>
          </cell>
          <cell r="FL15750">
            <v>261611.28</v>
          </cell>
        </row>
        <row r="15751">
          <cell r="FI15751" t="str">
            <v>WA</v>
          </cell>
          <cell r="FJ15751" t="str">
            <v>Exterior</v>
          </cell>
          <cell r="FK15751" t="str">
            <v>EISAx</v>
          </cell>
          <cell r="FL15751">
            <v>2005686.48</v>
          </cell>
        </row>
        <row r="15752">
          <cell r="FI15752" t="str">
            <v>WA</v>
          </cell>
          <cell r="FJ15752" t="str">
            <v>Garage</v>
          </cell>
          <cell r="FK15752" t="str">
            <v>EISAq</v>
          </cell>
          <cell r="FL15752">
            <v>776113.46400000004</v>
          </cell>
        </row>
        <row r="15753">
          <cell r="FI15753" t="str">
            <v>WA</v>
          </cell>
          <cell r="FJ15753" t="str">
            <v>Kitchen</v>
          </cell>
          <cell r="FK15753" t="str">
            <v>EISAq</v>
          </cell>
          <cell r="FL15753">
            <v>1081326.6240000001</v>
          </cell>
        </row>
        <row r="15754">
          <cell r="FI15754" t="str">
            <v>WA</v>
          </cell>
          <cell r="FJ15754" t="str">
            <v>Living Room/Family Room</v>
          </cell>
          <cell r="FK15754" t="str">
            <v>EISAq</v>
          </cell>
          <cell r="FL15754">
            <v>104644.512</v>
          </cell>
        </row>
        <row r="15755">
          <cell r="FI15755" t="str">
            <v>WA</v>
          </cell>
          <cell r="FJ15755" t="str">
            <v>Other</v>
          </cell>
          <cell r="FK15755" t="str">
            <v>EISAnqnx</v>
          </cell>
          <cell r="FL15755">
            <v>2354501.52</v>
          </cell>
        </row>
        <row r="15756">
          <cell r="FI15756" t="str">
            <v>WA</v>
          </cell>
          <cell r="FJ15756" t="str">
            <v>Other</v>
          </cell>
          <cell r="FK15756" t="str">
            <v>EISAq</v>
          </cell>
          <cell r="FL15756">
            <v>575544.81599999999</v>
          </cell>
        </row>
        <row r="15757">
          <cell r="FI15757" t="str">
            <v>ID</v>
          </cell>
          <cell r="FJ15757" t="str">
            <v>Bathroom</v>
          </cell>
          <cell r="FK15757" t="str">
            <v>EISAnqnx</v>
          </cell>
          <cell r="FL15757">
            <v>89434.875</v>
          </cell>
        </row>
        <row r="15758">
          <cell r="FI15758" t="str">
            <v>ID</v>
          </cell>
          <cell r="FJ15758" t="str">
            <v>Bedrooms</v>
          </cell>
          <cell r="FK15758" t="str">
            <v>EISAx</v>
          </cell>
          <cell r="FL15758">
            <v>143095.79999999999</v>
          </cell>
        </row>
        <row r="15759">
          <cell r="FI15759" t="str">
            <v>ID</v>
          </cell>
          <cell r="FJ15759" t="str">
            <v>Exterior</v>
          </cell>
          <cell r="FK15759" t="str">
            <v>EISAnqnx</v>
          </cell>
          <cell r="FL15759">
            <v>143095.79999999999</v>
          </cell>
        </row>
        <row r="15760">
          <cell r="FI15760" t="str">
            <v>ID</v>
          </cell>
          <cell r="FJ15760" t="str">
            <v>Kitchen</v>
          </cell>
          <cell r="FK15760" t="str">
            <v>EISAq</v>
          </cell>
          <cell r="FL15760">
            <v>95397.2</v>
          </cell>
        </row>
        <row r="15761">
          <cell r="FI15761" t="str">
            <v>ID</v>
          </cell>
          <cell r="FJ15761" t="str">
            <v>Living Room/Family Room</v>
          </cell>
          <cell r="FK15761" t="str">
            <v>EISAnqnx</v>
          </cell>
          <cell r="FL15761">
            <v>71547.899999999994</v>
          </cell>
        </row>
        <row r="15762">
          <cell r="FI15762" t="str">
            <v>ID</v>
          </cell>
          <cell r="FJ15762" t="str">
            <v>Other</v>
          </cell>
          <cell r="FK15762" t="str">
            <v>EISAnqnx</v>
          </cell>
          <cell r="FL15762">
            <v>71547.899999999994</v>
          </cell>
        </row>
        <row r="15763">
          <cell r="FI15763" t="str">
            <v>ID</v>
          </cell>
          <cell r="FJ15763" t="str">
            <v>Bathroom</v>
          </cell>
          <cell r="FK15763" t="str">
            <v>EISAnqnx</v>
          </cell>
          <cell r="FL15763">
            <v>143095.79999999999</v>
          </cell>
        </row>
        <row r="15764">
          <cell r="FI15764" t="str">
            <v>ID</v>
          </cell>
          <cell r="FJ15764" t="str">
            <v>Bathroom</v>
          </cell>
          <cell r="FK15764" t="str">
            <v>EISAq</v>
          </cell>
          <cell r="FL15764">
            <v>47698.6</v>
          </cell>
        </row>
        <row r="15765">
          <cell r="FI15765" t="str">
            <v>ID</v>
          </cell>
          <cell r="FJ15765" t="str">
            <v>Bedrooms</v>
          </cell>
          <cell r="FK15765" t="str">
            <v>EISAnqnx</v>
          </cell>
          <cell r="FL15765">
            <v>524684.6</v>
          </cell>
        </row>
        <row r="15766">
          <cell r="FI15766" t="str">
            <v>ID</v>
          </cell>
          <cell r="FJ15766" t="str">
            <v>Bedrooms</v>
          </cell>
          <cell r="FK15766" t="str">
            <v>EISAx</v>
          </cell>
          <cell r="FL15766">
            <v>59623.249999999993</v>
          </cell>
        </row>
        <row r="15767">
          <cell r="FI15767" t="str">
            <v>ID</v>
          </cell>
          <cell r="FJ15767" t="str">
            <v>Exterior</v>
          </cell>
          <cell r="FK15767" t="str">
            <v>EISAnqnx</v>
          </cell>
          <cell r="FL15767">
            <v>476985.99999999994</v>
          </cell>
        </row>
        <row r="15768">
          <cell r="FI15768" t="str">
            <v>ID</v>
          </cell>
          <cell r="FJ15768" t="str">
            <v>Exterior</v>
          </cell>
          <cell r="FK15768" t="str">
            <v>EISAq</v>
          </cell>
          <cell r="FL15768">
            <v>35773.949999999997</v>
          </cell>
        </row>
        <row r="15769">
          <cell r="FI15769" t="str">
            <v>ID</v>
          </cell>
          <cell r="FJ15769" t="str">
            <v>Kitchen</v>
          </cell>
          <cell r="FK15769" t="str">
            <v>EISAq</v>
          </cell>
          <cell r="FL15769">
            <v>52468.46</v>
          </cell>
        </row>
        <row r="15770">
          <cell r="FI15770" t="str">
            <v>ID</v>
          </cell>
          <cell r="FJ15770" t="str">
            <v>Living Room/Family Room</v>
          </cell>
          <cell r="FK15770" t="str">
            <v>EISAq</v>
          </cell>
          <cell r="FL15770">
            <v>71547.899999999994</v>
          </cell>
        </row>
        <row r="15771">
          <cell r="FI15771" t="str">
            <v>ID</v>
          </cell>
          <cell r="FJ15771" t="str">
            <v>Living Room/Family Room</v>
          </cell>
          <cell r="FK15771" t="str">
            <v>EISAx</v>
          </cell>
          <cell r="FL15771">
            <v>202719.05</v>
          </cell>
        </row>
        <row r="15772">
          <cell r="FI15772" t="str">
            <v>ID</v>
          </cell>
          <cell r="FJ15772" t="str">
            <v>Other</v>
          </cell>
          <cell r="FK15772" t="str">
            <v>EISAnqnx</v>
          </cell>
          <cell r="FL15772">
            <v>494872.97499999998</v>
          </cell>
        </row>
        <row r="15773">
          <cell r="FI15773" t="str">
            <v>ID</v>
          </cell>
          <cell r="FJ15773" t="str">
            <v>Other</v>
          </cell>
          <cell r="FK15773" t="str">
            <v>EISAq</v>
          </cell>
          <cell r="FL15773">
            <v>106129.38499999999</v>
          </cell>
        </row>
        <row r="15774">
          <cell r="FI15774" t="str">
            <v>ID</v>
          </cell>
          <cell r="FJ15774" t="str">
            <v>Other</v>
          </cell>
          <cell r="FK15774" t="str">
            <v>EISAx</v>
          </cell>
          <cell r="FL15774">
            <v>149058.125</v>
          </cell>
        </row>
        <row r="15775">
          <cell r="FI15775" t="str">
            <v>WA</v>
          </cell>
          <cell r="FJ15775" t="str">
            <v>Bathroom</v>
          </cell>
          <cell r="FK15775" t="str">
            <v>EISAnqnx</v>
          </cell>
          <cell r="FL15775">
            <v>457029.12</v>
          </cell>
        </row>
        <row r="15776">
          <cell r="FI15776" t="str">
            <v>WA</v>
          </cell>
          <cell r="FJ15776" t="str">
            <v>Bathroom</v>
          </cell>
          <cell r="FK15776" t="str">
            <v>EISAq</v>
          </cell>
          <cell r="FL15776">
            <v>104735.84</v>
          </cell>
        </row>
        <row r="15777">
          <cell r="FI15777" t="str">
            <v>WA</v>
          </cell>
          <cell r="FJ15777" t="str">
            <v>Bathroom</v>
          </cell>
          <cell r="FK15777" t="str">
            <v>EISAx</v>
          </cell>
          <cell r="FL15777">
            <v>856929.6</v>
          </cell>
        </row>
        <row r="15778">
          <cell r="FI15778" t="str">
            <v>WA</v>
          </cell>
          <cell r="FJ15778" t="str">
            <v>Bedrooms</v>
          </cell>
          <cell r="FK15778" t="str">
            <v>EISAnqnx</v>
          </cell>
          <cell r="FL15778">
            <v>114257.28</v>
          </cell>
        </row>
        <row r="15779">
          <cell r="FI15779" t="str">
            <v>WA</v>
          </cell>
          <cell r="FJ15779" t="str">
            <v>Bedrooms</v>
          </cell>
          <cell r="FK15779" t="str">
            <v>EISAq</v>
          </cell>
          <cell r="FL15779">
            <v>552243.52</v>
          </cell>
        </row>
        <row r="15780">
          <cell r="FI15780" t="str">
            <v>WA</v>
          </cell>
          <cell r="FJ15780" t="str">
            <v>Bedrooms</v>
          </cell>
          <cell r="FK15780" t="str">
            <v>EISAx</v>
          </cell>
          <cell r="FL15780">
            <v>399900.48</v>
          </cell>
        </row>
        <row r="15781">
          <cell r="FI15781" t="str">
            <v>WA</v>
          </cell>
          <cell r="FJ15781" t="str">
            <v>Exterior</v>
          </cell>
          <cell r="FK15781" t="str">
            <v>EISAnqnx</v>
          </cell>
          <cell r="FL15781">
            <v>457029.12</v>
          </cell>
        </row>
        <row r="15782">
          <cell r="FI15782" t="str">
            <v>WA</v>
          </cell>
          <cell r="FJ15782" t="str">
            <v>Garage</v>
          </cell>
          <cell r="FK15782" t="str">
            <v>EISAnqnx</v>
          </cell>
          <cell r="FL15782">
            <v>342771.84</v>
          </cell>
        </row>
        <row r="15783">
          <cell r="FI15783" t="str">
            <v>WA</v>
          </cell>
          <cell r="FJ15783" t="str">
            <v>Kitchen</v>
          </cell>
          <cell r="FK15783" t="str">
            <v>EISAq</v>
          </cell>
          <cell r="FL15783">
            <v>670309.37600000005</v>
          </cell>
        </row>
        <row r="15784">
          <cell r="FI15784" t="str">
            <v>WA</v>
          </cell>
          <cell r="FJ15784" t="str">
            <v>Living Room/Family Room</v>
          </cell>
          <cell r="FK15784" t="str">
            <v>EISAnqnx</v>
          </cell>
          <cell r="FL15784">
            <v>380857.59999999998</v>
          </cell>
        </row>
        <row r="15785">
          <cell r="FI15785" t="str">
            <v>WA</v>
          </cell>
          <cell r="FJ15785" t="str">
            <v>Living Room/Family Room</v>
          </cell>
          <cell r="FK15785" t="str">
            <v>EISAq</v>
          </cell>
          <cell r="FL15785">
            <v>236131.712</v>
          </cell>
        </row>
        <row r="15786">
          <cell r="FI15786" t="str">
            <v>WA</v>
          </cell>
          <cell r="FJ15786" t="str">
            <v>Other</v>
          </cell>
          <cell r="FK15786" t="str">
            <v>EISAq</v>
          </cell>
          <cell r="FL15786">
            <v>548434.94400000002</v>
          </cell>
        </row>
        <row r="15787">
          <cell r="FI15787" t="str">
            <v>WA</v>
          </cell>
          <cell r="FJ15787" t="str">
            <v>Other</v>
          </cell>
          <cell r="FK15787" t="str">
            <v>EISAx</v>
          </cell>
          <cell r="FL15787">
            <v>799800.96</v>
          </cell>
        </row>
        <row r="15788">
          <cell r="FI15788" t="str">
            <v>MT</v>
          </cell>
          <cell r="FJ15788" t="str">
            <v>Bathroom</v>
          </cell>
          <cell r="FK15788" t="str">
            <v>EISAnqnx</v>
          </cell>
          <cell r="FL15788">
            <v>277015.18</v>
          </cell>
        </row>
        <row r="15789">
          <cell r="FI15789" t="str">
            <v>MT</v>
          </cell>
          <cell r="FJ15789" t="str">
            <v>Bedrooms</v>
          </cell>
          <cell r="FK15789" t="str">
            <v>EISAq</v>
          </cell>
          <cell r="FL15789">
            <v>656312.88800000004</v>
          </cell>
        </row>
        <row r="15790">
          <cell r="FI15790" t="str">
            <v>MT</v>
          </cell>
          <cell r="FJ15790" t="str">
            <v>Kitchen</v>
          </cell>
          <cell r="FK15790" t="str">
            <v>EISAnqnx</v>
          </cell>
          <cell r="FL15790">
            <v>319632.90000000002</v>
          </cell>
        </row>
        <row r="15791">
          <cell r="FI15791" t="str">
            <v>MT</v>
          </cell>
          <cell r="FJ15791" t="str">
            <v>Living Room/Family Room</v>
          </cell>
          <cell r="FK15791" t="str">
            <v>EISAnqnx</v>
          </cell>
          <cell r="FL15791">
            <v>159816.45000000001</v>
          </cell>
        </row>
        <row r="15792">
          <cell r="FI15792" t="str">
            <v>MT</v>
          </cell>
          <cell r="FJ15792" t="str">
            <v>Living Room/Family Room</v>
          </cell>
          <cell r="FK15792" t="str">
            <v>EISAq</v>
          </cell>
          <cell r="FL15792">
            <v>187517.96799999999</v>
          </cell>
        </row>
        <row r="15793">
          <cell r="FI15793" t="str">
            <v>MT</v>
          </cell>
          <cell r="FJ15793" t="str">
            <v>Other</v>
          </cell>
          <cell r="FK15793" t="str">
            <v>EISAnqnx</v>
          </cell>
          <cell r="FL15793">
            <v>138507.59</v>
          </cell>
        </row>
        <row r="15794">
          <cell r="FI15794" t="str">
            <v>MT</v>
          </cell>
          <cell r="FJ15794" t="str">
            <v>Other</v>
          </cell>
          <cell r="FK15794" t="str">
            <v>EISAq</v>
          </cell>
          <cell r="FL15794">
            <v>93758.983999999997</v>
          </cell>
        </row>
        <row r="15795">
          <cell r="FI15795" t="str">
            <v>WA</v>
          </cell>
          <cell r="FJ15795" t="str">
            <v>Bathroom</v>
          </cell>
          <cell r="FK15795" t="str">
            <v>EISAnqnx</v>
          </cell>
          <cell r="FL15795">
            <v>374398.74</v>
          </cell>
        </row>
        <row r="15796">
          <cell r="FI15796" t="str">
            <v>WA</v>
          </cell>
          <cell r="FJ15796" t="str">
            <v>Bathroom</v>
          </cell>
          <cell r="FK15796" t="str">
            <v>EISAq</v>
          </cell>
          <cell r="FL15796">
            <v>31199.895</v>
          </cell>
        </row>
        <row r="15797">
          <cell r="FI15797" t="str">
            <v>WA</v>
          </cell>
          <cell r="FJ15797" t="str">
            <v>Bedrooms</v>
          </cell>
          <cell r="FK15797" t="str">
            <v>EISAnqnx</v>
          </cell>
          <cell r="FL15797">
            <v>83199.72</v>
          </cell>
        </row>
        <row r="15798">
          <cell r="FI15798" t="str">
            <v>WA</v>
          </cell>
          <cell r="FJ15798" t="str">
            <v>Bedrooms</v>
          </cell>
          <cell r="FK15798" t="str">
            <v>EISAq</v>
          </cell>
          <cell r="FL15798">
            <v>89439.698999999993</v>
          </cell>
        </row>
        <row r="15799">
          <cell r="FI15799" t="str">
            <v>WA</v>
          </cell>
          <cell r="FJ15799" t="str">
            <v>Kitchen</v>
          </cell>
          <cell r="FK15799" t="str">
            <v>EISAq</v>
          </cell>
          <cell r="FL15799">
            <v>155999.47500000001</v>
          </cell>
        </row>
        <row r="15800">
          <cell r="FI15800" t="str">
            <v>WA</v>
          </cell>
          <cell r="FJ15800" t="str">
            <v>Living Room/Family Room</v>
          </cell>
          <cell r="FK15800" t="str">
            <v>EISAq</v>
          </cell>
          <cell r="FL15800">
            <v>106079.643</v>
          </cell>
        </row>
        <row r="15801">
          <cell r="FI15801" t="str">
            <v>WA</v>
          </cell>
          <cell r="FJ15801" t="str">
            <v>Other</v>
          </cell>
          <cell r="FK15801" t="str">
            <v>EISAnqnx</v>
          </cell>
          <cell r="FL15801">
            <v>488798.35499999998</v>
          </cell>
        </row>
        <row r="15802">
          <cell r="FI15802" t="str">
            <v>WA</v>
          </cell>
          <cell r="FJ15802" t="str">
            <v>Other</v>
          </cell>
          <cell r="FK15802" t="str">
            <v>EISAq</v>
          </cell>
          <cell r="FL15802">
            <v>842397.16499999992</v>
          </cell>
        </row>
        <row r="15803">
          <cell r="FI15803" t="str">
            <v>OR</v>
          </cell>
          <cell r="FJ15803" t="str">
            <v>Bathroom</v>
          </cell>
          <cell r="FK15803" t="str">
            <v>EISAq</v>
          </cell>
          <cell r="FL15803">
            <v>61601.887999999999</v>
          </cell>
        </row>
        <row r="15804">
          <cell r="FI15804" t="str">
            <v>OR</v>
          </cell>
          <cell r="FJ15804" t="str">
            <v>Bedrooms</v>
          </cell>
          <cell r="FK15804" t="str">
            <v>EISAnqnx</v>
          </cell>
          <cell r="FL15804">
            <v>154004.72</v>
          </cell>
        </row>
        <row r="15805">
          <cell r="FI15805" t="str">
            <v>OR</v>
          </cell>
          <cell r="FJ15805" t="str">
            <v>Bedrooms</v>
          </cell>
          <cell r="FK15805" t="str">
            <v>EISAq</v>
          </cell>
          <cell r="FL15805">
            <v>165555.07399999999</v>
          </cell>
        </row>
        <row r="15806">
          <cell r="FI15806" t="str">
            <v>OR</v>
          </cell>
          <cell r="FJ15806" t="str">
            <v>Exterior</v>
          </cell>
          <cell r="FK15806" t="str">
            <v>EISAnqnx</v>
          </cell>
          <cell r="FL15806">
            <v>288758.84999999998</v>
          </cell>
        </row>
        <row r="15807">
          <cell r="FI15807" t="str">
            <v>OR</v>
          </cell>
          <cell r="FJ15807" t="str">
            <v>Exterior</v>
          </cell>
          <cell r="FK15807" t="str">
            <v>EISAq</v>
          </cell>
          <cell r="FL15807">
            <v>625644.17500000005</v>
          </cell>
        </row>
        <row r="15808">
          <cell r="FI15808" t="str">
            <v>OR</v>
          </cell>
          <cell r="FJ15808" t="str">
            <v>Exterior</v>
          </cell>
          <cell r="FK15808" t="str">
            <v>EISAx</v>
          </cell>
          <cell r="FL15808">
            <v>57751.77</v>
          </cell>
        </row>
        <row r="15809">
          <cell r="FI15809" t="str">
            <v>OR</v>
          </cell>
          <cell r="FJ15809" t="str">
            <v>Garage</v>
          </cell>
          <cell r="FK15809" t="str">
            <v>EISAq</v>
          </cell>
          <cell r="FL15809">
            <v>796974.42599999998</v>
          </cell>
        </row>
        <row r="15810">
          <cell r="FI15810" t="str">
            <v>OR</v>
          </cell>
          <cell r="FJ15810" t="str">
            <v>Kitchen</v>
          </cell>
          <cell r="FK15810" t="str">
            <v>EISAq</v>
          </cell>
          <cell r="FL15810">
            <v>246407.552</v>
          </cell>
        </row>
        <row r="15811">
          <cell r="FI15811" t="str">
            <v>OR</v>
          </cell>
          <cell r="FJ15811" t="str">
            <v>Living Room/Family Room</v>
          </cell>
          <cell r="FK15811" t="str">
            <v>EISAq</v>
          </cell>
          <cell r="FL15811">
            <v>115503.54</v>
          </cell>
        </row>
        <row r="15812">
          <cell r="FI15812" t="str">
            <v>OR</v>
          </cell>
          <cell r="FJ15812" t="str">
            <v>Other</v>
          </cell>
          <cell r="FK15812" t="str">
            <v>EISAq</v>
          </cell>
          <cell r="FL15812">
            <v>256032.84700000001</v>
          </cell>
        </row>
        <row r="15813">
          <cell r="FI15813" t="str">
            <v>OR</v>
          </cell>
          <cell r="FJ15813" t="str">
            <v>Bathroom</v>
          </cell>
          <cell r="FK15813" t="str">
            <v>EISAnqnx</v>
          </cell>
          <cell r="FL15813">
            <v>806346</v>
          </cell>
        </row>
        <row r="15814">
          <cell r="FI15814" t="str">
            <v>OR</v>
          </cell>
          <cell r="FJ15814" t="str">
            <v>Bedrooms</v>
          </cell>
          <cell r="FK15814" t="str">
            <v>EISAnqnx</v>
          </cell>
          <cell r="FL15814">
            <v>806346</v>
          </cell>
        </row>
        <row r="15815">
          <cell r="FI15815" t="str">
            <v>OR</v>
          </cell>
          <cell r="FJ15815" t="str">
            <v>Exterior</v>
          </cell>
          <cell r="FK15815" t="str">
            <v>EISAx</v>
          </cell>
          <cell r="FL15815">
            <v>774092.16</v>
          </cell>
        </row>
        <row r="15816">
          <cell r="FI15816" t="str">
            <v>OR</v>
          </cell>
          <cell r="FJ15816" t="str">
            <v>Kitchen</v>
          </cell>
          <cell r="FK15816" t="str">
            <v>EISAq</v>
          </cell>
          <cell r="FL15816">
            <v>24190.38</v>
          </cell>
        </row>
        <row r="15817">
          <cell r="FI15817" t="str">
            <v>OR</v>
          </cell>
          <cell r="FJ15817" t="str">
            <v>Living Room/Family Room</v>
          </cell>
          <cell r="FK15817" t="str">
            <v>EISAnqnx</v>
          </cell>
          <cell r="FL15817">
            <v>1443359.34</v>
          </cell>
        </row>
        <row r="15818">
          <cell r="FI15818" t="str">
            <v>OR</v>
          </cell>
          <cell r="FJ15818" t="str">
            <v>Living Room/Family Room</v>
          </cell>
          <cell r="FK15818" t="str">
            <v>EISAq</v>
          </cell>
          <cell r="FL15818">
            <v>35479.224000000002</v>
          </cell>
        </row>
        <row r="15819">
          <cell r="FI15819" t="str">
            <v>OR</v>
          </cell>
          <cell r="FJ15819" t="str">
            <v>Other</v>
          </cell>
          <cell r="FK15819" t="str">
            <v>EISAnqnx</v>
          </cell>
          <cell r="FL15819">
            <v>540251.81999999995</v>
          </cell>
        </row>
        <row r="15820">
          <cell r="FI15820" t="str">
            <v>OR</v>
          </cell>
          <cell r="FJ15820" t="str">
            <v>Other</v>
          </cell>
          <cell r="FK15820" t="str">
            <v>EISAq</v>
          </cell>
          <cell r="FL15820">
            <v>116113.82399999999</v>
          </cell>
        </row>
        <row r="15821">
          <cell r="FI15821" t="str">
            <v>OR</v>
          </cell>
          <cell r="FJ15821" t="str">
            <v>Other</v>
          </cell>
          <cell r="FK15821" t="str">
            <v>EISAx</v>
          </cell>
          <cell r="FL15821">
            <v>96761.52</v>
          </cell>
        </row>
        <row r="15822">
          <cell r="FI15822" t="str">
            <v>ID</v>
          </cell>
          <cell r="FJ15822" t="str">
            <v>Bathroom</v>
          </cell>
          <cell r="FK15822" t="str">
            <v>EISAnqnx</v>
          </cell>
          <cell r="FL15822">
            <v>143095.79999999999</v>
          </cell>
        </row>
        <row r="15823">
          <cell r="FI15823" t="str">
            <v>ID</v>
          </cell>
          <cell r="FJ15823" t="str">
            <v>Bedrooms</v>
          </cell>
          <cell r="FK15823" t="str">
            <v>EISAnqnx</v>
          </cell>
          <cell r="FL15823">
            <v>286191.59999999998</v>
          </cell>
        </row>
        <row r="15824">
          <cell r="FI15824" t="str">
            <v>ID</v>
          </cell>
          <cell r="FJ15824" t="str">
            <v>Exterior</v>
          </cell>
          <cell r="FK15824" t="str">
            <v>EISAnqnx</v>
          </cell>
          <cell r="FL15824">
            <v>143095.79999999999</v>
          </cell>
        </row>
        <row r="15825">
          <cell r="FI15825" t="str">
            <v>ID</v>
          </cell>
          <cell r="FJ15825" t="str">
            <v>Kitchen</v>
          </cell>
          <cell r="FK15825" t="str">
            <v>EISAnqnx</v>
          </cell>
          <cell r="FL15825">
            <v>71547.899999999994</v>
          </cell>
        </row>
        <row r="15826">
          <cell r="FI15826" t="str">
            <v>ID</v>
          </cell>
          <cell r="FJ15826" t="str">
            <v>Kitchen</v>
          </cell>
          <cell r="FK15826" t="str">
            <v>EISAq</v>
          </cell>
          <cell r="FL15826">
            <v>95397.2</v>
          </cell>
        </row>
        <row r="15827">
          <cell r="FI15827" t="str">
            <v>ID</v>
          </cell>
          <cell r="FJ15827" t="str">
            <v>Other</v>
          </cell>
          <cell r="FK15827" t="str">
            <v>EISAnqnx</v>
          </cell>
          <cell r="FL15827">
            <v>810876.2</v>
          </cell>
        </row>
        <row r="15828">
          <cell r="FI15828" t="str">
            <v>ID</v>
          </cell>
          <cell r="FJ15828" t="str">
            <v>Other</v>
          </cell>
          <cell r="FK15828" t="str">
            <v>EISAq</v>
          </cell>
          <cell r="FL15828">
            <v>26234.23</v>
          </cell>
        </row>
        <row r="15829">
          <cell r="FI15829" t="str">
            <v>OR</v>
          </cell>
          <cell r="FJ15829" t="str">
            <v>Bathroom</v>
          </cell>
          <cell r="FK15829" t="str">
            <v>EISAnqnx</v>
          </cell>
          <cell r="FL15829">
            <v>516061.44</v>
          </cell>
        </row>
        <row r="15830">
          <cell r="FI15830" t="str">
            <v>OR</v>
          </cell>
          <cell r="FJ15830" t="str">
            <v>Bathroom</v>
          </cell>
          <cell r="FK15830" t="str">
            <v>EISAx</v>
          </cell>
          <cell r="FL15830">
            <v>290284.56</v>
          </cell>
        </row>
        <row r="15831">
          <cell r="FI15831" t="str">
            <v>OR</v>
          </cell>
          <cell r="FJ15831" t="str">
            <v>Bedrooms</v>
          </cell>
          <cell r="FK15831" t="str">
            <v>EISAnqnx</v>
          </cell>
          <cell r="FL15831">
            <v>580569.12</v>
          </cell>
        </row>
        <row r="15832">
          <cell r="FI15832" t="str">
            <v>OR</v>
          </cell>
          <cell r="FJ15832" t="str">
            <v>Bedrooms</v>
          </cell>
          <cell r="FK15832" t="str">
            <v>EISAx</v>
          </cell>
          <cell r="FL15832">
            <v>677330.64</v>
          </cell>
        </row>
        <row r="15833">
          <cell r="FI15833" t="str">
            <v>OR</v>
          </cell>
          <cell r="FJ15833" t="str">
            <v>Exterior</v>
          </cell>
          <cell r="FK15833" t="str">
            <v>EISAnqnx</v>
          </cell>
          <cell r="FL15833">
            <v>387046.08</v>
          </cell>
        </row>
        <row r="15834">
          <cell r="FI15834" t="str">
            <v>OR</v>
          </cell>
          <cell r="FJ15834" t="str">
            <v>Exterior</v>
          </cell>
          <cell r="FK15834" t="str">
            <v>EISAx</v>
          </cell>
          <cell r="FL15834">
            <v>967615.2</v>
          </cell>
        </row>
        <row r="15835">
          <cell r="FI15835" t="str">
            <v>OR</v>
          </cell>
          <cell r="FJ15835" t="str">
            <v>Kitchen</v>
          </cell>
          <cell r="FK15835" t="str">
            <v>EISAx</v>
          </cell>
          <cell r="FL15835">
            <v>524124.9</v>
          </cell>
        </row>
        <row r="15836">
          <cell r="FI15836" t="str">
            <v>OR</v>
          </cell>
          <cell r="FJ15836" t="str">
            <v>Living Room/Family Room</v>
          </cell>
          <cell r="FK15836" t="str">
            <v>EISAnqnx</v>
          </cell>
          <cell r="FL15836">
            <v>387046.08</v>
          </cell>
        </row>
        <row r="15837">
          <cell r="FI15837" t="str">
            <v>OR</v>
          </cell>
          <cell r="FJ15837" t="str">
            <v>Living Room/Family Room</v>
          </cell>
          <cell r="FK15837" t="str">
            <v>EISAq</v>
          </cell>
          <cell r="FL15837">
            <v>464455.29599999997</v>
          </cell>
        </row>
        <row r="15838">
          <cell r="FI15838" t="str">
            <v>OR</v>
          </cell>
          <cell r="FJ15838" t="str">
            <v>Living Room/Family Room</v>
          </cell>
          <cell r="FK15838" t="str">
            <v>EISAx</v>
          </cell>
          <cell r="FL15838">
            <v>387046.08</v>
          </cell>
        </row>
        <row r="15839">
          <cell r="FI15839" t="str">
            <v>OR</v>
          </cell>
          <cell r="FJ15839" t="str">
            <v>Other</v>
          </cell>
          <cell r="FK15839" t="str">
            <v>EISAnqnx</v>
          </cell>
          <cell r="FL15839">
            <v>870853.68</v>
          </cell>
        </row>
        <row r="15840">
          <cell r="FI15840" t="str">
            <v>OR</v>
          </cell>
          <cell r="FJ15840" t="str">
            <v>Other</v>
          </cell>
          <cell r="FK15840" t="str">
            <v>EISAq</v>
          </cell>
          <cell r="FL15840">
            <v>230614.95600000001</v>
          </cell>
        </row>
        <row r="15841">
          <cell r="FI15841" t="str">
            <v>OR</v>
          </cell>
          <cell r="FJ15841" t="str">
            <v>Other</v>
          </cell>
          <cell r="FK15841" t="str">
            <v>EISAx</v>
          </cell>
          <cell r="FL15841">
            <v>790219.08</v>
          </cell>
        </row>
        <row r="15842">
          <cell r="FI15842" t="str">
            <v>MT</v>
          </cell>
          <cell r="FJ15842" t="str">
            <v>Bathroom</v>
          </cell>
          <cell r="FK15842" t="str">
            <v>EISAnqnx</v>
          </cell>
          <cell r="FL15842">
            <v>91574.32</v>
          </cell>
        </row>
        <row r="15843">
          <cell r="FI15843" t="str">
            <v>MT</v>
          </cell>
          <cell r="FJ15843" t="str">
            <v>Bedrooms</v>
          </cell>
          <cell r="FK15843" t="str">
            <v>EISAnqnx</v>
          </cell>
          <cell r="FL15843">
            <v>778381.72000000009</v>
          </cell>
        </row>
        <row r="15844">
          <cell r="FI15844" t="str">
            <v>MT</v>
          </cell>
          <cell r="FJ15844" t="str">
            <v>Bedrooms</v>
          </cell>
          <cell r="FK15844" t="str">
            <v>EISAx</v>
          </cell>
          <cell r="FL15844">
            <v>148808.27000000002</v>
          </cell>
        </row>
        <row r="15845">
          <cell r="FI15845" t="str">
            <v>MT</v>
          </cell>
          <cell r="FJ15845" t="str">
            <v>Exterior</v>
          </cell>
          <cell r="FK15845" t="str">
            <v>EISAx</v>
          </cell>
          <cell r="FL15845">
            <v>228935.80000000002</v>
          </cell>
        </row>
        <row r="15846">
          <cell r="FI15846" t="str">
            <v>MT</v>
          </cell>
          <cell r="FJ15846" t="str">
            <v>Garage</v>
          </cell>
          <cell r="FK15846" t="str">
            <v>EISAnqnx</v>
          </cell>
          <cell r="FL15846">
            <v>457871.60000000003</v>
          </cell>
        </row>
        <row r="15847">
          <cell r="FI15847" t="str">
            <v>MT</v>
          </cell>
          <cell r="FJ15847" t="str">
            <v>Garage</v>
          </cell>
          <cell r="FK15847" t="str">
            <v>EISAq</v>
          </cell>
          <cell r="FL15847">
            <v>183148.64</v>
          </cell>
        </row>
        <row r="15848">
          <cell r="FI15848" t="str">
            <v>MT</v>
          </cell>
          <cell r="FJ15848" t="str">
            <v>Living Room/Family Room</v>
          </cell>
          <cell r="FK15848" t="str">
            <v>EISAnqnx</v>
          </cell>
          <cell r="FL15848">
            <v>824168.88000000012</v>
          </cell>
        </row>
        <row r="15849">
          <cell r="FI15849" t="str">
            <v>MT</v>
          </cell>
          <cell r="FJ15849" t="str">
            <v>Living Room/Family Room</v>
          </cell>
          <cell r="FK15849" t="str">
            <v>EISAq</v>
          </cell>
          <cell r="FL15849">
            <v>91574.32</v>
          </cell>
        </row>
        <row r="15850">
          <cell r="FI15850" t="str">
            <v>MT</v>
          </cell>
          <cell r="FJ15850" t="str">
            <v>Living Room/Family Room</v>
          </cell>
          <cell r="FK15850" t="str">
            <v>EISAx</v>
          </cell>
          <cell r="FL15850">
            <v>377744.07</v>
          </cell>
        </row>
        <row r="15851">
          <cell r="FI15851" t="str">
            <v>MT</v>
          </cell>
          <cell r="FJ15851" t="str">
            <v>Other</v>
          </cell>
          <cell r="FK15851" t="str">
            <v>EISAnqnx</v>
          </cell>
          <cell r="FL15851">
            <v>343403.7</v>
          </cell>
        </row>
        <row r="15852">
          <cell r="FI15852" t="str">
            <v>MT</v>
          </cell>
          <cell r="FJ15852" t="str">
            <v>Other</v>
          </cell>
          <cell r="FK15852" t="str">
            <v>EISAq</v>
          </cell>
          <cell r="FL15852">
            <v>160255.06</v>
          </cell>
        </row>
        <row r="15853">
          <cell r="FI15853" t="str">
            <v>OR</v>
          </cell>
          <cell r="FJ15853" t="str">
            <v>Bathroom</v>
          </cell>
          <cell r="FK15853" t="str">
            <v>EISAnqnx</v>
          </cell>
          <cell r="FL15853">
            <v>3305978</v>
          </cell>
        </row>
        <row r="15854">
          <cell r="FI15854" t="str">
            <v>OR</v>
          </cell>
          <cell r="FJ15854" t="str">
            <v>Bedrooms</v>
          </cell>
          <cell r="FK15854" t="str">
            <v>EISAnqnx</v>
          </cell>
          <cell r="FL15854">
            <v>6322682.9249999998</v>
          </cell>
        </row>
        <row r="15855">
          <cell r="FI15855" t="str">
            <v>OR</v>
          </cell>
          <cell r="FJ15855" t="str">
            <v>Garage</v>
          </cell>
          <cell r="FK15855" t="str">
            <v>EISAnqnx</v>
          </cell>
          <cell r="FL15855">
            <v>1074442.8499999999</v>
          </cell>
        </row>
        <row r="15856">
          <cell r="FI15856" t="str">
            <v>OR</v>
          </cell>
          <cell r="FJ15856" t="str">
            <v>Kitchen</v>
          </cell>
          <cell r="FK15856" t="str">
            <v>EISAnqnx</v>
          </cell>
          <cell r="FL15856">
            <v>826494.5</v>
          </cell>
        </row>
        <row r="15857">
          <cell r="FI15857" t="str">
            <v>OR</v>
          </cell>
          <cell r="FJ15857" t="str">
            <v>Kitchen</v>
          </cell>
          <cell r="FK15857" t="str">
            <v>EISAx</v>
          </cell>
          <cell r="FL15857">
            <v>1611664.2749999999</v>
          </cell>
        </row>
        <row r="15858">
          <cell r="FI15858" t="str">
            <v>OR</v>
          </cell>
          <cell r="FJ15858" t="str">
            <v>Living Room/Family Room</v>
          </cell>
          <cell r="FK15858" t="str">
            <v>EISAnqnx</v>
          </cell>
          <cell r="FL15858">
            <v>2975380.1999999997</v>
          </cell>
        </row>
        <row r="15859">
          <cell r="FI15859" t="str">
            <v>OR</v>
          </cell>
          <cell r="FJ15859" t="str">
            <v>Living Room/Family Room</v>
          </cell>
          <cell r="FK15859" t="str">
            <v>EISAq</v>
          </cell>
          <cell r="FL15859">
            <v>181828.78999999998</v>
          </cell>
        </row>
        <row r="15860">
          <cell r="FI15860" t="str">
            <v>OR</v>
          </cell>
          <cell r="FJ15860" t="str">
            <v>Living Room/Family Room</v>
          </cell>
          <cell r="FK15860" t="str">
            <v>EISAx</v>
          </cell>
          <cell r="FL15860">
            <v>1363715.925</v>
          </cell>
        </row>
        <row r="15861">
          <cell r="FI15861" t="str">
            <v>OR</v>
          </cell>
          <cell r="FJ15861" t="str">
            <v>Other</v>
          </cell>
          <cell r="FK15861" t="str">
            <v>EISAnqnx</v>
          </cell>
          <cell r="FL15861">
            <v>2231535.15</v>
          </cell>
        </row>
        <row r="15862">
          <cell r="FI15862" t="str">
            <v>OR</v>
          </cell>
          <cell r="FJ15862" t="str">
            <v>Other</v>
          </cell>
          <cell r="FK15862" t="str">
            <v>EISAq</v>
          </cell>
          <cell r="FL15862">
            <v>231418.46</v>
          </cell>
        </row>
        <row r="15863">
          <cell r="FI15863" t="str">
            <v>OR</v>
          </cell>
          <cell r="FJ15863" t="str">
            <v>Other</v>
          </cell>
          <cell r="FK15863" t="str">
            <v>EISAx</v>
          </cell>
          <cell r="FL15863">
            <v>1033118.125</v>
          </cell>
        </row>
        <row r="15864">
          <cell r="FI15864" t="str">
            <v>MT</v>
          </cell>
          <cell r="FJ15864" t="str">
            <v>Bathroom</v>
          </cell>
          <cell r="FK15864" t="str">
            <v>EISAnqnx</v>
          </cell>
          <cell r="FL15864">
            <v>404868.33999999997</v>
          </cell>
        </row>
        <row r="15865">
          <cell r="FI15865" t="str">
            <v>MT</v>
          </cell>
          <cell r="FJ15865" t="str">
            <v>Bathroom</v>
          </cell>
          <cell r="FK15865" t="str">
            <v>EISAq</v>
          </cell>
          <cell r="FL15865">
            <v>191779.74</v>
          </cell>
        </row>
        <row r="15866">
          <cell r="FI15866" t="str">
            <v>MT</v>
          </cell>
          <cell r="FJ15866" t="str">
            <v>Bathroom</v>
          </cell>
          <cell r="FK15866" t="str">
            <v>EISAx</v>
          </cell>
          <cell r="FL15866">
            <v>266360.75</v>
          </cell>
        </row>
        <row r="15867">
          <cell r="FI15867" t="str">
            <v>MT</v>
          </cell>
          <cell r="FJ15867" t="str">
            <v>Bedrooms</v>
          </cell>
          <cell r="FK15867" t="str">
            <v>EISAnqnx</v>
          </cell>
          <cell r="FL15867">
            <v>127853.16</v>
          </cell>
        </row>
        <row r="15868">
          <cell r="FI15868" t="str">
            <v>MT</v>
          </cell>
          <cell r="FJ15868" t="str">
            <v>Bedrooms</v>
          </cell>
          <cell r="FK15868" t="str">
            <v>EISAq</v>
          </cell>
          <cell r="FL15868">
            <v>202434.16999999998</v>
          </cell>
        </row>
        <row r="15869">
          <cell r="FI15869" t="str">
            <v>MT</v>
          </cell>
          <cell r="FJ15869" t="str">
            <v>Exterior</v>
          </cell>
          <cell r="FK15869" t="str">
            <v>EISAq</v>
          </cell>
          <cell r="FL15869">
            <v>95889.87</v>
          </cell>
        </row>
        <row r="15870">
          <cell r="FI15870" t="str">
            <v>MT</v>
          </cell>
          <cell r="FJ15870" t="str">
            <v>Kitchen</v>
          </cell>
          <cell r="FK15870" t="str">
            <v>EISAq</v>
          </cell>
          <cell r="FL15870">
            <v>281276.95199999999</v>
          </cell>
        </row>
        <row r="15871">
          <cell r="FI15871" t="str">
            <v>MT</v>
          </cell>
          <cell r="FJ15871" t="str">
            <v>Living Room/Family Room</v>
          </cell>
          <cell r="FK15871" t="str">
            <v>EISAnqnx</v>
          </cell>
          <cell r="FL15871">
            <v>255706.32</v>
          </cell>
        </row>
        <row r="15872">
          <cell r="FI15872" t="str">
            <v>MT</v>
          </cell>
          <cell r="FJ15872" t="str">
            <v>Living Room/Family Room</v>
          </cell>
          <cell r="FK15872" t="str">
            <v>EISAq</v>
          </cell>
          <cell r="FL15872">
            <v>210957.71400000001</v>
          </cell>
        </row>
        <row r="15873">
          <cell r="FI15873" t="str">
            <v>MT</v>
          </cell>
          <cell r="FJ15873" t="str">
            <v>Other</v>
          </cell>
          <cell r="FK15873" t="str">
            <v>EISAnqnx</v>
          </cell>
          <cell r="FL15873">
            <v>1321149.32</v>
          </cell>
        </row>
        <row r="15874">
          <cell r="FI15874" t="str">
            <v>MT</v>
          </cell>
          <cell r="FJ15874" t="str">
            <v>Other</v>
          </cell>
          <cell r="FK15874" t="str">
            <v>EISAq</v>
          </cell>
          <cell r="FL15874">
            <v>1010039.964</v>
          </cell>
        </row>
        <row r="15875">
          <cell r="FI15875" t="str">
            <v>OR</v>
          </cell>
          <cell r="FJ15875" t="str">
            <v>Bathroom</v>
          </cell>
          <cell r="FK15875" t="str">
            <v>EISAnqnx</v>
          </cell>
          <cell r="FL15875">
            <v>144379.42499999999</v>
          </cell>
        </row>
        <row r="15876">
          <cell r="FI15876" t="str">
            <v>OR</v>
          </cell>
          <cell r="FJ15876" t="str">
            <v>Bathroom</v>
          </cell>
          <cell r="FK15876" t="str">
            <v>EISAq</v>
          </cell>
          <cell r="FL15876">
            <v>28875.884999999998</v>
          </cell>
        </row>
        <row r="15877">
          <cell r="FI15877" t="str">
            <v>OR</v>
          </cell>
          <cell r="FJ15877" t="str">
            <v>Bedrooms</v>
          </cell>
          <cell r="FK15877" t="str">
            <v>EISAnqnx</v>
          </cell>
          <cell r="FL15877">
            <v>1155035.3999999999</v>
          </cell>
        </row>
        <row r="15878">
          <cell r="FI15878" t="str">
            <v>OR</v>
          </cell>
          <cell r="FJ15878" t="str">
            <v>Bedrooms</v>
          </cell>
          <cell r="FK15878" t="str">
            <v>EISAq</v>
          </cell>
          <cell r="FL15878">
            <v>57751.77</v>
          </cell>
        </row>
        <row r="15879">
          <cell r="FI15879" t="str">
            <v>OR</v>
          </cell>
          <cell r="FJ15879" t="str">
            <v>Exterior</v>
          </cell>
          <cell r="FK15879" t="str">
            <v>EISAnqnx</v>
          </cell>
          <cell r="FL15879">
            <v>192505.9</v>
          </cell>
        </row>
        <row r="15880">
          <cell r="FI15880" t="str">
            <v>OR</v>
          </cell>
          <cell r="FJ15880" t="str">
            <v>Exterior</v>
          </cell>
          <cell r="FK15880" t="str">
            <v>EISAq</v>
          </cell>
          <cell r="FL15880">
            <v>42351.298000000003</v>
          </cell>
        </row>
        <row r="15881">
          <cell r="FI15881" t="str">
            <v>OR</v>
          </cell>
          <cell r="FJ15881" t="str">
            <v>Garage</v>
          </cell>
          <cell r="FK15881" t="str">
            <v>EISAnqnx</v>
          </cell>
          <cell r="FL15881">
            <v>577517.69999999995</v>
          </cell>
        </row>
        <row r="15882">
          <cell r="FI15882" t="str">
            <v>OR</v>
          </cell>
          <cell r="FJ15882" t="str">
            <v>Garage</v>
          </cell>
          <cell r="FK15882" t="str">
            <v>EISAq</v>
          </cell>
          <cell r="FL15882">
            <v>154004.72</v>
          </cell>
        </row>
        <row r="15883">
          <cell r="FI15883" t="str">
            <v>OR</v>
          </cell>
          <cell r="FJ15883" t="str">
            <v>Kitchen</v>
          </cell>
          <cell r="FK15883" t="str">
            <v>EISAnqnx</v>
          </cell>
          <cell r="FL15883">
            <v>577517.69999999995</v>
          </cell>
        </row>
        <row r="15884">
          <cell r="FI15884" t="str">
            <v>OR</v>
          </cell>
          <cell r="FJ15884" t="str">
            <v>Living Room/Family Room</v>
          </cell>
          <cell r="FK15884" t="str">
            <v>EISAnqnx</v>
          </cell>
          <cell r="FL15884">
            <v>144379.42499999999</v>
          </cell>
        </row>
        <row r="15885">
          <cell r="FI15885" t="str">
            <v>OR</v>
          </cell>
          <cell r="FJ15885" t="str">
            <v>Living Room/Family Room</v>
          </cell>
          <cell r="FK15885" t="str">
            <v>EISAq</v>
          </cell>
          <cell r="FL15885">
            <v>42351.298000000003</v>
          </cell>
        </row>
        <row r="15886">
          <cell r="FI15886" t="str">
            <v>OR</v>
          </cell>
          <cell r="FJ15886" t="str">
            <v>Other</v>
          </cell>
          <cell r="FK15886" t="str">
            <v>EISAnqnx</v>
          </cell>
          <cell r="FL15886">
            <v>914403.02500000002</v>
          </cell>
        </row>
        <row r="15887">
          <cell r="FI15887" t="str">
            <v>OR</v>
          </cell>
          <cell r="FJ15887" t="str">
            <v>Other</v>
          </cell>
          <cell r="FK15887" t="str">
            <v>EISAq</v>
          </cell>
          <cell r="FL15887">
            <v>127053.894</v>
          </cell>
        </row>
        <row r="15888">
          <cell r="FI15888" t="str">
            <v>OR</v>
          </cell>
          <cell r="FJ15888" t="str">
            <v>Other</v>
          </cell>
          <cell r="FK15888" t="str">
            <v>EISAx</v>
          </cell>
          <cell r="FL15888">
            <v>231007.08</v>
          </cell>
        </row>
        <row r="15889">
          <cell r="FI15889" t="str">
            <v>MT</v>
          </cell>
          <cell r="FJ15889" t="str">
            <v>Bathroom</v>
          </cell>
          <cell r="FK15889" t="str">
            <v>EISAnqnx</v>
          </cell>
          <cell r="FL15889">
            <v>1960415.1199999999</v>
          </cell>
        </row>
        <row r="15890">
          <cell r="FI15890" t="str">
            <v>MT</v>
          </cell>
          <cell r="FJ15890" t="str">
            <v>Bathroom</v>
          </cell>
          <cell r="FK15890" t="str">
            <v>EISAq</v>
          </cell>
          <cell r="FL15890">
            <v>170470.88</v>
          </cell>
        </row>
        <row r="15891">
          <cell r="FI15891" t="str">
            <v>MT</v>
          </cell>
          <cell r="FJ15891" t="str">
            <v>Bedrooms</v>
          </cell>
          <cell r="FK15891" t="str">
            <v>EISAnqnx</v>
          </cell>
          <cell r="FL15891">
            <v>426177.2</v>
          </cell>
        </row>
        <row r="15892">
          <cell r="FI15892" t="str">
            <v>MT</v>
          </cell>
          <cell r="FJ15892" t="str">
            <v>Bedrooms</v>
          </cell>
          <cell r="FK15892" t="str">
            <v>EISAx</v>
          </cell>
          <cell r="FL15892">
            <v>1321149.32</v>
          </cell>
        </row>
        <row r="15893">
          <cell r="FI15893" t="str">
            <v>MT</v>
          </cell>
          <cell r="FJ15893" t="str">
            <v>Exterior</v>
          </cell>
          <cell r="FK15893" t="str">
            <v>EISAnqnx</v>
          </cell>
          <cell r="FL15893">
            <v>852354.4</v>
          </cell>
        </row>
        <row r="15894">
          <cell r="FI15894" t="str">
            <v>MT</v>
          </cell>
          <cell r="FJ15894" t="str">
            <v>Exterior</v>
          </cell>
          <cell r="FK15894" t="str">
            <v>EISAx</v>
          </cell>
          <cell r="FL15894">
            <v>852354.4</v>
          </cell>
        </row>
        <row r="15895">
          <cell r="FI15895" t="str">
            <v>MT</v>
          </cell>
          <cell r="FJ15895" t="str">
            <v>Garage</v>
          </cell>
          <cell r="FK15895" t="str">
            <v>EISAnqnx</v>
          </cell>
          <cell r="FL15895">
            <v>426177.2</v>
          </cell>
        </row>
        <row r="15896">
          <cell r="FI15896" t="str">
            <v>MT</v>
          </cell>
          <cell r="FJ15896" t="str">
            <v>Garage</v>
          </cell>
          <cell r="FK15896" t="str">
            <v>EISAq</v>
          </cell>
          <cell r="FL15896">
            <v>170470.88</v>
          </cell>
        </row>
        <row r="15897">
          <cell r="FI15897" t="str">
            <v>MT</v>
          </cell>
          <cell r="FJ15897" t="str">
            <v>Kitchen</v>
          </cell>
          <cell r="FK15897" t="str">
            <v>EISAnqnx</v>
          </cell>
          <cell r="FL15897">
            <v>170470.88</v>
          </cell>
        </row>
        <row r="15898">
          <cell r="FI15898" t="str">
            <v>MT</v>
          </cell>
          <cell r="FJ15898" t="str">
            <v>Kitchen</v>
          </cell>
          <cell r="FK15898" t="str">
            <v>EISAq</v>
          </cell>
          <cell r="FL15898">
            <v>332418.21600000001</v>
          </cell>
        </row>
        <row r="15899">
          <cell r="FI15899" t="str">
            <v>MT</v>
          </cell>
          <cell r="FJ15899" t="str">
            <v>Living Room/Family Room</v>
          </cell>
          <cell r="FK15899" t="str">
            <v>EISAnqnx</v>
          </cell>
          <cell r="FL15899">
            <v>767118.96</v>
          </cell>
        </row>
        <row r="15900">
          <cell r="FI15900" t="str">
            <v>MT</v>
          </cell>
          <cell r="FJ15900" t="str">
            <v>Living Room/Family Room</v>
          </cell>
          <cell r="FK15900" t="str">
            <v>EISAq</v>
          </cell>
          <cell r="FL15900">
            <v>1022825.28</v>
          </cell>
        </row>
        <row r="15901">
          <cell r="FI15901" t="str">
            <v>MT</v>
          </cell>
          <cell r="FJ15901" t="str">
            <v>Living Room/Family Room</v>
          </cell>
          <cell r="FK15901" t="str">
            <v>EISAx</v>
          </cell>
          <cell r="FL15901">
            <v>745810.1</v>
          </cell>
        </row>
        <row r="15902">
          <cell r="FI15902" t="str">
            <v>MT</v>
          </cell>
          <cell r="FJ15902" t="str">
            <v>Other</v>
          </cell>
          <cell r="FK15902" t="str">
            <v>EISAnqnx</v>
          </cell>
          <cell r="FL15902">
            <v>1108060.72</v>
          </cell>
        </row>
        <row r="15903">
          <cell r="FI15903" t="str">
            <v>MT</v>
          </cell>
          <cell r="FJ15903" t="str">
            <v>Other</v>
          </cell>
          <cell r="FK15903" t="str">
            <v>EISAq</v>
          </cell>
          <cell r="FL15903">
            <v>136376.704</v>
          </cell>
        </row>
        <row r="15904">
          <cell r="FI15904" t="str">
            <v>ID</v>
          </cell>
          <cell r="FJ15904" t="str">
            <v>Bathroom</v>
          </cell>
          <cell r="FK15904" t="str">
            <v>EISAq</v>
          </cell>
          <cell r="FL15904">
            <v>1646807.34</v>
          </cell>
        </row>
        <row r="15905">
          <cell r="FI15905" t="str">
            <v>ID</v>
          </cell>
          <cell r="FJ15905" t="str">
            <v>Bedrooms</v>
          </cell>
          <cell r="FK15905" t="str">
            <v>EISAnqnx</v>
          </cell>
          <cell r="FL15905">
            <v>908583.36</v>
          </cell>
        </row>
        <row r="15906">
          <cell r="FI15906" t="str">
            <v>ID</v>
          </cell>
          <cell r="FJ15906" t="str">
            <v>Bedrooms</v>
          </cell>
          <cell r="FK15906" t="str">
            <v>EISAq</v>
          </cell>
          <cell r="FL15906">
            <v>340718.76</v>
          </cell>
        </row>
        <row r="15907">
          <cell r="FI15907" t="str">
            <v>ID</v>
          </cell>
          <cell r="FJ15907" t="str">
            <v>Exterior</v>
          </cell>
          <cell r="FK15907" t="str">
            <v>EISAnqnx</v>
          </cell>
          <cell r="FL15907">
            <v>227145.84</v>
          </cell>
        </row>
        <row r="15908">
          <cell r="FI15908" t="str">
            <v>ID</v>
          </cell>
          <cell r="FJ15908" t="str">
            <v>Exterior</v>
          </cell>
          <cell r="FK15908" t="str">
            <v>EISAx</v>
          </cell>
          <cell r="FL15908">
            <v>1211444.48</v>
          </cell>
        </row>
        <row r="15909">
          <cell r="FI15909" t="str">
            <v>ID</v>
          </cell>
          <cell r="FJ15909" t="str">
            <v>Garage</v>
          </cell>
          <cell r="FK15909" t="str">
            <v>EISAq</v>
          </cell>
          <cell r="FL15909">
            <v>908583.36</v>
          </cell>
        </row>
        <row r="15910">
          <cell r="FI15910" t="str">
            <v>ID</v>
          </cell>
          <cell r="FJ15910" t="str">
            <v>Kitchen</v>
          </cell>
          <cell r="FK15910" t="str">
            <v>EISAq</v>
          </cell>
          <cell r="FL15910">
            <v>908583.36</v>
          </cell>
        </row>
        <row r="15911">
          <cell r="FI15911" t="str">
            <v>ID</v>
          </cell>
          <cell r="FJ15911" t="str">
            <v>Living Room/Family Room</v>
          </cell>
          <cell r="FK15911" t="str">
            <v>EISAnqnx</v>
          </cell>
          <cell r="FL15911">
            <v>283932.3</v>
          </cell>
        </row>
        <row r="15912">
          <cell r="FI15912" t="str">
            <v>ID</v>
          </cell>
          <cell r="FJ15912" t="str">
            <v>Living Room/Family Room</v>
          </cell>
          <cell r="FK15912" t="str">
            <v>EISAq</v>
          </cell>
          <cell r="FL15912">
            <v>0</v>
          </cell>
        </row>
        <row r="15913">
          <cell r="FI15913" t="str">
            <v>ID</v>
          </cell>
          <cell r="FJ15913" t="str">
            <v>Living Room/Family Room</v>
          </cell>
          <cell r="FK15913" t="str">
            <v>EISAx</v>
          </cell>
          <cell r="FL15913">
            <v>946441</v>
          </cell>
        </row>
        <row r="15914">
          <cell r="FI15914" t="str">
            <v>ID</v>
          </cell>
          <cell r="FJ15914" t="str">
            <v>Other</v>
          </cell>
          <cell r="FK15914" t="str">
            <v>EISAnqnx</v>
          </cell>
          <cell r="FL15914">
            <v>1514305.6</v>
          </cell>
        </row>
        <row r="15915">
          <cell r="FI15915" t="str">
            <v>ID</v>
          </cell>
          <cell r="FJ15915" t="str">
            <v>Other</v>
          </cell>
          <cell r="FK15915" t="str">
            <v>EISAx</v>
          </cell>
          <cell r="FL15915">
            <v>832868.08000000007</v>
          </cell>
        </row>
        <row r="15916">
          <cell r="FI15916" t="str">
            <v>WA</v>
          </cell>
          <cell r="FJ15916" t="str">
            <v>Bathroom</v>
          </cell>
          <cell r="FK15916" t="str">
            <v>EISAq</v>
          </cell>
          <cell r="FL15916">
            <v>196208.46</v>
          </cell>
        </row>
        <row r="15917">
          <cell r="FI15917" t="str">
            <v>WA</v>
          </cell>
          <cell r="FJ15917" t="str">
            <v>Bedrooms</v>
          </cell>
          <cell r="FK15917" t="str">
            <v>EISAnqnx</v>
          </cell>
          <cell r="FL15917">
            <v>959241.36</v>
          </cell>
        </row>
        <row r="15918">
          <cell r="FI15918" t="str">
            <v>WA</v>
          </cell>
          <cell r="FJ15918" t="str">
            <v>Exterior</v>
          </cell>
          <cell r="FK15918" t="str">
            <v>EISAq</v>
          </cell>
          <cell r="FL15918">
            <v>130805.64</v>
          </cell>
        </row>
        <row r="15919">
          <cell r="FI15919" t="str">
            <v>WA</v>
          </cell>
          <cell r="FJ15919" t="str">
            <v>Kitchen</v>
          </cell>
          <cell r="FK15919" t="str">
            <v>EISAnqnx</v>
          </cell>
          <cell r="FL15919">
            <v>697630.08000000007</v>
          </cell>
        </row>
        <row r="15920">
          <cell r="FI15920" t="str">
            <v>WA</v>
          </cell>
          <cell r="FJ15920" t="str">
            <v>Living Room/Family Room</v>
          </cell>
          <cell r="FK15920" t="str">
            <v>EISAnqnx</v>
          </cell>
          <cell r="FL15920">
            <v>523222.56</v>
          </cell>
        </row>
        <row r="15921">
          <cell r="FI15921" t="str">
            <v>WA</v>
          </cell>
          <cell r="FJ15921" t="str">
            <v>Living Room/Family Room</v>
          </cell>
          <cell r="FK15921" t="str">
            <v>EISAx</v>
          </cell>
          <cell r="FL15921">
            <v>436018.8</v>
          </cell>
        </row>
        <row r="15922">
          <cell r="FI15922" t="str">
            <v>WA</v>
          </cell>
          <cell r="FJ15922" t="str">
            <v>Other</v>
          </cell>
          <cell r="FK15922" t="str">
            <v>EISAnqnx</v>
          </cell>
          <cell r="FL15922">
            <v>1308056.4000000001</v>
          </cell>
        </row>
        <row r="15923">
          <cell r="FI15923" t="str">
            <v>OR</v>
          </cell>
          <cell r="FJ15923" t="str">
            <v>Bathroom</v>
          </cell>
          <cell r="FK15923" t="str">
            <v>EISAnqnx</v>
          </cell>
          <cell r="FL15923">
            <v>516061.44</v>
          </cell>
        </row>
        <row r="15924">
          <cell r="FI15924" t="str">
            <v>OR</v>
          </cell>
          <cell r="FJ15924" t="str">
            <v>Bedrooms</v>
          </cell>
          <cell r="FK15924" t="str">
            <v>EISAnqnx</v>
          </cell>
          <cell r="FL15924">
            <v>411236.46</v>
          </cell>
        </row>
        <row r="15925">
          <cell r="FI15925" t="str">
            <v>OR</v>
          </cell>
          <cell r="FJ15925" t="str">
            <v>Bedrooms</v>
          </cell>
          <cell r="FK15925" t="str">
            <v>EISAx</v>
          </cell>
          <cell r="FL15925">
            <v>282221.09999999998</v>
          </cell>
        </row>
        <row r="15926">
          <cell r="FI15926" t="str">
            <v>OR</v>
          </cell>
          <cell r="FJ15926" t="str">
            <v>Kitchen</v>
          </cell>
          <cell r="FK15926" t="str">
            <v>EISAq</v>
          </cell>
          <cell r="FL15926">
            <v>154818.432</v>
          </cell>
        </row>
        <row r="15927">
          <cell r="FI15927" t="str">
            <v>OR</v>
          </cell>
          <cell r="FJ15927" t="str">
            <v>Kitchen</v>
          </cell>
          <cell r="FK15927" t="str">
            <v>EISAx</v>
          </cell>
          <cell r="FL15927">
            <v>209649.96</v>
          </cell>
        </row>
        <row r="15928">
          <cell r="FI15928" t="str">
            <v>OR</v>
          </cell>
          <cell r="FJ15928" t="str">
            <v>Living Room/Family Room</v>
          </cell>
          <cell r="FK15928" t="str">
            <v>EISAnqnx</v>
          </cell>
          <cell r="FL15928">
            <v>387046.08</v>
          </cell>
        </row>
        <row r="15929">
          <cell r="FI15929" t="str">
            <v>OR</v>
          </cell>
          <cell r="FJ15929" t="str">
            <v>Living Room/Family Room</v>
          </cell>
          <cell r="FK15929" t="str">
            <v>EISAq</v>
          </cell>
          <cell r="FL15929">
            <v>11288.844000000001</v>
          </cell>
        </row>
        <row r="15930">
          <cell r="FI15930" t="str">
            <v>OR</v>
          </cell>
          <cell r="FJ15930" t="str">
            <v>Living Room/Family Room</v>
          </cell>
          <cell r="FK15930" t="str">
            <v>EISAx</v>
          </cell>
          <cell r="FL15930">
            <v>814409.46</v>
          </cell>
        </row>
        <row r="15931">
          <cell r="FI15931" t="str">
            <v>OR</v>
          </cell>
          <cell r="FJ15931" t="str">
            <v>Other</v>
          </cell>
          <cell r="FK15931" t="str">
            <v>EISAnqnx</v>
          </cell>
          <cell r="FL15931">
            <v>483807.6</v>
          </cell>
        </row>
        <row r="15932">
          <cell r="FI15932" t="str">
            <v>OR</v>
          </cell>
          <cell r="FJ15932" t="str">
            <v>Other</v>
          </cell>
          <cell r="FK15932" t="str">
            <v>EISAq</v>
          </cell>
          <cell r="FL15932">
            <v>166107.27600000001</v>
          </cell>
        </row>
        <row r="15933">
          <cell r="FI15933" t="str">
            <v>OR</v>
          </cell>
          <cell r="FJ15933" t="str">
            <v>Other</v>
          </cell>
          <cell r="FK15933" t="str">
            <v>EISAx</v>
          </cell>
          <cell r="FL15933">
            <v>483807.6</v>
          </cell>
        </row>
        <row r="15934">
          <cell r="FI15934" t="str">
            <v>ID</v>
          </cell>
          <cell r="FJ15934" t="str">
            <v>Bathroom</v>
          </cell>
          <cell r="FK15934" t="str">
            <v>EISAnqnx</v>
          </cell>
          <cell r="FL15934">
            <v>71547.899999999994</v>
          </cell>
        </row>
        <row r="15935">
          <cell r="FI15935" t="str">
            <v>ID</v>
          </cell>
          <cell r="FJ15935" t="str">
            <v>Bathroom</v>
          </cell>
          <cell r="FK15935" t="str">
            <v>EISAx</v>
          </cell>
          <cell r="FL15935">
            <v>125208.825</v>
          </cell>
        </row>
        <row r="15936">
          <cell r="FI15936" t="str">
            <v>ID</v>
          </cell>
          <cell r="FJ15936" t="str">
            <v>Bedrooms</v>
          </cell>
          <cell r="FK15936" t="str">
            <v>EISAnqnx</v>
          </cell>
          <cell r="FL15936">
            <v>679705.04999999993</v>
          </cell>
        </row>
        <row r="15937">
          <cell r="FI15937" t="str">
            <v>ID</v>
          </cell>
          <cell r="FJ15937" t="str">
            <v>Bedrooms</v>
          </cell>
          <cell r="FK15937" t="str">
            <v>EISAx</v>
          </cell>
          <cell r="FL15937">
            <v>29811.624999999996</v>
          </cell>
        </row>
        <row r="15938">
          <cell r="FI15938" t="str">
            <v>ID</v>
          </cell>
          <cell r="FJ15938" t="str">
            <v>Exterior</v>
          </cell>
          <cell r="FK15938" t="str">
            <v>EISAx</v>
          </cell>
          <cell r="FL15938">
            <v>500835.3</v>
          </cell>
        </row>
        <row r="15939">
          <cell r="FI15939" t="str">
            <v>ID</v>
          </cell>
          <cell r="FJ15939" t="str">
            <v>Garage</v>
          </cell>
          <cell r="FK15939" t="str">
            <v>EISAnqnx</v>
          </cell>
          <cell r="FL15939">
            <v>238492.99999999997</v>
          </cell>
        </row>
        <row r="15940">
          <cell r="FI15940" t="str">
            <v>ID</v>
          </cell>
          <cell r="FJ15940" t="str">
            <v>Kitchen</v>
          </cell>
          <cell r="FK15940" t="str">
            <v>EISAnqnx</v>
          </cell>
          <cell r="FL15940">
            <v>572383.19999999995</v>
          </cell>
        </row>
        <row r="15941">
          <cell r="FI15941" t="str">
            <v>ID</v>
          </cell>
          <cell r="FJ15941" t="str">
            <v>Kitchen</v>
          </cell>
          <cell r="FK15941" t="str">
            <v>EISAx</v>
          </cell>
          <cell r="FL15941">
            <v>357739.5</v>
          </cell>
        </row>
        <row r="15942">
          <cell r="FI15942" t="str">
            <v>ID</v>
          </cell>
          <cell r="FJ15942" t="str">
            <v>Living Room/Family Room</v>
          </cell>
          <cell r="FK15942" t="str">
            <v>EISAnqnx</v>
          </cell>
          <cell r="FL15942">
            <v>691629.7</v>
          </cell>
        </row>
        <row r="15943">
          <cell r="FI15943" t="str">
            <v>ID</v>
          </cell>
          <cell r="FJ15943" t="str">
            <v>Other</v>
          </cell>
          <cell r="FK15943" t="str">
            <v>EISAnqnx</v>
          </cell>
          <cell r="FL15943">
            <v>71547.899999999994</v>
          </cell>
        </row>
        <row r="15944">
          <cell r="FI15944" t="str">
            <v>WA</v>
          </cell>
          <cell r="FJ15944" t="str">
            <v>Bathroom</v>
          </cell>
          <cell r="FK15944" t="str">
            <v>EISAnqnx</v>
          </cell>
          <cell r="FL15944">
            <v>665597.76</v>
          </cell>
        </row>
        <row r="15945">
          <cell r="FI15945" t="str">
            <v>WA</v>
          </cell>
          <cell r="FJ15945" t="str">
            <v>Bathroom</v>
          </cell>
          <cell r="FK15945" t="str">
            <v>EISAq</v>
          </cell>
          <cell r="FL15945">
            <v>27039.909</v>
          </cell>
        </row>
        <row r="15946">
          <cell r="FI15946" t="str">
            <v>WA</v>
          </cell>
          <cell r="FJ15946" t="str">
            <v>Bedrooms</v>
          </cell>
          <cell r="FK15946" t="str">
            <v>EISAq</v>
          </cell>
          <cell r="FL15946">
            <v>201759.321</v>
          </cell>
        </row>
        <row r="15947">
          <cell r="FI15947" t="str">
            <v>WA</v>
          </cell>
          <cell r="FJ15947" t="str">
            <v>Exterior</v>
          </cell>
          <cell r="FK15947" t="str">
            <v>EISAq</v>
          </cell>
          <cell r="FL15947">
            <v>135199.54499999998</v>
          </cell>
        </row>
        <row r="15948">
          <cell r="FI15948" t="str">
            <v>WA</v>
          </cell>
          <cell r="FJ15948" t="str">
            <v>Garage</v>
          </cell>
          <cell r="FK15948" t="str">
            <v>EISAq</v>
          </cell>
          <cell r="FL15948">
            <v>0</v>
          </cell>
        </row>
        <row r="15949">
          <cell r="FI15949" t="str">
            <v>WA</v>
          </cell>
          <cell r="FJ15949" t="str">
            <v>Kitchen</v>
          </cell>
          <cell r="FK15949" t="str">
            <v>EISAq</v>
          </cell>
          <cell r="FL15949">
            <v>239199.19500000001</v>
          </cell>
        </row>
        <row r="15950">
          <cell r="FI15950" t="str">
            <v>WA</v>
          </cell>
          <cell r="FJ15950" t="str">
            <v>Living Room/Family Room</v>
          </cell>
          <cell r="FK15950" t="str">
            <v>EISAnqnx</v>
          </cell>
          <cell r="FL15950">
            <v>374398.74</v>
          </cell>
        </row>
        <row r="15951">
          <cell r="FI15951" t="str">
            <v>WA</v>
          </cell>
          <cell r="FJ15951" t="str">
            <v>Living Room/Family Room</v>
          </cell>
          <cell r="FK15951" t="str">
            <v>EISAq</v>
          </cell>
          <cell r="FL15951">
            <v>81119.726999999999</v>
          </cell>
        </row>
        <row r="15952">
          <cell r="FI15952" t="str">
            <v>WA</v>
          </cell>
          <cell r="FJ15952" t="str">
            <v>Living Room/Family Room</v>
          </cell>
          <cell r="FK15952" t="str">
            <v>EISAx</v>
          </cell>
          <cell r="FL15952">
            <v>124799.58</v>
          </cell>
        </row>
        <row r="15953">
          <cell r="FI15953" t="str">
            <v>WA</v>
          </cell>
          <cell r="FJ15953" t="str">
            <v>Other</v>
          </cell>
          <cell r="FK15953" t="str">
            <v>EISAq</v>
          </cell>
          <cell r="FL15953">
            <v>170559.42600000001</v>
          </cell>
        </row>
        <row r="15954">
          <cell r="FI15954" t="str">
            <v>MT</v>
          </cell>
          <cell r="FJ15954" t="str">
            <v>Bathroom</v>
          </cell>
          <cell r="FK15954" t="str">
            <v>EISAq</v>
          </cell>
          <cell r="FL15954">
            <v>93758.983999999997</v>
          </cell>
        </row>
        <row r="15955">
          <cell r="FI15955" t="str">
            <v>MT</v>
          </cell>
          <cell r="FJ15955" t="str">
            <v>Bedrooms</v>
          </cell>
          <cell r="FK15955" t="str">
            <v>EISAq</v>
          </cell>
          <cell r="FL15955">
            <v>93758.983999999997</v>
          </cell>
        </row>
        <row r="15956">
          <cell r="FI15956" t="str">
            <v>MT</v>
          </cell>
          <cell r="FJ15956" t="str">
            <v>Exterior</v>
          </cell>
          <cell r="FK15956" t="str">
            <v>EISAnqnx</v>
          </cell>
          <cell r="FL15956">
            <v>127853.16</v>
          </cell>
        </row>
        <row r="15957">
          <cell r="FI15957" t="str">
            <v>MT</v>
          </cell>
          <cell r="FJ15957" t="str">
            <v>Kitchen</v>
          </cell>
          <cell r="FK15957" t="str">
            <v>EISAnqnx</v>
          </cell>
          <cell r="FL15957">
            <v>127853.16</v>
          </cell>
        </row>
        <row r="15958">
          <cell r="FI15958" t="str">
            <v>MT</v>
          </cell>
          <cell r="FJ15958" t="str">
            <v>Living Room/Family Room</v>
          </cell>
          <cell r="FK15958" t="str">
            <v>EISAnqnx</v>
          </cell>
          <cell r="FL15958">
            <v>415522.77</v>
          </cell>
        </row>
        <row r="15959">
          <cell r="FI15959" t="str">
            <v>MT</v>
          </cell>
          <cell r="FJ15959" t="str">
            <v>Other</v>
          </cell>
          <cell r="FK15959" t="str">
            <v>EISAnqnx</v>
          </cell>
          <cell r="FL15959">
            <v>511412.64</v>
          </cell>
        </row>
        <row r="15960">
          <cell r="FI15960" t="str">
            <v>MT</v>
          </cell>
          <cell r="FJ15960" t="str">
            <v>Other</v>
          </cell>
          <cell r="FK15960" t="str">
            <v>EISAq</v>
          </cell>
          <cell r="FL15960">
            <v>46879.491999999998</v>
          </cell>
        </row>
        <row r="15961">
          <cell r="FI15961" t="str">
            <v>OR</v>
          </cell>
          <cell r="FJ15961" t="str">
            <v>Bathroom</v>
          </cell>
          <cell r="FK15961" t="str">
            <v>EISAnqnx</v>
          </cell>
          <cell r="FL15961">
            <v>483807.6</v>
          </cell>
        </row>
        <row r="15962">
          <cell r="FI15962" t="str">
            <v>OR</v>
          </cell>
          <cell r="FJ15962" t="str">
            <v>Bedrooms</v>
          </cell>
          <cell r="FK15962" t="str">
            <v>EISAnqnx</v>
          </cell>
          <cell r="FL15962">
            <v>741838.32</v>
          </cell>
        </row>
        <row r="15963">
          <cell r="FI15963" t="str">
            <v>OR</v>
          </cell>
          <cell r="FJ15963" t="str">
            <v>Bedrooms</v>
          </cell>
          <cell r="FK15963" t="str">
            <v>EISAq</v>
          </cell>
          <cell r="FL15963">
            <v>74183.831999999995</v>
          </cell>
        </row>
        <row r="15964">
          <cell r="FI15964" t="str">
            <v>OR</v>
          </cell>
          <cell r="FJ15964" t="str">
            <v>Bedrooms</v>
          </cell>
          <cell r="FK15964" t="str">
            <v>EISAx</v>
          </cell>
          <cell r="FL15964">
            <v>64507.68</v>
          </cell>
        </row>
        <row r="15965">
          <cell r="FI15965" t="str">
            <v>OR</v>
          </cell>
          <cell r="FJ15965" t="str">
            <v>Exterior</v>
          </cell>
          <cell r="FK15965" t="str">
            <v>EISAnqnx</v>
          </cell>
          <cell r="FL15965">
            <v>645076.80000000005</v>
          </cell>
        </row>
        <row r="15966">
          <cell r="FI15966" t="str">
            <v>OR</v>
          </cell>
          <cell r="FJ15966" t="str">
            <v>Exterior</v>
          </cell>
          <cell r="FK15966" t="str">
            <v>EISAq</v>
          </cell>
          <cell r="FL15966">
            <v>148367.66399999999</v>
          </cell>
        </row>
        <row r="15967">
          <cell r="FI15967" t="str">
            <v>OR</v>
          </cell>
          <cell r="FJ15967" t="str">
            <v>Garage</v>
          </cell>
          <cell r="FK15967" t="str">
            <v>EISAnqnx</v>
          </cell>
          <cell r="FL15967">
            <v>0</v>
          </cell>
        </row>
        <row r="15968">
          <cell r="FI15968" t="str">
            <v>OR</v>
          </cell>
          <cell r="FJ15968" t="str">
            <v>Garage</v>
          </cell>
          <cell r="FK15968" t="str">
            <v>EISAq</v>
          </cell>
          <cell r="FL15968">
            <v>0</v>
          </cell>
        </row>
        <row r="15969">
          <cell r="FI15969" t="str">
            <v>OR</v>
          </cell>
          <cell r="FJ15969" t="str">
            <v>Kitchen</v>
          </cell>
          <cell r="FK15969" t="str">
            <v>EISAq</v>
          </cell>
          <cell r="FL15969">
            <v>283833.79200000002</v>
          </cell>
        </row>
        <row r="15970">
          <cell r="FI15970" t="str">
            <v>OR</v>
          </cell>
          <cell r="FJ15970" t="str">
            <v>Kitchen</v>
          </cell>
          <cell r="FK15970" t="str">
            <v>EISAx</v>
          </cell>
          <cell r="FL15970">
            <v>370919.16</v>
          </cell>
        </row>
        <row r="15971">
          <cell r="FI15971" t="str">
            <v>OR</v>
          </cell>
          <cell r="FJ15971" t="str">
            <v>Living Room/Family Room</v>
          </cell>
          <cell r="FK15971" t="str">
            <v>EISAnqnx</v>
          </cell>
          <cell r="FL15971">
            <v>516061.44</v>
          </cell>
        </row>
        <row r="15972">
          <cell r="FI15972" t="str">
            <v>OR</v>
          </cell>
          <cell r="FJ15972" t="str">
            <v>Living Room/Family Room</v>
          </cell>
          <cell r="FK15972" t="str">
            <v>EISAx</v>
          </cell>
          <cell r="FL15972">
            <v>483807.6</v>
          </cell>
        </row>
        <row r="15973">
          <cell r="FI15973" t="str">
            <v>OR</v>
          </cell>
          <cell r="FJ15973" t="str">
            <v>Other</v>
          </cell>
          <cell r="FK15973" t="str">
            <v>EISAnqnx</v>
          </cell>
          <cell r="FL15973">
            <v>741838.32</v>
          </cell>
        </row>
        <row r="15974">
          <cell r="FI15974" t="str">
            <v>OR</v>
          </cell>
          <cell r="FJ15974" t="str">
            <v>Other</v>
          </cell>
          <cell r="FK15974" t="str">
            <v>EISAq</v>
          </cell>
          <cell r="FL15974">
            <v>148367.66399999999</v>
          </cell>
        </row>
        <row r="15975">
          <cell r="FI15975" t="str">
            <v>OR</v>
          </cell>
          <cell r="FJ15975" t="str">
            <v>Other</v>
          </cell>
          <cell r="FK15975" t="str">
            <v>EISAx</v>
          </cell>
          <cell r="FL15975">
            <v>161269.20000000001</v>
          </cell>
        </row>
        <row r="15976">
          <cell r="FI15976" t="str">
            <v>WA</v>
          </cell>
          <cell r="FJ15976" t="str">
            <v>Bathroom</v>
          </cell>
          <cell r="FK15976" t="str">
            <v>EISAnqnx</v>
          </cell>
          <cell r="FL15976">
            <v>114257.28</v>
          </cell>
        </row>
        <row r="15977">
          <cell r="FI15977" t="str">
            <v>WA</v>
          </cell>
          <cell r="FJ15977" t="str">
            <v>Bedrooms</v>
          </cell>
          <cell r="FK15977" t="str">
            <v>EISAnqnx</v>
          </cell>
          <cell r="FL15977">
            <v>761715.19999999995</v>
          </cell>
        </row>
        <row r="15978">
          <cell r="FI15978" t="str">
            <v>WA</v>
          </cell>
          <cell r="FJ15978" t="str">
            <v>Exterior</v>
          </cell>
          <cell r="FK15978" t="str">
            <v>EISAnqnx</v>
          </cell>
          <cell r="FL15978">
            <v>342771.84</v>
          </cell>
        </row>
        <row r="15979">
          <cell r="FI15979" t="str">
            <v>WA</v>
          </cell>
          <cell r="FJ15979" t="str">
            <v>Garage</v>
          </cell>
          <cell r="FK15979" t="str">
            <v>EISAnqnx</v>
          </cell>
          <cell r="FL15979">
            <v>114257.28</v>
          </cell>
        </row>
        <row r="15980">
          <cell r="FI15980" t="str">
            <v>WA</v>
          </cell>
          <cell r="FJ15980" t="str">
            <v>Kitchen</v>
          </cell>
          <cell r="FK15980" t="str">
            <v>EISAnqnx</v>
          </cell>
          <cell r="FL15980">
            <v>114257.28</v>
          </cell>
        </row>
        <row r="15981">
          <cell r="FI15981" t="str">
            <v>WA</v>
          </cell>
          <cell r="FJ15981" t="str">
            <v>Living Room/Family Room</v>
          </cell>
          <cell r="FK15981" t="str">
            <v>EISAnqnx</v>
          </cell>
          <cell r="FL15981">
            <v>457029.12</v>
          </cell>
        </row>
        <row r="15982">
          <cell r="FI15982" t="str">
            <v>WA</v>
          </cell>
          <cell r="FJ15982" t="str">
            <v>Living Room/Family Room</v>
          </cell>
          <cell r="FK15982" t="str">
            <v>EISAq</v>
          </cell>
          <cell r="FL15982">
            <v>28564.32</v>
          </cell>
        </row>
        <row r="15983">
          <cell r="FI15983" t="str">
            <v>WA</v>
          </cell>
          <cell r="FJ15983" t="str">
            <v>Other</v>
          </cell>
          <cell r="FK15983" t="str">
            <v>EISAnqnx</v>
          </cell>
          <cell r="FL15983">
            <v>685543.68</v>
          </cell>
        </row>
        <row r="15984">
          <cell r="FI15984" t="str">
            <v>MT</v>
          </cell>
          <cell r="FJ15984" t="str">
            <v>Bathroom</v>
          </cell>
          <cell r="FK15984" t="str">
            <v>EISAnqnx</v>
          </cell>
          <cell r="FL15984">
            <v>137361.48000000001</v>
          </cell>
        </row>
        <row r="15985">
          <cell r="FI15985" t="str">
            <v>MT</v>
          </cell>
          <cell r="FJ15985" t="str">
            <v>Bedrooms</v>
          </cell>
          <cell r="FK15985" t="str">
            <v>EISAnqnx</v>
          </cell>
          <cell r="FL15985">
            <v>137361.48000000001</v>
          </cell>
        </row>
        <row r="15986">
          <cell r="FI15986" t="str">
            <v>MT</v>
          </cell>
          <cell r="FJ15986" t="str">
            <v>Bedrooms</v>
          </cell>
          <cell r="FK15986" t="str">
            <v>EISAq</v>
          </cell>
          <cell r="FL15986">
            <v>51510.555000000008</v>
          </cell>
        </row>
        <row r="15987">
          <cell r="FI15987" t="str">
            <v>MT</v>
          </cell>
          <cell r="FJ15987" t="str">
            <v>Kitchen</v>
          </cell>
          <cell r="FK15987" t="str">
            <v>EISAnqnx</v>
          </cell>
          <cell r="FL15987">
            <v>68680.740000000005</v>
          </cell>
        </row>
        <row r="15988">
          <cell r="FI15988" t="str">
            <v>MT</v>
          </cell>
          <cell r="FJ15988" t="str">
            <v>Living Room/Family Room</v>
          </cell>
          <cell r="FK15988" t="str">
            <v>EISAnqnx</v>
          </cell>
          <cell r="FL15988">
            <v>137361.48000000001</v>
          </cell>
        </row>
        <row r="15989">
          <cell r="FI15989" t="str">
            <v>MT</v>
          </cell>
          <cell r="FJ15989" t="str">
            <v>Other</v>
          </cell>
          <cell r="FK15989" t="str">
            <v>EISAnqnx</v>
          </cell>
          <cell r="FL15989">
            <v>68680.740000000005</v>
          </cell>
        </row>
        <row r="15990">
          <cell r="FI15990" t="str">
            <v>WA</v>
          </cell>
          <cell r="FJ15990" t="str">
            <v>Bathroom</v>
          </cell>
          <cell r="FK15990" t="str">
            <v>EISAnqnx</v>
          </cell>
          <cell r="FL15990">
            <v>915196.91999999993</v>
          </cell>
        </row>
        <row r="15991">
          <cell r="FI15991" t="str">
            <v>WA</v>
          </cell>
          <cell r="FJ15991" t="str">
            <v>Bathroom</v>
          </cell>
          <cell r="FK15991" t="str">
            <v>EISAq</v>
          </cell>
          <cell r="FL15991">
            <v>155999.47500000001</v>
          </cell>
        </row>
        <row r="15992">
          <cell r="FI15992" t="str">
            <v>WA</v>
          </cell>
          <cell r="FJ15992" t="str">
            <v>Bedrooms</v>
          </cell>
          <cell r="FK15992" t="str">
            <v>EISAnqnx</v>
          </cell>
          <cell r="FL15992">
            <v>415998.6</v>
          </cell>
        </row>
        <row r="15993">
          <cell r="FI15993" t="str">
            <v>WA</v>
          </cell>
          <cell r="FJ15993" t="str">
            <v>Bedrooms</v>
          </cell>
          <cell r="FK15993" t="str">
            <v>EISAq</v>
          </cell>
          <cell r="FL15993">
            <v>201759.321</v>
          </cell>
        </row>
        <row r="15994">
          <cell r="FI15994" t="str">
            <v>WA</v>
          </cell>
          <cell r="FJ15994" t="str">
            <v>Bedrooms</v>
          </cell>
          <cell r="FK15994" t="str">
            <v>EISAx</v>
          </cell>
          <cell r="FL15994">
            <v>207999.3</v>
          </cell>
        </row>
        <row r="15995">
          <cell r="FI15995" t="str">
            <v>WA</v>
          </cell>
          <cell r="FJ15995" t="str">
            <v>Exterior</v>
          </cell>
          <cell r="FK15995" t="str">
            <v>EISAq</v>
          </cell>
          <cell r="FL15995">
            <v>727997.54999999993</v>
          </cell>
        </row>
        <row r="15996">
          <cell r="FI15996" t="str">
            <v>WA</v>
          </cell>
          <cell r="FJ15996" t="str">
            <v>Exterior</v>
          </cell>
          <cell r="FK15996" t="str">
            <v>EISAx</v>
          </cell>
          <cell r="FL15996">
            <v>155999.47500000001</v>
          </cell>
        </row>
        <row r="15997">
          <cell r="FI15997" t="str">
            <v>WA</v>
          </cell>
          <cell r="FJ15997" t="str">
            <v>Kitchen</v>
          </cell>
          <cell r="FK15997" t="str">
            <v>EISAnqnx</v>
          </cell>
          <cell r="FL15997">
            <v>83199.72</v>
          </cell>
        </row>
        <row r="15998">
          <cell r="FI15998" t="str">
            <v>WA</v>
          </cell>
          <cell r="FJ15998" t="str">
            <v>Kitchen</v>
          </cell>
          <cell r="FK15998" t="str">
            <v>EISAq</v>
          </cell>
          <cell r="FL15998">
            <v>361918.78200000001</v>
          </cell>
        </row>
        <row r="15999">
          <cell r="FI15999" t="str">
            <v>WA</v>
          </cell>
          <cell r="FJ15999" t="str">
            <v>Living Room/Family Room</v>
          </cell>
          <cell r="FK15999" t="str">
            <v>EISAq</v>
          </cell>
          <cell r="FL15999">
            <v>43679.852999999996</v>
          </cell>
        </row>
        <row r="16000">
          <cell r="FI16000" t="str">
            <v>WA</v>
          </cell>
          <cell r="FJ16000" t="str">
            <v>Other</v>
          </cell>
          <cell r="FK16000" t="str">
            <v>EISAnqnx</v>
          </cell>
          <cell r="FL16000">
            <v>207999.3</v>
          </cell>
        </row>
        <row r="16001">
          <cell r="FI16001" t="str">
            <v>WA</v>
          </cell>
          <cell r="FJ16001" t="str">
            <v>Other</v>
          </cell>
          <cell r="FK16001" t="str">
            <v>EISAq</v>
          </cell>
          <cell r="FL16001">
            <v>264159.11099999998</v>
          </cell>
        </row>
        <row r="16002">
          <cell r="FI16002" t="str">
            <v>WA</v>
          </cell>
          <cell r="FJ16002" t="str">
            <v>Other</v>
          </cell>
          <cell r="FK16002" t="str">
            <v>EISAx</v>
          </cell>
          <cell r="FL16002">
            <v>478398.39</v>
          </cell>
        </row>
        <row r="16003">
          <cell r="FI16003" t="str">
            <v>OR</v>
          </cell>
          <cell r="FJ16003" t="str">
            <v>Bathroom</v>
          </cell>
          <cell r="FK16003" t="str">
            <v>EISAnqnx</v>
          </cell>
          <cell r="FL16003">
            <v>1732553.0999999999</v>
          </cell>
        </row>
        <row r="16004">
          <cell r="FI16004" t="str">
            <v>OR</v>
          </cell>
          <cell r="FJ16004" t="str">
            <v>Bathroom</v>
          </cell>
          <cell r="FK16004" t="str">
            <v>EISAx</v>
          </cell>
          <cell r="FL16004">
            <v>202131.19500000001</v>
          </cell>
        </row>
        <row r="16005">
          <cell r="FI16005" t="str">
            <v>OR</v>
          </cell>
          <cell r="FJ16005" t="str">
            <v>Bedrooms</v>
          </cell>
          <cell r="FK16005" t="str">
            <v>EISAnqnx</v>
          </cell>
          <cell r="FL16005">
            <v>693021.24</v>
          </cell>
        </row>
        <row r="16006">
          <cell r="FI16006" t="str">
            <v>OR</v>
          </cell>
          <cell r="FJ16006" t="str">
            <v>Bedrooms</v>
          </cell>
          <cell r="FK16006" t="str">
            <v>EISAx</v>
          </cell>
          <cell r="FL16006">
            <v>250257.66999999998</v>
          </cell>
        </row>
        <row r="16007">
          <cell r="FI16007" t="str">
            <v>OR</v>
          </cell>
          <cell r="FJ16007" t="str">
            <v>Exterior</v>
          </cell>
          <cell r="FK16007" t="str">
            <v>EISAnqnx</v>
          </cell>
          <cell r="FL16007">
            <v>154004.72</v>
          </cell>
        </row>
        <row r="16008">
          <cell r="FI16008" t="str">
            <v>OR</v>
          </cell>
          <cell r="FJ16008" t="str">
            <v>Exterior</v>
          </cell>
          <cell r="FK16008" t="str">
            <v>EISAq</v>
          </cell>
          <cell r="FL16008">
            <v>211756.49</v>
          </cell>
        </row>
        <row r="16009">
          <cell r="FI16009" t="str">
            <v>OR</v>
          </cell>
          <cell r="FJ16009" t="str">
            <v>Garage</v>
          </cell>
          <cell r="FK16009" t="str">
            <v>EISAnqnx</v>
          </cell>
          <cell r="FL16009">
            <v>231007.08</v>
          </cell>
        </row>
        <row r="16010">
          <cell r="FI16010" t="str">
            <v>OR</v>
          </cell>
          <cell r="FJ16010" t="str">
            <v>Kitchen</v>
          </cell>
          <cell r="FK16010" t="str">
            <v>EISAq</v>
          </cell>
          <cell r="FL16010">
            <v>144379.42499999999</v>
          </cell>
        </row>
        <row r="16011">
          <cell r="FI16011" t="str">
            <v>OR</v>
          </cell>
          <cell r="FJ16011" t="str">
            <v>Kitchen</v>
          </cell>
          <cell r="FK16011" t="str">
            <v>EISAx</v>
          </cell>
          <cell r="FL16011">
            <v>250257.66999999998</v>
          </cell>
        </row>
        <row r="16012">
          <cell r="FI16012" t="str">
            <v>OR</v>
          </cell>
          <cell r="FJ16012" t="str">
            <v>Living Room/Family Room</v>
          </cell>
          <cell r="FK16012" t="str">
            <v>EISAnqnx</v>
          </cell>
          <cell r="FL16012">
            <v>231007.08</v>
          </cell>
        </row>
        <row r="16013">
          <cell r="FI16013" t="str">
            <v>OR</v>
          </cell>
          <cell r="FJ16013" t="str">
            <v>Living Room/Family Room</v>
          </cell>
          <cell r="FK16013" t="str">
            <v>EISAx</v>
          </cell>
          <cell r="FL16013">
            <v>625644.17500000005</v>
          </cell>
        </row>
        <row r="16014">
          <cell r="FI16014" t="str">
            <v>OR</v>
          </cell>
          <cell r="FJ16014" t="str">
            <v>Other</v>
          </cell>
          <cell r="FK16014" t="str">
            <v>EISAnqnx</v>
          </cell>
          <cell r="FL16014">
            <v>577517.69999999995</v>
          </cell>
        </row>
        <row r="16015">
          <cell r="FI16015" t="str">
            <v>OR</v>
          </cell>
          <cell r="FJ16015" t="str">
            <v>Other</v>
          </cell>
          <cell r="FK16015" t="str">
            <v>EISAq</v>
          </cell>
          <cell r="FL16015">
            <v>86627.654999999999</v>
          </cell>
        </row>
        <row r="16016">
          <cell r="FI16016" t="str">
            <v>ID</v>
          </cell>
          <cell r="FJ16016" t="str">
            <v>Bathroom</v>
          </cell>
          <cell r="FK16016" t="str">
            <v>EISAnqnx</v>
          </cell>
          <cell r="FL16016">
            <v>1741451.44</v>
          </cell>
        </row>
        <row r="16017">
          <cell r="FI16017" t="str">
            <v>ID</v>
          </cell>
          <cell r="FJ16017" t="str">
            <v>Bathroom</v>
          </cell>
          <cell r="FK16017" t="str">
            <v>EISAx</v>
          </cell>
          <cell r="FL16017">
            <v>946441</v>
          </cell>
        </row>
        <row r="16018">
          <cell r="FI16018" t="str">
            <v>ID</v>
          </cell>
          <cell r="FJ16018" t="str">
            <v>Bedrooms</v>
          </cell>
          <cell r="FK16018" t="str">
            <v>EISAnqnx</v>
          </cell>
          <cell r="FL16018">
            <v>1817166.72</v>
          </cell>
        </row>
        <row r="16019">
          <cell r="FI16019" t="str">
            <v>ID</v>
          </cell>
          <cell r="FJ16019" t="str">
            <v>Bedrooms</v>
          </cell>
          <cell r="FK16019" t="str">
            <v>EISAx</v>
          </cell>
          <cell r="FL16019">
            <v>1135729.2</v>
          </cell>
        </row>
        <row r="16020">
          <cell r="FI16020" t="str">
            <v>ID</v>
          </cell>
          <cell r="FJ16020" t="str">
            <v>Exterior</v>
          </cell>
          <cell r="FK16020" t="str">
            <v>EISAnqnx</v>
          </cell>
          <cell r="FL16020">
            <v>2725750.08</v>
          </cell>
        </row>
        <row r="16021">
          <cell r="FI16021" t="str">
            <v>ID</v>
          </cell>
          <cell r="FJ16021" t="str">
            <v>Exterior</v>
          </cell>
          <cell r="FK16021" t="str">
            <v>EISAx</v>
          </cell>
          <cell r="FL16021">
            <v>1249302.1200000001</v>
          </cell>
        </row>
        <row r="16022">
          <cell r="FI16022" t="str">
            <v>ID</v>
          </cell>
          <cell r="FJ16022" t="str">
            <v>Kitchen</v>
          </cell>
          <cell r="FK16022" t="str">
            <v>EISAnqnx</v>
          </cell>
          <cell r="FL16022">
            <v>1665736.1600000001</v>
          </cell>
        </row>
        <row r="16023">
          <cell r="FI16023" t="str">
            <v>ID</v>
          </cell>
          <cell r="FJ16023" t="str">
            <v>Kitchen</v>
          </cell>
          <cell r="FK16023" t="str">
            <v>EISAx</v>
          </cell>
          <cell r="FL16023">
            <v>1230373.3</v>
          </cell>
        </row>
        <row r="16024">
          <cell r="FI16024" t="str">
            <v>ID</v>
          </cell>
          <cell r="FJ16024" t="str">
            <v>Living Room/Family Room</v>
          </cell>
          <cell r="FK16024" t="str">
            <v>EISAq</v>
          </cell>
          <cell r="FL16024">
            <v>795010.44000000006</v>
          </cell>
        </row>
        <row r="16025">
          <cell r="FI16025" t="str">
            <v>ID</v>
          </cell>
          <cell r="FJ16025" t="str">
            <v>Living Room/Family Room</v>
          </cell>
          <cell r="FK16025" t="str">
            <v>EISAx</v>
          </cell>
          <cell r="FL16025">
            <v>1646807.34</v>
          </cell>
        </row>
        <row r="16026">
          <cell r="FI16026" t="str">
            <v>ID</v>
          </cell>
          <cell r="FJ16026" t="str">
            <v>Other</v>
          </cell>
          <cell r="FK16026" t="str">
            <v>EISAnqnx</v>
          </cell>
          <cell r="FL16026">
            <v>5678646</v>
          </cell>
        </row>
        <row r="16027">
          <cell r="FI16027" t="str">
            <v>ID</v>
          </cell>
          <cell r="FJ16027" t="str">
            <v>Other</v>
          </cell>
          <cell r="FK16027" t="str">
            <v>EISAq</v>
          </cell>
          <cell r="FL16027">
            <v>1514305.6</v>
          </cell>
        </row>
        <row r="16028">
          <cell r="FI16028" t="str">
            <v>ID</v>
          </cell>
          <cell r="FJ16028" t="str">
            <v>Other</v>
          </cell>
          <cell r="FK16028" t="str">
            <v>EISAx</v>
          </cell>
          <cell r="FL16028">
            <v>1135729.2</v>
          </cell>
        </row>
        <row r="16029">
          <cell r="FI16029" t="str">
            <v>WA</v>
          </cell>
          <cell r="FJ16029" t="str">
            <v>Bathroom</v>
          </cell>
          <cell r="FK16029" t="str">
            <v>EISAnqnx</v>
          </cell>
          <cell r="FL16029">
            <v>380857.59999999998</v>
          </cell>
        </row>
        <row r="16030">
          <cell r="FI16030" t="str">
            <v>WA</v>
          </cell>
          <cell r="FJ16030" t="str">
            <v>Bathroom</v>
          </cell>
          <cell r="FK16030" t="str">
            <v>EISAq</v>
          </cell>
          <cell r="FL16030">
            <v>87597.248000000007</v>
          </cell>
        </row>
        <row r="16031">
          <cell r="FI16031" t="str">
            <v>WA</v>
          </cell>
          <cell r="FJ16031" t="str">
            <v>Bedrooms</v>
          </cell>
          <cell r="FK16031" t="str">
            <v>EISAnqnx</v>
          </cell>
          <cell r="FL16031">
            <v>190428.79999999999</v>
          </cell>
        </row>
        <row r="16032">
          <cell r="FI16032" t="str">
            <v>WA</v>
          </cell>
          <cell r="FJ16032" t="str">
            <v>Bedrooms</v>
          </cell>
          <cell r="FK16032" t="str">
            <v>EISAq</v>
          </cell>
          <cell r="FL16032">
            <v>150438.75200000001</v>
          </cell>
        </row>
        <row r="16033">
          <cell r="FI16033" t="str">
            <v>WA</v>
          </cell>
          <cell r="FJ16033" t="str">
            <v>Exterior</v>
          </cell>
          <cell r="FK16033" t="str">
            <v>EISAnqnx</v>
          </cell>
          <cell r="FL16033">
            <v>342771.84</v>
          </cell>
        </row>
        <row r="16034">
          <cell r="FI16034" t="str">
            <v>WA</v>
          </cell>
          <cell r="FJ16034" t="str">
            <v>Exterior</v>
          </cell>
          <cell r="FK16034" t="str">
            <v>EISAq</v>
          </cell>
          <cell r="FL16034">
            <v>28564.32</v>
          </cell>
        </row>
        <row r="16035">
          <cell r="FI16035" t="str">
            <v>WA</v>
          </cell>
          <cell r="FJ16035" t="str">
            <v>Kitchen</v>
          </cell>
          <cell r="FK16035" t="str">
            <v>EISAq</v>
          </cell>
          <cell r="FL16035">
            <v>243748.864</v>
          </cell>
        </row>
        <row r="16036">
          <cell r="FI16036" t="str">
            <v>WA</v>
          </cell>
          <cell r="FJ16036" t="str">
            <v>Living Room/Family Room</v>
          </cell>
          <cell r="FK16036" t="str">
            <v>EISAnqnx</v>
          </cell>
          <cell r="FL16036">
            <v>761715.19999999995</v>
          </cell>
        </row>
        <row r="16037">
          <cell r="FI16037" t="str">
            <v>WA</v>
          </cell>
          <cell r="FJ16037" t="str">
            <v>Living Room/Family Room</v>
          </cell>
          <cell r="FK16037" t="str">
            <v>EISAq</v>
          </cell>
          <cell r="FL16037">
            <v>93310.111999999994</v>
          </cell>
        </row>
        <row r="16038">
          <cell r="FI16038" t="str">
            <v>WA</v>
          </cell>
          <cell r="FJ16038" t="str">
            <v>Other</v>
          </cell>
          <cell r="FK16038" t="str">
            <v>EISAq</v>
          </cell>
          <cell r="FL16038">
            <v>175194.49600000001</v>
          </cell>
        </row>
        <row r="16039">
          <cell r="FI16039" t="str">
            <v>MT</v>
          </cell>
          <cell r="FJ16039" t="str">
            <v>Bathroom</v>
          </cell>
          <cell r="FK16039" t="str">
            <v>EISAnqnx</v>
          </cell>
          <cell r="FL16039">
            <v>45787.16</v>
          </cell>
        </row>
        <row r="16040">
          <cell r="FI16040" t="str">
            <v>MT</v>
          </cell>
          <cell r="FJ16040" t="str">
            <v>Bathroom</v>
          </cell>
          <cell r="FK16040" t="str">
            <v>EISAq</v>
          </cell>
          <cell r="FL16040">
            <v>17170.185000000001</v>
          </cell>
        </row>
        <row r="16041">
          <cell r="FI16041" t="str">
            <v>MT</v>
          </cell>
          <cell r="FJ16041" t="str">
            <v>Bedrooms</v>
          </cell>
          <cell r="FK16041" t="str">
            <v>EISAnqnx</v>
          </cell>
          <cell r="FL16041">
            <v>274722.96000000002</v>
          </cell>
        </row>
        <row r="16042">
          <cell r="FI16042" t="str">
            <v>MT</v>
          </cell>
          <cell r="FJ16042" t="str">
            <v>Kitchen</v>
          </cell>
          <cell r="FK16042" t="str">
            <v>EISAq</v>
          </cell>
          <cell r="FL16042">
            <v>108744.505</v>
          </cell>
        </row>
        <row r="16043">
          <cell r="FI16043" t="str">
            <v>MT</v>
          </cell>
          <cell r="FJ16043" t="str">
            <v>Living Room/Family Room</v>
          </cell>
          <cell r="FK16043" t="str">
            <v>EISAq</v>
          </cell>
          <cell r="FL16043">
            <v>51510.555000000008</v>
          </cell>
        </row>
        <row r="16044">
          <cell r="FI16044" t="str">
            <v>MT</v>
          </cell>
          <cell r="FJ16044" t="str">
            <v>Living Room/Family Room</v>
          </cell>
          <cell r="FK16044" t="str">
            <v>EISAx</v>
          </cell>
          <cell r="FL16044">
            <v>457871.60000000003</v>
          </cell>
        </row>
        <row r="16045">
          <cell r="FI16045" t="str">
            <v>MT</v>
          </cell>
          <cell r="FJ16045" t="str">
            <v>Other</v>
          </cell>
          <cell r="FK16045" t="str">
            <v>EISAnqnx</v>
          </cell>
          <cell r="FL16045">
            <v>137361.48000000001</v>
          </cell>
        </row>
        <row r="16046">
          <cell r="FI16046" t="str">
            <v>MT</v>
          </cell>
          <cell r="FJ16046" t="str">
            <v>Other</v>
          </cell>
          <cell r="FK16046" t="str">
            <v>EISAq</v>
          </cell>
          <cell r="FL16046">
            <v>291893.14500000002</v>
          </cell>
        </row>
        <row r="16047">
          <cell r="FI16047" t="str">
            <v>WA</v>
          </cell>
          <cell r="FJ16047" t="str">
            <v>Bathroom</v>
          </cell>
          <cell r="FK16047" t="str">
            <v>EISAnqnx</v>
          </cell>
          <cell r="FL16047">
            <v>1275872.96</v>
          </cell>
        </row>
        <row r="16048">
          <cell r="FI16048" t="str">
            <v>WA</v>
          </cell>
          <cell r="FJ16048" t="str">
            <v>Bedrooms</v>
          </cell>
          <cell r="FK16048" t="str">
            <v>EISAnqnx</v>
          </cell>
          <cell r="FL16048">
            <v>1142572.8</v>
          </cell>
        </row>
        <row r="16049">
          <cell r="FI16049" t="str">
            <v>WA</v>
          </cell>
          <cell r="FJ16049" t="str">
            <v>Garage</v>
          </cell>
          <cell r="FK16049" t="str">
            <v>EISAnqnx</v>
          </cell>
          <cell r="FL16049">
            <v>76171.520000000004</v>
          </cell>
        </row>
        <row r="16050">
          <cell r="FI16050" t="str">
            <v>WA</v>
          </cell>
          <cell r="FJ16050" t="str">
            <v>Garage</v>
          </cell>
          <cell r="FK16050" t="str">
            <v>EISAq</v>
          </cell>
          <cell r="FL16050">
            <v>85692.96</v>
          </cell>
        </row>
        <row r="16051">
          <cell r="FI16051" t="str">
            <v>WA</v>
          </cell>
          <cell r="FJ16051" t="str">
            <v>Kitchen</v>
          </cell>
          <cell r="FK16051" t="str">
            <v>EISAq</v>
          </cell>
          <cell r="FL16051">
            <v>121874.432</v>
          </cell>
        </row>
        <row r="16052">
          <cell r="FI16052" t="str">
            <v>WA</v>
          </cell>
          <cell r="FJ16052" t="str">
            <v>Living Room/Family Room</v>
          </cell>
          <cell r="FK16052" t="str">
            <v>EISAnqnx</v>
          </cell>
          <cell r="FL16052">
            <v>1199701.44</v>
          </cell>
        </row>
        <row r="16053">
          <cell r="FI16053" t="str">
            <v>WA</v>
          </cell>
          <cell r="FJ16053" t="str">
            <v>Other</v>
          </cell>
          <cell r="FK16053" t="str">
            <v>EISAnqnx</v>
          </cell>
          <cell r="FL16053">
            <v>1742423.52</v>
          </cell>
        </row>
        <row r="16054">
          <cell r="FI16054" t="str">
            <v>WA</v>
          </cell>
          <cell r="FJ16054" t="str">
            <v>Bathroom</v>
          </cell>
          <cell r="FK16054" t="str">
            <v>EISAnqnx</v>
          </cell>
          <cell r="FL16054">
            <v>457598.45999999996</v>
          </cell>
        </row>
        <row r="16055">
          <cell r="FI16055" t="str">
            <v>WA</v>
          </cell>
          <cell r="FJ16055" t="str">
            <v>Bedrooms</v>
          </cell>
          <cell r="FK16055" t="str">
            <v>EISAnqnx</v>
          </cell>
          <cell r="FL16055">
            <v>457598.45999999996</v>
          </cell>
        </row>
        <row r="16056">
          <cell r="FI16056" t="str">
            <v>WA</v>
          </cell>
          <cell r="FJ16056" t="str">
            <v>Kitchen</v>
          </cell>
          <cell r="FK16056" t="str">
            <v>EISAnqnx</v>
          </cell>
          <cell r="FL16056">
            <v>83199.72</v>
          </cell>
        </row>
        <row r="16057">
          <cell r="FI16057" t="str">
            <v>WA</v>
          </cell>
          <cell r="FJ16057" t="str">
            <v>Kitchen</v>
          </cell>
          <cell r="FK16057" t="str">
            <v>EISAx</v>
          </cell>
          <cell r="FL16057">
            <v>675997.72499999998</v>
          </cell>
        </row>
        <row r="16058">
          <cell r="FI16058" t="str">
            <v>WA</v>
          </cell>
          <cell r="FJ16058" t="str">
            <v>Living Room/Family Room</v>
          </cell>
          <cell r="FK16058" t="str">
            <v>EISAnqnx</v>
          </cell>
          <cell r="FL16058">
            <v>831997.2</v>
          </cell>
        </row>
        <row r="16059">
          <cell r="FI16059" t="str">
            <v>WA</v>
          </cell>
          <cell r="FJ16059" t="str">
            <v>Living Room/Family Room</v>
          </cell>
          <cell r="FK16059" t="str">
            <v>EISAx</v>
          </cell>
          <cell r="FL16059">
            <v>207999.3</v>
          </cell>
        </row>
        <row r="16060">
          <cell r="FI16060" t="str">
            <v>WA</v>
          </cell>
          <cell r="FJ16060" t="str">
            <v>Other</v>
          </cell>
          <cell r="FK16060" t="str">
            <v>EISAnqnx</v>
          </cell>
          <cell r="FL16060">
            <v>1206395.94</v>
          </cell>
        </row>
        <row r="16061">
          <cell r="FI16061" t="str">
            <v>MT</v>
          </cell>
          <cell r="FJ16061" t="str">
            <v>Bathroom</v>
          </cell>
          <cell r="FK16061" t="str">
            <v>EISAnqnx</v>
          </cell>
          <cell r="FL16061">
            <v>206042.22000000003</v>
          </cell>
        </row>
        <row r="16062">
          <cell r="FI16062" t="str">
            <v>MT</v>
          </cell>
          <cell r="FJ16062" t="str">
            <v>Bathroom</v>
          </cell>
          <cell r="FK16062" t="str">
            <v>EISAq</v>
          </cell>
          <cell r="FL16062">
            <v>183148.64</v>
          </cell>
        </row>
        <row r="16063">
          <cell r="FI16063" t="str">
            <v>MT</v>
          </cell>
          <cell r="FJ16063" t="str">
            <v>Bedrooms</v>
          </cell>
          <cell r="FK16063" t="str">
            <v>EISAnqnx</v>
          </cell>
          <cell r="FL16063">
            <v>286169.75</v>
          </cell>
        </row>
        <row r="16064">
          <cell r="FI16064" t="str">
            <v>MT</v>
          </cell>
          <cell r="FJ16064" t="str">
            <v>Exterior</v>
          </cell>
          <cell r="FK16064" t="str">
            <v>EISAnqnx</v>
          </cell>
          <cell r="FL16064">
            <v>68680.740000000005</v>
          </cell>
        </row>
        <row r="16065">
          <cell r="FI16065" t="str">
            <v>MT</v>
          </cell>
          <cell r="FJ16065" t="str">
            <v>Kitchen</v>
          </cell>
          <cell r="FK16065" t="str">
            <v>EISAq</v>
          </cell>
          <cell r="FL16065">
            <v>91574.32</v>
          </cell>
        </row>
        <row r="16066">
          <cell r="FI16066" t="str">
            <v>MT</v>
          </cell>
          <cell r="FJ16066" t="str">
            <v>Living Room/Family Room</v>
          </cell>
          <cell r="FK16066" t="str">
            <v>EISAnqnx</v>
          </cell>
          <cell r="FL16066">
            <v>137361.48000000001</v>
          </cell>
        </row>
        <row r="16067">
          <cell r="FI16067" t="str">
            <v>MT</v>
          </cell>
          <cell r="FJ16067" t="str">
            <v>Other</v>
          </cell>
          <cell r="FK16067" t="str">
            <v>EISAnqnx</v>
          </cell>
          <cell r="FL16067">
            <v>583786.29</v>
          </cell>
        </row>
        <row r="16068">
          <cell r="FI16068" t="str">
            <v>OR</v>
          </cell>
          <cell r="FJ16068" t="str">
            <v>Bathroom</v>
          </cell>
          <cell r="FK16068" t="str">
            <v>EISAnqnx</v>
          </cell>
          <cell r="FL16068">
            <v>64507.68</v>
          </cell>
        </row>
        <row r="16069">
          <cell r="FI16069" t="str">
            <v>OR</v>
          </cell>
          <cell r="FJ16069" t="str">
            <v>Bedrooms</v>
          </cell>
          <cell r="FK16069" t="str">
            <v>EISAnqnx</v>
          </cell>
          <cell r="FL16069">
            <v>419299.92</v>
          </cell>
        </row>
        <row r="16070">
          <cell r="FI16070" t="str">
            <v>OR</v>
          </cell>
          <cell r="FJ16070" t="str">
            <v>Bedrooms</v>
          </cell>
          <cell r="FK16070" t="str">
            <v>EISAq</v>
          </cell>
          <cell r="FL16070">
            <v>24190.38</v>
          </cell>
        </row>
        <row r="16071">
          <cell r="FI16071" t="str">
            <v>OR</v>
          </cell>
          <cell r="FJ16071" t="str">
            <v>Bedrooms</v>
          </cell>
          <cell r="FK16071" t="str">
            <v>EISAx</v>
          </cell>
          <cell r="FL16071">
            <v>40317.300000000003</v>
          </cell>
        </row>
        <row r="16072">
          <cell r="FI16072" t="str">
            <v>OR</v>
          </cell>
          <cell r="FJ16072" t="str">
            <v>Exterior</v>
          </cell>
          <cell r="FK16072" t="str">
            <v>EISAq</v>
          </cell>
          <cell r="FL16072">
            <v>24190.38</v>
          </cell>
        </row>
        <row r="16073">
          <cell r="FI16073" t="str">
            <v>OR</v>
          </cell>
          <cell r="FJ16073" t="str">
            <v>Garage</v>
          </cell>
          <cell r="FK16073" t="str">
            <v>EISAq</v>
          </cell>
          <cell r="FL16073">
            <v>24190.38</v>
          </cell>
        </row>
        <row r="16074">
          <cell r="FI16074" t="str">
            <v>OR</v>
          </cell>
          <cell r="FJ16074" t="str">
            <v>Kitchen</v>
          </cell>
          <cell r="FK16074" t="str">
            <v>EISAnqnx</v>
          </cell>
          <cell r="FL16074">
            <v>64507.68</v>
          </cell>
        </row>
        <row r="16075">
          <cell r="FI16075" t="str">
            <v>OR</v>
          </cell>
          <cell r="FJ16075" t="str">
            <v>Kitchen</v>
          </cell>
          <cell r="FK16075" t="str">
            <v>EISAq</v>
          </cell>
          <cell r="FL16075">
            <v>24190.38</v>
          </cell>
        </row>
        <row r="16076">
          <cell r="FI16076" t="str">
            <v>OR</v>
          </cell>
          <cell r="FJ16076" t="str">
            <v>Living Room/Family Room</v>
          </cell>
          <cell r="FK16076" t="str">
            <v>EISAnqnx</v>
          </cell>
          <cell r="FL16076">
            <v>129015.36</v>
          </cell>
        </row>
        <row r="16077">
          <cell r="FI16077" t="str">
            <v>OR</v>
          </cell>
          <cell r="FJ16077" t="str">
            <v>Living Room/Family Room</v>
          </cell>
          <cell r="FK16077" t="str">
            <v>EISAx</v>
          </cell>
          <cell r="FL16077">
            <v>120951.9</v>
          </cell>
        </row>
        <row r="16078">
          <cell r="FI16078" t="str">
            <v>OR</v>
          </cell>
          <cell r="FJ16078" t="str">
            <v>Other</v>
          </cell>
          <cell r="FK16078" t="str">
            <v>EISAnqnx</v>
          </cell>
          <cell r="FL16078">
            <v>193523.04</v>
          </cell>
        </row>
        <row r="16079">
          <cell r="FI16079" t="str">
            <v>OR</v>
          </cell>
          <cell r="FJ16079" t="str">
            <v>Bathroom</v>
          </cell>
          <cell r="FK16079" t="str">
            <v>EISAnqnx</v>
          </cell>
          <cell r="FL16079">
            <v>577517.69999999995</v>
          </cell>
        </row>
        <row r="16080">
          <cell r="FI16080" t="str">
            <v>OR</v>
          </cell>
          <cell r="FJ16080" t="str">
            <v>Bedrooms</v>
          </cell>
          <cell r="FK16080" t="str">
            <v>EISAnqnx</v>
          </cell>
          <cell r="FL16080">
            <v>712271.83</v>
          </cell>
        </row>
        <row r="16081">
          <cell r="FI16081" t="str">
            <v>OR</v>
          </cell>
          <cell r="FJ16081" t="str">
            <v>Garage</v>
          </cell>
          <cell r="FK16081" t="str">
            <v>EISAnqnx</v>
          </cell>
          <cell r="FL16081">
            <v>115503.54</v>
          </cell>
        </row>
        <row r="16082">
          <cell r="FI16082" t="str">
            <v>OR</v>
          </cell>
          <cell r="FJ16082" t="str">
            <v>Garage</v>
          </cell>
          <cell r="FK16082" t="str">
            <v>EISAq</v>
          </cell>
          <cell r="FL16082">
            <v>123203.776</v>
          </cell>
        </row>
        <row r="16083">
          <cell r="FI16083" t="str">
            <v>OR</v>
          </cell>
          <cell r="FJ16083" t="str">
            <v>Garage</v>
          </cell>
          <cell r="FK16083" t="str">
            <v>EISAx</v>
          </cell>
          <cell r="FL16083">
            <v>288758.84999999998</v>
          </cell>
        </row>
        <row r="16084">
          <cell r="FI16084" t="str">
            <v>OR</v>
          </cell>
          <cell r="FJ16084" t="str">
            <v>Kitchen</v>
          </cell>
          <cell r="FK16084" t="str">
            <v>EISAnqnx</v>
          </cell>
          <cell r="FL16084">
            <v>144379.42499999999</v>
          </cell>
        </row>
        <row r="16085">
          <cell r="FI16085" t="str">
            <v>OR</v>
          </cell>
          <cell r="FJ16085" t="str">
            <v>Kitchen</v>
          </cell>
          <cell r="FK16085" t="str">
            <v>EISAq</v>
          </cell>
          <cell r="FL16085">
            <v>57751.77</v>
          </cell>
        </row>
        <row r="16086">
          <cell r="FI16086" t="str">
            <v>OR</v>
          </cell>
          <cell r="FJ16086" t="str">
            <v>Living Room/Family Room</v>
          </cell>
          <cell r="FK16086" t="str">
            <v>EISAnqnx</v>
          </cell>
          <cell r="FL16086">
            <v>577517.69999999995</v>
          </cell>
        </row>
        <row r="16087">
          <cell r="FI16087" t="str">
            <v>OR</v>
          </cell>
          <cell r="FJ16087" t="str">
            <v>Living Room/Family Room</v>
          </cell>
          <cell r="FK16087" t="str">
            <v>EISAx</v>
          </cell>
          <cell r="FL16087">
            <v>77002.36</v>
          </cell>
        </row>
        <row r="16088">
          <cell r="FI16088" t="str">
            <v>OR</v>
          </cell>
          <cell r="FJ16088" t="str">
            <v>Other</v>
          </cell>
          <cell r="FK16088" t="str">
            <v>EISAnqnx</v>
          </cell>
          <cell r="FL16088">
            <v>1183911.2849999999</v>
          </cell>
        </row>
        <row r="16089">
          <cell r="FI16089" t="str">
            <v>OR</v>
          </cell>
          <cell r="FJ16089" t="str">
            <v>Other</v>
          </cell>
          <cell r="FK16089" t="str">
            <v>EISAq</v>
          </cell>
          <cell r="FL16089">
            <v>144379.42499999999</v>
          </cell>
        </row>
        <row r="16090">
          <cell r="FI16090" t="str">
            <v>OR</v>
          </cell>
          <cell r="FJ16090" t="str">
            <v>Other</v>
          </cell>
          <cell r="FK16090" t="str">
            <v>EISAx</v>
          </cell>
          <cell r="FL16090">
            <v>1203161.875</v>
          </cell>
        </row>
        <row r="16091">
          <cell r="FI16091" t="str">
            <v>WA</v>
          </cell>
          <cell r="FJ16091" t="str">
            <v>Bathroom</v>
          </cell>
          <cell r="FK16091" t="str">
            <v>EISAnqnx</v>
          </cell>
          <cell r="FL16091">
            <v>2092890.24</v>
          </cell>
        </row>
        <row r="16092">
          <cell r="FI16092" t="str">
            <v>WA</v>
          </cell>
          <cell r="FJ16092" t="str">
            <v>Bedrooms</v>
          </cell>
          <cell r="FK16092" t="str">
            <v>EISAnqnx</v>
          </cell>
          <cell r="FL16092">
            <v>872037.6</v>
          </cell>
        </row>
        <row r="16093">
          <cell r="FI16093" t="str">
            <v>WA</v>
          </cell>
          <cell r="FJ16093" t="str">
            <v>Bedrooms</v>
          </cell>
          <cell r="FK16093" t="str">
            <v>EISAx</v>
          </cell>
          <cell r="FL16093">
            <v>283412.22000000003</v>
          </cell>
        </row>
        <row r="16094">
          <cell r="FI16094" t="str">
            <v>WA</v>
          </cell>
          <cell r="FJ16094" t="str">
            <v>Exterior</v>
          </cell>
          <cell r="FK16094" t="str">
            <v>EISAq</v>
          </cell>
          <cell r="FL16094">
            <v>191848.272</v>
          </cell>
        </row>
        <row r="16095">
          <cell r="FI16095" t="str">
            <v>WA</v>
          </cell>
          <cell r="FJ16095" t="str">
            <v>Garage</v>
          </cell>
          <cell r="FK16095" t="str">
            <v>EISAq</v>
          </cell>
          <cell r="FL16095">
            <v>0</v>
          </cell>
        </row>
        <row r="16096">
          <cell r="FI16096" t="str">
            <v>WA</v>
          </cell>
          <cell r="FJ16096" t="str">
            <v>Kitchen</v>
          </cell>
          <cell r="FK16096" t="str">
            <v>EISAq</v>
          </cell>
          <cell r="FL16096">
            <v>697630.08000000007</v>
          </cell>
        </row>
        <row r="16097">
          <cell r="FI16097" t="str">
            <v>WA</v>
          </cell>
          <cell r="FJ16097" t="str">
            <v>Living Room/Family Room</v>
          </cell>
          <cell r="FK16097" t="str">
            <v>EISAx</v>
          </cell>
          <cell r="FL16097">
            <v>1962084.6</v>
          </cell>
        </row>
        <row r="16098">
          <cell r="FI16098" t="str">
            <v>WA</v>
          </cell>
          <cell r="FJ16098" t="str">
            <v>Other</v>
          </cell>
          <cell r="FK16098" t="str">
            <v>EISAx</v>
          </cell>
          <cell r="FL16098">
            <v>1133648.8800000001</v>
          </cell>
        </row>
        <row r="16099">
          <cell r="FI16099" t="str">
            <v>MT</v>
          </cell>
          <cell r="FJ16099" t="str">
            <v>Bathroom</v>
          </cell>
          <cell r="FK16099" t="str">
            <v>EISAnqnx</v>
          </cell>
          <cell r="FL16099">
            <v>1235913.8799999999</v>
          </cell>
        </row>
        <row r="16100">
          <cell r="FI16100" t="str">
            <v>MT</v>
          </cell>
          <cell r="FJ16100" t="str">
            <v>Bathroom</v>
          </cell>
          <cell r="FK16100" t="str">
            <v>EISAx</v>
          </cell>
          <cell r="FL16100">
            <v>159816.45000000001</v>
          </cell>
        </row>
        <row r="16101">
          <cell r="FI16101" t="str">
            <v>MT</v>
          </cell>
          <cell r="FJ16101" t="str">
            <v>Bedrooms</v>
          </cell>
          <cell r="FK16101" t="str">
            <v>EISAnqnx</v>
          </cell>
          <cell r="FL16101">
            <v>1704708.8</v>
          </cell>
        </row>
        <row r="16102">
          <cell r="FI16102" t="str">
            <v>MT</v>
          </cell>
          <cell r="FJ16102" t="str">
            <v>Exterior</v>
          </cell>
          <cell r="FK16102" t="str">
            <v>EISAx</v>
          </cell>
          <cell r="FL16102">
            <v>639265.80000000005</v>
          </cell>
        </row>
        <row r="16103">
          <cell r="FI16103" t="str">
            <v>MT</v>
          </cell>
          <cell r="FJ16103" t="str">
            <v>Garage</v>
          </cell>
          <cell r="FK16103" t="str">
            <v>EISAnqnx</v>
          </cell>
          <cell r="FL16103">
            <v>0</v>
          </cell>
        </row>
        <row r="16104">
          <cell r="FI16104" t="str">
            <v>MT</v>
          </cell>
          <cell r="FJ16104" t="str">
            <v>Living Room/Family Room</v>
          </cell>
          <cell r="FK16104" t="str">
            <v>EISAnqnx</v>
          </cell>
          <cell r="FL16104">
            <v>127853.16</v>
          </cell>
        </row>
        <row r="16105">
          <cell r="FI16105" t="str">
            <v>MT</v>
          </cell>
          <cell r="FJ16105" t="str">
            <v>Living Room/Family Room</v>
          </cell>
          <cell r="FK16105" t="str">
            <v>EISAq</v>
          </cell>
          <cell r="FL16105">
            <v>396344.79599999997</v>
          </cell>
        </row>
        <row r="16106">
          <cell r="FI16106" t="str">
            <v>MT</v>
          </cell>
          <cell r="FJ16106" t="str">
            <v>Living Room/Family Room</v>
          </cell>
          <cell r="FK16106" t="str">
            <v>EISAx</v>
          </cell>
          <cell r="FL16106">
            <v>1438348.05</v>
          </cell>
        </row>
        <row r="16107">
          <cell r="FI16107" t="str">
            <v>MT</v>
          </cell>
          <cell r="FJ16107" t="str">
            <v>Other</v>
          </cell>
          <cell r="FK16107" t="str">
            <v>EISAnqnx</v>
          </cell>
          <cell r="FL16107">
            <v>1044134.14</v>
          </cell>
        </row>
        <row r="16108">
          <cell r="FI16108" t="str">
            <v>MT</v>
          </cell>
          <cell r="FJ16108" t="str">
            <v>Other</v>
          </cell>
          <cell r="FK16108" t="str">
            <v>EISAq</v>
          </cell>
          <cell r="FL16108">
            <v>136376.704</v>
          </cell>
        </row>
        <row r="16109">
          <cell r="FI16109" t="str">
            <v>MT</v>
          </cell>
          <cell r="FJ16109" t="str">
            <v>Other</v>
          </cell>
          <cell r="FK16109" t="str">
            <v>EISAx</v>
          </cell>
          <cell r="FL16109">
            <v>266360.75</v>
          </cell>
        </row>
        <row r="16110">
          <cell r="FI16110" t="str">
            <v>MT</v>
          </cell>
          <cell r="FJ16110" t="str">
            <v>Bedrooms</v>
          </cell>
          <cell r="FK16110" t="str">
            <v>EISAq</v>
          </cell>
          <cell r="FL16110">
            <v>84706.246000000014</v>
          </cell>
        </row>
        <row r="16111">
          <cell r="FI16111" t="str">
            <v>MT</v>
          </cell>
          <cell r="FJ16111" t="str">
            <v>Exterior</v>
          </cell>
          <cell r="FK16111" t="str">
            <v>EISAq</v>
          </cell>
          <cell r="FL16111">
            <v>25182.938000000002</v>
          </cell>
        </row>
        <row r="16112">
          <cell r="FI16112" t="str">
            <v>MT</v>
          </cell>
          <cell r="FJ16112" t="str">
            <v>Garage</v>
          </cell>
          <cell r="FK16112" t="str">
            <v>EISAnqnx</v>
          </cell>
          <cell r="FL16112">
            <v>0</v>
          </cell>
        </row>
        <row r="16113">
          <cell r="FI16113" t="str">
            <v>MT</v>
          </cell>
          <cell r="FJ16113" t="str">
            <v>Garage</v>
          </cell>
          <cell r="FK16113" t="str">
            <v>EISAq</v>
          </cell>
          <cell r="FL16113">
            <v>0</v>
          </cell>
        </row>
        <row r="16114">
          <cell r="FI16114" t="str">
            <v>MT</v>
          </cell>
          <cell r="FJ16114" t="str">
            <v>Kitchen</v>
          </cell>
          <cell r="FK16114" t="str">
            <v>EISAq</v>
          </cell>
          <cell r="FL16114">
            <v>183148.64</v>
          </cell>
        </row>
        <row r="16115">
          <cell r="FI16115" t="str">
            <v>MT</v>
          </cell>
          <cell r="FJ16115" t="str">
            <v>Living Room/Family Room</v>
          </cell>
          <cell r="FK16115" t="str">
            <v>EISAq</v>
          </cell>
          <cell r="FL16115">
            <v>120191.29500000001</v>
          </cell>
        </row>
        <row r="16116">
          <cell r="FI16116" t="str">
            <v>MT</v>
          </cell>
          <cell r="FJ16116" t="str">
            <v>Other</v>
          </cell>
          <cell r="FK16116" t="str">
            <v>EISAq</v>
          </cell>
          <cell r="FL16116">
            <v>352561.13200000004</v>
          </cell>
        </row>
        <row r="16117">
          <cell r="FI16117" t="str">
            <v>ID</v>
          </cell>
          <cell r="FJ16117" t="str">
            <v>Bathroom</v>
          </cell>
          <cell r="FK16117" t="str">
            <v>EISAnqnx</v>
          </cell>
          <cell r="FL16117">
            <v>227145.84</v>
          </cell>
        </row>
        <row r="16118">
          <cell r="FI16118" t="str">
            <v>ID</v>
          </cell>
          <cell r="FJ16118" t="str">
            <v>Bathroom</v>
          </cell>
          <cell r="FK16118" t="str">
            <v>EISAq</v>
          </cell>
          <cell r="FL16118">
            <v>340718.76</v>
          </cell>
        </row>
        <row r="16119">
          <cell r="FI16119" t="str">
            <v>ID</v>
          </cell>
          <cell r="FJ16119" t="str">
            <v>Bathroom</v>
          </cell>
          <cell r="FK16119" t="str">
            <v>EISAx</v>
          </cell>
          <cell r="FL16119">
            <v>246074.66</v>
          </cell>
        </row>
        <row r="16120">
          <cell r="FI16120" t="str">
            <v>ID</v>
          </cell>
          <cell r="FJ16120" t="str">
            <v>Bedrooms</v>
          </cell>
          <cell r="FK16120" t="str">
            <v>EISAnqnx</v>
          </cell>
          <cell r="FL16120">
            <v>2044312.56</v>
          </cell>
        </row>
        <row r="16121">
          <cell r="FI16121" t="str">
            <v>ID</v>
          </cell>
          <cell r="FJ16121" t="str">
            <v>Bedrooms</v>
          </cell>
          <cell r="FK16121" t="str">
            <v>EISAq</v>
          </cell>
          <cell r="FL16121">
            <v>113572.92</v>
          </cell>
        </row>
        <row r="16122">
          <cell r="FI16122" t="str">
            <v>ID</v>
          </cell>
          <cell r="FJ16122" t="str">
            <v>Exterior</v>
          </cell>
          <cell r="FK16122" t="str">
            <v>EISAnqnx</v>
          </cell>
          <cell r="FL16122">
            <v>227145.84</v>
          </cell>
        </row>
        <row r="16123">
          <cell r="FI16123" t="str">
            <v>ID</v>
          </cell>
          <cell r="FJ16123" t="str">
            <v>Exterior</v>
          </cell>
          <cell r="FK16123" t="str">
            <v>EISAq</v>
          </cell>
          <cell r="FL16123">
            <v>333147.23200000002</v>
          </cell>
        </row>
        <row r="16124">
          <cell r="FI16124" t="str">
            <v>ID</v>
          </cell>
          <cell r="FJ16124" t="str">
            <v>Garage</v>
          </cell>
          <cell r="FK16124" t="str">
            <v>EISAnqnx</v>
          </cell>
          <cell r="FL16124">
            <v>1078942.74</v>
          </cell>
        </row>
        <row r="16125">
          <cell r="FI16125" t="str">
            <v>ID</v>
          </cell>
          <cell r="FJ16125" t="str">
            <v>Kitchen</v>
          </cell>
          <cell r="FK16125" t="str">
            <v>EISAnqnx</v>
          </cell>
          <cell r="FL16125">
            <v>1817166.72</v>
          </cell>
        </row>
        <row r="16126">
          <cell r="FI16126" t="str">
            <v>ID</v>
          </cell>
          <cell r="FJ16126" t="str">
            <v>Living Room/Family Room</v>
          </cell>
          <cell r="FK16126" t="str">
            <v>EISAnqnx</v>
          </cell>
          <cell r="FL16126">
            <v>908583.36</v>
          </cell>
        </row>
        <row r="16127">
          <cell r="FI16127" t="str">
            <v>ID</v>
          </cell>
          <cell r="FJ16127" t="str">
            <v>Other</v>
          </cell>
          <cell r="FK16127" t="str">
            <v>EISAnqnx</v>
          </cell>
          <cell r="FL16127">
            <v>3180041.7600000002</v>
          </cell>
        </row>
        <row r="16128">
          <cell r="FI16128" t="str">
            <v>WA</v>
          </cell>
          <cell r="FJ16128" t="str">
            <v>Bathroom</v>
          </cell>
          <cell r="FK16128" t="str">
            <v>EISAq</v>
          </cell>
          <cell r="FL16128">
            <v>278719.06199999998</v>
          </cell>
        </row>
        <row r="16129">
          <cell r="FI16129" t="str">
            <v>WA</v>
          </cell>
          <cell r="FJ16129" t="str">
            <v>Bathroom</v>
          </cell>
          <cell r="FK16129" t="str">
            <v>EISAx</v>
          </cell>
          <cell r="FL16129">
            <v>270399.08999999997</v>
          </cell>
        </row>
        <row r="16130">
          <cell r="FI16130" t="str">
            <v>WA</v>
          </cell>
          <cell r="FJ16130" t="str">
            <v>Bedrooms</v>
          </cell>
          <cell r="FK16130" t="str">
            <v>EISAnqnx</v>
          </cell>
          <cell r="FL16130">
            <v>249599.16</v>
          </cell>
        </row>
        <row r="16131">
          <cell r="FI16131" t="str">
            <v>WA</v>
          </cell>
          <cell r="FJ16131" t="str">
            <v>Bedrooms</v>
          </cell>
          <cell r="FK16131" t="str">
            <v>EISAq</v>
          </cell>
          <cell r="FL16131">
            <v>83199.72</v>
          </cell>
        </row>
        <row r="16132">
          <cell r="FI16132" t="str">
            <v>WA</v>
          </cell>
          <cell r="FJ16132" t="str">
            <v>Bedrooms</v>
          </cell>
          <cell r="FK16132" t="str">
            <v>EISAx</v>
          </cell>
          <cell r="FL16132">
            <v>1227195.8699999999</v>
          </cell>
        </row>
        <row r="16133">
          <cell r="FI16133" t="str">
            <v>WA</v>
          </cell>
          <cell r="FJ16133" t="str">
            <v>Exterior</v>
          </cell>
          <cell r="FK16133" t="str">
            <v>EISAnqnx</v>
          </cell>
          <cell r="FL16133">
            <v>998396.64</v>
          </cell>
        </row>
        <row r="16134">
          <cell r="FI16134" t="str">
            <v>WA</v>
          </cell>
          <cell r="FJ16134" t="str">
            <v>Exterior</v>
          </cell>
          <cell r="FK16134" t="str">
            <v>EISAx</v>
          </cell>
          <cell r="FL16134">
            <v>166399.44</v>
          </cell>
        </row>
        <row r="16135">
          <cell r="FI16135" t="str">
            <v>WA</v>
          </cell>
          <cell r="FJ16135" t="str">
            <v>Garage</v>
          </cell>
          <cell r="FK16135" t="str">
            <v>EISAnqnx</v>
          </cell>
          <cell r="FL16135">
            <v>249599.16</v>
          </cell>
        </row>
        <row r="16136">
          <cell r="FI16136" t="str">
            <v>WA</v>
          </cell>
          <cell r="FJ16136" t="str">
            <v>Kitchen</v>
          </cell>
          <cell r="FK16136" t="str">
            <v>EISAq</v>
          </cell>
          <cell r="FL16136">
            <v>415998.6</v>
          </cell>
        </row>
        <row r="16137">
          <cell r="FI16137" t="str">
            <v>WA</v>
          </cell>
          <cell r="FJ16137" t="str">
            <v>Living Room/Family Room</v>
          </cell>
          <cell r="FK16137" t="str">
            <v>EISAx</v>
          </cell>
          <cell r="FL16137">
            <v>2495991.6</v>
          </cell>
        </row>
        <row r="16138">
          <cell r="FI16138" t="str">
            <v>WA</v>
          </cell>
          <cell r="FJ16138" t="str">
            <v>Other</v>
          </cell>
          <cell r="FK16138" t="str">
            <v>EISAnqnx</v>
          </cell>
          <cell r="FL16138">
            <v>665597.76</v>
          </cell>
        </row>
        <row r="16139">
          <cell r="FI16139" t="str">
            <v>WA</v>
          </cell>
          <cell r="FJ16139" t="str">
            <v>Other</v>
          </cell>
          <cell r="FK16139" t="str">
            <v>EISAq</v>
          </cell>
          <cell r="FL16139">
            <v>499198.32</v>
          </cell>
        </row>
        <row r="16140">
          <cell r="FI16140" t="str">
            <v>WA</v>
          </cell>
          <cell r="FJ16140" t="str">
            <v>Other</v>
          </cell>
          <cell r="FK16140" t="str">
            <v>EISAx</v>
          </cell>
          <cell r="FL16140">
            <v>5189582.5350000001</v>
          </cell>
        </row>
        <row r="16141">
          <cell r="FI16141" t="str">
            <v>WA</v>
          </cell>
          <cell r="FJ16141" t="str">
            <v>Bathroom</v>
          </cell>
          <cell r="FK16141" t="str">
            <v>EISAnqnx</v>
          </cell>
          <cell r="FL16141">
            <v>457029.12</v>
          </cell>
        </row>
        <row r="16142">
          <cell r="FI16142" t="str">
            <v>WA</v>
          </cell>
          <cell r="FJ16142" t="str">
            <v>Bedrooms</v>
          </cell>
          <cell r="FK16142" t="str">
            <v>EISAnqnx</v>
          </cell>
          <cell r="FL16142">
            <v>238036</v>
          </cell>
        </row>
        <row r="16143">
          <cell r="FI16143" t="str">
            <v>WA</v>
          </cell>
          <cell r="FJ16143" t="str">
            <v>Bedrooms</v>
          </cell>
          <cell r="FK16143" t="str">
            <v>EISAq</v>
          </cell>
          <cell r="FL16143">
            <v>41894.336000000003</v>
          </cell>
        </row>
        <row r="16144">
          <cell r="FI16144" t="str">
            <v>WA</v>
          </cell>
          <cell r="FJ16144" t="str">
            <v>Exterior</v>
          </cell>
          <cell r="FK16144" t="str">
            <v>EISAnqnx</v>
          </cell>
          <cell r="FL16144">
            <v>114257.28</v>
          </cell>
        </row>
        <row r="16145">
          <cell r="FI16145" t="str">
            <v>WA</v>
          </cell>
          <cell r="FJ16145" t="str">
            <v>Kitchen</v>
          </cell>
          <cell r="FK16145" t="str">
            <v>EISAq</v>
          </cell>
          <cell r="FL16145">
            <v>304686.08000000002</v>
          </cell>
        </row>
        <row r="16146">
          <cell r="FI16146" t="str">
            <v>WA</v>
          </cell>
          <cell r="FJ16146" t="str">
            <v>Living Room/Family Room</v>
          </cell>
          <cell r="FK16146" t="str">
            <v>EISAq</v>
          </cell>
          <cell r="FL16146">
            <v>154247.32800000001</v>
          </cell>
        </row>
        <row r="16147">
          <cell r="FI16147" t="str">
            <v>WA</v>
          </cell>
          <cell r="FJ16147" t="str">
            <v>Other</v>
          </cell>
          <cell r="FK16147" t="str">
            <v>EISAnqnx</v>
          </cell>
          <cell r="FL16147">
            <v>228514.56</v>
          </cell>
        </row>
        <row r="16148">
          <cell r="FI16148" t="str">
            <v>WA</v>
          </cell>
          <cell r="FJ16148" t="str">
            <v>Bathroom</v>
          </cell>
          <cell r="FK16148" t="str">
            <v>EISAnqnx</v>
          </cell>
          <cell r="FL16148">
            <v>3244789.08</v>
          </cell>
        </row>
        <row r="16149">
          <cell r="FI16149" t="str">
            <v>WA</v>
          </cell>
          <cell r="FJ16149" t="str">
            <v>Bathroom</v>
          </cell>
          <cell r="FK16149" t="str">
            <v>EISAq</v>
          </cell>
          <cell r="FL16149">
            <v>62399.79</v>
          </cell>
        </row>
        <row r="16150">
          <cell r="FI16150" t="str">
            <v>WA</v>
          </cell>
          <cell r="FJ16150" t="str">
            <v>Bathroom</v>
          </cell>
          <cell r="FK16150" t="str">
            <v>EISAx</v>
          </cell>
          <cell r="FL16150">
            <v>779997.375</v>
          </cell>
        </row>
        <row r="16151">
          <cell r="FI16151" t="str">
            <v>WA</v>
          </cell>
          <cell r="FJ16151" t="str">
            <v>Bedrooms</v>
          </cell>
          <cell r="FK16151" t="str">
            <v>EISAnqnx</v>
          </cell>
          <cell r="FL16151">
            <v>405598.63500000001</v>
          </cell>
        </row>
        <row r="16152">
          <cell r="FI16152" t="str">
            <v>WA</v>
          </cell>
          <cell r="FJ16152" t="str">
            <v>Bedrooms</v>
          </cell>
          <cell r="FK16152" t="str">
            <v>EISAq</v>
          </cell>
          <cell r="FL16152">
            <v>183039.38399999999</v>
          </cell>
        </row>
        <row r="16153">
          <cell r="FI16153" t="str">
            <v>WA</v>
          </cell>
          <cell r="FJ16153" t="str">
            <v>Bedrooms</v>
          </cell>
          <cell r="FK16153" t="str">
            <v>EISAx</v>
          </cell>
          <cell r="FL16153">
            <v>1622394.54</v>
          </cell>
        </row>
        <row r="16154">
          <cell r="FI16154" t="str">
            <v>WA</v>
          </cell>
          <cell r="FJ16154" t="str">
            <v>Garage</v>
          </cell>
          <cell r="FK16154" t="str">
            <v>EISAq</v>
          </cell>
          <cell r="FL16154">
            <v>124799.58</v>
          </cell>
        </row>
        <row r="16155">
          <cell r="FI16155" t="str">
            <v>WA</v>
          </cell>
          <cell r="FJ16155" t="str">
            <v>Kitchen</v>
          </cell>
          <cell r="FK16155" t="str">
            <v>EISAq</v>
          </cell>
          <cell r="FL16155">
            <v>218399.26499999998</v>
          </cell>
        </row>
        <row r="16156">
          <cell r="FI16156" t="str">
            <v>WA</v>
          </cell>
          <cell r="FJ16156" t="str">
            <v>Living Room/Family Room</v>
          </cell>
          <cell r="FK16156" t="str">
            <v>EISAnqnx</v>
          </cell>
          <cell r="FL16156">
            <v>124799.58</v>
          </cell>
        </row>
        <row r="16157">
          <cell r="FI16157" t="str">
            <v>WA</v>
          </cell>
          <cell r="FJ16157" t="str">
            <v>Living Room/Family Room</v>
          </cell>
          <cell r="FK16157" t="str">
            <v>EISAq</v>
          </cell>
          <cell r="FL16157">
            <v>370238.75400000002</v>
          </cell>
        </row>
        <row r="16158">
          <cell r="FI16158" t="str">
            <v>WA</v>
          </cell>
          <cell r="FJ16158" t="str">
            <v>Living Room/Family Room</v>
          </cell>
          <cell r="FK16158" t="str">
            <v>EISAx</v>
          </cell>
          <cell r="FL16158">
            <v>1892793.63</v>
          </cell>
        </row>
        <row r="16159">
          <cell r="FI16159" t="str">
            <v>WA</v>
          </cell>
          <cell r="FJ16159" t="str">
            <v>Other</v>
          </cell>
          <cell r="FK16159" t="str">
            <v>EISAnqnx</v>
          </cell>
          <cell r="FL16159">
            <v>166399.44</v>
          </cell>
        </row>
        <row r="16160">
          <cell r="FI16160" t="str">
            <v>WA</v>
          </cell>
          <cell r="FJ16160" t="str">
            <v>Other</v>
          </cell>
          <cell r="FK16160" t="str">
            <v>EISAq</v>
          </cell>
          <cell r="FL16160">
            <v>187199.37</v>
          </cell>
        </row>
        <row r="16161">
          <cell r="FI16161" t="str">
            <v>WA</v>
          </cell>
          <cell r="FJ16161" t="str">
            <v>Other</v>
          </cell>
          <cell r="FK16161" t="str">
            <v>EISAx</v>
          </cell>
          <cell r="FL16161">
            <v>1497594.96</v>
          </cell>
        </row>
        <row r="16162">
          <cell r="FI16162" t="str">
            <v>WA</v>
          </cell>
          <cell r="FJ16162" t="str">
            <v>Bathroom</v>
          </cell>
          <cell r="FK16162" t="str">
            <v>EISAnqnx</v>
          </cell>
          <cell r="FL16162">
            <v>499198.32</v>
          </cell>
        </row>
        <row r="16163">
          <cell r="FI16163" t="str">
            <v>WA</v>
          </cell>
          <cell r="FJ16163" t="str">
            <v>Bathroom</v>
          </cell>
          <cell r="FK16163" t="str">
            <v>EISAq</v>
          </cell>
          <cell r="FL16163">
            <v>54079.817999999999</v>
          </cell>
        </row>
        <row r="16164">
          <cell r="FI16164" t="str">
            <v>WA</v>
          </cell>
          <cell r="FJ16164" t="str">
            <v>Bedrooms</v>
          </cell>
          <cell r="FK16164" t="str">
            <v>EISAnqnx</v>
          </cell>
          <cell r="FL16164">
            <v>249599.16</v>
          </cell>
        </row>
        <row r="16165">
          <cell r="FI16165" t="str">
            <v>WA</v>
          </cell>
          <cell r="FJ16165" t="str">
            <v>Bedrooms</v>
          </cell>
          <cell r="FK16165" t="str">
            <v>EISAq</v>
          </cell>
          <cell r="FL16165">
            <v>27039.909</v>
          </cell>
        </row>
        <row r="16166">
          <cell r="FI16166" t="str">
            <v>WA</v>
          </cell>
          <cell r="FJ16166" t="str">
            <v>Bedrooms</v>
          </cell>
          <cell r="FK16166" t="str">
            <v>EISAx</v>
          </cell>
          <cell r="FL16166">
            <v>499198.32</v>
          </cell>
        </row>
        <row r="16167">
          <cell r="FI16167" t="str">
            <v>WA</v>
          </cell>
          <cell r="FJ16167" t="str">
            <v>Exterior</v>
          </cell>
          <cell r="FK16167" t="str">
            <v>EISAnqnx</v>
          </cell>
          <cell r="FL16167">
            <v>998396.64</v>
          </cell>
        </row>
        <row r="16168">
          <cell r="FI16168" t="str">
            <v>WA</v>
          </cell>
          <cell r="FJ16168" t="str">
            <v>Exterior</v>
          </cell>
          <cell r="FK16168" t="str">
            <v>EISAx</v>
          </cell>
          <cell r="FL16168">
            <v>1830393.8399999999</v>
          </cell>
        </row>
        <row r="16169">
          <cell r="FI16169" t="str">
            <v>WA</v>
          </cell>
          <cell r="FJ16169" t="str">
            <v>Garage</v>
          </cell>
          <cell r="FK16169" t="str">
            <v>EISAnqnx</v>
          </cell>
          <cell r="FL16169">
            <v>124799.58</v>
          </cell>
        </row>
        <row r="16170">
          <cell r="FI16170" t="str">
            <v>WA</v>
          </cell>
          <cell r="FJ16170" t="str">
            <v>Garage</v>
          </cell>
          <cell r="FK16170" t="str">
            <v>EISAq</v>
          </cell>
          <cell r="FL16170">
            <v>1331195.52</v>
          </cell>
        </row>
        <row r="16171">
          <cell r="FI16171" t="str">
            <v>WA</v>
          </cell>
          <cell r="FJ16171" t="str">
            <v>Garage</v>
          </cell>
          <cell r="FK16171" t="str">
            <v>EISAx</v>
          </cell>
          <cell r="FL16171">
            <v>83199.72</v>
          </cell>
        </row>
        <row r="16172">
          <cell r="FI16172" t="str">
            <v>WA</v>
          </cell>
          <cell r="FJ16172" t="str">
            <v>Kitchen</v>
          </cell>
          <cell r="FK16172" t="str">
            <v>EISAx</v>
          </cell>
          <cell r="FL16172">
            <v>1518394.89</v>
          </cell>
        </row>
        <row r="16173">
          <cell r="FI16173" t="str">
            <v>WA</v>
          </cell>
          <cell r="FJ16173" t="str">
            <v>Living Room/Family Room</v>
          </cell>
          <cell r="FK16173" t="str">
            <v>EISAnqnx</v>
          </cell>
          <cell r="FL16173">
            <v>83199.72</v>
          </cell>
        </row>
        <row r="16174">
          <cell r="FI16174" t="str">
            <v>WA</v>
          </cell>
          <cell r="FJ16174" t="str">
            <v>Living Room/Family Room</v>
          </cell>
          <cell r="FK16174" t="str">
            <v>EISAq</v>
          </cell>
          <cell r="FL16174">
            <v>122719.587</v>
          </cell>
        </row>
        <row r="16175">
          <cell r="FI16175" t="str">
            <v>WA</v>
          </cell>
          <cell r="FJ16175" t="str">
            <v>Living Room/Family Room</v>
          </cell>
          <cell r="FK16175" t="str">
            <v>EISAx</v>
          </cell>
          <cell r="FL16175">
            <v>207999.3</v>
          </cell>
        </row>
        <row r="16176">
          <cell r="FI16176" t="str">
            <v>WA</v>
          </cell>
          <cell r="FJ16176" t="str">
            <v>Other</v>
          </cell>
          <cell r="FK16176" t="str">
            <v>EISAnqnx</v>
          </cell>
          <cell r="FL16176">
            <v>530398.21499999997</v>
          </cell>
        </row>
        <row r="16177">
          <cell r="FI16177" t="str">
            <v>WA</v>
          </cell>
          <cell r="FJ16177" t="str">
            <v>Other</v>
          </cell>
          <cell r="FK16177" t="str">
            <v>EISAq</v>
          </cell>
          <cell r="FL16177">
            <v>178879.39799999999</v>
          </cell>
        </row>
        <row r="16178">
          <cell r="FI16178" t="str">
            <v>WA</v>
          </cell>
          <cell r="FJ16178" t="str">
            <v>Other</v>
          </cell>
          <cell r="FK16178" t="str">
            <v>EISAx</v>
          </cell>
          <cell r="FL16178">
            <v>207999.3</v>
          </cell>
        </row>
        <row r="16179">
          <cell r="FI16179" t="str">
            <v>WA</v>
          </cell>
          <cell r="FJ16179" t="str">
            <v>Bathroom</v>
          </cell>
          <cell r="FK16179" t="str">
            <v>EISAnqnx</v>
          </cell>
          <cell r="FL16179">
            <v>1206395.94</v>
          </cell>
        </row>
        <row r="16180">
          <cell r="FI16180" t="str">
            <v>WA</v>
          </cell>
          <cell r="FJ16180" t="str">
            <v>Bathroom</v>
          </cell>
          <cell r="FK16180" t="str">
            <v>EISAq</v>
          </cell>
          <cell r="FL16180">
            <v>191359.356</v>
          </cell>
        </row>
        <row r="16181">
          <cell r="FI16181" t="str">
            <v>WA</v>
          </cell>
          <cell r="FJ16181" t="str">
            <v>Bathroom</v>
          </cell>
          <cell r="FK16181" t="str">
            <v>EISAx</v>
          </cell>
          <cell r="FL16181">
            <v>155999.47500000001</v>
          </cell>
        </row>
        <row r="16182">
          <cell r="FI16182" t="str">
            <v>WA</v>
          </cell>
          <cell r="FJ16182" t="str">
            <v>Bedrooms</v>
          </cell>
          <cell r="FK16182" t="str">
            <v>EISAnqnx</v>
          </cell>
          <cell r="FL16182">
            <v>623997.9</v>
          </cell>
        </row>
        <row r="16183">
          <cell r="FI16183" t="str">
            <v>WA</v>
          </cell>
          <cell r="FJ16183" t="str">
            <v>Bedrooms</v>
          </cell>
          <cell r="FK16183" t="str">
            <v>EISAq</v>
          </cell>
          <cell r="FL16183">
            <v>191359.356</v>
          </cell>
        </row>
        <row r="16184">
          <cell r="FI16184" t="str">
            <v>WA</v>
          </cell>
          <cell r="FJ16184" t="str">
            <v>Exterior</v>
          </cell>
          <cell r="FK16184" t="str">
            <v>EISAq</v>
          </cell>
          <cell r="FL16184">
            <v>239199.19500000001</v>
          </cell>
        </row>
        <row r="16185">
          <cell r="FI16185" t="str">
            <v>WA</v>
          </cell>
          <cell r="FJ16185" t="str">
            <v>Garage</v>
          </cell>
          <cell r="FK16185" t="str">
            <v>EISAq</v>
          </cell>
          <cell r="FL16185">
            <v>95679.678</v>
          </cell>
        </row>
        <row r="16186">
          <cell r="FI16186" t="str">
            <v>WA</v>
          </cell>
          <cell r="FJ16186" t="str">
            <v>Kitchen</v>
          </cell>
          <cell r="FK16186" t="str">
            <v>EISAq</v>
          </cell>
          <cell r="FL16186">
            <v>499198.32</v>
          </cell>
        </row>
        <row r="16187">
          <cell r="FI16187" t="str">
            <v>WA</v>
          </cell>
          <cell r="FJ16187" t="str">
            <v>Kitchen</v>
          </cell>
          <cell r="FK16187" t="str">
            <v>EISAx</v>
          </cell>
          <cell r="FL16187">
            <v>311998.95</v>
          </cell>
        </row>
        <row r="16188">
          <cell r="FI16188" t="str">
            <v>WA</v>
          </cell>
          <cell r="FJ16188" t="str">
            <v>Living Room/Family Room</v>
          </cell>
          <cell r="FK16188" t="str">
            <v>EISAnqnx</v>
          </cell>
          <cell r="FL16188">
            <v>831997.2</v>
          </cell>
        </row>
        <row r="16189">
          <cell r="FI16189" t="str">
            <v>WA</v>
          </cell>
          <cell r="FJ16189" t="str">
            <v>Other</v>
          </cell>
          <cell r="FK16189" t="str">
            <v>EISAnqnx</v>
          </cell>
          <cell r="FL16189">
            <v>1081596.3599999999</v>
          </cell>
        </row>
        <row r="16190">
          <cell r="FI16190" t="str">
            <v>WA</v>
          </cell>
          <cell r="FJ16190" t="str">
            <v>Other</v>
          </cell>
          <cell r="FK16190" t="str">
            <v>EISAq</v>
          </cell>
          <cell r="FL16190">
            <v>220479.258</v>
          </cell>
        </row>
        <row r="16191">
          <cell r="FI16191" t="str">
            <v>WA</v>
          </cell>
          <cell r="FJ16191" t="str">
            <v>Other</v>
          </cell>
          <cell r="FK16191" t="str">
            <v>EISAx</v>
          </cell>
          <cell r="FL16191">
            <v>499198.32</v>
          </cell>
        </row>
        <row r="16192">
          <cell r="FI16192" t="str">
            <v>ID</v>
          </cell>
          <cell r="FJ16192" t="str">
            <v>Bathroom</v>
          </cell>
          <cell r="FK16192" t="str">
            <v>EISAnqnx</v>
          </cell>
          <cell r="FL16192">
            <v>2498604.2400000002</v>
          </cell>
        </row>
        <row r="16193">
          <cell r="FI16193" t="str">
            <v>ID</v>
          </cell>
          <cell r="FJ16193" t="str">
            <v>Bedrooms</v>
          </cell>
          <cell r="FK16193" t="str">
            <v>EISAnqnx</v>
          </cell>
          <cell r="FL16193">
            <v>1779309.08</v>
          </cell>
        </row>
        <row r="16194">
          <cell r="FI16194" t="str">
            <v>ID</v>
          </cell>
          <cell r="FJ16194" t="str">
            <v>Exterior</v>
          </cell>
          <cell r="FK16194" t="str">
            <v>EISAq</v>
          </cell>
          <cell r="FL16194">
            <v>454291.68</v>
          </cell>
        </row>
        <row r="16195">
          <cell r="FI16195" t="str">
            <v>ID</v>
          </cell>
          <cell r="FJ16195" t="str">
            <v>Exterior</v>
          </cell>
          <cell r="FK16195" t="str">
            <v>EISAx</v>
          </cell>
          <cell r="FL16195">
            <v>1703593.8</v>
          </cell>
        </row>
        <row r="16196">
          <cell r="FI16196" t="str">
            <v>ID</v>
          </cell>
          <cell r="FJ16196" t="str">
            <v>Garage</v>
          </cell>
          <cell r="FK16196" t="str">
            <v>EISAnqnx</v>
          </cell>
          <cell r="FL16196">
            <v>227145.84</v>
          </cell>
        </row>
        <row r="16197">
          <cell r="FI16197" t="str">
            <v>ID</v>
          </cell>
          <cell r="FJ16197" t="str">
            <v>Garage</v>
          </cell>
          <cell r="FK16197" t="str">
            <v>EISAq</v>
          </cell>
          <cell r="FL16197">
            <v>1135729.2</v>
          </cell>
        </row>
        <row r="16198">
          <cell r="FI16198" t="str">
            <v>ID</v>
          </cell>
          <cell r="FJ16198" t="str">
            <v>Kitchen</v>
          </cell>
          <cell r="FK16198" t="str">
            <v>EISAq</v>
          </cell>
          <cell r="FL16198">
            <v>757152.8</v>
          </cell>
        </row>
        <row r="16199">
          <cell r="FI16199" t="str">
            <v>ID</v>
          </cell>
          <cell r="FJ16199" t="str">
            <v>Living Room/Family Room</v>
          </cell>
          <cell r="FK16199" t="str">
            <v>EISAnqnx</v>
          </cell>
          <cell r="FL16199">
            <v>1135729.2</v>
          </cell>
        </row>
        <row r="16200">
          <cell r="FI16200" t="str">
            <v>ID</v>
          </cell>
          <cell r="FJ16200" t="str">
            <v>Other</v>
          </cell>
          <cell r="FK16200" t="str">
            <v>EISAnqnx</v>
          </cell>
          <cell r="FL16200">
            <v>1400732.68</v>
          </cell>
        </row>
        <row r="16201">
          <cell r="FI16201" t="str">
            <v>ID</v>
          </cell>
          <cell r="FJ16201" t="str">
            <v>Other</v>
          </cell>
          <cell r="FK16201" t="str">
            <v>EISAq</v>
          </cell>
          <cell r="FL16201">
            <v>325575.70400000003</v>
          </cell>
        </row>
        <row r="16202">
          <cell r="FI16202" t="str">
            <v>WA</v>
          </cell>
          <cell r="FJ16202" t="str">
            <v>Bathroom</v>
          </cell>
          <cell r="FK16202" t="str">
            <v>EISAnqnx</v>
          </cell>
          <cell r="FL16202">
            <v>374398.74</v>
          </cell>
        </row>
        <row r="16203">
          <cell r="FI16203" t="str">
            <v>WA</v>
          </cell>
          <cell r="FJ16203" t="str">
            <v>Bathroom</v>
          </cell>
          <cell r="FK16203" t="str">
            <v>EISAq</v>
          </cell>
          <cell r="FL16203">
            <v>189279.36299999998</v>
          </cell>
        </row>
        <row r="16204">
          <cell r="FI16204" t="str">
            <v>WA</v>
          </cell>
          <cell r="FJ16204" t="str">
            <v>Bedrooms</v>
          </cell>
          <cell r="FK16204" t="str">
            <v>EISAnqnx</v>
          </cell>
          <cell r="FL16204">
            <v>623997.9</v>
          </cell>
        </row>
        <row r="16205">
          <cell r="FI16205" t="str">
            <v>WA</v>
          </cell>
          <cell r="FJ16205" t="str">
            <v>Bedrooms</v>
          </cell>
          <cell r="FK16205" t="str">
            <v>EISAq</v>
          </cell>
          <cell r="FL16205">
            <v>93599.684999999998</v>
          </cell>
        </row>
        <row r="16206">
          <cell r="FI16206" t="str">
            <v>WA</v>
          </cell>
          <cell r="FJ16206" t="str">
            <v>Exterior</v>
          </cell>
          <cell r="FK16206" t="str">
            <v>EISAq</v>
          </cell>
          <cell r="FL16206">
            <v>187199.37</v>
          </cell>
        </row>
        <row r="16207">
          <cell r="FI16207" t="str">
            <v>WA</v>
          </cell>
          <cell r="FJ16207" t="str">
            <v>Exterior</v>
          </cell>
          <cell r="FK16207" t="str">
            <v>EISAx</v>
          </cell>
          <cell r="FL16207">
            <v>935996.85</v>
          </cell>
        </row>
        <row r="16208">
          <cell r="FI16208" t="str">
            <v>WA</v>
          </cell>
          <cell r="FJ16208" t="str">
            <v>Garage</v>
          </cell>
          <cell r="FK16208" t="str">
            <v>EISAnqnx</v>
          </cell>
          <cell r="FL16208">
            <v>124799.58</v>
          </cell>
        </row>
        <row r="16209">
          <cell r="FI16209" t="str">
            <v>WA</v>
          </cell>
          <cell r="FJ16209" t="str">
            <v>Kitchen</v>
          </cell>
          <cell r="FK16209" t="str">
            <v>EISAx</v>
          </cell>
          <cell r="FL16209">
            <v>415998.6</v>
          </cell>
        </row>
        <row r="16210">
          <cell r="FI16210" t="str">
            <v>WA</v>
          </cell>
          <cell r="FJ16210" t="str">
            <v>Living Room/Family Room</v>
          </cell>
          <cell r="FK16210" t="str">
            <v>EISAq</v>
          </cell>
          <cell r="FL16210">
            <v>187199.37</v>
          </cell>
        </row>
        <row r="16211">
          <cell r="FI16211" t="str">
            <v>WA</v>
          </cell>
          <cell r="FJ16211" t="str">
            <v>Other</v>
          </cell>
          <cell r="FK16211" t="str">
            <v>EISAnqnx</v>
          </cell>
          <cell r="FL16211">
            <v>249599.16</v>
          </cell>
        </row>
        <row r="16212">
          <cell r="FI16212" t="str">
            <v>WA</v>
          </cell>
          <cell r="FJ16212" t="str">
            <v>Other</v>
          </cell>
          <cell r="FK16212" t="str">
            <v>EISAq</v>
          </cell>
          <cell r="FL16212">
            <v>124799.58</v>
          </cell>
        </row>
        <row r="16213">
          <cell r="FI16213" t="str">
            <v>WA</v>
          </cell>
          <cell r="FJ16213" t="str">
            <v>Other</v>
          </cell>
          <cell r="FK16213" t="str">
            <v>EISAx</v>
          </cell>
          <cell r="FL16213">
            <v>873597.05999999994</v>
          </cell>
        </row>
        <row r="16214">
          <cell r="FI16214" t="str">
            <v>MT</v>
          </cell>
          <cell r="FJ16214" t="str">
            <v>Bathroom</v>
          </cell>
          <cell r="FK16214" t="str">
            <v>EISAnqnx</v>
          </cell>
          <cell r="FL16214">
            <v>1104615.2350000001</v>
          </cell>
        </row>
        <row r="16215">
          <cell r="FI16215" t="str">
            <v>MT</v>
          </cell>
          <cell r="FJ16215" t="str">
            <v>Bedrooms</v>
          </cell>
          <cell r="FK16215" t="str">
            <v>EISAnqnx</v>
          </cell>
          <cell r="FL16215">
            <v>595233.08000000007</v>
          </cell>
        </row>
        <row r="16216">
          <cell r="FI16216" t="str">
            <v>MT</v>
          </cell>
          <cell r="FJ16216" t="str">
            <v>Bedrooms</v>
          </cell>
          <cell r="FK16216" t="str">
            <v>EISAq</v>
          </cell>
          <cell r="FL16216">
            <v>24038.259000000002</v>
          </cell>
        </row>
        <row r="16217">
          <cell r="FI16217" t="str">
            <v>MT</v>
          </cell>
          <cell r="FJ16217" t="str">
            <v>Exterior</v>
          </cell>
          <cell r="FK16217" t="str">
            <v>EISAnqnx</v>
          </cell>
          <cell r="FL16217">
            <v>824168.88000000012</v>
          </cell>
        </row>
        <row r="16218">
          <cell r="FI16218" t="str">
            <v>MT</v>
          </cell>
          <cell r="FJ16218" t="str">
            <v>Kitchen</v>
          </cell>
          <cell r="FK16218" t="str">
            <v>EISAq</v>
          </cell>
          <cell r="FL16218">
            <v>542577.84600000002</v>
          </cell>
        </row>
        <row r="16219">
          <cell r="FI16219" t="str">
            <v>MT</v>
          </cell>
          <cell r="FJ16219" t="str">
            <v>Living Room/Family Room</v>
          </cell>
          <cell r="FK16219" t="str">
            <v>EISAnqnx</v>
          </cell>
          <cell r="FL16219">
            <v>114467.90000000001</v>
          </cell>
        </row>
        <row r="16220">
          <cell r="FI16220" t="str">
            <v>MT</v>
          </cell>
          <cell r="FJ16220" t="str">
            <v>Living Room/Family Room</v>
          </cell>
          <cell r="FK16220" t="str">
            <v>EISAq</v>
          </cell>
          <cell r="FL16220">
            <v>75548.814000000013</v>
          </cell>
        </row>
        <row r="16221">
          <cell r="FI16221" t="str">
            <v>MT</v>
          </cell>
          <cell r="FJ16221" t="str">
            <v>Other</v>
          </cell>
          <cell r="FK16221" t="str">
            <v>EISAnqnx</v>
          </cell>
          <cell r="FL16221">
            <v>618126.66</v>
          </cell>
        </row>
        <row r="16222">
          <cell r="FI16222" t="str">
            <v>MT</v>
          </cell>
          <cell r="FJ16222" t="str">
            <v>Other</v>
          </cell>
          <cell r="FK16222" t="str">
            <v>EISAq</v>
          </cell>
          <cell r="FL16222">
            <v>439556.73600000003</v>
          </cell>
        </row>
        <row r="16223">
          <cell r="FI16223" t="str">
            <v>MT</v>
          </cell>
          <cell r="FJ16223" t="str">
            <v>Other</v>
          </cell>
          <cell r="FK16223" t="str">
            <v>EISAx</v>
          </cell>
          <cell r="FL16223">
            <v>74404.135000000009</v>
          </cell>
        </row>
        <row r="16224">
          <cell r="FI16224" t="str">
            <v>OR</v>
          </cell>
          <cell r="FJ16224" t="str">
            <v>Bathroom</v>
          </cell>
          <cell r="FK16224" t="str">
            <v>EISAnqnx</v>
          </cell>
          <cell r="FL16224">
            <v>1322407.44</v>
          </cell>
        </row>
        <row r="16225">
          <cell r="FI16225" t="str">
            <v>OR</v>
          </cell>
          <cell r="FJ16225" t="str">
            <v>Bathroom</v>
          </cell>
          <cell r="FK16225" t="str">
            <v>EISAq</v>
          </cell>
          <cell r="FL16225">
            <v>258030.72</v>
          </cell>
        </row>
        <row r="16226">
          <cell r="FI16226" t="str">
            <v>OR</v>
          </cell>
          <cell r="FJ16226" t="str">
            <v>Bathroom</v>
          </cell>
          <cell r="FK16226" t="str">
            <v>EISAx</v>
          </cell>
          <cell r="FL16226">
            <v>806346</v>
          </cell>
        </row>
        <row r="16227">
          <cell r="FI16227" t="str">
            <v>OR</v>
          </cell>
          <cell r="FJ16227" t="str">
            <v>Bedrooms</v>
          </cell>
          <cell r="FK16227" t="str">
            <v>EISAnqnx</v>
          </cell>
          <cell r="FL16227">
            <v>387046.08</v>
          </cell>
        </row>
        <row r="16228">
          <cell r="FI16228" t="str">
            <v>OR</v>
          </cell>
          <cell r="FJ16228" t="str">
            <v>Bedrooms</v>
          </cell>
          <cell r="FK16228" t="str">
            <v>EISAx</v>
          </cell>
          <cell r="FL16228">
            <v>193523.04</v>
          </cell>
        </row>
        <row r="16229">
          <cell r="FI16229" t="str">
            <v>OR</v>
          </cell>
          <cell r="FJ16229" t="str">
            <v>Exterior</v>
          </cell>
          <cell r="FK16229" t="str">
            <v>EISAnqnx</v>
          </cell>
          <cell r="FL16229">
            <v>387046.08</v>
          </cell>
        </row>
        <row r="16230">
          <cell r="FI16230" t="str">
            <v>OR</v>
          </cell>
          <cell r="FJ16230" t="str">
            <v>Exterior</v>
          </cell>
          <cell r="FK16230" t="str">
            <v>EISAx</v>
          </cell>
          <cell r="FL16230">
            <v>403173</v>
          </cell>
        </row>
        <row r="16231">
          <cell r="FI16231" t="str">
            <v>OR</v>
          </cell>
          <cell r="FJ16231" t="str">
            <v>Garage</v>
          </cell>
          <cell r="FK16231" t="str">
            <v>EISAnqnx</v>
          </cell>
          <cell r="FL16231">
            <v>0</v>
          </cell>
        </row>
        <row r="16232">
          <cell r="FI16232" t="str">
            <v>OR</v>
          </cell>
          <cell r="FJ16232" t="str">
            <v>Garage</v>
          </cell>
          <cell r="FK16232" t="str">
            <v>EISAq</v>
          </cell>
          <cell r="FL16232">
            <v>0</v>
          </cell>
        </row>
        <row r="16233">
          <cell r="FI16233" t="str">
            <v>OR</v>
          </cell>
          <cell r="FJ16233" t="str">
            <v>Kitchen</v>
          </cell>
          <cell r="FK16233" t="str">
            <v>EISAnqnx</v>
          </cell>
          <cell r="FL16233">
            <v>64507.68</v>
          </cell>
        </row>
        <row r="16234">
          <cell r="FI16234" t="str">
            <v>OR</v>
          </cell>
          <cell r="FJ16234" t="str">
            <v>Kitchen</v>
          </cell>
          <cell r="FK16234" t="str">
            <v>EISAq</v>
          </cell>
          <cell r="FL16234">
            <v>258030.72</v>
          </cell>
        </row>
        <row r="16235">
          <cell r="FI16235" t="str">
            <v>OR</v>
          </cell>
          <cell r="FJ16235" t="str">
            <v>Kitchen</v>
          </cell>
          <cell r="FK16235" t="str">
            <v>EISAx</v>
          </cell>
          <cell r="FL16235">
            <v>290284.56</v>
          </cell>
        </row>
        <row r="16236">
          <cell r="FI16236" t="str">
            <v>OR</v>
          </cell>
          <cell r="FJ16236" t="str">
            <v>Living Room/Family Room</v>
          </cell>
          <cell r="FK16236" t="str">
            <v>EISAnqnx</v>
          </cell>
          <cell r="FL16236">
            <v>677330.64</v>
          </cell>
        </row>
        <row r="16237">
          <cell r="FI16237" t="str">
            <v>OR</v>
          </cell>
          <cell r="FJ16237" t="str">
            <v>Living Room/Family Room</v>
          </cell>
          <cell r="FK16237" t="str">
            <v>EISAx</v>
          </cell>
          <cell r="FL16237">
            <v>129015.36</v>
          </cell>
        </row>
        <row r="16238">
          <cell r="FI16238" t="str">
            <v>OR</v>
          </cell>
          <cell r="FJ16238" t="str">
            <v>Other</v>
          </cell>
          <cell r="FK16238" t="str">
            <v>EISAnqnx</v>
          </cell>
          <cell r="FL16238">
            <v>870853.68</v>
          </cell>
        </row>
        <row r="16239">
          <cell r="FI16239" t="str">
            <v>OR</v>
          </cell>
          <cell r="FJ16239" t="str">
            <v>Other</v>
          </cell>
          <cell r="FK16239" t="str">
            <v>EISAx</v>
          </cell>
          <cell r="FL16239">
            <v>241903.8</v>
          </cell>
        </row>
        <row r="16240">
          <cell r="FI16240" t="str">
            <v>MT</v>
          </cell>
          <cell r="FJ16240" t="str">
            <v>Bathroom</v>
          </cell>
          <cell r="FK16240" t="str">
            <v>EISAnqnx</v>
          </cell>
          <cell r="FL16240">
            <v>137361.48000000001</v>
          </cell>
        </row>
        <row r="16241">
          <cell r="FI16241" t="str">
            <v>MT</v>
          </cell>
          <cell r="FJ16241" t="str">
            <v>Bathroom</v>
          </cell>
          <cell r="FK16241" t="str">
            <v>EISAq</v>
          </cell>
          <cell r="FL16241">
            <v>201463.50400000002</v>
          </cell>
        </row>
        <row r="16242">
          <cell r="FI16242" t="str">
            <v>MT</v>
          </cell>
          <cell r="FJ16242" t="str">
            <v>Bathroom</v>
          </cell>
          <cell r="FK16242" t="str">
            <v>EISAx</v>
          </cell>
          <cell r="FL16242">
            <v>91574.32</v>
          </cell>
        </row>
        <row r="16243">
          <cell r="FI16243" t="str">
            <v>MT</v>
          </cell>
          <cell r="FJ16243" t="str">
            <v>Bedrooms</v>
          </cell>
          <cell r="FK16243" t="str">
            <v>EISAnqnx</v>
          </cell>
          <cell r="FL16243">
            <v>1350721.2200000002</v>
          </cell>
        </row>
        <row r="16244">
          <cell r="FI16244" t="str">
            <v>MT</v>
          </cell>
          <cell r="FJ16244" t="str">
            <v>Bedrooms</v>
          </cell>
          <cell r="FK16244" t="str">
            <v>EISAq</v>
          </cell>
          <cell r="FL16244">
            <v>50365.876000000004</v>
          </cell>
        </row>
        <row r="16245">
          <cell r="FI16245" t="str">
            <v>MT</v>
          </cell>
          <cell r="FJ16245" t="str">
            <v>Bedrooms</v>
          </cell>
          <cell r="FK16245" t="str">
            <v>EISAx</v>
          </cell>
          <cell r="FL16245">
            <v>1030211.1000000001</v>
          </cell>
        </row>
        <row r="16246">
          <cell r="FI16246" t="str">
            <v>MT</v>
          </cell>
          <cell r="FJ16246" t="str">
            <v>Living Room/Family Room</v>
          </cell>
          <cell r="FK16246" t="str">
            <v>EISAnqnx</v>
          </cell>
          <cell r="FL16246">
            <v>91574.32</v>
          </cell>
        </row>
        <row r="16247">
          <cell r="FI16247" t="str">
            <v>MT</v>
          </cell>
          <cell r="FJ16247" t="str">
            <v>Living Room/Family Room</v>
          </cell>
          <cell r="FK16247" t="str">
            <v>EISAx</v>
          </cell>
          <cell r="FL16247">
            <v>641020.24</v>
          </cell>
        </row>
        <row r="16248">
          <cell r="FI16248" t="str">
            <v>MT</v>
          </cell>
          <cell r="FJ16248" t="str">
            <v>Other</v>
          </cell>
          <cell r="FK16248" t="str">
            <v>EISAnqnx</v>
          </cell>
          <cell r="FL16248">
            <v>938636.78</v>
          </cell>
        </row>
        <row r="16249">
          <cell r="FI16249" t="str">
            <v>MT</v>
          </cell>
          <cell r="FJ16249" t="str">
            <v>Other</v>
          </cell>
          <cell r="FK16249" t="str">
            <v>EISAq</v>
          </cell>
          <cell r="FL16249">
            <v>467029.03200000001</v>
          </cell>
        </row>
        <row r="16250">
          <cell r="FI16250" t="str">
            <v>MT</v>
          </cell>
          <cell r="FJ16250" t="str">
            <v>Other</v>
          </cell>
          <cell r="FK16250" t="str">
            <v>EISAx</v>
          </cell>
          <cell r="FL16250">
            <v>6959648.3200000003</v>
          </cell>
        </row>
        <row r="16251">
          <cell r="FI16251" t="str">
            <v>WA</v>
          </cell>
          <cell r="FJ16251" t="str">
            <v>Bathroom</v>
          </cell>
          <cell r="FK16251" t="str">
            <v>EISAq</v>
          </cell>
          <cell r="FL16251">
            <v>552208.94999999995</v>
          </cell>
        </row>
        <row r="16252">
          <cell r="FI16252" t="str">
            <v>WA</v>
          </cell>
          <cell r="FJ16252" t="str">
            <v>Bathroom</v>
          </cell>
          <cell r="FK16252" t="str">
            <v>EISAx</v>
          </cell>
          <cell r="FL16252">
            <v>2392905.4499999997</v>
          </cell>
        </row>
        <row r="16253">
          <cell r="FI16253" t="str">
            <v>WA</v>
          </cell>
          <cell r="FJ16253" t="str">
            <v>Bedrooms</v>
          </cell>
          <cell r="FK16253" t="str">
            <v>EISAnqnx</v>
          </cell>
          <cell r="FL16253">
            <v>6871933.5999999996</v>
          </cell>
        </row>
        <row r="16254">
          <cell r="FI16254" t="str">
            <v>WA</v>
          </cell>
          <cell r="FJ16254" t="str">
            <v>Exterior</v>
          </cell>
          <cell r="FK16254" t="str">
            <v>EISAq</v>
          </cell>
          <cell r="FL16254">
            <v>736278.6</v>
          </cell>
        </row>
        <row r="16255">
          <cell r="FI16255" t="str">
            <v>WA</v>
          </cell>
          <cell r="FJ16255" t="str">
            <v>Exterior</v>
          </cell>
          <cell r="FK16255" t="str">
            <v>EISAx</v>
          </cell>
          <cell r="FL16255">
            <v>3067827.5</v>
          </cell>
        </row>
        <row r="16256">
          <cell r="FI16256" t="str">
            <v>WA</v>
          </cell>
          <cell r="FJ16256" t="str">
            <v>Garage</v>
          </cell>
          <cell r="FK16256" t="str">
            <v>EISAnqnx</v>
          </cell>
          <cell r="FL16256">
            <v>2208835.7999999998</v>
          </cell>
        </row>
        <row r="16257">
          <cell r="FI16257" t="str">
            <v>WA</v>
          </cell>
          <cell r="FJ16257" t="str">
            <v>Garage</v>
          </cell>
          <cell r="FK16257" t="str">
            <v>EISAq</v>
          </cell>
          <cell r="FL16257">
            <v>3926819.1999999997</v>
          </cell>
        </row>
        <row r="16258">
          <cell r="FI16258" t="str">
            <v>WA</v>
          </cell>
          <cell r="FJ16258" t="str">
            <v>Kitchen</v>
          </cell>
          <cell r="FK16258" t="str">
            <v>EISAnqnx</v>
          </cell>
          <cell r="FL16258">
            <v>981704.79999999993</v>
          </cell>
        </row>
        <row r="16259">
          <cell r="FI16259" t="str">
            <v>WA</v>
          </cell>
          <cell r="FJ16259" t="str">
            <v>Kitchen</v>
          </cell>
          <cell r="FK16259" t="str">
            <v>EISAq</v>
          </cell>
          <cell r="FL16259">
            <v>1288487.55</v>
          </cell>
        </row>
        <row r="16260">
          <cell r="FI16260" t="str">
            <v>WA</v>
          </cell>
          <cell r="FJ16260" t="str">
            <v>Living Room/Family Room</v>
          </cell>
          <cell r="FK16260" t="str">
            <v>EISAnqnx</v>
          </cell>
          <cell r="FL16260">
            <v>2208835.7999999998</v>
          </cell>
        </row>
        <row r="16261">
          <cell r="FI16261" t="str">
            <v>WA</v>
          </cell>
          <cell r="FJ16261" t="str">
            <v>Living Room/Family Room</v>
          </cell>
          <cell r="FK16261" t="str">
            <v>EISAq</v>
          </cell>
          <cell r="FL16261">
            <v>368139.3</v>
          </cell>
        </row>
        <row r="16262">
          <cell r="FI16262" t="str">
            <v>WA</v>
          </cell>
          <cell r="FJ16262" t="str">
            <v>Living Room/Family Room</v>
          </cell>
          <cell r="FK16262" t="str">
            <v>EISAx</v>
          </cell>
          <cell r="FL16262">
            <v>797635.15</v>
          </cell>
        </row>
        <row r="16263">
          <cell r="FI16263" t="str">
            <v>WA</v>
          </cell>
          <cell r="FJ16263" t="str">
            <v>Other</v>
          </cell>
          <cell r="FK16263" t="str">
            <v>EISAnqnx</v>
          </cell>
          <cell r="FL16263">
            <v>3681393</v>
          </cell>
        </row>
        <row r="16264">
          <cell r="FI16264" t="str">
            <v>ID</v>
          </cell>
          <cell r="FJ16264" t="str">
            <v>Bathroom</v>
          </cell>
          <cell r="FK16264" t="str">
            <v>EISAnqnx</v>
          </cell>
          <cell r="FL16264">
            <v>1817166.72</v>
          </cell>
        </row>
        <row r="16265">
          <cell r="FI16265" t="str">
            <v>ID</v>
          </cell>
          <cell r="FJ16265" t="str">
            <v>Bedrooms</v>
          </cell>
          <cell r="FK16265" t="str">
            <v>EISAnqnx</v>
          </cell>
          <cell r="FL16265">
            <v>492149.32</v>
          </cell>
        </row>
        <row r="16266">
          <cell r="FI16266" t="str">
            <v>ID</v>
          </cell>
          <cell r="FJ16266" t="str">
            <v>Exterior</v>
          </cell>
          <cell r="FK16266" t="str">
            <v>EISAnqnx</v>
          </cell>
          <cell r="FL16266">
            <v>454291.68</v>
          </cell>
        </row>
        <row r="16267">
          <cell r="FI16267" t="str">
            <v>ID</v>
          </cell>
          <cell r="FJ16267" t="str">
            <v>Kitchen</v>
          </cell>
          <cell r="FK16267" t="str">
            <v>EISAq</v>
          </cell>
          <cell r="FL16267">
            <v>302861.12</v>
          </cell>
        </row>
        <row r="16268">
          <cell r="FI16268" t="str">
            <v>ID</v>
          </cell>
          <cell r="FJ16268" t="str">
            <v>Living Room/Family Room</v>
          </cell>
          <cell r="FK16268" t="str">
            <v>EISAnqnx</v>
          </cell>
          <cell r="FL16268">
            <v>454291.68</v>
          </cell>
        </row>
        <row r="16269">
          <cell r="FI16269" t="str">
            <v>ID</v>
          </cell>
          <cell r="FJ16269" t="str">
            <v>Other</v>
          </cell>
          <cell r="FK16269" t="str">
            <v>EISAnqnx</v>
          </cell>
          <cell r="FL16269">
            <v>908583.36</v>
          </cell>
        </row>
        <row r="16270">
          <cell r="FI16270" t="str">
            <v>ID</v>
          </cell>
          <cell r="FJ16270" t="str">
            <v>Bathroom</v>
          </cell>
          <cell r="FK16270" t="str">
            <v>EISAq</v>
          </cell>
          <cell r="FL16270">
            <v>52468.46</v>
          </cell>
        </row>
        <row r="16271">
          <cell r="FI16271" t="str">
            <v>ID</v>
          </cell>
          <cell r="FJ16271" t="str">
            <v>Bathroom</v>
          </cell>
          <cell r="FK16271" t="str">
            <v>EISAx</v>
          </cell>
          <cell r="FL16271">
            <v>89434.875</v>
          </cell>
        </row>
        <row r="16272">
          <cell r="FI16272" t="str">
            <v>ID</v>
          </cell>
          <cell r="FJ16272" t="str">
            <v>Bedrooms</v>
          </cell>
          <cell r="FK16272" t="str">
            <v>EISAnqnx</v>
          </cell>
          <cell r="FL16272">
            <v>71547.899999999994</v>
          </cell>
        </row>
        <row r="16273">
          <cell r="FI16273" t="str">
            <v>ID</v>
          </cell>
          <cell r="FJ16273" t="str">
            <v>Bedrooms</v>
          </cell>
          <cell r="FK16273" t="str">
            <v>EISAx</v>
          </cell>
          <cell r="FL16273">
            <v>476985.99999999994</v>
          </cell>
        </row>
        <row r="16274">
          <cell r="FI16274" t="str">
            <v>ID</v>
          </cell>
          <cell r="FJ16274" t="str">
            <v>Exterior</v>
          </cell>
          <cell r="FK16274" t="str">
            <v>EISAnqnx</v>
          </cell>
          <cell r="FL16274">
            <v>143095.79999999999</v>
          </cell>
        </row>
        <row r="16275">
          <cell r="FI16275" t="str">
            <v>ID</v>
          </cell>
          <cell r="FJ16275" t="str">
            <v>Exterior</v>
          </cell>
          <cell r="FK16275" t="str">
            <v>EISAq</v>
          </cell>
          <cell r="FL16275">
            <v>17886.974999999999</v>
          </cell>
        </row>
        <row r="16276">
          <cell r="FI16276" t="str">
            <v>ID</v>
          </cell>
          <cell r="FJ16276" t="str">
            <v>Exterior</v>
          </cell>
          <cell r="FK16276" t="str">
            <v>EISAx</v>
          </cell>
          <cell r="FL16276">
            <v>71547.899999999994</v>
          </cell>
        </row>
        <row r="16277">
          <cell r="FI16277" t="str">
            <v>ID</v>
          </cell>
          <cell r="FJ16277" t="str">
            <v>Garage</v>
          </cell>
          <cell r="FK16277" t="str">
            <v>EISAnqnx</v>
          </cell>
          <cell r="FL16277">
            <v>381588.8</v>
          </cell>
        </row>
        <row r="16278">
          <cell r="FI16278" t="str">
            <v>ID</v>
          </cell>
          <cell r="FJ16278" t="str">
            <v>Kitchen</v>
          </cell>
          <cell r="FK16278" t="str">
            <v>EISAnqnx</v>
          </cell>
          <cell r="FL16278">
            <v>71547.899999999994</v>
          </cell>
        </row>
        <row r="16279">
          <cell r="FI16279" t="str">
            <v>ID</v>
          </cell>
          <cell r="FJ16279" t="str">
            <v>Kitchen</v>
          </cell>
          <cell r="FK16279" t="str">
            <v>EISAq</v>
          </cell>
          <cell r="FL16279">
            <v>188409.47</v>
          </cell>
        </row>
        <row r="16280">
          <cell r="FI16280" t="str">
            <v>ID</v>
          </cell>
          <cell r="FJ16280" t="str">
            <v>Living Room/Family Room</v>
          </cell>
          <cell r="FK16280" t="str">
            <v>EISAnqnx</v>
          </cell>
          <cell r="FL16280">
            <v>715479</v>
          </cell>
        </row>
        <row r="16281">
          <cell r="FI16281" t="str">
            <v>ID</v>
          </cell>
          <cell r="FJ16281" t="str">
            <v>Living Room/Family Room</v>
          </cell>
          <cell r="FK16281" t="str">
            <v>EISAx</v>
          </cell>
          <cell r="FL16281">
            <v>703554.35</v>
          </cell>
        </row>
        <row r="16282">
          <cell r="FI16282" t="str">
            <v>ID</v>
          </cell>
          <cell r="FJ16282" t="str">
            <v>Other</v>
          </cell>
          <cell r="FK16282" t="str">
            <v>EISAnqnx</v>
          </cell>
          <cell r="FL16282">
            <v>310040.89999999997</v>
          </cell>
        </row>
        <row r="16283">
          <cell r="FI16283" t="str">
            <v>ID</v>
          </cell>
          <cell r="FJ16283" t="str">
            <v>Other</v>
          </cell>
          <cell r="FK16283" t="str">
            <v>EISAx</v>
          </cell>
          <cell r="FL16283">
            <v>119246.49999999999</v>
          </cell>
        </row>
        <row r="16284">
          <cell r="FI16284" t="str">
            <v>ID</v>
          </cell>
          <cell r="FJ16284" t="str">
            <v>Bathroom</v>
          </cell>
          <cell r="FK16284" t="str">
            <v>EISAq</v>
          </cell>
          <cell r="FL16284">
            <v>310432.64799999999</v>
          </cell>
        </row>
        <row r="16285">
          <cell r="FI16285" t="str">
            <v>ID</v>
          </cell>
          <cell r="FJ16285" t="str">
            <v>Bedrooms</v>
          </cell>
          <cell r="FK16285" t="str">
            <v>EISAnqnx</v>
          </cell>
          <cell r="FL16285">
            <v>227145.84</v>
          </cell>
        </row>
        <row r="16286">
          <cell r="FI16286" t="str">
            <v>ID</v>
          </cell>
          <cell r="FJ16286" t="str">
            <v>Bedrooms</v>
          </cell>
          <cell r="FK16286" t="str">
            <v>EISAq</v>
          </cell>
          <cell r="FL16286">
            <v>113572.92</v>
          </cell>
        </row>
        <row r="16287">
          <cell r="FI16287" t="str">
            <v>ID</v>
          </cell>
          <cell r="FJ16287" t="str">
            <v>Bedrooms</v>
          </cell>
          <cell r="FK16287" t="str">
            <v>EISAx</v>
          </cell>
          <cell r="FL16287">
            <v>283932.3</v>
          </cell>
        </row>
        <row r="16288">
          <cell r="FI16288" t="str">
            <v>ID</v>
          </cell>
          <cell r="FJ16288" t="str">
            <v>Exterior</v>
          </cell>
          <cell r="FK16288" t="str">
            <v>EISAx</v>
          </cell>
          <cell r="FL16288">
            <v>1514305.6</v>
          </cell>
        </row>
        <row r="16289">
          <cell r="FI16289" t="str">
            <v>ID</v>
          </cell>
          <cell r="FJ16289" t="str">
            <v>Garage</v>
          </cell>
          <cell r="FK16289" t="str">
            <v>EISAq</v>
          </cell>
          <cell r="FL16289">
            <v>484577.79200000002</v>
          </cell>
        </row>
        <row r="16290">
          <cell r="FI16290" t="str">
            <v>ID</v>
          </cell>
          <cell r="FJ16290" t="str">
            <v>Kitchen</v>
          </cell>
          <cell r="FK16290" t="str">
            <v>EISAnqnx</v>
          </cell>
          <cell r="FL16290">
            <v>1362875.04</v>
          </cell>
        </row>
        <row r="16291">
          <cell r="FI16291" t="str">
            <v>ID</v>
          </cell>
          <cell r="FJ16291" t="str">
            <v>Kitchen</v>
          </cell>
          <cell r="FK16291" t="str">
            <v>EISAq</v>
          </cell>
          <cell r="FL16291">
            <v>83286.808000000005</v>
          </cell>
        </row>
        <row r="16292">
          <cell r="FI16292" t="str">
            <v>ID</v>
          </cell>
          <cell r="FJ16292" t="str">
            <v>Living Room/Family Room</v>
          </cell>
          <cell r="FK16292" t="str">
            <v>EISAnqnx</v>
          </cell>
          <cell r="FL16292">
            <v>719295.16</v>
          </cell>
        </row>
        <row r="16293">
          <cell r="FI16293" t="str">
            <v>ID</v>
          </cell>
          <cell r="FJ16293" t="str">
            <v>Living Room/Family Room</v>
          </cell>
          <cell r="FK16293" t="str">
            <v>EISAq</v>
          </cell>
          <cell r="FL16293">
            <v>480792.02799999999</v>
          </cell>
        </row>
        <row r="16294">
          <cell r="FI16294" t="str">
            <v>ID</v>
          </cell>
          <cell r="FJ16294" t="str">
            <v>Other</v>
          </cell>
          <cell r="FK16294" t="str">
            <v>EISAnqnx</v>
          </cell>
          <cell r="FL16294">
            <v>605722.24</v>
          </cell>
        </row>
        <row r="16295">
          <cell r="FI16295" t="str">
            <v>ID</v>
          </cell>
          <cell r="FJ16295" t="str">
            <v>Other</v>
          </cell>
          <cell r="FK16295" t="str">
            <v>EISAq</v>
          </cell>
          <cell r="FL16295">
            <v>140073.26800000001</v>
          </cell>
        </row>
        <row r="16296">
          <cell r="FI16296" t="str">
            <v>WA</v>
          </cell>
          <cell r="FJ16296" t="str">
            <v>Bathroom</v>
          </cell>
          <cell r="FK16296" t="str">
            <v>EISAq</v>
          </cell>
          <cell r="FL16296">
            <v>1159810.0079999999</v>
          </cell>
        </row>
        <row r="16297">
          <cell r="FI16297" t="str">
            <v>WA</v>
          </cell>
          <cell r="FJ16297" t="str">
            <v>Bedrooms</v>
          </cell>
          <cell r="FK16297" t="str">
            <v>EISAnqnx</v>
          </cell>
          <cell r="FL16297">
            <v>2092890.24</v>
          </cell>
        </row>
        <row r="16298">
          <cell r="FI16298" t="str">
            <v>WA</v>
          </cell>
          <cell r="FJ16298" t="str">
            <v>Exterior</v>
          </cell>
          <cell r="FK16298" t="str">
            <v>EISAnqnx</v>
          </cell>
          <cell r="FL16298">
            <v>1046445.12</v>
          </cell>
        </row>
        <row r="16299">
          <cell r="FI16299" t="str">
            <v>WA</v>
          </cell>
          <cell r="FJ16299" t="str">
            <v>Exterior</v>
          </cell>
          <cell r="FK16299" t="str">
            <v>EISAx</v>
          </cell>
          <cell r="FL16299">
            <v>2616112.8000000003</v>
          </cell>
        </row>
        <row r="16300">
          <cell r="FI16300" t="str">
            <v>WA</v>
          </cell>
          <cell r="FJ16300" t="str">
            <v>Kitchen</v>
          </cell>
          <cell r="FK16300" t="str">
            <v>EISAq</v>
          </cell>
          <cell r="FL16300">
            <v>558104.06400000001</v>
          </cell>
        </row>
        <row r="16301">
          <cell r="FI16301" t="str">
            <v>WA</v>
          </cell>
          <cell r="FJ16301" t="str">
            <v>Living Room/Family Room</v>
          </cell>
          <cell r="FK16301" t="str">
            <v>EISAq</v>
          </cell>
          <cell r="FL16301">
            <v>1342937.9040000001</v>
          </cell>
        </row>
        <row r="16302">
          <cell r="FI16302" t="str">
            <v>WA</v>
          </cell>
          <cell r="FJ16302" t="str">
            <v>Living Room/Family Room</v>
          </cell>
          <cell r="FK16302" t="str">
            <v>EISAx</v>
          </cell>
          <cell r="FL16302">
            <v>436018.8</v>
          </cell>
        </row>
        <row r="16303">
          <cell r="FI16303" t="str">
            <v>WA</v>
          </cell>
          <cell r="FJ16303" t="str">
            <v>Other</v>
          </cell>
          <cell r="FK16303" t="str">
            <v>EISAnqnx</v>
          </cell>
          <cell r="FL16303">
            <v>523222.56</v>
          </cell>
        </row>
        <row r="16304">
          <cell r="FI16304" t="str">
            <v>WA</v>
          </cell>
          <cell r="FJ16304" t="str">
            <v>Other</v>
          </cell>
          <cell r="FK16304" t="str">
            <v>EISAq</v>
          </cell>
          <cell r="FL16304">
            <v>191848.272</v>
          </cell>
        </row>
        <row r="16305">
          <cell r="FI16305" t="str">
            <v>WA</v>
          </cell>
          <cell r="FJ16305" t="str">
            <v>Other</v>
          </cell>
          <cell r="FK16305" t="str">
            <v>EISAx</v>
          </cell>
          <cell r="FL16305">
            <v>1199051.7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teractions"/>
      <sheetName val="Yeild"/>
      <sheetName val="Notes"/>
    </sheetNames>
    <sheetDataSet>
      <sheetData sheetId="0" refreshError="1"/>
      <sheetData sheetId="1" refreshError="1">
        <row r="8">
          <cell r="E8" t="str">
            <v>Other</v>
          </cell>
          <cell r="F8">
            <v>0.82000000000000006</v>
          </cell>
          <cell r="G8">
            <v>0.91</v>
          </cell>
          <cell r="H8">
            <v>0.98319999999999996</v>
          </cell>
          <cell r="I8">
            <v>-8.1887999999999996E-3</v>
          </cell>
          <cell r="J8">
            <v>1.1100000000000001</v>
          </cell>
          <cell r="K8">
            <v>0.93000000000000016</v>
          </cell>
          <cell r="L8">
            <v>1.02</v>
          </cell>
          <cell r="M8">
            <v>1.0931999999999999</v>
          </cell>
          <cell r="N8">
            <v>-8.1887999999999996E-3</v>
          </cell>
          <cell r="O8">
            <v>4000</v>
          </cell>
          <cell r="P8">
            <v>0.9</v>
          </cell>
        </row>
        <row r="9">
          <cell r="F9">
            <v>0.82000000000000006</v>
          </cell>
          <cell r="G9">
            <v>0.91</v>
          </cell>
          <cell r="H9">
            <v>0.98319999999999996</v>
          </cell>
          <cell r="I9">
            <v>-8.1887999999999996E-3</v>
          </cell>
          <cell r="J9">
            <v>1.1100000000000001</v>
          </cell>
          <cell r="K9">
            <v>0.93000000000000016</v>
          </cell>
          <cell r="L9">
            <v>1.02</v>
          </cell>
          <cell r="M9">
            <v>1.0931999999999999</v>
          </cell>
          <cell r="N9">
            <v>-8.1887999999999996E-3</v>
          </cell>
          <cell r="O9">
            <v>1800</v>
          </cell>
          <cell r="P9">
            <v>0.9</v>
          </cell>
        </row>
        <row r="10">
          <cell r="F10">
            <v>0.58000000000000007</v>
          </cell>
          <cell r="G10">
            <v>0.79</v>
          </cell>
          <cell r="H10">
            <v>0.96079999999999999</v>
          </cell>
          <cell r="I10">
            <v>-1.9107199999999998E-2</v>
          </cell>
          <cell r="J10">
            <v>1.19</v>
          </cell>
          <cell r="K10">
            <v>0.77</v>
          </cell>
          <cell r="L10">
            <v>0.98</v>
          </cell>
          <cell r="M10">
            <v>1.1507999999999998</v>
          </cell>
          <cell r="N10">
            <v>-1.9107199999999998E-2</v>
          </cell>
          <cell r="O10">
            <v>8760</v>
          </cell>
          <cell r="P10">
            <v>0.9</v>
          </cell>
        </row>
        <row r="11">
          <cell r="F11">
            <v>0.82000000000000006</v>
          </cell>
          <cell r="G11">
            <v>0.91</v>
          </cell>
          <cell r="H11">
            <v>0.98319999999999996</v>
          </cell>
          <cell r="I11">
            <v>-8.1887999999999996E-3</v>
          </cell>
          <cell r="J11">
            <v>1.1100000000000001</v>
          </cell>
          <cell r="K11">
            <v>0.93000000000000016</v>
          </cell>
          <cell r="L11">
            <v>1.02</v>
          </cell>
          <cell r="M11">
            <v>1.0931999999999999</v>
          </cell>
          <cell r="N11">
            <v>-8.1887999999999996E-3</v>
          </cell>
          <cell r="O11">
            <v>3000</v>
          </cell>
          <cell r="P11">
            <v>0.9</v>
          </cell>
        </row>
        <row r="12">
          <cell r="F12">
            <v>0.58000000000000007</v>
          </cell>
          <cell r="G12">
            <v>0.79</v>
          </cell>
          <cell r="H12">
            <v>0.96079999999999999</v>
          </cell>
          <cell r="I12">
            <v>-1.9107199999999998E-2</v>
          </cell>
          <cell r="J12">
            <v>1.19</v>
          </cell>
          <cell r="K12">
            <v>0.77</v>
          </cell>
          <cell r="L12">
            <v>0.98</v>
          </cell>
          <cell r="M12">
            <v>1.1507999999999998</v>
          </cell>
          <cell r="N12">
            <v>-1.9107199999999998E-2</v>
          </cell>
          <cell r="O12">
            <v>3000</v>
          </cell>
          <cell r="P12">
            <v>0.9</v>
          </cell>
        </row>
        <row r="13">
          <cell r="E13" t="str">
            <v>University</v>
          </cell>
          <cell r="F13">
            <v>0.53</v>
          </cell>
          <cell r="G13">
            <v>0.76500000000000001</v>
          </cell>
          <cell r="H13">
            <v>0.95613333333333328</v>
          </cell>
          <cell r="I13">
            <v>-2.1381866666666666E-2</v>
          </cell>
          <cell r="J13">
            <v>1.19</v>
          </cell>
          <cell r="K13">
            <v>0.72</v>
          </cell>
          <cell r="L13">
            <v>0.95500000000000007</v>
          </cell>
          <cell r="M13">
            <v>1.1461333333333332</v>
          </cell>
          <cell r="N13">
            <v>-2.1381866666666666E-2</v>
          </cell>
          <cell r="O13">
            <v>3000</v>
          </cell>
          <cell r="P13">
            <v>0.9</v>
          </cell>
        </row>
        <row r="14">
          <cell r="F14">
            <v>0.27</v>
          </cell>
          <cell r="G14">
            <v>0.63500000000000001</v>
          </cell>
          <cell r="H14">
            <v>0.93186666666666662</v>
          </cell>
          <cell r="I14">
            <v>-3.3210133333333336E-2</v>
          </cell>
          <cell r="J14">
            <v>1.05</v>
          </cell>
          <cell r="K14">
            <v>0.32000000000000006</v>
          </cell>
          <cell r="L14">
            <v>0.68500000000000005</v>
          </cell>
          <cell r="M14">
            <v>0.98186666666666667</v>
          </cell>
          <cell r="N14">
            <v>-3.3210133333333336E-2</v>
          </cell>
          <cell r="O14">
            <v>2800</v>
          </cell>
          <cell r="P14">
            <v>0.9</v>
          </cell>
        </row>
        <row r="15">
          <cell r="E15" t="str">
            <v>K-12</v>
          </cell>
          <cell r="F15">
            <v>0.52</v>
          </cell>
          <cell r="G15">
            <v>0.76</v>
          </cell>
          <cell r="H15">
            <v>0.95520000000000005</v>
          </cell>
          <cell r="I15">
            <v>-2.18368E-2</v>
          </cell>
          <cell r="J15">
            <v>1.1000000000000001</v>
          </cell>
          <cell r="K15">
            <v>0.62000000000000011</v>
          </cell>
          <cell r="L15">
            <v>0.8600000000000001</v>
          </cell>
          <cell r="M15">
            <v>1.0552000000000001</v>
          </cell>
          <cell r="N15">
            <v>-2.18368E-2</v>
          </cell>
          <cell r="O15">
            <v>2400</v>
          </cell>
          <cell r="P15">
            <v>0.9</v>
          </cell>
        </row>
        <row r="16">
          <cell r="F16">
            <v>0.52</v>
          </cell>
          <cell r="G16">
            <v>0.76</v>
          </cell>
          <cell r="H16">
            <v>0.95520000000000005</v>
          </cell>
          <cell r="I16">
            <v>-2.18368E-2</v>
          </cell>
          <cell r="J16">
            <v>1.1000000000000001</v>
          </cell>
          <cell r="K16">
            <v>0.62000000000000011</v>
          </cell>
          <cell r="L16">
            <v>0.8600000000000001</v>
          </cell>
          <cell r="M16">
            <v>1.0552000000000001</v>
          </cell>
          <cell r="N16">
            <v>-2.18368E-2</v>
          </cell>
          <cell r="O16">
            <v>2400</v>
          </cell>
          <cell r="P16">
            <v>0.9</v>
          </cell>
        </row>
        <row r="17">
          <cell r="F17">
            <v>0.52</v>
          </cell>
          <cell r="G17">
            <v>0.76</v>
          </cell>
          <cell r="H17">
            <v>0.95520000000000005</v>
          </cell>
          <cell r="I17">
            <v>-2.18368E-2</v>
          </cell>
          <cell r="J17">
            <v>1.1200000000000001</v>
          </cell>
          <cell r="K17">
            <v>0.64000000000000012</v>
          </cell>
          <cell r="L17">
            <v>0.88000000000000012</v>
          </cell>
          <cell r="M17">
            <v>1.0752000000000002</v>
          </cell>
          <cell r="N17">
            <v>-2.18368E-2</v>
          </cell>
          <cell r="O17">
            <v>2400</v>
          </cell>
          <cell r="P17">
            <v>0.9</v>
          </cell>
        </row>
        <row r="18">
          <cell r="F18">
            <v>0.6</v>
          </cell>
          <cell r="G18">
            <v>0.8</v>
          </cell>
          <cell r="H18">
            <v>0.96266666666666667</v>
          </cell>
          <cell r="I18">
            <v>-1.8197333333333333E-2</v>
          </cell>
          <cell r="J18">
            <v>1.1000000000000001</v>
          </cell>
          <cell r="K18">
            <v>0.70000000000000018</v>
          </cell>
          <cell r="L18">
            <v>0.90000000000000013</v>
          </cell>
          <cell r="M18">
            <v>1.0626666666666669</v>
          </cell>
          <cell r="N18">
            <v>-1.8197333333333333E-2</v>
          </cell>
          <cell r="O18">
            <v>3600</v>
          </cell>
          <cell r="P18">
            <v>0.9</v>
          </cell>
        </row>
        <row r="19">
          <cell r="F19">
            <v>0.28000000000000003</v>
          </cell>
          <cell r="G19">
            <v>0.64</v>
          </cell>
          <cell r="H19">
            <v>0.93279999999999996</v>
          </cell>
          <cell r="I19">
            <v>-3.2755199999999998E-2</v>
          </cell>
          <cell r="J19">
            <v>1.01</v>
          </cell>
          <cell r="K19">
            <v>0.29000000000000004</v>
          </cell>
          <cell r="L19">
            <v>0.64999999999999991</v>
          </cell>
          <cell r="M19">
            <v>0.94280000000000008</v>
          </cell>
          <cell r="N19">
            <v>-3.2755199999999998E-2</v>
          </cell>
          <cell r="O19">
            <v>5800</v>
          </cell>
          <cell r="P19">
            <v>0.9</v>
          </cell>
        </row>
        <row r="20">
          <cell r="E20" t="str">
            <v>Supermarket</v>
          </cell>
          <cell r="F20">
            <v>0.78</v>
          </cell>
          <cell r="G20">
            <v>0.89</v>
          </cell>
          <cell r="H20">
            <v>0.97946666666666671</v>
          </cell>
          <cell r="I20">
            <v>-1.0008533333333333E-2</v>
          </cell>
          <cell r="J20">
            <v>1.08</v>
          </cell>
          <cell r="K20">
            <v>0.8600000000000001</v>
          </cell>
          <cell r="L20">
            <v>0.9700000000000002</v>
          </cell>
          <cell r="M20">
            <v>1.0594666666666668</v>
          </cell>
          <cell r="N20">
            <v>-1.0008533333333333E-2</v>
          </cell>
          <cell r="O20">
            <v>6500</v>
          </cell>
          <cell r="P20">
            <v>0.9</v>
          </cell>
        </row>
        <row r="21">
          <cell r="E21" t="str">
            <v>MIniMart</v>
          </cell>
          <cell r="F21">
            <v>0.61</v>
          </cell>
          <cell r="G21">
            <v>0.80499999999999994</v>
          </cell>
          <cell r="H21">
            <v>0.96360000000000001</v>
          </cell>
          <cell r="I21">
            <v>-1.7742399999999998E-2</v>
          </cell>
          <cell r="J21">
            <v>1.1400000000000001</v>
          </cell>
          <cell r="K21">
            <v>0.75</v>
          </cell>
          <cell r="L21">
            <v>0.94500000000000006</v>
          </cell>
          <cell r="M21">
            <v>1.1036000000000001</v>
          </cell>
          <cell r="N21">
            <v>-1.7742399999999998E-2</v>
          </cell>
          <cell r="O21">
            <v>6500</v>
          </cell>
          <cell r="P21">
            <v>0.9</v>
          </cell>
        </row>
        <row r="22">
          <cell r="F22">
            <v>0.28000000000000003</v>
          </cell>
          <cell r="G22">
            <v>0.64</v>
          </cell>
          <cell r="H22">
            <v>0.93279999999999996</v>
          </cell>
          <cell r="I22">
            <v>-3.2755199999999998E-2</v>
          </cell>
          <cell r="J22">
            <v>1.01</v>
          </cell>
          <cell r="K22">
            <v>0.29000000000000004</v>
          </cell>
          <cell r="L22">
            <v>0.64999999999999991</v>
          </cell>
          <cell r="M22">
            <v>0.94280000000000008</v>
          </cell>
          <cell r="N22">
            <v>-3.2755199999999998E-2</v>
          </cell>
          <cell r="O22">
            <v>5800</v>
          </cell>
          <cell r="P22">
            <v>0.9</v>
          </cell>
        </row>
        <row r="23">
          <cell r="E23" t="str">
            <v>Hospital</v>
          </cell>
          <cell r="F23">
            <v>0.28000000000000003</v>
          </cell>
          <cell r="G23">
            <v>0.64</v>
          </cell>
          <cell r="H23">
            <v>0.93279999999999996</v>
          </cell>
          <cell r="I23">
            <v>-3.2755199999999998E-2</v>
          </cell>
          <cell r="J23">
            <v>1.01</v>
          </cell>
          <cell r="K23">
            <v>0.29000000000000004</v>
          </cell>
          <cell r="L23">
            <v>0.64999999999999991</v>
          </cell>
          <cell r="M23">
            <v>0.94280000000000008</v>
          </cell>
          <cell r="N23">
            <v>-3.2755199999999998E-2</v>
          </cell>
          <cell r="O23">
            <v>5900</v>
          </cell>
          <cell r="P23">
            <v>0.9</v>
          </cell>
        </row>
        <row r="24">
          <cell r="F24">
            <v>0.6</v>
          </cell>
          <cell r="G24">
            <v>0.8</v>
          </cell>
          <cell r="H24">
            <v>0.96266666666666667</v>
          </cell>
          <cell r="I24">
            <v>-1.8197333333333333E-2</v>
          </cell>
          <cell r="J24">
            <v>1.1000000000000001</v>
          </cell>
          <cell r="K24">
            <v>0.70000000000000018</v>
          </cell>
          <cell r="L24">
            <v>0.90000000000000013</v>
          </cell>
          <cell r="M24">
            <v>1.0626666666666669</v>
          </cell>
          <cell r="N24">
            <v>-1.8197333333333333E-2</v>
          </cell>
          <cell r="O24">
            <v>4400</v>
          </cell>
          <cell r="P24">
            <v>0.9</v>
          </cell>
        </row>
        <row r="25">
          <cell r="E25" t="str">
            <v>Medium Off</v>
          </cell>
          <cell r="F25">
            <v>0.82000000000000006</v>
          </cell>
          <cell r="G25">
            <v>0.91</v>
          </cell>
          <cell r="H25">
            <v>0.98319999999999996</v>
          </cell>
          <cell r="I25">
            <v>-8.1887999999999996E-3</v>
          </cell>
          <cell r="J25">
            <v>1.1100000000000001</v>
          </cell>
          <cell r="K25">
            <v>0.93000000000000016</v>
          </cell>
          <cell r="L25">
            <v>1.02</v>
          </cell>
          <cell r="M25">
            <v>1.0931999999999999</v>
          </cell>
          <cell r="N25">
            <v>-8.1887999999999996E-3</v>
          </cell>
          <cell r="O25">
            <v>3600</v>
          </cell>
          <cell r="P25">
            <v>0.9</v>
          </cell>
        </row>
        <row r="26">
          <cell r="E26" t="str">
            <v>OtherHealth</v>
          </cell>
          <cell r="F26">
            <v>0.82000000000000006</v>
          </cell>
          <cell r="G26">
            <v>0.91</v>
          </cell>
          <cell r="H26">
            <v>0.98319999999999996</v>
          </cell>
          <cell r="I26">
            <v>-8.1887999999999996E-3</v>
          </cell>
          <cell r="J26">
            <v>1.1100000000000001</v>
          </cell>
          <cell r="K26">
            <v>0.93000000000000016</v>
          </cell>
          <cell r="L26">
            <v>1.02</v>
          </cell>
          <cell r="M26">
            <v>1.0931999999999999</v>
          </cell>
          <cell r="N26">
            <v>-8.1887999999999996E-3</v>
          </cell>
          <cell r="O26">
            <v>3600</v>
          </cell>
          <cell r="P26">
            <v>0.9</v>
          </cell>
        </row>
        <row r="27">
          <cell r="F27">
            <v>0.82000000000000006</v>
          </cell>
          <cell r="G27">
            <v>0.91</v>
          </cell>
          <cell r="H27">
            <v>0.98319999999999996</v>
          </cell>
          <cell r="I27">
            <v>-8.1887999999999996E-3</v>
          </cell>
          <cell r="J27">
            <v>1.1100000000000001</v>
          </cell>
          <cell r="K27">
            <v>0.93000000000000016</v>
          </cell>
          <cell r="L27">
            <v>1.02</v>
          </cell>
          <cell r="M27">
            <v>1.0931999999999999</v>
          </cell>
          <cell r="N27">
            <v>-8.1887999999999996E-3</v>
          </cell>
          <cell r="O27">
            <v>3400</v>
          </cell>
          <cell r="P27">
            <v>0.9</v>
          </cell>
        </row>
        <row r="28">
          <cell r="F28">
            <v>0.28000000000000003</v>
          </cell>
          <cell r="G28">
            <v>0.64</v>
          </cell>
          <cell r="H28">
            <v>0.93279999999999996</v>
          </cell>
          <cell r="I28">
            <v>-3.2755199999999998E-2</v>
          </cell>
          <cell r="J28">
            <v>1.01</v>
          </cell>
          <cell r="K28">
            <v>0.29000000000000004</v>
          </cell>
          <cell r="L28">
            <v>0.64999999999999991</v>
          </cell>
          <cell r="M28">
            <v>0.94280000000000008</v>
          </cell>
          <cell r="N28">
            <v>-3.2755199999999998E-2</v>
          </cell>
          <cell r="O28">
            <v>5800</v>
          </cell>
          <cell r="P28">
            <v>0.9</v>
          </cell>
        </row>
        <row r="29">
          <cell r="F29">
            <v>0.6</v>
          </cell>
          <cell r="G29">
            <v>0.8</v>
          </cell>
          <cell r="H29">
            <v>0.96266666666666667</v>
          </cell>
          <cell r="I29">
            <v>-1.8197333333333333E-2</v>
          </cell>
          <cell r="J29">
            <v>1.1000000000000001</v>
          </cell>
          <cell r="K29">
            <v>0.70000000000000018</v>
          </cell>
          <cell r="L29">
            <v>0.90000000000000013</v>
          </cell>
          <cell r="M29">
            <v>1.0626666666666669</v>
          </cell>
          <cell r="N29">
            <v>-1.8197333333333333E-2</v>
          </cell>
          <cell r="O29">
            <v>3600</v>
          </cell>
          <cell r="P29">
            <v>0.9</v>
          </cell>
        </row>
        <row r="30">
          <cell r="F30">
            <v>0.6</v>
          </cell>
          <cell r="G30">
            <v>0.8</v>
          </cell>
          <cell r="H30">
            <v>0.96266666666666667</v>
          </cell>
          <cell r="I30">
            <v>-1.8197333333333333E-2</v>
          </cell>
          <cell r="J30">
            <v>1.1000000000000001</v>
          </cell>
          <cell r="K30">
            <v>0.70000000000000018</v>
          </cell>
          <cell r="L30">
            <v>0.90000000000000013</v>
          </cell>
          <cell r="M30">
            <v>1.0626666666666669</v>
          </cell>
          <cell r="N30">
            <v>-1.8197333333333333E-2</v>
          </cell>
          <cell r="O30">
            <v>5800</v>
          </cell>
          <cell r="P30">
            <v>0.9</v>
          </cell>
        </row>
        <row r="31">
          <cell r="F31">
            <v>0.61</v>
          </cell>
          <cell r="G31">
            <v>0.80499999999999994</v>
          </cell>
          <cell r="H31">
            <v>0.96360000000000001</v>
          </cell>
          <cell r="I31">
            <v>-1.7742399999999998E-2</v>
          </cell>
          <cell r="J31">
            <v>1.1400000000000001</v>
          </cell>
          <cell r="K31">
            <v>0.75</v>
          </cell>
          <cell r="L31">
            <v>0.94500000000000006</v>
          </cell>
          <cell r="M31">
            <v>1.1036000000000001</v>
          </cell>
          <cell r="N31">
            <v>-1.7742399999999998E-2</v>
          </cell>
          <cell r="O31">
            <v>5800</v>
          </cell>
          <cell r="P31">
            <v>0.9</v>
          </cell>
        </row>
        <row r="32">
          <cell r="F32">
            <v>0.6</v>
          </cell>
          <cell r="G32">
            <v>0.8</v>
          </cell>
          <cell r="H32">
            <v>0.96266666666666667</v>
          </cell>
          <cell r="I32">
            <v>-1.8197333333333333E-2</v>
          </cell>
          <cell r="J32">
            <v>1.1000000000000001</v>
          </cell>
          <cell r="K32">
            <v>0.70000000000000018</v>
          </cell>
          <cell r="L32">
            <v>0.90000000000000013</v>
          </cell>
          <cell r="M32">
            <v>1.0626666666666669</v>
          </cell>
          <cell r="N32">
            <v>-1.8197333333333333E-2</v>
          </cell>
          <cell r="O32">
            <v>5800</v>
          </cell>
          <cell r="P32">
            <v>0.9</v>
          </cell>
        </row>
        <row r="33">
          <cell r="F33">
            <v>0.6</v>
          </cell>
          <cell r="G33">
            <v>0.8</v>
          </cell>
          <cell r="H33">
            <v>0.96266666666666667</v>
          </cell>
          <cell r="I33">
            <v>-1.8197333333333333E-2</v>
          </cell>
          <cell r="J33">
            <v>1.1000000000000001</v>
          </cell>
          <cell r="K33">
            <v>0.70000000000000018</v>
          </cell>
          <cell r="L33">
            <v>0.90000000000000013</v>
          </cell>
          <cell r="M33">
            <v>1.0626666666666669</v>
          </cell>
          <cell r="N33">
            <v>-1.8197333333333333E-2</v>
          </cell>
          <cell r="O33">
            <v>5800</v>
          </cell>
          <cell r="P33">
            <v>0.9</v>
          </cell>
        </row>
        <row r="34">
          <cell r="F34">
            <v>0.6</v>
          </cell>
          <cell r="G34">
            <v>0.8</v>
          </cell>
          <cell r="H34">
            <v>0.96266666666666667</v>
          </cell>
          <cell r="I34">
            <v>-1.8197333333333333E-2</v>
          </cell>
          <cell r="J34">
            <v>1.1000000000000001</v>
          </cell>
          <cell r="K34">
            <v>0.70000000000000018</v>
          </cell>
          <cell r="L34">
            <v>0.90000000000000013</v>
          </cell>
          <cell r="M34">
            <v>1.0626666666666669</v>
          </cell>
          <cell r="N34">
            <v>-1.8197333333333333E-2</v>
          </cell>
          <cell r="O34">
            <v>3600</v>
          </cell>
          <cell r="P34">
            <v>0.9</v>
          </cell>
        </row>
        <row r="35">
          <cell r="F35">
            <v>0.6</v>
          </cell>
          <cell r="G35">
            <v>0.8</v>
          </cell>
          <cell r="H35">
            <v>0.96266666666666667</v>
          </cell>
          <cell r="I35">
            <v>-1.8197333333333333E-2</v>
          </cell>
          <cell r="J35">
            <v>1.1000000000000001</v>
          </cell>
          <cell r="K35">
            <v>0.70000000000000018</v>
          </cell>
          <cell r="L35">
            <v>0.90000000000000013</v>
          </cell>
          <cell r="M35">
            <v>1.0626666666666669</v>
          </cell>
          <cell r="N35">
            <v>-1.8197333333333333E-2</v>
          </cell>
          <cell r="O35">
            <v>3600</v>
          </cell>
          <cell r="P35">
            <v>0.9</v>
          </cell>
        </row>
        <row r="36">
          <cell r="E36" t="str">
            <v>Lodging</v>
          </cell>
          <cell r="F36">
            <v>0.6</v>
          </cell>
          <cell r="G36">
            <v>0.8</v>
          </cell>
          <cell r="H36">
            <v>0.96266666666666667</v>
          </cell>
          <cell r="I36">
            <v>-1.8197333333333333E-2</v>
          </cell>
          <cell r="J36">
            <v>1.1000000000000001</v>
          </cell>
          <cell r="K36">
            <v>0.70000000000000018</v>
          </cell>
          <cell r="L36">
            <v>0.90000000000000013</v>
          </cell>
          <cell r="M36">
            <v>1.0626666666666669</v>
          </cell>
          <cell r="N36">
            <v>-1.8197333333333333E-2</v>
          </cell>
          <cell r="O36">
            <v>3600</v>
          </cell>
          <cell r="P36">
            <v>0.9</v>
          </cell>
        </row>
        <row r="37">
          <cell r="F37">
            <v>0.6</v>
          </cell>
          <cell r="G37">
            <v>0.8</v>
          </cell>
          <cell r="H37">
            <v>0.96266666666666667</v>
          </cell>
          <cell r="I37">
            <v>-1.8197333333333333E-2</v>
          </cell>
          <cell r="J37">
            <v>1.1000000000000001</v>
          </cell>
          <cell r="K37">
            <v>0.70000000000000018</v>
          </cell>
          <cell r="L37">
            <v>0.90000000000000013</v>
          </cell>
          <cell r="M37">
            <v>1.0626666666666669</v>
          </cell>
          <cell r="N37">
            <v>-1.8197333333333333E-2</v>
          </cell>
          <cell r="O37">
            <v>3600</v>
          </cell>
          <cell r="P37">
            <v>0.9</v>
          </cell>
        </row>
        <row r="38">
          <cell r="E38" t="str">
            <v>Large Off</v>
          </cell>
          <cell r="F38">
            <v>0.82000000000000006</v>
          </cell>
          <cell r="G38">
            <v>0.91</v>
          </cell>
          <cell r="H38">
            <v>0.98319999999999996</v>
          </cell>
          <cell r="I38">
            <v>-8.1887999999999996E-3</v>
          </cell>
          <cell r="J38">
            <v>1.1100000000000001</v>
          </cell>
          <cell r="K38">
            <v>0.93000000000000016</v>
          </cell>
          <cell r="L38">
            <v>1.02</v>
          </cell>
          <cell r="M38">
            <v>1.0931999999999999</v>
          </cell>
          <cell r="N38">
            <v>-8.1887999999999996E-3</v>
          </cell>
          <cell r="O38">
            <v>4200</v>
          </cell>
          <cell r="P38">
            <v>0.9</v>
          </cell>
        </row>
        <row r="39">
          <cell r="F39">
            <v>0.87</v>
          </cell>
          <cell r="G39">
            <v>0.93500000000000005</v>
          </cell>
          <cell r="H39">
            <v>0.98786666666666667</v>
          </cell>
          <cell r="I39">
            <v>-5.9141333333333334E-3</v>
          </cell>
          <cell r="J39">
            <v>1.3</v>
          </cell>
          <cell r="K39">
            <v>1.17</v>
          </cell>
          <cell r="L39">
            <v>1.2350000000000003</v>
          </cell>
          <cell r="M39">
            <v>1.2878666666666669</v>
          </cell>
          <cell r="N39">
            <v>-5.9141333333333334E-3</v>
          </cell>
          <cell r="O39">
            <v>3900</v>
          </cell>
          <cell r="P39">
            <v>0.9</v>
          </cell>
        </row>
        <row r="40">
          <cell r="E40" t="str">
            <v>Small Off</v>
          </cell>
          <cell r="F40">
            <v>0.53</v>
          </cell>
          <cell r="G40">
            <v>0.76500000000000001</v>
          </cell>
          <cell r="H40">
            <v>0.95613333333333328</v>
          </cell>
          <cell r="I40">
            <v>-2.1381866666666666E-2</v>
          </cell>
          <cell r="J40">
            <v>1.19</v>
          </cell>
          <cell r="K40">
            <v>0.72</v>
          </cell>
          <cell r="L40">
            <v>0.95500000000000007</v>
          </cell>
          <cell r="M40">
            <v>1.1461333333333332</v>
          </cell>
          <cell r="N40">
            <v>-2.1381866666666666E-2</v>
          </cell>
          <cell r="O40">
            <v>3000</v>
          </cell>
          <cell r="P40">
            <v>0.9</v>
          </cell>
        </row>
        <row r="41">
          <cell r="F41">
            <v>0.87</v>
          </cell>
          <cell r="G41">
            <v>0.93500000000000005</v>
          </cell>
          <cell r="H41">
            <v>0.98786666666666667</v>
          </cell>
          <cell r="I41">
            <v>-5.9141333333333334E-3</v>
          </cell>
          <cell r="J41">
            <v>1.1400000000000001</v>
          </cell>
          <cell r="K41">
            <v>1.0100000000000002</v>
          </cell>
          <cell r="L41">
            <v>1.0750000000000002</v>
          </cell>
          <cell r="M41">
            <v>1.1278666666666668</v>
          </cell>
          <cell r="N41">
            <v>-5.9141333333333334E-3</v>
          </cell>
          <cell r="O41">
            <v>8760</v>
          </cell>
          <cell r="P41">
            <v>0.7</v>
          </cell>
        </row>
        <row r="42">
          <cell r="F42">
            <v>0.87</v>
          </cell>
          <cell r="G42">
            <v>0.93500000000000005</v>
          </cell>
          <cell r="H42">
            <v>0.98786666666666667</v>
          </cell>
          <cell r="I42">
            <v>-5.9141333333333334E-3</v>
          </cell>
          <cell r="J42">
            <v>1.1400000000000001</v>
          </cell>
          <cell r="K42">
            <v>1.0100000000000002</v>
          </cell>
          <cell r="L42">
            <v>1.0750000000000002</v>
          </cell>
          <cell r="M42">
            <v>1.1278666666666668</v>
          </cell>
          <cell r="N42">
            <v>-5.9141333333333334E-3</v>
          </cell>
          <cell r="O42">
            <v>8760</v>
          </cell>
          <cell r="P42">
            <v>0.7</v>
          </cell>
        </row>
        <row r="43">
          <cell r="F43">
            <v>0.87</v>
          </cell>
          <cell r="G43">
            <v>0.93500000000000005</v>
          </cell>
          <cell r="H43">
            <v>0.98786666666666667</v>
          </cell>
          <cell r="I43">
            <v>-5.9141333333333334E-3</v>
          </cell>
          <cell r="J43">
            <v>1.1400000000000001</v>
          </cell>
          <cell r="K43">
            <v>1.0100000000000002</v>
          </cell>
          <cell r="L43">
            <v>1.0750000000000002</v>
          </cell>
          <cell r="M43">
            <v>1.1278666666666668</v>
          </cell>
          <cell r="N43">
            <v>-5.9141333333333334E-3</v>
          </cell>
          <cell r="O43">
            <v>8760</v>
          </cell>
          <cell r="P43">
            <v>0.7</v>
          </cell>
        </row>
        <row r="44">
          <cell r="F44">
            <v>0.61</v>
          </cell>
          <cell r="G44">
            <v>0.80499999999999994</v>
          </cell>
          <cell r="H44">
            <v>0.96360000000000001</v>
          </cell>
          <cell r="I44">
            <v>-1.7742399999999998E-2</v>
          </cell>
          <cell r="J44">
            <v>1</v>
          </cell>
          <cell r="K44">
            <v>0.60999999999999988</v>
          </cell>
          <cell r="L44">
            <v>0.80499999999999994</v>
          </cell>
          <cell r="M44">
            <v>0.96360000000000001</v>
          </cell>
          <cell r="N44">
            <v>-1.7742399999999998E-2</v>
          </cell>
          <cell r="O44">
            <v>3900</v>
          </cell>
          <cell r="P44">
            <v>0.9</v>
          </cell>
        </row>
        <row r="45">
          <cell r="F45">
            <v>1</v>
          </cell>
          <cell r="G45">
            <v>1</v>
          </cell>
          <cell r="H45">
            <v>1</v>
          </cell>
          <cell r="I45">
            <v>0</v>
          </cell>
          <cell r="J45">
            <v>1.1200000000000001</v>
          </cell>
          <cell r="K45">
            <v>1.1200000000000001</v>
          </cell>
          <cell r="L45">
            <v>1.1200000000000001</v>
          </cell>
          <cell r="M45">
            <v>1.1200000000000001</v>
          </cell>
          <cell r="N45">
            <v>0</v>
          </cell>
          <cell r="O45">
            <v>3500</v>
          </cell>
          <cell r="P45">
            <v>0.9</v>
          </cell>
        </row>
        <row r="46">
          <cell r="F46">
            <v>1</v>
          </cell>
          <cell r="G46">
            <v>1</v>
          </cell>
          <cell r="H46">
            <v>1</v>
          </cell>
          <cell r="I46">
            <v>0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0</v>
          </cell>
          <cell r="O46">
            <v>3000</v>
          </cell>
          <cell r="P46">
            <v>0.9</v>
          </cell>
        </row>
        <row r="47">
          <cell r="F47">
            <v>1</v>
          </cell>
          <cell r="G47">
            <v>1</v>
          </cell>
          <cell r="H47">
            <v>1</v>
          </cell>
          <cell r="I47">
            <v>0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0</v>
          </cell>
          <cell r="O47">
            <v>3500</v>
          </cell>
          <cell r="P47">
            <v>0.9</v>
          </cell>
        </row>
        <row r="48">
          <cell r="F48">
            <v>1</v>
          </cell>
          <cell r="G48">
            <v>1</v>
          </cell>
          <cell r="H48">
            <v>1</v>
          </cell>
          <cell r="I48">
            <v>0</v>
          </cell>
          <cell r="J48">
            <v>1.1200000000000001</v>
          </cell>
          <cell r="K48">
            <v>1.1200000000000001</v>
          </cell>
          <cell r="L48">
            <v>1.1200000000000001</v>
          </cell>
          <cell r="M48">
            <v>1.1200000000000001</v>
          </cell>
          <cell r="N48">
            <v>0</v>
          </cell>
          <cell r="O48">
            <v>3500</v>
          </cell>
          <cell r="P48">
            <v>0.9</v>
          </cell>
        </row>
        <row r="49">
          <cell r="F49">
            <v>0.6</v>
          </cell>
          <cell r="G49">
            <v>0.8</v>
          </cell>
          <cell r="H49">
            <v>0.96266666666666667</v>
          </cell>
          <cell r="I49">
            <v>-1.8197333333333333E-2</v>
          </cell>
          <cell r="J49">
            <v>1.1200000000000001</v>
          </cell>
          <cell r="K49">
            <v>0.7200000000000002</v>
          </cell>
          <cell r="L49">
            <v>0.92000000000000015</v>
          </cell>
          <cell r="M49">
            <v>1.0826666666666669</v>
          </cell>
          <cell r="N49">
            <v>-1.8197333333333333E-2</v>
          </cell>
          <cell r="O49">
            <v>3500</v>
          </cell>
          <cell r="P49">
            <v>0.9</v>
          </cell>
        </row>
        <row r="50">
          <cell r="F50">
            <v>1</v>
          </cell>
          <cell r="G50">
            <v>1</v>
          </cell>
          <cell r="H50">
            <v>1</v>
          </cell>
          <cell r="I50">
            <v>0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0</v>
          </cell>
          <cell r="O50">
            <v>8760</v>
          </cell>
          <cell r="P50">
            <v>0.7</v>
          </cell>
        </row>
        <row r="51">
          <cell r="F51">
            <v>0.61</v>
          </cell>
          <cell r="G51">
            <v>0.80499999999999994</v>
          </cell>
          <cell r="H51">
            <v>0.96360000000000001</v>
          </cell>
          <cell r="I51">
            <v>-1.7742399999999998E-2</v>
          </cell>
          <cell r="J51">
            <v>1</v>
          </cell>
          <cell r="K51">
            <v>0.60999999999999988</v>
          </cell>
          <cell r="L51">
            <v>0.80499999999999994</v>
          </cell>
          <cell r="M51">
            <v>0.96360000000000001</v>
          </cell>
          <cell r="N51">
            <v>-1.7742399999999998E-2</v>
          </cell>
          <cell r="O51">
            <v>3000</v>
          </cell>
          <cell r="P51">
            <v>0.9</v>
          </cell>
        </row>
        <row r="52">
          <cell r="F52">
            <v>0.61</v>
          </cell>
          <cell r="G52">
            <v>0.80499999999999994</v>
          </cell>
          <cell r="H52">
            <v>0.96360000000000001</v>
          </cell>
          <cell r="I52">
            <v>-1.7742399999999998E-2</v>
          </cell>
          <cell r="J52">
            <v>1</v>
          </cell>
          <cell r="K52">
            <v>0.60999999999999988</v>
          </cell>
          <cell r="L52">
            <v>0.80499999999999994</v>
          </cell>
          <cell r="M52">
            <v>0.96360000000000001</v>
          </cell>
          <cell r="N52">
            <v>-1.7742399999999998E-2</v>
          </cell>
          <cell r="O52">
            <v>3500</v>
          </cell>
          <cell r="P52">
            <v>0.9</v>
          </cell>
        </row>
        <row r="53"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0</v>
          </cell>
          <cell r="O53">
            <v>4500</v>
          </cell>
          <cell r="P53">
            <v>1</v>
          </cell>
        </row>
        <row r="54">
          <cell r="E54" t="str">
            <v>Restaurant</v>
          </cell>
          <cell r="F54">
            <v>0.41000000000000003</v>
          </cell>
          <cell r="G54">
            <v>0.70500000000000007</v>
          </cell>
          <cell r="H54">
            <v>0.94493333333333329</v>
          </cell>
          <cell r="I54">
            <v>-2.6841066666666667E-2</v>
          </cell>
          <cell r="J54">
            <v>1.02</v>
          </cell>
          <cell r="K54">
            <v>0.43000000000000016</v>
          </cell>
          <cell r="L54">
            <v>0.72500000000000009</v>
          </cell>
          <cell r="M54">
            <v>0.9649333333333332</v>
          </cell>
          <cell r="N54">
            <v>-2.6841066666666667E-2</v>
          </cell>
          <cell r="O54">
            <v>5000</v>
          </cell>
          <cell r="P54">
            <v>0.9</v>
          </cell>
        </row>
        <row r="55">
          <cell r="F55">
            <v>0.41000000000000003</v>
          </cell>
          <cell r="G55">
            <v>0.70500000000000007</v>
          </cell>
          <cell r="H55">
            <v>0.94493333333333329</v>
          </cell>
          <cell r="I55">
            <v>-2.6841066666666667E-2</v>
          </cell>
          <cell r="J55">
            <v>1.02</v>
          </cell>
          <cell r="K55">
            <v>0.43000000000000016</v>
          </cell>
          <cell r="L55">
            <v>0.72500000000000009</v>
          </cell>
          <cell r="M55">
            <v>0.9649333333333332</v>
          </cell>
          <cell r="N55">
            <v>-2.6841066666666667E-2</v>
          </cell>
          <cell r="O55">
            <v>5200</v>
          </cell>
          <cell r="P55">
            <v>0.9</v>
          </cell>
        </row>
        <row r="56">
          <cell r="F56">
            <v>0.61</v>
          </cell>
          <cell r="G56">
            <v>0.80499999999999994</v>
          </cell>
          <cell r="H56">
            <v>0.96360000000000001</v>
          </cell>
          <cell r="I56">
            <v>-1.7742399999999998E-2</v>
          </cell>
          <cell r="J56">
            <v>1.1200000000000001</v>
          </cell>
          <cell r="K56">
            <v>0.73</v>
          </cell>
          <cell r="L56">
            <v>0.92500000000000004</v>
          </cell>
          <cell r="M56">
            <v>1.0836000000000001</v>
          </cell>
          <cell r="N56">
            <v>-1.7742399999999998E-2</v>
          </cell>
          <cell r="O56">
            <v>3900</v>
          </cell>
          <cell r="P56">
            <v>0.9</v>
          </cell>
        </row>
        <row r="57">
          <cell r="F57">
            <v>0.61</v>
          </cell>
          <cell r="G57">
            <v>0.80499999999999994</v>
          </cell>
          <cell r="H57">
            <v>0.96360000000000001</v>
          </cell>
          <cell r="I57">
            <v>-1.7742399999999998E-2</v>
          </cell>
          <cell r="J57">
            <v>1.1200000000000001</v>
          </cell>
          <cell r="K57">
            <v>0.73</v>
          </cell>
          <cell r="L57">
            <v>0.92500000000000004</v>
          </cell>
          <cell r="M57">
            <v>1.0836000000000001</v>
          </cell>
          <cell r="N57">
            <v>-1.7742399999999998E-2</v>
          </cell>
          <cell r="O57">
            <v>3900</v>
          </cell>
          <cell r="P57">
            <v>0.9</v>
          </cell>
        </row>
        <row r="58">
          <cell r="E58" t="str">
            <v>Anchor</v>
          </cell>
          <cell r="F58">
            <v>0.57000000000000006</v>
          </cell>
          <cell r="G58">
            <v>0.78500000000000003</v>
          </cell>
          <cell r="H58">
            <v>0.95986666666666665</v>
          </cell>
          <cell r="I58">
            <v>-1.9562133333333332E-2</v>
          </cell>
          <cell r="J58">
            <v>1.18</v>
          </cell>
          <cell r="K58">
            <v>0.75</v>
          </cell>
          <cell r="L58">
            <v>0.96499999999999986</v>
          </cell>
          <cell r="M58">
            <v>1.1398666666666664</v>
          </cell>
          <cell r="N58">
            <v>-1.9562133333333332E-2</v>
          </cell>
          <cell r="O58">
            <v>4000</v>
          </cell>
          <cell r="P58">
            <v>0.9</v>
          </cell>
        </row>
        <row r="59">
          <cell r="E59" t="str">
            <v>Big Box</v>
          </cell>
          <cell r="F59">
            <v>0.66999999999999993</v>
          </cell>
          <cell r="G59">
            <v>0.83499999999999996</v>
          </cell>
          <cell r="H59">
            <v>0.96919999999999995</v>
          </cell>
          <cell r="I59">
            <v>-1.50128E-2</v>
          </cell>
          <cell r="J59">
            <v>1.19</v>
          </cell>
          <cell r="K59">
            <v>0.85999999999999988</v>
          </cell>
          <cell r="L59">
            <v>1.0249999999999999</v>
          </cell>
          <cell r="M59">
            <v>1.1591999999999998</v>
          </cell>
          <cell r="N59">
            <v>-1.50128E-2</v>
          </cell>
          <cell r="O59">
            <v>4800</v>
          </cell>
          <cell r="P59">
            <v>0.9</v>
          </cell>
        </row>
        <row r="60">
          <cell r="E60" t="str">
            <v>Small Box</v>
          </cell>
          <cell r="F60">
            <v>0.61</v>
          </cell>
          <cell r="G60">
            <v>0.80499999999999994</v>
          </cell>
          <cell r="H60">
            <v>0.96360000000000001</v>
          </cell>
          <cell r="I60">
            <v>-1.7742399999999998E-2</v>
          </cell>
          <cell r="J60">
            <v>1.1200000000000001</v>
          </cell>
          <cell r="K60">
            <v>0.73</v>
          </cell>
          <cell r="L60">
            <v>0.92500000000000004</v>
          </cell>
          <cell r="M60">
            <v>1.0836000000000001</v>
          </cell>
          <cell r="N60">
            <v>-1.7742399999999998E-2</v>
          </cell>
          <cell r="O60">
            <v>3900</v>
          </cell>
          <cell r="P60">
            <v>0.9</v>
          </cell>
        </row>
        <row r="61">
          <cell r="E61" t="str">
            <v>High End</v>
          </cell>
          <cell r="F61">
            <v>0.69</v>
          </cell>
          <cell r="G61">
            <v>0.84499999999999997</v>
          </cell>
          <cell r="H61">
            <v>0.97106666666666663</v>
          </cell>
          <cell r="I61">
            <v>-1.4102933333333333E-2</v>
          </cell>
          <cell r="J61">
            <v>1.1299999999999999</v>
          </cell>
          <cell r="K61">
            <v>0.81999999999999984</v>
          </cell>
          <cell r="L61">
            <v>0.97499999999999987</v>
          </cell>
          <cell r="M61">
            <v>1.1010666666666666</v>
          </cell>
          <cell r="N61">
            <v>-1.4102933333333333E-2</v>
          </cell>
          <cell r="O61">
            <v>3400</v>
          </cell>
          <cell r="P61">
            <v>0.9</v>
          </cell>
        </row>
        <row r="62">
          <cell r="F62">
            <v>0.61</v>
          </cell>
          <cell r="G62">
            <v>0.80499999999999994</v>
          </cell>
          <cell r="H62">
            <v>0.96360000000000001</v>
          </cell>
          <cell r="I62">
            <v>-1.7742399999999998E-2</v>
          </cell>
          <cell r="J62">
            <v>1.1200000000000001</v>
          </cell>
          <cell r="K62">
            <v>0.73</v>
          </cell>
          <cell r="L62">
            <v>0.92500000000000004</v>
          </cell>
          <cell r="M62">
            <v>1.0836000000000001</v>
          </cell>
          <cell r="N62">
            <v>-1.7742399999999998E-2</v>
          </cell>
          <cell r="O62">
            <v>3900</v>
          </cell>
          <cell r="P62">
            <v>0.9</v>
          </cell>
        </row>
        <row r="63">
          <cell r="E63" t="str">
            <v>Warehouse</v>
          </cell>
          <cell r="F63">
            <v>0.61</v>
          </cell>
          <cell r="G63">
            <v>0.80499999999999994</v>
          </cell>
          <cell r="H63">
            <v>0.96360000000000001</v>
          </cell>
          <cell r="I63">
            <v>-1.7742399999999998E-2</v>
          </cell>
          <cell r="J63">
            <v>1</v>
          </cell>
          <cell r="K63">
            <v>0.60999999999999988</v>
          </cell>
          <cell r="L63">
            <v>0.80499999999999994</v>
          </cell>
          <cell r="M63">
            <v>0.96360000000000001</v>
          </cell>
          <cell r="N63">
            <v>-1.7742399999999998E-2</v>
          </cell>
          <cell r="O63">
            <v>3500</v>
          </cell>
          <cell r="P63">
            <v>0.9</v>
          </cell>
        </row>
        <row r="64">
          <cell r="F64">
            <v>0.6</v>
          </cell>
          <cell r="G64">
            <v>0.8</v>
          </cell>
          <cell r="H64">
            <v>0.96266666666666667</v>
          </cell>
          <cell r="I64">
            <v>-1.8197333333333333E-2</v>
          </cell>
          <cell r="J64">
            <v>1.1200000000000001</v>
          </cell>
          <cell r="K64">
            <v>0.7200000000000002</v>
          </cell>
          <cell r="L64">
            <v>0.92000000000000015</v>
          </cell>
          <cell r="M64">
            <v>1.0826666666666669</v>
          </cell>
          <cell r="N64">
            <v>-1.8197333333333333E-2</v>
          </cell>
          <cell r="O64">
            <v>3500</v>
          </cell>
          <cell r="P64">
            <v>0.9</v>
          </cell>
        </row>
        <row r="65">
          <cell r="F65">
            <v>1</v>
          </cell>
          <cell r="G65">
            <v>1</v>
          </cell>
          <cell r="H65">
            <v>1</v>
          </cell>
          <cell r="I65">
            <v>0</v>
          </cell>
          <cell r="J65">
            <v>1.1200000000000001</v>
          </cell>
          <cell r="K65">
            <v>1.1200000000000001</v>
          </cell>
          <cell r="L65">
            <v>1.1200000000000001</v>
          </cell>
          <cell r="M65">
            <v>1.1200000000000001</v>
          </cell>
          <cell r="N65">
            <v>0</v>
          </cell>
          <cell r="O65">
            <v>3500</v>
          </cell>
          <cell r="P65">
            <v>0.9</v>
          </cell>
        </row>
        <row r="66">
          <cell r="F66">
            <v>0.61</v>
          </cell>
          <cell r="G66">
            <v>0.80499999999999994</v>
          </cell>
          <cell r="H66">
            <v>0.96360000000000001</v>
          </cell>
          <cell r="I66">
            <v>-1.7742399999999998E-2</v>
          </cell>
          <cell r="J66">
            <v>1.08</v>
          </cell>
          <cell r="K66">
            <v>0.69</v>
          </cell>
          <cell r="L66">
            <v>0.88500000000000001</v>
          </cell>
          <cell r="M66">
            <v>1.0436000000000001</v>
          </cell>
          <cell r="N66">
            <v>-1.7742399999999998E-2</v>
          </cell>
          <cell r="O66">
            <v>2000</v>
          </cell>
          <cell r="P66">
            <v>0.9</v>
          </cell>
        </row>
        <row r="67">
          <cell r="F67">
            <v>0.61</v>
          </cell>
          <cell r="G67">
            <v>0.80499999999999994</v>
          </cell>
          <cell r="H67">
            <v>0.96360000000000001</v>
          </cell>
          <cell r="I67">
            <v>-1.7742399999999998E-2</v>
          </cell>
          <cell r="J67">
            <v>1.08</v>
          </cell>
          <cell r="K67">
            <v>0.69</v>
          </cell>
          <cell r="L67">
            <v>0.88500000000000001</v>
          </cell>
          <cell r="M67">
            <v>1.0436000000000001</v>
          </cell>
          <cell r="N67">
            <v>-1.7742399999999998E-2</v>
          </cell>
          <cell r="O67">
            <v>5800</v>
          </cell>
          <cell r="P67">
            <v>0.9</v>
          </cell>
        </row>
        <row r="68"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0</v>
          </cell>
          <cell r="O68">
            <v>2400</v>
          </cell>
          <cell r="P68">
            <v>0.9</v>
          </cell>
        </row>
        <row r="69">
          <cell r="F69">
            <v>1</v>
          </cell>
          <cell r="G69">
            <v>1</v>
          </cell>
          <cell r="H69">
            <v>1</v>
          </cell>
          <cell r="I69">
            <v>0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0</v>
          </cell>
          <cell r="O69">
            <v>4600</v>
          </cell>
          <cell r="P69">
            <v>0.9</v>
          </cell>
        </row>
        <row r="70"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0</v>
          </cell>
          <cell r="O70">
            <v>7000</v>
          </cell>
          <cell r="P70">
            <v>0.9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ontrol and Log"/>
      <sheetName val="Res"/>
      <sheetName val="Res Forecast"/>
      <sheetName val="Res Sats"/>
      <sheetName val="Com"/>
      <sheetName val="Com Forecast"/>
      <sheetName val="Com Sats"/>
      <sheetName val="Ind"/>
      <sheetName val="Ind Forecast"/>
      <sheetName val="Ind Sats"/>
      <sheetName val="Ag"/>
      <sheetName val="Ag Forecast"/>
      <sheetName val="DEI"/>
      <sheetName val="Res Forecast (Base Case)"/>
      <sheetName val="Res Sats (Base Case)"/>
      <sheetName val="Com (Base Case)"/>
      <sheetName val="Com Forecast (Base Case)"/>
      <sheetName val="Com Sats (Base Case)"/>
      <sheetName val="Ind (Base Case)"/>
      <sheetName val="Ind Forecast (Base Case)"/>
      <sheetName val="Ind Sats (Base Case)"/>
      <sheetName val="Ag (Base Case)"/>
      <sheetName val="Ag Forecast (Base Case)"/>
      <sheetName val="DEI (Base Case)"/>
      <sheetName val="UnitsTemplate"/>
    </sheetNames>
    <definedNames>
      <definedName name="PC_Main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egion"/>
      <sheetName val="sqf pivot"/>
      <sheetName val="Sheet1"/>
      <sheetName val="Data"/>
      <sheetName val="zonal pivots"/>
      <sheetName val="Climate Zones"/>
    </sheetNames>
    <sheetDataSet>
      <sheetData sheetId="0"/>
      <sheetData sheetId="1"/>
      <sheetData sheetId="2"/>
      <sheetData sheetId="3"/>
      <sheetData sheetId="4">
        <row r="7">
          <cell r="D7">
            <v>500297.18839999475</v>
          </cell>
          <cell r="E7">
            <v>82991.075999999972</v>
          </cell>
          <cell r="F7">
            <v>67901.789000000019</v>
          </cell>
          <cell r="G7">
            <v>651190.05339999474</v>
          </cell>
        </row>
        <row r="8">
          <cell r="D8">
            <v>30178.573</v>
          </cell>
          <cell r="E8">
            <v>52812.504000000001</v>
          </cell>
          <cell r="F8"/>
          <cell r="G8">
            <v>82991.077000000005</v>
          </cell>
        </row>
        <row r="9">
          <cell r="D9">
            <v>7544.643</v>
          </cell>
          <cell r="E9">
            <v>15089.285999999998</v>
          </cell>
          <cell r="F9"/>
          <cell r="G9">
            <v>22633.928999999996</v>
          </cell>
        </row>
        <row r="10">
          <cell r="D10">
            <v>538020.40439999476</v>
          </cell>
          <cell r="E10">
            <v>150892.86599999995</v>
          </cell>
          <cell r="F10">
            <v>67901.789000000019</v>
          </cell>
          <cell r="G10">
            <v>756815.05939999479</v>
          </cell>
        </row>
        <row r="20">
          <cell r="D20">
            <v>14844.575399999998</v>
          </cell>
        </row>
        <row r="47">
          <cell r="D47">
            <v>547.61710000000005</v>
          </cell>
          <cell r="E47">
            <v>7544.643</v>
          </cell>
        </row>
        <row r="60">
          <cell r="D60">
            <v>427173.65259999805</v>
          </cell>
          <cell r="E60">
            <v>72931.551999999996</v>
          </cell>
          <cell r="F60">
            <v>37723.216000000008</v>
          </cell>
          <cell r="G60">
            <v>537828.42059999809</v>
          </cell>
        </row>
        <row r="61">
          <cell r="D61">
            <v>22633.929</v>
          </cell>
          <cell r="E61">
            <v>52812.504000000001</v>
          </cell>
          <cell r="F61"/>
          <cell r="G61">
            <v>75446.433000000005</v>
          </cell>
        </row>
        <row r="62">
          <cell r="D62">
            <v>449807.58159999806</v>
          </cell>
          <cell r="E62">
            <v>125744.056</v>
          </cell>
          <cell r="F62">
            <v>37723.216000000008</v>
          </cell>
          <cell r="G62">
            <v>613274.85359999805</v>
          </cell>
        </row>
        <row r="73">
          <cell r="D73">
            <v>6631.1959999999999</v>
          </cell>
          <cell r="E73">
            <v>15089.287</v>
          </cell>
          <cell r="F73">
            <v>21720.483</v>
          </cell>
        </row>
        <row r="83">
          <cell r="D83">
            <v>28637.081099999999</v>
          </cell>
          <cell r="E83">
            <v>17604.167999999998</v>
          </cell>
          <cell r="F83">
            <v>5029.7619999999997</v>
          </cell>
          <cell r="G83">
            <v>51271.011100000003</v>
          </cell>
        </row>
        <row r="91">
          <cell r="D91">
            <v>11853.231299999998</v>
          </cell>
          <cell r="E91">
            <v>11853.231299999998</v>
          </cell>
        </row>
        <row r="92">
          <cell r="D92">
            <v>11853.231299999998</v>
          </cell>
          <cell r="E92">
            <v>11853.231299999998</v>
          </cell>
        </row>
        <row r="99">
          <cell r="C99" t="str">
            <v xml:space="preserve">Horizontal Axis Washer </v>
          </cell>
          <cell r="D99">
            <v>30128.671999999999</v>
          </cell>
        </row>
        <row r="100">
          <cell r="C100" t="str">
            <v xml:space="preserve">Stacked Washer/Dryer </v>
          </cell>
          <cell r="D100">
            <v>77989.185200000196</v>
          </cell>
        </row>
        <row r="101">
          <cell r="C101" t="str">
            <v>Vertical Axis (w/out agitator)</v>
          </cell>
          <cell r="D101">
            <v>9832.4539999999997</v>
          </cell>
        </row>
        <row r="102">
          <cell r="C102" t="str">
            <v xml:space="preserve">Vertical Axis (with agitator) </v>
          </cell>
          <cell r="D102">
            <v>231652.38539999971</v>
          </cell>
        </row>
        <row r="103">
          <cell r="C103" t="str">
            <v xml:space="preserve">Washer/Dryer in One Drum </v>
          </cell>
          <cell r="D103">
            <v>2147.2253999999998</v>
          </cell>
        </row>
        <row r="104">
          <cell r="C104" t="str">
            <v>Grand Total</v>
          </cell>
          <cell r="D104">
            <v>351749.9219999999</v>
          </cell>
        </row>
        <row r="113">
          <cell r="D113">
            <v>350148.48799999739</v>
          </cell>
        </row>
        <row r="121">
          <cell r="C121">
            <v>591176.61640000227</v>
          </cell>
        </row>
        <row r="127">
          <cell r="C127" t="str">
            <v>Chest</v>
          </cell>
          <cell r="D127">
            <v>213520.08749999999</v>
          </cell>
          <cell r="E127">
            <v>19052.2942</v>
          </cell>
        </row>
        <row r="128">
          <cell r="C128" t="str">
            <v>Undercounter Freezer</v>
          </cell>
          <cell r="D128">
            <v>57842.262999999992</v>
          </cell>
          <cell r="E128">
            <v>5029.7619999999997</v>
          </cell>
        </row>
        <row r="129">
          <cell r="C129" t="str">
            <v>Upright</v>
          </cell>
          <cell r="D129">
            <v>186689.01699999999</v>
          </cell>
          <cell r="E129">
            <v>11552.693199999998</v>
          </cell>
        </row>
        <row r="130">
          <cell r="C130" t="str">
            <v>Grand Total</v>
          </cell>
          <cell r="D130">
            <v>458051.36749999999</v>
          </cell>
          <cell r="E130">
            <v>35634.749400000001</v>
          </cell>
        </row>
        <row r="139">
          <cell r="C139" t="str">
            <v>Bottom-Freezer (Including French Door) w/ TTD Ice</v>
          </cell>
          <cell r="D139">
            <v>17172.825000000001</v>
          </cell>
          <cell r="E139">
            <v>686.91300000000001</v>
          </cell>
        </row>
        <row r="140">
          <cell r="C140" t="str">
            <v>Bottom-Freezer (Including French Door) w/o TTD Ice</v>
          </cell>
          <cell r="D140">
            <v>435369.00990000006</v>
          </cell>
          <cell r="E140">
            <v>24206.553299999992</v>
          </cell>
        </row>
        <row r="141">
          <cell r="C141" t="str">
            <v>Refrigerator Only</v>
          </cell>
          <cell r="D141">
            <v>6571.4052000000011</v>
          </cell>
          <cell r="E141">
            <v>547.61710000000005</v>
          </cell>
        </row>
        <row r="142">
          <cell r="C142" t="str">
            <v>Side-by-Side w/ TTD Ice</v>
          </cell>
          <cell r="D142">
            <v>407800.74570000009</v>
          </cell>
          <cell r="E142">
            <v>18772.660799999994</v>
          </cell>
        </row>
        <row r="143">
          <cell r="C143" t="str">
            <v>Side-by-Side w/o TTD Ice</v>
          </cell>
          <cell r="D143">
            <v>355669.87069999997</v>
          </cell>
          <cell r="E143">
            <v>16848.523399999998</v>
          </cell>
        </row>
        <row r="144">
          <cell r="C144" t="str">
            <v>Top-Freezer w/ TTD Ice</v>
          </cell>
          <cell r="D144">
            <v>50297.619999999995</v>
          </cell>
          <cell r="E144">
            <v>2514.8809999999999</v>
          </cell>
        </row>
        <row r="145">
          <cell r="C145" t="str">
            <v>Top-Freezer w/o TTD Ice</v>
          </cell>
          <cell r="D145">
            <v>11405709.760600032</v>
          </cell>
          <cell r="E145">
            <v>687274.3696000058</v>
          </cell>
        </row>
        <row r="146">
          <cell r="C146" t="str">
            <v xml:space="preserve">Undercounter Refrigerator </v>
          </cell>
          <cell r="D146">
            <v>109702.32650000001</v>
          </cell>
          <cell r="E146">
            <v>10282.729499999998</v>
          </cell>
        </row>
        <row r="147">
          <cell r="C147" t="str">
            <v xml:space="preserve">Wine/Beverage Cooler </v>
          </cell>
          <cell r="D147">
            <v>95448.251000000018</v>
          </cell>
          <cell r="E147">
            <v>13556.911199999999</v>
          </cell>
        </row>
        <row r="148">
          <cell r="C148" t="str">
            <v>Grand Total</v>
          </cell>
          <cell r="D148">
            <v>12883741.814600034</v>
          </cell>
          <cell r="E148">
            <v>774691.15890000574</v>
          </cell>
        </row>
        <row r="156">
          <cell r="C156" t="str">
            <v>&lt;32"</v>
          </cell>
          <cell r="D156">
            <v>577685.8016000007</v>
          </cell>
        </row>
        <row r="157">
          <cell r="C157" t="str">
            <v>&gt;46"</v>
          </cell>
          <cell r="D157">
            <v>80993.035600000061</v>
          </cell>
        </row>
        <row r="158">
          <cell r="C158" t="str">
            <v>32" - 46"</v>
          </cell>
          <cell r="D158">
            <v>483950.19779999705</v>
          </cell>
        </row>
        <row r="159">
          <cell r="C159" t="str">
            <v>(blank)</v>
          </cell>
          <cell r="D159">
            <v>3567.9480999999996</v>
          </cell>
        </row>
        <row r="160">
          <cell r="C160" t="str">
            <v>Grand Total</v>
          </cell>
          <cell r="D160">
            <v>1146196.9830999977</v>
          </cell>
        </row>
        <row r="167">
          <cell r="C167" t="str">
            <v>gt20</v>
          </cell>
          <cell r="D167">
            <v>73348.974800000127</v>
          </cell>
        </row>
        <row r="168">
          <cell r="C168" t="str">
            <v>le20</v>
          </cell>
          <cell r="D168">
            <v>267690.4879999999</v>
          </cell>
        </row>
        <row r="169">
          <cell r="C169" t="str">
            <v>Grand Total</v>
          </cell>
          <cell r="D169">
            <v>341039.46280000004</v>
          </cell>
        </row>
        <row r="177">
          <cell r="C177">
            <v>785903.03770000767</v>
          </cell>
        </row>
        <row r="185">
          <cell r="C185">
            <v>539154.15539999492</v>
          </cell>
        </row>
        <row r="190">
          <cell r="C190" t="str">
            <v>Electric</v>
          </cell>
          <cell r="D190">
            <v>730970.49460000684</v>
          </cell>
        </row>
        <row r="191">
          <cell r="C191" t="str">
            <v>Gas</v>
          </cell>
          <cell r="D191">
            <v>25844.564799999993</v>
          </cell>
        </row>
        <row r="200">
          <cell r="C200" t="str">
            <v>Electric Storage</v>
          </cell>
          <cell r="D200">
            <v>522485.37219999707</v>
          </cell>
          <cell r="E200">
            <v>42164.812200000008</v>
          </cell>
          <cell r="F200">
            <v>16463.111999999997</v>
          </cell>
          <cell r="G200">
            <v>581113.29639999708</v>
          </cell>
        </row>
        <row r="211">
          <cell r="B211" t="str">
            <v>EISAnqnx</v>
          </cell>
          <cell r="C211">
            <v>482815403.09630018</v>
          </cell>
        </row>
        <row r="212">
          <cell r="B212" t="str">
            <v>EISAq</v>
          </cell>
          <cell r="C212">
            <v>233057191.72203282</v>
          </cell>
        </row>
        <row r="213">
          <cell r="B213" t="str">
            <v>EISAx</v>
          </cell>
          <cell r="C213">
            <v>995235505.52930057</v>
          </cell>
        </row>
        <row r="214">
          <cell r="B214" t="str">
            <v>(blank)</v>
          </cell>
          <cell r="C214">
            <v>421363.43649999995</v>
          </cell>
        </row>
        <row r="215">
          <cell r="B215" t="str">
            <v>Grand Total</v>
          </cell>
          <cell r="C215">
            <v>1711529463.7841337</v>
          </cell>
        </row>
      </sheetData>
      <sheetData sheetId="5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egion"/>
      <sheetName val="ID"/>
      <sheetName val="MT"/>
      <sheetName val="OR"/>
      <sheetName val="WA"/>
      <sheetName val="Sheet1"/>
      <sheetName val="Data"/>
      <sheetName val="Zone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D13">
            <v>179341.7686999999</v>
          </cell>
          <cell r="E13">
            <v>88919.910000000033</v>
          </cell>
          <cell r="F13">
            <v>74714.04700000002</v>
          </cell>
          <cell r="G13">
            <v>342975.72569999995</v>
          </cell>
        </row>
        <row r="14">
          <cell r="D14">
            <v>39466.253999999986</v>
          </cell>
          <cell r="E14">
            <v>56216.628999999972</v>
          </cell>
          <cell r="F14">
            <v>50721.445999999996</v>
          </cell>
          <cell r="G14">
            <v>146404.32899999997</v>
          </cell>
        </row>
        <row r="15">
          <cell r="D15">
            <v>33507.333999999995</v>
          </cell>
          <cell r="E15">
            <v>15631.722</v>
          </cell>
          <cell r="F15">
            <v>5210.5739999999996</v>
          </cell>
          <cell r="G15">
            <v>54349.63</v>
          </cell>
        </row>
        <row r="16">
          <cell r="D16">
            <v>252315.35669999989</v>
          </cell>
          <cell r="E16">
            <v>160768.261</v>
          </cell>
          <cell r="F16">
            <v>130646.06700000001</v>
          </cell>
          <cell r="G16">
            <v>543729.68469999987</v>
          </cell>
        </row>
        <row r="28">
          <cell r="D28">
            <v>122509.51879882821</v>
          </cell>
          <cell r="E28">
            <v>47130.358947753979</v>
          </cell>
          <cell r="F28">
            <v>39707.542968750022</v>
          </cell>
          <cell r="G28">
            <v>209347.42071533223</v>
          </cell>
        </row>
        <row r="29">
          <cell r="D29">
            <v>11414.687988281266</v>
          </cell>
          <cell r="E29">
            <v>25606.410644531261</v>
          </cell>
          <cell r="F29">
            <v>34710.064453125</v>
          </cell>
          <cell r="G29">
            <v>71731.163085937529</v>
          </cell>
        </row>
        <row r="30">
          <cell r="D30">
            <v>10215.83349609375</v>
          </cell>
          <cell r="E30">
            <v>1736.85791015625</v>
          </cell>
          <cell r="F30">
            <v>868.428955078125</v>
          </cell>
          <cell r="G30">
            <v>12821.120361328125</v>
          </cell>
        </row>
        <row r="31">
          <cell r="D31">
            <v>144140.04028320324</v>
          </cell>
          <cell r="E31">
            <v>74473.627502441494</v>
          </cell>
          <cell r="F31">
            <v>75286.036376953154</v>
          </cell>
          <cell r="G31">
            <v>293899.70416259789</v>
          </cell>
        </row>
        <row r="44">
          <cell r="D44">
            <v>28458.075653076186</v>
          </cell>
          <cell r="E44">
            <v>7940.1051635742297</v>
          </cell>
          <cell r="F44"/>
          <cell r="G44">
            <v>36398.18081665042</v>
          </cell>
        </row>
        <row r="45">
          <cell r="D45">
            <v>5469.17333984376</v>
          </cell>
          <cell r="E45">
            <v>2914.5654296875</v>
          </cell>
          <cell r="F45">
            <v>5337.1298828125</v>
          </cell>
          <cell r="G45">
            <v>13720.868652343761</v>
          </cell>
        </row>
        <row r="46">
          <cell r="D46">
            <v>868.428955078125</v>
          </cell>
          <cell r="E46"/>
          <cell r="F46"/>
          <cell r="G46">
            <v>868.428955078125</v>
          </cell>
        </row>
        <row r="47">
          <cell r="D47">
            <v>34795.677947998069</v>
          </cell>
          <cell r="E47">
            <v>10854.67059326173</v>
          </cell>
          <cell r="F47">
            <v>5337.1298828125</v>
          </cell>
          <cell r="G47">
            <v>50987.478424072309</v>
          </cell>
        </row>
        <row r="57">
          <cell r="D57">
            <v>19803.277740478548</v>
          </cell>
          <cell r="E57">
            <v>31883.707885742238</v>
          </cell>
          <cell r="F57">
            <v>17441.36010742189</v>
          </cell>
          <cell r="G57">
            <v>69128.34573364268</v>
          </cell>
        </row>
        <row r="58">
          <cell r="D58">
            <v>1211.2822265625</v>
          </cell>
          <cell r="E58">
            <v>4257.89111328126</v>
          </cell>
          <cell r="F58">
            <v>5829.130859375</v>
          </cell>
          <cell r="G58">
            <v>11298.304199218761</v>
          </cell>
        </row>
        <row r="59">
          <cell r="D59">
            <v>21014.559967041048</v>
          </cell>
          <cell r="E59">
            <v>36141.598999023496</v>
          </cell>
          <cell r="F59">
            <v>23270.49096679689</v>
          </cell>
          <cell r="G59">
            <v>80426.649932861445</v>
          </cell>
        </row>
        <row r="72">
          <cell r="D72">
            <v>5384.7272949218805</v>
          </cell>
          <cell r="E72">
            <v>2555.3778686523492</v>
          </cell>
          <cell r="F72">
            <v>2319.07739257813</v>
          </cell>
          <cell r="G72">
            <v>10259.18255615236</v>
          </cell>
        </row>
        <row r="73">
          <cell r="D73">
            <v>1211.2822265625</v>
          </cell>
          <cell r="E73">
            <v>1211.2822265625</v>
          </cell>
          <cell r="F73">
            <v>2914.5654296875</v>
          </cell>
          <cell r="G73">
            <v>5337.1298828125</v>
          </cell>
        </row>
        <row r="74">
          <cell r="D74">
            <v>1211.2822265625</v>
          </cell>
          <cell r="E74">
            <v>868.428955078125</v>
          </cell>
          <cell r="F74"/>
          <cell r="G74">
            <v>2079.711181640625</v>
          </cell>
        </row>
        <row r="75">
          <cell r="D75">
            <v>7807.2917480468805</v>
          </cell>
          <cell r="E75">
            <v>4635.0890502929742</v>
          </cell>
          <cell r="F75">
            <v>5233.6428222656305</v>
          </cell>
          <cell r="G75">
            <v>17676.023620605483</v>
          </cell>
        </row>
        <row r="87">
          <cell r="D87">
            <v>35516.801269531265</v>
          </cell>
          <cell r="E87">
            <v>39666.187011718786</v>
          </cell>
          <cell r="F87">
            <v>11743.00756835938</v>
          </cell>
          <cell r="G87">
            <v>86925.995849609433</v>
          </cell>
        </row>
        <row r="97">
          <cell r="D97">
            <v>53161.047302246152</v>
          </cell>
          <cell r="E97">
            <v>26693.816925048857</v>
          </cell>
          <cell r="F97">
            <v>20389.50024414064</v>
          </cell>
          <cell r="G97">
            <v>100244.36447143565</v>
          </cell>
        </row>
        <row r="107">
          <cell r="D107">
            <v>2319.07739257813</v>
          </cell>
        </row>
        <row r="108">
          <cell r="D108">
            <v>1736.85791015625</v>
          </cell>
          <cell r="E108">
            <v>1211.2822265625</v>
          </cell>
        </row>
        <row r="117">
          <cell r="C117" t="str">
            <v>Horizontal Axis</v>
          </cell>
          <cell r="D117">
            <v>129212.02480000004</v>
          </cell>
        </row>
        <row r="118">
          <cell r="C118" t="str">
            <v>Unknown</v>
          </cell>
          <cell r="D118">
            <v>1211.2819999999999</v>
          </cell>
        </row>
        <row r="119">
          <cell r="C119" t="str">
            <v>Vertical Axis</v>
          </cell>
          <cell r="D119">
            <v>388122.29190000024</v>
          </cell>
        </row>
        <row r="120">
          <cell r="C120" t="str">
            <v>Grand Total</v>
          </cell>
          <cell r="D120">
            <v>518545.59870000032</v>
          </cell>
        </row>
        <row r="130">
          <cell r="D130">
            <v>481092.47870000039</v>
          </cell>
        </row>
        <row r="142">
          <cell r="C142">
            <v>414303.18350000016</v>
          </cell>
        </row>
        <row r="148">
          <cell r="D148">
            <v>488923.96270000038</v>
          </cell>
        </row>
        <row r="152">
          <cell r="D152">
            <v>542026.4017000004</v>
          </cell>
        </row>
        <row r="158">
          <cell r="D158">
            <v>1430674.1113000002</v>
          </cell>
          <cell r="E158">
            <v>100017.8128</v>
          </cell>
        </row>
        <row r="159">
          <cell r="D159">
            <v>2623604.4251999995</v>
          </cell>
          <cell r="E159">
            <v>140025.65810000012</v>
          </cell>
        </row>
        <row r="160">
          <cell r="D160">
            <v>4054278.5364999995</v>
          </cell>
          <cell r="E160">
            <v>240043.47090000013</v>
          </cell>
        </row>
        <row r="168">
          <cell r="C168" t="str">
            <v>Bottom-Freezer (Including French Door) w/ TTD Ice</v>
          </cell>
          <cell r="D168">
            <v>172399.18890000001</v>
          </cell>
          <cell r="E168">
            <v>7528.4444000000003</v>
          </cell>
        </row>
        <row r="169">
          <cell r="C169" t="str">
            <v>Bottom-Freezer (Including French Door) w/o TTD Ice</v>
          </cell>
          <cell r="D169">
            <v>1945131.0379999992</v>
          </cell>
          <cell r="E169">
            <v>90266.440400000007</v>
          </cell>
        </row>
        <row r="170">
          <cell r="C170" t="str">
            <v>Refrigerator Only</v>
          </cell>
          <cell r="D170">
            <v>307720.152</v>
          </cell>
          <cell r="E170">
            <v>18879.895499999999</v>
          </cell>
        </row>
        <row r="171">
          <cell r="C171" t="str">
            <v>Side-by-Side w/ TTD Ice</v>
          </cell>
          <cell r="D171">
            <v>2485130.9366000001</v>
          </cell>
          <cell r="E171">
            <v>111510.80600000007</v>
          </cell>
        </row>
        <row r="172">
          <cell r="C172" t="str">
            <v>Side-by-Side w/o TTD Ice</v>
          </cell>
          <cell r="D172">
            <v>473884.34949999995</v>
          </cell>
          <cell r="E172">
            <v>21978.746899999998</v>
          </cell>
        </row>
        <row r="173">
          <cell r="C173" t="str">
            <v>Top-Freezer w/ TTD Ice</v>
          </cell>
          <cell r="D173">
            <v>52085.125999999997</v>
          </cell>
          <cell r="E173">
            <v>2422.5639999999999</v>
          </cell>
        </row>
        <row r="174">
          <cell r="C174" t="str">
            <v>Top-Freezer w/o TTD Ice</v>
          </cell>
          <cell r="D174">
            <v>7490375.8461000063</v>
          </cell>
          <cell r="E174">
            <v>397916.8556000003</v>
          </cell>
        </row>
        <row r="175">
          <cell r="C175" t="str">
            <v>Grand Total</v>
          </cell>
          <cell r="D175">
            <v>12926726.637100004</v>
          </cell>
          <cell r="E175">
            <v>650503.75280000037</v>
          </cell>
        </row>
        <row r="184">
          <cell r="C184" t="str">
            <v>&lt;32"</v>
          </cell>
          <cell r="D184">
            <v>653419.71990000096</v>
          </cell>
        </row>
        <row r="185">
          <cell r="C185" t="str">
            <v>&gt;46"</v>
          </cell>
          <cell r="D185">
            <v>79865.152600000016</v>
          </cell>
        </row>
        <row r="186">
          <cell r="C186" t="str">
            <v>32" - 46"</v>
          </cell>
          <cell r="D186">
            <v>374591.70700000023</v>
          </cell>
        </row>
        <row r="187">
          <cell r="C187" t="str">
            <v>(blank)</v>
          </cell>
          <cell r="D187">
            <v>4276.9319999999998</v>
          </cell>
        </row>
        <row r="188">
          <cell r="C188" t="str">
            <v>Grand Total</v>
          </cell>
          <cell r="D188">
            <v>1112153.5115000012</v>
          </cell>
        </row>
        <row r="194">
          <cell r="C194">
            <v>716122.18580000172</v>
          </cell>
        </row>
        <row r="204">
          <cell r="C204">
            <v>616127.15380000102</v>
          </cell>
        </row>
        <row r="210">
          <cell r="D210">
            <v>76751.485199999981</v>
          </cell>
        </row>
        <row r="211">
          <cell r="D211">
            <v>315815.43790000008</v>
          </cell>
        </row>
        <row r="213">
          <cell r="D213">
            <v>392566.92310000007</v>
          </cell>
        </row>
        <row r="223">
          <cell r="C223" t="str">
            <v>Electric Storage - Inside Conditioned Space</v>
          </cell>
          <cell r="D223">
            <v>348226.42960000015</v>
          </cell>
        </row>
        <row r="224">
          <cell r="C224" t="str">
            <v>Electric Storage - Outside Conditioned Space - Buffered</v>
          </cell>
          <cell r="D224">
            <v>19076.483</v>
          </cell>
        </row>
        <row r="225">
          <cell r="C225" t="str">
            <v>Electric Storage - Outside Conditioned Space - Unbuffered</v>
          </cell>
          <cell r="D225">
            <v>103585.21800000005</v>
          </cell>
        </row>
        <row r="236">
          <cell r="C236" t="str">
            <v>EISAnqnx</v>
          </cell>
          <cell r="D236">
            <v>495303461.65749985</v>
          </cell>
        </row>
        <row r="237">
          <cell r="C237" t="str">
            <v>EISAq</v>
          </cell>
          <cell r="D237">
            <v>155465797.07389992</v>
          </cell>
        </row>
        <row r="238">
          <cell r="C238" t="str">
            <v>EISAx</v>
          </cell>
          <cell r="D238">
            <v>151261549.11250004</v>
          </cell>
        </row>
        <row r="239">
          <cell r="C239" t="str">
            <v>Grand Total</v>
          </cell>
          <cell r="D239">
            <v>802030807.84389985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Estimates"/>
      <sheetName val="RawData"/>
    </sheetNames>
    <sheetDataSet>
      <sheetData sheetId="0"/>
      <sheetData sheetId="1">
        <row r="7">
          <cell r="B7" t="str">
            <v>svy.wt</v>
          </cell>
          <cell r="C7" t="str">
            <v>state</v>
          </cell>
          <cell r="D7" t="str">
            <v>county</v>
          </cell>
          <cell r="E7" t="str">
            <v>cool_clim_zone</v>
          </cell>
          <cell r="F7" t="str">
            <v>heat_clim_zone</v>
          </cell>
          <cell r="G7" t="str">
            <v>SquareFeet_Conditioned</v>
          </cell>
          <cell r="H7" t="str">
            <v>ua_conductive</v>
          </cell>
          <cell r="I7" t="str">
            <v>Surface_Area</v>
          </cell>
          <cell r="J7" t="str">
            <v>HVACPrimarySystem(s)</v>
          </cell>
          <cell r="K7" t="str">
            <v>HVACSecondarySystem(s)</v>
          </cell>
          <cell r="L7" t="str">
            <v>eheat_nrm_y</v>
          </cell>
          <cell r="M7" t="str">
            <v>kwh_nrm_y</v>
          </cell>
          <cell r="N7" t="str">
            <v>kwh_y</v>
          </cell>
        </row>
        <row r="8">
          <cell r="A8">
            <v>10002</v>
          </cell>
          <cell r="B8">
            <v>1524.7619999999999</v>
          </cell>
          <cell r="C8" t="str">
            <v>WA</v>
          </cell>
          <cell r="D8" t="str">
            <v>King</v>
          </cell>
          <cell r="E8">
            <v>1</v>
          </cell>
          <cell r="F8">
            <v>1</v>
          </cell>
          <cell r="G8">
            <v>1584</v>
          </cell>
          <cell r="H8">
            <v>421.20000457763672</v>
          </cell>
          <cell r="I8">
            <v>3755</v>
          </cell>
          <cell r="J8" t="str">
            <v>Electric faf</v>
          </cell>
          <cell r="K8" t="str">
            <v xml:space="preserve">Electric baseboard AND Electric pluginheater AND </v>
          </cell>
          <cell r="L8">
            <v>5528.38232421875</v>
          </cell>
          <cell r="M8">
            <v>11229.4521484375</v>
          </cell>
          <cell r="N8">
            <v>11560.112536534958</v>
          </cell>
        </row>
        <row r="9">
          <cell r="A9">
            <v>10005</v>
          </cell>
          <cell r="B9">
            <v>1188.027</v>
          </cell>
          <cell r="C9" t="str">
            <v>OR</v>
          </cell>
          <cell r="D9" t="str">
            <v>Lane</v>
          </cell>
          <cell r="E9">
            <v>1</v>
          </cell>
          <cell r="F9">
            <v>1</v>
          </cell>
          <cell r="G9">
            <v>2128</v>
          </cell>
          <cell r="H9">
            <v>578.56589508056641</v>
          </cell>
          <cell r="I9">
            <v>5162</v>
          </cell>
          <cell r="J9" t="str">
            <v>Electric heatpump</v>
          </cell>
          <cell r="K9" t="str">
            <v>Wood htstove</v>
          </cell>
          <cell r="L9">
            <v>6033.07421875</v>
          </cell>
          <cell r="M9">
            <v>21529.314453125</v>
          </cell>
          <cell r="N9">
            <v>22304.336944395658</v>
          </cell>
        </row>
        <row r="10">
          <cell r="A10">
            <v>10011</v>
          </cell>
          <cell r="B10">
            <v>4956.4930000000004</v>
          </cell>
          <cell r="C10" t="str">
            <v>WA</v>
          </cell>
          <cell r="D10" t="str">
            <v>Kitsap</v>
          </cell>
          <cell r="E10">
            <v>1</v>
          </cell>
          <cell r="F10">
            <v>1</v>
          </cell>
          <cell r="G10">
            <v>2192</v>
          </cell>
          <cell r="H10">
            <v>403.54500389099121</v>
          </cell>
          <cell r="I10">
            <v>5205</v>
          </cell>
          <cell r="J10" t="str">
            <v>Electric heatpump</v>
          </cell>
          <cell r="K10" t="str">
            <v>Propane htstove</v>
          </cell>
          <cell r="L10">
            <v>2952.72119140625</v>
          </cell>
          <cell r="M10">
            <v>8787.9990234375</v>
          </cell>
          <cell r="N10">
            <v>8109.8669747111435</v>
          </cell>
        </row>
        <row r="11">
          <cell r="A11">
            <v>10016</v>
          </cell>
          <cell r="B11">
            <v>6932.7380000000003</v>
          </cell>
          <cell r="C11" t="str">
            <v>OR</v>
          </cell>
          <cell r="D11" t="str">
            <v>Washington</v>
          </cell>
          <cell r="E11">
            <v>1</v>
          </cell>
          <cell r="F11">
            <v>1</v>
          </cell>
          <cell r="G11">
            <v>1700</v>
          </cell>
          <cell r="H11">
            <v>340.96807861328125</v>
          </cell>
          <cell r="I11">
            <v>5333</v>
          </cell>
          <cell r="J11" t="str">
            <v>Gas htstove</v>
          </cell>
          <cell r="K11" t="str">
            <v>Gas faf</v>
          </cell>
          <cell r="L11">
            <v>238.69081115722656</v>
          </cell>
          <cell r="M11">
            <v>6311.908203125</v>
          </cell>
          <cell r="N11">
            <v>6350.9812339064802</v>
          </cell>
        </row>
        <row r="12">
          <cell r="A12">
            <v>10021</v>
          </cell>
          <cell r="B12">
            <v>1150.8789999999999</v>
          </cell>
          <cell r="C12" t="str">
            <v>WA</v>
          </cell>
          <cell r="D12" t="str">
            <v>Cowlitz</v>
          </cell>
          <cell r="E12">
            <v>1</v>
          </cell>
          <cell r="F12">
            <v>1</v>
          </cell>
          <cell r="G12">
            <v>1646</v>
          </cell>
          <cell r="H12">
            <v>1196.7014541625977</v>
          </cell>
          <cell r="I12">
            <v>4992</v>
          </cell>
          <cell r="J12" t="str">
            <v>Electric baseboard</v>
          </cell>
          <cell r="K12" t="str">
            <v>Electric baseboard</v>
          </cell>
          <cell r="L12">
            <v>6695.5830078125</v>
          </cell>
          <cell r="M12">
            <v>12392.818359375</v>
          </cell>
          <cell r="N12">
            <v>13086.286878114828</v>
          </cell>
        </row>
        <row r="13">
          <cell r="A13">
            <v>10030</v>
          </cell>
          <cell r="B13">
            <v>4956.4930000000004</v>
          </cell>
          <cell r="C13" t="str">
            <v>WA</v>
          </cell>
          <cell r="D13" t="str">
            <v>Skagit</v>
          </cell>
          <cell r="E13">
            <v>1</v>
          </cell>
          <cell r="F13">
            <v>1</v>
          </cell>
          <cell r="G13">
            <v>1743</v>
          </cell>
          <cell r="H13">
            <v>0</v>
          </cell>
          <cell r="I13">
            <v>5748</v>
          </cell>
          <cell r="J13" t="str">
            <v>Gas faf</v>
          </cell>
          <cell r="K13" t="str">
            <v/>
          </cell>
          <cell r="L13">
            <v>168.52879333496094</v>
          </cell>
          <cell r="M13">
            <v>3211.7548828125</v>
          </cell>
          <cell r="N13">
            <v>3450.9572095267222</v>
          </cell>
        </row>
        <row r="14">
          <cell r="A14">
            <v>10040</v>
          </cell>
          <cell r="B14">
            <v>1524.7619999999999</v>
          </cell>
          <cell r="C14" t="str">
            <v>WA</v>
          </cell>
          <cell r="D14" t="str">
            <v>King</v>
          </cell>
          <cell r="E14">
            <v>1</v>
          </cell>
          <cell r="F14">
            <v>1</v>
          </cell>
          <cell r="G14">
            <v>1565</v>
          </cell>
          <cell r="H14">
            <v>0</v>
          </cell>
          <cell r="I14">
            <v>3585</v>
          </cell>
          <cell r="J14" t="str">
            <v>Electric baseboard</v>
          </cell>
          <cell r="K14" t="str">
            <v/>
          </cell>
          <cell r="L14">
            <v>10165.2841796875</v>
          </cell>
          <cell r="M14">
            <v>19077.630859375</v>
          </cell>
          <cell r="N14">
            <v>19610.930740931199</v>
          </cell>
        </row>
        <row r="15">
          <cell r="A15">
            <v>10044</v>
          </cell>
          <cell r="B15">
            <v>2003.7159999999999</v>
          </cell>
          <cell r="C15" t="str">
            <v>WA</v>
          </cell>
          <cell r="D15" t="str">
            <v>Snohomish</v>
          </cell>
          <cell r="E15">
            <v>1</v>
          </cell>
          <cell r="F15">
            <v>1</v>
          </cell>
          <cell r="G15">
            <v>1584</v>
          </cell>
          <cell r="H15">
            <v>661.28437042236328</v>
          </cell>
          <cell r="I15">
            <v>4935</v>
          </cell>
          <cell r="J15" t="str">
            <v>Gas faf</v>
          </cell>
          <cell r="K15" t="str">
            <v/>
          </cell>
          <cell r="L15">
            <v>1954.5081787109375</v>
          </cell>
          <cell r="M15">
            <v>14042.6103515625</v>
          </cell>
          <cell r="N15">
            <v>14574.761356737767</v>
          </cell>
        </row>
        <row r="16">
          <cell r="A16">
            <v>10052</v>
          </cell>
          <cell r="B16">
            <v>4956.4930000000004</v>
          </cell>
          <cell r="C16" t="str">
            <v>WA</v>
          </cell>
          <cell r="D16" t="str">
            <v>Pierce</v>
          </cell>
          <cell r="E16">
            <v>1</v>
          </cell>
          <cell r="F16">
            <v>1</v>
          </cell>
          <cell r="G16">
            <v>1530</v>
          </cell>
          <cell r="H16">
            <v>305.87124633789062</v>
          </cell>
          <cell r="I16">
            <v>3926</v>
          </cell>
          <cell r="J16" t="str">
            <v>Gas faf</v>
          </cell>
          <cell r="K16" t="str">
            <v/>
          </cell>
          <cell r="L16">
            <v>330.49942016601562</v>
          </cell>
          <cell r="M16">
            <v>7314.80859375</v>
          </cell>
          <cell r="N16">
            <v>7566.7840355536255</v>
          </cell>
        </row>
        <row r="17">
          <cell r="A17">
            <v>10055</v>
          </cell>
          <cell r="B17">
            <v>4956.4930000000004</v>
          </cell>
          <cell r="C17" t="str">
            <v>WA</v>
          </cell>
          <cell r="D17" t="str">
            <v>King</v>
          </cell>
          <cell r="E17">
            <v>1</v>
          </cell>
          <cell r="F17">
            <v>1</v>
          </cell>
          <cell r="G17">
            <v>4150</v>
          </cell>
          <cell r="H17">
            <v>720.40510559082031</v>
          </cell>
          <cell r="I17">
            <v>8603</v>
          </cell>
          <cell r="J17" t="str">
            <v>Gas faf</v>
          </cell>
          <cell r="K17" t="str">
            <v xml:space="preserve">Electric baseboard AND Wood htstove AND </v>
          </cell>
          <cell r="L17">
            <v>3344.22802734375</v>
          </cell>
          <cell r="M17">
            <v>17339.046875</v>
          </cell>
          <cell r="N17">
            <v>17473.565625824049</v>
          </cell>
        </row>
        <row r="18">
          <cell r="A18">
            <v>10062</v>
          </cell>
          <cell r="B18">
            <v>4956.4930000000004</v>
          </cell>
          <cell r="C18" t="str">
            <v>WA</v>
          </cell>
          <cell r="D18" t="str">
            <v>King</v>
          </cell>
          <cell r="E18">
            <v>1</v>
          </cell>
          <cell r="F18">
            <v>1</v>
          </cell>
          <cell r="G18">
            <v>2782</v>
          </cell>
          <cell r="H18">
            <v>1641.782356262207</v>
          </cell>
          <cell r="I18">
            <v>5194</v>
          </cell>
          <cell r="J18" t="str">
            <v>Gas faf</v>
          </cell>
          <cell r="K18" t="str">
            <v/>
          </cell>
          <cell r="L18">
            <v>4055.518798828125</v>
          </cell>
          <cell r="M18">
            <v>7252.13671875</v>
          </cell>
          <cell r="N18">
            <v>7351.7154622645758</v>
          </cell>
        </row>
        <row r="19">
          <cell r="A19">
            <v>10068</v>
          </cell>
          <cell r="B19">
            <v>2003.7159999999999</v>
          </cell>
          <cell r="C19" t="str">
            <v>WA</v>
          </cell>
          <cell r="D19" t="str">
            <v>Snohomish</v>
          </cell>
          <cell r="E19">
            <v>1</v>
          </cell>
          <cell r="F19">
            <v>1</v>
          </cell>
          <cell r="G19">
            <v>2594</v>
          </cell>
          <cell r="H19">
            <v>749.90499114990234</v>
          </cell>
          <cell r="I19">
            <v>5544</v>
          </cell>
          <cell r="J19" t="str">
            <v>Electric faf</v>
          </cell>
          <cell r="K19" t="str">
            <v xml:space="preserve">Wood fireplace AND Wood htstove AND </v>
          </cell>
          <cell r="L19">
            <v>7986.35791015625</v>
          </cell>
          <cell r="M19">
            <v>15941.4013671875</v>
          </cell>
          <cell r="N19">
            <v>17424.401709861482</v>
          </cell>
        </row>
        <row r="20">
          <cell r="A20">
            <v>10079</v>
          </cell>
          <cell r="B20">
            <v>1524.7619999999999</v>
          </cell>
          <cell r="C20" t="str">
            <v>WA</v>
          </cell>
          <cell r="D20" t="str">
            <v>King</v>
          </cell>
          <cell r="E20">
            <v>1</v>
          </cell>
          <cell r="F20">
            <v>1</v>
          </cell>
          <cell r="G20">
            <v>1505</v>
          </cell>
          <cell r="H20">
            <v>377.78001022338867</v>
          </cell>
          <cell r="I20">
            <v>3491</v>
          </cell>
          <cell r="J20" t="str">
            <v>Gas faf</v>
          </cell>
          <cell r="K20" t="str">
            <v>Gas htstove</v>
          </cell>
          <cell r="L20">
            <v>4408.83056640625</v>
          </cell>
          <cell r="M20">
            <v>9433.189453125</v>
          </cell>
          <cell r="N20">
            <v>9560.962434428051</v>
          </cell>
        </row>
        <row r="21">
          <cell r="A21">
            <v>10082</v>
          </cell>
          <cell r="B21">
            <v>4956.4930000000004</v>
          </cell>
          <cell r="C21" t="str">
            <v>WA</v>
          </cell>
          <cell r="D21" t="str">
            <v>Island</v>
          </cell>
          <cell r="E21">
            <v>1</v>
          </cell>
          <cell r="F21">
            <v>1</v>
          </cell>
          <cell r="G21">
            <v>824</v>
          </cell>
          <cell r="H21">
            <v>602.75230407714844</v>
          </cell>
          <cell r="I21">
            <v>2786</v>
          </cell>
          <cell r="J21" t="str">
            <v>Wood htstove</v>
          </cell>
          <cell r="K21" t="str">
            <v/>
          </cell>
          <cell r="L21">
            <v>692.40777587890625</v>
          </cell>
          <cell r="M21">
            <v>8078.04443359375</v>
          </cell>
          <cell r="N21">
            <v>8269.1525354372407</v>
          </cell>
        </row>
        <row r="22">
          <cell r="A22">
            <v>10083</v>
          </cell>
          <cell r="B22">
            <v>4956.4930000000004</v>
          </cell>
          <cell r="C22" t="str">
            <v>WA</v>
          </cell>
          <cell r="D22" t="str">
            <v>King</v>
          </cell>
          <cell r="E22">
            <v>1</v>
          </cell>
          <cell r="F22">
            <v>1</v>
          </cell>
          <cell r="G22">
            <v>1916</v>
          </cell>
          <cell r="H22">
            <v>0</v>
          </cell>
          <cell r="I22">
            <v>5389</v>
          </cell>
          <cell r="J22" t="str">
            <v>Wood htstove</v>
          </cell>
          <cell r="K22" t="str">
            <v xml:space="preserve">Electric heatpumpdualfuel AND Wood htstove AND </v>
          </cell>
          <cell r="L22">
            <v>1645.9622802734375</v>
          </cell>
          <cell r="M22">
            <v>11136.384765625</v>
          </cell>
          <cell r="N22">
            <v>11319.540984698127</v>
          </cell>
        </row>
        <row r="23">
          <cell r="A23">
            <v>10087</v>
          </cell>
          <cell r="B23">
            <v>1464.694</v>
          </cell>
          <cell r="C23" t="str">
            <v>WA</v>
          </cell>
          <cell r="D23" t="str">
            <v>Pierce</v>
          </cell>
          <cell r="E23">
            <v>1</v>
          </cell>
          <cell r="F23">
            <v>1</v>
          </cell>
          <cell r="G23">
            <v>2250</v>
          </cell>
          <cell r="H23">
            <v>465.75000762939453</v>
          </cell>
          <cell r="I23">
            <v>5405</v>
          </cell>
          <cell r="J23" t="str">
            <v>Oil faf</v>
          </cell>
          <cell r="K23" t="str">
            <v xml:space="preserve">Electric baseboard AND Wood htstove AND </v>
          </cell>
          <cell r="L23">
            <v>3841.90283203125</v>
          </cell>
          <cell r="M23">
            <v>13020.580078125</v>
          </cell>
          <cell r="N23">
            <v>13910.842441363327</v>
          </cell>
        </row>
        <row r="24">
          <cell r="A24">
            <v>10096</v>
          </cell>
          <cell r="B24">
            <v>1188.027</v>
          </cell>
          <cell r="C24" t="str">
            <v>OR</v>
          </cell>
          <cell r="D24" t="str">
            <v>Lane</v>
          </cell>
          <cell r="E24">
            <v>1</v>
          </cell>
          <cell r="F24">
            <v>1</v>
          </cell>
          <cell r="G24">
            <v>1720</v>
          </cell>
          <cell r="H24">
            <v>652.33305358886719</v>
          </cell>
          <cell r="I24">
            <v>5680</v>
          </cell>
          <cell r="J24" t="str">
            <v>Electric baseboard</v>
          </cell>
          <cell r="K24" t="str">
            <v xml:space="preserve">Electric baseboard AND Electric baseboard AND Wood htstove AND Wood htstove AND </v>
          </cell>
          <cell r="L24">
            <v>19454.51953125</v>
          </cell>
          <cell r="M24">
            <v>23459.171875</v>
          </cell>
          <cell r="N24">
            <v>24232.2107866683</v>
          </cell>
        </row>
        <row r="25">
          <cell r="A25">
            <v>10100</v>
          </cell>
          <cell r="B25">
            <v>1464.694</v>
          </cell>
          <cell r="C25" t="str">
            <v>WA</v>
          </cell>
          <cell r="D25" t="str">
            <v>Pierce</v>
          </cell>
          <cell r="E25">
            <v>1</v>
          </cell>
          <cell r="F25">
            <v>1</v>
          </cell>
          <cell r="G25">
            <v>1984</v>
          </cell>
          <cell r="H25">
            <v>435.91667175292969</v>
          </cell>
          <cell r="I25">
            <v>4054</v>
          </cell>
          <cell r="J25" t="str">
            <v>Electric faf</v>
          </cell>
          <cell r="K25" t="str">
            <v>Electric baseboard</v>
          </cell>
          <cell r="L25">
            <v>6015.57275390625</v>
          </cell>
          <cell r="M25">
            <v>29684.390625</v>
          </cell>
          <cell r="N25">
            <v>32105.552907698133</v>
          </cell>
        </row>
        <row r="26">
          <cell r="A26">
            <v>10134</v>
          </cell>
          <cell r="B26">
            <v>1464.694</v>
          </cell>
          <cell r="C26" t="str">
            <v>WA</v>
          </cell>
          <cell r="D26" t="str">
            <v>Pierce</v>
          </cell>
          <cell r="E26">
            <v>1</v>
          </cell>
          <cell r="F26">
            <v>1</v>
          </cell>
          <cell r="G26">
            <v>2182</v>
          </cell>
          <cell r="H26">
            <v>583.79369354248047</v>
          </cell>
          <cell r="I26">
            <v>4739</v>
          </cell>
          <cell r="J26" t="str">
            <v>Gas faf</v>
          </cell>
          <cell r="K26" t="str">
            <v/>
          </cell>
          <cell r="L26">
            <v>524.00531005859375</v>
          </cell>
          <cell r="M26">
            <v>7431.7294921875</v>
          </cell>
          <cell r="N26">
            <v>7792.6210836512191</v>
          </cell>
        </row>
        <row r="27">
          <cell r="A27">
            <v>10141</v>
          </cell>
          <cell r="B27">
            <v>4956.4930000000004</v>
          </cell>
          <cell r="C27" t="str">
            <v>WA</v>
          </cell>
          <cell r="D27" t="str">
            <v>Thurston</v>
          </cell>
          <cell r="E27">
            <v>1</v>
          </cell>
          <cell r="F27">
            <v>1</v>
          </cell>
          <cell r="G27">
            <v>2132</v>
          </cell>
          <cell r="H27">
            <v>514.28022003173828</v>
          </cell>
          <cell r="I27">
            <v>4588</v>
          </cell>
          <cell r="J27" t="str">
            <v>Electric heatpump</v>
          </cell>
          <cell r="K27" t="str">
            <v>Electric pluginheater</v>
          </cell>
          <cell r="L27">
            <v>4484.56103515625</v>
          </cell>
          <cell r="M27">
            <v>15006.748046875</v>
          </cell>
          <cell r="N27">
            <v>15428.33333333333</v>
          </cell>
        </row>
        <row r="28">
          <cell r="A28">
            <v>10144</v>
          </cell>
          <cell r="B28">
            <v>2003.7159999999999</v>
          </cell>
          <cell r="C28" t="str">
            <v>WA</v>
          </cell>
          <cell r="D28" t="str">
            <v>Snohomish</v>
          </cell>
          <cell r="E28">
            <v>1</v>
          </cell>
          <cell r="F28">
            <v>1</v>
          </cell>
          <cell r="G28">
            <v>2000</v>
          </cell>
          <cell r="H28">
            <v>474.50002288818359</v>
          </cell>
          <cell r="I28">
            <v>4827</v>
          </cell>
          <cell r="J28" t="str">
            <v>Electric faf</v>
          </cell>
          <cell r="K28" t="str">
            <v xml:space="preserve">Wood htstove AND Electric pluginheater AND </v>
          </cell>
          <cell r="L28">
            <v>12102.2734375</v>
          </cell>
          <cell r="M28">
            <v>20486.490234375</v>
          </cell>
          <cell r="N28">
            <v>21065.157209232362</v>
          </cell>
        </row>
        <row r="29">
          <cell r="A29">
            <v>10150</v>
          </cell>
          <cell r="B29">
            <v>1188.027</v>
          </cell>
          <cell r="C29" t="str">
            <v>OR</v>
          </cell>
          <cell r="D29" t="str">
            <v>Lane</v>
          </cell>
          <cell r="E29">
            <v>1</v>
          </cell>
          <cell r="F29">
            <v>1</v>
          </cell>
          <cell r="G29">
            <v>1203</v>
          </cell>
          <cell r="H29">
            <v>812.77332305908203</v>
          </cell>
          <cell r="I29">
            <v>3823</v>
          </cell>
          <cell r="J29" t="str">
            <v>Gas faf</v>
          </cell>
          <cell r="K29" t="str">
            <v>Wood htstove</v>
          </cell>
          <cell r="L29">
            <v>4780.0302734375</v>
          </cell>
          <cell r="M29">
            <v>9333.130859375</v>
          </cell>
          <cell r="N29">
            <v>9464.7827642506018</v>
          </cell>
        </row>
        <row r="30">
          <cell r="A30">
            <v>10172</v>
          </cell>
          <cell r="B30">
            <v>1524.7619999999999</v>
          </cell>
          <cell r="C30" t="str">
            <v>WA</v>
          </cell>
          <cell r="D30" t="str">
            <v>King</v>
          </cell>
          <cell r="E30">
            <v>1</v>
          </cell>
          <cell r="F30">
            <v>1</v>
          </cell>
          <cell r="G30">
            <v>576</v>
          </cell>
          <cell r="H30">
            <v>481.86399269104004</v>
          </cell>
          <cell r="I30">
            <v>2166</v>
          </cell>
          <cell r="J30" t="str">
            <v>Electric baseboard</v>
          </cell>
          <cell r="K30" t="str">
            <v/>
          </cell>
          <cell r="L30">
            <v>7326.88330078125</v>
          </cell>
          <cell r="M30">
            <v>12695.990234375</v>
          </cell>
          <cell r="N30">
            <v>12981.003954420439</v>
          </cell>
        </row>
        <row r="31">
          <cell r="A31">
            <v>10174</v>
          </cell>
          <cell r="B31">
            <v>4956.4930000000004</v>
          </cell>
          <cell r="C31" t="str">
            <v>WA</v>
          </cell>
          <cell r="D31" t="str">
            <v>Jefferson</v>
          </cell>
          <cell r="E31">
            <v>1</v>
          </cell>
          <cell r="F31">
            <v>1</v>
          </cell>
          <cell r="G31">
            <v>1513</v>
          </cell>
          <cell r="H31">
            <v>400.12990188598633</v>
          </cell>
          <cell r="I31">
            <v>5249</v>
          </cell>
          <cell r="J31" t="str">
            <v>Electric faf</v>
          </cell>
          <cell r="K31" t="str">
            <v>Pellets htstove</v>
          </cell>
          <cell r="L31">
            <v>6862.94287109375</v>
          </cell>
          <cell r="M31">
            <v>16747.912109375</v>
          </cell>
          <cell r="N31">
            <v>18114.576486897367</v>
          </cell>
        </row>
        <row r="32">
          <cell r="A32">
            <v>10176</v>
          </cell>
          <cell r="B32">
            <v>1150.8789999999999</v>
          </cell>
          <cell r="C32" t="str">
            <v>WA</v>
          </cell>
          <cell r="D32" t="str">
            <v>Cowlitz</v>
          </cell>
          <cell r="E32">
            <v>1</v>
          </cell>
          <cell r="F32">
            <v>1</v>
          </cell>
          <cell r="G32">
            <v>1350</v>
          </cell>
          <cell r="H32">
            <v>524.32085037231445</v>
          </cell>
          <cell r="I32">
            <v>4322</v>
          </cell>
          <cell r="J32" t="str">
            <v>Electric heatpump</v>
          </cell>
          <cell r="K32" t="str">
            <v/>
          </cell>
          <cell r="L32">
            <v>3707.29296875</v>
          </cell>
          <cell r="M32">
            <v>21397.3359375</v>
          </cell>
          <cell r="N32">
            <v>22225.337422768393</v>
          </cell>
        </row>
        <row r="33">
          <cell r="A33">
            <v>10178</v>
          </cell>
          <cell r="B33">
            <v>6932.7380000000003</v>
          </cell>
          <cell r="C33" t="str">
            <v>OR</v>
          </cell>
          <cell r="D33" t="str">
            <v>Marion</v>
          </cell>
          <cell r="E33">
            <v>1</v>
          </cell>
          <cell r="F33">
            <v>1</v>
          </cell>
          <cell r="G33">
            <v>1014</v>
          </cell>
          <cell r="H33">
            <v>465.24712753295898</v>
          </cell>
          <cell r="I33">
            <v>3688</v>
          </cell>
          <cell r="J33" t="str">
            <v>Gas faf</v>
          </cell>
          <cell r="K33" t="str">
            <v/>
          </cell>
          <cell r="L33">
            <v>781.9031982421875</v>
          </cell>
          <cell r="M33">
            <v>11446.3681640625</v>
          </cell>
          <cell r="N33">
            <v>12052.722653214239</v>
          </cell>
        </row>
        <row r="34">
          <cell r="A34">
            <v>10186</v>
          </cell>
          <cell r="B34">
            <v>1524.7619999999999</v>
          </cell>
          <cell r="C34" t="str">
            <v>WA</v>
          </cell>
          <cell r="D34" t="str">
            <v>King</v>
          </cell>
          <cell r="E34">
            <v>1</v>
          </cell>
          <cell r="F34">
            <v>1</v>
          </cell>
          <cell r="G34">
            <v>1726</v>
          </cell>
          <cell r="H34">
            <v>572.49600982666016</v>
          </cell>
          <cell r="I34">
            <v>6118</v>
          </cell>
          <cell r="J34" t="str">
            <v>Gas faf</v>
          </cell>
          <cell r="K34" t="str">
            <v>Gas htstove</v>
          </cell>
          <cell r="L34">
            <v>5466.76318359375</v>
          </cell>
          <cell r="M34">
            <v>11442.966796875</v>
          </cell>
          <cell r="N34">
            <v>11651.430627461117</v>
          </cell>
        </row>
        <row r="35">
          <cell r="A35">
            <v>10191</v>
          </cell>
          <cell r="B35">
            <v>1524.7619999999999</v>
          </cell>
          <cell r="C35" t="str">
            <v>WA</v>
          </cell>
          <cell r="D35" t="str">
            <v>King</v>
          </cell>
          <cell r="E35">
            <v>1</v>
          </cell>
          <cell r="F35">
            <v>1</v>
          </cell>
          <cell r="G35">
            <v>884</v>
          </cell>
          <cell r="H35">
            <v>441.73332977294922</v>
          </cell>
          <cell r="I35">
            <v>3166</v>
          </cell>
          <cell r="J35" t="str">
            <v>Gas faf</v>
          </cell>
          <cell r="K35" t="str">
            <v/>
          </cell>
          <cell r="L35">
            <v>5037.36669921875</v>
          </cell>
          <cell r="M35">
            <v>7664.2490234375</v>
          </cell>
          <cell r="N35">
            <v>6847.6909521896505</v>
          </cell>
        </row>
        <row r="36">
          <cell r="A36">
            <v>10192</v>
          </cell>
          <cell r="B36">
            <v>1524.7619999999999</v>
          </cell>
          <cell r="C36" t="str">
            <v>WA</v>
          </cell>
          <cell r="D36" t="str">
            <v>King</v>
          </cell>
          <cell r="E36">
            <v>1</v>
          </cell>
          <cell r="F36">
            <v>1</v>
          </cell>
          <cell r="G36">
            <v>1000</v>
          </cell>
          <cell r="H36">
            <v>332.48429107666016</v>
          </cell>
          <cell r="I36">
            <v>3006</v>
          </cell>
          <cell r="J36" t="str">
            <v>Gas faf</v>
          </cell>
          <cell r="K36" t="str">
            <v/>
          </cell>
          <cell r="L36">
            <v>495.54721069335937</v>
          </cell>
          <cell r="M36">
            <v>3248.505859375</v>
          </cell>
          <cell r="N36">
            <v>3608.5637237868641</v>
          </cell>
        </row>
        <row r="37">
          <cell r="A37">
            <v>10211</v>
          </cell>
          <cell r="B37">
            <v>1524.7619999999999</v>
          </cell>
          <cell r="C37" t="str">
            <v>WA</v>
          </cell>
          <cell r="D37" t="str">
            <v>King</v>
          </cell>
          <cell r="E37">
            <v>1</v>
          </cell>
          <cell r="F37">
            <v>1</v>
          </cell>
          <cell r="G37">
            <v>959</v>
          </cell>
          <cell r="H37">
            <v>807.07318878173828</v>
          </cell>
          <cell r="I37">
            <v>3145</v>
          </cell>
          <cell r="J37" t="str">
            <v>Gas faf</v>
          </cell>
          <cell r="K37" t="str">
            <v/>
          </cell>
          <cell r="L37">
            <v>1812.9329833984375</v>
          </cell>
          <cell r="M37">
            <v>6682.19873046875</v>
          </cell>
          <cell r="N37">
            <v>6754.1060550734592</v>
          </cell>
        </row>
        <row r="38">
          <cell r="A38">
            <v>10229</v>
          </cell>
          <cell r="B38">
            <v>4956.4930000000004</v>
          </cell>
          <cell r="C38" t="str">
            <v>WA</v>
          </cell>
          <cell r="D38" t="str">
            <v>King</v>
          </cell>
          <cell r="E38">
            <v>1</v>
          </cell>
          <cell r="F38">
            <v>1</v>
          </cell>
          <cell r="G38">
            <v>3013</v>
          </cell>
          <cell r="H38">
            <v>1282.0199508666992</v>
          </cell>
          <cell r="I38">
            <v>5650</v>
          </cell>
          <cell r="J38" t="str">
            <v>Gas faf</v>
          </cell>
          <cell r="K38" t="str">
            <v/>
          </cell>
          <cell r="L38">
            <v>2100.821533203125</v>
          </cell>
          <cell r="M38">
            <v>9602.7705078125</v>
          </cell>
          <cell r="N38">
            <v>9664.7464977137897</v>
          </cell>
        </row>
        <row r="39">
          <cell r="A39">
            <v>10230</v>
          </cell>
          <cell r="B39">
            <v>1464.694</v>
          </cell>
          <cell r="C39" t="str">
            <v>WA</v>
          </cell>
          <cell r="D39" t="str">
            <v>Pierce</v>
          </cell>
          <cell r="E39">
            <v>1</v>
          </cell>
          <cell r="F39">
            <v>1</v>
          </cell>
          <cell r="G39">
            <v>3619</v>
          </cell>
          <cell r="H39">
            <v>1068.6500701904297</v>
          </cell>
          <cell r="I39">
            <v>7721</v>
          </cell>
          <cell r="J39" t="str">
            <v>Electric faf</v>
          </cell>
          <cell r="K39" t="str">
            <v/>
          </cell>
          <cell r="L39">
            <v>11168.0947265625</v>
          </cell>
          <cell r="M39">
            <v>22688.546875</v>
          </cell>
          <cell r="N39">
            <v>25598.049650574085</v>
          </cell>
        </row>
        <row r="40">
          <cell r="A40">
            <v>10231</v>
          </cell>
          <cell r="B40">
            <v>1524.7619999999999</v>
          </cell>
          <cell r="C40" t="str">
            <v>WA</v>
          </cell>
          <cell r="D40" t="str">
            <v>King</v>
          </cell>
          <cell r="E40">
            <v>1</v>
          </cell>
          <cell r="F40">
            <v>1</v>
          </cell>
          <cell r="G40">
            <v>2720</v>
          </cell>
          <cell r="H40">
            <v>0</v>
          </cell>
          <cell r="I40">
            <v>5307</v>
          </cell>
          <cell r="J40" t="str">
            <v>Gas faf</v>
          </cell>
          <cell r="K40" t="str">
            <v/>
          </cell>
          <cell r="L40">
            <v>2309.414306640625</v>
          </cell>
          <cell r="M40">
            <v>5215.90380859375</v>
          </cell>
          <cell r="N40">
            <v>0</v>
          </cell>
        </row>
        <row r="41">
          <cell r="A41">
            <v>10235</v>
          </cell>
          <cell r="B41">
            <v>2003.7159999999999</v>
          </cell>
          <cell r="C41" t="str">
            <v>WA</v>
          </cell>
          <cell r="D41" t="str">
            <v>Snohomish</v>
          </cell>
          <cell r="E41">
            <v>1</v>
          </cell>
          <cell r="F41">
            <v>1</v>
          </cell>
          <cell r="G41">
            <v>1464</v>
          </cell>
          <cell r="H41">
            <v>299.79119873046875</v>
          </cell>
          <cell r="I41">
            <v>4648</v>
          </cell>
          <cell r="J41" t="str">
            <v>Gas faf</v>
          </cell>
          <cell r="K41" t="str">
            <v/>
          </cell>
          <cell r="L41">
            <v>253.013427734375</v>
          </cell>
          <cell r="M41">
            <v>4404.3369140625</v>
          </cell>
          <cell r="N41">
            <v>4634.5741697333697</v>
          </cell>
        </row>
        <row r="42">
          <cell r="A42">
            <v>10244</v>
          </cell>
          <cell r="B42">
            <v>6932.7380000000003</v>
          </cell>
          <cell r="C42" t="str">
            <v>OR</v>
          </cell>
          <cell r="D42" t="str">
            <v>Multnomah</v>
          </cell>
          <cell r="E42">
            <v>2</v>
          </cell>
          <cell r="F42">
            <v>1</v>
          </cell>
          <cell r="G42">
            <v>1200</v>
          </cell>
          <cell r="H42">
            <v>265.71157455444336</v>
          </cell>
          <cell r="I42">
            <v>2827</v>
          </cell>
          <cell r="J42" t="str">
            <v>Gas faf</v>
          </cell>
          <cell r="K42" t="str">
            <v>Gas htstove</v>
          </cell>
          <cell r="L42">
            <v>307.85983276367187</v>
          </cell>
          <cell r="M42">
            <v>4360.2333984375</v>
          </cell>
          <cell r="N42">
            <v>4618.8156571580012</v>
          </cell>
        </row>
        <row r="43">
          <cell r="A43">
            <v>10245</v>
          </cell>
          <cell r="B43">
            <v>6932.7380000000003</v>
          </cell>
          <cell r="C43" t="str">
            <v>OR</v>
          </cell>
          <cell r="D43" t="str">
            <v>Multnomah</v>
          </cell>
          <cell r="E43">
            <v>2</v>
          </cell>
          <cell r="F43">
            <v>1</v>
          </cell>
          <cell r="G43">
            <v>2500</v>
          </cell>
          <cell r="H43">
            <v>781.7943115234375</v>
          </cell>
          <cell r="I43">
            <v>6544</v>
          </cell>
          <cell r="J43" t="str">
            <v>Gas faf</v>
          </cell>
          <cell r="K43" t="str">
            <v>Electric baseboard</v>
          </cell>
          <cell r="L43">
            <v>1079.25</v>
          </cell>
          <cell r="M43">
            <v>14768.78125</v>
          </cell>
          <cell r="N43">
            <v>15071.441547834442</v>
          </cell>
        </row>
        <row r="44">
          <cell r="A44">
            <v>10254</v>
          </cell>
          <cell r="B44">
            <v>1188.027</v>
          </cell>
          <cell r="C44" t="str">
            <v>OR</v>
          </cell>
          <cell r="D44" t="str">
            <v>Lane</v>
          </cell>
          <cell r="E44">
            <v>1</v>
          </cell>
          <cell r="F44">
            <v>1</v>
          </cell>
          <cell r="G44">
            <v>2964</v>
          </cell>
          <cell r="H44">
            <v>541.63972854614258</v>
          </cell>
          <cell r="I44">
            <v>7768</v>
          </cell>
          <cell r="J44" t="str">
            <v>Electric heatpump</v>
          </cell>
          <cell r="K44" t="str">
            <v xml:space="preserve">Gas faf AND Gas htstove AND Gas htstove AND Electric pluginheater AND </v>
          </cell>
          <cell r="L44">
            <v>2574.512939453125</v>
          </cell>
          <cell r="M44">
            <v>13096.388671875</v>
          </cell>
          <cell r="N44">
            <v>13538.596108594613</v>
          </cell>
        </row>
        <row r="45">
          <cell r="A45">
            <v>10259</v>
          </cell>
          <cell r="B45">
            <v>1524.7619999999999</v>
          </cell>
          <cell r="C45" t="str">
            <v>WA</v>
          </cell>
          <cell r="D45" t="str">
            <v>King</v>
          </cell>
          <cell r="E45">
            <v>1</v>
          </cell>
          <cell r="F45">
            <v>1</v>
          </cell>
          <cell r="G45">
            <v>705</v>
          </cell>
          <cell r="H45">
            <v>569.75846481323242</v>
          </cell>
          <cell r="I45">
            <v>2480</v>
          </cell>
          <cell r="J45" t="str">
            <v>Electric baseboard</v>
          </cell>
          <cell r="K45" t="str">
            <v/>
          </cell>
          <cell r="L45">
            <v>6302.12255859375</v>
          </cell>
          <cell r="M45">
            <v>8191.80322265625</v>
          </cell>
          <cell r="N45">
            <v>8619.5891016759269</v>
          </cell>
        </row>
        <row r="46">
          <cell r="A46">
            <v>10265</v>
          </cell>
          <cell r="B46">
            <v>2003.7159999999999</v>
          </cell>
          <cell r="C46" t="str">
            <v>WA</v>
          </cell>
          <cell r="D46" t="str">
            <v>Snohomish</v>
          </cell>
          <cell r="E46">
            <v>1</v>
          </cell>
          <cell r="F46">
            <v>1</v>
          </cell>
          <cell r="G46">
            <v>1550</v>
          </cell>
          <cell r="H46">
            <v>880.14744567871094</v>
          </cell>
          <cell r="I46">
            <v>5476</v>
          </cell>
          <cell r="J46" t="str">
            <v>Gas faf</v>
          </cell>
          <cell r="K46" t="str">
            <v xml:space="preserve">Wood fireplace AND Electric pluginheater AND </v>
          </cell>
          <cell r="L46">
            <v>1524.1092529296875</v>
          </cell>
          <cell r="M46">
            <v>10452.3740234375</v>
          </cell>
          <cell r="N46">
            <v>10491.296076971117</v>
          </cell>
        </row>
        <row r="47">
          <cell r="A47">
            <v>10268</v>
          </cell>
          <cell r="B47">
            <v>1464.694</v>
          </cell>
          <cell r="C47" t="str">
            <v>WA</v>
          </cell>
          <cell r="D47" t="str">
            <v>Pierce</v>
          </cell>
          <cell r="E47">
            <v>1</v>
          </cell>
          <cell r="F47">
            <v>1</v>
          </cell>
          <cell r="G47">
            <v>2130</v>
          </cell>
          <cell r="H47">
            <v>723.01001739501953</v>
          </cell>
          <cell r="I47">
            <v>4211</v>
          </cell>
          <cell r="J47" t="str">
            <v>Gas faf</v>
          </cell>
          <cell r="K47" t="str">
            <v/>
          </cell>
          <cell r="L47">
            <v>869.90277099609375</v>
          </cell>
          <cell r="M47">
            <v>5097.93017578125</v>
          </cell>
          <cell r="N47">
            <v>5436.5645008442561</v>
          </cell>
        </row>
        <row r="48">
          <cell r="A48">
            <v>10282</v>
          </cell>
          <cell r="B48">
            <v>1150.8789999999999</v>
          </cell>
          <cell r="C48" t="str">
            <v>WA</v>
          </cell>
          <cell r="D48" t="str">
            <v>Cowlitz</v>
          </cell>
          <cell r="E48">
            <v>1</v>
          </cell>
          <cell r="F48">
            <v>1</v>
          </cell>
          <cell r="G48">
            <v>1288</v>
          </cell>
          <cell r="H48">
            <v>760.73638916015625</v>
          </cell>
          <cell r="I48">
            <v>4107</v>
          </cell>
          <cell r="J48" t="str">
            <v>Electric pluginheater</v>
          </cell>
          <cell r="K48" t="str">
            <v xml:space="preserve">Electric baseboard AND Pellets htstove AND </v>
          </cell>
          <cell r="L48">
            <v>10346.0458984375</v>
          </cell>
          <cell r="M48">
            <v>18585.712890625</v>
          </cell>
          <cell r="N48">
            <v>19385.977194254272</v>
          </cell>
        </row>
        <row r="49">
          <cell r="A49">
            <v>10288</v>
          </cell>
          <cell r="B49">
            <v>1524.7619999999999</v>
          </cell>
          <cell r="C49" t="str">
            <v>WA</v>
          </cell>
          <cell r="D49" t="str">
            <v>King</v>
          </cell>
          <cell r="E49">
            <v>1</v>
          </cell>
          <cell r="F49">
            <v>1</v>
          </cell>
          <cell r="G49">
            <v>2154</v>
          </cell>
          <cell r="H49">
            <v>0</v>
          </cell>
          <cell r="I49">
            <v>6256</v>
          </cell>
          <cell r="J49" t="str">
            <v>Gas faf</v>
          </cell>
          <cell r="K49" t="str">
            <v xml:space="preserve">Electric baseboard AND Wood htstove AND </v>
          </cell>
          <cell r="L49">
            <v>1083.14013671875</v>
          </cell>
          <cell r="M49">
            <v>4714.65234375</v>
          </cell>
          <cell r="N49">
            <v>4866.2329370007637</v>
          </cell>
        </row>
        <row r="50">
          <cell r="A50">
            <v>10289</v>
          </cell>
          <cell r="B50">
            <v>1524.7619999999999</v>
          </cell>
          <cell r="C50" t="str">
            <v>WA</v>
          </cell>
          <cell r="D50" t="str">
            <v>King</v>
          </cell>
          <cell r="E50">
            <v>1</v>
          </cell>
          <cell r="F50">
            <v>1</v>
          </cell>
          <cell r="G50">
            <v>1200</v>
          </cell>
          <cell r="H50">
            <v>420.22232818603516</v>
          </cell>
          <cell r="I50">
            <v>3928</v>
          </cell>
          <cell r="J50" t="str">
            <v>Gas faf</v>
          </cell>
          <cell r="K50" t="str">
            <v/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10292</v>
          </cell>
          <cell r="B51">
            <v>4956.4930000000004</v>
          </cell>
          <cell r="C51" t="str">
            <v>WA</v>
          </cell>
          <cell r="D51" t="str">
            <v>King</v>
          </cell>
          <cell r="E51">
            <v>1</v>
          </cell>
          <cell r="F51">
            <v>1</v>
          </cell>
          <cell r="G51">
            <v>2254</v>
          </cell>
          <cell r="H51">
            <v>923.38999938964844</v>
          </cell>
          <cell r="I51">
            <v>4916</v>
          </cell>
          <cell r="J51" t="str">
            <v>Gas faf</v>
          </cell>
          <cell r="K51" t="str">
            <v xml:space="preserve">Wood htstove AND Wood htstove AND </v>
          </cell>
          <cell r="L51">
            <v>2978.039306640625</v>
          </cell>
          <cell r="M51">
            <v>10655.2294921875</v>
          </cell>
          <cell r="N51">
            <v>10817.757271861336</v>
          </cell>
        </row>
        <row r="52">
          <cell r="A52">
            <v>10298</v>
          </cell>
          <cell r="B52">
            <v>1524.7619999999999</v>
          </cell>
          <cell r="C52" t="str">
            <v>WA</v>
          </cell>
          <cell r="D52" t="str">
            <v>King</v>
          </cell>
          <cell r="E52">
            <v>1</v>
          </cell>
          <cell r="F52">
            <v>1</v>
          </cell>
          <cell r="G52">
            <v>2150</v>
          </cell>
          <cell r="H52">
            <v>0</v>
          </cell>
          <cell r="I52">
            <v>4504</v>
          </cell>
          <cell r="J52" t="str">
            <v>Gas faf</v>
          </cell>
          <cell r="K52" t="str">
            <v/>
          </cell>
          <cell r="L52">
            <v>1720.019775390625</v>
          </cell>
          <cell r="M52">
            <v>4938.73779296875</v>
          </cell>
          <cell r="N52">
            <v>5033.5764158517659</v>
          </cell>
        </row>
        <row r="53">
          <cell r="A53">
            <v>10299</v>
          </cell>
          <cell r="B53">
            <v>2003.7159999999999</v>
          </cell>
          <cell r="C53" t="str">
            <v>WA</v>
          </cell>
          <cell r="D53" t="str">
            <v>Snohomish</v>
          </cell>
          <cell r="E53">
            <v>1</v>
          </cell>
          <cell r="F53">
            <v>1</v>
          </cell>
          <cell r="G53">
            <v>3398</v>
          </cell>
          <cell r="H53">
            <v>2359.3969497680664</v>
          </cell>
          <cell r="I53">
            <v>11237</v>
          </cell>
          <cell r="J53" t="str">
            <v>Gas faf</v>
          </cell>
          <cell r="K53" t="str">
            <v/>
          </cell>
          <cell r="L53">
            <v>2443.728515625</v>
          </cell>
          <cell r="M53">
            <v>15625.3837890625</v>
          </cell>
          <cell r="N53">
            <v>16558.665945827659</v>
          </cell>
        </row>
        <row r="54">
          <cell r="A54">
            <v>10305</v>
          </cell>
          <cell r="B54">
            <v>2003.7159999999999</v>
          </cell>
          <cell r="C54" t="str">
            <v>WA</v>
          </cell>
          <cell r="D54" t="str">
            <v>Snohomish</v>
          </cell>
          <cell r="E54">
            <v>1</v>
          </cell>
          <cell r="F54">
            <v>1</v>
          </cell>
          <cell r="G54">
            <v>3345</v>
          </cell>
          <cell r="H54">
            <v>598.34027481079102</v>
          </cell>
          <cell r="I54">
            <v>4174</v>
          </cell>
          <cell r="J54" t="str">
            <v>Gas boiler</v>
          </cell>
          <cell r="K54" t="str">
            <v/>
          </cell>
          <cell r="L54">
            <v>1729.191162109375</v>
          </cell>
          <cell r="M54">
            <v>7911.68212890625</v>
          </cell>
          <cell r="N54">
            <v>8241.2546915554994</v>
          </cell>
        </row>
        <row r="55">
          <cell r="A55">
            <v>10306</v>
          </cell>
          <cell r="B55">
            <v>4956.4930000000004</v>
          </cell>
          <cell r="C55" t="str">
            <v>WA</v>
          </cell>
          <cell r="D55" t="str">
            <v>King</v>
          </cell>
          <cell r="E55">
            <v>1</v>
          </cell>
          <cell r="F55">
            <v>1</v>
          </cell>
          <cell r="G55">
            <v>3020</v>
          </cell>
          <cell r="H55">
            <v>710.56041717529297</v>
          </cell>
          <cell r="I55">
            <v>7041</v>
          </cell>
          <cell r="J55" t="str">
            <v>Gas faf</v>
          </cell>
          <cell r="K55" t="str">
            <v xml:space="preserve">Wood htstove AND Wood htstove AND Wood htstove AND </v>
          </cell>
          <cell r="L55">
            <v>8544.5703125</v>
          </cell>
          <cell r="M55">
            <v>17255.205078125</v>
          </cell>
          <cell r="N55">
            <v>17444.16964856238</v>
          </cell>
        </row>
        <row r="56">
          <cell r="A56">
            <v>10309</v>
          </cell>
          <cell r="B56">
            <v>6932.7380000000003</v>
          </cell>
          <cell r="C56" t="str">
            <v>OR</v>
          </cell>
          <cell r="D56" t="str">
            <v>Washington</v>
          </cell>
          <cell r="E56">
            <v>1</v>
          </cell>
          <cell r="F56">
            <v>1</v>
          </cell>
          <cell r="G56">
            <v>1490</v>
          </cell>
          <cell r="H56">
            <v>347.72085952758789</v>
          </cell>
          <cell r="I56">
            <v>3718</v>
          </cell>
          <cell r="J56" t="str">
            <v>Gas faf</v>
          </cell>
          <cell r="K56" t="str">
            <v>Gas htstove</v>
          </cell>
          <cell r="L56">
            <v>729.90863037109375</v>
          </cell>
          <cell r="M56">
            <v>4561.1650390625</v>
          </cell>
          <cell r="N56">
            <v>4758.0841214369029</v>
          </cell>
        </row>
        <row r="57">
          <cell r="A57">
            <v>10313</v>
          </cell>
          <cell r="B57">
            <v>1188.027</v>
          </cell>
          <cell r="C57" t="str">
            <v>OR</v>
          </cell>
          <cell r="D57" t="str">
            <v>Lane</v>
          </cell>
          <cell r="E57">
            <v>1</v>
          </cell>
          <cell r="F57">
            <v>1</v>
          </cell>
          <cell r="G57">
            <v>2208</v>
          </cell>
          <cell r="H57">
            <v>808.33687973022461</v>
          </cell>
          <cell r="I57">
            <v>5374</v>
          </cell>
          <cell r="J57" t="str">
            <v>Electric heatpump</v>
          </cell>
          <cell r="K57" t="str">
            <v xml:space="preserve">Wood htstove AND Wood htstove AND </v>
          </cell>
          <cell r="L57">
            <v>7177.123046875</v>
          </cell>
          <cell r="M57">
            <v>21988.9453125</v>
          </cell>
          <cell r="N57">
            <v>22567.721316460855</v>
          </cell>
        </row>
        <row r="58">
          <cell r="A58">
            <v>10318</v>
          </cell>
          <cell r="B58">
            <v>1524.7619999999999</v>
          </cell>
          <cell r="C58" t="str">
            <v>WA</v>
          </cell>
          <cell r="D58" t="str">
            <v>King</v>
          </cell>
          <cell r="E58">
            <v>1</v>
          </cell>
          <cell r="F58">
            <v>1</v>
          </cell>
          <cell r="G58">
            <v>2428</v>
          </cell>
          <cell r="H58">
            <v>1540.3741455078125</v>
          </cell>
          <cell r="I58">
            <v>6125</v>
          </cell>
          <cell r="J58" t="str">
            <v>Oil faf</v>
          </cell>
          <cell r="K58" t="str">
            <v>Electric baseboard</v>
          </cell>
          <cell r="L58">
            <v>3483.76806640625</v>
          </cell>
          <cell r="M58">
            <v>18467.32421875</v>
          </cell>
          <cell r="N58">
            <v>18646.403401133168</v>
          </cell>
        </row>
        <row r="59">
          <cell r="A59">
            <v>10319</v>
          </cell>
          <cell r="B59">
            <v>2003.7159999999999</v>
          </cell>
          <cell r="C59" t="str">
            <v>WA</v>
          </cell>
          <cell r="D59" t="str">
            <v>Snohomish</v>
          </cell>
          <cell r="E59">
            <v>1</v>
          </cell>
          <cell r="F59">
            <v>1</v>
          </cell>
          <cell r="G59">
            <v>3600</v>
          </cell>
          <cell r="H59">
            <v>708.3968505859375</v>
          </cell>
          <cell r="I59">
            <v>8147</v>
          </cell>
          <cell r="J59" t="str">
            <v>Gas boiler</v>
          </cell>
          <cell r="K59" t="str">
            <v>Gas htstove</v>
          </cell>
          <cell r="L59">
            <v>5053.2373046875</v>
          </cell>
          <cell r="M59">
            <v>14326.580078125</v>
          </cell>
          <cell r="N59">
            <v>15316.613946578593</v>
          </cell>
        </row>
        <row r="60">
          <cell r="A60">
            <v>10322</v>
          </cell>
          <cell r="B60">
            <v>4956.4930000000004</v>
          </cell>
          <cell r="C60" t="str">
            <v>WA</v>
          </cell>
          <cell r="D60" t="str">
            <v>Thurston</v>
          </cell>
          <cell r="E60">
            <v>1</v>
          </cell>
          <cell r="F60">
            <v>1</v>
          </cell>
          <cell r="G60">
            <v>1384</v>
          </cell>
          <cell r="H60">
            <v>310.93630218505859</v>
          </cell>
          <cell r="I60">
            <v>4555</v>
          </cell>
          <cell r="J60" t="str">
            <v>Electric baseboard</v>
          </cell>
          <cell r="K60" t="str">
            <v>Propane htstove</v>
          </cell>
          <cell r="L60">
            <v>6096.708984375</v>
          </cell>
          <cell r="M60">
            <v>11346.3876953125</v>
          </cell>
          <cell r="N60">
            <v>11681.106037924317</v>
          </cell>
        </row>
        <row r="61">
          <cell r="A61">
            <v>10325</v>
          </cell>
          <cell r="B61">
            <v>4956.4930000000004</v>
          </cell>
          <cell r="C61" t="str">
            <v>WA</v>
          </cell>
          <cell r="D61" t="str">
            <v>Thurston</v>
          </cell>
          <cell r="E61">
            <v>1</v>
          </cell>
          <cell r="F61">
            <v>1</v>
          </cell>
          <cell r="G61">
            <v>1984</v>
          </cell>
          <cell r="H61">
            <v>875.32347106933594</v>
          </cell>
          <cell r="I61">
            <v>5818</v>
          </cell>
          <cell r="J61" t="str">
            <v>Gas boiler</v>
          </cell>
          <cell r="K61" t="str">
            <v>Wood htstove</v>
          </cell>
          <cell r="L61">
            <v>1005.5713500976562</v>
          </cell>
          <cell r="M61">
            <v>4782.99658203125</v>
          </cell>
          <cell r="N61">
            <v>4816.5039493091917</v>
          </cell>
        </row>
        <row r="62">
          <cell r="A62">
            <v>10332</v>
          </cell>
          <cell r="B62">
            <v>1464.694</v>
          </cell>
          <cell r="C62" t="str">
            <v>WA</v>
          </cell>
          <cell r="D62" t="str">
            <v>Pierce</v>
          </cell>
          <cell r="E62">
            <v>1</v>
          </cell>
          <cell r="F62">
            <v>1</v>
          </cell>
          <cell r="G62">
            <v>4200</v>
          </cell>
          <cell r="H62">
            <v>1629.1750183105469</v>
          </cell>
          <cell r="I62">
            <v>7352</v>
          </cell>
          <cell r="J62" t="str">
            <v>Gas boiler</v>
          </cell>
          <cell r="K62" t="str">
            <v xml:space="preserve">Electric baseboard AND Gas htstove AND </v>
          </cell>
          <cell r="L62">
            <v>401.49658203125</v>
          </cell>
          <cell r="M62">
            <v>7157.8720703125</v>
          </cell>
          <cell r="N62">
            <v>7847.2352508797285</v>
          </cell>
        </row>
        <row r="63">
          <cell r="A63">
            <v>10334</v>
          </cell>
          <cell r="B63">
            <v>4956.4930000000004</v>
          </cell>
          <cell r="C63" t="str">
            <v>WA</v>
          </cell>
          <cell r="D63" t="str">
            <v>Skagit</v>
          </cell>
          <cell r="E63">
            <v>1</v>
          </cell>
          <cell r="F63">
            <v>1</v>
          </cell>
          <cell r="G63">
            <v>2277</v>
          </cell>
          <cell r="H63">
            <v>756.77802276611328</v>
          </cell>
          <cell r="I63">
            <v>6527</v>
          </cell>
          <cell r="J63" t="str">
            <v>Gas boiler</v>
          </cell>
          <cell r="K63" t="str">
            <v>Wood htstove</v>
          </cell>
          <cell r="L63">
            <v>1210.52587890625</v>
          </cell>
          <cell r="M63">
            <v>11910.6171875</v>
          </cell>
          <cell r="N63">
            <v>13480.398938248125</v>
          </cell>
        </row>
        <row r="64">
          <cell r="A64">
            <v>10335</v>
          </cell>
          <cell r="B64">
            <v>1524.7619999999999</v>
          </cell>
          <cell r="C64" t="str">
            <v>WA</v>
          </cell>
          <cell r="D64" t="str">
            <v>King</v>
          </cell>
          <cell r="E64">
            <v>1</v>
          </cell>
          <cell r="F64">
            <v>1</v>
          </cell>
          <cell r="G64">
            <v>1842</v>
          </cell>
          <cell r="H64">
            <v>679.48000335693359</v>
          </cell>
          <cell r="I64">
            <v>4446</v>
          </cell>
          <cell r="J64" t="str">
            <v>Gas faf</v>
          </cell>
          <cell r="K64" t="str">
            <v/>
          </cell>
          <cell r="L64">
            <v>393.990234375</v>
          </cell>
          <cell r="M64">
            <v>2221.9931640625</v>
          </cell>
          <cell r="N64">
            <v>2293.3000439889438</v>
          </cell>
        </row>
        <row r="65">
          <cell r="A65">
            <v>10337</v>
          </cell>
          <cell r="B65">
            <v>1188.027</v>
          </cell>
          <cell r="C65" t="str">
            <v>OR</v>
          </cell>
          <cell r="D65" t="str">
            <v>Lane</v>
          </cell>
          <cell r="E65">
            <v>1</v>
          </cell>
          <cell r="F65">
            <v>1</v>
          </cell>
          <cell r="G65">
            <v>1340</v>
          </cell>
          <cell r="H65">
            <v>450.87828826904297</v>
          </cell>
          <cell r="I65">
            <v>4305</v>
          </cell>
          <cell r="J65" t="str">
            <v>Electric heatpump</v>
          </cell>
          <cell r="K65" t="str">
            <v>Wood htstove</v>
          </cell>
          <cell r="L65">
            <v>8939.4873046875</v>
          </cell>
          <cell r="M65">
            <v>18646.412109375</v>
          </cell>
          <cell r="N65">
            <v>19015.755104849002</v>
          </cell>
        </row>
        <row r="66">
          <cell r="A66">
            <v>10338</v>
          </cell>
          <cell r="B66">
            <v>4956.4930000000004</v>
          </cell>
          <cell r="C66" t="str">
            <v>WA</v>
          </cell>
          <cell r="D66" t="str">
            <v>Thurston</v>
          </cell>
          <cell r="E66">
            <v>1</v>
          </cell>
          <cell r="F66">
            <v>1</v>
          </cell>
          <cell r="G66">
            <v>1212</v>
          </cell>
          <cell r="H66">
            <v>288.54534912109375</v>
          </cell>
          <cell r="I66">
            <v>3815</v>
          </cell>
          <cell r="J66" t="str">
            <v>Electric baseboard</v>
          </cell>
          <cell r="K66" t="str">
            <v/>
          </cell>
          <cell r="L66">
            <v>5054.2919921875</v>
          </cell>
          <cell r="M66">
            <v>18708.802734375</v>
          </cell>
          <cell r="N66">
            <v>18730.058944463079</v>
          </cell>
        </row>
        <row r="67">
          <cell r="A67">
            <v>10348</v>
          </cell>
          <cell r="B67">
            <v>6932.7380000000003</v>
          </cell>
          <cell r="C67" t="str">
            <v>OR</v>
          </cell>
          <cell r="D67" t="str">
            <v>Multnomah</v>
          </cell>
          <cell r="E67">
            <v>2</v>
          </cell>
          <cell r="F67">
            <v>1</v>
          </cell>
          <cell r="G67">
            <v>1056</v>
          </cell>
          <cell r="H67">
            <v>409.15765380859375</v>
          </cell>
          <cell r="I67">
            <v>3340</v>
          </cell>
          <cell r="J67" t="str">
            <v>Gas faf</v>
          </cell>
          <cell r="K67" t="str">
            <v xml:space="preserve">Gas htstove AND Electric pluginheater AND </v>
          </cell>
          <cell r="L67">
            <v>1926.217041015625</v>
          </cell>
          <cell r="M67">
            <v>8614.6513671875</v>
          </cell>
          <cell r="N67">
            <v>8693.703541144132</v>
          </cell>
        </row>
        <row r="68">
          <cell r="A68">
            <v>10352</v>
          </cell>
          <cell r="B68">
            <v>1188.027</v>
          </cell>
          <cell r="C68" t="str">
            <v>OR</v>
          </cell>
          <cell r="D68" t="str">
            <v>Lane</v>
          </cell>
          <cell r="E68">
            <v>1</v>
          </cell>
          <cell r="F68">
            <v>1</v>
          </cell>
          <cell r="G68">
            <v>1968</v>
          </cell>
          <cell r="H68">
            <v>455.39639663696289</v>
          </cell>
          <cell r="I68">
            <v>4828</v>
          </cell>
          <cell r="J68" t="str">
            <v>Gas faf</v>
          </cell>
          <cell r="K68" t="str">
            <v/>
          </cell>
          <cell r="L68">
            <v>871.751220703125</v>
          </cell>
          <cell r="M68">
            <v>4499.8125</v>
          </cell>
          <cell r="N68">
            <v>4773.4218814241112</v>
          </cell>
        </row>
        <row r="69">
          <cell r="A69">
            <v>10369</v>
          </cell>
          <cell r="B69">
            <v>1524.7619999999999</v>
          </cell>
          <cell r="C69" t="str">
            <v>WA</v>
          </cell>
          <cell r="D69" t="str">
            <v>King</v>
          </cell>
          <cell r="E69">
            <v>1</v>
          </cell>
          <cell r="F69">
            <v>1</v>
          </cell>
          <cell r="G69">
            <v>3090</v>
          </cell>
          <cell r="H69">
            <v>722.41001129150391</v>
          </cell>
          <cell r="I69">
            <v>6190</v>
          </cell>
          <cell r="J69" t="str">
            <v>Gas faf</v>
          </cell>
          <cell r="K69" t="str">
            <v/>
          </cell>
          <cell r="L69">
            <v>945.91302490234375</v>
          </cell>
          <cell r="M69">
            <v>9848.7490234375</v>
          </cell>
          <cell r="N69">
            <v>10374.149856407714</v>
          </cell>
        </row>
        <row r="70">
          <cell r="A70">
            <v>10384</v>
          </cell>
          <cell r="B70">
            <v>6932.7380000000003</v>
          </cell>
          <cell r="C70" t="str">
            <v>OR</v>
          </cell>
          <cell r="D70" t="str">
            <v>Multnomah</v>
          </cell>
          <cell r="E70">
            <v>2</v>
          </cell>
          <cell r="F70">
            <v>1</v>
          </cell>
          <cell r="G70">
            <v>1257</v>
          </cell>
          <cell r="H70">
            <v>253.75499725341797</v>
          </cell>
          <cell r="I70">
            <v>3782</v>
          </cell>
          <cell r="J70" t="str">
            <v>Gas faf</v>
          </cell>
          <cell r="K70" t="str">
            <v/>
          </cell>
          <cell r="L70">
            <v>0</v>
          </cell>
          <cell r="M70">
            <v>10917.7763671875</v>
          </cell>
          <cell r="N70">
            <v>10715.330298284385</v>
          </cell>
        </row>
        <row r="71">
          <cell r="A71">
            <v>10388</v>
          </cell>
          <cell r="B71">
            <v>1464.694</v>
          </cell>
          <cell r="C71" t="str">
            <v>WA</v>
          </cell>
          <cell r="D71" t="str">
            <v>Pierce</v>
          </cell>
          <cell r="E71">
            <v>1</v>
          </cell>
          <cell r="F71">
            <v>1</v>
          </cell>
          <cell r="G71">
            <v>943</v>
          </cell>
          <cell r="H71">
            <v>300.37487030029297</v>
          </cell>
          <cell r="I71">
            <v>2910</v>
          </cell>
          <cell r="J71" t="str">
            <v>Electric baseboard</v>
          </cell>
          <cell r="K71" t="str">
            <v>Electric pluginheater</v>
          </cell>
          <cell r="L71">
            <v>5709.44921875</v>
          </cell>
          <cell r="M71">
            <v>11441.46484375</v>
          </cell>
          <cell r="N71">
            <v>12871.240863676023</v>
          </cell>
        </row>
        <row r="72">
          <cell r="A72">
            <v>10398</v>
          </cell>
          <cell r="B72">
            <v>6932.7380000000003</v>
          </cell>
          <cell r="C72" t="str">
            <v>OR</v>
          </cell>
          <cell r="D72" t="str">
            <v>Multnomah</v>
          </cell>
          <cell r="E72">
            <v>2</v>
          </cell>
          <cell r="F72">
            <v>1</v>
          </cell>
          <cell r="G72">
            <v>2670</v>
          </cell>
          <cell r="H72">
            <v>553.84273529052734</v>
          </cell>
          <cell r="I72">
            <v>6362</v>
          </cell>
          <cell r="J72" t="str">
            <v>Gas faf</v>
          </cell>
          <cell r="K72" t="str">
            <v/>
          </cell>
          <cell r="L72">
            <v>1349.4534912109375</v>
          </cell>
          <cell r="M72">
            <v>8374.5625</v>
          </cell>
          <cell r="N72">
            <v>8608.9230576716272</v>
          </cell>
        </row>
        <row r="73">
          <cell r="A73">
            <v>10401</v>
          </cell>
          <cell r="B73">
            <v>2003.7159999999999</v>
          </cell>
          <cell r="C73" t="str">
            <v>WA</v>
          </cell>
          <cell r="D73" t="str">
            <v>Snohomish</v>
          </cell>
          <cell r="E73">
            <v>1</v>
          </cell>
          <cell r="F73">
            <v>1</v>
          </cell>
          <cell r="G73">
            <v>2525</v>
          </cell>
          <cell r="H73">
            <v>1524.7750396728516</v>
          </cell>
          <cell r="I73">
            <v>7073</v>
          </cell>
          <cell r="J73" t="str">
            <v>Electric faf</v>
          </cell>
          <cell r="K73" t="str">
            <v>Wood htstove</v>
          </cell>
          <cell r="L73">
            <v>26335.921875</v>
          </cell>
          <cell r="M73">
            <v>23454.158203125</v>
          </cell>
          <cell r="N73">
            <v>23524.59617243215</v>
          </cell>
        </row>
        <row r="74">
          <cell r="A74">
            <v>10408</v>
          </cell>
          <cell r="B74">
            <v>4956.4930000000004</v>
          </cell>
          <cell r="C74" t="str">
            <v>WA</v>
          </cell>
          <cell r="D74" t="str">
            <v>Pierce</v>
          </cell>
          <cell r="E74">
            <v>1</v>
          </cell>
          <cell r="F74">
            <v>1</v>
          </cell>
          <cell r="G74">
            <v>1983</v>
          </cell>
          <cell r="H74">
            <v>1207.7422256469727</v>
          </cell>
          <cell r="I74">
            <v>5973</v>
          </cell>
          <cell r="J74" t="str">
            <v>Gas htstove</v>
          </cell>
          <cell r="K74" t="str">
            <v/>
          </cell>
          <cell r="L74">
            <v>792.63153076171875</v>
          </cell>
          <cell r="M74">
            <v>5058.958984375</v>
          </cell>
          <cell r="N74">
            <v>5618.7694342623072</v>
          </cell>
        </row>
        <row r="75">
          <cell r="A75">
            <v>10411</v>
          </cell>
          <cell r="B75">
            <v>1150.8789999999999</v>
          </cell>
          <cell r="C75" t="str">
            <v>WA</v>
          </cell>
          <cell r="D75" t="str">
            <v>Cowlitz</v>
          </cell>
          <cell r="E75">
            <v>1</v>
          </cell>
          <cell r="F75">
            <v>1</v>
          </cell>
          <cell r="G75">
            <v>1076</v>
          </cell>
          <cell r="H75">
            <v>225.71056747436523</v>
          </cell>
          <cell r="I75">
            <v>3874</v>
          </cell>
          <cell r="J75" t="str">
            <v>Electric baseboard</v>
          </cell>
          <cell r="K75" t="str">
            <v/>
          </cell>
          <cell r="L75">
            <v>4364.5556640625</v>
          </cell>
          <cell r="M75">
            <v>13414.814453125</v>
          </cell>
          <cell r="N75">
            <v>14210.909370124236</v>
          </cell>
        </row>
        <row r="76">
          <cell r="A76">
            <v>10413</v>
          </cell>
          <cell r="B76">
            <v>1524.7619999999999</v>
          </cell>
          <cell r="C76" t="str">
            <v>WA</v>
          </cell>
          <cell r="D76" t="str">
            <v>King</v>
          </cell>
          <cell r="E76">
            <v>1</v>
          </cell>
          <cell r="F76">
            <v>1</v>
          </cell>
          <cell r="G76">
            <v>925</v>
          </cell>
          <cell r="H76">
            <v>716.09906578063965</v>
          </cell>
          <cell r="I76">
            <v>3461</v>
          </cell>
          <cell r="J76" t="str">
            <v>Oil faf</v>
          </cell>
          <cell r="K76" t="str">
            <v/>
          </cell>
          <cell r="L76">
            <v>4289</v>
          </cell>
          <cell r="M76">
            <v>9460.11328125</v>
          </cell>
          <cell r="N76">
            <v>9578.581591540209</v>
          </cell>
        </row>
        <row r="77">
          <cell r="A77">
            <v>10421</v>
          </cell>
          <cell r="B77">
            <v>1464.694</v>
          </cell>
          <cell r="C77" t="str">
            <v>WA</v>
          </cell>
          <cell r="D77" t="str">
            <v>Pierce</v>
          </cell>
          <cell r="E77">
            <v>1</v>
          </cell>
          <cell r="F77">
            <v>1</v>
          </cell>
          <cell r="G77">
            <v>1218</v>
          </cell>
          <cell r="H77">
            <v>325.59320449829102</v>
          </cell>
          <cell r="I77">
            <v>3056</v>
          </cell>
          <cell r="J77" t="str">
            <v>Electric baseboard</v>
          </cell>
          <cell r="K77" t="str">
            <v>Gas faf</v>
          </cell>
          <cell r="L77">
            <v>4517.10009765625</v>
          </cell>
          <cell r="M77">
            <v>14391.4140625</v>
          </cell>
          <cell r="N77">
            <v>15559.867181949649</v>
          </cell>
        </row>
        <row r="78">
          <cell r="A78">
            <v>10425</v>
          </cell>
          <cell r="B78">
            <v>4956.4930000000004</v>
          </cell>
          <cell r="C78" t="str">
            <v>WA</v>
          </cell>
          <cell r="D78" t="str">
            <v>King</v>
          </cell>
          <cell r="E78">
            <v>1</v>
          </cell>
          <cell r="F78">
            <v>1</v>
          </cell>
          <cell r="G78">
            <v>3230</v>
          </cell>
          <cell r="H78">
            <v>590.57522583007812</v>
          </cell>
          <cell r="I78">
            <v>7606</v>
          </cell>
          <cell r="J78" t="str">
            <v>Gas faf</v>
          </cell>
          <cell r="K78" t="str">
            <v xml:space="preserve">Wood htstove AND Gas htstove AND </v>
          </cell>
          <cell r="L78">
            <v>181.77632141113281</v>
          </cell>
          <cell r="M78">
            <v>6550.677734375</v>
          </cell>
          <cell r="N78">
            <v>6835.5140444550188</v>
          </cell>
        </row>
        <row r="79">
          <cell r="A79">
            <v>10430</v>
          </cell>
          <cell r="B79">
            <v>1464.694</v>
          </cell>
          <cell r="C79" t="str">
            <v>WA</v>
          </cell>
          <cell r="D79" t="str">
            <v>Pierce</v>
          </cell>
          <cell r="E79">
            <v>1</v>
          </cell>
          <cell r="F79">
            <v>1</v>
          </cell>
          <cell r="G79">
            <v>1868</v>
          </cell>
          <cell r="H79">
            <v>644.21894073486328</v>
          </cell>
          <cell r="I79">
            <v>6119</v>
          </cell>
          <cell r="J79" t="str">
            <v>Electric baseboard</v>
          </cell>
          <cell r="K79" t="str">
            <v>Gas htstove</v>
          </cell>
          <cell r="L79">
            <v>12452.1181640625</v>
          </cell>
          <cell r="M79">
            <v>23738.765625</v>
          </cell>
          <cell r="N79">
            <v>26897.6658772669</v>
          </cell>
        </row>
        <row r="80">
          <cell r="A80">
            <v>10435</v>
          </cell>
          <cell r="B80">
            <v>1524.7619999999999</v>
          </cell>
          <cell r="C80" t="str">
            <v>WA</v>
          </cell>
          <cell r="D80" t="str">
            <v>King</v>
          </cell>
          <cell r="E80">
            <v>1</v>
          </cell>
          <cell r="F80">
            <v>1</v>
          </cell>
          <cell r="G80">
            <v>2294</v>
          </cell>
          <cell r="H80">
            <v>813.88997268676758</v>
          </cell>
          <cell r="I80">
            <v>5612</v>
          </cell>
          <cell r="J80" t="str">
            <v>Gas faf</v>
          </cell>
          <cell r="K80" t="str">
            <v xml:space="preserve">Wood htstove AND Wood htstove AND </v>
          </cell>
          <cell r="L80">
            <v>1816.15576171875</v>
          </cell>
          <cell r="M80">
            <v>10992.826171875</v>
          </cell>
          <cell r="N80">
            <v>11414.284855997848</v>
          </cell>
        </row>
        <row r="81">
          <cell r="A81">
            <v>10459</v>
          </cell>
          <cell r="B81">
            <v>1524.7619999999999</v>
          </cell>
          <cell r="C81" t="str">
            <v>WA</v>
          </cell>
          <cell r="D81" t="str">
            <v>King</v>
          </cell>
          <cell r="E81">
            <v>1</v>
          </cell>
          <cell r="F81">
            <v>1</v>
          </cell>
          <cell r="G81">
            <v>1750</v>
          </cell>
          <cell r="H81">
            <v>532.38985061645508</v>
          </cell>
          <cell r="I81">
            <v>5457</v>
          </cell>
          <cell r="J81" t="str">
            <v>Gas faf</v>
          </cell>
          <cell r="K81" t="str">
            <v>Electric pluginheater</v>
          </cell>
          <cell r="L81">
            <v>2166.171142578125</v>
          </cell>
          <cell r="M81">
            <v>7671.205078125</v>
          </cell>
          <cell r="N81">
            <v>7733.1200680902857</v>
          </cell>
        </row>
        <row r="82">
          <cell r="A82">
            <v>10462</v>
          </cell>
          <cell r="B82">
            <v>1524.7619999999999</v>
          </cell>
          <cell r="C82" t="str">
            <v>WA</v>
          </cell>
          <cell r="D82" t="str">
            <v>King</v>
          </cell>
          <cell r="E82">
            <v>1</v>
          </cell>
          <cell r="F82">
            <v>1</v>
          </cell>
          <cell r="G82">
            <v>2445</v>
          </cell>
          <cell r="H82">
            <v>439.5892448425293</v>
          </cell>
          <cell r="I82">
            <v>5414</v>
          </cell>
          <cell r="J82" t="str">
            <v>Gas faf</v>
          </cell>
          <cell r="K82" t="str">
            <v>Gas htstove</v>
          </cell>
          <cell r="L82">
            <v>758.8221435546875</v>
          </cell>
          <cell r="M82">
            <v>4296.80908203125</v>
          </cell>
          <cell r="N82">
            <v>4351.1853530790149</v>
          </cell>
        </row>
        <row r="83">
          <cell r="A83">
            <v>10466</v>
          </cell>
          <cell r="B83">
            <v>1464.694</v>
          </cell>
          <cell r="C83" t="str">
            <v>WA</v>
          </cell>
          <cell r="D83" t="str">
            <v>Pierce</v>
          </cell>
          <cell r="E83">
            <v>1</v>
          </cell>
          <cell r="F83">
            <v>1</v>
          </cell>
          <cell r="G83">
            <v>1066</v>
          </cell>
          <cell r="H83">
            <v>744.78000640869141</v>
          </cell>
          <cell r="I83">
            <v>3500</v>
          </cell>
          <cell r="J83" t="str">
            <v>Electric baseboard</v>
          </cell>
          <cell r="K83" t="str">
            <v/>
          </cell>
          <cell r="L83">
            <v>5331.24169921875</v>
          </cell>
          <cell r="M83">
            <v>10729.4169921875</v>
          </cell>
          <cell r="N83">
            <v>12825.590475184508</v>
          </cell>
        </row>
        <row r="84">
          <cell r="A84">
            <v>10476</v>
          </cell>
          <cell r="B84">
            <v>4956.4930000000004</v>
          </cell>
          <cell r="C84" t="str">
            <v>WA</v>
          </cell>
          <cell r="D84" t="str">
            <v>King</v>
          </cell>
          <cell r="E84">
            <v>1</v>
          </cell>
          <cell r="F84">
            <v>1</v>
          </cell>
          <cell r="G84">
            <v>2012</v>
          </cell>
          <cell r="H84">
            <v>0</v>
          </cell>
          <cell r="I84">
            <v>6056</v>
          </cell>
          <cell r="J84" t="str">
            <v>Gas boiler</v>
          </cell>
          <cell r="K84" t="str">
            <v/>
          </cell>
          <cell r="L84">
            <v>457.99609375</v>
          </cell>
          <cell r="M84">
            <v>2897.359375</v>
          </cell>
          <cell r="N84">
            <v>2910.6227090356915</v>
          </cell>
        </row>
        <row r="85">
          <cell r="A85">
            <v>10486</v>
          </cell>
          <cell r="B85">
            <v>6932.7380000000003</v>
          </cell>
          <cell r="C85" t="str">
            <v>OR</v>
          </cell>
          <cell r="D85" t="str">
            <v>Multnomah</v>
          </cell>
          <cell r="E85">
            <v>2</v>
          </cell>
          <cell r="F85">
            <v>1</v>
          </cell>
          <cell r="G85">
            <v>1200</v>
          </cell>
          <cell r="H85">
            <v>0</v>
          </cell>
          <cell r="I85">
            <v>3146</v>
          </cell>
          <cell r="J85" t="str">
            <v>Oil faf</v>
          </cell>
          <cell r="K85" t="str">
            <v>Electric baseboard</v>
          </cell>
          <cell r="L85">
            <v>3016.9580078125</v>
          </cell>
          <cell r="M85">
            <v>16806.3046875</v>
          </cell>
          <cell r="N85">
            <v>16945.604212020444</v>
          </cell>
        </row>
        <row r="86">
          <cell r="A86">
            <v>10490</v>
          </cell>
          <cell r="B86">
            <v>4956.4930000000004</v>
          </cell>
          <cell r="C86" t="str">
            <v>WA</v>
          </cell>
          <cell r="D86" t="str">
            <v>Whatcom</v>
          </cell>
          <cell r="E86">
            <v>1</v>
          </cell>
          <cell r="F86">
            <v>1</v>
          </cell>
          <cell r="G86">
            <v>2396</v>
          </cell>
          <cell r="H86">
            <v>432.85000228881836</v>
          </cell>
          <cell r="I86">
            <v>4887</v>
          </cell>
          <cell r="J86" t="str">
            <v>Gas faf</v>
          </cell>
          <cell r="K86" t="str">
            <v>Wood htstove</v>
          </cell>
          <cell r="L86">
            <v>5650.42138671875</v>
          </cell>
          <cell r="M86">
            <v>8839.556640625</v>
          </cell>
          <cell r="N86">
            <v>8546.0439775812993</v>
          </cell>
        </row>
        <row r="87">
          <cell r="A87">
            <v>10491</v>
          </cell>
          <cell r="B87">
            <v>1464.694</v>
          </cell>
          <cell r="C87" t="str">
            <v>WA</v>
          </cell>
          <cell r="D87" t="str">
            <v>Pierce</v>
          </cell>
          <cell r="E87">
            <v>1</v>
          </cell>
          <cell r="F87">
            <v>1</v>
          </cell>
          <cell r="G87">
            <v>1515</v>
          </cell>
          <cell r="H87">
            <v>670.17095947265625</v>
          </cell>
          <cell r="I87">
            <v>3570</v>
          </cell>
          <cell r="J87" t="str">
            <v>Oil faf</v>
          </cell>
          <cell r="K87" t="str">
            <v/>
          </cell>
          <cell r="L87">
            <v>1044.7540283203125</v>
          </cell>
          <cell r="M87">
            <v>6317.9130859375</v>
          </cell>
          <cell r="N87">
            <v>6858.3629307928077</v>
          </cell>
        </row>
        <row r="88">
          <cell r="A88">
            <v>10493</v>
          </cell>
          <cell r="B88">
            <v>1524.7619999999999</v>
          </cell>
          <cell r="C88" t="str">
            <v>WA</v>
          </cell>
          <cell r="D88" t="str">
            <v>King</v>
          </cell>
          <cell r="E88">
            <v>1</v>
          </cell>
          <cell r="F88">
            <v>1</v>
          </cell>
          <cell r="G88">
            <v>2424</v>
          </cell>
          <cell r="H88">
            <v>1296.339958190918</v>
          </cell>
          <cell r="I88">
            <v>5564</v>
          </cell>
          <cell r="J88" t="str">
            <v>Gas faf</v>
          </cell>
          <cell r="K88" t="str">
            <v xml:space="preserve">Wood fireplace AND Gas htstove AND </v>
          </cell>
          <cell r="L88">
            <v>779.63751220703125</v>
          </cell>
          <cell r="M88">
            <v>6094.33447265625</v>
          </cell>
          <cell r="N88">
            <v>6134.8095316086692</v>
          </cell>
        </row>
        <row r="89">
          <cell r="A89">
            <v>10496</v>
          </cell>
          <cell r="B89">
            <v>1150.8789999999999</v>
          </cell>
          <cell r="C89" t="str">
            <v>WA</v>
          </cell>
          <cell r="D89" t="str">
            <v>Cowlitz</v>
          </cell>
          <cell r="E89">
            <v>1</v>
          </cell>
          <cell r="F89">
            <v>1</v>
          </cell>
          <cell r="G89">
            <v>1112</v>
          </cell>
          <cell r="H89">
            <v>360.33532905578613</v>
          </cell>
          <cell r="I89">
            <v>3707</v>
          </cell>
          <cell r="J89" t="str">
            <v>Electric baseboard</v>
          </cell>
          <cell r="K89" t="str">
            <v/>
          </cell>
          <cell r="L89">
            <v>10918.90234375</v>
          </cell>
          <cell r="M89">
            <v>18689.193359375</v>
          </cell>
          <cell r="N89">
            <v>19668.229671637469</v>
          </cell>
        </row>
        <row r="90">
          <cell r="A90">
            <v>10510</v>
          </cell>
          <cell r="B90">
            <v>1464.694</v>
          </cell>
          <cell r="C90" t="str">
            <v>WA</v>
          </cell>
          <cell r="D90" t="str">
            <v>Pierce</v>
          </cell>
          <cell r="E90">
            <v>1</v>
          </cell>
          <cell r="F90">
            <v>1</v>
          </cell>
          <cell r="G90">
            <v>2072</v>
          </cell>
          <cell r="H90">
            <v>564.4480094909668</v>
          </cell>
          <cell r="I90">
            <v>4662</v>
          </cell>
          <cell r="J90" t="str">
            <v>Gas faf</v>
          </cell>
          <cell r="K90" t="str">
            <v/>
          </cell>
          <cell r="L90">
            <v>0</v>
          </cell>
          <cell r="M90">
            <v>30623.806640625</v>
          </cell>
          <cell r="N90">
            <v>29440.266942189872</v>
          </cell>
        </row>
        <row r="91">
          <cell r="A91">
            <v>10514</v>
          </cell>
          <cell r="B91">
            <v>1524.7619999999999</v>
          </cell>
          <cell r="C91" t="str">
            <v>WA</v>
          </cell>
          <cell r="D91" t="str">
            <v>King</v>
          </cell>
          <cell r="E91">
            <v>1</v>
          </cell>
          <cell r="F91">
            <v>1</v>
          </cell>
          <cell r="G91">
            <v>1053</v>
          </cell>
          <cell r="H91">
            <v>874.56353378295898</v>
          </cell>
          <cell r="I91">
            <v>3218</v>
          </cell>
          <cell r="J91" t="str">
            <v>Gas faf</v>
          </cell>
          <cell r="K91" t="str">
            <v/>
          </cell>
          <cell r="L91">
            <v>1229.730224609375</v>
          </cell>
          <cell r="M91">
            <v>4105.36328125</v>
          </cell>
          <cell r="N91">
            <v>4199.7322181434583</v>
          </cell>
        </row>
        <row r="92">
          <cell r="A92">
            <v>10516</v>
          </cell>
          <cell r="B92">
            <v>6932.7380000000003</v>
          </cell>
          <cell r="C92" t="str">
            <v>OR</v>
          </cell>
          <cell r="D92" t="str">
            <v>Clackamas</v>
          </cell>
          <cell r="E92">
            <v>2</v>
          </cell>
          <cell r="F92">
            <v>1</v>
          </cell>
          <cell r="G92">
            <v>1080</v>
          </cell>
          <cell r="H92">
            <v>437.10265350341797</v>
          </cell>
          <cell r="I92">
            <v>4156</v>
          </cell>
          <cell r="J92" t="str">
            <v>Gas faf</v>
          </cell>
          <cell r="K92" t="str">
            <v>Wood htstove</v>
          </cell>
          <cell r="L92">
            <v>1349.6669921875</v>
          </cell>
          <cell r="M92">
            <v>8650.1455078125</v>
          </cell>
          <cell r="N92">
            <v>9330.923206406429</v>
          </cell>
        </row>
        <row r="93">
          <cell r="A93">
            <v>10518</v>
          </cell>
          <cell r="B93">
            <v>4956.4930000000004</v>
          </cell>
          <cell r="C93" t="str">
            <v>WA</v>
          </cell>
          <cell r="D93" t="str">
            <v>King</v>
          </cell>
          <cell r="E93">
            <v>1</v>
          </cell>
          <cell r="F93">
            <v>1</v>
          </cell>
          <cell r="G93">
            <v>2680</v>
          </cell>
          <cell r="H93">
            <v>724.74999237060547</v>
          </cell>
          <cell r="I93">
            <v>6161</v>
          </cell>
          <cell r="J93" t="str">
            <v>Gas faf</v>
          </cell>
          <cell r="K93" t="str">
            <v xml:space="preserve">Wood fireplace AND Wood htstove AND Electric pluginheater AND Electric pluginheater AND </v>
          </cell>
          <cell r="L93">
            <v>941.3223876953125</v>
          </cell>
          <cell r="M93">
            <v>16527.11328125</v>
          </cell>
          <cell r="N93">
            <v>16607.547125860921</v>
          </cell>
        </row>
        <row r="94">
          <cell r="A94">
            <v>10525</v>
          </cell>
          <cell r="B94">
            <v>1464.694</v>
          </cell>
          <cell r="C94" t="str">
            <v>WA</v>
          </cell>
          <cell r="D94" t="str">
            <v>Pierce</v>
          </cell>
          <cell r="E94">
            <v>1</v>
          </cell>
          <cell r="F94">
            <v>1</v>
          </cell>
          <cell r="G94">
            <v>1116</v>
          </cell>
          <cell r="H94">
            <v>385.55653953552246</v>
          </cell>
          <cell r="I94">
            <v>2986</v>
          </cell>
          <cell r="J94" t="str">
            <v>Electric faf</v>
          </cell>
          <cell r="K94" t="str">
            <v/>
          </cell>
          <cell r="L94">
            <v>11767.29296875</v>
          </cell>
          <cell r="M94">
            <v>21117.896484375</v>
          </cell>
          <cell r="N94">
            <v>24376.882435450661</v>
          </cell>
        </row>
        <row r="95">
          <cell r="A95">
            <v>10537</v>
          </cell>
          <cell r="B95">
            <v>4956.4930000000004</v>
          </cell>
          <cell r="C95" t="str">
            <v>WA</v>
          </cell>
          <cell r="D95" t="str">
            <v>Island</v>
          </cell>
          <cell r="E95">
            <v>1</v>
          </cell>
          <cell r="F95">
            <v>1</v>
          </cell>
          <cell r="G95">
            <v>2463</v>
          </cell>
          <cell r="H95">
            <v>758.79856872558594</v>
          </cell>
          <cell r="I95">
            <v>7604</v>
          </cell>
          <cell r="J95" t="str">
            <v>Electric baseboard</v>
          </cell>
          <cell r="K95" t="str">
            <v xml:space="preserve">Wood htstove AND Wood htstove AND </v>
          </cell>
          <cell r="L95">
            <v>7300.0810546875</v>
          </cell>
          <cell r="M95">
            <v>18686.880859375</v>
          </cell>
          <cell r="N95">
            <v>20864.810610656648</v>
          </cell>
        </row>
        <row r="96">
          <cell r="A96">
            <v>10540</v>
          </cell>
          <cell r="B96">
            <v>6932.7380000000003</v>
          </cell>
          <cell r="C96" t="str">
            <v>OR</v>
          </cell>
          <cell r="D96" t="str">
            <v>Marion</v>
          </cell>
          <cell r="E96">
            <v>1</v>
          </cell>
          <cell r="F96">
            <v>1</v>
          </cell>
          <cell r="G96">
            <v>2100</v>
          </cell>
          <cell r="H96">
            <v>697.09634399414062</v>
          </cell>
          <cell r="I96">
            <v>6315</v>
          </cell>
          <cell r="J96" t="str">
            <v>Electric dhp</v>
          </cell>
          <cell r="K96" t="str">
            <v>Electric baseboard</v>
          </cell>
          <cell r="L96">
            <v>5082.2568359375</v>
          </cell>
          <cell r="M96">
            <v>7375.3525390625</v>
          </cell>
          <cell r="N96">
            <v>7234.3929814157491</v>
          </cell>
        </row>
        <row r="97">
          <cell r="A97">
            <v>10551</v>
          </cell>
          <cell r="B97">
            <v>1524.7619999999999</v>
          </cell>
          <cell r="C97" t="str">
            <v>WA</v>
          </cell>
          <cell r="D97" t="str">
            <v>King</v>
          </cell>
          <cell r="E97">
            <v>1</v>
          </cell>
          <cell r="F97">
            <v>1</v>
          </cell>
          <cell r="G97">
            <v>2275</v>
          </cell>
          <cell r="H97">
            <v>603.43594360351562</v>
          </cell>
          <cell r="I97">
            <v>5002</v>
          </cell>
          <cell r="J97" t="str">
            <v>Gas faf</v>
          </cell>
          <cell r="K97" t="str">
            <v/>
          </cell>
          <cell r="L97">
            <v>1085.3529052734375</v>
          </cell>
          <cell r="M97">
            <v>7574.04150390625</v>
          </cell>
          <cell r="N97">
            <v>7601.9260024023979</v>
          </cell>
        </row>
        <row r="98">
          <cell r="A98">
            <v>10552</v>
          </cell>
          <cell r="B98">
            <v>1464.694</v>
          </cell>
          <cell r="C98" t="str">
            <v>WA</v>
          </cell>
          <cell r="D98" t="str">
            <v>Pierce</v>
          </cell>
          <cell r="E98">
            <v>1</v>
          </cell>
          <cell r="F98">
            <v>1</v>
          </cell>
          <cell r="G98">
            <v>2845</v>
          </cell>
          <cell r="H98">
            <v>602.53501129150391</v>
          </cell>
          <cell r="I98">
            <v>4607</v>
          </cell>
          <cell r="J98" t="str">
            <v>Electric heatpump</v>
          </cell>
          <cell r="K98" t="str">
            <v/>
          </cell>
          <cell r="L98">
            <v>4597.810546875</v>
          </cell>
          <cell r="M98">
            <v>7542.27392578125</v>
          </cell>
          <cell r="N98">
            <v>7835.7356636556524</v>
          </cell>
        </row>
        <row r="99">
          <cell r="A99">
            <v>10557</v>
          </cell>
          <cell r="B99">
            <v>1524.7619999999999</v>
          </cell>
          <cell r="C99" t="str">
            <v>WA</v>
          </cell>
          <cell r="D99" t="str">
            <v>King</v>
          </cell>
          <cell r="E99">
            <v>1</v>
          </cell>
          <cell r="F99">
            <v>1</v>
          </cell>
          <cell r="G99">
            <v>2376</v>
          </cell>
          <cell r="H99">
            <v>1589.4399719238281</v>
          </cell>
          <cell r="I99">
            <v>4954</v>
          </cell>
          <cell r="J99" t="str">
            <v>Gas boiler</v>
          </cell>
          <cell r="K99" t="str">
            <v xml:space="preserve">Wood fireplace AND Electric pluginheater AND </v>
          </cell>
          <cell r="L99">
            <v>1458.013671875</v>
          </cell>
          <cell r="M99">
            <v>6557.08935546875</v>
          </cell>
          <cell r="N99">
            <v>6724.1692266847567</v>
          </cell>
        </row>
        <row r="100">
          <cell r="A100">
            <v>10561</v>
          </cell>
          <cell r="B100">
            <v>2003.7159999999999</v>
          </cell>
          <cell r="C100" t="str">
            <v>WA</v>
          </cell>
          <cell r="D100" t="str">
            <v>Snohomish</v>
          </cell>
          <cell r="E100">
            <v>1</v>
          </cell>
          <cell r="F100">
            <v>1</v>
          </cell>
          <cell r="G100">
            <v>940</v>
          </cell>
          <cell r="H100">
            <v>0</v>
          </cell>
          <cell r="I100">
            <v>2832</v>
          </cell>
          <cell r="J100" t="str">
            <v>Electric baseboard</v>
          </cell>
          <cell r="K100" t="str">
            <v/>
          </cell>
          <cell r="L100">
            <v>2346.42529296875</v>
          </cell>
          <cell r="M100">
            <v>7414.73779296875</v>
          </cell>
          <cell r="N100">
            <v>7644.7104790433614</v>
          </cell>
        </row>
        <row r="101">
          <cell r="A101">
            <v>10565</v>
          </cell>
          <cell r="B101">
            <v>2003.7159999999999</v>
          </cell>
          <cell r="C101" t="str">
            <v>WA</v>
          </cell>
          <cell r="D101" t="str">
            <v>Snohomish</v>
          </cell>
          <cell r="E101">
            <v>1</v>
          </cell>
          <cell r="F101">
            <v>1</v>
          </cell>
          <cell r="G101">
            <v>2309</v>
          </cell>
          <cell r="H101">
            <v>738.53815460205078</v>
          </cell>
          <cell r="I101">
            <v>7611</v>
          </cell>
          <cell r="J101" t="str">
            <v>Gas faf</v>
          </cell>
          <cell r="K101" t="str">
            <v/>
          </cell>
          <cell r="L101">
            <v>3274.231689453125</v>
          </cell>
          <cell r="M101">
            <v>11926.5107421875</v>
          </cell>
          <cell r="N101">
            <v>11991.45604569488</v>
          </cell>
        </row>
        <row r="102">
          <cell r="A102">
            <v>10567</v>
          </cell>
          <cell r="B102">
            <v>2003.7159999999999</v>
          </cell>
          <cell r="C102" t="str">
            <v>WA</v>
          </cell>
          <cell r="D102" t="str">
            <v>Snohomish</v>
          </cell>
          <cell r="E102">
            <v>1</v>
          </cell>
          <cell r="F102">
            <v>1</v>
          </cell>
          <cell r="G102">
            <v>2035</v>
          </cell>
          <cell r="H102">
            <v>512.69160461425781</v>
          </cell>
          <cell r="I102">
            <v>4640</v>
          </cell>
          <cell r="J102" t="str">
            <v>Electric baseboard</v>
          </cell>
          <cell r="K102" t="str">
            <v/>
          </cell>
          <cell r="L102">
            <v>5665.287109375</v>
          </cell>
          <cell r="M102">
            <v>21829.876953125</v>
          </cell>
          <cell r="N102">
            <v>22011.586182265652</v>
          </cell>
        </row>
        <row r="103">
          <cell r="A103">
            <v>10579</v>
          </cell>
          <cell r="B103">
            <v>6932.7380000000003</v>
          </cell>
          <cell r="C103" t="str">
            <v>OR</v>
          </cell>
          <cell r="D103" t="str">
            <v>Washington</v>
          </cell>
          <cell r="E103">
            <v>1</v>
          </cell>
          <cell r="F103">
            <v>1</v>
          </cell>
          <cell r="G103">
            <v>1600</v>
          </cell>
          <cell r="H103">
            <v>775.57999420166016</v>
          </cell>
          <cell r="I103">
            <v>4022</v>
          </cell>
          <cell r="J103" t="str">
            <v>Gas faf</v>
          </cell>
          <cell r="K103" t="str">
            <v/>
          </cell>
          <cell r="L103">
            <v>746.83868408203125</v>
          </cell>
          <cell r="M103">
            <v>7114.86572265625</v>
          </cell>
          <cell r="N103">
            <v>7280.7391057776013</v>
          </cell>
        </row>
        <row r="104">
          <cell r="A104">
            <v>10580</v>
          </cell>
          <cell r="B104">
            <v>1524.7619999999999</v>
          </cell>
          <cell r="C104" t="str">
            <v>WA</v>
          </cell>
          <cell r="D104" t="str">
            <v>King</v>
          </cell>
          <cell r="E104">
            <v>1</v>
          </cell>
          <cell r="F104">
            <v>1</v>
          </cell>
          <cell r="G104">
            <v>1675</v>
          </cell>
          <cell r="H104">
            <v>630.78974914550781</v>
          </cell>
          <cell r="I104">
            <v>4631</v>
          </cell>
          <cell r="J104" t="str">
            <v>Electric heatpump</v>
          </cell>
          <cell r="K104" t="str">
            <v>Electric pluginheater</v>
          </cell>
          <cell r="L104">
            <v>3071.8984375</v>
          </cell>
          <cell r="M104">
            <v>7473.23828125</v>
          </cell>
          <cell r="N104">
            <v>7545.706596334353</v>
          </cell>
        </row>
        <row r="105">
          <cell r="A105">
            <v>10585</v>
          </cell>
          <cell r="B105">
            <v>2003.7159999999999</v>
          </cell>
          <cell r="C105" t="str">
            <v>WA</v>
          </cell>
          <cell r="D105" t="str">
            <v>Snohomish</v>
          </cell>
          <cell r="E105">
            <v>1</v>
          </cell>
          <cell r="F105">
            <v>1</v>
          </cell>
          <cell r="G105">
            <v>1577</v>
          </cell>
          <cell r="H105">
            <v>455.80952453613281</v>
          </cell>
          <cell r="I105">
            <v>6289</v>
          </cell>
          <cell r="J105" t="str">
            <v>Electric faf</v>
          </cell>
          <cell r="K105" t="str">
            <v/>
          </cell>
          <cell r="L105">
            <v>12153.5439453125</v>
          </cell>
          <cell r="M105">
            <v>18780.994140625</v>
          </cell>
          <cell r="N105">
            <v>19202.785938620822</v>
          </cell>
        </row>
        <row r="106">
          <cell r="A106">
            <v>10595</v>
          </cell>
          <cell r="B106">
            <v>1524.7619999999999</v>
          </cell>
          <cell r="C106" t="str">
            <v>WA</v>
          </cell>
          <cell r="D106" t="str">
            <v>King</v>
          </cell>
          <cell r="E106">
            <v>1</v>
          </cell>
          <cell r="F106">
            <v>1</v>
          </cell>
          <cell r="G106">
            <v>1560</v>
          </cell>
          <cell r="H106">
            <v>996.02900695800781</v>
          </cell>
          <cell r="I106">
            <v>4339</v>
          </cell>
          <cell r="J106" t="str">
            <v>Gas faf</v>
          </cell>
          <cell r="K106" t="str">
            <v>Electric pluginheater</v>
          </cell>
          <cell r="L106">
            <v>1146.95703125</v>
          </cell>
          <cell r="M106">
            <v>5880.294921875</v>
          </cell>
          <cell r="N106">
            <v>5904.2761089250989</v>
          </cell>
        </row>
        <row r="107">
          <cell r="A107">
            <v>10605</v>
          </cell>
          <cell r="B107">
            <v>2003.7159999999999</v>
          </cell>
          <cell r="C107" t="str">
            <v>WA</v>
          </cell>
          <cell r="D107" t="str">
            <v>Snohomish</v>
          </cell>
          <cell r="E107">
            <v>1</v>
          </cell>
          <cell r="F107">
            <v>1</v>
          </cell>
          <cell r="G107">
            <v>2365</v>
          </cell>
          <cell r="H107">
            <v>467.12499237060547</v>
          </cell>
          <cell r="I107">
            <v>4841</v>
          </cell>
          <cell r="J107" t="str">
            <v>Gas faf</v>
          </cell>
          <cell r="K107" t="str">
            <v>Wood htstove</v>
          </cell>
          <cell r="L107">
            <v>3525.5224609375</v>
          </cell>
          <cell r="M107">
            <v>10667.833984375</v>
          </cell>
          <cell r="N107">
            <v>10868.224730786562</v>
          </cell>
        </row>
        <row r="108">
          <cell r="A108">
            <v>10612</v>
          </cell>
          <cell r="B108">
            <v>6932.7380000000003</v>
          </cell>
          <cell r="C108" t="str">
            <v>OR</v>
          </cell>
          <cell r="D108" t="str">
            <v>Yamhill</v>
          </cell>
          <cell r="E108">
            <v>1</v>
          </cell>
          <cell r="F108">
            <v>1</v>
          </cell>
          <cell r="G108">
            <v>1748</v>
          </cell>
          <cell r="H108">
            <v>440.07512283325195</v>
          </cell>
          <cell r="I108">
            <v>5181</v>
          </cell>
          <cell r="J108" t="str">
            <v>Electric heatpump</v>
          </cell>
          <cell r="K108" t="str">
            <v/>
          </cell>
          <cell r="L108">
            <v>5244.87451171875</v>
          </cell>
          <cell r="M108">
            <v>23586.4453125</v>
          </cell>
          <cell r="N108">
            <v>25488.187299253012</v>
          </cell>
        </row>
        <row r="109">
          <cell r="A109">
            <v>10627</v>
          </cell>
          <cell r="B109">
            <v>6932.7380000000003</v>
          </cell>
          <cell r="C109" t="str">
            <v>OR</v>
          </cell>
          <cell r="D109" t="str">
            <v>Washington</v>
          </cell>
          <cell r="E109">
            <v>1</v>
          </cell>
          <cell r="F109">
            <v>1</v>
          </cell>
          <cell r="G109">
            <v>2763</v>
          </cell>
          <cell r="H109">
            <v>479.98250961303711</v>
          </cell>
          <cell r="I109">
            <v>5913</v>
          </cell>
          <cell r="J109" t="str">
            <v>Gas faf</v>
          </cell>
          <cell r="K109" t="str">
            <v>Wood fireplace</v>
          </cell>
          <cell r="L109">
            <v>1498.447021484375</v>
          </cell>
          <cell r="M109">
            <v>6927.53857421875</v>
          </cell>
          <cell r="N109">
            <v>7004.588651162434</v>
          </cell>
        </row>
        <row r="110">
          <cell r="A110">
            <v>10629</v>
          </cell>
          <cell r="B110">
            <v>4956.4930000000004</v>
          </cell>
          <cell r="C110" t="str">
            <v>WA</v>
          </cell>
          <cell r="D110" t="str">
            <v>King</v>
          </cell>
          <cell r="E110">
            <v>1</v>
          </cell>
          <cell r="F110">
            <v>1</v>
          </cell>
          <cell r="G110">
            <v>1890</v>
          </cell>
          <cell r="H110">
            <v>756.14862060546875</v>
          </cell>
          <cell r="I110">
            <v>5485</v>
          </cell>
          <cell r="J110" t="str">
            <v>Gas faf</v>
          </cell>
          <cell r="K110" t="str">
            <v/>
          </cell>
          <cell r="L110">
            <v>460.67050170898437</v>
          </cell>
          <cell r="M110">
            <v>11509.2900390625</v>
          </cell>
          <cell r="N110">
            <v>11788.264578917184</v>
          </cell>
        </row>
        <row r="111">
          <cell r="A111">
            <v>10630</v>
          </cell>
          <cell r="B111">
            <v>4956.4930000000004</v>
          </cell>
          <cell r="C111" t="str">
            <v>WA</v>
          </cell>
          <cell r="D111" t="str">
            <v>Kitsap</v>
          </cell>
          <cell r="E111">
            <v>1</v>
          </cell>
          <cell r="F111">
            <v>1</v>
          </cell>
          <cell r="G111">
            <v>2691</v>
          </cell>
          <cell r="H111">
            <v>768.14922332763672</v>
          </cell>
          <cell r="I111">
            <v>6217</v>
          </cell>
          <cell r="J111" t="str">
            <v>Oil faf</v>
          </cell>
          <cell r="K111" t="str">
            <v>Wood htstove</v>
          </cell>
          <cell r="L111">
            <v>1380.6055908203125</v>
          </cell>
          <cell r="M111">
            <v>12901.283203125</v>
          </cell>
          <cell r="N111">
            <v>13140.98285501576</v>
          </cell>
        </row>
        <row r="112">
          <cell r="A112">
            <v>10636</v>
          </cell>
          <cell r="B112">
            <v>4956.4930000000004</v>
          </cell>
          <cell r="C112" t="str">
            <v>WA</v>
          </cell>
          <cell r="D112" t="str">
            <v>Thurston</v>
          </cell>
          <cell r="E112">
            <v>1</v>
          </cell>
          <cell r="F112">
            <v>1</v>
          </cell>
          <cell r="G112">
            <v>1167</v>
          </cell>
          <cell r="H112">
            <v>467.10000610351562</v>
          </cell>
          <cell r="I112">
            <v>3683</v>
          </cell>
          <cell r="J112" t="str">
            <v>Gas boiler</v>
          </cell>
          <cell r="K112" t="str">
            <v>Wood htstove</v>
          </cell>
          <cell r="L112">
            <v>752.0810546875</v>
          </cell>
          <cell r="M112">
            <v>6020.193359375</v>
          </cell>
          <cell r="N112">
            <v>6048.6495781078602</v>
          </cell>
        </row>
        <row r="113">
          <cell r="A113">
            <v>10637</v>
          </cell>
          <cell r="B113">
            <v>1188.027</v>
          </cell>
          <cell r="C113" t="str">
            <v>OR</v>
          </cell>
          <cell r="D113" t="str">
            <v>Lane</v>
          </cell>
          <cell r="E113">
            <v>1</v>
          </cell>
          <cell r="F113">
            <v>1</v>
          </cell>
          <cell r="G113">
            <v>1805</v>
          </cell>
          <cell r="H113">
            <v>349.03346633911133</v>
          </cell>
          <cell r="I113">
            <v>5488</v>
          </cell>
          <cell r="J113" t="str">
            <v>Electric heatpump</v>
          </cell>
          <cell r="K113" t="str">
            <v>Gas htstove</v>
          </cell>
          <cell r="L113">
            <v>3298.162841796875</v>
          </cell>
          <cell r="M113">
            <v>9243.96484375</v>
          </cell>
          <cell r="N113">
            <v>9512.5957004547799</v>
          </cell>
        </row>
        <row r="114">
          <cell r="A114">
            <v>10638</v>
          </cell>
          <cell r="B114">
            <v>1524.7619999999999</v>
          </cell>
          <cell r="C114" t="str">
            <v>WA</v>
          </cell>
          <cell r="D114" t="str">
            <v>King</v>
          </cell>
          <cell r="E114">
            <v>1</v>
          </cell>
          <cell r="F114">
            <v>1</v>
          </cell>
          <cell r="G114">
            <v>832</v>
          </cell>
          <cell r="H114">
            <v>0</v>
          </cell>
          <cell r="I114">
            <v>2807</v>
          </cell>
          <cell r="J114" t="str">
            <v>Electric baseboard</v>
          </cell>
          <cell r="K114" t="str">
            <v>Wood htstove</v>
          </cell>
          <cell r="L114">
            <v>7134.2734375</v>
          </cell>
          <cell r="M114">
            <v>14324.2373046875</v>
          </cell>
          <cell r="N114">
            <v>14876.206640531664</v>
          </cell>
        </row>
        <row r="115">
          <cell r="A115">
            <v>10649</v>
          </cell>
          <cell r="B115">
            <v>6932.7380000000003</v>
          </cell>
          <cell r="C115" t="str">
            <v>OR</v>
          </cell>
          <cell r="D115" t="str">
            <v>Clackamas</v>
          </cell>
          <cell r="E115">
            <v>2</v>
          </cell>
          <cell r="F115">
            <v>1</v>
          </cell>
          <cell r="G115">
            <v>1228</v>
          </cell>
          <cell r="H115">
            <v>528.53034973144531</v>
          </cell>
          <cell r="I115">
            <v>3939</v>
          </cell>
          <cell r="J115" t="str">
            <v>Gas faf</v>
          </cell>
          <cell r="K115" t="str">
            <v/>
          </cell>
          <cell r="L115">
            <v>943.80462646484375</v>
          </cell>
          <cell r="M115">
            <v>7304.4091796875</v>
          </cell>
          <cell r="N115">
            <v>7969.4939387389613</v>
          </cell>
        </row>
        <row r="116">
          <cell r="A116">
            <v>10657</v>
          </cell>
          <cell r="B116">
            <v>1524.7619999999999</v>
          </cell>
          <cell r="C116" t="str">
            <v>WA</v>
          </cell>
          <cell r="D116" t="str">
            <v>King</v>
          </cell>
          <cell r="E116">
            <v>1</v>
          </cell>
          <cell r="F116">
            <v>1</v>
          </cell>
          <cell r="G116">
            <v>2280</v>
          </cell>
          <cell r="H116">
            <v>665.89031219482422</v>
          </cell>
          <cell r="I116">
            <v>4582</v>
          </cell>
          <cell r="J116" t="str">
            <v>Gas faf</v>
          </cell>
          <cell r="K116" t="str">
            <v/>
          </cell>
          <cell r="L116">
            <v>2046.6722412109375</v>
          </cell>
          <cell r="M116">
            <v>8017.33544921875</v>
          </cell>
          <cell r="N116">
            <v>8001.6870930932973</v>
          </cell>
        </row>
        <row r="117">
          <cell r="A117">
            <v>10658</v>
          </cell>
          <cell r="B117">
            <v>1464.694</v>
          </cell>
          <cell r="C117" t="str">
            <v>WA</v>
          </cell>
          <cell r="D117" t="str">
            <v>Pierce</v>
          </cell>
          <cell r="E117">
            <v>1</v>
          </cell>
          <cell r="F117">
            <v>1</v>
          </cell>
          <cell r="G117">
            <v>1383</v>
          </cell>
          <cell r="H117">
            <v>420.52191162109375</v>
          </cell>
          <cell r="I117">
            <v>3563</v>
          </cell>
          <cell r="J117" t="str">
            <v>Gas faf</v>
          </cell>
          <cell r="K117" t="str">
            <v/>
          </cell>
          <cell r="L117">
            <v>435.6827392578125</v>
          </cell>
          <cell r="M117">
            <v>9311.0390625</v>
          </cell>
          <cell r="N117">
            <v>9599.4533048423218</v>
          </cell>
        </row>
        <row r="118">
          <cell r="A118">
            <v>10661</v>
          </cell>
          <cell r="B118">
            <v>1524.7619999999999</v>
          </cell>
          <cell r="C118" t="str">
            <v>WA</v>
          </cell>
          <cell r="D118" t="str">
            <v>King</v>
          </cell>
          <cell r="E118">
            <v>1</v>
          </cell>
          <cell r="F118">
            <v>1</v>
          </cell>
          <cell r="G118">
            <v>1325</v>
          </cell>
          <cell r="H118">
            <v>660.92085266113281</v>
          </cell>
          <cell r="I118">
            <v>4253</v>
          </cell>
          <cell r="J118" t="str">
            <v>Gas faf</v>
          </cell>
          <cell r="K118" t="str">
            <v/>
          </cell>
          <cell r="L118">
            <v>1403.7425537109375</v>
          </cell>
          <cell r="M118">
            <v>6754.24755859375</v>
          </cell>
          <cell r="N118">
            <v>6777.1897919741095</v>
          </cell>
        </row>
        <row r="119">
          <cell r="A119">
            <v>10664</v>
          </cell>
          <cell r="B119">
            <v>8264.9449999999997</v>
          </cell>
          <cell r="C119" t="str">
            <v>OR</v>
          </cell>
          <cell r="D119" t="str">
            <v>Multnomah</v>
          </cell>
          <cell r="E119">
            <v>2</v>
          </cell>
          <cell r="F119">
            <v>1</v>
          </cell>
          <cell r="G119">
            <v>2303</v>
          </cell>
          <cell r="H119">
            <v>1533.3000183105469</v>
          </cell>
          <cell r="I119">
            <v>5926</v>
          </cell>
          <cell r="J119" t="str">
            <v>Gas faf</v>
          </cell>
          <cell r="K119" t="str">
            <v>Wood fireplace</v>
          </cell>
          <cell r="L119">
            <v>0</v>
          </cell>
          <cell r="M119">
            <v>224.52711486816406</v>
          </cell>
          <cell r="N119">
            <v>0</v>
          </cell>
        </row>
        <row r="120">
          <cell r="A120">
            <v>10681</v>
          </cell>
          <cell r="B120">
            <v>2003.7159999999999</v>
          </cell>
          <cell r="C120" t="str">
            <v>WA</v>
          </cell>
          <cell r="D120" t="str">
            <v>Snohomish</v>
          </cell>
          <cell r="E120">
            <v>1</v>
          </cell>
          <cell r="F120">
            <v>1</v>
          </cell>
          <cell r="G120">
            <v>3475</v>
          </cell>
          <cell r="H120">
            <v>1028.8697814941406</v>
          </cell>
          <cell r="I120">
            <v>7864</v>
          </cell>
          <cell r="J120" t="str">
            <v>Electric heatpump</v>
          </cell>
          <cell r="K120" t="str">
            <v xml:space="preserve">Wood fireplace AND Electric heatpump AND Electric pluginheater AND </v>
          </cell>
          <cell r="L120">
            <v>7950.91552734375</v>
          </cell>
          <cell r="M120">
            <v>26149.662109375</v>
          </cell>
          <cell r="N120">
            <v>27019.630475734339</v>
          </cell>
        </row>
        <row r="121">
          <cell r="A121">
            <v>10688</v>
          </cell>
          <cell r="B121">
            <v>1150.8789999999999</v>
          </cell>
          <cell r="C121" t="str">
            <v>WA</v>
          </cell>
          <cell r="D121" t="str">
            <v>Cowlitz</v>
          </cell>
          <cell r="E121">
            <v>1</v>
          </cell>
          <cell r="F121">
            <v>1</v>
          </cell>
          <cell r="G121">
            <v>979</v>
          </cell>
          <cell r="H121">
            <v>0</v>
          </cell>
          <cell r="I121">
            <v>3045</v>
          </cell>
          <cell r="J121" t="str">
            <v>Electric baseboard</v>
          </cell>
          <cell r="K121" t="str">
            <v>Electric baseboard</v>
          </cell>
          <cell r="L121">
            <v>14789.4580078125</v>
          </cell>
          <cell r="M121">
            <v>21146.142578125</v>
          </cell>
          <cell r="N121">
            <v>22105.984521198832</v>
          </cell>
        </row>
        <row r="122">
          <cell r="A122">
            <v>10690</v>
          </cell>
          <cell r="B122">
            <v>1150.8789999999999</v>
          </cell>
          <cell r="C122" t="str">
            <v>WA</v>
          </cell>
          <cell r="D122" t="str">
            <v>Cowlitz</v>
          </cell>
          <cell r="E122">
            <v>1</v>
          </cell>
          <cell r="F122">
            <v>1</v>
          </cell>
          <cell r="G122">
            <v>2060</v>
          </cell>
          <cell r="H122">
            <v>1591.9412841796875</v>
          </cell>
          <cell r="I122">
            <v>5584</v>
          </cell>
          <cell r="J122" t="str">
            <v>Gas faf</v>
          </cell>
          <cell r="K122" t="str">
            <v/>
          </cell>
          <cell r="L122">
            <v>328.4815673828125</v>
          </cell>
          <cell r="M122">
            <v>18895.83203125</v>
          </cell>
          <cell r="N122">
            <v>19354.507529777144</v>
          </cell>
        </row>
        <row r="123">
          <cell r="A123">
            <v>10695</v>
          </cell>
          <cell r="B123">
            <v>1464.694</v>
          </cell>
          <cell r="C123" t="str">
            <v>WA</v>
          </cell>
          <cell r="D123" t="str">
            <v>Pierce</v>
          </cell>
          <cell r="E123">
            <v>1</v>
          </cell>
          <cell r="F123">
            <v>1</v>
          </cell>
          <cell r="G123">
            <v>1027</v>
          </cell>
          <cell r="H123">
            <v>0</v>
          </cell>
          <cell r="I123">
            <v>2887</v>
          </cell>
          <cell r="J123" t="str">
            <v>Electric baseboard</v>
          </cell>
          <cell r="K123" t="str">
            <v/>
          </cell>
          <cell r="L123">
            <v>4661.8486328125</v>
          </cell>
          <cell r="M123">
            <v>9729.3935546875</v>
          </cell>
          <cell r="N123">
            <v>11085.352811542089</v>
          </cell>
        </row>
        <row r="124">
          <cell r="A124">
            <v>10696</v>
          </cell>
          <cell r="B124">
            <v>1464.694</v>
          </cell>
          <cell r="C124" t="str">
            <v>WA</v>
          </cell>
          <cell r="D124" t="str">
            <v>Pierce</v>
          </cell>
          <cell r="E124">
            <v>1</v>
          </cell>
          <cell r="F124">
            <v>1</v>
          </cell>
          <cell r="G124">
            <v>1832</v>
          </cell>
          <cell r="H124">
            <v>626.19003677368164</v>
          </cell>
          <cell r="I124">
            <v>4811</v>
          </cell>
          <cell r="J124" t="str">
            <v>Electric baseboard</v>
          </cell>
          <cell r="K124" t="str">
            <v/>
          </cell>
          <cell r="L124">
            <v>6939.65771484375</v>
          </cell>
          <cell r="M124">
            <v>20819.5859375</v>
          </cell>
          <cell r="N124">
            <v>22709.788001677931</v>
          </cell>
        </row>
        <row r="125">
          <cell r="A125">
            <v>10697</v>
          </cell>
          <cell r="B125">
            <v>1524.7619999999999</v>
          </cell>
          <cell r="C125" t="str">
            <v>WA</v>
          </cell>
          <cell r="D125" t="str">
            <v>King</v>
          </cell>
          <cell r="E125">
            <v>1</v>
          </cell>
          <cell r="F125">
            <v>1</v>
          </cell>
          <cell r="G125">
            <v>1664</v>
          </cell>
          <cell r="H125">
            <v>945.66000747680664</v>
          </cell>
          <cell r="I125">
            <v>6417</v>
          </cell>
          <cell r="J125" t="str">
            <v>Gas faf</v>
          </cell>
          <cell r="K125" t="str">
            <v/>
          </cell>
          <cell r="L125">
            <v>1066.3807373046875</v>
          </cell>
          <cell r="M125">
            <v>4838.79296875</v>
          </cell>
          <cell r="N125">
            <v>5084.2744339478804</v>
          </cell>
        </row>
        <row r="126">
          <cell r="A126">
            <v>10699</v>
          </cell>
          <cell r="B126">
            <v>6932.7380000000003</v>
          </cell>
          <cell r="C126" t="str">
            <v>OR</v>
          </cell>
          <cell r="D126" t="str">
            <v>Yamhill</v>
          </cell>
          <cell r="E126">
            <v>1</v>
          </cell>
          <cell r="F126">
            <v>1</v>
          </cell>
          <cell r="G126">
            <v>1134</v>
          </cell>
          <cell r="H126">
            <v>280.49279403686523</v>
          </cell>
          <cell r="I126">
            <v>3742</v>
          </cell>
          <cell r="J126" t="str">
            <v>Electric baseboard</v>
          </cell>
          <cell r="K126" t="str">
            <v/>
          </cell>
          <cell r="L126">
            <v>4301.8564453125</v>
          </cell>
          <cell r="M126">
            <v>7055.62646484375</v>
          </cell>
          <cell r="N126">
            <v>7030.234856727403</v>
          </cell>
        </row>
        <row r="127">
          <cell r="A127">
            <v>10701</v>
          </cell>
          <cell r="B127">
            <v>4956.4930000000004</v>
          </cell>
          <cell r="C127" t="str">
            <v>WA</v>
          </cell>
          <cell r="D127" t="str">
            <v>Island</v>
          </cell>
          <cell r="E127">
            <v>1</v>
          </cell>
          <cell r="F127">
            <v>1</v>
          </cell>
          <cell r="G127">
            <v>1874</v>
          </cell>
          <cell r="H127">
            <v>352.2811393737793</v>
          </cell>
          <cell r="I127">
            <v>5981</v>
          </cell>
          <cell r="J127" t="str">
            <v>Gas faf</v>
          </cell>
          <cell r="K127" t="str">
            <v xml:space="preserve">Gas htstove AND Gas htstove AND Electric pluginheater AND </v>
          </cell>
          <cell r="L127">
            <v>555.6507568359375</v>
          </cell>
          <cell r="M127">
            <v>8732.337890625</v>
          </cell>
          <cell r="N127">
            <v>8893.6319399479289</v>
          </cell>
        </row>
        <row r="128">
          <cell r="A128">
            <v>10705</v>
          </cell>
          <cell r="B128">
            <v>1464.694</v>
          </cell>
          <cell r="C128" t="str">
            <v>WA</v>
          </cell>
          <cell r="D128" t="str">
            <v>Pierce</v>
          </cell>
          <cell r="E128">
            <v>1</v>
          </cell>
          <cell r="F128">
            <v>1</v>
          </cell>
          <cell r="G128">
            <v>2997</v>
          </cell>
          <cell r="H128">
            <v>500.64344024658203</v>
          </cell>
          <cell r="I128">
            <v>5889</v>
          </cell>
          <cell r="J128" t="str">
            <v>Electric heatpump</v>
          </cell>
          <cell r="K128" t="str">
            <v/>
          </cell>
          <cell r="L128">
            <v>5645.986328125</v>
          </cell>
          <cell r="M128">
            <v>17864.79296875</v>
          </cell>
          <cell r="N128">
            <v>19250.231208458532</v>
          </cell>
        </row>
        <row r="129">
          <cell r="A129">
            <v>10709</v>
          </cell>
          <cell r="B129">
            <v>1524.7619999999999</v>
          </cell>
          <cell r="C129" t="str">
            <v>WA</v>
          </cell>
          <cell r="D129" t="str">
            <v>King</v>
          </cell>
          <cell r="E129">
            <v>1</v>
          </cell>
          <cell r="F129">
            <v>1</v>
          </cell>
          <cell r="G129">
            <v>2860</v>
          </cell>
          <cell r="H129">
            <v>678.62755966186523</v>
          </cell>
          <cell r="I129">
            <v>5290</v>
          </cell>
          <cell r="J129" t="str">
            <v>Electric faf</v>
          </cell>
          <cell r="K129" t="str">
            <v>Electric baseboard</v>
          </cell>
          <cell r="L129">
            <v>15107.724609375</v>
          </cell>
          <cell r="M129">
            <v>25303.283203125</v>
          </cell>
          <cell r="N129">
            <v>25625.811906058458</v>
          </cell>
        </row>
        <row r="130">
          <cell r="A130">
            <v>10710</v>
          </cell>
          <cell r="B130">
            <v>6932.7380000000003</v>
          </cell>
          <cell r="C130" t="str">
            <v>OR</v>
          </cell>
          <cell r="D130" t="str">
            <v>Marion</v>
          </cell>
          <cell r="E130">
            <v>1</v>
          </cell>
          <cell r="F130">
            <v>1</v>
          </cell>
          <cell r="G130">
            <v>3530</v>
          </cell>
          <cell r="H130">
            <v>1002.1723022460937</v>
          </cell>
          <cell r="I130">
            <v>8643</v>
          </cell>
          <cell r="J130" t="str">
            <v>Electric heatpumpdualfuel</v>
          </cell>
          <cell r="K130" t="str">
            <v xml:space="preserve">Pellets htstove AND Wood htstove AND Propane htstove AND </v>
          </cell>
          <cell r="L130">
            <v>3300.90771484375</v>
          </cell>
          <cell r="M130">
            <v>17804.5</v>
          </cell>
          <cell r="N130">
            <v>17802.28304878468</v>
          </cell>
        </row>
        <row r="131">
          <cell r="A131">
            <v>10713</v>
          </cell>
          <cell r="B131">
            <v>6932.7380000000003</v>
          </cell>
          <cell r="C131" t="str">
            <v>OR</v>
          </cell>
          <cell r="D131" t="str">
            <v>Clackamas</v>
          </cell>
          <cell r="E131">
            <v>2</v>
          </cell>
          <cell r="F131">
            <v>1</v>
          </cell>
          <cell r="G131">
            <v>4263</v>
          </cell>
          <cell r="H131">
            <v>862.39146423339844</v>
          </cell>
          <cell r="I131">
            <v>11438</v>
          </cell>
          <cell r="J131" t="e">
            <v>#N/A</v>
          </cell>
          <cell r="K131" t="e">
            <v>#N/A</v>
          </cell>
          <cell r="L131">
            <v>2352.799560546875</v>
          </cell>
          <cell r="M131">
            <v>18738.056640625</v>
          </cell>
          <cell r="N131">
            <v>19419.41525771311</v>
          </cell>
        </row>
        <row r="132">
          <cell r="A132">
            <v>10715</v>
          </cell>
          <cell r="B132">
            <v>4956.4930000000004</v>
          </cell>
          <cell r="C132" t="str">
            <v>WA</v>
          </cell>
          <cell r="D132" t="str">
            <v>King</v>
          </cell>
          <cell r="E132">
            <v>1</v>
          </cell>
          <cell r="F132">
            <v>1</v>
          </cell>
          <cell r="G132">
            <v>2352</v>
          </cell>
          <cell r="H132">
            <v>780.25687789916992</v>
          </cell>
          <cell r="I132">
            <v>7665</v>
          </cell>
          <cell r="J132" t="str">
            <v>Wood htstove</v>
          </cell>
          <cell r="K132" t="str">
            <v>Electric pluginheater</v>
          </cell>
          <cell r="L132">
            <v>3009.56201171875</v>
          </cell>
          <cell r="M132">
            <v>10507.36328125</v>
          </cell>
          <cell r="N132">
            <v>10726.316692462389</v>
          </cell>
        </row>
        <row r="133">
          <cell r="A133">
            <v>10728</v>
          </cell>
          <cell r="B133">
            <v>2003.7159999999999</v>
          </cell>
          <cell r="C133" t="str">
            <v>WA</v>
          </cell>
          <cell r="D133" t="str">
            <v>Snohomish</v>
          </cell>
          <cell r="E133">
            <v>1</v>
          </cell>
          <cell r="F133">
            <v>1</v>
          </cell>
          <cell r="G133">
            <v>2906</v>
          </cell>
          <cell r="H133">
            <v>0</v>
          </cell>
          <cell r="I133">
            <v>7744</v>
          </cell>
          <cell r="J133" t="str">
            <v>Electric heatpump</v>
          </cell>
          <cell r="K133" t="str">
            <v xml:space="preserve">Wood fireplace AND Electric pluginheater AND </v>
          </cell>
          <cell r="L133">
            <v>32039.0546875</v>
          </cell>
          <cell r="M133">
            <v>51674.6953125</v>
          </cell>
          <cell r="N133">
            <v>55011.925637567656</v>
          </cell>
        </row>
        <row r="134">
          <cell r="A134">
            <v>10733</v>
          </cell>
          <cell r="B134">
            <v>1524.7619999999999</v>
          </cell>
          <cell r="C134" t="str">
            <v>WA</v>
          </cell>
          <cell r="D134" t="str">
            <v>King</v>
          </cell>
          <cell r="E134">
            <v>1</v>
          </cell>
          <cell r="F134">
            <v>1</v>
          </cell>
          <cell r="G134">
            <v>1996</v>
          </cell>
          <cell r="H134">
            <v>820.6199836730957</v>
          </cell>
          <cell r="I134">
            <v>3749</v>
          </cell>
          <cell r="J134" t="str">
            <v>Gas faf</v>
          </cell>
          <cell r="K134" t="str">
            <v/>
          </cell>
          <cell r="L134">
            <v>1656.087646484375</v>
          </cell>
          <cell r="M134">
            <v>3786.937255859375</v>
          </cell>
          <cell r="N134">
            <v>3807.2892998536045</v>
          </cell>
        </row>
        <row r="135">
          <cell r="A135">
            <v>10738</v>
          </cell>
          <cell r="B135">
            <v>1188.027</v>
          </cell>
          <cell r="C135" t="str">
            <v>OR</v>
          </cell>
          <cell r="D135" t="str">
            <v>Lane</v>
          </cell>
          <cell r="E135">
            <v>1</v>
          </cell>
          <cell r="F135">
            <v>1</v>
          </cell>
          <cell r="G135">
            <v>1050</v>
          </cell>
          <cell r="H135">
            <v>762.48073577880859</v>
          </cell>
          <cell r="I135">
            <v>3307</v>
          </cell>
          <cell r="J135" t="str">
            <v>Gas htstove</v>
          </cell>
          <cell r="K135" t="str">
            <v>Electric baseboard</v>
          </cell>
          <cell r="L135">
            <v>2224.289794921875</v>
          </cell>
          <cell r="M135">
            <v>15255.341796875</v>
          </cell>
          <cell r="N135">
            <v>16807.046847788228</v>
          </cell>
        </row>
        <row r="136">
          <cell r="A136">
            <v>10741</v>
          </cell>
          <cell r="B136">
            <v>1524.7619999999999</v>
          </cell>
          <cell r="C136" t="str">
            <v>WA</v>
          </cell>
          <cell r="D136" t="str">
            <v>King</v>
          </cell>
          <cell r="E136">
            <v>1</v>
          </cell>
          <cell r="F136">
            <v>1</v>
          </cell>
          <cell r="G136">
            <v>725</v>
          </cell>
          <cell r="H136">
            <v>311.44886016845703</v>
          </cell>
          <cell r="I136">
            <v>2614</v>
          </cell>
          <cell r="J136" t="str">
            <v>Gas faf</v>
          </cell>
          <cell r="K136" t="str">
            <v/>
          </cell>
          <cell r="L136">
            <v>1098.31103515625</v>
          </cell>
          <cell r="M136">
            <v>6262.68310546875</v>
          </cell>
          <cell r="N136">
            <v>6467.8750001368226</v>
          </cell>
        </row>
        <row r="137">
          <cell r="A137">
            <v>10752</v>
          </cell>
          <cell r="B137">
            <v>4956.4930000000004</v>
          </cell>
          <cell r="C137" t="str">
            <v>WA</v>
          </cell>
          <cell r="D137" t="str">
            <v>King</v>
          </cell>
          <cell r="E137">
            <v>1</v>
          </cell>
          <cell r="F137">
            <v>1</v>
          </cell>
          <cell r="G137">
            <v>3384</v>
          </cell>
          <cell r="H137">
            <v>656.11178970336914</v>
          </cell>
          <cell r="I137">
            <v>5721</v>
          </cell>
          <cell r="J137" t="str">
            <v>Gas faf</v>
          </cell>
          <cell r="K137" t="str">
            <v/>
          </cell>
          <cell r="L137">
            <v>436.2459716796875</v>
          </cell>
          <cell r="M137">
            <v>12120.3046875</v>
          </cell>
          <cell r="N137">
            <v>12404.142011635868</v>
          </cell>
        </row>
        <row r="138">
          <cell r="A138">
            <v>10764</v>
          </cell>
          <cell r="B138">
            <v>1524.7619999999999</v>
          </cell>
          <cell r="C138" t="str">
            <v>WA</v>
          </cell>
          <cell r="D138" t="str">
            <v>King</v>
          </cell>
          <cell r="E138">
            <v>1</v>
          </cell>
          <cell r="F138">
            <v>1</v>
          </cell>
          <cell r="G138">
            <v>1344</v>
          </cell>
          <cell r="H138">
            <v>585.40534400939941</v>
          </cell>
          <cell r="I138">
            <v>4049</v>
          </cell>
          <cell r="J138" t="str">
            <v>Gas faf</v>
          </cell>
          <cell r="K138" t="str">
            <v>Wood fireplace</v>
          </cell>
          <cell r="L138">
            <v>1098.84130859375</v>
          </cell>
          <cell r="M138">
            <v>9321.9111328125</v>
          </cell>
          <cell r="N138">
            <v>9448.1604765327302</v>
          </cell>
        </row>
        <row r="139">
          <cell r="A139">
            <v>10786</v>
          </cell>
          <cell r="B139">
            <v>2003.7159999999999</v>
          </cell>
          <cell r="C139" t="str">
            <v>WA</v>
          </cell>
          <cell r="D139" t="str">
            <v>Snohomish</v>
          </cell>
          <cell r="E139">
            <v>1</v>
          </cell>
          <cell r="F139">
            <v>1</v>
          </cell>
          <cell r="G139">
            <v>2525</v>
          </cell>
          <cell r="H139">
            <v>1240.7499847412109</v>
          </cell>
          <cell r="I139">
            <v>5325</v>
          </cell>
          <cell r="J139" t="str">
            <v>Gas faf</v>
          </cell>
          <cell r="K139" t="str">
            <v/>
          </cell>
          <cell r="L139">
            <v>1629.2760009765625</v>
          </cell>
          <cell r="M139">
            <v>8942.44921875</v>
          </cell>
          <cell r="N139">
            <v>9010.3556299796273</v>
          </cell>
        </row>
        <row r="140">
          <cell r="A140">
            <v>10795</v>
          </cell>
          <cell r="B140">
            <v>6932.7380000000003</v>
          </cell>
          <cell r="C140" t="str">
            <v>OR</v>
          </cell>
          <cell r="D140" t="str">
            <v>Marion</v>
          </cell>
          <cell r="E140">
            <v>1</v>
          </cell>
          <cell r="F140">
            <v>1</v>
          </cell>
          <cell r="G140">
            <v>988</v>
          </cell>
          <cell r="H140">
            <v>345.96618270874023</v>
          </cell>
          <cell r="I140">
            <v>3191</v>
          </cell>
          <cell r="J140" t="str">
            <v>Electric heatpump</v>
          </cell>
          <cell r="K140" t="str">
            <v/>
          </cell>
          <cell r="L140">
            <v>1088.251953125</v>
          </cell>
          <cell r="M140">
            <v>8087.3740234375</v>
          </cell>
          <cell r="N140">
            <v>8669.7932888786763</v>
          </cell>
        </row>
        <row r="141">
          <cell r="A141">
            <v>10801</v>
          </cell>
          <cell r="B141">
            <v>4956.4930000000004</v>
          </cell>
          <cell r="C141" t="str">
            <v>WA</v>
          </cell>
          <cell r="D141" t="str">
            <v>Thurston</v>
          </cell>
          <cell r="E141">
            <v>1</v>
          </cell>
          <cell r="F141">
            <v>1</v>
          </cell>
          <cell r="G141">
            <v>1725</v>
          </cell>
          <cell r="H141">
            <v>416.91624450683594</v>
          </cell>
          <cell r="I141">
            <v>5537</v>
          </cell>
          <cell r="J141" t="str">
            <v>Wood htstove</v>
          </cell>
          <cell r="K141" t="str">
            <v>Electric baseboard</v>
          </cell>
          <cell r="L141">
            <v>8164.82177734375</v>
          </cell>
          <cell r="M141">
            <v>20867.21875</v>
          </cell>
          <cell r="N141">
            <v>21437.925023204214</v>
          </cell>
        </row>
        <row r="142">
          <cell r="A142">
            <v>10807</v>
          </cell>
          <cell r="B142">
            <v>1524.7619999999999</v>
          </cell>
          <cell r="C142" t="str">
            <v>WA</v>
          </cell>
          <cell r="D142" t="str">
            <v>King</v>
          </cell>
          <cell r="E142">
            <v>1</v>
          </cell>
          <cell r="F142">
            <v>1</v>
          </cell>
          <cell r="G142">
            <v>1794</v>
          </cell>
          <cell r="H142">
            <v>510.10880661010742</v>
          </cell>
          <cell r="I142">
            <v>5074</v>
          </cell>
          <cell r="J142" t="str">
            <v>Gas faf</v>
          </cell>
          <cell r="K142" t="str">
            <v>Gas htstove</v>
          </cell>
          <cell r="L142">
            <v>2358.470458984375</v>
          </cell>
          <cell r="M142">
            <v>6307.72412109375</v>
          </cell>
          <cell r="N142">
            <v>6603.5663170499274</v>
          </cell>
        </row>
        <row r="143">
          <cell r="A143">
            <v>10809</v>
          </cell>
          <cell r="B143">
            <v>4956.4930000000004</v>
          </cell>
          <cell r="C143" t="str">
            <v>WA</v>
          </cell>
          <cell r="D143" t="str">
            <v>King</v>
          </cell>
          <cell r="E143">
            <v>1</v>
          </cell>
          <cell r="F143">
            <v>1</v>
          </cell>
          <cell r="G143">
            <v>1874</v>
          </cell>
          <cell r="H143">
            <v>436.89261627197266</v>
          </cell>
          <cell r="I143">
            <v>2312</v>
          </cell>
          <cell r="J143" t="str">
            <v>Gas boiler</v>
          </cell>
          <cell r="K143" t="str">
            <v>Gas htstove</v>
          </cell>
          <cell r="L143">
            <v>801.3431396484375</v>
          </cell>
          <cell r="M143">
            <v>3206.291259765625</v>
          </cell>
          <cell r="N143">
            <v>3346.3540292280659</v>
          </cell>
        </row>
        <row r="144">
          <cell r="A144">
            <v>10811</v>
          </cell>
          <cell r="B144">
            <v>2003.7159999999999</v>
          </cell>
          <cell r="C144" t="str">
            <v>WA</v>
          </cell>
          <cell r="D144" t="str">
            <v>Snohomish</v>
          </cell>
          <cell r="E144">
            <v>1</v>
          </cell>
          <cell r="F144">
            <v>1</v>
          </cell>
          <cell r="G144">
            <v>1308</v>
          </cell>
          <cell r="H144">
            <v>321.30154800415039</v>
          </cell>
          <cell r="I144">
            <v>4094</v>
          </cell>
          <cell r="J144" t="str">
            <v>Gas faf</v>
          </cell>
          <cell r="K144" t="str">
            <v/>
          </cell>
          <cell r="L144">
            <v>1200.052490234375</v>
          </cell>
          <cell r="M144">
            <v>5945.93115234375</v>
          </cell>
          <cell r="N144">
            <v>6120.0946019939156</v>
          </cell>
        </row>
        <row r="145">
          <cell r="A145">
            <v>10822</v>
          </cell>
          <cell r="B145">
            <v>2003.7159999999999</v>
          </cell>
          <cell r="C145" t="str">
            <v>WA</v>
          </cell>
          <cell r="D145" t="str">
            <v>Snohomish</v>
          </cell>
          <cell r="E145">
            <v>1</v>
          </cell>
          <cell r="F145">
            <v>1</v>
          </cell>
          <cell r="G145">
            <v>1901</v>
          </cell>
          <cell r="H145">
            <v>748.58235168457031</v>
          </cell>
          <cell r="I145">
            <v>6123</v>
          </cell>
          <cell r="J145" t="str">
            <v>Gas faf</v>
          </cell>
          <cell r="K145" t="str">
            <v xml:space="preserve">Electric baseboard AND Gas htstove AND </v>
          </cell>
          <cell r="L145">
            <v>2730.150390625</v>
          </cell>
          <cell r="M145">
            <v>10496.4140625</v>
          </cell>
          <cell r="N145">
            <v>10672.016825193636</v>
          </cell>
        </row>
        <row r="146">
          <cell r="A146">
            <v>10823</v>
          </cell>
          <cell r="B146">
            <v>1524.7619999999999</v>
          </cell>
          <cell r="C146" t="str">
            <v>WA</v>
          </cell>
          <cell r="D146" t="str">
            <v>King</v>
          </cell>
          <cell r="E146">
            <v>1</v>
          </cell>
          <cell r="F146">
            <v>1</v>
          </cell>
          <cell r="G146">
            <v>3090</v>
          </cell>
          <cell r="H146">
            <v>1833.0100402832031</v>
          </cell>
          <cell r="I146">
            <v>5573</v>
          </cell>
          <cell r="J146" t="str">
            <v>Oil faf</v>
          </cell>
          <cell r="K146" t="str">
            <v/>
          </cell>
          <cell r="L146">
            <v>2179.677490234375</v>
          </cell>
          <cell r="M146">
            <v>11251.5634765625</v>
          </cell>
          <cell r="N146">
            <v>11449.752421300072</v>
          </cell>
        </row>
        <row r="147">
          <cell r="A147">
            <v>10840</v>
          </cell>
          <cell r="B147">
            <v>1524.7619999999999</v>
          </cell>
          <cell r="C147" t="str">
            <v>WA</v>
          </cell>
          <cell r="D147" t="str">
            <v>King</v>
          </cell>
          <cell r="E147">
            <v>1</v>
          </cell>
          <cell r="F147">
            <v>1</v>
          </cell>
          <cell r="G147">
            <v>2100</v>
          </cell>
          <cell r="H147">
            <v>1163.7699966430664</v>
          </cell>
          <cell r="I147">
            <v>4585</v>
          </cell>
          <cell r="J147" t="str">
            <v>Oil faf</v>
          </cell>
          <cell r="K147" t="str">
            <v/>
          </cell>
          <cell r="L147">
            <v>1703.2049560546875</v>
          </cell>
          <cell r="M147">
            <v>5066.5908203125</v>
          </cell>
          <cell r="N147">
            <v>5134.2411208528902</v>
          </cell>
        </row>
        <row r="148">
          <cell r="A148">
            <v>10843</v>
          </cell>
          <cell r="B148">
            <v>2003.7159999999999</v>
          </cell>
          <cell r="C148" t="str">
            <v>WA</v>
          </cell>
          <cell r="D148" t="str">
            <v>Snohomish</v>
          </cell>
          <cell r="E148">
            <v>1</v>
          </cell>
          <cell r="F148">
            <v>1</v>
          </cell>
          <cell r="G148">
            <v>1900</v>
          </cell>
          <cell r="H148">
            <v>432.5200080871582</v>
          </cell>
          <cell r="I148">
            <v>3874</v>
          </cell>
          <cell r="J148" t="str">
            <v>Gas faf</v>
          </cell>
          <cell r="K148" t="str">
            <v>Wood htstove</v>
          </cell>
          <cell r="L148">
            <v>1180.1541748046875</v>
          </cell>
          <cell r="M148">
            <v>4313.17626953125</v>
          </cell>
          <cell r="N148">
            <v>4354.8347396748277</v>
          </cell>
        </row>
        <row r="149">
          <cell r="A149">
            <v>10848</v>
          </cell>
          <cell r="B149">
            <v>1524.7619999999999</v>
          </cell>
          <cell r="C149" t="str">
            <v>WA</v>
          </cell>
          <cell r="D149" t="str">
            <v>King</v>
          </cell>
          <cell r="E149">
            <v>1</v>
          </cell>
          <cell r="F149">
            <v>1</v>
          </cell>
          <cell r="G149">
            <v>1178</v>
          </cell>
          <cell r="H149">
            <v>795.61500549316406</v>
          </cell>
          <cell r="I149">
            <v>2578</v>
          </cell>
          <cell r="J149" t="str">
            <v>Gas boiler</v>
          </cell>
          <cell r="K149" t="str">
            <v/>
          </cell>
          <cell r="L149">
            <v>514.9722900390625</v>
          </cell>
          <cell r="M149">
            <v>2837.17822265625</v>
          </cell>
          <cell r="N149">
            <v>2848.3080515061229</v>
          </cell>
        </row>
        <row r="150">
          <cell r="A150">
            <v>10852</v>
          </cell>
          <cell r="B150">
            <v>1188.027</v>
          </cell>
          <cell r="C150" t="str">
            <v>OR</v>
          </cell>
          <cell r="D150" t="str">
            <v>Lane</v>
          </cell>
          <cell r="E150">
            <v>1</v>
          </cell>
          <cell r="F150">
            <v>1</v>
          </cell>
          <cell r="G150">
            <v>779</v>
          </cell>
          <cell r="H150">
            <v>249.93241500854492</v>
          </cell>
          <cell r="I150">
            <v>2697</v>
          </cell>
          <cell r="J150" t="str">
            <v>Electric baseboard</v>
          </cell>
          <cell r="K150" t="str">
            <v/>
          </cell>
          <cell r="L150">
            <v>5774.63671875</v>
          </cell>
          <cell r="M150">
            <v>12783.5244140625</v>
          </cell>
          <cell r="N150">
            <v>13135.187990579238</v>
          </cell>
        </row>
        <row r="151">
          <cell r="A151">
            <v>10866</v>
          </cell>
          <cell r="B151">
            <v>2003.7159999999999</v>
          </cell>
          <cell r="C151" t="str">
            <v>WA</v>
          </cell>
          <cell r="D151" t="str">
            <v>Snohomish</v>
          </cell>
          <cell r="E151">
            <v>1</v>
          </cell>
          <cell r="F151">
            <v>1</v>
          </cell>
          <cell r="G151">
            <v>2256</v>
          </cell>
          <cell r="H151">
            <v>539.43131637573242</v>
          </cell>
          <cell r="I151">
            <v>8691</v>
          </cell>
          <cell r="J151" t="str">
            <v>Electric heatpumpdualfuel</v>
          </cell>
          <cell r="K151" t="str">
            <v/>
          </cell>
          <cell r="L151">
            <v>0</v>
          </cell>
          <cell r="M151">
            <v>13147.693359375</v>
          </cell>
          <cell r="N151">
            <v>13182.485192640541</v>
          </cell>
        </row>
        <row r="152">
          <cell r="A152">
            <v>10887</v>
          </cell>
          <cell r="B152">
            <v>1464.694</v>
          </cell>
          <cell r="C152" t="str">
            <v>WA</v>
          </cell>
          <cell r="D152" t="str">
            <v>Pierce</v>
          </cell>
          <cell r="E152">
            <v>1</v>
          </cell>
          <cell r="F152">
            <v>1</v>
          </cell>
          <cell r="G152">
            <v>2514</v>
          </cell>
          <cell r="H152">
            <v>984.21974945068359</v>
          </cell>
          <cell r="I152">
            <v>6329</v>
          </cell>
          <cell r="J152" t="str">
            <v>Electric heatpump</v>
          </cell>
          <cell r="K152" t="str">
            <v xml:space="preserve">Electric baseboard AND Wood fireplace AND Electric pluginheater AND Electric pluginheater AND </v>
          </cell>
          <cell r="L152">
            <v>24731.06640625</v>
          </cell>
          <cell r="M152">
            <v>42850.59375</v>
          </cell>
          <cell r="N152">
            <v>48829.877386543951</v>
          </cell>
        </row>
        <row r="153">
          <cell r="A153">
            <v>10895</v>
          </cell>
          <cell r="B153">
            <v>1524.7619999999999</v>
          </cell>
          <cell r="C153" t="str">
            <v>WA</v>
          </cell>
          <cell r="D153" t="str">
            <v>King</v>
          </cell>
          <cell r="E153">
            <v>1</v>
          </cell>
          <cell r="F153">
            <v>1</v>
          </cell>
          <cell r="G153">
            <v>2044</v>
          </cell>
          <cell r="H153">
            <v>0</v>
          </cell>
          <cell r="I153">
            <v>5264</v>
          </cell>
          <cell r="J153" t="str">
            <v>Gas faf</v>
          </cell>
          <cell r="K153" t="str">
            <v>Electric baseboard</v>
          </cell>
          <cell r="L153">
            <v>8914.0517578125</v>
          </cell>
          <cell r="M153">
            <v>13035.966796875</v>
          </cell>
          <cell r="N153">
            <v>13234.950262866681</v>
          </cell>
        </row>
        <row r="154">
          <cell r="A154">
            <v>10911</v>
          </cell>
          <cell r="B154">
            <v>1464.694</v>
          </cell>
          <cell r="C154" t="str">
            <v>WA</v>
          </cell>
          <cell r="D154" t="str">
            <v>Pierce</v>
          </cell>
          <cell r="E154">
            <v>1</v>
          </cell>
          <cell r="F154">
            <v>1</v>
          </cell>
          <cell r="G154">
            <v>1236</v>
          </cell>
          <cell r="H154">
            <v>307.38091278076172</v>
          </cell>
          <cell r="I154">
            <v>3176</v>
          </cell>
          <cell r="J154" t="str">
            <v>Oil faf</v>
          </cell>
          <cell r="K154" t="str">
            <v/>
          </cell>
          <cell r="L154">
            <v>3576.682373046875</v>
          </cell>
          <cell r="M154">
            <v>12624.0146484375</v>
          </cell>
          <cell r="N154">
            <v>14322.500225129221</v>
          </cell>
        </row>
        <row r="155">
          <cell r="A155">
            <v>10915</v>
          </cell>
          <cell r="B155">
            <v>1464.694</v>
          </cell>
          <cell r="C155" t="str">
            <v>WA</v>
          </cell>
          <cell r="D155" t="str">
            <v>Pierce</v>
          </cell>
          <cell r="E155">
            <v>1</v>
          </cell>
          <cell r="F155">
            <v>1</v>
          </cell>
          <cell r="G155">
            <v>1436</v>
          </cell>
          <cell r="H155">
            <v>1039.7025299072266</v>
          </cell>
          <cell r="I155">
            <v>4755</v>
          </cell>
          <cell r="J155" t="str">
            <v>Wood fireplace</v>
          </cell>
          <cell r="K155" t="str">
            <v xml:space="preserve">Electric heatpump AND Electric pluginheater AND </v>
          </cell>
          <cell r="L155">
            <v>9602.06640625</v>
          </cell>
          <cell r="M155">
            <v>30059.546875</v>
          </cell>
          <cell r="N155">
            <v>32600.472281983602</v>
          </cell>
        </row>
        <row r="156">
          <cell r="A156">
            <v>10927</v>
          </cell>
          <cell r="B156">
            <v>1524.7619999999999</v>
          </cell>
          <cell r="C156" t="str">
            <v>WA</v>
          </cell>
          <cell r="D156" t="str">
            <v>King</v>
          </cell>
          <cell r="E156">
            <v>1</v>
          </cell>
          <cell r="F156">
            <v>1</v>
          </cell>
          <cell r="G156">
            <v>1678</v>
          </cell>
          <cell r="H156">
            <v>1297.0149536132812</v>
          </cell>
          <cell r="I156">
            <v>4889</v>
          </cell>
          <cell r="J156" t="str">
            <v>Gas faf</v>
          </cell>
          <cell r="K156" t="str">
            <v>Electric pluginheater</v>
          </cell>
          <cell r="L156">
            <v>5215.958984375</v>
          </cell>
          <cell r="M156">
            <v>10169.037109375</v>
          </cell>
          <cell r="N156">
            <v>10225.533611759565</v>
          </cell>
        </row>
        <row r="157">
          <cell r="A157">
            <v>10946</v>
          </cell>
          <cell r="B157">
            <v>4956.4930000000004</v>
          </cell>
          <cell r="C157" t="str">
            <v>WA</v>
          </cell>
          <cell r="D157" t="str">
            <v>King</v>
          </cell>
          <cell r="E157">
            <v>1</v>
          </cell>
          <cell r="F157">
            <v>1</v>
          </cell>
          <cell r="G157">
            <v>2953</v>
          </cell>
          <cell r="H157">
            <v>0</v>
          </cell>
          <cell r="I157">
            <v>9098</v>
          </cell>
          <cell r="J157" t="str">
            <v xml:space="preserve">Electric baseboard AND Gas faf AND </v>
          </cell>
          <cell r="K157" t="str">
            <v>Gas htstove</v>
          </cell>
          <cell r="L157">
            <v>1994.569091796875</v>
          </cell>
          <cell r="M157">
            <v>8569.1279296875</v>
          </cell>
          <cell r="N157">
            <v>8693.9815676162925</v>
          </cell>
        </row>
        <row r="158">
          <cell r="A158">
            <v>10948</v>
          </cell>
          <cell r="B158">
            <v>2003.7159999999999</v>
          </cell>
          <cell r="C158" t="str">
            <v>WA</v>
          </cell>
          <cell r="D158" t="str">
            <v>Snohomish</v>
          </cell>
          <cell r="E158">
            <v>1</v>
          </cell>
          <cell r="F158">
            <v>1</v>
          </cell>
          <cell r="G158">
            <v>2182</v>
          </cell>
          <cell r="H158">
            <v>1046.8599624633789</v>
          </cell>
          <cell r="I158">
            <v>4827</v>
          </cell>
          <cell r="J158" t="str">
            <v>Oil faf</v>
          </cell>
          <cell r="K158" t="str">
            <v>Wood htstove</v>
          </cell>
          <cell r="L158">
            <v>2264.10205078125</v>
          </cell>
          <cell r="M158">
            <v>16872.150390625</v>
          </cell>
          <cell r="N158">
            <v>17350.290450278015</v>
          </cell>
        </row>
        <row r="159">
          <cell r="A159">
            <v>10951</v>
          </cell>
          <cell r="B159">
            <v>4956.4930000000004</v>
          </cell>
          <cell r="C159" t="str">
            <v>WA</v>
          </cell>
          <cell r="D159" t="str">
            <v>Thurston</v>
          </cell>
          <cell r="E159">
            <v>1</v>
          </cell>
          <cell r="F159">
            <v>1</v>
          </cell>
          <cell r="G159">
            <v>1675</v>
          </cell>
          <cell r="H159">
            <v>821.2880859375</v>
          </cell>
          <cell r="I159">
            <v>5569</v>
          </cell>
          <cell r="J159" t="str">
            <v>Gas faf</v>
          </cell>
          <cell r="K159" t="str">
            <v xml:space="preserve">Pellets htstove AND Electric pluginheater AND </v>
          </cell>
          <cell r="L159">
            <v>1353.0760498046875</v>
          </cell>
          <cell r="M159">
            <v>8700.3095703125</v>
          </cell>
          <cell r="N159">
            <v>8894.0523019829507</v>
          </cell>
        </row>
        <row r="160">
          <cell r="A160">
            <v>10965</v>
          </cell>
          <cell r="B160">
            <v>4956.4930000000004</v>
          </cell>
          <cell r="C160" t="str">
            <v>WA</v>
          </cell>
          <cell r="D160" t="str">
            <v>King</v>
          </cell>
          <cell r="E160">
            <v>1</v>
          </cell>
          <cell r="F160">
            <v>1</v>
          </cell>
          <cell r="G160">
            <v>575</v>
          </cell>
          <cell r="H160">
            <v>0</v>
          </cell>
          <cell r="I160">
            <v>1367</v>
          </cell>
          <cell r="J160" t="str">
            <v>Electric baseboard</v>
          </cell>
          <cell r="K160" t="str">
            <v/>
          </cell>
          <cell r="L160">
            <v>2444.6796875</v>
          </cell>
          <cell r="M160">
            <v>4039.205322265625</v>
          </cell>
          <cell r="N160">
            <v>4223.8864708618739</v>
          </cell>
        </row>
        <row r="161">
          <cell r="A161">
            <v>10978</v>
          </cell>
          <cell r="B161">
            <v>1524.7619999999999</v>
          </cell>
          <cell r="C161" t="str">
            <v>WA</v>
          </cell>
          <cell r="D161" t="str">
            <v>King</v>
          </cell>
          <cell r="E161">
            <v>1</v>
          </cell>
          <cell r="F161">
            <v>1</v>
          </cell>
          <cell r="G161">
            <v>1280</v>
          </cell>
          <cell r="H161">
            <v>447.63587188720703</v>
          </cell>
          <cell r="I161">
            <v>4354</v>
          </cell>
          <cell r="J161" t="str">
            <v>Electric baseboard</v>
          </cell>
          <cell r="K161" t="str">
            <v>Wood htstove</v>
          </cell>
          <cell r="L161">
            <v>10144.98828125</v>
          </cell>
          <cell r="M161">
            <v>18715.66015625</v>
          </cell>
          <cell r="N161">
            <v>19204.426178613587</v>
          </cell>
        </row>
        <row r="162">
          <cell r="A162">
            <v>10986</v>
          </cell>
          <cell r="B162">
            <v>2003.7159999999999</v>
          </cell>
          <cell r="C162" t="str">
            <v>WA</v>
          </cell>
          <cell r="D162" t="str">
            <v>Snohomish</v>
          </cell>
          <cell r="E162">
            <v>1</v>
          </cell>
          <cell r="F162">
            <v>1</v>
          </cell>
          <cell r="G162">
            <v>1926</v>
          </cell>
          <cell r="H162">
            <v>673.83776092529297</v>
          </cell>
          <cell r="I162">
            <v>5620</v>
          </cell>
          <cell r="J162" t="str">
            <v>Electric heatpump</v>
          </cell>
          <cell r="K162" t="str">
            <v/>
          </cell>
          <cell r="L162">
            <v>5237.1259765625</v>
          </cell>
          <cell r="M162">
            <v>18203.734375</v>
          </cell>
          <cell r="N162">
            <v>18457.70650648481</v>
          </cell>
        </row>
        <row r="163">
          <cell r="A163">
            <v>10990</v>
          </cell>
          <cell r="B163">
            <v>2003.7159999999999</v>
          </cell>
          <cell r="C163" t="str">
            <v>WA</v>
          </cell>
          <cell r="D163" t="str">
            <v>Snohomish</v>
          </cell>
          <cell r="E163">
            <v>1</v>
          </cell>
          <cell r="F163">
            <v>1</v>
          </cell>
          <cell r="G163">
            <v>2103</v>
          </cell>
          <cell r="H163">
            <v>748.44000244140625</v>
          </cell>
          <cell r="I163">
            <v>4333</v>
          </cell>
          <cell r="J163" t="str">
            <v>Gas faf</v>
          </cell>
          <cell r="K163" t="str">
            <v/>
          </cell>
          <cell r="L163">
            <v>1230.376220703125</v>
          </cell>
          <cell r="M163">
            <v>12608.7099609375</v>
          </cell>
          <cell r="N163">
            <v>12866.120090811246</v>
          </cell>
        </row>
        <row r="164">
          <cell r="A164">
            <v>10995</v>
          </cell>
          <cell r="B164">
            <v>4956.4930000000004</v>
          </cell>
          <cell r="C164" t="str">
            <v>WA</v>
          </cell>
          <cell r="D164" t="str">
            <v>King</v>
          </cell>
          <cell r="E164">
            <v>1</v>
          </cell>
          <cell r="F164">
            <v>1</v>
          </cell>
          <cell r="G164">
            <v>1940</v>
          </cell>
          <cell r="H164">
            <v>635.42002105712891</v>
          </cell>
          <cell r="I164">
            <v>4169</v>
          </cell>
          <cell r="J164" t="str">
            <v>Electric baseboard</v>
          </cell>
          <cell r="K164" t="str">
            <v/>
          </cell>
          <cell r="L164">
            <v>7795.19921875</v>
          </cell>
          <cell r="M164">
            <v>16397.34765625</v>
          </cell>
          <cell r="N164">
            <v>16772.037781977997</v>
          </cell>
        </row>
        <row r="165">
          <cell r="A165">
            <v>11003</v>
          </cell>
          <cell r="B165">
            <v>2003.7159999999999</v>
          </cell>
          <cell r="C165" t="str">
            <v>WA</v>
          </cell>
          <cell r="D165" t="str">
            <v>King</v>
          </cell>
          <cell r="E165">
            <v>1</v>
          </cell>
          <cell r="F165">
            <v>1</v>
          </cell>
          <cell r="G165">
            <v>1296</v>
          </cell>
          <cell r="H165">
            <v>525.85075378417969</v>
          </cell>
          <cell r="I165">
            <v>3505</v>
          </cell>
          <cell r="J165" t="str">
            <v>Oil faf</v>
          </cell>
          <cell r="K165" t="str">
            <v/>
          </cell>
          <cell r="L165">
            <v>1960.82275390625</v>
          </cell>
          <cell r="M165">
            <v>7488.57958984375</v>
          </cell>
          <cell r="N165">
            <v>7674.5701106594397</v>
          </cell>
        </row>
        <row r="166">
          <cell r="A166">
            <v>11006</v>
          </cell>
          <cell r="B166">
            <v>1524.7619999999999</v>
          </cell>
          <cell r="C166" t="str">
            <v>WA</v>
          </cell>
          <cell r="D166" t="str">
            <v>King</v>
          </cell>
          <cell r="E166">
            <v>1</v>
          </cell>
          <cell r="F166">
            <v>1</v>
          </cell>
          <cell r="G166">
            <v>1267</v>
          </cell>
          <cell r="H166">
            <v>0</v>
          </cell>
          <cell r="I166">
            <v>3500</v>
          </cell>
          <cell r="J166" t="str">
            <v>Gas faf</v>
          </cell>
          <cell r="K166" t="str">
            <v>Electric baseboard</v>
          </cell>
          <cell r="L166">
            <v>1680.448974609375</v>
          </cell>
          <cell r="M166">
            <v>6134.06640625</v>
          </cell>
          <cell r="N166">
            <v>6180.7434657207441</v>
          </cell>
        </row>
        <row r="167">
          <cell r="A167">
            <v>11014</v>
          </cell>
          <cell r="B167">
            <v>1188.027</v>
          </cell>
          <cell r="C167" t="str">
            <v>OR</v>
          </cell>
          <cell r="D167" t="str">
            <v>Lane</v>
          </cell>
          <cell r="E167">
            <v>1</v>
          </cell>
          <cell r="F167">
            <v>1</v>
          </cell>
          <cell r="G167">
            <v>1725</v>
          </cell>
          <cell r="H167">
            <v>523.6602783203125</v>
          </cell>
          <cell r="I167">
            <v>5743</v>
          </cell>
          <cell r="J167" t="str">
            <v>Electric heatpump</v>
          </cell>
          <cell r="K167" t="str">
            <v>Wood htstove</v>
          </cell>
          <cell r="L167">
            <v>7095.76904296875</v>
          </cell>
          <cell r="M167">
            <v>18051.8671875</v>
          </cell>
          <cell r="N167">
            <v>18347.524182708159</v>
          </cell>
        </row>
        <row r="168">
          <cell r="A168">
            <v>11021</v>
          </cell>
          <cell r="B168">
            <v>1464.694</v>
          </cell>
          <cell r="C168" t="str">
            <v>WA</v>
          </cell>
          <cell r="D168" t="str">
            <v>Pierce</v>
          </cell>
          <cell r="E168">
            <v>1</v>
          </cell>
          <cell r="F168">
            <v>1</v>
          </cell>
          <cell r="G168">
            <v>1265</v>
          </cell>
          <cell r="H168">
            <v>797.54106903076172</v>
          </cell>
          <cell r="I168">
            <v>4317</v>
          </cell>
          <cell r="J168" t="str">
            <v>Gas faf</v>
          </cell>
          <cell r="K168" t="str">
            <v xml:space="preserve">Other htstove AND Electric pluginheater AND </v>
          </cell>
          <cell r="L168">
            <v>2922.485595703125</v>
          </cell>
          <cell r="M168">
            <v>12523.255859375</v>
          </cell>
          <cell r="N168">
            <v>13293.203709656642</v>
          </cell>
        </row>
        <row r="169">
          <cell r="A169">
            <v>11030</v>
          </cell>
          <cell r="B169">
            <v>1464.694</v>
          </cell>
          <cell r="C169" t="str">
            <v>WA</v>
          </cell>
          <cell r="D169" t="str">
            <v>Pierce</v>
          </cell>
          <cell r="E169">
            <v>1</v>
          </cell>
          <cell r="F169">
            <v>1</v>
          </cell>
          <cell r="G169">
            <v>958</v>
          </cell>
          <cell r="H169">
            <v>1026.8481216430664</v>
          </cell>
          <cell r="I169">
            <v>3169</v>
          </cell>
          <cell r="J169" t="str">
            <v>Electric pluginheater</v>
          </cell>
          <cell r="K169" t="str">
            <v>Gas faf</v>
          </cell>
          <cell r="L169">
            <v>9293.484375</v>
          </cell>
          <cell r="M169">
            <v>13797.087890625</v>
          </cell>
          <cell r="N169">
            <v>15520.49540647136</v>
          </cell>
        </row>
        <row r="170">
          <cell r="A170">
            <v>11032</v>
          </cell>
          <cell r="B170">
            <v>1188.027</v>
          </cell>
          <cell r="C170" t="str">
            <v>OR</v>
          </cell>
          <cell r="D170" t="str">
            <v>Lane</v>
          </cell>
          <cell r="E170">
            <v>1</v>
          </cell>
          <cell r="F170">
            <v>1</v>
          </cell>
          <cell r="G170">
            <v>667</v>
          </cell>
          <cell r="H170">
            <v>192.68244934082031</v>
          </cell>
          <cell r="I170">
            <v>1845</v>
          </cell>
          <cell r="J170" t="str">
            <v>Electric baseboard</v>
          </cell>
          <cell r="K170" t="str">
            <v/>
          </cell>
          <cell r="L170">
            <v>496.27255249023437</v>
          </cell>
          <cell r="M170">
            <v>5044.8916015625</v>
          </cell>
          <cell r="N170">
            <v>5374.5615227883018</v>
          </cell>
        </row>
        <row r="171">
          <cell r="A171">
            <v>11035</v>
          </cell>
          <cell r="B171">
            <v>1150.8789999999999</v>
          </cell>
          <cell r="C171" t="str">
            <v>WA</v>
          </cell>
          <cell r="D171" t="str">
            <v>Cowlitz</v>
          </cell>
          <cell r="E171">
            <v>1</v>
          </cell>
          <cell r="F171">
            <v>1</v>
          </cell>
          <cell r="G171">
            <v>2508</v>
          </cell>
          <cell r="H171">
            <v>956.940673828125</v>
          </cell>
          <cell r="I171">
            <v>7568</v>
          </cell>
          <cell r="J171" t="str">
            <v>Electric heatpump</v>
          </cell>
          <cell r="K171" t="str">
            <v>Electric heatpump</v>
          </cell>
          <cell r="L171">
            <v>13718.4150390625</v>
          </cell>
          <cell r="M171">
            <v>21835.201171875</v>
          </cell>
          <cell r="N171">
            <v>23145.487335606063</v>
          </cell>
        </row>
        <row r="172">
          <cell r="A172">
            <v>11041</v>
          </cell>
          <cell r="B172">
            <v>1524.7619999999999</v>
          </cell>
          <cell r="C172" t="str">
            <v>WA</v>
          </cell>
          <cell r="D172" t="str">
            <v>King</v>
          </cell>
          <cell r="E172">
            <v>1</v>
          </cell>
          <cell r="F172">
            <v>1</v>
          </cell>
          <cell r="G172">
            <v>2538</v>
          </cell>
          <cell r="H172">
            <v>773.63156127929687</v>
          </cell>
          <cell r="I172">
            <v>4967</v>
          </cell>
          <cell r="J172" t="str">
            <v>Oil faf</v>
          </cell>
          <cell r="K172" t="str">
            <v>Wood htstove</v>
          </cell>
          <cell r="L172">
            <v>4804.1875</v>
          </cell>
          <cell r="M172">
            <v>11227.4599609375</v>
          </cell>
          <cell r="N172">
            <v>11390.424722299258</v>
          </cell>
        </row>
        <row r="173">
          <cell r="A173">
            <v>11047</v>
          </cell>
          <cell r="B173">
            <v>1524.7619999999999</v>
          </cell>
          <cell r="C173" t="str">
            <v>WA</v>
          </cell>
          <cell r="D173" t="str">
            <v>King</v>
          </cell>
          <cell r="E173">
            <v>1</v>
          </cell>
          <cell r="F173">
            <v>1</v>
          </cell>
          <cell r="G173">
            <v>697</v>
          </cell>
          <cell r="H173">
            <v>0</v>
          </cell>
          <cell r="I173">
            <v>2649</v>
          </cell>
          <cell r="J173" t="str">
            <v>Electric baseboard</v>
          </cell>
          <cell r="K173" t="str">
            <v/>
          </cell>
          <cell r="L173">
            <v>5172.37890625</v>
          </cell>
          <cell r="M173">
            <v>8336.68359375</v>
          </cell>
          <cell r="N173">
            <v>8516.9402548296039</v>
          </cell>
        </row>
        <row r="174">
          <cell r="A174">
            <v>11048</v>
          </cell>
          <cell r="B174">
            <v>1464.694</v>
          </cell>
          <cell r="C174" t="str">
            <v>WA</v>
          </cell>
          <cell r="D174" t="str">
            <v>Pierce</v>
          </cell>
          <cell r="E174">
            <v>1</v>
          </cell>
          <cell r="F174">
            <v>1</v>
          </cell>
          <cell r="G174">
            <v>1780</v>
          </cell>
          <cell r="H174">
            <v>0</v>
          </cell>
          <cell r="I174">
            <v>4147</v>
          </cell>
          <cell r="J174" t="str">
            <v>Electric baseboard</v>
          </cell>
          <cell r="K174" t="str">
            <v>Wood htstove</v>
          </cell>
          <cell r="L174">
            <v>8310.6416015625</v>
          </cell>
          <cell r="M174">
            <v>15499.046875</v>
          </cell>
          <cell r="N174">
            <v>16182.932766563952</v>
          </cell>
        </row>
        <row r="175">
          <cell r="A175">
            <v>11051</v>
          </cell>
          <cell r="B175">
            <v>6932.7380000000003</v>
          </cell>
          <cell r="C175" t="str">
            <v>OR</v>
          </cell>
          <cell r="D175" t="str">
            <v>Washington</v>
          </cell>
          <cell r="E175">
            <v>1</v>
          </cell>
          <cell r="F175">
            <v>1</v>
          </cell>
          <cell r="G175">
            <v>1002</v>
          </cell>
          <cell r="H175">
            <v>472.34651184082031</v>
          </cell>
          <cell r="I175">
            <v>3240</v>
          </cell>
          <cell r="J175" t="str">
            <v>Gas faf</v>
          </cell>
          <cell r="K175" t="str">
            <v/>
          </cell>
          <cell r="L175">
            <v>437.3338623046875</v>
          </cell>
          <cell r="M175">
            <v>4624.9453125</v>
          </cell>
          <cell r="N175">
            <v>4728.3172057007278</v>
          </cell>
        </row>
        <row r="176">
          <cell r="A176">
            <v>11054</v>
          </cell>
          <cell r="B176">
            <v>2003.7159999999999</v>
          </cell>
          <cell r="C176" t="str">
            <v>WA</v>
          </cell>
          <cell r="D176" t="str">
            <v>Snohomish</v>
          </cell>
          <cell r="E176">
            <v>1</v>
          </cell>
          <cell r="F176">
            <v>1</v>
          </cell>
          <cell r="G176">
            <v>2018</v>
          </cell>
          <cell r="H176">
            <v>1042.0680999755859</v>
          </cell>
          <cell r="I176">
            <v>6168</v>
          </cell>
          <cell r="J176" t="str">
            <v>Gas faf</v>
          </cell>
          <cell r="K176" t="str">
            <v xml:space="preserve">Wood htstove AND Wood htstove AND </v>
          </cell>
          <cell r="L176">
            <v>961.97271728515625</v>
          </cell>
          <cell r="M176">
            <v>7660.60009765625</v>
          </cell>
          <cell r="N176">
            <v>7723.7806092960709</v>
          </cell>
        </row>
        <row r="177">
          <cell r="A177">
            <v>11055</v>
          </cell>
          <cell r="B177">
            <v>1464.694</v>
          </cell>
          <cell r="C177" t="str">
            <v>WA</v>
          </cell>
          <cell r="D177" t="str">
            <v>Pierce</v>
          </cell>
          <cell r="E177">
            <v>1</v>
          </cell>
          <cell r="F177">
            <v>1</v>
          </cell>
          <cell r="G177">
            <v>4990</v>
          </cell>
          <cell r="H177">
            <v>776.8900146484375</v>
          </cell>
          <cell r="I177">
            <v>9004</v>
          </cell>
          <cell r="J177" t="str">
            <v>Gas faf</v>
          </cell>
          <cell r="K177" t="str">
            <v xml:space="preserve">Gas htstove AND Gas htstove AND Gas htstove AND </v>
          </cell>
          <cell r="L177">
            <v>1294.377685546875</v>
          </cell>
          <cell r="M177">
            <v>12569.1884765625</v>
          </cell>
          <cell r="N177">
            <v>13068.009139516891</v>
          </cell>
        </row>
        <row r="178">
          <cell r="A178">
            <v>11061</v>
          </cell>
          <cell r="B178">
            <v>6932.7380000000003</v>
          </cell>
          <cell r="C178" t="str">
            <v>OR</v>
          </cell>
          <cell r="D178" t="str">
            <v>Multnomah</v>
          </cell>
          <cell r="E178">
            <v>2</v>
          </cell>
          <cell r="F178">
            <v>1</v>
          </cell>
          <cell r="G178">
            <v>1870</v>
          </cell>
          <cell r="H178">
            <v>351.510009765625</v>
          </cell>
          <cell r="I178">
            <v>3151</v>
          </cell>
          <cell r="J178" t="str">
            <v>Gas faf</v>
          </cell>
          <cell r="K178" t="str">
            <v/>
          </cell>
          <cell r="L178">
            <v>1478.4638671875</v>
          </cell>
          <cell r="M178">
            <v>14680.115234375</v>
          </cell>
          <cell r="N178">
            <v>16401.22246315542</v>
          </cell>
        </row>
        <row r="179">
          <cell r="A179">
            <v>11084</v>
          </cell>
          <cell r="B179">
            <v>2003.7159999999999</v>
          </cell>
          <cell r="C179" t="str">
            <v>WA</v>
          </cell>
          <cell r="D179" t="str">
            <v>Snohomish</v>
          </cell>
          <cell r="E179">
            <v>1</v>
          </cell>
          <cell r="F179">
            <v>1</v>
          </cell>
          <cell r="G179">
            <v>2682</v>
          </cell>
          <cell r="H179">
            <v>2096.46435546875</v>
          </cell>
          <cell r="I179">
            <v>5706</v>
          </cell>
          <cell r="J179" t="str">
            <v>Gas faf</v>
          </cell>
          <cell r="K179" t="str">
            <v/>
          </cell>
          <cell r="L179">
            <v>1856.9329833984375</v>
          </cell>
          <cell r="M179">
            <v>5607.7392578125</v>
          </cell>
          <cell r="N179">
            <v>5839.7275797070197</v>
          </cell>
        </row>
        <row r="180">
          <cell r="A180">
            <v>11086</v>
          </cell>
          <cell r="B180">
            <v>4956.4930000000004</v>
          </cell>
          <cell r="C180" t="str">
            <v>WA</v>
          </cell>
          <cell r="D180" t="str">
            <v>King</v>
          </cell>
          <cell r="E180">
            <v>1</v>
          </cell>
          <cell r="F180">
            <v>1</v>
          </cell>
          <cell r="G180">
            <v>2952</v>
          </cell>
          <cell r="H180">
            <v>897.20001220703125</v>
          </cell>
          <cell r="I180">
            <v>8025</v>
          </cell>
          <cell r="J180" t="str">
            <v>Oil faf</v>
          </cell>
          <cell r="K180" t="str">
            <v/>
          </cell>
          <cell r="L180">
            <v>2874.93505859375</v>
          </cell>
          <cell r="M180">
            <v>18845.435546875</v>
          </cell>
          <cell r="N180">
            <v>19062.408336218621</v>
          </cell>
        </row>
        <row r="181">
          <cell r="A181">
            <v>11089</v>
          </cell>
          <cell r="B181">
            <v>2003.7159999999999</v>
          </cell>
          <cell r="C181" t="str">
            <v>WA</v>
          </cell>
          <cell r="D181" t="str">
            <v>Snohomish</v>
          </cell>
          <cell r="E181">
            <v>1</v>
          </cell>
          <cell r="F181">
            <v>1</v>
          </cell>
          <cell r="G181">
            <v>3447</v>
          </cell>
          <cell r="H181">
            <v>1043.6200103759766</v>
          </cell>
          <cell r="I181">
            <v>7541</v>
          </cell>
          <cell r="J181" t="str">
            <v>Gas faf</v>
          </cell>
          <cell r="K181" t="str">
            <v>Wood htstove</v>
          </cell>
          <cell r="L181">
            <v>3623.03759765625</v>
          </cell>
          <cell r="M181">
            <v>19820.78515625</v>
          </cell>
          <cell r="N181">
            <v>19991.42961030993</v>
          </cell>
        </row>
        <row r="182">
          <cell r="A182">
            <v>11094</v>
          </cell>
          <cell r="B182">
            <v>1524.7619999999999</v>
          </cell>
          <cell r="C182" t="str">
            <v>WA</v>
          </cell>
          <cell r="D182" t="str">
            <v>King</v>
          </cell>
          <cell r="E182">
            <v>1</v>
          </cell>
          <cell r="F182">
            <v>1</v>
          </cell>
          <cell r="G182">
            <v>1700</v>
          </cell>
          <cell r="H182">
            <v>513.59052276611328</v>
          </cell>
          <cell r="I182">
            <v>5538</v>
          </cell>
          <cell r="J182" t="str">
            <v>Electric baseboard</v>
          </cell>
          <cell r="K182" t="str">
            <v/>
          </cell>
          <cell r="L182">
            <v>9964.31640625</v>
          </cell>
          <cell r="M182">
            <v>21681.169921875</v>
          </cell>
          <cell r="N182">
            <v>22260.708266457732</v>
          </cell>
        </row>
        <row r="183">
          <cell r="A183">
            <v>11110</v>
          </cell>
          <cell r="B183">
            <v>1188.027</v>
          </cell>
          <cell r="C183" t="str">
            <v>OR</v>
          </cell>
          <cell r="D183" t="str">
            <v>Lane</v>
          </cell>
          <cell r="E183">
            <v>1</v>
          </cell>
          <cell r="F183">
            <v>1</v>
          </cell>
          <cell r="G183">
            <v>1320</v>
          </cell>
          <cell r="H183">
            <v>288.99909210205078</v>
          </cell>
          <cell r="I183">
            <v>4133</v>
          </cell>
          <cell r="J183" t="str">
            <v>Gas faf</v>
          </cell>
          <cell r="K183" t="str">
            <v/>
          </cell>
          <cell r="L183">
            <v>658.5538330078125</v>
          </cell>
          <cell r="M183">
            <v>8008.68310546875</v>
          </cell>
          <cell r="N183">
            <v>9104.4828368935232</v>
          </cell>
        </row>
        <row r="184">
          <cell r="A184">
            <v>11118</v>
          </cell>
          <cell r="B184">
            <v>1150.8789999999999</v>
          </cell>
          <cell r="C184" t="str">
            <v>WA</v>
          </cell>
          <cell r="D184" t="str">
            <v>Cowlitz</v>
          </cell>
          <cell r="E184">
            <v>1</v>
          </cell>
          <cell r="F184">
            <v>1</v>
          </cell>
          <cell r="G184">
            <v>1870</v>
          </cell>
          <cell r="H184">
            <v>316.16817474365234</v>
          </cell>
          <cell r="I184">
            <v>5395</v>
          </cell>
          <cell r="J184" t="str">
            <v>Wood htstove</v>
          </cell>
          <cell r="K184" t="str">
            <v>Electric baseboard</v>
          </cell>
          <cell r="L184">
            <v>4938.74267578125</v>
          </cell>
          <cell r="M184">
            <v>23839.25</v>
          </cell>
          <cell r="N184">
            <v>24306.412503887561</v>
          </cell>
        </row>
        <row r="185">
          <cell r="A185">
            <v>11119</v>
          </cell>
          <cell r="B185">
            <v>2003.7159999999999</v>
          </cell>
          <cell r="C185" t="str">
            <v>WA</v>
          </cell>
          <cell r="D185" t="str">
            <v>Snohomish</v>
          </cell>
          <cell r="E185">
            <v>1</v>
          </cell>
          <cell r="F185">
            <v>1</v>
          </cell>
          <cell r="G185">
            <v>2200</v>
          </cell>
          <cell r="H185">
            <v>656.09580230712891</v>
          </cell>
          <cell r="I185">
            <v>6706</v>
          </cell>
          <cell r="J185" t="str">
            <v>Gas faf</v>
          </cell>
          <cell r="K185" t="str">
            <v>Gas htstove</v>
          </cell>
          <cell r="L185">
            <v>3396.140869140625</v>
          </cell>
          <cell r="M185">
            <v>10829.607421875</v>
          </cell>
          <cell r="N185">
            <v>10934.744031076007</v>
          </cell>
        </row>
        <row r="186">
          <cell r="A186">
            <v>11138</v>
          </cell>
          <cell r="B186">
            <v>1524.7619999999999</v>
          </cell>
          <cell r="C186" t="str">
            <v>WA</v>
          </cell>
          <cell r="D186" t="str">
            <v>King</v>
          </cell>
          <cell r="E186">
            <v>1</v>
          </cell>
          <cell r="F186">
            <v>1</v>
          </cell>
          <cell r="G186">
            <v>3005</v>
          </cell>
          <cell r="H186">
            <v>738.55500793457031</v>
          </cell>
          <cell r="I186">
            <v>5434</v>
          </cell>
          <cell r="J186" t="str">
            <v>Oil faf</v>
          </cell>
          <cell r="K186" t="str">
            <v>Electric baseboard</v>
          </cell>
          <cell r="L186">
            <v>5292.04541015625</v>
          </cell>
          <cell r="M186">
            <v>14396.7294921875</v>
          </cell>
          <cell r="N186">
            <v>14920.651118926065</v>
          </cell>
        </row>
        <row r="187">
          <cell r="A187">
            <v>11145</v>
          </cell>
          <cell r="B187">
            <v>4956.4930000000004</v>
          </cell>
          <cell r="C187" t="str">
            <v>WA</v>
          </cell>
          <cell r="D187" t="str">
            <v>Thurston</v>
          </cell>
          <cell r="E187">
            <v>1</v>
          </cell>
          <cell r="F187">
            <v>1</v>
          </cell>
          <cell r="G187">
            <v>1400</v>
          </cell>
          <cell r="H187">
            <v>402.18741607666016</v>
          </cell>
          <cell r="I187">
            <v>4575</v>
          </cell>
          <cell r="J187" t="str">
            <v>Electric baseboard</v>
          </cell>
          <cell r="K187" t="str">
            <v/>
          </cell>
          <cell r="L187">
            <v>9277.04296875</v>
          </cell>
          <cell r="M187">
            <v>15369.86328125</v>
          </cell>
          <cell r="N187">
            <v>16191.140831982582</v>
          </cell>
        </row>
        <row r="188">
          <cell r="A188">
            <v>11154</v>
          </cell>
          <cell r="B188">
            <v>6932.7380000000003</v>
          </cell>
          <cell r="C188" t="str">
            <v>OR</v>
          </cell>
          <cell r="D188" t="str">
            <v>Yamhill</v>
          </cell>
          <cell r="E188">
            <v>1</v>
          </cell>
          <cell r="F188">
            <v>1</v>
          </cell>
          <cell r="G188">
            <v>2417</v>
          </cell>
          <cell r="H188">
            <v>845.41518402099609</v>
          </cell>
          <cell r="I188">
            <v>6481</v>
          </cell>
          <cell r="J188" t="str">
            <v>Gas faf</v>
          </cell>
          <cell r="K188" t="str">
            <v/>
          </cell>
          <cell r="L188">
            <v>2876.31396484375</v>
          </cell>
          <cell r="M188">
            <v>9458.89453125</v>
          </cell>
          <cell r="N188">
            <v>10160.44169219069</v>
          </cell>
        </row>
        <row r="189">
          <cell r="A189">
            <v>11163</v>
          </cell>
          <cell r="B189">
            <v>4956.4930000000004</v>
          </cell>
          <cell r="C189" t="str">
            <v>WA</v>
          </cell>
          <cell r="D189" t="str">
            <v>King</v>
          </cell>
          <cell r="E189">
            <v>1</v>
          </cell>
          <cell r="F189">
            <v>1</v>
          </cell>
          <cell r="G189">
            <v>2257</v>
          </cell>
          <cell r="H189">
            <v>1359.7368469238281</v>
          </cell>
          <cell r="I189">
            <v>6704</v>
          </cell>
          <cell r="J189" t="str">
            <v>Gas faf</v>
          </cell>
          <cell r="K189" t="str">
            <v/>
          </cell>
          <cell r="L189">
            <v>608.1591796875</v>
          </cell>
          <cell r="M189">
            <v>8162.033203125</v>
          </cell>
          <cell r="N189">
            <v>8366.0485794145934</v>
          </cell>
        </row>
        <row r="190">
          <cell r="A190">
            <v>11178</v>
          </cell>
          <cell r="B190">
            <v>1524.7619999999999</v>
          </cell>
          <cell r="C190" t="str">
            <v>WA</v>
          </cell>
          <cell r="D190" t="str">
            <v>King</v>
          </cell>
          <cell r="E190">
            <v>1</v>
          </cell>
          <cell r="F190">
            <v>1</v>
          </cell>
          <cell r="G190">
            <v>1224</v>
          </cell>
          <cell r="H190">
            <v>881.96305847167969</v>
          </cell>
          <cell r="I190">
            <v>4416</v>
          </cell>
          <cell r="J190" t="str">
            <v>Gas faf</v>
          </cell>
          <cell r="K190" t="str">
            <v xml:space="preserve">Electric pluginheater AND Electric pluginheater AND </v>
          </cell>
          <cell r="L190">
            <v>7357.63134765625</v>
          </cell>
          <cell r="M190">
            <v>13242.12109375</v>
          </cell>
          <cell r="N190">
            <v>13404.706695132705</v>
          </cell>
        </row>
        <row r="191">
          <cell r="A191">
            <v>11187</v>
          </cell>
          <cell r="B191">
            <v>1524.7619999999999</v>
          </cell>
          <cell r="C191" t="str">
            <v>WA</v>
          </cell>
          <cell r="D191" t="str">
            <v>King</v>
          </cell>
          <cell r="E191">
            <v>1</v>
          </cell>
          <cell r="F191">
            <v>1</v>
          </cell>
          <cell r="G191">
            <v>1350</v>
          </cell>
          <cell r="H191">
            <v>585.90580749511719</v>
          </cell>
          <cell r="I191">
            <v>4123</v>
          </cell>
          <cell r="J191" t="str">
            <v>Gas faf</v>
          </cell>
          <cell r="K191" t="str">
            <v/>
          </cell>
          <cell r="L191">
            <v>786.740478515625</v>
          </cell>
          <cell r="M191">
            <v>3064.44091796875</v>
          </cell>
          <cell r="N191">
            <v>3088.484376230896</v>
          </cell>
        </row>
        <row r="192">
          <cell r="A192">
            <v>11194</v>
          </cell>
          <cell r="B192">
            <v>4956.4930000000004</v>
          </cell>
          <cell r="C192" t="str">
            <v>WA</v>
          </cell>
          <cell r="D192" t="str">
            <v>Whatcom</v>
          </cell>
          <cell r="E192">
            <v>1</v>
          </cell>
          <cell r="F192">
            <v>1</v>
          </cell>
          <cell r="G192">
            <v>1664</v>
          </cell>
          <cell r="H192">
            <v>318.28812789916992</v>
          </cell>
          <cell r="I192">
            <v>5211</v>
          </cell>
          <cell r="J192" t="str">
            <v>Electric baseboard</v>
          </cell>
          <cell r="K192" t="str">
            <v/>
          </cell>
          <cell r="L192">
            <v>6578.90234375</v>
          </cell>
          <cell r="M192">
            <v>13182.53515625</v>
          </cell>
          <cell r="N192">
            <v>13083.260017981596</v>
          </cell>
        </row>
        <row r="193">
          <cell r="A193">
            <v>11210</v>
          </cell>
          <cell r="B193">
            <v>1524.7619999999999</v>
          </cell>
          <cell r="C193" t="str">
            <v>WA</v>
          </cell>
          <cell r="D193" t="str">
            <v>King</v>
          </cell>
          <cell r="E193">
            <v>1</v>
          </cell>
          <cell r="F193">
            <v>1</v>
          </cell>
          <cell r="G193">
            <v>2370</v>
          </cell>
          <cell r="H193">
            <v>961.98974609375</v>
          </cell>
          <cell r="I193">
            <v>5473</v>
          </cell>
          <cell r="J193" t="str">
            <v>Oil faf</v>
          </cell>
          <cell r="K193" t="str">
            <v xml:space="preserve">Electric baseboard AND Wood htstove AND </v>
          </cell>
          <cell r="L193">
            <v>3394.229736328125</v>
          </cell>
          <cell r="M193">
            <v>10901.5146484375</v>
          </cell>
          <cell r="N193">
            <v>11281.665070784709</v>
          </cell>
        </row>
        <row r="194">
          <cell r="A194">
            <v>11217</v>
          </cell>
          <cell r="B194">
            <v>4956.4930000000004</v>
          </cell>
          <cell r="C194" t="str">
            <v>WA</v>
          </cell>
          <cell r="D194" t="str">
            <v>Jefferson</v>
          </cell>
          <cell r="E194">
            <v>1</v>
          </cell>
          <cell r="F194">
            <v>1</v>
          </cell>
          <cell r="G194">
            <v>961</v>
          </cell>
          <cell r="H194">
            <v>245.86000442504883</v>
          </cell>
          <cell r="I194">
            <v>2310</v>
          </cell>
          <cell r="J194" t="str">
            <v>Wood htstove</v>
          </cell>
          <cell r="K194" t="str">
            <v>Electric boiler</v>
          </cell>
          <cell r="L194">
            <v>0</v>
          </cell>
          <cell r="M194">
            <v>8724.78515625</v>
          </cell>
          <cell r="N194">
            <v>8718.9331653148729</v>
          </cell>
        </row>
        <row r="195">
          <cell r="A195">
            <v>11219</v>
          </cell>
          <cell r="B195">
            <v>4956.4930000000004</v>
          </cell>
          <cell r="C195" t="str">
            <v>WA</v>
          </cell>
          <cell r="D195" t="str">
            <v>Pierce</v>
          </cell>
          <cell r="E195">
            <v>1</v>
          </cell>
          <cell r="F195">
            <v>1</v>
          </cell>
          <cell r="G195">
            <v>1400</v>
          </cell>
          <cell r="H195">
            <v>377.24554824829102</v>
          </cell>
          <cell r="I195">
            <v>4483</v>
          </cell>
          <cell r="J195" t="str">
            <v>Electric heatpump</v>
          </cell>
          <cell r="K195" t="str">
            <v>Wood fireplace</v>
          </cell>
          <cell r="L195">
            <v>10885.9658203125</v>
          </cell>
          <cell r="M195">
            <v>20490.1875</v>
          </cell>
          <cell r="N195">
            <v>23835.138204948089</v>
          </cell>
        </row>
        <row r="196">
          <cell r="A196">
            <v>11221</v>
          </cell>
          <cell r="B196">
            <v>6932.7380000000003</v>
          </cell>
          <cell r="C196" t="str">
            <v>OR</v>
          </cell>
          <cell r="D196" t="str">
            <v>Washington</v>
          </cell>
          <cell r="E196">
            <v>1</v>
          </cell>
          <cell r="F196">
            <v>1</v>
          </cell>
          <cell r="G196">
            <v>1590</v>
          </cell>
          <cell r="H196">
            <v>641.74998474121094</v>
          </cell>
          <cell r="I196">
            <v>6023</v>
          </cell>
          <cell r="J196" t="str">
            <v>Gas faf</v>
          </cell>
          <cell r="K196" t="str">
            <v/>
          </cell>
          <cell r="L196">
            <v>1739.04638671875</v>
          </cell>
          <cell r="M196">
            <v>13033.3984375</v>
          </cell>
          <cell r="N196">
            <v>13373.90942690637</v>
          </cell>
        </row>
        <row r="197">
          <cell r="A197">
            <v>11222</v>
          </cell>
          <cell r="B197">
            <v>4956.4930000000004</v>
          </cell>
          <cell r="C197" t="str">
            <v>WA</v>
          </cell>
          <cell r="D197" t="str">
            <v>Whatcom</v>
          </cell>
          <cell r="E197">
            <v>1</v>
          </cell>
          <cell r="F197">
            <v>1</v>
          </cell>
          <cell r="G197">
            <v>1570</v>
          </cell>
          <cell r="H197">
            <v>1676.1697692871094</v>
          </cell>
          <cell r="I197">
            <v>5203</v>
          </cell>
          <cell r="J197" t="str">
            <v>Gas htstove</v>
          </cell>
          <cell r="K197" t="str">
            <v>Wood htstove</v>
          </cell>
          <cell r="L197">
            <v>2767.832763671875</v>
          </cell>
          <cell r="M197">
            <v>7072.53564453125</v>
          </cell>
          <cell r="N197">
            <v>7459.1876280116212</v>
          </cell>
        </row>
        <row r="198">
          <cell r="A198">
            <v>11233</v>
          </cell>
          <cell r="B198">
            <v>4956.4930000000004</v>
          </cell>
          <cell r="C198" t="str">
            <v>WA</v>
          </cell>
          <cell r="D198" t="str">
            <v>Snohomish</v>
          </cell>
          <cell r="E198">
            <v>1</v>
          </cell>
          <cell r="F198">
            <v>1</v>
          </cell>
          <cell r="G198">
            <v>1890</v>
          </cell>
          <cell r="H198">
            <v>319.46579742431641</v>
          </cell>
          <cell r="I198">
            <v>4555</v>
          </cell>
          <cell r="J198" t="str">
            <v>Gas faf</v>
          </cell>
          <cell r="K198" t="str">
            <v>Gas htstove</v>
          </cell>
          <cell r="L198">
            <v>1307.3201904296875</v>
          </cell>
          <cell r="M198">
            <v>2412.266357421875</v>
          </cell>
          <cell r="N198">
            <v>0</v>
          </cell>
        </row>
        <row r="199">
          <cell r="A199">
            <v>11236</v>
          </cell>
          <cell r="B199">
            <v>4956.4930000000004</v>
          </cell>
          <cell r="C199" t="str">
            <v>WA</v>
          </cell>
          <cell r="D199" t="str">
            <v>Island</v>
          </cell>
          <cell r="E199">
            <v>1</v>
          </cell>
          <cell r="F199">
            <v>1</v>
          </cell>
          <cell r="G199">
            <v>2114</v>
          </cell>
          <cell r="H199">
            <v>479.3887825012207</v>
          </cell>
          <cell r="I199">
            <v>7399</v>
          </cell>
          <cell r="J199" t="str">
            <v>Electric faf</v>
          </cell>
          <cell r="K199" t="str">
            <v>Propane htstove</v>
          </cell>
          <cell r="L199">
            <v>12402.8310546875</v>
          </cell>
          <cell r="M199">
            <v>20693.587890625</v>
          </cell>
          <cell r="N199">
            <v>20839.287604078214</v>
          </cell>
        </row>
        <row r="200">
          <cell r="A200">
            <v>11246</v>
          </cell>
          <cell r="B200">
            <v>1524.7619999999999</v>
          </cell>
          <cell r="C200" t="str">
            <v>WA</v>
          </cell>
          <cell r="D200" t="str">
            <v>King</v>
          </cell>
          <cell r="E200">
            <v>1</v>
          </cell>
          <cell r="F200">
            <v>1</v>
          </cell>
          <cell r="G200">
            <v>1970</v>
          </cell>
          <cell r="H200">
            <v>553.3800048828125</v>
          </cell>
          <cell r="I200">
            <v>4386</v>
          </cell>
          <cell r="J200" t="str">
            <v>Oil faf</v>
          </cell>
          <cell r="K200" t="str">
            <v>Wood htstove</v>
          </cell>
          <cell r="L200">
            <v>1715.7288818359375</v>
          </cell>
          <cell r="M200">
            <v>6980.91552734375</v>
          </cell>
          <cell r="N200">
            <v>7023.5344052985665</v>
          </cell>
        </row>
        <row r="201">
          <cell r="A201">
            <v>11273</v>
          </cell>
          <cell r="B201">
            <v>1524.7619999999999</v>
          </cell>
          <cell r="C201" t="str">
            <v>WA</v>
          </cell>
          <cell r="D201" t="str">
            <v>King</v>
          </cell>
          <cell r="E201">
            <v>1</v>
          </cell>
          <cell r="F201">
            <v>1</v>
          </cell>
          <cell r="G201">
            <v>2714</v>
          </cell>
          <cell r="H201">
            <v>891.03000640869141</v>
          </cell>
          <cell r="I201">
            <v>5712</v>
          </cell>
          <cell r="J201" t="str">
            <v>Gas faf</v>
          </cell>
          <cell r="K201" t="str">
            <v>Electric baseboard</v>
          </cell>
          <cell r="L201">
            <v>7697.96728515625</v>
          </cell>
          <cell r="M201">
            <v>13651.5009765625</v>
          </cell>
          <cell r="N201">
            <v>13779.302208847377</v>
          </cell>
        </row>
        <row r="202">
          <cell r="A202">
            <v>11282</v>
          </cell>
          <cell r="B202">
            <v>6932.7380000000003</v>
          </cell>
          <cell r="C202" t="str">
            <v>OR</v>
          </cell>
          <cell r="D202" t="str">
            <v>Clackamas</v>
          </cell>
          <cell r="E202">
            <v>2</v>
          </cell>
          <cell r="F202">
            <v>1</v>
          </cell>
          <cell r="G202">
            <v>4520</v>
          </cell>
          <cell r="H202">
            <v>1055.180004119873</v>
          </cell>
          <cell r="I202">
            <v>8496</v>
          </cell>
          <cell r="J202" t="str">
            <v>Electric heatpumpdualfuel</v>
          </cell>
          <cell r="K202" t="str">
            <v xml:space="preserve">Wood fireplace AND Wood htstove AND </v>
          </cell>
          <cell r="L202">
            <v>1846.23095703125</v>
          </cell>
          <cell r="M202">
            <v>20120.494140625</v>
          </cell>
          <cell r="N202">
            <v>20686.36740303355</v>
          </cell>
        </row>
        <row r="203">
          <cell r="A203">
            <v>11283</v>
          </cell>
          <cell r="B203">
            <v>6932.7380000000003</v>
          </cell>
          <cell r="C203" t="str">
            <v>OR</v>
          </cell>
          <cell r="D203" t="str">
            <v>Multnomah</v>
          </cell>
          <cell r="E203">
            <v>2</v>
          </cell>
          <cell r="F203">
            <v>1</v>
          </cell>
          <cell r="G203">
            <v>2600</v>
          </cell>
          <cell r="H203">
            <v>1129.557731628418</v>
          </cell>
          <cell r="I203">
            <v>6336</v>
          </cell>
          <cell r="J203" t="str">
            <v>Gas faf</v>
          </cell>
          <cell r="K203" t="str">
            <v>Electric baseboard</v>
          </cell>
          <cell r="L203">
            <v>2352.1474609375</v>
          </cell>
          <cell r="M203">
            <v>17232.97265625</v>
          </cell>
          <cell r="N203">
            <v>17312.685106210025</v>
          </cell>
        </row>
        <row r="204">
          <cell r="A204">
            <v>11284</v>
          </cell>
          <cell r="B204">
            <v>1524.7619999999999</v>
          </cell>
          <cell r="C204" t="str">
            <v>WA</v>
          </cell>
          <cell r="D204" t="str">
            <v>King</v>
          </cell>
          <cell r="E204">
            <v>1</v>
          </cell>
          <cell r="F204">
            <v>1</v>
          </cell>
          <cell r="G204">
            <v>1637</v>
          </cell>
          <cell r="H204">
            <v>409.39387130737305</v>
          </cell>
          <cell r="I204">
            <v>3727</v>
          </cell>
          <cell r="J204" t="str">
            <v>Gas faf</v>
          </cell>
          <cell r="K204" t="str">
            <v/>
          </cell>
          <cell r="L204">
            <v>1442.3631591796875</v>
          </cell>
          <cell r="M204">
            <v>8793.447265625</v>
          </cell>
          <cell r="N204">
            <v>8794.0357549236833</v>
          </cell>
        </row>
        <row r="205">
          <cell r="A205">
            <v>11289</v>
          </cell>
          <cell r="B205">
            <v>1524.7619999999999</v>
          </cell>
          <cell r="C205" t="str">
            <v>WA</v>
          </cell>
          <cell r="D205" t="str">
            <v>King</v>
          </cell>
          <cell r="E205">
            <v>1</v>
          </cell>
          <cell r="F205">
            <v>1</v>
          </cell>
          <cell r="G205">
            <v>1602</v>
          </cell>
          <cell r="H205">
            <v>0</v>
          </cell>
          <cell r="I205">
            <v>3502</v>
          </cell>
          <cell r="J205" t="str">
            <v>Electric baseboard</v>
          </cell>
          <cell r="K205" t="str">
            <v/>
          </cell>
          <cell r="L205">
            <v>5647.568359375</v>
          </cell>
          <cell r="M205">
            <v>8870.7080078125</v>
          </cell>
          <cell r="N205">
            <v>9139.2335689912707</v>
          </cell>
        </row>
        <row r="206">
          <cell r="A206">
            <v>11302</v>
          </cell>
          <cell r="B206">
            <v>1524.7619999999999</v>
          </cell>
          <cell r="C206" t="str">
            <v>WA</v>
          </cell>
          <cell r="D206" t="str">
            <v>King</v>
          </cell>
          <cell r="E206">
            <v>1</v>
          </cell>
          <cell r="F206">
            <v>1</v>
          </cell>
          <cell r="G206">
            <v>3075</v>
          </cell>
          <cell r="H206">
            <v>1571.3749847412109</v>
          </cell>
          <cell r="I206">
            <v>6083</v>
          </cell>
          <cell r="J206" t="str">
            <v>Gas faf</v>
          </cell>
          <cell r="K206" t="str">
            <v>Electric pluginheater</v>
          </cell>
          <cell r="L206">
            <v>1519.7244873046875</v>
          </cell>
          <cell r="M206">
            <v>10377.7861328125</v>
          </cell>
          <cell r="N206">
            <v>10511.126676160853</v>
          </cell>
        </row>
        <row r="207">
          <cell r="A207">
            <v>11315</v>
          </cell>
          <cell r="B207">
            <v>1188.027</v>
          </cell>
          <cell r="C207" t="str">
            <v>OR</v>
          </cell>
          <cell r="D207" t="str">
            <v>Lane</v>
          </cell>
          <cell r="E207">
            <v>1</v>
          </cell>
          <cell r="F207">
            <v>1</v>
          </cell>
          <cell r="G207">
            <v>1792</v>
          </cell>
          <cell r="H207">
            <v>729.55850982666016</v>
          </cell>
          <cell r="I207">
            <v>5881</v>
          </cell>
          <cell r="J207" t="str">
            <v>Gas faf</v>
          </cell>
          <cell r="K207" t="str">
            <v>Gas htstove</v>
          </cell>
          <cell r="L207">
            <v>1902.4320068359375</v>
          </cell>
          <cell r="M207">
            <v>14301.275390625</v>
          </cell>
          <cell r="N207">
            <v>15169.304733509989</v>
          </cell>
        </row>
        <row r="208">
          <cell r="A208">
            <v>11317</v>
          </cell>
          <cell r="B208">
            <v>6932.7380000000003</v>
          </cell>
          <cell r="C208" t="str">
            <v>OR</v>
          </cell>
          <cell r="D208" t="str">
            <v>Clackamas</v>
          </cell>
          <cell r="E208">
            <v>2</v>
          </cell>
          <cell r="F208">
            <v>1</v>
          </cell>
          <cell r="G208">
            <v>1346</v>
          </cell>
          <cell r="H208">
            <v>342.55790328979492</v>
          </cell>
          <cell r="I208">
            <v>4177</v>
          </cell>
          <cell r="J208" t="str">
            <v>Wood htstove</v>
          </cell>
          <cell r="K208" t="str">
            <v xml:space="preserve">Electric baseboard AND Gas boiler AND </v>
          </cell>
          <cell r="L208">
            <v>992.3612060546875</v>
          </cell>
          <cell r="M208">
            <v>5274.2978515625</v>
          </cell>
          <cell r="N208">
            <v>5463.1699353980657</v>
          </cell>
        </row>
        <row r="209">
          <cell r="A209">
            <v>11323</v>
          </cell>
          <cell r="B209">
            <v>2003.7159999999999</v>
          </cell>
          <cell r="C209" t="str">
            <v>WA</v>
          </cell>
          <cell r="D209" t="str">
            <v>Snohomish</v>
          </cell>
          <cell r="E209">
            <v>1</v>
          </cell>
          <cell r="F209">
            <v>1</v>
          </cell>
          <cell r="G209">
            <v>2256</v>
          </cell>
          <cell r="H209">
            <v>594.06998443603516</v>
          </cell>
          <cell r="I209">
            <v>4753</v>
          </cell>
          <cell r="J209" t="str">
            <v>Electric dhp</v>
          </cell>
          <cell r="K209" t="str">
            <v xml:space="preserve">Electric baseboard AND Pellets htstove AND Wood htstove AND </v>
          </cell>
          <cell r="L209">
            <v>1450.443603515625</v>
          </cell>
          <cell r="M209">
            <v>4218.09423828125</v>
          </cell>
          <cell r="N209">
            <v>4268.319230371203</v>
          </cell>
        </row>
        <row r="210">
          <cell r="A210">
            <v>11327</v>
          </cell>
          <cell r="B210">
            <v>2003.7159999999999</v>
          </cell>
          <cell r="C210" t="str">
            <v>WA</v>
          </cell>
          <cell r="D210" t="str">
            <v>Snohomish</v>
          </cell>
          <cell r="E210">
            <v>1</v>
          </cell>
          <cell r="F210">
            <v>1</v>
          </cell>
          <cell r="G210">
            <v>1240</v>
          </cell>
          <cell r="H210">
            <v>314.65818405151367</v>
          </cell>
          <cell r="I210">
            <v>3722</v>
          </cell>
          <cell r="J210" t="str">
            <v>Electric baseboard</v>
          </cell>
          <cell r="K210" t="str">
            <v>Wood htstove</v>
          </cell>
          <cell r="L210">
            <v>15044.3212890625</v>
          </cell>
          <cell r="M210">
            <v>16608.431640625</v>
          </cell>
          <cell r="N210">
            <v>16900.912249183257</v>
          </cell>
        </row>
        <row r="211">
          <cell r="A211">
            <v>11332</v>
          </cell>
          <cell r="B211">
            <v>4956.4930000000004</v>
          </cell>
          <cell r="C211" t="str">
            <v>WA</v>
          </cell>
          <cell r="D211" t="str">
            <v>Whatcom</v>
          </cell>
          <cell r="E211">
            <v>1</v>
          </cell>
          <cell r="F211">
            <v>1</v>
          </cell>
          <cell r="G211">
            <v>1326</v>
          </cell>
          <cell r="H211">
            <v>415.36532974243164</v>
          </cell>
          <cell r="I211">
            <v>4536</v>
          </cell>
          <cell r="J211" t="str">
            <v>Electric baseboard</v>
          </cell>
          <cell r="K211" t="str">
            <v>Wood htstove</v>
          </cell>
          <cell r="L211">
            <v>10184.8984375</v>
          </cell>
          <cell r="M211">
            <v>19181.564453125</v>
          </cell>
          <cell r="N211">
            <v>19059.908227821106</v>
          </cell>
        </row>
        <row r="212">
          <cell r="A212">
            <v>11339</v>
          </cell>
          <cell r="B212">
            <v>1524.7619999999999</v>
          </cell>
          <cell r="C212" t="str">
            <v>WA</v>
          </cell>
          <cell r="D212" t="str">
            <v>King</v>
          </cell>
          <cell r="E212">
            <v>1</v>
          </cell>
          <cell r="F212">
            <v>1</v>
          </cell>
          <cell r="G212">
            <v>1130</v>
          </cell>
          <cell r="H212">
            <v>570.99500274658203</v>
          </cell>
          <cell r="I212">
            <v>3632</v>
          </cell>
          <cell r="J212" t="str">
            <v>Oil faf</v>
          </cell>
          <cell r="K212" t="str">
            <v>Electric baseboard</v>
          </cell>
          <cell r="L212">
            <v>8014.0498046875</v>
          </cell>
          <cell r="M212">
            <v>14100.6064453125</v>
          </cell>
          <cell r="N212">
            <v>14391.935900562681</v>
          </cell>
        </row>
        <row r="213">
          <cell r="A213">
            <v>11341</v>
          </cell>
          <cell r="B213">
            <v>1464.694</v>
          </cell>
          <cell r="C213" t="str">
            <v>WA</v>
          </cell>
          <cell r="D213" t="str">
            <v>Pierce</v>
          </cell>
          <cell r="E213">
            <v>1</v>
          </cell>
          <cell r="F213">
            <v>1</v>
          </cell>
          <cell r="G213">
            <v>4540</v>
          </cell>
          <cell r="H213">
            <v>1057.8999938964844</v>
          </cell>
          <cell r="I213">
            <v>8358</v>
          </cell>
          <cell r="J213" t="str">
            <v>Gas faf</v>
          </cell>
          <cell r="K213" t="str">
            <v>Wood htstove</v>
          </cell>
          <cell r="L213">
            <v>1495.8468017578125</v>
          </cell>
          <cell r="M213">
            <v>10303.888671875</v>
          </cell>
          <cell r="N213">
            <v>10624.460384427135</v>
          </cell>
        </row>
        <row r="214">
          <cell r="A214">
            <v>11342</v>
          </cell>
          <cell r="B214">
            <v>4956.4930000000004</v>
          </cell>
          <cell r="C214" t="str">
            <v>WA</v>
          </cell>
          <cell r="D214" t="str">
            <v>Kitsap</v>
          </cell>
          <cell r="E214">
            <v>1</v>
          </cell>
          <cell r="F214">
            <v>1</v>
          </cell>
          <cell r="G214">
            <v>1580</v>
          </cell>
          <cell r="H214">
            <v>521.24648666381836</v>
          </cell>
          <cell r="I214">
            <v>4895</v>
          </cell>
          <cell r="J214" t="str">
            <v>Electric baseboard</v>
          </cell>
          <cell r="K214" t="str">
            <v>Propane htstove</v>
          </cell>
          <cell r="L214">
            <v>10610.5869140625</v>
          </cell>
          <cell r="M214">
            <v>19453.845703125</v>
          </cell>
          <cell r="N214">
            <v>15503.655784474071</v>
          </cell>
        </row>
        <row r="215">
          <cell r="A215">
            <v>11346</v>
          </cell>
          <cell r="B215">
            <v>4956.4930000000004</v>
          </cell>
          <cell r="C215" t="str">
            <v>WA</v>
          </cell>
          <cell r="D215" t="str">
            <v>Pierce</v>
          </cell>
          <cell r="E215">
            <v>1</v>
          </cell>
          <cell r="F215">
            <v>1</v>
          </cell>
          <cell r="G215">
            <v>1620</v>
          </cell>
          <cell r="H215">
            <v>322.17543411254883</v>
          </cell>
          <cell r="I215">
            <v>5092</v>
          </cell>
          <cell r="J215" t="str">
            <v>Gas faf</v>
          </cell>
          <cell r="K215" t="str">
            <v/>
          </cell>
          <cell r="L215">
            <v>2498.982177734375</v>
          </cell>
          <cell r="M215">
            <v>7841.3408203125</v>
          </cell>
          <cell r="N215">
            <v>8702.2159850598291</v>
          </cell>
        </row>
        <row r="216">
          <cell r="A216">
            <v>11347</v>
          </cell>
          <cell r="B216">
            <v>4956.4930000000004</v>
          </cell>
          <cell r="C216" t="str">
            <v>WA</v>
          </cell>
          <cell r="D216" t="str">
            <v>King</v>
          </cell>
          <cell r="E216">
            <v>1</v>
          </cell>
          <cell r="F216">
            <v>1</v>
          </cell>
          <cell r="G216">
            <v>1380</v>
          </cell>
          <cell r="H216">
            <v>471.55666351318359</v>
          </cell>
          <cell r="I216">
            <v>4599</v>
          </cell>
          <cell r="J216" t="str">
            <v>Electric faf</v>
          </cell>
          <cell r="K216" t="str">
            <v>Wood htstove</v>
          </cell>
          <cell r="L216">
            <v>5322.90283203125</v>
          </cell>
          <cell r="M216">
            <v>12793.4052734375</v>
          </cell>
          <cell r="N216">
            <v>12940.855804346998</v>
          </cell>
        </row>
        <row r="217">
          <cell r="A217">
            <v>11349</v>
          </cell>
          <cell r="B217">
            <v>4956.4930000000004</v>
          </cell>
          <cell r="C217" t="str">
            <v>WA</v>
          </cell>
          <cell r="D217" t="str">
            <v>Island</v>
          </cell>
          <cell r="E217">
            <v>1</v>
          </cell>
          <cell r="F217">
            <v>1</v>
          </cell>
          <cell r="G217">
            <v>1620</v>
          </cell>
          <cell r="H217">
            <v>267.13887977600098</v>
          </cell>
          <cell r="I217">
            <v>3927</v>
          </cell>
          <cell r="J217" t="str">
            <v>Gas faf</v>
          </cell>
          <cell r="K217" t="str">
            <v>Propane htstove</v>
          </cell>
          <cell r="L217">
            <v>915.54248046875</v>
          </cell>
          <cell r="M217">
            <v>4332.3857421875</v>
          </cell>
          <cell r="N217">
            <v>4440.7687191780506</v>
          </cell>
        </row>
        <row r="218">
          <cell r="A218">
            <v>11352</v>
          </cell>
          <cell r="B218">
            <v>6932.7380000000003</v>
          </cell>
          <cell r="C218" t="str">
            <v>OR</v>
          </cell>
          <cell r="D218" t="str">
            <v>Multnomah</v>
          </cell>
          <cell r="E218">
            <v>2</v>
          </cell>
          <cell r="F218">
            <v>1</v>
          </cell>
          <cell r="G218">
            <v>1478</v>
          </cell>
          <cell r="H218">
            <v>1201.7871704101562</v>
          </cell>
          <cell r="I218">
            <v>4892</v>
          </cell>
          <cell r="J218" t="str">
            <v>Gas htstove</v>
          </cell>
          <cell r="K218" t="str">
            <v>Electric baseboard</v>
          </cell>
          <cell r="L218">
            <v>3708.134033203125</v>
          </cell>
          <cell r="M218">
            <v>8346.1708984375</v>
          </cell>
          <cell r="N218">
            <v>9323.1811734761068</v>
          </cell>
        </row>
        <row r="219">
          <cell r="A219">
            <v>11375</v>
          </cell>
          <cell r="B219">
            <v>1524.7619999999999</v>
          </cell>
          <cell r="C219" t="str">
            <v>WA</v>
          </cell>
          <cell r="D219" t="str">
            <v>King</v>
          </cell>
          <cell r="E219">
            <v>1</v>
          </cell>
          <cell r="F219">
            <v>1</v>
          </cell>
          <cell r="G219">
            <v>2387</v>
          </cell>
          <cell r="H219">
            <v>593.37007522583008</v>
          </cell>
          <cell r="I219">
            <v>6333</v>
          </cell>
          <cell r="J219" t="str">
            <v>Gas faf</v>
          </cell>
          <cell r="K219" t="str">
            <v/>
          </cell>
          <cell r="L219">
            <v>1849.8465576171875</v>
          </cell>
          <cell r="M219">
            <v>7709.1337890625</v>
          </cell>
          <cell r="N219">
            <v>7808.4822596050244</v>
          </cell>
        </row>
        <row r="220">
          <cell r="A220">
            <v>11377</v>
          </cell>
          <cell r="B220">
            <v>4956.4930000000004</v>
          </cell>
          <cell r="C220" t="str">
            <v>WA</v>
          </cell>
          <cell r="D220" t="str">
            <v>Thurston</v>
          </cell>
          <cell r="E220">
            <v>1</v>
          </cell>
          <cell r="F220">
            <v>1</v>
          </cell>
          <cell r="G220">
            <v>2032</v>
          </cell>
          <cell r="H220">
            <v>697.98818206787109</v>
          </cell>
          <cell r="I220">
            <v>6346</v>
          </cell>
          <cell r="J220" t="str">
            <v>Gas faf</v>
          </cell>
          <cell r="K220" t="str">
            <v>Gas htstove</v>
          </cell>
          <cell r="L220">
            <v>674.80712890625</v>
          </cell>
          <cell r="M220">
            <v>7187.82470703125</v>
          </cell>
          <cell r="N220">
            <v>7793.2279896219361</v>
          </cell>
        </row>
        <row r="221">
          <cell r="A221">
            <v>11409</v>
          </cell>
          <cell r="B221">
            <v>1188.027</v>
          </cell>
          <cell r="C221" t="str">
            <v>OR</v>
          </cell>
          <cell r="D221" t="str">
            <v>Lane</v>
          </cell>
          <cell r="E221">
            <v>1</v>
          </cell>
          <cell r="F221">
            <v>1</v>
          </cell>
          <cell r="G221">
            <v>1212</v>
          </cell>
          <cell r="H221">
            <v>263.54000377655029</v>
          </cell>
          <cell r="I221">
            <v>2587</v>
          </cell>
          <cell r="J221" t="str">
            <v>Electric heatpump</v>
          </cell>
          <cell r="K221" t="str">
            <v/>
          </cell>
          <cell r="L221">
            <v>2369.562255859375</v>
          </cell>
          <cell r="M221">
            <v>5495.93408203125</v>
          </cell>
          <cell r="N221">
            <v>5766.9873680307555</v>
          </cell>
        </row>
        <row r="222">
          <cell r="A222">
            <v>11411</v>
          </cell>
          <cell r="B222">
            <v>1464.694</v>
          </cell>
          <cell r="C222" t="str">
            <v>WA</v>
          </cell>
          <cell r="D222" t="str">
            <v>Pierce</v>
          </cell>
          <cell r="E222">
            <v>1</v>
          </cell>
          <cell r="F222">
            <v>1</v>
          </cell>
          <cell r="G222">
            <v>2097</v>
          </cell>
          <cell r="H222">
            <v>0</v>
          </cell>
          <cell r="I222">
            <v>4340</v>
          </cell>
          <cell r="J222" t="str">
            <v>Gas faf</v>
          </cell>
          <cell r="K222" t="str">
            <v xml:space="preserve">Wood htstove AND Gas htstove AND </v>
          </cell>
          <cell r="L222">
            <v>0</v>
          </cell>
          <cell r="M222">
            <v>10828.3349609375</v>
          </cell>
          <cell r="N222">
            <v>10078.774056201064</v>
          </cell>
        </row>
        <row r="223">
          <cell r="A223">
            <v>11414</v>
          </cell>
          <cell r="B223">
            <v>4956.4930000000004</v>
          </cell>
          <cell r="C223" t="str">
            <v>WA</v>
          </cell>
          <cell r="D223" t="str">
            <v>Whatcom</v>
          </cell>
          <cell r="E223">
            <v>1</v>
          </cell>
          <cell r="F223">
            <v>1</v>
          </cell>
          <cell r="G223">
            <v>2075</v>
          </cell>
          <cell r="H223">
            <v>781.25001525878906</v>
          </cell>
          <cell r="I223">
            <v>4979</v>
          </cell>
          <cell r="J223" t="str">
            <v>Gas faf</v>
          </cell>
          <cell r="K223" t="str">
            <v>Gas htstove</v>
          </cell>
          <cell r="L223">
            <v>2267.126220703125</v>
          </cell>
          <cell r="M223">
            <v>10785.5498046875</v>
          </cell>
          <cell r="N223">
            <v>10720.773384040676</v>
          </cell>
        </row>
        <row r="224">
          <cell r="A224">
            <v>11416</v>
          </cell>
          <cell r="B224">
            <v>2003.7159999999999</v>
          </cell>
          <cell r="C224" t="str">
            <v>WA</v>
          </cell>
          <cell r="D224" t="str">
            <v>Snohomish</v>
          </cell>
          <cell r="E224">
            <v>1</v>
          </cell>
          <cell r="F224">
            <v>1</v>
          </cell>
          <cell r="G224">
            <v>1940</v>
          </cell>
          <cell r="H224">
            <v>203.16973876953125</v>
          </cell>
          <cell r="I224">
            <v>3152</v>
          </cell>
          <cell r="J224" t="str">
            <v>Gas faf</v>
          </cell>
          <cell r="K224" t="str">
            <v>Gas htstove</v>
          </cell>
          <cell r="L224">
            <v>836.90386962890625</v>
          </cell>
          <cell r="M224">
            <v>6835.671875</v>
          </cell>
          <cell r="N224">
            <v>7035.7678805747673</v>
          </cell>
        </row>
        <row r="225">
          <cell r="A225">
            <v>11417</v>
          </cell>
          <cell r="B225">
            <v>4956.4930000000004</v>
          </cell>
          <cell r="C225" t="str">
            <v>WA</v>
          </cell>
          <cell r="D225" t="str">
            <v>Kitsap</v>
          </cell>
          <cell r="E225">
            <v>1</v>
          </cell>
          <cell r="F225">
            <v>1</v>
          </cell>
          <cell r="G225">
            <v>1360</v>
          </cell>
          <cell r="H225">
            <v>405.21999740600586</v>
          </cell>
          <cell r="I225">
            <v>3228</v>
          </cell>
          <cell r="J225" t="str">
            <v>Electric faf</v>
          </cell>
          <cell r="K225" t="str">
            <v>Gas htstove</v>
          </cell>
          <cell r="L225">
            <v>9390.9970703125</v>
          </cell>
          <cell r="M225">
            <v>17103.146484375</v>
          </cell>
          <cell r="N225">
            <v>13692.80387821861</v>
          </cell>
        </row>
        <row r="226">
          <cell r="A226">
            <v>11418</v>
          </cell>
          <cell r="B226">
            <v>6932.7380000000003</v>
          </cell>
          <cell r="C226" t="str">
            <v>OR</v>
          </cell>
          <cell r="D226" t="str">
            <v>Yamhill</v>
          </cell>
          <cell r="E226">
            <v>1</v>
          </cell>
          <cell r="F226">
            <v>1</v>
          </cell>
          <cell r="G226">
            <v>1326</v>
          </cell>
          <cell r="H226">
            <v>255.66503143310547</v>
          </cell>
          <cell r="I226">
            <v>4134</v>
          </cell>
          <cell r="J226" t="str">
            <v>Electric heatpump</v>
          </cell>
          <cell r="K226" t="str">
            <v/>
          </cell>
          <cell r="L226">
            <v>3906.25341796875</v>
          </cell>
          <cell r="M226">
            <v>9657.296875</v>
          </cell>
          <cell r="N226">
            <v>10570.373351477765</v>
          </cell>
        </row>
        <row r="227">
          <cell r="A227">
            <v>11420</v>
          </cell>
          <cell r="B227">
            <v>6932.7380000000003</v>
          </cell>
          <cell r="C227" t="str">
            <v>OR</v>
          </cell>
          <cell r="D227" t="str">
            <v>Marion</v>
          </cell>
          <cell r="E227">
            <v>1</v>
          </cell>
          <cell r="F227">
            <v>1</v>
          </cell>
          <cell r="G227">
            <v>1780</v>
          </cell>
          <cell r="H227">
            <v>1016.3293151855469</v>
          </cell>
          <cell r="I227">
            <v>5276</v>
          </cell>
          <cell r="J227" t="str">
            <v>Gas faf</v>
          </cell>
          <cell r="K227" t="str">
            <v>Wood htstove</v>
          </cell>
          <cell r="L227">
            <v>0</v>
          </cell>
          <cell r="M227">
            <v>0</v>
          </cell>
          <cell r="N227">
            <v>0</v>
          </cell>
        </row>
        <row r="228">
          <cell r="A228">
            <v>11437</v>
          </cell>
          <cell r="B228">
            <v>1524.7619999999999</v>
          </cell>
          <cell r="C228" t="str">
            <v>WA</v>
          </cell>
          <cell r="D228" t="str">
            <v>King</v>
          </cell>
          <cell r="E228">
            <v>1</v>
          </cell>
          <cell r="F228">
            <v>1</v>
          </cell>
          <cell r="G228">
            <v>2271</v>
          </cell>
          <cell r="H228">
            <v>1158.7149887084961</v>
          </cell>
          <cell r="I228">
            <v>4868</v>
          </cell>
          <cell r="J228" t="str">
            <v>Gas faf</v>
          </cell>
          <cell r="K228" t="str">
            <v/>
          </cell>
          <cell r="L228">
            <v>5427.001953125</v>
          </cell>
          <cell r="M228">
            <v>13972.53125</v>
          </cell>
          <cell r="N228">
            <v>14076.927581207563</v>
          </cell>
        </row>
        <row r="229">
          <cell r="A229">
            <v>11439</v>
          </cell>
          <cell r="B229">
            <v>6932.7380000000003</v>
          </cell>
          <cell r="C229" t="str">
            <v>OR</v>
          </cell>
          <cell r="D229" t="str">
            <v>Clackamas</v>
          </cell>
          <cell r="E229">
            <v>2</v>
          </cell>
          <cell r="F229">
            <v>1</v>
          </cell>
          <cell r="G229">
            <v>1257</v>
          </cell>
          <cell r="H229">
            <v>261.94636535644531</v>
          </cell>
          <cell r="I229">
            <v>4357</v>
          </cell>
          <cell r="J229" t="str">
            <v>Gas faf</v>
          </cell>
          <cell r="K229" t="str">
            <v/>
          </cell>
          <cell r="L229">
            <v>0</v>
          </cell>
          <cell r="M229">
            <v>6260.20947265625</v>
          </cell>
          <cell r="N229">
            <v>6271.356820072896</v>
          </cell>
        </row>
        <row r="230">
          <cell r="A230">
            <v>11452</v>
          </cell>
          <cell r="B230">
            <v>6932.7380000000003</v>
          </cell>
          <cell r="C230" t="str">
            <v>OR</v>
          </cell>
          <cell r="D230" t="str">
            <v>Multnomah</v>
          </cell>
          <cell r="E230">
            <v>2</v>
          </cell>
          <cell r="F230">
            <v>1</v>
          </cell>
          <cell r="G230">
            <v>3980</v>
          </cell>
          <cell r="H230">
            <v>2437.1906890869141</v>
          </cell>
          <cell r="I230">
            <v>8888</v>
          </cell>
          <cell r="J230" t="str">
            <v>Oil faf</v>
          </cell>
          <cell r="K230" t="str">
            <v>Electric baseboard</v>
          </cell>
          <cell r="L230">
            <v>868.80694580078125</v>
          </cell>
          <cell r="M230">
            <v>9573.84375</v>
          </cell>
          <cell r="N230">
            <v>9999.6013196310541</v>
          </cell>
        </row>
        <row r="231">
          <cell r="A231">
            <v>11467</v>
          </cell>
          <cell r="B231">
            <v>1524.7619999999999</v>
          </cell>
          <cell r="C231" t="str">
            <v>WA</v>
          </cell>
          <cell r="D231" t="str">
            <v>King</v>
          </cell>
          <cell r="E231">
            <v>1</v>
          </cell>
          <cell r="F231">
            <v>1</v>
          </cell>
          <cell r="G231">
            <v>2254</v>
          </cell>
          <cell r="H231">
            <v>0</v>
          </cell>
          <cell r="I231">
            <v>5219</v>
          </cell>
          <cell r="J231" t="str">
            <v>Gas faf</v>
          </cell>
          <cell r="K231" t="str">
            <v/>
          </cell>
          <cell r="L231">
            <v>1122.2171630859375</v>
          </cell>
          <cell r="M231">
            <v>7910.85595703125</v>
          </cell>
          <cell r="N231">
            <v>8231.1680710915552</v>
          </cell>
        </row>
        <row r="232">
          <cell r="A232">
            <v>11472</v>
          </cell>
          <cell r="B232">
            <v>1524.7619999999999</v>
          </cell>
          <cell r="C232" t="str">
            <v>WA</v>
          </cell>
          <cell r="D232" t="str">
            <v>King</v>
          </cell>
          <cell r="E232">
            <v>1</v>
          </cell>
          <cell r="F232">
            <v>1</v>
          </cell>
          <cell r="G232">
            <v>2531</v>
          </cell>
          <cell r="H232">
            <v>1124.4563426971436</v>
          </cell>
          <cell r="I232">
            <v>5936</v>
          </cell>
          <cell r="J232" t="str">
            <v>Gas faf</v>
          </cell>
          <cell r="K232" t="str">
            <v xml:space="preserve">Electric baseboard AND Wood htstove AND </v>
          </cell>
          <cell r="L232">
            <v>3791.84375</v>
          </cell>
          <cell r="M232">
            <v>12393.1640625</v>
          </cell>
          <cell r="N232">
            <v>12480.63563389153</v>
          </cell>
        </row>
        <row r="233">
          <cell r="A233">
            <v>11475</v>
          </cell>
          <cell r="B233">
            <v>6932.7380000000003</v>
          </cell>
          <cell r="C233" t="str">
            <v>OR</v>
          </cell>
          <cell r="D233" t="str">
            <v>Multnomah</v>
          </cell>
          <cell r="E233">
            <v>2</v>
          </cell>
          <cell r="F233">
            <v>1</v>
          </cell>
          <cell r="G233">
            <v>2581</v>
          </cell>
          <cell r="H233">
            <v>748.01176452636719</v>
          </cell>
          <cell r="I233">
            <v>8894</v>
          </cell>
          <cell r="J233" t="str">
            <v>Gas faf</v>
          </cell>
          <cell r="K233" t="str">
            <v/>
          </cell>
          <cell r="L233">
            <v>1161.417236328125</v>
          </cell>
          <cell r="M233">
            <v>6742.01220703125</v>
          </cell>
          <cell r="N233">
            <v>7047.4382302456097</v>
          </cell>
        </row>
        <row r="234">
          <cell r="A234">
            <v>11476</v>
          </cell>
          <cell r="B234">
            <v>1524.7619999999999</v>
          </cell>
          <cell r="C234" t="str">
            <v>WA</v>
          </cell>
          <cell r="D234" t="str">
            <v>King</v>
          </cell>
          <cell r="E234">
            <v>1</v>
          </cell>
          <cell r="F234">
            <v>1</v>
          </cell>
          <cell r="G234">
            <v>2300</v>
          </cell>
          <cell r="H234">
            <v>589.33151245117188</v>
          </cell>
          <cell r="I234">
            <v>5972</v>
          </cell>
          <cell r="J234" t="str">
            <v>Gas faf</v>
          </cell>
          <cell r="K234" t="str">
            <v/>
          </cell>
          <cell r="L234">
            <v>459.30685424804687</v>
          </cell>
          <cell r="M234">
            <v>5060.81787109375</v>
          </cell>
          <cell r="N234">
            <v>5094.773437132023</v>
          </cell>
        </row>
        <row r="235">
          <cell r="A235">
            <v>11478</v>
          </cell>
          <cell r="B235">
            <v>2003.7159999999999</v>
          </cell>
          <cell r="C235" t="str">
            <v>WA</v>
          </cell>
          <cell r="D235" t="str">
            <v>Snohomish</v>
          </cell>
          <cell r="E235">
            <v>1</v>
          </cell>
          <cell r="F235">
            <v>1</v>
          </cell>
          <cell r="G235">
            <v>2555</v>
          </cell>
          <cell r="H235">
            <v>0</v>
          </cell>
          <cell r="I235">
            <v>6865</v>
          </cell>
          <cell r="J235" t="str">
            <v>Oil faf</v>
          </cell>
          <cell r="K235" t="str">
            <v xml:space="preserve">Electric baseboard AND Electric baseboard AND Wood htstove AND Wood htstove AND </v>
          </cell>
          <cell r="L235">
            <v>5139.27783203125</v>
          </cell>
          <cell r="M235">
            <v>16100.525390625</v>
          </cell>
          <cell r="N235">
            <v>16311.03571233896</v>
          </cell>
        </row>
        <row r="236">
          <cell r="A236">
            <v>11494</v>
          </cell>
          <cell r="B236">
            <v>1524.7619999999999</v>
          </cell>
          <cell r="C236" t="str">
            <v>WA</v>
          </cell>
          <cell r="D236" t="str">
            <v>King</v>
          </cell>
          <cell r="E236">
            <v>1</v>
          </cell>
          <cell r="F236">
            <v>1</v>
          </cell>
          <cell r="G236">
            <v>1993</v>
          </cell>
          <cell r="H236">
            <v>607.65499877929687</v>
          </cell>
          <cell r="I236">
            <v>4387</v>
          </cell>
          <cell r="J236" t="str">
            <v>Gas faf</v>
          </cell>
          <cell r="K236" t="str">
            <v/>
          </cell>
          <cell r="L236">
            <v>730.09588623046875</v>
          </cell>
          <cell r="M236">
            <v>6468.73291015625</v>
          </cell>
          <cell r="N236">
            <v>6484.047556403465</v>
          </cell>
        </row>
        <row r="237">
          <cell r="A237">
            <v>11496</v>
          </cell>
          <cell r="B237">
            <v>4956.4930000000004</v>
          </cell>
          <cell r="C237" t="str">
            <v>WA</v>
          </cell>
          <cell r="D237" t="str">
            <v>King</v>
          </cell>
          <cell r="E237">
            <v>1</v>
          </cell>
          <cell r="F237">
            <v>1</v>
          </cell>
          <cell r="G237">
            <v>1960</v>
          </cell>
          <cell r="H237">
            <v>495.08270072937012</v>
          </cell>
          <cell r="I237">
            <v>5053</v>
          </cell>
          <cell r="J237" t="str">
            <v>Gas faf</v>
          </cell>
          <cell r="K237" t="str">
            <v>Gas htstove</v>
          </cell>
          <cell r="L237">
            <v>875.43402099609375</v>
          </cell>
          <cell r="M237">
            <v>4895.9453125</v>
          </cell>
          <cell r="N237">
            <v>5025.9209389293155</v>
          </cell>
        </row>
        <row r="238">
          <cell r="A238">
            <v>11499</v>
          </cell>
          <cell r="B238">
            <v>1188.027</v>
          </cell>
          <cell r="C238" t="str">
            <v>OR</v>
          </cell>
          <cell r="D238" t="str">
            <v>Lane</v>
          </cell>
          <cell r="E238">
            <v>1</v>
          </cell>
          <cell r="F238">
            <v>1</v>
          </cell>
          <cell r="G238">
            <v>1200</v>
          </cell>
          <cell r="H238">
            <v>350.10837554931641</v>
          </cell>
          <cell r="I238">
            <v>3223</v>
          </cell>
          <cell r="J238" t="str">
            <v>Pellets htstove</v>
          </cell>
          <cell r="K238" t="str">
            <v/>
          </cell>
          <cell r="L238">
            <v>5579.10009765625</v>
          </cell>
          <cell r="M238">
            <v>12280.1357421875</v>
          </cell>
          <cell r="N238">
            <v>12423.477895645774</v>
          </cell>
        </row>
        <row r="239">
          <cell r="A239">
            <v>11503</v>
          </cell>
          <cell r="B239">
            <v>1524.7619999999999</v>
          </cell>
          <cell r="C239" t="str">
            <v>WA</v>
          </cell>
          <cell r="D239" t="str">
            <v>King</v>
          </cell>
          <cell r="E239">
            <v>1</v>
          </cell>
          <cell r="F239">
            <v>1</v>
          </cell>
          <cell r="G239">
            <v>1387</v>
          </cell>
          <cell r="H239">
            <v>792.10999298095703</v>
          </cell>
          <cell r="I239">
            <v>3232</v>
          </cell>
          <cell r="J239" t="str">
            <v>Electric baseboard</v>
          </cell>
          <cell r="K239" t="str">
            <v>Electric baseboard</v>
          </cell>
          <cell r="L239">
            <v>9394.5751953125</v>
          </cell>
          <cell r="M239">
            <v>14734.0869140625</v>
          </cell>
          <cell r="N239">
            <v>15876.1945861678</v>
          </cell>
        </row>
        <row r="240">
          <cell r="A240">
            <v>11504</v>
          </cell>
          <cell r="B240">
            <v>6932.7380000000003</v>
          </cell>
          <cell r="C240" t="str">
            <v>OR</v>
          </cell>
          <cell r="D240" t="str">
            <v>Washington</v>
          </cell>
          <cell r="E240">
            <v>1</v>
          </cell>
          <cell r="F240">
            <v>1</v>
          </cell>
          <cell r="G240">
            <v>1980</v>
          </cell>
          <cell r="H240">
            <v>727.522705078125</v>
          </cell>
          <cell r="I240">
            <v>5440</v>
          </cell>
          <cell r="J240" t="str">
            <v>Electric dhp</v>
          </cell>
          <cell r="K240" t="str">
            <v xml:space="preserve">Propane htstove AND Propane htstove AND </v>
          </cell>
          <cell r="L240">
            <v>3127.7294921875</v>
          </cell>
          <cell r="M240">
            <v>15548.6884765625</v>
          </cell>
          <cell r="N240">
            <v>16066.238522073158</v>
          </cell>
        </row>
        <row r="241">
          <cell r="A241">
            <v>11512</v>
          </cell>
          <cell r="B241">
            <v>2003.7159999999999</v>
          </cell>
          <cell r="C241" t="str">
            <v>WA</v>
          </cell>
          <cell r="D241" t="str">
            <v>Snohomish</v>
          </cell>
          <cell r="E241">
            <v>1</v>
          </cell>
          <cell r="F241">
            <v>1</v>
          </cell>
          <cell r="G241">
            <v>2046</v>
          </cell>
          <cell r="H241">
            <v>498.5007266998291</v>
          </cell>
          <cell r="I241">
            <v>4385</v>
          </cell>
          <cell r="J241" t="str">
            <v>Gas faf</v>
          </cell>
          <cell r="K241" t="str">
            <v xml:space="preserve">Gas htstove AND Electric pluginheater AND </v>
          </cell>
          <cell r="L241">
            <v>1327.681884765625</v>
          </cell>
          <cell r="M241">
            <v>4600.54443359375</v>
          </cell>
          <cell r="N241">
            <v>5033.8520587163339</v>
          </cell>
        </row>
        <row r="242">
          <cell r="A242">
            <v>11516</v>
          </cell>
          <cell r="B242">
            <v>4956.4930000000004</v>
          </cell>
          <cell r="C242" t="str">
            <v>WA</v>
          </cell>
          <cell r="D242" t="str">
            <v>Thurston</v>
          </cell>
          <cell r="E242">
            <v>1</v>
          </cell>
          <cell r="F242">
            <v>1</v>
          </cell>
          <cell r="G242">
            <v>1053</v>
          </cell>
          <cell r="H242">
            <v>409.51000213623047</v>
          </cell>
          <cell r="I242">
            <v>3368</v>
          </cell>
          <cell r="J242" t="str">
            <v>Gas boiler</v>
          </cell>
          <cell r="K242" t="str">
            <v xml:space="preserve">Electric baseboard AND Wood htstove AND </v>
          </cell>
          <cell r="L242">
            <v>1184.337646484375</v>
          </cell>
          <cell r="M242">
            <v>6920.853515625</v>
          </cell>
          <cell r="N242">
            <v>6960.331487603421</v>
          </cell>
        </row>
        <row r="243">
          <cell r="A243">
            <v>11520</v>
          </cell>
          <cell r="B243">
            <v>2003.7159999999999</v>
          </cell>
          <cell r="C243" t="str">
            <v>WA</v>
          </cell>
          <cell r="D243" t="str">
            <v>Snohomish</v>
          </cell>
          <cell r="E243">
            <v>1</v>
          </cell>
          <cell r="F243">
            <v>1</v>
          </cell>
          <cell r="G243">
            <v>1456</v>
          </cell>
          <cell r="H243">
            <v>997.71889877319336</v>
          </cell>
          <cell r="I243">
            <v>4337</v>
          </cell>
          <cell r="J243" t="str">
            <v>Electric faf</v>
          </cell>
          <cell r="K243" t="str">
            <v>Wood htstove</v>
          </cell>
          <cell r="L243">
            <v>10966.9267578125</v>
          </cell>
          <cell r="M243">
            <v>13200.2509765625</v>
          </cell>
          <cell r="N243">
            <v>13013.115547803653</v>
          </cell>
        </row>
        <row r="244">
          <cell r="A244">
            <v>11531</v>
          </cell>
          <cell r="B244">
            <v>4956.4930000000004</v>
          </cell>
          <cell r="C244" t="str">
            <v>WA</v>
          </cell>
          <cell r="D244" t="str">
            <v>King</v>
          </cell>
          <cell r="E244">
            <v>1</v>
          </cell>
          <cell r="F244">
            <v>1</v>
          </cell>
          <cell r="G244">
            <v>1028</v>
          </cell>
          <cell r="H244">
            <v>432.80001068115234</v>
          </cell>
          <cell r="I244">
            <v>3594</v>
          </cell>
          <cell r="J244" t="str">
            <v>Electric baseboard</v>
          </cell>
          <cell r="K244" t="str">
            <v/>
          </cell>
          <cell r="L244">
            <v>9142.9453125</v>
          </cell>
          <cell r="M244">
            <v>17251.2265625</v>
          </cell>
          <cell r="N244">
            <v>17739.536293146411</v>
          </cell>
        </row>
        <row r="245">
          <cell r="A245">
            <v>11533</v>
          </cell>
          <cell r="B245">
            <v>2003.7159999999999</v>
          </cell>
          <cell r="C245" t="str">
            <v>WA</v>
          </cell>
          <cell r="D245" t="str">
            <v>Snohomish</v>
          </cell>
          <cell r="E245">
            <v>1</v>
          </cell>
          <cell r="F245">
            <v>1</v>
          </cell>
          <cell r="G245">
            <v>2210</v>
          </cell>
          <cell r="H245">
            <v>1404.2049598693848</v>
          </cell>
          <cell r="I245">
            <v>4959</v>
          </cell>
          <cell r="J245" t="str">
            <v>Gas faf</v>
          </cell>
          <cell r="K245" t="str">
            <v/>
          </cell>
          <cell r="L245">
            <v>1908.59130859375</v>
          </cell>
          <cell r="M245">
            <v>12902.6328125</v>
          </cell>
          <cell r="N245">
            <v>13069.435481341976</v>
          </cell>
        </row>
        <row r="246">
          <cell r="A246">
            <v>11535</v>
          </cell>
          <cell r="B246">
            <v>1524.7619999999999</v>
          </cell>
          <cell r="C246" t="str">
            <v>WA</v>
          </cell>
          <cell r="D246" t="str">
            <v>King</v>
          </cell>
          <cell r="E246">
            <v>1</v>
          </cell>
          <cell r="F246">
            <v>1</v>
          </cell>
          <cell r="G246">
            <v>1894</v>
          </cell>
          <cell r="H246">
            <v>390.37000465393066</v>
          </cell>
          <cell r="I246">
            <v>3986</v>
          </cell>
          <cell r="J246" t="str">
            <v>Gas faf</v>
          </cell>
          <cell r="K246" t="str">
            <v/>
          </cell>
          <cell r="L246">
            <v>0</v>
          </cell>
          <cell r="M246">
            <v>6219.4345703125</v>
          </cell>
          <cell r="N246">
            <v>6505.0958343027505</v>
          </cell>
        </row>
        <row r="247">
          <cell r="A247">
            <v>11536</v>
          </cell>
          <cell r="B247">
            <v>1188.027</v>
          </cell>
          <cell r="C247" t="str">
            <v>OR</v>
          </cell>
          <cell r="D247" t="str">
            <v>Lane</v>
          </cell>
          <cell r="E247">
            <v>1</v>
          </cell>
          <cell r="F247">
            <v>1</v>
          </cell>
          <cell r="G247">
            <v>1104</v>
          </cell>
          <cell r="H247">
            <v>215.55192947387695</v>
          </cell>
          <cell r="I247">
            <v>3243</v>
          </cell>
          <cell r="J247" t="str">
            <v>Pellets htstove</v>
          </cell>
          <cell r="K247" t="str">
            <v>Electric baseboard</v>
          </cell>
          <cell r="L247">
            <v>1915.76708984375</v>
          </cell>
          <cell r="M247">
            <v>4927.37548828125</v>
          </cell>
          <cell r="N247">
            <v>4998.3105966390985</v>
          </cell>
        </row>
        <row r="248">
          <cell r="A248">
            <v>11539</v>
          </cell>
          <cell r="B248">
            <v>2003.7159999999999</v>
          </cell>
          <cell r="C248" t="str">
            <v>WA</v>
          </cell>
          <cell r="D248" t="str">
            <v>Snohomish</v>
          </cell>
          <cell r="E248">
            <v>1</v>
          </cell>
          <cell r="F248">
            <v>1</v>
          </cell>
          <cell r="G248">
            <v>1044</v>
          </cell>
          <cell r="H248">
            <v>563.84724807739258</v>
          </cell>
          <cell r="I248">
            <v>2705</v>
          </cell>
          <cell r="J248" t="str">
            <v>Electric baseboard</v>
          </cell>
          <cell r="K248" t="str">
            <v/>
          </cell>
          <cell r="L248">
            <v>7324.0859375</v>
          </cell>
          <cell r="M248">
            <v>11904.671875</v>
          </cell>
          <cell r="N248">
            <v>12013.713683591412</v>
          </cell>
        </row>
        <row r="249">
          <cell r="A249">
            <v>11544</v>
          </cell>
          <cell r="B249">
            <v>4956.4930000000004</v>
          </cell>
          <cell r="C249" t="str">
            <v>WA</v>
          </cell>
          <cell r="D249" t="str">
            <v>King</v>
          </cell>
          <cell r="E249">
            <v>1</v>
          </cell>
          <cell r="F249">
            <v>1</v>
          </cell>
          <cell r="G249">
            <v>960</v>
          </cell>
          <cell r="H249">
            <v>235.97000503540039</v>
          </cell>
          <cell r="I249">
            <v>2021</v>
          </cell>
          <cell r="J249" t="str">
            <v>Electric baseboard</v>
          </cell>
          <cell r="K249" t="str">
            <v>Wood fireplace</v>
          </cell>
          <cell r="L249">
            <v>4243.796875</v>
          </cell>
          <cell r="M249">
            <v>11448.10546875</v>
          </cell>
          <cell r="N249">
            <v>11727.183510186067</v>
          </cell>
        </row>
        <row r="250">
          <cell r="A250">
            <v>11549</v>
          </cell>
          <cell r="B250">
            <v>1524.7619999999999</v>
          </cell>
          <cell r="C250" t="str">
            <v>WA</v>
          </cell>
          <cell r="D250" t="str">
            <v>King</v>
          </cell>
          <cell r="E250">
            <v>1</v>
          </cell>
          <cell r="F250">
            <v>1</v>
          </cell>
          <cell r="G250">
            <v>870</v>
          </cell>
          <cell r="H250">
            <v>618.80522537231445</v>
          </cell>
          <cell r="I250">
            <v>2959</v>
          </cell>
          <cell r="J250" t="str">
            <v>Oil faf</v>
          </cell>
          <cell r="K250" t="str">
            <v>Wood htstove</v>
          </cell>
          <cell r="L250">
            <v>1938.2073974609375</v>
          </cell>
          <cell r="M250">
            <v>10230.650390625</v>
          </cell>
          <cell r="N250">
            <v>10242.167880112593</v>
          </cell>
        </row>
        <row r="251">
          <cell r="A251">
            <v>11552</v>
          </cell>
          <cell r="B251">
            <v>1464.694</v>
          </cell>
          <cell r="C251" t="str">
            <v>WA</v>
          </cell>
          <cell r="D251" t="str">
            <v>Pierce</v>
          </cell>
          <cell r="E251">
            <v>1</v>
          </cell>
          <cell r="F251">
            <v>1</v>
          </cell>
          <cell r="G251">
            <v>1380</v>
          </cell>
          <cell r="H251">
            <v>1175.1365051269531</v>
          </cell>
          <cell r="I251">
            <v>4663</v>
          </cell>
          <cell r="J251" t="str">
            <v>Gas faf</v>
          </cell>
          <cell r="K251" t="str">
            <v>Wood htstove</v>
          </cell>
          <cell r="L251">
            <v>487.3201904296875</v>
          </cell>
          <cell r="M251">
            <v>4990.62841796875</v>
          </cell>
          <cell r="N251">
            <v>5261.8517236055632</v>
          </cell>
        </row>
        <row r="252">
          <cell r="A252">
            <v>11555</v>
          </cell>
          <cell r="B252">
            <v>2003.7159999999999</v>
          </cell>
          <cell r="C252" t="str">
            <v>WA</v>
          </cell>
          <cell r="D252" t="str">
            <v>Snohomish</v>
          </cell>
          <cell r="E252">
            <v>1</v>
          </cell>
          <cell r="F252">
            <v>1</v>
          </cell>
          <cell r="G252">
            <v>2230</v>
          </cell>
          <cell r="H252">
            <v>524.59001159667969</v>
          </cell>
          <cell r="I252">
            <v>4175</v>
          </cell>
          <cell r="J252" t="str">
            <v>Electric baseboard</v>
          </cell>
          <cell r="K252" t="str">
            <v/>
          </cell>
          <cell r="L252">
            <v>11486.8994140625</v>
          </cell>
          <cell r="M252">
            <v>30100.30859375</v>
          </cell>
          <cell r="N252">
            <v>30410.370918334538</v>
          </cell>
        </row>
        <row r="253">
          <cell r="A253">
            <v>11574</v>
          </cell>
          <cell r="B253">
            <v>4956.4930000000004</v>
          </cell>
          <cell r="C253" t="str">
            <v>WA</v>
          </cell>
          <cell r="D253" t="str">
            <v>Jefferson</v>
          </cell>
          <cell r="E253">
            <v>1</v>
          </cell>
          <cell r="F253">
            <v>1</v>
          </cell>
          <cell r="G253">
            <v>3159</v>
          </cell>
          <cell r="H253">
            <v>2470.8900756835937</v>
          </cell>
          <cell r="I253">
            <v>10446</v>
          </cell>
          <cell r="J253" t="str">
            <v>Propane htstove</v>
          </cell>
          <cell r="K253" t="str">
            <v>Electric baseboard</v>
          </cell>
          <cell r="L253">
            <v>5894.99267578125</v>
          </cell>
          <cell r="M253">
            <v>10705.55859375</v>
          </cell>
          <cell r="N253">
            <v>10939.954747172553</v>
          </cell>
        </row>
        <row r="254">
          <cell r="A254">
            <v>11585</v>
          </cell>
          <cell r="B254">
            <v>1524.7619999999999</v>
          </cell>
          <cell r="C254" t="str">
            <v>WA</v>
          </cell>
          <cell r="D254" t="str">
            <v>King</v>
          </cell>
          <cell r="E254">
            <v>1</v>
          </cell>
          <cell r="F254">
            <v>1</v>
          </cell>
          <cell r="G254">
            <v>2304</v>
          </cell>
          <cell r="H254">
            <v>616.05997467041016</v>
          </cell>
          <cell r="I254">
            <v>4303</v>
          </cell>
          <cell r="J254" t="str">
            <v>Gas faf</v>
          </cell>
          <cell r="K254" t="str">
            <v>Wood fireplace</v>
          </cell>
          <cell r="L254">
            <v>1479.1492919921875</v>
          </cell>
          <cell r="M254">
            <v>5016.23193359375</v>
          </cell>
          <cell r="N254">
            <v>5026.6435765344013</v>
          </cell>
        </row>
        <row r="255">
          <cell r="A255">
            <v>11602</v>
          </cell>
          <cell r="B255">
            <v>1150.8789999999999</v>
          </cell>
          <cell r="C255" t="str">
            <v>WA</v>
          </cell>
          <cell r="D255" t="str">
            <v>Cowlitz</v>
          </cell>
          <cell r="E255">
            <v>1</v>
          </cell>
          <cell r="F255">
            <v>1</v>
          </cell>
          <cell r="G255">
            <v>1456</v>
          </cell>
          <cell r="H255">
            <v>433.36504364013672</v>
          </cell>
          <cell r="I255">
            <v>4561</v>
          </cell>
          <cell r="J255" t="str">
            <v>Electric baseboard</v>
          </cell>
          <cell r="K255" t="str">
            <v/>
          </cell>
          <cell r="L255">
            <v>4157.55224609375</v>
          </cell>
          <cell r="M255">
            <v>19698.908203125</v>
          </cell>
          <cell r="N255">
            <v>20434.771987536813</v>
          </cell>
        </row>
        <row r="256">
          <cell r="A256">
            <v>11633</v>
          </cell>
          <cell r="B256">
            <v>4956.4930000000004</v>
          </cell>
          <cell r="C256" t="str">
            <v>WA</v>
          </cell>
          <cell r="D256" t="str">
            <v>Pierce</v>
          </cell>
          <cell r="E256">
            <v>1</v>
          </cell>
          <cell r="F256">
            <v>1</v>
          </cell>
          <cell r="G256">
            <v>2091</v>
          </cell>
          <cell r="H256">
            <v>499.53311920166016</v>
          </cell>
          <cell r="I256">
            <v>6228</v>
          </cell>
          <cell r="J256" t="str">
            <v>Gas faf</v>
          </cell>
          <cell r="K256" t="str">
            <v>Wood htstove</v>
          </cell>
          <cell r="L256">
            <v>1589.130859375</v>
          </cell>
          <cell r="M256">
            <v>15254.4716796875</v>
          </cell>
          <cell r="N256">
            <v>16308.146752649327</v>
          </cell>
        </row>
        <row r="257">
          <cell r="A257">
            <v>11636</v>
          </cell>
          <cell r="B257">
            <v>1464.694</v>
          </cell>
          <cell r="C257" t="str">
            <v>WA</v>
          </cell>
          <cell r="D257" t="str">
            <v>Pierce</v>
          </cell>
          <cell r="E257">
            <v>1</v>
          </cell>
          <cell r="F257">
            <v>1</v>
          </cell>
          <cell r="G257">
            <v>2863</v>
          </cell>
          <cell r="H257">
            <v>782.53999328613281</v>
          </cell>
          <cell r="I257">
            <v>5184</v>
          </cell>
          <cell r="J257" t="str">
            <v>Electric baseboard</v>
          </cell>
          <cell r="K257" t="str">
            <v xml:space="preserve">Wood htstove AND Gas htstove AND </v>
          </cell>
          <cell r="L257">
            <v>5501.60986328125</v>
          </cell>
          <cell r="M257">
            <v>8112.45849609375</v>
          </cell>
          <cell r="N257">
            <v>9628.5510189284232</v>
          </cell>
        </row>
        <row r="258">
          <cell r="A258">
            <v>11639</v>
          </cell>
          <cell r="B258">
            <v>1464.694</v>
          </cell>
          <cell r="C258" t="str">
            <v>WA</v>
          </cell>
          <cell r="D258" t="str">
            <v>Pierce</v>
          </cell>
          <cell r="E258">
            <v>1</v>
          </cell>
          <cell r="F258">
            <v>1</v>
          </cell>
          <cell r="G258">
            <v>3000</v>
          </cell>
          <cell r="H258">
            <v>1035.0673522949219</v>
          </cell>
          <cell r="I258">
            <v>6285</v>
          </cell>
          <cell r="J258" t="str">
            <v>Oil faf</v>
          </cell>
          <cell r="K258" t="str">
            <v xml:space="preserve">Wood htstove AND Wood htstove AND </v>
          </cell>
          <cell r="L258">
            <v>1814.4443359375</v>
          </cell>
          <cell r="M258">
            <v>11115.9609375</v>
          </cell>
          <cell r="N258">
            <v>11598.605976017561</v>
          </cell>
        </row>
        <row r="259">
          <cell r="A259">
            <v>11645</v>
          </cell>
          <cell r="B259">
            <v>1524.7619999999999</v>
          </cell>
          <cell r="C259" t="str">
            <v>WA</v>
          </cell>
          <cell r="D259" t="str">
            <v>King</v>
          </cell>
          <cell r="E259">
            <v>1</v>
          </cell>
          <cell r="F259">
            <v>1</v>
          </cell>
          <cell r="G259">
            <v>2784</v>
          </cell>
          <cell r="H259">
            <v>790.76998901367187</v>
          </cell>
          <cell r="I259">
            <v>5959</v>
          </cell>
          <cell r="J259" t="str">
            <v>Oil boiler</v>
          </cell>
          <cell r="K259" t="str">
            <v/>
          </cell>
          <cell r="L259">
            <v>1182.9326171875</v>
          </cell>
          <cell r="M259">
            <v>7982.22509765625</v>
          </cell>
          <cell r="N259">
            <v>8078.8807502544878</v>
          </cell>
        </row>
        <row r="260">
          <cell r="A260">
            <v>11653</v>
          </cell>
          <cell r="B260">
            <v>1524.7619999999999</v>
          </cell>
          <cell r="C260" t="str">
            <v>WA</v>
          </cell>
          <cell r="D260" t="str">
            <v>King</v>
          </cell>
          <cell r="E260">
            <v>1</v>
          </cell>
          <cell r="F260">
            <v>1</v>
          </cell>
          <cell r="G260">
            <v>2810</v>
          </cell>
          <cell r="H260">
            <v>701.70450592041016</v>
          </cell>
          <cell r="I260">
            <v>6426</v>
          </cell>
          <cell r="J260" t="str">
            <v>Gas faf</v>
          </cell>
          <cell r="K260" t="str">
            <v xml:space="preserve">Wood htstove AND Gas htstove AND </v>
          </cell>
          <cell r="L260">
            <v>3661.46240234375</v>
          </cell>
          <cell r="M260">
            <v>10505.1630859375</v>
          </cell>
          <cell r="N260">
            <v>10696.570033844035</v>
          </cell>
        </row>
        <row r="261">
          <cell r="A261">
            <v>11670</v>
          </cell>
          <cell r="B261">
            <v>1524.7619999999999</v>
          </cell>
          <cell r="C261" t="str">
            <v>WA</v>
          </cell>
          <cell r="D261" t="str">
            <v>King</v>
          </cell>
          <cell r="E261">
            <v>1</v>
          </cell>
          <cell r="F261">
            <v>1</v>
          </cell>
          <cell r="G261">
            <v>896</v>
          </cell>
          <cell r="H261">
            <v>0</v>
          </cell>
          <cell r="I261">
            <v>2881</v>
          </cell>
          <cell r="J261" t="str">
            <v>Electric baseboard</v>
          </cell>
          <cell r="K261" t="str">
            <v/>
          </cell>
          <cell r="L261">
            <v>4407.15576171875</v>
          </cell>
          <cell r="M261">
            <v>7408.0458984375</v>
          </cell>
          <cell r="N261">
            <v>7908.1690373926858</v>
          </cell>
        </row>
        <row r="262">
          <cell r="A262">
            <v>11675</v>
          </cell>
          <cell r="B262">
            <v>6932.7380000000003</v>
          </cell>
          <cell r="C262" t="str">
            <v>OR</v>
          </cell>
          <cell r="D262" t="str">
            <v>Clackamas</v>
          </cell>
          <cell r="E262">
            <v>2</v>
          </cell>
          <cell r="F262">
            <v>1</v>
          </cell>
          <cell r="G262">
            <v>1622</v>
          </cell>
          <cell r="H262">
            <v>501.05734252929687</v>
          </cell>
          <cell r="I262">
            <v>5057</v>
          </cell>
          <cell r="J262" t="str">
            <v>Gas faf</v>
          </cell>
          <cell r="K262" t="str">
            <v xml:space="preserve">Wood fireplace AND Gas htstove AND </v>
          </cell>
          <cell r="L262">
            <v>0</v>
          </cell>
          <cell r="M262">
            <v>12309.4609375</v>
          </cell>
          <cell r="N262">
            <v>12218.320485175038</v>
          </cell>
        </row>
        <row r="263">
          <cell r="A263">
            <v>11677</v>
          </cell>
          <cell r="B263">
            <v>1524.7619999999999</v>
          </cell>
          <cell r="C263" t="str">
            <v>WA</v>
          </cell>
          <cell r="D263" t="str">
            <v>King</v>
          </cell>
          <cell r="E263">
            <v>1</v>
          </cell>
          <cell r="F263">
            <v>1</v>
          </cell>
          <cell r="G263">
            <v>1638</v>
          </cell>
          <cell r="H263">
            <v>0</v>
          </cell>
          <cell r="I263">
            <v>4587</v>
          </cell>
          <cell r="J263" t="str">
            <v>Gas faf</v>
          </cell>
          <cell r="K263" t="str">
            <v xml:space="preserve">Electric baseboard AND Electric baseboard AND Wood htstove AND </v>
          </cell>
          <cell r="L263">
            <v>2602.3115234375</v>
          </cell>
          <cell r="M263">
            <v>5987.5673828125</v>
          </cell>
          <cell r="N263">
            <v>5983.3972011535734</v>
          </cell>
        </row>
        <row r="264">
          <cell r="A264">
            <v>11679</v>
          </cell>
          <cell r="B264">
            <v>6932.7380000000003</v>
          </cell>
          <cell r="C264" t="str">
            <v>OR</v>
          </cell>
          <cell r="D264" t="str">
            <v>Washington</v>
          </cell>
          <cell r="E264">
            <v>1</v>
          </cell>
          <cell r="F264">
            <v>1</v>
          </cell>
          <cell r="G264">
            <v>3218</v>
          </cell>
          <cell r="H264">
            <v>729.6031379699707</v>
          </cell>
          <cell r="I264">
            <v>8575</v>
          </cell>
          <cell r="J264" t="str">
            <v>Gas faf</v>
          </cell>
          <cell r="K264" t="str">
            <v>Gas htstove</v>
          </cell>
          <cell r="L264">
            <v>597.8671875</v>
          </cell>
          <cell r="M264">
            <v>6883.4619140625</v>
          </cell>
          <cell r="N264">
            <v>7192.5753773502984</v>
          </cell>
        </row>
        <row r="265">
          <cell r="A265">
            <v>11684</v>
          </cell>
          <cell r="B265">
            <v>2003.7159999999999</v>
          </cell>
          <cell r="C265" t="str">
            <v>WA</v>
          </cell>
          <cell r="D265" t="str">
            <v>Snohomish</v>
          </cell>
          <cell r="E265">
            <v>1</v>
          </cell>
          <cell r="F265">
            <v>1</v>
          </cell>
          <cell r="G265">
            <v>1334</v>
          </cell>
          <cell r="H265">
            <v>466.71363067626953</v>
          </cell>
          <cell r="I265">
            <v>4770</v>
          </cell>
          <cell r="J265" t="str">
            <v>Electric baseboard</v>
          </cell>
          <cell r="K265" t="str">
            <v>Wood htstove</v>
          </cell>
          <cell r="L265">
            <v>5125.31396484375</v>
          </cell>
          <cell r="M265">
            <v>10179.576171875</v>
          </cell>
          <cell r="N265">
            <v>10570.922251740943</v>
          </cell>
        </row>
        <row r="266">
          <cell r="A266">
            <v>11702</v>
          </cell>
          <cell r="B266">
            <v>2003.7159999999999</v>
          </cell>
          <cell r="C266" t="str">
            <v>WA</v>
          </cell>
          <cell r="D266" t="str">
            <v>Snohomish</v>
          </cell>
          <cell r="E266">
            <v>1</v>
          </cell>
          <cell r="F266">
            <v>1</v>
          </cell>
          <cell r="G266">
            <v>740</v>
          </cell>
          <cell r="H266">
            <v>388.43334197998047</v>
          </cell>
          <cell r="I266">
            <v>2551</v>
          </cell>
          <cell r="J266" t="str">
            <v>Electric baseboard</v>
          </cell>
          <cell r="K266" t="str">
            <v/>
          </cell>
          <cell r="L266">
            <v>8312.2607421875</v>
          </cell>
          <cell r="M266">
            <v>21638.1796875</v>
          </cell>
          <cell r="N266">
            <v>22041.231463377277</v>
          </cell>
        </row>
        <row r="267">
          <cell r="A267">
            <v>11705</v>
          </cell>
          <cell r="B267">
            <v>1464.694</v>
          </cell>
          <cell r="C267" t="str">
            <v>WA</v>
          </cell>
          <cell r="D267" t="str">
            <v>Pierce</v>
          </cell>
          <cell r="E267">
            <v>1</v>
          </cell>
          <cell r="F267">
            <v>1</v>
          </cell>
          <cell r="G267">
            <v>1198</v>
          </cell>
          <cell r="H267">
            <v>499.71999359130859</v>
          </cell>
          <cell r="I267">
            <v>3819</v>
          </cell>
          <cell r="J267" t="str">
            <v>Gas faf</v>
          </cell>
          <cell r="K267" t="str">
            <v>Electric baseboard</v>
          </cell>
          <cell r="L267">
            <v>331.80599975585937</v>
          </cell>
          <cell r="M267">
            <v>10310.962890625</v>
          </cell>
          <cell r="N267">
            <v>10640.962058967654</v>
          </cell>
        </row>
        <row r="268">
          <cell r="A268">
            <v>11713</v>
          </cell>
          <cell r="B268">
            <v>2003.7159999999999</v>
          </cell>
          <cell r="C268" t="str">
            <v>WA</v>
          </cell>
          <cell r="D268" t="str">
            <v>Snohomish</v>
          </cell>
          <cell r="E268">
            <v>1</v>
          </cell>
          <cell r="F268">
            <v>1</v>
          </cell>
          <cell r="G268">
            <v>1839</v>
          </cell>
          <cell r="H268">
            <v>698.50765991210937</v>
          </cell>
          <cell r="I268">
            <v>5585</v>
          </cell>
          <cell r="J268" t="str">
            <v>Electric baseboard</v>
          </cell>
          <cell r="K268" t="str">
            <v/>
          </cell>
          <cell r="L268">
            <v>21372.431640625</v>
          </cell>
          <cell r="M268">
            <v>34116.59765625</v>
          </cell>
          <cell r="N268">
            <v>33908.815387984607</v>
          </cell>
        </row>
        <row r="269">
          <cell r="A269">
            <v>11717</v>
          </cell>
          <cell r="B269">
            <v>6932.7380000000003</v>
          </cell>
          <cell r="C269" t="str">
            <v>OR</v>
          </cell>
          <cell r="D269" t="str">
            <v>Washington</v>
          </cell>
          <cell r="E269">
            <v>1</v>
          </cell>
          <cell r="F269">
            <v>1</v>
          </cell>
          <cell r="G269">
            <v>1500</v>
          </cell>
          <cell r="H269">
            <v>1060.4935913085937</v>
          </cell>
          <cell r="I269">
            <v>4594</v>
          </cell>
          <cell r="J269" t="str">
            <v>Gas faf</v>
          </cell>
          <cell r="K269" t="str">
            <v>Electric baseboard</v>
          </cell>
          <cell r="L269">
            <v>698.906005859375</v>
          </cell>
          <cell r="M269">
            <v>4740.4287109375</v>
          </cell>
          <cell r="N269">
            <v>4817.3357484878188</v>
          </cell>
        </row>
        <row r="270">
          <cell r="A270">
            <v>11725</v>
          </cell>
          <cell r="B270">
            <v>1524.7619999999999</v>
          </cell>
          <cell r="C270" t="str">
            <v>WA</v>
          </cell>
          <cell r="D270" t="str">
            <v>King</v>
          </cell>
          <cell r="E270">
            <v>1</v>
          </cell>
          <cell r="F270">
            <v>1</v>
          </cell>
          <cell r="G270">
            <v>2774</v>
          </cell>
          <cell r="H270">
            <v>0</v>
          </cell>
          <cell r="I270">
            <v>3726</v>
          </cell>
          <cell r="J270" t="str">
            <v>Gas faf</v>
          </cell>
          <cell r="K270" t="str">
            <v xml:space="preserve">Wood fireplace AND Electric pluginheater AND </v>
          </cell>
          <cell r="L270">
            <v>2556.75341796875</v>
          </cell>
          <cell r="M270">
            <v>7519.75439453125</v>
          </cell>
          <cell r="N270">
            <v>7484.63379039545</v>
          </cell>
        </row>
        <row r="271">
          <cell r="A271">
            <v>11729</v>
          </cell>
          <cell r="B271">
            <v>6932.7380000000003</v>
          </cell>
          <cell r="C271" t="str">
            <v>OR</v>
          </cell>
          <cell r="D271" t="str">
            <v>Washington</v>
          </cell>
          <cell r="E271">
            <v>1</v>
          </cell>
          <cell r="F271">
            <v>1</v>
          </cell>
          <cell r="G271">
            <v>1272</v>
          </cell>
          <cell r="H271">
            <v>298.66764450073242</v>
          </cell>
          <cell r="I271">
            <v>3747</v>
          </cell>
          <cell r="J271" t="str">
            <v>Gas faf</v>
          </cell>
          <cell r="K271" t="str">
            <v/>
          </cell>
          <cell r="L271">
            <v>593.60162353515625</v>
          </cell>
          <cell r="M271">
            <v>4200.76953125</v>
          </cell>
          <cell r="N271">
            <v>4228.3997958448235</v>
          </cell>
        </row>
        <row r="272">
          <cell r="A272">
            <v>11732</v>
          </cell>
          <cell r="B272">
            <v>4956.4930000000004</v>
          </cell>
          <cell r="C272" t="str">
            <v>WA</v>
          </cell>
          <cell r="D272" t="str">
            <v>King</v>
          </cell>
          <cell r="E272">
            <v>1</v>
          </cell>
          <cell r="F272">
            <v>1</v>
          </cell>
          <cell r="G272">
            <v>2780</v>
          </cell>
          <cell r="H272">
            <v>494.25</v>
          </cell>
          <cell r="I272">
            <v>5223</v>
          </cell>
          <cell r="J272" t="str">
            <v>Gas faf</v>
          </cell>
          <cell r="K272" t="str">
            <v xml:space="preserve">Wood htstove AND Wood htstove AND </v>
          </cell>
          <cell r="L272">
            <v>1976.3651123046875</v>
          </cell>
          <cell r="M272">
            <v>13118.1640625</v>
          </cell>
          <cell r="N272">
            <v>13162.065318971052</v>
          </cell>
        </row>
        <row r="273">
          <cell r="A273">
            <v>11734</v>
          </cell>
          <cell r="B273">
            <v>1524.7619999999999</v>
          </cell>
          <cell r="C273" t="str">
            <v>WA</v>
          </cell>
          <cell r="D273" t="str">
            <v>King</v>
          </cell>
          <cell r="E273">
            <v>1</v>
          </cell>
          <cell r="F273">
            <v>1</v>
          </cell>
          <cell r="G273">
            <v>2100</v>
          </cell>
          <cell r="H273">
            <v>603.45001220703125</v>
          </cell>
          <cell r="I273">
            <v>3788</v>
          </cell>
          <cell r="J273" t="str">
            <v>Gas faf</v>
          </cell>
          <cell r="K273" t="str">
            <v/>
          </cell>
          <cell r="L273">
            <v>1427.807861328125</v>
          </cell>
          <cell r="M273">
            <v>8919.25390625</v>
          </cell>
          <cell r="N273">
            <v>8984.6032717921917</v>
          </cell>
        </row>
        <row r="274">
          <cell r="A274">
            <v>11739</v>
          </cell>
          <cell r="B274">
            <v>1524.7619999999999</v>
          </cell>
          <cell r="C274" t="str">
            <v>WA</v>
          </cell>
          <cell r="D274" t="str">
            <v>King</v>
          </cell>
          <cell r="E274">
            <v>1</v>
          </cell>
          <cell r="F274">
            <v>1</v>
          </cell>
          <cell r="G274">
            <v>1604</v>
          </cell>
          <cell r="H274">
            <v>909.70001220703125</v>
          </cell>
          <cell r="I274">
            <v>2906</v>
          </cell>
          <cell r="J274" t="str">
            <v>Gas faf</v>
          </cell>
          <cell r="K274" t="str">
            <v/>
          </cell>
          <cell r="L274">
            <v>877.90643310546875</v>
          </cell>
          <cell r="M274">
            <v>7592.859375</v>
          </cell>
          <cell r="N274">
            <v>7817.1864502023345</v>
          </cell>
        </row>
        <row r="275">
          <cell r="A275">
            <v>11749</v>
          </cell>
          <cell r="B275">
            <v>1464.694</v>
          </cell>
          <cell r="C275" t="str">
            <v>WA</v>
          </cell>
          <cell r="D275" t="str">
            <v>Pierce</v>
          </cell>
          <cell r="E275">
            <v>1</v>
          </cell>
          <cell r="F275">
            <v>1</v>
          </cell>
          <cell r="G275">
            <v>985</v>
          </cell>
          <cell r="H275">
            <v>280.5986442565918</v>
          </cell>
          <cell r="I275">
            <v>3424</v>
          </cell>
          <cell r="J275" t="str">
            <v>Wood htstove</v>
          </cell>
          <cell r="K275" t="str">
            <v>Electric heatpump</v>
          </cell>
          <cell r="L275">
            <v>3325.907958984375</v>
          </cell>
          <cell r="M275">
            <v>16328.8251953125</v>
          </cell>
          <cell r="N275">
            <v>19966.671326398326</v>
          </cell>
        </row>
        <row r="276">
          <cell r="A276">
            <v>11752</v>
          </cell>
          <cell r="B276">
            <v>2003.7159999999999</v>
          </cell>
          <cell r="C276" t="str">
            <v>WA</v>
          </cell>
          <cell r="D276" t="str">
            <v>Snohomish</v>
          </cell>
          <cell r="E276">
            <v>1</v>
          </cell>
          <cell r="F276">
            <v>1</v>
          </cell>
          <cell r="G276">
            <v>1240</v>
          </cell>
          <cell r="H276">
            <v>534.69963455200195</v>
          </cell>
          <cell r="I276">
            <v>3841</v>
          </cell>
          <cell r="J276" t="str">
            <v>Oil faf</v>
          </cell>
          <cell r="K276" t="str">
            <v/>
          </cell>
          <cell r="L276">
            <v>1879.2530517578125</v>
          </cell>
          <cell r="M276">
            <v>5141.08837890625</v>
          </cell>
          <cell r="N276">
            <v>5271.7300065935979</v>
          </cell>
        </row>
        <row r="277">
          <cell r="A277">
            <v>11753</v>
          </cell>
          <cell r="B277">
            <v>2003.7159999999999</v>
          </cell>
          <cell r="C277" t="str">
            <v>WA</v>
          </cell>
          <cell r="D277" t="str">
            <v>Snohomish</v>
          </cell>
          <cell r="E277">
            <v>1</v>
          </cell>
          <cell r="F277">
            <v>1</v>
          </cell>
          <cell r="G277">
            <v>5500</v>
          </cell>
          <cell r="H277">
            <v>1008.0353698730469</v>
          </cell>
          <cell r="I277">
            <v>12305</v>
          </cell>
          <cell r="J277" t="str">
            <v>Gas faf</v>
          </cell>
          <cell r="K277" t="str">
            <v xml:space="preserve">Gas htstove AND Gas htstove AND </v>
          </cell>
          <cell r="L277">
            <v>4707.48095703125</v>
          </cell>
          <cell r="M277">
            <v>13474.197265625</v>
          </cell>
          <cell r="N277">
            <v>13605.220725623367</v>
          </cell>
        </row>
        <row r="278">
          <cell r="A278">
            <v>11762</v>
          </cell>
          <cell r="B278">
            <v>1464.694</v>
          </cell>
          <cell r="C278" t="str">
            <v>WA</v>
          </cell>
          <cell r="D278" t="str">
            <v>Pierce</v>
          </cell>
          <cell r="E278">
            <v>1</v>
          </cell>
          <cell r="F278">
            <v>1</v>
          </cell>
          <cell r="G278">
            <v>1616</v>
          </cell>
          <cell r="H278">
            <v>0</v>
          </cell>
          <cell r="I278">
            <v>3797</v>
          </cell>
          <cell r="J278" t="str">
            <v>Electric heatpump</v>
          </cell>
          <cell r="K278" t="str">
            <v/>
          </cell>
          <cell r="L278">
            <v>5533.927734375</v>
          </cell>
          <cell r="M278">
            <v>13249.6533203125</v>
          </cell>
          <cell r="N278">
            <v>14668.758800138115</v>
          </cell>
        </row>
        <row r="279">
          <cell r="A279">
            <v>11766</v>
          </cell>
          <cell r="B279">
            <v>4956.4930000000004</v>
          </cell>
          <cell r="C279" t="str">
            <v>WA</v>
          </cell>
          <cell r="D279" t="str">
            <v>King</v>
          </cell>
          <cell r="E279">
            <v>1</v>
          </cell>
          <cell r="F279">
            <v>1</v>
          </cell>
          <cell r="G279">
            <v>2108</v>
          </cell>
          <cell r="H279">
            <v>666.25419616699219</v>
          </cell>
          <cell r="I279">
            <v>6608</v>
          </cell>
          <cell r="J279" t="str">
            <v>Gas faf</v>
          </cell>
          <cell r="K279" t="str">
            <v>Gas htstove</v>
          </cell>
          <cell r="L279">
            <v>333.8270263671875</v>
          </cell>
          <cell r="M279">
            <v>13211.052734375</v>
          </cell>
          <cell r="N279">
            <v>13741.45745510593</v>
          </cell>
        </row>
        <row r="280">
          <cell r="A280">
            <v>11769</v>
          </cell>
          <cell r="B280">
            <v>4956.4930000000004</v>
          </cell>
          <cell r="C280" t="str">
            <v>WA</v>
          </cell>
          <cell r="D280" t="str">
            <v>King</v>
          </cell>
          <cell r="E280">
            <v>1</v>
          </cell>
          <cell r="F280">
            <v>1</v>
          </cell>
          <cell r="G280">
            <v>2350</v>
          </cell>
          <cell r="H280">
            <v>648.94999694824219</v>
          </cell>
          <cell r="I280">
            <v>5476</v>
          </cell>
          <cell r="J280" t="str">
            <v>Gas faf</v>
          </cell>
          <cell r="K280" t="str">
            <v>Gas htstove</v>
          </cell>
          <cell r="L280">
            <v>4933.93896484375</v>
          </cell>
          <cell r="M280">
            <v>10836.7099609375</v>
          </cell>
          <cell r="N280">
            <v>10990.084255407466</v>
          </cell>
        </row>
        <row r="281">
          <cell r="A281">
            <v>11772</v>
          </cell>
          <cell r="B281">
            <v>1464.694</v>
          </cell>
          <cell r="C281" t="str">
            <v>WA</v>
          </cell>
          <cell r="D281" t="str">
            <v>Pierce</v>
          </cell>
          <cell r="E281">
            <v>1</v>
          </cell>
          <cell r="F281">
            <v>1</v>
          </cell>
          <cell r="G281">
            <v>1704</v>
          </cell>
          <cell r="H281">
            <v>0</v>
          </cell>
          <cell r="I281">
            <v>3691</v>
          </cell>
          <cell r="J281" t="str">
            <v>Gas htstove</v>
          </cell>
          <cell r="K281" t="str">
            <v/>
          </cell>
          <cell r="L281">
            <v>642.73931884765625</v>
          </cell>
          <cell r="M281">
            <v>2630.477783203125</v>
          </cell>
          <cell r="N281">
            <v>2802.509082481748</v>
          </cell>
        </row>
        <row r="282">
          <cell r="A282">
            <v>11774</v>
          </cell>
          <cell r="B282">
            <v>6932.7380000000003</v>
          </cell>
          <cell r="C282" t="str">
            <v>OR</v>
          </cell>
          <cell r="D282" t="str">
            <v>Multnomah</v>
          </cell>
          <cell r="E282">
            <v>2</v>
          </cell>
          <cell r="F282">
            <v>1</v>
          </cell>
          <cell r="G282">
            <v>2100</v>
          </cell>
          <cell r="H282">
            <v>546.71652984619141</v>
          </cell>
          <cell r="I282">
            <v>5432</v>
          </cell>
          <cell r="J282" t="str">
            <v>Gas faf</v>
          </cell>
          <cell r="K282" t="str">
            <v/>
          </cell>
          <cell r="L282">
            <v>456.38507080078125</v>
          </cell>
          <cell r="M282">
            <v>10203.541015625</v>
          </cell>
          <cell r="N282">
            <v>10604.504907347111</v>
          </cell>
        </row>
        <row r="283">
          <cell r="A283">
            <v>11775</v>
          </cell>
          <cell r="B283">
            <v>4956.4930000000004</v>
          </cell>
          <cell r="C283" t="str">
            <v>WA</v>
          </cell>
          <cell r="D283" t="str">
            <v>Thurston</v>
          </cell>
          <cell r="E283">
            <v>1</v>
          </cell>
          <cell r="F283">
            <v>1</v>
          </cell>
          <cell r="G283">
            <v>1318</v>
          </cell>
          <cell r="H283">
            <v>537.05664825439453</v>
          </cell>
          <cell r="I283">
            <v>4314</v>
          </cell>
          <cell r="J283" t="str">
            <v>Electric heatpump</v>
          </cell>
          <cell r="K283" t="str">
            <v xml:space="preserve">Wood fireplace AND Wood htstove AND Electric pluginheater AND </v>
          </cell>
          <cell r="L283">
            <v>7110.82861328125</v>
          </cell>
          <cell r="M283">
            <v>18430.517578125</v>
          </cell>
          <cell r="N283">
            <v>18939.662054301047</v>
          </cell>
        </row>
        <row r="284">
          <cell r="A284">
            <v>11779</v>
          </cell>
          <cell r="B284">
            <v>1524.7619999999999</v>
          </cell>
          <cell r="C284" t="str">
            <v>WA</v>
          </cell>
          <cell r="D284" t="str">
            <v>King</v>
          </cell>
          <cell r="E284">
            <v>1</v>
          </cell>
          <cell r="F284">
            <v>1</v>
          </cell>
          <cell r="G284">
            <v>1050</v>
          </cell>
          <cell r="H284">
            <v>799.82319641113281</v>
          </cell>
          <cell r="I284">
            <v>3484</v>
          </cell>
          <cell r="J284" t="str">
            <v>Electric baseboard</v>
          </cell>
          <cell r="K284" t="str">
            <v/>
          </cell>
          <cell r="L284">
            <v>14838.5419921875</v>
          </cell>
          <cell r="M284">
            <v>22669.076171875</v>
          </cell>
          <cell r="N284">
            <v>23118.22419910819</v>
          </cell>
        </row>
        <row r="285">
          <cell r="A285">
            <v>11780</v>
          </cell>
          <cell r="B285">
            <v>1150.8789999999999</v>
          </cell>
          <cell r="C285" t="str">
            <v>WA</v>
          </cell>
          <cell r="D285" t="str">
            <v>Cowlitz</v>
          </cell>
          <cell r="E285">
            <v>1</v>
          </cell>
          <cell r="F285">
            <v>1</v>
          </cell>
          <cell r="G285">
            <v>2339</v>
          </cell>
          <cell r="H285">
            <v>419.10872650146484</v>
          </cell>
          <cell r="I285">
            <v>6749</v>
          </cell>
          <cell r="J285" t="str">
            <v>Electric heatpump</v>
          </cell>
          <cell r="K285" t="str">
            <v/>
          </cell>
          <cell r="L285">
            <v>7572.16943359375</v>
          </cell>
          <cell r="M285">
            <v>17290.74609375</v>
          </cell>
          <cell r="N285">
            <v>19168.342110712863</v>
          </cell>
        </row>
        <row r="286">
          <cell r="A286">
            <v>11788</v>
          </cell>
          <cell r="B286">
            <v>4956.4930000000004</v>
          </cell>
          <cell r="C286" t="str">
            <v>WA</v>
          </cell>
          <cell r="D286" t="str">
            <v>Whatcom</v>
          </cell>
          <cell r="E286">
            <v>1</v>
          </cell>
          <cell r="F286">
            <v>1</v>
          </cell>
          <cell r="G286">
            <v>2414</v>
          </cell>
          <cell r="H286">
            <v>642.6033935546875</v>
          </cell>
          <cell r="I286">
            <v>4660</v>
          </cell>
          <cell r="J286" t="str">
            <v>Gas faf</v>
          </cell>
          <cell r="K286" t="str">
            <v xml:space="preserve">Gas htstove AND Gas htstove AND Gas htstove AND </v>
          </cell>
          <cell r="L286">
            <v>1366.06640625</v>
          </cell>
          <cell r="M286">
            <v>6589.81005859375</v>
          </cell>
          <cell r="N286">
            <v>6460.4882571847902</v>
          </cell>
        </row>
        <row r="287">
          <cell r="A287">
            <v>11794</v>
          </cell>
          <cell r="B287">
            <v>1464.694</v>
          </cell>
          <cell r="C287" t="str">
            <v>WA</v>
          </cell>
          <cell r="D287" t="str">
            <v>Pierce</v>
          </cell>
          <cell r="E287">
            <v>1</v>
          </cell>
          <cell r="F287">
            <v>1</v>
          </cell>
          <cell r="G287">
            <v>700</v>
          </cell>
          <cell r="H287">
            <v>414.02629470825195</v>
          </cell>
          <cell r="I287">
            <v>2356</v>
          </cell>
          <cell r="J287" t="str">
            <v>Electric baseboard</v>
          </cell>
          <cell r="K287" t="str">
            <v/>
          </cell>
          <cell r="L287">
            <v>7076.927734375</v>
          </cell>
          <cell r="M287">
            <v>9405.669921875</v>
          </cell>
          <cell r="N287">
            <v>11318.860765723119</v>
          </cell>
        </row>
        <row r="288">
          <cell r="A288">
            <v>11802</v>
          </cell>
          <cell r="B288">
            <v>1188.027</v>
          </cell>
          <cell r="C288" t="str">
            <v>OR</v>
          </cell>
          <cell r="D288" t="str">
            <v>Lane</v>
          </cell>
          <cell r="E288">
            <v>1</v>
          </cell>
          <cell r="F288">
            <v>1</v>
          </cell>
          <cell r="G288">
            <v>1420</v>
          </cell>
          <cell r="H288">
            <v>405.00568771362305</v>
          </cell>
          <cell r="I288">
            <v>3912</v>
          </cell>
          <cell r="J288" t="str">
            <v>Electric baseboard</v>
          </cell>
          <cell r="K288" t="str">
            <v/>
          </cell>
          <cell r="L288">
            <v>5569.64404296875</v>
          </cell>
          <cell r="M288">
            <v>12645.7412109375</v>
          </cell>
          <cell r="N288">
            <v>12793.38292653496</v>
          </cell>
        </row>
        <row r="289">
          <cell r="A289">
            <v>11808</v>
          </cell>
          <cell r="B289">
            <v>4956.4930000000004</v>
          </cell>
          <cell r="C289" t="str">
            <v>WA</v>
          </cell>
          <cell r="D289" t="str">
            <v>Thurston</v>
          </cell>
          <cell r="E289">
            <v>1</v>
          </cell>
          <cell r="F289">
            <v>1</v>
          </cell>
          <cell r="G289">
            <v>2028</v>
          </cell>
          <cell r="H289">
            <v>557.61124420166016</v>
          </cell>
          <cell r="I289">
            <v>4580</v>
          </cell>
          <cell r="J289" t="str">
            <v xml:space="preserve">Electric faf AND Wood htstove AND </v>
          </cell>
          <cell r="K289" t="str">
            <v>Wood fireplace</v>
          </cell>
          <cell r="L289">
            <v>2785.193359375</v>
          </cell>
          <cell r="M289">
            <v>14804.7314453125</v>
          </cell>
          <cell r="N289">
            <v>15002.89447406117</v>
          </cell>
        </row>
        <row r="290">
          <cell r="A290">
            <v>11815</v>
          </cell>
          <cell r="B290">
            <v>6932.7380000000003</v>
          </cell>
          <cell r="C290" t="str">
            <v>OR</v>
          </cell>
          <cell r="D290" t="str">
            <v>Marion</v>
          </cell>
          <cell r="E290">
            <v>1</v>
          </cell>
          <cell r="F290">
            <v>1</v>
          </cell>
          <cell r="G290">
            <v>1540</v>
          </cell>
          <cell r="H290">
            <v>399.77818298339844</v>
          </cell>
          <cell r="I290">
            <v>5681</v>
          </cell>
          <cell r="J290" t="str">
            <v>Gas htstove</v>
          </cell>
          <cell r="K290" t="str">
            <v xml:space="preserve">Electric baseboard AND Electric baseboard AND Propane htstove AND Wood htstove AND </v>
          </cell>
          <cell r="L290">
            <v>1597.78759765625</v>
          </cell>
          <cell r="M290">
            <v>8156.4765625</v>
          </cell>
          <cell r="N290">
            <v>8460.6075993507238</v>
          </cell>
        </row>
        <row r="291">
          <cell r="A291">
            <v>11825</v>
          </cell>
          <cell r="B291">
            <v>1464.694</v>
          </cell>
          <cell r="C291" t="str">
            <v>WA</v>
          </cell>
          <cell r="D291" t="str">
            <v>Pierce</v>
          </cell>
          <cell r="E291">
            <v>1</v>
          </cell>
          <cell r="F291">
            <v>1</v>
          </cell>
          <cell r="G291">
            <v>1444</v>
          </cell>
          <cell r="H291">
            <v>874.41694641113281</v>
          </cell>
          <cell r="I291">
            <v>4461</v>
          </cell>
          <cell r="J291" t="str">
            <v>Electric baseboard</v>
          </cell>
          <cell r="K291" t="str">
            <v xml:space="preserve">Electric baseboard AND Electric baseboard AND Wood fireplace AND </v>
          </cell>
          <cell r="L291">
            <v>9078.4248046875</v>
          </cell>
          <cell r="M291">
            <v>16332.876953125</v>
          </cell>
          <cell r="N291">
            <v>18727.391606550798</v>
          </cell>
        </row>
        <row r="292">
          <cell r="A292">
            <v>11827</v>
          </cell>
          <cell r="B292">
            <v>4956.4930000000004</v>
          </cell>
          <cell r="C292" t="str">
            <v>WA</v>
          </cell>
          <cell r="D292" t="str">
            <v>King</v>
          </cell>
          <cell r="E292">
            <v>1</v>
          </cell>
          <cell r="F292">
            <v>1</v>
          </cell>
          <cell r="G292">
            <v>5022</v>
          </cell>
          <cell r="H292">
            <v>0</v>
          </cell>
          <cell r="I292">
            <v>10841</v>
          </cell>
          <cell r="J292" t="str">
            <v>Gas boiler</v>
          </cell>
          <cell r="K292" t="str">
            <v>Gas htstove</v>
          </cell>
          <cell r="L292">
            <v>362.63876342773437</v>
          </cell>
          <cell r="M292">
            <v>6920.8671875</v>
          </cell>
          <cell r="N292">
            <v>6998.5821473471315</v>
          </cell>
        </row>
        <row r="293">
          <cell r="A293">
            <v>11835</v>
          </cell>
          <cell r="B293">
            <v>1464.694</v>
          </cell>
          <cell r="C293" t="str">
            <v>WA</v>
          </cell>
          <cell r="D293" t="str">
            <v>Pierce</v>
          </cell>
          <cell r="E293">
            <v>1</v>
          </cell>
          <cell r="F293">
            <v>1</v>
          </cell>
          <cell r="G293">
            <v>1546</v>
          </cell>
          <cell r="H293">
            <v>373.84705352783203</v>
          </cell>
          <cell r="I293">
            <v>3926</v>
          </cell>
          <cell r="J293" t="str">
            <v>Wood htstove</v>
          </cell>
          <cell r="K293" t="str">
            <v>Electric baseboard</v>
          </cell>
          <cell r="L293">
            <v>7318.361328125</v>
          </cell>
          <cell r="M293">
            <v>23630.396484375</v>
          </cell>
          <cell r="N293">
            <v>25766.212827472253</v>
          </cell>
        </row>
        <row r="294">
          <cell r="A294">
            <v>11836</v>
          </cell>
          <cell r="B294">
            <v>2003.7159999999999</v>
          </cell>
          <cell r="C294" t="str">
            <v>WA</v>
          </cell>
          <cell r="D294" t="str">
            <v>Snohomish</v>
          </cell>
          <cell r="E294">
            <v>1</v>
          </cell>
          <cell r="F294">
            <v>1</v>
          </cell>
          <cell r="G294">
            <v>1240</v>
          </cell>
          <cell r="H294">
            <v>911.82115173339844</v>
          </cell>
          <cell r="I294">
            <v>4168</v>
          </cell>
          <cell r="J294" t="str">
            <v>Oil faf</v>
          </cell>
          <cell r="K294" t="str">
            <v/>
          </cell>
          <cell r="L294">
            <v>5457.16845703125</v>
          </cell>
          <cell r="M294">
            <v>12936.59375</v>
          </cell>
          <cell r="N294">
            <v>13914.970682782558</v>
          </cell>
        </row>
        <row r="295">
          <cell r="A295">
            <v>11838</v>
          </cell>
          <cell r="B295">
            <v>2003.7159999999999</v>
          </cell>
          <cell r="C295" t="str">
            <v>WA</v>
          </cell>
          <cell r="D295" t="str">
            <v>Snohomish</v>
          </cell>
          <cell r="E295">
            <v>1</v>
          </cell>
          <cell r="F295">
            <v>1</v>
          </cell>
          <cell r="G295">
            <v>2000</v>
          </cell>
          <cell r="H295">
            <v>516.43562316894531</v>
          </cell>
          <cell r="I295">
            <v>5933</v>
          </cell>
          <cell r="J295" t="str">
            <v>Pellets htstove</v>
          </cell>
          <cell r="K295" t="str">
            <v>Electric baseboard</v>
          </cell>
          <cell r="L295">
            <v>7805.91015625</v>
          </cell>
          <cell r="M295">
            <v>17104.576171875</v>
          </cell>
          <cell r="N295">
            <v>17443.828401893825</v>
          </cell>
        </row>
        <row r="296">
          <cell r="A296">
            <v>11842</v>
          </cell>
          <cell r="B296">
            <v>4956.4930000000004</v>
          </cell>
          <cell r="C296" t="str">
            <v>WA</v>
          </cell>
          <cell r="D296" t="str">
            <v>Kitsap</v>
          </cell>
          <cell r="E296">
            <v>1</v>
          </cell>
          <cell r="F296">
            <v>1</v>
          </cell>
          <cell r="G296">
            <v>1636</v>
          </cell>
          <cell r="H296">
            <v>866.58998107910156</v>
          </cell>
          <cell r="I296">
            <v>3793</v>
          </cell>
          <cell r="J296" t="str">
            <v>Gas faf</v>
          </cell>
          <cell r="K296" t="str">
            <v/>
          </cell>
          <cell r="L296">
            <v>2744.31884765625</v>
          </cell>
          <cell r="M296">
            <v>12998.779296875</v>
          </cell>
          <cell r="N296">
            <v>12500.078723455728</v>
          </cell>
        </row>
        <row r="297">
          <cell r="A297">
            <v>11844</v>
          </cell>
          <cell r="B297">
            <v>4956.4930000000004</v>
          </cell>
          <cell r="C297" t="str">
            <v>WA</v>
          </cell>
          <cell r="D297" t="str">
            <v>King</v>
          </cell>
          <cell r="E297">
            <v>1</v>
          </cell>
          <cell r="F297">
            <v>1</v>
          </cell>
          <cell r="G297">
            <v>752</v>
          </cell>
          <cell r="H297">
            <v>0</v>
          </cell>
          <cell r="I297">
            <v>2668</v>
          </cell>
          <cell r="J297" t="str">
            <v>Electric pluginheater</v>
          </cell>
          <cell r="K297" t="str">
            <v>Gas htstove</v>
          </cell>
          <cell r="L297">
            <v>3293.1806640625</v>
          </cell>
          <cell r="M297">
            <v>8268.42578125</v>
          </cell>
          <cell r="N297">
            <v>8818.9314529784388</v>
          </cell>
        </row>
        <row r="298">
          <cell r="A298">
            <v>11860</v>
          </cell>
          <cell r="B298">
            <v>2003.7159999999999</v>
          </cell>
          <cell r="C298" t="str">
            <v>WA</v>
          </cell>
          <cell r="D298" t="str">
            <v>Island</v>
          </cell>
          <cell r="E298">
            <v>1</v>
          </cell>
          <cell r="F298">
            <v>1</v>
          </cell>
          <cell r="G298">
            <v>3351</v>
          </cell>
          <cell r="H298">
            <v>765.89998245239258</v>
          </cell>
          <cell r="I298">
            <v>8340</v>
          </cell>
          <cell r="J298" t="str">
            <v>Gas boiler</v>
          </cell>
          <cell r="K298" t="str">
            <v xml:space="preserve">Electric baseboard AND Propane htstove AND Propane htstove AND Propane htstove AND </v>
          </cell>
          <cell r="L298">
            <v>2371.593505859375</v>
          </cell>
          <cell r="M298">
            <v>11270.0810546875</v>
          </cell>
          <cell r="N298">
            <v>12033.774158107572</v>
          </cell>
        </row>
        <row r="299">
          <cell r="A299">
            <v>11871</v>
          </cell>
          <cell r="B299">
            <v>4956.4930000000004</v>
          </cell>
          <cell r="C299" t="str">
            <v>WA</v>
          </cell>
          <cell r="D299" t="str">
            <v>King</v>
          </cell>
          <cell r="E299">
            <v>1</v>
          </cell>
          <cell r="F299">
            <v>1</v>
          </cell>
          <cell r="G299">
            <v>1413</v>
          </cell>
          <cell r="H299">
            <v>342.33999252319336</v>
          </cell>
          <cell r="I299">
            <v>2943</v>
          </cell>
          <cell r="J299" t="str">
            <v>Electric baseboard</v>
          </cell>
          <cell r="K299" t="str">
            <v/>
          </cell>
          <cell r="L299">
            <v>2326.9501953125</v>
          </cell>
          <cell r="M299">
            <v>6595.7294921875</v>
          </cell>
          <cell r="N299">
            <v>6877.0593945932687</v>
          </cell>
        </row>
        <row r="300">
          <cell r="A300">
            <v>11872</v>
          </cell>
          <cell r="B300">
            <v>1524.7619999999999</v>
          </cell>
          <cell r="C300" t="str">
            <v>WA</v>
          </cell>
          <cell r="D300" t="str">
            <v>King</v>
          </cell>
          <cell r="E300">
            <v>1</v>
          </cell>
          <cell r="F300">
            <v>1</v>
          </cell>
          <cell r="G300">
            <v>1818</v>
          </cell>
          <cell r="H300">
            <v>330.27496719360352</v>
          </cell>
          <cell r="I300">
            <v>3209</v>
          </cell>
          <cell r="J300" t="str">
            <v>Gas faf</v>
          </cell>
          <cell r="K300" t="str">
            <v>Electric pluginheater</v>
          </cell>
          <cell r="L300">
            <v>2361.0908203125</v>
          </cell>
          <cell r="M300">
            <v>8062.638671875</v>
          </cell>
          <cell r="N300">
            <v>8165.8156774418876</v>
          </cell>
        </row>
        <row r="301">
          <cell r="A301">
            <v>11873</v>
          </cell>
          <cell r="B301">
            <v>1524.7619999999999</v>
          </cell>
          <cell r="C301" t="str">
            <v>WA</v>
          </cell>
          <cell r="D301" t="str">
            <v>King</v>
          </cell>
          <cell r="E301">
            <v>1</v>
          </cell>
          <cell r="F301">
            <v>1</v>
          </cell>
          <cell r="G301">
            <v>1600</v>
          </cell>
          <cell r="H301">
            <v>375.96001243591309</v>
          </cell>
          <cell r="I301">
            <v>3799</v>
          </cell>
          <cell r="J301" t="str">
            <v>Gas faf</v>
          </cell>
          <cell r="K301" t="str">
            <v/>
          </cell>
          <cell r="L301">
            <v>1107.016845703125</v>
          </cell>
          <cell r="M301">
            <v>2723.24365234375</v>
          </cell>
          <cell r="N301">
            <v>2755.6585886407238</v>
          </cell>
        </row>
        <row r="302">
          <cell r="A302">
            <v>11880</v>
          </cell>
          <cell r="B302">
            <v>2003.7159999999999</v>
          </cell>
          <cell r="C302" t="str">
            <v>WA</v>
          </cell>
          <cell r="D302" t="str">
            <v>Snohomish</v>
          </cell>
          <cell r="E302">
            <v>1</v>
          </cell>
          <cell r="F302">
            <v>1</v>
          </cell>
          <cell r="G302">
            <v>939</v>
          </cell>
          <cell r="H302">
            <v>858.36627960205078</v>
          </cell>
          <cell r="I302">
            <v>3222</v>
          </cell>
          <cell r="J302" t="str">
            <v>Wood htstove</v>
          </cell>
          <cell r="K302" t="str">
            <v/>
          </cell>
          <cell r="L302">
            <v>13065.052734375</v>
          </cell>
          <cell r="M302">
            <v>22416.5546875</v>
          </cell>
          <cell r="N302">
            <v>22861.52152459983</v>
          </cell>
        </row>
        <row r="303">
          <cell r="A303">
            <v>11894</v>
          </cell>
          <cell r="B303">
            <v>4956.4930000000004</v>
          </cell>
          <cell r="C303" t="str">
            <v>WA</v>
          </cell>
          <cell r="D303" t="str">
            <v>King</v>
          </cell>
          <cell r="E303">
            <v>1</v>
          </cell>
          <cell r="F303">
            <v>1</v>
          </cell>
          <cell r="G303">
            <v>2020</v>
          </cell>
          <cell r="H303">
            <v>332.36689949035645</v>
          </cell>
          <cell r="I303">
            <v>4814</v>
          </cell>
          <cell r="J303" t="str">
            <v>Gas faf</v>
          </cell>
          <cell r="K303" t="str">
            <v>Gas htstove</v>
          </cell>
          <cell r="L303">
            <v>1292.4825439453125</v>
          </cell>
          <cell r="M303">
            <v>6028.13916015625</v>
          </cell>
          <cell r="N303">
            <v>5844.5843307662162</v>
          </cell>
        </row>
        <row r="304">
          <cell r="A304">
            <v>11896</v>
          </cell>
          <cell r="B304">
            <v>2003.7159999999999</v>
          </cell>
          <cell r="C304" t="str">
            <v>WA</v>
          </cell>
          <cell r="D304" t="str">
            <v>Snohomish</v>
          </cell>
          <cell r="E304">
            <v>1</v>
          </cell>
          <cell r="F304">
            <v>1</v>
          </cell>
          <cell r="G304">
            <v>1629</v>
          </cell>
          <cell r="H304">
            <v>361.7550048828125</v>
          </cell>
          <cell r="I304">
            <v>4203</v>
          </cell>
          <cell r="J304" t="str">
            <v>Gas faf</v>
          </cell>
          <cell r="K304" t="str">
            <v/>
          </cell>
          <cell r="L304">
            <v>514.5140380859375</v>
          </cell>
          <cell r="M304">
            <v>5067.03759765625</v>
          </cell>
          <cell r="N304">
            <v>5444.2552728274841</v>
          </cell>
        </row>
        <row r="305">
          <cell r="A305">
            <v>11900</v>
          </cell>
          <cell r="B305">
            <v>1524.7619999999999</v>
          </cell>
          <cell r="C305" t="str">
            <v>WA</v>
          </cell>
          <cell r="D305" t="str">
            <v>King</v>
          </cell>
          <cell r="E305">
            <v>1</v>
          </cell>
          <cell r="F305">
            <v>1</v>
          </cell>
          <cell r="G305">
            <v>1464</v>
          </cell>
          <cell r="H305">
            <v>472.49045562744141</v>
          </cell>
          <cell r="I305">
            <v>3332</v>
          </cell>
          <cell r="J305" t="str">
            <v>Gas faf</v>
          </cell>
          <cell r="K305" t="str">
            <v xml:space="preserve">Electric baseboard AND Wood htstove AND </v>
          </cell>
          <cell r="L305">
            <v>656.18011474609375</v>
          </cell>
          <cell r="M305">
            <v>5443.22314453125</v>
          </cell>
          <cell r="N305">
            <v>5836.5905379299138</v>
          </cell>
        </row>
        <row r="306">
          <cell r="A306">
            <v>11904</v>
          </cell>
          <cell r="B306">
            <v>1464.694</v>
          </cell>
          <cell r="C306" t="str">
            <v>WA</v>
          </cell>
          <cell r="D306" t="str">
            <v>Pierce</v>
          </cell>
          <cell r="E306">
            <v>1</v>
          </cell>
          <cell r="F306">
            <v>1</v>
          </cell>
          <cell r="G306">
            <v>1862</v>
          </cell>
          <cell r="H306">
            <v>614.05001068115234</v>
          </cell>
          <cell r="I306">
            <v>4353</v>
          </cell>
          <cell r="J306" t="str">
            <v>Gas faf</v>
          </cell>
          <cell r="K306" t="str">
            <v xml:space="preserve">Wood htstove AND Electric pluginheater AND </v>
          </cell>
          <cell r="L306">
            <v>3408.3857421875</v>
          </cell>
          <cell r="M306">
            <v>14499.546875</v>
          </cell>
          <cell r="N306">
            <v>16738.639367168384</v>
          </cell>
        </row>
        <row r="307">
          <cell r="A307">
            <v>11908</v>
          </cell>
          <cell r="B307">
            <v>2003.7159999999999</v>
          </cell>
          <cell r="C307" t="str">
            <v>WA</v>
          </cell>
          <cell r="D307" t="str">
            <v>Snohomish</v>
          </cell>
          <cell r="E307">
            <v>1</v>
          </cell>
          <cell r="F307">
            <v>1</v>
          </cell>
          <cell r="G307">
            <v>1200</v>
          </cell>
          <cell r="H307">
            <v>174.28903961181641</v>
          </cell>
          <cell r="I307">
            <v>3110</v>
          </cell>
          <cell r="J307" t="str">
            <v>Gas faf</v>
          </cell>
          <cell r="K307" t="str">
            <v/>
          </cell>
          <cell r="L307">
            <v>1793.724609375</v>
          </cell>
          <cell r="M307">
            <v>9751.98046875</v>
          </cell>
          <cell r="N307">
            <v>9799.4897610280768</v>
          </cell>
        </row>
        <row r="308">
          <cell r="A308">
            <v>11910</v>
          </cell>
          <cell r="B308">
            <v>2003.7159999999999</v>
          </cell>
          <cell r="C308" t="str">
            <v>WA</v>
          </cell>
          <cell r="D308" t="str">
            <v>Snohomish</v>
          </cell>
          <cell r="E308">
            <v>1</v>
          </cell>
          <cell r="F308">
            <v>1</v>
          </cell>
          <cell r="G308">
            <v>2624</v>
          </cell>
          <cell r="H308">
            <v>964.78593444824219</v>
          </cell>
          <cell r="I308">
            <v>6676</v>
          </cell>
          <cell r="J308" t="str">
            <v>Electric baseboard</v>
          </cell>
          <cell r="K308" t="str">
            <v>Wood htstove</v>
          </cell>
          <cell r="L308">
            <v>23161.185546875</v>
          </cell>
          <cell r="M308">
            <v>22394.984375</v>
          </cell>
          <cell r="N308">
            <v>23298.821613700373</v>
          </cell>
        </row>
        <row r="309">
          <cell r="A309">
            <v>11914</v>
          </cell>
          <cell r="B309">
            <v>6932.7380000000003</v>
          </cell>
          <cell r="C309" t="str">
            <v>OR</v>
          </cell>
          <cell r="D309" t="str">
            <v>Multnomah</v>
          </cell>
          <cell r="E309">
            <v>2</v>
          </cell>
          <cell r="F309">
            <v>1</v>
          </cell>
          <cell r="G309">
            <v>2800</v>
          </cell>
          <cell r="H309">
            <v>530.09854888916016</v>
          </cell>
          <cell r="I309">
            <v>5590</v>
          </cell>
          <cell r="J309" t="str">
            <v>Gas faf</v>
          </cell>
          <cell r="K309" t="str">
            <v xml:space="preserve">Gas htstove AND Gas htstove AND </v>
          </cell>
          <cell r="L309">
            <v>902.71917724609375</v>
          </cell>
          <cell r="M309">
            <v>11666.5234375</v>
          </cell>
          <cell r="N309">
            <v>14116.362429277031</v>
          </cell>
        </row>
        <row r="310">
          <cell r="A310">
            <v>11925</v>
          </cell>
          <cell r="B310">
            <v>4956.4930000000004</v>
          </cell>
          <cell r="C310" t="str">
            <v>WA</v>
          </cell>
          <cell r="D310" t="str">
            <v>Thurston</v>
          </cell>
          <cell r="E310">
            <v>1</v>
          </cell>
          <cell r="F310">
            <v>1</v>
          </cell>
          <cell r="G310">
            <v>1994</v>
          </cell>
          <cell r="H310">
            <v>398.00507354736328</v>
          </cell>
          <cell r="I310">
            <v>6255</v>
          </cell>
          <cell r="J310" t="str">
            <v>Electric heatpump</v>
          </cell>
          <cell r="K310" t="str">
            <v>Propane htstove</v>
          </cell>
          <cell r="L310">
            <v>1885.3858642578125</v>
          </cell>
          <cell r="M310">
            <v>9818.8759765625</v>
          </cell>
          <cell r="N310">
            <v>10610.747952592532</v>
          </cell>
        </row>
        <row r="311">
          <cell r="A311">
            <v>11933</v>
          </cell>
          <cell r="B311">
            <v>2003.7159999999999</v>
          </cell>
          <cell r="C311" t="str">
            <v>WA</v>
          </cell>
          <cell r="D311" t="str">
            <v>Snohomish</v>
          </cell>
          <cell r="E311">
            <v>1</v>
          </cell>
          <cell r="F311">
            <v>1</v>
          </cell>
          <cell r="G311">
            <v>1755</v>
          </cell>
          <cell r="H311">
            <v>1691.0447769165039</v>
          </cell>
          <cell r="I311">
            <v>5794</v>
          </cell>
          <cell r="J311" t="str">
            <v>Gas faf</v>
          </cell>
          <cell r="K311" t="str">
            <v>Wood htstove</v>
          </cell>
          <cell r="L311">
            <v>2568.183349609375</v>
          </cell>
          <cell r="M311">
            <v>11719.2939453125</v>
          </cell>
          <cell r="N311">
            <v>11961.117118023056</v>
          </cell>
        </row>
        <row r="312">
          <cell r="A312">
            <v>11943</v>
          </cell>
          <cell r="B312">
            <v>4956.4930000000004</v>
          </cell>
          <cell r="C312" t="str">
            <v>WA</v>
          </cell>
          <cell r="D312" t="str">
            <v>King</v>
          </cell>
          <cell r="E312">
            <v>1</v>
          </cell>
          <cell r="F312">
            <v>1</v>
          </cell>
          <cell r="G312">
            <v>1908</v>
          </cell>
          <cell r="H312">
            <v>627.83000946044922</v>
          </cell>
          <cell r="I312">
            <v>4622</v>
          </cell>
          <cell r="J312" t="str">
            <v>Gas faf</v>
          </cell>
          <cell r="K312" t="str">
            <v>Wood htstove</v>
          </cell>
          <cell r="L312">
            <v>1373.7125244140625</v>
          </cell>
          <cell r="M312">
            <v>4514.02880859375</v>
          </cell>
          <cell r="N312">
            <v>4602.2619019615722</v>
          </cell>
        </row>
        <row r="313">
          <cell r="A313">
            <v>11953</v>
          </cell>
          <cell r="B313">
            <v>2003.7159999999999</v>
          </cell>
          <cell r="C313" t="str">
            <v>WA</v>
          </cell>
          <cell r="D313" t="str">
            <v>Snohomish</v>
          </cell>
          <cell r="E313">
            <v>1</v>
          </cell>
          <cell r="F313">
            <v>1</v>
          </cell>
          <cell r="G313">
            <v>1102</v>
          </cell>
          <cell r="H313">
            <v>355.58840560913086</v>
          </cell>
          <cell r="I313">
            <v>3489</v>
          </cell>
          <cell r="J313" t="str">
            <v>Gas faf</v>
          </cell>
          <cell r="K313" t="str">
            <v xml:space="preserve">Wood fireplace AND Electric pluginheater AND </v>
          </cell>
          <cell r="L313">
            <v>988.544189453125</v>
          </cell>
          <cell r="M313">
            <v>4878.2841796875</v>
          </cell>
          <cell r="N313">
            <v>4948.4038266151938</v>
          </cell>
        </row>
        <row r="314">
          <cell r="A314">
            <v>11954</v>
          </cell>
          <cell r="B314">
            <v>1524.7619999999999</v>
          </cell>
          <cell r="C314" t="str">
            <v>WA</v>
          </cell>
          <cell r="D314" t="str">
            <v>King</v>
          </cell>
          <cell r="E314">
            <v>1</v>
          </cell>
          <cell r="F314">
            <v>1</v>
          </cell>
          <cell r="G314">
            <v>1800</v>
          </cell>
          <cell r="H314">
            <v>423.34001159667969</v>
          </cell>
          <cell r="I314">
            <v>3533</v>
          </cell>
          <cell r="J314" t="str">
            <v>Gas faf</v>
          </cell>
          <cell r="K314" t="str">
            <v>Electric baseboard</v>
          </cell>
          <cell r="L314">
            <v>1149.6561279296875</v>
          </cell>
          <cell r="M314">
            <v>8126.02685546875</v>
          </cell>
          <cell r="N314">
            <v>8398.191541188211</v>
          </cell>
        </row>
        <row r="315">
          <cell r="A315">
            <v>11958</v>
          </cell>
          <cell r="B315">
            <v>6932.7380000000003</v>
          </cell>
          <cell r="C315" t="str">
            <v>OR</v>
          </cell>
          <cell r="D315" t="str">
            <v>Multnomah</v>
          </cell>
          <cell r="E315">
            <v>2</v>
          </cell>
          <cell r="F315">
            <v>1</v>
          </cell>
          <cell r="G315">
            <v>1390</v>
          </cell>
          <cell r="H315">
            <v>619.33315277099609</v>
          </cell>
          <cell r="I315">
            <v>4330</v>
          </cell>
          <cell r="J315" t="str">
            <v>Gas faf</v>
          </cell>
          <cell r="K315" t="str">
            <v>Wood fireplace</v>
          </cell>
          <cell r="L315">
            <v>0</v>
          </cell>
          <cell r="M315">
            <v>10908.6064453125</v>
          </cell>
          <cell r="N315">
            <v>10863.685292359665</v>
          </cell>
        </row>
        <row r="316">
          <cell r="A316">
            <v>11967</v>
          </cell>
          <cell r="B316">
            <v>6932.7380000000003</v>
          </cell>
          <cell r="C316" t="str">
            <v>OR</v>
          </cell>
          <cell r="D316" t="str">
            <v>Multnomah</v>
          </cell>
          <cell r="E316">
            <v>2</v>
          </cell>
          <cell r="F316">
            <v>1</v>
          </cell>
          <cell r="G316">
            <v>1624</v>
          </cell>
          <cell r="H316">
            <v>350.92455673217773</v>
          </cell>
          <cell r="I316">
            <v>4864</v>
          </cell>
          <cell r="J316" t="str">
            <v>Gas faf</v>
          </cell>
          <cell r="K316" t="str">
            <v/>
          </cell>
          <cell r="L316">
            <v>437.19223022460937</v>
          </cell>
          <cell r="M316">
            <v>7102.4091796875</v>
          </cell>
          <cell r="N316">
            <v>8049.6650860657837</v>
          </cell>
        </row>
        <row r="317">
          <cell r="A317">
            <v>11971</v>
          </cell>
          <cell r="B317">
            <v>1524.7619999999999</v>
          </cell>
          <cell r="C317" t="str">
            <v>WA</v>
          </cell>
          <cell r="D317" t="str">
            <v>King</v>
          </cell>
          <cell r="E317">
            <v>1</v>
          </cell>
          <cell r="F317">
            <v>1</v>
          </cell>
          <cell r="G317">
            <v>1967</v>
          </cell>
          <cell r="H317">
            <v>566.99002838134766</v>
          </cell>
          <cell r="I317">
            <v>4806</v>
          </cell>
          <cell r="J317" t="str">
            <v>Gas faf</v>
          </cell>
          <cell r="K317" t="str">
            <v/>
          </cell>
          <cell r="L317">
            <v>1808.6346435546875</v>
          </cell>
          <cell r="M317">
            <v>9153.517578125</v>
          </cell>
          <cell r="N317">
            <v>9201.4850909940378</v>
          </cell>
        </row>
        <row r="318">
          <cell r="A318">
            <v>11978</v>
          </cell>
          <cell r="B318">
            <v>1188.027</v>
          </cell>
          <cell r="C318" t="str">
            <v>OR</v>
          </cell>
          <cell r="D318" t="str">
            <v>Lane</v>
          </cell>
          <cell r="E318">
            <v>1</v>
          </cell>
          <cell r="F318">
            <v>1</v>
          </cell>
          <cell r="G318">
            <v>2192</v>
          </cell>
          <cell r="H318">
            <v>674.87974548339844</v>
          </cell>
          <cell r="I318">
            <v>5949</v>
          </cell>
          <cell r="J318" t="str">
            <v>Gas faf</v>
          </cell>
          <cell r="K318" t="str">
            <v>Pellets htstove</v>
          </cell>
          <cell r="L318">
            <v>1277.91943359375</v>
          </cell>
          <cell r="M318">
            <v>9429.7294921875</v>
          </cell>
          <cell r="N318">
            <v>9770.2918534927539</v>
          </cell>
        </row>
        <row r="319">
          <cell r="A319">
            <v>11980</v>
          </cell>
          <cell r="B319">
            <v>1524.7619999999999</v>
          </cell>
          <cell r="C319" t="str">
            <v>WA</v>
          </cell>
          <cell r="D319" t="str">
            <v>King</v>
          </cell>
          <cell r="E319">
            <v>1</v>
          </cell>
          <cell r="F319">
            <v>1</v>
          </cell>
          <cell r="G319">
            <v>2424</v>
          </cell>
          <cell r="H319">
            <v>1041.3749465942383</v>
          </cell>
          <cell r="I319">
            <v>4702</v>
          </cell>
          <cell r="J319" t="str">
            <v>Gas faf</v>
          </cell>
          <cell r="K319" t="str">
            <v>Wood htstove</v>
          </cell>
          <cell r="L319">
            <v>2071.0029296875</v>
          </cell>
          <cell r="M319">
            <v>8884.029296875</v>
          </cell>
          <cell r="N319">
            <v>9026.2637547640461</v>
          </cell>
        </row>
        <row r="320">
          <cell r="A320">
            <v>11988</v>
          </cell>
          <cell r="B320">
            <v>1188.027</v>
          </cell>
          <cell r="C320" t="str">
            <v>OR</v>
          </cell>
          <cell r="D320" t="str">
            <v>Lane</v>
          </cell>
          <cell r="E320">
            <v>1</v>
          </cell>
          <cell r="F320">
            <v>1</v>
          </cell>
          <cell r="G320">
            <v>1026</v>
          </cell>
          <cell r="H320">
            <v>479.11994934082031</v>
          </cell>
          <cell r="I320">
            <v>4677</v>
          </cell>
          <cell r="J320" t="str">
            <v>Electric baseboard</v>
          </cell>
          <cell r="K320" t="str">
            <v>Wood htstove</v>
          </cell>
          <cell r="L320">
            <v>5517.59326171875</v>
          </cell>
          <cell r="M320">
            <v>8761.98046875</v>
          </cell>
          <cell r="N320">
            <v>8712.4826731401954</v>
          </cell>
        </row>
        <row r="321">
          <cell r="A321">
            <v>11992</v>
          </cell>
          <cell r="B321">
            <v>1524.7619999999999</v>
          </cell>
          <cell r="C321" t="str">
            <v>WA</v>
          </cell>
          <cell r="D321" t="str">
            <v>King</v>
          </cell>
          <cell r="E321">
            <v>1</v>
          </cell>
          <cell r="F321">
            <v>1</v>
          </cell>
          <cell r="G321">
            <v>2900</v>
          </cell>
          <cell r="H321">
            <v>988.80998992919922</v>
          </cell>
          <cell r="I321">
            <v>5702</v>
          </cell>
          <cell r="J321" t="str">
            <v>Gas faf</v>
          </cell>
          <cell r="K321" t="str">
            <v xml:space="preserve">Electric baseboard AND Electric baseboard AND </v>
          </cell>
          <cell r="L321">
            <v>1304.99267578125</v>
          </cell>
          <cell r="M321">
            <v>15430.9453125</v>
          </cell>
          <cell r="N321">
            <v>15625.530991029653</v>
          </cell>
        </row>
        <row r="322">
          <cell r="A322">
            <v>11993</v>
          </cell>
          <cell r="B322">
            <v>2003.7159999999999</v>
          </cell>
          <cell r="C322" t="str">
            <v>WA</v>
          </cell>
          <cell r="D322" t="str">
            <v>Snohomish</v>
          </cell>
          <cell r="E322">
            <v>1</v>
          </cell>
          <cell r="F322">
            <v>1</v>
          </cell>
          <cell r="G322">
            <v>960</v>
          </cell>
          <cell r="H322">
            <v>367.41463851928711</v>
          </cell>
          <cell r="I322">
            <v>2925</v>
          </cell>
          <cell r="J322" t="str">
            <v>Electric pluginheater</v>
          </cell>
          <cell r="K322" t="str">
            <v>Electric baseboard</v>
          </cell>
          <cell r="L322">
            <v>5518.5419921875</v>
          </cell>
          <cell r="M322">
            <v>15492.0791015625</v>
          </cell>
          <cell r="N322">
            <v>15138.201027922973</v>
          </cell>
        </row>
        <row r="323">
          <cell r="A323">
            <v>12016</v>
          </cell>
          <cell r="B323">
            <v>1524.7619999999999</v>
          </cell>
          <cell r="C323" t="str">
            <v>WA</v>
          </cell>
          <cell r="D323" t="str">
            <v>King</v>
          </cell>
          <cell r="E323">
            <v>1</v>
          </cell>
          <cell r="F323">
            <v>1</v>
          </cell>
          <cell r="G323">
            <v>2290</v>
          </cell>
          <cell r="H323">
            <v>0</v>
          </cell>
          <cell r="I323">
            <v>4022</v>
          </cell>
          <cell r="J323" t="str">
            <v>Electric baseboard</v>
          </cell>
          <cell r="K323" t="str">
            <v/>
          </cell>
          <cell r="L323">
            <v>4523.0263671875</v>
          </cell>
          <cell r="M323">
            <v>17084.115234375</v>
          </cell>
          <cell r="N323">
            <v>17444.084776649546</v>
          </cell>
        </row>
        <row r="324">
          <cell r="A324">
            <v>12018</v>
          </cell>
          <cell r="B324">
            <v>6932.7380000000003</v>
          </cell>
          <cell r="C324" t="str">
            <v>OR</v>
          </cell>
          <cell r="D324" t="str">
            <v>Multnomah</v>
          </cell>
          <cell r="E324">
            <v>2</v>
          </cell>
          <cell r="F324">
            <v>1</v>
          </cell>
          <cell r="G324">
            <v>1975</v>
          </cell>
          <cell r="H324">
            <v>581.28500366210938</v>
          </cell>
          <cell r="I324">
            <v>5992</v>
          </cell>
          <cell r="J324" t="str">
            <v>Gas faf</v>
          </cell>
          <cell r="K324" t="str">
            <v>Gas htstove</v>
          </cell>
          <cell r="L324">
            <v>0</v>
          </cell>
          <cell r="M324">
            <v>7379.92431640625</v>
          </cell>
          <cell r="N324">
            <v>7333.266342200609</v>
          </cell>
        </row>
        <row r="325">
          <cell r="A325">
            <v>12022</v>
          </cell>
          <cell r="B325">
            <v>1524.7619999999999</v>
          </cell>
          <cell r="C325" t="str">
            <v>WA</v>
          </cell>
          <cell r="D325" t="str">
            <v>King</v>
          </cell>
          <cell r="E325">
            <v>1</v>
          </cell>
          <cell r="F325">
            <v>1</v>
          </cell>
          <cell r="G325">
            <v>2122</v>
          </cell>
          <cell r="H325">
            <v>1333.8400573730469</v>
          </cell>
          <cell r="I325">
            <v>3447</v>
          </cell>
          <cell r="J325" t="str">
            <v>Oil faf</v>
          </cell>
          <cell r="K325" t="str">
            <v xml:space="preserve">Wood htstove AND Wood htstove AND </v>
          </cell>
          <cell r="L325">
            <v>614.458251953125</v>
          </cell>
          <cell r="M325">
            <v>9739.17578125</v>
          </cell>
          <cell r="N325">
            <v>10259.011061112024</v>
          </cell>
        </row>
        <row r="326">
          <cell r="A326">
            <v>12029</v>
          </cell>
          <cell r="B326">
            <v>1464.694</v>
          </cell>
          <cell r="C326" t="str">
            <v>WA</v>
          </cell>
          <cell r="D326" t="str">
            <v>Pierce</v>
          </cell>
          <cell r="E326">
            <v>1</v>
          </cell>
          <cell r="F326">
            <v>1</v>
          </cell>
          <cell r="G326">
            <v>2740</v>
          </cell>
          <cell r="H326">
            <v>533.81001281738281</v>
          </cell>
          <cell r="I326">
            <v>5746</v>
          </cell>
          <cell r="J326" t="str">
            <v>Gas faf</v>
          </cell>
          <cell r="K326" t="str">
            <v/>
          </cell>
          <cell r="L326">
            <v>789.49554443359375</v>
          </cell>
          <cell r="M326">
            <v>3303.635498046875</v>
          </cell>
          <cell r="N326">
            <v>3532.6478207788791</v>
          </cell>
        </row>
        <row r="327">
          <cell r="A327">
            <v>12033</v>
          </cell>
          <cell r="B327">
            <v>1188.027</v>
          </cell>
          <cell r="C327" t="str">
            <v>OR</v>
          </cell>
          <cell r="D327" t="str">
            <v>Lane</v>
          </cell>
          <cell r="E327">
            <v>1</v>
          </cell>
          <cell r="F327">
            <v>1</v>
          </cell>
          <cell r="G327">
            <v>979</v>
          </cell>
          <cell r="H327">
            <v>223.04600143432617</v>
          </cell>
          <cell r="I327">
            <v>3248</v>
          </cell>
          <cell r="J327" t="str">
            <v>Electric dhp</v>
          </cell>
          <cell r="K327" t="str">
            <v>Electric baseboard</v>
          </cell>
          <cell r="L327">
            <v>3247.45947265625</v>
          </cell>
          <cell r="M327">
            <v>11765.2109375</v>
          </cell>
          <cell r="N327">
            <v>11924.12462619022</v>
          </cell>
        </row>
        <row r="328">
          <cell r="A328">
            <v>12035</v>
          </cell>
          <cell r="B328">
            <v>2003.7159999999999</v>
          </cell>
          <cell r="C328" t="str">
            <v>WA</v>
          </cell>
          <cell r="D328" t="str">
            <v>Snohomish</v>
          </cell>
          <cell r="E328">
            <v>1</v>
          </cell>
          <cell r="F328">
            <v>1</v>
          </cell>
          <cell r="G328">
            <v>1950</v>
          </cell>
          <cell r="H328">
            <v>766.70001220703125</v>
          </cell>
          <cell r="I328">
            <v>4391</v>
          </cell>
          <cell r="J328" t="str">
            <v>Gas faf</v>
          </cell>
          <cell r="K328" t="str">
            <v/>
          </cell>
          <cell r="L328">
            <v>1233.9364013671875</v>
          </cell>
          <cell r="M328">
            <v>9422.5361328125</v>
          </cell>
          <cell r="N328">
            <v>9635.4548402822275</v>
          </cell>
        </row>
        <row r="329">
          <cell r="A329">
            <v>12039</v>
          </cell>
          <cell r="B329">
            <v>4956.4930000000004</v>
          </cell>
          <cell r="C329" t="str">
            <v>WA</v>
          </cell>
          <cell r="D329" t="str">
            <v>Pierce</v>
          </cell>
          <cell r="E329">
            <v>1</v>
          </cell>
          <cell r="F329">
            <v>1</v>
          </cell>
          <cell r="G329">
            <v>1820</v>
          </cell>
          <cell r="H329">
            <v>633.76027679443359</v>
          </cell>
          <cell r="I329">
            <v>5806</v>
          </cell>
          <cell r="J329" t="str">
            <v xml:space="preserve">Wood htstove AND Electric dhp AND </v>
          </cell>
          <cell r="K329" t="str">
            <v>Electric baseboard</v>
          </cell>
          <cell r="L329">
            <v>514.6641845703125</v>
          </cell>
          <cell r="M329">
            <v>14221.6611328125</v>
          </cell>
          <cell r="N329">
            <v>14618.295916174256</v>
          </cell>
        </row>
        <row r="330">
          <cell r="A330">
            <v>12049</v>
          </cell>
          <cell r="B330">
            <v>1464.694</v>
          </cell>
          <cell r="C330" t="str">
            <v>WA</v>
          </cell>
          <cell r="D330" t="str">
            <v>Pierce</v>
          </cell>
          <cell r="E330">
            <v>1</v>
          </cell>
          <cell r="F330">
            <v>1</v>
          </cell>
          <cell r="G330">
            <v>2897</v>
          </cell>
          <cell r="H330">
            <v>1316.515022277832</v>
          </cell>
          <cell r="I330">
            <v>5682</v>
          </cell>
          <cell r="J330" t="str">
            <v>Gas faf</v>
          </cell>
          <cell r="K330" t="str">
            <v>Wood fireplace</v>
          </cell>
          <cell r="L330">
            <v>1094.9669189453125</v>
          </cell>
          <cell r="M330">
            <v>4887.8017578125</v>
          </cell>
          <cell r="N330">
            <v>5241.6383474534568</v>
          </cell>
        </row>
        <row r="331">
          <cell r="A331">
            <v>12054</v>
          </cell>
          <cell r="B331">
            <v>1524.7619999999999</v>
          </cell>
          <cell r="C331" t="str">
            <v>WA</v>
          </cell>
          <cell r="D331" t="str">
            <v>King</v>
          </cell>
          <cell r="E331">
            <v>1</v>
          </cell>
          <cell r="F331">
            <v>1</v>
          </cell>
          <cell r="G331">
            <v>3417</v>
          </cell>
          <cell r="H331">
            <v>1086.2199935913086</v>
          </cell>
          <cell r="I331">
            <v>7621</v>
          </cell>
          <cell r="J331" t="str">
            <v>Gas boiler</v>
          </cell>
          <cell r="K331" t="str">
            <v xml:space="preserve">Electric baseboard AND Wood htstove AND </v>
          </cell>
          <cell r="L331">
            <v>2481.029296875</v>
          </cell>
          <cell r="M331">
            <v>13087.525390625</v>
          </cell>
          <cell r="N331">
            <v>13150.938593832443</v>
          </cell>
        </row>
        <row r="332">
          <cell r="A332">
            <v>12060</v>
          </cell>
          <cell r="B332">
            <v>1464.694</v>
          </cell>
          <cell r="C332" t="str">
            <v>WA</v>
          </cell>
          <cell r="D332" t="str">
            <v>Pierce</v>
          </cell>
          <cell r="E332">
            <v>1</v>
          </cell>
          <cell r="F332">
            <v>1</v>
          </cell>
          <cell r="G332">
            <v>3136</v>
          </cell>
          <cell r="H332">
            <v>621.65000915527344</v>
          </cell>
          <cell r="I332">
            <v>6541</v>
          </cell>
          <cell r="J332" t="str">
            <v>Gas faf</v>
          </cell>
          <cell r="K332" t="str">
            <v xml:space="preserve">Electric baseboard AND Wood fireplace AND Wood htstove AND </v>
          </cell>
          <cell r="L332">
            <v>4878.99951171875</v>
          </cell>
          <cell r="M332">
            <v>13142.48828125</v>
          </cell>
          <cell r="N332">
            <v>14550.229649274777</v>
          </cell>
        </row>
        <row r="333">
          <cell r="A333">
            <v>12062</v>
          </cell>
          <cell r="B333">
            <v>6932.7380000000003</v>
          </cell>
          <cell r="C333" t="str">
            <v>OR</v>
          </cell>
          <cell r="D333" t="str">
            <v>Yamhill</v>
          </cell>
          <cell r="E333">
            <v>1</v>
          </cell>
          <cell r="F333">
            <v>1</v>
          </cell>
          <cell r="G333">
            <v>1417</v>
          </cell>
          <cell r="H333">
            <v>537.97320556640625</v>
          </cell>
          <cell r="I333">
            <v>4381</v>
          </cell>
          <cell r="J333" t="str">
            <v>Electric faf</v>
          </cell>
          <cell r="K333" t="str">
            <v>Wood fireplace</v>
          </cell>
          <cell r="L333">
            <v>5389.72021484375</v>
          </cell>
          <cell r="M333">
            <v>16344.2783203125</v>
          </cell>
          <cell r="N333">
            <v>16700.302602811127</v>
          </cell>
        </row>
        <row r="334">
          <cell r="A334">
            <v>12063</v>
          </cell>
          <cell r="B334">
            <v>1464.694</v>
          </cell>
          <cell r="C334" t="str">
            <v>WA</v>
          </cell>
          <cell r="D334" t="str">
            <v>Pierce</v>
          </cell>
          <cell r="E334">
            <v>1</v>
          </cell>
          <cell r="F334">
            <v>1</v>
          </cell>
          <cell r="G334">
            <v>1395</v>
          </cell>
          <cell r="H334">
            <v>360.98911285400391</v>
          </cell>
          <cell r="I334">
            <v>4504</v>
          </cell>
          <cell r="J334" t="str">
            <v>Electric faf</v>
          </cell>
          <cell r="K334" t="str">
            <v xml:space="preserve">Wood fireplace AND Electric pluginheater AND </v>
          </cell>
          <cell r="L334">
            <v>10939.2919921875</v>
          </cell>
          <cell r="M334">
            <v>19403.234375</v>
          </cell>
          <cell r="N334">
            <v>22224.113442292331</v>
          </cell>
        </row>
        <row r="335">
          <cell r="A335">
            <v>12064</v>
          </cell>
          <cell r="B335">
            <v>1524.7619999999999</v>
          </cell>
          <cell r="C335" t="str">
            <v>WA</v>
          </cell>
          <cell r="D335" t="str">
            <v>King</v>
          </cell>
          <cell r="E335">
            <v>1</v>
          </cell>
          <cell r="F335">
            <v>1</v>
          </cell>
          <cell r="G335">
            <v>1364</v>
          </cell>
          <cell r="H335">
            <v>777.05348968505859</v>
          </cell>
          <cell r="I335">
            <v>3523</v>
          </cell>
          <cell r="J335" t="str">
            <v>Gas faf</v>
          </cell>
          <cell r="K335" t="str">
            <v/>
          </cell>
          <cell r="L335">
            <v>157.075439453125</v>
          </cell>
          <cell r="M335">
            <v>3434.14306640625</v>
          </cell>
          <cell r="N335">
            <v>3471.9624040300178</v>
          </cell>
        </row>
        <row r="336">
          <cell r="A336">
            <v>12086</v>
          </cell>
          <cell r="B336">
            <v>1464.694</v>
          </cell>
          <cell r="C336" t="str">
            <v>WA</v>
          </cell>
          <cell r="D336" t="str">
            <v>Pierce</v>
          </cell>
          <cell r="E336">
            <v>1</v>
          </cell>
          <cell r="F336">
            <v>1</v>
          </cell>
          <cell r="G336">
            <v>1250</v>
          </cell>
          <cell r="H336">
            <v>214.2092399597168</v>
          </cell>
          <cell r="I336">
            <v>3872</v>
          </cell>
          <cell r="J336" t="str">
            <v>Gas faf</v>
          </cell>
          <cell r="K336" t="str">
            <v>Gas htstove</v>
          </cell>
          <cell r="L336">
            <v>3968.44384765625</v>
          </cell>
          <cell r="M336">
            <v>4959.56396484375</v>
          </cell>
          <cell r="N336">
            <v>5933.8025164838846</v>
          </cell>
        </row>
        <row r="337">
          <cell r="A337">
            <v>12092</v>
          </cell>
          <cell r="B337">
            <v>4956.4930000000004</v>
          </cell>
          <cell r="C337" t="str">
            <v>WA</v>
          </cell>
          <cell r="D337" t="str">
            <v>Thurston</v>
          </cell>
          <cell r="E337">
            <v>1</v>
          </cell>
          <cell r="F337">
            <v>1</v>
          </cell>
          <cell r="G337">
            <v>2388</v>
          </cell>
          <cell r="H337">
            <v>2922.7498931884766</v>
          </cell>
          <cell r="I337">
            <v>8690</v>
          </cell>
          <cell r="J337" t="str">
            <v>Pellets htstove</v>
          </cell>
          <cell r="K337" t="str">
            <v xml:space="preserve">Pellets htstove AND Pellets htstove AND Pellets htstove AND Electric pluginheater AND </v>
          </cell>
          <cell r="L337">
            <v>28009.982421875</v>
          </cell>
          <cell r="M337">
            <v>51391.98046875</v>
          </cell>
          <cell r="N337">
            <v>52256.821728787538</v>
          </cell>
        </row>
        <row r="338">
          <cell r="A338">
            <v>12101</v>
          </cell>
          <cell r="B338">
            <v>4956.4930000000004</v>
          </cell>
          <cell r="C338" t="str">
            <v>WA</v>
          </cell>
          <cell r="D338" t="str">
            <v>King</v>
          </cell>
          <cell r="E338">
            <v>1</v>
          </cell>
          <cell r="F338">
            <v>1</v>
          </cell>
          <cell r="G338">
            <v>2379</v>
          </cell>
          <cell r="H338">
            <v>926.53718566894531</v>
          </cell>
          <cell r="I338">
            <v>6037</v>
          </cell>
          <cell r="J338" t="str">
            <v>Gas faf</v>
          </cell>
          <cell r="K338" t="str">
            <v xml:space="preserve">Electric baseboard AND Gas htstove AND </v>
          </cell>
          <cell r="L338">
            <v>2320.935302734375</v>
          </cell>
          <cell r="M338">
            <v>10349.5751953125</v>
          </cell>
          <cell r="N338">
            <v>10478.621361726471</v>
          </cell>
        </row>
        <row r="339">
          <cell r="A339">
            <v>12103</v>
          </cell>
          <cell r="B339">
            <v>4956.4930000000004</v>
          </cell>
          <cell r="C339" t="str">
            <v>WA</v>
          </cell>
          <cell r="D339" t="str">
            <v>Whatcom</v>
          </cell>
          <cell r="E339">
            <v>1</v>
          </cell>
          <cell r="F339">
            <v>1</v>
          </cell>
          <cell r="G339">
            <v>984</v>
          </cell>
          <cell r="H339">
            <v>471.81909561157227</v>
          </cell>
          <cell r="I339">
            <v>3289</v>
          </cell>
          <cell r="J339" t="str">
            <v>Gas htstove</v>
          </cell>
          <cell r="K339" t="str">
            <v/>
          </cell>
          <cell r="L339">
            <v>208.52517700195312</v>
          </cell>
          <cell r="M339">
            <v>5003.708984375</v>
          </cell>
          <cell r="N339">
            <v>5058.7052265018428</v>
          </cell>
        </row>
        <row r="340">
          <cell r="A340">
            <v>12105</v>
          </cell>
          <cell r="B340">
            <v>1188.027</v>
          </cell>
          <cell r="C340" t="str">
            <v>OR</v>
          </cell>
          <cell r="D340" t="str">
            <v>Lane</v>
          </cell>
          <cell r="E340">
            <v>1</v>
          </cell>
          <cell r="F340">
            <v>1</v>
          </cell>
          <cell r="G340">
            <v>3000</v>
          </cell>
          <cell r="H340">
            <v>1624.7600479125977</v>
          </cell>
          <cell r="I340">
            <v>10908</v>
          </cell>
          <cell r="J340" t="str">
            <v>Electric heatpump</v>
          </cell>
          <cell r="K340" t="str">
            <v xml:space="preserve">Electric heatpump AND Gas htstove AND </v>
          </cell>
          <cell r="L340">
            <v>5206.4658203125</v>
          </cell>
          <cell r="M340">
            <v>14445.115234375</v>
          </cell>
          <cell r="N340">
            <v>14832.581825702466</v>
          </cell>
        </row>
        <row r="341">
          <cell r="A341">
            <v>12107</v>
          </cell>
          <cell r="B341">
            <v>4956.4930000000004</v>
          </cell>
          <cell r="C341" t="str">
            <v>WA</v>
          </cell>
          <cell r="D341" t="str">
            <v>King</v>
          </cell>
          <cell r="E341">
            <v>1</v>
          </cell>
          <cell r="F341">
            <v>1</v>
          </cell>
          <cell r="G341">
            <v>1102</v>
          </cell>
          <cell r="H341">
            <v>699.58526992797852</v>
          </cell>
          <cell r="I341">
            <v>2748</v>
          </cell>
          <cell r="J341" t="str">
            <v>Electric baseboard</v>
          </cell>
          <cell r="K341" t="str">
            <v/>
          </cell>
          <cell r="L341">
            <v>1497.540283203125</v>
          </cell>
          <cell r="M341">
            <v>17085.83984375</v>
          </cell>
          <cell r="N341">
            <v>17593.22020281896</v>
          </cell>
        </row>
        <row r="342">
          <cell r="A342">
            <v>12108</v>
          </cell>
          <cell r="B342">
            <v>1524.7619999999999</v>
          </cell>
          <cell r="C342" t="str">
            <v>WA</v>
          </cell>
          <cell r="D342" t="str">
            <v>King</v>
          </cell>
          <cell r="E342">
            <v>1</v>
          </cell>
          <cell r="F342">
            <v>1</v>
          </cell>
          <cell r="G342">
            <v>2364</v>
          </cell>
          <cell r="H342">
            <v>452.3092041015625</v>
          </cell>
          <cell r="I342">
            <v>4942</v>
          </cell>
          <cell r="J342" t="str">
            <v>Electric baseboard</v>
          </cell>
          <cell r="K342" t="str">
            <v/>
          </cell>
          <cell r="L342">
            <v>8440.302734375</v>
          </cell>
          <cell r="M342">
            <v>17117.44921875</v>
          </cell>
          <cell r="N342">
            <v>18094.560438662003</v>
          </cell>
        </row>
        <row r="343">
          <cell r="A343">
            <v>12111</v>
          </cell>
          <cell r="B343">
            <v>1464.694</v>
          </cell>
          <cell r="C343" t="str">
            <v>WA</v>
          </cell>
          <cell r="D343" t="str">
            <v>Pierce</v>
          </cell>
          <cell r="E343">
            <v>1</v>
          </cell>
          <cell r="F343">
            <v>1</v>
          </cell>
          <cell r="G343">
            <v>1753</v>
          </cell>
          <cell r="H343">
            <v>661.90178680419922</v>
          </cell>
          <cell r="I343">
            <v>4782</v>
          </cell>
          <cell r="J343" t="str">
            <v>Gas faf</v>
          </cell>
          <cell r="K343" t="str">
            <v>Wood fireplace</v>
          </cell>
          <cell r="L343">
            <v>204.4937744140625</v>
          </cell>
          <cell r="M343">
            <v>3322.982177734375</v>
          </cell>
          <cell r="N343">
            <v>3550.2464351834051</v>
          </cell>
        </row>
        <row r="344">
          <cell r="A344">
            <v>12114</v>
          </cell>
          <cell r="B344">
            <v>2003.7159999999999</v>
          </cell>
          <cell r="C344" t="str">
            <v>WA</v>
          </cell>
          <cell r="D344" t="str">
            <v>Snohomish</v>
          </cell>
          <cell r="E344">
            <v>1</v>
          </cell>
          <cell r="F344">
            <v>1</v>
          </cell>
          <cell r="G344">
            <v>2065</v>
          </cell>
          <cell r="H344">
            <v>0</v>
          </cell>
          <cell r="I344">
            <v>5385</v>
          </cell>
          <cell r="J344" t="str">
            <v>Gas faf</v>
          </cell>
          <cell r="K344" t="str">
            <v xml:space="preserve">Propane htstove AND Electric pluginheater AND </v>
          </cell>
          <cell r="L344">
            <v>662.95703125</v>
          </cell>
          <cell r="M344">
            <v>7474.31494140625</v>
          </cell>
          <cell r="N344">
            <v>7509.5153867465624</v>
          </cell>
        </row>
        <row r="345">
          <cell r="A345">
            <v>12131</v>
          </cell>
          <cell r="B345">
            <v>4956.4930000000004</v>
          </cell>
          <cell r="C345" t="str">
            <v>WA</v>
          </cell>
          <cell r="D345" t="str">
            <v>King</v>
          </cell>
          <cell r="E345">
            <v>1</v>
          </cell>
          <cell r="F345">
            <v>1</v>
          </cell>
          <cell r="G345">
            <v>1156</v>
          </cell>
          <cell r="H345">
            <v>493.22515869140625</v>
          </cell>
          <cell r="I345">
            <v>4029</v>
          </cell>
          <cell r="J345" t="str">
            <v>Oil faf</v>
          </cell>
          <cell r="K345" t="str">
            <v/>
          </cell>
          <cell r="L345">
            <v>0</v>
          </cell>
          <cell r="M345">
            <v>8753.779296875</v>
          </cell>
          <cell r="N345">
            <v>7937.2293459569964</v>
          </cell>
        </row>
        <row r="346">
          <cell r="A346">
            <v>12142</v>
          </cell>
          <cell r="B346">
            <v>1524.7619999999999</v>
          </cell>
          <cell r="C346" t="str">
            <v>WA</v>
          </cell>
          <cell r="D346" t="str">
            <v>King</v>
          </cell>
          <cell r="E346">
            <v>1</v>
          </cell>
          <cell r="F346">
            <v>1</v>
          </cell>
          <cell r="G346">
            <v>2202</v>
          </cell>
          <cell r="H346">
            <v>1204.9499740600586</v>
          </cell>
          <cell r="I346">
            <v>4354</v>
          </cell>
          <cell r="J346" t="str">
            <v>Gas faf</v>
          </cell>
          <cell r="K346" t="str">
            <v>Wood htstove</v>
          </cell>
          <cell r="L346">
            <v>1467.0792236328125</v>
          </cell>
          <cell r="M346">
            <v>7017.12158203125</v>
          </cell>
          <cell r="N346">
            <v>7074.0287603238094</v>
          </cell>
        </row>
        <row r="347">
          <cell r="A347">
            <v>12144</v>
          </cell>
          <cell r="B347">
            <v>6932.7380000000003</v>
          </cell>
          <cell r="C347" t="str">
            <v>OR</v>
          </cell>
          <cell r="D347" t="str">
            <v>Multnomah</v>
          </cell>
          <cell r="E347">
            <v>2</v>
          </cell>
          <cell r="F347">
            <v>1</v>
          </cell>
          <cell r="G347">
            <v>1900</v>
          </cell>
          <cell r="H347">
            <v>632.88449096679687</v>
          </cell>
          <cell r="I347">
            <v>5624</v>
          </cell>
          <cell r="J347" t="str">
            <v>Gas faf</v>
          </cell>
          <cell r="K347" t="str">
            <v>Gas htstove</v>
          </cell>
          <cell r="L347">
            <v>0</v>
          </cell>
          <cell r="M347">
            <v>6344.68603515625</v>
          </cell>
          <cell r="N347">
            <v>6215.6772907769655</v>
          </cell>
        </row>
        <row r="348">
          <cell r="A348">
            <v>12145</v>
          </cell>
          <cell r="B348">
            <v>1524.7619999999999</v>
          </cell>
          <cell r="C348" t="str">
            <v>WA</v>
          </cell>
          <cell r="D348" t="str">
            <v>King</v>
          </cell>
          <cell r="E348">
            <v>1</v>
          </cell>
          <cell r="F348">
            <v>1</v>
          </cell>
          <cell r="G348">
            <v>1602</v>
          </cell>
          <cell r="H348">
            <v>582.35002517700195</v>
          </cell>
          <cell r="I348">
            <v>3596</v>
          </cell>
          <cell r="J348" t="str">
            <v>Oil faf</v>
          </cell>
          <cell r="K348" t="str">
            <v/>
          </cell>
          <cell r="L348">
            <v>3333.932861328125</v>
          </cell>
          <cell r="M348">
            <v>9355.0107421875</v>
          </cell>
          <cell r="N348">
            <v>9462.2575431110999</v>
          </cell>
        </row>
        <row r="349">
          <cell r="A349">
            <v>12146</v>
          </cell>
          <cell r="B349">
            <v>1464.694</v>
          </cell>
          <cell r="C349" t="str">
            <v>WA</v>
          </cell>
          <cell r="D349" t="str">
            <v>Pierce</v>
          </cell>
          <cell r="E349">
            <v>1</v>
          </cell>
          <cell r="F349">
            <v>1</v>
          </cell>
          <cell r="G349">
            <v>3689</v>
          </cell>
          <cell r="H349">
            <v>976.06858825683594</v>
          </cell>
          <cell r="I349">
            <v>8726</v>
          </cell>
          <cell r="J349" t="str">
            <v>Gas faf</v>
          </cell>
          <cell r="K349" t="str">
            <v>Wood htstove</v>
          </cell>
          <cell r="L349">
            <v>1030.486572265625</v>
          </cell>
          <cell r="M349">
            <v>10279.552734375</v>
          </cell>
          <cell r="N349">
            <v>10532.112617585182</v>
          </cell>
        </row>
        <row r="350">
          <cell r="A350">
            <v>12148</v>
          </cell>
          <cell r="B350">
            <v>6932.7380000000003</v>
          </cell>
          <cell r="C350" t="str">
            <v>OR</v>
          </cell>
          <cell r="D350" t="str">
            <v>Multnomah</v>
          </cell>
          <cell r="E350">
            <v>2</v>
          </cell>
          <cell r="F350">
            <v>1</v>
          </cell>
          <cell r="G350">
            <v>2496</v>
          </cell>
          <cell r="H350">
            <v>1033.2999649047852</v>
          </cell>
          <cell r="I350">
            <v>4739</v>
          </cell>
          <cell r="J350" t="str">
            <v>Gas faf</v>
          </cell>
          <cell r="K350" t="str">
            <v>Electric baseboard</v>
          </cell>
          <cell r="L350">
            <v>1353.9161376953125</v>
          </cell>
          <cell r="M350">
            <v>6877.85205078125</v>
          </cell>
          <cell r="N350">
            <v>6936.653181022526</v>
          </cell>
        </row>
        <row r="351">
          <cell r="A351">
            <v>12153</v>
          </cell>
          <cell r="B351">
            <v>1524.7619999999999</v>
          </cell>
          <cell r="C351" t="str">
            <v>WA</v>
          </cell>
          <cell r="D351" t="str">
            <v>King</v>
          </cell>
          <cell r="E351">
            <v>1</v>
          </cell>
          <cell r="F351">
            <v>1</v>
          </cell>
          <cell r="G351">
            <v>1226</v>
          </cell>
          <cell r="H351">
            <v>285.67999839782715</v>
          </cell>
          <cell r="I351">
            <v>3195</v>
          </cell>
          <cell r="J351" t="str">
            <v>Electric baseboard</v>
          </cell>
          <cell r="K351" t="str">
            <v/>
          </cell>
          <cell r="L351">
            <v>14507.53125</v>
          </cell>
          <cell r="M351">
            <v>16105.75390625</v>
          </cell>
          <cell r="N351">
            <v>16445.577179054086</v>
          </cell>
        </row>
        <row r="352">
          <cell r="A352">
            <v>12163</v>
          </cell>
          <cell r="B352">
            <v>1524.7619999999999</v>
          </cell>
          <cell r="C352" t="str">
            <v>WA</v>
          </cell>
          <cell r="D352" t="str">
            <v>King</v>
          </cell>
          <cell r="E352">
            <v>1</v>
          </cell>
          <cell r="F352">
            <v>1</v>
          </cell>
          <cell r="G352">
            <v>1900</v>
          </cell>
          <cell r="H352">
            <v>530.59001159667969</v>
          </cell>
          <cell r="I352">
            <v>4127</v>
          </cell>
          <cell r="J352" t="str">
            <v>Gas faf</v>
          </cell>
          <cell r="K352" t="str">
            <v/>
          </cell>
          <cell r="L352">
            <v>255.19570922851562</v>
          </cell>
          <cell r="M352">
            <v>8519.2451171875</v>
          </cell>
          <cell r="N352">
            <v>8416.9658359332607</v>
          </cell>
        </row>
        <row r="353">
          <cell r="A353">
            <v>12169</v>
          </cell>
          <cell r="B353">
            <v>1524.7619999999999</v>
          </cell>
          <cell r="C353" t="str">
            <v>WA</v>
          </cell>
          <cell r="D353" t="str">
            <v>King</v>
          </cell>
          <cell r="E353">
            <v>1</v>
          </cell>
          <cell r="F353">
            <v>1</v>
          </cell>
          <cell r="G353">
            <v>2174</v>
          </cell>
          <cell r="H353">
            <v>1849.8152694702148</v>
          </cell>
          <cell r="I353">
            <v>5881</v>
          </cell>
          <cell r="J353" t="str">
            <v>Gas faf</v>
          </cell>
          <cell r="K353" t="str">
            <v/>
          </cell>
          <cell r="L353">
            <v>2847.0078125</v>
          </cell>
          <cell r="M353">
            <v>12782.2099609375</v>
          </cell>
          <cell r="N353">
            <v>12820.751800475924</v>
          </cell>
        </row>
        <row r="354">
          <cell r="A354">
            <v>12176</v>
          </cell>
          <cell r="B354">
            <v>1524.7619999999999</v>
          </cell>
          <cell r="C354" t="str">
            <v>WA</v>
          </cell>
          <cell r="D354" t="str">
            <v>King</v>
          </cell>
          <cell r="E354">
            <v>1</v>
          </cell>
          <cell r="F354">
            <v>1</v>
          </cell>
          <cell r="G354">
            <v>2403</v>
          </cell>
          <cell r="H354">
            <v>865.13474655151367</v>
          </cell>
          <cell r="I354">
            <v>5118</v>
          </cell>
          <cell r="J354" t="str">
            <v>Gas faf</v>
          </cell>
          <cell r="K354" t="str">
            <v>Gas htstove</v>
          </cell>
          <cell r="L354">
            <v>1651.528076171875</v>
          </cell>
          <cell r="M354">
            <v>6063.39453125</v>
          </cell>
          <cell r="N354">
            <v>6126.4310604755228</v>
          </cell>
        </row>
        <row r="355">
          <cell r="A355">
            <v>12183</v>
          </cell>
          <cell r="B355">
            <v>4956.4930000000004</v>
          </cell>
          <cell r="C355" t="str">
            <v>WA</v>
          </cell>
          <cell r="D355" t="str">
            <v>King</v>
          </cell>
          <cell r="E355">
            <v>1</v>
          </cell>
          <cell r="F355">
            <v>1</v>
          </cell>
          <cell r="G355">
            <v>1508</v>
          </cell>
          <cell r="H355">
            <v>234.10730361938477</v>
          </cell>
          <cell r="I355">
            <v>2545</v>
          </cell>
          <cell r="J355" t="str">
            <v>Gas faf</v>
          </cell>
          <cell r="K355" t="str">
            <v>Wood fireplace</v>
          </cell>
          <cell r="L355">
            <v>123.51557159423828</v>
          </cell>
          <cell r="M355">
            <v>2957.6943359375</v>
          </cell>
          <cell r="N355">
            <v>3117.0328288097444</v>
          </cell>
        </row>
        <row r="356">
          <cell r="A356">
            <v>12186</v>
          </cell>
          <cell r="B356">
            <v>4956.4930000000004</v>
          </cell>
          <cell r="C356" t="str">
            <v>WA</v>
          </cell>
          <cell r="D356" t="str">
            <v>King</v>
          </cell>
          <cell r="E356">
            <v>1</v>
          </cell>
          <cell r="F356">
            <v>1</v>
          </cell>
          <cell r="G356">
            <v>1760</v>
          </cell>
          <cell r="H356">
            <v>601.55000305175781</v>
          </cell>
          <cell r="I356">
            <v>4626</v>
          </cell>
          <cell r="J356" t="str">
            <v xml:space="preserve">Gas faf AND Electric dhp AND </v>
          </cell>
          <cell r="K356" t="str">
            <v/>
          </cell>
          <cell r="L356">
            <v>2026.231201171875</v>
          </cell>
          <cell r="M356">
            <v>9097.8857421875</v>
          </cell>
          <cell r="N356">
            <v>9308.3461458757774</v>
          </cell>
        </row>
        <row r="357">
          <cell r="A357">
            <v>12190</v>
          </cell>
          <cell r="B357">
            <v>4956.4930000000004</v>
          </cell>
          <cell r="C357" t="str">
            <v>WA</v>
          </cell>
          <cell r="D357" t="str">
            <v>Island</v>
          </cell>
          <cell r="E357">
            <v>1</v>
          </cell>
          <cell r="F357">
            <v>1</v>
          </cell>
          <cell r="G357">
            <v>4191</v>
          </cell>
          <cell r="H357">
            <v>792.16998291015625</v>
          </cell>
          <cell r="I357">
            <v>11756</v>
          </cell>
          <cell r="J357" t="str">
            <v>Electric boiler</v>
          </cell>
          <cell r="K357" t="str">
            <v>Electric baseboard</v>
          </cell>
          <cell r="L357">
            <v>6573.341796875</v>
          </cell>
          <cell r="M357">
            <v>16683.78515625</v>
          </cell>
          <cell r="N357">
            <v>18163.27156691132</v>
          </cell>
        </row>
        <row r="358">
          <cell r="A358">
            <v>12197</v>
          </cell>
          <cell r="B358">
            <v>1524.7619999999999</v>
          </cell>
          <cell r="C358" t="str">
            <v>WA</v>
          </cell>
          <cell r="D358" t="str">
            <v>King</v>
          </cell>
          <cell r="E358">
            <v>1</v>
          </cell>
          <cell r="F358">
            <v>1</v>
          </cell>
          <cell r="G358">
            <v>1712</v>
          </cell>
          <cell r="H358">
            <v>583.59999847412109</v>
          </cell>
          <cell r="I358">
            <v>3782</v>
          </cell>
          <cell r="J358" t="str">
            <v>Gas faf</v>
          </cell>
          <cell r="K358" t="str">
            <v/>
          </cell>
          <cell r="L358">
            <v>1246.6632080078125</v>
          </cell>
          <cell r="M358">
            <v>4542.97607421875</v>
          </cell>
          <cell r="N358">
            <v>4556.6670085851383</v>
          </cell>
        </row>
        <row r="359">
          <cell r="A359">
            <v>12199</v>
          </cell>
          <cell r="B359">
            <v>2003.7159999999999</v>
          </cell>
          <cell r="C359" t="str">
            <v>WA</v>
          </cell>
          <cell r="D359" t="str">
            <v>Snohomish</v>
          </cell>
          <cell r="E359">
            <v>1</v>
          </cell>
          <cell r="F359">
            <v>1</v>
          </cell>
          <cell r="G359">
            <v>1172</v>
          </cell>
          <cell r="H359">
            <v>365.78496932983398</v>
          </cell>
          <cell r="I359">
            <v>3964</v>
          </cell>
          <cell r="J359" t="str">
            <v>Gas htstove</v>
          </cell>
          <cell r="K359" t="str">
            <v>Electric baseboard</v>
          </cell>
          <cell r="L359">
            <v>1036.5081787109375</v>
          </cell>
          <cell r="M359">
            <v>4883.373046875</v>
          </cell>
          <cell r="N359">
            <v>4932.6928761074323</v>
          </cell>
        </row>
        <row r="360">
          <cell r="A360">
            <v>12203</v>
          </cell>
          <cell r="B360">
            <v>1524.7619999999999</v>
          </cell>
          <cell r="C360" t="str">
            <v>WA</v>
          </cell>
          <cell r="D360" t="str">
            <v>King</v>
          </cell>
          <cell r="E360">
            <v>1</v>
          </cell>
          <cell r="F360">
            <v>1</v>
          </cell>
          <cell r="G360">
            <v>1577</v>
          </cell>
          <cell r="H360">
            <v>643.16000747680664</v>
          </cell>
          <cell r="I360">
            <v>5485</v>
          </cell>
          <cell r="J360" t="str">
            <v>Gas faf</v>
          </cell>
          <cell r="K360" t="str">
            <v/>
          </cell>
          <cell r="L360">
            <v>1264.1485595703125</v>
          </cell>
          <cell r="M360">
            <v>3171.62451171875</v>
          </cell>
          <cell r="N360">
            <v>3221.3544138937168</v>
          </cell>
        </row>
        <row r="361">
          <cell r="A361">
            <v>12207</v>
          </cell>
          <cell r="B361">
            <v>4956.4930000000004</v>
          </cell>
          <cell r="C361" t="str">
            <v>WA</v>
          </cell>
          <cell r="D361" t="str">
            <v>Skagit</v>
          </cell>
          <cell r="E361">
            <v>1</v>
          </cell>
          <cell r="F361">
            <v>1</v>
          </cell>
          <cell r="G361">
            <v>1230</v>
          </cell>
          <cell r="H361">
            <v>268.54494476318359</v>
          </cell>
          <cell r="I361">
            <v>3200</v>
          </cell>
          <cell r="J361" t="str">
            <v xml:space="preserve">Electric faf AND Wood htstove AND </v>
          </cell>
          <cell r="K361" t="str">
            <v/>
          </cell>
          <cell r="L361">
            <v>1284.319091796875</v>
          </cell>
          <cell r="M361">
            <v>8798.7265625</v>
          </cell>
          <cell r="N361">
            <v>9785.4869424398239</v>
          </cell>
        </row>
        <row r="362">
          <cell r="A362">
            <v>12213</v>
          </cell>
          <cell r="B362">
            <v>1464.694</v>
          </cell>
          <cell r="C362" t="str">
            <v>WA</v>
          </cell>
          <cell r="D362" t="str">
            <v>Pierce</v>
          </cell>
          <cell r="E362">
            <v>1</v>
          </cell>
          <cell r="F362">
            <v>1</v>
          </cell>
          <cell r="G362">
            <v>738</v>
          </cell>
          <cell r="H362">
            <v>256.79539489746094</v>
          </cell>
          <cell r="I362">
            <v>2747</v>
          </cell>
          <cell r="J362" t="str">
            <v>Electric baseboard</v>
          </cell>
          <cell r="K362" t="str">
            <v/>
          </cell>
          <cell r="L362">
            <v>3869.4560546875</v>
          </cell>
          <cell r="M362">
            <v>9350.6005859375</v>
          </cell>
          <cell r="N362">
            <v>10720.701424315606</v>
          </cell>
        </row>
        <row r="363">
          <cell r="A363">
            <v>12214</v>
          </cell>
          <cell r="B363">
            <v>4956.4930000000004</v>
          </cell>
          <cell r="C363" t="str">
            <v>WA</v>
          </cell>
          <cell r="D363" t="str">
            <v>Thurston</v>
          </cell>
          <cell r="E363">
            <v>1</v>
          </cell>
          <cell r="F363">
            <v>1</v>
          </cell>
          <cell r="G363">
            <v>1100</v>
          </cell>
          <cell r="H363">
            <v>384.32000732421875</v>
          </cell>
          <cell r="I363">
            <v>3495</v>
          </cell>
          <cell r="J363" t="str">
            <v>Electric pluginheater</v>
          </cell>
          <cell r="K363" t="str">
            <v>Electric baseboard</v>
          </cell>
          <cell r="L363">
            <v>9627.4697265625</v>
          </cell>
          <cell r="M363">
            <v>13295.6494140625</v>
          </cell>
          <cell r="N363">
            <v>13685.713106438719</v>
          </cell>
        </row>
        <row r="364">
          <cell r="A364">
            <v>12215</v>
          </cell>
          <cell r="B364">
            <v>2003.7159999999999</v>
          </cell>
          <cell r="C364" t="str">
            <v>WA</v>
          </cell>
          <cell r="D364" t="str">
            <v>Snohomish</v>
          </cell>
          <cell r="E364">
            <v>1</v>
          </cell>
          <cell r="F364">
            <v>1</v>
          </cell>
          <cell r="G364">
            <v>1098</v>
          </cell>
          <cell r="H364">
            <v>262.49370765686035</v>
          </cell>
          <cell r="I364">
            <v>3848</v>
          </cell>
          <cell r="J364" t="str">
            <v>Electric baseboard</v>
          </cell>
          <cell r="K364" t="str">
            <v>Propane htstove</v>
          </cell>
          <cell r="L364">
            <v>6783.63427734375</v>
          </cell>
          <cell r="M364">
            <v>13127.2490234375</v>
          </cell>
          <cell r="N364">
            <v>13434.188180113782</v>
          </cell>
        </row>
        <row r="365">
          <cell r="A365">
            <v>12226</v>
          </cell>
          <cell r="B365">
            <v>6932.7380000000003</v>
          </cell>
          <cell r="C365" t="str">
            <v>OR</v>
          </cell>
          <cell r="D365" t="str">
            <v>Washington</v>
          </cell>
          <cell r="E365">
            <v>1</v>
          </cell>
          <cell r="F365">
            <v>1</v>
          </cell>
          <cell r="G365">
            <v>3690</v>
          </cell>
          <cell r="H365">
            <v>810.86001205444336</v>
          </cell>
          <cell r="I365">
            <v>8619</v>
          </cell>
          <cell r="J365" t="str">
            <v>Gas faf</v>
          </cell>
          <cell r="K365" t="str">
            <v xml:space="preserve">Gas faf AND Gas htstove AND Gas htstove AND Electric pluginheater AND </v>
          </cell>
          <cell r="L365">
            <v>809.602294921875</v>
          </cell>
          <cell r="M365">
            <v>11635.9267578125</v>
          </cell>
          <cell r="N365">
            <v>12733.594170169414</v>
          </cell>
        </row>
        <row r="366">
          <cell r="A366">
            <v>12229</v>
          </cell>
          <cell r="B366">
            <v>1524.7619999999999</v>
          </cell>
          <cell r="C366" t="str">
            <v>WA</v>
          </cell>
          <cell r="D366" t="str">
            <v>King</v>
          </cell>
          <cell r="E366">
            <v>1</v>
          </cell>
          <cell r="F366">
            <v>1</v>
          </cell>
          <cell r="G366">
            <v>1289</v>
          </cell>
          <cell r="H366">
            <v>436.89897918701172</v>
          </cell>
          <cell r="I366">
            <v>4271</v>
          </cell>
          <cell r="J366" t="str">
            <v>Gas faf</v>
          </cell>
          <cell r="K366" t="str">
            <v/>
          </cell>
          <cell r="L366">
            <v>2441.774169921875</v>
          </cell>
          <cell r="M366">
            <v>7264.611328125</v>
          </cell>
          <cell r="N366">
            <v>7328.8840839526283</v>
          </cell>
        </row>
        <row r="367">
          <cell r="A367">
            <v>12230</v>
          </cell>
          <cell r="B367">
            <v>6932.7380000000003</v>
          </cell>
          <cell r="C367" t="str">
            <v>OR</v>
          </cell>
          <cell r="D367" t="str">
            <v>Washington</v>
          </cell>
          <cell r="E367">
            <v>1</v>
          </cell>
          <cell r="F367">
            <v>1</v>
          </cell>
          <cell r="G367">
            <v>2080</v>
          </cell>
          <cell r="H367">
            <v>818.96999359130859</v>
          </cell>
          <cell r="I367">
            <v>5310</v>
          </cell>
          <cell r="J367" t="str">
            <v>Gas faf</v>
          </cell>
          <cell r="K367" t="str">
            <v/>
          </cell>
          <cell r="L367">
            <v>675.45172119140625</v>
          </cell>
          <cell r="M367">
            <v>7777.3349609375</v>
          </cell>
          <cell r="N367">
            <v>8017.7992066739725</v>
          </cell>
        </row>
        <row r="368">
          <cell r="A368">
            <v>12232</v>
          </cell>
          <cell r="B368">
            <v>1188.027</v>
          </cell>
          <cell r="C368" t="str">
            <v>OR</v>
          </cell>
          <cell r="D368" t="str">
            <v>Lane</v>
          </cell>
          <cell r="E368">
            <v>1</v>
          </cell>
          <cell r="F368">
            <v>1</v>
          </cell>
          <cell r="G368">
            <v>2328</v>
          </cell>
          <cell r="H368">
            <v>503.74753952026367</v>
          </cell>
          <cell r="I368">
            <v>5353</v>
          </cell>
          <cell r="J368" t="str">
            <v>Electric baseboard</v>
          </cell>
          <cell r="K368" t="str">
            <v>Electric baseboard</v>
          </cell>
          <cell r="L368">
            <v>4230.00048828125</v>
          </cell>
          <cell r="M368">
            <v>10385.103515625</v>
          </cell>
          <cell r="N368">
            <v>10489.029959566387</v>
          </cell>
        </row>
        <row r="369">
          <cell r="A369">
            <v>12242</v>
          </cell>
          <cell r="B369">
            <v>1524.7619999999999</v>
          </cell>
          <cell r="C369" t="str">
            <v>WA</v>
          </cell>
          <cell r="D369" t="str">
            <v>King</v>
          </cell>
          <cell r="E369">
            <v>1</v>
          </cell>
          <cell r="F369">
            <v>1</v>
          </cell>
          <cell r="G369">
            <v>2322</v>
          </cell>
          <cell r="H369">
            <v>553.52855682373047</v>
          </cell>
          <cell r="I369">
            <v>4888</v>
          </cell>
          <cell r="J369" t="str">
            <v>Gas faf</v>
          </cell>
          <cell r="K369" t="str">
            <v/>
          </cell>
          <cell r="L369">
            <v>2372.368896484375</v>
          </cell>
          <cell r="M369">
            <v>6650.97216796875</v>
          </cell>
          <cell r="N369">
            <v>6836.6983510739974</v>
          </cell>
        </row>
        <row r="370">
          <cell r="A370">
            <v>12247</v>
          </cell>
          <cell r="B370">
            <v>2003.7159999999999</v>
          </cell>
          <cell r="C370" t="str">
            <v>WA</v>
          </cell>
          <cell r="D370" t="str">
            <v>Snohomish</v>
          </cell>
          <cell r="E370">
            <v>1</v>
          </cell>
          <cell r="F370">
            <v>1</v>
          </cell>
          <cell r="G370">
            <v>1999</v>
          </cell>
          <cell r="H370">
            <v>517.93167114257812</v>
          </cell>
          <cell r="I370">
            <v>4768</v>
          </cell>
          <cell r="J370" t="str">
            <v xml:space="preserve">Electric baseboard AND Wood htstove AND </v>
          </cell>
          <cell r="K370" t="str">
            <v xml:space="preserve">Electric baseboard AND Electric baseboard AND </v>
          </cell>
          <cell r="L370">
            <v>9408.310546875</v>
          </cell>
          <cell r="M370">
            <v>20051.0234375</v>
          </cell>
          <cell r="N370">
            <v>20959.770189162384</v>
          </cell>
        </row>
        <row r="371">
          <cell r="A371">
            <v>12255</v>
          </cell>
          <cell r="B371">
            <v>1188.027</v>
          </cell>
          <cell r="C371" t="str">
            <v>OR</v>
          </cell>
          <cell r="D371" t="str">
            <v>Lane</v>
          </cell>
          <cell r="E371">
            <v>1</v>
          </cell>
          <cell r="F371">
            <v>1</v>
          </cell>
          <cell r="G371">
            <v>1503</v>
          </cell>
          <cell r="H371">
            <v>528.30092620849609</v>
          </cell>
          <cell r="I371">
            <v>4327</v>
          </cell>
          <cell r="J371" t="str">
            <v>Wood htstove</v>
          </cell>
          <cell r="K371" t="str">
            <v/>
          </cell>
          <cell r="L371">
            <v>11739.7861328125</v>
          </cell>
          <cell r="M371">
            <v>28691.525390625</v>
          </cell>
          <cell r="N371">
            <v>28931.379013425158</v>
          </cell>
        </row>
        <row r="372">
          <cell r="A372">
            <v>12263</v>
          </cell>
          <cell r="B372">
            <v>1524.7619999999999</v>
          </cell>
          <cell r="C372" t="str">
            <v>WA</v>
          </cell>
          <cell r="D372" t="str">
            <v>King</v>
          </cell>
          <cell r="E372">
            <v>1</v>
          </cell>
          <cell r="F372">
            <v>1</v>
          </cell>
          <cell r="G372">
            <v>825</v>
          </cell>
          <cell r="H372">
            <v>275.49081420898437</v>
          </cell>
          <cell r="I372">
            <v>2674</v>
          </cell>
          <cell r="J372" t="str">
            <v>Electric baseboard</v>
          </cell>
          <cell r="K372" t="str">
            <v/>
          </cell>
          <cell r="L372">
            <v>4981.5263671875</v>
          </cell>
          <cell r="M372">
            <v>11698.4755859375</v>
          </cell>
          <cell r="N372">
            <v>11923.330639812271</v>
          </cell>
        </row>
        <row r="373">
          <cell r="A373">
            <v>12264</v>
          </cell>
          <cell r="B373">
            <v>1464.694</v>
          </cell>
          <cell r="C373" t="str">
            <v>WA</v>
          </cell>
          <cell r="D373" t="str">
            <v>Pierce</v>
          </cell>
          <cell r="E373">
            <v>1</v>
          </cell>
          <cell r="F373">
            <v>1</v>
          </cell>
          <cell r="G373">
            <v>2421</v>
          </cell>
          <cell r="H373">
            <v>728.81233978271484</v>
          </cell>
          <cell r="I373">
            <v>6869</v>
          </cell>
          <cell r="J373" t="str">
            <v>Gas faf</v>
          </cell>
          <cell r="K373" t="str">
            <v>Wood htstove</v>
          </cell>
          <cell r="L373">
            <v>858.21710205078125</v>
          </cell>
          <cell r="M373">
            <v>7937.54736328125</v>
          </cell>
          <cell r="N373">
            <v>8526.8819916262346</v>
          </cell>
        </row>
        <row r="374">
          <cell r="A374">
            <v>12266</v>
          </cell>
          <cell r="B374">
            <v>4956.4930000000004</v>
          </cell>
          <cell r="C374" t="str">
            <v>WA</v>
          </cell>
          <cell r="D374" t="str">
            <v>Whatcom</v>
          </cell>
          <cell r="E374">
            <v>1</v>
          </cell>
          <cell r="F374">
            <v>1</v>
          </cell>
          <cell r="G374">
            <v>1241</v>
          </cell>
          <cell r="H374">
            <v>258.71516609191895</v>
          </cell>
          <cell r="I374">
            <v>3754</v>
          </cell>
          <cell r="J374" t="str">
            <v>Gas htstove</v>
          </cell>
          <cell r="K374" t="str">
            <v>Electric pluginheater</v>
          </cell>
          <cell r="L374">
            <v>3334.849853515625</v>
          </cell>
          <cell r="M374">
            <v>4449.98876953125</v>
          </cell>
          <cell r="N374">
            <v>4346.8090834676177</v>
          </cell>
        </row>
        <row r="375">
          <cell r="A375">
            <v>12270</v>
          </cell>
          <cell r="B375">
            <v>1150.8789999999999</v>
          </cell>
          <cell r="C375" t="str">
            <v>WA</v>
          </cell>
          <cell r="D375" t="str">
            <v>Cowlitz</v>
          </cell>
          <cell r="E375">
            <v>1</v>
          </cell>
          <cell r="F375">
            <v>1</v>
          </cell>
          <cell r="G375">
            <v>1700</v>
          </cell>
          <cell r="H375">
            <v>515.78712463378906</v>
          </cell>
          <cell r="I375">
            <v>4097</v>
          </cell>
          <cell r="J375" t="str">
            <v>Electric baseboard</v>
          </cell>
          <cell r="K375" t="str">
            <v/>
          </cell>
          <cell r="L375">
            <v>7095.787109375</v>
          </cell>
          <cell r="M375">
            <v>14439.3232421875</v>
          </cell>
          <cell r="N375">
            <v>15212.930426165425</v>
          </cell>
        </row>
        <row r="376">
          <cell r="A376">
            <v>12271</v>
          </cell>
          <cell r="B376">
            <v>1524.7619999999999</v>
          </cell>
          <cell r="C376" t="str">
            <v>WA</v>
          </cell>
          <cell r="D376" t="str">
            <v>King</v>
          </cell>
          <cell r="E376">
            <v>1</v>
          </cell>
          <cell r="F376">
            <v>1</v>
          </cell>
          <cell r="G376">
            <v>3156</v>
          </cell>
          <cell r="H376">
            <v>1550.1434783935547</v>
          </cell>
          <cell r="I376">
            <v>6303</v>
          </cell>
          <cell r="J376" t="str">
            <v>Gas faf</v>
          </cell>
          <cell r="K376" t="str">
            <v/>
          </cell>
          <cell r="L376">
            <v>676.53826904296875</v>
          </cell>
          <cell r="M376">
            <v>6546.65185546875</v>
          </cell>
          <cell r="N376">
            <v>6863.0521640577936</v>
          </cell>
        </row>
        <row r="377">
          <cell r="A377">
            <v>12274</v>
          </cell>
          <cell r="B377">
            <v>4956.4930000000004</v>
          </cell>
          <cell r="C377" t="str">
            <v>WA</v>
          </cell>
          <cell r="D377" t="str">
            <v>Whatcom</v>
          </cell>
          <cell r="E377">
            <v>1</v>
          </cell>
          <cell r="F377">
            <v>1</v>
          </cell>
          <cell r="G377">
            <v>1662</v>
          </cell>
          <cell r="H377">
            <v>799.68901824951172</v>
          </cell>
          <cell r="I377">
            <v>4787</v>
          </cell>
          <cell r="J377" t="str">
            <v>Gas faf</v>
          </cell>
          <cell r="K377" t="str">
            <v xml:space="preserve">Wood htstove AND Wood htstove AND </v>
          </cell>
          <cell r="L377">
            <v>1746.4532470703125</v>
          </cell>
          <cell r="M377">
            <v>6870.55419921875</v>
          </cell>
          <cell r="N377">
            <v>7042.8449022468112</v>
          </cell>
        </row>
        <row r="378">
          <cell r="A378">
            <v>12278</v>
          </cell>
          <cell r="B378">
            <v>2003.7159999999999</v>
          </cell>
          <cell r="C378" t="str">
            <v>WA</v>
          </cell>
          <cell r="D378" t="str">
            <v>Snohomish</v>
          </cell>
          <cell r="E378">
            <v>1</v>
          </cell>
          <cell r="F378">
            <v>1</v>
          </cell>
          <cell r="G378">
            <v>1580</v>
          </cell>
          <cell r="H378">
            <v>309.58396339416504</v>
          </cell>
          <cell r="I378">
            <v>4205</v>
          </cell>
          <cell r="J378" t="str">
            <v>Gas faf</v>
          </cell>
          <cell r="K378" t="str">
            <v>Gas htstove</v>
          </cell>
          <cell r="L378">
            <v>838.49102783203125</v>
          </cell>
          <cell r="M378">
            <v>7419.0146484375</v>
          </cell>
          <cell r="N378">
            <v>7443.8951522187908</v>
          </cell>
        </row>
        <row r="379">
          <cell r="A379">
            <v>12295</v>
          </cell>
          <cell r="B379">
            <v>6932.7380000000003</v>
          </cell>
          <cell r="C379" t="str">
            <v>OR</v>
          </cell>
          <cell r="D379" t="str">
            <v>Marion</v>
          </cell>
          <cell r="E379">
            <v>1</v>
          </cell>
          <cell r="F379">
            <v>1</v>
          </cell>
          <cell r="G379">
            <v>2300</v>
          </cell>
          <cell r="H379">
            <v>528.7078742980957</v>
          </cell>
          <cell r="I379">
            <v>5557</v>
          </cell>
          <cell r="J379" t="str">
            <v>Gas faf</v>
          </cell>
          <cell r="K379" t="str">
            <v>Gas htstove</v>
          </cell>
          <cell r="L379">
            <v>929.45281982421875</v>
          </cell>
          <cell r="M379">
            <v>12492.9443359375</v>
          </cell>
          <cell r="N379">
            <v>13101.708587337469</v>
          </cell>
        </row>
        <row r="380">
          <cell r="A380">
            <v>12303</v>
          </cell>
          <cell r="B380">
            <v>1464.694</v>
          </cell>
          <cell r="C380" t="str">
            <v>WA</v>
          </cell>
          <cell r="D380" t="str">
            <v>Pierce</v>
          </cell>
          <cell r="E380">
            <v>1</v>
          </cell>
          <cell r="F380">
            <v>1</v>
          </cell>
          <cell r="G380">
            <v>1985</v>
          </cell>
          <cell r="H380">
            <v>598.72965240478516</v>
          </cell>
          <cell r="I380">
            <v>6404</v>
          </cell>
          <cell r="J380" t="str">
            <v>Electric heatpumpdualfuel</v>
          </cell>
          <cell r="K380" t="str">
            <v/>
          </cell>
          <cell r="L380">
            <v>1384.3126220703125</v>
          </cell>
          <cell r="M380">
            <v>8388.7919921875</v>
          </cell>
          <cell r="N380">
            <v>8650.4283898145404</v>
          </cell>
        </row>
        <row r="381">
          <cell r="A381">
            <v>12305</v>
          </cell>
          <cell r="B381">
            <v>4956.4930000000004</v>
          </cell>
          <cell r="C381" t="str">
            <v>WA</v>
          </cell>
          <cell r="D381" t="str">
            <v>Pierce</v>
          </cell>
          <cell r="E381">
            <v>1</v>
          </cell>
          <cell r="F381">
            <v>1</v>
          </cell>
          <cell r="G381">
            <v>1610</v>
          </cell>
          <cell r="H381">
            <v>333.91001129150391</v>
          </cell>
          <cell r="I381">
            <v>3616</v>
          </cell>
          <cell r="J381" t="str">
            <v>Gas faf</v>
          </cell>
          <cell r="K381" t="str">
            <v/>
          </cell>
          <cell r="L381">
            <v>574.552978515625</v>
          </cell>
          <cell r="M381">
            <v>11465.2548828125</v>
          </cell>
          <cell r="N381">
            <v>11791.145395243715</v>
          </cell>
        </row>
        <row r="382">
          <cell r="A382">
            <v>12307</v>
          </cell>
          <cell r="B382">
            <v>1524.7619999999999</v>
          </cell>
          <cell r="C382" t="str">
            <v>WA</v>
          </cell>
          <cell r="D382" t="str">
            <v>King</v>
          </cell>
          <cell r="E382">
            <v>1</v>
          </cell>
          <cell r="F382">
            <v>1</v>
          </cell>
          <cell r="G382">
            <v>2520</v>
          </cell>
          <cell r="H382">
            <v>791.63657379150391</v>
          </cell>
          <cell r="I382">
            <v>6545</v>
          </cell>
          <cell r="J382" t="str">
            <v>Oil faf</v>
          </cell>
          <cell r="K382" t="str">
            <v/>
          </cell>
          <cell r="L382">
            <v>2098.034423828125</v>
          </cell>
          <cell r="M382">
            <v>8072.5361328125</v>
          </cell>
          <cell r="N382">
            <v>8229.0870735625558</v>
          </cell>
        </row>
        <row r="383">
          <cell r="A383">
            <v>12315</v>
          </cell>
          <cell r="B383">
            <v>2003.7159999999999</v>
          </cell>
          <cell r="C383" t="str">
            <v>WA</v>
          </cell>
          <cell r="D383" t="str">
            <v>Snohomish</v>
          </cell>
          <cell r="E383">
            <v>1</v>
          </cell>
          <cell r="F383">
            <v>1</v>
          </cell>
          <cell r="G383">
            <v>2596</v>
          </cell>
          <cell r="H383">
            <v>823.30000305175781</v>
          </cell>
          <cell r="I383">
            <v>6948</v>
          </cell>
          <cell r="J383" t="str">
            <v>Electric heatpump</v>
          </cell>
          <cell r="K383" t="str">
            <v xml:space="preserve">Wood htstove AND Wood htstove AND </v>
          </cell>
          <cell r="L383">
            <v>8922.9287109375</v>
          </cell>
          <cell r="M383">
            <v>34502.0859375</v>
          </cell>
          <cell r="N383">
            <v>34562.270671235834</v>
          </cell>
        </row>
        <row r="384">
          <cell r="A384">
            <v>12320</v>
          </cell>
          <cell r="B384">
            <v>2003.7159999999999</v>
          </cell>
          <cell r="C384" t="str">
            <v>WA</v>
          </cell>
          <cell r="D384" t="str">
            <v>Snohomish</v>
          </cell>
          <cell r="E384">
            <v>1</v>
          </cell>
          <cell r="F384">
            <v>1</v>
          </cell>
          <cell r="G384">
            <v>3388</v>
          </cell>
          <cell r="H384">
            <v>498.80913925170898</v>
          </cell>
          <cell r="I384">
            <v>7218</v>
          </cell>
          <cell r="J384" t="str">
            <v>Gas faf</v>
          </cell>
          <cell r="K384" t="str">
            <v/>
          </cell>
          <cell r="L384">
            <v>2393.9033203125</v>
          </cell>
          <cell r="M384">
            <v>6899.47216796875</v>
          </cell>
          <cell r="N384">
            <v>7551.5647549845271</v>
          </cell>
        </row>
        <row r="385">
          <cell r="A385">
            <v>12321</v>
          </cell>
          <cell r="B385">
            <v>1524.7619999999999</v>
          </cell>
          <cell r="C385" t="str">
            <v>WA</v>
          </cell>
          <cell r="D385" t="str">
            <v>King</v>
          </cell>
          <cell r="E385">
            <v>1</v>
          </cell>
          <cell r="F385">
            <v>1</v>
          </cell>
          <cell r="G385">
            <v>1142</v>
          </cell>
          <cell r="H385">
            <v>425.15549850463867</v>
          </cell>
          <cell r="I385">
            <v>4215</v>
          </cell>
          <cell r="J385" t="str">
            <v>Electric faf</v>
          </cell>
          <cell r="K385" t="str">
            <v>Electric pluginheater</v>
          </cell>
          <cell r="L385">
            <v>12047.3212890625</v>
          </cell>
          <cell r="M385">
            <v>16229.3955078125</v>
          </cell>
          <cell r="N385">
            <v>16449.725627555472</v>
          </cell>
        </row>
        <row r="386">
          <cell r="A386">
            <v>12339</v>
          </cell>
          <cell r="B386">
            <v>2003.7159999999999</v>
          </cell>
          <cell r="C386" t="str">
            <v>WA</v>
          </cell>
          <cell r="D386" t="str">
            <v>Snohomish</v>
          </cell>
          <cell r="E386">
            <v>1</v>
          </cell>
          <cell r="F386">
            <v>1</v>
          </cell>
          <cell r="G386">
            <v>2266</v>
          </cell>
          <cell r="H386">
            <v>1008.3900299072266</v>
          </cell>
          <cell r="I386">
            <v>4740</v>
          </cell>
          <cell r="J386" t="str">
            <v>Gas faf</v>
          </cell>
          <cell r="K386" t="str">
            <v/>
          </cell>
          <cell r="L386">
            <v>388.1939697265625</v>
          </cell>
          <cell r="M386">
            <v>7523.89697265625</v>
          </cell>
          <cell r="N386">
            <v>7597.498770638822</v>
          </cell>
        </row>
        <row r="387">
          <cell r="A387">
            <v>12341</v>
          </cell>
          <cell r="B387">
            <v>1464.694</v>
          </cell>
          <cell r="C387" t="str">
            <v>WA</v>
          </cell>
          <cell r="D387" t="str">
            <v>Pierce</v>
          </cell>
          <cell r="E387">
            <v>1</v>
          </cell>
          <cell r="F387">
            <v>1</v>
          </cell>
          <cell r="G387">
            <v>2268</v>
          </cell>
          <cell r="H387">
            <v>1282.739990234375</v>
          </cell>
          <cell r="I387">
            <v>4838</v>
          </cell>
          <cell r="J387" t="str">
            <v>Gas faf</v>
          </cell>
          <cell r="K387" t="str">
            <v>Wood fireplace</v>
          </cell>
          <cell r="L387">
            <v>445.53887939453125</v>
          </cell>
          <cell r="M387">
            <v>7155.107421875</v>
          </cell>
          <cell r="N387">
            <v>7428.5294786887125</v>
          </cell>
        </row>
        <row r="388">
          <cell r="A388">
            <v>12348</v>
          </cell>
          <cell r="B388">
            <v>1524.7619999999999</v>
          </cell>
          <cell r="C388" t="str">
            <v>WA</v>
          </cell>
          <cell r="D388" t="str">
            <v>King</v>
          </cell>
          <cell r="E388">
            <v>1</v>
          </cell>
          <cell r="F388">
            <v>1</v>
          </cell>
          <cell r="G388">
            <v>2008</v>
          </cell>
          <cell r="H388">
            <v>656.47000122070312</v>
          </cell>
          <cell r="I388">
            <v>4018</v>
          </cell>
          <cell r="J388" t="str">
            <v>Gas faf</v>
          </cell>
          <cell r="K388" t="str">
            <v>Wood htstove</v>
          </cell>
          <cell r="L388">
            <v>903.73455810546875</v>
          </cell>
          <cell r="M388">
            <v>4687.3505859375</v>
          </cell>
          <cell r="N388">
            <v>4705.8125293857556</v>
          </cell>
        </row>
        <row r="389">
          <cell r="A389">
            <v>12358</v>
          </cell>
          <cell r="B389">
            <v>1524.7619999999999</v>
          </cell>
          <cell r="C389" t="str">
            <v>WA</v>
          </cell>
          <cell r="D389" t="str">
            <v>King</v>
          </cell>
          <cell r="E389">
            <v>1</v>
          </cell>
          <cell r="F389">
            <v>1</v>
          </cell>
          <cell r="G389">
            <v>3408</v>
          </cell>
          <cell r="H389">
            <v>1431.9710235595703</v>
          </cell>
          <cell r="I389">
            <v>6471</v>
          </cell>
          <cell r="J389" t="str">
            <v>Gas faf</v>
          </cell>
          <cell r="K389" t="str">
            <v/>
          </cell>
          <cell r="L389">
            <v>3982.1103515625</v>
          </cell>
          <cell r="M389">
            <v>15568.564453125</v>
          </cell>
          <cell r="N389">
            <v>16319.636996383633</v>
          </cell>
        </row>
        <row r="390">
          <cell r="A390">
            <v>12370</v>
          </cell>
          <cell r="B390">
            <v>6932.7380000000003</v>
          </cell>
          <cell r="C390" t="str">
            <v>OR</v>
          </cell>
          <cell r="D390" t="str">
            <v>Yamhill</v>
          </cell>
          <cell r="E390">
            <v>1</v>
          </cell>
          <cell r="F390">
            <v>1</v>
          </cell>
          <cell r="G390">
            <v>3288</v>
          </cell>
          <cell r="H390">
            <v>1665.72998046875</v>
          </cell>
          <cell r="I390">
            <v>7072</v>
          </cell>
          <cell r="J390" t="str">
            <v>Electric heatpump</v>
          </cell>
          <cell r="K390" t="str">
            <v xml:space="preserve">Wood fireplace AND Wood fireplace AND </v>
          </cell>
          <cell r="L390">
            <v>6029.38671875</v>
          </cell>
          <cell r="M390">
            <v>13435.6953125</v>
          </cell>
          <cell r="N390">
            <v>13942.596213717927</v>
          </cell>
        </row>
        <row r="391">
          <cell r="A391">
            <v>12372</v>
          </cell>
          <cell r="B391">
            <v>4956.4930000000004</v>
          </cell>
          <cell r="C391" t="str">
            <v>WA</v>
          </cell>
          <cell r="D391" t="str">
            <v>Skagit</v>
          </cell>
          <cell r="E391">
            <v>1</v>
          </cell>
          <cell r="F391">
            <v>1</v>
          </cell>
          <cell r="G391">
            <v>1235</v>
          </cell>
          <cell r="H391">
            <v>367.57191848754883</v>
          </cell>
          <cell r="I391">
            <v>2984</v>
          </cell>
          <cell r="J391" t="str">
            <v>Electric baseboard</v>
          </cell>
          <cell r="K391" t="str">
            <v/>
          </cell>
          <cell r="L391">
            <v>4951.1279296875</v>
          </cell>
          <cell r="M391">
            <v>13144.9921875</v>
          </cell>
          <cell r="N391">
            <v>16914.812109141039</v>
          </cell>
        </row>
        <row r="392">
          <cell r="A392">
            <v>12376</v>
          </cell>
          <cell r="B392">
            <v>1188.027</v>
          </cell>
          <cell r="C392" t="str">
            <v>OR</v>
          </cell>
          <cell r="D392" t="str">
            <v>Lane</v>
          </cell>
          <cell r="E392">
            <v>1</v>
          </cell>
          <cell r="F392">
            <v>1</v>
          </cell>
          <cell r="G392">
            <v>1000</v>
          </cell>
          <cell r="H392">
            <v>426.65345001220703</v>
          </cell>
          <cell r="I392">
            <v>3300</v>
          </cell>
          <cell r="J392" t="str">
            <v>Gas htstove</v>
          </cell>
          <cell r="K392" t="str">
            <v>Electric baseboard</v>
          </cell>
          <cell r="L392">
            <v>1424.4222412109375</v>
          </cell>
          <cell r="M392">
            <v>5489.390625</v>
          </cell>
          <cell r="N392">
            <v>5632.8243806921673</v>
          </cell>
        </row>
        <row r="393">
          <cell r="A393">
            <v>12377</v>
          </cell>
          <cell r="B393">
            <v>6932.7380000000003</v>
          </cell>
          <cell r="C393" t="str">
            <v>OR</v>
          </cell>
          <cell r="D393" t="str">
            <v>Washington</v>
          </cell>
          <cell r="E393">
            <v>1</v>
          </cell>
          <cell r="F393">
            <v>1</v>
          </cell>
          <cell r="G393">
            <v>2200</v>
          </cell>
          <cell r="H393">
            <v>750.38211822509766</v>
          </cell>
          <cell r="I393">
            <v>4976</v>
          </cell>
          <cell r="J393" t="str">
            <v>Oil faf</v>
          </cell>
          <cell r="K393" t="str">
            <v>Wood htstove</v>
          </cell>
          <cell r="L393">
            <v>582.52593994140625</v>
          </cell>
          <cell r="M393">
            <v>9962.2978515625</v>
          </cell>
          <cell r="N393">
            <v>11025.478545387983</v>
          </cell>
        </row>
        <row r="394">
          <cell r="A394">
            <v>12398</v>
          </cell>
          <cell r="B394">
            <v>1524.7619999999999</v>
          </cell>
          <cell r="C394" t="str">
            <v>WA</v>
          </cell>
          <cell r="D394" t="str">
            <v>King</v>
          </cell>
          <cell r="E394">
            <v>1</v>
          </cell>
          <cell r="F394">
            <v>1</v>
          </cell>
          <cell r="G394">
            <v>3240</v>
          </cell>
          <cell r="H394">
            <v>932.66999053955078</v>
          </cell>
          <cell r="I394">
            <v>6104</v>
          </cell>
          <cell r="J394" t="str">
            <v>Gas faf</v>
          </cell>
          <cell r="K394" t="str">
            <v xml:space="preserve">Wood htstove AND Wood htstove AND </v>
          </cell>
          <cell r="L394">
            <v>2421.822021484375</v>
          </cell>
          <cell r="M394">
            <v>6641.40283203125</v>
          </cell>
          <cell r="N394">
            <v>6698.3488617734283</v>
          </cell>
        </row>
        <row r="395">
          <cell r="A395">
            <v>12399</v>
          </cell>
          <cell r="B395">
            <v>1524.7619999999999</v>
          </cell>
          <cell r="C395" t="str">
            <v>WA</v>
          </cell>
          <cell r="D395" t="str">
            <v>King</v>
          </cell>
          <cell r="E395">
            <v>1</v>
          </cell>
          <cell r="F395">
            <v>1</v>
          </cell>
          <cell r="G395">
            <v>1730</v>
          </cell>
          <cell r="H395">
            <v>670.24999237060547</v>
          </cell>
          <cell r="I395">
            <v>3239</v>
          </cell>
          <cell r="J395" t="str">
            <v>Gas boiler</v>
          </cell>
          <cell r="K395" t="str">
            <v/>
          </cell>
          <cell r="L395">
            <v>672.67431640625</v>
          </cell>
          <cell r="M395">
            <v>4829.24462890625</v>
          </cell>
          <cell r="N395">
            <v>5015.547341306501</v>
          </cell>
        </row>
        <row r="396">
          <cell r="A396">
            <v>12404</v>
          </cell>
          <cell r="B396">
            <v>2003.7159999999999</v>
          </cell>
          <cell r="C396" t="str">
            <v>WA</v>
          </cell>
          <cell r="D396" t="str">
            <v>Snohomish</v>
          </cell>
          <cell r="E396">
            <v>1</v>
          </cell>
          <cell r="F396">
            <v>1</v>
          </cell>
          <cell r="G396">
            <v>1932</v>
          </cell>
          <cell r="H396">
            <v>442.69850540161133</v>
          </cell>
          <cell r="I396">
            <v>4918</v>
          </cell>
          <cell r="J396" t="str">
            <v>Electric heatpump</v>
          </cell>
          <cell r="K396" t="str">
            <v/>
          </cell>
          <cell r="L396">
            <v>5415.7451171875</v>
          </cell>
          <cell r="M396">
            <v>11222.9921875</v>
          </cell>
          <cell r="N396">
            <v>11600.541847129671</v>
          </cell>
        </row>
        <row r="397">
          <cell r="A397">
            <v>12407</v>
          </cell>
          <cell r="B397">
            <v>1150.8789999999999</v>
          </cell>
          <cell r="C397" t="str">
            <v>WA</v>
          </cell>
          <cell r="D397" t="str">
            <v>Cowlitz</v>
          </cell>
          <cell r="E397">
            <v>1</v>
          </cell>
          <cell r="F397">
            <v>1</v>
          </cell>
          <cell r="G397">
            <v>1783</v>
          </cell>
          <cell r="H397">
            <v>381.86847305297852</v>
          </cell>
          <cell r="I397">
            <v>5526</v>
          </cell>
          <cell r="J397" t="str">
            <v>Electric heatpump</v>
          </cell>
          <cell r="K397" t="str">
            <v/>
          </cell>
          <cell r="L397">
            <v>3470.387939453125</v>
          </cell>
          <cell r="M397">
            <v>18060.96484375</v>
          </cell>
          <cell r="N397">
            <v>18857.132764437622</v>
          </cell>
        </row>
        <row r="398">
          <cell r="A398">
            <v>12408</v>
          </cell>
          <cell r="B398">
            <v>4956.4930000000004</v>
          </cell>
          <cell r="C398" t="str">
            <v>WA</v>
          </cell>
          <cell r="D398" t="str">
            <v>King</v>
          </cell>
          <cell r="E398">
            <v>1</v>
          </cell>
          <cell r="F398">
            <v>1</v>
          </cell>
          <cell r="G398">
            <v>2802</v>
          </cell>
          <cell r="H398">
            <v>691.23430252075195</v>
          </cell>
          <cell r="I398">
            <v>5365</v>
          </cell>
          <cell r="J398" t="str">
            <v>Gas faf</v>
          </cell>
          <cell r="K398" t="str">
            <v xml:space="preserve">Electric heatpump AND Gas htstove AND Gas htstove AND Wood htstove AND </v>
          </cell>
          <cell r="L398">
            <v>2379.00244140625</v>
          </cell>
          <cell r="M398">
            <v>6116.77685546875</v>
          </cell>
          <cell r="N398">
            <v>6274.4000121404106</v>
          </cell>
        </row>
        <row r="399">
          <cell r="A399">
            <v>12414</v>
          </cell>
          <cell r="B399">
            <v>1524.7619999999999</v>
          </cell>
          <cell r="C399" t="str">
            <v>WA</v>
          </cell>
          <cell r="D399" t="str">
            <v>King</v>
          </cell>
          <cell r="E399">
            <v>1</v>
          </cell>
          <cell r="F399">
            <v>1</v>
          </cell>
          <cell r="G399">
            <v>972</v>
          </cell>
          <cell r="H399">
            <v>574.24884033203125</v>
          </cell>
          <cell r="I399">
            <v>3215</v>
          </cell>
          <cell r="J399" t="str">
            <v>Electric pluginheater</v>
          </cell>
          <cell r="K399" t="str">
            <v/>
          </cell>
          <cell r="L399">
            <v>7231.14599609375</v>
          </cell>
          <cell r="M399">
            <v>8766.54296875</v>
          </cell>
          <cell r="N399">
            <v>9181.9605413485351</v>
          </cell>
        </row>
        <row r="400">
          <cell r="A400">
            <v>12427</v>
          </cell>
          <cell r="B400">
            <v>1524.7619999999999</v>
          </cell>
          <cell r="C400" t="str">
            <v>WA</v>
          </cell>
          <cell r="D400" t="str">
            <v>King</v>
          </cell>
          <cell r="E400">
            <v>1</v>
          </cell>
          <cell r="F400">
            <v>1</v>
          </cell>
          <cell r="G400">
            <v>2619</v>
          </cell>
          <cell r="H400">
            <v>1514.3899307250977</v>
          </cell>
          <cell r="I400">
            <v>5740</v>
          </cell>
          <cell r="J400" t="str">
            <v>Gas faf</v>
          </cell>
          <cell r="K400" t="str">
            <v/>
          </cell>
          <cell r="L400">
            <v>1951.094970703125</v>
          </cell>
          <cell r="M400">
            <v>8140.0751953125</v>
          </cell>
          <cell r="N400">
            <v>8161.173059104638</v>
          </cell>
        </row>
        <row r="401">
          <cell r="A401">
            <v>12434</v>
          </cell>
          <cell r="B401">
            <v>6932.7380000000003</v>
          </cell>
          <cell r="C401" t="str">
            <v>OR</v>
          </cell>
          <cell r="D401" t="str">
            <v>Clackamas</v>
          </cell>
          <cell r="E401">
            <v>2</v>
          </cell>
          <cell r="F401">
            <v>1</v>
          </cell>
          <cell r="G401">
            <v>1477</v>
          </cell>
          <cell r="H401">
            <v>403.46865081787109</v>
          </cell>
          <cell r="I401">
            <v>4724</v>
          </cell>
          <cell r="J401" t="str">
            <v>Pellets htstove</v>
          </cell>
          <cell r="K401" t="str">
            <v>Gas faf</v>
          </cell>
          <cell r="L401">
            <v>0</v>
          </cell>
          <cell r="M401">
            <v>10147.150390625</v>
          </cell>
          <cell r="N401">
            <v>10020.127974367149</v>
          </cell>
        </row>
        <row r="402">
          <cell r="A402">
            <v>12456</v>
          </cell>
          <cell r="B402">
            <v>2003.7159999999999</v>
          </cell>
          <cell r="C402" t="str">
            <v>WA</v>
          </cell>
          <cell r="D402" t="str">
            <v>Snohomish</v>
          </cell>
          <cell r="E402">
            <v>1</v>
          </cell>
          <cell r="F402">
            <v>1</v>
          </cell>
          <cell r="G402">
            <v>693</v>
          </cell>
          <cell r="H402">
            <v>258.33000946044922</v>
          </cell>
          <cell r="I402">
            <v>1651</v>
          </cell>
          <cell r="J402" t="str">
            <v>Electric baseboard</v>
          </cell>
          <cell r="K402" t="str">
            <v/>
          </cell>
          <cell r="L402">
            <v>3367.31982421875</v>
          </cell>
          <cell r="M402">
            <v>9129.4580078125</v>
          </cell>
          <cell r="N402">
            <v>9248.9997685180806</v>
          </cell>
        </row>
        <row r="403">
          <cell r="A403">
            <v>12458</v>
          </cell>
          <cell r="B403">
            <v>1188.027</v>
          </cell>
          <cell r="C403" t="str">
            <v>OR</v>
          </cell>
          <cell r="D403" t="str">
            <v>Lane</v>
          </cell>
          <cell r="E403">
            <v>1</v>
          </cell>
          <cell r="F403">
            <v>1</v>
          </cell>
          <cell r="G403">
            <v>3129</v>
          </cell>
          <cell r="H403">
            <v>906.71300506591797</v>
          </cell>
          <cell r="I403">
            <v>7176</v>
          </cell>
          <cell r="J403" t="str">
            <v>Gas boiler</v>
          </cell>
          <cell r="K403" t="str">
            <v xml:space="preserve">Electric baseboard AND Electric baseboard AND Wood htstove AND </v>
          </cell>
          <cell r="L403">
            <v>1095.7762451171875</v>
          </cell>
          <cell r="M403">
            <v>9252.166015625</v>
          </cell>
          <cell r="N403">
            <v>9509.2357151150245</v>
          </cell>
        </row>
        <row r="404">
          <cell r="A404">
            <v>12460</v>
          </cell>
          <cell r="B404">
            <v>1150.8789999999999</v>
          </cell>
          <cell r="C404" t="str">
            <v>WA</v>
          </cell>
          <cell r="D404" t="str">
            <v>Cowlitz</v>
          </cell>
          <cell r="E404">
            <v>1</v>
          </cell>
          <cell r="F404">
            <v>1</v>
          </cell>
          <cell r="G404">
            <v>1296</v>
          </cell>
          <cell r="H404">
            <v>321.52035522460937</v>
          </cell>
          <cell r="I404">
            <v>4812</v>
          </cell>
          <cell r="J404" t="str">
            <v>Electric heatpump</v>
          </cell>
          <cell r="K404" t="str">
            <v/>
          </cell>
          <cell r="L404">
            <v>7207.70947265625</v>
          </cell>
          <cell r="M404">
            <v>19422.26171875</v>
          </cell>
          <cell r="N404">
            <v>19772.607199032063</v>
          </cell>
        </row>
        <row r="405">
          <cell r="A405">
            <v>12478</v>
          </cell>
          <cell r="B405">
            <v>1150.8789999999999</v>
          </cell>
          <cell r="C405" t="str">
            <v>WA</v>
          </cell>
          <cell r="D405" t="str">
            <v>Cowlitz</v>
          </cell>
          <cell r="E405">
            <v>1</v>
          </cell>
          <cell r="F405">
            <v>1</v>
          </cell>
          <cell r="G405">
            <v>1558</v>
          </cell>
          <cell r="H405">
            <v>437.79267120361328</v>
          </cell>
          <cell r="I405">
            <v>4866</v>
          </cell>
          <cell r="J405" t="str">
            <v>Wood htstove</v>
          </cell>
          <cell r="K405" t="str">
            <v/>
          </cell>
          <cell r="L405">
            <v>924.891845703125</v>
          </cell>
          <cell r="M405">
            <v>13384.490234375</v>
          </cell>
          <cell r="N405">
            <v>13883.651738970517</v>
          </cell>
        </row>
        <row r="406">
          <cell r="A406">
            <v>12482</v>
          </cell>
          <cell r="B406">
            <v>4956.4930000000004</v>
          </cell>
          <cell r="C406" t="str">
            <v>WA</v>
          </cell>
          <cell r="D406" t="str">
            <v>Kitsap</v>
          </cell>
          <cell r="E406">
            <v>1</v>
          </cell>
          <cell r="F406">
            <v>1</v>
          </cell>
          <cell r="G406">
            <v>2938</v>
          </cell>
          <cell r="H406">
            <v>487.95328140258789</v>
          </cell>
          <cell r="I406">
            <v>6919</v>
          </cell>
          <cell r="J406" t="str">
            <v>Electric heatpump</v>
          </cell>
          <cell r="K406" t="str">
            <v>Propane htstove</v>
          </cell>
          <cell r="L406">
            <v>18698.193359375</v>
          </cell>
          <cell r="M406">
            <v>37518.84375</v>
          </cell>
          <cell r="N406">
            <v>30202.330232138156</v>
          </cell>
        </row>
        <row r="407">
          <cell r="A407">
            <v>12483</v>
          </cell>
          <cell r="B407">
            <v>1188.027</v>
          </cell>
          <cell r="C407" t="str">
            <v>OR</v>
          </cell>
          <cell r="D407" t="str">
            <v>Lane</v>
          </cell>
          <cell r="E407">
            <v>1</v>
          </cell>
          <cell r="F407">
            <v>1</v>
          </cell>
          <cell r="G407">
            <v>884</v>
          </cell>
          <cell r="H407">
            <v>376.12999725341797</v>
          </cell>
          <cell r="I407">
            <v>2973</v>
          </cell>
          <cell r="J407" t="str">
            <v>Electric baseboard</v>
          </cell>
          <cell r="K407" t="str">
            <v>Wood htstove</v>
          </cell>
          <cell r="L407">
            <v>6736.31298828125</v>
          </cell>
          <cell r="M407">
            <v>12447.9609375</v>
          </cell>
          <cell r="N407">
            <v>12658.297749853935</v>
          </cell>
        </row>
        <row r="408">
          <cell r="A408">
            <v>12486</v>
          </cell>
          <cell r="B408">
            <v>4956.4930000000004</v>
          </cell>
          <cell r="C408" t="str">
            <v>WA</v>
          </cell>
          <cell r="D408" t="str">
            <v>King</v>
          </cell>
          <cell r="E408">
            <v>1</v>
          </cell>
          <cell r="F408">
            <v>1</v>
          </cell>
          <cell r="G408">
            <v>1934</v>
          </cell>
          <cell r="H408">
            <v>607.19394683837891</v>
          </cell>
          <cell r="I408">
            <v>5246</v>
          </cell>
          <cell r="J408" t="str">
            <v>Gas faf</v>
          </cell>
          <cell r="K408" t="str">
            <v>Wood htstove</v>
          </cell>
          <cell r="L408">
            <v>875.427978515625</v>
          </cell>
          <cell r="M408">
            <v>7788.05419921875</v>
          </cell>
          <cell r="N408">
            <v>8034.1388334857456</v>
          </cell>
        </row>
        <row r="409">
          <cell r="A409">
            <v>12489</v>
          </cell>
          <cell r="B409">
            <v>4956.4930000000004</v>
          </cell>
          <cell r="C409" t="str">
            <v>WA</v>
          </cell>
          <cell r="D409" t="str">
            <v>Whatcom</v>
          </cell>
          <cell r="E409">
            <v>1</v>
          </cell>
          <cell r="F409">
            <v>1</v>
          </cell>
          <cell r="G409">
            <v>3400</v>
          </cell>
          <cell r="H409">
            <v>538.60000610351562</v>
          </cell>
          <cell r="I409">
            <v>6100</v>
          </cell>
          <cell r="J409" t="str">
            <v>Gas faf</v>
          </cell>
          <cell r="K409" t="str">
            <v/>
          </cell>
          <cell r="L409">
            <v>0</v>
          </cell>
          <cell r="M409">
            <v>9447.833984375</v>
          </cell>
          <cell r="N409">
            <v>8887.0868477701461</v>
          </cell>
        </row>
        <row r="410">
          <cell r="A410">
            <v>12494</v>
          </cell>
          <cell r="B410">
            <v>1524.7619999999999</v>
          </cell>
          <cell r="C410" t="str">
            <v>WA</v>
          </cell>
          <cell r="D410" t="str">
            <v>King</v>
          </cell>
          <cell r="E410">
            <v>1</v>
          </cell>
          <cell r="F410">
            <v>1</v>
          </cell>
          <cell r="G410">
            <v>1706</v>
          </cell>
          <cell r="H410">
            <v>987.12999725341797</v>
          </cell>
          <cell r="I410">
            <v>5784</v>
          </cell>
          <cell r="J410" t="str">
            <v>Gas boiler</v>
          </cell>
          <cell r="K410" t="str">
            <v xml:space="preserve">Electric baseboard AND Wood htstove AND </v>
          </cell>
          <cell r="L410">
            <v>712.00750732421875</v>
          </cell>
          <cell r="M410">
            <v>6245.29345703125</v>
          </cell>
          <cell r="N410">
            <v>6300.1335950462035</v>
          </cell>
        </row>
        <row r="411">
          <cell r="A411">
            <v>12496</v>
          </cell>
          <cell r="B411">
            <v>1150.8789999999999</v>
          </cell>
          <cell r="C411" t="str">
            <v>WA</v>
          </cell>
          <cell r="D411" t="str">
            <v>Cowlitz</v>
          </cell>
          <cell r="E411">
            <v>1</v>
          </cell>
          <cell r="F411">
            <v>1</v>
          </cell>
          <cell r="G411">
            <v>975</v>
          </cell>
          <cell r="H411">
            <v>542.67733001708984</v>
          </cell>
          <cell r="I411">
            <v>3460</v>
          </cell>
          <cell r="J411" t="str">
            <v>Electric baseboard</v>
          </cell>
          <cell r="K411" t="str">
            <v>Wood htstove</v>
          </cell>
          <cell r="L411">
            <v>11450.79296875</v>
          </cell>
          <cell r="M411">
            <v>19178.6640625</v>
          </cell>
          <cell r="N411">
            <v>21744.946071694809</v>
          </cell>
        </row>
        <row r="412">
          <cell r="A412">
            <v>12499</v>
          </cell>
          <cell r="B412">
            <v>6932.7380000000003</v>
          </cell>
          <cell r="C412" t="str">
            <v>OR</v>
          </cell>
          <cell r="D412" t="str">
            <v>Washington</v>
          </cell>
          <cell r="E412">
            <v>1</v>
          </cell>
          <cell r="F412">
            <v>1</v>
          </cell>
          <cell r="G412">
            <v>1770</v>
          </cell>
          <cell r="H412">
            <v>620.28630447387695</v>
          </cell>
          <cell r="I412">
            <v>5295</v>
          </cell>
          <cell r="J412" t="str">
            <v>Gas faf</v>
          </cell>
          <cell r="K412" t="str">
            <v>Wood htstove</v>
          </cell>
          <cell r="L412">
            <v>1540.446533203125</v>
          </cell>
          <cell r="M412">
            <v>8184.94140625</v>
          </cell>
          <cell r="N412">
            <v>8468.1824446949358</v>
          </cell>
        </row>
        <row r="413">
          <cell r="A413">
            <v>12504</v>
          </cell>
          <cell r="B413">
            <v>1524.7619999999999</v>
          </cell>
          <cell r="C413" t="str">
            <v>WA</v>
          </cell>
          <cell r="D413" t="str">
            <v>King</v>
          </cell>
          <cell r="E413">
            <v>1</v>
          </cell>
          <cell r="F413">
            <v>1</v>
          </cell>
          <cell r="G413">
            <v>1221</v>
          </cell>
          <cell r="H413">
            <v>739.10493469238281</v>
          </cell>
          <cell r="I413">
            <v>3930</v>
          </cell>
          <cell r="J413" t="str">
            <v>Gas faf</v>
          </cell>
          <cell r="K413" t="str">
            <v/>
          </cell>
          <cell r="L413">
            <v>972.255859375</v>
          </cell>
          <cell r="M413">
            <v>8683.1240234375</v>
          </cell>
          <cell r="N413">
            <v>8526.1849112763684</v>
          </cell>
        </row>
        <row r="414">
          <cell r="A414">
            <v>12505</v>
          </cell>
          <cell r="B414">
            <v>2003.7159999999999</v>
          </cell>
          <cell r="C414" t="str">
            <v>WA</v>
          </cell>
          <cell r="D414" t="str">
            <v>Snohomish</v>
          </cell>
          <cell r="E414">
            <v>1</v>
          </cell>
          <cell r="F414">
            <v>1</v>
          </cell>
          <cell r="G414">
            <v>1377</v>
          </cell>
          <cell r="H414">
            <v>420.24907684326172</v>
          </cell>
          <cell r="I414">
            <v>4158</v>
          </cell>
          <cell r="J414" t="str">
            <v>Electric baseboard</v>
          </cell>
          <cell r="K414" t="str">
            <v>Electric pluginheater</v>
          </cell>
          <cell r="L414">
            <v>8210.2314453125</v>
          </cell>
          <cell r="M414">
            <v>17386.14453125</v>
          </cell>
          <cell r="N414">
            <v>17425.930760008148</v>
          </cell>
        </row>
        <row r="415">
          <cell r="A415">
            <v>12507</v>
          </cell>
          <cell r="B415">
            <v>1524.7619999999999</v>
          </cell>
          <cell r="C415" t="str">
            <v>WA</v>
          </cell>
          <cell r="D415" t="str">
            <v>King</v>
          </cell>
          <cell r="E415">
            <v>1</v>
          </cell>
          <cell r="F415">
            <v>1</v>
          </cell>
          <cell r="G415">
            <v>1142</v>
          </cell>
          <cell r="H415">
            <v>472.47251129150391</v>
          </cell>
          <cell r="I415">
            <v>3991</v>
          </cell>
          <cell r="J415" t="str">
            <v>Electric dhp</v>
          </cell>
          <cell r="K415" t="str">
            <v xml:space="preserve">Electric baseboard AND Electric baseboard AND Electric baseboard AND </v>
          </cell>
          <cell r="L415">
            <v>15626.69140625</v>
          </cell>
          <cell r="M415">
            <v>18711.689453125</v>
          </cell>
          <cell r="N415">
            <v>18495.541150325862</v>
          </cell>
        </row>
        <row r="416">
          <cell r="A416">
            <v>12510</v>
          </cell>
          <cell r="B416">
            <v>2003.7159999999999</v>
          </cell>
          <cell r="C416" t="str">
            <v>WA</v>
          </cell>
          <cell r="D416" t="str">
            <v>Snohomish</v>
          </cell>
          <cell r="E416">
            <v>1</v>
          </cell>
          <cell r="F416">
            <v>1</v>
          </cell>
          <cell r="G416">
            <v>3353</v>
          </cell>
          <cell r="H416">
            <v>518.13680267333984</v>
          </cell>
          <cell r="I416">
            <v>8204</v>
          </cell>
          <cell r="J416" t="str">
            <v>Electric heatpump</v>
          </cell>
          <cell r="K416" t="str">
            <v>Propane htstove</v>
          </cell>
          <cell r="L416">
            <v>7703.53369140625</v>
          </cell>
          <cell r="M416">
            <v>28179.47265625</v>
          </cell>
          <cell r="N416">
            <v>30661.763904182531</v>
          </cell>
        </row>
        <row r="417">
          <cell r="A417">
            <v>12514</v>
          </cell>
          <cell r="B417">
            <v>1524.7619999999999</v>
          </cell>
          <cell r="C417" t="str">
            <v>WA</v>
          </cell>
          <cell r="D417" t="str">
            <v>King</v>
          </cell>
          <cell r="E417">
            <v>1</v>
          </cell>
          <cell r="F417">
            <v>1</v>
          </cell>
          <cell r="G417">
            <v>2074</v>
          </cell>
          <cell r="H417">
            <v>920.56002616882324</v>
          </cell>
          <cell r="I417">
            <v>4390</v>
          </cell>
          <cell r="J417" t="str">
            <v>Gas faf</v>
          </cell>
          <cell r="K417" t="str">
            <v/>
          </cell>
          <cell r="L417">
            <v>247.15377807617187</v>
          </cell>
          <cell r="M417">
            <v>5873.5537109375</v>
          </cell>
          <cell r="N417">
            <v>5989.297454084649</v>
          </cell>
        </row>
        <row r="418">
          <cell r="A418">
            <v>12524</v>
          </cell>
          <cell r="B418">
            <v>2003.7159999999999</v>
          </cell>
          <cell r="C418" t="str">
            <v>WA</v>
          </cell>
          <cell r="D418" t="str">
            <v>Snohomish</v>
          </cell>
          <cell r="E418">
            <v>1</v>
          </cell>
          <cell r="F418">
            <v>1</v>
          </cell>
          <cell r="G418">
            <v>1776</v>
          </cell>
          <cell r="H418">
            <v>950.17893981933594</v>
          </cell>
          <cell r="I418">
            <v>5785</v>
          </cell>
          <cell r="J418" t="str">
            <v>Gas faf</v>
          </cell>
          <cell r="K418" t="str">
            <v xml:space="preserve">Gas htstove AND Gas htstove AND </v>
          </cell>
          <cell r="L418">
            <v>1194.630859375</v>
          </cell>
          <cell r="M418">
            <v>9924.11328125</v>
          </cell>
          <cell r="N418">
            <v>10218.753232691308</v>
          </cell>
        </row>
        <row r="419">
          <cell r="A419">
            <v>12556</v>
          </cell>
          <cell r="B419">
            <v>4956.4930000000004</v>
          </cell>
          <cell r="C419" t="str">
            <v>WA</v>
          </cell>
          <cell r="D419" t="str">
            <v>Kitsap</v>
          </cell>
          <cell r="E419">
            <v>1</v>
          </cell>
          <cell r="F419">
            <v>1</v>
          </cell>
          <cell r="G419">
            <v>2360</v>
          </cell>
          <cell r="H419">
            <v>349.34584045410156</v>
          </cell>
          <cell r="I419">
            <v>6470</v>
          </cell>
          <cell r="J419" t="str">
            <v>Wood htstove</v>
          </cell>
          <cell r="K419" t="str">
            <v>Electric baseboard</v>
          </cell>
          <cell r="L419">
            <v>17718.67578125</v>
          </cell>
          <cell r="M419">
            <v>26778.34765625</v>
          </cell>
          <cell r="N419">
            <v>20740.355363310664</v>
          </cell>
        </row>
        <row r="420">
          <cell r="A420">
            <v>12561</v>
          </cell>
          <cell r="B420">
            <v>4956.4930000000004</v>
          </cell>
          <cell r="C420" t="str">
            <v>WA</v>
          </cell>
          <cell r="D420" t="str">
            <v>King</v>
          </cell>
          <cell r="E420">
            <v>1</v>
          </cell>
          <cell r="F420">
            <v>1</v>
          </cell>
          <cell r="G420">
            <v>1156</v>
          </cell>
          <cell r="H420">
            <v>602.89391326904297</v>
          </cell>
          <cell r="I420">
            <v>4530</v>
          </cell>
          <cell r="J420" t="str">
            <v>Propane htstove</v>
          </cell>
          <cell r="K420" t="str">
            <v>Electric baseboard</v>
          </cell>
          <cell r="L420">
            <v>2441.84521484375</v>
          </cell>
          <cell r="M420">
            <v>9270.1396484375</v>
          </cell>
          <cell r="N420">
            <v>9343.0403502021672</v>
          </cell>
        </row>
        <row r="421">
          <cell r="A421">
            <v>12564</v>
          </cell>
          <cell r="B421">
            <v>2003.7159999999999</v>
          </cell>
          <cell r="C421" t="str">
            <v>WA</v>
          </cell>
          <cell r="D421" t="str">
            <v>Snohomish</v>
          </cell>
          <cell r="E421">
            <v>1</v>
          </cell>
          <cell r="F421">
            <v>1</v>
          </cell>
          <cell r="G421">
            <v>959</v>
          </cell>
          <cell r="H421">
            <v>279.00870132446289</v>
          </cell>
          <cell r="I421">
            <v>2806</v>
          </cell>
          <cell r="J421" t="str">
            <v>Wood htstove</v>
          </cell>
          <cell r="K421" t="str">
            <v xml:space="preserve">Electric baseboard AND Electric baseboard AND Electric baseboard AND Electric baseboard AND </v>
          </cell>
          <cell r="L421">
            <v>10220.1611328125</v>
          </cell>
          <cell r="M421">
            <v>33217.83203125</v>
          </cell>
          <cell r="N421">
            <v>34562.270671235834</v>
          </cell>
        </row>
        <row r="422">
          <cell r="A422">
            <v>12569</v>
          </cell>
          <cell r="B422">
            <v>2003.7159999999999</v>
          </cell>
          <cell r="C422" t="str">
            <v>WA</v>
          </cell>
          <cell r="D422" t="str">
            <v>Snohomish</v>
          </cell>
          <cell r="E422">
            <v>1</v>
          </cell>
          <cell r="F422">
            <v>1</v>
          </cell>
          <cell r="G422">
            <v>981</v>
          </cell>
          <cell r="H422">
            <v>160.72490501403809</v>
          </cell>
          <cell r="I422">
            <v>2107</v>
          </cell>
          <cell r="J422" t="str">
            <v>Electric faf</v>
          </cell>
          <cell r="K422" t="str">
            <v/>
          </cell>
          <cell r="L422">
            <v>16138.4052734375</v>
          </cell>
          <cell r="M422">
            <v>19049.734375</v>
          </cell>
          <cell r="N422">
            <v>18741.591257442495</v>
          </cell>
        </row>
        <row r="423">
          <cell r="A423">
            <v>12572</v>
          </cell>
          <cell r="B423">
            <v>6932.7380000000003</v>
          </cell>
          <cell r="C423" t="str">
            <v>OR</v>
          </cell>
          <cell r="D423" t="str">
            <v>Clackamas</v>
          </cell>
          <cell r="E423">
            <v>2</v>
          </cell>
          <cell r="F423">
            <v>1</v>
          </cell>
          <cell r="G423">
            <v>725</v>
          </cell>
          <cell r="H423">
            <v>191.70630264282227</v>
          </cell>
          <cell r="I423">
            <v>2544</v>
          </cell>
          <cell r="J423" t="str">
            <v xml:space="preserve">Electric faf AND Wood htstove AND </v>
          </cell>
          <cell r="K423" t="str">
            <v/>
          </cell>
          <cell r="L423">
            <v>3432.486328125</v>
          </cell>
          <cell r="M423">
            <v>10565.9716796875</v>
          </cell>
          <cell r="N423">
            <v>10694.361850524909</v>
          </cell>
        </row>
        <row r="424">
          <cell r="A424">
            <v>12582</v>
          </cell>
          <cell r="B424">
            <v>2003.7159999999999</v>
          </cell>
          <cell r="C424" t="str">
            <v>WA</v>
          </cell>
          <cell r="D424" t="str">
            <v>Snohomish</v>
          </cell>
          <cell r="E424">
            <v>1</v>
          </cell>
          <cell r="F424">
            <v>1</v>
          </cell>
          <cell r="G424">
            <v>3220</v>
          </cell>
          <cell r="H424">
            <v>1082.6000137329102</v>
          </cell>
          <cell r="I424">
            <v>7079</v>
          </cell>
          <cell r="J424" t="str">
            <v>Electric heatpump</v>
          </cell>
          <cell r="K424" t="str">
            <v>Wood htstove</v>
          </cell>
          <cell r="L424">
            <v>9163.3115234375</v>
          </cell>
          <cell r="M424">
            <v>26730.353515625</v>
          </cell>
          <cell r="N424">
            <v>27206.305202240186</v>
          </cell>
        </row>
        <row r="425">
          <cell r="A425">
            <v>12600</v>
          </cell>
          <cell r="B425">
            <v>1524.7619999999999</v>
          </cell>
          <cell r="C425" t="str">
            <v>WA</v>
          </cell>
          <cell r="D425" t="str">
            <v>King</v>
          </cell>
          <cell r="E425">
            <v>1</v>
          </cell>
          <cell r="F425">
            <v>1</v>
          </cell>
          <cell r="G425">
            <v>2740</v>
          </cell>
          <cell r="H425">
            <v>1044.6188812255859</v>
          </cell>
          <cell r="I425">
            <v>7915</v>
          </cell>
          <cell r="J425" t="str">
            <v>Gas faf</v>
          </cell>
          <cell r="K425" t="str">
            <v/>
          </cell>
          <cell r="L425">
            <v>2705.017578125</v>
          </cell>
          <cell r="M425">
            <v>12126.064453125</v>
          </cell>
          <cell r="N425">
            <v>12461.282225786268</v>
          </cell>
        </row>
        <row r="426">
          <cell r="A426">
            <v>12614</v>
          </cell>
          <cell r="B426">
            <v>1524.7619999999999</v>
          </cell>
          <cell r="C426" t="str">
            <v>WA</v>
          </cell>
          <cell r="D426" t="str">
            <v>King</v>
          </cell>
          <cell r="E426">
            <v>1</v>
          </cell>
          <cell r="F426">
            <v>1</v>
          </cell>
          <cell r="G426">
            <v>2107</v>
          </cell>
          <cell r="H426">
            <v>526.66999816894531</v>
          </cell>
          <cell r="I426">
            <v>4687</v>
          </cell>
          <cell r="J426" t="str">
            <v>Gas faf</v>
          </cell>
          <cell r="K426" t="str">
            <v/>
          </cell>
          <cell r="L426">
            <v>470.0836181640625</v>
          </cell>
          <cell r="M426">
            <v>2360.108642578125</v>
          </cell>
          <cell r="N426">
            <v>2406.2277656680108</v>
          </cell>
        </row>
        <row r="427">
          <cell r="A427">
            <v>12620</v>
          </cell>
          <cell r="B427">
            <v>2003.7159999999999</v>
          </cell>
          <cell r="C427" t="str">
            <v>WA</v>
          </cell>
          <cell r="D427" t="str">
            <v>Snohomish</v>
          </cell>
          <cell r="E427">
            <v>1</v>
          </cell>
          <cell r="F427">
            <v>1</v>
          </cell>
          <cell r="G427">
            <v>3418</v>
          </cell>
          <cell r="H427">
            <v>1405.8801651000977</v>
          </cell>
          <cell r="I427">
            <v>6990</v>
          </cell>
          <cell r="J427" t="str">
            <v>Electric baseboard</v>
          </cell>
          <cell r="K427" t="str">
            <v xml:space="preserve">Gas faf AND Wood htstove AND </v>
          </cell>
          <cell r="L427">
            <v>1710.46630859375</v>
          </cell>
          <cell r="M427">
            <v>13153.7275390625</v>
          </cell>
          <cell r="N427">
            <v>0</v>
          </cell>
        </row>
        <row r="428">
          <cell r="A428">
            <v>12621</v>
          </cell>
          <cell r="B428">
            <v>2003.7159999999999</v>
          </cell>
          <cell r="C428" t="str">
            <v>WA</v>
          </cell>
          <cell r="D428" t="str">
            <v>Snohomish</v>
          </cell>
          <cell r="E428">
            <v>1</v>
          </cell>
          <cell r="F428">
            <v>1</v>
          </cell>
          <cell r="G428">
            <v>1728</v>
          </cell>
          <cell r="H428">
            <v>356.75471496582031</v>
          </cell>
          <cell r="I428">
            <v>5250</v>
          </cell>
          <cell r="J428" t="str">
            <v>Electric heatpump</v>
          </cell>
          <cell r="K428" t="str">
            <v/>
          </cell>
          <cell r="L428">
            <v>8486.6015625</v>
          </cell>
          <cell r="M428">
            <v>30596.693359375</v>
          </cell>
          <cell r="N428">
            <v>31713.881567397751</v>
          </cell>
        </row>
        <row r="429">
          <cell r="A429">
            <v>12630</v>
          </cell>
          <cell r="B429">
            <v>2003.7159999999999</v>
          </cell>
          <cell r="C429" t="str">
            <v>WA</v>
          </cell>
          <cell r="D429" t="str">
            <v>Snohomish</v>
          </cell>
          <cell r="E429">
            <v>1</v>
          </cell>
          <cell r="F429">
            <v>1</v>
          </cell>
          <cell r="G429">
            <v>1290</v>
          </cell>
          <cell r="H429">
            <v>333.04695892333984</v>
          </cell>
          <cell r="I429">
            <v>3142</v>
          </cell>
          <cell r="J429" t="str">
            <v>Electric baseboard</v>
          </cell>
          <cell r="K429" t="str">
            <v>Electric baseboard</v>
          </cell>
          <cell r="L429">
            <v>7610.0654296875</v>
          </cell>
          <cell r="M429">
            <v>15483.4482421875</v>
          </cell>
          <cell r="N429">
            <v>16242.084357489555</v>
          </cell>
        </row>
        <row r="430">
          <cell r="A430">
            <v>12640</v>
          </cell>
          <cell r="B430">
            <v>1150.8789999999999</v>
          </cell>
          <cell r="C430" t="str">
            <v>WA</v>
          </cell>
          <cell r="D430" t="str">
            <v>Cowlitz</v>
          </cell>
          <cell r="E430">
            <v>1</v>
          </cell>
          <cell r="F430">
            <v>1</v>
          </cell>
          <cell r="G430">
            <v>1242</v>
          </cell>
          <cell r="H430">
            <v>455.26764678955078</v>
          </cell>
          <cell r="I430">
            <v>3965</v>
          </cell>
          <cell r="J430" t="str">
            <v>Electric baseboard</v>
          </cell>
          <cell r="K430" t="str">
            <v>Electric pluginheater</v>
          </cell>
          <cell r="L430">
            <v>8694.9990234375</v>
          </cell>
          <cell r="M430">
            <v>20483.705078125</v>
          </cell>
          <cell r="N430">
            <v>21389.282009621755</v>
          </cell>
        </row>
        <row r="431">
          <cell r="A431">
            <v>12643</v>
          </cell>
          <cell r="B431">
            <v>6932.7380000000003</v>
          </cell>
          <cell r="C431" t="str">
            <v>OR</v>
          </cell>
          <cell r="D431" t="str">
            <v>Multnomah</v>
          </cell>
          <cell r="E431">
            <v>2</v>
          </cell>
          <cell r="F431">
            <v>1</v>
          </cell>
          <cell r="G431">
            <v>3777</v>
          </cell>
          <cell r="H431">
            <v>1304.4312744140625</v>
          </cell>
          <cell r="I431">
            <v>6514</v>
          </cell>
          <cell r="J431" t="str">
            <v>Gas faf</v>
          </cell>
          <cell r="K431" t="str">
            <v xml:space="preserve">Electric baseboard AND Wood fireplace AND </v>
          </cell>
          <cell r="L431">
            <v>4724.39404296875</v>
          </cell>
          <cell r="M431">
            <v>14377.5166015625</v>
          </cell>
          <cell r="N431">
            <v>14561.554321210944</v>
          </cell>
        </row>
        <row r="432">
          <cell r="A432">
            <v>12648</v>
          </cell>
          <cell r="B432">
            <v>4956.4930000000004</v>
          </cell>
          <cell r="C432" t="str">
            <v>WA</v>
          </cell>
          <cell r="D432" t="str">
            <v>King</v>
          </cell>
          <cell r="E432">
            <v>1</v>
          </cell>
          <cell r="F432">
            <v>1</v>
          </cell>
          <cell r="G432">
            <v>2044</v>
          </cell>
          <cell r="H432">
            <v>457.97999954223633</v>
          </cell>
          <cell r="I432">
            <v>5233</v>
          </cell>
          <cell r="J432" t="str">
            <v>Electric heatpump</v>
          </cell>
          <cell r="K432" t="str">
            <v>Wood htstove</v>
          </cell>
          <cell r="L432">
            <v>3383.29541015625</v>
          </cell>
          <cell r="M432">
            <v>12930.01953125</v>
          </cell>
          <cell r="N432">
            <v>13297.062105127799</v>
          </cell>
        </row>
        <row r="433">
          <cell r="A433">
            <v>12656</v>
          </cell>
          <cell r="B433">
            <v>2003.7159999999999</v>
          </cell>
          <cell r="C433" t="str">
            <v>WA</v>
          </cell>
          <cell r="D433" t="str">
            <v>Snohomish</v>
          </cell>
          <cell r="E433">
            <v>1</v>
          </cell>
          <cell r="F433">
            <v>1</v>
          </cell>
          <cell r="G433">
            <v>864</v>
          </cell>
          <cell r="H433">
            <v>234.28010368347168</v>
          </cell>
          <cell r="I433">
            <v>2851</v>
          </cell>
          <cell r="J433" t="str">
            <v>Pellets htstove</v>
          </cell>
          <cell r="K433" t="str">
            <v>Electric baseboard</v>
          </cell>
          <cell r="L433">
            <v>1462.896484375</v>
          </cell>
          <cell r="M433">
            <v>8167.98779296875</v>
          </cell>
          <cell r="N433">
            <v>8204.3174115145921</v>
          </cell>
        </row>
        <row r="434">
          <cell r="A434">
            <v>12657</v>
          </cell>
          <cell r="B434">
            <v>1524.7619999999999</v>
          </cell>
          <cell r="C434" t="str">
            <v>WA</v>
          </cell>
          <cell r="D434" t="str">
            <v>King</v>
          </cell>
          <cell r="E434">
            <v>1</v>
          </cell>
          <cell r="F434">
            <v>1</v>
          </cell>
          <cell r="G434">
            <v>1308</v>
          </cell>
          <cell r="H434">
            <v>478.17000198364258</v>
          </cell>
          <cell r="I434">
            <v>3562</v>
          </cell>
          <cell r="J434" t="str">
            <v>Electric baseboard</v>
          </cell>
          <cell r="K434" t="str">
            <v/>
          </cell>
          <cell r="L434">
            <v>6434.04443359375</v>
          </cell>
          <cell r="M434">
            <v>12478.5517578125</v>
          </cell>
          <cell r="N434">
            <v>13222.439003902959</v>
          </cell>
        </row>
        <row r="435">
          <cell r="A435">
            <v>12661</v>
          </cell>
          <cell r="B435">
            <v>2003.7159999999999</v>
          </cell>
          <cell r="C435" t="str">
            <v>WA</v>
          </cell>
          <cell r="D435" t="str">
            <v>Snohomish</v>
          </cell>
          <cell r="E435">
            <v>1</v>
          </cell>
          <cell r="F435">
            <v>1</v>
          </cell>
          <cell r="G435">
            <v>1441</v>
          </cell>
          <cell r="H435">
            <v>518.54602813720703</v>
          </cell>
          <cell r="I435">
            <v>4462</v>
          </cell>
          <cell r="J435" t="str">
            <v>Electric baseboard</v>
          </cell>
          <cell r="K435" t="str">
            <v xml:space="preserve">Wood fireplace AND Electric pluginheater AND </v>
          </cell>
          <cell r="L435">
            <v>9880.787109375</v>
          </cell>
          <cell r="M435">
            <v>15584.0576171875</v>
          </cell>
          <cell r="N435">
            <v>15867.099902544511</v>
          </cell>
        </row>
        <row r="436">
          <cell r="A436">
            <v>12669</v>
          </cell>
          <cell r="B436">
            <v>4956.4930000000004</v>
          </cell>
          <cell r="C436" t="str">
            <v>WA</v>
          </cell>
          <cell r="D436" t="str">
            <v>King</v>
          </cell>
          <cell r="E436">
            <v>1</v>
          </cell>
          <cell r="F436">
            <v>1</v>
          </cell>
          <cell r="G436">
            <v>2433</v>
          </cell>
          <cell r="H436">
            <v>604.37001037597656</v>
          </cell>
          <cell r="I436">
            <v>5403</v>
          </cell>
          <cell r="J436" t="str">
            <v>Gas faf</v>
          </cell>
          <cell r="K436" t="str">
            <v xml:space="preserve">Wood fireplace AND Wood htstove AND Electric pluginheater AND </v>
          </cell>
          <cell r="L436">
            <v>926.22039794921875</v>
          </cell>
          <cell r="M436">
            <v>16493.876953125</v>
          </cell>
          <cell r="N436">
            <v>16793.596885593161</v>
          </cell>
        </row>
        <row r="437">
          <cell r="A437">
            <v>12670</v>
          </cell>
          <cell r="B437">
            <v>1524.7619999999999</v>
          </cell>
          <cell r="C437" t="str">
            <v>WA</v>
          </cell>
          <cell r="D437" t="str">
            <v>King</v>
          </cell>
          <cell r="E437">
            <v>1</v>
          </cell>
          <cell r="F437">
            <v>1</v>
          </cell>
          <cell r="G437">
            <v>1684</v>
          </cell>
          <cell r="H437">
            <v>1147.8199806213379</v>
          </cell>
          <cell r="I437">
            <v>4354</v>
          </cell>
          <cell r="J437" t="str">
            <v xml:space="preserve">Electric baseboard AND Oil faf AND </v>
          </cell>
          <cell r="K437" t="str">
            <v>Wood htstove</v>
          </cell>
          <cell r="L437">
            <v>2302.84765625</v>
          </cell>
          <cell r="M437">
            <v>8347.833984375</v>
          </cell>
          <cell r="N437">
            <v>8811.3458767491138</v>
          </cell>
        </row>
        <row r="438">
          <cell r="A438">
            <v>12675</v>
          </cell>
          <cell r="B438">
            <v>1464.694</v>
          </cell>
          <cell r="C438" t="str">
            <v>WA</v>
          </cell>
          <cell r="D438" t="str">
            <v>Pierce</v>
          </cell>
          <cell r="E438">
            <v>1</v>
          </cell>
          <cell r="F438">
            <v>1</v>
          </cell>
          <cell r="G438">
            <v>814</v>
          </cell>
          <cell r="H438">
            <v>742.87172698974609</v>
          </cell>
          <cell r="I438">
            <v>3044</v>
          </cell>
          <cell r="J438" t="str">
            <v>Wood htstove</v>
          </cell>
          <cell r="K438" t="str">
            <v>Electric baseboard</v>
          </cell>
          <cell r="L438">
            <v>5773.9326171875</v>
          </cell>
          <cell r="M438">
            <v>16548.1328125</v>
          </cell>
          <cell r="N438">
            <v>19005.008859107897</v>
          </cell>
        </row>
        <row r="439">
          <cell r="A439">
            <v>12678</v>
          </cell>
          <cell r="B439">
            <v>2003.7159999999999</v>
          </cell>
          <cell r="C439" t="str">
            <v>WA</v>
          </cell>
          <cell r="D439" t="str">
            <v>Snohomish</v>
          </cell>
          <cell r="E439">
            <v>1</v>
          </cell>
          <cell r="F439">
            <v>1</v>
          </cell>
          <cell r="G439">
            <v>2424</v>
          </cell>
          <cell r="H439">
            <v>909.24858856201172</v>
          </cell>
          <cell r="I439">
            <v>7065</v>
          </cell>
          <cell r="J439" t="str">
            <v>Gas faf</v>
          </cell>
          <cell r="K439" t="str">
            <v/>
          </cell>
          <cell r="L439">
            <v>722.61419677734375</v>
          </cell>
          <cell r="M439">
            <v>7620.771484375</v>
          </cell>
          <cell r="N439">
            <v>7757.6725174044477</v>
          </cell>
        </row>
        <row r="440">
          <cell r="A440">
            <v>12679</v>
          </cell>
          <cell r="B440">
            <v>1524.7619999999999</v>
          </cell>
          <cell r="C440" t="str">
            <v>WA</v>
          </cell>
          <cell r="D440" t="str">
            <v>King</v>
          </cell>
          <cell r="E440">
            <v>1</v>
          </cell>
          <cell r="F440">
            <v>1</v>
          </cell>
          <cell r="G440">
            <v>1160</v>
          </cell>
          <cell r="H440">
            <v>641.93233489990234</v>
          </cell>
          <cell r="I440">
            <v>5117</v>
          </cell>
          <cell r="J440" t="str">
            <v>Gas faf</v>
          </cell>
          <cell r="K440" t="str">
            <v/>
          </cell>
          <cell r="L440">
            <v>626.54498291015625</v>
          </cell>
          <cell r="M440">
            <v>3683.66162109375</v>
          </cell>
          <cell r="N440">
            <v>3702.8196486487359</v>
          </cell>
        </row>
        <row r="441">
          <cell r="A441">
            <v>12690</v>
          </cell>
          <cell r="B441">
            <v>4956.4930000000004</v>
          </cell>
          <cell r="C441" t="str">
            <v>WA</v>
          </cell>
          <cell r="D441" t="str">
            <v>King</v>
          </cell>
          <cell r="E441">
            <v>1</v>
          </cell>
          <cell r="F441">
            <v>1</v>
          </cell>
          <cell r="G441">
            <v>2060</v>
          </cell>
          <cell r="H441">
            <v>778.25371551513672</v>
          </cell>
          <cell r="I441">
            <v>5478</v>
          </cell>
          <cell r="J441" t="str">
            <v>Electric heatpump</v>
          </cell>
          <cell r="K441" t="str">
            <v/>
          </cell>
          <cell r="L441">
            <v>1434.952880859375</v>
          </cell>
          <cell r="M441">
            <v>8853.4609375</v>
          </cell>
          <cell r="N441">
            <v>9613.6776787737763</v>
          </cell>
        </row>
        <row r="442">
          <cell r="A442">
            <v>12693</v>
          </cell>
          <cell r="B442">
            <v>4956.4930000000004</v>
          </cell>
          <cell r="C442" t="str">
            <v>WA</v>
          </cell>
          <cell r="D442" t="str">
            <v>King</v>
          </cell>
          <cell r="E442">
            <v>1</v>
          </cell>
          <cell r="F442">
            <v>1</v>
          </cell>
          <cell r="G442">
            <v>1912</v>
          </cell>
          <cell r="H442">
            <v>875.05072784423828</v>
          </cell>
          <cell r="I442">
            <v>6091</v>
          </cell>
          <cell r="J442" t="str">
            <v>Gas faf</v>
          </cell>
          <cell r="K442" t="str">
            <v>Wood htstove</v>
          </cell>
          <cell r="L442">
            <v>1635.3756103515625</v>
          </cell>
          <cell r="M442">
            <v>5393.5009765625</v>
          </cell>
          <cell r="N442">
            <v>5437.0165661115252</v>
          </cell>
        </row>
        <row r="443">
          <cell r="A443">
            <v>12724</v>
          </cell>
          <cell r="B443">
            <v>2003.7159999999999</v>
          </cell>
          <cell r="C443" t="str">
            <v>WA</v>
          </cell>
          <cell r="D443" t="str">
            <v>Island</v>
          </cell>
          <cell r="E443">
            <v>1</v>
          </cell>
          <cell r="F443">
            <v>1</v>
          </cell>
          <cell r="G443">
            <v>4481</v>
          </cell>
          <cell r="H443">
            <v>1221.5165557861328</v>
          </cell>
          <cell r="I443">
            <v>10934</v>
          </cell>
          <cell r="J443" t="str">
            <v>Electric faf</v>
          </cell>
          <cell r="K443" t="str">
            <v xml:space="preserve">Electric baseboard AND Wood htstove AND Wood htstove AND Wood htstove AND </v>
          </cell>
          <cell r="L443">
            <v>2945.117919921875</v>
          </cell>
          <cell r="M443">
            <v>6913.71435546875</v>
          </cell>
          <cell r="N443">
            <v>8213.1131159921915</v>
          </cell>
        </row>
        <row r="444">
          <cell r="A444">
            <v>12730</v>
          </cell>
          <cell r="B444">
            <v>1150.8789999999999</v>
          </cell>
          <cell r="C444" t="str">
            <v>WA</v>
          </cell>
          <cell r="D444" t="str">
            <v>Cowlitz</v>
          </cell>
          <cell r="E444">
            <v>1</v>
          </cell>
          <cell r="F444">
            <v>1</v>
          </cell>
          <cell r="G444">
            <v>704</v>
          </cell>
          <cell r="H444">
            <v>252.70428466796875</v>
          </cell>
          <cell r="I444">
            <v>2438</v>
          </cell>
          <cell r="J444" t="str">
            <v>Electric baseboard</v>
          </cell>
          <cell r="K444" t="str">
            <v>Electric pluginheater</v>
          </cell>
          <cell r="L444">
            <v>3245.327392578125</v>
          </cell>
          <cell r="M444">
            <v>9491.7861328125</v>
          </cell>
          <cell r="N444">
            <v>9829.6018314641842</v>
          </cell>
        </row>
        <row r="445">
          <cell r="A445">
            <v>12737</v>
          </cell>
          <cell r="B445">
            <v>6932.7380000000003</v>
          </cell>
          <cell r="C445" t="str">
            <v>OR</v>
          </cell>
          <cell r="D445" t="str">
            <v>Multnomah</v>
          </cell>
          <cell r="E445">
            <v>2</v>
          </cell>
          <cell r="F445">
            <v>1</v>
          </cell>
          <cell r="G445">
            <v>2200</v>
          </cell>
          <cell r="H445">
            <v>745.26994323730469</v>
          </cell>
          <cell r="I445">
            <v>5653</v>
          </cell>
          <cell r="J445" t="str">
            <v>Gas faf</v>
          </cell>
          <cell r="K445" t="str">
            <v>Wood htstove</v>
          </cell>
          <cell r="L445">
            <v>0</v>
          </cell>
          <cell r="M445">
            <v>19126.38671875</v>
          </cell>
          <cell r="N445">
            <v>18923.832522827943</v>
          </cell>
        </row>
        <row r="446">
          <cell r="A446">
            <v>12738</v>
          </cell>
          <cell r="B446">
            <v>1464.694</v>
          </cell>
          <cell r="C446" t="str">
            <v>WA</v>
          </cell>
          <cell r="D446" t="str">
            <v>Pierce</v>
          </cell>
          <cell r="E446">
            <v>1</v>
          </cell>
          <cell r="F446">
            <v>1</v>
          </cell>
          <cell r="G446">
            <v>1345</v>
          </cell>
          <cell r="H446">
            <v>508.59462738037109</v>
          </cell>
          <cell r="I446">
            <v>4407</v>
          </cell>
          <cell r="J446" t="str">
            <v>Electric baseboard</v>
          </cell>
          <cell r="K446" t="str">
            <v/>
          </cell>
          <cell r="L446">
            <v>8482.59765625</v>
          </cell>
          <cell r="M446">
            <v>18648.357421875</v>
          </cell>
          <cell r="N446">
            <v>20915.541801128802</v>
          </cell>
        </row>
        <row r="447">
          <cell r="A447">
            <v>12739</v>
          </cell>
          <cell r="B447">
            <v>1188.027</v>
          </cell>
          <cell r="C447" t="str">
            <v>OR</v>
          </cell>
          <cell r="D447" t="str">
            <v>Lane</v>
          </cell>
          <cell r="E447">
            <v>1</v>
          </cell>
          <cell r="F447">
            <v>1</v>
          </cell>
          <cell r="G447">
            <v>1280</v>
          </cell>
          <cell r="H447">
            <v>268.74633598327637</v>
          </cell>
          <cell r="I447">
            <v>3292</v>
          </cell>
          <cell r="J447" t="str">
            <v>Electric baseboard</v>
          </cell>
          <cell r="K447" t="str">
            <v/>
          </cell>
          <cell r="L447">
            <v>1549.097900390625</v>
          </cell>
          <cell r="M447">
            <v>3207.072265625</v>
          </cell>
          <cell r="N447">
            <v>3231.8691030212626</v>
          </cell>
        </row>
        <row r="448">
          <cell r="A448">
            <v>12743</v>
          </cell>
          <cell r="B448">
            <v>4956.4930000000004</v>
          </cell>
          <cell r="C448" t="str">
            <v>WA</v>
          </cell>
          <cell r="D448" t="str">
            <v>Kitsap</v>
          </cell>
          <cell r="E448">
            <v>1</v>
          </cell>
          <cell r="F448">
            <v>1</v>
          </cell>
          <cell r="G448">
            <v>1846</v>
          </cell>
          <cell r="H448">
            <v>296.69645690917969</v>
          </cell>
          <cell r="I448">
            <v>4062</v>
          </cell>
          <cell r="J448" t="str">
            <v>Propane htstove</v>
          </cell>
          <cell r="K448" t="str">
            <v xml:space="preserve">Electric baseboard AND Electric pluginheater AND </v>
          </cell>
          <cell r="L448">
            <v>8645.87890625</v>
          </cell>
          <cell r="M448">
            <v>12761.9345703125</v>
          </cell>
          <cell r="N448">
            <v>9731.8450842066231</v>
          </cell>
        </row>
        <row r="449">
          <cell r="A449">
            <v>12745</v>
          </cell>
          <cell r="B449">
            <v>1524.7619999999999</v>
          </cell>
          <cell r="C449" t="str">
            <v>WA</v>
          </cell>
          <cell r="D449" t="str">
            <v>King</v>
          </cell>
          <cell r="E449">
            <v>1</v>
          </cell>
          <cell r="F449">
            <v>1</v>
          </cell>
          <cell r="G449">
            <v>900</v>
          </cell>
          <cell r="H449">
            <v>566.7018928527832</v>
          </cell>
          <cell r="I449">
            <v>3021</v>
          </cell>
          <cell r="J449" t="str">
            <v>Electric faf</v>
          </cell>
          <cell r="K449" t="str">
            <v>Wood htstove</v>
          </cell>
          <cell r="L449">
            <v>6365.5400390625</v>
          </cell>
          <cell r="M449">
            <v>9340.30078125</v>
          </cell>
          <cell r="N449">
            <v>9639.4601227018229</v>
          </cell>
        </row>
        <row r="450">
          <cell r="A450">
            <v>12753</v>
          </cell>
          <cell r="B450">
            <v>1524.7619999999999</v>
          </cell>
          <cell r="C450" t="str">
            <v>WA</v>
          </cell>
          <cell r="D450" t="str">
            <v>King</v>
          </cell>
          <cell r="E450">
            <v>1</v>
          </cell>
          <cell r="F450">
            <v>1</v>
          </cell>
          <cell r="G450">
            <v>1766</v>
          </cell>
          <cell r="H450">
            <v>435.88001251220703</v>
          </cell>
          <cell r="I450">
            <v>3174</v>
          </cell>
          <cell r="J450" t="str">
            <v>Gas boiler</v>
          </cell>
          <cell r="K450" t="str">
            <v>Gas htstove</v>
          </cell>
          <cell r="L450">
            <v>570.25897216796875</v>
          </cell>
          <cell r="M450">
            <v>7032.61376953125</v>
          </cell>
          <cell r="N450">
            <v>7056.2280467873197</v>
          </cell>
        </row>
        <row r="451">
          <cell r="A451">
            <v>12755</v>
          </cell>
          <cell r="B451">
            <v>4956.4930000000004</v>
          </cell>
          <cell r="C451" t="str">
            <v>WA</v>
          </cell>
          <cell r="D451" t="str">
            <v>King</v>
          </cell>
          <cell r="E451">
            <v>1</v>
          </cell>
          <cell r="F451">
            <v>1</v>
          </cell>
          <cell r="G451">
            <v>1622</v>
          </cell>
          <cell r="H451">
            <v>413.20733261108398</v>
          </cell>
          <cell r="I451">
            <v>5238</v>
          </cell>
          <cell r="J451" t="str">
            <v>Gas faf</v>
          </cell>
          <cell r="K451" t="str">
            <v>Gas htstove</v>
          </cell>
          <cell r="L451">
            <v>790.5888671875</v>
          </cell>
          <cell r="M451">
            <v>3791.187744140625</v>
          </cell>
          <cell r="N451">
            <v>3813.0938748794047</v>
          </cell>
        </row>
        <row r="452">
          <cell r="A452">
            <v>12759</v>
          </cell>
          <cell r="B452">
            <v>2003.7159999999999</v>
          </cell>
          <cell r="C452" t="str">
            <v>WA</v>
          </cell>
          <cell r="D452" t="str">
            <v>King</v>
          </cell>
          <cell r="E452">
            <v>1</v>
          </cell>
          <cell r="F452">
            <v>1</v>
          </cell>
          <cell r="G452">
            <v>2000</v>
          </cell>
          <cell r="H452">
            <v>783.25401306152344</v>
          </cell>
          <cell r="I452">
            <v>5266</v>
          </cell>
          <cell r="J452" t="str">
            <v>Electric baseboard</v>
          </cell>
          <cell r="K452" t="str">
            <v/>
          </cell>
          <cell r="L452">
            <v>13356.90625</v>
          </cell>
          <cell r="M452">
            <v>26748.515625</v>
          </cell>
          <cell r="N452">
            <v>28098.463442449352</v>
          </cell>
        </row>
        <row r="453">
          <cell r="A453">
            <v>12771</v>
          </cell>
          <cell r="B453">
            <v>1464.694</v>
          </cell>
          <cell r="C453" t="str">
            <v>WA</v>
          </cell>
          <cell r="D453" t="str">
            <v>Pierce</v>
          </cell>
          <cell r="E453">
            <v>1</v>
          </cell>
          <cell r="F453">
            <v>1</v>
          </cell>
          <cell r="G453">
            <v>2418</v>
          </cell>
          <cell r="H453">
            <v>543.56501007080078</v>
          </cell>
          <cell r="I453">
            <v>4507</v>
          </cell>
          <cell r="J453" t="str">
            <v>Gas faf</v>
          </cell>
          <cell r="K453" t="str">
            <v>Electric baseboard</v>
          </cell>
          <cell r="L453">
            <v>2360.037353515625</v>
          </cell>
          <cell r="M453">
            <v>8344.26171875</v>
          </cell>
          <cell r="N453">
            <v>9002.1062994762451</v>
          </cell>
        </row>
        <row r="454">
          <cell r="A454">
            <v>12773</v>
          </cell>
          <cell r="B454">
            <v>4956.4930000000004</v>
          </cell>
          <cell r="C454" t="str">
            <v>WA</v>
          </cell>
          <cell r="D454" t="str">
            <v>Kitsap</v>
          </cell>
          <cell r="E454">
            <v>1</v>
          </cell>
          <cell r="F454">
            <v>1</v>
          </cell>
          <cell r="G454">
            <v>1163</v>
          </cell>
          <cell r="H454">
            <v>321.45966339111328</v>
          </cell>
          <cell r="I454">
            <v>4174</v>
          </cell>
          <cell r="J454" t="str">
            <v>Gas faf</v>
          </cell>
          <cell r="K454" t="str">
            <v>Gas htstove</v>
          </cell>
          <cell r="L454">
            <v>797.2054443359375</v>
          </cell>
          <cell r="M454">
            <v>4393.32666015625</v>
          </cell>
          <cell r="N454">
            <v>4365.5651883196997</v>
          </cell>
        </row>
        <row r="455">
          <cell r="A455">
            <v>12777</v>
          </cell>
          <cell r="B455">
            <v>1188.027</v>
          </cell>
          <cell r="C455" t="str">
            <v>OR</v>
          </cell>
          <cell r="D455" t="str">
            <v>Lane</v>
          </cell>
          <cell r="E455">
            <v>1</v>
          </cell>
          <cell r="F455">
            <v>1</v>
          </cell>
          <cell r="G455">
            <v>1692</v>
          </cell>
          <cell r="H455">
            <v>325.50864791870117</v>
          </cell>
          <cell r="I455">
            <v>5334</v>
          </cell>
          <cell r="J455" t="str">
            <v>Electric heatpumpdualfuel</v>
          </cell>
          <cell r="K455" t="str">
            <v/>
          </cell>
          <cell r="L455">
            <v>837.97662353515625</v>
          </cell>
          <cell r="M455">
            <v>8494.9375</v>
          </cell>
          <cell r="N455">
            <v>8753.2788092501705</v>
          </cell>
        </row>
        <row r="456">
          <cell r="A456">
            <v>12782</v>
          </cell>
          <cell r="B456">
            <v>1524.7619999999999</v>
          </cell>
          <cell r="C456" t="str">
            <v>WA</v>
          </cell>
          <cell r="D456" t="str">
            <v>King</v>
          </cell>
          <cell r="E456">
            <v>1</v>
          </cell>
          <cell r="F456">
            <v>1</v>
          </cell>
          <cell r="G456">
            <v>690</v>
          </cell>
          <cell r="H456">
            <v>523.21395111083984</v>
          </cell>
          <cell r="I456">
            <v>1550</v>
          </cell>
          <cell r="J456" t="str">
            <v>Oil faf</v>
          </cell>
          <cell r="K456" t="str">
            <v>Electric pluginheater</v>
          </cell>
          <cell r="L456">
            <v>1000.9349975585937</v>
          </cell>
          <cell r="M456">
            <v>3987.061767578125</v>
          </cell>
          <cell r="N456">
            <v>3990.5347636049919</v>
          </cell>
        </row>
        <row r="457">
          <cell r="A457">
            <v>12814</v>
          </cell>
          <cell r="B457">
            <v>1524.7619999999999</v>
          </cell>
          <cell r="C457" t="str">
            <v>WA</v>
          </cell>
          <cell r="D457" t="str">
            <v>King</v>
          </cell>
          <cell r="E457">
            <v>1</v>
          </cell>
          <cell r="F457">
            <v>1</v>
          </cell>
          <cell r="G457">
            <v>2238</v>
          </cell>
          <cell r="H457">
            <v>928.97999572753906</v>
          </cell>
          <cell r="I457">
            <v>3564</v>
          </cell>
          <cell r="J457" t="str">
            <v>Gas faf</v>
          </cell>
          <cell r="K457" t="str">
            <v>Wood htstove</v>
          </cell>
          <cell r="L457">
            <v>848.34564208984375</v>
          </cell>
          <cell r="M457">
            <v>3424.0322265625</v>
          </cell>
          <cell r="N457">
            <v>3441.7247975156611</v>
          </cell>
        </row>
        <row r="458">
          <cell r="A458">
            <v>12818</v>
          </cell>
          <cell r="B458">
            <v>1524.7619999999999</v>
          </cell>
          <cell r="C458" t="str">
            <v>WA</v>
          </cell>
          <cell r="D458" t="str">
            <v>King</v>
          </cell>
          <cell r="E458">
            <v>1</v>
          </cell>
          <cell r="F458">
            <v>1</v>
          </cell>
          <cell r="G458">
            <v>1650</v>
          </cell>
          <cell r="H458">
            <v>621.51000213623047</v>
          </cell>
          <cell r="I458">
            <v>2838</v>
          </cell>
          <cell r="J458" t="str">
            <v>Gas faf</v>
          </cell>
          <cell r="K458" t="str">
            <v>Wood htstove</v>
          </cell>
          <cell r="L458">
            <v>471.68951416015625</v>
          </cell>
          <cell r="M458">
            <v>2906.10595703125</v>
          </cell>
          <cell r="N458">
            <v>3017.3864207872575</v>
          </cell>
        </row>
        <row r="459">
          <cell r="A459">
            <v>12825</v>
          </cell>
          <cell r="B459">
            <v>1524.7619999999999</v>
          </cell>
          <cell r="C459" t="str">
            <v>WA</v>
          </cell>
          <cell r="D459" t="str">
            <v>King</v>
          </cell>
          <cell r="E459">
            <v>1</v>
          </cell>
          <cell r="F459">
            <v>1</v>
          </cell>
          <cell r="G459">
            <v>1582</v>
          </cell>
          <cell r="H459">
            <v>396.22500419616699</v>
          </cell>
          <cell r="I459">
            <v>3819</v>
          </cell>
          <cell r="J459" t="str">
            <v>Electric baseboard</v>
          </cell>
          <cell r="K459" t="str">
            <v/>
          </cell>
          <cell r="L459">
            <v>6385.14501953125</v>
          </cell>
          <cell r="M459">
            <v>10037.62109375</v>
          </cell>
          <cell r="N459">
            <v>10586.74932227906</v>
          </cell>
        </row>
        <row r="460">
          <cell r="A460">
            <v>12833</v>
          </cell>
          <cell r="B460">
            <v>2003.7159999999999</v>
          </cell>
          <cell r="C460" t="str">
            <v>WA</v>
          </cell>
          <cell r="D460" t="str">
            <v>Snohomish</v>
          </cell>
          <cell r="E460">
            <v>1</v>
          </cell>
          <cell r="F460">
            <v>1</v>
          </cell>
          <cell r="G460">
            <v>2793</v>
          </cell>
          <cell r="H460">
            <v>0</v>
          </cell>
          <cell r="I460">
            <v>6168</v>
          </cell>
          <cell r="J460" t="str">
            <v>Electric heatpump</v>
          </cell>
          <cell r="K460" t="str">
            <v xml:space="preserve">Gas htstove AND Gas htstove AND </v>
          </cell>
          <cell r="L460">
            <v>5687.03271484375</v>
          </cell>
          <cell r="M460">
            <v>15264.3125</v>
          </cell>
          <cell r="N460">
            <v>15647.876292626928</v>
          </cell>
        </row>
        <row r="461">
          <cell r="A461">
            <v>12845</v>
          </cell>
          <cell r="B461">
            <v>1464.694</v>
          </cell>
          <cell r="C461" t="str">
            <v>WA</v>
          </cell>
          <cell r="D461" t="str">
            <v>Pierce</v>
          </cell>
          <cell r="E461">
            <v>1</v>
          </cell>
          <cell r="F461">
            <v>1</v>
          </cell>
          <cell r="G461">
            <v>2400</v>
          </cell>
          <cell r="H461">
            <v>1309.6399765014648</v>
          </cell>
          <cell r="I461">
            <v>5019</v>
          </cell>
          <cell r="J461" t="str">
            <v>Gas faf</v>
          </cell>
          <cell r="K461" t="str">
            <v>Wood htstove</v>
          </cell>
          <cell r="L461">
            <v>1261.3741455078125</v>
          </cell>
          <cell r="M461">
            <v>8453.1689453125</v>
          </cell>
          <cell r="N461">
            <v>8747.1334369737979</v>
          </cell>
        </row>
        <row r="462">
          <cell r="A462">
            <v>12853</v>
          </cell>
          <cell r="B462">
            <v>1188.027</v>
          </cell>
          <cell r="C462" t="str">
            <v>OR</v>
          </cell>
          <cell r="D462" t="str">
            <v>Lane</v>
          </cell>
          <cell r="E462">
            <v>1</v>
          </cell>
          <cell r="F462">
            <v>1</v>
          </cell>
          <cell r="G462">
            <v>2411</v>
          </cell>
          <cell r="H462">
            <v>1443.1300354003906</v>
          </cell>
          <cell r="I462">
            <v>6084</v>
          </cell>
          <cell r="J462" t="str">
            <v>Electric heatpump</v>
          </cell>
          <cell r="K462" t="str">
            <v xml:space="preserve">Electric baseboard AND Wood htstove AND Electric pluginheater AND </v>
          </cell>
          <cell r="L462">
            <v>7816.37939453125</v>
          </cell>
          <cell r="M462">
            <v>13097.0341796875</v>
          </cell>
          <cell r="N462">
            <v>13359.364926450464</v>
          </cell>
        </row>
        <row r="463">
          <cell r="A463">
            <v>12856</v>
          </cell>
          <cell r="B463">
            <v>4956.4930000000004</v>
          </cell>
          <cell r="C463" t="str">
            <v>WA</v>
          </cell>
          <cell r="D463" t="str">
            <v>Skagit</v>
          </cell>
          <cell r="E463">
            <v>1</v>
          </cell>
          <cell r="F463">
            <v>1</v>
          </cell>
          <cell r="G463">
            <v>1680</v>
          </cell>
          <cell r="H463">
            <v>811.04957580566406</v>
          </cell>
          <cell r="I463">
            <v>3222</v>
          </cell>
          <cell r="J463" t="str">
            <v>Propane htstove</v>
          </cell>
          <cell r="K463" t="str">
            <v xml:space="preserve">Electric baseboard AND Electric baseboard AND </v>
          </cell>
          <cell r="L463">
            <v>945.6683349609375</v>
          </cell>
          <cell r="M463">
            <v>5139.11962890625</v>
          </cell>
          <cell r="N463">
            <v>5864.6489852091854</v>
          </cell>
        </row>
        <row r="464">
          <cell r="A464">
            <v>12889</v>
          </cell>
          <cell r="B464">
            <v>4956.4930000000004</v>
          </cell>
          <cell r="C464" t="str">
            <v>WA</v>
          </cell>
          <cell r="D464" t="str">
            <v>Whatcom</v>
          </cell>
          <cell r="E464">
            <v>1</v>
          </cell>
          <cell r="F464">
            <v>1</v>
          </cell>
          <cell r="G464">
            <v>1852</v>
          </cell>
          <cell r="H464">
            <v>529.81876373291016</v>
          </cell>
          <cell r="I464">
            <v>5996</v>
          </cell>
          <cell r="J464" t="str">
            <v>Gas faf</v>
          </cell>
          <cell r="K464" t="str">
            <v>Gas htstove</v>
          </cell>
          <cell r="L464">
            <v>776.006591796875</v>
          </cell>
          <cell r="M464">
            <v>4167.4189453125</v>
          </cell>
          <cell r="N464">
            <v>4342.350339791933</v>
          </cell>
        </row>
        <row r="465">
          <cell r="A465">
            <v>12895</v>
          </cell>
          <cell r="B465">
            <v>4956.4930000000004</v>
          </cell>
          <cell r="C465" t="str">
            <v>WA</v>
          </cell>
          <cell r="D465" t="str">
            <v>Thurston</v>
          </cell>
          <cell r="E465">
            <v>1</v>
          </cell>
          <cell r="F465">
            <v>1</v>
          </cell>
          <cell r="G465">
            <v>2900</v>
          </cell>
          <cell r="H465">
            <v>854.09770202636719</v>
          </cell>
          <cell r="I465">
            <v>7908</v>
          </cell>
          <cell r="J465" t="str">
            <v>Gas faf</v>
          </cell>
          <cell r="K465" t="str">
            <v xml:space="preserve">Wood htstove AND Gas htstove AND </v>
          </cell>
          <cell r="L465">
            <v>2005.8231201171875</v>
          </cell>
          <cell r="M465">
            <v>10386.716796875</v>
          </cell>
          <cell r="N465">
            <v>10516.075886729504</v>
          </cell>
        </row>
        <row r="466">
          <cell r="A466">
            <v>12897</v>
          </cell>
          <cell r="B466">
            <v>1524.7619999999999</v>
          </cell>
          <cell r="C466" t="str">
            <v>WA</v>
          </cell>
          <cell r="D466" t="str">
            <v>King</v>
          </cell>
          <cell r="E466">
            <v>1</v>
          </cell>
          <cell r="F466">
            <v>1</v>
          </cell>
          <cell r="G466">
            <v>1740</v>
          </cell>
          <cell r="H466">
            <v>269.96000099182129</v>
          </cell>
          <cell r="I466">
            <v>3133</v>
          </cell>
          <cell r="J466" t="str">
            <v>Gas faf</v>
          </cell>
          <cell r="K466" t="str">
            <v>Wood htstove</v>
          </cell>
          <cell r="L466">
            <v>463.71298217773437</v>
          </cell>
          <cell r="M466">
            <v>1527.64697265625</v>
          </cell>
          <cell r="N466">
            <v>1588.0061027148181</v>
          </cell>
        </row>
        <row r="467">
          <cell r="A467">
            <v>12898</v>
          </cell>
          <cell r="B467">
            <v>4956.4930000000004</v>
          </cell>
          <cell r="C467" t="str">
            <v>WA</v>
          </cell>
          <cell r="D467" t="str">
            <v>King</v>
          </cell>
          <cell r="E467">
            <v>1</v>
          </cell>
          <cell r="F467">
            <v>1</v>
          </cell>
          <cell r="G467">
            <v>1708</v>
          </cell>
          <cell r="H467">
            <v>553.65999603271484</v>
          </cell>
          <cell r="I467">
            <v>5294</v>
          </cell>
          <cell r="J467" t="str">
            <v>Gas faf</v>
          </cell>
          <cell r="K467" t="str">
            <v>Wood htstove</v>
          </cell>
          <cell r="L467">
            <v>758.45550537109375</v>
          </cell>
          <cell r="M467">
            <v>7709.58056640625</v>
          </cell>
          <cell r="N467">
            <v>7938.9859357946989</v>
          </cell>
        </row>
        <row r="468">
          <cell r="A468">
            <v>12902</v>
          </cell>
          <cell r="B468">
            <v>1524.7619999999999</v>
          </cell>
          <cell r="C468" t="str">
            <v>WA</v>
          </cell>
          <cell r="D468" t="str">
            <v>King</v>
          </cell>
          <cell r="E468">
            <v>1</v>
          </cell>
          <cell r="F468">
            <v>1</v>
          </cell>
          <cell r="G468">
            <v>2857</v>
          </cell>
          <cell r="H468">
            <v>1674.3800277709961</v>
          </cell>
          <cell r="I468">
            <v>5302</v>
          </cell>
          <cell r="J468" t="str">
            <v>Gas faf</v>
          </cell>
          <cell r="K468" t="str">
            <v>Wood fireplace</v>
          </cell>
          <cell r="L468">
            <v>3925.920166015625</v>
          </cell>
          <cell r="M468">
            <v>10592.603515625</v>
          </cell>
          <cell r="N468">
            <v>10660.964340247001</v>
          </cell>
        </row>
        <row r="469">
          <cell r="A469">
            <v>12906</v>
          </cell>
          <cell r="B469">
            <v>4956.4930000000004</v>
          </cell>
          <cell r="C469" t="str">
            <v>WA</v>
          </cell>
          <cell r="D469" t="str">
            <v>Jefferson</v>
          </cell>
          <cell r="E469">
            <v>1</v>
          </cell>
          <cell r="F469">
            <v>1</v>
          </cell>
          <cell r="G469">
            <v>1920</v>
          </cell>
          <cell r="H469">
            <v>529.29000091552734</v>
          </cell>
          <cell r="I469">
            <v>4199</v>
          </cell>
          <cell r="J469" t="str">
            <v>Electric faf</v>
          </cell>
          <cell r="K469" t="str">
            <v>Wood htstove</v>
          </cell>
          <cell r="L469">
            <v>6495.3955078125</v>
          </cell>
          <cell r="M469">
            <v>13796.974609375</v>
          </cell>
          <cell r="N469">
            <v>14859.145852682739</v>
          </cell>
        </row>
        <row r="470">
          <cell r="A470">
            <v>12908</v>
          </cell>
          <cell r="B470">
            <v>1524.7619999999999</v>
          </cell>
          <cell r="C470" t="str">
            <v>WA</v>
          </cell>
          <cell r="D470" t="str">
            <v>King</v>
          </cell>
          <cell r="E470">
            <v>1</v>
          </cell>
          <cell r="F470">
            <v>1</v>
          </cell>
          <cell r="G470">
            <v>1150</v>
          </cell>
          <cell r="H470">
            <v>611.58175659179687</v>
          </cell>
          <cell r="I470">
            <v>2946</v>
          </cell>
          <cell r="J470" t="str">
            <v>Gas faf</v>
          </cell>
          <cell r="K470" t="str">
            <v/>
          </cell>
          <cell r="L470">
            <v>1179.324951171875</v>
          </cell>
          <cell r="M470">
            <v>3724.338134765625</v>
          </cell>
          <cell r="N470">
            <v>3744.1966781152241</v>
          </cell>
        </row>
        <row r="471">
          <cell r="A471">
            <v>12939</v>
          </cell>
          <cell r="B471">
            <v>2003.7159999999999</v>
          </cell>
          <cell r="C471" t="str">
            <v>WA</v>
          </cell>
          <cell r="D471" t="str">
            <v>Snohomish</v>
          </cell>
          <cell r="E471">
            <v>1</v>
          </cell>
          <cell r="F471">
            <v>1</v>
          </cell>
          <cell r="G471">
            <v>1650</v>
          </cell>
          <cell r="H471">
            <v>590.73500061035156</v>
          </cell>
          <cell r="I471">
            <v>4980</v>
          </cell>
          <cell r="J471" t="str">
            <v>Electric dhp</v>
          </cell>
          <cell r="K471" t="str">
            <v>Electric pluginheater</v>
          </cell>
          <cell r="L471">
            <v>7254.90966796875</v>
          </cell>
          <cell r="M471">
            <v>10866.947265625</v>
          </cell>
          <cell r="N471">
            <v>11920.02486802971</v>
          </cell>
        </row>
        <row r="472">
          <cell r="A472">
            <v>12944</v>
          </cell>
          <cell r="B472">
            <v>4956.4930000000004</v>
          </cell>
          <cell r="C472" t="str">
            <v>WA</v>
          </cell>
          <cell r="D472" t="str">
            <v>King</v>
          </cell>
          <cell r="E472">
            <v>1</v>
          </cell>
          <cell r="F472">
            <v>1</v>
          </cell>
          <cell r="G472">
            <v>2376</v>
          </cell>
          <cell r="H472">
            <v>1059.9400253295898</v>
          </cell>
          <cell r="I472">
            <v>6309</v>
          </cell>
          <cell r="J472" t="str">
            <v>Gas faf</v>
          </cell>
          <cell r="K472" t="str">
            <v xml:space="preserve">Wood fireplace AND Wood htstove AND </v>
          </cell>
          <cell r="L472">
            <v>1031.2979736328125</v>
          </cell>
          <cell r="M472">
            <v>7511.87744140625</v>
          </cell>
          <cell r="N472">
            <v>7679.2725879931077</v>
          </cell>
        </row>
        <row r="473">
          <cell r="A473">
            <v>12955</v>
          </cell>
          <cell r="B473">
            <v>1524.7619999999999</v>
          </cell>
          <cell r="C473" t="str">
            <v>WA</v>
          </cell>
          <cell r="D473" t="str">
            <v>King</v>
          </cell>
          <cell r="E473">
            <v>1</v>
          </cell>
          <cell r="F473">
            <v>1</v>
          </cell>
          <cell r="G473">
            <v>1343</v>
          </cell>
          <cell r="H473">
            <v>268.65999221801758</v>
          </cell>
          <cell r="I473">
            <v>2915</v>
          </cell>
          <cell r="J473" t="str">
            <v>Gas boiler</v>
          </cell>
          <cell r="K473" t="str">
            <v>Gas htstove</v>
          </cell>
          <cell r="L473">
            <v>743.53668212890625</v>
          </cell>
          <cell r="M473">
            <v>4804.05029296875</v>
          </cell>
          <cell r="N473">
            <v>4954.123875420265</v>
          </cell>
        </row>
        <row r="474">
          <cell r="A474">
            <v>12956</v>
          </cell>
          <cell r="B474">
            <v>2003.7159999999999</v>
          </cell>
          <cell r="C474" t="str">
            <v>WA</v>
          </cell>
          <cell r="D474" t="str">
            <v>Snohomish</v>
          </cell>
          <cell r="E474">
            <v>1</v>
          </cell>
          <cell r="F474">
            <v>1</v>
          </cell>
          <cell r="G474">
            <v>2803</v>
          </cell>
          <cell r="H474">
            <v>0</v>
          </cell>
          <cell r="I474">
            <v>8126</v>
          </cell>
          <cell r="J474" t="str">
            <v>Electric heatpump</v>
          </cell>
          <cell r="K474" t="str">
            <v/>
          </cell>
          <cell r="L474">
            <v>4484.0244140625</v>
          </cell>
          <cell r="M474">
            <v>17037.3828125</v>
          </cell>
          <cell r="N474">
            <v>17329.993484917206</v>
          </cell>
        </row>
        <row r="475">
          <cell r="A475">
            <v>12975</v>
          </cell>
          <cell r="B475">
            <v>6932.7380000000003</v>
          </cell>
          <cell r="C475" t="str">
            <v>OR</v>
          </cell>
          <cell r="D475" t="str">
            <v>Marion</v>
          </cell>
          <cell r="E475">
            <v>1</v>
          </cell>
          <cell r="F475">
            <v>1</v>
          </cell>
          <cell r="G475">
            <v>1188</v>
          </cell>
          <cell r="H475">
            <v>511.27964019775391</v>
          </cell>
          <cell r="I475">
            <v>3889</v>
          </cell>
          <cell r="J475" t="str">
            <v>Electric heatpump</v>
          </cell>
          <cell r="K475" t="str">
            <v>Electric pluginheater</v>
          </cell>
          <cell r="L475">
            <v>4192.0009765625</v>
          </cell>
          <cell r="M475">
            <v>16570.212890625</v>
          </cell>
          <cell r="N475">
            <v>16745.371596225414</v>
          </cell>
        </row>
        <row r="476">
          <cell r="A476">
            <v>12977</v>
          </cell>
          <cell r="B476">
            <v>4956.4930000000004</v>
          </cell>
          <cell r="C476" t="str">
            <v>WA</v>
          </cell>
          <cell r="D476" t="str">
            <v>Kitsap</v>
          </cell>
          <cell r="E476">
            <v>1</v>
          </cell>
          <cell r="F476">
            <v>1</v>
          </cell>
          <cell r="G476">
            <v>2160</v>
          </cell>
          <cell r="H476">
            <v>603.32998657226563</v>
          </cell>
          <cell r="I476">
            <v>4905</v>
          </cell>
          <cell r="J476" t="str">
            <v>Electric heatpump</v>
          </cell>
          <cell r="K476" t="str">
            <v>Wood htstove</v>
          </cell>
          <cell r="L476">
            <v>16372.927734375</v>
          </cell>
          <cell r="M476">
            <v>25548.060546875</v>
          </cell>
          <cell r="N476">
            <v>19429.148373502354</v>
          </cell>
        </row>
        <row r="477">
          <cell r="A477">
            <v>12992</v>
          </cell>
          <cell r="B477">
            <v>4956.4930000000004</v>
          </cell>
          <cell r="C477" t="str">
            <v>WA</v>
          </cell>
          <cell r="D477" t="str">
            <v>King</v>
          </cell>
          <cell r="E477">
            <v>1</v>
          </cell>
          <cell r="F477">
            <v>1</v>
          </cell>
          <cell r="G477">
            <v>2065</v>
          </cell>
          <cell r="H477">
            <v>393.75425720214844</v>
          </cell>
          <cell r="I477">
            <v>4712</v>
          </cell>
          <cell r="J477" t="str">
            <v>Gas faf</v>
          </cell>
          <cell r="K477" t="str">
            <v/>
          </cell>
          <cell r="L477">
            <v>854.56329345703125</v>
          </cell>
          <cell r="M477">
            <v>5148.79345703125</v>
          </cell>
          <cell r="N477">
            <v>5534.0593441267683</v>
          </cell>
        </row>
        <row r="478">
          <cell r="A478">
            <v>12994</v>
          </cell>
          <cell r="B478">
            <v>6932.7380000000003</v>
          </cell>
          <cell r="C478" t="str">
            <v>OR</v>
          </cell>
          <cell r="D478" t="str">
            <v>Multnomah</v>
          </cell>
          <cell r="E478">
            <v>2</v>
          </cell>
          <cell r="F478">
            <v>1</v>
          </cell>
          <cell r="G478">
            <v>4320</v>
          </cell>
          <cell r="H478">
            <v>2174.4699630737305</v>
          </cell>
          <cell r="I478">
            <v>7581</v>
          </cell>
          <cell r="J478" t="str">
            <v>Gas faf</v>
          </cell>
          <cell r="K478" t="str">
            <v xml:space="preserve">Wood htstove AND Electric pluginheater AND Electric pluginheater AND </v>
          </cell>
          <cell r="L478">
            <v>2017.4892578125</v>
          </cell>
          <cell r="M478">
            <v>11794.3125</v>
          </cell>
          <cell r="N478">
            <v>11668.193162670274</v>
          </cell>
        </row>
        <row r="479">
          <cell r="A479">
            <v>13004</v>
          </cell>
          <cell r="B479">
            <v>1464.694</v>
          </cell>
          <cell r="C479" t="str">
            <v>WA</v>
          </cell>
          <cell r="D479" t="str">
            <v>Pierce</v>
          </cell>
          <cell r="E479">
            <v>1</v>
          </cell>
          <cell r="F479">
            <v>1</v>
          </cell>
          <cell r="G479">
            <v>1815</v>
          </cell>
          <cell r="H479">
            <v>1189.7199516296387</v>
          </cell>
          <cell r="I479">
            <v>4055</v>
          </cell>
          <cell r="J479" t="str">
            <v>Gas faf</v>
          </cell>
          <cell r="K479" t="str">
            <v/>
          </cell>
          <cell r="L479">
            <v>234.11073303222656</v>
          </cell>
          <cell r="M479">
            <v>8847.931640625</v>
          </cell>
          <cell r="N479">
            <v>9120.9077682978677</v>
          </cell>
        </row>
        <row r="480">
          <cell r="A480">
            <v>13011</v>
          </cell>
          <cell r="B480">
            <v>1188.027</v>
          </cell>
          <cell r="C480" t="str">
            <v>OR</v>
          </cell>
          <cell r="D480" t="str">
            <v>Lane</v>
          </cell>
          <cell r="E480">
            <v>1</v>
          </cell>
          <cell r="F480">
            <v>1</v>
          </cell>
          <cell r="G480">
            <v>1536</v>
          </cell>
          <cell r="H480">
            <v>337.89820289611816</v>
          </cell>
          <cell r="I480">
            <v>4701</v>
          </cell>
          <cell r="J480" t="str">
            <v>Electric baseboard</v>
          </cell>
          <cell r="K480" t="str">
            <v/>
          </cell>
          <cell r="L480">
            <v>8289.3115234375</v>
          </cell>
          <cell r="M480">
            <v>19406.53515625</v>
          </cell>
          <cell r="N480">
            <v>19706.759924450445</v>
          </cell>
        </row>
        <row r="481">
          <cell r="A481">
            <v>13017</v>
          </cell>
          <cell r="B481">
            <v>2003.7159999999999</v>
          </cell>
          <cell r="C481" t="str">
            <v>WA</v>
          </cell>
          <cell r="D481" t="str">
            <v>Snohomish</v>
          </cell>
          <cell r="E481">
            <v>1</v>
          </cell>
          <cell r="F481">
            <v>1</v>
          </cell>
          <cell r="G481">
            <v>2268</v>
          </cell>
          <cell r="H481">
            <v>732.79161071777344</v>
          </cell>
          <cell r="I481">
            <v>5462</v>
          </cell>
          <cell r="J481" t="str">
            <v>Gas boiler</v>
          </cell>
          <cell r="K481" t="str">
            <v>Wood htstove</v>
          </cell>
          <cell r="L481">
            <v>746.066162109375</v>
          </cell>
          <cell r="M481">
            <v>6473.69384765625</v>
          </cell>
          <cell r="N481">
            <v>6549.4801358064842</v>
          </cell>
        </row>
        <row r="482">
          <cell r="A482">
            <v>13019</v>
          </cell>
          <cell r="B482">
            <v>6932.7380000000003</v>
          </cell>
          <cell r="C482" t="str">
            <v>OR</v>
          </cell>
          <cell r="D482" t="str">
            <v>Multnomah</v>
          </cell>
          <cell r="E482">
            <v>2</v>
          </cell>
          <cell r="F482">
            <v>1</v>
          </cell>
          <cell r="G482">
            <v>3177</v>
          </cell>
          <cell r="H482">
            <v>781.04364776611328</v>
          </cell>
          <cell r="I482">
            <v>8359</v>
          </cell>
          <cell r="J482" t="str">
            <v>Gas faf</v>
          </cell>
          <cell r="K482" t="str">
            <v xml:space="preserve">Electric baseboard AND Wood htstove AND Gas htstove AND Electric pluginheater AND </v>
          </cell>
          <cell r="L482">
            <v>1830.6190185546875</v>
          </cell>
          <cell r="M482">
            <v>10647.75390625</v>
          </cell>
          <cell r="N482">
            <v>10750.960242375044</v>
          </cell>
        </row>
        <row r="483">
          <cell r="A483">
            <v>13023</v>
          </cell>
          <cell r="B483">
            <v>2003.7159999999999</v>
          </cell>
          <cell r="C483" t="str">
            <v>WA</v>
          </cell>
          <cell r="D483" t="str">
            <v>Snohomish</v>
          </cell>
          <cell r="E483">
            <v>1</v>
          </cell>
          <cell r="F483">
            <v>1</v>
          </cell>
          <cell r="G483">
            <v>1174</v>
          </cell>
          <cell r="H483">
            <v>899.77788162231445</v>
          </cell>
          <cell r="I483">
            <v>3501</v>
          </cell>
          <cell r="J483" t="str">
            <v>Electric baseboard</v>
          </cell>
          <cell r="K483" t="str">
            <v/>
          </cell>
          <cell r="L483">
            <v>5353.2685546875</v>
          </cell>
          <cell r="M483">
            <v>9842.169921875</v>
          </cell>
          <cell r="N483">
            <v>10034.023300487217</v>
          </cell>
        </row>
        <row r="484">
          <cell r="A484">
            <v>13041</v>
          </cell>
          <cell r="B484">
            <v>4956.4930000000004</v>
          </cell>
          <cell r="C484" t="str">
            <v>WA</v>
          </cell>
          <cell r="D484" t="str">
            <v>King</v>
          </cell>
          <cell r="E484">
            <v>1</v>
          </cell>
          <cell r="F484">
            <v>1</v>
          </cell>
          <cell r="G484">
            <v>2915</v>
          </cell>
          <cell r="H484">
            <v>753.03632354736328</v>
          </cell>
          <cell r="I484">
            <v>9050</v>
          </cell>
          <cell r="J484" t="str">
            <v>Gas faf</v>
          </cell>
          <cell r="K484" t="str">
            <v/>
          </cell>
          <cell r="L484">
            <v>4087.671875</v>
          </cell>
          <cell r="M484">
            <v>20972.09375</v>
          </cell>
          <cell r="N484">
            <v>21129.485607570059</v>
          </cell>
        </row>
        <row r="485">
          <cell r="A485">
            <v>13046</v>
          </cell>
          <cell r="B485">
            <v>1464.694</v>
          </cell>
          <cell r="C485" t="str">
            <v>WA</v>
          </cell>
          <cell r="D485" t="str">
            <v>Pierce</v>
          </cell>
          <cell r="E485">
            <v>1</v>
          </cell>
          <cell r="F485">
            <v>1</v>
          </cell>
          <cell r="G485">
            <v>2388</v>
          </cell>
          <cell r="H485">
            <v>632.57000732421875</v>
          </cell>
          <cell r="I485">
            <v>4330</v>
          </cell>
          <cell r="J485" t="str">
            <v>Gas faf</v>
          </cell>
          <cell r="K485" t="str">
            <v>Electric baseboard</v>
          </cell>
          <cell r="L485">
            <v>1574.929931640625</v>
          </cell>
          <cell r="M485">
            <v>3406.29931640625</v>
          </cell>
          <cell r="N485">
            <v>4488.9410829975677</v>
          </cell>
        </row>
        <row r="486">
          <cell r="A486">
            <v>13051</v>
          </cell>
          <cell r="B486">
            <v>4956.4930000000004</v>
          </cell>
          <cell r="C486" t="str">
            <v>WA</v>
          </cell>
          <cell r="D486" t="str">
            <v>Whatcom</v>
          </cell>
          <cell r="E486">
            <v>1</v>
          </cell>
          <cell r="F486">
            <v>1</v>
          </cell>
          <cell r="G486">
            <v>1692</v>
          </cell>
          <cell r="H486">
            <v>276.76986885070801</v>
          </cell>
          <cell r="I486">
            <v>3330</v>
          </cell>
          <cell r="J486" t="str">
            <v>Electric baseboard</v>
          </cell>
          <cell r="K486" t="str">
            <v/>
          </cell>
          <cell r="L486">
            <v>8664.1005859375</v>
          </cell>
          <cell r="M486">
            <v>18002.6015625</v>
          </cell>
          <cell r="N486">
            <v>17878.003648767142</v>
          </cell>
        </row>
        <row r="487">
          <cell r="A487">
            <v>13055</v>
          </cell>
          <cell r="B487">
            <v>4956.4930000000004</v>
          </cell>
          <cell r="C487" t="str">
            <v>WA</v>
          </cell>
          <cell r="D487" t="str">
            <v>Whatcom</v>
          </cell>
          <cell r="E487">
            <v>1</v>
          </cell>
          <cell r="F487">
            <v>1</v>
          </cell>
          <cell r="G487">
            <v>2679</v>
          </cell>
          <cell r="H487">
            <v>401.90500259399414</v>
          </cell>
          <cell r="I487">
            <v>4981</v>
          </cell>
          <cell r="J487" t="str">
            <v>Gas faf</v>
          </cell>
          <cell r="K487" t="str">
            <v>Gas htstove</v>
          </cell>
          <cell r="L487">
            <v>2545.58984375</v>
          </cell>
          <cell r="M487">
            <v>15894.1328125</v>
          </cell>
          <cell r="N487">
            <v>15874.678574886928</v>
          </cell>
        </row>
        <row r="488">
          <cell r="A488">
            <v>13094</v>
          </cell>
          <cell r="B488">
            <v>4956.4930000000004</v>
          </cell>
          <cell r="C488" t="str">
            <v>WA</v>
          </cell>
          <cell r="D488" t="str">
            <v>King</v>
          </cell>
          <cell r="E488">
            <v>1</v>
          </cell>
          <cell r="F488">
            <v>1</v>
          </cell>
          <cell r="G488">
            <v>2310</v>
          </cell>
          <cell r="H488">
            <v>446.51499938964844</v>
          </cell>
          <cell r="I488">
            <v>5371</v>
          </cell>
          <cell r="J488" t="str">
            <v>Gas faf</v>
          </cell>
          <cell r="K488" t="str">
            <v/>
          </cell>
          <cell r="L488">
            <v>1899.6229248046875</v>
          </cell>
          <cell r="M488">
            <v>8207.4296875</v>
          </cell>
          <cell r="N488">
            <v>8655.0638989715662</v>
          </cell>
        </row>
        <row r="489">
          <cell r="A489">
            <v>13113</v>
          </cell>
          <cell r="B489">
            <v>1464.694</v>
          </cell>
          <cell r="C489" t="str">
            <v>WA</v>
          </cell>
          <cell r="D489" t="str">
            <v>Pierce</v>
          </cell>
          <cell r="E489">
            <v>1</v>
          </cell>
          <cell r="F489">
            <v>1</v>
          </cell>
          <cell r="G489">
            <v>1370</v>
          </cell>
          <cell r="H489">
            <v>394.65754699707031</v>
          </cell>
          <cell r="I489">
            <v>4072</v>
          </cell>
          <cell r="J489" t="str">
            <v>Gas faf</v>
          </cell>
          <cell r="K489" t="str">
            <v/>
          </cell>
          <cell r="L489">
            <v>0</v>
          </cell>
          <cell r="M489">
            <v>11574.125</v>
          </cell>
          <cell r="N489">
            <v>10894.125454191111</v>
          </cell>
        </row>
        <row r="490">
          <cell r="A490">
            <v>13127</v>
          </cell>
          <cell r="B490">
            <v>4956.4930000000004</v>
          </cell>
          <cell r="C490" t="str">
            <v>WA</v>
          </cell>
          <cell r="D490" t="str">
            <v>King</v>
          </cell>
          <cell r="E490">
            <v>1</v>
          </cell>
          <cell r="F490">
            <v>1</v>
          </cell>
          <cell r="G490">
            <v>1538</v>
          </cell>
          <cell r="H490">
            <v>336.04339408874512</v>
          </cell>
          <cell r="I490">
            <v>3589</v>
          </cell>
          <cell r="J490" t="str">
            <v>Gas boiler</v>
          </cell>
          <cell r="K490" t="str">
            <v/>
          </cell>
          <cell r="L490">
            <v>182.65524291992187</v>
          </cell>
          <cell r="M490">
            <v>3622.345458984375</v>
          </cell>
          <cell r="N490">
            <v>3677.3902697395138</v>
          </cell>
        </row>
        <row r="491">
          <cell r="A491">
            <v>13129</v>
          </cell>
          <cell r="B491">
            <v>4956.4930000000004</v>
          </cell>
          <cell r="C491" t="str">
            <v>WA</v>
          </cell>
          <cell r="D491" t="str">
            <v>King</v>
          </cell>
          <cell r="E491">
            <v>1</v>
          </cell>
          <cell r="F491">
            <v>1</v>
          </cell>
          <cell r="G491">
            <v>3866</v>
          </cell>
          <cell r="H491">
            <v>0</v>
          </cell>
          <cell r="I491">
            <v>10619</v>
          </cell>
          <cell r="J491" t="str">
            <v>Gas faf</v>
          </cell>
          <cell r="K491" t="str">
            <v/>
          </cell>
          <cell r="L491">
            <v>954.880615234375</v>
          </cell>
          <cell r="M491">
            <v>14605.93359375</v>
          </cell>
          <cell r="N491">
            <v>15743.965389527457</v>
          </cell>
        </row>
        <row r="492">
          <cell r="A492">
            <v>13131</v>
          </cell>
          <cell r="B492">
            <v>1464.694</v>
          </cell>
          <cell r="C492" t="str">
            <v>WA</v>
          </cell>
          <cell r="D492" t="str">
            <v>Pierce</v>
          </cell>
          <cell r="E492">
            <v>1</v>
          </cell>
          <cell r="F492">
            <v>1</v>
          </cell>
          <cell r="G492">
            <v>1324</v>
          </cell>
          <cell r="H492">
            <v>0</v>
          </cell>
          <cell r="I492">
            <v>4162</v>
          </cell>
          <cell r="J492" t="str">
            <v>Gas htstove</v>
          </cell>
          <cell r="K492" t="str">
            <v>Electric baseboard</v>
          </cell>
          <cell r="L492">
            <v>2990.787109375</v>
          </cell>
          <cell r="M492">
            <v>11360.5302734375</v>
          </cell>
          <cell r="N492">
            <v>11780.926681429562</v>
          </cell>
        </row>
        <row r="493">
          <cell r="A493">
            <v>13141</v>
          </cell>
          <cell r="B493">
            <v>4956.4930000000004</v>
          </cell>
          <cell r="C493" t="str">
            <v>WA</v>
          </cell>
          <cell r="D493" t="str">
            <v>Island</v>
          </cell>
          <cell r="E493">
            <v>1</v>
          </cell>
          <cell r="F493">
            <v>1</v>
          </cell>
          <cell r="G493">
            <v>2256</v>
          </cell>
          <cell r="H493">
            <v>560.91033935546875</v>
          </cell>
          <cell r="I493">
            <v>5590</v>
          </cell>
          <cell r="J493" t="str">
            <v>Electric baseboard</v>
          </cell>
          <cell r="K493" t="str">
            <v>Propane htstove</v>
          </cell>
          <cell r="L493">
            <v>5069.1884765625</v>
          </cell>
          <cell r="M493">
            <v>14341.88671875</v>
          </cell>
          <cell r="N493">
            <v>15382.527446453636</v>
          </cell>
        </row>
        <row r="494">
          <cell r="A494">
            <v>13154</v>
          </cell>
          <cell r="B494">
            <v>4956.4930000000004</v>
          </cell>
          <cell r="C494" t="str">
            <v>WA</v>
          </cell>
          <cell r="D494" t="str">
            <v>King</v>
          </cell>
          <cell r="E494">
            <v>1</v>
          </cell>
          <cell r="F494">
            <v>1</v>
          </cell>
          <cell r="G494">
            <v>1435</v>
          </cell>
          <cell r="H494">
            <v>1035.258659362793</v>
          </cell>
          <cell r="I494">
            <v>4754</v>
          </cell>
          <cell r="J494" t="str">
            <v>Gas faf</v>
          </cell>
          <cell r="K494" t="str">
            <v xml:space="preserve">Wood htstove AND Wood htstove AND </v>
          </cell>
          <cell r="L494">
            <v>1120.9793701171875</v>
          </cell>
          <cell r="M494">
            <v>5751.2802734375</v>
          </cell>
          <cell r="N494">
            <v>5852.7395246376909</v>
          </cell>
        </row>
        <row r="495">
          <cell r="A495">
            <v>13165</v>
          </cell>
          <cell r="B495">
            <v>4956.4930000000004</v>
          </cell>
          <cell r="C495" t="str">
            <v>WA</v>
          </cell>
          <cell r="D495" t="str">
            <v>King</v>
          </cell>
          <cell r="E495">
            <v>1</v>
          </cell>
          <cell r="F495">
            <v>1</v>
          </cell>
          <cell r="G495">
            <v>2375</v>
          </cell>
          <cell r="H495">
            <v>550.65148544311523</v>
          </cell>
          <cell r="I495">
            <v>5730</v>
          </cell>
          <cell r="J495" t="str">
            <v>Electric heatpump</v>
          </cell>
          <cell r="K495" t="str">
            <v/>
          </cell>
          <cell r="L495">
            <v>5985.58154296875</v>
          </cell>
          <cell r="M495">
            <v>21706.96484375</v>
          </cell>
          <cell r="N495">
            <v>22264.087485510849</v>
          </cell>
        </row>
        <row r="496">
          <cell r="A496">
            <v>13166</v>
          </cell>
          <cell r="B496">
            <v>1524.7619999999999</v>
          </cell>
          <cell r="C496" t="str">
            <v>WA</v>
          </cell>
          <cell r="D496" t="str">
            <v>King</v>
          </cell>
          <cell r="E496">
            <v>1</v>
          </cell>
          <cell r="F496">
            <v>1</v>
          </cell>
          <cell r="G496">
            <v>2396</v>
          </cell>
          <cell r="H496">
            <v>1141.7349624633789</v>
          </cell>
          <cell r="I496">
            <v>4611</v>
          </cell>
          <cell r="J496" t="str">
            <v>Gas faf</v>
          </cell>
          <cell r="K496" t="str">
            <v/>
          </cell>
          <cell r="L496">
            <v>164.72711181640625</v>
          </cell>
          <cell r="M496">
            <v>2779.916015625</v>
          </cell>
          <cell r="N496">
            <v>2830.6870955842742</v>
          </cell>
        </row>
        <row r="497">
          <cell r="A497">
            <v>13169</v>
          </cell>
          <cell r="B497">
            <v>1150.8789999999999</v>
          </cell>
          <cell r="C497" t="str">
            <v>WA</v>
          </cell>
          <cell r="D497" t="str">
            <v>Cowlitz</v>
          </cell>
          <cell r="E497">
            <v>1</v>
          </cell>
          <cell r="F497">
            <v>1</v>
          </cell>
          <cell r="G497">
            <v>3048</v>
          </cell>
          <cell r="H497">
            <v>1039.5600204467773</v>
          </cell>
          <cell r="I497">
            <v>6318</v>
          </cell>
          <cell r="J497" t="str">
            <v>Electric heatpump</v>
          </cell>
          <cell r="K497" t="str">
            <v/>
          </cell>
          <cell r="L497">
            <v>20185.2890625</v>
          </cell>
          <cell r="M497">
            <v>23196.037109375</v>
          </cell>
          <cell r="N497">
            <v>25639.771724119928</v>
          </cell>
        </row>
        <row r="498">
          <cell r="A498">
            <v>13188</v>
          </cell>
          <cell r="B498">
            <v>1524.7619999999999</v>
          </cell>
          <cell r="C498" t="str">
            <v>WA</v>
          </cell>
          <cell r="D498" t="str">
            <v>King</v>
          </cell>
          <cell r="E498">
            <v>1</v>
          </cell>
          <cell r="F498">
            <v>1</v>
          </cell>
          <cell r="G498">
            <v>1544</v>
          </cell>
          <cell r="H498">
            <v>0</v>
          </cell>
          <cell r="I498">
            <v>4731</v>
          </cell>
          <cell r="J498" t="str">
            <v>Gas faf</v>
          </cell>
          <cell r="K498" t="str">
            <v/>
          </cell>
          <cell r="L498">
            <v>5684.9453125</v>
          </cell>
          <cell r="M498">
            <v>16438.74609375</v>
          </cell>
          <cell r="N498">
            <v>17297.533481339156</v>
          </cell>
        </row>
        <row r="499">
          <cell r="A499">
            <v>13191</v>
          </cell>
          <cell r="B499">
            <v>1524.7619999999999</v>
          </cell>
          <cell r="C499" t="str">
            <v>WA</v>
          </cell>
          <cell r="D499" t="str">
            <v>King</v>
          </cell>
          <cell r="E499">
            <v>1</v>
          </cell>
          <cell r="F499">
            <v>1</v>
          </cell>
          <cell r="G499">
            <v>890</v>
          </cell>
          <cell r="H499">
            <v>719.51917266845703</v>
          </cell>
          <cell r="I499">
            <v>3498</v>
          </cell>
          <cell r="J499" t="str">
            <v>Gas faf</v>
          </cell>
          <cell r="K499" t="str">
            <v>Wood htstove</v>
          </cell>
          <cell r="L499">
            <v>912.2457275390625</v>
          </cell>
          <cell r="M499">
            <v>5117.32373046875</v>
          </cell>
          <cell r="N499">
            <v>5154.9958377531148</v>
          </cell>
        </row>
        <row r="500">
          <cell r="A500">
            <v>13222</v>
          </cell>
          <cell r="B500">
            <v>2003.7159999999999</v>
          </cell>
          <cell r="C500" t="str">
            <v>WA</v>
          </cell>
          <cell r="D500" t="str">
            <v>Snohomish</v>
          </cell>
          <cell r="E500">
            <v>1</v>
          </cell>
          <cell r="F500">
            <v>1</v>
          </cell>
          <cell r="G500">
            <v>2152</v>
          </cell>
          <cell r="H500">
            <v>963.87998962402344</v>
          </cell>
          <cell r="I500">
            <v>4616</v>
          </cell>
          <cell r="J500" t="str">
            <v>Electric heatpumpdualfuel</v>
          </cell>
          <cell r="K500" t="str">
            <v xml:space="preserve">Gas htstove AND Gas htstove AND </v>
          </cell>
          <cell r="L500">
            <v>1375.464599609375</v>
          </cell>
          <cell r="M500">
            <v>11241.5927734375</v>
          </cell>
          <cell r="N500">
            <v>11293.22972335311</v>
          </cell>
        </row>
        <row r="501">
          <cell r="A501">
            <v>13232</v>
          </cell>
          <cell r="B501">
            <v>2003.7159999999999</v>
          </cell>
          <cell r="C501" t="str">
            <v>WA</v>
          </cell>
          <cell r="D501" t="str">
            <v>Snohomish</v>
          </cell>
          <cell r="E501">
            <v>1</v>
          </cell>
          <cell r="F501">
            <v>1</v>
          </cell>
          <cell r="G501">
            <v>3312</v>
          </cell>
          <cell r="H501">
            <v>1307.705078125</v>
          </cell>
          <cell r="I501">
            <v>5586</v>
          </cell>
          <cell r="J501" t="str">
            <v>Gas faf</v>
          </cell>
          <cell r="K501" t="str">
            <v>Wood htstove</v>
          </cell>
          <cell r="L501">
            <v>1859.799072265625</v>
          </cell>
          <cell r="M501">
            <v>7307.17041015625</v>
          </cell>
          <cell r="N501">
            <v>7492.4204477774019</v>
          </cell>
        </row>
        <row r="502">
          <cell r="A502">
            <v>13242</v>
          </cell>
          <cell r="B502">
            <v>4956.4930000000004</v>
          </cell>
          <cell r="C502" t="str">
            <v>WA</v>
          </cell>
          <cell r="D502" t="str">
            <v>King</v>
          </cell>
          <cell r="E502">
            <v>1</v>
          </cell>
          <cell r="F502">
            <v>1</v>
          </cell>
          <cell r="G502">
            <v>1280</v>
          </cell>
          <cell r="H502">
            <v>472.62224197387695</v>
          </cell>
          <cell r="I502">
            <v>4186</v>
          </cell>
          <cell r="J502" t="str">
            <v>Gas faf</v>
          </cell>
          <cell r="K502" t="str">
            <v/>
          </cell>
          <cell r="L502">
            <v>176.42987060546875</v>
          </cell>
          <cell r="M502">
            <v>8558.6572265625</v>
          </cell>
          <cell r="N502">
            <v>8796.4332077665658</v>
          </cell>
        </row>
        <row r="503">
          <cell r="A503">
            <v>13246</v>
          </cell>
          <cell r="B503">
            <v>2003.7159999999999</v>
          </cell>
          <cell r="C503" t="str">
            <v>WA</v>
          </cell>
          <cell r="D503" t="str">
            <v>Snohomish</v>
          </cell>
          <cell r="E503">
            <v>1</v>
          </cell>
          <cell r="F503">
            <v>1</v>
          </cell>
          <cell r="G503">
            <v>3672</v>
          </cell>
          <cell r="H503">
            <v>862.81000900268555</v>
          </cell>
          <cell r="I503">
            <v>7537</v>
          </cell>
          <cell r="J503" t="str">
            <v>Electric boiler</v>
          </cell>
          <cell r="K503" t="str">
            <v>Gas htstove</v>
          </cell>
          <cell r="L503">
            <v>17757.61328125</v>
          </cell>
          <cell r="M503">
            <v>35371.23046875</v>
          </cell>
          <cell r="N503">
            <v>36399.510458288714</v>
          </cell>
        </row>
        <row r="504">
          <cell r="A504">
            <v>13248</v>
          </cell>
          <cell r="B504">
            <v>1464.694</v>
          </cell>
          <cell r="C504" t="str">
            <v>WA</v>
          </cell>
          <cell r="D504" t="str">
            <v>Pierce</v>
          </cell>
          <cell r="E504">
            <v>1</v>
          </cell>
          <cell r="F504">
            <v>1</v>
          </cell>
          <cell r="G504">
            <v>1112</v>
          </cell>
          <cell r="H504">
            <v>287.67050170898437</v>
          </cell>
          <cell r="I504">
            <v>3742</v>
          </cell>
          <cell r="J504" t="str">
            <v>Electric heatpump</v>
          </cell>
          <cell r="K504" t="str">
            <v xml:space="preserve">Electric baseboard AND Wood fireplace AND Electric pluginheater AND </v>
          </cell>
          <cell r="L504">
            <v>3445.515625</v>
          </cell>
          <cell r="M504">
            <v>13946.48046875</v>
          </cell>
          <cell r="N504">
            <v>15008.275234279572</v>
          </cell>
        </row>
        <row r="505">
          <cell r="A505">
            <v>13250</v>
          </cell>
          <cell r="B505">
            <v>2003.7159999999999</v>
          </cell>
          <cell r="C505" t="str">
            <v>WA</v>
          </cell>
          <cell r="D505" t="str">
            <v>Snohomish</v>
          </cell>
          <cell r="E505">
            <v>1</v>
          </cell>
          <cell r="F505">
            <v>1</v>
          </cell>
          <cell r="G505">
            <v>1024</v>
          </cell>
          <cell r="H505">
            <v>256.76396751403809</v>
          </cell>
          <cell r="I505">
            <v>3299</v>
          </cell>
          <cell r="J505" t="str">
            <v>Electric baseboard</v>
          </cell>
          <cell r="K505" t="str">
            <v/>
          </cell>
          <cell r="L505">
            <v>6338.57568359375</v>
          </cell>
          <cell r="M505">
            <v>12171.2333984375</v>
          </cell>
          <cell r="N505">
            <v>12787.747557232462</v>
          </cell>
        </row>
        <row r="506">
          <cell r="A506">
            <v>13261</v>
          </cell>
          <cell r="B506">
            <v>6932.7380000000003</v>
          </cell>
          <cell r="C506" t="str">
            <v>OR</v>
          </cell>
          <cell r="D506" t="str">
            <v>Multnomah</v>
          </cell>
          <cell r="E506">
            <v>2</v>
          </cell>
          <cell r="F506">
            <v>1</v>
          </cell>
          <cell r="G506">
            <v>2944</v>
          </cell>
          <cell r="H506">
            <v>855.760009765625</v>
          </cell>
          <cell r="I506">
            <v>8747</v>
          </cell>
          <cell r="J506" t="str">
            <v>Gas faf</v>
          </cell>
          <cell r="K506" t="str">
            <v/>
          </cell>
          <cell r="L506">
            <v>663.10931396484375</v>
          </cell>
          <cell r="M506">
            <v>9884.4208984375</v>
          </cell>
          <cell r="N506">
            <v>10517.340486202593</v>
          </cell>
        </row>
        <row r="507">
          <cell r="A507">
            <v>13265</v>
          </cell>
          <cell r="B507">
            <v>2003.7159999999999</v>
          </cell>
          <cell r="C507" t="str">
            <v>WA</v>
          </cell>
          <cell r="D507" t="str">
            <v>Snohomish</v>
          </cell>
          <cell r="E507">
            <v>1</v>
          </cell>
          <cell r="F507">
            <v>1</v>
          </cell>
          <cell r="G507">
            <v>1308</v>
          </cell>
          <cell r="H507">
            <v>471.24000549316406</v>
          </cell>
          <cell r="I507">
            <v>4135</v>
          </cell>
          <cell r="J507" t="str">
            <v xml:space="preserve">Electric baseboard AND Electric baseboard AND </v>
          </cell>
          <cell r="K507" t="str">
            <v>Wood htstove</v>
          </cell>
          <cell r="L507">
            <v>6791.0263671875</v>
          </cell>
          <cell r="M507">
            <v>16211.8876953125</v>
          </cell>
          <cell r="N507">
            <v>16312.593268036819</v>
          </cell>
        </row>
        <row r="508">
          <cell r="A508">
            <v>13273</v>
          </cell>
          <cell r="B508">
            <v>4956.4930000000004</v>
          </cell>
          <cell r="C508" t="str">
            <v>WA</v>
          </cell>
          <cell r="D508" t="str">
            <v>Whatcom</v>
          </cell>
          <cell r="E508">
            <v>1</v>
          </cell>
          <cell r="F508">
            <v>1</v>
          </cell>
          <cell r="G508">
            <v>672</v>
          </cell>
          <cell r="H508">
            <v>319.74663162231445</v>
          </cell>
          <cell r="I508">
            <v>2359</v>
          </cell>
          <cell r="J508" t="str">
            <v>Gas faf</v>
          </cell>
          <cell r="K508" t="str">
            <v>Electric baseboard</v>
          </cell>
          <cell r="L508">
            <v>3329.0791015625</v>
          </cell>
          <cell r="M508">
            <v>7339.4951171875</v>
          </cell>
          <cell r="N508">
            <v>7284.9639406918413</v>
          </cell>
        </row>
        <row r="509">
          <cell r="A509">
            <v>13275</v>
          </cell>
          <cell r="B509">
            <v>2003.7159999999999</v>
          </cell>
          <cell r="C509" t="str">
            <v>WA</v>
          </cell>
          <cell r="D509" t="str">
            <v>Snohomish</v>
          </cell>
          <cell r="E509">
            <v>1</v>
          </cell>
          <cell r="F509">
            <v>1</v>
          </cell>
          <cell r="G509">
            <v>1612</v>
          </cell>
          <cell r="H509">
            <v>382.49174499511719</v>
          </cell>
          <cell r="I509">
            <v>4117</v>
          </cell>
          <cell r="J509" t="str">
            <v>Gas faf</v>
          </cell>
          <cell r="K509" t="str">
            <v/>
          </cell>
          <cell r="L509">
            <v>3082.699462890625</v>
          </cell>
          <cell r="M509">
            <v>12953.5791015625</v>
          </cell>
          <cell r="N509">
            <v>12881.820753401535</v>
          </cell>
        </row>
        <row r="510">
          <cell r="A510">
            <v>13292</v>
          </cell>
          <cell r="B510">
            <v>2003.7159999999999</v>
          </cell>
          <cell r="C510" t="str">
            <v>WA</v>
          </cell>
          <cell r="D510" t="str">
            <v>Snohomish</v>
          </cell>
          <cell r="E510">
            <v>1</v>
          </cell>
          <cell r="F510">
            <v>1</v>
          </cell>
          <cell r="G510">
            <v>1000</v>
          </cell>
          <cell r="H510">
            <v>0</v>
          </cell>
          <cell r="I510">
            <v>3238</v>
          </cell>
          <cell r="J510" t="str">
            <v>Gas htstove</v>
          </cell>
          <cell r="K510" t="str">
            <v>Electric baseboard</v>
          </cell>
          <cell r="L510">
            <v>1315.5390625</v>
          </cell>
          <cell r="M510">
            <v>7872.111328125</v>
          </cell>
          <cell r="N510">
            <v>8018.4819008385311</v>
          </cell>
        </row>
        <row r="511">
          <cell r="A511">
            <v>13293</v>
          </cell>
          <cell r="B511">
            <v>1188.027</v>
          </cell>
          <cell r="C511" t="str">
            <v>OR</v>
          </cell>
          <cell r="D511" t="str">
            <v>Lane</v>
          </cell>
          <cell r="E511">
            <v>1</v>
          </cell>
          <cell r="F511">
            <v>1</v>
          </cell>
          <cell r="G511">
            <v>1482</v>
          </cell>
          <cell r="H511">
            <v>962.65479278564453</v>
          </cell>
          <cell r="I511">
            <v>4974</v>
          </cell>
          <cell r="J511" t="str">
            <v>Gas faf</v>
          </cell>
          <cell r="K511" t="str">
            <v>Wood htstove</v>
          </cell>
          <cell r="L511">
            <v>255.67572021484375</v>
          </cell>
          <cell r="M511">
            <v>1933.6593017578125</v>
          </cell>
          <cell r="N511">
            <v>0</v>
          </cell>
        </row>
        <row r="512">
          <cell r="A512">
            <v>13303</v>
          </cell>
          <cell r="B512">
            <v>2003.7159999999999</v>
          </cell>
          <cell r="C512" t="str">
            <v>WA</v>
          </cell>
          <cell r="D512" t="str">
            <v>Snohomish</v>
          </cell>
          <cell r="E512">
            <v>1</v>
          </cell>
          <cell r="F512">
            <v>1</v>
          </cell>
          <cell r="G512">
            <v>1070</v>
          </cell>
          <cell r="H512">
            <v>0</v>
          </cell>
          <cell r="I512">
            <v>3535</v>
          </cell>
          <cell r="J512" t="str">
            <v>Gas faf</v>
          </cell>
          <cell r="K512" t="str">
            <v/>
          </cell>
          <cell r="L512">
            <v>0</v>
          </cell>
          <cell r="M512">
            <v>0</v>
          </cell>
          <cell r="N512">
            <v>0</v>
          </cell>
        </row>
        <row r="513">
          <cell r="A513">
            <v>13310</v>
          </cell>
          <cell r="B513">
            <v>2003.7159999999999</v>
          </cell>
          <cell r="C513" t="str">
            <v>WA</v>
          </cell>
          <cell r="D513" t="str">
            <v>Snohomish</v>
          </cell>
          <cell r="E513">
            <v>1</v>
          </cell>
          <cell r="F513">
            <v>1</v>
          </cell>
          <cell r="G513">
            <v>756</v>
          </cell>
          <cell r="H513">
            <v>575.15884780883789</v>
          </cell>
          <cell r="I513">
            <v>2697</v>
          </cell>
          <cell r="J513" t="str">
            <v>Electric baseboard</v>
          </cell>
          <cell r="K513" t="str">
            <v/>
          </cell>
          <cell r="L513">
            <v>5605.08740234375</v>
          </cell>
          <cell r="M513">
            <v>11844.37890625</v>
          </cell>
          <cell r="N513">
            <v>11788.804232032375</v>
          </cell>
        </row>
        <row r="514">
          <cell r="A514">
            <v>13315</v>
          </cell>
          <cell r="B514">
            <v>4956.4930000000004</v>
          </cell>
          <cell r="C514" t="str">
            <v>WA</v>
          </cell>
          <cell r="D514" t="str">
            <v>Jefferson</v>
          </cell>
          <cell r="E514">
            <v>1</v>
          </cell>
          <cell r="F514">
            <v>1</v>
          </cell>
          <cell r="G514">
            <v>910</v>
          </cell>
          <cell r="H514">
            <v>233.79251670837402</v>
          </cell>
          <cell r="I514">
            <v>3032</v>
          </cell>
          <cell r="J514" t="str">
            <v>Electric baseboard</v>
          </cell>
          <cell r="K514" t="str">
            <v>Propane htstove</v>
          </cell>
          <cell r="L514">
            <v>1986.6151123046875</v>
          </cell>
          <cell r="M514">
            <v>5160.423828125</v>
          </cell>
          <cell r="N514">
            <v>5260.0530804113778</v>
          </cell>
        </row>
        <row r="515">
          <cell r="A515">
            <v>13319</v>
          </cell>
          <cell r="B515">
            <v>1150.8789999999999</v>
          </cell>
          <cell r="C515" t="str">
            <v>WA</v>
          </cell>
          <cell r="D515" t="str">
            <v>Cowlitz</v>
          </cell>
          <cell r="E515">
            <v>1</v>
          </cell>
          <cell r="F515">
            <v>1</v>
          </cell>
          <cell r="G515">
            <v>1809</v>
          </cell>
          <cell r="H515">
            <v>1482.0379409790039</v>
          </cell>
          <cell r="I515">
            <v>6200</v>
          </cell>
          <cell r="J515" t="str">
            <v>Electric faf</v>
          </cell>
          <cell r="K515" t="str">
            <v>Electric baseboard</v>
          </cell>
          <cell r="L515">
            <v>15287.986328125</v>
          </cell>
          <cell r="M515">
            <v>24005.283203125</v>
          </cell>
          <cell r="N515">
            <v>25705.093673363521</v>
          </cell>
        </row>
        <row r="516">
          <cell r="A516">
            <v>13323</v>
          </cell>
          <cell r="B516">
            <v>1524.7619999999999</v>
          </cell>
          <cell r="C516" t="str">
            <v>WA</v>
          </cell>
          <cell r="D516" t="str">
            <v>King</v>
          </cell>
          <cell r="E516">
            <v>1</v>
          </cell>
          <cell r="F516">
            <v>1</v>
          </cell>
          <cell r="G516">
            <v>2300</v>
          </cell>
          <cell r="H516">
            <v>635.07502174377441</v>
          </cell>
          <cell r="I516">
            <v>5705</v>
          </cell>
          <cell r="J516" t="str">
            <v>Gas faf</v>
          </cell>
          <cell r="K516" t="str">
            <v>Electric baseboard</v>
          </cell>
          <cell r="L516">
            <v>1449.8984375</v>
          </cell>
          <cell r="M516">
            <v>4879.55029296875</v>
          </cell>
          <cell r="N516">
            <v>4958.4377834135776</v>
          </cell>
        </row>
        <row r="517">
          <cell r="A517">
            <v>13327</v>
          </cell>
          <cell r="B517">
            <v>1464.694</v>
          </cell>
          <cell r="C517" t="str">
            <v>WA</v>
          </cell>
          <cell r="D517" t="str">
            <v>Pierce</v>
          </cell>
          <cell r="E517">
            <v>1</v>
          </cell>
          <cell r="F517">
            <v>1</v>
          </cell>
          <cell r="G517">
            <v>1196</v>
          </cell>
          <cell r="H517">
            <v>864.03379821777344</v>
          </cell>
          <cell r="I517">
            <v>4303</v>
          </cell>
          <cell r="J517" t="str">
            <v>Gas faf</v>
          </cell>
          <cell r="K517" t="str">
            <v/>
          </cell>
          <cell r="L517">
            <v>515.78912353515625</v>
          </cell>
          <cell r="M517">
            <v>8054.3681640625</v>
          </cell>
          <cell r="N517">
            <v>8196.17483885613</v>
          </cell>
        </row>
        <row r="518">
          <cell r="A518">
            <v>13328</v>
          </cell>
          <cell r="B518">
            <v>2003.7159999999999</v>
          </cell>
          <cell r="C518" t="str">
            <v>WA</v>
          </cell>
          <cell r="D518" t="str">
            <v>Snohomish</v>
          </cell>
          <cell r="E518">
            <v>1</v>
          </cell>
          <cell r="F518">
            <v>1</v>
          </cell>
          <cell r="G518">
            <v>1764</v>
          </cell>
          <cell r="H518">
            <v>545.75002288818359</v>
          </cell>
          <cell r="I518">
            <v>4546</v>
          </cell>
          <cell r="J518" t="str">
            <v>Gas faf</v>
          </cell>
          <cell r="K518" t="str">
            <v xml:space="preserve">Gas htstove AND Wood htstove AND </v>
          </cell>
          <cell r="L518">
            <v>885.70849609375</v>
          </cell>
          <cell r="M518">
            <v>6952.697265625</v>
          </cell>
          <cell r="N518">
            <v>6900.2950234638001</v>
          </cell>
        </row>
        <row r="519">
          <cell r="A519">
            <v>13336</v>
          </cell>
          <cell r="B519">
            <v>6932.7380000000003</v>
          </cell>
          <cell r="C519" t="str">
            <v>OR</v>
          </cell>
          <cell r="D519" t="str">
            <v>Washington</v>
          </cell>
          <cell r="E519">
            <v>1</v>
          </cell>
          <cell r="F519">
            <v>1</v>
          </cell>
          <cell r="G519">
            <v>1535</v>
          </cell>
          <cell r="H519">
            <v>465.93549346923828</v>
          </cell>
          <cell r="I519">
            <v>4185</v>
          </cell>
          <cell r="J519" t="str">
            <v>Gas faf</v>
          </cell>
          <cell r="K519" t="str">
            <v/>
          </cell>
          <cell r="L519">
            <v>406.14236450195312</v>
          </cell>
          <cell r="M519">
            <v>4936.6474609375</v>
          </cell>
          <cell r="N519">
            <v>5075.5258853824935</v>
          </cell>
        </row>
        <row r="520">
          <cell r="A520">
            <v>13347</v>
          </cell>
          <cell r="B520">
            <v>2003.7159999999999</v>
          </cell>
          <cell r="C520" t="str">
            <v>WA</v>
          </cell>
          <cell r="D520" t="str">
            <v>Snohomish</v>
          </cell>
          <cell r="E520">
            <v>1</v>
          </cell>
          <cell r="F520">
            <v>1</v>
          </cell>
          <cell r="G520">
            <v>2294</v>
          </cell>
          <cell r="H520">
            <v>1238.3582038879395</v>
          </cell>
          <cell r="I520">
            <v>6438</v>
          </cell>
          <cell r="J520" t="str">
            <v>Electric boiler</v>
          </cell>
          <cell r="K520" t="str">
            <v>Propane htstove</v>
          </cell>
          <cell r="L520">
            <v>1707.97900390625</v>
          </cell>
          <cell r="M520">
            <v>15230.3154296875</v>
          </cell>
          <cell r="N520">
            <v>15299.313053075581</v>
          </cell>
        </row>
        <row r="521">
          <cell r="A521">
            <v>13359</v>
          </cell>
          <cell r="B521">
            <v>1150.8789999999999</v>
          </cell>
          <cell r="C521" t="str">
            <v>WA</v>
          </cell>
          <cell r="D521" t="str">
            <v>Cowlitz</v>
          </cell>
          <cell r="E521">
            <v>1</v>
          </cell>
          <cell r="F521">
            <v>1</v>
          </cell>
          <cell r="G521">
            <v>1040</v>
          </cell>
          <cell r="H521">
            <v>380.66383743286133</v>
          </cell>
          <cell r="I521">
            <v>3341</v>
          </cell>
          <cell r="J521" t="str">
            <v>Electric baseboard</v>
          </cell>
          <cell r="K521" t="str">
            <v/>
          </cell>
          <cell r="L521">
            <v>3887.3759765625</v>
          </cell>
          <cell r="M521">
            <v>10572.818359375</v>
          </cell>
          <cell r="N521">
            <v>11009.477737977602</v>
          </cell>
        </row>
        <row r="522">
          <cell r="A522">
            <v>13365</v>
          </cell>
          <cell r="B522">
            <v>4956.4930000000004</v>
          </cell>
          <cell r="C522" t="str">
            <v>WA</v>
          </cell>
          <cell r="D522" t="str">
            <v>Whatcom</v>
          </cell>
          <cell r="E522">
            <v>1</v>
          </cell>
          <cell r="F522">
            <v>1</v>
          </cell>
          <cell r="G522">
            <v>1710</v>
          </cell>
          <cell r="H522">
            <v>373.69837188720703</v>
          </cell>
          <cell r="I522">
            <v>5145</v>
          </cell>
          <cell r="J522" t="str">
            <v>Gas faf</v>
          </cell>
          <cell r="K522" t="str">
            <v/>
          </cell>
          <cell r="L522">
            <v>1839.706298828125</v>
          </cell>
          <cell r="M522">
            <v>9186.4609375</v>
          </cell>
          <cell r="N522">
            <v>9148.0144313791679</v>
          </cell>
        </row>
        <row r="523">
          <cell r="A523">
            <v>13400</v>
          </cell>
          <cell r="B523">
            <v>6932.7380000000003</v>
          </cell>
          <cell r="C523" t="str">
            <v>OR</v>
          </cell>
          <cell r="D523" t="str">
            <v>Clackamas</v>
          </cell>
          <cell r="E523">
            <v>2</v>
          </cell>
          <cell r="F523">
            <v>1</v>
          </cell>
          <cell r="G523">
            <v>2200</v>
          </cell>
          <cell r="H523">
            <v>396.72267913818359</v>
          </cell>
          <cell r="I523">
            <v>6356</v>
          </cell>
          <cell r="J523" t="str">
            <v>Gas faf</v>
          </cell>
          <cell r="K523" t="str">
            <v/>
          </cell>
          <cell r="L523">
            <v>803.401611328125</v>
          </cell>
          <cell r="M523">
            <v>9490.0146484375</v>
          </cell>
          <cell r="N523">
            <v>9760.8166101035749</v>
          </cell>
        </row>
        <row r="524">
          <cell r="A524">
            <v>13401</v>
          </cell>
          <cell r="B524">
            <v>4956.4930000000004</v>
          </cell>
          <cell r="C524" t="str">
            <v>WA</v>
          </cell>
          <cell r="D524" t="str">
            <v>Whatcom</v>
          </cell>
          <cell r="E524">
            <v>1</v>
          </cell>
          <cell r="F524">
            <v>1</v>
          </cell>
          <cell r="G524">
            <v>1162</v>
          </cell>
          <cell r="H524">
            <v>484.99005889892578</v>
          </cell>
          <cell r="I524">
            <v>3744</v>
          </cell>
          <cell r="J524" t="str">
            <v>Gas faf</v>
          </cell>
          <cell r="K524" t="str">
            <v/>
          </cell>
          <cell r="L524">
            <v>1698.755859375</v>
          </cell>
          <cell r="M524">
            <v>5393.09033203125</v>
          </cell>
          <cell r="N524">
            <v>5335.2451082891212</v>
          </cell>
        </row>
        <row r="525">
          <cell r="A525">
            <v>13420</v>
          </cell>
          <cell r="B525">
            <v>4956.4930000000004</v>
          </cell>
          <cell r="C525" t="str">
            <v>WA</v>
          </cell>
          <cell r="D525" t="str">
            <v>King</v>
          </cell>
          <cell r="E525">
            <v>1</v>
          </cell>
          <cell r="F525">
            <v>1</v>
          </cell>
          <cell r="G525">
            <v>1180</v>
          </cell>
          <cell r="H525">
            <v>554.57549285888672</v>
          </cell>
          <cell r="I525">
            <v>3746</v>
          </cell>
          <cell r="J525" t="str">
            <v>Gas faf</v>
          </cell>
          <cell r="K525" t="str">
            <v>Wood htstove</v>
          </cell>
          <cell r="L525">
            <v>2821.093505859375</v>
          </cell>
          <cell r="M525">
            <v>13278.533203125</v>
          </cell>
          <cell r="N525">
            <v>13464.129938288399</v>
          </cell>
        </row>
        <row r="526">
          <cell r="A526">
            <v>13426</v>
          </cell>
          <cell r="B526">
            <v>1188.027</v>
          </cell>
          <cell r="C526" t="str">
            <v>OR</v>
          </cell>
          <cell r="D526" t="str">
            <v>Lane</v>
          </cell>
          <cell r="E526">
            <v>1</v>
          </cell>
          <cell r="F526">
            <v>1</v>
          </cell>
          <cell r="G526">
            <v>2567</v>
          </cell>
          <cell r="H526">
            <v>767.21998596191406</v>
          </cell>
          <cell r="I526">
            <v>5388</v>
          </cell>
          <cell r="J526" t="str">
            <v>Gas faf</v>
          </cell>
          <cell r="K526" t="str">
            <v/>
          </cell>
          <cell r="L526">
            <v>2270.7998046875</v>
          </cell>
          <cell r="M526">
            <v>17134.63671875</v>
          </cell>
          <cell r="N526">
            <v>17135.719371196756</v>
          </cell>
        </row>
        <row r="527">
          <cell r="A527">
            <v>13427</v>
          </cell>
          <cell r="B527">
            <v>4956.4930000000004</v>
          </cell>
          <cell r="C527" t="str">
            <v>WA</v>
          </cell>
          <cell r="D527" t="str">
            <v>King</v>
          </cell>
          <cell r="E527">
            <v>1</v>
          </cell>
          <cell r="F527">
            <v>1</v>
          </cell>
          <cell r="G527">
            <v>5588</v>
          </cell>
          <cell r="H527">
            <v>824.84297180175781</v>
          </cell>
          <cell r="I527">
            <v>10320</v>
          </cell>
          <cell r="J527" t="str">
            <v>Gas boiler</v>
          </cell>
          <cell r="K527" t="str">
            <v xml:space="preserve">Wood fireplace AND Wood fireplace AND Wood fireplace AND Wood fireplace AND Electric pluginheater AND </v>
          </cell>
          <cell r="L527">
            <v>966.1539306640625</v>
          </cell>
          <cell r="M527">
            <v>13537.0263671875</v>
          </cell>
          <cell r="N527">
            <v>14751.782538132484</v>
          </cell>
        </row>
        <row r="528">
          <cell r="A528">
            <v>13435</v>
          </cell>
          <cell r="B528">
            <v>1464.694</v>
          </cell>
          <cell r="C528" t="str">
            <v>WA</v>
          </cell>
          <cell r="D528" t="str">
            <v>Pierce</v>
          </cell>
          <cell r="E528">
            <v>1</v>
          </cell>
          <cell r="F528">
            <v>1</v>
          </cell>
          <cell r="G528">
            <v>2334</v>
          </cell>
          <cell r="H528">
            <v>0</v>
          </cell>
          <cell r="I528">
            <v>4473</v>
          </cell>
          <cell r="J528" t="str">
            <v>Gas faf</v>
          </cell>
          <cell r="K528" t="str">
            <v/>
          </cell>
          <cell r="L528">
            <v>2371.571044921875</v>
          </cell>
          <cell r="M528">
            <v>10567.54296875</v>
          </cell>
          <cell r="N528">
            <v>11464.80768518211</v>
          </cell>
        </row>
        <row r="529">
          <cell r="A529">
            <v>13445</v>
          </cell>
          <cell r="B529">
            <v>4956.4930000000004</v>
          </cell>
          <cell r="C529" t="str">
            <v>WA</v>
          </cell>
          <cell r="D529" t="str">
            <v>Kitsap</v>
          </cell>
          <cell r="E529">
            <v>1</v>
          </cell>
          <cell r="F529">
            <v>1</v>
          </cell>
          <cell r="G529">
            <v>3440</v>
          </cell>
          <cell r="H529">
            <v>615.34980773925781</v>
          </cell>
          <cell r="I529">
            <v>8337</v>
          </cell>
          <cell r="J529" t="str">
            <v>Electric heatpump</v>
          </cell>
          <cell r="K529" t="str">
            <v xml:space="preserve">Propane fireplace AND Electric pluginheater AND Electric pluginheater AND </v>
          </cell>
          <cell r="L529">
            <v>25317.865234375</v>
          </cell>
          <cell r="M529">
            <v>39740.61328125</v>
          </cell>
          <cell r="N529">
            <v>30329.389372724108</v>
          </cell>
        </row>
        <row r="530">
          <cell r="A530">
            <v>13451</v>
          </cell>
          <cell r="B530">
            <v>1150.8789999999999</v>
          </cell>
          <cell r="C530" t="str">
            <v>WA</v>
          </cell>
          <cell r="D530" t="str">
            <v>Cowlitz</v>
          </cell>
          <cell r="E530">
            <v>1</v>
          </cell>
          <cell r="F530">
            <v>1</v>
          </cell>
          <cell r="G530">
            <v>1142</v>
          </cell>
          <cell r="H530">
            <v>308.26425933837891</v>
          </cell>
          <cell r="I530">
            <v>3664</v>
          </cell>
          <cell r="J530" t="str">
            <v>Electric dhp</v>
          </cell>
          <cell r="K530" t="str">
            <v/>
          </cell>
          <cell r="L530">
            <v>6861.556640625</v>
          </cell>
          <cell r="M530">
            <v>11912.4716796875</v>
          </cell>
          <cell r="N530">
            <v>12453.880546285996</v>
          </cell>
        </row>
        <row r="531">
          <cell r="A531">
            <v>13453</v>
          </cell>
          <cell r="B531">
            <v>4956.4930000000004</v>
          </cell>
          <cell r="C531" t="str">
            <v>WA</v>
          </cell>
          <cell r="D531" t="str">
            <v>Skagit</v>
          </cell>
          <cell r="E531">
            <v>1</v>
          </cell>
          <cell r="F531">
            <v>1</v>
          </cell>
          <cell r="G531">
            <v>1070</v>
          </cell>
          <cell r="H531">
            <v>310.08440399169922</v>
          </cell>
          <cell r="I531">
            <v>3525</v>
          </cell>
          <cell r="J531" t="str">
            <v>Gas faf</v>
          </cell>
          <cell r="K531" t="str">
            <v/>
          </cell>
          <cell r="L531">
            <v>1466.17578125</v>
          </cell>
          <cell r="M531">
            <v>5342.49609375</v>
          </cell>
          <cell r="N531">
            <v>6565.6102637799313</v>
          </cell>
        </row>
        <row r="532">
          <cell r="A532">
            <v>13455</v>
          </cell>
          <cell r="B532">
            <v>2003.7159999999999</v>
          </cell>
          <cell r="C532" t="str">
            <v>WA</v>
          </cell>
          <cell r="D532" t="str">
            <v>Snohomish</v>
          </cell>
          <cell r="E532">
            <v>1</v>
          </cell>
          <cell r="F532">
            <v>1</v>
          </cell>
          <cell r="G532">
            <v>2469</v>
          </cell>
          <cell r="H532">
            <v>554.08230972290039</v>
          </cell>
          <cell r="I532">
            <v>7257</v>
          </cell>
          <cell r="J532" t="str">
            <v>Wood htstove</v>
          </cell>
          <cell r="K532" t="str">
            <v xml:space="preserve">Electric baseboard AND Wood htstove AND </v>
          </cell>
          <cell r="L532">
            <v>6965.60498046875</v>
          </cell>
          <cell r="M532">
            <v>16202.560546875</v>
          </cell>
          <cell r="N532">
            <v>17057.131070735108</v>
          </cell>
        </row>
        <row r="533">
          <cell r="A533">
            <v>13462</v>
          </cell>
          <cell r="B533">
            <v>1464.694</v>
          </cell>
          <cell r="C533" t="str">
            <v>WA</v>
          </cell>
          <cell r="D533" t="str">
            <v>Pierce</v>
          </cell>
          <cell r="E533">
            <v>1</v>
          </cell>
          <cell r="F533">
            <v>1</v>
          </cell>
          <cell r="G533">
            <v>1150</v>
          </cell>
          <cell r="H533">
            <v>563.45748901367188</v>
          </cell>
          <cell r="I533">
            <v>3693</v>
          </cell>
          <cell r="J533" t="str">
            <v>Gas faf</v>
          </cell>
          <cell r="K533" t="str">
            <v>Wood htstove</v>
          </cell>
          <cell r="L533">
            <v>1062.1671142578125</v>
          </cell>
          <cell r="M533">
            <v>12132.01953125</v>
          </cell>
          <cell r="N533">
            <v>12346.249686634141</v>
          </cell>
        </row>
        <row r="534">
          <cell r="A534">
            <v>13474</v>
          </cell>
          <cell r="B534">
            <v>1524.7619999999999</v>
          </cell>
          <cell r="C534" t="str">
            <v>WA</v>
          </cell>
          <cell r="D534" t="str">
            <v>King</v>
          </cell>
          <cell r="E534">
            <v>1</v>
          </cell>
          <cell r="F534">
            <v>1</v>
          </cell>
          <cell r="G534">
            <v>1472</v>
          </cell>
          <cell r="H534">
            <v>447.36078643798828</v>
          </cell>
          <cell r="I534">
            <v>4576</v>
          </cell>
          <cell r="J534" t="str">
            <v>Gas faf</v>
          </cell>
          <cell r="K534" t="str">
            <v>Wood htstove</v>
          </cell>
          <cell r="L534">
            <v>2670.534423828125</v>
          </cell>
          <cell r="M534">
            <v>7014.53466796875</v>
          </cell>
          <cell r="N534">
            <v>7021.421601342875</v>
          </cell>
        </row>
        <row r="535">
          <cell r="A535">
            <v>13490</v>
          </cell>
          <cell r="B535">
            <v>1464.694</v>
          </cell>
          <cell r="C535" t="str">
            <v>WA</v>
          </cell>
          <cell r="D535" t="str">
            <v>Pierce</v>
          </cell>
          <cell r="E535">
            <v>1</v>
          </cell>
          <cell r="F535">
            <v>1</v>
          </cell>
          <cell r="G535">
            <v>1560</v>
          </cell>
          <cell r="H535">
            <v>428.66452026367187</v>
          </cell>
          <cell r="I535">
            <v>4714</v>
          </cell>
          <cell r="J535" t="str">
            <v>Electric heatpump</v>
          </cell>
          <cell r="K535" t="str">
            <v/>
          </cell>
          <cell r="L535">
            <v>3320.3388671875</v>
          </cell>
          <cell r="M535">
            <v>12058.169921875</v>
          </cell>
          <cell r="N535">
            <v>13164.406230801796</v>
          </cell>
        </row>
        <row r="536">
          <cell r="A536">
            <v>13494</v>
          </cell>
          <cell r="B536">
            <v>2003.7159999999999</v>
          </cell>
          <cell r="C536" t="str">
            <v>WA</v>
          </cell>
          <cell r="D536" t="str">
            <v>Snohomish</v>
          </cell>
          <cell r="E536">
            <v>1</v>
          </cell>
          <cell r="F536">
            <v>1</v>
          </cell>
          <cell r="G536">
            <v>2690</v>
          </cell>
          <cell r="H536">
            <v>0</v>
          </cell>
          <cell r="I536">
            <v>5248</v>
          </cell>
          <cell r="J536" t="str">
            <v>Gas faf</v>
          </cell>
          <cell r="K536" t="str">
            <v>Electric baseboard</v>
          </cell>
          <cell r="L536">
            <v>6922.23486328125</v>
          </cell>
          <cell r="M536">
            <v>13327.9072265625</v>
          </cell>
          <cell r="N536">
            <v>13706.788032799113</v>
          </cell>
        </row>
        <row r="537">
          <cell r="A537">
            <v>13495</v>
          </cell>
          <cell r="B537">
            <v>1464.694</v>
          </cell>
          <cell r="C537" t="str">
            <v>WA</v>
          </cell>
          <cell r="D537" t="str">
            <v>Pierce</v>
          </cell>
          <cell r="E537">
            <v>1</v>
          </cell>
          <cell r="F537">
            <v>1</v>
          </cell>
          <cell r="G537">
            <v>3298</v>
          </cell>
          <cell r="H537">
            <v>552.71000671386719</v>
          </cell>
          <cell r="I537">
            <v>5573</v>
          </cell>
          <cell r="J537" t="str">
            <v>Gas faf</v>
          </cell>
          <cell r="K537" t="str">
            <v xml:space="preserve">Wood htstove AND Wood htstove AND </v>
          </cell>
          <cell r="L537">
            <v>448.75350952148437</v>
          </cell>
          <cell r="M537">
            <v>14745.4921875</v>
          </cell>
          <cell r="N537">
            <v>15035.826604911459</v>
          </cell>
        </row>
        <row r="538">
          <cell r="A538">
            <v>13505</v>
          </cell>
          <cell r="B538">
            <v>1464.694</v>
          </cell>
          <cell r="C538" t="str">
            <v>WA</v>
          </cell>
          <cell r="D538" t="str">
            <v>Pierce</v>
          </cell>
          <cell r="E538">
            <v>1</v>
          </cell>
          <cell r="F538">
            <v>1</v>
          </cell>
          <cell r="G538">
            <v>1275</v>
          </cell>
          <cell r="H538">
            <v>1121.4078712463379</v>
          </cell>
          <cell r="I538">
            <v>4062</v>
          </cell>
          <cell r="J538" t="str">
            <v>Gas faf</v>
          </cell>
          <cell r="K538" t="str">
            <v/>
          </cell>
          <cell r="L538">
            <v>599.4862060546875</v>
          </cell>
          <cell r="M538">
            <v>4490.78466796875</v>
          </cell>
          <cell r="N538">
            <v>4697.8854124016461</v>
          </cell>
        </row>
        <row r="539">
          <cell r="A539">
            <v>13507</v>
          </cell>
          <cell r="B539">
            <v>4956.4930000000004</v>
          </cell>
          <cell r="C539" t="str">
            <v>WA</v>
          </cell>
          <cell r="D539" t="str">
            <v>Whatcom</v>
          </cell>
          <cell r="E539">
            <v>1</v>
          </cell>
          <cell r="F539">
            <v>1</v>
          </cell>
          <cell r="G539">
            <v>2740</v>
          </cell>
          <cell r="H539">
            <v>0</v>
          </cell>
          <cell r="I539">
            <v>5075</v>
          </cell>
          <cell r="J539" t="str">
            <v>Oil faf</v>
          </cell>
          <cell r="K539" t="str">
            <v xml:space="preserve">Wood htstove AND Electric pluginheater AND </v>
          </cell>
          <cell r="L539">
            <v>1345.8883056640625</v>
          </cell>
          <cell r="M539">
            <v>11187.1474609375</v>
          </cell>
          <cell r="N539">
            <v>11211.44380618479</v>
          </cell>
        </row>
        <row r="540">
          <cell r="A540">
            <v>13514</v>
          </cell>
          <cell r="B540">
            <v>4956.4930000000004</v>
          </cell>
          <cell r="C540" t="str">
            <v>WA</v>
          </cell>
          <cell r="D540" t="str">
            <v>King</v>
          </cell>
          <cell r="E540">
            <v>1</v>
          </cell>
          <cell r="F540">
            <v>1</v>
          </cell>
          <cell r="G540">
            <v>960</v>
          </cell>
          <cell r="H540">
            <v>332.42178344726562</v>
          </cell>
          <cell r="I540">
            <v>3126</v>
          </cell>
          <cell r="J540" t="str">
            <v>Gas faf</v>
          </cell>
          <cell r="K540" t="str">
            <v>Wood htstove</v>
          </cell>
          <cell r="L540">
            <v>472.23422241210937</v>
          </cell>
          <cell r="M540">
            <v>2553.067626953125</v>
          </cell>
          <cell r="N540">
            <v>2564.5219767413314</v>
          </cell>
        </row>
        <row r="541">
          <cell r="A541">
            <v>13554</v>
          </cell>
          <cell r="B541">
            <v>4956.4930000000004</v>
          </cell>
          <cell r="C541" t="str">
            <v>WA</v>
          </cell>
          <cell r="D541" t="str">
            <v>King</v>
          </cell>
          <cell r="E541">
            <v>1</v>
          </cell>
          <cell r="F541">
            <v>1</v>
          </cell>
          <cell r="G541">
            <v>3101</v>
          </cell>
          <cell r="H541">
            <v>403.22512054443359</v>
          </cell>
          <cell r="I541">
            <v>6628</v>
          </cell>
          <cell r="J541" t="str">
            <v>Gas faf</v>
          </cell>
          <cell r="K541" t="str">
            <v>Electric pluginheater</v>
          </cell>
          <cell r="L541">
            <v>846.85223388671875</v>
          </cell>
          <cell r="M541">
            <v>3770.497802734375</v>
          </cell>
          <cell r="N541">
            <v>3984.764810395176</v>
          </cell>
        </row>
        <row r="542">
          <cell r="A542">
            <v>13621</v>
          </cell>
          <cell r="B542">
            <v>1464.694</v>
          </cell>
          <cell r="C542" t="str">
            <v>WA</v>
          </cell>
          <cell r="D542" t="str">
            <v>Pierce</v>
          </cell>
          <cell r="E542">
            <v>1</v>
          </cell>
          <cell r="F542">
            <v>1</v>
          </cell>
          <cell r="G542">
            <v>3096</v>
          </cell>
          <cell r="H542">
            <v>547.10002136230469</v>
          </cell>
          <cell r="I542">
            <v>5047</v>
          </cell>
          <cell r="J542" t="str">
            <v>Oil faf</v>
          </cell>
          <cell r="K542" t="str">
            <v/>
          </cell>
          <cell r="L542">
            <v>1182.1641845703125</v>
          </cell>
          <cell r="M542">
            <v>6301.27001953125</v>
          </cell>
          <cell r="N542">
            <v>6520.002365238166</v>
          </cell>
        </row>
        <row r="543">
          <cell r="A543">
            <v>13643</v>
          </cell>
          <cell r="B543">
            <v>2003.7159999999999</v>
          </cell>
          <cell r="C543" t="str">
            <v>WA</v>
          </cell>
          <cell r="D543" t="str">
            <v>Snohomish</v>
          </cell>
          <cell r="E543">
            <v>1</v>
          </cell>
          <cell r="F543">
            <v>1</v>
          </cell>
          <cell r="G543">
            <v>1865</v>
          </cell>
          <cell r="H543">
            <v>565.04269409179687</v>
          </cell>
          <cell r="I543">
            <v>6022</v>
          </cell>
          <cell r="J543" t="str">
            <v>Pellets htstove</v>
          </cell>
          <cell r="K543" t="str">
            <v xml:space="preserve">Electric baseboard AND Electric baseboard AND Wood htstove AND </v>
          </cell>
          <cell r="L543">
            <v>6759.85791015625</v>
          </cell>
          <cell r="M543">
            <v>15948.62890625</v>
          </cell>
          <cell r="N543">
            <v>16745.746028132617</v>
          </cell>
        </row>
        <row r="544">
          <cell r="A544">
            <v>13655</v>
          </cell>
          <cell r="B544">
            <v>1464.694</v>
          </cell>
          <cell r="C544" t="str">
            <v>WA</v>
          </cell>
          <cell r="D544" t="str">
            <v>Pierce</v>
          </cell>
          <cell r="E544">
            <v>1</v>
          </cell>
          <cell r="F544">
            <v>1</v>
          </cell>
          <cell r="G544">
            <v>1432</v>
          </cell>
          <cell r="H544">
            <v>0</v>
          </cell>
          <cell r="I544">
            <v>4544</v>
          </cell>
          <cell r="J544" t="str">
            <v>Electric baseboard</v>
          </cell>
          <cell r="K544" t="str">
            <v>Electric baseboard</v>
          </cell>
          <cell r="L544">
            <v>6771.5927734375</v>
          </cell>
          <cell r="M544">
            <v>10869.7373046875</v>
          </cell>
          <cell r="N544">
            <v>12556.960999515908</v>
          </cell>
        </row>
        <row r="545">
          <cell r="A545">
            <v>13656</v>
          </cell>
          <cell r="B545">
            <v>1524.7619999999999</v>
          </cell>
          <cell r="C545" t="str">
            <v>WA</v>
          </cell>
          <cell r="D545" t="str">
            <v>King</v>
          </cell>
          <cell r="E545">
            <v>1</v>
          </cell>
          <cell r="F545">
            <v>1</v>
          </cell>
          <cell r="G545">
            <v>1621</v>
          </cell>
          <cell r="H545">
            <v>630.92190551757812</v>
          </cell>
          <cell r="I545">
            <v>5112</v>
          </cell>
          <cell r="J545" t="str">
            <v>Gas faf</v>
          </cell>
          <cell r="K545" t="str">
            <v xml:space="preserve">Wood fireplace AND Wood fireplace AND Electric pluginheater AND </v>
          </cell>
          <cell r="L545">
            <v>1034.7650146484375</v>
          </cell>
          <cell r="M545">
            <v>7757.55419921875</v>
          </cell>
          <cell r="N545">
            <v>7785.5640540775639</v>
          </cell>
        </row>
        <row r="546">
          <cell r="A546">
            <v>13672</v>
          </cell>
          <cell r="B546">
            <v>1188.027</v>
          </cell>
          <cell r="C546" t="str">
            <v>OR</v>
          </cell>
          <cell r="D546" t="str">
            <v>Lane</v>
          </cell>
          <cell r="E546">
            <v>1</v>
          </cell>
          <cell r="F546">
            <v>1</v>
          </cell>
          <cell r="G546">
            <v>2200</v>
          </cell>
          <cell r="H546">
            <v>1055.8099975585937</v>
          </cell>
          <cell r="I546">
            <v>5031</v>
          </cell>
          <cell r="J546" t="str">
            <v>Electric baseboard</v>
          </cell>
          <cell r="K546" t="str">
            <v xml:space="preserve">Electric baseboard AND Electric pluginheater AND </v>
          </cell>
          <cell r="L546">
            <v>10199.7412109375</v>
          </cell>
          <cell r="M546">
            <v>21092.203125</v>
          </cell>
          <cell r="N546">
            <v>21670.393849746441</v>
          </cell>
        </row>
        <row r="547">
          <cell r="A547">
            <v>13678</v>
          </cell>
          <cell r="B547">
            <v>2003.7159999999999</v>
          </cell>
          <cell r="C547" t="str">
            <v>WA</v>
          </cell>
          <cell r="D547" t="str">
            <v>Snohomish</v>
          </cell>
          <cell r="E547">
            <v>1</v>
          </cell>
          <cell r="F547">
            <v>1</v>
          </cell>
          <cell r="G547">
            <v>2784</v>
          </cell>
          <cell r="H547">
            <v>820.89009094238281</v>
          </cell>
          <cell r="I547">
            <v>7484</v>
          </cell>
          <cell r="J547" t="str">
            <v>Gas faf</v>
          </cell>
          <cell r="K547" t="str">
            <v/>
          </cell>
          <cell r="L547">
            <v>1108.84716796875</v>
          </cell>
          <cell r="M547">
            <v>7007.77783203125</v>
          </cell>
          <cell r="N547">
            <v>7034.2578474011607</v>
          </cell>
        </row>
        <row r="548">
          <cell r="A548">
            <v>13691</v>
          </cell>
          <cell r="B548">
            <v>6932.7380000000003</v>
          </cell>
          <cell r="C548" t="str">
            <v>OR</v>
          </cell>
          <cell r="D548" t="str">
            <v>Clackamas</v>
          </cell>
          <cell r="E548">
            <v>2</v>
          </cell>
          <cell r="F548">
            <v>1</v>
          </cell>
          <cell r="G548">
            <v>5059</v>
          </cell>
          <cell r="H548">
            <v>1151.8735046386719</v>
          </cell>
          <cell r="I548">
            <v>10107</v>
          </cell>
          <cell r="J548" t="str">
            <v>Gas faf</v>
          </cell>
          <cell r="K548" t="str">
            <v/>
          </cell>
          <cell r="L548">
            <v>5116.7490234375</v>
          </cell>
          <cell r="M548">
            <v>23256.322265625</v>
          </cell>
          <cell r="N548">
            <v>24698.463316380072</v>
          </cell>
        </row>
        <row r="549">
          <cell r="A549">
            <v>13713</v>
          </cell>
          <cell r="B549">
            <v>1150.8789999999999</v>
          </cell>
          <cell r="C549" t="str">
            <v>WA</v>
          </cell>
          <cell r="D549" t="str">
            <v>Cowlitz</v>
          </cell>
          <cell r="E549">
            <v>1</v>
          </cell>
          <cell r="F549">
            <v>1</v>
          </cell>
          <cell r="G549">
            <v>2768</v>
          </cell>
          <cell r="H549">
            <v>740.5761833190918</v>
          </cell>
          <cell r="I549">
            <v>6733</v>
          </cell>
          <cell r="J549" t="str">
            <v>Gas htstove</v>
          </cell>
          <cell r="K549" t="str">
            <v/>
          </cell>
          <cell r="L549">
            <v>8093.873046875</v>
          </cell>
          <cell r="M549">
            <v>20541.44140625</v>
          </cell>
          <cell r="N549">
            <v>21190.738255120559</v>
          </cell>
        </row>
        <row r="550">
          <cell r="A550">
            <v>13746</v>
          </cell>
          <cell r="B550">
            <v>1188.027</v>
          </cell>
          <cell r="C550" t="str">
            <v>OR</v>
          </cell>
          <cell r="D550" t="str">
            <v>Lane</v>
          </cell>
          <cell r="E550">
            <v>1</v>
          </cell>
          <cell r="F550">
            <v>1</v>
          </cell>
          <cell r="G550">
            <v>988</v>
          </cell>
          <cell r="H550">
            <v>338.16408538818359</v>
          </cell>
          <cell r="I550">
            <v>3024</v>
          </cell>
          <cell r="J550" t="str">
            <v>Electric baseboard</v>
          </cell>
          <cell r="K550" t="str">
            <v/>
          </cell>
          <cell r="L550">
            <v>7217.0576171875</v>
          </cell>
          <cell r="M550">
            <v>9649.1806640625</v>
          </cell>
          <cell r="N550">
            <v>10085.066666666666</v>
          </cell>
        </row>
        <row r="551">
          <cell r="A551">
            <v>13752</v>
          </cell>
          <cell r="B551">
            <v>2003.7159999999999</v>
          </cell>
          <cell r="C551" t="str">
            <v>WA</v>
          </cell>
          <cell r="D551" t="str">
            <v>Snohomish</v>
          </cell>
          <cell r="E551">
            <v>1</v>
          </cell>
          <cell r="F551">
            <v>1</v>
          </cell>
          <cell r="G551">
            <v>2620</v>
          </cell>
          <cell r="H551">
            <v>678.26149749755859</v>
          </cell>
          <cell r="I551">
            <v>6457</v>
          </cell>
          <cell r="J551" t="str">
            <v>Electric baseboard</v>
          </cell>
          <cell r="K551" t="str">
            <v>Wood htstove</v>
          </cell>
          <cell r="L551">
            <v>21117.341796875</v>
          </cell>
          <cell r="M551">
            <v>36602.515625</v>
          </cell>
          <cell r="N551">
            <v>37401.778084002683</v>
          </cell>
        </row>
        <row r="552">
          <cell r="A552">
            <v>13756</v>
          </cell>
          <cell r="B552">
            <v>1188.027</v>
          </cell>
          <cell r="C552" t="str">
            <v>OR</v>
          </cell>
          <cell r="D552" t="str">
            <v>Lane</v>
          </cell>
          <cell r="E552">
            <v>1</v>
          </cell>
          <cell r="F552">
            <v>1</v>
          </cell>
          <cell r="G552">
            <v>2726</v>
          </cell>
          <cell r="H552">
            <v>757.78500366210938</v>
          </cell>
          <cell r="I552">
            <v>5756</v>
          </cell>
          <cell r="J552" t="str">
            <v xml:space="preserve">Electric baseboard AND Electric dhp AND </v>
          </cell>
          <cell r="K552" t="str">
            <v xml:space="preserve">Gas htstove AND Wood htstove AND </v>
          </cell>
          <cell r="L552">
            <v>4235.9365234375</v>
          </cell>
          <cell r="M552">
            <v>8979.0224609375</v>
          </cell>
          <cell r="N552">
            <v>9104.5009735011736</v>
          </cell>
        </row>
        <row r="553">
          <cell r="A553">
            <v>13785</v>
          </cell>
          <cell r="B553">
            <v>1150.8789999999999</v>
          </cell>
          <cell r="C553" t="str">
            <v>WA</v>
          </cell>
          <cell r="D553" t="str">
            <v>Cowlitz</v>
          </cell>
          <cell r="E553">
            <v>1</v>
          </cell>
          <cell r="F553">
            <v>1</v>
          </cell>
          <cell r="G553">
            <v>2589</v>
          </cell>
          <cell r="H553">
            <v>996.94001007080078</v>
          </cell>
          <cell r="I553">
            <v>5663</v>
          </cell>
          <cell r="J553" t="str">
            <v>Electric heatpump</v>
          </cell>
          <cell r="K553" t="str">
            <v/>
          </cell>
          <cell r="L553">
            <v>459.3551025390625</v>
          </cell>
          <cell r="M553">
            <v>2071.9306640625</v>
          </cell>
          <cell r="N553">
            <v>2544.2200361612763</v>
          </cell>
        </row>
        <row r="554">
          <cell r="A554">
            <v>13803</v>
          </cell>
          <cell r="B554">
            <v>2003.7159999999999</v>
          </cell>
          <cell r="C554" t="str">
            <v>WA</v>
          </cell>
          <cell r="D554" t="str">
            <v>Snohomish</v>
          </cell>
          <cell r="E554">
            <v>1</v>
          </cell>
          <cell r="F554">
            <v>1</v>
          </cell>
          <cell r="G554">
            <v>1960</v>
          </cell>
          <cell r="H554">
            <v>559.78465270996094</v>
          </cell>
          <cell r="I554">
            <v>4260</v>
          </cell>
          <cell r="J554" t="str">
            <v>Electric pluginheater</v>
          </cell>
          <cell r="K554" t="str">
            <v xml:space="preserve">Electric baseboard AND Wood htstove AND </v>
          </cell>
          <cell r="L554">
            <v>12185.1787109375</v>
          </cell>
          <cell r="M554">
            <v>31826.017578125</v>
          </cell>
          <cell r="N554">
            <v>31679.637564094464</v>
          </cell>
        </row>
        <row r="555">
          <cell r="A555">
            <v>13817</v>
          </cell>
          <cell r="B555">
            <v>1188.027</v>
          </cell>
          <cell r="C555" t="str">
            <v>OR</v>
          </cell>
          <cell r="D555" t="str">
            <v>Lane</v>
          </cell>
          <cell r="E555">
            <v>1</v>
          </cell>
          <cell r="F555">
            <v>1</v>
          </cell>
          <cell r="G555">
            <v>2083</v>
          </cell>
          <cell r="H555">
            <v>592.02133178710937</v>
          </cell>
          <cell r="I555">
            <v>6208</v>
          </cell>
          <cell r="J555" t="str">
            <v>Electric heatpumpdualfuel</v>
          </cell>
          <cell r="K555" t="str">
            <v>Gas htstove</v>
          </cell>
          <cell r="L555">
            <v>3939.908447265625</v>
          </cell>
          <cell r="M555">
            <v>11192.9140625</v>
          </cell>
          <cell r="N555">
            <v>11297.273622882294</v>
          </cell>
        </row>
        <row r="556">
          <cell r="A556">
            <v>13829</v>
          </cell>
          <cell r="B556">
            <v>1464.694</v>
          </cell>
          <cell r="C556" t="str">
            <v>WA</v>
          </cell>
          <cell r="D556" t="str">
            <v>Pierce</v>
          </cell>
          <cell r="E556">
            <v>1</v>
          </cell>
          <cell r="F556">
            <v>1</v>
          </cell>
          <cell r="G556">
            <v>2480</v>
          </cell>
          <cell r="H556">
            <v>463.35002899169922</v>
          </cell>
          <cell r="I556">
            <v>4981</v>
          </cell>
          <cell r="J556" t="str">
            <v>Gas faf</v>
          </cell>
          <cell r="K556" t="str">
            <v/>
          </cell>
          <cell r="L556">
            <v>1019.3490600585937</v>
          </cell>
          <cell r="M556">
            <v>12669.8994140625</v>
          </cell>
          <cell r="N556">
            <v>13132.757620755065</v>
          </cell>
        </row>
        <row r="557">
          <cell r="A557">
            <v>13863</v>
          </cell>
          <cell r="B557">
            <v>1464.694</v>
          </cell>
          <cell r="C557" t="str">
            <v>WA</v>
          </cell>
          <cell r="D557" t="str">
            <v>Pierce</v>
          </cell>
          <cell r="E557">
            <v>1</v>
          </cell>
          <cell r="F557">
            <v>1</v>
          </cell>
          <cell r="G557">
            <v>1298</v>
          </cell>
          <cell r="H557">
            <v>869.79639434814453</v>
          </cell>
          <cell r="I557">
            <v>3560</v>
          </cell>
          <cell r="J557" t="str">
            <v>Oil faf</v>
          </cell>
          <cell r="K557" t="str">
            <v/>
          </cell>
          <cell r="L557">
            <v>4241.1552734375</v>
          </cell>
          <cell r="M557">
            <v>12944.62109375</v>
          </cell>
          <cell r="N557">
            <v>14371.331592870791</v>
          </cell>
        </row>
        <row r="558">
          <cell r="A558">
            <v>13867</v>
          </cell>
          <cell r="B558">
            <v>1464.694</v>
          </cell>
          <cell r="C558" t="str">
            <v>WA</v>
          </cell>
          <cell r="D558" t="str">
            <v>Pierce</v>
          </cell>
          <cell r="E558">
            <v>1</v>
          </cell>
          <cell r="F558">
            <v>1</v>
          </cell>
          <cell r="G558">
            <v>2619</v>
          </cell>
          <cell r="H558">
            <v>536.46195220947266</v>
          </cell>
          <cell r="I558">
            <v>7752</v>
          </cell>
          <cell r="J558" t="str">
            <v>Electric heatpump</v>
          </cell>
          <cell r="K558" t="str">
            <v/>
          </cell>
          <cell r="L558">
            <v>4802.337890625</v>
          </cell>
          <cell r="M558">
            <v>12604.986328125</v>
          </cell>
          <cell r="N558">
            <v>13864.051378313416</v>
          </cell>
        </row>
        <row r="559">
          <cell r="A559">
            <v>13871</v>
          </cell>
          <cell r="B559">
            <v>1150.8789999999999</v>
          </cell>
          <cell r="C559" t="str">
            <v>WA</v>
          </cell>
          <cell r="D559" t="str">
            <v>Cowlitz</v>
          </cell>
          <cell r="E559">
            <v>1</v>
          </cell>
          <cell r="F559">
            <v>1</v>
          </cell>
          <cell r="G559">
            <v>2272</v>
          </cell>
          <cell r="H559">
            <v>992.34900283813477</v>
          </cell>
          <cell r="I559">
            <v>6539</v>
          </cell>
          <cell r="J559" t="str">
            <v>Electric heatpump</v>
          </cell>
          <cell r="K559" t="str">
            <v>Other htstove</v>
          </cell>
          <cell r="L559">
            <v>6880.43603515625</v>
          </cell>
          <cell r="M559">
            <v>28842.1171875</v>
          </cell>
          <cell r="N559">
            <v>29524.698957185028</v>
          </cell>
        </row>
        <row r="560">
          <cell r="A560">
            <v>13880</v>
          </cell>
          <cell r="B560">
            <v>4956.4930000000004</v>
          </cell>
          <cell r="C560" t="str">
            <v>WA</v>
          </cell>
          <cell r="D560" t="str">
            <v>Thurston</v>
          </cell>
          <cell r="E560">
            <v>1</v>
          </cell>
          <cell r="F560">
            <v>1</v>
          </cell>
          <cell r="G560">
            <v>2848</v>
          </cell>
          <cell r="H560">
            <v>438.39065551757813</v>
          </cell>
          <cell r="I560">
            <v>6253</v>
          </cell>
          <cell r="J560" t="str">
            <v>Gas faf</v>
          </cell>
          <cell r="K560" t="str">
            <v>Electric pluginheater</v>
          </cell>
          <cell r="L560">
            <v>2889.574951171875</v>
          </cell>
          <cell r="M560">
            <v>6529.7841796875</v>
          </cell>
          <cell r="N560">
            <v>6978.1857901393323</v>
          </cell>
        </row>
        <row r="561">
          <cell r="A561">
            <v>13895</v>
          </cell>
          <cell r="B561">
            <v>1524.7619999999999</v>
          </cell>
          <cell r="C561" t="str">
            <v>WA</v>
          </cell>
          <cell r="D561" t="str">
            <v>King</v>
          </cell>
          <cell r="E561">
            <v>1</v>
          </cell>
          <cell r="F561">
            <v>1</v>
          </cell>
          <cell r="G561">
            <v>672</v>
          </cell>
          <cell r="H561">
            <v>0</v>
          </cell>
          <cell r="I561">
            <v>2382</v>
          </cell>
          <cell r="J561" t="str">
            <v>Gas htstove</v>
          </cell>
          <cell r="K561" t="str">
            <v xml:space="preserve">Electric baseboard AND Electric baseboard AND </v>
          </cell>
          <cell r="L561">
            <v>992.341796875</v>
          </cell>
          <cell r="M561">
            <v>4697.5625</v>
          </cell>
          <cell r="N561">
            <v>4827.8000867825231</v>
          </cell>
        </row>
        <row r="562">
          <cell r="A562">
            <v>13898</v>
          </cell>
          <cell r="B562">
            <v>1188.027</v>
          </cell>
          <cell r="C562" t="str">
            <v>OR</v>
          </cell>
          <cell r="D562" t="str">
            <v>Lane</v>
          </cell>
          <cell r="E562">
            <v>1</v>
          </cell>
          <cell r="F562">
            <v>1</v>
          </cell>
          <cell r="G562">
            <v>1964</v>
          </cell>
          <cell r="H562">
            <v>773.80208587646484</v>
          </cell>
          <cell r="I562">
            <v>4389</v>
          </cell>
          <cell r="J562" t="str">
            <v>Gas faf</v>
          </cell>
          <cell r="K562" t="str">
            <v/>
          </cell>
          <cell r="L562">
            <v>2169.001953125</v>
          </cell>
          <cell r="M562">
            <v>12986.8330078125</v>
          </cell>
          <cell r="N562">
            <v>13037.660394598877</v>
          </cell>
        </row>
        <row r="563">
          <cell r="A563">
            <v>13903</v>
          </cell>
          <cell r="B563">
            <v>6932.7380000000003</v>
          </cell>
          <cell r="C563" t="str">
            <v>OR</v>
          </cell>
          <cell r="D563" t="str">
            <v>Marion</v>
          </cell>
          <cell r="E563">
            <v>1</v>
          </cell>
          <cell r="F563">
            <v>1</v>
          </cell>
          <cell r="G563">
            <v>3734</v>
          </cell>
          <cell r="H563">
            <v>1186.0415115356445</v>
          </cell>
          <cell r="I563">
            <v>8963</v>
          </cell>
          <cell r="J563" t="str">
            <v>Gas faf</v>
          </cell>
          <cell r="K563" t="str">
            <v xml:space="preserve">Electric baseboard AND Wood htstove AND Electric pluginheater AND </v>
          </cell>
          <cell r="L563">
            <v>2432.458740234375</v>
          </cell>
          <cell r="M563">
            <v>12256.0068359375</v>
          </cell>
          <cell r="N563">
            <v>13030.460659414675</v>
          </cell>
        </row>
        <row r="564">
          <cell r="A564">
            <v>13912</v>
          </cell>
          <cell r="B564">
            <v>2003.7159999999999</v>
          </cell>
          <cell r="C564" t="str">
            <v>WA</v>
          </cell>
          <cell r="D564" t="str">
            <v>Snohomish</v>
          </cell>
          <cell r="E564">
            <v>1</v>
          </cell>
          <cell r="F564">
            <v>1</v>
          </cell>
          <cell r="G564">
            <v>1192</v>
          </cell>
          <cell r="H564">
            <v>418.43804168701172</v>
          </cell>
          <cell r="I564">
            <v>3872</v>
          </cell>
          <cell r="J564" t="str">
            <v xml:space="preserve">Electric baseboard AND Wood htstove AND </v>
          </cell>
          <cell r="K564" t="str">
            <v/>
          </cell>
          <cell r="L564">
            <v>931.53155517578125</v>
          </cell>
          <cell r="M564">
            <v>12343.677734375</v>
          </cell>
          <cell r="N564">
            <v>12733.296593267201</v>
          </cell>
        </row>
        <row r="565">
          <cell r="A565">
            <v>13948</v>
          </cell>
          <cell r="B565">
            <v>1524.7619999999999</v>
          </cell>
          <cell r="C565" t="str">
            <v>WA</v>
          </cell>
          <cell r="D565" t="str">
            <v>King</v>
          </cell>
          <cell r="E565">
            <v>1</v>
          </cell>
          <cell r="F565">
            <v>1</v>
          </cell>
          <cell r="G565">
            <v>2107</v>
          </cell>
          <cell r="H565">
            <v>535.80835723876953</v>
          </cell>
          <cell r="I565">
            <v>4736</v>
          </cell>
          <cell r="J565" t="str">
            <v>Gas faf</v>
          </cell>
          <cell r="K565" t="str">
            <v xml:space="preserve">Electric baseboard AND Electric baseboard AND Gas htstove AND </v>
          </cell>
          <cell r="L565">
            <v>1657.320068359375</v>
          </cell>
          <cell r="M565">
            <v>4557.2421875</v>
          </cell>
          <cell r="N565">
            <v>4564.6127313033103</v>
          </cell>
        </row>
        <row r="566">
          <cell r="A566">
            <v>13956</v>
          </cell>
          <cell r="B566">
            <v>1524.7619999999999</v>
          </cell>
          <cell r="C566" t="str">
            <v>WA</v>
          </cell>
          <cell r="D566" t="str">
            <v>King</v>
          </cell>
          <cell r="E566">
            <v>1</v>
          </cell>
          <cell r="F566">
            <v>1</v>
          </cell>
          <cell r="G566">
            <v>3254</v>
          </cell>
          <cell r="H566">
            <v>835.43335723876953</v>
          </cell>
          <cell r="I566">
            <v>6379</v>
          </cell>
          <cell r="J566" t="str">
            <v>Gas boiler</v>
          </cell>
          <cell r="K566" t="str">
            <v xml:space="preserve">Wood htstove AND Electric pluginheater AND </v>
          </cell>
          <cell r="L566">
            <v>732.3480224609375</v>
          </cell>
          <cell r="M566">
            <v>4754.0009765625</v>
          </cell>
          <cell r="N566">
            <v>4803.7955208183266</v>
          </cell>
        </row>
        <row r="567">
          <cell r="A567">
            <v>13970</v>
          </cell>
          <cell r="B567">
            <v>1524.7619999999999</v>
          </cell>
          <cell r="C567" t="str">
            <v>WA</v>
          </cell>
          <cell r="D567" t="str">
            <v>King</v>
          </cell>
          <cell r="E567">
            <v>1</v>
          </cell>
          <cell r="F567">
            <v>1</v>
          </cell>
          <cell r="G567">
            <v>2466</v>
          </cell>
          <cell r="H567">
            <v>1259.1340560913086</v>
          </cell>
          <cell r="I567">
            <v>3197</v>
          </cell>
          <cell r="J567" t="str">
            <v>Gas faf</v>
          </cell>
          <cell r="K567" t="str">
            <v xml:space="preserve">Electric baseboard AND Electric baseboard AND Wood fireplace AND </v>
          </cell>
          <cell r="L567">
            <v>3106.501953125</v>
          </cell>
          <cell r="M567">
            <v>6592.8046875</v>
          </cell>
          <cell r="N567">
            <v>6871.9595487812876</v>
          </cell>
        </row>
        <row r="568">
          <cell r="A568">
            <v>13974</v>
          </cell>
          <cell r="B568">
            <v>2003.7159999999999</v>
          </cell>
          <cell r="C568" t="str">
            <v>WA</v>
          </cell>
          <cell r="D568" t="str">
            <v>Snohomish</v>
          </cell>
          <cell r="E568">
            <v>1</v>
          </cell>
          <cell r="F568">
            <v>1</v>
          </cell>
          <cell r="G568">
            <v>1240</v>
          </cell>
          <cell r="H568">
            <v>427.51718139648437</v>
          </cell>
          <cell r="I568">
            <v>4195</v>
          </cell>
          <cell r="J568" t="str">
            <v>Gas faf</v>
          </cell>
          <cell r="K568" t="str">
            <v xml:space="preserve">Wood fireplace AND Electric pluginheater AND </v>
          </cell>
          <cell r="L568">
            <v>3997.398681640625</v>
          </cell>
          <cell r="M568">
            <v>12348.3046875</v>
          </cell>
          <cell r="N568">
            <v>12539.004731713874</v>
          </cell>
        </row>
        <row r="569">
          <cell r="A569">
            <v>13975</v>
          </cell>
          <cell r="B569">
            <v>4956.4930000000004</v>
          </cell>
          <cell r="C569" t="str">
            <v>WA</v>
          </cell>
          <cell r="D569" t="str">
            <v>Island</v>
          </cell>
          <cell r="E569">
            <v>1</v>
          </cell>
          <cell r="F569">
            <v>1</v>
          </cell>
          <cell r="G569">
            <v>1578</v>
          </cell>
          <cell r="H569">
            <v>311.85725402832031</v>
          </cell>
          <cell r="I569">
            <v>3675</v>
          </cell>
          <cell r="J569" t="str">
            <v>Gas faf</v>
          </cell>
          <cell r="K569" t="str">
            <v>Gas htstove</v>
          </cell>
          <cell r="L569">
            <v>1254.7919921875</v>
          </cell>
          <cell r="M569">
            <v>7876.7578125</v>
          </cell>
          <cell r="N569">
            <v>8433.1092449830885</v>
          </cell>
        </row>
        <row r="570">
          <cell r="A570">
            <v>14000</v>
          </cell>
          <cell r="B570">
            <v>1524.7619999999999</v>
          </cell>
          <cell r="C570" t="str">
            <v>WA</v>
          </cell>
          <cell r="D570" t="str">
            <v>King</v>
          </cell>
          <cell r="E570">
            <v>1</v>
          </cell>
          <cell r="F570">
            <v>1</v>
          </cell>
          <cell r="G570">
            <v>2268</v>
          </cell>
          <cell r="H570">
            <v>636.34000015258789</v>
          </cell>
          <cell r="I570">
            <v>4404</v>
          </cell>
          <cell r="J570" t="str">
            <v>Gas faf</v>
          </cell>
          <cell r="K570" t="str">
            <v xml:space="preserve">Electric baseboard AND Electric pluginheater AND </v>
          </cell>
          <cell r="L570">
            <v>1870.264892578125</v>
          </cell>
          <cell r="M570">
            <v>7102.779296875</v>
          </cell>
          <cell r="N570">
            <v>7196.4784742013717</v>
          </cell>
        </row>
        <row r="571">
          <cell r="A571">
            <v>14012</v>
          </cell>
          <cell r="B571">
            <v>2003.7159999999999</v>
          </cell>
          <cell r="C571" t="str">
            <v>WA</v>
          </cell>
          <cell r="D571" t="str">
            <v>Snohomish</v>
          </cell>
          <cell r="E571">
            <v>1</v>
          </cell>
          <cell r="F571">
            <v>1</v>
          </cell>
          <cell r="G571">
            <v>2580</v>
          </cell>
          <cell r="H571">
            <v>365.93765258789063</v>
          </cell>
          <cell r="I571">
            <v>5524</v>
          </cell>
          <cell r="J571" t="str">
            <v>Gas faf</v>
          </cell>
          <cell r="K571" t="str">
            <v xml:space="preserve">Gas htstove AND Electric pluginheater AND Electric pluginheater AND </v>
          </cell>
          <cell r="L571">
            <v>969.83648681640625</v>
          </cell>
          <cell r="M571">
            <v>4834.873046875</v>
          </cell>
          <cell r="N571">
            <v>5115.1230760424987</v>
          </cell>
        </row>
        <row r="572">
          <cell r="A572">
            <v>14015</v>
          </cell>
          <cell r="B572">
            <v>4956.4930000000004</v>
          </cell>
          <cell r="C572" t="str">
            <v>WA</v>
          </cell>
          <cell r="D572" t="str">
            <v>King</v>
          </cell>
          <cell r="E572">
            <v>1</v>
          </cell>
          <cell r="F572">
            <v>1</v>
          </cell>
          <cell r="G572">
            <v>2969</v>
          </cell>
          <cell r="H572">
            <v>525.68990325927734</v>
          </cell>
          <cell r="I572">
            <v>6561</v>
          </cell>
          <cell r="J572" t="str">
            <v>Gas faf</v>
          </cell>
          <cell r="K572" t="str">
            <v>Gas htstove</v>
          </cell>
          <cell r="L572">
            <v>741.74212646484375</v>
          </cell>
          <cell r="M572">
            <v>5397.11376953125</v>
          </cell>
          <cell r="N572">
            <v>5801.6220809021406</v>
          </cell>
        </row>
        <row r="573">
          <cell r="A573">
            <v>14017</v>
          </cell>
          <cell r="B573">
            <v>1188.027</v>
          </cell>
          <cell r="C573" t="str">
            <v>OR</v>
          </cell>
          <cell r="D573" t="str">
            <v>Lane</v>
          </cell>
          <cell r="E573">
            <v>1</v>
          </cell>
          <cell r="F573">
            <v>1</v>
          </cell>
          <cell r="G573">
            <v>1208</v>
          </cell>
          <cell r="H573">
            <v>364.43263244628906</v>
          </cell>
          <cell r="I573">
            <v>4132</v>
          </cell>
          <cell r="J573" t="str">
            <v>Wood htstove</v>
          </cell>
          <cell r="K573" t="str">
            <v>Electric baseboard</v>
          </cell>
          <cell r="L573">
            <v>5298.96826171875</v>
          </cell>
          <cell r="M573">
            <v>15733.4912109375</v>
          </cell>
          <cell r="N573">
            <v>15873.261004910783</v>
          </cell>
        </row>
        <row r="574">
          <cell r="A574">
            <v>14037</v>
          </cell>
          <cell r="B574">
            <v>1524.7619999999999</v>
          </cell>
          <cell r="C574" t="str">
            <v>WA</v>
          </cell>
          <cell r="D574" t="str">
            <v>King</v>
          </cell>
          <cell r="E574">
            <v>1</v>
          </cell>
          <cell r="F574">
            <v>1</v>
          </cell>
          <cell r="G574">
            <v>1424</v>
          </cell>
          <cell r="H574">
            <v>568.43196105957031</v>
          </cell>
          <cell r="I574">
            <v>3222</v>
          </cell>
          <cell r="J574" t="str">
            <v>Gas faf</v>
          </cell>
          <cell r="K574" t="str">
            <v xml:space="preserve">Electric baseboard AND Wood htstove AND </v>
          </cell>
          <cell r="L574">
            <v>1476.5859375</v>
          </cell>
          <cell r="M574">
            <v>7153.54443359375</v>
          </cell>
          <cell r="N574">
            <v>7546.6898142262962</v>
          </cell>
        </row>
        <row r="575">
          <cell r="A575">
            <v>14046</v>
          </cell>
          <cell r="B575">
            <v>1464.694</v>
          </cell>
          <cell r="C575" t="str">
            <v>WA</v>
          </cell>
          <cell r="D575" t="str">
            <v>Pierce</v>
          </cell>
          <cell r="E575">
            <v>1</v>
          </cell>
          <cell r="F575">
            <v>1</v>
          </cell>
          <cell r="G575">
            <v>1564</v>
          </cell>
          <cell r="H575">
            <v>637.63348388671875</v>
          </cell>
          <cell r="I575">
            <v>4644</v>
          </cell>
          <cell r="J575" t="str">
            <v>Electric pluginheater</v>
          </cell>
          <cell r="K575" t="str">
            <v>Electric heatpump</v>
          </cell>
          <cell r="L575">
            <v>1380.6319580078125</v>
          </cell>
          <cell r="M575">
            <v>3291.091552734375</v>
          </cell>
          <cell r="N575">
            <v>3641.3585895671413</v>
          </cell>
        </row>
        <row r="576">
          <cell r="A576">
            <v>14051</v>
          </cell>
          <cell r="B576">
            <v>1188.027</v>
          </cell>
          <cell r="C576" t="str">
            <v>OR</v>
          </cell>
          <cell r="D576" t="str">
            <v>Lane</v>
          </cell>
          <cell r="E576">
            <v>1</v>
          </cell>
          <cell r="F576">
            <v>1</v>
          </cell>
          <cell r="G576">
            <v>1344</v>
          </cell>
          <cell r="H576">
            <v>462.86209106445312</v>
          </cell>
          <cell r="I576">
            <v>4514</v>
          </cell>
          <cell r="J576" t="str">
            <v>Electric baseboard</v>
          </cell>
          <cell r="K576" t="str">
            <v>Wood htstove</v>
          </cell>
          <cell r="L576">
            <v>7104.96923828125</v>
          </cell>
          <cell r="M576">
            <v>11934.21875</v>
          </cell>
          <cell r="N576">
            <v>12087.918223644398</v>
          </cell>
        </row>
        <row r="577">
          <cell r="A577">
            <v>14052</v>
          </cell>
          <cell r="B577">
            <v>1188.027</v>
          </cell>
          <cell r="C577" t="str">
            <v>OR</v>
          </cell>
          <cell r="D577" t="str">
            <v>Lane</v>
          </cell>
          <cell r="E577">
            <v>1</v>
          </cell>
          <cell r="F577">
            <v>1</v>
          </cell>
          <cell r="G577">
            <v>1978</v>
          </cell>
          <cell r="H577">
            <v>509.23847198486328</v>
          </cell>
          <cell r="I577">
            <v>5749</v>
          </cell>
          <cell r="J577" t="str">
            <v>Electric heatpump</v>
          </cell>
          <cell r="K577" t="str">
            <v/>
          </cell>
          <cell r="L577">
            <v>5339.6484375</v>
          </cell>
          <cell r="M577">
            <v>20913.83203125</v>
          </cell>
          <cell r="N577">
            <v>22405.297778881668</v>
          </cell>
        </row>
        <row r="578">
          <cell r="A578">
            <v>14073</v>
          </cell>
          <cell r="B578">
            <v>2003.7159999999999</v>
          </cell>
          <cell r="C578" t="str">
            <v>WA</v>
          </cell>
          <cell r="D578" t="str">
            <v>Snohomish</v>
          </cell>
          <cell r="E578">
            <v>1</v>
          </cell>
          <cell r="F578">
            <v>1</v>
          </cell>
          <cell r="G578">
            <v>2936</v>
          </cell>
          <cell r="H578">
            <v>965.58001708984375</v>
          </cell>
          <cell r="I578">
            <v>6633</v>
          </cell>
          <cell r="J578" t="str">
            <v>Gas faf</v>
          </cell>
          <cell r="K578" t="str">
            <v xml:space="preserve">Wood fireplace AND Wood fireplace AND Wood htstove AND Electric pluginheater AND </v>
          </cell>
          <cell r="L578">
            <v>1884.736328125</v>
          </cell>
          <cell r="M578">
            <v>10977.78125</v>
          </cell>
          <cell r="N578">
            <v>11487.775077425225</v>
          </cell>
        </row>
        <row r="579">
          <cell r="A579">
            <v>14078</v>
          </cell>
          <cell r="B579">
            <v>1150.8789999999999</v>
          </cell>
          <cell r="C579" t="str">
            <v>WA</v>
          </cell>
          <cell r="D579" t="str">
            <v>Cowlitz</v>
          </cell>
          <cell r="E579">
            <v>1</v>
          </cell>
          <cell r="F579">
            <v>1</v>
          </cell>
          <cell r="G579">
            <v>3584</v>
          </cell>
          <cell r="H579">
            <v>2076.5662002563477</v>
          </cell>
          <cell r="I579">
            <v>6251</v>
          </cell>
          <cell r="J579" t="str">
            <v>Electric baseboard</v>
          </cell>
          <cell r="K579" t="str">
            <v/>
          </cell>
          <cell r="L579">
            <v>22226.443359375</v>
          </cell>
          <cell r="M579">
            <v>29833.4921875</v>
          </cell>
          <cell r="N579">
            <v>31993.470150950157</v>
          </cell>
        </row>
        <row r="580">
          <cell r="A580">
            <v>14102</v>
          </cell>
          <cell r="B580">
            <v>4956.4930000000004</v>
          </cell>
          <cell r="C580" t="str">
            <v>WA</v>
          </cell>
          <cell r="D580" t="str">
            <v>Pierce</v>
          </cell>
          <cell r="E580">
            <v>1</v>
          </cell>
          <cell r="F580">
            <v>1</v>
          </cell>
          <cell r="G580">
            <v>2722</v>
          </cell>
          <cell r="H580">
            <v>484.17095565795898</v>
          </cell>
          <cell r="I580">
            <v>7776</v>
          </cell>
          <cell r="J580" t="str">
            <v>Gas faf</v>
          </cell>
          <cell r="K580" t="str">
            <v/>
          </cell>
          <cell r="L580">
            <v>850.15521240234375</v>
          </cell>
          <cell r="M580">
            <v>12010.130859375</v>
          </cell>
          <cell r="N580">
            <v>12811.108736906877</v>
          </cell>
        </row>
        <row r="581">
          <cell r="A581">
            <v>14117</v>
          </cell>
          <cell r="B581">
            <v>1150.8789999999999</v>
          </cell>
          <cell r="C581" t="str">
            <v>WA</v>
          </cell>
          <cell r="D581" t="str">
            <v>Cowlitz</v>
          </cell>
          <cell r="E581">
            <v>1</v>
          </cell>
          <cell r="F581">
            <v>1</v>
          </cell>
          <cell r="G581">
            <v>906</v>
          </cell>
          <cell r="H581">
            <v>581.01023864746094</v>
          </cell>
          <cell r="I581">
            <v>3042</v>
          </cell>
          <cell r="J581" t="str">
            <v>Electric baseboard</v>
          </cell>
          <cell r="K581" t="str">
            <v/>
          </cell>
          <cell r="L581">
            <v>4951.5185546875</v>
          </cell>
          <cell r="M581">
            <v>13311.2724609375</v>
          </cell>
          <cell r="N581">
            <v>13682.92938893801</v>
          </cell>
        </row>
        <row r="582">
          <cell r="A582">
            <v>14122</v>
          </cell>
          <cell r="B582">
            <v>1464.694</v>
          </cell>
          <cell r="C582" t="str">
            <v>WA</v>
          </cell>
          <cell r="D582" t="str">
            <v>Pierce</v>
          </cell>
          <cell r="E582">
            <v>1</v>
          </cell>
          <cell r="F582">
            <v>1</v>
          </cell>
          <cell r="G582">
            <v>2288</v>
          </cell>
          <cell r="H582">
            <v>1269.5154571533203</v>
          </cell>
          <cell r="I582">
            <v>5326</v>
          </cell>
          <cell r="J582" t="str">
            <v>Oil boiler</v>
          </cell>
          <cell r="K582" t="str">
            <v>Wood htstove</v>
          </cell>
          <cell r="L582">
            <v>6245.859375</v>
          </cell>
          <cell r="M582">
            <v>18300.02734375</v>
          </cell>
          <cell r="N582">
            <v>19054.210210979603</v>
          </cell>
        </row>
        <row r="583">
          <cell r="A583">
            <v>14129</v>
          </cell>
          <cell r="B583">
            <v>1188.027</v>
          </cell>
          <cell r="C583" t="str">
            <v>OR</v>
          </cell>
          <cell r="D583" t="str">
            <v>Lane</v>
          </cell>
          <cell r="E583">
            <v>1</v>
          </cell>
          <cell r="F583">
            <v>1</v>
          </cell>
          <cell r="G583">
            <v>780</v>
          </cell>
          <cell r="H583">
            <v>521.01327896118164</v>
          </cell>
          <cell r="I583">
            <v>2357</v>
          </cell>
          <cell r="J583" t="str">
            <v>Electric baseboard</v>
          </cell>
          <cell r="K583" t="str">
            <v/>
          </cell>
          <cell r="L583">
            <v>3694.73291015625</v>
          </cell>
          <cell r="M583">
            <v>14965.779296875</v>
          </cell>
          <cell r="N583">
            <v>15427.373144294836</v>
          </cell>
        </row>
        <row r="584">
          <cell r="A584">
            <v>14140</v>
          </cell>
          <cell r="B584">
            <v>2003.7159999999999</v>
          </cell>
          <cell r="C584" t="str">
            <v>WA</v>
          </cell>
          <cell r="D584" t="str">
            <v>Snohomish</v>
          </cell>
          <cell r="E584">
            <v>1</v>
          </cell>
          <cell r="F584">
            <v>1</v>
          </cell>
          <cell r="G584">
            <v>2907</v>
          </cell>
          <cell r="H584">
            <v>478.63999176025391</v>
          </cell>
          <cell r="I584">
            <v>4989</v>
          </cell>
          <cell r="J584" t="str">
            <v>Electric baseboard</v>
          </cell>
          <cell r="K584" t="str">
            <v>Electric pluginheater</v>
          </cell>
          <cell r="L584">
            <v>45252.4765625</v>
          </cell>
          <cell r="M584">
            <v>52943.83203125</v>
          </cell>
          <cell r="N584">
            <v>52492.411440141521</v>
          </cell>
        </row>
        <row r="585">
          <cell r="A585">
            <v>14143</v>
          </cell>
          <cell r="B585">
            <v>1464.694</v>
          </cell>
          <cell r="C585" t="str">
            <v>WA</v>
          </cell>
          <cell r="D585" t="str">
            <v>Pierce</v>
          </cell>
          <cell r="E585">
            <v>1</v>
          </cell>
          <cell r="F585">
            <v>1</v>
          </cell>
          <cell r="G585">
            <v>1152</v>
          </cell>
          <cell r="H585">
            <v>380.57363128662109</v>
          </cell>
          <cell r="I585">
            <v>3905</v>
          </cell>
          <cell r="J585" t="str">
            <v>Wood htstove</v>
          </cell>
          <cell r="K585" t="str">
            <v xml:space="preserve">Electric baseboard AND Electric baseboard AND </v>
          </cell>
          <cell r="L585">
            <v>407.31332397460937</v>
          </cell>
          <cell r="M585">
            <v>11982.2744140625</v>
          </cell>
          <cell r="N585">
            <v>12038.006640659436</v>
          </cell>
        </row>
        <row r="586">
          <cell r="A586">
            <v>14150</v>
          </cell>
          <cell r="B586">
            <v>6932.7380000000003</v>
          </cell>
          <cell r="C586" t="str">
            <v>OR</v>
          </cell>
          <cell r="D586" t="str">
            <v>Marion</v>
          </cell>
          <cell r="E586">
            <v>1</v>
          </cell>
          <cell r="F586">
            <v>1</v>
          </cell>
          <cell r="G586">
            <v>998</v>
          </cell>
          <cell r="H586">
            <v>358.07607269287109</v>
          </cell>
          <cell r="I586">
            <v>3296</v>
          </cell>
          <cell r="J586" t="str">
            <v>Gas faf</v>
          </cell>
          <cell r="K586" t="str">
            <v/>
          </cell>
          <cell r="L586">
            <v>239.4453125</v>
          </cell>
          <cell r="M586">
            <v>5935.19482421875</v>
          </cell>
          <cell r="N586">
            <v>6046.8254890446997</v>
          </cell>
        </row>
        <row r="587">
          <cell r="A587">
            <v>14153</v>
          </cell>
          <cell r="B587">
            <v>6932.7380000000003</v>
          </cell>
          <cell r="C587" t="str">
            <v>OR</v>
          </cell>
          <cell r="D587" t="str">
            <v>Multnomah</v>
          </cell>
          <cell r="E587">
            <v>2</v>
          </cell>
          <cell r="F587">
            <v>1</v>
          </cell>
          <cell r="G587">
            <v>1519</v>
          </cell>
          <cell r="H587">
            <v>482.75466156005859</v>
          </cell>
          <cell r="I587">
            <v>4010</v>
          </cell>
          <cell r="J587" t="str">
            <v>Gas faf</v>
          </cell>
          <cell r="K587" t="str">
            <v/>
          </cell>
          <cell r="L587">
            <v>817.302978515625</v>
          </cell>
          <cell r="M587">
            <v>7816.712890625</v>
          </cell>
          <cell r="N587">
            <v>7839.2129168254705</v>
          </cell>
        </row>
        <row r="588">
          <cell r="A588">
            <v>14162</v>
          </cell>
          <cell r="B588">
            <v>1464.694</v>
          </cell>
          <cell r="C588" t="str">
            <v>WA</v>
          </cell>
          <cell r="D588" t="str">
            <v>Pierce</v>
          </cell>
          <cell r="E588">
            <v>1</v>
          </cell>
          <cell r="F588">
            <v>1</v>
          </cell>
          <cell r="G588">
            <v>2600</v>
          </cell>
          <cell r="H588">
            <v>0</v>
          </cell>
          <cell r="I588">
            <v>6108</v>
          </cell>
          <cell r="J588" t="str">
            <v>Electric heatpump</v>
          </cell>
          <cell r="K588" t="str">
            <v>Wood fireplace</v>
          </cell>
          <cell r="L588">
            <v>8586.2626953125</v>
          </cell>
          <cell r="M588">
            <v>16516.84765625</v>
          </cell>
          <cell r="N588">
            <v>18661.963041178864</v>
          </cell>
        </row>
        <row r="589">
          <cell r="A589">
            <v>14174</v>
          </cell>
          <cell r="B589">
            <v>6932.7380000000003</v>
          </cell>
          <cell r="C589" t="str">
            <v>OR</v>
          </cell>
          <cell r="D589" t="str">
            <v>Washington</v>
          </cell>
          <cell r="E589">
            <v>1</v>
          </cell>
          <cell r="F589">
            <v>1</v>
          </cell>
          <cell r="G589">
            <v>2054</v>
          </cell>
          <cell r="H589">
            <v>718.21000099182129</v>
          </cell>
          <cell r="I589">
            <v>4473</v>
          </cell>
          <cell r="J589" t="str">
            <v>Electric heatpumpdualfuel</v>
          </cell>
          <cell r="K589" t="str">
            <v xml:space="preserve">Electric baseboard AND Wood fireplace AND Wood fireplace AND </v>
          </cell>
          <cell r="L589">
            <v>2610.628173828125</v>
          </cell>
          <cell r="M589">
            <v>16300.5537109375</v>
          </cell>
          <cell r="N589">
            <v>16569.7505710281</v>
          </cell>
        </row>
        <row r="590">
          <cell r="A590">
            <v>14181</v>
          </cell>
          <cell r="B590">
            <v>1524.7619999999999</v>
          </cell>
          <cell r="C590" t="str">
            <v>WA</v>
          </cell>
          <cell r="D590" t="str">
            <v>King</v>
          </cell>
          <cell r="E590">
            <v>1</v>
          </cell>
          <cell r="F590">
            <v>1</v>
          </cell>
          <cell r="G590">
            <v>2052</v>
          </cell>
          <cell r="H590">
            <v>880.79997253417969</v>
          </cell>
          <cell r="I590">
            <v>3818</v>
          </cell>
          <cell r="J590" t="str">
            <v>Gas faf</v>
          </cell>
          <cell r="K590" t="str">
            <v xml:space="preserve">Wood fireplace AND Electric pluginheater AND </v>
          </cell>
          <cell r="L590">
            <v>1281.2557373046875</v>
          </cell>
          <cell r="M590">
            <v>5668.30859375</v>
          </cell>
          <cell r="N590">
            <v>5698.7788172031323</v>
          </cell>
        </row>
        <row r="591">
          <cell r="A591">
            <v>14210</v>
          </cell>
          <cell r="B591">
            <v>1464.694</v>
          </cell>
          <cell r="C591" t="str">
            <v>WA</v>
          </cell>
          <cell r="D591" t="str">
            <v>Pierce</v>
          </cell>
          <cell r="E591">
            <v>1</v>
          </cell>
          <cell r="F591">
            <v>1</v>
          </cell>
          <cell r="G591">
            <v>2124</v>
          </cell>
          <cell r="H591">
            <v>1084.9699592590332</v>
          </cell>
          <cell r="I591">
            <v>3834</v>
          </cell>
          <cell r="J591" t="str">
            <v>Gas faf</v>
          </cell>
          <cell r="K591" t="str">
            <v/>
          </cell>
          <cell r="L591">
            <v>1178.4154052734375</v>
          </cell>
          <cell r="M591">
            <v>2986.1865234375</v>
          </cell>
          <cell r="N591">
            <v>3326.7556831991133</v>
          </cell>
        </row>
        <row r="592">
          <cell r="A592">
            <v>14211</v>
          </cell>
          <cell r="B592">
            <v>1524.7619999999999</v>
          </cell>
          <cell r="C592" t="str">
            <v>WA</v>
          </cell>
          <cell r="D592" t="str">
            <v>King</v>
          </cell>
          <cell r="E592">
            <v>1</v>
          </cell>
          <cell r="F592">
            <v>1</v>
          </cell>
          <cell r="G592">
            <v>2669</v>
          </cell>
          <cell r="H592">
            <v>1185.0600051879883</v>
          </cell>
          <cell r="I592">
            <v>4337</v>
          </cell>
          <cell r="J592" t="str">
            <v>Gas faf</v>
          </cell>
          <cell r="K592" t="str">
            <v>Electric pluginheater</v>
          </cell>
          <cell r="L592">
            <v>2924.961669921875</v>
          </cell>
          <cell r="M592">
            <v>9447.916015625</v>
          </cell>
          <cell r="N592">
            <v>9510.075971122229</v>
          </cell>
        </row>
        <row r="593">
          <cell r="A593">
            <v>14222</v>
          </cell>
          <cell r="B593">
            <v>1524.7619999999999</v>
          </cell>
          <cell r="C593" t="str">
            <v>WA</v>
          </cell>
          <cell r="D593" t="str">
            <v>King</v>
          </cell>
          <cell r="E593">
            <v>1</v>
          </cell>
          <cell r="F593">
            <v>1</v>
          </cell>
          <cell r="G593">
            <v>2520</v>
          </cell>
          <cell r="H593">
            <v>648.27999877929687</v>
          </cell>
          <cell r="I593">
            <v>5646</v>
          </cell>
          <cell r="J593" t="str">
            <v>Gas faf</v>
          </cell>
          <cell r="K593" t="str">
            <v xml:space="preserve">Electric baseboard AND Wood fireplace AND Wood fireplace AND </v>
          </cell>
          <cell r="L593">
            <v>249.80006408691406</v>
          </cell>
          <cell r="M593">
            <v>5213.67529296875</v>
          </cell>
          <cell r="N593">
            <v>5295.0905490482182</v>
          </cell>
        </row>
        <row r="594">
          <cell r="A594">
            <v>14264</v>
          </cell>
          <cell r="B594">
            <v>4956.4930000000004</v>
          </cell>
          <cell r="C594" t="str">
            <v>WA</v>
          </cell>
          <cell r="D594" t="str">
            <v>King</v>
          </cell>
          <cell r="E594">
            <v>1</v>
          </cell>
          <cell r="F594">
            <v>1</v>
          </cell>
          <cell r="G594">
            <v>1960</v>
          </cell>
          <cell r="H594">
            <v>703.31999206542969</v>
          </cell>
          <cell r="I594">
            <v>4358</v>
          </cell>
          <cell r="J594" t="str">
            <v>Gas faf</v>
          </cell>
          <cell r="K594" t="str">
            <v xml:space="preserve">Wood fireplace AND Wood fireplace AND </v>
          </cell>
          <cell r="L594">
            <v>765.7554931640625</v>
          </cell>
          <cell r="M594">
            <v>6276.1943359375</v>
          </cell>
          <cell r="N594">
            <v>6313.1111513138558</v>
          </cell>
        </row>
        <row r="595">
          <cell r="A595">
            <v>14273</v>
          </cell>
          <cell r="B595">
            <v>4956.4930000000004</v>
          </cell>
          <cell r="C595" t="str">
            <v>WA</v>
          </cell>
          <cell r="D595" t="str">
            <v>King</v>
          </cell>
          <cell r="E595">
            <v>1</v>
          </cell>
          <cell r="F595">
            <v>1</v>
          </cell>
          <cell r="G595">
            <v>1894</v>
          </cell>
          <cell r="H595">
            <v>385.97998809814453</v>
          </cell>
          <cell r="I595">
            <v>3491</v>
          </cell>
          <cell r="J595" t="str">
            <v>Gas faf</v>
          </cell>
          <cell r="K595" t="str">
            <v/>
          </cell>
          <cell r="L595">
            <v>440.03103637695312</v>
          </cell>
          <cell r="M595">
            <v>6189.578125</v>
          </cell>
          <cell r="N595">
            <v>6429.1839235616289</v>
          </cell>
        </row>
        <row r="596">
          <cell r="A596">
            <v>14277</v>
          </cell>
          <cell r="B596">
            <v>4956.4930000000004</v>
          </cell>
          <cell r="C596" t="str">
            <v>WA</v>
          </cell>
          <cell r="D596" t="str">
            <v>King</v>
          </cell>
          <cell r="E596">
            <v>1</v>
          </cell>
          <cell r="F596">
            <v>1</v>
          </cell>
          <cell r="G596">
            <v>1751</v>
          </cell>
          <cell r="H596">
            <v>450.28271484375</v>
          </cell>
          <cell r="I596">
            <v>4318</v>
          </cell>
          <cell r="J596" t="str">
            <v>Gas faf</v>
          </cell>
          <cell r="K596" t="str">
            <v xml:space="preserve">Electric baseboard AND Electric pluginheater AND </v>
          </cell>
          <cell r="L596">
            <v>1509.255859375</v>
          </cell>
          <cell r="M596">
            <v>7058.50634765625</v>
          </cell>
          <cell r="N596">
            <v>7129.3346334010885</v>
          </cell>
        </row>
        <row r="597">
          <cell r="A597">
            <v>14284</v>
          </cell>
          <cell r="B597">
            <v>1524.7619999999999</v>
          </cell>
          <cell r="C597" t="str">
            <v>WA</v>
          </cell>
          <cell r="D597" t="str">
            <v>King</v>
          </cell>
          <cell r="E597">
            <v>1</v>
          </cell>
          <cell r="F597">
            <v>1</v>
          </cell>
          <cell r="G597">
            <v>3063</v>
          </cell>
          <cell r="H597">
            <v>927.71998596191406</v>
          </cell>
          <cell r="I597">
            <v>3983</v>
          </cell>
          <cell r="J597" t="str">
            <v>Gas faf</v>
          </cell>
          <cell r="K597" t="str">
            <v/>
          </cell>
          <cell r="L597">
            <v>2360.6162109375</v>
          </cell>
          <cell r="M597">
            <v>8333.998046875</v>
          </cell>
          <cell r="N597">
            <v>8388.7045312403734</v>
          </cell>
        </row>
        <row r="598">
          <cell r="A598">
            <v>14285</v>
          </cell>
          <cell r="B598">
            <v>1524.7619999999999</v>
          </cell>
          <cell r="C598" t="str">
            <v>WA</v>
          </cell>
          <cell r="D598" t="str">
            <v>King</v>
          </cell>
          <cell r="E598">
            <v>1</v>
          </cell>
          <cell r="F598">
            <v>1</v>
          </cell>
          <cell r="G598">
            <v>2356</v>
          </cell>
          <cell r="H598">
            <v>717.64622497558594</v>
          </cell>
          <cell r="I598">
            <v>5667</v>
          </cell>
          <cell r="J598" t="str">
            <v>Electric faf</v>
          </cell>
          <cell r="K598" t="str">
            <v xml:space="preserve">Wood fireplace AND Electric pluginheater AND </v>
          </cell>
          <cell r="L598">
            <v>15862.5390625</v>
          </cell>
          <cell r="M598">
            <v>22567.705078125</v>
          </cell>
          <cell r="N598">
            <v>23073.522213887009</v>
          </cell>
        </row>
        <row r="599">
          <cell r="A599">
            <v>14300</v>
          </cell>
          <cell r="B599">
            <v>4956.4930000000004</v>
          </cell>
          <cell r="C599" t="str">
            <v>WA</v>
          </cell>
          <cell r="D599" t="str">
            <v>Whatcom</v>
          </cell>
          <cell r="E599">
            <v>1</v>
          </cell>
          <cell r="F599">
            <v>1</v>
          </cell>
          <cell r="G599">
            <v>1240</v>
          </cell>
          <cell r="H599">
            <v>372.04187393188477</v>
          </cell>
          <cell r="I599">
            <v>4015</v>
          </cell>
          <cell r="J599" t="str">
            <v>Electric baseboard</v>
          </cell>
          <cell r="K599" t="str">
            <v xml:space="preserve">Electric baseboard AND Electric pluginheater AND </v>
          </cell>
          <cell r="L599">
            <v>13427.978515625</v>
          </cell>
          <cell r="M599">
            <v>17474.21484375</v>
          </cell>
          <cell r="N599">
            <v>17252.335752398973</v>
          </cell>
        </row>
        <row r="600">
          <cell r="A600">
            <v>14329</v>
          </cell>
          <cell r="B600">
            <v>6932.7380000000003</v>
          </cell>
          <cell r="C600" t="str">
            <v>OR</v>
          </cell>
          <cell r="D600" t="str">
            <v>Washington</v>
          </cell>
          <cell r="E600">
            <v>1</v>
          </cell>
          <cell r="F600">
            <v>1</v>
          </cell>
          <cell r="G600">
            <v>1953</v>
          </cell>
          <cell r="H600">
            <v>408.26300048828125</v>
          </cell>
          <cell r="I600">
            <v>5915</v>
          </cell>
          <cell r="J600" t="str">
            <v>Gas faf</v>
          </cell>
          <cell r="K600" t="str">
            <v/>
          </cell>
          <cell r="L600">
            <v>745.27484130859375</v>
          </cell>
          <cell r="M600">
            <v>12224.2275390625</v>
          </cell>
          <cell r="N600">
            <v>12533.574209680226</v>
          </cell>
        </row>
        <row r="601">
          <cell r="A601">
            <v>14331</v>
          </cell>
          <cell r="B601">
            <v>6932.7380000000003</v>
          </cell>
          <cell r="C601" t="str">
            <v>OR</v>
          </cell>
          <cell r="D601" t="str">
            <v>Yamhill</v>
          </cell>
          <cell r="E601">
            <v>1</v>
          </cell>
          <cell r="F601">
            <v>1</v>
          </cell>
          <cell r="G601">
            <v>1892</v>
          </cell>
          <cell r="H601">
            <v>487.933349609375</v>
          </cell>
          <cell r="I601">
            <v>5657</v>
          </cell>
          <cell r="J601" t="str">
            <v>Electric heatpump</v>
          </cell>
          <cell r="K601" t="str">
            <v xml:space="preserve">Electric baseboard AND Wood fireplace AND Electric pluginheater AND </v>
          </cell>
          <cell r="L601">
            <v>4285.35693359375</v>
          </cell>
          <cell r="M601">
            <v>15364.3125</v>
          </cell>
          <cell r="N601">
            <v>16269.454654193216</v>
          </cell>
        </row>
        <row r="602">
          <cell r="A602">
            <v>14423</v>
          </cell>
          <cell r="B602">
            <v>4956.4930000000004</v>
          </cell>
          <cell r="C602" t="str">
            <v>WA</v>
          </cell>
          <cell r="D602" t="str">
            <v>Island</v>
          </cell>
          <cell r="E602">
            <v>1</v>
          </cell>
          <cell r="F602">
            <v>1</v>
          </cell>
          <cell r="G602">
            <v>1265</v>
          </cell>
          <cell r="H602">
            <v>197.29201221466064</v>
          </cell>
          <cell r="I602">
            <v>2578</v>
          </cell>
          <cell r="J602" t="str">
            <v>Gas faf</v>
          </cell>
          <cell r="K602" t="str">
            <v>Electric pluginheater</v>
          </cell>
          <cell r="L602">
            <v>917.00238037109375</v>
          </cell>
          <cell r="M602">
            <v>4964.26953125</v>
          </cell>
          <cell r="N602">
            <v>5291.5167750492001</v>
          </cell>
        </row>
        <row r="603">
          <cell r="A603">
            <v>14457</v>
          </cell>
          <cell r="B603">
            <v>1150.8789999999999</v>
          </cell>
          <cell r="C603" t="str">
            <v>WA</v>
          </cell>
          <cell r="D603" t="str">
            <v>Cowlitz</v>
          </cell>
          <cell r="E603">
            <v>1</v>
          </cell>
          <cell r="F603">
            <v>1</v>
          </cell>
          <cell r="G603">
            <v>1521</v>
          </cell>
          <cell r="H603">
            <v>282.49872207641602</v>
          </cell>
          <cell r="I603">
            <v>4711</v>
          </cell>
          <cell r="J603" t="str">
            <v>Electric baseboard</v>
          </cell>
          <cell r="K603" t="str">
            <v/>
          </cell>
          <cell r="L603">
            <v>14890.814453125</v>
          </cell>
          <cell r="M603">
            <v>25791.486328125</v>
          </cell>
          <cell r="N603">
            <v>27038.836007443002</v>
          </cell>
        </row>
        <row r="604">
          <cell r="A604">
            <v>14508</v>
          </cell>
          <cell r="B604">
            <v>4956.4930000000004</v>
          </cell>
          <cell r="C604" t="str">
            <v>WA</v>
          </cell>
          <cell r="D604" t="str">
            <v>Pierce</v>
          </cell>
          <cell r="E604">
            <v>1</v>
          </cell>
          <cell r="F604">
            <v>1</v>
          </cell>
          <cell r="G604">
            <v>3507</v>
          </cell>
          <cell r="H604">
            <v>883.76497268676758</v>
          </cell>
          <cell r="I604">
            <v>6733</v>
          </cell>
          <cell r="J604" t="str">
            <v>Electric heatpump</v>
          </cell>
          <cell r="K604" t="str">
            <v xml:space="preserve">Wood fireplace AND Wood fireplace AND Wood fireplace AND Electric pluginheater AND </v>
          </cell>
          <cell r="L604">
            <v>4787.345703125</v>
          </cell>
          <cell r="M604">
            <v>17259.39453125</v>
          </cell>
          <cell r="N604">
            <v>17840.762380755048</v>
          </cell>
        </row>
        <row r="605">
          <cell r="A605">
            <v>14542</v>
          </cell>
          <cell r="B605">
            <v>1188.027</v>
          </cell>
          <cell r="C605" t="str">
            <v>OR</v>
          </cell>
          <cell r="D605" t="str">
            <v>Lane</v>
          </cell>
          <cell r="E605">
            <v>1</v>
          </cell>
          <cell r="F605">
            <v>1</v>
          </cell>
          <cell r="G605">
            <v>3440</v>
          </cell>
          <cell r="H605">
            <v>954.38094329833984</v>
          </cell>
          <cell r="I605">
            <v>7274</v>
          </cell>
          <cell r="J605" t="str">
            <v>Electric heatpump</v>
          </cell>
          <cell r="K605" t="str">
            <v>Pellets htstove</v>
          </cell>
          <cell r="L605">
            <v>7965.3232421875</v>
          </cell>
          <cell r="M605">
            <v>23369.5390625</v>
          </cell>
          <cell r="N605">
            <v>23606.29755992032</v>
          </cell>
        </row>
        <row r="606">
          <cell r="A606">
            <v>14545</v>
          </cell>
          <cell r="B606">
            <v>1188.027</v>
          </cell>
          <cell r="C606" t="str">
            <v>OR</v>
          </cell>
          <cell r="D606" t="str">
            <v>Lane</v>
          </cell>
          <cell r="E606">
            <v>1</v>
          </cell>
          <cell r="F606">
            <v>1</v>
          </cell>
          <cell r="G606">
            <v>1300</v>
          </cell>
          <cell r="H606">
            <v>742.03644943237305</v>
          </cell>
          <cell r="I606">
            <v>4103</v>
          </cell>
          <cell r="J606" t="str">
            <v>Gas faf</v>
          </cell>
          <cell r="K606" t="str">
            <v/>
          </cell>
          <cell r="L606">
            <v>1042.1961669921875</v>
          </cell>
          <cell r="M606">
            <v>7528.8935546875</v>
          </cell>
          <cell r="N606">
            <v>7557.7727725920367</v>
          </cell>
        </row>
        <row r="607">
          <cell r="A607">
            <v>14560</v>
          </cell>
          <cell r="B607">
            <v>6932.7380000000003</v>
          </cell>
          <cell r="C607" t="str">
            <v>OR</v>
          </cell>
          <cell r="D607" t="str">
            <v>Washington</v>
          </cell>
          <cell r="E607">
            <v>1</v>
          </cell>
          <cell r="F607">
            <v>1</v>
          </cell>
          <cell r="G607">
            <v>2236</v>
          </cell>
          <cell r="H607">
            <v>384.38853454589844</v>
          </cell>
          <cell r="I607">
            <v>5167</v>
          </cell>
          <cell r="J607" t="str">
            <v>Gas faf</v>
          </cell>
          <cell r="K607" t="str">
            <v>Gas htstove</v>
          </cell>
          <cell r="L607">
            <v>1891.120849609375</v>
          </cell>
          <cell r="M607">
            <v>9650.705078125</v>
          </cell>
          <cell r="N607">
            <v>0</v>
          </cell>
        </row>
        <row r="608">
          <cell r="A608">
            <v>14577</v>
          </cell>
          <cell r="B608">
            <v>6932.7380000000003</v>
          </cell>
          <cell r="C608" t="str">
            <v>OR</v>
          </cell>
          <cell r="D608" t="str">
            <v>Clackamas</v>
          </cell>
          <cell r="E608">
            <v>2</v>
          </cell>
          <cell r="F608">
            <v>1</v>
          </cell>
          <cell r="G608">
            <v>2402</v>
          </cell>
          <cell r="H608">
            <v>1221.2871055603027</v>
          </cell>
          <cell r="I608">
            <v>5672</v>
          </cell>
          <cell r="J608" t="str">
            <v>Gas faf</v>
          </cell>
          <cell r="K608" t="str">
            <v/>
          </cell>
          <cell r="L608">
            <v>1061.7451171875</v>
          </cell>
          <cell r="M608">
            <v>4747.34423828125</v>
          </cell>
          <cell r="N608">
            <v>4829.7285934920483</v>
          </cell>
        </row>
        <row r="609">
          <cell r="A609">
            <v>14646</v>
          </cell>
          <cell r="B609">
            <v>1188.027</v>
          </cell>
          <cell r="C609" t="str">
            <v>OR</v>
          </cell>
          <cell r="D609" t="str">
            <v>Lane</v>
          </cell>
          <cell r="E609">
            <v>1</v>
          </cell>
          <cell r="F609">
            <v>1</v>
          </cell>
          <cell r="G609">
            <v>1125</v>
          </cell>
          <cell r="H609">
            <v>294.27649688720703</v>
          </cell>
          <cell r="I609">
            <v>3549</v>
          </cell>
          <cell r="J609" t="str">
            <v>Electric heatpump</v>
          </cell>
          <cell r="K609" t="str">
            <v/>
          </cell>
          <cell r="L609">
            <v>2301.7001953125</v>
          </cell>
          <cell r="M609">
            <v>18518.4296875</v>
          </cell>
          <cell r="N609">
            <v>19168.364487590927</v>
          </cell>
        </row>
        <row r="610">
          <cell r="A610">
            <v>14674</v>
          </cell>
          <cell r="B610">
            <v>6932.7380000000003</v>
          </cell>
          <cell r="C610" t="str">
            <v>OR</v>
          </cell>
          <cell r="D610" t="str">
            <v>Washington</v>
          </cell>
          <cell r="E610">
            <v>1</v>
          </cell>
          <cell r="F610">
            <v>1</v>
          </cell>
          <cell r="G610">
            <v>1242</v>
          </cell>
          <cell r="H610">
            <v>534.09007263183594</v>
          </cell>
          <cell r="I610">
            <v>3910</v>
          </cell>
          <cell r="J610" t="str">
            <v>Gas faf</v>
          </cell>
          <cell r="K610" t="str">
            <v>Wood fireplace</v>
          </cell>
          <cell r="L610">
            <v>1038.4189453125</v>
          </cell>
          <cell r="M610">
            <v>4862.5859375</v>
          </cell>
          <cell r="N610">
            <v>4896.7170328142383</v>
          </cell>
        </row>
        <row r="611">
          <cell r="A611">
            <v>20007</v>
          </cell>
          <cell r="B611">
            <v>2079.9929999999999</v>
          </cell>
          <cell r="C611" t="str">
            <v>WA</v>
          </cell>
          <cell r="D611" t="str">
            <v>Clark</v>
          </cell>
          <cell r="E611">
            <v>1</v>
          </cell>
          <cell r="F611">
            <v>1</v>
          </cell>
          <cell r="G611">
            <v>1344</v>
          </cell>
          <cell r="H611">
            <v>531.15911865234375</v>
          </cell>
          <cell r="I611">
            <v>3651</v>
          </cell>
          <cell r="J611" t="str">
            <v>Electric faf</v>
          </cell>
          <cell r="K611" t="str">
            <v/>
          </cell>
          <cell r="L611">
            <v>11778.1484375</v>
          </cell>
          <cell r="M611">
            <v>27153.212890625</v>
          </cell>
          <cell r="N611">
            <v>27281.964185691199</v>
          </cell>
        </row>
        <row r="612">
          <cell r="A612">
            <v>20016</v>
          </cell>
          <cell r="B612">
            <v>12271.31</v>
          </cell>
          <cell r="C612" t="str">
            <v>WA</v>
          </cell>
          <cell r="D612" t="str">
            <v>Lincoln</v>
          </cell>
          <cell r="E612">
            <v>2</v>
          </cell>
          <cell r="F612">
            <v>2</v>
          </cell>
          <cell r="G612">
            <v>780</v>
          </cell>
          <cell r="H612">
            <v>659.80183029174805</v>
          </cell>
          <cell r="I612">
            <v>2626</v>
          </cell>
          <cell r="J612" t="str">
            <v>Electric baseboard</v>
          </cell>
          <cell r="K612" t="str">
            <v>Electric pluginheater</v>
          </cell>
          <cell r="L612">
            <v>9148.8134765625</v>
          </cell>
          <cell r="M612">
            <v>14774.4365234375</v>
          </cell>
          <cell r="N612">
            <v>17213.319164719254</v>
          </cell>
        </row>
        <row r="613">
          <cell r="A613">
            <v>20020</v>
          </cell>
          <cell r="B613">
            <v>1904.288</v>
          </cell>
          <cell r="C613" t="str">
            <v>WA</v>
          </cell>
          <cell r="D613" t="str">
            <v>Pend Oreille</v>
          </cell>
          <cell r="E613">
            <v>1</v>
          </cell>
          <cell r="F613">
            <v>2</v>
          </cell>
          <cell r="G613">
            <v>2026</v>
          </cell>
          <cell r="H613">
            <v>370.83066558837891</v>
          </cell>
          <cell r="I613">
            <v>6173</v>
          </cell>
          <cell r="J613" t="str">
            <v>Electric faf</v>
          </cell>
          <cell r="K613" t="str">
            <v xml:space="preserve">Propane fireplace AND Electric pluginheater AND </v>
          </cell>
          <cell r="L613">
            <v>27202.548828125</v>
          </cell>
          <cell r="M613">
            <v>44723.359375</v>
          </cell>
          <cell r="N613">
            <v>49006.858460441239</v>
          </cell>
        </row>
        <row r="614">
          <cell r="A614">
            <v>20028</v>
          </cell>
          <cell r="B614">
            <v>6932.7380000000003</v>
          </cell>
          <cell r="C614" t="str">
            <v>OR</v>
          </cell>
          <cell r="D614" t="str">
            <v>Marion</v>
          </cell>
          <cell r="E614">
            <v>1</v>
          </cell>
          <cell r="F614">
            <v>1</v>
          </cell>
          <cell r="G614">
            <v>1722</v>
          </cell>
          <cell r="H614">
            <v>272.11462783813477</v>
          </cell>
          <cell r="I614">
            <v>4778</v>
          </cell>
          <cell r="J614" t="str">
            <v>Gas faf</v>
          </cell>
          <cell r="K614" t="str">
            <v/>
          </cell>
          <cell r="L614">
            <v>0</v>
          </cell>
          <cell r="M614">
            <v>13412.201171875</v>
          </cell>
          <cell r="N614">
            <v>13332.36622910778</v>
          </cell>
        </row>
        <row r="615">
          <cell r="A615">
            <v>20034</v>
          </cell>
          <cell r="B615">
            <v>3785.7640000000001</v>
          </cell>
          <cell r="C615" t="str">
            <v>ID</v>
          </cell>
          <cell r="D615" t="str">
            <v>Canyon</v>
          </cell>
          <cell r="E615">
            <v>3</v>
          </cell>
          <cell r="F615">
            <v>1</v>
          </cell>
          <cell r="G615">
            <v>861</v>
          </cell>
          <cell r="H615">
            <v>353.18500518798828</v>
          </cell>
          <cell r="I615">
            <v>2961</v>
          </cell>
          <cell r="J615" t="str">
            <v>Gas faf</v>
          </cell>
          <cell r="K615" t="str">
            <v>Electric baseboard</v>
          </cell>
          <cell r="L615">
            <v>1609.54052734375</v>
          </cell>
          <cell r="M615">
            <v>8143.58203125</v>
          </cell>
          <cell r="N615">
            <v>8344.6683473843223</v>
          </cell>
        </row>
        <row r="616">
          <cell r="A616">
            <v>20038</v>
          </cell>
          <cell r="B616">
            <v>1144.6790000000001</v>
          </cell>
          <cell r="C616" t="str">
            <v>MT</v>
          </cell>
          <cell r="D616" t="str">
            <v>Ravalli</v>
          </cell>
          <cell r="E616">
            <v>1</v>
          </cell>
          <cell r="F616">
            <v>2</v>
          </cell>
          <cell r="G616">
            <v>2482</v>
          </cell>
          <cell r="H616">
            <v>287.98999404907227</v>
          </cell>
          <cell r="I616">
            <v>5206</v>
          </cell>
          <cell r="J616" t="str">
            <v>Electric gshp</v>
          </cell>
          <cell r="K616" t="str">
            <v/>
          </cell>
          <cell r="L616">
            <v>5463.787109375</v>
          </cell>
          <cell r="M616">
            <v>25959.724609375</v>
          </cell>
          <cell r="N616">
            <v>26684.642072918461</v>
          </cell>
        </row>
        <row r="617">
          <cell r="A617">
            <v>20042</v>
          </cell>
          <cell r="B617">
            <v>2130.886</v>
          </cell>
          <cell r="C617" t="str">
            <v>MT</v>
          </cell>
          <cell r="D617" t="str">
            <v>Cascade</v>
          </cell>
          <cell r="E617">
            <v>1</v>
          </cell>
          <cell r="F617">
            <v>3</v>
          </cell>
          <cell r="G617">
            <v>2750</v>
          </cell>
          <cell r="H617">
            <v>1079.5500030517578</v>
          </cell>
          <cell r="I617">
            <v>4189</v>
          </cell>
          <cell r="J617" t="str">
            <v>Gas boiler</v>
          </cell>
          <cell r="K617" t="str">
            <v>Wood fireplace</v>
          </cell>
          <cell r="L617">
            <v>0</v>
          </cell>
          <cell r="M617">
            <v>8932.701171875</v>
          </cell>
          <cell r="N617">
            <v>8834.2697927301451</v>
          </cell>
        </row>
        <row r="618">
          <cell r="A618">
            <v>20043</v>
          </cell>
          <cell r="B618">
            <v>1904.288</v>
          </cell>
          <cell r="C618" t="str">
            <v>WA</v>
          </cell>
          <cell r="D618" t="str">
            <v>Spokane</v>
          </cell>
          <cell r="E618">
            <v>2</v>
          </cell>
          <cell r="F618">
            <v>2</v>
          </cell>
          <cell r="G618">
            <v>1036</v>
          </cell>
          <cell r="H618">
            <v>655.44790649414062</v>
          </cell>
          <cell r="I618">
            <v>2223</v>
          </cell>
          <cell r="J618" t="str">
            <v>Wood htstove</v>
          </cell>
          <cell r="K618" t="str">
            <v>Wood fireplace</v>
          </cell>
          <cell r="L618">
            <v>3792.75537109375</v>
          </cell>
          <cell r="M618">
            <v>8194.2861328125</v>
          </cell>
          <cell r="N618">
            <v>9564.611189947811</v>
          </cell>
        </row>
        <row r="619">
          <cell r="A619">
            <v>20051</v>
          </cell>
          <cell r="B619">
            <v>1144.6790000000001</v>
          </cell>
          <cell r="C619" t="str">
            <v>MT</v>
          </cell>
          <cell r="D619" t="str">
            <v>Flathead</v>
          </cell>
          <cell r="E619">
            <v>1</v>
          </cell>
          <cell r="F619">
            <v>3</v>
          </cell>
          <cell r="G619">
            <v>812</v>
          </cell>
          <cell r="H619">
            <v>301.08378601074219</v>
          </cell>
          <cell r="I619">
            <v>4142</v>
          </cell>
          <cell r="J619" t="str">
            <v>Wood htstove</v>
          </cell>
          <cell r="K619" t="str">
            <v/>
          </cell>
          <cell r="L619">
            <v>1115.483642578125</v>
          </cell>
          <cell r="M619">
            <v>10855.4521484375</v>
          </cell>
          <cell r="N619">
            <v>11085.762630747515</v>
          </cell>
        </row>
        <row r="620">
          <cell r="A620">
            <v>20058</v>
          </cell>
          <cell r="B620">
            <v>3785.7640000000001</v>
          </cell>
          <cell r="C620" t="str">
            <v>ID</v>
          </cell>
          <cell r="D620" t="str">
            <v>Ada</v>
          </cell>
          <cell r="E620">
            <v>3</v>
          </cell>
          <cell r="F620">
            <v>1</v>
          </cell>
          <cell r="G620">
            <v>1080</v>
          </cell>
          <cell r="H620">
            <v>295.13580322265625</v>
          </cell>
          <cell r="I620">
            <v>3356</v>
          </cell>
          <cell r="J620" t="str">
            <v>Electric heatpumpdualfuel</v>
          </cell>
          <cell r="K620" t="str">
            <v/>
          </cell>
          <cell r="L620">
            <v>572.68792724609375</v>
          </cell>
          <cell r="M620">
            <v>5048.30029296875</v>
          </cell>
          <cell r="N620">
            <v>5639.8696892880862</v>
          </cell>
        </row>
        <row r="621">
          <cell r="A621">
            <v>20065</v>
          </cell>
          <cell r="B621">
            <v>3785.7640000000001</v>
          </cell>
          <cell r="C621" t="str">
            <v>ID</v>
          </cell>
          <cell r="D621" t="str">
            <v>Adams</v>
          </cell>
          <cell r="E621">
            <v>2</v>
          </cell>
          <cell r="F621">
            <v>2</v>
          </cell>
          <cell r="G621">
            <v>1239</v>
          </cell>
          <cell r="H621">
            <v>0</v>
          </cell>
          <cell r="I621">
            <v>3933</v>
          </cell>
          <cell r="J621" t="str">
            <v>Pellets htstove</v>
          </cell>
          <cell r="K621" t="str">
            <v>Electric baseboard</v>
          </cell>
          <cell r="L621">
            <v>3971.178955078125</v>
          </cell>
          <cell r="M621">
            <v>21220.130859375</v>
          </cell>
          <cell r="N621">
            <v>21911.514968917716</v>
          </cell>
        </row>
        <row r="622">
          <cell r="A622">
            <v>20066</v>
          </cell>
          <cell r="B622">
            <v>2079.9929999999999</v>
          </cell>
          <cell r="C622" t="str">
            <v>WA</v>
          </cell>
          <cell r="D622" t="str">
            <v>Clallam</v>
          </cell>
          <cell r="E622">
            <v>1</v>
          </cell>
          <cell r="F622">
            <v>1</v>
          </cell>
          <cell r="G622">
            <v>2300</v>
          </cell>
          <cell r="H622">
            <v>1035.7208862304687</v>
          </cell>
          <cell r="I622">
            <v>5121</v>
          </cell>
          <cell r="J622" t="str">
            <v>Electric heatpump</v>
          </cell>
          <cell r="K622" t="str">
            <v/>
          </cell>
          <cell r="L622">
            <v>13823.5791015625</v>
          </cell>
          <cell r="M622">
            <v>25376.171875</v>
          </cell>
          <cell r="N622">
            <v>26133.994980264641</v>
          </cell>
        </row>
        <row r="623">
          <cell r="A623">
            <v>20076</v>
          </cell>
          <cell r="B623">
            <v>3785.7640000000001</v>
          </cell>
          <cell r="C623" t="str">
            <v>ID</v>
          </cell>
          <cell r="D623" t="str">
            <v>Gem</v>
          </cell>
          <cell r="E623">
            <v>3</v>
          </cell>
          <cell r="F623">
            <v>1</v>
          </cell>
          <cell r="G623">
            <v>3492</v>
          </cell>
          <cell r="H623">
            <v>547.17552185058594</v>
          </cell>
          <cell r="I623">
            <v>6433</v>
          </cell>
          <cell r="J623" t="str">
            <v>Electric heatpump</v>
          </cell>
          <cell r="K623" t="str">
            <v/>
          </cell>
          <cell r="L623">
            <v>9979.0205078125</v>
          </cell>
          <cell r="M623">
            <v>17558.623046875</v>
          </cell>
          <cell r="N623">
            <v>19207.220107711964</v>
          </cell>
        </row>
        <row r="624">
          <cell r="A624">
            <v>20078</v>
          </cell>
          <cell r="B624">
            <v>1144.6790000000001</v>
          </cell>
          <cell r="C624" t="str">
            <v>MT</v>
          </cell>
          <cell r="D624" t="str">
            <v>Flathead</v>
          </cell>
          <cell r="E624">
            <v>1</v>
          </cell>
          <cell r="F624">
            <v>3</v>
          </cell>
          <cell r="G624">
            <v>2574</v>
          </cell>
          <cell r="H624">
            <v>663.1049919128418</v>
          </cell>
          <cell r="I624">
            <v>5622</v>
          </cell>
          <cell r="J624" t="str">
            <v>Gas boiler</v>
          </cell>
          <cell r="K624" t="str">
            <v/>
          </cell>
          <cell r="L624">
            <v>1531.4658203125</v>
          </cell>
          <cell r="M624">
            <v>11811.4951171875</v>
          </cell>
          <cell r="N624">
            <v>11977.504566669204</v>
          </cell>
        </row>
        <row r="625">
          <cell r="A625">
            <v>20080</v>
          </cell>
          <cell r="B625">
            <v>1904.288</v>
          </cell>
          <cell r="C625" t="str">
            <v>WA</v>
          </cell>
          <cell r="D625" t="str">
            <v>Okanogan</v>
          </cell>
          <cell r="E625">
            <v>2</v>
          </cell>
          <cell r="F625">
            <v>2</v>
          </cell>
          <cell r="G625">
            <v>2330</v>
          </cell>
          <cell r="H625">
            <v>668.83000183105469</v>
          </cell>
          <cell r="I625">
            <v>5066</v>
          </cell>
          <cell r="J625" t="str">
            <v>Electric faf</v>
          </cell>
          <cell r="K625" t="str">
            <v>Wood htstove</v>
          </cell>
          <cell r="L625">
            <v>31744.591796875</v>
          </cell>
          <cell r="M625">
            <v>52402.09375</v>
          </cell>
          <cell r="N625">
            <v>53115.12336167266</v>
          </cell>
        </row>
        <row r="626">
          <cell r="A626">
            <v>20081</v>
          </cell>
          <cell r="B626">
            <v>2130.886</v>
          </cell>
          <cell r="C626" t="str">
            <v>MT</v>
          </cell>
          <cell r="D626" t="str">
            <v>Gallatin</v>
          </cell>
          <cell r="E626">
            <v>1</v>
          </cell>
          <cell r="F626">
            <v>3</v>
          </cell>
          <cell r="G626">
            <v>2776</v>
          </cell>
          <cell r="H626">
            <v>2156.1699447631836</v>
          </cell>
          <cell r="I626">
            <v>11967</v>
          </cell>
          <cell r="J626" t="str">
            <v>Propane htstove</v>
          </cell>
          <cell r="K626" t="str">
            <v xml:space="preserve">Propane htstove AND Propane htstove AND Electric pluginheater AND </v>
          </cell>
          <cell r="L626">
            <v>5968.603515625</v>
          </cell>
          <cell r="M626">
            <v>19601.80078125</v>
          </cell>
          <cell r="N626">
            <v>19783.844841871829</v>
          </cell>
        </row>
        <row r="627">
          <cell r="A627">
            <v>20085</v>
          </cell>
          <cell r="B627">
            <v>4360.1880000000001</v>
          </cell>
          <cell r="C627" t="str">
            <v>WA</v>
          </cell>
          <cell r="D627" t="str">
            <v>San Juan</v>
          </cell>
          <cell r="E627">
            <v>1</v>
          </cell>
          <cell r="F627">
            <v>1</v>
          </cell>
          <cell r="G627">
            <v>2196</v>
          </cell>
          <cell r="H627">
            <v>736.20832061767578</v>
          </cell>
          <cell r="I627">
            <v>6873</v>
          </cell>
          <cell r="J627" t="str">
            <v>Wood htstove</v>
          </cell>
          <cell r="K627" t="str">
            <v xml:space="preserve">Electric baseboard AND Propane htstove AND </v>
          </cell>
          <cell r="L627">
            <v>1926.781005859375</v>
          </cell>
          <cell r="M627">
            <v>10927.765625</v>
          </cell>
          <cell r="N627">
            <v>11923.337415694945</v>
          </cell>
        </row>
        <row r="628">
          <cell r="A628">
            <v>20088</v>
          </cell>
          <cell r="B628">
            <v>3785.7640000000001</v>
          </cell>
          <cell r="C628" t="str">
            <v>ID</v>
          </cell>
          <cell r="D628" t="str">
            <v>Ada</v>
          </cell>
          <cell r="E628">
            <v>3</v>
          </cell>
          <cell r="F628">
            <v>1</v>
          </cell>
          <cell r="G628">
            <v>2080</v>
          </cell>
          <cell r="H628">
            <v>548.74999237060547</v>
          </cell>
          <cell r="I628">
            <v>4423</v>
          </cell>
          <cell r="J628" t="str">
            <v>Gas faf</v>
          </cell>
          <cell r="K628" t="str">
            <v/>
          </cell>
          <cell r="L628">
            <v>489.61386108398437</v>
          </cell>
          <cell r="M628">
            <v>7419.35888671875</v>
          </cell>
          <cell r="N628">
            <v>7500.3037979039482</v>
          </cell>
        </row>
        <row r="629">
          <cell r="A629">
            <v>20089</v>
          </cell>
          <cell r="B629">
            <v>1144.6790000000001</v>
          </cell>
          <cell r="C629" t="str">
            <v>MT</v>
          </cell>
          <cell r="D629" t="str">
            <v>Flathead</v>
          </cell>
          <cell r="E629">
            <v>1</v>
          </cell>
          <cell r="F629">
            <v>3</v>
          </cell>
          <cell r="G629">
            <v>2192</v>
          </cell>
          <cell r="H629">
            <v>469.44155502319336</v>
          </cell>
          <cell r="I629">
            <v>4926</v>
          </cell>
          <cell r="J629" t="str">
            <v>Gas faf</v>
          </cell>
          <cell r="K629" t="str">
            <v/>
          </cell>
          <cell r="L629">
            <v>824.0821533203125</v>
          </cell>
          <cell r="M629">
            <v>13209.009765625</v>
          </cell>
          <cell r="N629">
            <v>13505.08790358349</v>
          </cell>
        </row>
        <row r="630">
          <cell r="A630">
            <v>20095</v>
          </cell>
          <cell r="B630">
            <v>1904.288</v>
          </cell>
          <cell r="C630" t="str">
            <v>WA</v>
          </cell>
          <cell r="D630" t="str">
            <v>Columbia</v>
          </cell>
          <cell r="E630">
            <v>2</v>
          </cell>
          <cell r="F630">
            <v>1</v>
          </cell>
          <cell r="G630">
            <v>2494</v>
          </cell>
          <cell r="H630">
            <v>592.19501304626465</v>
          </cell>
          <cell r="I630">
            <v>5510</v>
          </cell>
          <cell r="J630" t="str">
            <v>Gas faf</v>
          </cell>
          <cell r="K630" t="str">
            <v>Propane htstove</v>
          </cell>
          <cell r="L630">
            <v>768.6328125</v>
          </cell>
          <cell r="M630">
            <v>16966.296875</v>
          </cell>
          <cell r="N630">
            <v>18027.717543980078</v>
          </cell>
        </row>
        <row r="631">
          <cell r="A631">
            <v>20100</v>
          </cell>
          <cell r="B631">
            <v>2130.886</v>
          </cell>
          <cell r="C631" t="str">
            <v>MT</v>
          </cell>
          <cell r="D631" t="str">
            <v>Ravalli</v>
          </cell>
          <cell r="E631">
            <v>1</v>
          </cell>
          <cell r="F631">
            <v>2</v>
          </cell>
          <cell r="G631">
            <v>1656</v>
          </cell>
          <cell r="H631">
            <v>475.53600692749023</v>
          </cell>
          <cell r="I631">
            <v>4969</v>
          </cell>
          <cell r="J631" t="str">
            <v>Gas boiler</v>
          </cell>
          <cell r="K631" t="str">
            <v/>
          </cell>
          <cell r="L631">
            <v>0</v>
          </cell>
          <cell r="M631">
            <v>5155.8017578125</v>
          </cell>
          <cell r="N631">
            <v>5148.7038967241015</v>
          </cell>
        </row>
        <row r="632">
          <cell r="A632">
            <v>20106</v>
          </cell>
          <cell r="B632">
            <v>3785.7640000000001</v>
          </cell>
          <cell r="C632" t="str">
            <v>ID</v>
          </cell>
          <cell r="D632" t="str">
            <v>Ada</v>
          </cell>
          <cell r="E632">
            <v>3</v>
          </cell>
          <cell r="F632">
            <v>1</v>
          </cell>
          <cell r="G632">
            <v>1008</v>
          </cell>
          <cell r="H632">
            <v>688.50254058837891</v>
          </cell>
          <cell r="I632">
            <v>3085</v>
          </cell>
          <cell r="J632" t="str">
            <v>Gas faf</v>
          </cell>
          <cell r="K632" t="str">
            <v/>
          </cell>
          <cell r="L632">
            <v>906.882568359375</v>
          </cell>
          <cell r="M632">
            <v>6172.3525390625</v>
          </cell>
          <cell r="N632">
            <v>6575.9256648517203</v>
          </cell>
        </row>
        <row r="633">
          <cell r="A633">
            <v>20108</v>
          </cell>
          <cell r="B633">
            <v>3785.7640000000001</v>
          </cell>
          <cell r="C633" t="str">
            <v>ID</v>
          </cell>
          <cell r="D633" t="str">
            <v>Twin Falls</v>
          </cell>
          <cell r="E633">
            <v>2</v>
          </cell>
          <cell r="F633">
            <v>2</v>
          </cell>
          <cell r="G633">
            <v>1695</v>
          </cell>
          <cell r="H633">
            <v>442.07183837890625</v>
          </cell>
          <cell r="I633">
            <v>5104</v>
          </cell>
          <cell r="J633" t="str">
            <v>Gas faf</v>
          </cell>
          <cell r="K633" t="str">
            <v>Gas htstove</v>
          </cell>
          <cell r="L633">
            <v>0</v>
          </cell>
          <cell r="M633">
            <v>7083.5458984375</v>
          </cell>
          <cell r="N633">
            <v>7032.8357906304727</v>
          </cell>
        </row>
        <row r="634">
          <cell r="A634">
            <v>20109</v>
          </cell>
          <cell r="B634">
            <v>1612.692</v>
          </cell>
          <cell r="C634" t="str">
            <v>OR</v>
          </cell>
          <cell r="D634" t="str">
            <v>Columbia</v>
          </cell>
          <cell r="E634">
            <v>1</v>
          </cell>
          <cell r="F634">
            <v>1</v>
          </cell>
          <cell r="G634">
            <v>1043</v>
          </cell>
          <cell r="H634">
            <v>740.24417877197266</v>
          </cell>
          <cell r="I634">
            <v>3226</v>
          </cell>
          <cell r="J634" t="str">
            <v>Gas faf</v>
          </cell>
          <cell r="K634" t="str">
            <v/>
          </cell>
          <cell r="L634">
            <v>486.17999267578125</v>
          </cell>
          <cell r="M634">
            <v>4654.84716796875</v>
          </cell>
          <cell r="N634">
            <v>4898.255818843586</v>
          </cell>
        </row>
        <row r="635">
          <cell r="A635">
            <v>20111</v>
          </cell>
          <cell r="B635">
            <v>2079.9929999999999</v>
          </cell>
          <cell r="C635" t="str">
            <v>WA</v>
          </cell>
          <cell r="D635" t="str">
            <v>Clallam</v>
          </cell>
          <cell r="E635">
            <v>1</v>
          </cell>
          <cell r="F635">
            <v>1</v>
          </cell>
          <cell r="G635">
            <v>768</v>
          </cell>
          <cell r="H635">
            <v>253.58846664428711</v>
          </cell>
          <cell r="I635">
            <v>2619</v>
          </cell>
          <cell r="J635" t="str">
            <v>Propane htstove</v>
          </cell>
          <cell r="K635" t="str">
            <v>Electric baseboard</v>
          </cell>
          <cell r="L635">
            <v>3060.697998046875</v>
          </cell>
          <cell r="M635">
            <v>7909.81884765625</v>
          </cell>
          <cell r="N635">
            <v>7994.3092897585357</v>
          </cell>
        </row>
        <row r="636">
          <cell r="A636">
            <v>20117</v>
          </cell>
          <cell r="B636">
            <v>2130.886</v>
          </cell>
          <cell r="C636" t="str">
            <v>MT</v>
          </cell>
          <cell r="D636" t="str">
            <v>Lewis And Clark</v>
          </cell>
          <cell r="E636">
            <v>2</v>
          </cell>
          <cell r="F636">
            <v>3</v>
          </cell>
          <cell r="G636">
            <v>780</v>
          </cell>
          <cell r="H636">
            <v>0</v>
          </cell>
          <cell r="I636">
            <v>1420</v>
          </cell>
          <cell r="J636" t="str">
            <v>Gas faf</v>
          </cell>
          <cell r="K636" t="str">
            <v/>
          </cell>
          <cell r="L636">
            <v>687.73187255859375</v>
          </cell>
          <cell r="M636">
            <v>2805.315185546875</v>
          </cell>
          <cell r="N636">
            <v>2903.8865393280726</v>
          </cell>
        </row>
        <row r="637">
          <cell r="A637">
            <v>20125</v>
          </cell>
          <cell r="B637">
            <v>3785.7640000000001</v>
          </cell>
          <cell r="C637" t="str">
            <v>ID</v>
          </cell>
          <cell r="D637" t="str">
            <v>Ada</v>
          </cell>
          <cell r="E637">
            <v>3</v>
          </cell>
          <cell r="F637">
            <v>1</v>
          </cell>
          <cell r="G637">
            <v>1232</v>
          </cell>
          <cell r="H637">
            <v>413.46682739257812</v>
          </cell>
          <cell r="I637">
            <v>3791</v>
          </cell>
          <cell r="J637" t="str">
            <v>Gas faf</v>
          </cell>
          <cell r="K637" t="str">
            <v>Wood htstove</v>
          </cell>
          <cell r="L637">
            <v>950.75921630859375</v>
          </cell>
          <cell r="M637">
            <v>9436.984375</v>
          </cell>
          <cell r="N637">
            <v>10921.926112373301</v>
          </cell>
        </row>
        <row r="638">
          <cell r="A638">
            <v>20152</v>
          </cell>
          <cell r="B638">
            <v>3785.7640000000001</v>
          </cell>
          <cell r="C638" t="str">
            <v>ID</v>
          </cell>
          <cell r="D638" t="str">
            <v>Bonneville</v>
          </cell>
          <cell r="E638">
            <v>2</v>
          </cell>
          <cell r="F638">
            <v>3</v>
          </cell>
          <cell r="G638">
            <v>2856</v>
          </cell>
          <cell r="H638">
            <v>478.23999977111816</v>
          </cell>
          <cell r="I638">
            <v>5602</v>
          </cell>
          <cell r="J638" t="str">
            <v>Electric baseboard</v>
          </cell>
          <cell r="K638" t="str">
            <v xml:space="preserve">Electric baseboard AND Electric baseboard AND Pellets htstove AND Wood htstove AND </v>
          </cell>
          <cell r="L638">
            <v>10345.97265625</v>
          </cell>
          <cell r="M638">
            <v>23506.814453125</v>
          </cell>
          <cell r="N638">
            <v>23627.20586129123</v>
          </cell>
        </row>
        <row r="639">
          <cell r="A639">
            <v>20154</v>
          </cell>
          <cell r="B639">
            <v>3785.7640000000001</v>
          </cell>
          <cell r="C639" t="str">
            <v>ID</v>
          </cell>
          <cell r="D639" t="str">
            <v>Lincoln</v>
          </cell>
          <cell r="E639">
            <v>3</v>
          </cell>
          <cell r="F639">
            <v>2</v>
          </cell>
          <cell r="G639">
            <v>3130</v>
          </cell>
          <cell r="H639">
            <v>635.75943756103516</v>
          </cell>
          <cell r="I639">
            <v>6091</v>
          </cell>
          <cell r="J639" t="str">
            <v>Gas faf</v>
          </cell>
          <cell r="K639" t="str">
            <v>Propane fireplace</v>
          </cell>
          <cell r="L639">
            <v>0</v>
          </cell>
          <cell r="M639">
            <v>12289.00390625</v>
          </cell>
          <cell r="N639">
            <v>12180.588962136719</v>
          </cell>
        </row>
        <row r="640">
          <cell r="A640">
            <v>20155</v>
          </cell>
          <cell r="B640">
            <v>1612.692</v>
          </cell>
          <cell r="C640" t="str">
            <v>OR</v>
          </cell>
          <cell r="D640" t="str">
            <v>Jackson</v>
          </cell>
          <cell r="E640">
            <v>3</v>
          </cell>
          <cell r="F640">
            <v>1</v>
          </cell>
          <cell r="G640">
            <v>2156</v>
          </cell>
          <cell r="H640">
            <v>718.78761291503906</v>
          </cell>
          <cell r="I640">
            <v>6661</v>
          </cell>
          <cell r="J640" t="str">
            <v>Gas faf</v>
          </cell>
          <cell r="K640" t="str">
            <v/>
          </cell>
          <cell r="L640">
            <v>1214.2613525390625</v>
          </cell>
          <cell r="M640">
            <v>5800.4365234375</v>
          </cell>
          <cell r="N640">
            <v>6204.8927459929264</v>
          </cell>
        </row>
        <row r="641">
          <cell r="A641">
            <v>20156</v>
          </cell>
          <cell r="B641">
            <v>1612.692</v>
          </cell>
          <cell r="C641" t="str">
            <v>OR</v>
          </cell>
          <cell r="D641" t="str">
            <v>Lincoln</v>
          </cell>
          <cell r="E641">
            <v>1</v>
          </cell>
          <cell r="F641">
            <v>1</v>
          </cell>
          <cell r="G641">
            <v>1027</v>
          </cell>
          <cell r="H641">
            <v>387.03095245361328</v>
          </cell>
          <cell r="I641">
            <v>3250</v>
          </cell>
          <cell r="J641" t="str">
            <v>Wood htstove</v>
          </cell>
          <cell r="K641" t="str">
            <v xml:space="preserve">Electric baseboard AND Electric pluginheater AND </v>
          </cell>
          <cell r="L641">
            <v>7280.669921875</v>
          </cell>
          <cell r="M641">
            <v>15115.0751953125</v>
          </cell>
          <cell r="N641">
            <v>15694.760736338849</v>
          </cell>
        </row>
        <row r="642">
          <cell r="A642">
            <v>20163</v>
          </cell>
          <cell r="B642">
            <v>2079.9929999999999</v>
          </cell>
          <cell r="C642" t="str">
            <v>WA</v>
          </cell>
          <cell r="D642" t="str">
            <v>Pacific</v>
          </cell>
          <cell r="E642">
            <v>1</v>
          </cell>
          <cell r="F642">
            <v>1</v>
          </cell>
          <cell r="G642">
            <v>1047</v>
          </cell>
          <cell r="H642">
            <v>643.66603088378906</v>
          </cell>
          <cell r="I642">
            <v>3455</v>
          </cell>
          <cell r="J642" t="str">
            <v>Electric dhp</v>
          </cell>
          <cell r="K642" t="str">
            <v xml:space="preserve">Electric baseboard AND Wood htstove AND Wood htstove AND </v>
          </cell>
          <cell r="L642">
            <v>1210.93017578125</v>
          </cell>
          <cell r="M642">
            <v>8756.484375</v>
          </cell>
          <cell r="N642">
            <v>8808.6831458576762</v>
          </cell>
        </row>
        <row r="643">
          <cell r="A643">
            <v>20166</v>
          </cell>
          <cell r="B643">
            <v>2079.9929999999999</v>
          </cell>
          <cell r="C643" t="str">
            <v>WA</v>
          </cell>
          <cell r="D643" t="str">
            <v>Clallam</v>
          </cell>
          <cell r="E643">
            <v>1</v>
          </cell>
          <cell r="F643">
            <v>1</v>
          </cell>
          <cell r="G643">
            <v>1843</v>
          </cell>
          <cell r="H643">
            <v>420.68382263183594</v>
          </cell>
          <cell r="I643">
            <v>5968</v>
          </cell>
          <cell r="J643" t="str">
            <v>Electric heatpump</v>
          </cell>
          <cell r="K643" t="str">
            <v/>
          </cell>
          <cell r="L643">
            <v>1872.2056884765625</v>
          </cell>
          <cell r="M643">
            <v>13463.0859375</v>
          </cell>
          <cell r="N643">
            <v>14911.572764849849</v>
          </cell>
        </row>
        <row r="644">
          <cell r="A644">
            <v>20168</v>
          </cell>
          <cell r="B644">
            <v>1612.692</v>
          </cell>
          <cell r="C644" t="str">
            <v>OR</v>
          </cell>
          <cell r="D644" t="str">
            <v>Tillamook</v>
          </cell>
          <cell r="E644">
            <v>1</v>
          </cell>
          <cell r="F644">
            <v>1</v>
          </cell>
          <cell r="G644">
            <v>1715</v>
          </cell>
          <cell r="H644">
            <v>526.99975967407227</v>
          </cell>
          <cell r="I644">
            <v>5660</v>
          </cell>
          <cell r="J644" t="str">
            <v>Electric heatpump</v>
          </cell>
          <cell r="K644" t="str">
            <v>Propane htstove</v>
          </cell>
          <cell r="L644">
            <v>5278.7109375</v>
          </cell>
          <cell r="M644">
            <v>19191.169921875</v>
          </cell>
          <cell r="N644">
            <v>19394.522984794276</v>
          </cell>
        </row>
        <row r="645">
          <cell r="A645">
            <v>20180</v>
          </cell>
          <cell r="B645">
            <v>1612.692</v>
          </cell>
          <cell r="C645" t="str">
            <v>OR</v>
          </cell>
          <cell r="D645" t="str">
            <v>Lane</v>
          </cell>
          <cell r="E645">
            <v>1</v>
          </cell>
          <cell r="F645">
            <v>1</v>
          </cell>
          <cell r="G645">
            <v>3116</v>
          </cell>
          <cell r="H645">
            <v>576.53007888793945</v>
          </cell>
          <cell r="I645">
            <v>7944</v>
          </cell>
          <cell r="J645" t="str">
            <v>Electric heatpump</v>
          </cell>
          <cell r="K645" t="str">
            <v xml:space="preserve">Pellets htstove AND Electric pluginheater AND </v>
          </cell>
          <cell r="L645">
            <v>11357.6416015625</v>
          </cell>
          <cell r="M645">
            <v>26408.759765625</v>
          </cell>
          <cell r="N645">
            <v>26317.787606903636</v>
          </cell>
        </row>
        <row r="646">
          <cell r="A646">
            <v>20182</v>
          </cell>
          <cell r="B646">
            <v>8559.1039999999994</v>
          </cell>
          <cell r="C646" t="str">
            <v>OR</v>
          </cell>
          <cell r="D646" t="str">
            <v>Deschutes</v>
          </cell>
          <cell r="E646">
            <v>1</v>
          </cell>
          <cell r="F646">
            <v>2</v>
          </cell>
          <cell r="G646">
            <v>1280</v>
          </cell>
          <cell r="H646">
            <v>244.70040512084961</v>
          </cell>
          <cell r="I646">
            <v>4388</v>
          </cell>
          <cell r="J646" t="str">
            <v>Gas faf</v>
          </cell>
          <cell r="K646" t="str">
            <v xml:space="preserve">Electric baseboard AND Gas htstove AND </v>
          </cell>
          <cell r="L646">
            <v>494.791259765625</v>
          </cell>
          <cell r="M646">
            <v>6056.49658203125</v>
          </cell>
          <cell r="N646">
            <v>6451.220142363336</v>
          </cell>
        </row>
        <row r="647">
          <cell r="A647">
            <v>20184</v>
          </cell>
          <cell r="B647">
            <v>1612.692</v>
          </cell>
          <cell r="C647" t="str">
            <v>OR</v>
          </cell>
          <cell r="D647" t="str">
            <v>Benton</v>
          </cell>
          <cell r="E647">
            <v>1</v>
          </cell>
          <cell r="F647">
            <v>1</v>
          </cell>
          <cell r="G647">
            <v>1435</v>
          </cell>
          <cell r="H647">
            <v>514.95597839355469</v>
          </cell>
          <cell r="I647">
            <v>4212</v>
          </cell>
          <cell r="J647" t="str">
            <v>Wood htstove</v>
          </cell>
          <cell r="K647" t="str">
            <v>Electric baseboard</v>
          </cell>
          <cell r="L647">
            <v>5521.20703125</v>
          </cell>
          <cell r="M647">
            <v>10734.6962890625</v>
          </cell>
          <cell r="N647">
            <v>9971.2422129381539</v>
          </cell>
        </row>
        <row r="648">
          <cell r="A648">
            <v>20185</v>
          </cell>
          <cell r="B648">
            <v>1904.288</v>
          </cell>
          <cell r="C648" t="str">
            <v>WA</v>
          </cell>
          <cell r="D648" t="str">
            <v>Benton</v>
          </cell>
          <cell r="E648">
            <v>3</v>
          </cell>
          <cell r="F648">
            <v>1</v>
          </cell>
          <cell r="G648">
            <v>1608</v>
          </cell>
          <cell r="H648">
            <v>486.27001953125</v>
          </cell>
          <cell r="I648">
            <v>3861</v>
          </cell>
          <cell r="J648" t="str">
            <v>Wood htstove</v>
          </cell>
          <cell r="K648" t="str">
            <v xml:space="preserve">Electric heatpump AND Wood htstove AND </v>
          </cell>
          <cell r="L648">
            <v>0</v>
          </cell>
          <cell r="M648">
            <v>0</v>
          </cell>
          <cell r="N648">
            <v>0</v>
          </cell>
        </row>
        <row r="649">
          <cell r="A649">
            <v>20188</v>
          </cell>
          <cell r="B649">
            <v>1612.692</v>
          </cell>
          <cell r="C649" t="str">
            <v>OR</v>
          </cell>
          <cell r="D649" t="str">
            <v>Lincoln</v>
          </cell>
          <cell r="E649">
            <v>1</v>
          </cell>
          <cell r="F649">
            <v>1</v>
          </cell>
          <cell r="G649">
            <v>1305</v>
          </cell>
          <cell r="H649">
            <v>430.76076889038086</v>
          </cell>
          <cell r="I649">
            <v>4379</v>
          </cell>
          <cell r="J649" t="str">
            <v>Gas faf</v>
          </cell>
          <cell r="K649" t="str">
            <v>Gas htstove</v>
          </cell>
          <cell r="L649">
            <v>187.82768249511719</v>
          </cell>
          <cell r="M649">
            <v>2557.90087890625</v>
          </cell>
          <cell r="N649">
            <v>2577.7403445710861</v>
          </cell>
        </row>
        <row r="650">
          <cell r="A650">
            <v>20200</v>
          </cell>
          <cell r="B650">
            <v>1925.059</v>
          </cell>
          <cell r="C650" t="str">
            <v>OR</v>
          </cell>
          <cell r="D650" t="str">
            <v>Deschutes</v>
          </cell>
          <cell r="E650">
            <v>1</v>
          </cell>
          <cell r="F650">
            <v>2</v>
          </cell>
          <cell r="G650">
            <v>1300</v>
          </cell>
          <cell r="H650">
            <v>295.13645553588867</v>
          </cell>
          <cell r="I650">
            <v>4321</v>
          </cell>
          <cell r="J650" t="str">
            <v>Gas faf</v>
          </cell>
          <cell r="K650" t="str">
            <v/>
          </cell>
          <cell r="L650">
            <v>0</v>
          </cell>
          <cell r="M650">
            <v>0</v>
          </cell>
          <cell r="N650">
            <v>0</v>
          </cell>
        </row>
        <row r="651">
          <cell r="A651">
            <v>20206</v>
          </cell>
          <cell r="B651">
            <v>1612.692</v>
          </cell>
          <cell r="C651" t="str">
            <v>OR</v>
          </cell>
          <cell r="D651" t="str">
            <v>Jackson</v>
          </cell>
          <cell r="E651">
            <v>3</v>
          </cell>
          <cell r="F651">
            <v>1</v>
          </cell>
          <cell r="G651">
            <v>1500</v>
          </cell>
          <cell r="H651">
            <v>492.33547973632812</v>
          </cell>
          <cell r="I651">
            <v>4363</v>
          </cell>
          <cell r="J651" t="str">
            <v>Gas faf</v>
          </cell>
          <cell r="K651" t="str">
            <v>Electric pluginheater</v>
          </cell>
          <cell r="L651">
            <v>1485.0992431640625</v>
          </cell>
          <cell r="M651">
            <v>11356.2490234375</v>
          </cell>
          <cell r="N651">
            <v>11490.193000503394</v>
          </cell>
        </row>
        <row r="652">
          <cell r="A652">
            <v>20215</v>
          </cell>
          <cell r="B652">
            <v>1612.692</v>
          </cell>
          <cell r="C652" t="str">
            <v>OR</v>
          </cell>
          <cell r="D652" t="str">
            <v>Lincoln</v>
          </cell>
          <cell r="E652">
            <v>1</v>
          </cell>
          <cell r="F652">
            <v>1</v>
          </cell>
          <cell r="G652">
            <v>3038</v>
          </cell>
          <cell r="H652">
            <v>639.25574493408203</v>
          </cell>
          <cell r="I652">
            <v>6755</v>
          </cell>
          <cell r="J652" t="str">
            <v>Electric faf</v>
          </cell>
          <cell r="K652" t="str">
            <v>Wood htstove</v>
          </cell>
          <cell r="L652">
            <v>7438.8720703125</v>
          </cell>
          <cell r="M652">
            <v>19854.177734375</v>
          </cell>
          <cell r="N652">
            <v>20863.349758923348</v>
          </cell>
        </row>
        <row r="653">
          <cell r="A653">
            <v>20230</v>
          </cell>
          <cell r="B653">
            <v>1144.6790000000001</v>
          </cell>
          <cell r="C653" t="str">
            <v>MT</v>
          </cell>
          <cell r="D653" t="str">
            <v>Ravalli</v>
          </cell>
          <cell r="E653">
            <v>1</v>
          </cell>
          <cell r="F653">
            <v>2</v>
          </cell>
          <cell r="G653">
            <v>2478</v>
          </cell>
          <cell r="H653">
            <v>712.90500259399414</v>
          </cell>
          <cell r="I653">
            <v>5356</v>
          </cell>
          <cell r="J653" t="str">
            <v>Electric baseboard</v>
          </cell>
          <cell r="K653" t="str">
            <v xml:space="preserve">Propane fireplace AND Propane fireplace AND </v>
          </cell>
          <cell r="L653">
            <v>17386.490234375</v>
          </cell>
          <cell r="M653">
            <v>23317.888671875</v>
          </cell>
          <cell r="N653">
            <v>23676.302019141709</v>
          </cell>
        </row>
        <row r="654">
          <cell r="A654">
            <v>20244</v>
          </cell>
          <cell r="B654">
            <v>2079.9929999999999</v>
          </cell>
          <cell r="C654" t="str">
            <v>WA</v>
          </cell>
          <cell r="D654" t="str">
            <v>Clallam</v>
          </cell>
          <cell r="E654">
            <v>1</v>
          </cell>
          <cell r="F654">
            <v>1</v>
          </cell>
          <cell r="G654">
            <v>1350</v>
          </cell>
          <cell r="H654">
            <v>529.60000610351562</v>
          </cell>
          <cell r="I654">
            <v>4076</v>
          </cell>
          <cell r="J654" t="str">
            <v>Electric baseboard</v>
          </cell>
          <cell r="K654" t="str">
            <v/>
          </cell>
          <cell r="L654">
            <v>4349.44140625</v>
          </cell>
          <cell r="M654">
            <v>12119.888671875</v>
          </cell>
          <cell r="N654">
            <v>12547.910038499951</v>
          </cell>
        </row>
        <row r="655">
          <cell r="A655">
            <v>20245</v>
          </cell>
          <cell r="B655">
            <v>2079.9929999999999</v>
          </cell>
          <cell r="C655" t="str">
            <v>WA</v>
          </cell>
          <cell r="D655" t="str">
            <v>Clark</v>
          </cell>
          <cell r="E655">
            <v>1</v>
          </cell>
          <cell r="F655">
            <v>1</v>
          </cell>
          <cell r="G655">
            <v>356</v>
          </cell>
          <cell r="H655">
            <v>125.22658348083496</v>
          </cell>
          <cell r="I655">
            <v>1488</v>
          </cell>
          <cell r="J655" t="str">
            <v>Electric baseboard</v>
          </cell>
          <cell r="K655" t="str">
            <v/>
          </cell>
          <cell r="L655">
            <v>1617.70703125</v>
          </cell>
          <cell r="M655">
            <v>4421.2470703125</v>
          </cell>
          <cell r="N655">
            <v>4552.8795007063291</v>
          </cell>
        </row>
        <row r="656">
          <cell r="A656">
            <v>20250</v>
          </cell>
          <cell r="B656">
            <v>12271.31</v>
          </cell>
          <cell r="C656" t="str">
            <v>WA</v>
          </cell>
          <cell r="D656" t="str">
            <v>Spokane</v>
          </cell>
          <cell r="E656">
            <v>2</v>
          </cell>
          <cell r="F656">
            <v>2</v>
          </cell>
          <cell r="G656">
            <v>2237</v>
          </cell>
          <cell r="H656">
            <v>742.58075714111328</v>
          </cell>
          <cell r="I656">
            <v>5990</v>
          </cell>
          <cell r="J656" t="str">
            <v>Gas faf</v>
          </cell>
          <cell r="K656" t="str">
            <v>Electric baseboard</v>
          </cell>
          <cell r="L656">
            <v>1451.9957275390625</v>
          </cell>
          <cell r="M656">
            <v>5691.10693359375</v>
          </cell>
          <cell r="N656">
            <v>6179.6808781495138</v>
          </cell>
        </row>
        <row r="657">
          <cell r="A657">
            <v>20264</v>
          </cell>
          <cell r="B657">
            <v>1192.4649999999999</v>
          </cell>
          <cell r="C657" t="str">
            <v>ID</v>
          </cell>
          <cell r="D657" t="str">
            <v>Kootenai</v>
          </cell>
          <cell r="E657">
            <v>2</v>
          </cell>
          <cell r="F657">
            <v>2</v>
          </cell>
          <cell r="G657">
            <v>4046</v>
          </cell>
          <cell r="H657">
            <v>702.24000930786133</v>
          </cell>
          <cell r="I657">
            <v>8448</v>
          </cell>
          <cell r="J657" t="str">
            <v>Wood htstove</v>
          </cell>
          <cell r="K657" t="str">
            <v>Gas faf</v>
          </cell>
          <cell r="L657">
            <v>1124.2679443359375</v>
          </cell>
          <cell r="M657">
            <v>14358.158203125</v>
          </cell>
          <cell r="N657">
            <v>14513.036402943333</v>
          </cell>
        </row>
        <row r="658">
          <cell r="A658">
            <v>20265</v>
          </cell>
          <cell r="B658">
            <v>1925.059</v>
          </cell>
          <cell r="C658" t="str">
            <v>OR</v>
          </cell>
          <cell r="D658" t="str">
            <v>Wheeler</v>
          </cell>
          <cell r="E658">
            <v>1</v>
          </cell>
          <cell r="F658">
            <v>2</v>
          </cell>
          <cell r="G658">
            <v>1936</v>
          </cell>
          <cell r="H658">
            <v>926.13164520263672</v>
          </cell>
          <cell r="I658">
            <v>5962</v>
          </cell>
          <cell r="J658" t="str">
            <v>Oil faf</v>
          </cell>
          <cell r="K658" t="str">
            <v/>
          </cell>
          <cell r="L658">
            <v>1892.63330078125</v>
          </cell>
          <cell r="M658">
            <v>11198.3408203125</v>
          </cell>
          <cell r="N658">
            <v>10494.76320603551</v>
          </cell>
        </row>
        <row r="659">
          <cell r="A659">
            <v>20266</v>
          </cell>
          <cell r="B659">
            <v>1925.059</v>
          </cell>
          <cell r="C659" t="str">
            <v>OR</v>
          </cell>
          <cell r="D659" t="str">
            <v>Deschutes</v>
          </cell>
          <cell r="E659">
            <v>1</v>
          </cell>
          <cell r="F659">
            <v>2</v>
          </cell>
          <cell r="G659">
            <v>3224</v>
          </cell>
          <cell r="H659">
            <v>633.09499359130859</v>
          </cell>
          <cell r="I659">
            <v>6572</v>
          </cell>
          <cell r="J659" t="str">
            <v>Propane boiler</v>
          </cell>
          <cell r="K659" t="str">
            <v xml:space="preserve">Electric heatpump AND Electric pluginheater AND </v>
          </cell>
          <cell r="L659">
            <v>0</v>
          </cell>
          <cell r="M659">
            <v>0</v>
          </cell>
          <cell r="N659">
            <v>0</v>
          </cell>
        </row>
        <row r="660">
          <cell r="A660">
            <v>20274</v>
          </cell>
          <cell r="B660">
            <v>1612.692</v>
          </cell>
          <cell r="C660" t="str">
            <v>OR</v>
          </cell>
          <cell r="D660" t="str">
            <v>Polk</v>
          </cell>
          <cell r="E660">
            <v>1</v>
          </cell>
          <cell r="F660">
            <v>1</v>
          </cell>
          <cell r="G660">
            <v>1680</v>
          </cell>
          <cell r="H660">
            <v>440.89156341552734</v>
          </cell>
          <cell r="I660">
            <v>5374</v>
          </cell>
          <cell r="J660" t="str">
            <v>Gas faf</v>
          </cell>
          <cell r="K660" t="str">
            <v/>
          </cell>
          <cell r="L660">
            <v>1687.747314453125</v>
          </cell>
          <cell r="M660">
            <v>4888.98583984375</v>
          </cell>
          <cell r="N660">
            <v>5473.3152423260508</v>
          </cell>
        </row>
        <row r="661">
          <cell r="A661">
            <v>20287</v>
          </cell>
          <cell r="B661">
            <v>2079.9929999999999</v>
          </cell>
          <cell r="C661" t="str">
            <v>WA</v>
          </cell>
          <cell r="D661" t="str">
            <v>Grays Harbor</v>
          </cell>
          <cell r="E661">
            <v>1</v>
          </cell>
          <cell r="F661">
            <v>1</v>
          </cell>
          <cell r="G661">
            <v>2721</v>
          </cell>
          <cell r="H661">
            <v>408.06282043457031</v>
          </cell>
          <cell r="I661">
            <v>6717</v>
          </cell>
          <cell r="J661" t="str">
            <v>Electric gshp</v>
          </cell>
          <cell r="K661" t="str">
            <v/>
          </cell>
          <cell r="L661">
            <v>1250.6756591796875</v>
          </cell>
          <cell r="M661">
            <v>18906.64453125</v>
          </cell>
          <cell r="N661">
            <v>18905.235839444853</v>
          </cell>
        </row>
        <row r="662">
          <cell r="A662">
            <v>20288</v>
          </cell>
          <cell r="B662">
            <v>1144.6790000000001</v>
          </cell>
          <cell r="C662" t="str">
            <v>MT</v>
          </cell>
          <cell r="D662" t="str">
            <v>Ravalli</v>
          </cell>
          <cell r="E662">
            <v>1</v>
          </cell>
          <cell r="F662">
            <v>2</v>
          </cell>
          <cell r="G662">
            <v>3060</v>
          </cell>
          <cell r="H662">
            <v>685.40998077392578</v>
          </cell>
          <cell r="I662">
            <v>9515</v>
          </cell>
          <cell r="J662" t="str">
            <v>Electric boiler</v>
          </cell>
          <cell r="K662" t="str">
            <v xml:space="preserve">Propane htstove AND Electric pluginheater AND </v>
          </cell>
          <cell r="L662">
            <v>8498.2236328125</v>
          </cell>
          <cell r="M662">
            <v>18954.462890625</v>
          </cell>
          <cell r="N662">
            <v>19407.440526577597</v>
          </cell>
        </row>
        <row r="663">
          <cell r="A663">
            <v>20290</v>
          </cell>
          <cell r="B663">
            <v>1144.6790000000001</v>
          </cell>
          <cell r="C663" t="str">
            <v>MT</v>
          </cell>
          <cell r="D663" t="str">
            <v>Missoula</v>
          </cell>
          <cell r="E663">
            <v>1</v>
          </cell>
          <cell r="F663">
            <v>3</v>
          </cell>
          <cell r="G663">
            <v>1850</v>
          </cell>
          <cell r="H663">
            <v>397.83500289916992</v>
          </cell>
          <cell r="I663">
            <v>4640</v>
          </cell>
          <cell r="J663" t="str">
            <v>Wood htstove</v>
          </cell>
          <cell r="K663" t="str">
            <v/>
          </cell>
          <cell r="L663">
            <v>383.35751342773437</v>
          </cell>
          <cell r="M663">
            <v>9425.6884765625</v>
          </cell>
          <cell r="N663">
            <v>9536.5343718288605</v>
          </cell>
        </row>
        <row r="664">
          <cell r="A664">
            <v>20294</v>
          </cell>
          <cell r="B664">
            <v>2079.9929999999999</v>
          </cell>
          <cell r="C664" t="str">
            <v>WA</v>
          </cell>
          <cell r="D664" t="str">
            <v>Clark</v>
          </cell>
          <cell r="E664">
            <v>1</v>
          </cell>
          <cell r="F664">
            <v>1</v>
          </cell>
          <cell r="G664">
            <v>3087</v>
          </cell>
          <cell r="H664">
            <v>0</v>
          </cell>
          <cell r="I664">
            <v>8823</v>
          </cell>
          <cell r="J664" t="str">
            <v xml:space="preserve">Electric faf AND Electric heatpump AND </v>
          </cell>
          <cell r="K664" t="str">
            <v/>
          </cell>
          <cell r="L664">
            <v>10883.859375</v>
          </cell>
          <cell r="M664">
            <v>25972.765625</v>
          </cell>
          <cell r="N664">
            <v>28292.302857262745</v>
          </cell>
        </row>
        <row r="665">
          <cell r="A665">
            <v>20297</v>
          </cell>
          <cell r="B665">
            <v>1612.692</v>
          </cell>
          <cell r="C665" t="str">
            <v>OR</v>
          </cell>
          <cell r="D665" t="str">
            <v>Tillamook</v>
          </cell>
          <cell r="E665">
            <v>1</v>
          </cell>
          <cell r="F665">
            <v>1</v>
          </cell>
          <cell r="G665">
            <v>960</v>
          </cell>
          <cell r="H665">
            <v>453.74501037597656</v>
          </cell>
          <cell r="I665">
            <v>2281</v>
          </cell>
          <cell r="J665" t="str">
            <v>Pellets htstove</v>
          </cell>
          <cell r="K665" t="str">
            <v xml:space="preserve">Electric baseboard AND Oil faf AND </v>
          </cell>
          <cell r="L665">
            <v>2698.70654296875</v>
          </cell>
          <cell r="M665">
            <v>15385.1015625</v>
          </cell>
          <cell r="N665">
            <v>15565.356575060461</v>
          </cell>
        </row>
        <row r="666">
          <cell r="A666">
            <v>20303</v>
          </cell>
          <cell r="B666">
            <v>2130.886</v>
          </cell>
          <cell r="C666" t="str">
            <v>MT</v>
          </cell>
          <cell r="D666" t="str">
            <v>Park</v>
          </cell>
          <cell r="E666">
            <v>2</v>
          </cell>
          <cell r="F666">
            <v>2</v>
          </cell>
          <cell r="G666">
            <v>3050</v>
          </cell>
          <cell r="H666">
            <v>1309.9900512695312</v>
          </cell>
          <cell r="I666">
            <v>6129</v>
          </cell>
          <cell r="J666" t="str">
            <v>Gas boiler</v>
          </cell>
          <cell r="K666" t="str">
            <v>Gas htstove</v>
          </cell>
          <cell r="L666">
            <v>1178.320556640625</v>
          </cell>
          <cell r="M666">
            <v>6554.89794921875</v>
          </cell>
          <cell r="N666">
            <v>6726.2592861101102</v>
          </cell>
        </row>
        <row r="667">
          <cell r="A667">
            <v>20305</v>
          </cell>
          <cell r="B667">
            <v>1192.4649999999999</v>
          </cell>
          <cell r="C667" t="str">
            <v>ID</v>
          </cell>
          <cell r="D667" t="str">
            <v>Boundary</v>
          </cell>
          <cell r="E667">
            <v>1</v>
          </cell>
          <cell r="F667">
            <v>2</v>
          </cell>
          <cell r="G667">
            <v>2717</v>
          </cell>
          <cell r="H667">
            <v>673.20998764038086</v>
          </cell>
          <cell r="I667">
            <v>6197</v>
          </cell>
          <cell r="J667" t="str">
            <v>Gas boiler</v>
          </cell>
          <cell r="K667" t="str">
            <v>Wood htstove</v>
          </cell>
          <cell r="L667">
            <v>1170.9703369140625</v>
          </cell>
          <cell r="M667">
            <v>9619.87890625</v>
          </cell>
          <cell r="N667">
            <v>10253.151371477848</v>
          </cell>
        </row>
        <row r="668">
          <cell r="A668">
            <v>20311</v>
          </cell>
          <cell r="B668">
            <v>1612.692</v>
          </cell>
          <cell r="C668" t="str">
            <v>OR</v>
          </cell>
          <cell r="D668" t="str">
            <v>Yamhill</v>
          </cell>
          <cell r="E668">
            <v>1</v>
          </cell>
          <cell r="F668">
            <v>1</v>
          </cell>
          <cell r="G668">
            <v>1279</v>
          </cell>
          <cell r="H668">
            <v>210.7188663482666</v>
          </cell>
          <cell r="I668">
            <v>3995</v>
          </cell>
          <cell r="J668" t="str">
            <v>Electric heatpump</v>
          </cell>
          <cell r="K668" t="str">
            <v/>
          </cell>
          <cell r="L668">
            <v>2222.6572265625</v>
          </cell>
          <cell r="M668">
            <v>14776.1279296875</v>
          </cell>
          <cell r="N668">
            <v>15874.276567278424</v>
          </cell>
        </row>
        <row r="669">
          <cell r="A669">
            <v>20324</v>
          </cell>
          <cell r="B669">
            <v>1925.059</v>
          </cell>
          <cell r="C669" t="str">
            <v>OR</v>
          </cell>
          <cell r="D669" t="str">
            <v>Umatilla</v>
          </cell>
          <cell r="E669">
            <v>3</v>
          </cell>
          <cell r="F669">
            <v>1</v>
          </cell>
          <cell r="G669">
            <v>1620</v>
          </cell>
          <cell r="H669">
            <v>456.74046325683594</v>
          </cell>
          <cell r="I669">
            <v>4696</v>
          </cell>
          <cell r="J669" t="str">
            <v>Electric heatpump</v>
          </cell>
          <cell r="K669" t="str">
            <v xml:space="preserve">Electric baseboard AND Wood htstove AND Wood htstove AND </v>
          </cell>
          <cell r="L669">
            <v>6658.42138671875</v>
          </cell>
          <cell r="M669">
            <v>23743.537109375</v>
          </cell>
          <cell r="N669">
            <v>27069.474828463088</v>
          </cell>
        </row>
        <row r="670">
          <cell r="A670">
            <v>20325</v>
          </cell>
          <cell r="B670">
            <v>1925.059</v>
          </cell>
          <cell r="C670" t="str">
            <v>OR</v>
          </cell>
          <cell r="D670" t="str">
            <v>Deschutes</v>
          </cell>
          <cell r="E670">
            <v>1</v>
          </cell>
          <cell r="F670">
            <v>2</v>
          </cell>
          <cell r="G670">
            <v>1907</v>
          </cell>
          <cell r="H670">
            <v>528.8922119140625</v>
          </cell>
          <cell r="I670">
            <v>5421</v>
          </cell>
          <cell r="J670" t="str">
            <v>Electric heatpump</v>
          </cell>
          <cell r="K670" t="str">
            <v>Electric pluginheater</v>
          </cell>
          <cell r="L670">
            <v>0</v>
          </cell>
          <cell r="M670">
            <v>0</v>
          </cell>
          <cell r="N670">
            <v>0</v>
          </cell>
        </row>
        <row r="671">
          <cell r="A671">
            <v>20338</v>
          </cell>
          <cell r="B671">
            <v>1192.4649999999999</v>
          </cell>
          <cell r="C671" t="str">
            <v>ID</v>
          </cell>
          <cell r="D671" t="str">
            <v>Benewah</v>
          </cell>
          <cell r="E671">
            <v>2</v>
          </cell>
          <cell r="F671">
            <v>2</v>
          </cell>
          <cell r="G671">
            <v>1395</v>
          </cell>
          <cell r="H671">
            <v>372.48891448974609</v>
          </cell>
          <cell r="I671">
            <v>4757</v>
          </cell>
          <cell r="J671" t="str">
            <v>Wood htstove</v>
          </cell>
          <cell r="K671" t="str">
            <v/>
          </cell>
          <cell r="L671">
            <v>6728.48291015625</v>
          </cell>
          <cell r="M671">
            <v>18959.08984375</v>
          </cell>
          <cell r="N671">
            <v>19539.727764051429</v>
          </cell>
        </row>
        <row r="672">
          <cell r="A672">
            <v>20340</v>
          </cell>
          <cell r="B672">
            <v>1612.692</v>
          </cell>
          <cell r="C672" t="str">
            <v>OR</v>
          </cell>
          <cell r="D672" t="str">
            <v>Lane</v>
          </cell>
          <cell r="E672">
            <v>1</v>
          </cell>
          <cell r="F672">
            <v>1</v>
          </cell>
          <cell r="G672">
            <v>1632</v>
          </cell>
          <cell r="H672">
            <v>431.67001724243164</v>
          </cell>
          <cell r="I672">
            <v>3784</v>
          </cell>
          <cell r="J672" t="str">
            <v>Gas htstove</v>
          </cell>
          <cell r="K672" t="str">
            <v>Electric baseboard</v>
          </cell>
          <cell r="L672">
            <v>4171.501953125</v>
          </cell>
          <cell r="M672">
            <v>17942.34765625</v>
          </cell>
          <cell r="N672">
            <v>18256.093285988783</v>
          </cell>
        </row>
        <row r="673">
          <cell r="A673">
            <v>20344</v>
          </cell>
          <cell r="B673">
            <v>1144.6790000000001</v>
          </cell>
          <cell r="C673" t="str">
            <v>MT</v>
          </cell>
          <cell r="D673" t="str">
            <v>Flathead</v>
          </cell>
          <cell r="E673">
            <v>1</v>
          </cell>
          <cell r="F673">
            <v>3</v>
          </cell>
          <cell r="G673">
            <v>1368</v>
          </cell>
          <cell r="H673">
            <v>419.37339401245117</v>
          </cell>
          <cell r="I673">
            <v>3692</v>
          </cell>
          <cell r="J673" t="str">
            <v>Wood htstove</v>
          </cell>
          <cell r="K673" t="str">
            <v>Electric baseboard</v>
          </cell>
          <cell r="L673">
            <v>6941.1162109375</v>
          </cell>
          <cell r="M673">
            <v>21396.232421875</v>
          </cell>
          <cell r="N673">
            <v>22332.025692293981</v>
          </cell>
        </row>
        <row r="674">
          <cell r="A674">
            <v>20351</v>
          </cell>
          <cell r="B674">
            <v>2130.886</v>
          </cell>
          <cell r="C674" t="str">
            <v>MT</v>
          </cell>
          <cell r="D674" t="str">
            <v>Lewis And Clark</v>
          </cell>
          <cell r="E674">
            <v>2</v>
          </cell>
          <cell r="F674">
            <v>3</v>
          </cell>
          <cell r="G674">
            <v>728</v>
          </cell>
          <cell r="H674">
            <v>0</v>
          </cell>
          <cell r="I674">
            <v>1760</v>
          </cell>
          <cell r="J674" t="str">
            <v>Gas faf</v>
          </cell>
          <cell r="K674" t="str">
            <v/>
          </cell>
          <cell r="L674">
            <v>523.1832275390625</v>
          </cell>
          <cell r="M674">
            <v>3090.468505859375</v>
          </cell>
          <cell r="N674">
            <v>3138.7586622648978</v>
          </cell>
        </row>
        <row r="675">
          <cell r="A675">
            <v>20357</v>
          </cell>
          <cell r="B675">
            <v>1612.692</v>
          </cell>
          <cell r="C675" t="str">
            <v>OR</v>
          </cell>
          <cell r="D675" t="str">
            <v>Lane</v>
          </cell>
          <cell r="E675">
            <v>1</v>
          </cell>
          <cell r="F675">
            <v>1</v>
          </cell>
          <cell r="G675">
            <v>1090</v>
          </cell>
          <cell r="H675">
            <v>1149.112548828125</v>
          </cell>
          <cell r="I675">
            <v>3580</v>
          </cell>
          <cell r="J675" t="str">
            <v>Wood htstove</v>
          </cell>
          <cell r="K675" t="str">
            <v xml:space="preserve">Electric baseboard AND Electric baseboard AND </v>
          </cell>
          <cell r="L675">
            <v>5998.36279296875</v>
          </cell>
          <cell r="M675">
            <v>23547.291015625</v>
          </cell>
          <cell r="N675">
            <v>23640.654885770513</v>
          </cell>
        </row>
        <row r="676">
          <cell r="A676">
            <v>20360</v>
          </cell>
          <cell r="B676">
            <v>1904.288</v>
          </cell>
          <cell r="C676" t="str">
            <v>WA</v>
          </cell>
          <cell r="D676" t="str">
            <v>Spokane</v>
          </cell>
          <cell r="E676">
            <v>2</v>
          </cell>
          <cell r="F676">
            <v>2</v>
          </cell>
          <cell r="G676">
            <v>2016</v>
          </cell>
          <cell r="H676">
            <v>923.51996612548828</v>
          </cell>
          <cell r="I676">
            <v>4316</v>
          </cell>
          <cell r="J676" t="str">
            <v>Gas faf</v>
          </cell>
          <cell r="K676" t="str">
            <v/>
          </cell>
          <cell r="L676">
            <v>0</v>
          </cell>
          <cell r="M676">
            <v>0</v>
          </cell>
          <cell r="N676">
            <v>0</v>
          </cell>
        </row>
        <row r="677">
          <cell r="A677">
            <v>20363</v>
          </cell>
          <cell r="B677">
            <v>2130.886</v>
          </cell>
          <cell r="C677" t="str">
            <v>MT</v>
          </cell>
          <cell r="D677" t="str">
            <v>Ravalli</v>
          </cell>
          <cell r="E677">
            <v>1</v>
          </cell>
          <cell r="F677">
            <v>2</v>
          </cell>
          <cell r="G677">
            <v>1794</v>
          </cell>
          <cell r="H677">
            <v>493.93239593505859</v>
          </cell>
          <cell r="I677">
            <v>4738</v>
          </cell>
          <cell r="J677" t="str">
            <v>Gas faf</v>
          </cell>
          <cell r="K677" t="str">
            <v>Electric pluginheater</v>
          </cell>
          <cell r="L677">
            <v>2151.979736328125</v>
          </cell>
          <cell r="M677">
            <v>13313.0478515625</v>
          </cell>
          <cell r="N677">
            <v>14622.234357863512</v>
          </cell>
        </row>
        <row r="678">
          <cell r="A678">
            <v>20371</v>
          </cell>
          <cell r="B678">
            <v>1925.059</v>
          </cell>
          <cell r="C678" t="str">
            <v>OR</v>
          </cell>
          <cell r="D678" t="str">
            <v>Harney</v>
          </cell>
          <cell r="E678">
            <v>1</v>
          </cell>
          <cell r="F678">
            <v>3</v>
          </cell>
          <cell r="G678">
            <v>1329</v>
          </cell>
          <cell r="H678">
            <v>938.35639953613281</v>
          </cell>
          <cell r="I678">
            <v>3964</v>
          </cell>
          <cell r="J678" t="str">
            <v>Wood htstove</v>
          </cell>
          <cell r="K678" t="str">
            <v>Electric pluginheater</v>
          </cell>
          <cell r="L678">
            <v>4265.62548828125</v>
          </cell>
          <cell r="M678">
            <v>11040.3193359375</v>
          </cell>
          <cell r="N678">
            <v>11171.475638360163</v>
          </cell>
        </row>
        <row r="679">
          <cell r="A679">
            <v>20374</v>
          </cell>
          <cell r="B679">
            <v>8264.9449999999997</v>
          </cell>
          <cell r="C679" t="str">
            <v>OR</v>
          </cell>
          <cell r="D679" t="str">
            <v>Polk</v>
          </cell>
          <cell r="E679">
            <v>1</v>
          </cell>
          <cell r="F679">
            <v>1</v>
          </cell>
          <cell r="G679">
            <v>1590</v>
          </cell>
          <cell r="H679">
            <v>398.710693359375</v>
          </cell>
          <cell r="I679">
            <v>5357</v>
          </cell>
          <cell r="J679" t="str">
            <v>Gas faf</v>
          </cell>
          <cell r="K679" t="str">
            <v/>
          </cell>
          <cell r="L679">
            <v>0</v>
          </cell>
          <cell r="M679">
            <v>4544.12109375</v>
          </cell>
          <cell r="N679">
            <v>4564.7608398449147</v>
          </cell>
        </row>
        <row r="680">
          <cell r="A680">
            <v>20381</v>
          </cell>
          <cell r="B680">
            <v>1192.4649999999999</v>
          </cell>
          <cell r="C680" t="str">
            <v>ID</v>
          </cell>
          <cell r="D680" t="str">
            <v>Bonneville</v>
          </cell>
          <cell r="E680">
            <v>2</v>
          </cell>
          <cell r="F680">
            <v>3</v>
          </cell>
          <cell r="G680">
            <v>2375</v>
          </cell>
          <cell r="H680">
            <v>628.11121368408203</v>
          </cell>
          <cell r="I680">
            <v>5148</v>
          </cell>
          <cell r="J680" t="str">
            <v>Gas faf</v>
          </cell>
          <cell r="K680" t="str">
            <v>Gas htstove</v>
          </cell>
          <cell r="L680">
            <v>1013.88134765625</v>
          </cell>
          <cell r="M680">
            <v>11824.6201171875</v>
          </cell>
          <cell r="N680">
            <v>12619.5</v>
          </cell>
        </row>
        <row r="681">
          <cell r="A681">
            <v>20384</v>
          </cell>
          <cell r="B681">
            <v>2130.886</v>
          </cell>
          <cell r="C681" t="str">
            <v>MT</v>
          </cell>
          <cell r="D681" t="str">
            <v>Jefferson</v>
          </cell>
          <cell r="E681">
            <v>1</v>
          </cell>
          <cell r="F681">
            <v>3</v>
          </cell>
          <cell r="G681">
            <v>1152</v>
          </cell>
          <cell r="H681">
            <v>0</v>
          </cell>
          <cell r="I681">
            <v>3725</v>
          </cell>
          <cell r="J681" t="str">
            <v>Gas faf</v>
          </cell>
          <cell r="K681" t="str">
            <v>Wood htstove</v>
          </cell>
          <cell r="L681">
            <v>1619.173828125</v>
          </cell>
          <cell r="M681">
            <v>6121.91650390625</v>
          </cell>
          <cell r="N681">
            <v>6304.9915729374907</v>
          </cell>
        </row>
        <row r="682">
          <cell r="A682">
            <v>20390</v>
          </cell>
          <cell r="B682">
            <v>8264.9449999999997</v>
          </cell>
          <cell r="C682" t="str">
            <v>OR</v>
          </cell>
          <cell r="D682" t="str">
            <v>Josephine</v>
          </cell>
          <cell r="E682">
            <v>2</v>
          </cell>
          <cell r="F682">
            <v>1</v>
          </cell>
          <cell r="G682">
            <v>850</v>
          </cell>
          <cell r="H682">
            <v>867.67021560668945</v>
          </cell>
          <cell r="I682">
            <v>2784</v>
          </cell>
          <cell r="J682" t="str">
            <v>Wood htstove</v>
          </cell>
          <cell r="K682" t="str">
            <v/>
          </cell>
          <cell r="L682">
            <v>604.88623046875</v>
          </cell>
          <cell r="M682">
            <v>5312.54833984375</v>
          </cell>
          <cell r="N682">
            <v>5658.3152279932874</v>
          </cell>
        </row>
        <row r="683">
          <cell r="A683">
            <v>20392</v>
          </cell>
          <cell r="B683">
            <v>1904.288</v>
          </cell>
          <cell r="C683" t="str">
            <v>WA</v>
          </cell>
          <cell r="D683" t="str">
            <v>Benton</v>
          </cell>
          <cell r="E683">
            <v>3</v>
          </cell>
          <cell r="F683">
            <v>1</v>
          </cell>
          <cell r="G683">
            <v>3442</v>
          </cell>
          <cell r="H683">
            <v>548.10605621337891</v>
          </cell>
          <cell r="I683">
            <v>8519</v>
          </cell>
          <cell r="J683" t="str">
            <v>Electric heatpump</v>
          </cell>
          <cell r="K683" t="str">
            <v>Gas htstove</v>
          </cell>
          <cell r="L683">
            <v>827.3717041015625</v>
          </cell>
          <cell r="M683">
            <v>16178.28515625</v>
          </cell>
          <cell r="N683">
            <v>17506.661929976181</v>
          </cell>
        </row>
        <row r="684">
          <cell r="A684">
            <v>20395</v>
          </cell>
          <cell r="B684">
            <v>8264.9449999999997</v>
          </cell>
          <cell r="C684" t="str">
            <v>OR</v>
          </cell>
          <cell r="D684" t="str">
            <v>Multnomah</v>
          </cell>
          <cell r="E684">
            <v>2</v>
          </cell>
          <cell r="F684">
            <v>1</v>
          </cell>
          <cell r="G684">
            <v>1481</v>
          </cell>
          <cell r="H684">
            <v>610.48998260498047</v>
          </cell>
          <cell r="I684">
            <v>4527</v>
          </cell>
          <cell r="J684" t="str">
            <v>Gas faf</v>
          </cell>
          <cell r="K684" t="str">
            <v/>
          </cell>
          <cell r="L684">
            <v>497.48846435546875</v>
          </cell>
          <cell r="M684">
            <v>5155.896484375</v>
          </cell>
          <cell r="N684">
            <v>5455.4463694021197</v>
          </cell>
        </row>
        <row r="685">
          <cell r="A685">
            <v>20408</v>
          </cell>
          <cell r="B685">
            <v>2079.9929999999999</v>
          </cell>
          <cell r="C685" t="str">
            <v>WA</v>
          </cell>
          <cell r="D685" t="str">
            <v>Clark</v>
          </cell>
          <cell r="E685">
            <v>1</v>
          </cell>
          <cell r="F685">
            <v>1</v>
          </cell>
          <cell r="G685">
            <v>1075</v>
          </cell>
          <cell r="H685">
            <v>313.10948944091797</v>
          </cell>
          <cell r="I685">
            <v>3418</v>
          </cell>
          <cell r="J685" t="str">
            <v>Electric baseboard</v>
          </cell>
          <cell r="K685" t="str">
            <v>Wood htstove</v>
          </cell>
          <cell r="L685">
            <v>7053.9462890625</v>
          </cell>
          <cell r="M685">
            <v>12300.375</v>
          </cell>
          <cell r="N685">
            <v>12256.947444911853</v>
          </cell>
        </row>
        <row r="686">
          <cell r="A686">
            <v>20411</v>
          </cell>
          <cell r="B686">
            <v>3785.7640000000001</v>
          </cell>
          <cell r="C686" t="str">
            <v>ID</v>
          </cell>
          <cell r="D686" t="str">
            <v>Canyon</v>
          </cell>
          <cell r="E686">
            <v>3</v>
          </cell>
          <cell r="F686">
            <v>1</v>
          </cell>
          <cell r="G686">
            <v>1134</v>
          </cell>
          <cell r="H686">
            <v>370.75672149658203</v>
          </cell>
          <cell r="I686">
            <v>3835</v>
          </cell>
          <cell r="J686" t="str">
            <v>Gas faf</v>
          </cell>
          <cell r="K686" t="str">
            <v/>
          </cell>
          <cell r="L686">
            <v>1369.369140625</v>
          </cell>
          <cell r="M686">
            <v>5157.23388671875</v>
          </cell>
          <cell r="N686">
            <v>6836.7887144656906</v>
          </cell>
        </row>
        <row r="687">
          <cell r="A687">
            <v>20414</v>
          </cell>
          <cell r="B687">
            <v>2079.9929999999999</v>
          </cell>
          <cell r="C687" t="str">
            <v>WA</v>
          </cell>
          <cell r="D687" t="str">
            <v>Clark</v>
          </cell>
          <cell r="E687">
            <v>1</v>
          </cell>
          <cell r="F687">
            <v>1</v>
          </cell>
          <cell r="G687">
            <v>1600</v>
          </cell>
          <cell r="H687">
            <v>306.18190383911133</v>
          </cell>
          <cell r="I687">
            <v>3938</v>
          </cell>
          <cell r="J687" t="e">
            <v>#N/A</v>
          </cell>
          <cell r="K687" t="e">
            <v>#N/A</v>
          </cell>
          <cell r="L687">
            <v>2721.279052734375</v>
          </cell>
          <cell r="M687">
            <v>9208.1943359375</v>
          </cell>
          <cell r="N687">
            <v>10644.650637746721</v>
          </cell>
        </row>
        <row r="688">
          <cell r="A688">
            <v>20426</v>
          </cell>
          <cell r="B688">
            <v>1904.288</v>
          </cell>
          <cell r="C688" t="str">
            <v>WA</v>
          </cell>
          <cell r="D688" t="str">
            <v>Okanogan</v>
          </cell>
          <cell r="E688">
            <v>2</v>
          </cell>
          <cell r="F688">
            <v>2</v>
          </cell>
          <cell r="G688">
            <v>1444</v>
          </cell>
          <cell r="H688">
            <v>720.7299861907959</v>
          </cell>
          <cell r="I688">
            <v>3487</v>
          </cell>
          <cell r="J688" t="str">
            <v>Electric pluginheater</v>
          </cell>
          <cell r="K688" t="str">
            <v xml:space="preserve">Electric baseboard AND Electric baseboard AND </v>
          </cell>
          <cell r="L688">
            <v>16416.052734375</v>
          </cell>
          <cell r="M688">
            <v>27076.271484375</v>
          </cell>
          <cell r="N688">
            <v>17180.532465553697</v>
          </cell>
        </row>
        <row r="689">
          <cell r="A689">
            <v>20430</v>
          </cell>
          <cell r="B689">
            <v>2079.9929999999999</v>
          </cell>
          <cell r="C689" t="str">
            <v>WA</v>
          </cell>
          <cell r="D689" t="str">
            <v>Clark</v>
          </cell>
          <cell r="E689">
            <v>1</v>
          </cell>
          <cell r="F689">
            <v>1</v>
          </cell>
          <cell r="G689">
            <v>1404</v>
          </cell>
          <cell r="H689">
            <v>284.1473503112793</v>
          </cell>
          <cell r="I689">
            <v>3582</v>
          </cell>
          <cell r="J689" t="str">
            <v>Gas faf</v>
          </cell>
          <cell r="K689" t="str">
            <v/>
          </cell>
          <cell r="L689">
            <v>543.48138427734375</v>
          </cell>
          <cell r="M689">
            <v>7695.55712890625</v>
          </cell>
          <cell r="N689">
            <v>8090.657922416679</v>
          </cell>
        </row>
        <row r="690">
          <cell r="A690">
            <v>20433</v>
          </cell>
          <cell r="B690">
            <v>1612.692</v>
          </cell>
          <cell r="C690" t="str">
            <v>OR</v>
          </cell>
          <cell r="D690" t="str">
            <v>Lincoln</v>
          </cell>
          <cell r="E690">
            <v>1</v>
          </cell>
          <cell r="F690">
            <v>1</v>
          </cell>
          <cell r="G690">
            <v>1553</v>
          </cell>
          <cell r="H690">
            <v>439.29642486572266</v>
          </cell>
          <cell r="I690">
            <v>4898</v>
          </cell>
          <cell r="J690" t="str">
            <v>Electric faf</v>
          </cell>
          <cell r="K690" t="str">
            <v xml:space="preserve">Electric baseboard AND Electric baseboard AND </v>
          </cell>
          <cell r="L690">
            <v>13737.8115234375</v>
          </cell>
          <cell r="M690">
            <v>30370.09375</v>
          </cell>
          <cell r="N690">
            <v>31751.034480753638</v>
          </cell>
        </row>
        <row r="691">
          <cell r="A691">
            <v>20440</v>
          </cell>
          <cell r="B691">
            <v>1925.059</v>
          </cell>
          <cell r="C691" t="str">
            <v>OR</v>
          </cell>
          <cell r="D691" t="str">
            <v>Deschutes</v>
          </cell>
          <cell r="E691">
            <v>1</v>
          </cell>
          <cell r="F691">
            <v>2</v>
          </cell>
          <cell r="G691">
            <v>1452</v>
          </cell>
          <cell r="H691">
            <v>448.56344604492187</v>
          </cell>
          <cell r="I691">
            <v>4795</v>
          </cell>
          <cell r="J691" t="str">
            <v>Electric faf</v>
          </cell>
          <cell r="K691" t="str">
            <v/>
          </cell>
          <cell r="L691">
            <v>0</v>
          </cell>
          <cell r="M691">
            <v>0</v>
          </cell>
          <cell r="N691">
            <v>0</v>
          </cell>
        </row>
        <row r="692">
          <cell r="A692">
            <v>20445</v>
          </cell>
          <cell r="B692">
            <v>1144.6790000000001</v>
          </cell>
          <cell r="C692" t="str">
            <v>MT</v>
          </cell>
          <cell r="D692" t="str">
            <v>Lincoln</v>
          </cell>
          <cell r="E692">
            <v>1</v>
          </cell>
          <cell r="F692">
            <v>2</v>
          </cell>
          <cell r="G692">
            <v>1516</v>
          </cell>
          <cell r="H692">
            <v>597.26934051513672</v>
          </cell>
          <cell r="I692">
            <v>5153</v>
          </cell>
          <cell r="J692" t="str">
            <v xml:space="preserve">Oil faf AND Wood htstove AND </v>
          </cell>
          <cell r="K692" t="str">
            <v>Electric baseboard</v>
          </cell>
          <cell r="L692">
            <v>6968.1689453125</v>
          </cell>
          <cell r="M692">
            <v>14159.4580078125</v>
          </cell>
          <cell r="N692">
            <v>13688.575121782824</v>
          </cell>
        </row>
        <row r="693">
          <cell r="A693">
            <v>20446</v>
          </cell>
          <cell r="B693">
            <v>1612.692</v>
          </cell>
          <cell r="C693" t="str">
            <v>OR</v>
          </cell>
          <cell r="D693" t="str">
            <v>Lane</v>
          </cell>
          <cell r="E693">
            <v>1</v>
          </cell>
          <cell r="F693">
            <v>1</v>
          </cell>
          <cell r="G693">
            <v>818</v>
          </cell>
          <cell r="H693">
            <v>0</v>
          </cell>
          <cell r="I693">
            <v>1927</v>
          </cell>
          <cell r="J693" t="str">
            <v>Electric baseboard</v>
          </cell>
          <cell r="K693" t="str">
            <v xml:space="preserve">Electric baseboard AND Electric pluginheater AND </v>
          </cell>
          <cell r="L693">
            <v>7273.392578125</v>
          </cell>
          <cell r="M693">
            <v>14140.912109375</v>
          </cell>
          <cell r="N693">
            <v>14525.798679102569</v>
          </cell>
        </row>
        <row r="694">
          <cell r="A694">
            <v>20448</v>
          </cell>
          <cell r="B694">
            <v>1612.692</v>
          </cell>
          <cell r="C694" t="str">
            <v>OR</v>
          </cell>
          <cell r="D694" t="str">
            <v>Lane</v>
          </cell>
          <cell r="E694">
            <v>1</v>
          </cell>
          <cell r="F694">
            <v>1</v>
          </cell>
          <cell r="G694">
            <v>1921</v>
          </cell>
          <cell r="H694">
            <v>392.67144775390625</v>
          </cell>
          <cell r="I694">
            <v>5694</v>
          </cell>
          <cell r="J694" t="str">
            <v>Electric faf</v>
          </cell>
          <cell r="K694" t="str">
            <v xml:space="preserve">Wood htstove AND Electric pluginheater AND </v>
          </cell>
          <cell r="L694">
            <v>14936.109375</v>
          </cell>
          <cell r="M694">
            <v>26393.666015625</v>
          </cell>
          <cell r="N694">
            <v>26459.641212515013</v>
          </cell>
        </row>
        <row r="695">
          <cell r="A695">
            <v>20457</v>
          </cell>
          <cell r="B695">
            <v>1612.692</v>
          </cell>
          <cell r="C695" t="str">
            <v>OR</v>
          </cell>
          <cell r="D695" t="str">
            <v>Washington</v>
          </cell>
          <cell r="E695">
            <v>1</v>
          </cell>
          <cell r="F695">
            <v>1</v>
          </cell>
          <cell r="G695">
            <v>2208</v>
          </cell>
          <cell r="H695">
            <v>380.12633514404297</v>
          </cell>
          <cell r="I695">
            <v>7100</v>
          </cell>
          <cell r="J695" t="str">
            <v>Gas faf</v>
          </cell>
          <cell r="K695" t="str">
            <v xml:space="preserve">Gas htstove AND Gas htstove AND </v>
          </cell>
          <cell r="L695">
            <v>683.65802001953125</v>
          </cell>
          <cell r="M695">
            <v>8234.9990234375</v>
          </cell>
          <cell r="N695">
            <v>9034.0874849667089</v>
          </cell>
        </row>
        <row r="696">
          <cell r="A696">
            <v>20458</v>
          </cell>
          <cell r="B696">
            <v>3785.7640000000001</v>
          </cell>
          <cell r="C696" t="str">
            <v>ID</v>
          </cell>
          <cell r="D696" t="str">
            <v>Washington</v>
          </cell>
          <cell r="E696">
            <v>2</v>
          </cell>
          <cell r="F696">
            <v>2</v>
          </cell>
          <cell r="G696">
            <v>1483</v>
          </cell>
          <cell r="H696">
            <v>799.08498382568359</v>
          </cell>
          <cell r="I696">
            <v>3159</v>
          </cell>
          <cell r="J696" t="str">
            <v>Electric baseboard</v>
          </cell>
          <cell r="K696" t="str">
            <v>Wood htstove</v>
          </cell>
          <cell r="L696">
            <v>13706.02734375</v>
          </cell>
          <cell r="M696">
            <v>34167.140625</v>
          </cell>
          <cell r="N696">
            <v>36051.596485989488</v>
          </cell>
        </row>
        <row r="697">
          <cell r="A697">
            <v>20466</v>
          </cell>
          <cell r="B697">
            <v>2130.886</v>
          </cell>
          <cell r="C697" t="str">
            <v>MT</v>
          </cell>
          <cell r="D697" t="str">
            <v>Gallatin</v>
          </cell>
          <cell r="E697">
            <v>1</v>
          </cell>
          <cell r="F697">
            <v>3</v>
          </cell>
          <cell r="G697">
            <v>2600</v>
          </cell>
          <cell r="H697">
            <v>567.96000671386719</v>
          </cell>
          <cell r="I697">
            <v>5662</v>
          </cell>
          <cell r="J697" t="str">
            <v>Wood htstove</v>
          </cell>
          <cell r="K697" t="str">
            <v xml:space="preserve">Gas faf AND Electric pluginheater AND </v>
          </cell>
          <cell r="L697">
            <v>337.10317993164062</v>
          </cell>
          <cell r="M697">
            <v>6032.44921875</v>
          </cell>
          <cell r="N697">
            <v>6066.3253759607069</v>
          </cell>
        </row>
        <row r="698">
          <cell r="A698">
            <v>20469</v>
          </cell>
          <cell r="B698">
            <v>1904.288</v>
          </cell>
          <cell r="C698" t="str">
            <v>WA</v>
          </cell>
          <cell r="D698" t="str">
            <v>Benton</v>
          </cell>
          <cell r="E698">
            <v>3</v>
          </cell>
          <cell r="F698">
            <v>1</v>
          </cell>
          <cell r="G698">
            <v>3219</v>
          </cell>
          <cell r="H698">
            <v>535.06999397277832</v>
          </cell>
          <cell r="I698">
            <v>6295</v>
          </cell>
          <cell r="J698" t="str">
            <v>Electric heatpump</v>
          </cell>
          <cell r="K698" t="str">
            <v/>
          </cell>
          <cell r="L698">
            <v>4209.70458984375</v>
          </cell>
          <cell r="M698">
            <v>29805.572265625</v>
          </cell>
          <cell r="N698">
            <v>33321.653970282488</v>
          </cell>
        </row>
        <row r="699">
          <cell r="A699">
            <v>20472</v>
          </cell>
          <cell r="B699">
            <v>1612.692</v>
          </cell>
          <cell r="C699" t="str">
            <v>OR</v>
          </cell>
          <cell r="D699" t="str">
            <v>Jackson</v>
          </cell>
          <cell r="E699">
            <v>3</v>
          </cell>
          <cell r="F699">
            <v>1</v>
          </cell>
          <cell r="G699">
            <v>2025</v>
          </cell>
          <cell r="H699">
            <v>1430.3470916748047</v>
          </cell>
          <cell r="I699">
            <v>6604</v>
          </cell>
          <cell r="J699" t="str">
            <v>Gas faf</v>
          </cell>
          <cell r="K699" t="str">
            <v xml:space="preserve">Gas htstove AND Electric pluginheater AND </v>
          </cell>
          <cell r="L699">
            <v>1967.8204345703125</v>
          </cell>
          <cell r="M699">
            <v>10197.84375</v>
          </cell>
          <cell r="N699">
            <v>10651.695083703971</v>
          </cell>
        </row>
        <row r="700">
          <cell r="A700">
            <v>20477</v>
          </cell>
          <cell r="B700">
            <v>1904.288</v>
          </cell>
          <cell r="C700" t="str">
            <v>WA</v>
          </cell>
          <cell r="D700" t="str">
            <v>Grant</v>
          </cell>
          <cell r="E700">
            <v>2</v>
          </cell>
          <cell r="F700">
            <v>2</v>
          </cell>
          <cell r="G700">
            <v>1341</v>
          </cell>
          <cell r="H700">
            <v>265.38600921630859</v>
          </cell>
          <cell r="I700">
            <v>4655</v>
          </cell>
          <cell r="J700" t="str">
            <v>Electric heatpump</v>
          </cell>
          <cell r="K700" t="str">
            <v/>
          </cell>
          <cell r="L700">
            <v>6640.775390625</v>
          </cell>
          <cell r="M700">
            <v>23911.626953125</v>
          </cell>
          <cell r="N700">
            <v>25207.660899044677</v>
          </cell>
        </row>
        <row r="701">
          <cell r="A701">
            <v>20485</v>
          </cell>
          <cell r="B701">
            <v>3785.7640000000001</v>
          </cell>
          <cell r="C701" t="str">
            <v>ID</v>
          </cell>
          <cell r="D701" t="str">
            <v>Bonneville</v>
          </cell>
          <cell r="E701">
            <v>2</v>
          </cell>
          <cell r="F701">
            <v>3</v>
          </cell>
          <cell r="G701">
            <v>3968</v>
          </cell>
          <cell r="H701">
            <v>1107.7174987792969</v>
          </cell>
          <cell r="I701">
            <v>9814</v>
          </cell>
          <cell r="J701" t="str">
            <v>Gas faf</v>
          </cell>
          <cell r="K701" t="str">
            <v xml:space="preserve">Electric baseboard AND Wood htstove AND </v>
          </cell>
          <cell r="L701">
            <v>4665.81884765625</v>
          </cell>
          <cell r="M701">
            <v>19830.32421875</v>
          </cell>
          <cell r="N701">
            <v>20162.835881290976</v>
          </cell>
        </row>
        <row r="702">
          <cell r="A702">
            <v>20491</v>
          </cell>
          <cell r="B702">
            <v>1192.4649999999999</v>
          </cell>
          <cell r="C702" t="str">
            <v>ID</v>
          </cell>
          <cell r="D702" t="str">
            <v>Bonner</v>
          </cell>
          <cell r="E702">
            <v>1</v>
          </cell>
          <cell r="F702">
            <v>3</v>
          </cell>
          <cell r="G702">
            <v>1769</v>
          </cell>
          <cell r="H702">
            <v>403.34001159667969</v>
          </cell>
          <cell r="I702">
            <v>4757</v>
          </cell>
          <cell r="J702" t="str">
            <v>Propane htstove</v>
          </cell>
          <cell r="K702" t="str">
            <v>Electric baseboard</v>
          </cell>
          <cell r="L702">
            <v>3726.953369140625</v>
          </cell>
          <cell r="M702">
            <v>12553.1923828125</v>
          </cell>
          <cell r="N702">
            <v>15263.335188072155</v>
          </cell>
        </row>
        <row r="703">
          <cell r="A703">
            <v>20505</v>
          </cell>
          <cell r="B703">
            <v>1612.692</v>
          </cell>
          <cell r="C703" t="str">
            <v>OR</v>
          </cell>
          <cell r="D703" t="str">
            <v>Linn</v>
          </cell>
          <cell r="E703">
            <v>1</v>
          </cell>
          <cell r="F703">
            <v>1</v>
          </cell>
          <cell r="G703">
            <v>4010</v>
          </cell>
          <cell r="H703">
            <v>760.02326965332031</v>
          </cell>
          <cell r="I703">
            <v>6926</v>
          </cell>
          <cell r="J703" t="str">
            <v>Electric heatpump</v>
          </cell>
          <cell r="K703" t="str">
            <v xml:space="preserve">Wood fireplace AND Wood htstove AND </v>
          </cell>
          <cell r="L703">
            <v>14160.8271484375</v>
          </cell>
          <cell r="M703">
            <v>23632.546875</v>
          </cell>
          <cell r="N703">
            <v>25066.285836400784</v>
          </cell>
        </row>
        <row r="704">
          <cell r="A704">
            <v>20516</v>
          </cell>
          <cell r="B704">
            <v>2079.9929999999999</v>
          </cell>
          <cell r="C704" t="str">
            <v>WA</v>
          </cell>
          <cell r="D704" t="str">
            <v>Clark</v>
          </cell>
          <cell r="E704">
            <v>1</v>
          </cell>
          <cell r="F704">
            <v>1</v>
          </cell>
          <cell r="G704">
            <v>1284</v>
          </cell>
          <cell r="H704">
            <v>286.45386505126953</v>
          </cell>
          <cell r="I704">
            <v>4105</v>
          </cell>
          <cell r="J704" t="str">
            <v>Gas faf</v>
          </cell>
          <cell r="K704" t="str">
            <v/>
          </cell>
          <cell r="L704">
            <v>554.4193115234375</v>
          </cell>
          <cell r="M704">
            <v>10180.0283203125</v>
          </cell>
          <cell r="N704">
            <v>10999.236275836385</v>
          </cell>
        </row>
        <row r="705">
          <cell r="A705">
            <v>20540</v>
          </cell>
          <cell r="B705">
            <v>1904.288</v>
          </cell>
          <cell r="C705" t="str">
            <v>WA</v>
          </cell>
          <cell r="D705" t="str">
            <v>Benton</v>
          </cell>
          <cell r="E705">
            <v>3</v>
          </cell>
          <cell r="F705">
            <v>1</v>
          </cell>
          <cell r="G705">
            <v>3352</v>
          </cell>
          <cell r="H705">
            <v>728.09004211425781</v>
          </cell>
          <cell r="I705">
            <v>6908</v>
          </cell>
          <cell r="J705" t="str">
            <v>Electric heatpumpdualfuel</v>
          </cell>
          <cell r="K705" t="str">
            <v xml:space="preserve">Electric baseboard AND Propane htstove AND </v>
          </cell>
          <cell r="L705">
            <v>4524.5400390625</v>
          </cell>
          <cell r="M705">
            <v>11233.3466796875</v>
          </cell>
          <cell r="N705">
            <v>12667.306882868175</v>
          </cell>
        </row>
        <row r="706">
          <cell r="A706">
            <v>20547</v>
          </cell>
          <cell r="B706">
            <v>2079.9929999999999</v>
          </cell>
          <cell r="C706" t="str">
            <v>WA</v>
          </cell>
          <cell r="D706" t="str">
            <v>Clark</v>
          </cell>
          <cell r="E706">
            <v>1</v>
          </cell>
          <cell r="F706">
            <v>1</v>
          </cell>
          <cell r="G706">
            <v>2728</v>
          </cell>
          <cell r="H706">
            <v>773.22001647949219</v>
          </cell>
          <cell r="I706">
            <v>5388</v>
          </cell>
          <cell r="J706" t="str">
            <v>Electric baseboard</v>
          </cell>
          <cell r="K706" t="str">
            <v/>
          </cell>
          <cell r="L706">
            <v>16939.615234375</v>
          </cell>
          <cell r="M706">
            <v>27537.134765625</v>
          </cell>
          <cell r="N706">
            <v>27402.186592163973</v>
          </cell>
        </row>
        <row r="707">
          <cell r="A707">
            <v>20553</v>
          </cell>
          <cell r="B707">
            <v>3785.7640000000001</v>
          </cell>
          <cell r="C707" t="str">
            <v>ID</v>
          </cell>
          <cell r="D707" t="str">
            <v>Canyon</v>
          </cell>
          <cell r="E707">
            <v>3</v>
          </cell>
          <cell r="F707">
            <v>1</v>
          </cell>
          <cell r="G707">
            <v>2778</v>
          </cell>
          <cell r="H707">
            <v>1702.8629455566406</v>
          </cell>
          <cell r="I707">
            <v>6441</v>
          </cell>
          <cell r="J707" t="str">
            <v>Gas faf</v>
          </cell>
          <cell r="K707" t="str">
            <v>Electric pluginheater</v>
          </cell>
          <cell r="L707">
            <v>887.6923828125</v>
          </cell>
          <cell r="M707">
            <v>8738.2880859375</v>
          </cell>
          <cell r="N707">
            <v>10497.209847083399</v>
          </cell>
        </row>
        <row r="708">
          <cell r="A708">
            <v>20559</v>
          </cell>
          <cell r="B708">
            <v>1192.4649999999999</v>
          </cell>
          <cell r="C708" t="str">
            <v>ID</v>
          </cell>
          <cell r="D708" t="str">
            <v>Minidoka</v>
          </cell>
          <cell r="E708">
            <v>2</v>
          </cell>
          <cell r="F708">
            <v>2</v>
          </cell>
          <cell r="G708">
            <v>756</v>
          </cell>
          <cell r="H708">
            <v>300.75519371032715</v>
          </cell>
          <cell r="I708">
            <v>2552</v>
          </cell>
          <cell r="J708" t="str">
            <v>Electric baseboard</v>
          </cell>
          <cell r="K708" t="str">
            <v/>
          </cell>
          <cell r="L708">
            <v>5549.40185546875</v>
          </cell>
          <cell r="M708">
            <v>10934.0556640625</v>
          </cell>
          <cell r="N708">
            <v>11591.457654889913</v>
          </cell>
        </row>
        <row r="709">
          <cell r="A709">
            <v>20565</v>
          </cell>
          <cell r="B709">
            <v>1192.4649999999999</v>
          </cell>
          <cell r="C709" t="str">
            <v>ID</v>
          </cell>
          <cell r="D709" t="str">
            <v>Kootenai</v>
          </cell>
          <cell r="E709">
            <v>2</v>
          </cell>
          <cell r="F709">
            <v>2</v>
          </cell>
          <cell r="G709">
            <v>2574</v>
          </cell>
          <cell r="H709">
            <v>397.48543167114258</v>
          </cell>
          <cell r="I709">
            <v>5287</v>
          </cell>
          <cell r="J709" t="str">
            <v>Gas faf</v>
          </cell>
          <cell r="K709" t="str">
            <v/>
          </cell>
          <cell r="L709">
            <v>7967.52685546875</v>
          </cell>
          <cell r="M709">
            <v>12423.0791015625</v>
          </cell>
          <cell r="N709">
            <v>12693.762358047032</v>
          </cell>
        </row>
        <row r="710">
          <cell r="A710">
            <v>20574</v>
          </cell>
          <cell r="B710">
            <v>2079.9929999999999</v>
          </cell>
          <cell r="C710" t="str">
            <v>WA</v>
          </cell>
          <cell r="D710" t="str">
            <v>Clark</v>
          </cell>
          <cell r="E710">
            <v>1</v>
          </cell>
          <cell r="F710">
            <v>1</v>
          </cell>
          <cell r="G710">
            <v>1300</v>
          </cell>
          <cell r="H710">
            <v>377.99875640869141</v>
          </cell>
          <cell r="I710">
            <v>4126</v>
          </cell>
          <cell r="J710" t="str">
            <v>Electric baseboard</v>
          </cell>
          <cell r="K710" t="str">
            <v/>
          </cell>
          <cell r="L710">
            <v>8609</v>
          </cell>
          <cell r="M710">
            <v>15738.19140625</v>
          </cell>
          <cell r="N710">
            <v>15663.546235371154</v>
          </cell>
        </row>
        <row r="711">
          <cell r="A711">
            <v>20586</v>
          </cell>
          <cell r="B711">
            <v>1192.4649999999999</v>
          </cell>
          <cell r="C711" t="str">
            <v>ID</v>
          </cell>
          <cell r="D711" t="str">
            <v>Benewah</v>
          </cell>
          <cell r="E711">
            <v>2</v>
          </cell>
          <cell r="F711">
            <v>2</v>
          </cell>
          <cell r="G711">
            <v>1914</v>
          </cell>
          <cell r="H711">
            <v>402.79000091552734</v>
          </cell>
          <cell r="I711">
            <v>6587</v>
          </cell>
          <cell r="J711" t="str">
            <v>Propane boiler</v>
          </cell>
          <cell r="K711" t="str">
            <v>Propane htstove</v>
          </cell>
          <cell r="L711">
            <v>4626.4384765625</v>
          </cell>
          <cell r="M711">
            <v>11539.8466796875</v>
          </cell>
          <cell r="N711">
            <v>11863.344530543662</v>
          </cell>
        </row>
        <row r="712">
          <cell r="A712">
            <v>20593</v>
          </cell>
          <cell r="B712">
            <v>2130.886</v>
          </cell>
          <cell r="C712" t="str">
            <v>MT</v>
          </cell>
          <cell r="D712" t="str">
            <v>Cascade</v>
          </cell>
          <cell r="E712">
            <v>1</v>
          </cell>
          <cell r="F712">
            <v>3</v>
          </cell>
          <cell r="G712">
            <v>2455</v>
          </cell>
          <cell r="H712">
            <v>548.14750671386719</v>
          </cell>
          <cell r="I712">
            <v>7020</v>
          </cell>
          <cell r="J712" t="str">
            <v>Gas faf</v>
          </cell>
          <cell r="K712" t="str">
            <v/>
          </cell>
          <cell r="L712">
            <v>369.24722290039062</v>
          </cell>
          <cell r="M712">
            <v>8310.056640625</v>
          </cell>
          <cell r="N712">
            <v>8605.9197461580134</v>
          </cell>
        </row>
        <row r="713">
          <cell r="A713">
            <v>20595</v>
          </cell>
          <cell r="B713">
            <v>1192.4649999999999</v>
          </cell>
          <cell r="C713" t="str">
            <v>ID</v>
          </cell>
          <cell r="D713" t="str">
            <v>Bonneville</v>
          </cell>
          <cell r="E713">
            <v>2</v>
          </cell>
          <cell r="F713">
            <v>3</v>
          </cell>
          <cell r="G713">
            <v>1920</v>
          </cell>
          <cell r="H713">
            <v>759.83998870849609</v>
          </cell>
          <cell r="I713">
            <v>4238</v>
          </cell>
          <cell r="J713" t="str">
            <v>Electric faf</v>
          </cell>
          <cell r="K713" t="str">
            <v xml:space="preserve">Electric baseboard AND Wood htstove AND </v>
          </cell>
          <cell r="L713">
            <v>16761.232421875</v>
          </cell>
          <cell r="M713">
            <v>34907.6875</v>
          </cell>
          <cell r="N713">
            <v>34771.640104502083</v>
          </cell>
        </row>
        <row r="714">
          <cell r="A714">
            <v>20601</v>
          </cell>
          <cell r="B714">
            <v>2130.886</v>
          </cell>
          <cell r="C714" t="str">
            <v>MT</v>
          </cell>
          <cell r="D714" t="str">
            <v>Beaverhead</v>
          </cell>
          <cell r="E714">
            <v>1</v>
          </cell>
          <cell r="F714">
            <v>3</v>
          </cell>
          <cell r="G714">
            <v>2088</v>
          </cell>
          <cell r="H714">
            <v>561.82997894287109</v>
          </cell>
          <cell r="I714">
            <v>5053</v>
          </cell>
          <cell r="J714" t="str">
            <v>Gas faf</v>
          </cell>
          <cell r="K714" t="str">
            <v>Wood htstove</v>
          </cell>
          <cell r="L714">
            <v>1269.459716796875</v>
          </cell>
          <cell r="M714">
            <v>7645.7900390625</v>
          </cell>
          <cell r="N714">
            <v>7666.295388662722</v>
          </cell>
        </row>
        <row r="715">
          <cell r="A715">
            <v>20603</v>
          </cell>
          <cell r="B715">
            <v>1192.4649999999999</v>
          </cell>
          <cell r="C715" t="str">
            <v>ID</v>
          </cell>
          <cell r="D715" t="str">
            <v>Kootenai</v>
          </cell>
          <cell r="E715">
            <v>2</v>
          </cell>
          <cell r="F715">
            <v>2</v>
          </cell>
          <cell r="G715">
            <v>3026</v>
          </cell>
          <cell r="H715">
            <v>602.635009765625</v>
          </cell>
          <cell r="I715">
            <v>6363</v>
          </cell>
          <cell r="J715" t="str">
            <v>Gas faf</v>
          </cell>
          <cell r="K715" t="str">
            <v/>
          </cell>
          <cell r="L715">
            <v>3017.943115234375</v>
          </cell>
          <cell r="M715">
            <v>14735.28125</v>
          </cell>
          <cell r="N715">
            <v>15309.404224624785</v>
          </cell>
        </row>
        <row r="716">
          <cell r="A716">
            <v>20606</v>
          </cell>
          <cell r="B716">
            <v>1612.692</v>
          </cell>
          <cell r="C716" t="str">
            <v>OR</v>
          </cell>
          <cell r="D716" t="str">
            <v>Lincoln</v>
          </cell>
          <cell r="E716">
            <v>1</v>
          </cell>
          <cell r="F716">
            <v>1</v>
          </cell>
          <cell r="G716">
            <v>1771</v>
          </cell>
          <cell r="H716">
            <v>655.48923110961914</v>
          </cell>
          <cell r="I716">
            <v>3692</v>
          </cell>
          <cell r="J716" t="str">
            <v>Electric baseboard</v>
          </cell>
          <cell r="K716" t="str">
            <v xml:space="preserve">Electric baseboard AND Wood htstove AND </v>
          </cell>
          <cell r="L716">
            <v>18290.24609375</v>
          </cell>
          <cell r="M716">
            <v>17295.87109375</v>
          </cell>
          <cell r="N716">
            <v>18125.490671974367</v>
          </cell>
        </row>
        <row r="717">
          <cell r="A717">
            <v>20612</v>
          </cell>
          <cell r="B717">
            <v>2079.9929999999999</v>
          </cell>
          <cell r="C717" t="str">
            <v>WA</v>
          </cell>
          <cell r="D717" t="str">
            <v>Clallam</v>
          </cell>
          <cell r="E717">
            <v>1</v>
          </cell>
          <cell r="F717">
            <v>1</v>
          </cell>
          <cell r="G717">
            <v>1602</v>
          </cell>
          <cell r="H717">
            <v>427.22003555297852</v>
          </cell>
          <cell r="I717">
            <v>5048</v>
          </cell>
          <cell r="J717" t="str">
            <v>Wood htstove</v>
          </cell>
          <cell r="K717" t="str">
            <v xml:space="preserve">Electric baseboard AND Wood htstove AND </v>
          </cell>
          <cell r="L717">
            <v>0</v>
          </cell>
          <cell r="M717">
            <v>0</v>
          </cell>
          <cell r="N717">
            <v>0</v>
          </cell>
        </row>
        <row r="718">
          <cell r="A718">
            <v>20613</v>
          </cell>
          <cell r="B718">
            <v>1904.288</v>
          </cell>
          <cell r="C718" t="str">
            <v>WA</v>
          </cell>
          <cell r="D718" t="str">
            <v>Spokane</v>
          </cell>
          <cell r="E718">
            <v>2</v>
          </cell>
          <cell r="F718">
            <v>2</v>
          </cell>
          <cell r="G718">
            <v>3478</v>
          </cell>
          <cell r="H718">
            <v>785.95500946044922</v>
          </cell>
          <cell r="I718">
            <v>7094</v>
          </cell>
          <cell r="J718" t="str">
            <v>Gas faf</v>
          </cell>
          <cell r="K718" t="str">
            <v xml:space="preserve">Gas htstove AND Gas htstove AND </v>
          </cell>
          <cell r="L718">
            <v>2867.1171875</v>
          </cell>
          <cell r="M718">
            <v>12194.5234375</v>
          </cell>
          <cell r="N718">
            <v>12308.928096081831</v>
          </cell>
        </row>
        <row r="719">
          <cell r="A719">
            <v>20618</v>
          </cell>
          <cell r="B719">
            <v>1612.692</v>
          </cell>
          <cell r="C719" t="str">
            <v>OR</v>
          </cell>
          <cell r="D719" t="str">
            <v>Douglas</v>
          </cell>
          <cell r="E719">
            <v>2</v>
          </cell>
          <cell r="F719">
            <v>1</v>
          </cell>
          <cell r="G719">
            <v>910</v>
          </cell>
          <cell r="H719">
            <v>344.5001220703125</v>
          </cell>
          <cell r="I719">
            <v>2993</v>
          </cell>
          <cell r="J719" t="str">
            <v>Propane htstove</v>
          </cell>
          <cell r="K719" t="str">
            <v>Electric pluginheater</v>
          </cell>
          <cell r="L719">
            <v>2580.8310546875</v>
          </cell>
          <cell r="M719">
            <v>12567.11328125</v>
          </cell>
          <cell r="N719">
            <v>12681.122981696664</v>
          </cell>
        </row>
        <row r="720">
          <cell r="A720">
            <v>20619</v>
          </cell>
          <cell r="B720">
            <v>2079.9929999999999</v>
          </cell>
          <cell r="C720" t="str">
            <v>WA</v>
          </cell>
          <cell r="D720" t="str">
            <v>Clark</v>
          </cell>
          <cell r="E720">
            <v>1</v>
          </cell>
          <cell r="F720">
            <v>1</v>
          </cell>
          <cell r="G720">
            <v>2250</v>
          </cell>
          <cell r="H720">
            <v>741.79989624023437</v>
          </cell>
          <cell r="I720">
            <v>5814</v>
          </cell>
          <cell r="J720" t="str">
            <v>Electric dhp</v>
          </cell>
          <cell r="K720" t="str">
            <v xml:space="preserve">Electric baseboard AND Wood htstove AND Wood htstove AND </v>
          </cell>
          <cell r="L720">
            <v>6043.9267578125</v>
          </cell>
          <cell r="M720">
            <v>16253.205078125</v>
          </cell>
          <cell r="N720">
            <v>16206.49512779687</v>
          </cell>
        </row>
        <row r="721">
          <cell r="A721">
            <v>20626</v>
          </cell>
          <cell r="B721">
            <v>1904.288</v>
          </cell>
          <cell r="C721" t="str">
            <v>WA</v>
          </cell>
          <cell r="D721" t="str">
            <v>Okanogan</v>
          </cell>
          <cell r="E721">
            <v>2</v>
          </cell>
          <cell r="F721">
            <v>2</v>
          </cell>
          <cell r="G721">
            <v>2650</v>
          </cell>
          <cell r="H721">
            <v>526.23109436035156</v>
          </cell>
          <cell r="I721">
            <v>6298</v>
          </cell>
          <cell r="J721" t="str">
            <v>Electric heatpump</v>
          </cell>
          <cell r="K721" t="str">
            <v/>
          </cell>
          <cell r="L721">
            <v>22488.41015625</v>
          </cell>
          <cell r="M721">
            <v>21772.734375</v>
          </cell>
          <cell r="N721">
            <v>0</v>
          </cell>
        </row>
        <row r="722">
          <cell r="A722">
            <v>20632</v>
          </cell>
          <cell r="B722">
            <v>1192.4649999999999</v>
          </cell>
          <cell r="C722" t="str">
            <v>ID</v>
          </cell>
          <cell r="D722" t="str">
            <v>Kootenai</v>
          </cell>
          <cell r="E722">
            <v>2</v>
          </cell>
          <cell r="F722">
            <v>2</v>
          </cell>
          <cell r="G722">
            <v>4160</v>
          </cell>
          <cell r="H722">
            <v>686.41328430175781</v>
          </cell>
          <cell r="I722">
            <v>5953</v>
          </cell>
          <cell r="J722" t="str">
            <v>Wood htstove</v>
          </cell>
          <cell r="K722" t="str">
            <v>Propane htstove</v>
          </cell>
          <cell r="L722">
            <v>7626.83544921875</v>
          </cell>
          <cell r="M722">
            <v>22880.486328125</v>
          </cell>
          <cell r="N722">
            <v>23025.831740072648</v>
          </cell>
        </row>
        <row r="723">
          <cell r="A723">
            <v>20635</v>
          </cell>
          <cell r="B723">
            <v>2130.886</v>
          </cell>
          <cell r="C723" t="str">
            <v>MT</v>
          </cell>
          <cell r="D723" t="str">
            <v>Lewis And Clark</v>
          </cell>
          <cell r="E723">
            <v>2</v>
          </cell>
          <cell r="F723">
            <v>3</v>
          </cell>
          <cell r="G723">
            <v>1836</v>
          </cell>
          <cell r="H723">
            <v>526.82000732421875</v>
          </cell>
          <cell r="I723">
            <v>4124</v>
          </cell>
          <cell r="J723" t="str">
            <v>Gas faf</v>
          </cell>
          <cell r="K723" t="str">
            <v/>
          </cell>
          <cell r="L723">
            <v>1828.039794921875</v>
          </cell>
          <cell r="M723">
            <v>8310.630859375</v>
          </cell>
          <cell r="N723">
            <v>8441.0734473954162</v>
          </cell>
        </row>
        <row r="724">
          <cell r="A724">
            <v>20646</v>
          </cell>
          <cell r="B724">
            <v>1904.288</v>
          </cell>
          <cell r="C724" t="str">
            <v>WA</v>
          </cell>
          <cell r="D724" t="str">
            <v>Spokane</v>
          </cell>
          <cell r="E724">
            <v>2</v>
          </cell>
          <cell r="F724">
            <v>2</v>
          </cell>
          <cell r="G724">
            <v>1781</v>
          </cell>
          <cell r="H724">
            <v>0</v>
          </cell>
          <cell r="I724">
            <v>4162</v>
          </cell>
          <cell r="J724" t="str">
            <v>Gas htstove</v>
          </cell>
          <cell r="K724" t="str">
            <v/>
          </cell>
          <cell r="L724">
            <v>3644.802490234375</v>
          </cell>
          <cell r="M724">
            <v>16441.5625</v>
          </cell>
          <cell r="N724">
            <v>16962.770047996008</v>
          </cell>
        </row>
        <row r="725">
          <cell r="A725">
            <v>20650</v>
          </cell>
          <cell r="B725">
            <v>1925.059</v>
          </cell>
          <cell r="C725" t="str">
            <v>OR</v>
          </cell>
          <cell r="D725" t="str">
            <v>Union</v>
          </cell>
          <cell r="E725">
            <v>2</v>
          </cell>
          <cell r="F725">
            <v>2</v>
          </cell>
          <cell r="G725">
            <v>1008</v>
          </cell>
          <cell r="H725">
            <v>289.20306396484375</v>
          </cell>
          <cell r="I725">
            <v>3195</v>
          </cell>
          <cell r="J725" t="str">
            <v>Gas faf</v>
          </cell>
          <cell r="K725" t="str">
            <v/>
          </cell>
          <cell r="L725">
            <v>299.5145263671875</v>
          </cell>
          <cell r="M725">
            <v>3967.86279296875</v>
          </cell>
          <cell r="N725">
            <v>4131.8850834392415</v>
          </cell>
        </row>
        <row r="726">
          <cell r="A726">
            <v>20671</v>
          </cell>
          <cell r="B726">
            <v>8264.9449999999997</v>
          </cell>
          <cell r="C726" t="str">
            <v>OR</v>
          </cell>
          <cell r="D726" t="str">
            <v>Coos</v>
          </cell>
          <cell r="E726">
            <v>1</v>
          </cell>
          <cell r="F726">
            <v>1</v>
          </cell>
          <cell r="G726">
            <v>384</v>
          </cell>
          <cell r="H726">
            <v>131.72308349609375</v>
          </cell>
          <cell r="I726">
            <v>1586</v>
          </cell>
          <cell r="J726" t="str">
            <v>Electric pluginheater</v>
          </cell>
          <cell r="K726" t="str">
            <v>Electric baseboard</v>
          </cell>
          <cell r="L726">
            <v>4453.49853515625</v>
          </cell>
          <cell r="M726">
            <v>10218.0810546875</v>
          </cell>
          <cell r="N726">
            <v>10376.029195899127</v>
          </cell>
        </row>
        <row r="727">
          <cell r="A727">
            <v>20685</v>
          </cell>
          <cell r="B727">
            <v>3785.7640000000001</v>
          </cell>
          <cell r="C727" t="str">
            <v>ID</v>
          </cell>
          <cell r="D727" t="str">
            <v>Ada</v>
          </cell>
          <cell r="E727">
            <v>3</v>
          </cell>
          <cell r="F727">
            <v>1</v>
          </cell>
          <cell r="G727">
            <v>1631</v>
          </cell>
          <cell r="H727">
            <v>476.01983642578125</v>
          </cell>
          <cell r="I727">
            <v>5206</v>
          </cell>
          <cell r="J727" t="str">
            <v>Gas faf</v>
          </cell>
          <cell r="K727" t="str">
            <v>Gas htstove</v>
          </cell>
          <cell r="L727">
            <v>539.44024658203125</v>
          </cell>
          <cell r="M727">
            <v>5459.41748046875</v>
          </cell>
          <cell r="N727">
            <v>6203.3770648939881</v>
          </cell>
        </row>
        <row r="728">
          <cell r="A728">
            <v>20688</v>
          </cell>
          <cell r="B728">
            <v>3785.7640000000001</v>
          </cell>
          <cell r="C728" t="str">
            <v>ID</v>
          </cell>
          <cell r="D728" t="str">
            <v>Ada</v>
          </cell>
          <cell r="E728">
            <v>3</v>
          </cell>
          <cell r="F728">
            <v>1</v>
          </cell>
          <cell r="G728">
            <v>1360</v>
          </cell>
          <cell r="H728">
            <v>457.09397125244141</v>
          </cell>
          <cell r="I728">
            <v>4191</v>
          </cell>
          <cell r="J728" t="str">
            <v>Gas faf</v>
          </cell>
          <cell r="K728" t="str">
            <v/>
          </cell>
          <cell r="L728">
            <v>478.97598266601562</v>
          </cell>
          <cell r="M728">
            <v>6589.44921875</v>
          </cell>
          <cell r="N728">
            <v>7627.6710527565774</v>
          </cell>
        </row>
        <row r="729">
          <cell r="A729">
            <v>20702</v>
          </cell>
          <cell r="B729">
            <v>2130.886</v>
          </cell>
          <cell r="C729" t="str">
            <v>MT</v>
          </cell>
          <cell r="D729" t="str">
            <v>Cascade</v>
          </cell>
          <cell r="E729">
            <v>1</v>
          </cell>
          <cell r="F729">
            <v>3</v>
          </cell>
          <cell r="G729">
            <v>2464</v>
          </cell>
          <cell r="H729">
            <v>596.08000946044922</v>
          </cell>
          <cell r="I729">
            <v>4736</v>
          </cell>
          <cell r="J729" t="str">
            <v>Gas faf</v>
          </cell>
          <cell r="K729" t="str">
            <v>Electric baseboard</v>
          </cell>
          <cell r="L729">
            <v>160.00833129882813</v>
          </cell>
          <cell r="M729">
            <v>5329.22314453125</v>
          </cell>
          <cell r="N729">
            <v>5376.8105025471014</v>
          </cell>
        </row>
        <row r="730">
          <cell r="A730">
            <v>20707</v>
          </cell>
          <cell r="B730">
            <v>3785.7640000000001</v>
          </cell>
          <cell r="C730" t="str">
            <v>ID</v>
          </cell>
          <cell r="D730" t="str">
            <v>Bonneville</v>
          </cell>
          <cell r="E730">
            <v>2</v>
          </cell>
          <cell r="F730">
            <v>3</v>
          </cell>
          <cell r="G730">
            <v>2184</v>
          </cell>
          <cell r="H730">
            <v>644.20002746582031</v>
          </cell>
          <cell r="I730">
            <v>4576</v>
          </cell>
          <cell r="J730" t="str">
            <v>Gas faf</v>
          </cell>
          <cell r="K730" t="str">
            <v>Electric baseboard</v>
          </cell>
          <cell r="L730">
            <v>686.22589111328125</v>
          </cell>
          <cell r="M730">
            <v>7949.4375</v>
          </cell>
          <cell r="N730">
            <v>8065.596893726206</v>
          </cell>
        </row>
        <row r="731">
          <cell r="A731">
            <v>20712</v>
          </cell>
          <cell r="B731">
            <v>2079.9929999999999</v>
          </cell>
          <cell r="C731" t="str">
            <v>WA</v>
          </cell>
          <cell r="D731" t="str">
            <v>Clallam</v>
          </cell>
          <cell r="E731">
            <v>1</v>
          </cell>
          <cell r="F731">
            <v>1</v>
          </cell>
          <cell r="G731">
            <v>1828</v>
          </cell>
          <cell r="H731">
            <v>606.20792388916016</v>
          </cell>
          <cell r="I731">
            <v>6821</v>
          </cell>
          <cell r="J731" t="str">
            <v>Gas faf</v>
          </cell>
          <cell r="K731" t="str">
            <v/>
          </cell>
          <cell r="L731">
            <v>7645.95849609375</v>
          </cell>
          <cell r="M731">
            <v>12868.2265625</v>
          </cell>
          <cell r="N731">
            <v>13045.25919763833</v>
          </cell>
        </row>
        <row r="732">
          <cell r="A732">
            <v>20716</v>
          </cell>
          <cell r="B732">
            <v>1144.6790000000001</v>
          </cell>
          <cell r="C732" t="str">
            <v>MT</v>
          </cell>
          <cell r="D732" t="str">
            <v>Flathead</v>
          </cell>
          <cell r="E732">
            <v>1</v>
          </cell>
          <cell r="F732">
            <v>3</v>
          </cell>
          <cell r="G732">
            <v>2132</v>
          </cell>
          <cell r="H732">
            <v>503.70000457763672</v>
          </cell>
          <cell r="I732">
            <v>4639</v>
          </cell>
          <cell r="J732" t="str">
            <v>Wood htstove</v>
          </cell>
          <cell r="K732" t="str">
            <v/>
          </cell>
          <cell r="L732">
            <v>23375.509765625</v>
          </cell>
          <cell r="M732">
            <v>32482.349609375</v>
          </cell>
          <cell r="N732">
            <v>23311.455200296154</v>
          </cell>
        </row>
        <row r="733">
          <cell r="A733">
            <v>20746</v>
          </cell>
          <cell r="B733">
            <v>2130.886</v>
          </cell>
          <cell r="C733" t="str">
            <v>MT</v>
          </cell>
          <cell r="D733" t="str">
            <v>Lewis And Clark</v>
          </cell>
          <cell r="E733">
            <v>2</v>
          </cell>
          <cell r="F733">
            <v>3</v>
          </cell>
          <cell r="G733">
            <v>2400</v>
          </cell>
          <cell r="H733">
            <v>658.33998870849609</v>
          </cell>
          <cell r="I733">
            <v>5782</v>
          </cell>
          <cell r="J733" t="str">
            <v>Gas boiler</v>
          </cell>
          <cell r="K733" t="str">
            <v/>
          </cell>
          <cell r="L733">
            <v>5213.32861328125</v>
          </cell>
          <cell r="M733">
            <v>11232.3232421875</v>
          </cell>
          <cell r="N733">
            <v>11405.709018001182</v>
          </cell>
        </row>
        <row r="734">
          <cell r="A734">
            <v>20748</v>
          </cell>
          <cell r="B734">
            <v>1192.4649999999999</v>
          </cell>
          <cell r="C734" t="str">
            <v>ID</v>
          </cell>
          <cell r="D734" t="str">
            <v>Bonner</v>
          </cell>
          <cell r="E734">
            <v>1</v>
          </cell>
          <cell r="F734">
            <v>3</v>
          </cell>
          <cell r="G734">
            <v>3390</v>
          </cell>
          <cell r="H734">
            <v>576.85499954223633</v>
          </cell>
          <cell r="I734">
            <v>7300</v>
          </cell>
          <cell r="J734" t="str">
            <v>Gas boiler</v>
          </cell>
          <cell r="K734" t="str">
            <v xml:space="preserve">Electric baseboard AND Electric pluginheater AND </v>
          </cell>
          <cell r="L734">
            <v>407.354248046875</v>
          </cell>
          <cell r="M734">
            <v>5209.7529296875</v>
          </cell>
          <cell r="N734">
            <v>5665.6800824119473</v>
          </cell>
        </row>
        <row r="735">
          <cell r="A735">
            <v>20753</v>
          </cell>
          <cell r="B735">
            <v>3785.7640000000001</v>
          </cell>
          <cell r="C735" t="str">
            <v>ID</v>
          </cell>
          <cell r="D735" t="str">
            <v>Ada</v>
          </cell>
          <cell r="E735">
            <v>3</v>
          </cell>
          <cell r="F735">
            <v>1</v>
          </cell>
          <cell r="G735">
            <v>1694</v>
          </cell>
          <cell r="H735">
            <v>1014.8999614715576</v>
          </cell>
          <cell r="I735">
            <v>5522</v>
          </cell>
          <cell r="J735" t="str">
            <v>Gas faf</v>
          </cell>
          <cell r="K735" t="str">
            <v>Wood fireplace</v>
          </cell>
          <cell r="L735">
            <v>313.33987426757812</v>
          </cell>
          <cell r="M735">
            <v>4483.12744140625</v>
          </cell>
          <cell r="N735">
            <v>5478.0856442566328</v>
          </cell>
        </row>
        <row r="736">
          <cell r="A736">
            <v>20758</v>
          </cell>
          <cell r="B736">
            <v>1904.288</v>
          </cell>
          <cell r="C736" t="str">
            <v>WA</v>
          </cell>
          <cell r="D736" t="str">
            <v>Grant</v>
          </cell>
          <cell r="E736">
            <v>2</v>
          </cell>
          <cell r="F736">
            <v>2</v>
          </cell>
          <cell r="G736">
            <v>1591</v>
          </cell>
          <cell r="H736">
            <v>497.79001617431641</v>
          </cell>
          <cell r="I736">
            <v>4895</v>
          </cell>
          <cell r="J736" t="str">
            <v>Electric baseboard</v>
          </cell>
          <cell r="K736" t="str">
            <v xml:space="preserve">Electric pluginheater AND Electric pluginheater AND </v>
          </cell>
          <cell r="L736">
            <v>13958.583984375</v>
          </cell>
          <cell r="M736">
            <v>22368.794921875</v>
          </cell>
          <cell r="N736">
            <v>23388.683875566909</v>
          </cell>
        </row>
        <row r="737">
          <cell r="A737">
            <v>20770</v>
          </cell>
          <cell r="B737">
            <v>2079.9929999999999</v>
          </cell>
          <cell r="C737" t="str">
            <v>WA</v>
          </cell>
          <cell r="D737" t="str">
            <v>Clark</v>
          </cell>
          <cell r="E737">
            <v>1</v>
          </cell>
          <cell r="F737">
            <v>1</v>
          </cell>
          <cell r="G737">
            <v>1940</v>
          </cell>
          <cell r="H737">
            <v>342.99408721923828</v>
          </cell>
          <cell r="I737">
            <v>4238</v>
          </cell>
          <cell r="J737" t="str">
            <v>Electric baseboard</v>
          </cell>
          <cell r="K737" t="str">
            <v/>
          </cell>
          <cell r="L737">
            <v>6193.97412109375</v>
          </cell>
          <cell r="M737">
            <v>19478.12890625</v>
          </cell>
          <cell r="N737">
            <v>20812.765374436513</v>
          </cell>
        </row>
        <row r="738">
          <cell r="A738">
            <v>20775</v>
          </cell>
          <cell r="B738">
            <v>2130.886</v>
          </cell>
          <cell r="C738" t="str">
            <v>MT</v>
          </cell>
          <cell r="D738" t="str">
            <v>Gallatin</v>
          </cell>
          <cell r="E738">
            <v>1</v>
          </cell>
          <cell r="F738">
            <v>3</v>
          </cell>
          <cell r="G738">
            <v>3930</v>
          </cell>
          <cell r="H738">
            <v>800.364990234375</v>
          </cell>
          <cell r="I738">
            <v>8407</v>
          </cell>
          <cell r="J738" t="str">
            <v>Gas faf</v>
          </cell>
          <cell r="K738" t="str">
            <v xml:space="preserve">Gas htstove AND Gas htstove AND </v>
          </cell>
          <cell r="L738">
            <v>2466.200927734375</v>
          </cell>
          <cell r="M738">
            <v>7828.244140625</v>
          </cell>
          <cell r="N738">
            <v>8035.9646257052154</v>
          </cell>
        </row>
        <row r="739">
          <cell r="A739">
            <v>20777</v>
          </cell>
          <cell r="B739">
            <v>2079.9929999999999</v>
          </cell>
          <cell r="C739" t="str">
            <v>WA</v>
          </cell>
          <cell r="D739" t="str">
            <v>Lewis</v>
          </cell>
          <cell r="E739">
            <v>1</v>
          </cell>
          <cell r="F739">
            <v>1</v>
          </cell>
          <cell r="G739">
            <v>2400</v>
          </cell>
          <cell r="H739">
            <v>421</v>
          </cell>
          <cell r="I739">
            <v>4090</v>
          </cell>
          <cell r="J739" t="str">
            <v>Electric heatpump</v>
          </cell>
          <cell r="K739" t="str">
            <v/>
          </cell>
          <cell r="L739">
            <v>11473.8330078125</v>
          </cell>
          <cell r="M739">
            <v>26596.326171875</v>
          </cell>
          <cell r="N739">
            <v>27657.819388901484</v>
          </cell>
        </row>
        <row r="740">
          <cell r="A740">
            <v>20778</v>
          </cell>
          <cell r="B740">
            <v>1144.6790000000001</v>
          </cell>
          <cell r="C740" t="str">
            <v>MT</v>
          </cell>
          <cell r="D740" t="str">
            <v>Lake</v>
          </cell>
          <cell r="E740">
            <v>1</v>
          </cell>
          <cell r="F740">
            <v>2</v>
          </cell>
          <cell r="G740">
            <v>2465</v>
          </cell>
          <cell r="H740">
            <v>653.01350402832031</v>
          </cell>
          <cell r="I740">
            <v>3906</v>
          </cell>
          <cell r="J740" t="str">
            <v xml:space="preserve">Electric baseboard AND Wood htstove AND </v>
          </cell>
          <cell r="K740" t="str">
            <v/>
          </cell>
          <cell r="L740">
            <v>7080.849609375</v>
          </cell>
          <cell r="M740">
            <v>28863.51953125</v>
          </cell>
          <cell r="N740">
            <v>29750.959954301819</v>
          </cell>
        </row>
        <row r="741">
          <cell r="A741">
            <v>20779</v>
          </cell>
          <cell r="B741">
            <v>2079.9929999999999</v>
          </cell>
          <cell r="C741" t="str">
            <v>WA</v>
          </cell>
          <cell r="D741" t="str">
            <v>Clallam</v>
          </cell>
          <cell r="E741">
            <v>1</v>
          </cell>
          <cell r="F741">
            <v>1</v>
          </cell>
          <cell r="G741">
            <v>2076</v>
          </cell>
          <cell r="H741">
            <v>706.52931213378906</v>
          </cell>
          <cell r="I741">
            <v>5943</v>
          </cell>
          <cell r="J741" t="str">
            <v>Wood htstove</v>
          </cell>
          <cell r="K741" t="str">
            <v>Electric heatpump</v>
          </cell>
          <cell r="L741">
            <v>6077.88134765625</v>
          </cell>
          <cell r="M741">
            <v>19493.490234375</v>
          </cell>
          <cell r="N741">
            <v>19722.295383044191</v>
          </cell>
        </row>
        <row r="742">
          <cell r="A742">
            <v>20783</v>
          </cell>
          <cell r="B742">
            <v>1144.6790000000001</v>
          </cell>
          <cell r="C742" t="str">
            <v>MT</v>
          </cell>
          <cell r="D742" t="str">
            <v>Lincoln</v>
          </cell>
          <cell r="E742">
            <v>1</v>
          </cell>
          <cell r="F742">
            <v>2</v>
          </cell>
          <cell r="G742">
            <v>1380</v>
          </cell>
          <cell r="H742">
            <v>950.968994140625</v>
          </cell>
          <cell r="I742">
            <v>4636</v>
          </cell>
          <cell r="J742" t="str">
            <v>Electric faf</v>
          </cell>
          <cell r="K742" t="str">
            <v/>
          </cell>
          <cell r="L742">
            <v>14893.6748046875</v>
          </cell>
          <cell r="M742">
            <v>24771.525390625</v>
          </cell>
          <cell r="N742">
            <v>25506.776061692628</v>
          </cell>
        </row>
        <row r="743">
          <cell r="A743">
            <v>20792</v>
          </cell>
          <cell r="B743">
            <v>1192.4649999999999</v>
          </cell>
          <cell r="C743" t="str">
            <v>ID</v>
          </cell>
          <cell r="D743" t="str">
            <v>Bonneville</v>
          </cell>
          <cell r="E743">
            <v>2</v>
          </cell>
          <cell r="F743">
            <v>3</v>
          </cell>
          <cell r="G743">
            <v>1222</v>
          </cell>
          <cell r="H743">
            <v>440.11000061035156</v>
          </cell>
          <cell r="I743">
            <v>3773</v>
          </cell>
          <cell r="J743" t="str">
            <v>Electric baseboard</v>
          </cell>
          <cell r="K743" t="str">
            <v xml:space="preserve">Wood htstove AND Wood htstove AND </v>
          </cell>
          <cell r="L743">
            <v>21645.80078125</v>
          </cell>
          <cell r="M743">
            <v>27954.7421875</v>
          </cell>
          <cell r="N743">
            <v>28085</v>
          </cell>
        </row>
        <row r="744">
          <cell r="A744">
            <v>20807</v>
          </cell>
          <cell r="B744">
            <v>12271.31</v>
          </cell>
          <cell r="C744" t="str">
            <v>WA</v>
          </cell>
          <cell r="D744" t="str">
            <v>Yakima</v>
          </cell>
          <cell r="E744">
            <v>2</v>
          </cell>
          <cell r="F744">
            <v>1</v>
          </cell>
          <cell r="G744">
            <v>3683</v>
          </cell>
          <cell r="H744">
            <v>691.67769622802734</v>
          </cell>
          <cell r="I744">
            <v>8640</v>
          </cell>
          <cell r="J744" t="str">
            <v>Gas faf</v>
          </cell>
          <cell r="K744" t="str">
            <v xml:space="preserve">Electric baseboard AND Gas htstove AND </v>
          </cell>
          <cell r="L744">
            <v>1593.9390869140625</v>
          </cell>
          <cell r="M744">
            <v>16735.794921875</v>
          </cell>
          <cell r="N744">
            <v>18068.040415467873</v>
          </cell>
        </row>
        <row r="745">
          <cell r="A745">
            <v>20808</v>
          </cell>
          <cell r="B745">
            <v>3785.7640000000001</v>
          </cell>
          <cell r="C745" t="str">
            <v>ID</v>
          </cell>
          <cell r="D745" t="str">
            <v>Bonneville</v>
          </cell>
          <cell r="E745">
            <v>2</v>
          </cell>
          <cell r="F745">
            <v>3</v>
          </cell>
          <cell r="G745">
            <v>2160</v>
          </cell>
          <cell r="H745">
            <v>383.92000579833984</v>
          </cell>
          <cell r="I745">
            <v>4514</v>
          </cell>
          <cell r="J745" t="str">
            <v>Gas faf</v>
          </cell>
          <cell r="K745" t="str">
            <v>Wood htstove</v>
          </cell>
          <cell r="L745">
            <v>7104.45947265625</v>
          </cell>
          <cell r="M745">
            <v>14022.5986328125</v>
          </cell>
          <cell r="N745">
            <v>0</v>
          </cell>
        </row>
        <row r="746">
          <cell r="A746">
            <v>20809</v>
          </cell>
          <cell r="B746">
            <v>1192.4649999999999</v>
          </cell>
          <cell r="C746" t="str">
            <v>ID</v>
          </cell>
          <cell r="D746" t="str">
            <v>Minidoka</v>
          </cell>
          <cell r="E746">
            <v>2</v>
          </cell>
          <cell r="F746">
            <v>2</v>
          </cell>
          <cell r="G746">
            <v>1200</v>
          </cell>
          <cell r="H746">
            <v>972.48085021972656</v>
          </cell>
          <cell r="I746">
            <v>3780</v>
          </cell>
          <cell r="J746" t="str">
            <v>Electric baseboard</v>
          </cell>
          <cell r="K746" t="str">
            <v/>
          </cell>
          <cell r="L746">
            <v>13037.712890625</v>
          </cell>
          <cell r="M746">
            <v>27866.154296875</v>
          </cell>
          <cell r="N746">
            <v>28684.135848684811</v>
          </cell>
        </row>
        <row r="747">
          <cell r="A747">
            <v>20814</v>
          </cell>
          <cell r="B747">
            <v>2079.9929999999999</v>
          </cell>
          <cell r="C747" t="str">
            <v>WA</v>
          </cell>
          <cell r="D747" t="str">
            <v>Clark</v>
          </cell>
          <cell r="E747">
            <v>1</v>
          </cell>
          <cell r="F747">
            <v>1</v>
          </cell>
          <cell r="G747">
            <v>1050</v>
          </cell>
          <cell r="H747">
            <v>436.98585510253906</v>
          </cell>
          <cell r="I747">
            <v>3352</v>
          </cell>
          <cell r="J747" t="str">
            <v>Electric baseboard</v>
          </cell>
          <cell r="K747" t="str">
            <v>Wood htstove</v>
          </cell>
          <cell r="L747">
            <v>6266.27734375</v>
          </cell>
          <cell r="M747">
            <v>18478.873046875</v>
          </cell>
          <cell r="N747">
            <v>18680.911794344622</v>
          </cell>
        </row>
        <row r="748">
          <cell r="A748">
            <v>20817</v>
          </cell>
          <cell r="B748">
            <v>2079.9929999999999</v>
          </cell>
          <cell r="C748" t="str">
            <v>WA</v>
          </cell>
          <cell r="D748" t="str">
            <v>Clallam</v>
          </cell>
          <cell r="E748">
            <v>1</v>
          </cell>
          <cell r="F748">
            <v>1</v>
          </cell>
          <cell r="G748">
            <v>1844</v>
          </cell>
          <cell r="H748">
            <v>261.89843940734863</v>
          </cell>
          <cell r="I748">
            <v>3034</v>
          </cell>
          <cell r="J748" t="str">
            <v>Wood htstove</v>
          </cell>
          <cell r="K748" t="str">
            <v>Electric baseboard</v>
          </cell>
          <cell r="L748">
            <v>10229.3798828125</v>
          </cell>
          <cell r="M748">
            <v>18297.5390625</v>
          </cell>
          <cell r="N748">
            <v>18637.544682447882</v>
          </cell>
        </row>
        <row r="749">
          <cell r="A749">
            <v>20819</v>
          </cell>
          <cell r="B749">
            <v>1192.4649999999999</v>
          </cell>
          <cell r="C749" t="str">
            <v>ID</v>
          </cell>
          <cell r="D749" t="str">
            <v>Kootenai</v>
          </cell>
          <cell r="E749">
            <v>2</v>
          </cell>
          <cell r="F749">
            <v>2</v>
          </cell>
          <cell r="G749">
            <v>1802</v>
          </cell>
          <cell r="H749">
            <v>350.13999938964844</v>
          </cell>
          <cell r="I749">
            <v>4614</v>
          </cell>
          <cell r="J749" t="str">
            <v>Gas faf</v>
          </cell>
          <cell r="K749" t="str">
            <v>Electric pluginheater</v>
          </cell>
          <cell r="L749">
            <v>0</v>
          </cell>
          <cell r="M749">
            <v>0</v>
          </cell>
          <cell r="N749">
            <v>0</v>
          </cell>
        </row>
        <row r="750">
          <cell r="A750">
            <v>20825</v>
          </cell>
          <cell r="B750">
            <v>2079.9929999999999</v>
          </cell>
          <cell r="C750" t="str">
            <v>WA</v>
          </cell>
          <cell r="D750" t="str">
            <v>Clark</v>
          </cell>
          <cell r="E750">
            <v>1</v>
          </cell>
          <cell r="F750">
            <v>1</v>
          </cell>
          <cell r="G750">
            <v>1419</v>
          </cell>
          <cell r="H750">
            <v>281.29379653930664</v>
          </cell>
          <cell r="I750">
            <v>4417</v>
          </cell>
          <cell r="J750" t="str">
            <v>Gas faf</v>
          </cell>
          <cell r="K750" t="str">
            <v>Gas htstove</v>
          </cell>
          <cell r="L750">
            <v>852.66015625</v>
          </cell>
          <cell r="M750">
            <v>5391.44384765625</v>
          </cell>
          <cell r="N750">
            <v>5546.9112949316514</v>
          </cell>
        </row>
        <row r="751">
          <cell r="A751">
            <v>20839</v>
          </cell>
          <cell r="B751">
            <v>1904.288</v>
          </cell>
          <cell r="C751" t="str">
            <v>WA</v>
          </cell>
          <cell r="D751" t="str">
            <v>Spokane</v>
          </cell>
          <cell r="E751">
            <v>2</v>
          </cell>
          <cell r="F751">
            <v>2</v>
          </cell>
          <cell r="G751">
            <v>3648</v>
          </cell>
          <cell r="H751">
            <v>491.86001586914063</v>
          </cell>
          <cell r="I751">
            <v>3297</v>
          </cell>
          <cell r="J751" t="str">
            <v>Gas faf</v>
          </cell>
          <cell r="K751" t="str">
            <v/>
          </cell>
          <cell r="L751">
            <v>0</v>
          </cell>
          <cell r="M751">
            <v>0</v>
          </cell>
          <cell r="N751">
            <v>0</v>
          </cell>
        </row>
        <row r="752">
          <cell r="A752">
            <v>20853</v>
          </cell>
          <cell r="B752">
            <v>1612.692</v>
          </cell>
          <cell r="C752" t="str">
            <v>OR</v>
          </cell>
          <cell r="D752" t="str">
            <v>Benton</v>
          </cell>
          <cell r="E752">
            <v>1</v>
          </cell>
          <cell r="F752">
            <v>1</v>
          </cell>
          <cell r="G752">
            <v>2413</v>
          </cell>
          <cell r="H752">
            <v>979.39081573486328</v>
          </cell>
          <cell r="I752">
            <v>7853</v>
          </cell>
          <cell r="J752" t="str">
            <v>Electric heatpump</v>
          </cell>
          <cell r="K752" t="str">
            <v xml:space="preserve">Electric baseboard AND Wood htstove AND Wood htstove AND </v>
          </cell>
          <cell r="L752">
            <v>12063.76953125</v>
          </cell>
          <cell r="M752">
            <v>25374.296875</v>
          </cell>
          <cell r="N752">
            <v>26181.254336436348</v>
          </cell>
        </row>
        <row r="753">
          <cell r="A753">
            <v>20859</v>
          </cell>
          <cell r="B753">
            <v>2079.9929999999999</v>
          </cell>
          <cell r="C753" t="str">
            <v>WA</v>
          </cell>
          <cell r="D753" t="str">
            <v>Clark</v>
          </cell>
          <cell r="E753">
            <v>1</v>
          </cell>
          <cell r="F753">
            <v>1</v>
          </cell>
          <cell r="G753">
            <v>1150</v>
          </cell>
          <cell r="H753">
            <v>221.0250186920166</v>
          </cell>
          <cell r="I753">
            <v>3528</v>
          </cell>
          <cell r="J753" t="str">
            <v>Electric baseboard</v>
          </cell>
          <cell r="K753" t="str">
            <v/>
          </cell>
          <cell r="L753">
            <v>7274.69482421875</v>
          </cell>
          <cell r="M753">
            <v>13951.0048828125</v>
          </cell>
          <cell r="N753">
            <v>13925.060045026999</v>
          </cell>
        </row>
        <row r="754">
          <cell r="A754">
            <v>20861</v>
          </cell>
          <cell r="B754">
            <v>2130.886</v>
          </cell>
          <cell r="C754" t="str">
            <v>MT</v>
          </cell>
          <cell r="D754" t="str">
            <v>Lewis And Clark</v>
          </cell>
          <cell r="E754">
            <v>2</v>
          </cell>
          <cell r="F754">
            <v>3</v>
          </cell>
          <cell r="G754">
            <v>1826</v>
          </cell>
          <cell r="H754">
            <v>0</v>
          </cell>
          <cell r="I754">
            <v>3535</v>
          </cell>
          <cell r="J754" t="str">
            <v>Gas boiler</v>
          </cell>
          <cell r="K754" t="str">
            <v>Gas htstove</v>
          </cell>
          <cell r="L754">
            <v>511.1951904296875</v>
          </cell>
          <cell r="M754">
            <v>5825.80419921875</v>
          </cell>
          <cell r="N754">
            <v>5949.3601325558038</v>
          </cell>
        </row>
        <row r="755">
          <cell r="A755">
            <v>20863</v>
          </cell>
          <cell r="B755">
            <v>8559.1039999999994</v>
          </cell>
          <cell r="C755" t="str">
            <v>OR</v>
          </cell>
          <cell r="D755" t="str">
            <v>Baker</v>
          </cell>
          <cell r="E755">
            <v>1</v>
          </cell>
          <cell r="F755">
            <v>2</v>
          </cell>
          <cell r="G755">
            <v>1450</v>
          </cell>
          <cell r="H755">
            <v>387.66001129150391</v>
          </cell>
          <cell r="I755">
            <v>3199</v>
          </cell>
          <cell r="J755" t="str">
            <v>Gas faf</v>
          </cell>
          <cell r="K755" t="str">
            <v>Electric pluginheater</v>
          </cell>
          <cell r="L755">
            <v>1857.1475830078125</v>
          </cell>
          <cell r="M755">
            <v>13013.611328125</v>
          </cell>
          <cell r="N755">
            <v>13885.666205864627</v>
          </cell>
        </row>
        <row r="756">
          <cell r="A756">
            <v>20878</v>
          </cell>
          <cell r="B756">
            <v>1904.288</v>
          </cell>
          <cell r="C756" t="str">
            <v>WA</v>
          </cell>
          <cell r="D756" t="str">
            <v>Franklin</v>
          </cell>
          <cell r="E756">
            <v>3</v>
          </cell>
          <cell r="F756">
            <v>1</v>
          </cell>
          <cell r="G756">
            <v>1632</v>
          </cell>
          <cell r="H756">
            <v>664.724365234375</v>
          </cell>
          <cell r="I756">
            <v>4886</v>
          </cell>
          <cell r="J756" t="str">
            <v>Electric faf</v>
          </cell>
          <cell r="K756" t="str">
            <v/>
          </cell>
          <cell r="L756">
            <v>9564.4892578125</v>
          </cell>
          <cell r="M756">
            <v>20920.150390625</v>
          </cell>
          <cell r="N756">
            <v>22982.355385275823</v>
          </cell>
        </row>
        <row r="757">
          <cell r="A757">
            <v>20894</v>
          </cell>
          <cell r="B757">
            <v>2079.9929999999999</v>
          </cell>
          <cell r="C757" t="str">
            <v>WA</v>
          </cell>
          <cell r="D757" t="str">
            <v>Clark</v>
          </cell>
          <cell r="E757">
            <v>1</v>
          </cell>
          <cell r="F757">
            <v>1</v>
          </cell>
          <cell r="G757">
            <v>735</v>
          </cell>
          <cell r="H757">
            <v>583.98984527587891</v>
          </cell>
          <cell r="I757">
            <v>2656</v>
          </cell>
          <cell r="J757" t="str">
            <v>Electric baseboard</v>
          </cell>
          <cell r="K757" t="str">
            <v/>
          </cell>
          <cell r="L757">
            <v>1611.689697265625</v>
          </cell>
          <cell r="M757">
            <v>13757.681640625</v>
          </cell>
          <cell r="N757">
            <v>14270.903989749315</v>
          </cell>
        </row>
        <row r="758">
          <cell r="A758">
            <v>20895</v>
          </cell>
          <cell r="B758">
            <v>1612.692</v>
          </cell>
          <cell r="C758" t="str">
            <v>OR</v>
          </cell>
          <cell r="D758" t="str">
            <v>Lane</v>
          </cell>
          <cell r="E758">
            <v>1</v>
          </cell>
          <cell r="F758">
            <v>1</v>
          </cell>
          <cell r="G758">
            <v>1192</v>
          </cell>
          <cell r="H758">
            <v>276.10584831237793</v>
          </cell>
          <cell r="I758">
            <v>3729</v>
          </cell>
          <cell r="J758" t="str">
            <v>Electric baseboard</v>
          </cell>
          <cell r="K758" t="str">
            <v/>
          </cell>
          <cell r="L758">
            <v>6305.12841796875</v>
          </cell>
          <cell r="M758">
            <v>12424.3193359375</v>
          </cell>
          <cell r="N758">
            <v>12600.652745298858</v>
          </cell>
        </row>
        <row r="759">
          <cell r="A759">
            <v>20902</v>
          </cell>
          <cell r="B759">
            <v>2130.886</v>
          </cell>
          <cell r="C759" t="str">
            <v>MT</v>
          </cell>
          <cell r="D759" t="str">
            <v>Gallatin</v>
          </cell>
          <cell r="E759">
            <v>1</v>
          </cell>
          <cell r="F759">
            <v>3</v>
          </cell>
          <cell r="G759">
            <v>2930</v>
          </cell>
          <cell r="H759">
            <v>704.68195343017578</v>
          </cell>
          <cell r="I759">
            <v>7728</v>
          </cell>
          <cell r="J759" t="str">
            <v>Gas boiler</v>
          </cell>
          <cell r="K759" t="str">
            <v/>
          </cell>
          <cell r="L759">
            <v>1382.4761962890625</v>
          </cell>
          <cell r="M759">
            <v>5901.5361328125</v>
          </cell>
          <cell r="N759">
            <v>6025.3301930865191</v>
          </cell>
        </row>
        <row r="760">
          <cell r="A760">
            <v>20905</v>
          </cell>
          <cell r="B760">
            <v>8264.9449999999997</v>
          </cell>
          <cell r="C760" t="str">
            <v>OR</v>
          </cell>
          <cell r="D760" t="str">
            <v>Josephine</v>
          </cell>
          <cell r="E760">
            <v>2</v>
          </cell>
          <cell r="F760">
            <v>1</v>
          </cell>
          <cell r="G760">
            <v>860</v>
          </cell>
          <cell r="H760">
            <v>731.31998443603516</v>
          </cell>
          <cell r="I760">
            <v>2878</v>
          </cell>
          <cell r="J760" t="str">
            <v>Gas htstove</v>
          </cell>
          <cell r="K760" t="str">
            <v xml:space="preserve">Electric baseboard AND Electric pluginheater AND </v>
          </cell>
          <cell r="L760">
            <v>3250.523681640625</v>
          </cell>
          <cell r="M760">
            <v>10304.6337890625</v>
          </cell>
          <cell r="N760">
            <v>10607.307353185279</v>
          </cell>
        </row>
        <row r="761">
          <cell r="A761">
            <v>20920</v>
          </cell>
          <cell r="B761">
            <v>2079.9929999999999</v>
          </cell>
          <cell r="C761" t="str">
            <v>WA</v>
          </cell>
          <cell r="D761" t="str">
            <v>Clallam</v>
          </cell>
          <cell r="E761">
            <v>1</v>
          </cell>
          <cell r="F761">
            <v>1</v>
          </cell>
          <cell r="G761">
            <v>1410</v>
          </cell>
          <cell r="H761">
            <v>382.11963653564453</v>
          </cell>
          <cell r="I761">
            <v>4206</v>
          </cell>
          <cell r="J761" t="str">
            <v>Electric baseboard</v>
          </cell>
          <cell r="K761" t="str">
            <v/>
          </cell>
          <cell r="L761">
            <v>13191.5283203125</v>
          </cell>
          <cell r="M761">
            <v>25288.806640625</v>
          </cell>
          <cell r="N761">
            <v>25855.848333517806</v>
          </cell>
        </row>
        <row r="762">
          <cell r="A762">
            <v>20930</v>
          </cell>
          <cell r="B762">
            <v>1904.288</v>
          </cell>
          <cell r="C762" t="str">
            <v>WA</v>
          </cell>
          <cell r="D762" t="str">
            <v>Okanogan</v>
          </cell>
          <cell r="E762">
            <v>2</v>
          </cell>
          <cell r="F762">
            <v>2</v>
          </cell>
          <cell r="G762">
            <v>4130</v>
          </cell>
          <cell r="H762">
            <v>1568.064697265625</v>
          </cell>
          <cell r="I762">
            <v>8052</v>
          </cell>
          <cell r="J762" t="str">
            <v>Electric heatpump</v>
          </cell>
          <cell r="K762" t="str">
            <v xml:space="preserve">Electric baseboard AND Pellets htstove AND Pellets htstove AND Electric pluginheater AND </v>
          </cell>
          <cell r="L762">
            <v>0</v>
          </cell>
          <cell r="M762">
            <v>0</v>
          </cell>
          <cell r="N762">
            <v>0</v>
          </cell>
        </row>
        <row r="763">
          <cell r="A763">
            <v>20936</v>
          </cell>
          <cell r="B763">
            <v>1904.288</v>
          </cell>
          <cell r="C763" t="str">
            <v>WA</v>
          </cell>
          <cell r="D763" t="str">
            <v>Benton</v>
          </cell>
          <cell r="E763">
            <v>3</v>
          </cell>
          <cell r="F763">
            <v>1</v>
          </cell>
          <cell r="G763">
            <v>3035</v>
          </cell>
          <cell r="H763">
            <v>786.50502777099609</v>
          </cell>
          <cell r="I763">
            <v>7254</v>
          </cell>
          <cell r="J763" t="str">
            <v xml:space="preserve">Wood htstove AND Wood htstove AND </v>
          </cell>
          <cell r="K763" t="str">
            <v>Electric heatpump</v>
          </cell>
          <cell r="L763">
            <v>10888.40234375</v>
          </cell>
          <cell r="M763">
            <v>28107.15234375</v>
          </cell>
          <cell r="N763">
            <v>30812.179618942064</v>
          </cell>
        </row>
        <row r="764">
          <cell r="A764">
            <v>20941</v>
          </cell>
          <cell r="B764">
            <v>3785.7640000000001</v>
          </cell>
          <cell r="C764" t="str">
            <v>ID</v>
          </cell>
          <cell r="D764" t="str">
            <v>Elmore</v>
          </cell>
          <cell r="E764">
            <v>3</v>
          </cell>
          <cell r="F764">
            <v>2</v>
          </cell>
          <cell r="G764">
            <v>1950</v>
          </cell>
          <cell r="H764">
            <v>0</v>
          </cell>
          <cell r="I764">
            <v>4369</v>
          </cell>
          <cell r="J764" t="str">
            <v>Gas faf</v>
          </cell>
          <cell r="K764" t="str">
            <v/>
          </cell>
          <cell r="L764">
            <v>0</v>
          </cell>
          <cell r="M764">
            <v>15044.9814453125</v>
          </cell>
          <cell r="N764">
            <v>15024.182807709816</v>
          </cell>
        </row>
        <row r="765">
          <cell r="A765">
            <v>20946</v>
          </cell>
          <cell r="B765">
            <v>2130.886</v>
          </cell>
          <cell r="C765" t="str">
            <v>MT</v>
          </cell>
          <cell r="D765" t="str">
            <v>Jefferson</v>
          </cell>
          <cell r="E765">
            <v>1</v>
          </cell>
          <cell r="F765">
            <v>3</v>
          </cell>
          <cell r="G765">
            <v>2800</v>
          </cell>
          <cell r="H765">
            <v>520.31001281738281</v>
          </cell>
          <cell r="I765">
            <v>6195</v>
          </cell>
          <cell r="J765" t="str">
            <v>Wood htstove</v>
          </cell>
          <cell r="K765" t="str">
            <v xml:space="preserve">Gas boiler AND Wood htstove AND </v>
          </cell>
          <cell r="L765">
            <v>1082.6380615234375</v>
          </cell>
          <cell r="M765">
            <v>7118.7060546875</v>
          </cell>
          <cell r="N765">
            <v>7212.4086302890646</v>
          </cell>
        </row>
        <row r="766">
          <cell r="A766">
            <v>20958</v>
          </cell>
          <cell r="B766">
            <v>1192.4649999999999</v>
          </cell>
          <cell r="C766" t="str">
            <v>ID</v>
          </cell>
          <cell r="D766" t="str">
            <v>Jefferson</v>
          </cell>
          <cell r="E766">
            <v>1</v>
          </cell>
          <cell r="F766">
            <v>3</v>
          </cell>
          <cell r="G766">
            <v>2400</v>
          </cell>
          <cell r="H766">
            <v>645.36808013916016</v>
          </cell>
          <cell r="I766">
            <v>7266</v>
          </cell>
          <cell r="J766" t="str">
            <v>Electric gshp</v>
          </cell>
          <cell r="K766" t="str">
            <v/>
          </cell>
          <cell r="L766">
            <v>4589.68701171875</v>
          </cell>
          <cell r="M766">
            <v>19988.125</v>
          </cell>
          <cell r="N766">
            <v>20233.45496977965</v>
          </cell>
        </row>
        <row r="767">
          <cell r="A767">
            <v>20965</v>
          </cell>
          <cell r="B767">
            <v>3785.7640000000001</v>
          </cell>
          <cell r="C767" t="str">
            <v>ID</v>
          </cell>
          <cell r="D767" t="str">
            <v>Ada</v>
          </cell>
          <cell r="E767">
            <v>3</v>
          </cell>
          <cell r="F767">
            <v>1</v>
          </cell>
          <cell r="G767">
            <v>1400</v>
          </cell>
          <cell r="H767">
            <v>480.63432312011719</v>
          </cell>
          <cell r="I767">
            <v>4427</v>
          </cell>
          <cell r="J767" t="str">
            <v>Gas faf</v>
          </cell>
          <cell r="K767" t="str">
            <v/>
          </cell>
          <cell r="L767">
            <v>3343.395751953125</v>
          </cell>
          <cell r="M767">
            <v>16572.42578125</v>
          </cell>
          <cell r="N767">
            <v>18782.050144429028</v>
          </cell>
        </row>
        <row r="768">
          <cell r="A768">
            <v>20968</v>
          </cell>
          <cell r="B768">
            <v>1612.692</v>
          </cell>
          <cell r="C768" t="str">
            <v>OR</v>
          </cell>
          <cell r="D768" t="str">
            <v>Clatsop</v>
          </cell>
          <cell r="E768">
            <v>1</v>
          </cell>
          <cell r="F768">
            <v>1</v>
          </cell>
          <cell r="G768">
            <v>1900</v>
          </cell>
          <cell r="H768">
            <v>530.64096069335938</v>
          </cell>
          <cell r="I768">
            <v>7082</v>
          </cell>
          <cell r="J768" t="str">
            <v>Oil faf</v>
          </cell>
          <cell r="K768" t="str">
            <v>Wood htstove</v>
          </cell>
          <cell r="L768">
            <v>520.6767578125</v>
          </cell>
          <cell r="M768">
            <v>7682.40576171875</v>
          </cell>
          <cell r="N768">
            <v>7731.8792234643497</v>
          </cell>
        </row>
        <row r="769">
          <cell r="A769">
            <v>20970</v>
          </cell>
          <cell r="B769">
            <v>2079.9929999999999</v>
          </cell>
          <cell r="C769" t="str">
            <v>WA</v>
          </cell>
          <cell r="D769" t="str">
            <v>Clark</v>
          </cell>
          <cell r="E769">
            <v>1</v>
          </cell>
          <cell r="F769">
            <v>1</v>
          </cell>
          <cell r="G769">
            <v>1327</v>
          </cell>
          <cell r="H769">
            <v>341.74000549316406</v>
          </cell>
          <cell r="I769">
            <v>4216</v>
          </cell>
          <cell r="J769" t="str">
            <v>Gas faf</v>
          </cell>
          <cell r="K769" t="str">
            <v>Gas htstove</v>
          </cell>
          <cell r="L769">
            <v>1084.6337890625</v>
          </cell>
          <cell r="M769">
            <v>5374.30810546875</v>
          </cell>
          <cell r="N769">
            <v>5784.2066313531168</v>
          </cell>
        </row>
        <row r="770">
          <cell r="A770">
            <v>20974</v>
          </cell>
          <cell r="B770">
            <v>3785.7640000000001</v>
          </cell>
          <cell r="C770" t="str">
            <v>ID</v>
          </cell>
          <cell r="D770" t="str">
            <v>Jefferson</v>
          </cell>
          <cell r="E770">
            <v>1</v>
          </cell>
          <cell r="F770">
            <v>3</v>
          </cell>
          <cell r="G770">
            <v>2074</v>
          </cell>
          <cell r="H770">
            <v>367.06000900268555</v>
          </cell>
          <cell r="I770">
            <v>5795</v>
          </cell>
          <cell r="J770" t="str">
            <v>Electric faf</v>
          </cell>
          <cell r="K770" t="str">
            <v/>
          </cell>
          <cell r="L770">
            <v>0</v>
          </cell>
          <cell r="M770">
            <v>0</v>
          </cell>
          <cell r="N770">
            <v>0</v>
          </cell>
        </row>
        <row r="771">
          <cell r="A771">
            <v>20976</v>
          </cell>
          <cell r="B771">
            <v>1192.4649999999999</v>
          </cell>
          <cell r="C771" t="str">
            <v>ID</v>
          </cell>
          <cell r="D771" t="str">
            <v>Minidoka</v>
          </cell>
          <cell r="E771">
            <v>2</v>
          </cell>
          <cell r="F771">
            <v>2</v>
          </cell>
          <cell r="G771">
            <v>1050</v>
          </cell>
          <cell r="H771">
            <v>282.94399261474609</v>
          </cell>
          <cell r="I771">
            <v>3357</v>
          </cell>
          <cell r="J771" t="str">
            <v>Electric baseboard</v>
          </cell>
          <cell r="K771" t="str">
            <v/>
          </cell>
          <cell r="L771">
            <v>0</v>
          </cell>
          <cell r="M771">
            <v>0</v>
          </cell>
          <cell r="N771">
            <v>0</v>
          </cell>
        </row>
        <row r="772">
          <cell r="A772">
            <v>20995</v>
          </cell>
          <cell r="B772">
            <v>2130.886</v>
          </cell>
          <cell r="C772" t="str">
            <v>MT</v>
          </cell>
          <cell r="D772" t="str">
            <v>Gallatin</v>
          </cell>
          <cell r="E772">
            <v>1</v>
          </cell>
          <cell r="F772">
            <v>3</v>
          </cell>
          <cell r="G772">
            <v>784</v>
          </cell>
          <cell r="H772">
            <v>257.63207244873047</v>
          </cell>
          <cell r="I772">
            <v>2379</v>
          </cell>
          <cell r="J772" t="str">
            <v>Electric baseboard</v>
          </cell>
          <cell r="K772" t="str">
            <v/>
          </cell>
          <cell r="L772">
            <v>5781.35693359375</v>
          </cell>
          <cell r="M772">
            <v>7194.72119140625</v>
          </cell>
          <cell r="N772">
            <v>7162.6762749700465</v>
          </cell>
        </row>
        <row r="773">
          <cell r="A773">
            <v>20998</v>
          </cell>
          <cell r="B773">
            <v>3785.7640000000001</v>
          </cell>
          <cell r="C773" t="str">
            <v>ID</v>
          </cell>
          <cell r="D773" t="str">
            <v>Jerome</v>
          </cell>
          <cell r="E773">
            <v>3</v>
          </cell>
          <cell r="F773">
            <v>2</v>
          </cell>
          <cell r="G773">
            <v>2643</v>
          </cell>
          <cell r="H773">
            <v>540.52519607543945</v>
          </cell>
          <cell r="I773">
            <v>6432</v>
          </cell>
          <cell r="J773" t="str">
            <v>Electric heatpump</v>
          </cell>
          <cell r="K773" t="str">
            <v/>
          </cell>
          <cell r="L773">
            <v>8137.1220703125</v>
          </cell>
          <cell r="M773">
            <v>44196.43359375</v>
          </cell>
          <cell r="N773">
            <v>47010.089196623652</v>
          </cell>
        </row>
        <row r="774">
          <cell r="A774">
            <v>21002</v>
          </cell>
          <cell r="B774">
            <v>1144.6790000000001</v>
          </cell>
          <cell r="C774" t="str">
            <v>MT</v>
          </cell>
          <cell r="D774" t="str">
            <v>Flathead</v>
          </cell>
          <cell r="E774">
            <v>1</v>
          </cell>
          <cell r="F774">
            <v>3</v>
          </cell>
          <cell r="G774">
            <v>1360</v>
          </cell>
          <cell r="H774">
            <v>433.39999008178711</v>
          </cell>
          <cell r="I774">
            <v>3134</v>
          </cell>
          <cell r="J774" t="str">
            <v>Gas boiler</v>
          </cell>
          <cell r="K774" t="str">
            <v/>
          </cell>
          <cell r="L774">
            <v>0</v>
          </cell>
          <cell r="M774">
            <v>5379.0087890625</v>
          </cell>
          <cell r="N774">
            <v>6041.8158457568134</v>
          </cell>
        </row>
        <row r="775">
          <cell r="A775">
            <v>21003</v>
          </cell>
          <cell r="B775">
            <v>2079.9929999999999</v>
          </cell>
          <cell r="C775" t="str">
            <v>WA</v>
          </cell>
          <cell r="D775" t="str">
            <v>Clark</v>
          </cell>
          <cell r="E775">
            <v>1</v>
          </cell>
          <cell r="F775">
            <v>1</v>
          </cell>
          <cell r="G775">
            <v>3484</v>
          </cell>
          <cell r="H775">
            <v>711.44557189941406</v>
          </cell>
          <cell r="I775">
            <v>8318</v>
          </cell>
          <cell r="J775" t="str">
            <v>Gas faf</v>
          </cell>
          <cell r="K775" t="str">
            <v>Gas htstove</v>
          </cell>
          <cell r="L775">
            <v>968.98736572265625</v>
          </cell>
          <cell r="M775">
            <v>9190.0263671875</v>
          </cell>
          <cell r="N775">
            <v>9782.5288947026311</v>
          </cell>
        </row>
        <row r="776">
          <cell r="A776">
            <v>21006</v>
          </cell>
          <cell r="B776">
            <v>1192.4649999999999</v>
          </cell>
          <cell r="C776" t="str">
            <v>ID</v>
          </cell>
          <cell r="D776" t="str">
            <v>Kootenai</v>
          </cell>
          <cell r="E776">
            <v>2</v>
          </cell>
          <cell r="F776">
            <v>2</v>
          </cell>
          <cell r="G776">
            <v>2060</v>
          </cell>
          <cell r="H776">
            <v>434.20999145507812</v>
          </cell>
          <cell r="I776">
            <v>4744</v>
          </cell>
          <cell r="J776" t="str">
            <v>Gas faf</v>
          </cell>
          <cell r="K776" t="str">
            <v>Electric pluginheater</v>
          </cell>
          <cell r="L776">
            <v>3138.437255859375</v>
          </cell>
          <cell r="M776">
            <v>12216.95703125</v>
          </cell>
          <cell r="N776">
            <v>12377.793029031909</v>
          </cell>
        </row>
        <row r="777">
          <cell r="A777">
            <v>21012</v>
          </cell>
          <cell r="B777">
            <v>3785.7640000000001</v>
          </cell>
          <cell r="C777" t="str">
            <v>ID</v>
          </cell>
          <cell r="D777" t="str">
            <v>Bannock</v>
          </cell>
          <cell r="E777">
            <v>2</v>
          </cell>
          <cell r="F777">
            <v>2</v>
          </cell>
          <cell r="G777">
            <v>1600</v>
          </cell>
          <cell r="H777">
            <v>330.67000961303711</v>
          </cell>
          <cell r="I777">
            <v>3619</v>
          </cell>
          <cell r="J777" t="str">
            <v>Gas faf</v>
          </cell>
          <cell r="K777" t="str">
            <v/>
          </cell>
          <cell r="L777">
            <v>0</v>
          </cell>
          <cell r="M777">
            <v>10805.2685546875</v>
          </cell>
          <cell r="N777">
            <v>10670.258459430455</v>
          </cell>
        </row>
        <row r="778">
          <cell r="A778">
            <v>21016</v>
          </cell>
          <cell r="B778">
            <v>3785.7640000000001</v>
          </cell>
          <cell r="C778" t="str">
            <v>ID</v>
          </cell>
          <cell r="D778" t="str">
            <v>Ada</v>
          </cell>
          <cell r="E778">
            <v>3</v>
          </cell>
          <cell r="F778">
            <v>1</v>
          </cell>
          <cell r="G778">
            <v>2462</v>
          </cell>
          <cell r="H778">
            <v>442.88002014160156</v>
          </cell>
          <cell r="I778">
            <v>4499</v>
          </cell>
          <cell r="J778" t="str">
            <v>Gas faf</v>
          </cell>
          <cell r="K778" t="str">
            <v/>
          </cell>
          <cell r="L778">
            <v>709.342041015625</v>
          </cell>
          <cell r="M778">
            <v>7134.783203125</v>
          </cell>
          <cell r="N778">
            <v>8647.2644502847943</v>
          </cell>
        </row>
        <row r="779">
          <cell r="A779">
            <v>21018</v>
          </cell>
          <cell r="B779">
            <v>2130.886</v>
          </cell>
          <cell r="C779" t="str">
            <v>MT</v>
          </cell>
          <cell r="D779" t="str">
            <v>Lewis And Clark</v>
          </cell>
          <cell r="E779">
            <v>2</v>
          </cell>
          <cell r="F779">
            <v>3</v>
          </cell>
          <cell r="G779">
            <v>1872</v>
          </cell>
          <cell r="H779">
            <v>296.93598747253418</v>
          </cell>
          <cell r="I779">
            <v>2970</v>
          </cell>
          <cell r="J779" t="str">
            <v>Gas faf</v>
          </cell>
          <cell r="K779" t="str">
            <v/>
          </cell>
          <cell r="L779">
            <v>450.0379638671875</v>
          </cell>
          <cell r="M779">
            <v>3072.65478515625</v>
          </cell>
          <cell r="N779">
            <v>3220.2841281361198</v>
          </cell>
        </row>
        <row r="780">
          <cell r="A780">
            <v>21021</v>
          </cell>
          <cell r="B780">
            <v>8264.9449999999997</v>
          </cell>
          <cell r="C780" t="str">
            <v>OR</v>
          </cell>
          <cell r="D780" t="str">
            <v>Marion</v>
          </cell>
          <cell r="E780">
            <v>1</v>
          </cell>
          <cell r="F780">
            <v>1</v>
          </cell>
          <cell r="G780">
            <v>1272</v>
          </cell>
          <cell r="H780">
            <v>414.63920593261719</v>
          </cell>
          <cell r="I780">
            <v>4145</v>
          </cell>
          <cell r="J780" t="str">
            <v>Wood htstove</v>
          </cell>
          <cell r="K780" t="str">
            <v>Gas faf</v>
          </cell>
          <cell r="L780">
            <v>326.66583251953125</v>
          </cell>
          <cell r="M780">
            <v>9555.841796875</v>
          </cell>
          <cell r="N780">
            <v>10320.24779428589</v>
          </cell>
        </row>
        <row r="781">
          <cell r="A781">
            <v>21026</v>
          </cell>
          <cell r="B781">
            <v>8264.9449999999997</v>
          </cell>
          <cell r="C781" t="str">
            <v>OR</v>
          </cell>
          <cell r="D781" t="str">
            <v>Jackson</v>
          </cell>
          <cell r="E781">
            <v>3</v>
          </cell>
          <cell r="F781">
            <v>1</v>
          </cell>
          <cell r="G781">
            <v>720</v>
          </cell>
          <cell r="H781">
            <v>0</v>
          </cell>
          <cell r="I781">
            <v>1976</v>
          </cell>
          <cell r="J781" t="str">
            <v>Electric baseboard</v>
          </cell>
          <cell r="K781" t="str">
            <v/>
          </cell>
          <cell r="L781">
            <v>1148.060546875</v>
          </cell>
          <cell r="M781">
            <v>4969.89794921875</v>
          </cell>
          <cell r="N781">
            <v>5444.5666211978505</v>
          </cell>
        </row>
        <row r="782">
          <cell r="A782">
            <v>21038</v>
          </cell>
          <cell r="B782">
            <v>1904.288</v>
          </cell>
          <cell r="C782" t="str">
            <v>WA</v>
          </cell>
          <cell r="D782" t="str">
            <v>Spokane</v>
          </cell>
          <cell r="E782">
            <v>2</v>
          </cell>
          <cell r="F782">
            <v>2</v>
          </cell>
          <cell r="G782">
            <v>1680</v>
          </cell>
          <cell r="H782">
            <v>443.17000579833984</v>
          </cell>
          <cell r="I782">
            <v>3747</v>
          </cell>
          <cell r="J782" t="str">
            <v>Oil faf</v>
          </cell>
          <cell r="K782" t="str">
            <v/>
          </cell>
          <cell r="L782">
            <v>0</v>
          </cell>
          <cell r="M782">
            <v>0</v>
          </cell>
          <cell r="N782">
            <v>0</v>
          </cell>
        </row>
        <row r="783">
          <cell r="A783">
            <v>21045</v>
          </cell>
          <cell r="B783">
            <v>2130.886</v>
          </cell>
          <cell r="C783" t="str">
            <v>MT</v>
          </cell>
          <cell r="D783" t="str">
            <v>Ravalli</v>
          </cell>
          <cell r="E783">
            <v>1</v>
          </cell>
          <cell r="F783">
            <v>2</v>
          </cell>
          <cell r="G783">
            <v>840</v>
          </cell>
          <cell r="H783">
            <v>220.16362571716309</v>
          </cell>
          <cell r="I783">
            <v>2854</v>
          </cell>
          <cell r="J783" t="str">
            <v>Gas faf</v>
          </cell>
          <cell r="K783" t="str">
            <v/>
          </cell>
          <cell r="L783">
            <v>1053.5830078125</v>
          </cell>
          <cell r="M783">
            <v>5328.482421875</v>
          </cell>
          <cell r="N783">
            <v>5346.5875725245005</v>
          </cell>
        </row>
        <row r="784">
          <cell r="A784">
            <v>21049</v>
          </cell>
          <cell r="B784">
            <v>2130.886</v>
          </cell>
          <cell r="C784" t="str">
            <v>MT</v>
          </cell>
          <cell r="D784" t="str">
            <v>Lewis And Clark</v>
          </cell>
          <cell r="E784">
            <v>2</v>
          </cell>
          <cell r="F784">
            <v>3</v>
          </cell>
          <cell r="G784">
            <v>2904</v>
          </cell>
          <cell r="H784">
            <v>546.02999877929687</v>
          </cell>
          <cell r="I784">
            <v>6259</v>
          </cell>
          <cell r="J784" t="str">
            <v>Gas boiler</v>
          </cell>
          <cell r="K784" t="str">
            <v xml:space="preserve">Wood htstove AND Wood htstove AND </v>
          </cell>
          <cell r="L784">
            <v>827.5712890625</v>
          </cell>
          <cell r="M784">
            <v>9436.5</v>
          </cell>
          <cell r="N784">
            <v>9694.0646529438345</v>
          </cell>
        </row>
        <row r="785">
          <cell r="A785">
            <v>21070</v>
          </cell>
          <cell r="B785">
            <v>1904.288</v>
          </cell>
          <cell r="C785" t="str">
            <v>WA</v>
          </cell>
          <cell r="D785" t="str">
            <v>Benton</v>
          </cell>
          <cell r="E785">
            <v>3</v>
          </cell>
          <cell r="F785">
            <v>1</v>
          </cell>
          <cell r="G785">
            <v>2360</v>
          </cell>
          <cell r="H785">
            <v>463.74283599853516</v>
          </cell>
          <cell r="I785">
            <v>5230</v>
          </cell>
          <cell r="J785" t="str">
            <v>Electric heatpump</v>
          </cell>
          <cell r="K785" t="str">
            <v>Propane htstove</v>
          </cell>
          <cell r="L785">
            <v>4656.89697265625</v>
          </cell>
          <cell r="M785">
            <v>17202.51953125</v>
          </cell>
          <cell r="N785">
            <v>19231.920826576043</v>
          </cell>
        </row>
        <row r="786">
          <cell r="A786">
            <v>21085</v>
          </cell>
          <cell r="B786">
            <v>3785.7640000000001</v>
          </cell>
          <cell r="C786" t="str">
            <v>ID</v>
          </cell>
          <cell r="D786" t="str">
            <v>Bonner</v>
          </cell>
          <cell r="E786">
            <v>1</v>
          </cell>
          <cell r="F786">
            <v>3</v>
          </cell>
          <cell r="G786">
            <v>1680</v>
          </cell>
          <cell r="H786">
            <v>387.20000457763672</v>
          </cell>
          <cell r="I786">
            <v>4879</v>
          </cell>
          <cell r="J786" t="str">
            <v>Electric pluginheater</v>
          </cell>
          <cell r="K786" t="str">
            <v>Electric baseboard</v>
          </cell>
          <cell r="L786">
            <v>3964.74072265625</v>
          </cell>
          <cell r="M786">
            <v>6215.68701171875</v>
          </cell>
          <cell r="N786">
            <v>6599.3513990705942</v>
          </cell>
        </row>
        <row r="787">
          <cell r="A787">
            <v>21089</v>
          </cell>
          <cell r="B787">
            <v>3785.7640000000001</v>
          </cell>
          <cell r="C787" t="str">
            <v>ID</v>
          </cell>
          <cell r="D787" t="str">
            <v>Kootenai</v>
          </cell>
          <cell r="E787">
            <v>2</v>
          </cell>
          <cell r="F787">
            <v>2</v>
          </cell>
          <cell r="G787">
            <v>1198</v>
          </cell>
          <cell r="H787">
            <v>237.36089324951172</v>
          </cell>
          <cell r="I787">
            <v>3759</v>
          </cell>
          <cell r="J787" t="str">
            <v>Gas faf</v>
          </cell>
          <cell r="K787" t="str">
            <v/>
          </cell>
          <cell r="L787">
            <v>343.28265380859375</v>
          </cell>
          <cell r="M787">
            <v>5932.34912109375</v>
          </cell>
          <cell r="N787">
            <v>6203.5161574356625</v>
          </cell>
        </row>
        <row r="788">
          <cell r="A788">
            <v>21091</v>
          </cell>
          <cell r="B788">
            <v>8559.1039999999994</v>
          </cell>
          <cell r="C788" t="str">
            <v>OR</v>
          </cell>
          <cell r="D788" t="str">
            <v>Deschutes</v>
          </cell>
          <cell r="E788">
            <v>1</v>
          </cell>
          <cell r="F788">
            <v>2</v>
          </cell>
          <cell r="G788">
            <v>1624</v>
          </cell>
          <cell r="H788">
            <v>714.03466796875</v>
          </cell>
          <cell r="I788">
            <v>4995</v>
          </cell>
          <cell r="J788" t="str">
            <v>Gas boiler</v>
          </cell>
          <cell r="K788" t="str">
            <v xml:space="preserve">Gas htstove AND Electric pluginheater AND </v>
          </cell>
          <cell r="L788">
            <v>4333.234375</v>
          </cell>
          <cell r="M788">
            <v>10579.8203125</v>
          </cell>
          <cell r="N788">
            <v>12265.750945132211</v>
          </cell>
        </row>
        <row r="789">
          <cell r="A789">
            <v>21103</v>
          </cell>
          <cell r="B789">
            <v>2079.9929999999999</v>
          </cell>
          <cell r="C789" t="str">
            <v>WA</v>
          </cell>
          <cell r="D789" t="str">
            <v>Clallam</v>
          </cell>
          <cell r="E789">
            <v>1</v>
          </cell>
          <cell r="F789">
            <v>1</v>
          </cell>
          <cell r="G789">
            <v>1484</v>
          </cell>
          <cell r="H789">
            <v>382.85546875</v>
          </cell>
          <cell r="I789">
            <v>3269</v>
          </cell>
          <cell r="J789" t="str">
            <v>Electric baseboard</v>
          </cell>
          <cell r="K789" t="str">
            <v/>
          </cell>
          <cell r="L789">
            <v>10982.662109375</v>
          </cell>
          <cell r="M789">
            <v>16108.419921875</v>
          </cell>
          <cell r="N789">
            <v>16529.467838185359</v>
          </cell>
        </row>
        <row r="790">
          <cell r="A790">
            <v>21107</v>
          </cell>
          <cell r="B790">
            <v>1144.6790000000001</v>
          </cell>
          <cell r="C790" t="str">
            <v>MT</v>
          </cell>
          <cell r="D790" t="str">
            <v>Sanders</v>
          </cell>
          <cell r="E790">
            <v>2</v>
          </cell>
          <cell r="F790">
            <v>2</v>
          </cell>
          <cell r="G790">
            <v>1410</v>
          </cell>
          <cell r="H790">
            <v>498.79118347167969</v>
          </cell>
          <cell r="I790">
            <v>4353</v>
          </cell>
          <cell r="J790" t="str">
            <v>Wood htstove</v>
          </cell>
          <cell r="K790" t="str">
            <v/>
          </cell>
          <cell r="L790">
            <v>6470.4814453125</v>
          </cell>
          <cell r="M790">
            <v>16789.185546875</v>
          </cell>
          <cell r="N790">
            <v>17334.541963540636</v>
          </cell>
        </row>
        <row r="791">
          <cell r="A791">
            <v>21109</v>
          </cell>
          <cell r="B791">
            <v>1925.059</v>
          </cell>
          <cell r="C791" t="str">
            <v>OR</v>
          </cell>
          <cell r="D791" t="str">
            <v>Umatilla</v>
          </cell>
          <cell r="E791">
            <v>3</v>
          </cell>
          <cell r="F791">
            <v>1</v>
          </cell>
          <cell r="G791">
            <v>1716</v>
          </cell>
          <cell r="H791">
            <v>409.13802337646484</v>
          </cell>
          <cell r="I791">
            <v>5134</v>
          </cell>
          <cell r="J791" t="str">
            <v>Electric heatpump</v>
          </cell>
          <cell r="K791" t="str">
            <v>Gas htstove</v>
          </cell>
          <cell r="L791">
            <v>8512.5927734375</v>
          </cell>
          <cell r="M791">
            <v>20466.70703125</v>
          </cell>
          <cell r="N791">
            <v>22769.975759263136</v>
          </cell>
        </row>
        <row r="792">
          <cell r="A792">
            <v>21112</v>
          </cell>
          <cell r="B792">
            <v>1612.692</v>
          </cell>
          <cell r="C792" t="str">
            <v>OR</v>
          </cell>
          <cell r="D792" t="str">
            <v>Benton</v>
          </cell>
          <cell r="E792">
            <v>1</v>
          </cell>
          <cell r="F792">
            <v>1</v>
          </cell>
          <cell r="G792">
            <v>1615</v>
          </cell>
          <cell r="H792">
            <v>0</v>
          </cell>
          <cell r="I792">
            <v>5545</v>
          </cell>
          <cell r="J792" t="str">
            <v>Electric heatpump</v>
          </cell>
          <cell r="K792" t="str">
            <v/>
          </cell>
          <cell r="L792">
            <v>10252.88671875</v>
          </cell>
          <cell r="M792">
            <v>21289.755859375</v>
          </cell>
          <cell r="N792">
            <v>22435.209770535461</v>
          </cell>
        </row>
        <row r="793">
          <cell r="A793">
            <v>21122</v>
          </cell>
          <cell r="B793">
            <v>1904.288</v>
          </cell>
          <cell r="C793" t="str">
            <v>WA</v>
          </cell>
          <cell r="D793" t="str">
            <v>Stevens</v>
          </cell>
          <cell r="E793">
            <v>1</v>
          </cell>
          <cell r="F793">
            <v>2</v>
          </cell>
          <cell r="G793">
            <v>1144</v>
          </cell>
          <cell r="H793">
            <v>195.36659049987793</v>
          </cell>
          <cell r="I793">
            <v>3586</v>
          </cell>
          <cell r="J793" t="str">
            <v>Electric faf</v>
          </cell>
          <cell r="K793" t="str">
            <v/>
          </cell>
          <cell r="L793">
            <v>24700.916015625</v>
          </cell>
          <cell r="M793">
            <v>30280.30078125</v>
          </cell>
          <cell r="N793">
            <v>25020.754657321708</v>
          </cell>
        </row>
        <row r="794">
          <cell r="A794">
            <v>21132</v>
          </cell>
          <cell r="B794">
            <v>2079.9929999999999</v>
          </cell>
          <cell r="C794" t="str">
            <v>WA</v>
          </cell>
          <cell r="D794" t="str">
            <v>Clark</v>
          </cell>
          <cell r="E794">
            <v>1</v>
          </cell>
          <cell r="F794">
            <v>1</v>
          </cell>
          <cell r="G794">
            <v>1157</v>
          </cell>
          <cell r="H794">
            <v>293.24635124206543</v>
          </cell>
          <cell r="I794">
            <v>3877</v>
          </cell>
          <cell r="J794" t="str">
            <v>Gas faf</v>
          </cell>
          <cell r="K794" t="str">
            <v>Propane htstove</v>
          </cell>
          <cell r="L794">
            <v>693.91094970703125</v>
          </cell>
          <cell r="M794">
            <v>6197.81689453125</v>
          </cell>
          <cell r="N794">
            <v>6866.6104150916426</v>
          </cell>
        </row>
        <row r="795">
          <cell r="A795">
            <v>21137</v>
          </cell>
          <cell r="B795">
            <v>2130.886</v>
          </cell>
          <cell r="C795" t="str">
            <v>MT</v>
          </cell>
          <cell r="D795" t="str">
            <v>Teton</v>
          </cell>
          <cell r="E795">
            <v>2</v>
          </cell>
          <cell r="F795">
            <v>3</v>
          </cell>
          <cell r="G795">
            <v>2128</v>
          </cell>
          <cell r="H795">
            <v>409.23002052307129</v>
          </cell>
          <cell r="I795">
            <v>4514</v>
          </cell>
          <cell r="J795" t="str">
            <v>Electric baseboard</v>
          </cell>
          <cell r="K795" t="str">
            <v/>
          </cell>
          <cell r="L795">
            <v>12640.8251953125</v>
          </cell>
          <cell r="M795">
            <v>17172.078125</v>
          </cell>
          <cell r="N795">
            <v>18785.752078110294</v>
          </cell>
        </row>
        <row r="796">
          <cell r="A796">
            <v>21143</v>
          </cell>
          <cell r="B796">
            <v>1612.692</v>
          </cell>
          <cell r="C796" t="str">
            <v>OR</v>
          </cell>
          <cell r="D796" t="str">
            <v>Coos</v>
          </cell>
          <cell r="E796">
            <v>1</v>
          </cell>
          <cell r="F796">
            <v>1</v>
          </cell>
          <cell r="G796">
            <v>1366</v>
          </cell>
          <cell r="H796">
            <v>301.12623596191406</v>
          </cell>
          <cell r="I796">
            <v>4251</v>
          </cell>
          <cell r="J796" t="str">
            <v>Electric dhp</v>
          </cell>
          <cell r="K796" t="str">
            <v>Electric baseboard</v>
          </cell>
          <cell r="L796">
            <v>3537.1142578125</v>
          </cell>
          <cell r="M796">
            <v>-5390.794921875</v>
          </cell>
          <cell r="N796">
            <v>3359.2953550862067</v>
          </cell>
        </row>
        <row r="797">
          <cell r="A797">
            <v>21155</v>
          </cell>
          <cell r="B797">
            <v>1192.4649999999999</v>
          </cell>
          <cell r="C797" t="str">
            <v>ID</v>
          </cell>
          <cell r="D797" t="str">
            <v>Madison</v>
          </cell>
          <cell r="E797">
            <v>1</v>
          </cell>
          <cell r="F797">
            <v>3</v>
          </cell>
          <cell r="G797">
            <v>3389</v>
          </cell>
          <cell r="H797">
            <v>974.48326110839844</v>
          </cell>
          <cell r="I797">
            <v>5439</v>
          </cell>
          <cell r="J797" t="str">
            <v>Gas faf</v>
          </cell>
          <cell r="K797" t="str">
            <v>Gas htstove</v>
          </cell>
          <cell r="L797">
            <v>1110.1087646484375</v>
          </cell>
          <cell r="M797">
            <v>10790.0771484375</v>
          </cell>
          <cell r="N797">
            <v>11172.975170452082</v>
          </cell>
        </row>
        <row r="798">
          <cell r="A798">
            <v>21160</v>
          </cell>
          <cell r="B798">
            <v>1925.059</v>
          </cell>
          <cell r="C798" t="str">
            <v>OR</v>
          </cell>
          <cell r="D798" t="str">
            <v>Wasco</v>
          </cell>
          <cell r="E798">
            <v>3</v>
          </cell>
          <cell r="F798">
            <v>1</v>
          </cell>
          <cell r="G798">
            <v>2668</v>
          </cell>
          <cell r="H798">
            <v>0</v>
          </cell>
          <cell r="I798">
            <v>5608</v>
          </cell>
          <cell r="J798" t="str">
            <v>Oil faf</v>
          </cell>
          <cell r="K798" t="str">
            <v/>
          </cell>
          <cell r="L798">
            <v>0</v>
          </cell>
          <cell r="M798">
            <v>3015.965087890625</v>
          </cell>
          <cell r="N798">
            <v>3020.3668841144154</v>
          </cell>
        </row>
        <row r="799">
          <cell r="A799">
            <v>21176</v>
          </cell>
          <cell r="B799">
            <v>1192.4649999999999</v>
          </cell>
          <cell r="C799" t="str">
            <v>ID</v>
          </cell>
          <cell r="D799" t="str">
            <v>Bonneville</v>
          </cell>
          <cell r="E799">
            <v>2</v>
          </cell>
          <cell r="F799">
            <v>3</v>
          </cell>
          <cell r="G799">
            <v>3128</v>
          </cell>
          <cell r="H799">
            <v>472.86500549316406</v>
          </cell>
          <cell r="I799">
            <v>6307</v>
          </cell>
          <cell r="J799" t="str">
            <v>Gas faf</v>
          </cell>
          <cell r="K799" t="str">
            <v>Gas htstove</v>
          </cell>
          <cell r="L799">
            <v>0</v>
          </cell>
          <cell r="M799">
            <v>9651.326171875</v>
          </cell>
          <cell r="N799">
            <v>9655.531778556513</v>
          </cell>
        </row>
        <row r="800">
          <cell r="A800">
            <v>21180</v>
          </cell>
          <cell r="B800">
            <v>2079.9929999999999</v>
          </cell>
          <cell r="C800" t="str">
            <v>WA</v>
          </cell>
          <cell r="D800" t="str">
            <v>Clark</v>
          </cell>
          <cell r="E800">
            <v>1</v>
          </cell>
          <cell r="F800">
            <v>1</v>
          </cell>
          <cell r="G800">
            <v>3588</v>
          </cell>
          <cell r="H800">
            <v>491.90464401245117</v>
          </cell>
          <cell r="I800">
            <v>7680</v>
          </cell>
          <cell r="J800" t="str">
            <v>Gas faf</v>
          </cell>
          <cell r="K800" t="str">
            <v/>
          </cell>
          <cell r="L800">
            <v>726.23162841796875</v>
          </cell>
          <cell r="M800">
            <v>9174.158203125</v>
          </cell>
          <cell r="N800">
            <v>10464.981173886563</v>
          </cell>
        </row>
        <row r="801">
          <cell r="A801">
            <v>21188</v>
          </cell>
          <cell r="B801">
            <v>4360.1880000000001</v>
          </cell>
          <cell r="C801" t="str">
            <v>WA</v>
          </cell>
          <cell r="D801" t="str">
            <v>Pierce</v>
          </cell>
          <cell r="E801">
            <v>1</v>
          </cell>
          <cell r="F801">
            <v>1</v>
          </cell>
          <cell r="G801">
            <v>2622</v>
          </cell>
          <cell r="H801">
            <v>741.22502899169922</v>
          </cell>
          <cell r="I801">
            <v>6928</v>
          </cell>
          <cell r="J801" t="str">
            <v>Gas faf</v>
          </cell>
          <cell r="K801" t="str">
            <v>Gas htstove</v>
          </cell>
          <cell r="L801">
            <v>0</v>
          </cell>
          <cell r="M801">
            <v>0</v>
          </cell>
          <cell r="N801">
            <v>0</v>
          </cell>
        </row>
        <row r="802">
          <cell r="A802">
            <v>21201</v>
          </cell>
          <cell r="B802">
            <v>2079.9929999999999</v>
          </cell>
          <cell r="C802" t="str">
            <v>WA</v>
          </cell>
          <cell r="D802" t="str">
            <v>Clark</v>
          </cell>
          <cell r="E802">
            <v>1</v>
          </cell>
          <cell r="F802">
            <v>1</v>
          </cell>
          <cell r="G802">
            <v>2100</v>
          </cell>
          <cell r="H802">
            <v>567.85002517700195</v>
          </cell>
          <cell r="I802">
            <v>4876</v>
          </cell>
          <cell r="J802" t="str">
            <v>Electric baseboard</v>
          </cell>
          <cell r="K802" t="str">
            <v>Wood htstove</v>
          </cell>
          <cell r="L802">
            <v>4450.279296875</v>
          </cell>
          <cell r="M802">
            <v>10170.3984375</v>
          </cell>
          <cell r="N802">
            <v>10093.117807240575</v>
          </cell>
        </row>
        <row r="803">
          <cell r="A803">
            <v>21203</v>
          </cell>
          <cell r="B803">
            <v>2079.9929999999999</v>
          </cell>
          <cell r="C803" t="str">
            <v>WA</v>
          </cell>
          <cell r="D803" t="str">
            <v>Grays Harbor</v>
          </cell>
          <cell r="E803">
            <v>1</v>
          </cell>
          <cell r="F803">
            <v>1</v>
          </cell>
          <cell r="G803">
            <v>1860</v>
          </cell>
          <cell r="H803">
            <v>822.94505310058594</v>
          </cell>
          <cell r="I803">
            <v>4357</v>
          </cell>
          <cell r="J803" t="str">
            <v>Electric dhp</v>
          </cell>
          <cell r="K803" t="str">
            <v xml:space="preserve">Electric baseboard AND Electric baseboard AND Wood htstove AND </v>
          </cell>
          <cell r="L803">
            <v>6369.3310546875</v>
          </cell>
          <cell r="M803">
            <v>18902.220703125</v>
          </cell>
          <cell r="N803">
            <v>20097.572654059142</v>
          </cell>
        </row>
        <row r="804">
          <cell r="A804">
            <v>21214</v>
          </cell>
          <cell r="B804">
            <v>1144.6790000000001</v>
          </cell>
          <cell r="C804" t="str">
            <v>MT</v>
          </cell>
          <cell r="D804" t="str">
            <v>Flathead</v>
          </cell>
          <cell r="E804">
            <v>1</v>
          </cell>
          <cell r="F804">
            <v>3</v>
          </cell>
          <cell r="G804">
            <v>4032</v>
          </cell>
          <cell r="H804">
            <v>538.07998275756836</v>
          </cell>
          <cell r="I804">
            <v>7223</v>
          </cell>
          <cell r="J804" t="str">
            <v>Gas faf</v>
          </cell>
          <cell r="K804" t="str">
            <v>Wood htstove</v>
          </cell>
          <cell r="L804">
            <v>2212.6103515625</v>
          </cell>
          <cell r="M804">
            <v>17359.876953125</v>
          </cell>
          <cell r="N804">
            <v>18066.649435476145</v>
          </cell>
        </row>
        <row r="805">
          <cell r="A805">
            <v>21218</v>
          </cell>
          <cell r="B805">
            <v>1192.4649999999999</v>
          </cell>
          <cell r="C805" t="str">
            <v>ID</v>
          </cell>
          <cell r="D805" t="str">
            <v>Bonner</v>
          </cell>
          <cell r="E805">
            <v>1</v>
          </cell>
          <cell r="F805">
            <v>3</v>
          </cell>
          <cell r="G805">
            <v>4985</v>
          </cell>
          <cell r="H805">
            <v>1579.0449829101562</v>
          </cell>
          <cell r="I805">
            <v>11483</v>
          </cell>
          <cell r="J805" t="str">
            <v>Electric heatpump</v>
          </cell>
          <cell r="K805" t="str">
            <v xml:space="preserve">Gas boiler AND Electric heatpump AND Propane htstove AND Wood htstove AND Wood htstove AND Electric pluginheater AND </v>
          </cell>
          <cell r="L805">
            <v>6870.37451171875</v>
          </cell>
          <cell r="M805">
            <v>29013.037109375</v>
          </cell>
          <cell r="N805">
            <v>0</v>
          </cell>
        </row>
        <row r="806">
          <cell r="A806">
            <v>21219</v>
          </cell>
          <cell r="B806">
            <v>8559.1039999999994</v>
          </cell>
          <cell r="C806" t="str">
            <v>OR</v>
          </cell>
          <cell r="D806" t="str">
            <v>Deschutes</v>
          </cell>
          <cell r="E806">
            <v>1</v>
          </cell>
          <cell r="F806">
            <v>2</v>
          </cell>
          <cell r="G806">
            <v>1523</v>
          </cell>
          <cell r="H806">
            <v>283.91825675964355</v>
          </cell>
          <cell r="I806">
            <v>4003</v>
          </cell>
          <cell r="J806" t="str">
            <v>Electric heatpump</v>
          </cell>
          <cell r="K806" t="str">
            <v/>
          </cell>
          <cell r="L806">
            <v>5865.0771484375</v>
          </cell>
          <cell r="M806">
            <v>16206.6884765625</v>
          </cell>
          <cell r="N806">
            <v>18604.581285896395</v>
          </cell>
        </row>
        <row r="807">
          <cell r="A807">
            <v>21225</v>
          </cell>
          <cell r="B807">
            <v>2130.886</v>
          </cell>
          <cell r="C807" t="str">
            <v>MT</v>
          </cell>
          <cell r="D807" t="str">
            <v>Ravalli</v>
          </cell>
          <cell r="E807">
            <v>1</v>
          </cell>
          <cell r="F807">
            <v>2</v>
          </cell>
          <cell r="G807">
            <v>1890</v>
          </cell>
          <cell r="H807">
            <v>606.50429534912109</v>
          </cell>
          <cell r="I807">
            <v>6207</v>
          </cell>
          <cell r="J807" t="str">
            <v>Gas htstove</v>
          </cell>
          <cell r="K807" t="str">
            <v/>
          </cell>
          <cell r="L807">
            <v>2868.02001953125</v>
          </cell>
          <cell r="M807">
            <v>9563.0888671875</v>
          </cell>
          <cell r="N807">
            <v>11549.391334632213</v>
          </cell>
        </row>
        <row r="808">
          <cell r="A808">
            <v>21228</v>
          </cell>
          <cell r="B808">
            <v>3785.7640000000001</v>
          </cell>
          <cell r="C808" t="str">
            <v>ID</v>
          </cell>
          <cell r="D808" t="str">
            <v>Kootenai</v>
          </cell>
          <cell r="E808">
            <v>2</v>
          </cell>
          <cell r="F808">
            <v>2</v>
          </cell>
          <cell r="G808">
            <v>1426</v>
          </cell>
          <cell r="H808">
            <v>302.04667472839355</v>
          </cell>
          <cell r="I808">
            <v>3814</v>
          </cell>
          <cell r="J808" t="str">
            <v>Gas faf</v>
          </cell>
          <cell r="K808" t="str">
            <v/>
          </cell>
          <cell r="L808">
            <v>461.5433349609375</v>
          </cell>
          <cell r="M808">
            <v>5749.68896484375</v>
          </cell>
          <cell r="N808">
            <v>6368.6776197203426</v>
          </cell>
        </row>
        <row r="809">
          <cell r="A809">
            <v>21231</v>
          </cell>
          <cell r="B809">
            <v>1612.692</v>
          </cell>
          <cell r="C809" t="str">
            <v>OR</v>
          </cell>
          <cell r="D809" t="str">
            <v>Benton</v>
          </cell>
          <cell r="E809">
            <v>1</v>
          </cell>
          <cell r="F809">
            <v>1</v>
          </cell>
          <cell r="G809">
            <v>2580</v>
          </cell>
          <cell r="H809">
            <v>1059.010009765625</v>
          </cell>
          <cell r="I809">
            <v>7489</v>
          </cell>
          <cell r="J809" t="str">
            <v>Electric dhp</v>
          </cell>
          <cell r="K809" t="str">
            <v xml:space="preserve">Electric baseboard AND Wood fireplace AND </v>
          </cell>
          <cell r="L809">
            <v>29479.7734375</v>
          </cell>
          <cell r="M809">
            <v>37053.734375</v>
          </cell>
          <cell r="N809">
            <v>34581.260118843958</v>
          </cell>
        </row>
        <row r="810">
          <cell r="A810">
            <v>21233</v>
          </cell>
          <cell r="B810">
            <v>2130.886</v>
          </cell>
          <cell r="C810" t="str">
            <v>MT</v>
          </cell>
          <cell r="D810" t="str">
            <v>Ravalli</v>
          </cell>
          <cell r="E810">
            <v>1</v>
          </cell>
          <cell r="F810">
            <v>2</v>
          </cell>
          <cell r="G810">
            <v>1271</v>
          </cell>
          <cell r="H810">
            <v>494.07728958129883</v>
          </cell>
          <cell r="I810">
            <v>4677</v>
          </cell>
          <cell r="J810" t="str">
            <v>Gas faf</v>
          </cell>
          <cell r="K810" t="str">
            <v/>
          </cell>
          <cell r="L810">
            <v>5580.23046875</v>
          </cell>
          <cell r="M810">
            <v>12017.970703125</v>
          </cell>
          <cell r="N810">
            <v>12885.268411465822</v>
          </cell>
        </row>
        <row r="811">
          <cell r="A811">
            <v>21238</v>
          </cell>
          <cell r="B811">
            <v>2130.886</v>
          </cell>
          <cell r="C811" t="str">
            <v>MT</v>
          </cell>
          <cell r="D811" t="str">
            <v>Cascade</v>
          </cell>
          <cell r="E811">
            <v>1</v>
          </cell>
          <cell r="F811">
            <v>3</v>
          </cell>
          <cell r="G811">
            <v>1824</v>
          </cell>
          <cell r="H811">
            <v>556.49998092651367</v>
          </cell>
          <cell r="I811">
            <v>4304</v>
          </cell>
          <cell r="J811" t="str">
            <v>Electric heatpump</v>
          </cell>
          <cell r="K811" t="str">
            <v/>
          </cell>
          <cell r="L811">
            <v>1003.1506958007812</v>
          </cell>
          <cell r="M811">
            <v>6138.3349609375</v>
          </cell>
          <cell r="N811">
            <v>6214.4287070550554</v>
          </cell>
        </row>
        <row r="812">
          <cell r="A812">
            <v>21242</v>
          </cell>
          <cell r="B812">
            <v>1925.059</v>
          </cell>
          <cell r="C812" t="str">
            <v>OR</v>
          </cell>
          <cell r="D812" t="str">
            <v>Baker</v>
          </cell>
          <cell r="E812">
            <v>1</v>
          </cell>
          <cell r="F812">
            <v>2</v>
          </cell>
          <cell r="G812">
            <v>1912</v>
          </cell>
          <cell r="H812">
            <v>672.16558837890625</v>
          </cell>
          <cell r="I812">
            <v>5515</v>
          </cell>
          <cell r="J812" t="str">
            <v>Gas faf</v>
          </cell>
          <cell r="K812" t="str">
            <v>Gas htstove</v>
          </cell>
          <cell r="L812">
            <v>1308.226806640625</v>
          </cell>
          <cell r="M812">
            <v>10677.181640625</v>
          </cell>
          <cell r="N812">
            <v>10933.224473722405</v>
          </cell>
        </row>
        <row r="813">
          <cell r="A813">
            <v>21252</v>
          </cell>
          <cell r="B813">
            <v>1612.692</v>
          </cell>
          <cell r="C813" t="str">
            <v>OR</v>
          </cell>
          <cell r="D813" t="str">
            <v>Benton</v>
          </cell>
          <cell r="E813">
            <v>1</v>
          </cell>
          <cell r="F813">
            <v>1</v>
          </cell>
          <cell r="G813">
            <v>3500</v>
          </cell>
          <cell r="H813">
            <v>740.62194442749023</v>
          </cell>
          <cell r="I813">
            <v>6317</v>
          </cell>
          <cell r="J813" t="str">
            <v>Electric gshp</v>
          </cell>
          <cell r="K813" t="str">
            <v>Wood htstove</v>
          </cell>
          <cell r="L813">
            <v>6426.61572265625</v>
          </cell>
          <cell r="M813">
            <v>18193.55859375</v>
          </cell>
          <cell r="N813">
            <v>17048.805746682541</v>
          </cell>
        </row>
        <row r="814">
          <cell r="A814">
            <v>21258</v>
          </cell>
          <cell r="B814">
            <v>1612.692</v>
          </cell>
          <cell r="C814" t="str">
            <v>OR</v>
          </cell>
          <cell r="D814" t="str">
            <v>Lincoln</v>
          </cell>
          <cell r="E814">
            <v>1</v>
          </cell>
          <cell r="F814">
            <v>1</v>
          </cell>
          <cell r="G814">
            <v>1376</v>
          </cell>
          <cell r="H814">
            <v>604.39065551757812</v>
          </cell>
          <cell r="I814">
            <v>5499</v>
          </cell>
          <cell r="J814" t="str">
            <v>Electric baseboard</v>
          </cell>
          <cell r="K814" t="str">
            <v xml:space="preserve">Electric baseboard AND Wood htstove AND Wood htstove AND </v>
          </cell>
          <cell r="L814">
            <v>8087.7041015625</v>
          </cell>
          <cell r="M814">
            <v>12686.064453125</v>
          </cell>
          <cell r="N814">
            <v>13088.856239854795</v>
          </cell>
        </row>
        <row r="815">
          <cell r="A815">
            <v>21259</v>
          </cell>
          <cell r="B815">
            <v>3785.7640000000001</v>
          </cell>
          <cell r="C815" t="str">
            <v>ID</v>
          </cell>
          <cell r="D815" t="str">
            <v>Bannock</v>
          </cell>
          <cell r="E815">
            <v>2</v>
          </cell>
          <cell r="F815">
            <v>2</v>
          </cell>
          <cell r="G815">
            <v>3030</v>
          </cell>
          <cell r="H815">
            <v>596.66999053955078</v>
          </cell>
          <cell r="I815">
            <v>6020</v>
          </cell>
          <cell r="J815" t="str">
            <v>Gas faf</v>
          </cell>
          <cell r="K815" t="str">
            <v/>
          </cell>
          <cell r="L815">
            <v>1919.430908203125</v>
          </cell>
          <cell r="M815">
            <v>10324.94140625</v>
          </cell>
          <cell r="N815">
            <v>10680.294350421294</v>
          </cell>
        </row>
        <row r="816">
          <cell r="A816">
            <v>21263</v>
          </cell>
          <cell r="B816">
            <v>1904.288</v>
          </cell>
          <cell r="C816" t="str">
            <v>WA</v>
          </cell>
          <cell r="D816" t="str">
            <v>Spokane</v>
          </cell>
          <cell r="E816">
            <v>2</v>
          </cell>
          <cell r="F816">
            <v>2</v>
          </cell>
          <cell r="G816">
            <v>2328</v>
          </cell>
          <cell r="H816">
            <v>572.54001808166504</v>
          </cell>
          <cell r="I816">
            <v>5091</v>
          </cell>
          <cell r="J816" t="e">
            <v>#N/A</v>
          </cell>
          <cell r="K816" t="e">
            <v>#N/A</v>
          </cell>
          <cell r="L816">
            <v>8100.1103515625</v>
          </cell>
          <cell r="M816">
            <v>31145.34375</v>
          </cell>
          <cell r="N816">
            <v>33011.33838350459</v>
          </cell>
        </row>
        <row r="817">
          <cell r="A817">
            <v>21264</v>
          </cell>
          <cell r="B817">
            <v>1904.288</v>
          </cell>
          <cell r="C817" t="str">
            <v>WA</v>
          </cell>
          <cell r="D817" t="str">
            <v>Benton</v>
          </cell>
          <cell r="E817">
            <v>3</v>
          </cell>
          <cell r="F817">
            <v>1</v>
          </cell>
          <cell r="G817">
            <v>1963</v>
          </cell>
          <cell r="H817">
            <v>587.51922607421875</v>
          </cell>
          <cell r="I817">
            <v>5581</v>
          </cell>
          <cell r="J817" t="str">
            <v>Electric heatpump</v>
          </cell>
          <cell r="K817" t="str">
            <v xml:space="preserve">Propane htstove AND Gas htstove AND </v>
          </cell>
          <cell r="L817">
            <v>5956.572265625</v>
          </cell>
          <cell r="M817">
            <v>17295.04296875</v>
          </cell>
          <cell r="N817">
            <v>19992.002394618699</v>
          </cell>
        </row>
        <row r="818">
          <cell r="A818">
            <v>21277</v>
          </cell>
          <cell r="B818">
            <v>1612.692</v>
          </cell>
          <cell r="C818" t="str">
            <v>OR</v>
          </cell>
          <cell r="D818" t="str">
            <v>Douglas</v>
          </cell>
          <cell r="E818">
            <v>2</v>
          </cell>
          <cell r="F818">
            <v>1</v>
          </cell>
          <cell r="G818">
            <v>2470</v>
          </cell>
          <cell r="H818">
            <v>1428.6404724121094</v>
          </cell>
          <cell r="I818">
            <v>5452</v>
          </cell>
          <cell r="J818" t="str">
            <v>Oil faf</v>
          </cell>
          <cell r="K818" t="str">
            <v>Wood htstove</v>
          </cell>
          <cell r="L818">
            <v>369.11001586914062</v>
          </cell>
          <cell r="M818">
            <v>8167.5693359375</v>
          </cell>
          <cell r="N818">
            <v>8268.6640158260416</v>
          </cell>
        </row>
        <row r="819">
          <cell r="A819">
            <v>21291</v>
          </cell>
          <cell r="B819">
            <v>2079.9929999999999</v>
          </cell>
          <cell r="C819" t="str">
            <v>WA</v>
          </cell>
          <cell r="D819" t="str">
            <v>Grays Harbor</v>
          </cell>
          <cell r="E819">
            <v>1</v>
          </cell>
          <cell r="F819">
            <v>1</v>
          </cell>
          <cell r="G819">
            <v>3618</v>
          </cell>
          <cell r="H819">
            <v>1176.650032043457</v>
          </cell>
          <cell r="I819">
            <v>6708</v>
          </cell>
          <cell r="J819" t="str">
            <v>Electric heatpump</v>
          </cell>
          <cell r="K819" t="str">
            <v/>
          </cell>
          <cell r="L819">
            <v>13663.140625</v>
          </cell>
          <cell r="M819">
            <v>27423.654296875</v>
          </cell>
          <cell r="N819">
            <v>28719.943928488519</v>
          </cell>
        </row>
        <row r="820">
          <cell r="A820">
            <v>21293</v>
          </cell>
          <cell r="B820">
            <v>3785.7640000000001</v>
          </cell>
          <cell r="C820" t="str">
            <v>ID</v>
          </cell>
          <cell r="D820" t="str">
            <v>Bingham</v>
          </cell>
          <cell r="E820">
            <v>2</v>
          </cell>
          <cell r="F820">
            <v>2</v>
          </cell>
          <cell r="G820">
            <v>3900</v>
          </cell>
          <cell r="H820">
            <v>653.66000366210937</v>
          </cell>
          <cell r="I820">
            <v>4244</v>
          </cell>
          <cell r="J820" t="str">
            <v>Gas faf</v>
          </cell>
          <cell r="K820" t="str">
            <v/>
          </cell>
          <cell r="L820">
            <v>250.91580200195312</v>
          </cell>
          <cell r="M820">
            <v>5007.05810546875</v>
          </cell>
          <cell r="N820">
            <v>5253.2304071211802</v>
          </cell>
        </row>
        <row r="821">
          <cell r="A821">
            <v>21294</v>
          </cell>
          <cell r="B821">
            <v>2079.9929999999999</v>
          </cell>
          <cell r="C821" t="str">
            <v>WA</v>
          </cell>
          <cell r="D821" t="str">
            <v>Clallam</v>
          </cell>
          <cell r="E821">
            <v>1</v>
          </cell>
          <cell r="F821">
            <v>1</v>
          </cell>
          <cell r="G821">
            <v>2000</v>
          </cell>
          <cell r="H821">
            <v>504.40291595458984</v>
          </cell>
          <cell r="I821">
            <v>7680</v>
          </cell>
          <cell r="J821" t="str">
            <v>Electric baseboard</v>
          </cell>
          <cell r="K821" t="str">
            <v xml:space="preserve">Wood htstove AND Wood htstove AND </v>
          </cell>
          <cell r="L821">
            <v>18593.951171875</v>
          </cell>
          <cell r="M821">
            <v>33507.46875</v>
          </cell>
          <cell r="N821">
            <v>34410.149257848141</v>
          </cell>
        </row>
        <row r="822">
          <cell r="A822">
            <v>21295</v>
          </cell>
          <cell r="B822">
            <v>1612.692</v>
          </cell>
          <cell r="C822" t="str">
            <v>OR</v>
          </cell>
          <cell r="D822" t="str">
            <v>Lane</v>
          </cell>
          <cell r="E822">
            <v>1</v>
          </cell>
          <cell r="F822">
            <v>1</v>
          </cell>
          <cell r="G822">
            <v>616</v>
          </cell>
          <cell r="H822">
            <v>289.05709457397461</v>
          </cell>
          <cell r="I822">
            <v>2678</v>
          </cell>
          <cell r="J822" t="str">
            <v>Wood htstove</v>
          </cell>
          <cell r="K822" t="str">
            <v xml:space="preserve">Wood htstove AND Wood htstove AND </v>
          </cell>
          <cell r="L822">
            <v>0</v>
          </cell>
          <cell r="M822">
            <v>0</v>
          </cell>
          <cell r="N822">
            <v>0</v>
          </cell>
        </row>
        <row r="823">
          <cell r="A823">
            <v>21296</v>
          </cell>
          <cell r="B823">
            <v>1925.059</v>
          </cell>
          <cell r="C823" t="str">
            <v>OR</v>
          </cell>
          <cell r="D823" t="str">
            <v>Umatilla</v>
          </cell>
          <cell r="E823">
            <v>3</v>
          </cell>
          <cell r="F823">
            <v>1</v>
          </cell>
          <cell r="G823">
            <v>608</v>
          </cell>
          <cell r="H823">
            <v>530.33060073852539</v>
          </cell>
          <cell r="I823">
            <v>2170</v>
          </cell>
          <cell r="J823" t="str">
            <v>Gas htstove</v>
          </cell>
          <cell r="K823" t="str">
            <v/>
          </cell>
          <cell r="L823">
            <v>3875.6279296875</v>
          </cell>
          <cell r="M823">
            <v>7003.208984375</v>
          </cell>
          <cell r="N823">
            <v>7660.5752859836339</v>
          </cell>
        </row>
        <row r="824">
          <cell r="A824">
            <v>21298</v>
          </cell>
          <cell r="B824">
            <v>3785.7640000000001</v>
          </cell>
          <cell r="C824" t="str">
            <v>ID</v>
          </cell>
          <cell r="D824" t="str">
            <v>Canyon</v>
          </cell>
          <cell r="E824">
            <v>3</v>
          </cell>
          <cell r="F824">
            <v>1</v>
          </cell>
          <cell r="G824">
            <v>3196</v>
          </cell>
          <cell r="H824">
            <v>796.25498199462891</v>
          </cell>
          <cell r="I824">
            <v>6844</v>
          </cell>
          <cell r="J824" t="str">
            <v>Gas faf</v>
          </cell>
          <cell r="K824" t="str">
            <v xml:space="preserve">Wood fireplace AND Electric pluginheater AND </v>
          </cell>
          <cell r="L824">
            <v>2227.17626953125</v>
          </cell>
          <cell r="M824">
            <v>17869.111328125</v>
          </cell>
          <cell r="N824">
            <v>19372.243489447101</v>
          </cell>
        </row>
        <row r="825">
          <cell r="A825">
            <v>21305</v>
          </cell>
          <cell r="B825">
            <v>1612.692</v>
          </cell>
          <cell r="C825" t="str">
            <v>OR</v>
          </cell>
          <cell r="D825" t="str">
            <v>Tillamook</v>
          </cell>
          <cell r="E825">
            <v>1</v>
          </cell>
          <cell r="F825">
            <v>1</v>
          </cell>
          <cell r="G825">
            <v>700</v>
          </cell>
          <cell r="H825">
            <v>546.9818000793457</v>
          </cell>
          <cell r="I825">
            <v>2440</v>
          </cell>
          <cell r="J825" t="str">
            <v>Wood htstove</v>
          </cell>
          <cell r="K825" t="str">
            <v/>
          </cell>
          <cell r="L825">
            <v>7048.64501953125</v>
          </cell>
          <cell r="M825">
            <v>12977.78515625</v>
          </cell>
          <cell r="N825">
            <v>13190.766706935299</v>
          </cell>
        </row>
        <row r="826">
          <cell r="A826">
            <v>21316</v>
          </cell>
          <cell r="B826">
            <v>3785.7640000000001</v>
          </cell>
          <cell r="C826" t="str">
            <v>ID</v>
          </cell>
          <cell r="D826" t="str">
            <v>Canyon</v>
          </cell>
          <cell r="E826">
            <v>3</v>
          </cell>
          <cell r="F826">
            <v>1</v>
          </cell>
          <cell r="G826">
            <v>986</v>
          </cell>
          <cell r="H826">
            <v>898.56905364990234</v>
          </cell>
          <cell r="I826">
            <v>3273</v>
          </cell>
          <cell r="J826" t="str">
            <v>Gas faf</v>
          </cell>
          <cell r="K826" t="str">
            <v>Wood htstove</v>
          </cell>
          <cell r="L826">
            <v>1697.051513671875</v>
          </cell>
          <cell r="M826">
            <v>12229.4814453125</v>
          </cell>
          <cell r="N826">
            <v>13787.618394581663</v>
          </cell>
        </row>
        <row r="827">
          <cell r="A827">
            <v>21319</v>
          </cell>
          <cell r="B827">
            <v>2130.886</v>
          </cell>
          <cell r="C827" t="str">
            <v>MT</v>
          </cell>
          <cell r="D827" t="str">
            <v>Cascade</v>
          </cell>
          <cell r="E827">
            <v>1</v>
          </cell>
          <cell r="F827">
            <v>3</v>
          </cell>
          <cell r="G827">
            <v>1742</v>
          </cell>
          <cell r="H827">
            <v>487.92606353759766</v>
          </cell>
          <cell r="I827">
            <v>4297</v>
          </cell>
          <cell r="J827" t="str">
            <v>Gas faf</v>
          </cell>
          <cell r="K827" t="str">
            <v/>
          </cell>
          <cell r="L827">
            <v>1279.74560546875</v>
          </cell>
          <cell r="M827">
            <v>5916.10986328125</v>
          </cell>
          <cell r="N827">
            <v>6648.4199333000988</v>
          </cell>
        </row>
        <row r="828">
          <cell r="A828">
            <v>21320</v>
          </cell>
          <cell r="B828">
            <v>2079.9929999999999</v>
          </cell>
          <cell r="C828" t="str">
            <v>WA</v>
          </cell>
          <cell r="D828" t="str">
            <v>Grays Harbor</v>
          </cell>
          <cell r="E828">
            <v>1</v>
          </cell>
          <cell r="F828">
            <v>1</v>
          </cell>
          <cell r="G828">
            <v>1449</v>
          </cell>
          <cell r="H828">
            <v>455.66603469848633</v>
          </cell>
          <cell r="I828">
            <v>5275</v>
          </cell>
          <cell r="J828" t="str">
            <v>Propane htstove</v>
          </cell>
          <cell r="K828" t="str">
            <v>Electric baseboard</v>
          </cell>
          <cell r="L828">
            <v>3714.385009765625</v>
          </cell>
          <cell r="M828">
            <v>27777.15625</v>
          </cell>
          <cell r="N828">
            <v>26348.465652543102</v>
          </cell>
        </row>
        <row r="829">
          <cell r="A829">
            <v>21326</v>
          </cell>
          <cell r="B829">
            <v>1925.059</v>
          </cell>
          <cell r="C829" t="str">
            <v>OR</v>
          </cell>
          <cell r="D829" t="str">
            <v>Deschutes</v>
          </cell>
          <cell r="E829">
            <v>1</v>
          </cell>
          <cell r="F829">
            <v>2</v>
          </cell>
          <cell r="G829">
            <v>1436</v>
          </cell>
          <cell r="H829">
            <v>431.02576446533203</v>
          </cell>
          <cell r="I829">
            <v>4353</v>
          </cell>
          <cell r="J829" t="str">
            <v>Electric faf</v>
          </cell>
          <cell r="K829" t="str">
            <v>Propane htstove</v>
          </cell>
          <cell r="L829">
            <v>0</v>
          </cell>
          <cell r="M829">
            <v>0</v>
          </cell>
          <cell r="N829">
            <v>0</v>
          </cell>
        </row>
        <row r="830">
          <cell r="A830">
            <v>21334</v>
          </cell>
          <cell r="B830">
            <v>12271.31</v>
          </cell>
          <cell r="C830" t="str">
            <v>WA</v>
          </cell>
          <cell r="D830" t="str">
            <v>Spokane</v>
          </cell>
          <cell r="E830">
            <v>2</v>
          </cell>
          <cell r="F830">
            <v>2</v>
          </cell>
          <cell r="G830">
            <v>1200</v>
          </cell>
          <cell r="H830">
            <v>521.98210906982422</v>
          </cell>
          <cell r="I830">
            <v>3737</v>
          </cell>
          <cell r="J830" t="str">
            <v>Gas faf</v>
          </cell>
          <cell r="K830" t="str">
            <v>Electric pluginheater</v>
          </cell>
          <cell r="L830">
            <v>0</v>
          </cell>
          <cell r="M830">
            <v>0</v>
          </cell>
          <cell r="N830">
            <v>0</v>
          </cell>
        </row>
        <row r="831">
          <cell r="A831">
            <v>21343</v>
          </cell>
          <cell r="B831">
            <v>8264.9449999999997</v>
          </cell>
          <cell r="C831" t="str">
            <v>OR</v>
          </cell>
          <cell r="D831" t="str">
            <v>Linn</v>
          </cell>
          <cell r="E831">
            <v>1</v>
          </cell>
          <cell r="F831">
            <v>1</v>
          </cell>
          <cell r="G831">
            <v>2100</v>
          </cell>
          <cell r="H831">
            <v>414.51287078857422</v>
          </cell>
          <cell r="I831">
            <v>5578</v>
          </cell>
          <cell r="J831" t="str">
            <v>Gas faf</v>
          </cell>
          <cell r="K831" t="str">
            <v xml:space="preserve">Electric baseboard AND Wood fireplace AND </v>
          </cell>
          <cell r="L831">
            <v>997.37225341796875</v>
          </cell>
          <cell r="M831">
            <v>6340.42529296875</v>
          </cell>
          <cell r="N831">
            <v>6772.1335083445874</v>
          </cell>
        </row>
        <row r="832">
          <cell r="A832">
            <v>21345</v>
          </cell>
          <cell r="B832">
            <v>1612.692</v>
          </cell>
          <cell r="C832" t="str">
            <v>OR</v>
          </cell>
          <cell r="D832" t="str">
            <v>Marion</v>
          </cell>
          <cell r="E832">
            <v>1</v>
          </cell>
          <cell r="F832">
            <v>1</v>
          </cell>
          <cell r="G832">
            <v>680</v>
          </cell>
          <cell r="H832">
            <v>0</v>
          </cell>
          <cell r="I832">
            <v>783</v>
          </cell>
          <cell r="J832" t="str">
            <v>Electric baseboard</v>
          </cell>
          <cell r="K832" t="str">
            <v/>
          </cell>
          <cell r="L832">
            <v>3951.853271484375</v>
          </cell>
          <cell r="M832">
            <v>6050.9794921875</v>
          </cell>
          <cell r="N832">
            <v>0</v>
          </cell>
        </row>
        <row r="833">
          <cell r="A833">
            <v>21350</v>
          </cell>
          <cell r="B833">
            <v>8264.9449999999997</v>
          </cell>
          <cell r="C833" t="str">
            <v>OR</v>
          </cell>
          <cell r="D833" t="str">
            <v>Lincoln</v>
          </cell>
          <cell r="E833">
            <v>1</v>
          </cell>
          <cell r="F833">
            <v>1</v>
          </cell>
          <cell r="G833">
            <v>2100</v>
          </cell>
          <cell r="H833">
            <v>345.6468620300293</v>
          </cell>
          <cell r="I833">
            <v>4383</v>
          </cell>
          <cell r="J833" t="str">
            <v>Gas boiler</v>
          </cell>
          <cell r="K833" t="str">
            <v/>
          </cell>
          <cell r="L833">
            <v>2844.888671875</v>
          </cell>
          <cell r="M833">
            <v>12014.333984375</v>
          </cell>
          <cell r="N833">
            <v>12181.084978334842</v>
          </cell>
        </row>
        <row r="834">
          <cell r="A834">
            <v>21353</v>
          </cell>
          <cell r="B834">
            <v>1192.4649999999999</v>
          </cell>
          <cell r="C834" t="str">
            <v>ID</v>
          </cell>
          <cell r="D834" t="str">
            <v>Bonneville</v>
          </cell>
          <cell r="E834">
            <v>2</v>
          </cell>
          <cell r="F834">
            <v>3</v>
          </cell>
          <cell r="G834">
            <v>2576</v>
          </cell>
          <cell r="H834">
            <v>539.03001403808594</v>
          </cell>
          <cell r="I834">
            <v>5223</v>
          </cell>
          <cell r="J834" t="str">
            <v>Gas faf</v>
          </cell>
          <cell r="K834" t="str">
            <v xml:space="preserve">Wood fireplace AND Gas htstove AND </v>
          </cell>
          <cell r="L834">
            <v>1066.101806640625</v>
          </cell>
          <cell r="M834">
            <v>7835.66796875</v>
          </cell>
          <cell r="N834">
            <v>7906.6866523232447</v>
          </cell>
        </row>
        <row r="835">
          <cell r="A835">
            <v>21355</v>
          </cell>
          <cell r="B835">
            <v>8264.9449999999997</v>
          </cell>
          <cell r="C835" t="str">
            <v>OR</v>
          </cell>
          <cell r="D835" t="str">
            <v>Marion</v>
          </cell>
          <cell r="E835">
            <v>1</v>
          </cell>
          <cell r="F835">
            <v>1</v>
          </cell>
          <cell r="G835">
            <v>1040</v>
          </cell>
          <cell r="H835">
            <v>0</v>
          </cell>
          <cell r="I835">
            <v>3282</v>
          </cell>
          <cell r="J835" t="str">
            <v>Electric faf</v>
          </cell>
          <cell r="K835" t="str">
            <v/>
          </cell>
          <cell r="L835">
            <v>8812.93359375</v>
          </cell>
          <cell r="M835">
            <v>12334.2431640625</v>
          </cell>
          <cell r="N835">
            <v>13913.79434645999</v>
          </cell>
        </row>
        <row r="836">
          <cell r="A836">
            <v>21366</v>
          </cell>
          <cell r="B836">
            <v>2130.886</v>
          </cell>
          <cell r="C836" t="str">
            <v>MT</v>
          </cell>
          <cell r="D836" t="str">
            <v>Madison</v>
          </cell>
          <cell r="E836">
            <v>1</v>
          </cell>
          <cell r="F836">
            <v>3</v>
          </cell>
          <cell r="G836">
            <v>2661</v>
          </cell>
          <cell r="H836">
            <v>777.37190246582031</v>
          </cell>
          <cell r="I836">
            <v>9279</v>
          </cell>
          <cell r="J836" t="str">
            <v>Gas boiler</v>
          </cell>
          <cell r="K836" t="str">
            <v/>
          </cell>
          <cell r="L836">
            <v>1454.75537109375</v>
          </cell>
          <cell r="M836">
            <v>9164.5078125</v>
          </cell>
          <cell r="N836">
            <v>9826.9816890742513</v>
          </cell>
        </row>
        <row r="837">
          <cell r="A837">
            <v>21367</v>
          </cell>
          <cell r="B837">
            <v>2130.886</v>
          </cell>
          <cell r="C837" t="str">
            <v>MT</v>
          </cell>
          <cell r="D837" t="str">
            <v>Flathead</v>
          </cell>
          <cell r="E837">
            <v>1</v>
          </cell>
          <cell r="F837">
            <v>3</v>
          </cell>
          <cell r="G837">
            <v>1697</v>
          </cell>
          <cell r="H837">
            <v>357.42222595214844</v>
          </cell>
          <cell r="I837">
            <v>3550</v>
          </cell>
          <cell r="J837" t="str">
            <v>Gas faf</v>
          </cell>
          <cell r="K837" t="str">
            <v/>
          </cell>
          <cell r="L837">
            <v>0</v>
          </cell>
          <cell r="M837">
            <v>0</v>
          </cell>
          <cell r="N837">
            <v>0</v>
          </cell>
        </row>
        <row r="838">
          <cell r="A838">
            <v>21372</v>
          </cell>
          <cell r="B838">
            <v>1612.692</v>
          </cell>
          <cell r="C838" t="str">
            <v>OR</v>
          </cell>
          <cell r="D838" t="str">
            <v>Lane</v>
          </cell>
          <cell r="E838">
            <v>1</v>
          </cell>
          <cell r="F838">
            <v>1</v>
          </cell>
          <cell r="G838">
            <v>2914</v>
          </cell>
          <cell r="H838">
            <v>672.03587341308594</v>
          </cell>
          <cell r="I838">
            <v>9204</v>
          </cell>
          <cell r="J838" t="str">
            <v>Gas faf</v>
          </cell>
          <cell r="K838" t="str">
            <v/>
          </cell>
          <cell r="L838">
            <v>1839.8748779296875</v>
          </cell>
          <cell r="M838">
            <v>20111.671875</v>
          </cell>
          <cell r="N838">
            <v>20327.911022323529</v>
          </cell>
        </row>
        <row r="839">
          <cell r="A839">
            <v>21374</v>
          </cell>
          <cell r="B839">
            <v>1612.692</v>
          </cell>
          <cell r="C839" t="str">
            <v>OR</v>
          </cell>
          <cell r="D839" t="str">
            <v>Lane</v>
          </cell>
          <cell r="E839">
            <v>1</v>
          </cell>
          <cell r="F839">
            <v>1</v>
          </cell>
          <cell r="G839">
            <v>1795</v>
          </cell>
          <cell r="H839">
            <v>448.62079620361328</v>
          </cell>
          <cell r="I839">
            <v>5409</v>
          </cell>
          <cell r="J839" t="str">
            <v>Pellets htstove</v>
          </cell>
          <cell r="K839" t="str">
            <v>Wood htstove</v>
          </cell>
          <cell r="L839">
            <v>506.88369750976562</v>
          </cell>
          <cell r="M839">
            <v>13730.94921875</v>
          </cell>
          <cell r="N839">
            <v>14094.335176581984</v>
          </cell>
        </row>
        <row r="840">
          <cell r="A840">
            <v>21376</v>
          </cell>
          <cell r="B840">
            <v>3785.7640000000001</v>
          </cell>
          <cell r="C840" t="str">
            <v>ID</v>
          </cell>
          <cell r="D840" t="str">
            <v>Owyhee</v>
          </cell>
          <cell r="E840">
            <v>3</v>
          </cell>
          <cell r="F840">
            <v>1</v>
          </cell>
          <cell r="G840">
            <v>2072</v>
          </cell>
          <cell r="H840">
            <v>1474.6160125732422</v>
          </cell>
          <cell r="I840">
            <v>5452</v>
          </cell>
          <cell r="J840" t="str">
            <v>Electric heatpump</v>
          </cell>
          <cell r="K840" t="str">
            <v xml:space="preserve">Electric baseboard AND Electric baseboard AND Wood htstove AND </v>
          </cell>
          <cell r="L840">
            <v>3641.46826171875</v>
          </cell>
          <cell r="M840">
            <v>20652.333984375</v>
          </cell>
          <cell r="N840">
            <v>21755.950091375085</v>
          </cell>
        </row>
        <row r="841">
          <cell r="A841">
            <v>21384</v>
          </cell>
          <cell r="B841">
            <v>1904.288</v>
          </cell>
          <cell r="C841" t="str">
            <v>WA</v>
          </cell>
          <cell r="D841" t="str">
            <v>Benton</v>
          </cell>
          <cell r="E841">
            <v>3</v>
          </cell>
          <cell r="F841">
            <v>1</v>
          </cell>
          <cell r="G841">
            <v>2707</v>
          </cell>
          <cell r="H841">
            <v>625.41485214233398</v>
          </cell>
          <cell r="I841">
            <v>7220</v>
          </cell>
          <cell r="J841" t="str">
            <v>Electric faf</v>
          </cell>
          <cell r="K841" t="str">
            <v/>
          </cell>
          <cell r="L841">
            <v>7491.234375</v>
          </cell>
          <cell r="M841">
            <v>13404.1611328125</v>
          </cell>
          <cell r="N841">
            <v>15053.34258401129</v>
          </cell>
        </row>
        <row r="842">
          <cell r="A842">
            <v>21390</v>
          </cell>
          <cell r="B842">
            <v>2130.886</v>
          </cell>
          <cell r="C842" t="str">
            <v>MT</v>
          </cell>
          <cell r="D842" t="str">
            <v>Cascade</v>
          </cell>
          <cell r="E842">
            <v>1</v>
          </cell>
          <cell r="F842">
            <v>3</v>
          </cell>
          <cell r="G842">
            <v>3358</v>
          </cell>
          <cell r="H842">
            <v>694.48451232910156</v>
          </cell>
          <cell r="I842">
            <v>6957</v>
          </cell>
          <cell r="J842" t="str">
            <v>Gas faf</v>
          </cell>
          <cell r="K842" t="str">
            <v/>
          </cell>
          <cell r="L842">
            <v>835.5791015625</v>
          </cell>
          <cell r="M842">
            <v>13270.328125</v>
          </cell>
          <cell r="N842">
            <v>13637.832989530376</v>
          </cell>
        </row>
        <row r="843">
          <cell r="A843">
            <v>21391</v>
          </cell>
          <cell r="B843">
            <v>3785.7640000000001</v>
          </cell>
          <cell r="C843" t="str">
            <v>ID</v>
          </cell>
          <cell r="D843" t="str">
            <v>Ada</v>
          </cell>
          <cell r="E843">
            <v>3</v>
          </cell>
          <cell r="F843">
            <v>1</v>
          </cell>
          <cell r="G843">
            <v>1418</v>
          </cell>
          <cell r="H843">
            <v>504.82244110107422</v>
          </cell>
          <cell r="I843">
            <v>4380</v>
          </cell>
          <cell r="J843" t="str">
            <v>Gas faf</v>
          </cell>
          <cell r="K843" t="str">
            <v/>
          </cell>
          <cell r="L843">
            <v>854.61749267578125</v>
          </cell>
          <cell r="M843">
            <v>9560.2900390625</v>
          </cell>
          <cell r="N843">
            <v>10143.830062283681</v>
          </cell>
        </row>
        <row r="844">
          <cell r="A844">
            <v>21394</v>
          </cell>
          <cell r="B844">
            <v>2079.9929999999999</v>
          </cell>
          <cell r="C844" t="str">
            <v>WA</v>
          </cell>
          <cell r="D844" t="str">
            <v>Lewis</v>
          </cell>
          <cell r="E844">
            <v>1</v>
          </cell>
          <cell r="F844">
            <v>1</v>
          </cell>
          <cell r="G844">
            <v>1021</v>
          </cell>
          <cell r="H844">
            <v>388.74123764038086</v>
          </cell>
          <cell r="I844">
            <v>3464</v>
          </cell>
          <cell r="J844" t="str">
            <v>Wood fireplace</v>
          </cell>
          <cell r="K844" t="str">
            <v/>
          </cell>
          <cell r="L844">
            <v>0</v>
          </cell>
          <cell r="M844">
            <v>0</v>
          </cell>
          <cell r="N844">
            <v>0</v>
          </cell>
        </row>
        <row r="845">
          <cell r="A845">
            <v>21401</v>
          </cell>
          <cell r="B845">
            <v>2130.886</v>
          </cell>
          <cell r="C845" t="str">
            <v>MT</v>
          </cell>
          <cell r="D845" t="str">
            <v>Gallatin</v>
          </cell>
          <cell r="E845">
            <v>1</v>
          </cell>
          <cell r="F845">
            <v>3</v>
          </cell>
          <cell r="G845">
            <v>2250</v>
          </cell>
          <cell r="H845">
            <v>468.59000396728516</v>
          </cell>
          <cell r="I845">
            <v>7313</v>
          </cell>
          <cell r="J845" t="str">
            <v>Gas boiler</v>
          </cell>
          <cell r="K845" t="str">
            <v/>
          </cell>
          <cell r="L845">
            <v>709.07110595703125</v>
          </cell>
          <cell r="M845">
            <v>4644.5087890625</v>
          </cell>
          <cell r="N845">
            <v>4749.5477432664811</v>
          </cell>
        </row>
        <row r="846">
          <cell r="A846">
            <v>21403</v>
          </cell>
          <cell r="B846">
            <v>12271.31</v>
          </cell>
          <cell r="C846" t="str">
            <v>WA</v>
          </cell>
          <cell r="D846" t="str">
            <v>Spokane</v>
          </cell>
          <cell r="E846">
            <v>2</v>
          </cell>
          <cell r="F846">
            <v>2</v>
          </cell>
          <cell r="G846">
            <v>2532</v>
          </cell>
          <cell r="H846">
            <v>563.67999267578125</v>
          </cell>
          <cell r="I846">
            <v>5052</v>
          </cell>
          <cell r="J846" t="str">
            <v>Gas faf</v>
          </cell>
          <cell r="K846" t="str">
            <v/>
          </cell>
          <cell r="L846">
            <v>785.23974609375</v>
          </cell>
          <cell r="M846">
            <v>8975.97265625</v>
          </cell>
          <cell r="N846">
            <v>10560.47124800649</v>
          </cell>
        </row>
        <row r="847">
          <cell r="A847">
            <v>21405</v>
          </cell>
          <cell r="B847">
            <v>12271.31</v>
          </cell>
          <cell r="C847" t="str">
            <v>WA</v>
          </cell>
          <cell r="D847" t="str">
            <v>Yakima</v>
          </cell>
          <cell r="E847">
            <v>2</v>
          </cell>
          <cell r="F847">
            <v>1</v>
          </cell>
          <cell r="G847">
            <v>2907</v>
          </cell>
          <cell r="H847">
            <v>632.97649765014648</v>
          </cell>
          <cell r="I847">
            <v>7564</v>
          </cell>
          <cell r="J847" t="str">
            <v>Electric heatpump</v>
          </cell>
          <cell r="K847" t="str">
            <v/>
          </cell>
          <cell r="L847">
            <v>11585.84765625</v>
          </cell>
          <cell r="M847">
            <v>33246.04296875</v>
          </cell>
          <cell r="N847">
            <v>34011.614268674741</v>
          </cell>
        </row>
        <row r="848">
          <cell r="A848">
            <v>21408</v>
          </cell>
          <cell r="B848">
            <v>3785.7640000000001</v>
          </cell>
          <cell r="C848" t="str">
            <v>ID</v>
          </cell>
          <cell r="D848" t="str">
            <v>Elmore</v>
          </cell>
          <cell r="E848">
            <v>3</v>
          </cell>
          <cell r="F848">
            <v>2</v>
          </cell>
          <cell r="G848">
            <v>1536</v>
          </cell>
          <cell r="H848">
            <v>659.54090881347656</v>
          </cell>
          <cell r="I848">
            <v>4751</v>
          </cell>
          <cell r="J848" t="str">
            <v>Gas faf</v>
          </cell>
          <cell r="K848" t="str">
            <v>Electric baseboard</v>
          </cell>
          <cell r="L848">
            <v>796.974853515625</v>
          </cell>
          <cell r="M848">
            <v>8379.2451171875</v>
          </cell>
          <cell r="N848">
            <v>9659.781881087978</v>
          </cell>
        </row>
        <row r="849">
          <cell r="A849">
            <v>21411</v>
          </cell>
          <cell r="B849">
            <v>2130.886</v>
          </cell>
          <cell r="C849" t="str">
            <v>MT</v>
          </cell>
          <cell r="D849" t="str">
            <v>Gallatin</v>
          </cell>
          <cell r="E849">
            <v>1</v>
          </cell>
          <cell r="F849">
            <v>3</v>
          </cell>
          <cell r="G849">
            <v>3084</v>
          </cell>
          <cell r="H849">
            <v>754.37998962402344</v>
          </cell>
          <cell r="I849">
            <v>5502</v>
          </cell>
          <cell r="J849" t="str">
            <v>Gas boiler</v>
          </cell>
          <cell r="K849" t="str">
            <v/>
          </cell>
          <cell r="L849">
            <v>1358.4390869140625</v>
          </cell>
          <cell r="M849">
            <v>7734.87890625</v>
          </cell>
          <cell r="N849">
            <v>7969.739878223033</v>
          </cell>
        </row>
        <row r="850">
          <cell r="A850">
            <v>21414</v>
          </cell>
          <cell r="B850">
            <v>12271.31</v>
          </cell>
          <cell r="C850" t="str">
            <v>WA</v>
          </cell>
          <cell r="D850" t="str">
            <v>Yakima</v>
          </cell>
          <cell r="E850">
            <v>2</v>
          </cell>
          <cell r="F850">
            <v>1</v>
          </cell>
          <cell r="G850">
            <v>1369</v>
          </cell>
          <cell r="H850">
            <v>360.10820007324219</v>
          </cell>
          <cell r="I850">
            <v>4177</v>
          </cell>
          <cell r="J850" t="str">
            <v>Electric heatpump</v>
          </cell>
          <cell r="K850" t="str">
            <v/>
          </cell>
          <cell r="L850">
            <v>6214.7138671875</v>
          </cell>
          <cell r="M850">
            <v>16407.689453125</v>
          </cell>
          <cell r="N850">
            <v>17150.765389278018</v>
          </cell>
        </row>
        <row r="851">
          <cell r="A851">
            <v>21417</v>
          </cell>
          <cell r="B851">
            <v>1192.4649999999999</v>
          </cell>
          <cell r="C851" t="str">
            <v>ID</v>
          </cell>
          <cell r="D851" t="str">
            <v>Benewah</v>
          </cell>
          <cell r="E851">
            <v>2</v>
          </cell>
          <cell r="F851">
            <v>2</v>
          </cell>
          <cell r="G851">
            <v>1853</v>
          </cell>
          <cell r="H851">
            <v>349.00002288818359</v>
          </cell>
          <cell r="I851">
            <v>5920</v>
          </cell>
          <cell r="J851" t="str">
            <v>Wood htstove</v>
          </cell>
          <cell r="K851" t="str">
            <v xml:space="preserve">Electric baseboard AND Electric baseboard AND Electric pluginheater AND </v>
          </cell>
          <cell r="L851">
            <v>26368.037109375</v>
          </cell>
          <cell r="M851">
            <v>32856.2734375</v>
          </cell>
          <cell r="N851">
            <v>34225.330223945974</v>
          </cell>
        </row>
        <row r="852">
          <cell r="A852">
            <v>21419</v>
          </cell>
          <cell r="B852">
            <v>2130.886</v>
          </cell>
          <cell r="C852" t="str">
            <v>MT</v>
          </cell>
          <cell r="D852" t="str">
            <v>Deer Lodge</v>
          </cell>
          <cell r="E852">
            <v>1</v>
          </cell>
          <cell r="F852">
            <v>3</v>
          </cell>
          <cell r="G852">
            <v>1008</v>
          </cell>
          <cell r="H852">
            <v>315.85858154296875</v>
          </cell>
          <cell r="I852">
            <v>3425</v>
          </cell>
          <cell r="J852" t="str">
            <v>Gas htstove</v>
          </cell>
          <cell r="K852" t="str">
            <v/>
          </cell>
          <cell r="L852">
            <v>1401.3138427734375</v>
          </cell>
          <cell r="M852">
            <v>8373.5224609375</v>
          </cell>
          <cell r="N852">
            <v>8590.2021238978741</v>
          </cell>
        </row>
        <row r="853">
          <cell r="A853">
            <v>21427</v>
          </cell>
          <cell r="B853">
            <v>1612.692</v>
          </cell>
          <cell r="C853" t="str">
            <v>OR</v>
          </cell>
          <cell r="D853" t="str">
            <v>Tillamook</v>
          </cell>
          <cell r="E853">
            <v>1</v>
          </cell>
          <cell r="F853">
            <v>1</v>
          </cell>
          <cell r="G853">
            <v>840</v>
          </cell>
          <cell r="H853">
            <v>282.29245376586914</v>
          </cell>
          <cell r="I853">
            <v>2786</v>
          </cell>
          <cell r="J853" t="str">
            <v>Electric baseboard</v>
          </cell>
          <cell r="K853" t="str">
            <v/>
          </cell>
          <cell r="L853">
            <v>395.82672119140625</v>
          </cell>
          <cell r="M853">
            <v>7655.4990234375</v>
          </cell>
          <cell r="N853">
            <v>8155.7005740311461</v>
          </cell>
        </row>
        <row r="854">
          <cell r="A854">
            <v>21431</v>
          </cell>
          <cell r="B854">
            <v>1144.6790000000001</v>
          </cell>
          <cell r="C854" t="str">
            <v>MT</v>
          </cell>
          <cell r="D854" t="str">
            <v>Missoula</v>
          </cell>
          <cell r="E854">
            <v>1</v>
          </cell>
          <cell r="F854">
            <v>3</v>
          </cell>
          <cell r="G854">
            <v>2760</v>
          </cell>
          <cell r="H854">
            <v>0</v>
          </cell>
          <cell r="I854">
            <v>5896</v>
          </cell>
          <cell r="J854" t="str">
            <v>Gas faf</v>
          </cell>
          <cell r="K854" t="str">
            <v>Electric baseboard</v>
          </cell>
          <cell r="L854">
            <v>4070.726806640625</v>
          </cell>
          <cell r="M854">
            <v>12781.3291015625</v>
          </cell>
          <cell r="N854">
            <v>13836.303235391935</v>
          </cell>
        </row>
        <row r="855">
          <cell r="A855">
            <v>21436</v>
          </cell>
          <cell r="B855">
            <v>3785.7640000000001</v>
          </cell>
          <cell r="C855" t="str">
            <v>ID</v>
          </cell>
          <cell r="D855" t="str">
            <v>Bingham</v>
          </cell>
          <cell r="E855">
            <v>2</v>
          </cell>
          <cell r="F855">
            <v>2</v>
          </cell>
          <cell r="G855">
            <v>1952</v>
          </cell>
          <cell r="H855">
            <v>430.84999847412109</v>
          </cell>
          <cell r="I855">
            <v>3839</v>
          </cell>
          <cell r="J855" t="str">
            <v>Gas faf</v>
          </cell>
          <cell r="K855" t="str">
            <v/>
          </cell>
          <cell r="L855">
            <v>870.20867919921875</v>
          </cell>
          <cell r="M855">
            <v>5975.91796875</v>
          </cell>
          <cell r="N855">
            <v>6007.4271568268432</v>
          </cell>
        </row>
        <row r="856">
          <cell r="A856">
            <v>21437</v>
          </cell>
          <cell r="B856">
            <v>2079.9929999999999</v>
          </cell>
          <cell r="C856" t="str">
            <v>WA</v>
          </cell>
          <cell r="D856" t="str">
            <v>Clark</v>
          </cell>
          <cell r="E856">
            <v>1</v>
          </cell>
          <cell r="F856">
            <v>1</v>
          </cell>
          <cell r="G856">
            <v>3050</v>
          </cell>
          <cell r="H856">
            <v>468.23739624023437</v>
          </cell>
          <cell r="I856">
            <v>6774</v>
          </cell>
          <cell r="J856" t="str">
            <v>Gas faf</v>
          </cell>
          <cell r="K856" t="str">
            <v/>
          </cell>
          <cell r="L856">
            <v>0</v>
          </cell>
          <cell r="M856">
            <v>10854.6826171875</v>
          </cell>
          <cell r="N856">
            <v>10906.718728942162</v>
          </cell>
        </row>
        <row r="857">
          <cell r="A857">
            <v>21438</v>
          </cell>
          <cell r="B857">
            <v>1612.692</v>
          </cell>
          <cell r="C857" t="str">
            <v>OR</v>
          </cell>
          <cell r="D857" t="str">
            <v>Curry</v>
          </cell>
          <cell r="E857">
            <v>1</v>
          </cell>
          <cell r="F857">
            <v>1</v>
          </cell>
          <cell r="G857">
            <v>1635</v>
          </cell>
          <cell r="H857">
            <v>481.77208709716797</v>
          </cell>
          <cell r="I857">
            <v>4733</v>
          </cell>
          <cell r="J857" t="str">
            <v>Electric heatpump</v>
          </cell>
          <cell r="K857" t="str">
            <v>Propane htstove</v>
          </cell>
          <cell r="L857">
            <v>3283.15966796875</v>
          </cell>
          <cell r="M857">
            <v>9944.4599609375</v>
          </cell>
          <cell r="N857">
            <v>12688.129546731594</v>
          </cell>
        </row>
        <row r="858">
          <cell r="A858">
            <v>21452</v>
          </cell>
          <cell r="B858">
            <v>1904.288</v>
          </cell>
          <cell r="C858" t="str">
            <v>WA</v>
          </cell>
          <cell r="D858" t="str">
            <v>Grant</v>
          </cell>
          <cell r="E858">
            <v>2</v>
          </cell>
          <cell r="F858">
            <v>2</v>
          </cell>
          <cell r="G858">
            <v>1230</v>
          </cell>
          <cell r="H858">
            <v>365.50394439697266</v>
          </cell>
          <cell r="I858">
            <v>4225</v>
          </cell>
          <cell r="J858" t="str">
            <v>Electric heatpump</v>
          </cell>
          <cell r="K858" t="str">
            <v>Electric baseboard</v>
          </cell>
          <cell r="L858">
            <v>12383.44921875</v>
          </cell>
          <cell r="M858">
            <v>21815.78515625</v>
          </cell>
          <cell r="N858">
            <v>22582.965511824776</v>
          </cell>
        </row>
        <row r="859">
          <cell r="A859">
            <v>21456</v>
          </cell>
          <cell r="B859">
            <v>1612.692</v>
          </cell>
          <cell r="C859" t="str">
            <v>OR</v>
          </cell>
          <cell r="D859" t="str">
            <v>Lane</v>
          </cell>
          <cell r="E859">
            <v>1</v>
          </cell>
          <cell r="F859">
            <v>1</v>
          </cell>
          <cell r="G859">
            <v>672</v>
          </cell>
          <cell r="H859">
            <v>383.90768432617187</v>
          </cell>
          <cell r="I859">
            <v>2276</v>
          </cell>
          <cell r="J859" t="str">
            <v>Electric baseboard</v>
          </cell>
          <cell r="K859" t="str">
            <v/>
          </cell>
          <cell r="L859">
            <v>7292.669921875</v>
          </cell>
          <cell r="M859">
            <v>11439.6484375</v>
          </cell>
          <cell r="N859">
            <v>11642.109774629014</v>
          </cell>
        </row>
        <row r="860">
          <cell r="A860">
            <v>21459</v>
          </cell>
          <cell r="B860">
            <v>1144.6790000000001</v>
          </cell>
          <cell r="C860" t="str">
            <v>MT</v>
          </cell>
          <cell r="D860" t="str">
            <v>Lake</v>
          </cell>
          <cell r="E860">
            <v>1</v>
          </cell>
          <cell r="F860">
            <v>2</v>
          </cell>
          <cell r="G860">
            <v>3050</v>
          </cell>
          <cell r="H860">
            <v>436.99500274658203</v>
          </cell>
          <cell r="I860">
            <v>6281</v>
          </cell>
          <cell r="J860" t="str">
            <v>Electric baseboard</v>
          </cell>
          <cell r="K860" t="str">
            <v/>
          </cell>
          <cell r="L860">
            <v>0</v>
          </cell>
          <cell r="M860">
            <v>21911.2109375</v>
          </cell>
          <cell r="N860">
            <v>18505.269750637439</v>
          </cell>
        </row>
        <row r="861">
          <cell r="A861">
            <v>21460</v>
          </cell>
          <cell r="B861">
            <v>3785.7640000000001</v>
          </cell>
          <cell r="C861" t="str">
            <v>ID</v>
          </cell>
          <cell r="D861" t="str">
            <v>Latah</v>
          </cell>
          <cell r="E861">
            <v>1</v>
          </cell>
          <cell r="F861">
            <v>2</v>
          </cell>
          <cell r="G861">
            <v>2032</v>
          </cell>
          <cell r="H861">
            <v>502.95999908447266</v>
          </cell>
          <cell r="I861">
            <v>4136</v>
          </cell>
          <cell r="J861" t="str">
            <v>Gas faf</v>
          </cell>
          <cell r="K861" t="str">
            <v>Wood htstove</v>
          </cell>
          <cell r="L861">
            <v>2482.63134765625</v>
          </cell>
          <cell r="M861">
            <v>8672.5439453125</v>
          </cell>
          <cell r="N861">
            <v>8797.0140284214049</v>
          </cell>
        </row>
        <row r="862">
          <cell r="A862">
            <v>21463</v>
          </cell>
          <cell r="B862">
            <v>2079.9929999999999</v>
          </cell>
          <cell r="C862" t="str">
            <v>WA</v>
          </cell>
          <cell r="D862" t="str">
            <v>Clark</v>
          </cell>
          <cell r="E862">
            <v>1</v>
          </cell>
          <cell r="F862">
            <v>1</v>
          </cell>
          <cell r="G862">
            <v>1888</v>
          </cell>
          <cell r="H862">
            <v>996.18596649169922</v>
          </cell>
          <cell r="I862">
            <v>2537</v>
          </cell>
          <cell r="J862" t="str">
            <v>Gas faf</v>
          </cell>
          <cell r="K862" t="str">
            <v/>
          </cell>
          <cell r="L862">
            <v>1024.84130859375</v>
          </cell>
          <cell r="M862">
            <v>5699.30322265625</v>
          </cell>
          <cell r="N862">
            <v>5748.9717998718497</v>
          </cell>
        </row>
        <row r="863">
          <cell r="A863">
            <v>21464</v>
          </cell>
          <cell r="B863">
            <v>1192.4649999999999</v>
          </cell>
          <cell r="C863" t="str">
            <v>ID</v>
          </cell>
          <cell r="D863" t="str">
            <v>Fremont</v>
          </cell>
          <cell r="E863">
            <v>1</v>
          </cell>
          <cell r="F863">
            <v>3</v>
          </cell>
          <cell r="G863">
            <v>1960</v>
          </cell>
          <cell r="H863">
            <v>609.48311614990234</v>
          </cell>
          <cell r="I863">
            <v>5713</v>
          </cell>
          <cell r="J863" t="str">
            <v>Electric baseboard</v>
          </cell>
          <cell r="K863" t="str">
            <v>Wood htstove</v>
          </cell>
          <cell r="L863">
            <v>13029.033203125</v>
          </cell>
          <cell r="M863">
            <v>24165.505859375</v>
          </cell>
          <cell r="N863">
            <v>24490.374222487746</v>
          </cell>
        </row>
        <row r="864">
          <cell r="A864">
            <v>21469</v>
          </cell>
          <cell r="B864">
            <v>1904.288</v>
          </cell>
          <cell r="C864" t="str">
            <v>WA</v>
          </cell>
          <cell r="D864" t="str">
            <v>Spokane</v>
          </cell>
          <cell r="E864">
            <v>2</v>
          </cell>
          <cell r="F864">
            <v>2</v>
          </cell>
          <cell r="G864">
            <v>2200</v>
          </cell>
          <cell r="H864">
            <v>695.86502838134766</v>
          </cell>
          <cell r="I864">
            <v>5376</v>
          </cell>
          <cell r="J864" t="str">
            <v>Electric faf</v>
          </cell>
          <cell r="K864" t="str">
            <v xml:space="preserve">Wood htstove AND Electric pluginheater AND </v>
          </cell>
          <cell r="L864">
            <v>10097.0439453125</v>
          </cell>
          <cell r="M864">
            <v>21026.927734375</v>
          </cell>
          <cell r="N864">
            <v>23656.657365940795</v>
          </cell>
        </row>
        <row r="865">
          <cell r="A865">
            <v>21471</v>
          </cell>
          <cell r="B865">
            <v>2079.9929999999999</v>
          </cell>
          <cell r="C865" t="str">
            <v>WA</v>
          </cell>
          <cell r="D865" t="str">
            <v>Grays Harbor</v>
          </cell>
          <cell r="E865">
            <v>1</v>
          </cell>
          <cell r="F865">
            <v>1</v>
          </cell>
          <cell r="G865">
            <v>2521</v>
          </cell>
          <cell r="H865">
            <v>947.66464233398437</v>
          </cell>
          <cell r="I865">
            <v>8239</v>
          </cell>
          <cell r="J865" t="str">
            <v>Electric heatpump</v>
          </cell>
          <cell r="K865" t="str">
            <v/>
          </cell>
          <cell r="L865">
            <v>13137.3037109375</v>
          </cell>
          <cell r="M865">
            <v>41603.58984375</v>
          </cell>
          <cell r="N865">
            <v>45421.053328510294</v>
          </cell>
        </row>
        <row r="866">
          <cell r="A866">
            <v>21483</v>
          </cell>
          <cell r="B866">
            <v>1904.288</v>
          </cell>
          <cell r="C866" t="str">
            <v>WA</v>
          </cell>
          <cell r="D866" t="str">
            <v>Benton</v>
          </cell>
          <cell r="E866">
            <v>3</v>
          </cell>
          <cell r="F866">
            <v>1</v>
          </cell>
          <cell r="G866">
            <v>1856</v>
          </cell>
          <cell r="H866">
            <v>430.1102409362793</v>
          </cell>
          <cell r="I866">
            <v>5603</v>
          </cell>
          <cell r="J866" t="str">
            <v>Electric heatpump</v>
          </cell>
          <cell r="K866" t="str">
            <v/>
          </cell>
          <cell r="L866">
            <v>4871.11083984375</v>
          </cell>
          <cell r="M866">
            <v>19436.98046875</v>
          </cell>
          <cell r="N866">
            <v>21340.69015312085</v>
          </cell>
        </row>
        <row r="867">
          <cell r="A867">
            <v>21484</v>
          </cell>
          <cell r="B867">
            <v>3785.7640000000001</v>
          </cell>
          <cell r="C867" t="str">
            <v>ID</v>
          </cell>
          <cell r="D867" t="str">
            <v>Ada</v>
          </cell>
          <cell r="E867">
            <v>3</v>
          </cell>
          <cell r="F867">
            <v>1</v>
          </cell>
          <cell r="G867">
            <v>1950</v>
          </cell>
          <cell r="H867">
            <v>905.50498962402344</v>
          </cell>
          <cell r="I867">
            <v>4285</v>
          </cell>
          <cell r="J867" t="str">
            <v>Gas faf</v>
          </cell>
          <cell r="K867" t="str">
            <v>Gas htstove</v>
          </cell>
          <cell r="L867">
            <v>0</v>
          </cell>
          <cell r="M867">
            <v>3601.04736328125</v>
          </cell>
          <cell r="N867">
            <v>3630.0473579199947</v>
          </cell>
        </row>
        <row r="868">
          <cell r="A868">
            <v>21486</v>
          </cell>
          <cell r="B868">
            <v>1612.692</v>
          </cell>
          <cell r="C868" t="str">
            <v>OR</v>
          </cell>
          <cell r="D868" t="str">
            <v>Marion</v>
          </cell>
          <cell r="E868">
            <v>1</v>
          </cell>
          <cell r="F868">
            <v>1</v>
          </cell>
          <cell r="G868">
            <v>1225</v>
          </cell>
          <cell r="H868">
            <v>307.4784049987793</v>
          </cell>
          <cell r="I868">
            <v>4054</v>
          </cell>
          <cell r="J868" t="str">
            <v>Electric heatpump</v>
          </cell>
          <cell r="K868" t="str">
            <v>Wood htstove</v>
          </cell>
          <cell r="L868">
            <v>2743.80810546875</v>
          </cell>
          <cell r="M868">
            <v>16026.5078125</v>
          </cell>
          <cell r="N868">
            <v>16463.211117136965</v>
          </cell>
        </row>
        <row r="869">
          <cell r="A869">
            <v>21487</v>
          </cell>
          <cell r="B869">
            <v>8264.9449999999997</v>
          </cell>
          <cell r="C869" t="str">
            <v>OR</v>
          </cell>
          <cell r="D869" t="str">
            <v>Multnomah</v>
          </cell>
          <cell r="E869">
            <v>2</v>
          </cell>
          <cell r="F869">
            <v>1</v>
          </cell>
          <cell r="G869">
            <v>2235</v>
          </cell>
          <cell r="H869">
            <v>0</v>
          </cell>
          <cell r="I869">
            <v>4662</v>
          </cell>
          <cell r="J869" t="str">
            <v>Electric baseboard</v>
          </cell>
          <cell r="K869" t="str">
            <v/>
          </cell>
          <cell r="L869">
            <v>9181.49609375</v>
          </cell>
          <cell r="M869">
            <v>21071.580078125</v>
          </cell>
          <cell r="N869">
            <v>21591.048486949883</v>
          </cell>
        </row>
        <row r="870">
          <cell r="A870">
            <v>21494</v>
          </cell>
          <cell r="B870">
            <v>2130.886</v>
          </cell>
          <cell r="C870" t="str">
            <v>MT</v>
          </cell>
          <cell r="D870" t="str">
            <v>Lewis And Clark</v>
          </cell>
          <cell r="E870">
            <v>2</v>
          </cell>
          <cell r="F870">
            <v>3</v>
          </cell>
          <cell r="G870">
            <v>1145</v>
          </cell>
          <cell r="H870">
            <v>223.70001029968262</v>
          </cell>
          <cell r="I870">
            <v>2129</v>
          </cell>
          <cell r="J870" t="str">
            <v>Gas htstove</v>
          </cell>
          <cell r="K870" t="str">
            <v>Electric baseboard</v>
          </cell>
          <cell r="L870">
            <v>3585.503173828125</v>
          </cell>
          <cell r="M870">
            <v>7562.29052734375</v>
          </cell>
          <cell r="N870">
            <v>7803.3802100496805</v>
          </cell>
        </row>
        <row r="871">
          <cell r="A871">
            <v>21499</v>
          </cell>
          <cell r="B871">
            <v>1904.288</v>
          </cell>
          <cell r="C871" t="str">
            <v>WA</v>
          </cell>
          <cell r="D871" t="str">
            <v>Spokane</v>
          </cell>
          <cell r="E871">
            <v>2</v>
          </cell>
          <cell r="F871">
            <v>2</v>
          </cell>
          <cell r="G871">
            <v>1264</v>
          </cell>
          <cell r="H871">
            <v>743.5299768447876</v>
          </cell>
          <cell r="I871">
            <v>2717</v>
          </cell>
          <cell r="J871" t="str">
            <v xml:space="preserve">Electric baseboard AND Electric pluginheater AND </v>
          </cell>
          <cell r="K871" t="str">
            <v>Wood fireplace</v>
          </cell>
          <cell r="L871">
            <v>0</v>
          </cell>
          <cell r="M871">
            <v>0</v>
          </cell>
          <cell r="N871">
            <v>0</v>
          </cell>
        </row>
        <row r="872">
          <cell r="A872">
            <v>21501</v>
          </cell>
          <cell r="B872">
            <v>3785.7640000000001</v>
          </cell>
          <cell r="C872" t="str">
            <v>ID</v>
          </cell>
          <cell r="D872" t="str">
            <v>Payette</v>
          </cell>
          <cell r="E872">
            <v>3</v>
          </cell>
          <cell r="F872">
            <v>1</v>
          </cell>
          <cell r="G872">
            <v>1664</v>
          </cell>
          <cell r="H872">
            <v>446.85878753662109</v>
          </cell>
          <cell r="I872">
            <v>4897</v>
          </cell>
          <cell r="J872" t="str">
            <v>Gas faf</v>
          </cell>
          <cell r="K872" t="str">
            <v/>
          </cell>
          <cell r="L872">
            <v>255.19538879394531</v>
          </cell>
          <cell r="M872">
            <v>3239.27490234375</v>
          </cell>
          <cell r="N872">
            <v>3923.2669677875515</v>
          </cell>
        </row>
        <row r="873">
          <cell r="A873">
            <v>21503</v>
          </cell>
          <cell r="B873">
            <v>2079.9929999999999</v>
          </cell>
          <cell r="C873" t="str">
            <v>WA</v>
          </cell>
          <cell r="D873" t="str">
            <v>Pacific</v>
          </cell>
          <cell r="E873">
            <v>1</v>
          </cell>
          <cell r="F873">
            <v>1</v>
          </cell>
          <cell r="G873">
            <v>1570</v>
          </cell>
          <cell r="H873">
            <v>714.69760131835937</v>
          </cell>
          <cell r="I873">
            <v>5741</v>
          </cell>
          <cell r="J873" t="str">
            <v>Wood htstove</v>
          </cell>
          <cell r="K873" t="str">
            <v/>
          </cell>
          <cell r="L873">
            <v>3108.545654296875</v>
          </cell>
          <cell r="M873">
            <v>18039.642578125</v>
          </cell>
          <cell r="N873">
            <v>18269.177222097394</v>
          </cell>
        </row>
        <row r="874">
          <cell r="A874">
            <v>21504</v>
          </cell>
          <cell r="B874">
            <v>1144.6790000000001</v>
          </cell>
          <cell r="C874" t="str">
            <v>MT</v>
          </cell>
          <cell r="D874" t="str">
            <v>Lake</v>
          </cell>
          <cell r="E874">
            <v>1</v>
          </cell>
          <cell r="F874">
            <v>2</v>
          </cell>
          <cell r="G874">
            <v>1646</v>
          </cell>
          <cell r="H874">
            <v>0</v>
          </cell>
          <cell r="I874">
            <v>2962</v>
          </cell>
          <cell r="J874" t="str">
            <v>Electric faf</v>
          </cell>
          <cell r="K874" t="str">
            <v/>
          </cell>
          <cell r="L874">
            <v>15825.6650390625</v>
          </cell>
          <cell r="M874">
            <v>21871.689453125</v>
          </cell>
          <cell r="N874">
            <v>22705.925905757835</v>
          </cell>
        </row>
        <row r="875">
          <cell r="A875">
            <v>21524</v>
          </cell>
          <cell r="B875">
            <v>1904.288</v>
          </cell>
          <cell r="C875" t="str">
            <v>WA</v>
          </cell>
          <cell r="D875" t="str">
            <v>Franklin</v>
          </cell>
          <cell r="E875">
            <v>3</v>
          </cell>
          <cell r="F875">
            <v>1</v>
          </cell>
          <cell r="G875">
            <v>2542</v>
          </cell>
          <cell r="H875">
            <v>498.62680435180664</v>
          </cell>
          <cell r="I875">
            <v>7924</v>
          </cell>
          <cell r="J875" t="str">
            <v>Electric heatpump</v>
          </cell>
          <cell r="K875" t="str">
            <v>Pellets htstove</v>
          </cell>
          <cell r="L875">
            <v>5163.212890625</v>
          </cell>
          <cell r="M875">
            <v>21141.044921875</v>
          </cell>
          <cell r="N875">
            <v>23217.915710636811</v>
          </cell>
        </row>
        <row r="876">
          <cell r="A876">
            <v>21531</v>
          </cell>
          <cell r="B876">
            <v>4360.1880000000001</v>
          </cell>
          <cell r="C876" t="str">
            <v>WA</v>
          </cell>
          <cell r="D876" t="str">
            <v>Pierce</v>
          </cell>
          <cell r="E876">
            <v>1</v>
          </cell>
          <cell r="F876">
            <v>1</v>
          </cell>
          <cell r="G876">
            <v>2249</v>
          </cell>
          <cell r="H876">
            <v>573.38029861450195</v>
          </cell>
          <cell r="I876">
            <v>7010</v>
          </cell>
          <cell r="J876" t="str">
            <v>Electric heatpump</v>
          </cell>
          <cell r="K876" t="str">
            <v/>
          </cell>
          <cell r="L876">
            <v>0</v>
          </cell>
          <cell r="M876">
            <v>0</v>
          </cell>
          <cell r="N876">
            <v>0</v>
          </cell>
        </row>
        <row r="877">
          <cell r="A877">
            <v>21532</v>
          </cell>
          <cell r="B877">
            <v>1925.059</v>
          </cell>
          <cell r="C877" t="str">
            <v>OR</v>
          </cell>
          <cell r="D877" t="str">
            <v>Sherman</v>
          </cell>
          <cell r="E877">
            <v>2</v>
          </cell>
          <cell r="F877">
            <v>2</v>
          </cell>
          <cell r="G877">
            <v>2820</v>
          </cell>
          <cell r="H877">
            <v>480.29997253417969</v>
          </cell>
          <cell r="I877">
            <v>9065</v>
          </cell>
          <cell r="J877" t="str">
            <v>Electric gshp</v>
          </cell>
          <cell r="K877" t="str">
            <v xml:space="preserve">Wood fireplace AND Electric pluginheater AND </v>
          </cell>
          <cell r="L877">
            <v>8717.94140625</v>
          </cell>
          <cell r="M877">
            <v>44029.8359375</v>
          </cell>
          <cell r="N877">
            <v>45476.557154206836</v>
          </cell>
        </row>
        <row r="878">
          <cell r="A878">
            <v>21537</v>
          </cell>
          <cell r="B878">
            <v>1612.692</v>
          </cell>
          <cell r="C878" t="str">
            <v>OR</v>
          </cell>
          <cell r="D878" t="str">
            <v>Lane</v>
          </cell>
          <cell r="E878">
            <v>1</v>
          </cell>
          <cell r="F878">
            <v>1</v>
          </cell>
          <cell r="G878">
            <v>1574</v>
          </cell>
          <cell r="H878">
            <v>490.56002044677734</v>
          </cell>
          <cell r="I878">
            <v>5065</v>
          </cell>
          <cell r="J878" t="str">
            <v>Electric baseboard</v>
          </cell>
          <cell r="K878" t="str">
            <v xml:space="preserve">Wood htstove AND Electric pluginheater AND </v>
          </cell>
          <cell r="L878">
            <v>16590.826171875</v>
          </cell>
          <cell r="M878">
            <v>25603.029296875</v>
          </cell>
          <cell r="N878">
            <v>30354.34370130804</v>
          </cell>
        </row>
        <row r="879">
          <cell r="A879">
            <v>21546</v>
          </cell>
          <cell r="B879">
            <v>1612.692</v>
          </cell>
          <cell r="C879" t="str">
            <v>OR</v>
          </cell>
          <cell r="D879" t="str">
            <v>Lincoln</v>
          </cell>
          <cell r="E879">
            <v>1</v>
          </cell>
          <cell r="F879">
            <v>1</v>
          </cell>
          <cell r="G879">
            <v>3575</v>
          </cell>
          <cell r="H879">
            <v>1119.6899871826172</v>
          </cell>
          <cell r="I879">
            <v>8774</v>
          </cell>
          <cell r="J879" t="str">
            <v>Gas faf</v>
          </cell>
          <cell r="K879" t="str">
            <v xml:space="preserve">Gas htstove AND Gas htstove AND </v>
          </cell>
          <cell r="L879">
            <v>1431.1153564453125</v>
          </cell>
          <cell r="M879">
            <v>5371.92236328125</v>
          </cell>
          <cell r="N879">
            <v>5528.8647396212064</v>
          </cell>
        </row>
        <row r="880">
          <cell r="A880">
            <v>21566</v>
          </cell>
          <cell r="B880">
            <v>2130.886</v>
          </cell>
          <cell r="C880" t="str">
            <v>MT</v>
          </cell>
          <cell r="D880" t="str">
            <v>Silver Bow</v>
          </cell>
          <cell r="E880">
            <v>1</v>
          </cell>
          <cell r="F880">
            <v>3</v>
          </cell>
          <cell r="G880">
            <v>1976</v>
          </cell>
          <cell r="H880">
            <v>890.64001274108887</v>
          </cell>
          <cell r="I880">
            <v>4502</v>
          </cell>
          <cell r="J880" t="str">
            <v>Gas boiler</v>
          </cell>
          <cell r="K880" t="str">
            <v/>
          </cell>
          <cell r="L880">
            <v>0</v>
          </cell>
          <cell r="M880">
            <v>6802.40673828125</v>
          </cell>
          <cell r="N880">
            <v>6744.7391786138996</v>
          </cell>
        </row>
        <row r="881">
          <cell r="A881">
            <v>21578</v>
          </cell>
          <cell r="B881">
            <v>2079.9929999999999</v>
          </cell>
          <cell r="C881" t="str">
            <v>WA</v>
          </cell>
          <cell r="D881" t="str">
            <v>Clark</v>
          </cell>
          <cell r="E881">
            <v>1</v>
          </cell>
          <cell r="F881">
            <v>1</v>
          </cell>
          <cell r="G881">
            <v>3200</v>
          </cell>
          <cell r="H881">
            <v>467.19435119628906</v>
          </cell>
          <cell r="I881">
            <v>5318</v>
          </cell>
          <cell r="J881" t="str">
            <v>Electric faf</v>
          </cell>
          <cell r="K881" t="str">
            <v/>
          </cell>
          <cell r="L881">
            <v>13703.978515625</v>
          </cell>
          <cell r="M881">
            <v>25599.244140625</v>
          </cell>
          <cell r="N881">
            <v>25713.065414573572</v>
          </cell>
        </row>
        <row r="882">
          <cell r="A882">
            <v>21588</v>
          </cell>
          <cell r="B882">
            <v>3785.7640000000001</v>
          </cell>
          <cell r="C882" t="str">
            <v>ID</v>
          </cell>
          <cell r="D882" t="str">
            <v>Latah</v>
          </cell>
          <cell r="E882">
            <v>1</v>
          </cell>
          <cell r="F882">
            <v>2</v>
          </cell>
          <cell r="G882">
            <v>950</v>
          </cell>
          <cell r="H882">
            <v>226.94000244140625</v>
          </cell>
          <cell r="I882">
            <v>2059</v>
          </cell>
          <cell r="J882" t="str">
            <v>Electric baseboard</v>
          </cell>
          <cell r="K882" t="str">
            <v/>
          </cell>
          <cell r="L882">
            <v>4086.12841796875</v>
          </cell>
          <cell r="M882">
            <v>7810.84521484375</v>
          </cell>
          <cell r="N882">
            <v>7958.0776011366288</v>
          </cell>
        </row>
        <row r="883">
          <cell r="A883">
            <v>21598</v>
          </cell>
          <cell r="B883">
            <v>8559.1039999999994</v>
          </cell>
          <cell r="C883" t="str">
            <v>OR</v>
          </cell>
          <cell r="D883" t="str">
            <v>Klamath</v>
          </cell>
          <cell r="E883">
            <v>2</v>
          </cell>
          <cell r="F883">
            <v>2</v>
          </cell>
          <cell r="G883">
            <v>2323</v>
          </cell>
          <cell r="H883">
            <v>1302.4324188232422</v>
          </cell>
          <cell r="I883">
            <v>5135</v>
          </cell>
          <cell r="J883" t="str">
            <v xml:space="preserve">Oil faf AND Wood htstove AND </v>
          </cell>
          <cell r="K883" t="str">
            <v>Electric pluginheater</v>
          </cell>
          <cell r="L883">
            <v>0</v>
          </cell>
          <cell r="M883">
            <v>7795.68212890625</v>
          </cell>
          <cell r="N883">
            <v>7790.3141920122898</v>
          </cell>
        </row>
        <row r="884">
          <cell r="A884">
            <v>21601</v>
          </cell>
          <cell r="B884">
            <v>2079.9929999999999</v>
          </cell>
          <cell r="C884" t="str">
            <v>WA</v>
          </cell>
          <cell r="D884" t="str">
            <v>Clark</v>
          </cell>
          <cell r="E884">
            <v>1</v>
          </cell>
          <cell r="F884">
            <v>1</v>
          </cell>
          <cell r="G884">
            <v>1008</v>
          </cell>
          <cell r="H884">
            <v>1078.4525451660156</v>
          </cell>
          <cell r="I884">
            <v>3255</v>
          </cell>
          <cell r="J884" t="str">
            <v>Electric baseboard</v>
          </cell>
          <cell r="K884" t="str">
            <v>Electric baseboard</v>
          </cell>
          <cell r="L884">
            <v>11119.1591796875</v>
          </cell>
          <cell r="M884">
            <v>17733.740234375</v>
          </cell>
          <cell r="N884">
            <v>20581.29024374648</v>
          </cell>
        </row>
        <row r="885">
          <cell r="A885">
            <v>21605</v>
          </cell>
          <cell r="B885">
            <v>2130.886</v>
          </cell>
          <cell r="C885" t="str">
            <v>MT</v>
          </cell>
          <cell r="D885" t="str">
            <v>Mineral</v>
          </cell>
          <cell r="E885">
            <v>2</v>
          </cell>
          <cell r="F885">
            <v>2</v>
          </cell>
          <cell r="G885">
            <v>1096</v>
          </cell>
          <cell r="H885">
            <v>335.44058990478516</v>
          </cell>
          <cell r="I885">
            <v>3702</v>
          </cell>
          <cell r="J885" t="str">
            <v>Wood htstove</v>
          </cell>
          <cell r="K885" t="str">
            <v/>
          </cell>
          <cell r="L885">
            <v>3296.279052734375</v>
          </cell>
          <cell r="M885">
            <v>12119.7978515625</v>
          </cell>
          <cell r="N885">
            <v>12136.201528284209</v>
          </cell>
        </row>
        <row r="886">
          <cell r="A886">
            <v>21612</v>
          </cell>
          <cell r="B886">
            <v>2130.886</v>
          </cell>
          <cell r="C886" t="str">
            <v>MT</v>
          </cell>
          <cell r="D886" t="str">
            <v>Jefferson</v>
          </cell>
          <cell r="E886">
            <v>1</v>
          </cell>
          <cell r="F886">
            <v>3</v>
          </cell>
          <cell r="G886">
            <v>1762</v>
          </cell>
          <cell r="H886">
            <v>503.44384765625</v>
          </cell>
          <cell r="I886">
            <v>5193</v>
          </cell>
          <cell r="J886" t="str">
            <v>Gas faf</v>
          </cell>
          <cell r="K886" t="str">
            <v/>
          </cell>
          <cell r="L886">
            <v>2296.64990234375</v>
          </cell>
          <cell r="M886">
            <v>6069.189453125</v>
          </cell>
          <cell r="N886">
            <v>6360.937655634154</v>
          </cell>
        </row>
        <row r="887">
          <cell r="A887">
            <v>21615</v>
          </cell>
          <cell r="B887">
            <v>12271.31</v>
          </cell>
          <cell r="C887" t="str">
            <v>WA</v>
          </cell>
          <cell r="D887" t="str">
            <v>Stevens</v>
          </cell>
          <cell r="E887">
            <v>1</v>
          </cell>
          <cell r="F887">
            <v>2</v>
          </cell>
          <cell r="G887">
            <v>1605</v>
          </cell>
          <cell r="H887">
            <v>269.82789993286133</v>
          </cell>
          <cell r="I887">
            <v>4950</v>
          </cell>
          <cell r="J887" t="str">
            <v>Gas faf</v>
          </cell>
          <cell r="K887" t="str">
            <v/>
          </cell>
          <cell r="L887">
            <v>0</v>
          </cell>
          <cell r="M887">
            <v>6244.74951171875</v>
          </cell>
          <cell r="N887">
            <v>6214.8051325510469</v>
          </cell>
        </row>
        <row r="888">
          <cell r="A888">
            <v>21623</v>
          </cell>
          <cell r="B888">
            <v>2079.9929999999999</v>
          </cell>
          <cell r="C888" t="str">
            <v>WA</v>
          </cell>
          <cell r="D888" t="str">
            <v>Clark</v>
          </cell>
          <cell r="E888">
            <v>1</v>
          </cell>
          <cell r="F888">
            <v>1</v>
          </cell>
          <cell r="G888">
            <v>3910</v>
          </cell>
          <cell r="H888">
            <v>877.27000427246094</v>
          </cell>
          <cell r="I888">
            <v>7673</v>
          </cell>
          <cell r="J888" t="str">
            <v>Electric heatpump</v>
          </cell>
          <cell r="K888" t="str">
            <v/>
          </cell>
          <cell r="L888">
            <v>10917.478515625</v>
          </cell>
          <cell r="M888">
            <v>32340.443359375</v>
          </cell>
          <cell r="N888">
            <v>33006.444552979774</v>
          </cell>
        </row>
        <row r="889">
          <cell r="A889">
            <v>21638</v>
          </cell>
          <cell r="B889">
            <v>2130.886</v>
          </cell>
          <cell r="C889" t="str">
            <v>MT</v>
          </cell>
          <cell r="D889" t="str">
            <v>Gallatin</v>
          </cell>
          <cell r="E889">
            <v>1</v>
          </cell>
          <cell r="F889">
            <v>3</v>
          </cell>
          <cell r="G889">
            <v>1869</v>
          </cell>
          <cell r="H889">
            <v>236.63725280761719</v>
          </cell>
          <cell r="I889">
            <v>2668</v>
          </cell>
          <cell r="J889" t="str">
            <v>Gas faf</v>
          </cell>
          <cell r="K889" t="str">
            <v/>
          </cell>
          <cell r="L889">
            <v>1279.41357421875</v>
          </cell>
          <cell r="M889">
            <v>7033.19189453125</v>
          </cell>
          <cell r="N889">
            <v>7048.5362393083551</v>
          </cell>
        </row>
        <row r="890">
          <cell r="A890">
            <v>21647</v>
          </cell>
          <cell r="B890">
            <v>1612.692</v>
          </cell>
          <cell r="C890" t="str">
            <v>OR</v>
          </cell>
          <cell r="D890" t="str">
            <v>Curry</v>
          </cell>
          <cell r="E890">
            <v>1</v>
          </cell>
          <cell r="F890">
            <v>1</v>
          </cell>
          <cell r="G890">
            <v>1338</v>
          </cell>
          <cell r="H890">
            <v>581.08000183105469</v>
          </cell>
          <cell r="I890">
            <v>3800</v>
          </cell>
          <cell r="J890" t="str">
            <v>Wood htstove</v>
          </cell>
          <cell r="K890" t="str">
            <v xml:space="preserve">Electric baseboard AND Electric pluginheater AND </v>
          </cell>
          <cell r="L890">
            <v>6147.2939453125</v>
          </cell>
          <cell r="M890">
            <v>23424.02734375</v>
          </cell>
          <cell r="N890">
            <v>22669.231259250133</v>
          </cell>
        </row>
        <row r="891">
          <cell r="A891">
            <v>21654</v>
          </cell>
          <cell r="B891">
            <v>1144.6790000000001</v>
          </cell>
          <cell r="C891" t="str">
            <v>MT</v>
          </cell>
          <cell r="D891" t="str">
            <v>Jefferson</v>
          </cell>
          <cell r="E891">
            <v>1</v>
          </cell>
          <cell r="F891">
            <v>3</v>
          </cell>
          <cell r="G891">
            <v>2925</v>
          </cell>
          <cell r="H891">
            <v>613.01174926757812</v>
          </cell>
          <cell r="I891">
            <v>8758</v>
          </cell>
          <cell r="J891" t="str">
            <v>Gas faf</v>
          </cell>
          <cell r="K891" t="str">
            <v/>
          </cell>
          <cell r="L891">
            <v>336.46234130859375</v>
          </cell>
          <cell r="M891">
            <v>10170.3916015625</v>
          </cell>
          <cell r="N891">
            <v>10264.403785653305</v>
          </cell>
        </row>
        <row r="892">
          <cell r="A892">
            <v>21668</v>
          </cell>
          <cell r="B892">
            <v>3785.7640000000001</v>
          </cell>
          <cell r="C892" t="str">
            <v>ID</v>
          </cell>
          <cell r="D892" t="str">
            <v>Ada</v>
          </cell>
          <cell r="E892">
            <v>3</v>
          </cell>
          <cell r="F892">
            <v>1</v>
          </cell>
          <cell r="G892">
            <v>1209</v>
          </cell>
          <cell r="H892">
            <v>311.46969604492188</v>
          </cell>
          <cell r="I892">
            <v>3210</v>
          </cell>
          <cell r="J892" t="str">
            <v>Gas faf</v>
          </cell>
          <cell r="K892" t="str">
            <v/>
          </cell>
          <cell r="L892">
            <v>0</v>
          </cell>
          <cell r="M892">
            <v>9287.728515625</v>
          </cell>
          <cell r="N892">
            <v>9297.9770954835312</v>
          </cell>
        </row>
        <row r="893">
          <cell r="A893">
            <v>21672</v>
          </cell>
          <cell r="B893">
            <v>1144.6790000000001</v>
          </cell>
          <cell r="C893" t="str">
            <v>MT</v>
          </cell>
          <cell r="D893" t="str">
            <v>Flathead</v>
          </cell>
          <cell r="E893">
            <v>1</v>
          </cell>
          <cell r="F893">
            <v>3</v>
          </cell>
          <cell r="G893">
            <v>3331</v>
          </cell>
          <cell r="H893">
            <v>1019.5999374389648</v>
          </cell>
          <cell r="I893">
            <v>6711</v>
          </cell>
          <cell r="J893" t="str">
            <v>Electric faf</v>
          </cell>
          <cell r="K893" t="str">
            <v>Electric pluginheater</v>
          </cell>
          <cell r="L893">
            <v>20115.15625</v>
          </cell>
          <cell r="M893">
            <v>32345.63671875</v>
          </cell>
          <cell r="N893">
            <v>35604.471937241244</v>
          </cell>
        </row>
        <row r="894">
          <cell r="A894">
            <v>21678</v>
          </cell>
          <cell r="B894">
            <v>3785.7640000000001</v>
          </cell>
          <cell r="C894" t="str">
            <v>ID</v>
          </cell>
          <cell r="D894" t="str">
            <v>Kootenai</v>
          </cell>
          <cell r="E894">
            <v>2</v>
          </cell>
          <cell r="F894">
            <v>2</v>
          </cell>
          <cell r="G894">
            <v>1596</v>
          </cell>
          <cell r="H894">
            <v>270.90000534057617</v>
          </cell>
          <cell r="I894">
            <v>4693</v>
          </cell>
          <cell r="J894" t="str">
            <v>Gas faf</v>
          </cell>
          <cell r="K894" t="str">
            <v/>
          </cell>
          <cell r="L894">
            <v>638.33782958984375</v>
          </cell>
          <cell r="M894">
            <v>5851.619140625</v>
          </cell>
          <cell r="N894">
            <v>6256.4020415165551</v>
          </cell>
        </row>
        <row r="895">
          <cell r="A895">
            <v>21680</v>
          </cell>
          <cell r="B895">
            <v>1144.6790000000001</v>
          </cell>
          <cell r="C895" t="str">
            <v>MT</v>
          </cell>
          <cell r="D895" t="str">
            <v>Flathead</v>
          </cell>
          <cell r="E895">
            <v>1</v>
          </cell>
          <cell r="F895">
            <v>3</v>
          </cell>
          <cell r="G895">
            <v>2496</v>
          </cell>
          <cell r="H895">
            <v>366.16999435424805</v>
          </cell>
          <cell r="I895">
            <v>4916</v>
          </cell>
          <cell r="J895" t="str">
            <v>Gas faf</v>
          </cell>
          <cell r="K895" t="str">
            <v>Gas htstove</v>
          </cell>
          <cell r="L895">
            <v>748.2252197265625</v>
          </cell>
          <cell r="M895">
            <v>8175.5068359375</v>
          </cell>
          <cell r="N895">
            <v>9015.125365547683</v>
          </cell>
        </row>
        <row r="896">
          <cell r="A896">
            <v>21684</v>
          </cell>
          <cell r="B896">
            <v>8264.9449999999997</v>
          </cell>
          <cell r="C896" t="str">
            <v>OR</v>
          </cell>
          <cell r="D896" t="str">
            <v>Douglas</v>
          </cell>
          <cell r="E896">
            <v>2</v>
          </cell>
          <cell r="F896">
            <v>1</v>
          </cell>
          <cell r="G896">
            <v>2211</v>
          </cell>
          <cell r="H896">
            <v>1194.6445846557617</v>
          </cell>
          <cell r="I896">
            <v>6760</v>
          </cell>
          <cell r="J896" t="str">
            <v>Electric heatpump</v>
          </cell>
          <cell r="K896" t="str">
            <v>Wood htstove</v>
          </cell>
          <cell r="L896">
            <v>10409.771484375</v>
          </cell>
          <cell r="M896">
            <v>19785.279296875</v>
          </cell>
          <cell r="N896">
            <v>20471.087637456676</v>
          </cell>
        </row>
        <row r="897">
          <cell r="A897">
            <v>21689</v>
          </cell>
          <cell r="B897">
            <v>3785.7640000000001</v>
          </cell>
          <cell r="C897" t="str">
            <v>ID</v>
          </cell>
          <cell r="D897" t="str">
            <v>Adams</v>
          </cell>
          <cell r="E897">
            <v>2</v>
          </cell>
          <cell r="F897">
            <v>2</v>
          </cell>
          <cell r="G897">
            <v>1824</v>
          </cell>
          <cell r="H897">
            <v>965.9735107421875</v>
          </cell>
          <cell r="I897">
            <v>5572</v>
          </cell>
          <cell r="J897" t="str">
            <v>Wood htstove</v>
          </cell>
          <cell r="K897" t="str">
            <v>Electric pluginheater</v>
          </cell>
          <cell r="L897">
            <v>1784.12158203125</v>
          </cell>
          <cell r="M897">
            <v>11864.2470703125</v>
          </cell>
          <cell r="N897">
            <v>11844.207244343355</v>
          </cell>
        </row>
        <row r="898">
          <cell r="A898">
            <v>21692</v>
          </cell>
          <cell r="B898">
            <v>8559.1039999999994</v>
          </cell>
          <cell r="C898" t="str">
            <v>OR</v>
          </cell>
          <cell r="D898" t="str">
            <v>Wallowa</v>
          </cell>
          <cell r="E898">
            <v>1</v>
          </cell>
          <cell r="F898">
            <v>3</v>
          </cell>
          <cell r="G898">
            <v>1824</v>
          </cell>
          <cell r="H898">
            <v>538.76303482055664</v>
          </cell>
          <cell r="I898">
            <v>4759</v>
          </cell>
          <cell r="J898" t="str">
            <v>Oil faf</v>
          </cell>
          <cell r="K898" t="str">
            <v>Electric pluginheater</v>
          </cell>
          <cell r="L898">
            <v>9983.083984375</v>
          </cell>
          <cell r="M898">
            <v>17442.51953125</v>
          </cell>
          <cell r="N898">
            <v>17709.956391696724</v>
          </cell>
        </row>
        <row r="899">
          <cell r="A899">
            <v>21700</v>
          </cell>
          <cell r="B899">
            <v>8264.9449999999997</v>
          </cell>
          <cell r="C899" t="str">
            <v>OR</v>
          </cell>
          <cell r="D899" t="str">
            <v>Josephine</v>
          </cell>
          <cell r="E899">
            <v>2</v>
          </cell>
          <cell r="F899">
            <v>1</v>
          </cell>
          <cell r="G899">
            <v>1460</v>
          </cell>
          <cell r="H899">
            <v>502.33945465087891</v>
          </cell>
          <cell r="I899">
            <v>4138</v>
          </cell>
          <cell r="J899" t="str">
            <v>Wood htstove</v>
          </cell>
          <cell r="K899" t="str">
            <v>Electric baseboard</v>
          </cell>
          <cell r="L899">
            <v>941.26171875</v>
          </cell>
          <cell r="M899">
            <v>11804.2802734375</v>
          </cell>
          <cell r="N899">
            <v>12387.375907369416</v>
          </cell>
        </row>
        <row r="900">
          <cell r="A900">
            <v>21701</v>
          </cell>
          <cell r="B900">
            <v>1144.6790000000001</v>
          </cell>
          <cell r="C900" t="str">
            <v>MT</v>
          </cell>
          <cell r="D900" t="str">
            <v>Lake</v>
          </cell>
          <cell r="E900">
            <v>1</v>
          </cell>
          <cell r="F900">
            <v>2</v>
          </cell>
          <cell r="G900">
            <v>1402</v>
          </cell>
          <cell r="H900">
            <v>252.16442680358887</v>
          </cell>
          <cell r="I900">
            <v>2547</v>
          </cell>
          <cell r="J900" t="str">
            <v>Wood htstove</v>
          </cell>
          <cell r="K900" t="str">
            <v>Electric baseboard</v>
          </cell>
          <cell r="L900">
            <v>435.31494140625</v>
          </cell>
          <cell r="M900">
            <v>9300.255859375</v>
          </cell>
          <cell r="N900">
            <v>9503.7234036515565</v>
          </cell>
        </row>
        <row r="901">
          <cell r="A901">
            <v>21703</v>
          </cell>
          <cell r="B901">
            <v>1904.288</v>
          </cell>
          <cell r="C901" t="str">
            <v>WA</v>
          </cell>
          <cell r="D901" t="str">
            <v>Benton</v>
          </cell>
          <cell r="E901">
            <v>3</v>
          </cell>
          <cell r="F901">
            <v>1</v>
          </cell>
          <cell r="G901">
            <v>1308</v>
          </cell>
          <cell r="H901">
            <v>838.92898178100586</v>
          </cell>
          <cell r="I901">
            <v>4200</v>
          </cell>
          <cell r="J901" t="str">
            <v>Electric faf</v>
          </cell>
          <cell r="K901" t="str">
            <v/>
          </cell>
          <cell r="L901">
            <v>0</v>
          </cell>
          <cell r="M901">
            <v>0</v>
          </cell>
          <cell r="N901">
            <v>0</v>
          </cell>
        </row>
        <row r="902">
          <cell r="A902">
            <v>21707</v>
          </cell>
          <cell r="B902">
            <v>1904.288</v>
          </cell>
          <cell r="C902" t="str">
            <v>WA</v>
          </cell>
          <cell r="D902" t="str">
            <v>Spokane</v>
          </cell>
          <cell r="E902">
            <v>2</v>
          </cell>
          <cell r="F902">
            <v>2</v>
          </cell>
          <cell r="G902">
            <v>4208</v>
          </cell>
          <cell r="H902">
            <v>1451.9226760864258</v>
          </cell>
          <cell r="I902">
            <v>8143</v>
          </cell>
          <cell r="J902" t="str">
            <v>Wood htstove</v>
          </cell>
          <cell r="K902" t="str">
            <v xml:space="preserve">Electric baseboard AND Electric baseboard AND Wood htstove AND Wood htstove AND Electric pluginheater AND </v>
          </cell>
          <cell r="L902">
            <v>4361.99951171875</v>
          </cell>
          <cell r="M902">
            <v>17280.515625</v>
          </cell>
          <cell r="N902">
            <v>18620.992016580032</v>
          </cell>
        </row>
        <row r="903">
          <cell r="A903">
            <v>21708</v>
          </cell>
          <cell r="B903">
            <v>3785.7640000000001</v>
          </cell>
          <cell r="C903" t="str">
            <v>ID</v>
          </cell>
          <cell r="D903" t="str">
            <v>Twin Falls</v>
          </cell>
          <cell r="E903">
            <v>2</v>
          </cell>
          <cell r="F903">
            <v>2</v>
          </cell>
          <cell r="G903">
            <v>1392</v>
          </cell>
          <cell r="H903">
            <v>360.97655487060547</v>
          </cell>
          <cell r="I903">
            <v>4401</v>
          </cell>
          <cell r="J903" t="str">
            <v>Gas faf</v>
          </cell>
          <cell r="K903" t="str">
            <v/>
          </cell>
          <cell r="L903">
            <v>494.98577880859375</v>
          </cell>
          <cell r="M903">
            <v>6518.9970703125</v>
          </cell>
          <cell r="N903">
            <v>7331.3218164972413</v>
          </cell>
        </row>
        <row r="904">
          <cell r="A904">
            <v>21710</v>
          </cell>
          <cell r="B904">
            <v>2079.9929999999999</v>
          </cell>
          <cell r="C904" t="str">
            <v>WA</v>
          </cell>
          <cell r="D904" t="str">
            <v>Clark</v>
          </cell>
          <cell r="E904">
            <v>1</v>
          </cell>
          <cell r="F904">
            <v>1</v>
          </cell>
          <cell r="G904">
            <v>1462</v>
          </cell>
          <cell r="H904">
            <v>0</v>
          </cell>
          <cell r="I904">
            <v>4603</v>
          </cell>
          <cell r="J904" t="str">
            <v>Gas htstove</v>
          </cell>
          <cell r="K904" t="str">
            <v>Electric baseboard</v>
          </cell>
          <cell r="L904">
            <v>3759.879150390625</v>
          </cell>
          <cell r="M904">
            <v>15060.3955078125</v>
          </cell>
          <cell r="N904">
            <v>15354.191956213599</v>
          </cell>
        </row>
        <row r="905">
          <cell r="A905">
            <v>21719</v>
          </cell>
          <cell r="B905">
            <v>2130.886</v>
          </cell>
          <cell r="C905" t="str">
            <v>MT</v>
          </cell>
          <cell r="D905" t="str">
            <v>Madison</v>
          </cell>
          <cell r="E905">
            <v>1</v>
          </cell>
          <cell r="F905">
            <v>3</v>
          </cell>
          <cell r="G905">
            <v>2376</v>
          </cell>
          <cell r="H905">
            <v>571.48001098632812</v>
          </cell>
          <cell r="I905">
            <v>4736</v>
          </cell>
          <cell r="J905" t="str">
            <v>Gas faf</v>
          </cell>
          <cell r="K905" t="str">
            <v/>
          </cell>
          <cell r="L905">
            <v>1211.5509033203125</v>
          </cell>
          <cell r="M905">
            <v>6757.8271484375</v>
          </cell>
          <cell r="N905">
            <v>6927.383542045377</v>
          </cell>
        </row>
        <row r="906">
          <cell r="A906">
            <v>21720</v>
          </cell>
          <cell r="B906">
            <v>3785.7640000000001</v>
          </cell>
          <cell r="C906" t="str">
            <v>ID</v>
          </cell>
          <cell r="D906" t="str">
            <v>Adams</v>
          </cell>
          <cell r="E906">
            <v>2</v>
          </cell>
          <cell r="F906">
            <v>2</v>
          </cell>
          <cell r="G906">
            <v>1200</v>
          </cell>
          <cell r="H906">
            <v>536.42197799682617</v>
          </cell>
          <cell r="I906">
            <v>4373</v>
          </cell>
          <cell r="J906" t="str">
            <v>Electric baseboard</v>
          </cell>
          <cell r="K906" t="str">
            <v>Propane htstove</v>
          </cell>
          <cell r="L906">
            <v>8194.3427734375</v>
          </cell>
          <cell r="M906">
            <v>15032.9462890625</v>
          </cell>
          <cell r="N906">
            <v>14990.8350624374</v>
          </cell>
        </row>
        <row r="907">
          <cell r="A907">
            <v>21722</v>
          </cell>
          <cell r="B907">
            <v>2130.886</v>
          </cell>
          <cell r="C907" t="str">
            <v>MT</v>
          </cell>
          <cell r="D907" t="str">
            <v>Silver Bow</v>
          </cell>
          <cell r="E907">
            <v>1</v>
          </cell>
          <cell r="F907">
            <v>3</v>
          </cell>
          <cell r="G907">
            <v>1600</v>
          </cell>
          <cell r="H907">
            <v>459.44999694824219</v>
          </cell>
          <cell r="I907">
            <v>4409</v>
          </cell>
          <cell r="J907" t="str">
            <v>Gas faf</v>
          </cell>
          <cell r="K907" t="str">
            <v>Gas htstove</v>
          </cell>
          <cell r="L907">
            <v>801.03070068359375</v>
          </cell>
          <cell r="M907">
            <v>5714.58251953125</v>
          </cell>
          <cell r="N907">
            <v>5832.423350356733</v>
          </cell>
        </row>
        <row r="908">
          <cell r="A908">
            <v>21733</v>
          </cell>
          <cell r="B908">
            <v>1192.4649999999999</v>
          </cell>
          <cell r="C908" t="str">
            <v>ID</v>
          </cell>
          <cell r="D908" t="str">
            <v>Bonneville</v>
          </cell>
          <cell r="E908">
            <v>2</v>
          </cell>
          <cell r="F908">
            <v>3</v>
          </cell>
          <cell r="G908">
            <v>2820</v>
          </cell>
          <cell r="H908">
            <v>469.91001892089844</v>
          </cell>
          <cell r="I908">
            <v>5742</v>
          </cell>
          <cell r="J908" t="str">
            <v>Gas faf</v>
          </cell>
          <cell r="K908" t="str">
            <v/>
          </cell>
          <cell r="L908">
            <v>844.43865966796875</v>
          </cell>
          <cell r="M908">
            <v>7218.9443359375</v>
          </cell>
          <cell r="N908">
            <v>7621.1935097058549</v>
          </cell>
        </row>
        <row r="909">
          <cell r="A909">
            <v>21741</v>
          </cell>
          <cell r="B909">
            <v>4360.1880000000001</v>
          </cell>
          <cell r="C909" t="str">
            <v>WA</v>
          </cell>
          <cell r="D909" t="str">
            <v>Pierce</v>
          </cell>
          <cell r="E909">
            <v>1</v>
          </cell>
          <cell r="F909">
            <v>1</v>
          </cell>
          <cell r="G909">
            <v>2803</v>
          </cell>
          <cell r="H909">
            <v>779.04254150390625</v>
          </cell>
          <cell r="I909">
            <v>7565</v>
          </cell>
          <cell r="J909" t="str">
            <v>Gas faf</v>
          </cell>
          <cell r="K909" t="str">
            <v xml:space="preserve">Wood fireplace AND Wood htstove AND </v>
          </cell>
          <cell r="L909">
            <v>0</v>
          </cell>
          <cell r="M909">
            <v>0</v>
          </cell>
          <cell r="N909">
            <v>0</v>
          </cell>
        </row>
        <row r="910">
          <cell r="A910">
            <v>21746</v>
          </cell>
          <cell r="B910">
            <v>8264.9449999999997</v>
          </cell>
          <cell r="C910" t="str">
            <v>OR</v>
          </cell>
          <cell r="D910" t="str">
            <v>Benton</v>
          </cell>
          <cell r="E910">
            <v>1</v>
          </cell>
          <cell r="F910">
            <v>1</v>
          </cell>
          <cell r="G910">
            <v>1800</v>
          </cell>
          <cell r="H910">
            <v>318.38162994384766</v>
          </cell>
          <cell r="I910">
            <v>4540</v>
          </cell>
          <cell r="J910" t="str">
            <v>Gas faf</v>
          </cell>
          <cell r="K910" t="str">
            <v>Gas htstove</v>
          </cell>
          <cell r="L910">
            <v>5702.369140625</v>
          </cell>
          <cell r="M910">
            <v>16529.00390625</v>
          </cell>
          <cell r="N910">
            <v>17578.289418140099</v>
          </cell>
        </row>
        <row r="911">
          <cell r="A911">
            <v>21748</v>
          </cell>
          <cell r="B911">
            <v>1192.4649999999999</v>
          </cell>
          <cell r="C911" t="str">
            <v>ID</v>
          </cell>
          <cell r="D911" t="str">
            <v>Cassia</v>
          </cell>
          <cell r="E911">
            <v>2</v>
          </cell>
          <cell r="F911">
            <v>2</v>
          </cell>
          <cell r="G911">
            <v>1776</v>
          </cell>
          <cell r="H911">
            <v>757.91242980957031</v>
          </cell>
          <cell r="I911">
            <v>4853</v>
          </cell>
          <cell r="J911" t="str">
            <v>Pellets htstove</v>
          </cell>
          <cell r="K911" t="str">
            <v>Electric baseboard</v>
          </cell>
          <cell r="L911">
            <v>5568.251953125</v>
          </cell>
          <cell r="M911">
            <v>14696.728515625</v>
          </cell>
          <cell r="N911">
            <v>15119.250271334613</v>
          </cell>
        </row>
        <row r="912">
          <cell r="A912">
            <v>21753</v>
          </cell>
          <cell r="B912">
            <v>1612.692</v>
          </cell>
          <cell r="C912" t="str">
            <v>OR</v>
          </cell>
          <cell r="D912" t="str">
            <v>Tillamook</v>
          </cell>
          <cell r="E912">
            <v>1</v>
          </cell>
          <cell r="F912">
            <v>1</v>
          </cell>
          <cell r="G912">
            <v>1361</v>
          </cell>
          <cell r="H912">
            <v>305.15023422241211</v>
          </cell>
          <cell r="I912">
            <v>4214</v>
          </cell>
          <cell r="J912" t="str">
            <v>Pellets htstove</v>
          </cell>
          <cell r="K912" t="str">
            <v/>
          </cell>
          <cell r="L912">
            <v>0</v>
          </cell>
          <cell r="M912">
            <v>6704.900390625</v>
          </cell>
          <cell r="N912">
            <v>6460.8834777953689</v>
          </cell>
        </row>
        <row r="913">
          <cell r="A913">
            <v>21768</v>
          </cell>
          <cell r="B913">
            <v>1925.059</v>
          </cell>
          <cell r="C913" t="str">
            <v>OR</v>
          </cell>
          <cell r="D913" t="str">
            <v>Deschutes</v>
          </cell>
          <cell r="E913">
            <v>1</v>
          </cell>
          <cell r="F913">
            <v>2</v>
          </cell>
          <cell r="G913">
            <v>1168</v>
          </cell>
          <cell r="H913">
            <v>319.20436096191406</v>
          </cell>
          <cell r="I913">
            <v>3777</v>
          </cell>
          <cell r="J913" t="str">
            <v>Gas faf</v>
          </cell>
          <cell r="K913" t="str">
            <v/>
          </cell>
          <cell r="L913">
            <v>0</v>
          </cell>
          <cell r="M913">
            <v>0</v>
          </cell>
          <cell r="N913">
            <v>0</v>
          </cell>
        </row>
        <row r="914">
          <cell r="A914">
            <v>21777</v>
          </cell>
          <cell r="B914">
            <v>2130.886</v>
          </cell>
          <cell r="C914" t="str">
            <v>MT</v>
          </cell>
          <cell r="D914" t="str">
            <v>Ravalli</v>
          </cell>
          <cell r="E914">
            <v>1</v>
          </cell>
          <cell r="F914">
            <v>2</v>
          </cell>
          <cell r="G914">
            <v>2634</v>
          </cell>
          <cell r="H914">
            <v>401.82001876831055</v>
          </cell>
          <cell r="I914">
            <v>5158</v>
          </cell>
          <cell r="J914" t="str">
            <v>Electric baseboard</v>
          </cell>
          <cell r="K914" t="str">
            <v/>
          </cell>
          <cell r="L914">
            <v>6557.9765625</v>
          </cell>
          <cell r="M914">
            <v>16166.7109375</v>
          </cell>
          <cell r="N914">
            <v>17364.410809018387</v>
          </cell>
        </row>
        <row r="915">
          <cell r="A915">
            <v>21781</v>
          </cell>
          <cell r="B915">
            <v>1612.692</v>
          </cell>
          <cell r="C915" t="str">
            <v>OR</v>
          </cell>
          <cell r="D915" t="str">
            <v>Benton</v>
          </cell>
          <cell r="E915">
            <v>1</v>
          </cell>
          <cell r="F915">
            <v>1</v>
          </cell>
          <cell r="G915">
            <v>2756</v>
          </cell>
          <cell r="H915">
            <v>0</v>
          </cell>
          <cell r="I915">
            <v>6416</v>
          </cell>
          <cell r="J915" t="str">
            <v>Electric heatpump</v>
          </cell>
          <cell r="K915" t="str">
            <v>Wood htstove</v>
          </cell>
          <cell r="L915">
            <v>10942.400390625</v>
          </cell>
          <cell r="M915">
            <v>20516.169921875</v>
          </cell>
          <cell r="N915">
            <v>19346.041853672847</v>
          </cell>
        </row>
        <row r="916">
          <cell r="A916">
            <v>21783</v>
          </cell>
          <cell r="B916">
            <v>8264.9449999999997</v>
          </cell>
          <cell r="C916" t="str">
            <v>OR</v>
          </cell>
          <cell r="D916" t="str">
            <v>Coos</v>
          </cell>
          <cell r="E916">
            <v>1</v>
          </cell>
          <cell r="F916">
            <v>1</v>
          </cell>
          <cell r="G916">
            <v>1528</v>
          </cell>
          <cell r="H916">
            <v>378.31001281738281</v>
          </cell>
          <cell r="I916">
            <v>4706</v>
          </cell>
          <cell r="J916" t="str">
            <v>Wood htstove</v>
          </cell>
          <cell r="K916" t="str">
            <v>Electric pluginheater</v>
          </cell>
          <cell r="L916">
            <v>0</v>
          </cell>
          <cell r="M916">
            <v>15857.615234375</v>
          </cell>
          <cell r="N916">
            <v>14640.41122348723</v>
          </cell>
        </row>
        <row r="917">
          <cell r="A917">
            <v>21787</v>
          </cell>
          <cell r="B917">
            <v>4360.1880000000001</v>
          </cell>
          <cell r="C917" t="str">
            <v>WA</v>
          </cell>
          <cell r="D917" t="str">
            <v>Pierce</v>
          </cell>
          <cell r="E917">
            <v>1</v>
          </cell>
          <cell r="F917">
            <v>1</v>
          </cell>
          <cell r="G917">
            <v>1952</v>
          </cell>
          <cell r="H917">
            <v>623.07363128662109</v>
          </cell>
          <cell r="I917">
            <v>5293</v>
          </cell>
          <cell r="J917" t="str">
            <v>Electric heatpump</v>
          </cell>
          <cell r="K917" t="str">
            <v>Electric baseboard</v>
          </cell>
          <cell r="L917">
            <v>0</v>
          </cell>
          <cell r="M917">
            <v>0</v>
          </cell>
          <cell r="N917">
            <v>0</v>
          </cell>
        </row>
        <row r="918">
          <cell r="A918">
            <v>21791</v>
          </cell>
          <cell r="B918">
            <v>1612.692</v>
          </cell>
          <cell r="C918" t="str">
            <v>OR</v>
          </cell>
          <cell r="D918" t="str">
            <v>Columbia</v>
          </cell>
          <cell r="E918">
            <v>1</v>
          </cell>
          <cell r="F918">
            <v>1</v>
          </cell>
          <cell r="G918">
            <v>1344</v>
          </cell>
          <cell r="H918">
            <v>385.37572479248047</v>
          </cell>
          <cell r="I918">
            <v>4074</v>
          </cell>
          <cell r="J918" t="str">
            <v xml:space="preserve">Electric faf AND Pellets htstove AND </v>
          </cell>
          <cell r="K918" t="str">
            <v/>
          </cell>
          <cell r="L918">
            <v>1111.58544921875</v>
          </cell>
          <cell r="M918">
            <v>7528.7255859375</v>
          </cell>
          <cell r="N918">
            <v>7610.4934394760512</v>
          </cell>
        </row>
        <row r="919">
          <cell r="A919">
            <v>21796</v>
          </cell>
          <cell r="B919">
            <v>1192.4649999999999</v>
          </cell>
          <cell r="C919" t="str">
            <v>ID</v>
          </cell>
          <cell r="D919" t="str">
            <v>Bonneville</v>
          </cell>
          <cell r="E919">
            <v>2</v>
          </cell>
          <cell r="F919">
            <v>3</v>
          </cell>
          <cell r="G919">
            <v>8530</v>
          </cell>
          <cell r="H919">
            <v>1927.0999755859375</v>
          </cell>
          <cell r="I919">
            <v>10373</v>
          </cell>
          <cell r="J919" t="str">
            <v>Electric boiler</v>
          </cell>
          <cell r="K919" t="str">
            <v>Gas faf</v>
          </cell>
          <cell r="L919">
            <v>2163.7900390625</v>
          </cell>
          <cell r="M919">
            <v>14737.6962890625</v>
          </cell>
          <cell r="N919">
            <v>15237.674634653931</v>
          </cell>
        </row>
        <row r="920">
          <cell r="A920">
            <v>21799</v>
          </cell>
          <cell r="B920">
            <v>1904.288</v>
          </cell>
          <cell r="C920" t="str">
            <v>WA</v>
          </cell>
          <cell r="D920" t="str">
            <v>Benton</v>
          </cell>
          <cell r="E920">
            <v>3</v>
          </cell>
          <cell r="F920">
            <v>1</v>
          </cell>
          <cell r="G920">
            <v>1927</v>
          </cell>
          <cell r="H920">
            <v>392.38500022888184</v>
          </cell>
          <cell r="I920">
            <v>4102</v>
          </cell>
          <cell r="J920" t="str">
            <v>Electric heatpump</v>
          </cell>
          <cell r="K920" t="str">
            <v>Electric pluginheater</v>
          </cell>
          <cell r="L920">
            <v>5956.7275390625</v>
          </cell>
          <cell r="M920">
            <v>14367.6328125</v>
          </cell>
          <cell r="N920">
            <v>16278.603796071115</v>
          </cell>
        </row>
        <row r="921">
          <cell r="A921">
            <v>21816</v>
          </cell>
          <cell r="B921">
            <v>1192.4649999999999</v>
          </cell>
          <cell r="C921" t="str">
            <v>ID</v>
          </cell>
          <cell r="D921" t="str">
            <v>Cassia</v>
          </cell>
          <cell r="E921">
            <v>2</v>
          </cell>
          <cell r="F921">
            <v>2</v>
          </cell>
          <cell r="G921">
            <v>2652</v>
          </cell>
          <cell r="H921">
            <v>573.7900333404541</v>
          </cell>
          <cell r="I921">
            <v>5327</v>
          </cell>
          <cell r="J921" t="str">
            <v>Gas faf</v>
          </cell>
          <cell r="K921" t="str">
            <v xml:space="preserve">Wood htstove AND Wood htstove AND </v>
          </cell>
          <cell r="L921">
            <v>1151.087890625</v>
          </cell>
          <cell r="M921">
            <v>10585.025390625</v>
          </cell>
          <cell r="N921">
            <v>10981.070949291741</v>
          </cell>
        </row>
        <row r="922">
          <cell r="A922">
            <v>21818</v>
          </cell>
          <cell r="B922">
            <v>2130.886</v>
          </cell>
          <cell r="C922" t="str">
            <v>MT</v>
          </cell>
          <cell r="D922" t="str">
            <v>Silver Bow</v>
          </cell>
          <cell r="E922">
            <v>1</v>
          </cell>
          <cell r="F922">
            <v>3</v>
          </cell>
          <cell r="G922">
            <v>652</v>
          </cell>
          <cell r="H922">
            <v>163.36000061035156</v>
          </cell>
          <cell r="I922">
            <v>1416</v>
          </cell>
          <cell r="J922" t="str">
            <v>Gas faf</v>
          </cell>
          <cell r="K922" t="str">
            <v/>
          </cell>
          <cell r="L922">
            <v>1358.5731201171875</v>
          </cell>
          <cell r="M922">
            <v>4664.7626953125</v>
          </cell>
          <cell r="N922">
            <v>4778.7631236806064</v>
          </cell>
        </row>
        <row r="923">
          <cell r="A923">
            <v>21828</v>
          </cell>
          <cell r="B923">
            <v>1904.288</v>
          </cell>
          <cell r="C923" t="str">
            <v>WA</v>
          </cell>
          <cell r="D923" t="str">
            <v>Benton</v>
          </cell>
          <cell r="E923">
            <v>3</v>
          </cell>
          <cell r="F923">
            <v>1</v>
          </cell>
          <cell r="G923">
            <v>1410</v>
          </cell>
          <cell r="H923">
            <v>434.18999481201172</v>
          </cell>
          <cell r="I923">
            <v>4282</v>
          </cell>
          <cell r="J923" t="str">
            <v/>
          </cell>
          <cell r="K923" t="str">
            <v>Wood htstove</v>
          </cell>
          <cell r="L923">
            <v>6170.77734375</v>
          </cell>
          <cell r="M923">
            <v>27408.8203125</v>
          </cell>
          <cell r="N923">
            <v>29122.116080190353</v>
          </cell>
        </row>
        <row r="924">
          <cell r="A924">
            <v>21831</v>
          </cell>
          <cell r="B924">
            <v>1144.6790000000001</v>
          </cell>
          <cell r="C924" t="str">
            <v>MT</v>
          </cell>
          <cell r="D924" t="str">
            <v>Lincoln</v>
          </cell>
          <cell r="E924">
            <v>1</v>
          </cell>
          <cell r="F924">
            <v>2</v>
          </cell>
          <cell r="G924">
            <v>1361</v>
          </cell>
          <cell r="H924">
            <v>392.15697860717773</v>
          </cell>
          <cell r="I924">
            <v>3593</v>
          </cell>
          <cell r="J924" t="str">
            <v>Gas faf</v>
          </cell>
          <cell r="K924" t="str">
            <v/>
          </cell>
          <cell r="L924">
            <v>2093.9970703125</v>
          </cell>
          <cell r="M924">
            <v>14126.904296875</v>
          </cell>
          <cell r="N924">
            <v>15597.407960734186</v>
          </cell>
        </row>
        <row r="925">
          <cell r="A925">
            <v>21856</v>
          </cell>
          <cell r="B925">
            <v>2130.886</v>
          </cell>
          <cell r="C925" t="str">
            <v>MT</v>
          </cell>
          <cell r="D925" t="str">
            <v>Gallatin</v>
          </cell>
          <cell r="E925">
            <v>1</v>
          </cell>
          <cell r="F925">
            <v>3</v>
          </cell>
          <cell r="G925">
            <v>988</v>
          </cell>
          <cell r="H925">
            <v>411.28419494628906</v>
          </cell>
          <cell r="I925">
            <v>3360</v>
          </cell>
          <cell r="J925" t="str">
            <v>Gas htstove</v>
          </cell>
          <cell r="K925" t="str">
            <v/>
          </cell>
          <cell r="L925">
            <v>3506.77880859375</v>
          </cell>
          <cell r="M925">
            <v>7988.55322265625</v>
          </cell>
          <cell r="N925">
            <v>8004.3865354168811</v>
          </cell>
        </row>
        <row r="926">
          <cell r="A926">
            <v>21862</v>
          </cell>
          <cell r="B926">
            <v>1192.4649999999999</v>
          </cell>
          <cell r="C926" t="str">
            <v>ID</v>
          </cell>
          <cell r="D926" t="str">
            <v>Kootenai</v>
          </cell>
          <cell r="E926">
            <v>2</v>
          </cell>
          <cell r="F926">
            <v>2</v>
          </cell>
          <cell r="G926">
            <v>4253</v>
          </cell>
          <cell r="H926">
            <v>713.37765502929687</v>
          </cell>
          <cell r="I926">
            <v>10623</v>
          </cell>
          <cell r="J926" t="str">
            <v>Electric heatpumpdualfuel</v>
          </cell>
          <cell r="K926" t="str">
            <v xml:space="preserve">Electric baseboard AND Wood htstove AND </v>
          </cell>
          <cell r="L926">
            <v>10559.84375</v>
          </cell>
          <cell r="M926">
            <v>24626.6875</v>
          </cell>
          <cell r="N926">
            <v>24032.728294471708</v>
          </cell>
        </row>
        <row r="927">
          <cell r="A927">
            <v>21877</v>
          </cell>
          <cell r="B927">
            <v>1904.288</v>
          </cell>
          <cell r="C927" t="str">
            <v>WA</v>
          </cell>
          <cell r="D927" t="str">
            <v>Okanogan</v>
          </cell>
          <cell r="E927">
            <v>2</v>
          </cell>
          <cell r="F927">
            <v>2</v>
          </cell>
          <cell r="G927">
            <v>1800</v>
          </cell>
          <cell r="H927">
            <v>492.87001037597656</v>
          </cell>
          <cell r="I927">
            <v>5687</v>
          </cell>
          <cell r="J927" t="str">
            <v>Electric baseboard</v>
          </cell>
          <cell r="K927" t="str">
            <v/>
          </cell>
          <cell r="L927">
            <v>32382.7109375</v>
          </cell>
          <cell r="M927">
            <v>40511.9375</v>
          </cell>
          <cell r="N927">
            <v>41301.486349710503</v>
          </cell>
        </row>
        <row r="928">
          <cell r="A928">
            <v>21881</v>
          </cell>
          <cell r="B928">
            <v>1192.4649999999999</v>
          </cell>
          <cell r="C928" t="str">
            <v>ID</v>
          </cell>
          <cell r="D928" t="str">
            <v>Bonneville</v>
          </cell>
          <cell r="E928">
            <v>2</v>
          </cell>
          <cell r="F928">
            <v>3</v>
          </cell>
          <cell r="G928">
            <v>2008</v>
          </cell>
          <cell r="H928">
            <v>464.6300048828125</v>
          </cell>
          <cell r="I928">
            <v>4314</v>
          </cell>
          <cell r="J928" t="str">
            <v>Electric faf</v>
          </cell>
          <cell r="K928" t="str">
            <v>Wood htstove</v>
          </cell>
          <cell r="L928">
            <v>9279.4521484375</v>
          </cell>
          <cell r="M928">
            <v>19824.875</v>
          </cell>
          <cell r="N928">
            <v>19887.150886114065</v>
          </cell>
        </row>
        <row r="929">
          <cell r="A929">
            <v>21883</v>
          </cell>
          <cell r="B929">
            <v>1144.6790000000001</v>
          </cell>
          <cell r="C929" t="str">
            <v>MT</v>
          </cell>
          <cell r="D929" t="str">
            <v>Flathead</v>
          </cell>
          <cell r="E929">
            <v>1</v>
          </cell>
          <cell r="F929">
            <v>3</v>
          </cell>
          <cell r="G929">
            <v>2496</v>
          </cell>
          <cell r="H929">
            <v>1226.1742553710937</v>
          </cell>
          <cell r="I929">
            <v>5227</v>
          </cell>
          <cell r="J929" t="str">
            <v>Gas faf</v>
          </cell>
          <cell r="K929" t="str">
            <v/>
          </cell>
          <cell r="L929">
            <v>805.123291015625</v>
          </cell>
          <cell r="M929">
            <v>4656.20654296875</v>
          </cell>
          <cell r="N929">
            <v>4933.9763252843468</v>
          </cell>
        </row>
        <row r="930">
          <cell r="A930">
            <v>21888</v>
          </cell>
          <cell r="B930">
            <v>8559.1039999999994</v>
          </cell>
          <cell r="C930" t="str">
            <v>OR</v>
          </cell>
          <cell r="D930" t="str">
            <v>Wallowa</v>
          </cell>
          <cell r="E930">
            <v>1</v>
          </cell>
          <cell r="F930">
            <v>3</v>
          </cell>
          <cell r="G930">
            <v>2012</v>
          </cell>
          <cell r="H930">
            <v>315.1400032043457</v>
          </cell>
          <cell r="I930">
            <v>3291</v>
          </cell>
          <cell r="J930" t="str">
            <v>Wood htstove</v>
          </cell>
          <cell r="K930" t="str">
            <v>Propane htstove</v>
          </cell>
          <cell r="L930">
            <v>3543.373779296875</v>
          </cell>
          <cell r="M930">
            <v>11297.1142578125</v>
          </cell>
          <cell r="N930">
            <v>11409.965207502846</v>
          </cell>
        </row>
        <row r="931">
          <cell r="A931">
            <v>21889</v>
          </cell>
          <cell r="B931">
            <v>1925.059</v>
          </cell>
          <cell r="C931" t="str">
            <v>OR</v>
          </cell>
          <cell r="D931" t="str">
            <v>Umatilla</v>
          </cell>
          <cell r="E931">
            <v>3</v>
          </cell>
          <cell r="F931">
            <v>1</v>
          </cell>
          <cell r="G931">
            <v>2813</v>
          </cell>
          <cell r="H931">
            <v>882.75586700439453</v>
          </cell>
          <cell r="I931">
            <v>6855</v>
          </cell>
          <cell r="J931" t="str">
            <v>Electric heatpump</v>
          </cell>
          <cell r="K931" t="str">
            <v/>
          </cell>
          <cell r="L931">
            <v>2749.68212890625</v>
          </cell>
          <cell r="M931">
            <v>20355.931640625</v>
          </cell>
          <cell r="N931">
            <v>21865.783587392591</v>
          </cell>
        </row>
        <row r="932">
          <cell r="A932">
            <v>21896</v>
          </cell>
          <cell r="B932">
            <v>1144.6790000000001</v>
          </cell>
          <cell r="C932" t="str">
            <v>MT</v>
          </cell>
          <cell r="D932" t="str">
            <v>Ravalli</v>
          </cell>
          <cell r="E932">
            <v>1</v>
          </cell>
          <cell r="F932">
            <v>2</v>
          </cell>
          <cell r="G932">
            <v>1978</v>
          </cell>
          <cell r="H932">
            <v>424.33353424072266</v>
          </cell>
          <cell r="I932">
            <v>4409</v>
          </cell>
          <cell r="J932" t="str">
            <v>Wood htstove</v>
          </cell>
          <cell r="K932" t="str">
            <v>Gas htstove</v>
          </cell>
          <cell r="L932">
            <v>149.18466186523437</v>
          </cell>
          <cell r="M932">
            <v>8108.10302734375</v>
          </cell>
          <cell r="N932">
            <v>8221.0030978620089</v>
          </cell>
        </row>
        <row r="933">
          <cell r="A933">
            <v>21898</v>
          </cell>
          <cell r="B933">
            <v>3785.7640000000001</v>
          </cell>
          <cell r="C933" t="str">
            <v>ID</v>
          </cell>
          <cell r="D933" t="str">
            <v>Ada</v>
          </cell>
          <cell r="E933">
            <v>3</v>
          </cell>
          <cell r="F933">
            <v>1</v>
          </cell>
          <cell r="G933">
            <v>2793</v>
          </cell>
          <cell r="H933">
            <v>737.97999572753906</v>
          </cell>
          <cell r="I933">
            <v>2608</v>
          </cell>
          <cell r="J933" t="str">
            <v>Gas faf</v>
          </cell>
          <cell r="K933" t="str">
            <v/>
          </cell>
          <cell r="L933">
            <v>0</v>
          </cell>
          <cell r="M933">
            <v>13797.9892578125</v>
          </cell>
          <cell r="N933">
            <v>13750.664829814474</v>
          </cell>
        </row>
        <row r="934">
          <cell r="A934">
            <v>21899</v>
          </cell>
          <cell r="B934">
            <v>8264.9449999999997</v>
          </cell>
          <cell r="C934" t="str">
            <v>OR</v>
          </cell>
          <cell r="D934" t="str">
            <v>Jackson</v>
          </cell>
          <cell r="E934">
            <v>3</v>
          </cell>
          <cell r="F934">
            <v>1</v>
          </cell>
          <cell r="G934">
            <v>3028</v>
          </cell>
          <cell r="H934">
            <v>489.57176971435547</v>
          </cell>
          <cell r="I934">
            <v>8275</v>
          </cell>
          <cell r="J934" t="str">
            <v xml:space="preserve">Gas faf AND Electric heatpump AND </v>
          </cell>
          <cell r="K934" t="str">
            <v xml:space="preserve">Gas faf AND Gas htstove AND </v>
          </cell>
          <cell r="L934">
            <v>1784.063232421875</v>
          </cell>
          <cell r="M934">
            <v>12532.3740234375</v>
          </cell>
          <cell r="N934">
            <v>15345.672518720787</v>
          </cell>
        </row>
        <row r="935">
          <cell r="A935">
            <v>21905</v>
          </cell>
          <cell r="B935">
            <v>12271.31</v>
          </cell>
          <cell r="C935" t="str">
            <v>WA</v>
          </cell>
          <cell r="D935" t="str">
            <v>Spokane</v>
          </cell>
          <cell r="E935">
            <v>2</v>
          </cell>
          <cell r="F935">
            <v>2</v>
          </cell>
          <cell r="G935">
            <v>3584</v>
          </cell>
          <cell r="H935">
            <v>582.15500259399414</v>
          </cell>
          <cell r="I935">
            <v>7095</v>
          </cell>
          <cell r="J935" t="str">
            <v>Gas faf</v>
          </cell>
          <cell r="K935" t="str">
            <v>Gas htstove</v>
          </cell>
          <cell r="L935">
            <v>1354.17431640625</v>
          </cell>
          <cell r="M935">
            <v>11849.3525390625</v>
          </cell>
          <cell r="N935">
            <v>13205.28296503714</v>
          </cell>
        </row>
        <row r="936">
          <cell r="A936">
            <v>21906</v>
          </cell>
          <cell r="B936">
            <v>2130.886</v>
          </cell>
          <cell r="C936" t="str">
            <v>MT</v>
          </cell>
          <cell r="D936" t="str">
            <v>Lewis And Clark</v>
          </cell>
          <cell r="E936">
            <v>2</v>
          </cell>
          <cell r="F936">
            <v>3</v>
          </cell>
          <cell r="G936">
            <v>1508</v>
          </cell>
          <cell r="H936">
            <v>0</v>
          </cell>
          <cell r="I936">
            <v>3885</v>
          </cell>
          <cell r="J936" t="str">
            <v>Gas boiler</v>
          </cell>
          <cell r="K936" t="str">
            <v/>
          </cell>
          <cell r="L936">
            <v>912.96044921875</v>
          </cell>
          <cell r="M936">
            <v>4837.228515625</v>
          </cell>
          <cell r="N936">
            <v>5082.3441597057408</v>
          </cell>
        </row>
        <row r="937">
          <cell r="A937">
            <v>21914</v>
          </cell>
          <cell r="B937">
            <v>1612.692</v>
          </cell>
          <cell r="C937" t="str">
            <v>OR</v>
          </cell>
          <cell r="D937" t="str">
            <v>Yamhill</v>
          </cell>
          <cell r="E937">
            <v>1</v>
          </cell>
          <cell r="F937">
            <v>1</v>
          </cell>
          <cell r="G937">
            <v>4190</v>
          </cell>
          <cell r="H937">
            <v>938.50730895996094</v>
          </cell>
          <cell r="I937">
            <v>12082</v>
          </cell>
          <cell r="J937" t="str">
            <v>Electric heatpump</v>
          </cell>
          <cell r="K937" t="str">
            <v>Propane htstove</v>
          </cell>
          <cell r="L937">
            <v>13857.2685546875</v>
          </cell>
          <cell r="M937">
            <v>28216.11328125</v>
          </cell>
          <cell r="N937">
            <v>30091.540135368665</v>
          </cell>
        </row>
        <row r="938">
          <cell r="A938">
            <v>21922</v>
          </cell>
          <cell r="B938">
            <v>1904.288</v>
          </cell>
          <cell r="C938" t="str">
            <v>WA</v>
          </cell>
          <cell r="D938" t="str">
            <v>Franklin</v>
          </cell>
          <cell r="E938">
            <v>3</v>
          </cell>
          <cell r="F938">
            <v>1</v>
          </cell>
          <cell r="G938">
            <v>1090</v>
          </cell>
          <cell r="H938">
            <v>269.33000183105469</v>
          </cell>
          <cell r="I938">
            <v>3426</v>
          </cell>
          <cell r="J938" t="str">
            <v>Gas faf</v>
          </cell>
          <cell r="K938" t="str">
            <v/>
          </cell>
          <cell r="L938">
            <v>0</v>
          </cell>
          <cell r="M938">
            <v>10743.6962890625</v>
          </cell>
          <cell r="N938">
            <v>10872.618737003097</v>
          </cell>
        </row>
        <row r="939">
          <cell r="A939">
            <v>21934</v>
          </cell>
          <cell r="B939">
            <v>3785.7640000000001</v>
          </cell>
          <cell r="C939" t="str">
            <v>ID</v>
          </cell>
          <cell r="D939" t="str">
            <v>Ada</v>
          </cell>
          <cell r="E939">
            <v>3</v>
          </cell>
          <cell r="F939">
            <v>1</v>
          </cell>
          <cell r="G939">
            <v>966</v>
          </cell>
          <cell r="H939">
            <v>279.6100025177002</v>
          </cell>
          <cell r="I939">
            <v>2482</v>
          </cell>
          <cell r="J939" t="str">
            <v>Electric baseboard</v>
          </cell>
          <cell r="K939" t="str">
            <v/>
          </cell>
          <cell r="L939">
            <v>6168.119140625</v>
          </cell>
          <cell r="M939">
            <v>12781.8193359375</v>
          </cell>
          <cell r="N939">
            <v>13377.470105988745</v>
          </cell>
        </row>
        <row r="940">
          <cell r="A940">
            <v>21936</v>
          </cell>
          <cell r="B940">
            <v>2130.886</v>
          </cell>
          <cell r="C940" t="str">
            <v>MT</v>
          </cell>
          <cell r="D940" t="str">
            <v>Missoula</v>
          </cell>
          <cell r="E940">
            <v>1</v>
          </cell>
          <cell r="F940">
            <v>3</v>
          </cell>
          <cell r="G940">
            <v>750</v>
          </cell>
          <cell r="H940">
            <v>273</v>
          </cell>
          <cell r="I940">
            <v>1898</v>
          </cell>
          <cell r="J940" t="str">
            <v>Electric baseboard</v>
          </cell>
          <cell r="K940" t="str">
            <v/>
          </cell>
          <cell r="L940">
            <v>4072.76513671875</v>
          </cell>
          <cell r="M940">
            <v>16089.1962890625</v>
          </cell>
          <cell r="N940">
            <v>16048.798322485673</v>
          </cell>
        </row>
        <row r="941">
          <cell r="A941">
            <v>21950</v>
          </cell>
          <cell r="B941">
            <v>2130.886</v>
          </cell>
          <cell r="C941" t="str">
            <v>MT</v>
          </cell>
          <cell r="D941" t="str">
            <v>Gallatin</v>
          </cell>
          <cell r="E941">
            <v>1</v>
          </cell>
          <cell r="F941">
            <v>3</v>
          </cell>
          <cell r="G941">
            <v>2125</v>
          </cell>
          <cell r="H941">
            <v>553.88163757324219</v>
          </cell>
          <cell r="I941">
            <v>6792</v>
          </cell>
          <cell r="J941" t="str">
            <v>Gas boiler</v>
          </cell>
          <cell r="K941" t="str">
            <v/>
          </cell>
          <cell r="L941">
            <v>1258.86181640625</v>
          </cell>
          <cell r="M941">
            <v>7893.78271484375</v>
          </cell>
          <cell r="N941">
            <v>7891.1855788546354</v>
          </cell>
        </row>
        <row r="942">
          <cell r="A942">
            <v>21951</v>
          </cell>
          <cell r="B942">
            <v>1192.4649999999999</v>
          </cell>
          <cell r="C942" t="str">
            <v>ID</v>
          </cell>
          <cell r="D942" t="str">
            <v>Boundary</v>
          </cell>
          <cell r="E942">
            <v>1</v>
          </cell>
          <cell r="F942">
            <v>2</v>
          </cell>
          <cell r="G942">
            <v>2740</v>
          </cell>
          <cell r="H942">
            <v>683.36002349853516</v>
          </cell>
          <cell r="I942">
            <v>6483</v>
          </cell>
          <cell r="J942" t="str">
            <v>Gas faf</v>
          </cell>
          <cell r="K942" t="str">
            <v>Wood fireplace</v>
          </cell>
          <cell r="L942">
            <v>1260.5634765625</v>
          </cell>
          <cell r="M942">
            <v>12893.7841796875</v>
          </cell>
          <cell r="N942">
            <v>13913.289154265687</v>
          </cell>
        </row>
        <row r="943">
          <cell r="A943">
            <v>21961</v>
          </cell>
          <cell r="B943">
            <v>2079.9929999999999</v>
          </cell>
          <cell r="C943" t="str">
            <v>WA</v>
          </cell>
          <cell r="D943" t="str">
            <v>Clark</v>
          </cell>
          <cell r="E943">
            <v>1</v>
          </cell>
          <cell r="F943">
            <v>1</v>
          </cell>
          <cell r="G943">
            <v>2575</v>
          </cell>
          <cell r="H943">
            <v>728.31002044677734</v>
          </cell>
          <cell r="I943">
            <v>5928</v>
          </cell>
          <cell r="J943" t="str">
            <v>Electric faf</v>
          </cell>
          <cell r="K943" t="str">
            <v xml:space="preserve">Electric baseboard AND Wood fireplace AND </v>
          </cell>
          <cell r="L943">
            <v>13100.8642578125</v>
          </cell>
          <cell r="M943">
            <v>18767.642578125</v>
          </cell>
          <cell r="N943">
            <v>18837.809004888299</v>
          </cell>
        </row>
        <row r="944">
          <cell r="A944">
            <v>21967</v>
          </cell>
          <cell r="B944">
            <v>1904.288</v>
          </cell>
          <cell r="C944" t="str">
            <v>WA</v>
          </cell>
          <cell r="D944" t="str">
            <v>Benton</v>
          </cell>
          <cell r="E944">
            <v>3</v>
          </cell>
          <cell r="F944">
            <v>1</v>
          </cell>
          <cell r="G944">
            <v>4067</v>
          </cell>
          <cell r="H944">
            <v>683.04099273681641</v>
          </cell>
          <cell r="I944">
            <v>9117</v>
          </cell>
          <cell r="J944" t="str">
            <v>Electric heatpump</v>
          </cell>
          <cell r="K944" t="str">
            <v/>
          </cell>
          <cell r="L944">
            <v>6862.4375</v>
          </cell>
          <cell r="M944">
            <v>24728.908203125</v>
          </cell>
          <cell r="N944">
            <v>28237.905546413331</v>
          </cell>
        </row>
        <row r="945">
          <cell r="A945">
            <v>21974</v>
          </cell>
          <cell r="B945">
            <v>3785.7640000000001</v>
          </cell>
          <cell r="C945" t="str">
            <v>ID</v>
          </cell>
          <cell r="D945" t="str">
            <v>Payette</v>
          </cell>
          <cell r="E945">
            <v>3</v>
          </cell>
          <cell r="F945">
            <v>1</v>
          </cell>
          <cell r="G945">
            <v>1358</v>
          </cell>
          <cell r="H945">
            <v>535.28630065917969</v>
          </cell>
          <cell r="I945">
            <v>3397</v>
          </cell>
          <cell r="J945" t="str">
            <v>Electric baseboard</v>
          </cell>
          <cell r="K945" t="str">
            <v/>
          </cell>
          <cell r="L945">
            <v>852.41455078125</v>
          </cell>
          <cell r="M945">
            <v>13215.9892578125</v>
          </cell>
          <cell r="N945">
            <v>14625.043595841837</v>
          </cell>
        </row>
        <row r="946">
          <cell r="A946">
            <v>21977</v>
          </cell>
          <cell r="B946">
            <v>8559.1039999999994</v>
          </cell>
          <cell r="C946" t="str">
            <v>OR</v>
          </cell>
          <cell r="D946" t="str">
            <v>Deschutes</v>
          </cell>
          <cell r="E946">
            <v>1</v>
          </cell>
          <cell r="F946">
            <v>2</v>
          </cell>
          <cell r="G946">
            <v>1249</v>
          </cell>
          <cell r="H946">
            <v>539.203857421875</v>
          </cell>
          <cell r="I946">
            <v>3900</v>
          </cell>
          <cell r="J946" t="str">
            <v>Pellets htstove</v>
          </cell>
          <cell r="K946" t="str">
            <v>Electric baseboard</v>
          </cell>
          <cell r="L946">
            <v>2050.890625</v>
          </cell>
          <cell r="M946">
            <v>8520.82421875</v>
          </cell>
          <cell r="N946">
            <v>9217.0512834890669</v>
          </cell>
        </row>
        <row r="947">
          <cell r="A947">
            <v>21978</v>
          </cell>
          <cell r="B947">
            <v>1904.288</v>
          </cell>
          <cell r="C947" t="str">
            <v>WA</v>
          </cell>
          <cell r="D947" t="str">
            <v>Benton</v>
          </cell>
          <cell r="E947">
            <v>3</v>
          </cell>
          <cell r="F947">
            <v>1</v>
          </cell>
          <cell r="G947">
            <v>2632</v>
          </cell>
          <cell r="H947">
            <v>635.74000549316406</v>
          </cell>
          <cell r="I947">
            <v>5188</v>
          </cell>
          <cell r="J947" t="str">
            <v>Electric heatpump</v>
          </cell>
          <cell r="K947" t="str">
            <v>Electric baseboard</v>
          </cell>
          <cell r="L947">
            <v>5108.94140625</v>
          </cell>
          <cell r="M947">
            <v>18881.8671875</v>
          </cell>
          <cell r="N947">
            <v>22508.230860691801</v>
          </cell>
        </row>
        <row r="948">
          <cell r="A948">
            <v>21979</v>
          </cell>
          <cell r="B948">
            <v>1612.692</v>
          </cell>
          <cell r="C948" t="str">
            <v>OR</v>
          </cell>
          <cell r="D948" t="str">
            <v>Tillamook</v>
          </cell>
          <cell r="E948">
            <v>1</v>
          </cell>
          <cell r="F948">
            <v>1</v>
          </cell>
          <cell r="G948">
            <v>2275</v>
          </cell>
          <cell r="H948">
            <v>853.22897338867187</v>
          </cell>
          <cell r="I948">
            <v>6284</v>
          </cell>
          <cell r="J948" t="str">
            <v xml:space="preserve">Electric faf AND Wood htstove AND </v>
          </cell>
          <cell r="K948" t="str">
            <v/>
          </cell>
          <cell r="L948">
            <v>8334.3271484375</v>
          </cell>
          <cell r="M948">
            <v>22276.126953125</v>
          </cell>
          <cell r="N948">
            <v>22576.721401086059</v>
          </cell>
        </row>
        <row r="949">
          <cell r="A949">
            <v>21981</v>
          </cell>
          <cell r="B949">
            <v>2079.9929999999999</v>
          </cell>
          <cell r="C949" t="str">
            <v>WA</v>
          </cell>
          <cell r="D949" t="str">
            <v>Lewis</v>
          </cell>
          <cell r="E949">
            <v>1</v>
          </cell>
          <cell r="F949">
            <v>1</v>
          </cell>
          <cell r="G949">
            <v>990</v>
          </cell>
          <cell r="H949">
            <v>180.97292137145996</v>
          </cell>
          <cell r="I949">
            <v>3360</v>
          </cell>
          <cell r="J949" t="str">
            <v>Electric baseboard</v>
          </cell>
          <cell r="K949" t="str">
            <v/>
          </cell>
          <cell r="L949">
            <v>3571.822509765625</v>
          </cell>
          <cell r="M949">
            <v>8040.80029296875</v>
          </cell>
          <cell r="N949">
            <v>8618.2437914609473</v>
          </cell>
        </row>
        <row r="950">
          <cell r="A950">
            <v>21988</v>
          </cell>
          <cell r="B950">
            <v>2079.9929999999999</v>
          </cell>
          <cell r="C950" t="str">
            <v>WA</v>
          </cell>
          <cell r="D950" t="str">
            <v>Clark</v>
          </cell>
          <cell r="E950">
            <v>1</v>
          </cell>
          <cell r="F950">
            <v>1</v>
          </cell>
          <cell r="G950">
            <v>1850</v>
          </cell>
          <cell r="H950">
            <v>467.79103088378906</v>
          </cell>
          <cell r="I950">
            <v>4561</v>
          </cell>
          <cell r="J950" t="str">
            <v>Gas faf</v>
          </cell>
          <cell r="K950" t="str">
            <v/>
          </cell>
          <cell r="L950">
            <v>900.22601318359375</v>
          </cell>
          <cell r="M950">
            <v>8060.0341796875</v>
          </cell>
          <cell r="N950">
            <v>9299.0689522081357</v>
          </cell>
        </row>
        <row r="951">
          <cell r="A951">
            <v>22000</v>
          </cell>
          <cell r="B951">
            <v>3785.7640000000001</v>
          </cell>
          <cell r="C951" t="str">
            <v>ID</v>
          </cell>
          <cell r="D951" t="str">
            <v>Ada</v>
          </cell>
          <cell r="E951">
            <v>3</v>
          </cell>
          <cell r="F951">
            <v>1</v>
          </cell>
          <cell r="G951">
            <v>1710</v>
          </cell>
          <cell r="H951">
            <v>566.69001007080078</v>
          </cell>
          <cell r="I951">
            <v>3016</v>
          </cell>
          <cell r="J951" t="str">
            <v>Gas faf</v>
          </cell>
          <cell r="K951" t="str">
            <v>Other htstove</v>
          </cell>
          <cell r="L951">
            <v>2245.733154296875</v>
          </cell>
          <cell r="M951">
            <v>17284.287109375</v>
          </cell>
          <cell r="N951">
            <v>19549.446389717468</v>
          </cell>
        </row>
        <row r="952">
          <cell r="A952">
            <v>22005</v>
          </cell>
          <cell r="B952">
            <v>1144.6790000000001</v>
          </cell>
          <cell r="C952" t="str">
            <v>MT</v>
          </cell>
          <cell r="D952" t="str">
            <v>Flathead</v>
          </cell>
          <cell r="E952">
            <v>1</v>
          </cell>
          <cell r="F952">
            <v>3</v>
          </cell>
          <cell r="G952">
            <v>2480</v>
          </cell>
          <cell r="H952">
            <v>619.67481994628906</v>
          </cell>
          <cell r="I952">
            <v>7360</v>
          </cell>
          <cell r="J952" t="str">
            <v>Gas faf</v>
          </cell>
          <cell r="K952" t="str">
            <v/>
          </cell>
          <cell r="L952">
            <v>1151.198974609375</v>
          </cell>
          <cell r="M952">
            <v>4954.49267578125</v>
          </cell>
          <cell r="N952">
            <v>5104.1260222481369</v>
          </cell>
        </row>
        <row r="953">
          <cell r="A953">
            <v>22015</v>
          </cell>
          <cell r="B953">
            <v>2130.886</v>
          </cell>
          <cell r="C953" t="str">
            <v>MT</v>
          </cell>
          <cell r="D953" t="str">
            <v>Ravalli</v>
          </cell>
          <cell r="E953">
            <v>1</v>
          </cell>
          <cell r="F953">
            <v>2</v>
          </cell>
          <cell r="G953">
            <v>1438</v>
          </cell>
          <cell r="H953">
            <v>712.87255859375</v>
          </cell>
          <cell r="I953">
            <v>4546</v>
          </cell>
          <cell r="J953" t="str">
            <v>Gas boiler</v>
          </cell>
          <cell r="K953" t="str">
            <v/>
          </cell>
          <cell r="L953">
            <v>3085.382080078125</v>
          </cell>
          <cell r="M953">
            <v>8289.0458984375</v>
          </cell>
          <cell r="N953">
            <v>8332.5520593649144</v>
          </cell>
        </row>
        <row r="954">
          <cell r="A954">
            <v>22019</v>
          </cell>
          <cell r="B954">
            <v>1904.288</v>
          </cell>
          <cell r="C954" t="str">
            <v>WA</v>
          </cell>
          <cell r="D954" t="str">
            <v>Benton</v>
          </cell>
          <cell r="E954">
            <v>3</v>
          </cell>
          <cell r="F954">
            <v>1</v>
          </cell>
          <cell r="G954">
            <v>1968</v>
          </cell>
          <cell r="H954">
            <v>426.4000186920166</v>
          </cell>
          <cell r="I954">
            <v>4293</v>
          </cell>
          <cell r="J954" t="str">
            <v>Electric faf</v>
          </cell>
          <cell r="K954" t="str">
            <v xml:space="preserve">Propane htstove AND Wood htstove AND </v>
          </cell>
          <cell r="L954">
            <v>6095.447265625</v>
          </cell>
          <cell r="M954">
            <v>10160.509765625</v>
          </cell>
          <cell r="N954">
            <v>11466.386795188955</v>
          </cell>
        </row>
        <row r="955">
          <cell r="A955">
            <v>22021</v>
          </cell>
          <cell r="B955">
            <v>1192.4649999999999</v>
          </cell>
          <cell r="C955" t="str">
            <v>ID</v>
          </cell>
          <cell r="D955" t="str">
            <v>Cassia</v>
          </cell>
          <cell r="E955">
            <v>2</v>
          </cell>
          <cell r="F955">
            <v>2</v>
          </cell>
          <cell r="G955">
            <v>1678</v>
          </cell>
          <cell r="H955">
            <v>1054.2408828735352</v>
          </cell>
          <cell r="I955">
            <v>4677</v>
          </cell>
          <cell r="J955" t="str">
            <v>Gas faf</v>
          </cell>
          <cell r="K955" t="str">
            <v/>
          </cell>
          <cell r="L955">
            <v>0</v>
          </cell>
          <cell r="M955">
            <v>8744.40625</v>
          </cell>
          <cell r="N955">
            <v>8790.4911652297869</v>
          </cell>
        </row>
        <row r="956">
          <cell r="A956">
            <v>22023</v>
          </cell>
          <cell r="B956">
            <v>2079.9929999999999</v>
          </cell>
          <cell r="C956" t="str">
            <v>WA</v>
          </cell>
          <cell r="D956" t="str">
            <v>Clark</v>
          </cell>
          <cell r="E956">
            <v>1</v>
          </cell>
          <cell r="F956">
            <v>1</v>
          </cell>
          <cell r="G956">
            <v>1988</v>
          </cell>
          <cell r="H956">
            <v>455.8900032043457</v>
          </cell>
          <cell r="I956">
            <v>5093</v>
          </cell>
          <cell r="J956" t="e">
            <v>#N/A</v>
          </cell>
          <cell r="K956" t="e">
            <v>#N/A</v>
          </cell>
          <cell r="L956">
            <v>10000.6708984375</v>
          </cell>
          <cell r="M956">
            <v>17467.58984375</v>
          </cell>
          <cell r="N956">
            <v>17439.755108010602</v>
          </cell>
        </row>
        <row r="957">
          <cell r="A957">
            <v>22024</v>
          </cell>
          <cell r="B957">
            <v>1192.4649999999999</v>
          </cell>
          <cell r="C957" t="str">
            <v>ID</v>
          </cell>
          <cell r="D957" t="str">
            <v>Nez Perce</v>
          </cell>
          <cell r="E957">
            <v>3</v>
          </cell>
          <cell r="F957">
            <v>1</v>
          </cell>
          <cell r="G957">
            <v>3080</v>
          </cell>
          <cell r="H957">
            <v>762.56002044677734</v>
          </cell>
          <cell r="I957">
            <v>6170</v>
          </cell>
          <cell r="J957" t="str">
            <v>Electric baseboard</v>
          </cell>
          <cell r="K957" t="str">
            <v/>
          </cell>
          <cell r="L957">
            <v>0</v>
          </cell>
          <cell r="M957">
            <v>0</v>
          </cell>
          <cell r="N957">
            <v>0</v>
          </cell>
        </row>
        <row r="958">
          <cell r="A958">
            <v>22039</v>
          </cell>
          <cell r="B958">
            <v>1904.288</v>
          </cell>
          <cell r="C958" t="str">
            <v>WA</v>
          </cell>
          <cell r="D958" t="str">
            <v>Spokane</v>
          </cell>
          <cell r="E958">
            <v>2</v>
          </cell>
          <cell r="F958">
            <v>2</v>
          </cell>
          <cell r="G958">
            <v>2190</v>
          </cell>
          <cell r="H958">
            <v>0</v>
          </cell>
          <cell r="I958">
            <v>5420</v>
          </cell>
          <cell r="J958" t="str">
            <v>Gas faf</v>
          </cell>
          <cell r="K958" t="str">
            <v/>
          </cell>
          <cell r="L958">
            <v>1385.4869384765625</v>
          </cell>
          <cell r="M958">
            <v>7607.4833984375</v>
          </cell>
          <cell r="N958">
            <v>8083.0169709504062</v>
          </cell>
        </row>
        <row r="959">
          <cell r="A959">
            <v>22041</v>
          </cell>
          <cell r="B959">
            <v>2130.886</v>
          </cell>
          <cell r="C959" t="str">
            <v>MT</v>
          </cell>
          <cell r="D959" t="str">
            <v>Cascade</v>
          </cell>
          <cell r="E959">
            <v>1</v>
          </cell>
          <cell r="F959">
            <v>3</v>
          </cell>
          <cell r="G959">
            <v>1728</v>
          </cell>
          <cell r="H959">
            <v>420.02000427246094</v>
          </cell>
          <cell r="I959">
            <v>4121</v>
          </cell>
          <cell r="J959" t="str">
            <v>Gas faf</v>
          </cell>
          <cell r="K959" t="str">
            <v/>
          </cell>
          <cell r="L959">
            <v>1256.9420166015625</v>
          </cell>
          <cell r="M959">
            <v>7250.47021484375</v>
          </cell>
          <cell r="N959">
            <v>7357.4091049952558</v>
          </cell>
        </row>
        <row r="960">
          <cell r="A960">
            <v>22047</v>
          </cell>
          <cell r="B960">
            <v>3785.7640000000001</v>
          </cell>
          <cell r="C960" t="str">
            <v>ID</v>
          </cell>
          <cell r="D960" t="str">
            <v>Franklin</v>
          </cell>
          <cell r="E960">
            <v>2</v>
          </cell>
          <cell r="F960">
            <v>2</v>
          </cell>
          <cell r="G960">
            <v>1824</v>
          </cell>
          <cell r="H960">
            <v>304.65299797058105</v>
          </cell>
          <cell r="I960">
            <v>3978</v>
          </cell>
          <cell r="J960" t="str">
            <v xml:space="preserve">Electric baseboard AND Gas htstove AND </v>
          </cell>
          <cell r="K960" t="str">
            <v/>
          </cell>
          <cell r="L960">
            <v>4963.07568359375</v>
          </cell>
          <cell r="M960">
            <v>10582.521484375</v>
          </cell>
          <cell r="N960">
            <v>8567.5894476730464</v>
          </cell>
        </row>
        <row r="961">
          <cell r="A961">
            <v>22052</v>
          </cell>
          <cell r="B961">
            <v>1904.288</v>
          </cell>
          <cell r="C961" t="str">
            <v>WA</v>
          </cell>
          <cell r="D961" t="str">
            <v>Spokane</v>
          </cell>
          <cell r="E961">
            <v>2</v>
          </cell>
          <cell r="F961">
            <v>2</v>
          </cell>
          <cell r="G961">
            <v>1495</v>
          </cell>
          <cell r="H961">
            <v>365.26595306396484</v>
          </cell>
          <cell r="I961">
            <v>5553</v>
          </cell>
          <cell r="J961" t="str">
            <v>Electric heatpumpdualfuel</v>
          </cell>
          <cell r="K961" t="str">
            <v>Gas htstove</v>
          </cell>
          <cell r="L961">
            <v>2553.7646484375</v>
          </cell>
          <cell r="M961">
            <v>13974.052734375</v>
          </cell>
          <cell r="N961">
            <v>15699.459770198981</v>
          </cell>
        </row>
        <row r="962">
          <cell r="A962">
            <v>22053</v>
          </cell>
          <cell r="B962">
            <v>2079.9929999999999</v>
          </cell>
          <cell r="C962" t="str">
            <v>WA</v>
          </cell>
          <cell r="D962" t="str">
            <v>Clallam</v>
          </cell>
          <cell r="E962">
            <v>1</v>
          </cell>
          <cell r="F962">
            <v>1</v>
          </cell>
          <cell r="G962">
            <v>1850</v>
          </cell>
          <cell r="H962">
            <v>0</v>
          </cell>
          <cell r="I962">
            <v>5757</v>
          </cell>
          <cell r="J962" t="str">
            <v>Electric faf</v>
          </cell>
          <cell r="K962" t="str">
            <v/>
          </cell>
          <cell r="L962">
            <v>9176.4755859375</v>
          </cell>
          <cell r="M962">
            <v>19192</v>
          </cell>
          <cell r="N962">
            <v>19628.041640275827</v>
          </cell>
        </row>
        <row r="963">
          <cell r="A963">
            <v>22059</v>
          </cell>
          <cell r="B963">
            <v>1904.288</v>
          </cell>
          <cell r="C963" t="str">
            <v>WA</v>
          </cell>
          <cell r="D963" t="str">
            <v>Grant</v>
          </cell>
          <cell r="E963">
            <v>2</v>
          </cell>
          <cell r="F963">
            <v>2</v>
          </cell>
          <cell r="G963">
            <v>1208</v>
          </cell>
          <cell r="H963">
            <v>278.69404602050781</v>
          </cell>
          <cell r="I963">
            <v>3855</v>
          </cell>
          <cell r="J963" t="str">
            <v>Electric heatpump</v>
          </cell>
          <cell r="K963" t="str">
            <v>Pellets htstove</v>
          </cell>
          <cell r="L963">
            <v>3944.983154296875</v>
          </cell>
          <cell r="M963">
            <v>16983.412109375</v>
          </cell>
          <cell r="N963">
            <v>17700.715774140375</v>
          </cell>
        </row>
        <row r="964">
          <cell r="A964">
            <v>22061</v>
          </cell>
          <cell r="B964">
            <v>1904.288</v>
          </cell>
          <cell r="C964" t="str">
            <v>WA</v>
          </cell>
          <cell r="D964" t="str">
            <v>Okanogan</v>
          </cell>
          <cell r="E964">
            <v>2</v>
          </cell>
          <cell r="F964">
            <v>2</v>
          </cell>
          <cell r="G964">
            <v>3020</v>
          </cell>
          <cell r="H964">
            <v>1408.0971183776855</v>
          </cell>
          <cell r="I964">
            <v>7300</v>
          </cell>
          <cell r="J964" t="str">
            <v xml:space="preserve">Electric heatpump AND Electric dhp AND </v>
          </cell>
          <cell r="K964" t="str">
            <v/>
          </cell>
          <cell r="L964">
            <v>72295.109375</v>
          </cell>
          <cell r="M964">
            <v>122775.4375</v>
          </cell>
          <cell r="N964">
            <v>74598.742898903816</v>
          </cell>
        </row>
        <row r="965">
          <cell r="A965">
            <v>22077</v>
          </cell>
          <cell r="B965">
            <v>3785.7640000000001</v>
          </cell>
          <cell r="C965" t="str">
            <v>ID</v>
          </cell>
          <cell r="D965" t="str">
            <v>Canyon</v>
          </cell>
          <cell r="E965">
            <v>3</v>
          </cell>
          <cell r="F965">
            <v>1</v>
          </cell>
          <cell r="G965">
            <v>1008</v>
          </cell>
          <cell r="H965">
            <v>999.8814697265625</v>
          </cell>
          <cell r="I965">
            <v>3778</v>
          </cell>
          <cell r="J965" t="str">
            <v>Electric baseboard</v>
          </cell>
          <cell r="K965" t="str">
            <v/>
          </cell>
          <cell r="L965">
            <v>5914.36083984375</v>
          </cell>
          <cell r="M965">
            <v>11538.7646484375</v>
          </cell>
          <cell r="N965">
            <v>12111.793490164921</v>
          </cell>
        </row>
        <row r="966">
          <cell r="A966">
            <v>22084</v>
          </cell>
          <cell r="B966">
            <v>2130.886</v>
          </cell>
          <cell r="C966" t="str">
            <v>MT</v>
          </cell>
          <cell r="D966" t="str">
            <v>Lewis And Clark</v>
          </cell>
          <cell r="E966">
            <v>2</v>
          </cell>
          <cell r="F966">
            <v>3</v>
          </cell>
          <cell r="G966">
            <v>2152</v>
          </cell>
          <cell r="H966">
            <v>419.60000228881836</v>
          </cell>
          <cell r="I966">
            <v>5145</v>
          </cell>
          <cell r="J966" t="str">
            <v>Gas boiler</v>
          </cell>
          <cell r="K966" t="str">
            <v/>
          </cell>
          <cell r="L966">
            <v>841.80657958984375</v>
          </cell>
          <cell r="M966">
            <v>7743.8466796875</v>
          </cell>
          <cell r="N966">
            <v>7775.9612142929445</v>
          </cell>
        </row>
        <row r="967">
          <cell r="A967">
            <v>22086</v>
          </cell>
          <cell r="B967">
            <v>3785.7640000000001</v>
          </cell>
          <cell r="C967" t="str">
            <v>ID</v>
          </cell>
          <cell r="D967" t="str">
            <v>Ada</v>
          </cell>
          <cell r="E967">
            <v>3</v>
          </cell>
          <cell r="F967">
            <v>1</v>
          </cell>
          <cell r="G967">
            <v>2190</v>
          </cell>
          <cell r="H967">
            <v>589.51998138427734</v>
          </cell>
          <cell r="I967">
            <v>4803</v>
          </cell>
          <cell r="J967" t="str">
            <v>Gas faf</v>
          </cell>
          <cell r="K967" t="str">
            <v/>
          </cell>
          <cell r="L967">
            <v>0</v>
          </cell>
          <cell r="M967">
            <v>11430.54296875</v>
          </cell>
          <cell r="N967">
            <v>11332.517805596641</v>
          </cell>
        </row>
        <row r="968">
          <cell r="A968">
            <v>22087</v>
          </cell>
          <cell r="B968">
            <v>1612.692</v>
          </cell>
          <cell r="C968" t="str">
            <v>OR</v>
          </cell>
          <cell r="D968" t="str">
            <v>Lincoln</v>
          </cell>
          <cell r="E968">
            <v>1</v>
          </cell>
          <cell r="F968">
            <v>1</v>
          </cell>
          <cell r="G968">
            <v>2020</v>
          </cell>
          <cell r="H968">
            <v>686.06515502929687</v>
          </cell>
          <cell r="I968">
            <v>5554</v>
          </cell>
          <cell r="J968" t="str">
            <v>Electric baseboard</v>
          </cell>
          <cell r="K968" t="str">
            <v xml:space="preserve">Wood htstove AND Electric pluginheater AND </v>
          </cell>
          <cell r="L968">
            <v>0</v>
          </cell>
          <cell r="M968">
            <v>0</v>
          </cell>
          <cell r="N968">
            <v>0</v>
          </cell>
        </row>
        <row r="969">
          <cell r="A969">
            <v>22095</v>
          </cell>
          <cell r="B969">
            <v>2130.886</v>
          </cell>
          <cell r="C969" t="str">
            <v>MT</v>
          </cell>
          <cell r="D969" t="str">
            <v>Cascade</v>
          </cell>
          <cell r="E969">
            <v>1</v>
          </cell>
          <cell r="F969">
            <v>3</v>
          </cell>
          <cell r="G969">
            <v>2031</v>
          </cell>
          <cell r="H969">
            <v>542.03656959533691</v>
          </cell>
          <cell r="I969">
            <v>5834</v>
          </cell>
          <cell r="J969" t="str">
            <v>Gas faf</v>
          </cell>
          <cell r="K969" t="str">
            <v/>
          </cell>
          <cell r="L969">
            <v>211.22904968261719</v>
          </cell>
          <cell r="M969">
            <v>5035.97509765625</v>
          </cell>
          <cell r="N969">
            <v>5431.5878841141021</v>
          </cell>
        </row>
        <row r="970">
          <cell r="A970">
            <v>22096</v>
          </cell>
          <cell r="B970">
            <v>3785.7640000000001</v>
          </cell>
          <cell r="C970" t="str">
            <v>ID</v>
          </cell>
          <cell r="D970" t="str">
            <v>Jefferson</v>
          </cell>
          <cell r="E970">
            <v>1</v>
          </cell>
          <cell r="F970">
            <v>3</v>
          </cell>
          <cell r="G970">
            <v>2328</v>
          </cell>
          <cell r="H970">
            <v>740.44552612304687</v>
          </cell>
          <cell r="I970">
            <v>6723</v>
          </cell>
          <cell r="J970" t="str">
            <v>Electric baseboard</v>
          </cell>
          <cell r="K970" t="str">
            <v xml:space="preserve">Electric baseboard AND Wood htstove AND Electric pluginheater AND </v>
          </cell>
          <cell r="L970">
            <v>17672.04296875</v>
          </cell>
          <cell r="M970">
            <v>34591.29296875</v>
          </cell>
          <cell r="N970">
            <v>35043.357241544611</v>
          </cell>
        </row>
        <row r="971">
          <cell r="A971">
            <v>22108</v>
          </cell>
          <cell r="B971">
            <v>1612.692</v>
          </cell>
          <cell r="C971" t="str">
            <v>OR</v>
          </cell>
          <cell r="D971" t="str">
            <v>Lane</v>
          </cell>
          <cell r="E971">
            <v>1</v>
          </cell>
          <cell r="F971">
            <v>1</v>
          </cell>
          <cell r="G971">
            <v>2531</v>
          </cell>
          <cell r="H971">
            <v>569.45870971679687</v>
          </cell>
          <cell r="I971">
            <v>6817</v>
          </cell>
          <cell r="J971" t="str">
            <v>Electric gshp</v>
          </cell>
          <cell r="K971" t="str">
            <v>Wood htstove</v>
          </cell>
          <cell r="L971">
            <v>4547.578125</v>
          </cell>
          <cell r="M971">
            <v>20014.556640625</v>
          </cell>
          <cell r="N971">
            <v>19983.279903934301</v>
          </cell>
        </row>
        <row r="972">
          <cell r="A972">
            <v>22109</v>
          </cell>
          <cell r="B972">
            <v>1904.288</v>
          </cell>
          <cell r="C972" t="str">
            <v>WA</v>
          </cell>
          <cell r="D972" t="str">
            <v>Benton</v>
          </cell>
          <cell r="E972">
            <v>3</v>
          </cell>
          <cell r="F972">
            <v>1</v>
          </cell>
          <cell r="G972">
            <v>3018</v>
          </cell>
          <cell r="H972">
            <v>524.77775573730469</v>
          </cell>
          <cell r="I972">
            <v>7043</v>
          </cell>
          <cell r="J972" t="str">
            <v>Electric heatpump</v>
          </cell>
          <cell r="K972" t="str">
            <v xml:space="preserve">Propane htstove AND Electric pluginheater AND </v>
          </cell>
          <cell r="L972">
            <v>5789.267578125</v>
          </cell>
          <cell r="M972">
            <v>24073.658203125</v>
          </cell>
          <cell r="N972">
            <v>27894.16353565186</v>
          </cell>
        </row>
        <row r="973">
          <cell r="A973">
            <v>22123</v>
          </cell>
          <cell r="B973">
            <v>1192.4649999999999</v>
          </cell>
          <cell r="C973" t="str">
            <v>ID</v>
          </cell>
          <cell r="D973" t="str">
            <v>Bonner</v>
          </cell>
          <cell r="E973">
            <v>1</v>
          </cell>
          <cell r="F973">
            <v>3</v>
          </cell>
          <cell r="G973">
            <v>480</v>
          </cell>
          <cell r="H973">
            <v>172.3200044631958</v>
          </cell>
          <cell r="I973">
            <v>1594</v>
          </cell>
          <cell r="J973" t="str">
            <v>Wood htstove</v>
          </cell>
          <cell r="K973" t="str">
            <v/>
          </cell>
          <cell r="L973">
            <v>1932.8399658203125</v>
          </cell>
          <cell r="M973">
            <v>12815.0341796875</v>
          </cell>
          <cell r="N973">
            <v>14023.171840853416</v>
          </cell>
        </row>
        <row r="974">
          <cell r="A974">
            <v>22124</v>
          </cell>
          <cell r="B974">
            <v>4360.1880000000001</v>
          </cell>
          <cell r="C974" t="str">
            <v>WA</v>
          </cell>
          <cell r="D974" t="str">
            <v>Pierce</v>
          </cell>
          <cell r="E974">
            <v>1</v>
          </cell>
          <cell r="F974">
            <v>1</v>
          </cell>
          <cell r="G974">
            <v>2628</v>
          </cell>
          <cell r="H974">
            <v>620.45024871826172</v>
          </cell>
          <cell r="I974">
            <v>6603</v>
          </cell>
          <cell r="J974" t="str">
            <v>Gas faf</v>
          </cell>
          <cell r="K974" t="str">
            <v xml:space="preserve">Gas htstove AND Wood htstove AND </v>
          </cell>
          <cell r="L974">
            <v>0</v>
          </cell>
          <cell r="M974">
            <v>0</v>
          </cell>
          <cell r="N974">
            <v>0</v>
          </cell>
        </row>
        <row r="975">
          <cell r="A975">
            <v>22125</v>
          </cell>
          <cell r="B975">
            <v>2079.9929999999999</v>
          </cell>
          <cell r="C975" t="str">
            <v>WA</v>
          </cell>
          <cell r="D975" t="str">
            <v>Lewis</v>
          </cell>
          <cell r="E975">
            <v>1</v>
          </cell>
          <cell r="F975">
            <v>1</v>
          </cell>
          <cell r="G975">
            <v>1400</v>
          </cell>
          <cell r="H975">
            <v>960.59858703613281</v>
          </cell>
          <cell r="I975">
            <v>4609</v>
          </cell>
          <cell r="J975" t="str">
            <v>Electric heatpump</v>
          </cell>
          <cell r="K975" t="str">
            <v>Electric baseboard</v>
          </cell>
          <cell r="L975">
            <v>23173.767578125</v>
          </cell>
          <cell r="M975">
            <v>32187.00390625</v>
          </cell>
          <cell r="N975">
            <v>33740.531437911683</v>
          </cell>
        </row>
        <row r="976">
          <cell r="A976">
            <v>22127</v>
          </cell>
          <cell r="B976">
            <v>3785.7640000000001</v>
          </cell>
          <cell r="C976" t="str">
            <v>ID</v>
          </cell>
          <cell r="D976" t="str">
            <v>Ada</v>
          </cell>
          <cell r="E976">
            <v>3</v>
          </cell>
          <cell r="F976">
            <v>1</v>
          </cell>
          <cell r="G976">
            <v>1757</v>
          </cell>
          <cell r="H976">
            <v>511.91326904296875</v>
          </cell>
          <cell r="I976">
            <v>3604</v>
          </cell>
          <cell r="J976" t="str">
            <v>Electric gshp</v>
          </cell>
          <cell r="K976" t="str">
            <v/>
          </cell>
          <cell r="L976">
            <v>0</v>
          </cell>
          <cell r="M976">
            <v>16802.798828125</v>
          </cell>
          <cell r="N976">
            <v>16681.607565257458</v>
          </cell>
        </row>
        <row r="977">
          <cell r="A977">
            <v>22129</v>
          </cell>
          <cell r="B977">
            <v>1925.059</v>
          </cell>
          <cell r="C977" t="str">
            <v>OR</v>
          </cell>
          <cell r="D977" t="str">
            <v>Wasco</v>
          </cell>
          <cell r="E977">
            <v>3</v>
          </cell>
          <cell r="F977">
            <v>1</v>
          </cell>
          <cell r="G977">
            <v>1540</v>
          </cell>
          <cell r="H977">
            <v>324.53001022338867</v>
          </cell>
          <cell r="I977">
            <v>2003</v>
          </cell>
          <cell r="J977" t="str">
            <v>Gas faf</v>
          </cell>
          <cell r="K977" t="str">
            <v/>
          </cell>
          <cell r="L977">
            <v>0</v>
          </cell>
          <cell r="M977">
            <v>6127.1875</v>
          </cell>
          <cell r="N977">
            <v>6463.4297900418915</v>
          </cell>
        </row>
        <row r="978">
          <cell r="A978">
            <v>22131</v>
          </cell>
          <cell r="B978">
            <v>8264.9449999999997</v>
          </cell>
          <cell r="C978" t="str">
            <v>OR</v>
          </cell>
          <cell r="D978" t="str">
            <v>Jackson</v>
          </cell>
          <cell r="E978">
            <v>3</v>
          </cell>
          <cell r="F978">
            <v>1</v>
          </cell>
          <cell r="G978">
            <v>1004</v>
          </cell>
          <cell r="H978">
            <v>190.61718368530273</v>
          </cell>
          <cell r="I978">
            <v>3338</v>
          </cell>
          <cell r="J978" t="str">
            <v>Electric heatpump</v>
          </cell>
          <cell r="K978" t="str">
            <v>Electric pluginheater</v>
          </cell>
          <cell r="L978">
            <v>2347.975830078125</v>
          </cell>
          <cell r="M978">
            <v>8364.76171875</v>
          </cell>
          <cell r="N978">
            <v>8531.3999244523511</v>
          </cell>
        </row>
        <row r="979">
          <cell r="A979">
            <v>22138</v>
          </cell>
          <cell r="B979">
            <v>3785.7640000000001</v>
          </cell>
          <cell r="C979" t="str">
            <v>ID</v>
          </cell>
          <cell r="D979" t="str">
            <v>Ada</v>
          </cell>
          <cell r="E979">
            <v>3</v>
          </cell>
          <cell r="F979">
            <v>1</v>
          </cell>
          <cell r="G979">
            <v>2544</v>
          </cell>
          <cell r="H979">
            <v>704.33325576782227</v>
          </cell>
          <cell r="I979">
            <v>6148</v>
          </cell>
          <cell r="J979" t="str">
            <v>Electric faf</v>
          </cell>
          <cell r="K979" t="str">
            <v xml:space="preserve">Pellets htstove AND Electric pluginheater AND </v>
          </cell>
          <cell r="L979">
            <v>19637.806640625</v>
          </cell>
          <cell r="M979">
            <v>35196.66015625</v>
          </cell>
          <cell r="N979">
            <v>37064.401801801156</v>
          </cell>
        </row>
        <row r="980">
          <cell r="A980">
            <v>22144</v>
          </cell>
          <cell r="B980">
            <v>3785.7640000000001</v>
          </cell>
          <cell r="C980" t="str">
            <v>ID</v>
          </cell>
          <cell r="D980" t="str">
            <v>Ada</v>
          </cell>
          <cell r="E980">
            <v>3</v>
          </cell>
          <cell r="F980">
            <v>1</v>
          </cell>
          <cell r="G980">
            <v>1232</v>
          </cell>
          <cell r="H980">
            <v>393.87324523925781</v>
          </cell>
          <cell r="I980">
            <v>4206</v>
          </cell>
          <cell r="J980" t="str">
            <v>Gas faf</v>
          </cell>
          <cell r="K980" t="str">
            <v/>
          </cell>
          <cell r="L980">
            <v>1653.2005615234375</v>
          </cell>
          <cell r="M980">
            <v>9072.3134765625</v>
          </cell>
          <cell r="N980">
            <v>9604.6578032736234</v>
          </cell>
        </row>
        <row r="981">
          <cell r="A981">
            <v>22153</v>
          </cell>
          <cell r="B981">
            <v>1192.4649999999999</v>
          </cell>
          <cell r="C981" t="str">
            <v>ID</v>
          </cell>
          <cell r="D981" t="str">
            <v>Kootenai</v>
          </cell>
          <cell r="E981">
            <v>2</v>
          </cell>
          <cell r="F981">
            <v>2</v>
          </cell>
          <cell r="G981">
            <v>3072</v>
          </cell>
          <cell r="H981">
            <v>472.60000991821289</v>
          </cell>
          <cell r="I981">
            <v>6139</v>
          </cell>
          <cell r="J981" t="str">
            <v>Electric heatpump</v>
          </cell>
          <cell r="K981" t="str">
            <v>Propane fireplace</v>
          </cell>
          <cell r="L981">
            <v>3609.607666015625</v>
          </cell>
          <cell r="M981">
            <v>18065.693359375</v>
          </cell>
          <cell r="N981">
            <v>19829.402116076799</v>
          </cell>
        </row>
        <row r="982">
          <cell r="A982">
            <v>22159</v>
          </cell>
          <cell r="B982">
            <v>1192.4649999999999</v>
          </cell>
          <cell r="C982" t="str">
            <v>ID</v>
          </cell>
          <cell r="D982" t="str">
            <v>Idaho</v>
          </cell>
          <cell r="E982">
            <v>1</v>
          </cell>
          <cell r="F982">
            <v>2</v>
          </cell>
          <cell r="G982">
            <v>1786</v>
          </cell>
          <cell r="H982">
            <v>524.55001068115234</v>
          </cell>
          <cell r="I982">
            <v>5275</v>
          </cell>
          <cell r="J982" t="str">
            <v>Pellets htstove</v>
          </cell>
          <cell r="K982" t="str">
            <v>Electric pluginheater</v>
          </cell>
          <cell r="L982">
            <v>1201.98388671875</v>
          </cell>
          <cell r="M982">
            <v>7475.49658203125</v>
          </cell>
          <cell r="N982">
            <v>8377.7912979351022</v>
          </cell>
        </row>
        <row r="983">
          <cell r="A983">
            <v>22172</v>
          </cell>
          <cell r="B983">
            <v>1904.288</v>
          </cell>
          <cell r="C983" t="str">
            <v>WA</v>
          </cell>
          <cell r="D983" t="str">
            <v>Benton</v>
          </cell>
          <cell r="E983">
            <v>3</v>
          </cell>
          <cell r="F983">
            <v>1</v>
          </cell>
          <cell r="G983">
            <v>1498</v>
          </cell>
          <cell r="H983">
            <v>409.73036193847656</v>
          </cell>
          <cell r="I983">
            <v>4781</v>
          </cell>
          <cell r="J983" t="str">
            <v>Wood htstove</v>
          </cell>
          <cell r="K983" t="str">
            <v>Electric baseboard</v>
          </cell>
          <cell r="L983">
            <v>3301.53955078125</v>
          </cell>
          <cell r="M983">
            <v>14668.505859375</v>
          </cell>
          <cell r="N983">
            <v>15659.293886232474</v>
          </cell>
        </row>
        <row r="984">
          <cell r="A984">
            <v>22175</v>
          </cell>
          <cell r="B984">
            <v>2079.9929999999999</v>
          </cell>
          <cell r="C984" t="str">
            <v>WA</v>
          </cell>
          <cell r="D984" t="str">
            <v>Wahkiakum</v>
          </cell>
          <cell r="E984">
            <v>1</v>
          </cell>
          <cell r="F984">
            <v>1</v>
          </cell>
          <cell r="G984">
            <v>1945</v>
          </cell>
          <cell r="H984">
            <v>497.45221710205078</v>
          </cell>
          <cell r="I984">
            <v>5251</v>
          </cell>
          <cell r="J984" t="str">
            <v>Electric faf</v>
          </cell>
          <cell r="K984" t="str">
            <v/>
          </cell>
          <cell r="L984">
            <v>14342.9560546875</v>
          </cell>
          <cell r="M984">
            <v>27186.880859375</v>
          </cell>
          <cell r="N984">
            <v>28071.894949411348</v>
          </cell>
        </row>
        <row r="985">
          <cell r="A985">
            <v>22176</v>
          </cell>
          <cell r="B985">
            <v>2130.886</v>
          </cell>
          <cell r="C985" t="str">
            <v>MT</v>
          </cell>
          <cell r="D985" t="str">
            <v>Gallatin</v>
          </cell>
          <cell r="E985">
            <v>1</v>
          </cell>
          <cell r="F985">
            <v>3</v>
          </cell>
          <cell r="G985">
            <v>3108</v>
          </cell>
          <cell r="H985">
            <v>753.20861434936523</v>
          </cell>
          <cell r="I985">
            <v>8580</v>
          </cell>
          <cell r="J985" t="str">
            <v>Gas boiler</v>
          </cell>
          <cell r="K985" t="str">
            <v/>
          </cell>
          <cell r="L985">
            <v>1161.8021240234375</v>
          </cell>
          <cell r="M985">
            <v>13249.171875</v>
          </cell>
          <cell r="N985">
            <v>13823.628076336288</v>
          </cell>
        </row>
        <row r="986">
          <cell r="A986">
            <v>22177</v>
          </cell>
          <cell r="B986">
            <v>1612.692</v>
          </cell>
          <cell r="C986" t="str">
            <v>OR</v>
          </cell>
          <cell r="D986" t="str">
            <v>Polk</v>
          </cell>
          <cell r="E986">
            <v>1</v>
          </cell>
          <cell r="F986">
            <v>1</v>
          </cell>
          <cell r="G986">
            <v>4779</v>
          </cell>
          <cell r="H986">
            <v>836.23959350585937</v>
          </cell>
          <cell r="I986">
            <v>9550</v>
          </cell>
          <cell r="J986" t="str">
            <v>Electric gshp</v>
          </cell>
          <cell r="K986" t="str">
            <v xml:space="preserve">Electric baseboard AND Electric pluginheater AND Electric pluginheater AND </v>
          </cell>
          <cell r="L986">
            <v>8305.7177734375</v>
          </cell>
          <cell r="M986">
            <v>17132.423828125</v>
          </cell>
          <cell r="N986">
            <v>17372.566639815806</v>
          </cell>
        </row>
        <row r="987">
          <cell r="A987">
            <v>22179</v>
          </cell>
          <cell r="B987">
            <v>3785.7640000000001</v>
          </cell>
          <cell r="C987" t="str">
            <v>ID</v>
          </cell>
          <cell r="D987" t="str">
            <v>Canyon</v>
          </cell>
          <cell r="E987">
            <v>3</v>
          </cell>
          <cell r="F987">
            <v>1</v>
          </cell>
          <cell r="G987">
            <v>900</v>
          </cell>
          <cell r="H987">
            <v>312.33205413818359</v>
          </cell>
          <cell r="I987">
            <v>2976</v>
          </cell>
          <cell r="J987" t="str">
            <v>Gas htstove</v>
          </cell>
          <cell r="K987" t="str">
            <v>Electric baseboard</v>
          </cell>
          <cell r="L987">
            <v>1363.5723876953125</v>
          </cell>
          <cell r="M987">
            <v>10462.12890625</v>
          </cell>
          <cell r="N987">
            <v>10557.535407893756</v>
          </cell>
        </row>
        <row r="988">
          <cell r="A988">
            <v>22180</v>
          </cell>
          <cell r="B988">
            <v>2079.9929999999999</v>
          </cell>
          <cell r="C988" t="str">
            <v>WA</v>
          </cell>
          <cell r="D988" t="str">
            <v>Clark</v>
          </cell>
          <cell r="E988">
            <v>1</v>
          </cell>
          <cell r="F988">
            <v>1</v>
          </cell>
          <cell r="G988">
            <v>1536</v>
          </cell>
          <cell r="H988">
            <v>505.78697967529297</v>
          </cell>
          <cell r="I988">
            <v>4644</v>
          </cell>
          <cell r="J988" t="str">
            <v>Electric dhp</v>
          </cell>
          <cell r="K988" t="str">
            <v xml:space="preserve">Electric baseboard AND Wood htstove AND Electric pluginheater AND </v>
          </cell>
          <cell r="L988">
            <v>9639.455078125</v>
          </cell>
          <cell r="M988">
            <v>13975.7841796875</v>
          </cell>
          <cell r="N988">
            <v>13975.093040285787</v>
          </cell>
        </row>
        <row r="989">
          <cell r="A989">
            <v>22181</v>
          </cell>
          <cell r="B989">
            <v>1192.4649999999999</v>
          </cell>
          <cell r="C989" t="str">
            <v>ID</v>
          </cell>
          <cell r="D989" t="str">
            <v>Washington</v>
          </cell>
          <cell r="E989">
            <v>2</v>
          </cell>
          <cell r="F989">
            <v>2</v>
          </cell>
          <cell r="G989">
            <v>2814</v>
          </cell>
          <cell r="H989">
            <v>0</v>
          </cell>
          <cell r="I989">
            <v>6208</v>
          </cell>
          <cell r="J989" t="str">
            <v>Gas faf</v>
          </cell>
          <cell r="K989" t="str">
            <v>Wood htstove</v>
          </cell>
          <cell r="L989">
            <v>2917.522705078125</v>
          </cell>
          <cell r="M989">
            <v>12743.7275390625</v>
          </cell>
          <cell r="N989">
            <v>14378.728601238232</v>
          </cell>
        </row>
        <row r="990">
          <cell r="A990">
            <v>22186</v>
          </cell>
          <cell r="B990">
            <v>3785.7640000000001</v>
          </cell>
          <cell r="C990" t="str">
            <v>ID</v>
          </cell>
          <cell r="D990" t="str">
            <v>Ada</v>
          </cell>
          <cell r="E990">
            <v>3</v>
          </cell>
          <cell r="F990">
            <v>1</v>
          </cell>
          <cell r="G990">
            <v>1400</v>
          </cell>
          <cell r="H990">
            <v>275.95634841918945</v>
          </cell>
          <cell r="I990">
            <v>4355</v>
          </cell>
          <cell r="J990" t="str">
            <v>Gas faf</v>
          </cell>
          <cell r="K990" t="str">
            <v/>
          </cell>
          <cell r="L990">
            <v>0</v>
          </cell>
          <cell r="M990">
            <v>9854.26171875</v>
          </cell>
          <cell r="N990">
            <v>9958.3843821353057</v>
          </cell>
        </row>
        <row r="991">
          <cell r="A991">
            <v>22187</v>
          </cell>
          <cell r="B991">
            <v>1612.692</v>
          </cell>
          <cell r="C991" t="str">
            <v>OR</v>
          </cell>
          <cell r="D991" t="str">
            <v>Lane</v>
          </cell>
          <cell r="E991">
            <v>1</v>
          </cell>
          <cell r="F991">
            <v>1</v>
          </cell>
          <cell r="G991">
            <v>1574</v>
          </cell>
          <cell r="H991">
            <v>0</v>
          </cell>
          <cell r="I991">
            <v>4702</v>
          </cell>
          <cell r="J991" t="str">
            <v>Electric heatpump</v>
          </cell>
          <cell r="K991" t="str">
            <v xml:space="preserve">Electric baseboard AND Electric pluginheater AND </v>
          </cell>
          <cell r="L991">
            <v>4817.7021484375</v>
          </cell>
          <cell r="M991">
            <v>31193.47265625</v>
          </cell>
          <cell r="N991">
            <v>31150.640950293109</v>
          </cell>
        </row>
        <row r="992">
          <cell r="A992">
            <v>22191</v>
          </cell>
          <cell r="B992">
            <v>8559.1039999999994</v>
          </cell>
          <cell r="C992" t="str">
            <v>OR</v>
          </cell>
          <cell r="D992" t="str">
            <v>Deschutes</v>
          </cell>
          <cell r="E992">
            <v>1</v>
          </cell>
          <cell r="F992">
            <v>2</v>
          </cell>
          <cell r="G992">
            <v>884</v>
          </cell>
          <cell r="H992">
            <v>124.5819149017334</v>
          </cell>
          <cell r="I992">
            <v>1946</v>
          </cell>
          <cell r="J992" t="str">
            <v>Electric baseboard</v>
          </cell>
          <cell r="K992" t="str">
            <v>Electric pluginheater</v>
          </cell>
          <cell r="L992">
            <v>2627.954345703125</v>
          </cell>
          <cell r="M992">
            <v>8180.38037109375</v>
          </cell>
          <cell r="N992">
            <v>9233.4919124261814</v>
          </cell>
        </row>
        <row r="993">
          <cell r="A993">
            <v>22198</v>
          </cell>
          <cell r="B993">
            <v>3785.7640000000001</v>
          </cell>
          <cell r="C993" t="str">
            <v>ID</v>
          </cell>
          <cell r="D993" t="str">
            <v>Ada</v>
          </cell>
          <cell r="E993">
            <v>3</v>
          </cell>
          <cell r="F993">
            <v>1</v>
          </cell>
          <cell r="G993">
            <v>4193</v>
          </cell>
          <cell r="H993">
            <v>847.55636596679687</v>
          </cell>
          <cell r="I993">
            <v>8108</v>
          </cell>
          <cell r="J993" t="str">
            <v>Gas faf</v>
          </cell>
          <cell r="K993" t="str">
            <v/>
          </cell>
          <cell r="L993">
            <v>0</v>
          </cell>
          <cell r="M993">
            <v>32463.38671875</v>
          </cell>
          <cell r="N993">
            <v>32285.919700152153</v>
          </cell>
        </row>
        <row r="994">
          <cell r="A994">
            <v>22200</v>
          </cell>
          <cell r="B994">
            <v>1192.4649999999999</v>
          </cell>
          <cell r="C994" t="str">
            <v>ID</v>
          </cell>
          <cell r="D994" t="str">
            <v>Kootenai</v>
          </cell>
          <cell r="E994">
            <v>2</v>
          </cell>
          <cell r="F994">
            <v>2</v>
          </cell>
          <cell r="G994">
            <v>1568</v>
          </cell>
          <cell r="H994">
            <v>424.88346862792969</v>
          </cell>
          <cell r="I994">
            <v>4594</v>
          </cell>
          <cell r="J994" t="str">
            <v>Electric baseboard</v>
          </cell>
          <cell r="K994" t="str">
            <v/>
          </cell>
          <cell r="L994">
            <v>13393.15625</v>
          </cell>
          <cell r="M994">
            <v>15405.3740234375</v>
          </cell>
          <cell r="N994">
            <v>15710.38350853359</v>
          </cell>
        </row>
        <row r="995">
          <cell r="A995">
            <v>22203</v>
          </cell>
          <cell r="B995">
            <v>1925.059</v>
          </cell>
          <cell r="C995" t="str">
            <v>OR</v>
          </cell>
          <cell r="D995" t="str">
            <v>Deschutes</v>
          </cell>
          <cell r="E995">
            <v>1</v>
          </cell>
          <cell r="F995">
            <v>2</v>
          </cell>
          <cell r="G995">
            <v>1690</v>
          </cell>
          <cell r="H995">
            <v>319.76484107971191</v>
          </cell>
          <cell r="I995">
            <v>4637</v>
          </cell>
          <cell r="J995" t="str">
            <v>Gas faf</v>
          </cell>
          <cell r="K995" t="str">
            <v>Gas htstove</v>
          </cell>
          <cell r="L995">
            <v>0</v>
          </cell>
          <cell r="M995">
            <v>0</v>
          </cell>
          <cell r="N995">
            <v>0</v>
          </cell>
        </row>
        <row r="996">
          <cell r="A996">
            <v>22205</v>
          </cell>
          <cell r="B996">
            <v>1904.288</v>
          </cell>
          <cell r="C996" t="str">
            <v>WA</v>
          </cell>
          <cell r="D996" t="str">
            <v>Okanogan</v>
          </cell>
          <cell r="E996">
            <v>2</v>
          </cell>
          <cell r="F996">
            <v>2</v>
          </cell>
          <cell r="G996">
            <v>2336</v>
          </cell>
          <cell r="H996">
            <v>0</v>
          </cell>
          <cell r="I996">
            <v>4996</v>
          </cell>
          <cell r="J996" t="str">
            <v xml:space="preserve">Electric faf AND Pellets htstove AND Pellets htstove AND </v>
          </cell>
          <cell r="K996" t="str">
            <v/>
          </cell>
          <cell r="L996">
            <v>8601.3525390625</v>
          </cell>
          <cell r="M996">
            <v>15225.775390625</v>
          </cell>
          <cell r="N996">
            <v>12891.051286035648</v>
          </cell>
        </row>
        <row r="997">
          <cell r="A997">
            <v>22212</v>
          </cell>
          <cell r="B997">
            <v>1612.692</v>
          </cell>
          <cell r="C997" t="str">
            <v>OR</v>
          </cell>
          <cell r="D997" t="str">
            <v>Lane</v>
          </cell>
          <cell r="E997">
            <v>1</v>
          </cell>
          <cell r="F997">
            <v>1</v>
          </cell>
          <cell r="G997">
            <v>1632</v>
          </cell>
          <cell r="H997">
            <v>505.33878326416016</v>
          </cell>
          <cell r="I997">
            <v>4581</v>
          </cell>
          <cell r="J997" t="str">
            <v>Pellets htstove</v>
          </cell>
          <cell r="K997" t="str">
            <v>Electric pluginheater</v>
          </cell>
          <cell r="L997">
            <v>2308.760009765625</v>
          </cell>
          <cell r="M997">
            <v>15011.640625</v>
          </cell>
          <cell r="N997">
            <v>15024.121124825846</v>
          </cell>
        </row>
        <row r="998">
          <cell r="A998">
            <v>22214</v>
          </cell>
          <cell r="B998">
            <v>2130.886</v>
          </cell>
          <cell r="C998" t="str">
            <v>MT</v>
          </cell>
          <cell r="D998" t="str">
            <v>Gallatin</v>
          </cell>
          <cell r="E998">
            <v>1</v>
          </cell>
          <cell r="F998">
            <v>3</v>
          </cell>
          <cell r="G998">
            <v>1596</v>
          </cell>
          <cell r="H998">
            <v>367.8450984954834</v>
          </cell>
          <cell r="I998">
            <v>4448</v>
          </cell>
          <cell r="J998" t="str">
            <v>Wood htstove</v>
          </cell>
          <cell r="K998" t="str">
            <v xml:space="preserve">Electric baseboard AND Wood htstove AND Electric pluginheater AND </v>
          </cell>
          <cell r="L998">
            <v>7830.3388671875</v>
          </cell>
          <cell r="M998">
            <v>15541.2099609375</v>
          </cell>
          <cell r="N998">
            <v>15447.951393412508</v>
          </cell>
        </row>
        <row r="999">
          <cell r="A999">
            <v>22215</v>
          </cell>
          <cell r="B999">
            <v>3785.7640000000001</v>
          </cell>
          <cell r="C999" t="str">
            <v>ID</v>
          </cell>
          <cell r="D999" t="str">
            <v>Gooding</v>
          </cell>
          <cell r="E999">
            <v>3</v>
          </cell>
          <cell r="F999">
            <v>2</v>
          </cell>
          <cell r="G999">
            <v>1610</v>
          </cell>
          <cell r="H999">
            <v>335.27243041992187</v>
          </cell>
          <cell r="I999">
            <v>5441</v>
          </cell>
          <cell r="J999" t="str">
            <v>Gas faf</v>
          </cell>
          <cell r="K999" t="str">
            <v>Gas htstove</v>
          </cell>
          <cell r="L999">
            <v>1037.0648193359375</v>
          </cell>
          <cell r="M999">
            <v>8721.29296875</v>
          </cell>
          <cell r="N999">
            <v>10261.449099575169</v>
          </cell>
        </row>
        <row r="1000">
          <cell r="A1000">
            <v>22222</v>
          </cell>
          <cell r="B1000">
            <v>1904.288</v>
          </cell>
          <cell r="C1000" t="str">
            <v>WA</v>
          </cell>
          <cell r="D1000" t="str">
            <v>Spokane</v>
          </cell>
          <cell r="E1000">
            <v>2</v>
          </cell>
          <cell r="F1000">
            <v>2</v>
          </cell>
          <cell r="G1000">
            <v>728</v>
          </cell>
          <cell r="H1000">
            <v>205.03158569335938</v>
          </cell>
          <cell r="I1000">
            <v>2458</v>
          </cell>
          <cell r="J1000" t="str">
            <v>Gas htstove</v>
          </cell>
          <cell r="K1000" t="str">
            <v/>
          </cell>
          <cell r="L1000">
            <v>434.99530029296875</v>
          </cell>
          <cell r="M1000">
            <v>4975.57763671875</v>
          </cell>
          <cell r="N1000">
            <v>5169.5319087791904</v>
          </cell>
        </row>
        <row r="1001">
          <cell r="A1001">
            <v>22225</v>
          </cell>
          <cell r="B1001">
            <v>1925.059</v>
          </cell>
          <cell r="C1001" t="str">
            <v>OR</v>
          </cell>
          <cell r="D1001" t="str">
            <v>Deschutes</v>
          </cell>
          <cell r="E1001">
            <v>1</v>
          </cell>
          <cell r="F1001">
            <v>2</v>
          </cell>
          <cell r="G1001">
            <v>1100</v>
          </cell>
          <cell r="H1001">
            <v>403.76425552368164</v>
          </cell>
          <cell r="I1001">
            <v>3433</v>
          </cell>
          <cell r="J1001" t="str">
            <v>Electric heatpump</v>
          </cell>
          <cell r="K1001" t="str">
            <v xml:space="preserve">Wood htstove AND Electric pluginheater AND </v>
          </cell>
          <cell r="L1001">
            <v>0</v>
          </cell>
          <cell r="M1001">
            <v>0</v>
          </cell>
          <cell r="N1001">
            <v>0</v>
          </cell>
        </row>
        <row r="1002">
          <cell r="A1002">
            <v>22226</v>
          </cell>
          <cell r="B1002">
            <v>3785.7640000000001</v>
          </cell>
          <cell r="C1002" t="str">
            <v>ID</v>
          </cell>
          <cell r="D1002" t="str">
            <v>Ada</v>
          </cell>
          <cell r="E1002">
            <v>3</v>
          </cell>
          <cell r="F1002">
            <v>1</v>
          </cell>
          <cell r="G1002">
            <v>1800</v>
          </cell>
          <cell r="H1002">
            <v>754.97815704345703</v>
          </cell>
          <cell r="I1002">
            <v>5634</v>
          </cell>
          <cell r="J1002" t="str">
            <v>Gas faf</v>
          </cell>
          <cell r="K1002" t="str">
            <v>Wood htstove</v>
          </cell>
          <cell r="L1002">
            <v>328.94155883789062</v>
          </cell>
          <cell r="M1002">
            <v>5736.81494140625</v>
          </cell>
          <cell r="N1002">
            <v>6190.9176380922445</v>
          </cell>
        </row>
        <row r="1003">
          <cell r="A1003">
            <v>22228</v>
          </cell>
          <cell r="B1003">
            <v>1612.692</v>
          </cell>
          <cell r="C1003" t="str">
            <v>OR</v>
          </cell>
          <cell r="D1003" t="str">
            <v>Douglas</v>
          </cell>
          <cell r="E1003">
            <v>2</v>
          </cell>
          <cell r="F1003">
            <v>1</v>
          </cell>
          <cell r="G1003">
            <v>2192</v>
          </cell>
          <cell r="H1003">
            <v>677.45428466796875</v>
          </cell>
          <cell r="I1003">
            <v>6636</v>
          </cell>
          <cell r="J1003" t="str">
            <v>Wood htstove</v>
          </cell>
          <cell r="K1003" t="str">
            <v>Electric heatpump</v>
          </cell>
          <cell r="L1003">
            <v>921.895263671875</v>
          </cell>
          <cell r="M1003">
            <v>15841.6533203125</v>
          </cell>
          <cell r="N1003">
            <v>15556.08684367043</v>
          </cell>
        </row>
        <row r="1004">
          <cell r="A1004">
            <v>22232</v>
          </cell>
          <cell r="B1004">
            <v>1904.288</v>
          </cell>
          <cell r="C1004" t="str">
            <v>WA</v>
          </cell>
          <cell r="D1004" t="str">
            <v>Franklin</v>
          </cell>
          <cell r="E1004">
            <v>3</v>
          </cell>
          <cell r="F1004">
            <v>1</v>
          </cell>
          <cell r="G1004">
            <v>2600</v>
          </cell>
          <cell r="H1004">
            <v>692.95999526977539</v>
          </cell>
          <cell r="I1004">
            <v>5204</v>
          </cell>
          <cell r="J1004" t="str">
            <v>Electric heatpump</v>
          </cell>
          <cell r="K1004" t="str">
            <v/>
          </cell>
          <cell r="L1004">
            <v>7427.02001953125</v>
          </cell>
          <cell r="M1004">
            <v>17102.146484375</v>
          </cell>
          <cell r="N1004">
            <v>19547.183323043671</v>
          </cell>
        </row>
        <row r="1005">
          <cell r="A1005">
            <v>22233</v>
          </cell>
          <cell r="B1005">
            <v>1925.059</v>
          </cell>
          <cell r="C1005" t="str">
            <v>OR</v>
          </cell>
          <cell r="D1005" t="str">
            <v>Deschutes</v>
          </cell>
          <cell r="E1005">
            <v>1</v>
          </cell>
          <cell r="F1005">
            <v>2</v>
          </cell>
          <cell r="G1005">
            <v>1728</v>
          </cell>
          <cell r="H1005">
            <v>392.17450714111328</v>
          </cell>
          <cell r="I1005">
            <v>5006</v>
          </cell>
          <cell r="J1005" t="str">
            <v>Wood htstove</v>
          </cell>
          <cell r="K1005" t="str">
            <v xml:space="preserve">Electric baseboard AND Oil faf AND </v>
          </cell>
          <cell r="L1005">
            <v>0</v>
          </cell>
          <cell r="M1005">
            <v>0</v>
          </cell>
          <cell r="N1005">
            <v>0</v>
          </cell>
        </row>
        <row r="1006">
          <cell r="A1006">
            <v>22240</v>
          </cell>
          <cell r="B1006">
            <v>3785.7640000000001</v>
          </cell>
          <cell r="C1006" t="str">
            <v>ID</v>
          </cell>
          <cell r="D1006" t="str">
            <v>Benewah</v>
          </cell>
          <cell r="E1006">
            <v>2</v>
          </cell>
          <cell r="F1006">
            <v>2</v>
          </cell>
          <cell r="G1006">
            <v>3516</v>
          </cell>
          <cell r="H1006">
            <v>795.77001190185547</v>
          </cell>
          <cell r="I1006">
            <v>6580</v>
          </cell>
          <cell r="J1006" t="str">
            <v>Wood htstove</v>
          </cell>
          <cell r="K1006" t="str">
            <v xml:space="preserve">Electric baseboard AND Electric pluginheater AND </v>
          </cell>
          <cell r="L1006">
            <v>7140.5234375</v>
          </cell>
          <cell r="M1006">
            <v>22970.02734375</v>
          </cell>
          <cell r="N1006">
            <v>23393.846055925791</v>
          </cell>
        </row>
        <row r="1007">
          <cell r="A1007">
            <v>22245</v>
          </cell>
          <cell r="B1007">
            <v>12271.31</v>
          </cell>
          <cell r="C1007" t="str">
            <v>WA</v>
          </cell>
          <cell r="D1007" t="str">
            <v>Spokane</v>
          </cell>
          <cell r="E1007">
            <v>2</v>
          </cell>
          <cell r="F1007">
            <v>2</v>
          </cell>
          <cell r="G1007">
            <v>886</v>
          </cell>
          <cell r="H1007">
            <v>182.76000785827637</v>
          </cell>
          <cell r="I1007">
            <v>2600</v>
          </cell>
          <cell r="J1007" t="str">
            <v>Electric baseboard</v>
          </cell>
          <cell r="K1007" t="str">
            <v/>
          </cell>
          <cell r="L1007">
            <v>4711.416015625</v>
          </cell>
          <cell r="M1007">
            <v>8948.55859375</v>
          </cell>
          <cell r="N1007">
            <v>10459.00241950935</v>
          </cell>
        </row>
        <row r="1008">
          <cell r="A1008">
            <v>22246</v>
          </cell>
          <cell r="B1008">
            <v>1925.059</v>
          </cell>
          <cell r="C1008" t="str">
            <v>OR</v>
          </cell>
          <cell r="D1008" t="str">
            <v>Deschutes</v>
          </cell>
          <cell r="E1008">
            <v>1</v>
          </cell>
          <cell r="F1008">
            <v>2</v>
          </cell>
          <cell r="G1008">
            <v>1674</v>
          </cell>
          <cell r="H1008">
            <v>484.85794830322266</v>
          </cell>
          <cell r="I1008">
            <v>5682</v>
          </cell>
          <cell r="J1008" t="str">
            <v xml:space="preserve">Electric faf AND Wood htstove AND </v>
          </cell>
          <cell r="K1008" t="str">
            <v/>
          </cell>
          <cell r="L1008">
            <v>0</v>
          </cell>
          <cell r="M1008">
            <v>0</v>
          </cell>
          <cell r="N1008">
            <v>0</v>
          </cell>
        </row>
        <row r="1009">
          <cell r="A1009">
            <v>22250</v>
          </cell>
          <cell r="B1009">
            <v>1904.288</v>
          </cell>
          <cell r="C1009" t="str">
            <v>WA</v>
          </cell>
          <cell r="D1009" t="str">
            <v>Klickitat</v>
          </cell>
          <cell r="E1009">
            <v>1</v>
          </cell>
          <cell r="F1009">
            <v>1</v>
          </cell>
          <cell r="G1009">
            <v>1064</v>
          </cell>
          <cell r="H1009">
            <v>447.39908981323242</v>
          </cell>
          <cell r="I1009">
            <v>3445</v>
          </cell>
          <cell r="J1009" t="str">
            <v>Wood htstove</v>
          </cell>
          <cell r="K1009" t="str">
            <v>Wood htstove</v>
          </cell>
          <cell r="L1009">
            <v>2532.279296875</v>
          </cell>
          <cell r="M1009">
            <v>10945.16796875</v>
          </cell>
          <cell r="N1009">
            <v>11657.007677057705</v>
          </cell>
        </row>
        <row r="1010">
          <cell r="A1010">
            <v>22273</v>
          </cell>
          <cell r="B1010">
            <v>1904.288</v>
          </cell>
          <cell r="C1010" t="str">
            <v>WA</v>
          </cell>
          <cell r="D1010" t="str">
            <v>Grant</v>
          </cell>
          <cell r="E1010">
            <v>2</v>
          </cell>
          <cell r="F1010">
            <v>2</v>
          </cell>
          <cell r="G1010">
            <v>1039</v>
          </cell>
          <cell r="H1010">
            <v>327.90999603271484</v>
          </cell>
          <cell r="I1010">
            <v>3300</v>
          </cell>
          <cell r="J1010" t="str">
            <v>Electric faf</v>
          </cell>
          <cell r="K1010" t="str">
            <v/>
          </cell>
          <cell r="L1010">
            <v>5771.23095703125</v>
          </cell>
          <cell r="M1010">
            <v>24355.388671875</v>
          </cell>
          <cell r="N1010">
            <v>26986.666342413766</v>
          </cell>
        </row>
        <row r="1011">
          <cell r="A1011">
            <v>22280</v>
          </cell>
          <cell r="B1011">
            <v>12271.31</v>
          </cell>
          <cell r="C1011" t="str">
            <v>WA</v>
          </cell>
          <cell r="D1011" t="str">
            <v>Chelan</v>
          </cell>
          <cell r="E1011">
            <v>3</v>
          </cell>
          <cell r="F1011">
            <v>1</v>
          </cell>
          <cell r="G1011">
            <v>2717</v>
          </cell>
          <cell r="H1011">
            <v>750.89259719848633</v>
          </cell>
          <cell r="I1011">
            <v>6462</v>
          </cell>
          <cell r="J1011" t="str">
            <v>Wood htstove</v>
          </cell>
          <cell r="K1011" t="str">
            <v xml:space="preserve">Electric boiler AND Electric pluginheater AND </v>
          </cell>
          <cell r="L1011">
            <v>10327.3232421875</v>
          </cell>
          <cell r="M1011">
            <v>23574.90625</v>
          </cell>
          <cell r="N1011">
            <v>24494.104912839382</v>
          </cell>
        </row>
        <row r="1012">
          <cell r="A1012">
            <v>22284</v>
          </cell>
          <cell r="B1012">
            <v>1144.6790000000001</v>
          </cell>
          <cell r="C1012" t="str">
            <v>MT</v>
          </cell>
          <cell r="D1012" t="str">
            <v>Jefferson</v>
          </cell>
          <cell r="E1012">
            <v>1</v>
          </cell>
          <cell r="F1012">
            <v>3</v>
          </cell>
          <cell r="G1012">
            <v>2112</v>
          </cell>
          <cell r="H1012">
            <v>510.47999954223633</v>
          </cell>
          <cell r="I1012">
            <v>7179</v>
          </cell>
          <cell r="J1012" t="str">
            <v>Gas boiler</v>
          </cell>
          <cell r="K1012" t="str">
            <v xml:space="preserve">Electric baseboard AND Electric pluginheater AND </v>
          </cell>
          <cell r="L1012">
            <v>5655.20751953125</v>
          </cell>
          <cell r="M1012">
            <v>15309.9833984375</v>
          </cell>
          <cell r="N1012">
            <v>16534.50407860586</v>
          </cell>
        </row>
        <row r="1013">
          <cell r="A1013">
            <v>22288</v>
          </cell>
          <cell r="B1013">
            <v>2079.9929999999999</v>
          </cell>
          <cell r="C1013" t="str">
            <v>WA</v>
          </cell>
          <cell r="D1013" t="str">
            <v>Clark</v>
          </cell>
          <cell r="E1013">
            <v>1</v>
          </cell>
          <cell r="F1013">
            <v>1</v>
          </cell>
          <cell r="G1013">
            <v>2294</v>
          </cell>
          <cell r="H1013">
            <v>521.04155349731445</v>
          </cell>
          <cell r="I1013">
            <v>7058</v>
          </cell>
          <cell r="J1013" t="str">
            <v>Gas faf</v>
          </cell>
          <cell r="K1013" t="str">
            <v/>
          </cell>
          <cell r="L1013">
            <v>1468.1240234375</v>
          </cell>
          <cell r="M1013">
            <v>8554.787109375</v>
          </cell>
          <cell r="N1013">
            <v>9192.440452308063</v>
          </cell>
        </row>
        <row r="1014">
          <cell r="A1014">
            <v>22289</v>
          </cell>
          <cell r="B1014">
            <v>4360.1880000000001</v>
          </cell>
          <cell r="C1014" t="str">
            <v>WA</v>
          </cell>
          <cell r="D1014" t="str">
            <v>Pierce</v>
          </cell>
          <cell r="E1014">
            <v>1</v>
          </cell>
          <cell r="F1014">
            <v>1</v>
          </cell>
          <cell r="G1014">
            <v>1296</v>
          </cell>
          <cell r="H1014">
            <v>547.97663879394531</v>
          </cell>
          <cell r="I1014">
            <v>4106</v>
          </cell>
          <cell r="J1014" t="str">
            <v>Gas faf</v>
          </cell>
          <cell r="K1014" t="str">
            <v xml:space="preserve">Wood htstove AND Electric pluginheater AND </v>
          </cell>
          <cell r="L1014">
            <v>0</v>
          </cell>
          <cell r="M1014">
            <v>0</v>
          </cell>
          <cell r="N1014">
            <v>0</v>
          </cell>
        </row>
        <row r="1015">
          <cell r="A1015">
            <v>22291</v>
          </cell>
          <cell r="B1015">
            <v>1192.4649999999999</v>
          </cell>
          <cell r="C1015" t="str">
            <v>ID</v>
          </cell>
          <cell r="D1015" t="str">
            <v>Kootenai</v>
          </cell>
          <cell r="E1015">
            <v>2</v>
          </cell>
          <cell r="F1015">
            <v>2</v>
          </cell>
          <cell r="G1015">
            <v>1230</v>
          </cell>
          <cell r="H1015">
            <v>304.14704132080078</v>
          </cell>
          <cell r="I1015">
            <v>4049</v>
          </cell>
          <cell r="J1015" t="str">
            <v>Gas faf</v>
          </cell>
          <cell r="K1015" t="str">
            <v/>
          </cell>
          <cell r="L1015">
            <v>289.01925659179687</v>
          </cell>
          <cell r="M1015">
            <v>5546.04443359375</v>
          </cell>
          <cell r="N1015">
            <v>5898.7394259606599</v>
          </cell>
        </row>
        <row r="1016">
          <cell r="A1016">
            <v>22293</v>
          </cell>
          <cell r="B1016">
            <v>1925.059</v>
          </cell>
          <cell r="C1016" t="str">
            <v>OR</v>
          </cell>
          <cell r="D1016" t="str">
            <v>Baker</v>
          </cell>
          <cell r="E1016">
            <v>1</v>
          </cell>
          <cell r="F1016">
            <v>2</v>
          </cell>
          <cell r="G1016">
            <v>1888</v>
          </cell>
          <cell r="H1016">
            <v>800.61166381835937</v>
          </cell>
          <cell r="I1016">
            <v>5349</v>
          </cell>
          <cell r="J1016" t="str">
            <v>Gas faf</v>
          </cell>
          <cell r="K1016" t="str">
            <v/>
          </cell>
          <cell r="L1016">
            <v>446.59548950195312</v>
          </cell>
          <cell r="M1016">
            <v>12751.3037109375</v>
          </cell>
          <cell r="N1016">
            <v>13570.001222279618</v>
          </cell>
        </row>
        <row r="1017">
          <cell r="A1017">
            <v>22295</v>
          </cell>
          <cell r="B1017">
            <v>1925.059</v>
          </cell>
          <cell r="C1017" t="str">
            <v>OR</v>
          </cell>
          <cell r="D1017" t="str">
            <v>Union</v>
          </cell>
          <cell r="E1017">
            <v>2</v>
          </cell>
          <cell r="F1017">
            <v>2</v>
          </cell>
          <cell r="G1017">
            <v>1401</v>
          </cell>
          <cell r="H1017">
            <v>465.76908111572266</v>
          </cell>
          <cell r="I1017">
            <v>3807</v>
          </cell>
          <cell r="J1017" t="str">
            <v>Gas faf</v>
          </cell>
          <cell r="K1017" t="str">
            <v/>
          </cell>
          <cell r="L1017">
            <v>1377.0816650390625</v>
          </cell>
          <cell r="M1017">
            <v>10908.2333984375</v>
          </cell>
          <cell r="N1017">
            <v>11352.975006805229</v>
          </cell>
        </row>
        <row r="1018">
          <cell r="A1018">
            <v>22302</v>
          </cell>
          <cell r="B1018">
            <v>1612.692</v>
          </cell>
          <cell r="C1018" t="str">
            <v>OR</v>
          </cell>
          <cell r="D1018" t="str">
            <v>Linn</v>
          </cell>
          <cell r="E1018">
            <v>1</v>
          </cell>
          <cell r="F1018">
            <v>1</v>
          </cell>
          <cell r="G1018">
            <v>1953</v>
          </cell>
          <cell r="H1018">
            <v>398.39005661010742</v>
          </cell>
          <cell r="I1018">
            <v>4221</v>
          </cell>
          <cell r="J1018" t="str">
            <v>Wood htstove</v>
          </cell>
          <cell r="K1018" t="str">
            <v xml:space="preserve">Electric baseboard AND Electric heatpump AND </v>
          </cell>
          <cell r="L1018">
            <v>0</v>
          </cell>
          <cell r="M1018">
            <v>7891.35595703125</v>
          </cell>
          <cell r="N1018">
            <v>7597.1310511840538</v>
          </cell>
        </row>
        <row r="1019">
          <cell r="A1019">
            <v>22306</v>
          </cell>
          <cell r="B1019">
            <v>2130.886</v>
          </cell>
          <cell r="C1019" t="str">
            <v>MT</v>
          </cell>
          <cell r="D1019" t="str">
            <v>Teton</v>
          </cell>
          <cell r="E1019">
            <v>2</v>
          </cell>
          <cell r="F1019">
            <v>3</v>
          </cell>
          <cell r="G1019">
            <v>2016</v>
          </cell>
          <cell r="H1019">
            <v>398.56001663208008</v>
          </cell>
          <cell r="I1019">
            <v>4306</v>
          </cell>
          <cell r="J1019" t="str">
            <v>Gas boiler</v>
          </cell>
          <cell r="K1019" t="str">
            <v/>
          </cell>
          <cell r="L1019">
            <v>2369.33740234375</v>
          </cell>
          <cell r="M1019">
            <v>7744.36083984375</v>
          </cell>
          <cell r="N1019">
            <v>8923.303204182941</v>
          </cell>
        </row>
        <row r="1020">
          <cell r="A1020">
            <v>22312</v>
          </cell>
          <cell r="B1020">
            <v>3785.7640000000001</v>
          </cell>
          <cell r="C1020" t="str">
            <v>ID</v>
          </cell>
          <cell r="D1020" t="str">
            <v>Kootenai</v>
          </cell>
          <cell r="E1020">
            <v>2</v>
          </cell>
          <cell r="F1020">
            <v>2</v>
          </cell>
          <cell r="G1020">
            <v>3632</v>
          </cell>
          <cell r="H1020">
            <v>843.25002670288086</v>
          </cell>
          <cell r="I1020">
            <v>8412</v>
          </cell>
          <cell r="J1020" t="str">
            <v>Gas faf</v>
          </cell>
          <cell r="K1020" t="str">
            <v xml:space="preserve">Gas htstove AND Gas htstove AND Electric pluginheater AND </v>
          </cell>
          <cell r="L1020">
            <v>2366.56640625</v>
          </cell>
          <cell r="M1020">
            <v>11221.3193359375</v>
          </cell>
          <cell r="N1020">
            <v>14063.571861516493</v>
          </cell>
        </row>
        <row r="1021">
          <cell r="A1021">
            <v>22319</v>
          </cell>
          <cell r="B1021">
            <v>3785.7640000000001</v>
          </cell>
          <cell r="C1021" t="str">
            <v>ID</v>
          </cell>
          <cell r="D1021" t="str">
            <v>Bannock</v>
          </cell>
          <cell r="E1021">
            <v>2</v>
          </cell>
          <cell r="F1021">
            <v>2</v>
          </cell>
          <cell r="G1021">
            <v>2300</v>
          </cell>
          <cell r="H1021">
            <v>394.06001663208008</v>
          </cell>
          <cell r="I1021">
            <v>4836</v>
          </cell>
          <cell r="J1021" t="str">
            <v>Electric baseboard</v>
          </cell>
          <cell r="K1021" t="str">
            <v>Wood htstove</v>
          </cell>
          <cell r="L1021">
            <v>11808.4736328125</v>
          </cell>
          <cell r="M1021">
            <v>20099.859375</v>
          </cell>
          <cell r="N1021">
            <v>20457.321147555358</v>
          </cell>
        </row>
        <row r="1022">
          <cell r="A1022">
            <v>22322</v>
          </cell>
          <cell r="B1022">
            <v>1612.692</v>
          </cell>
          <cell r="C1022" t="str">
            <v>OR</v>
          </cell>
          <cell r="D1022" t="str">
            <v>Lane</v>
          </cell>
          <cell r="E1022">
            <v>1</v>
          </cell>
          <cell r="F1022">
            <v>1</v>
          </cell>
          <cell r="G1022">
            <v>2703</v>
          </cell>
          <cell r="H1022">
            <v>516.50062561035156</v>
          </cell>
          <cell r="I1022">
            <v>8636</v>
          </cell>
          <cell r="J1022" t="str">
            <v>Gas faf</v>
          </cell>
          <cell r="K1022" t="str">
            <v/>
          </cell>
          <cell r="L1022">
            <v>1943.3355712890625</v>
          </cell>
          <cell r="M1022">
            <v>13607.072265625</v>
          </cell>
          <cell r="N1022">
            <v>14393.286471306032</v>
          </cell>
        </row>
        <row r="1023">
          <cell r="A1023">
            <v>22333</v>
          </cell>
          <cell r="B1023">
            <v>1144.6790000000001</v>
          </cell>
          <cell r="C1023" t="str">
            <v>MT</v>
          </cell>
          <cell r="D1023" t="str">
            <v>Sanders</v>
          </cell>
          <cell r="E1023">
            <v>2</v>
          </cell>
          <cell r="F1023">
            <v>2</v>
          </cell>
          <cell r="G1023">
            <v>1854</v>
          </cell>
          <cell r="H1023">
            <v>951.18499755859375</v>
          </cell>
          <cell r="I1023">
            <v>4272</v>
          </cell>
          <cell r="J1023" t="str">
            <v>Gas faf</v>
          </cell>
          <cell r="K1023" t="str">
            <v xml:space="preserve">Electric baseboard AND Electric pluginheater AND </v>
          </cell>
          <cell r="L1023">
            <v>4082.36279296875</v>
          </cell>
          <cell r="M1023">
            <v>14027.564453125</v>
          </cell>
          <cell r="N1023">
            <v>14692.97257316859</v>
          </cell>
        </row>
        <row r="1024">
          <cell r="A1024">
            <v>22352</v>
          </cell>
          <cell r="B1024">
            <v>1192.4649999999999</v>
          </cell>
          <cell r="C1024" t="str">
            <v>ID</v>
          </cell>
          <cell r="D1024" t="str">
            <v>Benewah</v>
          </cell>
          <cell r="E1024">
            <v>2</v>
          </cell>
          <cell r="F1024">
            <v>2</v>
          </cell>
          <cell r="G1024">
            <v>787</v>
          </cell>
          <cell r="H1024">
            <v>347.60569763183594</v>
          </cell>
          <cell r="I1024">
            <v>2623</v>
          </cell>
          <cell r="J1024" t="str">
            <v>Wood htstove</v>
          </cell>
          <cell r="K1024" t="str">
            <v/>
          </cell>
          <cell r="L1024">
            <v>637.93280029296875</v>
          </cell>
          <cell r="M1024">
            <v>4289.8896484375</v>
          </cell>
          <cell r="N1024">
            <v>4655.6381852705936</v>
          </cell>
        </row>
        <row r="1025">
          <cell r="A1025">
            <v>22369</v>
          </cell>
          <cell r="B1025">
            <v>2130.886</v>
          </cell>
          <cell r="C1025" t="str">
            <v>MT</v>
          </cell>
          <cell r="D1025" t="str">
            <v>Granite</v>
          </cell>
          <cell r="E1025">
            <v>1</v>
          </cell>
          <cell r="F1025">
            <v>3</v>
          </cell>
          <cell r="G1025">
            <v>2166</v>
          </cell>
          <cell r="H1025">
            <v>692.46334838867187</v>
          </cell>
          <cell r="I1025">
            <v>7428</v>
          </cell>
          <cell r="J1025" t="str">
            <v>Gas faf</v>
          </cell>
          <cell r="K1025" t="str">
            <v/>
          </cell>
          <cell r="L1025">
            <v>1238.1826171875</v>
          </cell>
          <cell r="M1025">
            <v>8782.5400390625</v>
          </cell>
          <cell r="N1025">
            <v>9003.8239347824619</v>
          </cell>
        </row>
        <row r="1026">
          <cell r="A1026">
            <v>22375</v>
          </cell>
          <cell r="B1026">
            <v>1612.692</v>
          </cell>
          <cell r="C1026" t="str">
            <v>OR</v>
          </cell>
          <cell r="D1026" t="str">
            <v>Yamhill</v>
          </cell>
          <cell r="E1026">
            <v>1</v>
          </cell>
          <cell r="F1026">
            <v>1</v>
          </cell>
          <cell r="G1026">
            <v>2030</v>
          </cell>
          <cell r="H1026">
            <v>333.22648239135742</v>
          </cell>
          <cell r="I1026">
            <v>5174</v>
          </cell>
          <cell r="J1026" t="str">
            <v>Electric heatpump</v>
          </cell>
          <cell r="K1026" t="str">
            <v/>
          </cell>
          <cell r="L1026">
            <v>5439.86572265625</v>
          </cell>
          <cell r="M1026">
            <v>19245.126953125</v>
          </cell>
          <cell r="N1026">
            <v>20204.066430622897</v>
          </cell>
        </row>
        <row r="1027">
          <cell r="A1027">
            <v>22398</v>
          </cell>
          <cell r="B1027">
            <v>1144.6790000000001</v>
          </cell>
          <cell r="C1027" t="str">
            <v>MT</v>
          </cell>
          <cell r="D1027" t="str">
            <v>Flathead</v>
          </cell>
          <cell r="E1027">
            <v>1</v>
          </cell>
          <cell r="F1027">
            <v>3</v>
          </cell>
          <cell r="G1027">
            <v>1518</v>
          </cell>
          <cell r="H1027">
            <v>433.01636505126953</v>
          </cell>
          <cell r="I1027">
            <v>4889</v>
          </cell>
          <cell r="J1027" t="str">
            <v>Electric gshp</v>
          </cell>
          <cell r="K1027" t="str">
            <v>Wood htstove</v>
          </cell>
          <cell r="L1027">
            <v>16572.564453125</v>
          </cell>
          <cell r="M1027">
            <v>23543.404296875</v>
          </cell>
          <cell r="N1027">
            <v>17009.697682587299</v>
          </cell>
        </row>
        <row r="1028">
          <cell r="A1028">
            <v>22404</v>
          </cell>
          <cell r="B1028">
            <v>2079.9929999999999</v>
          </cell>
          <cell r="C1028" t="str">
            <v>WA</v>
          </cell>
          <cell r="D1028" t="str">
            <v>Clark</v>
          </cell>
          <cell r="E1028">
            <v>1</v>
          </cell>
          <cell r="F1028">
            <v>1</v>
          </cell>
          <cell r="G1028">
            <v>1200</v>
          </cell>
          <cell r="H1028">
            <v>249.68006706237793</v>
          </cell>
          <cell r="I1028">
            <v>3089</v>
          </cell>
          <cell r="J1028" t="str">
            <v>Electric dhp</v>
          </cell>
          <cell r="K1028" t="str">
            <v/>
          </cell>
          <cell r="L1028">
            <v>2181.216064453125</v>
          </cell>
          <cell r="M1028">
            <v>5566.63818359375</v>
          </cell>
          <cell r="N1028">
            <v>5602.8752894761683</v>
          </cell>
        </row>
        <row r="1029">
          <cell r="A1029">
            <v>22411</v>
          </cell>
          <cell r="B1029">
            <v>2079.9929999999999</v>
          </cell>
          <cell r="C1029" t="str">
            <v>WA</v>
          </cell>
          <cell r="D1029" t="str">
            <v>Grays Harbor</v>
          </cell>
          <cell r="E1029">
            <v>1</v>
          </cell>
          <cell r="F1029">
            <v>1</v>
          </cell>
          <cell r="G1029">
            <v>2040</v>
          </cell>
          <cell r="H1029">
            <v>954.52377319335937</v>
          </cell>
          <cell r="I1029">
            <v>5992</v>
          </cell>
          <cell r="J1029" t="str">
            <v>Wood htstove</v>
          </cell>
          <cell r="K1029" t="str">
            <v>Electric baseboard</v>
          </cell>
          <cell r="L1029">
            <v>30403.7890625</v>
          </cell>
          <cell r="M1029">
            <v>46386.62890625</v>
          </cell>
          <cell r="N1029">
            <v>30262.262819964453</v>
          </cell>
        </row>
        <row r="1030">
          <cell r="A1030">
            <v>22413</v>
          </cell>
          <cell r="B1030">
            <v>3785.7640000000001</v>
          </cell>
          <cell r="C1030" t="str">
            <v>ID</v>
          </cell>
          <cell r="D1030" t="str">
            <v>Canyon</v>
          </cell>
          <cell r="E1030">
            <v>3</v>
          </cell>
          <cell r="F1030">
            <v>1</v>
          </cell>
          <cell r="G1030">
            <v>2115</v>
          </cell>
          <cell r="H1030">
            <v>474.45703125</v>
          </cell>
          <cell r="I1030">
            <v>4591</v>
          </cell>
          <cell r="J1030" t="str">
            <v>Gas faf</v>
          </cell>
          <cell r="K1030" t="str">
            <v/>
          </cell>
          <cell r="L1030">
            <v>2195.63134765625</v>
          </cell>
          <cell r="M1030">
            <v>7038.45556640625</v>
          </cell>
          <cell r="N1030">
            <v>8258.4044704196858</v>
          </cell>
        </row>
        <row r="1031">
          <cell r="A1031">
            <v>22425</v>
          </cell>
          <cell r="B1031">
            <v>3785.7640000000001</v>
          </cell>
          <cell r="C1031" t="str">
            <v>ID</v>
          </cell>
          <cell r="D1031" t="str">
            <v>Payette</v>
          </cell>
          <cell r="E1031">
            <v>3</v>
          </cell>
          <cell r="F1031">
            <v>1</v>
          </cell>
          <cell r="G1031">
            <v>1296</v>
          </cell>
          <cell r="H1031">
            <v>747.26052093505859</v>
          </cell>
          <cell r="I1031">
            <v>4079</v>
          </cell>
          <cell r="J1031" t="str">
            <v>Electric faf</v>
          </cell>
          <cell r="K1031" t="str">
            <v/>
          </cell>
          <cell r="L1031">
            <v>11368.8525390625</v>
          </cell>
          <cell r="M1031">
            <v>23147.994140625</v>
          </cell>
          <cell r="N1031">
            <v>25247.881467618939</v>
          </cell>
        </row>
        <row r="1032">
          <cell r="A1032">
            <v>22432</v>
          </cell>
          <cell r="B1032">
            <v>1925.059</v>
          </cell>
          <cell r="C1032" t="str">
            <v>OR</v>
          </cell>
          <cell r="D1032" t="str">
            <v>Deschutes</v>
          </cell>
          <cell r="E1032">
            <v>1</v>
          </cell>
          <cell r="F1032">
            <v>2</v>
          </cell>
          <cell r="G1032">
            <v>2833</v>
          </cell>
          <cell r="H1032">
            <v>627.48320007324219</v>
          </cell>
          <cell r="I1032">
            <v>7394</v>
          </cell>
          <cell r="J1032" t="str">
            <v>Electric heatpump</v>
          </cell>
          <cell r="K1032" t="str">
            <v/>
          </cell>
          <cell r="L1032">
            <v>0</v>
          </cell>
          <cell r="M1032">
            <v>0</v>
          </cell>
          <cell r="N1032">
            <v>0</v>
          </cell>
        </row>
        <row r="1033">
          <cell r="A1033">
            <v>22439</v>
          </cell>
          <cell r="B1033">
            <v>2079.9929999999999</v>
          </cell>
          <cell r="C1033" t="str">
            <v>WA</v>
          </cell>
          <cell r="D1033" t="str">
            <v>Clallam</v>
          </cell>
          <cell r="E1033">
            <v>1</v>
          </cell>
          <cell r="F1033">
            <v>1</v>
          </cell>
          <cell r="G1033">
            <v>1280</v>
          </cell>
          <cell r="H1033">
            <v>513.29907989501953</v>
          </cell>
          <cell r="I1033">
            <v>4548</v>
          </cell>
          <cell r="J1033" t="str">
            <v>Electric baseboard</v>
          </cell>
          <cell r="K1033" t="str">
            <v>Wood htstove</v>
          </cell>
          <cell r="L1033">
            <v>9082.1826171875</v>
          </cell>
          <cell r="M1033">
            <v>13846.9677734375</v>
          </cell>
          <cell r="N1033">
            <v>14117.503361549818</v>
          </cell>
        </row>
        <row r="1034">
          <cell r="A1034">
            <v>22445</v>
          </cell>
          <cell r="B1034">
            <v>12271.31</v>
          </cell>
          <cell r="C1034" t="str">
            <v>WA</v>
          </cell>
          <cell r="D1034" t="str">
            <v>Chelan</v>
          </cell>
          <cell r="E1034">
            <v>3</v>
          </cell>
          <cell r="F1034">
            <v>1</v>
          </cell>
          <cell r="G1034">
            <v>1800</v>
          </cell>
          <cell r="H1034">
            <v>333.24431991577148</v>
          </cell>
          <cell r="I1034">
            <v>5552</v>
          </cell>
          <cell r="J1034" t="str">
            <v>Wood htstove</v>
          </cell>
          <cell r="K1034" t="str">
            <v>Electric baseboard</v>
          </cell>
          <cell r="L1034">
            <v>8602.912109375</v>
          </cell>
          <cell r="M1034">
            <v>18172.71875</v>
          </cell>
          <cell r="N1034">
            <v>19238.177452306958</v>
          </cell>
        </row>
        <row r="1035">
          <cell r="A1035">
            <v>22458</v>
          </cell>
          <cell r="B1035">
            <v>3785.7640000000001</v>
          </cell>
          <cell r="C1035" t="str">
            <v>ID</v>
          </cell>
          <cell r="D1035" t="str">
            <v>Caribou</v>
          </cell>
          <cell r="E1035">
            <v>1</v>
          </cell>
          <cell r="F1035">
            <v>3</v>
          </cell>
          <cell r="G1035">
            <v>3162</v>
          </cell>
          <cell r="H1035">
            <v>624.45001220703125</v>
          </cell>
          <cell r="I1035">
            <v>6975</v>
          </cell>
          <cell r="J1035" t="str">
            <v>Gas faf</v>
          </cell>
          <cell r="K1035" t="str">
            <v xml:space="preserve">Wood htstove AND Propane htstove AND </v>
          </cell>
          <cell r="L1035">
            <v>2060.577880859375</v>
          </cell>
          <cell r="M1035">
            <v>10607.1455078125</v>
          </cell>
          <cell r="N1035">
            <v>11275.08935372481</v>
          </cell>
        </row>
        <row r="1036">
          <cell r="A1036">
            <v>22460</v>
          </cell>
          <cell r="B1036">
            <v>3785.7640000000001</v>
          </cell>
          <cell r="C1036" t="str">
            <v>ID</v>
          </cell>
          <cell r="D1036" t="str">
            <v>Valley</v>
          </cell>
          <cell r="E1036">
            <v>1</v>
          </cell>
          <cell r="F1036">
            <v>3</v>
          </cell>
          <cell r="G1036">
            <v>2010</v>
          </cell>
          <cell r="H1036">
            <v>378.68000793457031</v>
          </cell>
          <cell r="I1036">
            <v>4026</v>
          </cell>
          <cell r="J1036" t="str">
            <v>Wood htstove</v>
          </cell>
          <cell r="K1036" t="str">
            <v xml:space="preserve">Gas faf AND Electric pluginheater AND </v>
          </cell>
          <cell r="L1036">
            <v>3732.572998046875</v>
          </cell>
          <cell r="M1036">
            <v>17316.8125</v>
          </cell>
          <cell r="N1036">
            <v>17717.772094679553</v>
          </cell>
        </row>
        <row r="1037">
          <cell r="A1037">
            <v>22474</v>
          </cell>
          <cell r="B1037">
            <v>1904.288</v>
          </cell>
          <cell r="C1037" t="str">
            <v>WA</v>
          </cell>
          <cell r="D1037" t="str">
            <v>Benton</v>
          </cell>
          <cell r="E1037">
            <v>3</v>
          </cell>
          <cell r="F1037">
            <v>1</v>
          </cell>
          <cell r="G1037">
            <v>2053</v>
          </cell>
          <cell r="H1037">
            <v>549.01501846313477</v>
          </cell>
          <cell r="I1037">
            <v>7209</v>
          </cell>
          <cell r="J1037" t="str">
            <v>Electric heatpump</v>
          </cell>
          <cell r="K1037" t="str">
            <v>Propane htstove</v>
          </cell>
          <cell r="L1037">
            <v>5493.1181640625</v>
          </cell>
          <cell r="M1037">
            <v>21180.01953125</v>
          </cell>
          <cell r="N1037">
            <v>22840.039394428157</v>
          </cell>
        </row>
        <row r="1038">
          <cell r="A1038">
            <v>22475</v>
          </cell>
          <cell r="B1038">
            <v>2130.886</v>
          </cell>
          <cell r="C1038" t="str">
            <v>MT</v>
          </cell>
          <cell r="D1038" t="str">
            <v>Sanders</v>
          </cell>
          <cell r="E1038">
            <v>2</v>
          </cell>
          <cell r="F1038">
            <v>2</v>
          </cell>
          <cell r="G1038">
            <v>2500</v>
          </cell>
          <cell r="H1038">
            <v>489.14999389648437</v>
          </cell>
          <cell r="I1038">
            <v>5175</v>
          </cell>
          <cell r="J1038" t="str">
            <v>Propane boiler</v>
          </cell>
          <cell r="K1038" t="str">
            <v xml:space="preserve">Gas faf AND Wood htstove AND </v>
          </cell>
          <cell r="L1038">
            <v>638.2529296875</v>
          </cell>
          <cell r="M1038">
            <v>4525.13525390625</v>
          </cell>
          <cell r="N1038">
            <v>4559.3487066282014</v>
          </cell>
        </row>
        <row r="1039">
          <cell r="A1039">
            <v>22479</v>
          </cell>
          <cell r="B1039">
            <v>1904.288</v>
          </cell>
          <cell r="C1039" t="str">
            <v>WA</v>
          </cell>
          <cell r="D1039" t="str">
            <v>Spokane</v>
          </cell>
          <cell r="E1039">
            <v>2</v>
          </cell>
          <cell r="F1039">
            <v>2</v>
          </cell>
          <cell r="G1039">
            <v>3664</v>
          </cell>
          <cell r="H1039">
            <v>0</v>
          </cell>
          <cell r="I1039">
            <v>10679</v>
          </cell>
          <cell r="J1039" t="str">
            <v>Electric heatpump</v>
          </cell>
          <cell r="K1039" t="str">
            <v xml:space="preserve">Wood htstove AND Propane htstove AND </v>
          </cell>
          <cell r="L1039">
            <v>8630.0546875</v>
          </cell>
          <cell r="M1039">
            <v>49043.92578125</v>
          </cell>
          <cell r="N1039">
            <v>39408.733773629072</v>
          </cell>
        </row>
        <row r="1040">
          <cell r="A1040">
            <v>22493</v>
          </cell>
          <cell r="B1040">
            <v>1925.059</v>
          </cell>
          <cell r="C1040" t="str">
            <v>OR</v>
          </cell>
          <cell r="D1040" t="str">
            <v>Deschutes</v>
          </cell>
          <cell r="E1040">
            <v>1</v>
          </cell>
          <cell r="F1040">
            <v>2</v>
          </cell>
          <cell r="G1040">
            <v>3872</v>
          </cell>
          <cell r="H1040">
            <v>975.74232482910156</v>
          </cell>
          <cell r="I1040">
            <v>9247</v>
          </cell>
          <cell r="J1040" t="str">
            <v>Gas boiler</v>
          </cell>
          <cell r="K1040" t="str">
            <v xml:space="preserve">Electric heatpump AND Propane htstove AND Propane htstove AND </v>
          </cell>
          <cell r="L1040">
            <v>0</v>
          </cell>
          <cell r="M1040">
            <v>0</v>
          </cell>
          <cell r="N1040">
            <v>0</v>
          </cell>
        </row>
        <row r="1041">
          <cell r="A1041">
            <v>22509</v>
          </cell>
          <cell r="B1041">
            <v>2079.9929999999999</v>
          </cell>
          <cell r="C1041" t="str">
            <v>WA</v>
          </cell>
          <cell r="D1041" t="str">
            <v>Mason</v>
          </cell>
          <cell r="E1041">
            <v>1</v>
          </cell>
          <cell r="F1041">
            <v>1</v>
          </cell>
          <cell r="G1041">
            <v>1494</v>
          </cell>
          <cell r="H1041">
            <v>623.44509124755859</v>
          </cell>
          <cell r="I1041">
            <v>4254</v>
          </cell>
          <cell r="J1041" t="str">
            <v>Electric baseboard</v>
          </cell>
          <cell r="K1041" t="str">
            <v xml:space="preserve">Electric baseboard AND Electric baseboard AND </v>
          </cell>
          <cell r="L1041">
            <v>0</v>
          </cell>
          <cell r="M1041">
            <v>0</v>
          </cell>
          <cell r="N1041">
            <v>0</v>
          </cell>
        </row>
        <row r="1042">
          <cell r="A1042">
            <v>22514</v>
          </cell>
          <cell r="B1042">
            <v>3785.7640000000001</v>
          </cell>
          <cell r="C1042" t="str">
            <v>ID</v>
          </cell>
          <cell r="D1042" t="str">
            <v>Elmore</v>
          </cell>
          <cell r="E1042">
            <v>3</v>
          </cell>
          <cell r="F1042">
            <v>2</v>
          </cell>
          <cell r="G1042">
            <v>1901</v>
          </cell>
          <cell r="H1042">
            <v>271.59334182739258</v>
          </cell>
          <cell r="I1042">
            <v>4257</v>
          </cell>
          <cell r="J1042" t="str">
            <v>Gas faf</v>
          </cell>
          <cell r="K1042" t="str">
            <v/>
          </cell>
          <cell r="L1042">
            <v>1188.855224609375</v>
          </cell>
          <cell r="M1042">
            <v>13382.76171875</v>
          </cell>
          <cell r="N1042">
            <v>14827.052636585062</v>
          </cell>
        </row>
        <row r="1043">
          <cell r="A1043">
            <v>22515</v>
          </cell>
          <cell r="B1043">
            <v>2079.9929999999999</v>
          </cell>
          <cell r="C1043" t="str">
            <v>WA</v>
          </cell>
          <cell r="D1043" t="str">
            <v>Grays Harbor</v>
          </cell>
          <cell r="E1043">
            <v>1</v>
          </cell>
          <cell r="F1043">
            <v>1</v>
          </cell>
          <cell r="G1043">
            <v>1488</v>
          </cell>
          <cell r="H1043">
            <v>776.91464233398437</v>
          </cell>
          <cell r="I1043">
            <v>6081</v>
          </cell>
          <cell r="J1043" t="str">
            <v>Electric baseboard</v>
          </cell>
          <cell r="K1043" t="str">
            <v>Wood htstove</v>
          </cell>
          <cell r="L1043">
            <v>13861.5595703125</v>
          </cell>
          <cell r="M1043">
            <v>25944.6484375</v>
          </cell>
          <cell r="N1043">
            <v>27271.386552042954</v>
          </cell>
        </row>
        <row r="1044">
          <cell r="A1044">
            <v>22519</v>
          </cell>
          <cell r="B1044">
            <v>2130.886</v>
          </cell>
          <cell r="C1044" t="str">
            <v>MT</v>
          </cell>
          <cell r="D1044" t="str">
            <v>Ravalli</v>
          </cell>
          <cell r="E1044">
            <v>1</v>
          </cell>
          <cell r="F1044">
            <v>2</v>
          </cell>
          <cell r="G1044">
            <v>1080</v>
          </cell>
          <cell r="H1044">
            <v>0</v>
          </cell>
          <cell r="I1044">
            <v>978</v>
          </cell>
          <cell r="J1044" t="str">
            <v>Electric boiler</v>
          </cell>
          <cell r="K1044" t="str">
            <v/>
          </cell>
          <cell r="L1044">
            <v>2018.4031982421875</v>
          </cell>
          <cell r="M1044">
            <v>5997.05712890625</v>
          </cell>
          <cell r="N1044">
            <v>6229.3428439006311</v>
          </cell>
        </row>
        <row r="1045">
          <cell r="A1045">
            <v>22521</v>
          </cell>
          <cell r="B1045">
            <v>1612.692</v>
          </cell>
          <cell r="C1045" t="str">
            <v>OR</v>
          </cell>
          <cell r="D1045" t="str">
            <v>Tillamook</v>
          </cell>
          <cell r="E1045">
            <v>1</v>
          </cell>
          <cell r="F1045">
            <v>1</v>
          </cell>
          <cell r="G1045">
            <v>1306</v>
          </cell>
          <cell r="H1045">
            <v>303.00566673278809</v>
          </cell>
          <cell r="I1045">
            <v>3901</v>
          </cell>
          <cell r="J1045" t="str">
            <v>Electric faf</v>
          </cell>
          <cell r="K1045" t="str">
            <v>Wood htstove</v>
          </cell>
          <cell r="L1045">
            <v>6575.32568359375</v>
          </cell>
          <cell r="M1045">
            <v>15546.599609375</v>
          </cell>
          <cell r="N1045">
            <v>15693.012589454944</v>
          </cell>
        </row>
        <row r="1046">
          <cell r="A1046">
            <v>22530</v>
          </cell>
          <cell r="B1046">
            <v>1612.692</v>
          </cell>
          <cell r="C1046" t="str">
            <v>OR</v>
          </cell>
          <cell r="D1046" t="str">
            <v>Douglas</v>
          </cell>
          <cell r="E1046">
            <v>2</v>
          </cell>
          <cell r="F1046">
            <v>1</v>
          </cell>
          <cell r="G1046">
            <v>2736</v>
          </cell>
          <cell r="H1046">
            <v>1790.9099349975586</v>
          </cell>
          <cell r="I1046">
            <v>6121</v>
          </cell>
          <cell r="J1046" t="str">
            <v>Wood htstove</v>
          </cell>
          <cell r="K1046" t="str">
            <v>Electric baseboard</v>
          </cell>
          <cell r="L1046">
            <v>0</v>
          </cell>
          <cell r="M1046">
            <v>23367.1015625</v>
          </cell>
          <cell r="N1046">
            <v>22649.995617302888</v>
          </cell>
        </row>
        <row r="1047">
          <cell r="A1047">
            <v>22533</v>
          </cell>
          <cell r="B1047">
            <v>1144.6790000000001</v>
          </cell>
          <cell r="C1047" t="str">
            <v>MT</v>
          </cell>
          <cell r="D1047" t="str">
            <v>Flathead</v>
          </cell>
          <cell r="E1047">
            <v>1</v>
          </cell>
          <cell r="F1047">
            <v>3</v>
          </cell>
          <cell r="G1047">
            <v>1391</v>
          </cell>
          <cell r="H1047">
            <v>284.3270263671875</v>
          </cell>
          <cell r="I1047">
            <v>4582</v>
          </cell>
          <cell r="J1047" t="str">
            <v>Electric dhp</v>
          </cell>
          <cell r="K1047" t="str">
            <v>Electric baseboard</v>
          </cell>
          <cell r="L1047">
            <v>6594.9306640625</v>
          </cell>
          <cell r="M1047">
            <v>9361.892578125</v>
          </cell>
          <cell r="N1047">
            <v>10138.418493863966</v>
          </cell>
        </row>
        <row r="1048">
          <cell r="A1048">
            <v>22546</v>
          </cell>
          <cell r="B1048">
            <v>2079.9929999999999</v>
          </cell>
          <cell r="C1048" t="str">
            <v>WA</v>
          </cell>
          <cell r="D1048" t="str">
            <v>Pacific</v>
          </cell>
          <cell r="E1048">
            <v>1</v>
          </cell>
          <cell r="F1048">
            <v>1</v>
          </cell>
          <cell r="G1048">
            <v>905</v>
          </cell>
          <cell r="H1048">
            <v>294.33001327514648</v>
          </cell>
          <cell r="I1048">
            <v>2025</v>
          </cell>
          <cell r="J1048" t="str">
            <v>Electric baseboard</v>
          </cell>
          <cell r="K1048" t="str">
            <v/>
          </cell>
          <cell r="L1048">
            <v>11305.025390625</v>
          </cell>
          <cell r="M1048">
            <v>20958.724609375</v>
          </cell>
          <cell r="N1048">
            <v>0</v>
          </cell>
        </row>
        <row r="1049">
          <cell r="A1049">
            <v>22557</v>
          </cell>
          <cell r="B1049">
            <v>2079.9929999999999</v>
          </cell>
          <cell r="C1049" t="str">
            <v>WA</v>
          </cell>
          <cell r="D1049" t="str">
            <v>Clark</v>
          </cell>
          <cell r="E1049">
            <v>1</v>
          </cell>
          <cell r="F1049">
            <v>1</v>
          </cell>
          <cell r="G1049">
            <v>1532</v>
          </cell>
          <cell r="H1049">
            <v>460.52125930786133</v>
          </cell>
          <cell r="I1049">
            <v>4810</v>
          </cell>
          <cell r="J1049" t="str">
            <v>Wood htstove</v>
          </cell>
          <cell r="K1049" t="str">
            <v xml:space="preserve">Gas faf AND Wood htstove AND </v>
          </cell>
          <cell r="L1049">
            <v>0</v>
          </cell>
          <cell r="M1049">
            <v>3656.677978515625</v>
          </cell>
          <cell r="N1049">
            <v>3622.6769947171715</v>
          </cell>
        </row>
        <row r="1050">
          <cell r="A1050">
            <v>22559</v>
          </cell>
          <cell r="B1050">
            <v>1192.4649999999999</v>
          </cell>
          <cell r="C1050" t="str">
            <v>ID</v>
          </cell>
          <cell r="D1050" t="str">
            <v>Kootenai</v>
          </cell>
          <cell r="E1050">
            <v>2</v>
          </cell>
          <cell r="F1050">
            <v>2</v>
          </cell>
          <cell r="G1050">
            <v>2128</v>
          </cell>
          <cell r="H1050">
            <v>478.52000427246094</v>
          </cell>
          <cell r="I1050">
            <v>4552</v>
          </cell>
          <cell r="J1050" t="str">
            <v>Propane htstove</v>
          </cell>
          <cell r="K1050" t="str">
            <v>Electric pluginheater</v>
          </cell>
          <cell r="L1050">
            <v>2891.129638671875</v>
          </cell>
          <cell r="M1050">
            <v>11250.6240234375</v>
          </cell>
          <cell r="N1050">
            <v>11575.922227164636</v>
          </cell>
        </row>
        <row r="1051">
          <cell r="A1051">
            <v>22566</v>
          </cell>
          <cell r="B1051">
            <v>1144.6790000000001</v>
          </cell>
          <cell r="C1051" t="str">
            <v>MT</v>
          </cell>
          <cell r="D1051" t="str">
            <v>Glacier</v>
          </cell>
          <cell r="E1051">
            <v>1</v>
          </cell>
          <cell r="F1051">
            <v>3</v>
          </cell>
          <cell r="G1051">
            <v>849</v>
          </cell>
          <cell r="H1051">
            <v>239.69396018981934</v>
          </cell>
          <cell r="I1051">
            <v>2600</v>
          </cell>
          <cell r="J1051" t="str">
            <v>Gas faf</v>
          </cell>
          <cell r="K1051" t="str">
            <v/>
          </cell>
          <cell r="L1051">
            <v>0</v>
          </cell>
          <cell r="M1051">
            <v>4121.44384765625</v>
          </cell>
          <cell r="N1051">
            <v>4092.5513143705634</v>
          </cell>
        </row>
        <row r="1052">
          <cell r="A1052">
            <v>22570</v>
          </cell>
          <cell r="B1052">
            <v>1144.6790000000001</v>
          </cell>
          <cell r="C1052" t="str">
            <v>MT</v>
          </cell>
          <cell r="D1052" t="str">
            <v>Lake</v>
          </cell>
          <cell r="E1052">
            <v>1</v>
          </cell>
          <cell r="F1052">
            <v>2</v>
          </cell>
          <cell r="G1052">
            <v>1414</v>
          </cell>
          <cell r="H1052">
            <v>314.35173797607422</v>
          </cell>
          <cell r="I1052">
            <v>4301</v>
          </cell>
          <cell r="J1052" t="str">
            <v>Wood htstove</v>
          </cell>
          <cell r="K1052" t="str">
            <v>Gas faf</v>
          </cell>
          <cell r="L1052">
            <v>1307.3135986328125</v>
          </cell>
          <cell r="M1052">
            <v>5569.30029296875</v>
          </cell>
          <cell r="N1052">
            <v>5611.1255249616197</v>
          </cell>
        </row>
        <row r="1053">
          <cell r="A1053">
            <v>22571</v>
          </cell>
          <cell r="B1053">
            <v>3785.7640000000001</v>
          </cell>
          <cell r="C1053" t="str">
            <v>ID</v>
          </cell>
          <cell r="D1053" t="str">
            <v>Bingham</v>
          </cell>
          <cell r="E1053">
            <v>2</v>
          </cell>
          <cell r="F1053">
            <v>2</v>
          </cell>
          <cell r="G1053">
            <v>1974</v>
          </cell>
          <cell r="H1053">
            <v>620.01002502441406</v>
          </cell>
          <cell r="I1053">
            <v>5955</v>
          </cell>
          <cell r="J1053" t="str">
            <v>Electric baseboard</v>
          </cell>
          <cell r="K1053" t="str">
            <v/>
          </cell>
          <cell r="L1053">
            <v>10807.4990234375</v>
          </cell>
          <cell r="M1053">
            <v>22254.236328125</v>
          </cell>
          <cell r="N1053">
            <v>23683.109237683679</v>
          </cell>
        </row>
        <row r="1054">
          <cell r="A1054">
            <v>22576</v>
          </cell>
          <cell r="B1054">
            <v>2079.9929999999999</v>
          </cell>
          <cell r="C1054" t="str">
            <v>WA</v>
          </cell>
          <cell r="D1054" t="str">
            <v>Clark</v>
          </cell>
          <cell r="E1054">
            <v>1</v>
          </cell>
          <cell r="F1054">
            <v>1</v>
          </cell>
          <cell r="G1054">
            <v>2388</v>
          </cell>
          <cell r="H1054">
            <v>426.72863388061523</v>
          </cell>
          <cell r="I1054">
            <v>6157</v>
          </cell>
          <cell r="J1054" t="str">
            <v>Gas faf</v>
          </cell>
          <cell r="K1054" t="str">
            <v/>
          </cell>
          <cell r="L1054">
            <v>0</v>
          </cell>
          <cell r="M1054">
            <v>13910.8779296875</v>
          </cell>
          <cell r="N1054">
            <v>13950.313270873927</v>
          </cell>
        </row>
        <row r="1055">
          <cell r="A1055">
            <v>22577</v>
          </cell>
          <cell r="B1055">
            <v>1925.059</v>
          </cell>
          <cell r="C1055" t="str">
            <v>OR</v>
          </cell>
          <cell r="D1055" t="str">
            <v>Hood River</v>
          </cell>
          <cell r="E1055">
            <v>1</v>
          </cell>
          <cell r="F1055">
            <v>1</v>
          </cell>
          <cell r="G1055">
            <v>1056</v>
          </cell>
          <cell r="H1055">
            <v>247.96230316162109</v>
          </cell>
          <cell r="I1055">
            <v>3326</v>
          </cell>
          <cell r="J1055" t="str">
            <v>Electric heatpump</v>
          </cell>
          <cell r="K1055" t="str">
            <v/>
          </cell>
          <cell r="L1055">
            <v>10112.279296875</v>
          </cell>
          <cell r="M1055">
            <v>15917.453125</v>
          </cell>
          <cell r="N1055">
            <v>10943.042562535018</v>
          </cell>
        </row>
        <row r="1056">
          <cell r="A1056">
            <v>22580</v>
          </cell>
          <cell r="B1056">
            <v>12271.31</v>
          </cell>
          <cell r="C1056" t="str">
            <v>WA</v>
          </cell>
          <cell r="D1056" t="str">
            <v>Yakima</v>
          </cell>
          <cell r="E1056">
            <v>2</v>
          </cell>
          <cell r="F1056">
            <v>1</v>
          </cell>
          <cell r="G1056">
            <v>1722</v>
          </cell>
          <cell r="H1056">
            <v>481.50861740112305</v>
          </cell>
          <cell r="I1056">
            <v>4331</v>
          </cell>
          <cell r="J1056" t="str">
            <v>Gas faf</v>
          </cell>
          <cell r="K1056" t="str">
            <v/>
          </cell>
          <cell r="L1056">
            <v>1586.9970703125</v>
          </cell>
          <cell r="M1056">
            <v>12600.912109375</v>
          </cell>
          <cell r="N1056">
            <v>14243.546875</v>
          </cell>
        </row>
        <row r="1057">
          <cell r="A1057">
            <v>22583</v>
          </cell>
          <cell r="B1057">
            <v>2130.886</v>
          </cell>
          <cell r="C1057" t="str">
            <v>MT</v>
          </cell>
          <cell r="D1057" t="str">
            <v>Lewis And Clark</v>
          </cell>
          <cell r="E1057">
            <v>2</v>
          </cell>
          <cell r="F1057">
            <v>3</v>
          </cell>
          <cell r="G1057">
            <v>2016</v>
          </cell>
          <cell r="H1057">
            <v>255.49000549316406</v>
          </cell>
          <cell r="I1057">
            <v>3257</v>
          </cell>
          <cell r="J1057" t="str">
            <v>Gas faf</v>
          </cell>
          <cell r="K1057" t="str">
            <v/>
          </cell>
          <cell r="L1057">
            <v>515.34222412109375</v>
          </cell>
          <cell r="M1057">
            <v>6849.77001953125</v>
          </cell>
          <cell r="N1057">
            <v>7407.4031621130762</v>
          </cell>
        </row>
        <row r="1058">
          <cell r="A1058">
            <v>22590</v>
          </cell>
          <cell r="B1058">
            <v>1192.4649999999999</v>
          </cell>
          <cell r="C1058" t="str">
            <v>ID</v>
          </cell>
          <cell r="D1058" t="str">
            <v>Bonneville</v>
          </cell>
          <cell r="E1058">
            <v>2</v>
          </cell>
          <cell r="F1058">
            <v>3</v>
          </cell>
          <cell r="G1058">
            <v>3576</v>
          </cell>
          <cell r="H1058">
            <v>602.19003295898437</v>
          </cell>
          <cell r="I1058">
            <v>6914</v>
          </cell>
          <cell r="J1058" t="str">
            <v>Electric baseboard</v>
          </cell>
          <cell r="K1058" t="str">
            <v xml:space="preserve">Electric baseboard AND Gas htstove AND Wood htstove AND </v>
          </cell>
          <cell r="L1058">
            <v>12439.5029296875</v>
          </cell>
          <cell r="M1058">
            <v>28011.296875</v>
          </cell>
          <cell r="N1058">
            <v>27890.39552789092</v>
          </cell>
        </row>
        <row r="1059">
          <cell r="A1059">
            <v>22597</v>
          </cell>
          <cell r="B1059">
            <v>8264.9449999999997</v>
          </cell>
          <cell r="C1059" t="str">
            <v>OR</v>
          </cell>
          <cell r="D1059" t="str">
            <v>Douglas</v>
          </cell>
          <cell r="E1059">
            <v>2</v>
          </cell>
          <cell r="F1059">
            <v>1</v>
          </cell>
          <cell r="G1059">
            <v>1012</v>
          </cell>
          <cell r="H1059">
            <v>307.43148422241211</v>
          </cell>
          <cell r="I1059">
            <v>3236</v>
          </cell>
          <cell r="J1059" t="str">
            <v>Electric faf</v>
          </cell>
          <cell r="K1059" t="str">
            <v/>
          </cell>
          <cell r="L1059">
            <v>8695.90234375</v>
          </cell>
          <cell r="M1059">
            <v>18990.986328125</v>
          </cell>
          <cell r="N1059">
            <v>19129.17577514541</v>
          </cell>
        </row>
        <row r="1060">
          <cell r="A1060">
            <v>22598</v>
          </cell>
          <cell r="B1060">
            <v>2130.886</v>
          </cell>
          <cell r="C1060" t="str">
            <v>MT</v>
          </cell>
          <cell r="D1060" t="str">
            <v>Gallatin</v>
          </cell>
          <cell r="E1060">
            <v>1</v>
          </cell>
          <cell r="F1060">
            <v>3</v>
          </cell>
          <cell r="G1060">
            <v>3601</v>
          </cell>
          <cell r="H1060">
            <v>846.47001647949219</v>
          </cell>
          <cell r="I1060">
            <v>9817</v>
          </cell>
          <cell r="J1060" t="str">
            <v>Gas faf</v>
          </cell>
          <cell r="K1060" t="str">
            <v/>
          </cell>
          <cell r="L1060">
            <v>2310.486083984375</v>
          </cell>
          <cell r="M1060">
            <v>12983.21875</v>
          </cell>
          <cell r="N1060">
            <v>13211.830907126965</v>
          </cell>
        </row>
        <row r="1061">
          <cell r="A1061">
            <v>22602</v>
          </cell>
          <cell r="B1061">
            <v>1904.288</v>
          </cell>
          <cell r="C1061" t="str">
            <v>WA</v>
          </cell>
          <cell r="D1061" t="str">
            <v>Spokane</v>
          </cell>
          <cell r="E1061">
            <v>2</v>
          </cell>
          <cell r="F1061">
            <v>2</v>
          </cell>
          <cell r="G1061">
            <v>3238</v>
          </cell>
          <cell r="H1061">
            <v>759.12499618530273</v>
          </cell>
          <cell r="I1061">
            <v>6906</v>
          </cell>
          <cell r="J1061" t="str">
            <v>Electric heatpump</v>
          </cell>
          <cell r="K1061" t="str">
            <v/>
          </cell>
          <cell r="L1061">
            <v>7541.6142578125</v>
          </cell>
          <cell r="M1061">
            <v>30055.86328125</v>
          </cell>
          <cell r="N1061">
            <v>30222.354532872268</v>
          </cell>
        </row>
        <row r="1062">
          <cell r="A1062">
            <v>22607</v>
          </cell>
          <cell r="B1062">
            <v>1612.692</v>
          </cell>
          <cell r="C1062" t="str">
            <v>OR</v>
          </cell>
          <cell r="D1062" t="str">
            <v>Lane</v>
          </cell>
          <cell r="E1062">
            <v>1</v>
          </cell>
          <cell r="F1062">
            <v>1</v>
          </cell>
          <cell r="G1062">
            <v>1191</v>
          </cell>
          <cell r="H1062">
            <v>475.57878494262695</v>
          </cell>
          <cell r="I1062">
            <v>3920</v>
          </cell>
          <cell r="J1062" t="str">
            <v>Gas faf</v>
          </cell>
          <cell r="K1062" t="str">
            <v>Wood fireplace</v>
          </cell>
          <cell r="L1062">
            <v>386.845458984375</v>
          </cell>
          <cell r="M1062">
            <v>7143.00048828125</v>
          </cell>
          <cell r="N1062">
            <v>7316.2734378094256</v>
          </cell>
        </row>
        <row r="1063">
          <cell r="A1063">
            <v>22612</v>
          </cell>
          <cell r="B1063">
            <v>3785.7640000000001</v>
          </cell>
          <cell r="C1063" t="str">
            <v>ID</v>
          </cell>
          <cell r="D1063" t="str">
            <v>Ada</v>
          </cell>
          <cell r="E1063">
            <v>3</v>
          </cell>
          <cell r="F1063">
            <v>1</v>
          </cell>
          <cell r="G1063">
            <v>1857</v>
          </cell>
          <cell r="H1063">
            <v>480.95191955566406</v>
          </cell>
          <cell r="I1063">
            <v>5648</v>
          </cell>
          <cell r="J1063" t="str">
            <v>Electric baseboard</v>
          </cell>
          <cell r="K1063" t="str">
            <v/>
          </cell>
          <cell r="L1063">
            <v>5529.564453125</v>
          </cell>
          <cell r="M1063">
            <v>21777.701171875</v>
          </cell>
          <cell r="N1063">
            <v>23047.954328135125</v>
          </cell>
        </row>
        <row r="1064">
          <cell r="A1064">
            <v>22615</v>
          </cell>
          <cell r="B1064">
            <v>2130.886</v>
          </cell>
          <cell r="C1064" t="str">
            <v>MT</v>
          </cell>
          <cell r="D1064" t="str">
            <v>Lewis And Clark</v>
          </cell>
          <cell r="E1064">
            <v>2</v>
          </cell>
          <cell r="F1064">
            <v>3</v>
          </cell>
          <cell r="G1064">
            <v>1441</v>
          </cell>
          <cell r="H1064">
            <v>278.68634796142578</v>
          </cell>
          <cell r="I1064">
            <v>4490</v>
          </cell>
          <cell r="J1064" t="str">
            <v>Gas faf</v>
          </cell>
          <cell r="K1064" t="str">
            <v/>
          </cell>
          <cell r="L1064">
            <v>3662.37158203125</v>
          </cell>
          <cell r="M1064">
            <v>8406.1943359375</v>
          </cell>
          <cell r="N1064">
            <v>8491.951011990066</v>
          </cell>
        </row>
        <row r="1065">
          <cell r="A1065">
            <v>22618</v>
          </cell>
          <cell r="B1065">
            <v>2130.886</v>
          </cell>
          <cell r="C1065" t="str">
            <v>MT</v>
          </cell>
          <cell r="D1065" t="str">
            <v>Cascade</v>
          </cell>
          <cell r="E1065">
            <v>1</v>
          </cell>
          <cell r="F1065">
            <v>3</v>
          </cell>
          <cell r="G1065">
            <v>900</v>
          </cell>
          <cell r="H1065">
            <v>326.63906860351562</v>
          </cell>
          <cell r="I1065">
            <v>3161</v>
          </cell>
          <cell r="J1065" t="str">
            <v>Gas htstove</v>
          </cell>
          <cell r="K1065" t="str">
            <v/>
          </cell>
          <cell r="L1065">
            <v>522.94708251953125</v>
          </cell>
          <cell r="M1065">
            <v>5633.15234375</v>
          </cell>
          <cell r="N1065">
            <v>6356.4357730915908</v>
          </cell>
        </row>
        <row r="1066">
          <cell r="A1066">
            <v>22620</v>
          </cell>
          <cell r="B1066">
            <v>2079.9929999999999</v>
          </cell>
          <cell r="C1066" t="str">
            <v>WA</v>
          </cell>
          <cell r="D1066" t="str">
            <v>Clark</v>
          </cell>
          <cell r="E1066">
            <v>1</v>
          </cell>
          <cell r="F1066">
            <v>1</v>
          </cell>
          <cell r="G1066">
            <v>3486</v>
          </cell>
          <cell r="H1066">
            <v>673.99002075195312</v>
          </cell>
          <cell r="I1066">
            <v>7115</v>
          </cell>
          <cell r="J1066" t="str">
            <v>Electric heatpump</v>
          </cell>
          <cell r="K1066" t="str">
            <v>Gas htstove</v>
          </cell>
          <cell r="L1066">
            <v>904.431884765625</v>
          </cell>
          <cell r="M1066">
            <v>17964.890625</v>
          </cell>
          <cell r="N1066">
            <v>18304.765029819457</v>
          </cell>
        </row>
        <row r="1067">
          <cell r="A1067">
            <v>22625</v>
          </cell>
          <cell r="B1067">
            <v>1904.288</v>
          </cell>
          <cell r="C1067" t="str">
            <v>WA</v>
          </cell>
          <cell r="D1067" t="str">
            <v>Benton</v>
          </cell>
          <cell r="E1067">
            <v>3</v>
          </cell>
          <cell r="F1067">
            <v>1</v>
          </cell>
          <cell r="G1067">
            <v>2080</v>
          </cell>
          <cell r="H1067">
            <v>653.54999542236328</v>
          </cell>
          <cell r="I1067">
            <v>5917</v>
          </cell>
          <cell r="J1067" t="str">
            <v>Pellets htstove</v>
          </cell>
          <cell r="K1067" t="str">
            <v>Electric heatpump</v>
          </cell>
          <cell r="L1067">
            <v>7120.07080078125</v>
          </cell>
          <cell r="M1067">
            <v>20108.251953125</v>
          </cell>
          <cell r="N1067">
            <v>21952.208022063205</v>
          </cell>
        </row>
        <row r="1068">
          <cell r="A1068">
            <v>22627</v>
          </cell>
          <cell r="B1068">
            <v>2130.886</v>
          </cell>
          <cell r="C1068" t="str">
            <v>MT</v>
          </cell>
          <cell r="D1068" t="str">
            <v>Gallatin</v>
          </cell>
          <cell r="E1068">
            <v>1</v>
          </cell>
          <cell r="F1068">
            <v>3</v>
          </cell>
          <cell r="G1068">
            <v>831</v>
          </cell>
          <cell r="H1068">
            <v>318.03225135803223</v>
          </cell>
          <cell r="I1068">
            <v>2637</v>
          </cell>
          <cell r="J1068" t="str">
            <v>Wood htstove</v>
          </cell>
          <cell r="K1068" t="str">
            <v/>
          </cell>
          <cell r="L1068">
            <v>200.81729125976562</v>
          </cell>
          <cell r="M1068">
            <v>4628.12060546875</v>
          </cell>
          <cell r="N1068">
            <v>4660.7080297124467</v>
          </cell>
        </row>
        <row r="1069">
          <cell r="A1069">
            <v>22632</v>
          </cell>
          <cell r="B1069">
            <v>1144.6790000000001</v>
          </cell>
          <cell r="C1069" t="str">
            <v>MT</v>
          </cell>
          <cell r="D1069" t="str">
            <v>Sanders</v>
          </cell>
          <cell r="E1069">
            <v>2</v>
          </cell>
          <cell r="F1069">
            <v>2</v>
          </cell>
          <cell r="G1069">
            <v>856</v>
          </cell>
          <cell r="H1069">
            <v>0</v>
          </cell>
          <cell r="I1069">
            <v>2841</v>
          </cell>
          <cell r="J1069" t="str">
            <v>Electric baseboard</v>
          </cell>
          <cell r="K1069" t="str">
            <v>Electric pluginheater</v>
          </cell>
          <cell r="L1069">
            <v>11353.5078125</v>
          </cell>
          <cell r="M1069">
            <v>16906.7578125</v>
          </cell>
          <cell r="N1069">
            <v>18298.874336621837</v>
          </cell>
        </row>
        <row r="1070">
          <cell r="A1070">
            <v>22641</v>
          </cell>
          <cell r="B1070">
            <v>1144.6790000000001</v>
          </cell>
          <cell r="C1070" t="str">
            <v>MT</v>
          </cell>
          <cell r="D1070" t="str">
            <v>Mineral</v>
          </cell>
          <cell r="E1070">
            <v>2</v>
          </cell>
          <cell r="F1070">
            <v>2</v>
          </cell>
          <cell r="G1070">
            <v>6414</v>
          </cell>
          <cell r="H1070">
            <v>1018.0700225830078</v>
          </cell>
          <cell r="I1070">
            <v>12307</v>
          </cell>
          <cell r="J1070" t="str">
            <v>Electric gshp</v>
          </cell>
          <cell r="K1070" t="str">
            <v>Wood htstove</v>
          </cell>
          <cell r="L1070">
            <v>14124.322265625</v>
          </cell>
          <cell r="M1070">
            <v>25890.11328125</v>
          </cell>
          <cell r="N1070">
            <v>26302.355967319108</v>
          </cell>
        </row>
        <row r="1071">
          <cell r="A1071">
            <v>22649</v>
          </cell>
          <cell r="B1071">
            <v>1925.059</v>
          </cell>
          <cell r="C1071" t="str">
            <v>OR</v>
          </cell>
          <cell r="D1071" t="str">
            <v>Deschutes</v>
          </cell>
          <cell r="E1071">
            <v>1</v>
          </cell>
          <cell r="F1071">
            <v>2</v>
          </cell>
          <cell r="G1071">
            <v>2092</v>
          </cell>
          <cell r="H1071">
            <v>476.31718444824219</v>
          </cell>
          <cell r="I1071">
            <v>6732</v>
          </cell>
          <cell r="J1071" t="str">
            <v>Electric heatpump</v>
          </cell>
          <cell r="K1071" t="str">
            <v>Electric pluginheater</v>
          </cell>
          <cell r="L1071">
            <v>0</v>
          </cell>
          <cell r="M1071">
            <v>0</v>
          </cell>
          <cell r="N1071">
            <v>0</v>
          </cell>
        </row>
        <row r="1072">
          <cell r="A1072">
            <v>22652</v>
          </cell>
          <cell r="B1072">
            <v>2079.9929999999999</v>
          </cell>
          <cell r="C1072" t="str">
            <v>WA</v>
          </cell>
          <cell r="D1072" t="str">
            <v>Clark</v>
          </cell>
          <cell r="E1072">
            <v>1</v>
          </cell>
          <cell r="F1072">
            <v>1</v>
          </cell>
          <cell r="G1072">
            <v>2680</v>
          </cell>
          <cell r="H1072">
            <v>397.97858428955078</v>
          </cell>
          <cell r="I1072">
            <v>6181</v>
          </cell>
          <cell r="J1072" t="str">
            <v>Electric heatpump</v>
          </cell>
          <cell r="K1072" t="str">
            <v>Wood htstove</v>
          </cell>
          <cell r="L1072">
            <v>8761.0263671875</v>
          </cell>
          <cell r="M1072">
            <v>19648.728515625</v>
          </cell>
          <cell r="N1072">
            <v>21434.603676246079</v>
          </cell>
        </row>
        <row r="1073">
          <cell r="A1073">
            <v>22663</v>
          </cell>
          <cell r="B1073">
            <v>1904.288</v>
          </cell>
          <cell r="C1073" t="str">
            <v>WA</v>
          </cell>
          <cell r="D1073" t="str">
            <v>Whitman</v>
          </cell>
          <cell r="E1073">
            <v>1</v>
          </cell>
          <cell r="F1073">
            <v>2</v>
          </cell>
          <cell r="G1073">
            <v>2222</v>
          </cell>
          <cell r="H1073">
            <v>1018.7199783325195</v>
          </cell>
          <cell r="I1073">
            <v>4665</v>
          </cell>
          <cell r="J1073" t="str">
            <v>Electric baseboard</v>
          </cell>
          <cell r="K1073" t="str">
            <v/>
          </cell>
          <cell r="L1073">
            <v>24698.677734375</v>
          </cell>
          <cell r="M1073">
            <v>24651.447265625</v>
          </cell>
          <cell r="N1073">
            <v>24729.084445586086</v>
          </cell>
        </row>
        <row r="1074">
          <cell r="A1074">
            <v>22671</v>
          </cell>
          <cell r="B1074">
            <v>1612.692</v>
          </cell>
          <cell r="C1074" t="str">
            <v>OR</v>
          </cell>
          <cell r="D1074" t="str">
            <v>Curry</v>
          </cell>
          <cell r="E1074">
            <v>1</v>
          </cell>
          <cell r="F1074">
            <v>1</v>
          </cell>
          <cell r="G1074">
            <v>1267</v>
          </cell>
          <cell r="H1074">
            <v>389.47782516479492</v>
          </cell>
          <cell r="I1074">
            <v>4039</v>
          </cell>
          <cell r="J1074" t="str">
            <v>Electric pluginheater</v>
          </cell>
          <cell r="K1074" t="str">
            <v xml:space="preserve">Electric baseboard AND Wood htstove AND </v>
          </cell>
          <cell r="L1074">
            <v>8208.5205078125</v>
          </cell>
          <cell r="M1074">
            <v>8200.0166015625</v>
          </cell>
          <cell r="N1074">
            <v>13979.359811140652</v>
          </cell>
        </row>
        <row r="1075">
          <cell r="A1075">
            <v>22673</v>
          </cell>
          <cell r="B1075">
            <v>1144.6790000000001</v>
          </cell>
          <cell r="C1075" t="str">
            <v>MT</v>
          </cell>
          <cell r="D1075" t="str">
            <v>Missoula</v>
          </cell>
          <cell r="E1075">
            <v>1</v>
          </cell>
          <cell r="F1075">
            <v>3</v>
          </cell>
          <cell r="G1075">
            <v>3324</v>
          </cell>
          <cell r="H1075">
            <v>789.56996917724609</v>
          </cell>
          <cell r="I1075">
            <v>7796</v>
          </cell>
          <cell r="J1075" t="str">
            <v>Gas boiler</v>
          </cell>
          <cell r="K1075" t="str">
            <v/>
          </cell>
          <cell r="L1075">
            <v>633.55859375</v>
          </cell>
          <cell r="M1075">
            <v>12679.1923828125</v>
          </cell>
          <cell r="N1075">
            <v>12759.998774988684</v>
          </cell>
        </row>
        <row r="1076">
          <cell r="A1076">
            <v>22679</v>
          </cell>
          <cell r="B1076">
            <v>2130.886</v>
          </cell>
          <cell r="C1076" t="str">
            <v>MT</v>
          </cell>
          <cell r="D1076" t="str">
            <v>Gallatin</v>
          </cell>
          <cell r="E1076">
            <v>1</v>
          </cell>
          <cell r="F1076">
            <v>3</v>
          </cell>
          <cell r="G1076">
            <v>2490</v>
          </cell>
          <cell r="H1076">
            <v>615.06500244140625</v>
          </cell>
          <cell r="I1076">
            <v>5213</v>
          </cell>
          <cell r="J1076" t="str">
            <v>Gas boiler</v>
          </cell>
          <cell r="K1076" t="str">
            <v/>
          </cell>
          <cell r="L1076">
            <v>611.44110107421875</v>
          </cell>
          <cell r="M1076">
            <v>5175.3935546875</v>
          </cell>
          <cell r="N1076">
            <v>5164.8434516947191</v>
          </cell>
        </row>
        <row r="1077">
          <cell r="A1077">
            <v>22681</v>
          </cell>
          <cell r="B1077">
            <v>1192.4649999999999</v>
          </cell>
          <cell r="C1077" t="str">
            <v>ID</v>
          </cell>
          <cell r="D1077" t="str">
            <v>Kootenai</v>
          </cell>
          <cell r="E1077">
            <v>2</v>
          </cell>
          <cell r="F1077">
            <v>2</v>
          </cell>
          <cell r="G1077">
            <v>2630</v>
          </cell>
          <cell r="H1077">
            <v>467.54999160766602</v>
          </cell>
          <cell r="I1077">
            <v>5637</v>
          </cell>
          <cell r="J1077" t="str">
            <v>Gas faf</v>
          </cell>
          <cell r="K1077" t="str">
            <v/>
          </cell>
          <cell r="L1077">
            <v>332.01962280273437</v>
          </cell>
          <cell r="M1077">
            <v>3356.6357421875</v>
          </cell>
          <cell r="N1077">
            <v>3597.6698489586306</v>
          </cell>
        </row>
        <row r="1078">
          <cell r="A1078">
            <v>22683</v>
          </cell>
          <cell r="B1078">
            <v>2079.9929999999999</v>
          </cell>
          <cell r="C1078" t="str">
            <v>WA</v>
          </cell>
          <cell r="D1078" t="str">
            <v>Grays Harbor</v>
          </cell>
          <cell r="E1078">
            <v>1</v>
          </cell>
          <cell r="F1078">
            <v>1</v>
          </cell>
          <cell r="G1078">
            <v>858</v>
          </cell>
          <cell r="H1078">
            <v>603.989990234375</v>
          </cell>
          <cell r="I1078">
            <v>2824</v>
          </cell>
          <cell r="J1078" t="str">
            <v>Electric baseboard</v>
          </cell>
          <cell r="K1078" t="str">
            <v/>
          </cell>
          <cell r="L1078">
            <v>14072.1318359375</v>
          </cell>
          <cell r="M1078">
            <v>12211.7177734375</v>
          </cell>
          <cell r="N1078">
            <v>12676.954896823296</v>
          </cell>
        </row>
        <row r="1079">
          <cell r="A1079">
            <v>22688</v>
          </cell>
          <cell r="B1079">
            <v>1925.059</v>
          </cell>
          <cell r="C1079" t="str">
            <v>OR</v>
          </cell>
          <cell r="D1079" t="str">
            <v>Baker</v>
          </cell>
          <cell r="E1079">
            <v>1</v>
          </cell>
          <cell r="F1079">
            <v>2</v>
          </cell>
          <cell r="G1079">
            <v>3472</v>
          </cell>
          <cell r="H1079">
            <v>891.25381469726562</v>
          </cell>
          <cell r="I1079">
            <v>7298</v>
          </cell>
          <cell r="J1079" t="str">
            <v>Wood htstove</v>
          </cell>
          <cell r="K1079" t="str">
            <v xml:space="preserve">Electric baseboard AND Electric pluginheater AND </v>
          </cell>
          <cell r="L1079">
            <v>11538.0732421875</v>
          </cell>
          <cell r="M1079">
            <v>26055.81640625</v>
          </cell>
          <cell r="N1079">
            <v>27889.18236682858</v>
          </cell>
        </row>
        <row r="1080">
          <cell r="A1080">
            <v>22693</v>
          </cell>
          <cell r="B1080">
            <v>12271.31</v>
          </cell>
          <cell r="C1080" t="str">
            <v>WA</v>
          </cell>
          <cell r="D1080" t="str">
            <v>Yakima</v>
          </cell>
          <cell r="E1080">
            <v>2</v>
          </cell>
          <cell r="F1080">
            <v>1</v>
          </cell>
          <cell r="G1080">
            <v>1884</v>
          </cell>
          <cell r="H1080">
            <v>414.77640533447266</v>
          </cell>
          <cell r="I1080">
            <v>4487</v>
          </cell>
          <cell r="J1080" t="str">
            <v>Pellets htstove</v>
          </cell>
          <cell r="K1080" t="str">
            <v xml:space="preserve">Electric baseboard AND Wood htstove AND </v>
          </cell>
          <cell r="L1080">
            <v>1439.33740234375</v>
          </cell>
          <cell r="M1080">
            <v>11651.197265625</v>
          </cell>
          <cell r="N1080">
            <v>11905.631701605711</v>
          </cell>
        </row>
        <row r="1081">
          <cell r="A1081">
            <v>22694</v>
          </cell>
          <cell r="B1081">
            <v>2079.9929999999999</v>
          </cell>
          <cell r="C1081" t="str">
            <v>WA</v>
          </cell>
          <cell r="D1081" t="str">
            <v>Clark</v>
          </cell>
          <cell r="E1081">
            <v>1</v>
          </cell>
          <cell r="F1081">
            <v>1</v>
          </cell>
          <cell r="G1081">
            <v>1600</v>
          </cell>
          <cell r="H1081">
            <v>569.98825073242188</v>
          </cell>
          <cell r="I1081">
            <v>4364</v>
          </cell>
          <cell r="J1081" t="str">
            <v>Electric faf</v>
          </cell>
          <cell r="K1081" t="str">
            <v/>
          </cell>
          <cell r="L1081">
            <v>18214.36328125</v>
          </cell>
          <cell r="M1081">
            <v>32569.509765625</v>
          </cell>
          <cell r="N1081">
            <v>33755.075382914365</v>
          </cell>
        </row>
        <row r="1082">
          <cell r="A1082">
            <v>22699</v>
          </cell>
          <cell r="B1082">
            <v>1612.692</v>
          </cell>
          <cell r="C1082" t="str">
            <v>OR</v>
          </cell>
          <cell r="D1082" t="str">
            <v>Linn</v>
          </cell>
          <cell r="E1082">
            <v>1</v>
          </cell>
          <cell r="F1082">
            <v>1</v>
          </cell>
          <cell r="G1082">
            <v>1760</v>
          </cell>
          <cell r="H1082">
            <v>544.26128387451172</v>
          </cell>
          <cell r="I1082">
            <v>4570</v>
          </cell>
          <cell r="J1082" t="str">
            <v>Electric heatpump</v>
          </cell>
          <cell r="K1082" t="str">
            <v/>
          </cell>
          <cell r="L1082">
            <v>3206.99462890625</v>
          </cell>
          <cell r="M1082">
            <v>10813.953125</v>
          </cell>
          <cell r="N1082">
            <v>11509.234938179192</v>
          </cell>
        </row>
        <row r="1083">
          <cell r="A1083">
            <v>22701</v>
          </cell>
          <cell r="B1083">
            <v>1925.059</v>
          </cell>
          <cell r="C1083" t="str">
            <v>OR</v>
          </cell>
          <cell r="D1083" t="str">
            <v>Union</v>
          </cell>
          <cell r="E1083">
            <v>2</v>
          </cell>
          <cell r="F1083">
            <v>2</v>
          </cell>
          <cell r="G1083">
            <v>2368</v>
          </cell>
          <cell r="H1083">
            <v>1016.3800430297852</v>
          </cell>
          <cell r="I1083">
            <v>3998</v>
          </cell>
          <cell r="J1083" t="str">
            <v>Electric heatpumpdualfuel</v>
          </cell>
          <cell r="K1083" t="str">
            <v>Electric pluginheater</v>
          </cell>
          <cell r="L1083">
            <v>0</v>
          </cell>
          <cell r="M1083">
            <v>11025.0927734375</v>
          </cell>
          <cell r="N1083">
            <v>10858.110818866971</v>
          </cell>
        </row>
        <row r="1084">
          <cell r="A1084">
            <v>22702</v>
          </cell>
          <cell r="B1084">
            <v>4360.1880000000001</v>
          </cell>
          <cell r="C1084" t="str">
            <v>WA</v>
          </cell>
          <cell r="D1084" t="str">
            <v>Pierce</v>
          </cell>
          <cell r="E1084">
            <v>1</v>
          </cell>
          <cell r="F1084">
            <v>1</v>
          </cell>
          <cell r="G1084">
            <v>3565</v>
          </cell>
          <cell r="H1084">
            <v>847.13044738769531</v>
          </cell>
          <cell r="I1084">
            <v>11872</v>
          </cell>
          <cell r="J1084" t="str">
            <v>Electric heatpump</v>
          </cell>
          <cell r="K1084" t="str">
            <v>Propane htstove</v>
          </cell>
          <cell r="L1084">
            <v>0</v>
          </cell>
          <cell r="M1084">
            <v>0</v>
          </cell>
          <cell r="N1084">
            <v>0</v>
          </cell>
        </row>
        <row r="1085">
          <cell r="A1085">
            <v>22703</v>
          </cell>
          <cell r="B1085">
            <v>2079.9929999999999</v>
          </cell>
          <cell r="C1085" t="str">
            <v>WA</v>
          </cell>
          <cell r="D1085" t="str">
            <v>Clark</v>
          </cell>
          <cell r="E1085">
            <v>1</v>
          </cell>
          <cell r="F1085">
            <v>1</v>
          </cell>
          <cell r="G1085">
            <v>1316</v>
          </cell>
          <cell r="H1085">
            <v>241.06266021728516</v>
          </cell>
          <cell r="I1085">
            <v>4365</v>
          </cell>
          <cell r="J1085" t="str">
            <v>Gas faf</v>
          </cell>
          <cell r="K1085" t="str">
            <v xml:space="preserve">Gas htstove AND Electric pluginheater AND </v>
          </cell>
          <cell r="L1085">
            <v>1357.7906494140625</v>
          </cell>
          <cell r="M1085">
            <v>5984.19091796875</v>
          </cell>
          <cell r="N1085">
            <v>6002.5426346299409</v>
          </cell>
        </row>
        <row r="1086">
          <cell r="A1086">
            <v>22705</v>
          </cell>
          <cell r="B1086">
            <v>1144.6790000000001</v>
          </cell>
          <cell r="C1086" t="str">
            <v>MT</v>
          </cell>
          <cell r="D1086" t="str">
            <v>Lake</v>
          </cell>
          <cell r="E1086">
            <v>1</v>
          </cell>
          <cell r="F1086">
            <v>2</v>
          </cell>
          <cell r="G1086">
            <v>3536</v>
          </cell>
          <cell r="H1086">
            <v>768.57001113891602</v>
          </cell>
          <cell r="I1086">
            <v>8671</v>
          </cell>
          <cell r="J1086" t="str">
            <v>Wood htstove</v>
          </cell>
          <cell r="K1086" t="str">
            <v xml:space="preserve">Gas htstove AND Gas htstove AND </v>
          </cell>
          <cell r="L1086">
            <v>2452.077392578125</v>
          </cell>
          <cell r="M1086">
            <v>9956.8251953125</v>
          </cell>
          <cell r="N1086">
            <v>10098.434545567941</v>
          </cell>
        </row>
        <row r="1087">
          <cell r="A1087">
            <v>22721</v>
          </cell>
          <cell r="B1087">
            <v>2130.886</v>
          </cell>
          <cell r="C1087" t="str">
            <v>MT</v>
          </cell>
          <cell r="D1087" t="str">
            <v>Missoula</v>
          </cell>
          <cell r="E1087">
            <v>1</v>
          </cell>
          <cell r="F1087">
            <v>3</v>
          </cell>
          <cell r="G1087">
            <v>819</v>
          </cell>
          <cell r="H1087">
            <v>314.07395935058594</v>
          </cell>
          <cell r="I1087">
            <v>2017</v>
          </cell>
          <cell r="J1087" t="str">
            <v>Gas boiler</v>
          </cell>
          <cell r="K1087" t="str">
            <v/>
          </cell>
          <cell r="L1087">
            <v>423.68820190429687</v>
          </cell>
          <cell r="M1087">
            <v>3839.61669921875</v>
          </cell>
          <cell r="N1087">
            <v>3960.122229287791</v>
          </cell>
        </row>
        <row r="1088">
          <cell r="A1088">
            <v>22724</v>
          </cell>
          <cell r="B1088">
            <v>3785.7640000000001</v>
          </cell>
          <cell r="C1088" t="str">
            <v>ID</v>
          </cell>
          <cell r="D1088" t="str">
            <v>Shoshone</v>
          </cell>
          <cell r="E1088">
            <v>1</v>
          </cell>
          <cell r="F1088">
            <v>2</v>
          </cell>
          <cell r="G1088">
            <v>641</v>
          </cell>
          <cell r="H1088">
            <v>126.26500129699707</v>
          </cell>
          <cell r="I1088">
            <v>1801</v>
          </cell>
          <cell r="J1088" t="str">
            <v>Electric pluginheater</v>
          </cell>
          <cell r="K1088" t="str">
            <v/>
          </cell>
          <cell r="L1088">
            <v>4188.916015625</v>
          </cell>
          <cell r="M1088">
            <v>7363.1162109375</v>
          </cell>
          <cell r="N1088">
            <v>7684.1450829309688</v>
          </cell>
        </row>
        <row r="1089">
          <cell r="A1089">
            <v>22728</v>
          </cell>
          <cell r="B1089">
            <v>1144.6790000000001</v>
          </cell>
          <cell r="C1089" t="str">
            <v>MT</v>
          </cell>
          <cell r="D1089" t="str">
            <v>Flathead</v>
          </cell>
          <cell r="E1089">
            <v>1</v>
          </cell>
          <cell r="F1089">
            <v>3</v>
          </cell>
          <cell r="G1089">
            <v>1726</v>
          </cell>
          <cell r="H1089">
            <v>516.97615051269531</v>
          </cell>
          <cell r="I1089">
            <v>6000</v>
          </cell>
          <cell r="J1089" t="str">
            <v>Gas faf</v>
          </cell>
          <cell r="K1089" t="str">
            <v/>
          </cell>
          <cell r="L1089">
            <v>591.10595703125</v>
          </cell>
          <cell r="M1089">
            <v>4817.49560546875</v>
          </cell>
          <cell r="N1089">
            <v>4927.7284190139908</v>
          </cell>
        </row>
        <row r="1090">
          <cell r="A1090">
            <v>22733</v>
          </cell>
          <cell r="B1090">
            <v>1192.4649999999999</v>
          </cell>
          <cell r="C1090" t="str">
            <v>ID</v>
          </cell>
          <cell r="D1090" t="str">
            <v>Boundary</v>
          </cell>
          <cell r="E1090">
            <v>1</v>
          </cell>
          <cell r="F1090">
            <v>2</v>
          </cell>
          <cell r="G1090">
            <v>3596</v>
          </cell>
          <cell r="H1090">
            <v>523.8650016784668</v>
          </cell>
          <cell r="I1090">
            <v>7087</v>
          </cell>
          <cell r="J1090" t="str">
            <v>Gas faf</v>
          </cell>
          <cell r="K1090" t="str">
            <v>Electric pluginheater</v>
          </cell>
          <cell r="L1090">
            <v>0</v>
          </cell>
          <cell r="M1090">
            <v>0</v>
          </cell>
          <cell r="N1090">
            <v>0</v>
          </cell>
        </row>
        <row r="1091">
          <cell r="A1091">
            <v>22739</v>
          </cell>
          <cell r="B1091">
            <v>1192.4649999999999</v>
          </cell>
          <cell r="C1091" t="str">
            <v>ID</v>
          </cell>
          <cell r="D1091" t="str">
            <v>Latah</v>
          </cell>
          <cell r="E1091">
            <v>1</v>
          </cell>
          <cell r="F1091">
            <v>2</v>
          </cell>
          <cell r="G1091">
            <v>2280</v>
          </cell>
          <cell r="H1091">
            <v>694.3800048828125</v>
          </cell>
          <cell r="I1091">
            <v>5370</v>
          </cell>
          <cell r="J1091" t="str">
            <v>Electric faf</v>
          </cell>
          <cell r="K1091" t="str">
            <v/>
          </cell>
          <cell r="L1091">
            <v>14575.7919921875</v>
          </cell>
          <cell r="M1091">
            <v>21653.275390625</v>
          </cell>
          <cell r="N1091">
            <v>23513.179377044478</v>
          </cell>
        </row>
        <row r="1092">
          <cell r="A1092">
            <v>22743</v>
          </cell>
          <cell r="B1092">
            <v>3785.7640000000001</v>
          </cell>
          <cell r="C1092" t="str">
            <v>ID</v>
          </cell>
          <cell r="D1092" t="str">
            <v>Ada</v>
          </cell>
          <cell r="E1092">
            <v>3</v>
          </cell>
          <cell r="F1092">
            <v>1</v>
          </cell>
          <cell r="G1092">
            <v>2260</v>
          </cell>
          <cell r="H1092">
            <v>1321.2721214294434</v>
          </cell>
          <cell r="I1092">
            <v>5782</v>
          </cell>
          <cell r="J1092" t="str">
            <v>Gas faf</v>
          </cell>
          <cell r="K1092" t="str">
            <v>Gas faf</v>
          </cell>
          <cell r="L1092">
            <v>2333.634521484375</v>
          </cell>
          <cell r="M1092">
            <v>6946.46533203125</v>
          </cell>
          <cell r="N1092">
            <v>7058.6972577041861</v>
          </cell>
        </row>
        <row r="1093">
          <cell r="A1093">
            <v>22751</v>
          </cell>
          <cell r="B1093">
            <v>1925.059</v>
          </cell>
          <cell r="C1093" t="str">
            <v>OR</v>
          </cell>
          <cell r="D1093" t="str">
            <v>Harney</v>
          </cell>
          <cell r="E1093">
            <v>1</v>
          </cell>
          <cell r="F1093">
            <v>3</v>
          </cell>
          <cell r="G1093">
            <v>804</v>
          </cell>
          <cell r="H1093">
            <v>327.80096435546875</v>
          </cell>
          <cell r="I1093">
            <v>2758</v>
          </cell>
          <cell r="J1093" t="str">
            <v>Wood htstove</v>
          </cell>
          <cell r="K1093" t="str">
            <v>Electric pluginheater</v>
          </cell>
          <cell r="L1093">
            <v>2424.518310546875</v>
          </cell>
          <cell r="M1093">
            <v>14514.4736328125</v>
          </cell>
          <cell r="N1093">
            <v>15005.31383388217</v>
          </cell>
        </row>
        <row r="1094">
          <cell r="A1094">
            <v>22756</v>
          </cell>
          <cell r="B1094">
            <v>1904.288</v>
          </cell>
          <cell r="C1094" t="str">
            <v>WA</v>
          </cell>
          <cell r="D1094" t="str">
            <v>Stevens</v>
          </cell>
          <cell r="E1094">
            <v>1</v>
          </cell>
          <cell r="F1094">
            <v>2</v>
          </cell>
          <cell r="G1094">
            <v>2677</v>
          </cell>
          <cell r="H1094">
            <v>450.57501602172852</v>
          </cell>
          <cell r="I1094">
            <v>5460</v>
          </cell>
          <cell r="J1094" t="str">
            <v>Wood htstove</v>
          </cell>
          <cell r="K1094" t="str">
            <v>Gas faf</v>
          </cell>
          <cell r="L1094">
            <v>3377.181640625</v>
          </cell>
          <cell r="M1094">
            <v>12269.0556640625</v>
          </cell>
          <cell r="N1094">
            <v>11962.540388394238</v>
          </cell>
        </row>
        <row r="1095">
          <cell r="A1095">
            <v>22767</v>
          </cell>
          <cell r="B1095">
            <v>2079.9929999999999</v>
          </cell>
          <cell r="C1095" t="str">
            <v>WA</v>
          </cell>
          <cell r="D1095" t="str">
            <v>Clark</v>
          </cell>
          <cell r="E1095">
            <v>1</v>
          </cell>
          <cell r="F1095">
            <v>1</v>
          </cell>
          <cell r="G1095">
            <v>2431</v>
          </cell>
          <cell r="H1095">
            <v>1234.4774932861328</v>
          </cell>
          <cell r="I1095">
            <v>6878</v>
          </cell>
          <cell r="J1095" t="str">
            <v>Electric heatpump</v>
          </cell>
          <cell r="K1095" t="str">
            <v/>
          </cell>
          <cell r="L1095">
            <v>6243.736328125</v>
          </cell>
          <cell r="M1095">
            <v>25935.341796875</v>
          </cell>
          <cell r="N1095">
            <v>25475.769715433751</v>
          </cell>
        </row>
        <row r="1096">
          <cell r="A1096">
            <v>22774</v>
          </cell>
          <cell r="B1096">
            <v>1144.6790000000001</v>
          </cell>
          <cell r="C1096" t="str">
            <v>MT</v>
          </cell>
          <cell r="D1096" t="str">
            <v>Missoula</v>
          </cell>
          <cell r="E1096">
            <v>1</v>
          </cell>
          <cell r="F1096">
            <v>3</v>
          </cell>
          <cell r="G1096">
            <v>1401</v>
          </cell>
          <cell r="H1096">
            <v>426.97897720336914</v>
          </cell>
          <cell r="I1096">
            <v>5058</v>
          </cell>
          <cell r="J1096" t="str">
            <v>Gas faf</v>
          </cell>
          <cell r="K1096" t="str">
            <v/>
          </cell>
          <cell r="L1096">
            <v>277.88790893554687</v>
          </cell>
          <cell r="M1096">
            <v>2738.145263671875</v>
          </cell>
          <cell r="N1096">
            <v>2905.7860400444943</v>
          </cell>
        </row>
        <row r="1097">
          <cell r="A1097">
            <v>22785</v>
          </cell>
          <cell r="B1097">
            <v>2079.9929999999999</v>
          </cell>
          <cell r="C1097" t="str">
            <v>WA</v>
          </cell>
          <cell r="D1097" t="str">
            <v>Lewis</v>
          </cell>
          <cell r="E1097">
            <v>1</v>
          </cell>
          <cell r="F1097">
            <v>1</v>
          </cell>
          <cell r="G1097">
            <v>930</v>
          </cell>
          <cell r="H1097">
            <v>855.26866912841797</v>
          </cell>
          <cell r="I1097">
            <v>3080</v>
          </cell>
          <cell r="J1097" t="str">
            <v>Electric baseboard</v>
          </cell>
          <cell r="K1097" t="str">
            <v/>
          </cell>
          <cell r="L1097">
            <v>11764.7021484375</v>
          </cell>
          <cell r="M1097">
            <v>20877.236328125</v>
          </cell>
          <cell r="N1097">
            <v>21710.17615070847</v>
          </cell>
        </row>
        <row r="1098">
          <cell r="A1098">
            <v>22787</v>
          </cell>
          <cell r="B1098">
            <v>3785.7640000000001</v>
          </cell>
          <cell r="C1098" t="str">
            <v>ID</v>
          </cell>
          <cell r="D1098" t="str">
            <v>Jefferson</v>
          </cell>
          <cell r="E1098">
            <v>1</v>
          </cell>
          <cell r="F1098">
            <v>3</v>
          </cell>
          <cell r="G1098">
            <v>2337</v>
          </cell>
          <cell r="H1098">
            <v>980.30724334716797</v>
          </cell>
          <cell r="I1098">
            <v>5229</v>
          </cell>
          <cell r="J1098" t="str">
            <v>Propane htstove</v>
          </cell>
          <cell r="K1098" t="str">
            <v>Electric baseboard</v>
          </cell>
          <cell r="L1098">
            <v>9271.123046875</v>
          </cell>
          <cell r="M1098">
            <v>34097.4765625</v>
          </cell>
          <cell r="N1098">
            <v>34371.014970686905</v>
          </cell>
        </row>
        <row r="1099">
          <cell r="A1099">
            <v>22822</v>
          </cell>
          <cell r="B1099">
            <v>1904.288</v>
          </cell>
          <cell r="C1099" t="str">
            <v>WA</v>
          </cell>
          <cell r="D1099" t="str">
            <v>Okanogan</v>
          </cell>
          <cell r="E1099">
            <v>2</v>
          </cell>
          <cell r="F1099">
            <v>2</v>
          </cell>
          <cell r="G1099">
            <v>689</v>
          </cell>
          <cell r="H1099">
            <v>226.43101119995117</v>
          </cell>
          <cell r="I1099">
            <v>1512</v>
          </cell>
          <cell r="J1099" t="str">
            <v>Electric baseboard</v>
          </cell>
          <cell r="K1099" t="str">
            <v/>
          </cell>
          <cell r="L1099">
            <v>6376.2890625</v>
          </cell>
          <cell r="M1099">
            <v>12836.0615234375</v>
          </cell>
          <cell r="N1099">
            <v>0</v>
          </cell>
        </row>
        <row r="1100">
          <cell r="A1100">
            <v>22832</v>
          </cell>
          <cell r="B1100">
            <v>1612.692</v>
          </cell>
          <cell r="C1100" t="str">
            <v>OR</v>
          </cell>
          <cell r="D1100" t="str">
            <v>Curry</v>
          </cell>
          <cell r="E1100">
            <v>1</v>
          </cell>
          <cell r="F1100">
            <v>1</v>
          </cell>
          <cell r="G1100">
            <v>1286</v>
          </cell>
          <cell r="H1100">
            <v>390.66905212402344</v>
          </cell>
          <cell r="I1100">
            <v>4046</v>
          </cell>
          <cell r="J1100" t="str">
            <v>Electric heatpump</v>
          </cell>
          <cell r="K1100" t="str">
            <v/>
          </cell>
          <cell r="L1100">
            <v>3842.587158203125</v>
          </cell>
          <cell r="M1100">
            <v>12010.5205078125</v>
          </cell>
          <cell r="N1100">
            <v>11723.845795407042</v>
          </cell>
        </row>
        <row r="1101">
          <cell r="A1101">
            <v>22833</v>
          </cell>
          <cell r="B1101">
            <v>3785.7640000000001</v>
          </cell>
          <cell r="C1101" t="str">
            <v>ID</v>
          </cell>
          <cell r="D1101" t="str">
            <v>Franklin</v>
          </cell>
          <cell r="E1101">
            <v>2</v>
          </cell>
          <cell r="F1101">
            <v>2</v>
          </cell>
          <cell r="G1101">
            <v>2580</v>
          </cell>
          <cell r="H1101">
            <v>560.61000823974609</v>
          </cell>
          <cell r="I1101">
            <v>5273</v>
          </cell>
          <cell r="J1101" t="str">
            <v>Gas faf</v>
          </cell>
          <cell r="K1101" t="str">
            <v/>
          </cell>
          <cell r="L1101">
            <v>0</v>
          </cell>
          <cell r="M1101">
            <v>8593.431640625</v>
          </cell>
          <cell r="N1101">
            <v>10081.343785482683</v>
          </cell>
        </row>
        <row r="1102">
          <cell r="A1102">
            <v>22845</v>
          </cell>
          <cell r="B1102">
            <v>1144.6790000000001</v>
          </cell>
          <cell r="C1102" t="str">
            <v>MT</v>
          </cell>
          <cell r="D1102" t="str">
            <v>Missoula</v>
          </cell>
          <cell r="E1102">
            <v>1</v>
          </cell>
          <cell r="F1102">
            <v>3</v>
          </cell>
          <cell r="G1102">
            <v>2936</v>
          </cell>
          <cell r="H1102">
            <v>308.54999160766602</v>
          </cell>
          <cell r="I1102">
            <v>5148</v>
          </cell>
          <cell r="J1102" t="str">
            <v>Wood htstove</v>
          </cell>
          <cell r="K1102" t="str">
            <v/>
          </cell>
          <cell r="L1102">
            <v>1779.3868408203125</v>
          </cell>
          <cell r="M1102">
            <v>8524.1533203125</v>
          </cell>
          <cell r="N1102">
            <v>9833.8851353297523</v>
          </cell>
        </row>
        <row r="1103">
          <cell r="A1103">
            <v>22854</v>
          </cell>
          <cell r="B1103">
            <v>1144.6790000000001</v>
          </cell>
          <cell r="C1103" t="str">
            <v>MT</v>
          </cell>
          <cell r="D1103" t="str">
            <v>Flathead</v>
          </cell>
          <cell r="E1103">
            <v>1</v>
          </cell>
          <cell r="F1103">
            <v>3</v>
          </cell>
          <cell r="G1103">
            <v>3828</v>
          </cell>
          <cell r="H1103">
            <v>637.73947906494141</v>
          </cell>
          <cell r="I1103">
            <v>6379</v>
          </cell>
          <cell r="J1103" t="str">
            <v>Gas faf</v>
          </cell>
          <cell r="K1103" t="str">
            <v/>
          </cell>
          <cell r="L1103">
            <v>4126.203125</v>
          </cell>
          <cell r="M1103">
            <v>19592.330078125</v>
          </cell>
          <cell r="N1103">
            <v>18278.05728343278</v>
          </cell>
        </row>
        <row r="1104">
          <cell r="A1104">
            <v>22855</v>
          </cell>
          <cell r="B1104">
            <v>2079.9929999999999</v>
          </cell>
          <cell r="C1104" t="str">
            <v>WA</v>
          </cell>
          <cell r="D1104" t="str">
            <v>Clallam</v>
          </cell>
          <cell r="E1104">
            <v>1</v>
          </cell>
          <cell r="F1104">
            <v>1</v>
          </cell>
          <cell r="G1104">
            <v>2087</v>
          </cell>
          <cell r="H1104">
            <v>411.34001922607422</v>
          </cell>
          <cell r="I1104">
            <v>5826</v>
          </cell>
          <cell r="J1104" t="str">
            <v>Electric boiler</v>
          </cell>
          <cell r="K1104" t="str">
            <v xml:space="preserve">Electric baseboard AND Electric pluginheater AND </v>
          </cell>
          <cell r="L1104">
            <v>6886.50439453125</v>
          </cell>
          <cell r="M1104">
            <v>11997.9423828125</v>
          </cell>
          <cell r="N1104">
            <v>12486.162025584326</v>
          </cell>
        </row>
        <row r="1105">
          <cell r="A1105">
            <v>22869</v>
          </cell>
          <cell r="B1105">
            <v>2079.9929999999999</v>
          </cell>
          <cell r="C1105" t="str">
            <v>WA</v>
          </cell>
          <cell r="D1105" t="str">
            <v>Clark</v>
          </cell>
          <cell r="E1105">
            <v>1</v>
          </cell>
          <cell r="F1105">
            <v>1</v>
          </cell>
          <cell r="G1105">
            <v>2044</v>
          </cell>
          <cell r="H1105">
            <v>428.98518371582031</v>
          </cell>
          <cell r="I1105">
            <v>4552</v>
          </cell>
          <cell r="J1105" t="str">
            <v>Gas faf</v>
          </cell>
          <cell r="K1105" t="str">
            <v>Gas htstove</v>
          </cell>
          <cell r="L1105">
            <v>740.2886962890625</v>
          </cell>
          <cell r="M1105">
            <v>6415.77392578125</v>
          </cell>
          <cell r="N1105">
            <v>6794.4037194222183</v>
          </cell>
        </row>
        <row r="1106">
          <cell r="A1106">
            <v>22872</v>
          </cell>
          <cell r="B1106">
            <v>3785.7640000000001</v>
          </cell>
          <cell r="C1106" t="str">
            <v>ID</v>
          </cell>
          <cell r="D1106" t="str">
            <v>Kootenai</v>
          </cell>
          <cell r="E1106">
            <v>2</v>
          </cell>
          <cell r="F1106">
            <v>2</v>
          </cell>
          <cell r="G1106">
            <v>1508</v>
          </cell>
          <cell r="H1106">
            <v>316.42000007629395</v>
          </cell>
          <cell r="I1106">
            <v>3528</v>
          </cell>
          <cell r="J1106" t="str">
            <v>Gas faf</v>
          </cell>
          <cell r="K1106" t="str">
            <v/>
          </cell>
          <cell r="L1106">
            <v>847.714599609375</v>
          </cell>
          <cell r="M1106">
            <v>7286.458984375</v>
          </cell>
          <cell r="N1106">
            <v>7939.5951343788656</v>
          </cell>
        </row>
        <row r="1107">
          <cell r="A1107">
            <v>22878</v>
          </cell>
          <cell r="B1107">
            <v>3785.7640000000001</v>
          </cell>
          <cell r="C1107" t="str">
            <v>ID</v>
          </cell>
          <cell r="D1107" t="str">
            <v>Bannock</v>
          </cell>
          <cell r="E1107">
            <v>2</v>
          </cell>
          <cell r="F1107">
            <v>2</v>
          </cell>
          <cell r="G1107">
            <v>3769</v>
          </cell>
          <cell r="H1107">
            <v>667.41500854492187</v>
          </cell>
          <cell r="I1107">
            <v>5408</v>
          </cell>
          <cell r="J1107" t="str">
            <v>Gas faf</v>
          </cell>
          <cell r="K1107" t="str">
            <v/>
          </cell>
          <cell r="L1107">
            <v>2413.385986328125</v>
          </cell>
          <cell r="M1107">
            <v>16685.2421875</v>
          </cell>
          <cell r="N1107">
            <v>19197.968226955818</v>
          </cell>
        </row>
        <row r="1108">
          <cell r="A1108">
            <v>22880</v>
          </cell>
          <cell r="B1108">
            <v>1612.692</v>
          </cell>
          <cell r="C1108" t="str">
            <v>OR</v>
          </cell>
          <cell r="D1108" t="str">
            <v>Washington</v>
          </cell>
          <cell r="E1108">
            <v>1</v>
          </cell>
          <cell r="F1108">
            <v>1</v>
          </cell>
          <cell r="G1108">
            <v>1514</v>
          </cell>
          <cell r="H1108">
            <v>236.76822662353516</v>
          </cell>
          <cell r="I1108">
            <v>3944</v>
          </cell>
          <cell r="J1108" t="str">
            <v>Gas faf</v>
          </cell>
          <cell r="K1108" t="str">
            <v/>
          </cell>
          <cell r="L1108">
            <v>737.12493896484375</v>
          </cell>
          <cell r="M1108">
            <v>7697.94775390625</v>
          </cell>
          <cell r="N1108">
            <v>8921.2041424320105</v>
          </cell>
        </row>
        <row r="1109">
          <cell r="A1109">
            <v>22890</v>
          </cell>
          <cell r="B1109">
            <v>1904.288</v>
          </cell>
          <cell r="C1109" t="str">
            <v>WA</v>
          </cell>
          <cell r="D1109" t="str">
            <v>Pend Oreille</v>
          </cell>
          <cell r="E1109">
            <v>1</v>
          </cell>
          <cell r="F1109">
            <v>2</v>
          </cell>
          <cell r="G1109">
            <v>1995</v>
          </cell>
          <cell r="H1109">
            <v>519.80766296386719</v>
          </cell>
          <cell r="I1109">
            <v>5965</v>
          </cell>
          <cell r="J1109" t="str">
            <v>Electric faf</v>
          </cell>
          <cell r="K1109" t="str">
            <v>Electric baseboard</v>
          </cell>
          <cell r="L1109">
            <v>11967.3720703125</v>
          </cell>
          <cell r="M1109">
            <v>20284.64453125</v>
          </cell>
          <cell r="N1109">
            <v>22009.40317006578</v>
          </cell>
        </row>
        <row r="1110">
          <cell r="A1110">
            <v>22891</v>
          </cell>
          <cell r="B1110">
            <v>3785.7640000000001</v>
          </cell>
          <cell r="C1110" t="str">
            <v>ID</v>
          </cell>
          <cell r="D1110" t="str">
            <v>Bannock</v>
          </cell>
          <cell r="E1110">
            <v>2</v>
          </cell>
          <cell r="F1110">
            <v>2</v>
          </cell>
          <cell r="G1110">
            <v>1447</v>
          </cell>
          <cell r="H1110">
            <v>433.65018463134766</v>
          </cell>
          <cell r="I1110">
            <v>3419</v>
          </cell>
          <cell r="J1110" t="str">
            <v>Gas faf</v>
          </cell>
          <cell r="K1110" t="str">
            <v/>
          </cell>
          <cell r="L1110">
            <v>2849.119384765625</v>
          </cell>
          <cell r="M1110">
            <v>11335.8974609375</v>
          </cell>
          <cell r="N1110">
            <v>11679.870664965954</v>
          </cell>
        </row>
        <row r="1111">
          <cell r="A1111">
            <v>22897</v>
          </cell>
          <cell r="B1111">
            <v>2079.9929999999999</v>
          </cell>
          <cell r="C1111" t="str">
            <v>WA</v>
          </cell>
          <cell r="D1111" t="str">
            <v>Clark</v>
          </cell>
          <cell r="E1111">
            <v>1</v>
          </cell>
          <cell r="F1111">
            <v>1</v>
          </cell>
          <cell r="G1111">
            <v>1293</v>
          </cell>
          <cell r="H1111">
            <v>400.33860778808594</v>
          </cell>
          <cell r="I1111">
            <v>4560</v>
          </cell>
          <cell r="J1111" t="str">
            <v>Electric heatpump</v>
          </cell>
          <cell r="K1111" t="str">
            <v/>
          </cell>
          <cell r="L1111">
            <v>2234.581787109375</v>
          </cell>
          <cell r="M1111">
            <v>15332.3515625</v>
          </cell>
          <cell r="N1111">
            <v>15520.287775326044</v>
          </cell>
        </row>
        <row r="1112">
          <cell r="A1112">
            <v>22902</v>
          </cell>
          <cell r="B1112">
            <v>2130.886</v>
          </cell>
          <cell r="C1112" t="str">
            <v>MT</v>
          </cell>
          <cell r="D1112" t="str">
            <v>Lewis And Clark</v>
          </cell>
          <cell r="E1112">
            <v>2</v>
          </cell>
          <cell r="F1112">
            <v>3</v>
          </cell>
          <cell r="G1112">
            <v>3240</v>
          </cell>
          <cell r="H1112">
            <v>1479.9876518249512</v>
          </cell>
          <cell r="I1112">
            <v>6268</v>
          </cell>
          <cell r="J1112" t="str">
            <v>Gas boiler</v>
          </cell>
          <cell r="K1112" t="str">
            <v/>
          </cell>
          <cell r="L1112">
            <v>494.54684448242187</v>
          </cell>
          <cell r="M1112">
            <v>4327.2099609375</v>
          </cell>
          <cell r="N1112">
            <v>4431.7213267072193</v>
          </cell>
        </row>
        <row r="1113">
          <cell r="A1113">
            <v>22903</v>
          </cell>
          <cell r="B1113">
            <v>1904.288</v>
          </cell>
          <cell r="C1113" t="str">
            <v>WA</v>
          </cell>
          <cell r="D1113" t="str">
            <v>Benton</v>
          </cell>
          <cell r="E1113">
            <v>3</v>
          </cell>
          <cell r="F1113">
            <v>1</v>
          </cell>
          <cell r="G1113">
            <v>2378</v>
          </cell>
          <cell r="H1113">
            <v>399.36748886108398</v>
          </cell>
          <cell r="I1113">
            <v>7273</v>
          </cell>
          <cell r="J1113" t="str">
            <v>Electric heatpump</v>
          </cell>
          <cell r="K1113" t="str">
            <v/>
          </cell>
          <cell r="L1113">
            <v>0</v>
          </cell>
          <cell r="M1113">
            <v>0</v>
          </cell>
          <cell r="N1113">
            <v>0</v>
          </cell>
        </row>
        <row r="1114">
          <cell r="A1114">
            <v>22904</v>
          </cell>
          <cell r="B1114">
            <v>1612.692</v>
          </cell>
          <cell r="C1114" t="str">
            <v>OR</v>
          </cell>
          <cell r="D1114" t="str">
            <v>Lincoln</v>
          </cell>
          <cell r="E1114">
            <v>1</v>
          </cell>
          <cell r="F1114">
            <v>1</v>
          </cell>
          <cell r="G1114">
            <v>1886</v>
          </cell>
          <cell r="H1114">
            <v>482.46813201904297</v>
          </cell>
          <cell r="I1114">
            <v>6094</v>
          </cell>
          <cell r="J1114" t="str">
            <v>Electric baseboard</v>
          </cell>
          <cell r="K1114" t="str">
            <v xml:space="preserve">Pellets htstove AND Wood htstove AND </v>
          </cell>
          <cell r="L1114">
            <v>4562.75537109375</v>
          </cell>
          <cell r="M1114">
            <v>13450.046875</v>
          </cell>
          <cell r="N1114">
            <v>13840.570695211971</v>
          </cell>
        </row>
        <row r="1115">
          <cell r="A1115">
            <v>22909</v>
          </cell>
          <cell r="B1115">
            <v>3785.7640000000001</v>
          </cell>
          <cell r="C1115" t="str">
            <v>ID</v>
          </cell>
          <cell r="D1115" t="str">
            <v>Payette</v>
          </cell>
          <cell r="E1115">
            <v>3</v>
          </cell>
          <cell r="F1115">
            <v>1</v>
          </cell>
          <cell r="G1115">
            <v>1400</v>
          </cell>
          <cell r="H1115">
            <v>428.71564483642578</v>
          </cell>
          <cell r="I1115">
            <v>3931</v>
          </cell>
          <cell r="J1115" t="str">
            <v>Gas faf</v>
          </cell>
          <cell r="K1115" t="str">
            <v/>
          </cell>
          <cell r="L1115">
            <v>628.97747802734375</v>
          </cell>
          <cell r="M1115">
            <v>8047.5322265625</v>
          </cell>
          <cell r="N1115">
            <v>10259.539273379816</v>
          </cell>
        </row>
        <row r="1116">
          <cell r="A1116">
            <v>22919</v>
          </cell>
          <cell r="B1116">
            <v>2079.9929999999999</v>
          </cell>
          <cell r="C1116" t="str">
            <v>WA</v>
          </cell>
          <cell r="D1116" t="str">
            <v>Clark</v>
          </cell>
          <cell r="E1116">
            <v>1</v>
          </cell>
          <cell r="F1116">
            <v>1</v>
          </cell>
          <cell r="G1116">
            <v>1960</v>
          </cell>
          <cell r="H1116">
            <v>495.99614715576172</v>
          </cell>
          <cell r="I1116">
            <v>4285</v>
          </cell>
          <cell r="J1116" t="str">
            <v>Gas faf</v>
          </cell>
          <cell r="K1116" t="str">
            <v/>
          </cell>
          <cell r="L1116">
            <v>806.32415771484375</v>
          </cell>
          <cell r="M1116">
            <v>6138.91796875</v>
          </cell>
          <cell r="N1116">
            <v>6346.2856783711886</v>
          </cell>
        </row>
        <row r="1117">
          <cell r="A1117">
            <v>22935</v>
          </cell>
          <cell r="B1117">
            <v>1192.4649999999999</v>
          </cell>
          <cell r="C1117" t="str">
            <v>ID</v>
          </cell>
          <cell r="D1117" t="str">
            <v>Minidoka</v>
          </cell>
          <cell r="E1117">
            <v>2</v>
          </cell>
          <cell r="F1117">
            <v>2</v>
          </cell>
          <cell r="G1117">
            <v>4365</v>
          </cell>
          <cell r="H1117">
            <v>861.99998474121094</v>
          </cell>
          <cell r="I1117">
            <v>7887</v>
          </cell>
          <cell r="J1117" t="str">
            <v>Electric heatpump</v>
          </cell>
          <cell r="K1117" t="str">
            <v>Pellets htstove</v>
          </cell>
          <cell r="L1117">
            <v>1373.4873046875</v>
          </cell>
          <cell r="M1117">
            <v>33303.8515625</v>
          </cell>
          <cell r="N1117">
            <v>34413.953825190642</v>
          </cell>
        </row>
        <row r="1118">
          <cell r="A1118">
            <v>22938</v>
          </cell>
          <cell r="B1118">
            <v>12271.31</v>
          </cell>
          <cell r="C1118" t="str">
            <v>WA</v>
          </cell>
          <cell r="D1118" t="str">
            <v>Douglas</v>
          </cell>
          <cell r="E1118">
            <v>2</v>
          </cell>
          <cell r="F1118">
            <v>1</v>
          </cell>
          <cell r="G1118">
            <v>1875</v>
          </cell>
          <cell r="H1118">
            <v>561.14002990722656</v>
          </cell>
          <cell r="I1118">
            <v>4415</v>
          </cell>
          <cell r="J1118" t="str">
            <v>Electric faf</v>
          </cell>
          <cell r="K1118" t="str">
            <v/>
          </cell>
          <cell r="L1118">
            <v>11126.7802734375</v>
          </cell>
          <cell r="M1118">
            <v>22802.375</v>
          </cell>
          <cell r="N1118">
            <v>24571.248627417564</v>
          </cell>
        </row>
        <row r="1119">
          <cell r="A1119">
            <v>22944</v>
          </cell>
          <cell r="B1119">
            <v>2079.9929999999999</v>
          </cell>
          <cell r="C1119" t="str">
            <v>WA</v>
          </cell>
          <cell r="D1119" t="str">
            <v>Clark</v>
          </cell>
          <cell r="E1119">
            <v>1</v>
          </cell>
          <cell r="F1119">
            <v>1</v>
          </cell>
          <cell r="G1119">
            <v>1090</v>
          </cell>
          <cell r="H1119">
            <v>430.8414306640625</v>
          </cell>
          <cell r="I1119">
            <v>3514</v>
          </cell>
          <cell r="J1119" t="str">
            <v>Electric dhp</v>
          </cell>
          <cell r="K1119" t="str">
            <v xml:space="preserve">Electric baseboard AND Electric baseboard AND Electric baseboard AND Wood htstove AND </v>
          </cell>
          <cell r="L1119">
            <v>6204.8583984375</v>
          </cell>
          <cell r="M1119">
            <v>15038.8095703125</v>
          </cell>
          <cell r="N1119">
            <v>14904.314228868019</v>
          </cell>
        </row>
        <row r="1120">
          <cell r="A1120">
            <v>22950</v>
          </cell>
          <cell r="B1120">
            <v>2130.886</v>
          </cell>
          <cell r="C1120" t="str">
            <v>MT</v>
          </cell>
          <cell r="D1120" t="str">
            <v>Pondera</v>
          </cell>
          <cell r="E1120">
            <v>1</v>
          </cell>
          <cell r="F1120">
            <v>3</v>
          </cell>
          <cell r="G1120">
            <v>3480</v>
          </cell>
          <cell r="H1120">
            <v>687.95002746582031</v>
          </cell>
          <cell r="I1120">
            <v>6407</v>
          </cell>
          <cell r="J1120" t="str">
            <v>Gas faf</v>
          </cell>
          <cell r="K1120" t="str">
            <v/>
          </cell>
          <cell r="L1120">
            <v>5863.240234375</v>
          </cell>
          <cell r="M1120">
            <v>10196.4521484375</v>
          </cell>
          <cell r="N1120">
            <v>10473.996333908173</v>
          </cell>
        </row>
        <row r="1121">
          <cell r="A1121">
            <v>22953</v>
          </cell>
          <cell r="B1121">
            <v>1144.6790000000001</v>
          </cell>
          <cell r="C1121" t="str">
            <v>MT</v>
          </cell>
          <cell r="D1121" t="str">
            <v>Flathead</v>
          </cell>
          <cell r="E1121">
            <v>1</v>
          </cell>
          <cell r="F1121">
            <v>3</v>
          </cell>
          <cell r="G1121">
            <v>1734</v>
          </cell>
          <cell r="H1121">
            <v>514.62000274658203</v>
          </cell>
          <cell r="I1121">
            <v>3220</v>
          </cell>
          <cell r="J1121" t="str">
            <v>Wood htstove</v>
          </cell>
          <cell r="K1121" t="str">
            <v/>
          </cell>
          <cell r="L1121">
            <v>766.4072265625</v>
          </cell>
          <cell r="M1121">
            <v>9650.953125</v>
          </cell>
          <cell r="N1121">
            <v>9685.3451814740965</v>
          </cell>
        </row>
        <row r="1122">
          <cell r="A1122">
            <v>22955</v>
          </cell>
          <cell r="B1122">
            <v>3785.7640000000001</v>
          </cell>
          <cell r="C1122" t="str">
            <v>ID</v>
          </cell>
          <cell r="D1122" t="str">
            <v>Ada</v>
          </cell>
          <cell r="E1122">
            <v>3</v>
          </cell>
          <cell r="F1122">
            <v>1</v>
          </cell>
          <cell r="G1122">
            <v>1380</v>
          </cell>
          <cell r="H1122">
            <v>382.92630004882812</v>
          </cell>
          <cell r="I1122">
            <v>4507</v>
          </cell>
          <cell r="J1122" t="str">
            <v>Gas faf</v>
          </cell>
          <cell r="K1122" t="str">
            <v/>
          </cell>
          <cell r="L1122">
            <v>980.61181640625</v>
          </cell>
          <cell r="M1122">
            <v>9217.54296875</v>
          </cell>
          <cell r="N1122">
            <v>11054.524778065208</v>
          </cell>
        </row>
        <row r="1123">
          <cell r="A1123">
            <v>22957</v>
          </cell>
          <cell r="B1123">
            <v>1925.059</v>
          </cell>
          <cell r="C1123" t="str">
            <v>OR</v>
          </cell>
          <cell r="D1123" t="str">
            <v>Union</v>
          </cell>
          <cell r="E1123">
            <v>2</v>
          </cell>
          <cell r="F1123">
            <v>2</v>
          </cell>
          <cell r="G1123">
            <v>1317</v>
          </cell>
          <cell r="H1123">
            <v>1074.6693954467773</v>
          </cell>
          <cell r="I1123">
            <v>4352</v>
          </cell>
          <cell r="J1123" t="str">
            <v>Gas faf</v>
          </cell>
          <cell r="K1123" t="str">
            <v xml:space="preserve">Wood htstove AND Electric pluginheater AND </v>
          </cell>
          <cell r="L1123">
            <v>4141.0126953125</v>
          </cell>
          <cell r="M1123">
            <v>9544.669921875</v>
          </cell>
          <cell r="N1123">
            <v>9873.5146904380326</v>
          </cell>
        </row>
        <row r="1124">
          <cell r="A1124">
            <v>22960</v>
          </cell>
          <cell r="B1124">
            <v>2130.886</v>
          </cell>
          <cell r="C1124" t="str">
            <v>MT</v>
          </cell>
          <cell r="D1124" t="str">
            <v>Lewis And Clark</v>
          </cell>
          <cell r="E1124">
            <v>2</v>
          </cell>
          <cell r="F1124">
            <v>3</v>
          </cell>
          <cell r="G1124">
            <v>3200</v>
          </cell>
          <cell r="H1124">
            <v>484.37998962402344</v>
          </cell>
          <cell r="I1124">
            <v>6713</v>
          </cell>
          <cell r="J1124" t="str">
            <v>Gas boiler</v>
          </cell>
          <cell r="K1124" t="str">
            <v/>
          </cell>
          <cell r="L1124">
            <v>2029.4080810546875</v>
          </cell>
          <cell r="M1124">
            <v>2914.956787109375</v>
          </cell>
          <cell r="N1124">
            <v>3017.3485574953975</v>
          </cell>
        </row>
        <row r="1125">
          <cell r="A1125">
            <v>22965</v>
          </cell>
          <cell r="B1125">
            <v>1612.692</v>
          </cell>
          <cell r="C1125" t="str">
            <v>OR</v>
          </cell>
          <cell r="D1125" t="str">
            <v>Yamhill</v>
          </cell>
          <cell r="E1125">
            <v>1</v>
          </cell>
          <cell r="F1125">
            <v>1</v>
          </cell>
          <cell r="G1125">
            <v>2660</v>
          </cell>
          <cell r="H1125">
            <v>297.69107437133789</v>
          </cell>
          <cell r="I1125">
            <v>5610</v>
          </cell>
          <cell r="J1125" t="str">
            <v>Gas faf</v>
          </cell>
          <cell r="K1125" t="str">
            <v/>
          </cell>
          <cell r="L1125">
            <v>450.70230102539062</v>
          </cell>
          <cell r="M1125">
            <v>12468.2880859375</v>
          </cell>
          <cell r="N1125">
            <v>13630.233318220522</v>
          </cell>
        </row>
        <row r="1126">
          <cell r="A1126">
            <v>22966</v>
          </cell>
          <cell r="B1126">
            <v>2130.886</v>
          </cell>
          <cell r="C1126" t="str">
            <v>MT</v>
          </cell>
          <cell r="D1126" t="str">
            <v>Silver Bow</v>
          </cell>
          <cell r="E1126">
            <v>1</v>
          </cell>
          <cell r="F1126">
            <v>3</v>
          </cell>
          <cell r="G1126">
            <v>2188</v>
          </cell>
          <cell r="H1126">
            <v>473.60000610351562</v>
          </cell>
          <cell r="I1126">
            <v>4698</v>
          </cell>
          <cell r="J1126" t="str">
            <v>Gas htstove</v>
          </cell>
          <cell r="K1126" t="str">
            <v>Wood htstove</v>
          </cell>
          <cell r="L1126">
            <v>2341.20556640625</v>
          </cell>
          <cell r="M1126">
            <v>6096.0078125</v>
          </cell>
          <cell r="N1126">
            <v>6238.9849566655175</v>
          </cell>
        </row>
        <row r="1127">
          <cell r="A1127">
            <v>22969</v>
          </cell>
          <cell r="B1127">
            <v>2079.9929999999999</v>
          </cell>
          <cell r="C1127" t="str">
            <v>WA</v>
          </cell>
          <cell r="D1127" t="str">
            <v>Clark</v>
          </cell>
          <cell r="E1127">
            <v>1</v>
          </cell>
          <cell r="F1127">
            <v>1</v>
          </cell>
          <cell r="G1127">
            <v>2848</v>
          </cell>
          <cell r="H1127">
            <v>386.68508911132812</v>
          </cell>
          <cell r="I1127">
            <v>6174</v>
          </cell>
          <cell r="J1127" t="str">
            <v>Gas faf</v>
          </cell>
          <cell r="K1127" t="str">
            <v/>
          </cell>
          <cell r="L1127">
            <v>1024.2479248046875</v>
          </cell>
          <cell r="M1127">
            <v>8623.345703125</v>
          </cell>
          <cell r="N1127">
            <v>8721.6614650605188</v>
          </cell>
        </row>
        <row r="1128">
          <cell r="A1128">
            <v>22977</v>
          </cell>
          <cell r="B1128">
            <v>1925.059</v>
          </cell>
          <cell r="C1128" t="str">
            <v>OR</v>
          </cell>
          <cell r="D1128" t="str">
            <v>Union</v>
          </cell>
          <cell r="E1128">
            <v>2</v>
          </cell>
          <cell r="F1128">
            <v>2</v>
          </cell>
          <cell r="G1128">
            <v>2822</v>
          </cell>
          <cell r="H1128">
            <v>570.35398864746094</v>
          </cell>
          <cell r="I1128">
            <v>5829</v>
          </cell>
          <cell r="J1128" t="str">
            <v>Gas faf</v>
          </cell>
          <cell r="K1128" t="str">
            <v>Propane htstove</v>
          </cell>
          <cell r="L1128">
            <v>4632.1220703125</v>
          </cell>
          <cell r="M1128">
            <v>11584.4033203125</v>
          </cell>
          <cell r="N1128">
            <v>12122.061850667495</v>
          </cell>
        </row>
        <row r="1129">
          <cell r="A1129">
            <v>22982</v>
          </cell>
          <cell r="B1129">
            <v>2079.9929999999999</v>
          </cell>
          <cell r="C1129" t="str">
            <v>WA</v>
          </cell>
          <cell r="D1129" t="str">
            <v>Clark</v>
          </cell>
          <cell r="E1129">
            <v>1</v>
          </cell>
          <cell r="F1129">
            <v>1</v>
          </cell>
          <cell r="G1129">
            <v>2863</v>
          </cell>
          <cell r="H1129">
            <v>632.31903839111328</v>
          </cell>
          <cell r="I1129">
            <v>7724</v>
          </cell>
          <cell r="J1129" t="str">
            <v>Electric heatpump</v>
          </cell>
          <cell r="K1129" t="str">
            <v/>
          </cell>
          <cell r="L1129">
            <v>3819.451904296875</v>
          </cell>
          <cell r="M1129">
            <v>11896.0625</v>
          </cell>
          <cell r="N1129">
            <v>12873.520410072877</v>
          </cell>
        </row>
        <row r="1130">
          <cell r="A1130">
            <v>22985</v>
          </cell>
          <cell r="B1130">
            <v>6932.7380000000003</v>
          </cell>
          <cell r="C1130" t="str">
            <v>OR</v>
          </cell>
          <cell r="D1130" t="str">
            <v>Marion</v>
          </cell>
          <cell r="E1130">
            <v>1</v>
          </cell>
          <cell r="F1130">
            <v>1</v>
          </cell>
          <cell r="G1130">
            <v>2400</v>
          </cell>
          <cell r="H1130">
            <v>462.22840881347656</v>
          </cell>
          <cell r="I1130">
            <v>7039</v>
          </cell>
          <cell r="J1130" t="str">
            <v>Gas faf</v>
          </cell>
          <cell r="K1130" t="str">
            <v/>
          </cell>
          <cell r="L1130">
            <v>0</v>
          </cell>
          <cell r="M1130">
            <v>8793.564453125</v>
          </cell>
          <cell r="N1130">
            <v>8799.8209694152374</v>
          </cell>
        </row>
        <row r="1131">
          <cell r="A1131">
            <v>22993</v>
          </cell>
          <cell r="B1131">
            <v>8264.9449999999997</v>
          </cell>
          <cell r="C1131" t="str">
            <v>OR</v>
          </cell>
          <cell r="D1131" t="str">
            <v>Josephine</v>
          </cell>
          <cell r="E1131">
            <v>2</v>
          </cell>
          <cell r="F1131">
            <v>1</v>
          </cell>
          <cell r="G1131">
            <v>1576</v>
          </cell>
          <cell r="H1131">
            <v>406.08000183105469</v>
          </cell>
          <cell r="I1131">
            <v>4108</v>
          </cell>
          <cell r="J1131" t="str">
            <v>Electric heatpump</v>
          </cell>
          <cell r="K1131" t="str">
            <v/>
          </cell>
          <cell r="L1131">
            <v>3937.763916015625</v>
          </cell>
          <cell r="M1131">
            <v>15952.4267578125</v>
          </cell>
          <cell r="N1131">
            <v>16958.832850496205</v>
          </cell>
        </row>
        <row r="1132">
          <cell r="A1132">
            <v>22994</v>
          </cell>
          <cell r="B1132">
            <v>1612.692</v>
          </cell>
          <cell r="C1132" t="str">
            <v>OR</v>
          </cell>
          <cell r="D1132" t="str">
            <v>Columbia</v>
          </cell>
          <cell r="E1132">
            <v>1</v>
          </cell>
          <cell r="F1132">
            <v>1</v>
          </cell>
          <cell r="G1132">
            <v>1528</v>
          </cell>
          <cell r="H1132">
            <v>417.88982963562012</v>
          </cell>
          <cell r="I1132">
            <v>4401</v>
          </cell>
          <cell r="J1132" t="str">
            <v>Electric heatpump</v>
          </cell>
          <cell r="K1132" t="str">
            <v/>
          </cell>
          <cell r="L1132">
            <v>6465.63525390625</v>
          </cell>
          <cell r="M1132">
            <v>10740.541015625</v>
          </cell>
          <cell r="N1132">
            <v>11867.12878807344</v>
          </cell>
        </row>
        <row r="1133">
          <cell r="A1133">
            <v>23003</v>
          </cell>
          <cell r="B1133">
            <v>2079.9929999999999</v>
          </cell>
          <cell r="C1133" t="str">
            <v>WA</v>
          </cell>
          <cell r="D1133" t="str">
            <v>Clark</v>
          </cell>
          <cell r="E1133">
            <v>1</v>
          </cell>
          <cell r="F1133">
            <v>1</v>
          </cell>
          <cell r="G1133">
            <v>750</v>
          </cell>
          <cell r="H1133">
            <v>491.35002136230469</v>
          </cell>
          <cell r="I1133">
            <v>3559</v>
          </cell>
          <cell r="J1133" t="str">
            <v>Gas faf</v>
          </cell>
          <cell r="K1133" t="str">
            <v/>
          </cell>
          <cell r="L1133">
            <v>307.79495239257812</v>
          </cell>
          <cell r="M1133">
            <v>15596.8193359375</v>
          </cell>
          <cell r="N1133">
            <v>15935.571120457749</v>
          </cell>
        </row>
        <row r="1134">
          <cell r="A1134">
            <v>23017</v>
          </cell>
          <cell r="B1134">
            <v>3785.7640000000001</v>
          </cell>
          <cell r="C1134" t="str">
            <v>ID</v>
          </cell>
          <cell r="D1134" t="str">
            <v>Gooding</v>
          </cell>
          <cell r="E1134">
            <v>3</v>
          </cell>
          <cell r="F1134">
            <v>2</v>
          </cell>
          <cell r="G1134">
            <v>3664</v>
          </cell>
          <cell r="H1134">
            <v>465.40500259399414</v>
          </cell>
          <cell r="I1134">
            <v>5722</v>
          </cell>
          <cell r="J1134" t="str">
            <v>Electric boiler</v>
          </cell>
          <cell r="K1134" t="str">
            <v>Electric boiler</v>
          </cell>
          <cell r="L1134">
            <v>15870.9833984375</v>
          </cell>
          <cell r="M1134">
            <v>30066.400390625</v>
          </cell>
          <cell r="N1134">
            <v>29720.055479333922</v>
          </cell>
        </row>
        <row r="1135">
          <cell r="A1135">
            <v>23021</v>
          </cell>
          <cell r="B1135">
            <v>1144.6790000000001</v>
          </cell>
          <cell r="C1135" t="str">
            <v>MT</v>
          </cell>
          <cell r="D1135" t="str">
            <v>Flathead</v>
          </cell>
          <cell r="E1135">
            <v>1</v>
          </cell>
          <cell r="F1135">
            <v>3</v>
          </cell>
          <cell r="G1135">
            <v>1628</v>
          </cell>
          <cell r="H1135">
            <v>579.26962280273437</v>
          </cell>
          <cell r="I1135">
            <v>4937</v>
          </cell>
          <cell r="J1135" t="str">
            <v>Gas faf</v>
          </cell>
          <cell r="K1135" t="str">
            <v/>
          </cell>
          <cell r="L1135">
            <v>3379.486083984375</v>
          </cell>
          <cell r="M1135">
            <v>11053.0107421875</v>
          </cell>
          <cell r="N1135">
            <v>11484.6965217337</v>
          </cell>
        </row>
        <row r="1136">
          <cell r="A1136">
            <v>23028</v>
          </cell>
          <cell r="B1136">
            <v>12271.31</v>
          </cell>
          <cell r="C1136" t="str">
            <v>WA</v>
          </cell>
          <cell r="D1136" t="str">
            <v>Chelan</v>
          </cell>
          <cell r="E1136">
            <v>3</v>
          </cell>
          <cell r="F1136">
            <v>1</v>
          </cell>
          <cell r="G1136">
            <v>3020</v>
          </cell>
          <cell r="H1136">
            <v>567.6500244140625</v>
          </cell>
          <cell r="I1136">
            <v>6132</v>
          </cell>
          <cell r="J1136" t="str">
            <v>Electric heatpump</v>
          </cell>
          <cell r="K1136" t="str">
            <v xml:space="preserve">Propane htstove AND Propane htstove AND </v>
          </cell>
          <cell r="L1136">
            <v>5947.60595703125</v>
          </cell>
          <cell r="M1136">
            <v>21736.859375</v>
          </cell>
          <cell r="N1136">
            <v>24776.913084662254</v>
          </cell>
        </row>
        <row r="1137">
          <cell r="A1137">
            <v>23029</v>
          </cell>
          <cell r="B1137">
            <v>1612.692</v>
          </cell>
          <cell r="C1137" t="str">
            <v>OR</v>
          </cell>
          <cell r="D1137" t="str">
            <v>Benton</v>
          </cell>
          <cell r="E1137">
            <v>1</v>
          </cell>
          <cell r="F1137">
            <v>1</v>
          </cell>
          <cell r="G1137">
            <v>3010</v>
          </cell>
          <cell r="H1137">
            <v>676.84539794921875</v>
          </cell>
          <cell r="I1137">
            <v>6728</v>
          </cell>
          <cell r="J1137" t="str">
            <v>Electric heatpump</v>
          </cell>
          <cell r="K1137" t="str">
            <v/>
          </cell>
          <cell r="L1137">
            <v>9839.4873046875</v>
          </cell>
          <cell r="M1137">
            <v>14602.302734375</v>
          </cell>
          <cell r="N1137">
            <v>15303.732754726429</v>
          </cell>
        </row>
        <row r="1138">
          <cell r="A1138">
            <v>23034</v>
          </cell>
          <cell r="B1138">
            <v>1192.4649999999999</v>
          </cell>
          <cell r="C1138" t="str">
            <v>ID</v>
          </cell>
          <cell r="D1138" t="str">
            <v>Idaho</v>
          </cell>
          <cell r="E1138">
            <v>1</v>
          </cell>
          <cell r="F1138">
            <v>2</v>
          </cell>
          <cell r="G1138">
            <v>2940</v>
          </cell>
          <cell r="H1138">
            <v>962.11572647094727</v>
          </cell>
          <cell r="I1138">
            <v>9010</v>
          </cell>
          <cell r="J1138" t="str">
            <v>Electric heatpump</v>
          </cell>
          <cell r="K1138" t="str">
            <v/>
          </cell>
          <cell r="L1138">
            <v>3832.731201171875</v>
          </cell>
          <cell r="M1138">
            <v>6514.52001953125</v>
          </cell>
          <cell r="N1138">
            <v>8722.4830383480821</v>
          </cell>
        </row>
        <row r="1139">
          <cell r="A1139">
            <v>23049</v>
          </cell>
          <cell r="B1139">
            <v>3785.7640000000001</v>
          </cell>
          <cell r="C1139" t="str">
            <v>ID</v>
          </cell>
          <cell r="D1139" t="str">
            <v>Ada</v>
          </cell>
          <cell r="E1139">
            <v>3</v>
          </cell>
          <cell r="F1139">
            <v>1</v>
          </cell>
          <cell r="G1139">
            <v>3240</v>
          </cell>
          <cell r="H1139">
            <v>921.16001892089844</v>
          </cell>
          <cell r="I1139">
            <v>6047</v>
          </cell>
          <cell r="J1139" t="str">
            <v>Gas faf</v>
          </cell>
          <cell r="K1139" t="str">
            <v xml:space="preserve">Wood fireplace AND Wood fireplace AND Electric pluginheater AND </v>
          </cell>
          <cell r="L1139">
            <v>1151.18505859375</v>
          </cell>
          <cell r="M1139">
            <v>8651.48828125</v>
          </cell>
          <cell r="N1139">
            <v>9698.2663174468162</v>
          </cell>
        </row>
        <row r="1140">
          <cell r="A1140">
            <v>23084</v>
          </cell>
          <cell r="B1140">
            <v>2079.9929999999999</v>
          </cell>
          <cell r="C1140" t="str">
            <v>WA</v>
          </cell>
          <cell r="D1140" t="str">
            <v>Clallam</v>
          </cell>
          <cell r="E1140">
            <v>1</v>
          </cell>
          <cell r="F1140">
            <v>1</v>
          </cell>
          <cell r="G1140">
            <v>2625</v>
          </cell>
          <cell r="H1140">
            <v>604.60390472412109</v>
          </cell>
          <cell r="I1140">
            <v>8042</v>
          </cell>
          <cell r="J1140" t="str">
            <v>Electric heatpump</v>
          </cell>
          <cell r="K1140" t="str">
            <v xml:space="preserve">Wood htstove AND Wood htstove AND </v>
          </cell>
          <cell r="L1140">
            <v>6365.8994140625</v>
          </cell>
          <cell r="M1140">
            <v>20186.76953125</v>
          </cell>
          <cell r="N1140">
            <v>20360.70163240195</v>
          </cell>
        </row>
        <row r="1141">
          <cell r="A1141">
            <v>23110</v>
          </cell>
          <cell r="B1141">
            <v>3785.7640000000001</v>
          </cell>
          <cell r="C1141" t="str">
            <v>ID</v>
          </cell>
          <cell r="D1141" t="str">
            <v>Payette</v>
          </cell>
          <cell r="E1141">
            <v>3</v>
          </cell>
          <cell r="F1141">
            <v>1</v>
          </cell>
          <cell r="G1141">
            <v>1000</v>
          </cell>
          <cell r="H1141">
            <v>233.65000152587891</v>
          </cell>
          <cell r="I1141">
            <v>1929</v>
          </cell>
          <cell r="J1141" t="str">
            <v>Electric baseboard</v>
          </cell>
          <cell r="K1141" t="str">
            <v/>
          </cell>
          <cell r="L1141">
            <v>1300.97900390625</v>
          </cell>
          <cell r="M1141">
            <v>16156.3076171875</v>
          </cell>
          <cell r="N1141">
            <v>17926.700566525731</v>
          </cell>
        </row>
        <row r="1142">
          <cell r="A1142">
            <v>23111</v>
          </cell>
          <cell r="B1142">
            <v>1192.4649999999999</v>
          </cell>
          <cell r="C1142" t="str">
            <v>ID</v>
          </cell>
          <cell r="D1142" t="str">
            <v>Madison</v>
          </cell>
          <cell r="E1142">
            <v>1</v>
          </cell>
          <cell r="F1142">
            <v>3</v>
          </cell>
          <cell r="G1142">
            <v>3716</v>
          </cell>
          <cell r="H1142">
            <v>575.52297973632812</v>
          </cell>
          <cell r="I1142">
            <v>8267</v>
          </cell>
          <cell r="J1142" t="str">
            <v>Gas faf</v>
          </cell>
          <cell r="K1142" t="str">
            <v/>
          </cell>
          <cell r="L1142">
            <v>5402.814453125</v>
          </cell>
          <cell r="M1142">
            <v>23684.638671875</v>
          </cell>
          <cell r="N1142">
            <v>25973.714043180789</v>
          </cell>
        </row>
        <row r="1143">
          <cell r="A1143">
            <v>23112</v>
          </cell>
          <cell r="B1143">
            <v>1904.288</v>
          </cell>
          <cell r="C1143" t="str">
            <v>WA</v>
          </cell>
          <cell r="D1143" t="str">
            <v>Grant</v>
          </cell>
          <cell r="E1143">
            <v>2</v>
          </cell>
          <cell r="F1143">
            <v>2</v>
          </cell>
          <cell r="G1143">
            <v>2822</v>
          </cell>
          <cell r="H1143">
            <v>375.19999694824219</v>
          </cell>
          <cell r="I1143">
            <v>5810</v>
          </cell>
          <cell r="J1143" t="str">
            <v>Electric boiler</v>
          </cell>
          <cell r="K1143" t="str">
            <v>Electric heatpump</v>
          </cell>
          <cell r="L1143">
            <v>8931.1015625</v>
          </cell>
          <cell r="M1143">
            <v>21617.27734375</v>
          </cell>
          <cell r="N1143">
            <v>23097.394216928016</v>
          </cell>
        </row>
        <row r="1144">
          <cell r="A1144">
            <v>23113</v>
          </cell>
          <cell r="B1144">
            <v>1144.6790000000001</v>
          </cell>
          <cell r="C1144" t="str">
            <v>MT</v>
          </cell>
          <cell r="D1144" t="str">
            <v>Missoula</v>
          </cell>
          <cell r="E1144">
            <v>1</v>
          </cell>
          <cell r="F1144">
            <v>3</v>
          </cell>
          <cell r="G1144">
            <v>2017</v>
          </cell>
          <cell r="H1144">
            <v>356.04419326782227</v>
          </cell>
          <cell r="I1144">
            <v>4780</v>
          </cell>
          <cell r="J1144" t="str">
            <v>Gas faf</v>
          </cell>
          <cell r="K1144" t="str">
            <v/>
          </cell>
          <cell r="L1144">
            <v>636.0804443359375</v>
          </cell>
          <cell r="M1144">
            <v>7687.60205078125</v>
          </cell>
          <cell r="N1144">
            <v>8600.6051048904501</v>
          </cell>
        </row>
        <row r="1145">
          <cell r="A1145">
            <v>23119</v>
          </cell>
          <cell r="B1145">
            <v>1612.692</v>
          </cell>
          <cell r="C1145" t="str">
            <v>OR</v>
          </cell>
          <cell r="D1145" t="str">
            <v>Benton</v>
          </cell>
          <cell r="E1145">
            <v>1</v>
          </cell>
          <cell r="F1145">
            <v>1</v>
          </cell>
          <cell r="G1145">
            <v>3312</v>
          </cell>
          <cell r="H1145">
            <v>663.93997955322266</v>
          </cell>
          <cell r="I1145">
            <v>7161</v>
          </cell>
          <cell r="J1145" t="str">
            <v>Electric dhp</v>
          </cell>
          <cell r="K1145" t="str">
            <v xml:space="preserve">Electric baseboard AND Wood htstove AND </v>
          </cell>
          <cell r="L1145">
            <v>3674.786865234375</v>
          </cell>
          <cell r="M1145">
            <v>11050.7666015625</v>
          </cell>
          <cell r="N1145">
            <v>11030.206032107562</v>
          </cell>
        </row>
        <row r="1146">
          <cell r="A1146">
            <v>23122</v>
          </cell>
          <cell r="B1146">
            <v>2079.9929999999999</v>
          </cell>
          <cell r="C1146" t="str">
            <v>WA</v>
          </cell>
          <cell r="D1146" t="str">
            <v>Clark</v>
          </cell>
          <cell r="E1146">
            <v>1</v>
          </cell>
          <cell r="F1146">
            <v>1</v>
          </cell>
          <cell r="G1146">
            <v>2100</v>
          </cell>
          <cell r="H1146">
            <v>403.93865203857422</v>
          </cell>
          <cell r="I1146">
            <v>4654</v>
          </cell>
          <cell r="J1146" t="str">
            <v>Gas faf</v>
          </cell>
          <cell r="K1146" t="str">
            <v/>
          </cell>
          <cell r="L1146">
            <v>897.96905517578125</v>
          </cell>
          <cell r="M1146">
            <v>7278.484375</v>
          </cell>
          <cell r="N1146">
            <v>7272.7037800440912</v>
          </cell>
        </row>
        <row r="1147">
          <cell r="A1147">
            <v>23123</v>
          </cell>
          <cell r="B1147">
            <v>2130.886</v>
          </cell>
          <cell r="C1147" t="str">
            <v>MT</v>
          </cell>
          <cell r="D1147" t="str">
            <v>Missoula</v>
          </cell>
          <cell r="E1147">
            <v>1</v>
          </cell>
          <cell r="F1147">
            <v>3</v>
          </cell>
          <cell r="G1147">
            <v>693</v>
          </cell>
          <cell r="H1147">
            <v>477.65213203430176</v>
          </cell>
          <cell r="I1147">
            <v>2492</v>
          </cell>
          <cell r="J1147" t="str">
            <v>Gas faf</v>
          </cell>
          <cell r="K1147" t="str">
            <v/>
          </cell>
          <cell r="L1147">
            <v>1302.548095703125</v>
          </cell>
          <cell r="M1147">
            <v>7054.59228515625</v>
          </cell>
          <cell r="N1147">
            <v>7155.6609566352481</v>
          </cell>
        </row>
        <row r="1148">
          <cell r="A1148">
            <v>23138</v>
          </cell>
          <cell r="B1148">
            <v>1904.288</v>
          </cell>
          <cell r="C1148" t="str">
            <v>WA</v>
          </cell>
          <cell r="D1148" t="str">
            <v>Spokane</v>
          </cell>
          <cell r="E1148">
            <v>2</v>
          </cell>
          <cell r="F1148">
            <v>2</v>
          </cell>
          <cell r="G1148">
            <v>2524</v>
          </cell>
          <cell r="H1148">
            <v>656.27999687194824</v>
          </cell>
          <cell r="I1148">
            <v>5595</v>
          </cell>
          <cell r="J1148" t="str">
            <v>Gas faf</v>
          </cell>
          <cell r="K1148" t="str">
            <v>Wood fireplace</v>
          </cell>
          <cell r="L1148">
            <v>0</v>
          </cell>
          <cell r="M1148">
            <v>0</v>
          </cell>
          <cell r="N1148">
            <v>0</v>
          </cell>
        </row>
        <row r="1149">
          <cell r="A1149">
            <v>23145</v>
          </cell>
          <cell r="B1149">
            <v>3785.7640000000001</v>
          </cell>
          <cell r="C1149" t="str">
            <v>ID</v>
          </cell>
          <cell r="D1149" t="str">
            <v>Ada</v>
          </cell>
          <cell r="E1149">
            <v>3</v>
          </cell>
          <cell r="F1149">
            <v>1</v>
          </cell>
          <cell r="G1149">
            <v>2750</v>
          </cell>
          <cell r="H1149">
            <v>661.28790283203125</v>
          </cell>
          <cell r="I1149">
            <v>5652</v>
          </cell>
          <cell r="J1149" t="str">
            <v>Gas faf</v>
          </cell>
          <cell r="K1149" t="str">
            <v>Gas htstove</v>
          </cell>
          <cell r="L1149">
            <v>0</v>
          </cell>
          <cell r="M1149">
            <v>12722.796875</v>
          </cell>
          <cell r="N1149">
            <v>12634.154781276144</v>
          </cell>
        </row>
        <row r="1150">
          <cell r="A1150">
            <v>23151</v>
          </cell>
          <cell r="B1150">
            <v>12271.31</v>
          </cell>
          <cell r="C1150" t="str">
            <v>WA</v>
          </cell>
          <cell r="D1150" t="str">
            <v>Yakima</v>
          </cell>
          <cell r="E1150">
            <v>2</v>
          </cell>
          <cell r="F1150">
            <v>1</v>
          </cell>
          <cell r="G1150">
            <v>2328</v>
          </cell>
          <cell r="H1150">
            <v>438.82294464111328</v>
          </cell>
          <cell r="I1150">
            <v>5627</v>
          </cell>
          <cell r="J1150" t="str">
            <v>Gas faf</v>
          </cell>
          <cell r="K1150" t="str">
            <v/>
          </cell>
          <cell r="L1150">
            <v>3069.37353515625</v>
          </cell>
          <cell r="M1150">
            <v>12801.232421875</v>
          </cell>
          <cell r="N1150">
            <v>15583.254016788256</v>
          </cell>
        </row>
        <row r="1151">
          <cell r="A1151">
            <v>23155</v>
          </cell>
          <cell r="B1151">
            <v>2079.9929999999999</v>
          </cell>
          <cell r="C1151" t="str">
            <v>WA</v>
          </cell>
          <cell r="D1151" t="str">
            <v>Clallam</v>
          </cell>
          <cell r="E1151">
            <v>1</v>
          </cell>
          <cell r="F1151">
            <v>1</v>
          </cell>
          <cell r="G1151">
            <v>1825</v>
          </cell>
          <cell r="H1151">
            <v>663.4240608215332</v>
          </cell>
          <cell r="I1151">
            <v>4495</v>
          </cell>
          <cell r="J1151" t="str">
            <v>Electric baseboard</v>
          </cell>
          <cell r="K1151" t="str">
            <v>Propane htstove</v>
          </cell>
          <cell r="L1151">
            <v>5198.93701171875</v>
          </cell>
          <cell r="M1151">
            <v>10453.962890625</v>
          </cell>
          <cell r="N1151">
            <v>11131.813460645066</v>
          </cell>
        </row>
        <row r="1152">
          <cell r="A1152">
            <v>23178</v>
          </cell>
          <cell r="B1152">
            <v>3785.7640000000001</v>
          </cell>
          <cell r="C1152" t="str">
            <v>ID</v>
          </cell>
          <cell r="D1152" t="str">
            <v>Lincoln</v>
          </cell>
          <cell r="E1152">
            <v>3</v>
          </cell>
          <cell r="F1152">
            <v>2</v>
          </cell>
          <cell r="G1152">
            <v>2376</v>
          </cell>
          <cell r="H1152">
            <v>564.46002197265625</v>
          </cell>
          <cell r="I1152">
            <v>4830</v>
          </cell>
          <cell r="J1152" t="str">
            <v>Gas faf</v>
          </cell>
          <cell r="K1152" t="str">
            <v/>
          </cell>
          <cell r="L1152">
            <v>0</v>
          </cell>
          <cell r="M1152">
            <v>4674.8671875</v>
          </cell>
          <cell r="N1152">
            <v>4637.4982896121819</v>
          </cell>
        </row>
        <row r="1153">
          <cell r="A1153">
            <v>23183</v>
          </cell>
          <cell r="B1153">
            <v>3785.7640000000001</v>
          </cell>
          <cell r="C1153" t="str">
            <v>ID</v>
          </cell>
          <cell r="D1153" t="str">
            <v>Ada</v>
          </cell>
          <cell r="E1153">
            <v>3</v>
          </cell>
          <cell r="F1153">
            <v>1</v>
          </cell>
          <cell r="G1153">
            <v>1845</v>
          </cell>
          <cell r="H1153">
            <v>612.13742065429687</v>
          </cell>
          <cell r="I1153">
            <v>5287</v>
          </cell>
          <cell r="J1153" t="str">
            <v>Gas faf</v>
          </cell>
          <cell r="K1153" t="str">
            <v/>
          </cell>
          <cell r="L1153">
            <v>1003.622802734375</v>
          </cell>
          <cell r="M1153">
            <v>7417.4091796875</v>
          </cell>
          <cell r="N1153">
            <v>8841.2970373524713</v>
          </cell>
        </row>
        <row r="1154">
          <cell r="A1154">
            <v>23185</v>
          </cell>
          <cell r="B1154">
            <v>1144.6790000000001</v>
          </cell>
          <cell r="C1154" t="str">
            <v>MT</v>
          </cell>
          <cell r="D1154" t="str">
            <v>Flathead</v>
          </cell>
          <cell r="E1154">
            <v>1</v>
          </cell>
          <cell r="F1154">
            <v>3</v>
          </cell>
          <cell r="G1154">
            <v>3558</v>
          </cell>
          <cell r="H1154">
            <v>470.83999824523926</v>
          </cell>
          <cell r="I1154">
            <v>7084</v>
          </cell>
          <cell r="J1154" t="str">
            <v>Electric gshp</v>
          </cell>
          <cell r="K1154" t="str">
            <v>Wood htstove</v>
          </cell>
          <cell r="L1154">
            <v>4961.68017578125</v>
          </cell>
          <cell r="M1154">
            <v>19347.0390625</v>
          </cell>
          <cell r="N1154">
            <v>19923.901168718327</v>
          </cell>
        </row>
        <row r="1155">
          <cell r="A1155">
            <v>23188</v>
          </cell>
          <cell r="B1155">
            <v>2079.9929999999999</v>
          </cell>
          <cell r="C1155" t="str">
            <v>WA</v>
          </cell>
          <cell r="D1155" t="str">
            <v>Lewis</v>
          </cell>
          <cell r="E1155">
            <v>1</v>
          </cell>
          <cell r="F1155">
            <v>1</v>
          </cell>
          <cell r="G1155">
            <v>1800</v>
          </cell>
          <cell r="H1155">
            <v>1064.9324340820312</v>
          </cell>
          <cell r="I1155">
            <v>3400</v>
          </cell>
          <cell r="J1155" t="str">
            <v>Wood htstove</v>
          </cell>
          <cell r="K1155" t="str">
            <v>Electric pluginheater</v>
          </cell>
          <cell r="L1155">
            <v>10098.951171875</v>
          </cell>
          <cell r="M1155">
            <v>18001.6640625</v>
          </cell>
          <cell r="N1155">
            <v>18328.549013852291</v>
          </cell>
        </row>
        <row r="1156">
          <cell r="A1156">
            <v>23192</v>
          </cell>
          <cell r="B1156">
            <v>1904.288</v>
          </cell>
          <cell r="C1156" t="str">
            <v>WA</v>
          </cell>
          <cell r="D1156" t="str">
            <v>Benton</v>
          </cell>
          <cell r="E1156">
            <v>3</v>
          </cell>
          <cell r="F1156">
            <v>1</v>
          </cell>
          <cell r="G1156">
            <v>2960</v>
          </cell>
          <cell r="H1156">
            <v>376.87341690063477</v>
          </cell>
          <cell r="I1156">
            <v>5922</v>
          </cell>
          <cell r="J1156" t="str">
            <v>Gas faf</v>
          </cell>
          <cell r="K1156" t="str">
            <v/>
          </cell>
          <cell r="L1156">
            <v>0</v>
          </cell>
          <cell r="M1156">
            <v>17153.546875</v>
          </cell>
          <cell r="N1156">
            <v>17091.78537595156</v>
          </cell>
        </row>
        <row r="1157">
          <cell r="A1157">
            <v>23196</v>
          </cell>
          <cell r="B1157">
            <v>2079.9929999999999</v>
          </cell>
          <cell r="C1157" t="str">
            <v>WA</v>
          </cell>
          <cell r="D1157" t="str">
            <v>Grays Harbor</v>
          </cell>
          <cell r="E1157">
            <v>1</v>
          </cell>
          <cell r="F1157">
            <v>1</v>
          </cell>
          <cell r="G1157">
            <v>1512</v>
          </cell>
          <cell r="H1157">
            <v>497.8322639465332</v>
          </cell>
          <cell r="I1157">
            <v>4702</v>
          </cell>
          <cell r="J1157" t="str">
            <v xml:space="preserve">Wood htstove AND Gas htstove AND </v>
          </cell>
          <cell r="K1157" t="str">
            <v xml:space="preserve">Electric baseboard AND Electric baseboard AND Electric baseboard AND Electric baseboard AND </v>
          </cell>
          <cell r="L1157">
            <v>9319.52734375</v>
          </cell>
          <cell r="M1157">
            <v>19124.34375</v>
          </cell>
          <cell r="N1157">
            <v>19742.524589543173</v>
          </cell>
        </row>
        <row r="1158">
          <cell r="A1158">
            <v>23211</v>
          </cell>
          <cell r="B1158">
            <v>2130.886</v>
          </cell>
          <cell r="C1158" t="str">
            <v>MT</v>
          </cell>
          <cell r="D1158" t="str">
            <v>Beaverhead</v>
          </cell>
          <cell r="E1158">
            <v>1</v>
          </cell>
          <cell r="F1158">
            <v>3</v>
          </cell>
          <cell r="G1158">
            <v>6000</v>
          </cell>
          <cell r="H1158">
            <v>1014.6050033569336</v>
          </cell>
          <cell r="I1158">
            <v>8821</v>
          </cell>
          <cell r="J1158" t="str">
            <v>Gas boiler</v>
          </cell>
          <cell r="K1158" t="str">
            <v/>
          </cell>
          <cell r="L1158">
            <v>6736.2958984375</v>
          </cell>
          <cell r="M1158">
            <v>20825.822265625</v>
          </cell>
          <cell r="N1158">
            <v>21103.785074759315</v>
          </cell>
        </row>
        <row r="1159">
          <cell r="A1159">
            <v>23213</v>
          </cell>
          <cell r="B1159">
            <v>2130.886</v>
          </cell>
          <cell r="C1159" t="str">
            <v>MT</v>
          </cell>
          <cell r="D1159" t="str">
            <v>Missoula</v>
          </cell>
          <cell r="E1159">
            <v>1</v>
          </cell>
          <cell r="F1159">
            <v>3</v>
          </cell>
          <cell r="G1159">
            <v>1890</v>
          </cell>
          <cell r="H1159">
            <v>397.58000183105469</v>
          </cell>
          <cell r="I1159">
            <v>3094</v>
          </cell>
          <cell r="J1159" t="str">
            <v>Gas faf</v>
          </cell>
          <cell r="K1159" t="str">
            <v/>
          </cell>
          <cell r="L1159">
            <v>2754.1162109375</v>
          </cell>
          <cell r="M1159">
            <v>9365.5751953125</v>
          </cell>
          <cell r="N1159">
            <v>10136.518851489314</v>
          </cell>
        </row>
        <row r="1160">
          <cell r="A1160">
            <v>23233</v>
          </cell>
          <cell r="B1160">
            <v>1904.288</v>
          </cell>
          <cell r="C1160" t="str">
            <v>WA</v>
          </cell>
          <cell r="D1160" t="str">
            <v>Franklin</v>
          </cell>
          <cell r="E1160">
            <v>3</v>
          </cell>
          <cell r="F1160">
            <v>1</v>
          </cell>
          <cell r="G1160">
            <v>2320</v>
          </cell>
          <cell r="H1160">
            <v>514.85001373291016</v>
          </cell>
          <cell r="I1160">
            <v>5529</v>
          </cell>
          <cell r="J1160" t="str">
            <v>Electric heatpump</v>
          </cell>
          <cell r="K1160" t="str">
            <v/>
          </cell>
          <cell r="L1160">
            <v>5680.28564453125</v>
          </cell>
          <cell r="M1160">
            <v>13457.369140625</v>
          </cell>
          <cell r="N1160">
            <v>14744.960688834642</v>
          </cell>
        </row>
        <row r="1161">
          <cell r="A1161">
            <v>23235</v>
          </cell>
          <cell r="B1161">
            <v>1612.692</v>
          </cell>
          <cell r="C1161" t="str">
            <v>OR</v>
          </cell>
          <cell r="D1161" t="str">
            <v>Douglas</v>
          </cell>
          <cell r="E1161">
            <v>2</v>
          </cell>
          <cell r="F1161">
            <v>1</v>
          </cell>
          <cell r="G1161">
            <v>1288</v>
          </cell>
          <cell r="H1161">
            <v>1129.2742233276367</v>
          </cell>
          <cell r="I1161">
            <v>3427</v>
          </cell>
          <cell r="J1161" t="str">
            <v>Wood htstove</v>
          </cell>
          <cell r="K1161" t="str">
            <v/>
          </cell>
          <cell r="L1161">
            <v>0</v>
          </cell>
          <cell r="M1161">
            <v>7659.443359375</v>
          </cell>
          <cell r="N1161">
            <v>7616.4393959702174</v>
          </cell>
        </row>
        <row r="1162">
          <cell r="A1162">
            <v>23241</v>
          </cell>
          <cell r="B1162">
            <v>2079.9929999999999</v>
          </cell>
          <cell r="C1162" t="str">
            <v>WA</v>
          </cell>
          <cell r="D1162" t="str">
            <v>Grays Harbor</v>
          </cell>
          <cell r="E1162">
            <v>1</v>
          </cell>
          <cell r="F1162">
            <v>1</v>
          </cell>
          <cell r="G1162">
            <v>1800</v>
          </cell>
          <cell r="H1162">
            <v>630.03354263305664</v>
          </cell>
          <cell r="I1162">
            <v>3900</v>
          </cell>
          <cell r="J1162" t="str">
            <v>Electric heatpump</v>
          </cell>
          <cell r="K1162" t="str">
            <v/>
          </cell>
          <cell r="L1162">
            <v>5297.22998046875</v>
          </cell>
          <cell r="M1162">
            <v>23457.423828125</v>
          </cell>
          <cell r="N1162">
            <v>20863.81107099626</v>
          </cell>
        </row>
        <row r="1163">
          <cell r="A1163">
            <v>23260</v>
          </cell>
          <cell r="B1163">
            <v>1904.288</v>
          </cell>
          <cell r="C1163" t="str">
            <v>WA</v>
          </cell>
          <cell r="D1163" t="str">
            <v>Okanogan</v>
          </cell>
          <cell r="E1163">
            <v>2</v>
          </cell>
          <cell r="F1163">
            <v>2</v>
          </cell>
          <cell r="G1163">
            <v>1320</v>
          </cell>
          <cell r="H1163">
            <v>369.58999633789062</v>
          </cell>
          <cell r="I1163">
            <v>4363</v>
          </cell>
          <cell r="J1163" t="str">
            <v>Wood htstove</v>
          </cell>
          <cell r="K1163" t="str">
            <v>Electric pluginheater</v>
          </cell>
          <cell r="L1163">
            <v>4787.8212890625</v>
          </cell>
          <cell r="M1163">
            <v>25602.171875</v>
          </cell>
          <cell r="N1163">
            <v>22343.485136482919</v>
          </cell>
        </row>
        <row r="1164">
          <cell r="A1164">
            <v>23262</v>
          </cell>
          <cell r="B1164">
            <v>1612.692</v>
          </cell>
          <cell r="C1164" t="str">
            <v>OR</v>
          </cell>
          <cell r="D1164" t="str">
            <v>Marion</v>
          </cell>
          <cell r="E1164">
            <v>1</v>
          </cell>
          <cell r="F1164">
            <v>1</v>
          </cell>
          <cell r="G1164">
            <v>1622</v>
          </cell>
          <cell r="H1164">
            <v>1170.4924011230469</v>
          </cell>
          <cell r="I1164">
            <v>4992</v>
          </cell>
          <cell r="J1164" t="str">
            <v>Gas faf</v>
          </cell>
          <cell r="K1164" t="str">
            <v/>
          </cell>
          <cell r="L1164">
            <v>1054.9517822265625</v>
          </cell>
          <cell r="M1164">
            <v>7610.55908203125</v>
          </cell>
          <cell r="N1164">
            <v>7666.5641534656397</v>
          </cell>
        </row>
        <row r="1165">
          <cell r="A1165">
            <v>23267</v>
          </cell>
          <cell r="B1165">
            <v>8264.9449999999997</v>
          </cell>
          <cell r="C1165" t="str">
            <v>OR</v>
          </cell>
          <cell r="D1165" t="str">
            <v>Multnomah</v>
          </cell>
          <cell r="E1165">
            <v>2</v>
          </cell>
          <cell r="F1165">
            <v>1</v>
          </cell>
          <cell r="G1165">
            <v>2345</v>
          </cell>
          <cell r="H1165">
            <v>675.38999366760254</v>
          </cell>
          <cell r="I1165">
            <v>5152</v>
          </cell>
          <cell r="J1165" t="str">
            <v>Gas faf</v>
          </cell>
          <cell r="K1165" t="str">
            <v xml:space="preserve">Wood fireplace AND Electric pluginheater AND </v>
          </cell>
          <cell r="L1165">
            <v>1395.26904296875</v>
          </cell>
          <cell r="M1165">
            <v>5494.466796875</v>
          </cell>
          <cell r="N1165">
            <v>5797.8611888880241</v>
          </cell>
        </row>
        <row r="1166">
          <cell r="A1166">
            <v>23274</v>
          </cell>
          <cell r="B1166">
            <v>1144.6790000000001</v>
          </cell>
          <cell r="C1166" t="str">
            <v>MT</v>
          </cell>
          <cell r="D1166" t="str">
            <v>Broadwater</v>
          </cell>
          <cell r="E1166">
            <v>1</v>
          </cell>
          <cell r="F1166">
            <v>2</v>
          </cell>
          <cell r="G1166">
            <v>3884</v>
          </cell>
          <cell r="H1166">
            <v>619.47499847412109</v>
          </cell>
          <cell r="I1166">
            <v>8129</v>
          </cell>
          <cell r="J1166" t="str">
            <v>Gas boiler</v>
          </cell>
          <cell r="K1166" t="str">
            <v>Electric baseboard</v>
          </cell>
          <cell r="L1166">
            <v>1365.2337646484375</v>
          </cell>
          <cell r="M1166">
            <v>11104.447265625</v>
          </cell>
          <cell r="N1166">
            <v>11078.998632114379</v>
          </cell>
        </row>
        <row r="1167">
          <cell r="A1167">
            <v>23278</v>
          </cell>
          <cell r="B1167">
            <v>1612.692</v>
          </cell>
          <cell r="C1167" t="str">
            <v>OR</v>
          </cell>
          <cell r="D1167" t="str">
            <v>Marion</v>
          </cell>
          <cell r="E1167">
            <v>1</v>
          </cell>
          <cell r="F1167">
            <v>1</v>
          </cell>
          <cell r="G1167">
            <v>1176</v>
          </cell>
          <cell r="H1167">
            <v>345.53186798095703</v>
          </cell>
          <cell r="I1167">
            <v>3480</v>
          </cell>
          <cell r="J1167" t="str">
            <v>Gas faf</v>
          </cell>
          <cell r="K1167" t="str">
            <v/>
          </cell>
          <cell r="L1167">
            <v>452.03298950195312</v>
          </cell>
          <cell r="M1167">
            <v>2999.340087890625</v>
          </cell>
          <cell r="N1167">
            <v>3300.3468499909832</v>
          </cell>
        </row>
        <row r="1168">
          <cell r="A1168">
            <v>23282</v>
          </cell>
          <cell r="B1168">
            <v>3785.7640000000001</v>
          </cell>
          <cell r="C1168" t="str">
            <v>ID</v>
          </cell>
          <cell r="D1168" t="str">
            <v>Twin Falls</v>
          </cell>
          <cell r="E1168">
            <v>2</v>
          </cell>
          <cell r="F1168">
            <v>2</v>
          </cell>
          <cell r="G1168">
            <v>3068</v>
          </cell>
          <cell r="H1168">
            <v>717.30001831054688</v>
          </cell>
          <cell r="I1168">
            <v>6032</v>
          </cell>
          <cell r="J1168" t="str">
            <v>Electric heatpump</v>
          </cell>
          <cell r="K1168" t="str">
            <v>Gas htstove</v>
          </cell>
          <cell r="L1168">
            <v>4896.9951171875</v>
          </cell>
          <cell r="M1168">
            <v>16757.203125</v>
          </cell>
          <cell r="N1168">
            <v>17066.997391166329</v>
          </cell>
        </row>
        <row r="1169">
          <cell r="A1169">
            <v>23283</v>
          </cell>
          <cell r="B1169">
            <v>1925.059</v>
          </cell>
          <cell r="C1169" t="str">
            <v>OR</v>
          </cell>
          <cell r="D1169" t="str">
            <v>Deschutes</v>
          </cell>
          <cell r="E1169">
            <v>1</v>
          </cell>
          <cell r="F1169">
            <v>2</v>
          </cell>
          <cell r="G1169">
            <v>2129</v>
          </cell>
          <cell r="H1169">
            <v>362.71984481811523</v>
          </cell>
          <cell r="I1169">
            <v>5198</v>
          </cell>
          <cell r="J1169" t="str">
            <v>Gas faf</v>
          </cell>
          <cell r="K1169" t="str">
            <v xml:space="preserve">Gas htstove AND Electric pluginheater AND </v>
          </cell>
          <cell r="L1169">
            <v>0</v>
          </cell>
          <cell r="M1169">
            <v>0</v>
          </cell>
          <cell r="N1169">
            <v>0</v>
          </cell>
        </row>
        <row r="1170">
          <cell r="A1170">
            <v>23284</v>
          </cell>
          <cell r="B1170">
            <v>3785.7640000000001</v>
          </cell>
          <cell r="C1170" t="str">
            <v>ID</v>
          </cell>
          <cell r="D1170" t="str">
            <v>Ada</v>
          </cell>
          <cell r="E1170">
            <v>3</v>
          </cell>
          <cell r="F1170">
            <v>1</v>
          </cell>
          <cell r="G1170">
            <v>1248</v>
          </cell>
          <cell r="H1170">
            <v>584.42570495605469</v>
          </cell>
          <cell r="I1170">
            <v>4070</v>
          </cell>
          <cell r="J1170" t="str">
            <v>Wood htstove</v>
          </cell>
          <cell r="K1170" t="str">
            <v>Gas faf</v>
          </cell>
          <cell r="L1170">
            <v>2111.649169921875</v>
          </cell>
          <cell r="M1170">
            <v>9459.84375</v>
          </cell>
          <cell r="N1170">
            <v>9484.561699767688</v>
          </cell>
        </row>
        <row r="1171">
          <cell r="A1171">
            <v>23287</v>
          </cell>
          <cell r="B1171">
            <v>1612.692</v>
          </cell>
          <cell r="C1171" t="str">
            <v>OR</v>
          </cell>
          <cell r="D1171" t="str">
            <v>Benton</v>
          </cell>
          <cell r="E1171">
            <v>1</v>
          </cell>
          <cell r="F1171">
            <v>1</v>
          </cell>
          <cell r="G1171">
            <v>1637</v>
          </cell>
          <cell r="H1171">
            <v>326.77789878845215</v>
          </cell>
          <cell r="I1171">
            <v>4388</v>
          </cell>
          <cell r="J1171" t="str">
            <v>Electric heatpump</v>
          </cell>
          <cell r="K1171" t="str">
            <v>Wood htstove</v>
          </cell>
          <cell r="L1171">
            <v>3173.944091796875</v>
          </cell>
          <cell r="M1171">
            <v>6320.5859375</v>
          </cell>
          <cell r="N1171">
            <v>6380.1558325429296</v>
          </cell>
        </row>
        <row r="1172">
          <cell r="A1172">
            <v>23294</v>
          </cell>
          <cell r="B1172">
            <v>1904.288</v>
          </cell>
          <cell r="C1172" t="str">
            <v>WA</v>
          </cell>
          <cell r="D1172" t="str">
            <v>Franklin</v>
          </cell>
          <cell r="E1172">
            <v>3</v>
          </cell>
          <cell r="F1172">
            <v>1</v>
          </cell>
          <cell r="G1172">
            <v>4736</v>
          </cell>
          <cell r="H1172">
            <v>493.19363403320312</v>
          </cell>
          <cell r="I1172">
            <v>8804</v>
          </cell>
          <cell r="J1172" t="str">
            <v>Electric heatpump</v>
          </cell>
          <cell r="K1172" t="str">
            <v xml:space="preserve">Pellets htstove AND Electric pluginheater AND </v>
          </cell>
          <cell r="L1172">
            <v>3546.94482421875</v>
          </cell>
          <cell r="M1172">
            <v>19882.53515625</v>
          </cell>
          <cell r="N1172">
            <v>21144.634936287763</v>
          </cell>
        </row>
        <row r="1173">
          <cell r="A1173">
            <v>23300</v>
          </cell>
          <cell r="B1173">
            <v>1925.059</v>
          </cell>
          <cell r="C1173" t="str">
            <v>OR</v>
          </cell>
          <cell r="D1173" t="str">
            <v>Wheeler</v>
          </cell>
          <cell r="E1173">
            <v>1</v>
          </cell>
          <cell r="F1173">
            <v>2</v>
          </cell>
          <cell r="G1173">
            <v>1339</v>
          </cell>
          <cell r="H1173">
            <v>869.34844970703125</v>
          </cell>
          <cell r="I1173">
            <v>4323</v>
          </cell>
          <cell r="J1173" t="str">
            <v>Electric heatpump</v>
          </cell>
          <cell r="K1173" t="str">
            <v xml:space="preserve">Electric baseboard AND Propane htstove AND </v>
          </cell>
          <cell r="L1173">
            <v>8393.083984375</v>
          </cell>
          <cell r="M1173">
            <v>16311.5634765625</v>
          </cell>
          <cell r="N1173">
            <v>18521.536135693219</v>
          </cell>
        </row>
        <row r="1174">
          <cell r="A1174">
            <v>23314</v>
          </cell>
          <cell r="B1174">
            <v>2130.886</v>
          </cell>
          <cell r="C1174" t="str">
            <v>MT</v>
          </cell>
          <cell r="D1174" t="str">
            <v>Silver Bow</v>
          </cell>
          <cell r="E1174">
            <v>1</v>
          </cell>
          <cell r="F1174">
            <v>3</v>
          </cell>
          <cell r="G1174">
            <v>2916</v>
          </cell>
          <cell r="H1174">
            <v>1072.7399940490723</v>
          </cell>
          <cell r="I1174">
            <v>5931</v>
          </cell>
          <cell r="J1174" t="str">
            <v>Gas boiler</v>
          </cell>
          <cell r="K1174" t="str">
            <v/>
          </cell>
          <cell r="L1174">
            <v>306.76461791992187</v>
          </cell>
          <cell r="M1174">
            <v>6169.56201171875</v>
          </cell>
          <cell r="N1174">
            <v>6327.3391518755589</v>
          </cell>
        </row>
        <row r="1175">
          <cell r="A1175">
            <v>23318</v>
          </cell>
          <cell r="B1175">
            <v>1144.6790000000001</v>
          </cell>
          <cell r="C1175" t="str">
            <v>MT</v>
          </cell>
          <cell r="D1175" t="str">
            <v>Lincoln</v>
          </cell>
          <cell r="E1175">
            <v>1</v>
          </cell>
          <cell r="F1175">
            <v>2</v>
          </cell>
          <cell r="G1175">
            <v>873</v>
          </cell>
          <cell r="H1175">
            <v>282.71372604370117</v>
          </cell>
          <cell r="I1175">
            <v>3020</v>
          </cell>
          <cell r="J1175" t="str">
            <v>Oil faf</v>
          </cell>
          <cell r="K1175" t="str">
            <v/>
          </cell>
          <cell r="L1175">
            <v>5213.28076171875</v>
          </cell>
          <cell r="M1175">
            <v>12729.3203125</v>
          </cell>
          <cell r="N1175">
            <v>13047.946058440835</v>
          </cell>
        </row>
        <row r="1176">
          <cell r="A1176">
            <v>23335</v>
          </cell>
          <cell r="B1176">
            <v>1192.4649999999999</v>
          </cell>
          <cell r="C1176" t="str">
            <v>ID</v>
          </cell>
          <cell r="D1176" t="str">
            <v>Bonneville</v>
          </cell>
          <cell r="E1176">
            <v>2</v>
          </cell>
          <cell r="F1176">
            <v>3</v>
          </cell>
          <cell r="G1176">
            <v>3438</v>
          </cell>
          <cell r="H1176">
            <v>703.62500762939453</v>
          </cell>
          <cell r="I1176">
            <v>7812</v>
          </cell>
          <cell r="J1176" t="str">
            <v>Gas faf</v>
          </cell>
          <cell r="K1176" t="str">
            <v xml:space="preserve">Gas htstove AND Gas htstove AND </v>
          </cell>
          <cell r="L1176">
            <v>708.1959228515625</v>
          </cell>
          <cell r="M1176">
            <v>4971.37158203125</v>
          </cell>
          <cell r="N1176">
            <v>5472.5501817669874</v>
          </cell>
        </row>
        <row r="1177">
          <cell r="A1177">
            <v>23345</v>
          </cell>
          <cell r="B1177">
            <v>2079.9929999999999</v>
          </cell>
          <cell r="C1177" t="str">
            <v>WA</v>
          </cell>
          <cell r="D1177" t="str">
            <v>Clark</v>
          </cell>
          <cell r="E1177">
            <v>1</v>
          </cell>
          <cell r="F1177">
            <v>1</v>
          </cell>
          <cell r="G1177">
            <v>2698</v>
          </cell>
          <cell r="H1177">
            <v>527.31129837036133</v>
          </cell>
          <cell r="I1177">
            <v>5477</v>
          </cell>
          <cell r="J1177" t="str">
            <v>Electric heatpump</v>
          </cell>
          <cell r="K1177" t="str">
            <v>Electric heatpump</v>
          </cell>
          <cell r="L1177">
            <v>5263.24072265625</v>
          </cell>
          <cell r="M1177">
            <v>18418.625</v>
          </cell>
          <cell r="N1177">
            <v>18831.606864515248</v>
          </cell>
        </row>
        <row r="1178">
          <cell r="A1178">
            <v>23355</v>
          </cell>
          <cell r="B1178">
            <v>1192.4649999999999</v>
          </cell>
          <cell r="C1178" t="str">
            <v>ID</v>
          </cell>
          <cell r="D1178" t="str">
            <v>Minidoka</v>
          </cell>
          <cell r="E1178">
            <v>2</v>
          </cell>
          <cell r="F1178">
            <v>2</v>
          </cell>
          <cell r="G1178">
            <v>2064</v>
          </cell>
          <cell r="H1178">
            <v>543.59001159667969</v>
          </cell>
          <cell r="I1178">
            <v>6069</v>
          </cell>
          <cell r="J1178" t="str">
            <v>Electric baseboard</v>
          </cell>
          <cell r="K1178" t="str">
            <v/>
          </cell>
          <cell r="L1178">
            <v>12503.6015625</v>
          </cell>
          <cell r="M1178">
            <v>23544.00390625</v>
          </cell>
          <cell r="N1178">
            <v>24263.738931221724</v>
          </cell>
        </row>
        <row r="1179">
          <cell r="A1179">
            <v>23358</v>
          </cell>
          <cell r="B1179">
            <v>2130.886</v>
          </cell>
          <cell r="C1179" t="str">
            <v>MT</v>
          </cell>
          <cell r="D1179" t="str">
            <v>Lewis And Clark</v>
          </cell>
          <cell r="E1179">
            <v>2</v>
          </cell>
          <cell r="F1179">
            <v>3</v>
          </cell>
          <cell r="G1179">
            <v>1200</v>
          </cell>
          <cell r="H1179">
            <v>0</v>
          </cell>
          <cell r="I1179">
            <v>3725</v>
          </cell>
          <cell r="J1179" t="str">
            <v>Gas faf</v>
          </cell>
          <cell r="K1179" t="str">
            <v/>
          </cell>
          <cell r="L1179">
            <v>0</v>
          </cell>
          <cell r="M1179">
            <v>3852.83984375</v>
          </cell>
          <cell r="N1179">
            <v>3834.443731659811</v>
          </cell>
        </row>
        <row r="1180">
          <cell r="A1180">
            <v>23366</v>
          </cell>
          <cell r="B1180">
            <v>1925.059</v>
          </cell>
          <cell r="C1180" t="str">
            <v>OR</v>
          </cell>
          <cell r="D1180" t="str">
            <v>Harney</v>
          </cell>
          <cell r="E1180">
            <v>1</v>
          </cell>
          <cell r="F1180">
            <v>3</v>
          </cell>
          <cell r="G1180">
            <v>3480</v>
          </cell>
          <cell r="H1180">
            <v>389.99000930786133</v>
          </cell>
          <cell r="I1180">
            <v>4946</v>
          </cell>
          <cell r="J1180" t="str">
            <v>Oil boiler</v>
          </cell>
          <cell r="K1180" t="str">
            <v xml:space="preserve">Electric pluginheater AND Electric pluginheater AND </v>
          </cell>
          <cell r="L1180">
            <v>0</v>
          </cell>
          <cell r="M1180">
            <v>0</v>
          </cell>
          <cell r="N1180">
            <v>0</v>
          </cell>
        </row>
        <row r="1181">
          <cell r="A1181">
            <v>23368</v>
          </cell>
          <cell r="B1181">
            <v>1612.692</v>
          </cell>
          <cell r="C1181" t="str">
            <v>OR</v>
          </cell>
          <cell r="D1181" t="str">
            <v>Benton</v>
          </cell>
          <cell r="E1181">
            <v>1</v>
          </cell>
          <cell r="F1181">
            <v>1</v>
          </cell>
          <cell r="G1181">
            <v>1800</v>
          </cell>
          <cell r="H1181">
            <v>475.49732971191406</v>
          </cell>
          <cell r="I1181">
            <v>4945</v>
          </cell>
          <cell r="J1181" t="str">
            <v>Gas faf</v>
          </cell>
          <cell r="K1181" t="str">
            <v>Electric baseboard</v>
          </cell>
          <cell r="L1181">
            <v>513.37994384765625</v>
          </cell>
          <cell r="M1181">
            <v>3473.340087890625</v>
          </cell>
          <cell r="N1181">
            <v>3492.831146675413</v>
          </cell>
        </row>
        <row r="1182">
          <cell r="A1182">
            <v>23379</v>
          </cell>
          <cell r="B1182">
            <v>12271.31</v>
          </cell>
          <cell r="C1182" t="str">
            <v>WA</v>
          </cell>
          <cell r="D1182" t="str">
            <v>Chelan</v>
          </cell>
          <cell r="E1182">
            <v>3</v>
          </cell>
          <cell r="F1182">
            <v>1</v>
          </cell>
          <cell r="G1182">
            <v>2867</v>
          </cell>
          <cell r="H1182">
            <v>749.5450325012207</v>
          </cell>
          <cell r="I1182">
            <v>4313</v>
          </cell>
          <cell r="J1182" t="str">
            <v>Electric heatpump</v>
          </cell>
          <cell r="K1182" t="str">
            <v xml:space="preserve">Wood htstove AND Wood htstove AND </v>
          </cell>
          <cell r="L1182">
            <v>12244.0185546875</v>
          </cell>
          <cell r="M1182">
            <v>26964.525390625</v>
          </cell>
          <cell r="N1182">
            <v>28665.3316488317</v>
          </cell>
        </row>
        <row r="1183">
          <cell r="A1183">
            <v>23380</v>
          </cell>
          <cell r="B1183">
            <v>3785.7640000000001</v>
          </cell>
          <cell r="C1183" t="str">
            <v>ID</v>
          </cell>
          <cell r="D1183" t="str">
            <v>Camas</v>
          </cell>
          <cell r="E1183">
            <v>1</v>
          </cell>
          <cell r="F1183">
            <v>3</v>
          </cell>
          <cell r="G1183">
            <v>1287</v>
          </cell>
          <cell r="H1183">
            <v>613.86372375488281</v>
          </cell>
          <cell r="I1183">
            <v>4065</v>
          </cell>
          <cell r="J1183" t="str">
            <v>Oil faf</v>
          </cell>
          <cell r="K1183" t="str">
            <v/>
          </cell>
          <cell r="L1183">
            <v>5685.65576171875</v>
          </cell>
          <cell r="M1183">
            <v>15178.6328125</v>
          </cell>
          <cell r="N1183">
            <v>15311.073020178059</v>
          </cell>
        </row>
        <row r="1184">
          <cell r="A1184">
            <v>23381</v>
          </cell>
          <cell r="B1184">
            <v>2079.9929999999999</v>
          </cell>
          <cell r="C1184" t="str">
            <v>WA</v>
          </cell>
          <cell r="D1184" t="str">
            <v>Clark</v>
          </cell>
          <cell r="E1184">
            <v>1</v>
          </cell>
          <cell r="F1184">
            <v>1</v>
          </cell>
          <cell r="G1184">
            <v>2146</v>
          </cell>
          <cell r="H1184">
            <v>436.64884948730469</v>
          </cell>
          <cell r="I1184">
            <v>5490</v>
          </cell>
          <cell r="J1184" t="str">
            <v>Gas faf</v>
          </cell>
          <cell r="K1184" t="str">
            <v/>
          </cell>
          <cell r="L1184">
            <v>426.56878662109375</v>
          </cell>
          <cell r="M1184">
            <v>7983.5673828125</v>
          </cell>
          <cell r="N1184">
            <v>9157.6819450530511</v>
          </cell>
        </row>
        <row r="1185">
          <cell r="A1185">
            <v>23384</v>
          </cell>
          <cell r="B1185">
            <v>8264.9449999999997</v>
          </cell>
          <cell r="C1185" t="str">
            <v>OR</v>
          </cell>
          <cell r="D1185" t="str">
            <v>Multnomah</v>
          </cell>
          <cell r="E1185">
            <v>2</v>
          </cell>
          <cell r="F1185">
            <v>1</v>
          </cell>
          <cell r="G1185">
            <v>867</v>
          </cell>
          <cell r="H1185">
            <v>774.39645385742187</v>
          </cell>
          <cell r="I1185">
            <v>2940</v>
          </cell>
          <cell r="J1185" t="str">
            <v>Electric baseboard</v>
          </cell>
          <cell r="K1185" t="str">
            <v xml:space="preserve">Electric baseboard AND Electric baseboard AND Electric pluginheater AND Electric pluginheater AND </v>
          </cell>
          <cell r="L1185">
            <v>3581.0224609375</v>
          </cell>
          <cell r="M1185">
            <v>16478.216796875</v>
          </cell>
          <cell r="N1185">
            <v>17914.909968139902</v>
          </cell>
        </row>
        <row r="1186">
          <cell r="A1186">
            <v>23387</v>
          </cell>
          <cell r="B1186">
            <v>1144.6790000000001</v>
          </cell>
          <cell r="C1186" t="str">
            <v>MT</v>
          </cell>
          <cell r="D1186" t="str">
            <v>Beaverhead</v>
          </cell>
          <cell r="E1186">
            <v>1</v>
          </cell>
          <cell r="F1186">
            <v>3</v>
          </cell>
          <cell r="G1186">
            <v>3700</v>
          </cell>
          <cell r="H1186">
            <v>692.11053466796875</v>
          </cell>
          <cell r="I1186">
            <v>10508</v>
          </cell>
          <cell r="J1186" t="str">
            <v>Wood htstove</v>
          </cell>
          <cell r="K1186" t="str">
            <v>Gas faf</v>
          </cell>
          <cell r="L1186">
            <v>0</v>
          </cell>
          <cell r="M1186">
            <v>4096.521484375</v>
          </cell>
          <cell r="N1186">
            <v>4030.3453634566281</v>
          </cell>
        </row>
        <row r="1187">
          <cell r="A1187">
            <v>23390</v>
          </cell>
          <cell r="B1187">
            <v>2130.886</v>
          </cell>
          <cell r="C1187" t="str">
            <v>MT</v>
          </cell>
          <cell r="D1187" t="str">
            <v>Sanders</v>
          </cell>
          <cell r="E1187">
            <v>2</v>
          </cell>
          <cell r="F1187">
            <v>2</v>
          </cell>
          <cell r="G1187">
            <v>2400</v>
          </cell>
          <cell r="H1187">
            <v>348.25</v>
          </cell>
          <cell r="I1187">
            <v>4863</v>
          </cell>
          <cell r="J1187" t="str">
            <v>Gas faf</v>
          </cell>
          <cell r="K1187" t="str">
            <v/>
          </cell>
          <cell r="L1187">
            <v>841.4197998046875</v>
          </cell>
          <cell r="M1187">
            <v>10889.0859375</v>
          </cell>
          <cell r="N1187">
            <v>11077.395181141792</v>
          </cell>
        </row>
        <row r="1188">
          <cell r="A1188">
            <v>23391</v>
          </cell>
          <cell r="B1188">
            <v>1612.692</v>
          </cell>
          <cell r="C1188" t="str">
            <v>OR</v>
          </cell>
          <cell r="D1188" t="str">
            <v>Lane</v>
          </cell>
          <cell r="E1188">
            <v>1</v>
          </cell>
          <cell r="F1188">
            <v>1</v>
          </cell>
          <cell r="G1188">
            <v>1512</v>
          </cell>
          <cell r="H1188">
            <v>250.51564598083496</v>
          </cell>
          <cell r="I1188">
            <v>3578</v>
          </cell>
          <cell r="J1188" t="str">
            <v>Electric heatpumpdualfuel</v>
          </cell>
          <cell r="K1188" t="str">
            <v>Electric pluginheater</v>
          </cell>
          <cell r="L1188">
            <v>1496.2633056640625</v>
          </cell>
          <cell r="M1188">
            <v>8134.548828125</v>
          </cell>
          <cell r="N1188">
            <v>8112.5141989221684</v>
          </cell>
        </row>
        <row r="1189">
          <cell r="A1189">
            <v>23392</v>
          </cell>
          <cell r="B1189">
            <v>1925.059</v>
          </cell>
          <cell r="C1189" t="str">
            <v>OR</v>
          </cell>
          <cell r="D1189" t="str">
            <v>Deschutes</v>
          </cell>
          <cell r="E1189">
            <v>1</v>
          </cell>
          <cell r="F1189">
            <v>2</v>
          </cell>
          <cell r="G1189">
            <v>2963</v>
          </cell>
          <cell r="H1189">
            <v>543.78701782226562</v>
          </cell>
          <cell r="I1189">
            <v>7290</v>
          </cell>
          <cell r="J1189" t="str">
            <v>Gas faf</v>
          </cell>
          <cell r="K1189" t="str">
            <v xml:space="preserve">Wood htstove AND Electric pluginheater AND </v>
          </cell>
          <cell r="L1189">
            <v>0</v>
          </cell>
          <cell r="M1189">
            <v>0</v>
          </cell>
          <cell r="N1189">
            <v>0</v>
          </cell>
        </row>
        <row r="1190">
          <cell r="A1190">
            <v>23400</v>
          </cell>
          <cell r="B1190">
            <v>3785.7640000000001</v>
          </cell>
          <cell r="C1190" t="str">
            <v>ID</v>
          </cell>
          <cell r="D1190" t="str">
            <v>Jefferson</v>
          </cell>
          <cell r="E1190">
            <v>1</v>
          </cell>
          <cell r="F1190">
            <v>3</v>
          </cell>
          <cell r="G1190">
            <v>1091</v>
          </cell>
          <cell r="H1190">
            <v>552.2413911819458</v>
          </cell>
          <cell r="I1190">
            <v>3116</v>
          </cell>
          <cell r="J1190" t="str">
            <v>Gas faf</v>
          </cell>
          <cell r="K1190" t="str">
            <v/>
          </cell>
          <cell r="L1190">
            <v>682.66876220703125</v>
          </cell>
          <cell r="M1190">
            <v>13313.294921875</v>
          </cell>
          <cell r="N1190">
            <v>13698.959843316683</v>
          </cell>
        </row>
        <row r="1191">
          <cell r="A1191">
            <v>23403</v>
          </cell>
          <cell r="B1191">
            <v>3785.7640000000001</v>
          </cell>
          <cell r="C1191" t="str">
            <v>ID</v>
          </cell>
          <cell r="D1191" t="str">
            <v>Canyon</v>
          </cell>
          <cell r="E1191">
            <v>3</v>
          </cell>
          <cell r="F1191">
            <v>1</v>
          </cell>
          <cell r="G1191">
            <v>1852</v>
          </cell>
          <cell r="H1191">
            <v>640.23475074768066</v>
          </cell>
          <cell r="I1191">
            <v>4973</v>
          </cell>
          <cell r="J1191" t="str">
            <v>Electric heatpumpdualfuel</v>
          </cell>
          <cell r="K1191" t="str">
            <v/>
          </cell>
          <cell r="L1191">
            <v>1984.94580078125</v>
          </cell>
          <cell r="M1191">
            <v>8241.5712890625</v>
          </cell>
          <cell r="N1191">
            <v>8723.6110488904305</v>
          </cell>
        </row>
        <row r="1192">
          <cell r="A1192">
            <v>23408</v>
          </cell>
          <cell r="B1192">
            <v>3785.7640000000001</v>
          </cell>
          <cell r="C1192" t="str">
            <v>ID</v>
          </cell>
          <cell r="D1192" t="str">
            <v>Twin Falls</v>
          </cell>
          <cell r="E1192">
            <v>2</v>
          </cell>
          <cell r="F1192">
            <v>2</v>
          </cell>
          <cell r="G1192">
            <v>1464</v>
          </cell>
          <cell r="H1192">
            <v>495.33132934570312</v>
          </cell>
          <cell r="I1192">
            <v>4580</v>
          </cell>
          <cell r="J1192" t="str">
            <v>Gas faf</v>
          </cell>
          <cell r="K1192" t="str">
            <v/>
          </cell>
          <cell r="L1192">
            <v>199.86009216308594</v>
          </cell>
          <cell r="M1192">
            <v>3837.5078125</v>
          </cell>
          <cell r="N1192">
            <v>4321.2184677887344</v>
          </cell>
        </row>
        <row r="1193">
          <cell r="A1193">
            <v>23414</v>
          </cell>
          <cell r="B1193">
            <v>2079.9929999999999</v>
          </cell>
          <cell r="C1193" t="str">
            <v>WA</v>
          </cell>
          <cell r="D1193" t="str">
            <v>Lewis</v>
          </cell>
          <cell r="E1193">
            <v>1</v>
          </cell>
          <cell r="F1193">
            <v>1</v>
          </cell>
          <cell r="G1193">
            <v>2174</v>
          </cell>
          <cell r="H1193">
            <v>0</v>
          </cell>
          <cell r="I1193">
            <v>6385</v>
          </cell>
          <cell r="J1193" t="str">
            <v>Wood htstove</v>
          </cell>
          <cell r="K1193" t="str">
            <v>Electric baseboard</v>
          </cell>
          <cell r="L1193">
            <v>3975.564453125</v>
          </cell>
          <cell r="M1193">
            <v>13719.6875</v>
          </cell>
          <cell r="N1193">
            <v>14273.525446743861</v>
          </cell>
        </row>
        <row r="1194">
          <cell r="A1194">
            <v>23424</v>
          </cell>
          <cell r="B1194">
            <v>3785.7640000000001</v>
          </cell>
          <cell r="C1194" t="str">
            <v>ID</v>
          </cell>
          <cell r="D1194" t="str">
            <v>Bonneville</v>
          </cell>
          <cell r="E1194">
            <v>2</v>
          </cell>
          <cell r="F1194">
            <v>3</v>
          </cell>
          <cell r="G1194">
            <v>2908</v>
          </cell>
          <cell r="H1194">
            <v>348.29000282287598</v>
          </cell>
          <cell r="I1194">
            <v>3177</v>
          </cell>
          <cell r="J1194" t="str">
            <v>Electric baseboard</v>
          </cell>
          <cell r="K1194" t="str">
            <v xml:space="preserve">Electric baseboard AND Wood htstove AND </v>
          </cell>
          <cell r="L1194">
            <v>18221.5625</v>
          </cell>
          <cell r="M1194">
            <v>22906.40234375</v>
          </cell>
          <cell r="N1194">
            <v>23154.32181816746</v>
          </cell>
        </row>
        <row r="1195">
          <cell r="A1195">
            <v>23427</v>
          </cell>
          <cell r="B1195">
            <v>2130.886</v>
          </cell>
          <cell r="C1195" t="str">
            <v>MT</v>
          </cell>
          <cell r="D1195" t="str">
            <v>Deer Lodge</v>
          </cell>
          <cell r="E1195">
            <v>1</v>
          </cell>
          <cell r="F1195">
            <v>3</v>
          </cell>
          <cell r="G1195">
            <v>2640</v>
          </cell>
          <cell r="H1195">
            <v>691.47999572753906</v>
          </cell>
          <cell r="I1195">
            <v>5578</v>
          </cell>
          <cell r="J1195" t="str">
            <v>Gas boiler</v>
          </cell>
          <cell r="K1195" t="str">
            <v/>
          </cell>
          <cell r="L1195">
            <v>717.0545654296875</v>
          </cell>
          <cell r="M1195">
            <v>7812.9169921875</v>
          </cell>
          <cell r="N1195">
            <v>7926.4806727439709</v>
          </cell>
        </row>
        <row r="1196">
          <cell r="A1196">
            <v>23428</v>
          </cell>
          <cell r="B1196">
            <v>12271.31</v>
          </cell>
          <cell r="C1196" t="str">
            <v>WA</v>
          </cell>
          <cell r="D1196" t="str">
            <v>Adams</v>
          </cell>
          <cell r="E1196">
            <v>2</v>
          </cell>
          <cell r="F1196">
            <v>2</v>
          </cell>
          <cell r="G1196">
            <v>3262</v>
          </cell>
          <cell r="H1196">
            <v>983.54999923706055</v>
          </cell>
          <cell r="I1196">
            <v>7470</v>
          </cell>
          <cell r="J1196" t="str">
            <v>Gas faf</v>
          </cell>
          <cell r="K1196" t="str">
            <v>Wood htstove</v>
          </cell>
          <cell r="L1196">
            <v>0</v>
          </cell>
          <cell r="M1196">
            <v>0</v>
          </cell>
          <cell r="N1196">
            <v>0</v>
          </cell>
        </row>
        <row r="1197">
          <cell r="A1197">
            <v>23439</v>
          </cell>
          <cell r="B1197">
            <v>1925.059</v>
          </cell>
          <cell r="C1197" t="str">
            <v>OR</v>
          </cell>
          <cell r="D1197" t="str">
            <v>Wheeler</v>
          </cell>
          <cell r="E1197">
            <v>1</v>
          </cell>
          <cell r="F1197">
            <v>2</v>
          </cell>
          <cell r="G1197">
            <v>2282</v>
          </cell>
          <cell r="H1197">
            <v>757.82017517089844</v>
          </cell>
          <cell r="I1197">
            <v>5120</v>
          </cell>
          <cell r="J1197" t="str">
            <v xml:space="preserve">Oil faf AND Wood htstove AND </v>
          </cell>
          <cell r="K1197" t="str">
            <v xml:space="preserve">Wood htstove AND Electric pluginheater AND </v>
          </cell>
          <cell r="L1197">
            <v>15945.8349609375</v>
          </cell>
          <cell r="M1197">
            <v>32857.63671875</v>
          </cell>
          <cell r="N1197">
            <v>24740.229123977784</v>
          </cell>
        </row>
        <row r="1198">
          <cell r="A1198">
            <v>23440</v>
          </cell>
          <cell r="B1198">
            <v>1904.288</v>
          </cell>
          <cell r="C1198" t="str">
            <v>WA</v>
          </cell>
          <cell r="D1198" t="str">
            <v>Spokane</v>
          </cell>
          <cell r="E1198">
            <v>2</v>
          </cell>
          <cell r="F1198">
            <v>2</v>
          </cell>
          <cell r="G1198">
            <v>1980</v>
          </cell>
          <cell r="H1198">
            <v>540.48307037353516</v>
          </cell>
          <cell r="I1198">
            <v>5026</v>
          </cell>
          <cell r="J1198" t="str">
            <v>Gas faf</v>
          </cell>
          <cell r="K1198" t="str">
            <v xml:space="preserve">Gas htstove AND Electric pluginheater AND </v>
          </cell>
          <cell r="L1198">
            <v>5639.1015625</v>
          </cell>
          <cell r="M1198">
            <v>10550.7294921875</v>
          </cell>
          <cell r="N1198">
            <v>11676.358219477053</v>
          </cell>
        </row>
        <row r="1199">
          <cell r="A1199">
            <v>23444</v>
          </cell>
          <cell r="B1199">
            <v>2079.9929999999999</v>
          </cell>
          <cell r="C1199" t="str">
            <v>WA</v>
          </cell>
          <cell r="D1199" t="str">
            <v>Clark</v>
          </cell>
          <cell r="E1199">
            <v>1</v>
          </cell>
          <cell r="F1199">
            <v>1</v>
          </cell>
          <cell r="G1199">
            <v>1509</v>
          </cell>
          <cell r="H1199">
            <v>289.26546478271484</v>
          </cell>
          <cell r="I1199">
            <v>5076</v>
          </cell>
          <cell r="J1199" t="e">
            <v>#N/A</v>
          </cell>
          <cell r="K1199" t="e">
            <v>#N/A</v>
          </cell>
          <cell r="L1199">
            <v>0</v>
          </cell>
          <cell r="M1199">
            <v>15402.54296875</v>
          </cell>
          <cell r="N1199">
            <v>15429.899767424102</v>
          </cell>
        </row>
        <row r="1200">
          <cell r="A1200">
            <v>23446</v>
          </cell>
          <cell r="B1200">
            <v>2079.9929999999999</v>
          </cell>
          <cell r="C1200" t="str">
            <v>WA</v>
          </cell>
          <cell r="D1200" t="str">
            <v>Clark</v>
          </cell>
          <cell r="E1200">
            <v>1</v>
          </cell>
          <cell r="F1200">
            <v>1</v>
          </cell>
          <cell r="G1200">
            <v>1939</v>
          </cell>
          <cell r="H1200">
            <v>511.24211502075195</v>
          </cell>
          <cell r="I1200">
            <v>4655</v>
          </cell>
          <cell r="J1200" t="str">
            <v>Propane htstove</v>
          </cell>
          <cell r="K1200" t="str">
            <v>Electric baseboard</v>
          </cell>
          <cell r="L1200">
            <v>6548.44580078125</v>
          </cell>
          <cell r="M1200">
            <v>13767.404296875</v>
          </cell>
          <cell r="N1200">
            <v>14469.194913139016</v>
          </cell>
        </row>
        <row r="1201">
          <cell r="A1201">
            <v>23449</v>
          </cell>
          <cell r="B1201">
            <v>8264.9449999999997</v>
          </cell>
          <cell r="C1201" t="str">
            <v>OR</v>
          </cell>
          <cell r="D1201" t="str">
            <v>Lane</v>
          </cell>
          <cell r="E1201">
            <v>1</v>
          </cell>
          <cell r="F1201">
            <v>1</v>
          </cell>
          <cell r="G1201">
            <v>1444</v>
          </cell>
          <cell r="H1201">
            <v>270.61500930786133</v>
          </cell>
          <cell r="I1201">
            <v>4338</v>
          </cell>
          <cell r="J1201" t="str">
            <v>Electric baseboard</v>
          </cell>
          <cell r="K1201" t="str">
            <v>Gas htstove</v>
          </cell>
          <cell r="L1201">
            <v>7173.50927734375</v>
          </cell>
          <cell r="M1201">
            <v>11201.666015625</v>
          </cell>
          <cell r="N1201">
            <v>11481.444967300489</v>
          </cell>
        </row>
        <row r="1202">
          <cell r="A1202">
            <v>23465</v>
          </cell>
          <cell r="B1202">
            <v>1925.059</v>
          </cell>
          <cell r="C1202" t="str">
            <v>OR</v>
          </cell>
          <cell r="D1202" t="str">
            <v>Deschutes</v>
          </cell>
          <cell r="E1202">
            <v>1</v>
          </cell>
          <cell r="F1202">
            <v>2</v>
          </cell>
          <cell r="G1202">
            <v>1856</v>
          </cell>
          <cell r="H1202">
            <v>308.98448371887207</v>
          </cell>
          <cell r="I1202">
            <v>4731</v>
          </cell>
          <cell r="J1202" t="str">
            <v>Electric heatpumpdualfuel</v>
          </cell>
          <cell r="K1202" t="str">
            <v>Gas htstove</v>
          </cell>
          <cell r="L1202">
            <v>0</v>
          </cell>
          <cell r="M1202">
            <v>0</v>
          </cell>
          <cell r="N1202">
            <v>0</v>
          </cell>
        </row>
        <row r="1203">
          <cell r="A1203">
            <v>23480</v>
          </cell>
          <cell r="B1203">
            <v>1612.692</v>
          </cell>
          <cell r="C1203" t="str">
            <v>OR</v>
          </cell>
          <cell r="D1203" t="str">
            <v>Polk</v>
          </cell>
          <cell r="E1203">
            <v>1</v>
          </cell>
          <cell r="F1203">
            <v>1</v>
          </cell>
          <cell r="G1203">
            <v>1096</v>
          </cell>
          <cell r="H1203">
            <v>345.72235870361328</v>
          </cell>
          <cell r="I1203">
            <v>5490</v>
          </cell>
          <cell r="J1203" t="str">
            <v>Electric heatpump</v>
          </cell>
          <cell r="K1203" t="str">
            <v/>
          </cell>
          <cell r="L1203">
            <v>3190.870361328125</v>
          </cell>
          <cell r="M1203">
            <v>9891.7509765625</v>
          </cell>
          <cell r="N1203">
            <v>10158.832054578161</v>
          </cell>
        </row>
        <row r="1204">
          <cell r="A1204">
            <v>23482</v>
          </cell>
          <cell r="B1204">
            <v>2079.9929999999999</v>
          </cell>
          <cell r="C1204" t="str">
            <v>WA</v>
          </cell>
          <cell r="D1204" t="str">
            <v>Clallam</v>
          </cell>
          <cell r="E1204">
            <v>1</v>
          </cell>
          <cell r="F1204">
            <v>1</v>
          </cell>
          <cell r="G1204">
            <v>1105</v>
          </cell>
          <cell r="H1204">
            <v>480.75444030761719</v>
          </cell>
          <cell r="I1204">
            <v>3523</v>
          </cell>
          <cell r="J1204" t="str">
            <v>Wood htstove</v>
          </cell>
          <cell r="K1204" t="str">
            <v>Electric baseboard</v>
          </cell>
          <cell r="L1204">
            <v>287.752197265625</v>
          </cell>
          <cell r="M1204">
            <v>1718.642578125</v>
          </cell>
          <cell r="N1204">
            <v>1942.4241294140454</v>
          </cell>
        </row>
        <row r="1205">
          <cell r="A1205">
            <v>23486</v>
          </cell>
          <cell r="B1205">
            <v>1612.692</v>
          </cell>
          <cell r="C1205" t="str">
            <v>OR</v>
          </cell>
          <cell r="D1205" t="str">
            <v>Douglas</v>
          </cell>
          <cell r="E1205">
            <v>2</v>
          </cell>
          <cell r="F1205">
            <v>1</v>
          </cell>
          <cell r="G1205">
            <v>1377</v>
          </cell>
          <cell r="H1205">
            <v>1189.7435913085937</v>
          </cell>
          <cell r="I1205">
            <v>3769</v>
          </cell>
          <cell r="J1205" t="str">
            <v>Electric baseboard</v>
          </cell>
          <cell r="K1205" t="str">
            <v>Electric pluginheater</v>
          </cell>
          <cell r="L1205">
            <v>5490.5673828125</v>
          </cell>
          <cell r="M1205">
            <v>24613.517578125</v>
          </cell>
          <cell r="N1205">
            <v>24680.208886547724</v>
          </cell>
        </row>
        <row r="1206">
          <cell r="A1206">
            <v>23489</v>
          </cell>
          <cell r="B1206">
            <v>3785.7640000000001</v>
          </cell>
          <cell r="C1206" t="str">
            <v>ID</v>
          </cell>
          <cell r="D1206" t="str">
            <v>Kootenai</v>
          </cell>
          <cell r="E1206">
            <v>2</v>
          </cell>
          <cell r="F1206">
            <v>2</v>
          </cell>
          <cell r="G1206">
            <v>2016</v>
          </cell>
          <cell r="H1206">
            <v>1241.736026763916</v>
          </cell>
          <cell r="I1206">
            <v>5469</v>
          </cell>
          <cell r="J1206" t="str">
            <v>Gas faf</v>
          </cell>
          <cell r="K1206" t="str">
            <v>Electric baseboard</v>
          </cell>
          <cell r="L1206">
            <v>0</v>
          </cell>
          <cell r="M1206">
            <v>7415.3427734375</v>
          </cell>
          <cell r="N1206">
            <v>7150.4741598568562</v>
          </cell>
        </row>
        <row r="1207">
          <cell r="A1207">
            <v>23501</v>
          </cell>
          <cell r="B1207">
            <v>2079.9929999999999</v>
          </cell>
          <cell r="C1207" t="str">
            <v>WA</v>
          </cell>
          <cell r="D1207" t="str">
            <v>Pacific</v>
          </cell>
          <cell r="E1207">
            <v>1</v>
          </cell>
          <cell r="F1207">
            <v>1</v>
          </cell>
          <cell r="G1207">
            <v>1100</v>
          </cell>
          <cell r="H1207">
            <v>1101.9635772705078</v>
          </cell>
          <cell r="I1207">
            <v>5978</v>
          </cell>
          <cell r="J1207" t="str">
            <v>Electric faf</v>
          </cell>
          <cell r="K1207" t="str">
            <v xml:space="preserve">Electric baseboard AND Electric baseboard AND Electric baseboard AND </v>
          </cell>
          <cell r="L1207">
            <v>14188.5634765625</v>
          </cell>
          <cell r="M1207">
            <v>25634.080078125</v>
          </cell>
          <cell r="N1207">
            <v>27433.387948340001</v>
          </cell>
        </row>
        <row r="1208">
          <cell r="A1208">
            <v>23502</v>
          </cell>
          <cell r="B1208">
            <v>1144.6790000000001</v>
          </cell>
          <cell r="C1208" t="str">
            <v>MT</v>
          </cell>
          <cell r="D1208" t="str">
            <v>Flathead</v>
          </cell>
          <cell r="E1208">
            <v>1</v>
          </cell>
          <cell r="F1208">
            <v>3</v>
          </cell>
          <cell r="G1208">
            <v>1274</v>
          </cell>
          <cell r="H1208">
            <v>582.3201789855957</v>
          </cell>
          <cell r="I1208">
            <v>4874</v>
          </cell>
          <cell r="J1208" t="str">
            <v>Gas faf</v>
          </cell>
          <cell r="K1208" t="str">
            <v/>
          </cell>
          <cell r="L1208">
            <v>1566.251708984375</v>
          </cell>
          <cell r="M1208">
            <v>5962.32958984375</v>
          </cell>
          <cell r="N1208">
            <v>6359.31303265107</v>
          </cell>
        </row>
        <row r="1209">
          <cell r="A1209">
            <v>23504</v>
          </cell>
          <cell r="B1209">
            <v>1612.692</v>
          </cell>
          <cell r="C1209" t="str">
            <v>OR</v>
          </cell>
          <cell r="D1209" t="str">
            <v>Curry</v>
          </cell>
          <cell r="E1209">
            <v>1</v>
          </cell>
          <cell r="F1209">
            <v>1</v>
          </cell>
          <cell r="G1209">
            <v>1176</v>
          </cell>
          <cell r="H1209">
            <v>0</v>
          </cell>
          <cell r="I1209">
            <v>3707</v>
          </cell>
          <cell r="J1209" t="str">
            <v>Electric heatpump</v>
          </cell>
          <cell r="K1209" t="str">
            <v/>
          </cell>
          <cell r="L1209">
            <v>2023.359619140625</v>
          </cell>
          <cell r="M1209">
            <v>8435.025390625</v>
          </cell>
          <cell r="N1209">
            <v>8311.9547610537265</v>
          </cell>
        </row>
        <row r="1210">
          <cell r="A1210">
            <v>23511</v>
          </cell>
          <cell r="B1210">
            <v>3785.7640000000001</v>
          </cell>
          <cell r="C1210" t="str">
            <v>ID</v>
          </cell>
          <cell r="D1210" t="str">
            <v>Twin Falls</v>
          </cell>
          <cell r="E1210">
            <v>2</v>
          </cell>
          <cell r="F1210">
            <v>2</v>
          </cell>
          <cell r="G1210">
            <v>1120</v>
          </cell>
          <cell r="H1210">
            <v>379.90000152587891</v>
          </cell>
          <cell r="I1210">
            <v>3524</v>
          </cell>
          <cell r="J1210" t="str">
            <v>Electric baseboard</v>
          </cell>
          <cell r="K1210" t="str">
            <v/>
          </cell>
          <cell r="L1210">
            <v>6824.34375</v>
          </cell>
          <cell r="M1210">
            <v>13004.75</v>
          </cell>
          <cell r="N1210">
            <v>13067.060825825842</v>
          </cell>
        </row>
        <row r="1211">
          <cell r="A1211">
            <v>23526</v>
          </cell>
          <cell r="B1211">
            <v>1925.059</v>
          </cell>
          <cell r="C1211" t="str">
            <v>OR</v>
          </cell>
          <cell r="D1211" t="str">
            <v>Union</v>
          </cell>
          <cell r="E1211">
            <v>2</v>
          </cell>
          <cell r="F1211">
            <v>2</v>
          </cell>
          <cell r="G1211">
            <v>2652</v>
          </cell>
          <cell r="H1211">
            <v>1153.0567092895508</v>
          </cell>
          <cell r="I1211">
            <v>6524</v>
          </cell>
          <cell r="J1211" t="str">
            <v>Gas faf</v>
          </cell>
          <cell r="K1211" t="str">
            <v>Electric pluginheater</v>
          </cell>
          <cell r="L1211">
            <v>3297.4208984375</v>
          </cell>
          <cell r="M1211">
            <v>9600.9990234375</v>
          </cell>
          <cell r="N1211">
            <v>9916.1553618733396</v>
          </cell>
        </row>
        <row r="1212">
          <cell r="A1212">
            <v>23538</v>
          </cell>
          <cell r="B1212">
            <v>4360.1880000000001</v>
          </cell>
          <cell r="C1212" t="str">
            <v>WA</v>
          </cell>
          <cell r="D1212" t="str">
            <v>Whatcom</v>
          </cell>
          <cell r="E1212">
            <v>1</v>
          </cell>
          <cell r="F1212">
            <v>1</v>
          </cell>
          <cell r="G1212">
            <v>1800</v>
          </cell>
          <cell r="H1212">
            <v>421.38381195068359</v>
          </cell>
          <cell r="I1212">
            <v>6238</v>
          </cell>
          <cell r="J1212" t="str">
            <v>Gas faf</v>
          </cell>
          <cell r="K1212" t="str">
            <v>Gas htstove</v>
          </cell>
          <cell r="L1212">
            <v>1939.005615234375</v>
          </cell>
          <cell r="M1212">
            <v>7877.19384765625</v>
          </cell>
          <cell r="N1212">
            <v>8466.2327381161685</v>
          </cell>
        </row>
        <row r="1213">
          <cell r="A1213">
            <v>23539</v>
          </cell>
          <cell r="B1213">
            <v>2079.9929999999999</v>
          </cell>
          <cell r="C1213" t="str">
            <v>WA</v>
          </cell>
          <cell r="D1213" t="str">
            <v>Clallam</v>
          </cell>
          <cell r="E1213">
            <v>1</v>
          </cell>
          <cell r="F1213">
            <v>1</v>
          </cell>
          <cell r="G1213">
            <v>1218</v>
          </cell>
          <cell r="H1213">
            <v>523.39707946777344</v>
          </cell>
          <cell r="I1213">
            <v>4007</v>
          </cell>
          <cell r="J1213" t="str">
            <v>Electric baseboard</v>
          </cell>
          <cell r="K1213" t="str">
            <v>Wood htstove</v>
          </cell>
          <cell r="L1213">
            <v>6087.044921875</v>
          </cell>
          <cell r="M1213">
            <v>8682.7001953125</v>
          </cell>
          <cell r="N1213">
            <v>0</v>
          </cell>
        </row>
        <row r="1214">
          <cell r="A1214">
            <v>23544</v>
          </cell>
          <cell r="B1214">
            <v>1192.4649999999999</v>
          </cell>
          <cell r="C1214" t="str">
            <v>ID</v>
          </cell>
          <cell r="D1214" t="str">
            <v>Bonneville</v>
          </cell>
          <cell r="E1214">
            <v>2</v>
          </cell>
          <cell r="F1214">
            <v>3</v>
          </cell>
          <cell r="G1214">
            <v>2816</v>
          </cell>
          <cell r="H1214">
            <v>0</v>
          </cell>
          <cell r="I1214">
            <v>5972</v>
          </cell>
          <cell r="J1214" t="str">
            <v>Gas faf</v>
          </cell>
          <cell r="K1214" t="str">
            <v xml:space="preserve">Electric baseboard AND Wood htstove AND </v>
          </cell>
          <cell r="L1214">
            <v>5166.01318359375</v>
          </cell>
          <cell r="M1214">
            <v>16206.09375</v>
          </cell>
          <cell r="N1214">
            <v>16149.35997529976</v>
          </cell>
        </row>
        <row r="1215">
          <cell r="A1215">
            <v>23545</v>
          </cell>
          <cell r="B1215">
            <v>1612.692</v>
          </cell>
          <cell r="C1215" t="str">
            <v>OR</v>
          </cell>
          <cell r="D1215" t="str">
            <v>Jackson</v>
          </cell>
          <cell r="E1215">
            <v>3</v>
          </cell>
          <cell r="F1215">
            <v>1</v>
          </cell>
          <cell r="G1215">
            <v>1675</v>
          </cell>
          <cell r="H1215">
            <v>0</v>
          </cell>
          <cell r="I1215">
            <v>5147</v>
          </cell>
          <cell r="J1215" t="str">
            <v>Electric baseboard</v>
          </cell>
          <cell r="K1215" t="str">
            <v/>
          </cell>
          <cell r="L1215">
            <v>7410.2275390625</v>
          </cell>
          <cell r="M1215">
            <v>8615.08203125</v>
          </cell>
          <cell r="N1215">
            <v>9045.9262521290802</v>
          </cell>
        </row>
        <row r="1216">
          <cell r="A1216">
            <v>23546</v>
          </cell>
          <cell r="B1216">
            <v>2079.9929999999999</v>
          </cell>
          <cell r="C1216" t="str">
            <v>WA</v>
          </cell>
          <cell r="D1216" t="str">
            <v>Clallam</v>
          </cell>
          <cell r="E1216">
            <v>1</v>
          </cell>
          <cell r="F1216">
            <v>1</v>
          </cell>
          <cell r="G1216">
            <v>1098</v>
          </cell>
          <cell r="H1216">
            <v>0</v>
          </cell>
          <cell r="I1216">
            <v>3586</v>
          </cell>
          <cell r="J1216" t="str">
            <v>Wood htstove</v>
          </cell>
          <cell r="K1216" t="str">
            <v/>
          </cell>
          <cell r="L1216">
            <v>8054.896484375</v>
          </cell>
          <cell r="M1216">
            <v>13875.78515625</v>
          </cell>
          <cell r="N1216">
            <v>14162.189558949432</v>
          </cell>
        </row>
        <row r="1217">
          <cell r="A1217">
            <v>23547</v>
          </cell>
          <cell r="B1217">
            <v>2130.886</v>
          </cell>
          <cell r="C1217" t="str">
            <v>MT</v>
          </cell>
          <cell r="D1217" t="str">
            <v>Lewis And Clark</v>
          </cell>
          <cell r="E1217">
            <v>2</v>
          </cell>
          <cell r="F1217">
            <v>3</v>
          </cell>
          <cell r="G1217">
            <v>1932</v>
          </cell>
          <cell r="H1217">
            <v>0</v>
          </cell>
          <cell r="I1217">
            <v>4261</v>
          </cell>
          <cell r="J1217" t="str">
            <v>Gas faf</v>
          </cell>
          <cell r="K1217" t="str">
            <v/>
          </cell>
          <cell r="L1217">
            <v>3243.560302734375</v>
          </cell>
          <cell r="M1217">
            <v>13764.869140625</v>
          </cell>
          <cell r="N1217">
            <v>14166.462896438079</v>
          </cell>
        </row>
        <row r="1218">
          <cell r="A1218">
            <v>23554</v>
          </cell>
          <cell r="B1218">
            <v>1192.4649999999999</v>
          </cell>
          <cell r="C1218" t="str">
            <v>ID</v>
          </cell>
          <cell r="D1218" t="str">
            <v>Kootenai</v>
          </cell>
          <cell r="E1218">
            <v>2</v>
          </cell>
          <cell r="F1218">
            <v>2</v>
          </cell>
          <cell r="G1218">
            <v>2156</v>
          </cell>
          <cell r="H1218">
            <v>304.37657165527344</v>
          </cell>
          <cell r="I1218">
            <v>6270</v>
          </cell>
          <cell r="J1218" t="str">
            <v>Electric heatpump</v>
          </cell>
          <cell r="K1218" t="str">
            <v/>
          </cell>
          <cell r="L1218">
            <v>12781.654296875</v>
          </cell>
          <cell r="M1218">
            <v>24076.294921875</v>
          </cell>
          <cell r="N1218">
            <v>25175.010420205184</v>
          </cell>
        </row>
        <row r="1219">
          <cell r="A1219">
            <v>23556</v>
          </cell>
          <cell r="B1219">
            <v>8264.9449999999997</v>
          </cell>
          <cell r="C1219" t="str">
            <v>OR</v>
          </cell>
          <cell r="D1219" t="str">
            <v>Douglas</v>
          </cell>
          <cell r="E1219">
            <v>2</v>
          </cell>
          <cell r="F1219">
            <v>1</v>
          </cell>
          <cell r="G1219">
            <v>1377</v>
          </cell>
          <cell r="H1219">
            <v>734.22268676757812</v>
          </cell>
          <cell r="I1219">
            <v>4294</v>
          </cell>
          <cell r="J1219" t="str">
            <v>Gas faf</v>
          </cell>
          <cell r="K1219" t="str">
            <v>Electric pluginheater</v>
          </cell>
          <cell r="L1219">
            <v>632.21319580078125</v>
          </cell>
          <cell r="M1219">
            <v>8606.369140625</v>
          </cell>
          <cell r="N1219">
            <v>9827.1444441934036</v>
          </cell>
        </row>
        <row r="1220">
          <cell r="A1220">
            <v>23559</v>
          </cell>
          <cell r="B1220">
            <v>8264.9449999999997</v>
          </cell>
          <cell r="C1220" t="str">
            <v>OR</v>
          </cell>
          <cell r="D1220" t="str">
            <v>Linn</v>
          </cell>
          <cell r="E1220">
            <v>1</v>
          </cell>
          <cell r="F1220">
            <v>1</v>
          </cell>
          <cell r="G1220">
            <v>1395</v>
          </cell>
          <cell r="H1220">
            <v>738.30462646484375</v>
          </cell>
          <cell r="I1220">
            <v>2694</v>
          </cell>
          <cell r="J1220" t="str">
            <v>Wood htstove</v>
          </cell>
          <cell r="K1220" t="str">
            <v/>
          </cell>
          <cell r="L1220">
            <v>4495.701171875</v>
          </cell>
          <cell r="M1220">
            <v>10947.2431640625</v>
          </cell>
          <cell r="N1220">
            <v>12274.748581808521</v>
          </cell>
        </row>
        <row r="1221">
          <cell r="A1221">
            <v>23564</v>
          </cell>
          <cell r="B1221">
            <v>2130.886</v>
          </cell>
          <cell r="C1221" t="str">
            <v>MT</v>
          </cell>
          <cell r="D1221" t="str">
            <v>Gallatin</v>
          </cell>
          <cell r="E1221">
            <v>1</v>
          </cell>
          <cell r="F1221">
            <v>3</v>
          </cell>
          <cell r="G1221">
            <v>667</v>
          </cell>
          <cell r="H1221">
            <v>0</v>
          </cell>
          <cell r="I1221">
            <v>1452</v>
          </cell>
          <cell r="J1221" t="str">
            <v>Gas boiler</v>
          </cell>
          <cell r="K1221" t="str">
            <v/>
          </cell>
          <cell r="L1221">
            <v>0</v>
          </cell>
          <cell r="M1221">
            <v>0</v>
          </cell>
          <cell r="N1221">
            <v>0</v>
          </cell>
        </row>
        <row r="1222">
          <cell r="A1222">
            <v>23566</v>
          </cell>
          <cell r="B1222">
            <v>1144.6790000000001</v>
          </cell>
          <cell r="C1222" t="str">
            <v>MT</v>
          </cell>
          <cell r="D1222" t="str">
            <v>Mineral</v>
          </cell>
          <cell r="E1222">
            <v>2</v>
          </cell>
          <cell r="F1222">
            <v>2</v>
          </cell>
          <cell r="G1222">
            <v>2026</v>
          </cell>
          <cell r="H1222">
            <v>503.7450065612793</v>
          </cell>
          <cell r="I1222">
            <v>5420</v>
          </cell>
          <cell r="J1222" t="str">
            <v>Wood htstove</v>
          </cell>
          <cell r="K1222" t="str">
            <v>Gas faf</v>
          </cell>
          <cell r="L1222">
            <v>2187.85009765625</v>
          </cell>
          <cell r="M1222">
            <v>8988.458984375</v>
          </cell>
          <cell r="N1222">
            <v>9026.135293828851</v>
          </cell>
        </row>
        <row r="1223">
          <cell r="A1223">
            <v>23581</v>
          </cell>
          <cell r="B1223">
            <v>1612.692</v>
          </cell>
          <cell r="C1223" t="str">
            <v>OR</v>
          </cell>
          <cell r="D1223" t="str">
            <v>Lane</v>
          </cell>
          <cell r="E1223">
            <v>1</v>
          </cell>
          <cell r="F1223">
            <v>1</v>
          </cell>
          <cell r="G1223">
            <v>1866</v>
          </cell>
          <cell r="H1223">
            <v>715.53136444091797</v>
          </cell>
          <cell r="I1223">
            <v>5735</v>
          </cell>
          <cell r="J1223" t="str">
            <v>Electric faf</v>
          </cell>
          <cell r="K1223" t="str">
            <v/>
          </cell>
          <cell r="L1223">
            <v>16710.54296875</v>
          </cell>
          <cell r="M1223">
            <v>28092.76953125</v>
          </cell>
          <cell r="N1223">
            <v>28381.371987273113</v>
          </cell>
        </row>
        <row r="1224">
          <cell r="A1224">
            <v>23602</v>
          </cell>
          <cell r="B1224">
            <v>1192.4649999999999</v>
          </cell>
          <cell r="C1224" t="str">
            <v>ID</v>
          </cell>
          <cell r="D1224" t="str">
            <v>Benewah</v>
          </cell>
          <cell r="E1224">
            <v>2</v>
          </cell>
          <cell r="F1224">
            <v>2</v>
          </cell>
          <cell r="G1224">
            <v>1920</v>
          </cell>
          <cell r="H1224">
            <v>262.82908630371094</v>
          </cell>
          <cell r="I1224">
            <v>5399</v>
          </cell>
          <cell r="J1224" t="str">
            <v>Propane htstove</v>
          </cell>
          <cell r="K1224" t="str">
            <v>Electric baseboard</v>
          </cell>
          <cell r="L1224">
            <v>11912.1728515625</v>
          </cell>
          <cell r="M1224">
            <v>16498.576171875</v>
          </cell>
          <cell r="N1224">
            <v>16899.796213766687</v>
          </cell>
        </row>
        <row r="1225">
          <cell r="A1225">
            <v>23607</v>
          </cell>
          <cell r="B1225">
            <v>2079.9929999999999</v>
          </cell>
          <cell r="C1225" t="str">
            <v>WA</v>
          </cell>
          <cell r="D1225" t="str">
            <v>Clark</v>
          </cell>
          <cell r="E1225">
            <v>1</v>
          </cell>
          <cell r="F1225">
            <v>1</v>
          </cell>
          <cell r="G1225">
            <v>3000</v>
          </cell>
          <cell r="H1225">
            <v>618.29562377929687</v>
          </cell>
          <cell r="I1225">
            <v>8077</v>
          </cell>
          <cell r="J1225" t="str">
            <v>Gas faf</v>
          </cell>
          <cell r="K1225" t="str">
            <v/>
          </cell>
          <cell r="L1225">
            <v>1486.3052978515625</v>
          </cell>
          <cell r="M1225">
            <v>12954.4638671875</v>
          </cell>
          <cell r="N1225">
            <v>14321.95573180847</v>
          </cell>
        </row>
        <row r="1226">
          <cell r="A1226">
            <v>23611</v>
          </cell>
          <cell r="B1226">
            <v>1144.6790000000001</v>
          </cell>
          <cell r="C1226" t="str">
            <v>MT</v>
          </cell>
          <cell r="D1226" t="str">
            <v>Flathead</v>
          </cell>
          <cell r="E1226">
            <v>1</v>
          </cell>
          <cell r="F1226">
            <v>3</v>
          </cell>
          <cell r="G1226">
            <v>2158</v>
          </cell>
          <cell r="H1226">
            <v>483.3439826965332</v>
          </cell>
          <cell r="I1226">
            <v>5806</v>
          </cell>
          <cell r="J1226" t="str">
            <v>Gas faf</v>
          </cell>
          <cell r="K1226" t="str">
            <v/>
          </cell>
          <cell r="L1226">
            <v>2592.968505859375</v>
          </cell>
          <cell r="M1226">
            <v>10246.017578125</v>
          </cell>
          <cell r="N1226">
            <v>10746.519897757391</v>
          </cell>
        </row>
        <row r="1227">
          <cell r="A1227">
            <v>23618</v>
          </cell>
          <cell r="B1227">
            <v>3785.7640000000001</v>
          </cell>
          <cell r="C1227" t="str">
            <v>ID</v>
          </cell>
          <cell r="D1227" t="str">
            <v>Gem</v>
          </cell>
          <cell r="E1227">
            <v>3</v>
          </cell>
          <cell r="F1227">
            <v>1</v>
          </cell>
          <cell r="G1227">
            <v>1196</v>
          </cell>
          <cell r="H1227">
            <v>256.22554206848145</v>
          </cell>
          <cell r="I1227">
            <v>3724</v>
          </cell>
          <cell r="J1227" t="str">
            <v>Electric baseboard</v>
          </cell>
          <cell r="K1227" t="str">
            <v>Electric pluginheater</v>
          </cell>
          <cell r="L1227">
            <v>6044.3662109375</v>
          </cell>
          <cell r="M1227">
            <v>14971.6513671875</v>
          </cell>
          <cell r="N1227">
            <v>15430.882860958343</v>
          </cell>
        </row>
        <row r="1228">
          <cell r="A1228">
            <v>23619</v>
          </cell>
          <cell r="B1228">
            <v>2079.9929999999999</v>
          </cell>
          <cell r="C1228" t="str">
            <v>WA</v>
          </cell>
          <cell r="D1228" t="str">
            <v>Clark</v>
          </cell>
          <cell r="E1228">
            <v>1</v>
          </cell>
          <cell r="F1228">
            <v>1</v>
          </cell>
          <cell r="G1228">
            <v>2400</v>
          </cell>
          <cell r="H1228">
            <v>377.27577590942383</v>
          </cell>
          <cell r="I1228">
            <v>5283</v>
          </cell>
          <cell r="J1228" t="str">
            <v>Gas faf</v>
          </cell>
          <cell r="K1228" t="str">
            <v>Gas htstove</v>
          </cell>
          <cell r="L1228">
            <v>1931.9193115234375</v>
          </cell>
          <cell r="M1228">
            <v>7234.1904296875</v>
          </cell>
          <cell r="N1228">
            <v>7892.532770490443</v>
          </cell>
        </row>
        <row r="1229">
          <cell r="A1229">
            <v>23621</v>
          </cell>
          <cell r="B1229">
            <v>2130.886</v>
          </cell>
          <cell r="C1229" t="str">
            <v>MT</v>
          </cell>
          <cell r="D1229" t="str">
            <v>Cascade</v>
          </cell>
          <cell r="E1229">
            <v>1</v>
          </cell>
          <cell r="F1229">
            <v>3</v>
          </cell>
          <cell r="G1229">
            <v>2342</v>
          </cell>
          <cell r="H1229">
            <v>562.84620666503906</v>
          </cell>
          <cell r="I1229">
            <v>6972</v>
          </cell>
          <cell r="J1229" t="str">
            <v>Electric heatpump</v>
          </cell>
          <cell r="K1229" t="str">
            <v/>
          </cell>
          <cell r="L1229">
            <v>425.59796142578125</v>
          </cell>
          <cell r="M1229">
            <v>7387.7216796875</v>
          </cell>
          <cell r="N1229">
            <v>7824.1434808382819</v>
          </cell>
        </row>
        <row r="1230">
          <cell r="A1230">
            <v>23624</v>
          </cell>
          <cell r="B1230">
            <v>3785.7640000000001</v>
          </cell>
          <cell r="C1230" t="str">
            <v>ID</v>
          </cell>
          <cell r="D1230" t="str">
            <v>Ada</v>
          </cell>
          <cell r="E1230">
            <v>3</v>
          </cell>
          <cell r="F1230">
            <v>1</v>
          </cell>
          <cell r="G1230">
            <v>1386</v>
          </cell>
          <cell r="H1230">
            <v>0</v>
          </cell>
          <cell r="I1230">
            <v>4301</v>
          </cell>
          <cell r="J1230" t="str">
            <v>Gas faf</v>
          </cell>
          <cell r="K1230" t="str">
            <v/>
          </cell>
          <cell r="L1230">
            <v>905.4505615234375</v>
          </cell>
          <cell r="M1230">
            <v>6634.59228515625</v>
          </cell>
          <cell r="N1230">
            <v>8180.419905462184</v>
          </cell>
        </row>
        <row r="1231">
          <cell r="A1231">
            <v>23627</v>
          </cell>
          <cell r="B1231">
            <v>1192.4649999999999</v>
          </cell>
          <cell r="C1231" t="str">
            <v>ID</v>
          </cell>
          <cell r="D1231" t="str">
            <v>Caribou</v>
          </cell>
          <cell r="E1231">
            <v>1</v>
          </cell>
          <cell r="F1231">
            <v>3</v>
          </cell>
          <cell r="G1231">
            <v>3300</v>
          </cell>
          <cell r="H1231">
            <v>0</v>
          </cell>
          <cell r="I1231">
            <v>7279</v>
          </cell>
          <cell r="J1231" t="str">
            <v>Gas boiler</v>
          </cell>
          <cell r="K1231" t="str">
            <v xml:space="preserve">Pellets htstove AND Wood htstove AND </v>
          </cell>
          <cell r="L1231">
            <v>0</v>
          </cell>
          <cell r="M1231">
            <v>0</v>
          </cell>
          <cell r="N1231">
            <v>0</v>
          </cell>
        </row>
        <row r="1232">
          <cell r="A1232">
            <v>23631</v>
          </cell>
          <cell r="B1232">
            <v>1925.059</v>
          </cell>
          <cell r="C1232" t="str">
            <v>OR</v>
          </cell>
          <cell r="D1232" t="str">
            <v>Deschutes</v>
          </cell>
          <cell r="E1232">
            <v>1</v>
          </cell>
          <cell r="F1232">
            <v>2</v>
          </cell>
          <cell r="G1232">
            <v>2040</v>
          </cell>
          <cell r="H1232">
            <v>321.42904853820801</v>
          </cell>
          <cell r="I1232">
            <v>4809</v>
          </cell>
          <cell r="J1232" t="str">
            <v>Wood htstove</v>
          </cell>
          <cell r="K1232" t="str">
            <v>Electric baseboard</v>
          </cell>
          <cell r="L1232">
            <v>0</v>
          </cell>
          <cell r="M1232">
            <v>0</v>
          </cell>
          <cell r="N1232">
            <v>0</v>
          </cell>
        </row>
        <row r="1233">
          <cell r="A1233">
            <v>23640</v>
          </cell>
          <cell r="B1233">
            <v>2130.886</v>
          </cell>
          <cell r="C1233" t="str">
            <v>MT</v>
          </cell>
          <cell r="D1233" t="str">
            <v>Cascade</v>
          </cell>
          <cell r="E1233">
            <v>1</v>
          </cell>
          <cell r="F1233">
            <v>3</v>
          </cell>
          <cell r="G1233">
            <v>2536</v>
          </cell>
          <cell r="H1233">
            <v>421.65000152587891</v>
          </cell>
          <cell r="I1233">
            <v>5287</v>
          </cell>
          <cell r="J1233" t="str">
            <v>Propane htstove</v>
          </cell>
          <cell r="K1233" t="str">
            <v/>
          </cell>
          <cell r="L1233">
            <v>570.1973876953125</v>
          </cell>
          <cell r="M1233">
            <v>9878.8818359375</v>
          </cell>
          <cell r="N1233">
            <v>10134.033198948619</v>
          </cell>
        </row>
        <row r="1234">
          <cell r="A1234">
            <v>23645</v>
          </cell>
          <cell r="B1234">
            <v>1612.692</v>
          </cell>
          <cell r="C1234" t="str">
            <v>OR</v>
          </cell>
          <cell r="D1234" t="str">
            <v>Polk</v>
          </cell>
          <cell r="E1234">
            <v>1</v>
          </cell>
          <cell r="F1234">
            <v>1</v>
          </cell>
          <cell r="G1234">
            <v>962</v>
          </cell>
          <cell r="H1234">
            <v>772.31523132324219</v>
          </cell>
          <cell r="I1234">
            <v>3163</v>
          </cell>
          <cell r="J1234" t="str">
            <v>Electric baseboard</v>
          </cell>
          <cell r="K1234" t="str">
            <v xml:space="preserve">Wood htstove AND Electric pluginheater AND </v>
          </cell>
          <cell r="L1234">
            <v>19025.099609375</v>
          </cell>
          <cell r="M1234">
            <v>28949.029296875</v>
          </cell>
          <cell r="N1234">
            <v>28979.174965208902</v>
          </cell>
        </row>
        <row r="1235">
          <cell r="A1235">
            <v>23666</v>
          </cell>
          <cell r="B1235">
            <v>1904.288</v>
          </cell>
          <cell r="C1235" t="str">
            <v>WA</v>
          </cell>
          <cell r="D1235" t="str">
            <v>Grant</v>
          </cell>
          <cell r="E1235">
            <v>2</v>
          </cell>
          <cell r="F1235">
            <v>2</v>
          </cell>
          <cell r="G1235">
            <v>2890</v>
          </cell>
          <cell r="H1235">
            <v>491.14500045776367</v>
          </cell>
          <cell r="I1235">
            <v>5314</v>
          </cell>
          <cell r="J1235" t="str">
            <v>Electric faf</v>
          </cell>
          <cell r="K1235" t="str">
            <v xml:space="preserve">Electric baseboard AND Electric baseboard AND Electric baseboard AND Propane fireplace AND </v>
          </cell>
          <cell r="L1235">
            <v>15188.4384765625</v>
          </cell>
          <cell r="M1235">
            <v>41578.90625</v>
          </cell>
          <cell r="N1235">
            <v>44493.933712057376</v>
          </cell>
        </row>
        <row r="1236">
          <cell r="A1236">
            <v>23667</v>
          </cell>
          <cell r="B1236">
            <v>8264.9449999999997</v>
          </cell>
          <cell r="C1236" t="str">
            <v>OR</v>
          </cell>
          <cell r="D1236" t="str">
            <v>Jackson</v>
          </cell>
          <cell r="E1236">
            <v>3</v>
          </cell>
          <cell r="F1236">
            <v>1</v>
          </cell>
          <cell r="G1236">
            <v>1624</v>
          </cell>
          <cell r="H1236">
            <v>286.36972427368164</v>
          </cell>
          <cell r="I1236">
            <v>3279</v>
          </cell>
          <cell r="J1236" t="str">
            <v>Electric heatpump</v>
          </cell>
          <cell r="K1236" t="str">
            <v/>
          </cell>
          <cell r="L1236">
            <v>4307.1728515625</v>
          </cell>
          <cell r="M1236">
            <v>12606.421875</v>
          </cell>
          <cell r="N1236">
            <v>13930.315976084539</v>
          </cell>
        </row>
        <row r="1237">
          <cell r="A1237">
            <v>23674</v>
          </cell>
          <cell r="B1237">
            <v>1144.6790000000001</v>
          </cell>
          <cell r="C1237" t="str">
            <v>MT</v>
          </cell>
          <cell r="D1237" t="str">
            <v>Flathead</v>
          </cell>
          <cell r="E1237">
            <v>1</v>
          </cell>
          <cell r="F1237">
            <v>3</v>
          </cell>
          <cell r="G1237">
            <v>972</v>
          </cell>
          <cell r="H1237">
            <v>333.84749603271484</v>
          </cell>
          <cell r="I1237">
            <v>3207</v>
          </cell>
          <cell r="J1237" t="str">
            <v>Gas faf</v>
          </cell>
          <cell r="K1237" t="str">
            <v/>
          </cell>
          <cell r="L1237">
            <v>725.04931640625</v>
          </cell>
          <cell r="M1237">
            <v>3958.77001953125</v>
          </cell>
          <cell r="N1237">
            <v>4072.0800581328044</v>
          </cell>
        </row>
        <row r="1238">
          <cell r="A1238">
            <v>23676</v>
          </cell>
          <cell r="B1238">
            <v>2079.9929999999999</v>
          </cell>
          <cell r="C1238" t="str">
            <v>WA</v>
          </cell>
          <cell r="D1238" t="str">
            <v>Clallam</v>
          </cell>
          <cell r="E1238">
            <v>1</v>
          </cell>
          <cell r="F1238">
            <v>1</v>
          </cell>
          <cell r="G1238">
            <v>1350</v>
          </cell>
          <cell r="H1238">
            <v>908.66860961914062</v>
          </cell>
          <cell r="I1238">
            <v>4405</v>
          </cell>
          <cell r="J1238" t="str">
            <v>Electric baseboard</v>
          </cell>
          <cell r="K1238" t="str">
            <v>Pellets htstove</v>
          </cell>
          <cell r="L1238">
            <v>4359.8603515625</v>
          </cell>
          <cell r="M1238">
            <v>17621.81640625</v>
          </cell>
          <cell r="N1238">
            <v>18172.138560151296</v>
          </cell>
        </row>
        <row r="1239">
          <cell r="A1239">
            <v>23696</v>
          </cell>
          <cell r="B1239">
            <v>3785.7640000000001</v>
          </cell>
          <cell r="C1239" t="str">
            <v>ID</v>
          </cell>
          <cell r="D1239" t="str">
            <v>Canyon</v>
          </cell>
          <cell r="E1239">
            <v>3</v>
          </cell>
          <cell r="F1239">
            <v>1</v>
          </cell>
          <cell r="G1239">
            <v>2074</v>
          </cell>
          <cell r="H1239">
            <v>542.39256286621094</v>
          </cell>
          <cell r="I1239">
            <v>4575</v>
          </cell>
          <cell r="J1239" t="str">
            <v>Gas faf</v>
          </cell>
          <cell r="K1239" t="str">
            <v/>
          </cell>
          <cell r="L1239">
            <v>1200.050048828125</v>
          </cell>
          <cell r="M1239">
            <v>10556.3447265625</v>
          </cell>
          <cell r="N1239">
            <v>13201.532862992226</v>
          </cell>
        </row>
        <row r="1240">
          <cell r="A1240">
            <v>23704</v>
          </cell>
          <cell r="B1240">
            <v>1612.692</v>
          </cell>
          <cell r="C1240" t="str">
            <v>OR</v>
          </cell>
          <cell r="D1240" t="str">
            <v>Coos</v>
          </cell>
          <cell r="E1240">
            <v>1</v>
          </cell>
          <cell r="F1240">
            <v>1</v>
          </cell>
          <cell r="G1240">
            <v>2884</v>
          </cell>
          <cell r="H1240">
            <v>1080.9524383544922</v>
          </cell>
          <cell r="I1240">
            <v>7486</v>
          </cell>
          <cell r="J1240" t="str">
            <v xml:space="preserve">Oil faf AND Wood htstove AND </v>
          </cell>
          <cell r="K1240" t="str">
            <v xml:space="preserve">Electric baseboard AND Electric baseboard AND Electric pluginheater AND </v>
          </cell>
          <cell r="L1240">
            <v>2411.269287109375</v>
          </cell>
          <cell r="M1240">
            <v>10306.951171875</v>
          </cell>
          <cell r="N1240">
            <v>10334.209553152297</v>
          </cell>
        </row>
        <row r="1241">
          <cell r="A1241">
            <v>23705</v>
          </cell>
          <cell r="B1241">
            <v>1612.692</v>
          </cell>
          <cell r="C1241" t="str">
            <v>OR</v>
          </cell>
          <cell r="D1241" t="str">
            <v>Marion</v>
          </cell>
          <cell r="E1241">
            <v>1</v>
          </cell>
          <cell r="F1241">
            <v>1</v>
          </cell>
          <cell r="G1241">
            <v>1188</v>
          </cell>
          <cell r="H1241">
            <v>584.7796630859375</v>
          </cell>
          <cell r="I1241">
            <v>3772</v>
          </cell>
          <cell r="J1241" t="str">
            <v>Gas faf</v>
          </cell>
          <cell r="K1241" t="str">
            <v/>
          </cell>
          <cell r="L1241">
            <v>228.77671813964844</v>
          </cell>
          <cell r="M1241">
            <v>2787.7861328125</v>
          </cell>
          <cell r="N1241">
            <v>2759.6255114098358</v>
          </cell>
        </row>
        <row r="1242">
          <cell r="A1242">
            <v>23710</v>
          </cell>
          <cell r="B1242">
            <v>2079.9929999999999</v>
          </cell>
          <cell r="C1242" t="str">
            <v>WA</v>
          </cell>
          <cell r="D1242" t="str">
            <v>Lewis</v>
          </cell>
          <cell r="E1242">
            <v>1</v>
          </cell>
          <cell r="F1242">
            <v>1</v>
          </cell>
          <cell r="G1242">
            <v>3078</v>
          </cell>
          <cell r="H1242">
            <v>1439.4411163330078</v>
          </cell>
          <cell r="I1242">
            <v>9054</v>
          </cell>
          <cell r="J1242" t="str">
            <v>Electric heatpump</v>
          </cell>
          <cell r="K1242" t="str">
            <v/>
          </cell>
          <cell r="L1242">
            <v>7558.740234375</v>
          </cell>
          <cell r="M1242">
            <v>19215.630859375</v>
          </cell>
          <cell r="N1242">
            <v>20033.694524857445</v>
          </cell>
        </row>
        <row r="1243">
          <cell r="A1243">
            <v>23714</v>
          </cell>
          <cell r="B1243">
            <v>8264.9449999999997</v>
          </cell>
          <cell r="C1243" t="str">
            <v>OR</v>
          </cell>
          <cell r="D1243" t="str">
            <v>Benton</v>
          </cell>
          <cell r="E1243">
            <v>1</v>
          </cell>
          <cell r="F1243">
            <v>1</v>
          </cell>
          <cell r="G1243">
            <v>1380</v>
          </cell>
          <cell r="H1243">
            <v>0</v>
          </cell>
          <cell r="I1243">
            <v>4521</v>
          </cell>
          <cell r="J1243" t="str">
            <v>Gas faf</v>
          </cell>
          <cell r="K1243" t="str">
            <v/>
          </cell>
          <cell r="L1243">
            <v>1182.905517578125</v>
          </cell>
          <cell r="M1243">
            <v>6183.419921875</v>
          </cell>
          <cell r="N1243">
            <v>6158.4637585675582</v>
          </cell>
        </row>
        <row r="1244">
          <cell r="A1244">
            <v>23720</v>
          </cell>
          <cell r="B1244">
            <v>1904.288</v>
          </cell>
          <cell r="C1244" t="str">
            <v>WA</v>
          </cell>
          <cell r="D1244" t="str">
            <v>Grant</v>
          </cell>
          <cell r="E1244">
            <v>2</v>
          </cell>
          <cell r="F1244">
            <v>2</v>
          </cell>
          <cell r="G1244">
            <v>2200</v>
          </cell>
          <cell r="H1244">
            <v>760.39004516601562</v>
          </cell>
          <cell r="I1244">
            <v>3015</v>
          </cell>
          <cell r="J1244" t="str">
            <v>Electric faf</v>
          </cell>
          <cell r="K1244" t="str">
            <v>Pellets htstove</v>
          </cell>
          <cell r="L1244">
            <v>9558.9296875</v>
          </cell>
          <cell r="M1244">
            <v>45068.421875</v>
          </cell>
          <cell r="N1244">
            <v>55633.686438682787</v>
          </cell>
        </row>
        <row r="1245">
          <cell r="A1245">
            <v>23721</v>
          </cell>
          <cell r="B1245">
            <v>1144.6790000000001</v>
          </cell>
          <cell r="C1245" t="str">
            <v>MT</v>
          </cell>
          <cell r="D1245" t="str">
            <v>Flathead</v>
          </cell>
          <cell r="E1245">
            <v>1</v>
          </cell>
          <cell r="F1245">
            <v>3</v>
          </cell>
          <cell r="G1245">
            <v>2106</v>
          </cell>
          <cell r="H1245">
            <v>292.31499862670898</v>
          </cell>
          <cell r="I1245">
            <v>3278</v>
          </cell>
          <cell r="J1245" t="str">
            <v>Gas faf</v>
          </cell>
          <cell r="K1245" t="str">
            <v/>
          </cell>
          <cell r="L1245">
            <v>0</v>
          </cell>
          <cell r="M1245">
            <v>5461.001953125</v>
          </cell>
          <cell r="N1245">
            <v>5313.6222064689691</v>
          </cell>
        </row>
        <row r="1246">
          <cell r="A1246">
            <v>23724</v>
          </cell>
          <cell r="B1246">
            <v>1612.692</v>
          </cell>
          <cell r="C1246" t="str">
            <v>OR</v>
          </cell>
          <cell r="D1246" t="str">
            <v>Columbia</v>
          </cell>
          <cell r="E1246">
            <v>1</v>
          </cell>
          <cell r="F1246">
            <v>1</v>
          </cell>
          <cell r="G1246">
            <v>1100</v>
          </cell>
          <cell r="H1246">
            <v>581.67722702026367</v>
          </cell>
          <cell r="I1246">
            <v>3219</v>
          </cell>
          <cell r="J1246" t="str">
            <v>Electric baseboard</v>
          </cell>
          <cell r="K1246" t="str">
            <v>Wood htstove</v>
          </cell>
          <cell r="L1246">
            <v>14082.810546875</v>
          </cell>
          <cell r="M1246">
            <v>22120.74609375</v>
          </cell>
          <cell r="N1246">
            <v>22993.098636087409</v>
          </cell>
        </row>
        <row r="1247">
          <cell r="A1247">
            <v>23734</v>
          </cell>
          <cell r="B1247">
            <v>2079.9929999999999</v>
          </cell>
          <cell r="C1247" t="str">
            <v>WA</v>
          </cell>
          <cell r="D1247" t="str">
            <v>Clark</v>
          </cell>
          <cell r="E1247">
            <v>1</v>
          </cell>
          <cell r="F1247">
            <v>1</v>
          </cell>
          <cell r="G1247">
            <v>1060</v>
          </cell>
          <cell r="H1247">
            <v>0</v>
          </cell>
          <cell r="I1247">
            <v>3376</v>
          </cell>
          <cell r="J1247" t="str">
            <v>Electric baseboard</v>
          </cell>
          <cell r="K1247" t="str">
            <v>Wood htstove</v>
          </cell>
          <cell r="L1247">
            <v>8838.20703125</v>
          </cell>
          <cell r="M1247">
            <v>17281.1484375</v>
          </cell>
          <cell r="N1247">
            <v>17633.872515658739</v>
          </cell>
        </row>
        <row r="1248">
          <cell r="A1248">
            <v>23742</v>
          </cell>
          <cell r="B1248">
            <v>3785.7640000000001</v>
          </cell>
          <cell r="C1248" t="str">
            <v>ID</v>
          </cell>
          <cell r="D1248" t="str">
            <v>Ada</v>
          </cell>
          <cell r="E1248">
            <v>3</v>
          </cell>
          <cell r="F1248">
            <v>1</v>
          </cell>
          <cell r="G1248">
            <v>3964</v>
          </cell>
          <cell r="H1248">
            <v>788.89318084716797</v>
          </cell>
          <cell r="I1248">
            <v>9121</v>
          </cell>
          <cell r="J1248" t="str">
            <v>Gas boiler</v>
          </cell>
          <cell r="K1248" t="str">
            <v/>
          </cell>
          <cell r="L1248">
            <v>1500.3363037109375</v>
          </cell>
          <cell r="M1248">
            <v>8745.4921875</v>
          </cell>
          <cell r="N1248">
            <v>9264.9204553340205</v>
          </cell>
        </row>
        <row r="1249">
          <cell r="A1249">
            <v>23744</v>
          </cell>
          <cell r="B1249">
            <v>1904.288</v>
          </cell>
          <cell r="C1249" t="str">
            <v>WA</v>
          </cell>
          <cell r="D1249" t="str">
            <v>Spokane</v>
          </cell>
          <cell r="E1249">
            <v>2</v>
          </cell>
          <cell r="F1249">
            <v>2</v>
          </cell>
          <cell r="G1249">
            <v>2576</v>
          </cell>
          <cell r="H1249">
            <v>592.59499740600586</v>
          </cell>
          <cell r="I1249">
            <v>5967</v>
          </cell>
          <cell r="J1249" t="str">
            <v>Electric faf</v>
          </cell>
          <cell r="K1249" t="str">
            <v>Electric pluginheater</v>
          </cell>
          <cell r="L1249">
            <v>5943.1669921875</v>
          </cell>
          <cell r="M1249">
            <v>16358.005859375</v>
          </cell>
          <cell r="N1249">
            <v>16348.468214793589</v>
          </cell>
        </row>
        <row r="1250">
          <cell r="A1250">
            <v>23746</v>
          </cell>
          <cell r="B1250">
            <v>8559.1039999999994</v>
          </cell>
          <cell r="C1250" t="str">
            <v>OR</v>
          </cell>
          <cell r="D1250" t="str">
            <v>Klamath</v>
          </cell>
          <cell r="E1250">
            <v>2</v>
          </cell>
          <cell r="F1250">
            <v>2</v>
          </cell>
          <cell r="G1250">
            <v>1289</v>
          </cell>
          <cell r="H1250">
            <v>525.09065246582031</v>
          </cell>
          <cell r="I1250">
            <v>4389</v>
          </cell>
          <cell r="J1250" t="str">
            <v>Electric gshp</v>
          </cell>
          <cell r="K1250" t="str">
            <v/>
          </cell>
          <cell r="L1250">
            <v>1412.902587890625</v>
          </cell>
          <cell r="M1250">
            <v>8784.74609375</v>
          </cell>
          <cell r="N1250">
            <v>8890.9451068861035</v>
          </cell>
        </row>
        <row r="1251">
          <cell r="A1251">
            <v>23756</v>
          </cell>
          <cell r="B1251">
            <v>1904.288</v>
          </cell>
          <cell r="C1251" t="str">
            <v>WA</v>
          </cell>
          <cell r="D1251" t="str">
            <v>Okanogan</v>
          </cell>
          <cell r="E1251">
            <v>2</v>
          </cell>
          <cell r="F1251">
            <v>2</v>
          </cell>
          <cell r="G1251">
            <v>1680</v>
          </cell>
          <cell r="H1251">
            <v>529.38733673095703</v>
          </cell>
          <cell r="I1251">
            <v>4273</v>
          </cell>
          <cell r="J1251" t="str">
            <v>Electric heatpump</v>
          </cell>
          <cell r="K1251" t="str">
            <v>Electric pluginheater</v>
          </cell>
          <cell r="L1251">
            <v>19859.599609375</v>
          </cell>
          <cell r="M1251">
            <v>28210.42578125</v>
          </cell>
          <cell r="N1251">
            <v>26616.113248740545</v>
          </cell>
        </row>
        <row r="1252">
          <cell r="A1252">
            <v>23762</v>
          </cell>
          <cell r="B1252">
            <v>8264.9449999999997</v>
          </cell>
          <cell r="C1252" t="str">
            <v>OR</v>
          </cell>
          <cell r="D1252" t="str">
            <v>Josephine</v>
          </cell>
          <cell r="E1252">
            <v>2</v>
          </cell>
          <cell r="F1252">
            <v>1</v>
          </cell>
          <cell r="G1252">
            <v>1024</v>
          </cell>
          <cell r="H1252">
            <v>385.92979431152344</v>
          </cell>
          <cell r="I1252">
            <v>3251</v>
          </cell>
          <cell r="J1252" t="str">
            <v>Electric heatpump</v>
          </cell>
          <cell r="K1252" t="str">
            <v/>
          </cell>
          <cell r="L1252">
            <v>2441.83935546875</v>
          </cell>
          <cell r="M1252">
            <v>19950.80859375</v>
          </cell>
          <cell r="N1252">
            <v>0</v>
          </cell>
        </row>
        <row r="1253">
          <cell r="A1253">
            <v>23763</v>
          </cell>
          <cell r="B1253">
            <v>2079.9929999999999</v>
          </cell>
          <cell r="C1253" t="str">
            <v>WA</v>
          </cell>
          <cell r="D1253" t="str">
            <v>Clallam</v>
          </cell>
          <cell r="E1253">
            <v>1</v>
          </cell>
          <cell r="F1253">
            <v>1</v>
          </cell>
          <cell r="G1253">
            <v>2367</v>
          </cell>
          <cell r="H1253">
            <v>931.77003479003906</v>
          </cell>
          <cell r="I1253">
            <v>6679</v>
          </cell>
          <cell r="J1253" t="str">
            <v>Wood htstove</v>
          </cell>
          <cell r="K1253" t="str">
            <v/>
          </cell>
          <cell r="L1253">
            <v>1591.0533447265625</v>
          </cell>
          <cell r="M1253">
            <v>26656.533203125</v>
          </cell>
          <cell r="N1253">
            <v>0</v>
          </cell>
        </row>
        <row r="1254">
          <cell r="A1254">
            <v>23765</v>
          </cell>
          <cell r="B1254">
            <v>1144.6790000000001</v>
          </cell>
          <cell r="C1254" t="str">
            <v>MT</v>
          </cell>
          <cell r="D1254" t="str">
            <v>Flathead</v>
          </cell>
          <cell r="E1254">
            <v>1</v>
          </cell>
          <cell r="F1254">
            <v>3</v>
          </cell>
          <cell r="G1254">
            <v>3330</v>
          </cell>
          <cell r="H1254">
            <v>799.62580871582031</v>
          </cell>
          <cell r="I1254">
            <v>7985</v>
          </cell>
          <cell r="J1254" t="str">
            <v>Gas faf</v>
          </cell>
          <cell r="K1254" t="str">
            <v xml:space="preserve">Electric baseboard AND Gas faf AND Gas faf AND Gas htstove AND Wood htstove AND </v>
          </cell>
          <cell r="L1254">
            <v>6981.3662109375</v>
          </cell>
          <cell r="M1254">
            <v>29832.125</v>
          </cell>
          <cell r="N1254">
            <v>30742.248660815378</v>
          </cell>
        </row>
        <row r="1255">
          <cell r="A1255">
            <v>23788</v>
          </cell>
          <cell r="B1255">
            <v>1192.4649999999999</v>
          </cell>
          <cell r="C1255" t="str">
            <v>ID</v>
          </cell>
          <cell r="D1255" t="str">
            <v>Kootenai</v>
          </cell>
          <cell r="E1255">
            <v>2</v>
          </cell>
          <cell r="F1255">
            <v>2</v>
          </cell>
          <cell r="G1255">
            <v>1004</v>
          </cell>
          <cell r="H1255">
            <v>575.9116268157959</v>
          </cell>
          <cell r="I1255">
            <v>3155</v>
          </cell>
          <cell r="J1255" t="str">
            <v>Oil htstove</v>
          </cell>
          <cell r="K1255" t="str">
            <v>Electric pluginheater</v>
          </cell>
          <cell r="L1255">
            <v>2554.46142578125</v>
          </cell>
          <cell r="M1255">
            <v>7208.095703125</v>
          </cell>
          <cell r="N1255">
            <v>7323.0467819244695</v>
          </cell>
        </row>
        <row r="1256">
          <cell r="A1256">
            <v>23791</v>
          </cell>
          <cell r="B1256">
            <v>1904.288</v>
          </cell>
          <cell r="C1256" t="str">
            <v>WA</v>
          </cell>
          <cell r="D1256" t="str">
            <v>Spokane</v>
          </cell>
          <cell r="E1256">
            <v>2</v>
          </cell>
          <cell r="F1256">
            <v>2</v>
          </cell>
          <cell r="G1256">
            <v>2106</v>
          </cell>
          <cell r="H1256">
            <v>0</v>
          </cell>
          <cell r="I1256">
            <v>6327</v>
          </cell>
          <cell r="J1256" t="str">
            <v>Electric heatpump</v>
          </cell>
          <cell r="K1256" t="str">
            <v>Wood htstove</v>
          </cell>
          <cell r="L1256">
            <v>26531.546875</v>
          </cell>
          <cell r="M1256">
            <v>35000.97265625</v>
          </cell>
          <cell r="N1256">
            <v>21173.536977550524</v>
          </cell>
        </row>
        <row r="1257">
          <cell r="A1257">
            <v>23813</v>
          </cell>
          <cell r="B1257">
            <v>1904.288</v>
          </cell>
          <cell r="C1257" t="str">
            <v>WA</v>
          </cell>
          <cell r="D1257" t="str">
            <v>Ferry</v>
          </cell>
          <cell r="E1257">
            <v>1</v>
          </cell>
          <cell r="F1257">
            <v>3</v>
          </cell>
          <cell r="G1257">
            <v>3100</v>
          </cell>
          <cell r="H1257">
            <v>1343.6799621582031</v>
          </cell>
          <cell r="I1257">
            <v>6415</v>
          </cell>
          <cell r="J1257" t="str">
            <v>Wood htstove</v>
          </cell>
          <cell r="K1257" t="str">
            <v xml:space="preserve">Electric heatpump AND Propane htstove AND Propane htstove AND Propane htstove AND </v>
          </cell>
          <cell r="L1257">
            <v>2395.982666015625</v>
          </cell>
          <cell r="M1257">
            <v>20724.357421875</v>
          </cell>
          <cell r="N1257">
            <v>21192.534205328542</v>
          </cell>
        </row>
        <row r="1258">
          <cell r="A1258">
            <v>23824</v>
          </cell>
          <cell r="B1258">
            <v>1144.6790000000001</v>
          </cell>
          <cell r="C1258" t="str">
            <v>MT</v>
          </cell>
          <cell r="D1258" t="str">
            <v>Missoula</v>
          </cell>
          <cell r="E1258">
            <v>1</v>
          </cell>
          <cell r="F1258">
            <v>3</v>
          </cell>
          <cell r="G1258">
            <v>1980</v>
          </cell>
          <cell r="H1258">
            <v>486.30404663085937</v>
          </cell>
          <cell r="I1258">
            <v>5154</v>
          </cell>
          <cell r="J1258" t="str">
            <v>Gas faf</v>
          </cell>
          <cell r="K1258" t="str">
            <v/>
          </cell>
          <cell r="L1258">
            <v>854.99322509765625</v>
          </cell>
          <cell r="M1258">
            <v>9062.65234375</v>
          </cell>
          <cell r="N1258">
            <v>10209.253887670977</v>
          </cell>
        </row>
        <row r="1259">
          <cell r="A1259">
            <v>23830</v>
          </cell>
          <cell r="B1259">
            <v>1612.692</v>
          </cell>
          <cell r="C1259" t="str">
            <v>OR</v>
          </cell>
          <cell r="D1259" t="str">
            <v>Lane</v>
          </cell>
          <cell r="E1259">
            <v>1</v>
          </cell>
          <cell r="F1259">
            <v>1</v>
          </cell>
          <cell r="G1259">
            <v>1968</v>
          </cell>
          <cell r="H1259">
            <v>496.96829986572266</v>
          </cell>
          <cell r="I1259">
            <v>5754</v>
          </cell>
          <cell r="J1259" t="str">
            <v>Electric faf</v>
          </cell>
          <cell r="K1259" t="str">
            <v>Electric pluginheater</v>
          </cell>
          <cell r="L1259">
            <v>10436.9462890625</v>
          </cell>
          <cell r="M1259">
            <v>23537.11328125</v>
          </cell>
          <cell r="N1259">
            <v>23125.263008245067</v>
          </cell>
        </row>
        <row r="1260">
          <cell r="A1260">
            <v>23835</v>
          </cell>
          <cell r="B1260">
            <v>8264.9449999999997</v>
          </cell>
          <cell r="C1260" t="str">
            <v>OR</v>
          </cell>
          <cell r="D1260" t="str">
            <v>Multnomah</v>
          </cell>
          <cell r="E1260">
            <v>2</v>
          </cell>
          <cell r="F1260">
            <v>1</v>
          </cell>
          <cell r="G1260">
            <v>2743</v>
          </cell>
          <cell r="H1260">
            <v>704.04616546630859</v>
          </cell>
          <cell r="I1260">
            <v>5505</v>
          </cell>
          <cell r="J1260" t="str">
            <v>Gas faf</v>
          </cell>
          <cell r="K1260" t="str">
            <v xml:space="preserve">Electric baseboard AND Gas htstove AND </v>
          </cell>
          <cell r="L1260">
            <v>2773.45703125</v>
          </cell>
          <cell r="M1260">
            <v>6658.33544921875</v>
          </cell>
          <cell r="N1260">
            <v>7034.0990705686763</v>
          </cell>
        </row>
        <row r="1261">
          <cell r="A1261">
            <v>23840</v>
          </cell>
          <cell r="B1261">
            <v>1144.6790000000001</v>
          </cell>
          <cell r="C1261" t="str">
            <v>MT</v>
          </cell>
          <cell r="D1261" t="str">
            <v>Flathead</v>
          </cell>
          <cell r="E1261">
            <v>1</v>
          </cell>
          <cell r="F1261">
            <v>3</v>
          </cell>
          <cell r="G1261">
            <v>2531</v>
          </cell>
          <cell r="H1261">
            <v>731.30307006835937</v>
          </cell>
          <cell r="I1261">
            <v>5558</v>
          </cell>
          <cell r="J1261" t="str">
            <v>Gas faf</v>
          </cell>
          <cell r="K1261" t="str">
            <v>Gas htstove</v>
          </cell>
          <cell r="L1261">
            <v>5110.50048828125</v>
          </cell>
          <cell r="M1261">
            <v>11031.171875</v>
          </cell>
          <cell r="N1261">
            <v>11706.591444051524</v>
          </cell>
        </row>
        <row r="1262">
          <cell r="A1262">
            <v>23846</v>
          </cell>
          <cell r="B1262">
            <v>1144.6790000000001</v>
          </cell>
          <cell r="C1262" t="str">
            <v>MT</v>
          </cell>
          <cell r="D1262" t="str">
            <v>Lake</v>
          </cell>
          <cell r="E1262">
            <v>1</v>
          </cell>
          <cell r="F1262">
            <v>2</v>
          </cell>
          <cell r="G1262">
            <v>996</v>
          </cell>
          <cell r="H1262">
            <v>264.2164363861084</v>
          </cell>
          <cell r="I1262">
            <v>3288</v>
          </cell>
          <cell r="J1262" t="str">
            <v>Electric baseboard</v>
          </cell>
          <cell r="K1262" t="str">
            <v/>
          </cell>
          <cell r="L1262">
            <v>7424.5693359375</v>
          </cell>
          <cell r="M1262">
            <v>11485.759765625</v>
          </cell>
          <cell r="N1262">
            <v>11901.744776078014</v>
          </cell>
        </row>
        <row r="1263">
          <cell r="A1263">
            <v>23847</v>
          </cell>
          <cell r="B1263">
            <v>2079.9929999999999</v>
          </cell>
          <cell r="C1263" t="str">
            <v>WA</v>
          </cell>
          <cell r="D1263" t="str">
            <v>Clallam</v>
          </cell>
          <cell r="E1263">
            <v>1</v>
          </cell>
          <cell r="F1263">
            <v>1</v>
          </cell>
          <cell r="G1263">
            <v>1770</v>
          </cell>
          <cell r="H1263">
            <v>338.99907684326172</v>
          </cell>
          <cell r="I1263">
            <v>5083</v>
          </cell>
          <cell r="J1263" t="str">
            <v>Electric faf</v>
          </cell>
          <cell r="K1263" t="str">
            <v/>
          </cell>
          <cell r="L1263">
            <v>12105.853515625</v>
          </cell>
          <cell r="M1263">
            <v>19147.076171875</v>
          </cell>
          <cell r="N1263">
            <v>19734.894767668604</v>
          </cell>
        </row>
        <row r="1264">
          <cell r="A1264">
            <v>23857</v>
          </cell>
          <cell r="B1264">
            <v>1144.6790000000001</v>
          </cell>
          <cell r="C1264" t="str">
            <v>MT</v>
          </cell>
          <cell r="D1264" t="str">
            <v>Glacier</v>
          </cell>
          <cell r="E1264">
            <v>1</v>
          </cell>
          <cell r="F1264">
            <v>3</v>
          </cell>
          <cell r="G1264">
            <v>3121</v>
          </cell>
          <cell r="H1264">
            <v>417.32585144042969</v>
          </cell>
          <cell r="I1264">
            <v>5611</v>
          </cell>
          <cell r="J1264" t="str">
            <v>Gas faf</v>
          </cell>
          <cell r="K1264" t="str">
            <v xml:space="preserve">Wood htstove AND Electric pluginheater AND </v>
          </cell>
          <cell r="L1264">
            <v>3044.6064453125</v>
          </cell>
          <cell r="M1264">
            <v>12844.9384765625</v>
          </cell>
          <cell r="N1264">
            <v>13131.191898040272</v>
          </cell>
        </row>
        <row r="1265">
          <cell r="A1265">
            <v>23859</v>
          </cell>
          <cell r="B1265">
            <v>2130.886</v>
          </cell>
          <cell r="C1265" t="str">
            <v>MT</v>
          </cell>
          <cell r="D1265" t="str">
            <v>Missoula</v>
          </cell>
          <cell r="E1265">
            <v>1</v>
          </cell>
          <cell r="F1265">
            <v>3</v>
          </cell>
          <cell r="G1265">
            <v>1640</v>
          </cell>
          <cell r="H1265">
            <v>662.73000335693359</v>
          </cell>
          <cell r="I1265">
            <v>2980</v>
          </cell>
          <cell r="J1265" t="str">
            <v>Gas faf</v>
          </cell>
          <cell r="K1265" t="str">
            <v/>
          </cell>
          <cell r="L1265">
            <v>1534.6444091796875</v>
          </cell>
          <cell r="M1265">
            <v>6862.34375</v>
          </cell>
          <cell r="N1265">
            <v>6906.4474362101473</v>
          </cell>
        </row>
        <row r="1266">
          <cell r="A1266">
            <v>23860</v>
          </cell>
          <cell r="B1266">
            <v>1925.059</v>
          </cell>
          <cell r="C1266" t="str">
            <v>OR</v>
          </cell>
          <cell r="D1266" t="str">
            <v>Deschutes</v>
          </cell>
          <cell r="E1266">
            <v>1</v>
          </cell>
          <cell r="F1266">
            <v>2</v>
          </cell>
          <cell r="G1266">
            <v>3230</v>
          </cell>
          <cell r="H1266">
            <v>573.95481872558594</v>
          </cell>
          <cell r="I1266">
            <v>8068</v>
          </cell>
          <cell r="J1266" t="str">
            <v>Electric heatpump</v>
          </cell>
          <cell r="K1266" t="str">
            <v xml:space="preserve">Electric baseboard AND Electric heatpump AND Wood htstove AND Propane htstove AND </v>
          </cell>
          <cell r="L1266">
            <v>0</v>
          </cell>
          <cell r="M1266">
            <v>0</v>
          </cell>
          <cell r="N1266">
            <v>0</v>
          </cell>
        </row>
        <row r="1267">
          <cell r="A1267">
            <v>23870</v>
          </cell>
          <cell r="B1267">
            <v>2130.886</v>
          </cell>
          <cell r="C1267" t="str">
            <v>MT</v>
          </cell>
          <cell r="D1267" t="str">
            <v>Lewis And Clark</v>
          </cell>
          <cell r="E1267">
            <v>2</v>
          </cell>
          <cell r="F1267">
            <v>3</v>
          </cell>
          <cell r="G1267">
            <v>2284</v>
          </cell>
          <cell r="H1267">
            <v>679.42998123168945</v>
          </cell>
          <cell r="I1267">
            <v>3042</v>
          </cell>
          <cell r="J1267" t="str">
            <v>Gas faf</v>
          </cell>
          <cell r="K1267" t="str">
            <v/>
          </cell>
          <cell r="L1267">
            <v>1096.97021484375</v>
          </cell>
          <cell r="M1267">
            <v>6395.1884765625</v>
          </cell>
          <cell r="N1267">
            <v>6468.7732646698269</v>
          </cell>
        </row>
        <row r="1268">
          <cell r="A1268">
            <v>23879</v>
          </cell>
          <cell r="B1268">
            <v>2079.9929999999999</v>
          </cell>
          <cell r="C1268" t="str">
            <v>WA</v>
          </cell>
          <cell r="D1268" t="str">
            <v>Clark</v>
          </cell>
          <cell r="E1268">
            <v>1</v>
          </cell>
          <cell r="F1268">
            <v>1</v>
          </cell>
          <cell r="G1268">
            <v>2092</v>
          </cell>
          <cell r="H1268">
            <v>407.40143585205078</v>
          </cell>
          <cell r="I1268">
            <v>5268</v>
          </cell>
          <cell r="J1268" t="str">
            <v>Gas faf</v>
          </cell>
          <cell r="K1268" t="str">
            <v/>
          </cell>
          <cell r="L1268">
            <v>706.95330810546875</v>
          </cell>
          <cell r="M1268">
            <v>6110.947265625</v>
          </cell>
          <cell r="N1268">
            <v>6395.2336395541042</v>
          </cell>
        </row>
        <row r="1269">
          <cell r="A1269">
            <v>23882</v>
          </cell>
          <cell r="B1269">
            <v>1144.6790000000001</v>
          </cell>
          <cell r="C1269" t="str">
            <v>MT</v>
          </cell>
          <cell r="D1269" t="str">
            <v>Missoula</v>
          </cell>
          <cell r="E1269">
            <v>1</v>
          </cell>
          <cell r="F1269">
            <v>3</v>
          </cell>
          <cell r="G1269">
            <v>3872</v>
          </cell>
          <cell r="H1269">
            <v>1479.7900543212891</v>
          </cell>
          <cell r="I1269">
            <v>6482</v>
          </cell>
          <cell r="J1269" t="str">
            <v>Gas faf</v>
          </cell>
          <cell r="K1269" t="str">
            <v/>
          </cell>
          <cell r="L1269">
            <v>2315.801025390625</v>
          </cell>
          <cell r="M1269">
            <v>9783.595703125</v>
          </cell>
          <cell r="N1269">
            <v>10383.675775887767</v>
          </cell>
        </row>
        <row r="1270">
          <cell r="A1270">
            <v>23886</v>
          </cell>
          <cell r="B1270">
            <v>1192.4649999999999</v>
          </cell>
          <cell r="C1270" t="str">
            <v>ID</v>
          </cell>
          <cell r="D1270" t="str">
            <v>Bonner</v>
          </cell>
          <cell r="E1270">
            <v>1</v>
          </cell>
          <cell r="F1270">
            <v>3</v>
          </cell>
          <cell r="G1270">
            <v>2610</v>
          </cell>
          <cell r="H1270">
            <v>615.77469825744629</v>
          </cell>
          <cell r="I1270">
            <v>5666</v>
          </cell>
          <cell r="J1270" t="str">
            <v>Gas htstove</v>
          </cell>
          <cell r="K1270" t="str">
            <v xml:space="preserve">Electric baseboard AND Wood htstove AND </v>
          </cell>
          <cell r="L1270">
            <v>7947.47705078125</v>
          </cell>
          <cell r="M1270">
            <v>17561.275390625</v>
          </cell>
          <cell r="N1270">
            <v>21980.62953926621</v>
          </cell>
        </row>
        <row r="1271">
          <cell r="A1271">
            <v>23889</v>
          </cell>
          <cell r="B1271">
            <v>1612.692</v>
          </cell>
          <cell r="C1271" t="str">
            <v>OR</v>
          </cell>
          <cell r="D1271" t="str">
            <v>Lane</v>
          </cell>
          <cell r="E1271">
            <v>1</v>
          </cell>
          <cell r="F1271">
            <v>1</v>
          </cell>
          <cell r="G1271">
            <v>1992</v>
          </cell>
          <cell r="H1271">
            <v>414.00270462036133</v>
          </cell>
          <cell r="I1271">
            <v>5777</v>
          </cell>
          <cell r="J1271" t="str">
            <v>Electric heatpump</v>
          </cell>
          <cell r="K1271" t="str">
            <v/>
          </cell>
          <cell r="L1271">
            <v>3884.298828125</v>
          </cell>
          <cell r="M1271">
            <v>12424.9755859375</v>
          </cell>
          <cell r="N1271">
            <v>13041.712311105141</v>
          </cell>
        </row>
        <row r="1272">
          <cell r="A1272">
            <v>23905</v>
          </cell>
          <cell r="B1272">
            <v>2079.9929999999999</v>
          </cell>
          <cell r="C1272" t="str">
            <v>WA</v>
          </cell>
          <cell r="D1272" t="str">
            <v>Mason</v>
          </cell>
          <cell r="E1272">
            <v>1</v>
          </cell>
          <cell r="F1272">
            <v>1</v>
          </cell>
          <cell r="G1272">
            <v>1654</v>
          </cell>
          <cell r="H1272">
            <v>690.93255996704102</v>
          </cell>
          <cell r="I1272">
            <v>4021</v>
          </cell>
          <cell r="J1272" t="str">
            <v>Electric faf</v>
          </cell>
          <cell r="K1272" t="str">
            <v>Electric baseboard</v>
          </cell>
          <cell r="L1272">
            <v>0</v>
          </cell>
          <cell r="M1272">
            <v>0</v>
          </cell>
          <cell r="N1272">
            <v>0</v>
          </cell>
        </row>
        <row r="1273">
          <cell r="A1273">
            <v>23909</v>
          </cell>
          <cell r="B1273">
            <v>1192.4649999999999</v>
          </cell>
          <cell r="C1273" t="str">
            <v>ID</v>
          </cell>
          <cell r="D1273" t="str">
            <v>Lemhi</v>
          </cell>
          <cell r="E1273">
            <v>2</v>
          </cell>
          <cell r="F1273">
            <v>2</v>
          </cell>
          <cell r="G1273">
            <v>5700</v>
          </cell>
          <cell r="H1273">
            <v>1021.8500289916992</v>
          </cell>
          <cell r="I1273">
            <v>7999</v>
          </cell>
          <cell r="J1273" t="str">
            <v/>
          </cell>
          <cell r="K1273" t="str">
            <v xml:space="preserve">Electric baseboard AND Electric baseboard AND </v>
          </cell>
          <cell r="L1273">
            <v>33199.109375</v>
          </cell>
          <cell r="M1273">
            <v>38481.6640625</v>
          </cell>
          <cell r="N1273">
            <v>38294.171009819707</v>
          </cell>
        </row>
        <row r="1274">
          <cell r="A1274">
            <v>23910</v>
          </cell>
          <cell r="B1274">
            <v>3785.7640000000001</v>
          </cell>
          <cell r="C1274" t="str">
            <v>ID</v>
          </cell>
          <cell r="D1274" t="str">
            <v>Ada</v>
          </cell>
          <cell r="E1274">
            <v>3</v>
          </cell>
          <cell r="F1274">
            <v>1</v>
          </cell>
          <cell r="G1274">
            <v>3869</v>
          </cell>
          <cell r="H1274">
            <v>0</v>
          </cell>
          <cell r="I1274">
            <v>10007</v>
          </cell>
          <cell r="J1274" t="str">
            <v>Gas boiler</v>
          </cell>
          <cell r="K1274" t="str">
            <v>Gas htstove</v>
          </cell>
          <cell r="L1274">
            <v>0</v>
          </cell>
          <cell r="M1274">
            <v>24573.490234375</v>
          </cell>
          <cell r="N1274">
            <v>24271.361644569301</v>
          </cell>
        </row>
        <row r="1275">
          <cell r="A1275">
            <v>23913</v>
          </cell>
          <cell r="B1275">
            <v>2079.9929999999999</v>
          </cell>
          <cell r="C1275" t="str">
            <v>WA</v>
          </cell>
          <cell r="D1275" t="str">
            <v>Clark</v>
          </cell>
          <cell r="E1275">
            <v>1</v>
          </cell>
          <cell r="F1275">
            <v>1</v>
          </cell>
          <cell r="G1275">
            <v>1688</v>
          </cell>
          <cell r="H1275">
            <v>309.04969024658203</v>
          </cell>
          <cell r="I1275">
            <v>3959</v>
          </cell>
          <cell r="J1275" t="str">
            <v>Gas faf</v>
          </cell>
          <cell r="K1275" t="str">
            <v/>
          </cell>
          <cell r="L1275">
            <v>2248.661865234375</v>
          </cell>
          <cell r="M1275">
            <v>9397.2001953125</v>
          </cell>
          <cell r="N1275">
            <v>9564.5609515280739</v>
          </cell>
        </row>
        <row r="1276">
          <cell r="A1276">
            <v>23914</v>
          </cell>
          <cell r="B1276">
            <v>1144.6790000000001</v>
          </cell>
          <cell r="C1276" t="str">
            <v>MT</v>
          </cell>
          <cell r="D1276" t="str">
            <v>Flathead</v>
          </cell>
          <cell r="E1276">
            <v>1</v>
          </cell>
          <cell r="F1276">
            <v>3</v>
          </cell>
          <cell r="G1276">
            <v>2370</v>
          </cell>
          <cell r="H1276">
            <v>425.46000671386719</v>
          </cell>
          <cell r="I1276">
            <v>6441</v>
          </cell>
          <cell r="J1276" t="str">
            <v>Electric boiler</v>
          </cell>
          <cell r="K1276" t="str">
            <v/>
          </cell>
          <cell r="L1276">
            <v>9159.349609375</v>
          </cell>
          <cell r="M1276">
            <v>23319.03515625</v>
          </cell>
          <cell r="N1276">
            <v>24923.981235504951</v>
          </cell>
        </row>
        <row r="1277">
          <cell r="A1277">
            <v>23926</v>
          </cell>
          <cell r="B1277">
            <v>3785.7640000000001</v>
          </cell>
          <cell r="C1277" t="str">
            <v>ID</v>
          </cell>
          <cell r="D1277" t="str">
            <v>Kootenai</v>
          </cell>
          <cell r="E1277">
            <v>2</v>
          </cell>
          <cell r="F1277">
            <v>2</v>
          </cell>
          <cell r="G1277">
            <v>1044</v>
          </cell>
          <cell r="H1277">
            <v>211.27438926696777</v>
          </cell>
          <cell r="I1277">
            <v>3479</v>
          </cell>
          <cell r="J1277" t="str">
            <v>Gas faf</v>
          </cell>
          <cell r="K1277" t="str">
            <v/>
          </cell>
          <cell r="L1277">
            <v>2185.073974609375</v>
          </cell>
          <cell r="M1277">
            <v>10476.4677734375</v>
          </cell>
          <cell r="N1277">
            <v>10645.473300020343</v>
          </cell>
        </row>
        <row r="1278">
          <cell r="A1278">
            <v>23931</v>
          </cell>
          <cell r="B1278">
            <v>1144.6790000000001</v>
          </cell>
          <cell r="C1278" t="str">
            <v>MT</v>
          </cell>
          <cell r="D1278" t="str">
            <v>Missoula</v>
          </cell>
          <cell r="E1278">
            <v>1</v>
          </cell>
          <cell r="F1278">
            <v>3</v>
          </cell>
          <cell r="G1278">
            <v>3603</v>
          </cell>
          <cell r="H1278">
            <v>604.83013153076172</v>
          </cell>
          <cell r="I1278">
            <v>7953</v>
          </cell>
          <cell r="J1278" t="str">
            <v>Wood htstove</v>
          </cell>
          <cell r="K1278" t="str">
            <v>Gas boiler</v>
          </cell>
          <cell r="L1278">
            <v>1228.017578125</v>
          </cell>
          <cell r="M1278">
            <v>7990.20654296875</v>
          </cell>
          <cell r="N1278">
            <v>8482.6424513888833</v>
          </cell>
        </row>
        <row r="1279">
          <cell r="A1279">
            <v>23932</v>
          </cell>
          <cell r="B1279">
            <v>3785.7640000000001</v>
          </cell>
          <cell r="C1279" t="str">
            <v>ID</v>
          </cell>
          <cell r="D1279" t="str">
            <v>Twin Falls</v>
          </cell>
          <cell r="E1279">
            <v>2</v>
          </cell>
          <cell r="F1279">
            <v>2</v>
          </cell>
          <cell r="G1279">
            <v>2080</v>
          </cell>
          <cell r="H1279">
            <v>570.40496063232422</v>
          </cell>
          <cell r="I1279">
            <v>5842</v>
          </cell>
          <cell r="J1279" t="str">
            <v>Gas faf</v>
          </cell>
          <cell r="K1279" t="str">
            <v>Gas htstove</v>
          </cell>
          <cell r="L1279">
            <v>2251.858642578125</v>
          </cell>
          <cell r="M1279">
            <v>12513.322265625</v>
          </cell>
          <cell r="N1279">
            <v>13495.062603361792</v>
          </cell>
        </row>
        <row r="1280">
          <cell r="A1280">
            <v>23933</v>
          </cell>
          <cell r="B1280">
            <v>3785.7640000000001</v>
          </cell>
          <cell r="C1280" t="str">
            <v>ID</v>
          </cell>
          <cell r="D1280" t="str">
            <v>Canyon</v>
          </cell>
          <cell r="E1280">
            <v>3</v>
          </cell>
          <cell r="F1280">
            <v>1</v>
          </cell>
          <cell r="G1280">
            <v>1338</v>
          </cell>
          <cell r="H1280">
            <v>480.94511795043945</v>
          </cell>
          <cell r="I1280">
            <v>4154</v>
          </cell>
          <cell r="J1280" t="str">
            <v>Gas htstove</v>
          </cell>
          <cell r="K1280" t="str">
            <v>Electric baseboard</v>
          </cell>
          <cell r="L1280">
            <v>5947.38427734375</v>
          </cell>
          <cell r="M1280">
            <v>19494.970703125</v>
          </cell>
          <cell r="N1280">
            <v>20633.917579119625</v>
          </cell>
        </row>
        <row r="1281">
          <cell r="A1281">
            <v>23936</v>
          </cell>
          <cell r="B1281">
            <v>3785.7640000000001</v>
          </cell>
          <cell r="C1281" t="str">
            <v>ID</v>
          </cell>
          <cell r="D1281" t="str">
            <v>Bonneville</v>
          </cell>
          <cell r="E1281">
            <v>2</v>
          </cell>
          <cell r="F1281">
            <v>3</v>
          </cell>
          <cell r="G1281">
            <v>2490</v>
          </cell>
          <cell r="H1281">
            <v>526.44001770019531</v>
          </cell>
          <cell r="I1281">
            <v>5058</v>
          </cell>
          <cell r="J1281" t="str">
            <v>Electric baseboard</v>
          </cell>
          <cell r="K1281" t="str">
            <v xml:space="preserve">Wood htstove AND Wood htstove AND </v>
          </cell>
          <cell r="L1281">
            <v>17745.375</v>
          </cell>
          <cell r="M1281">
            <v>28223.486328125</v>
          </cell>
          <cell r="N1281">
            <v>28573.981594048502</v>
          </cell>
        </row>
        <row r="1282">
          <cell r="A1282">
            <v>23939</v>
          </cell>
          <cell r="B1282">
            <v>2130.886</v>
          </cell>
          <cell r="C1282" t="str">
            <v>MT</v>
          </cell>
          <cell r="D1282" t="str">
            <v>Deer Lodge</v>
          </cell>
          <cell r="E1282">
            <v>1</v>
          </cell>
          <cell r="F1282">
            <v>3</v>
          </cell>
          <cell r="G1282">
            <v>2160</v>
          </cell>
          <cell r="H1282">
            <v>1220.1269683837891</v>
          </cell>
          <cell r="I1282">
            <v>4580</v>
          </cell>
          <cell r="J1282" t="str">
            <v>Gas faf</v>
          </cell>
          <cell r="K1282" t="str">
            <v>Wood htstove</v>
          </cell>
          <cell r="L1282">
            <v>423.24468994140625</v>
          </cell>
          <cell r="M1282">
            <v>6260.16845703125</v>
          </cell>
          <cell r="N1282">
            <v>6311.0721624220678</v>
          </cell>
        </row>
        <row r="1283">
          <cell r="A1283">
            <v>23946</v>
          </cell>
          <cell r="B1283">
            <v>2079.9929999999999</v>
          </cell>
          <cell r="C1283" t="str">
            <v>WA</v>
          </cell>
          <cell r="D1283" t="str">
            <v>Clark</v>
          </cell>
          <cell r="E1283">
            <v>1</v>
          </cell>
          <cell r="F1283">
            <v>1</v>
          </cell>
          <cell r="G1283">
            <v>1536</v>
          </cell>
          <cell r="H1283">
            <v>314.82328796386719</v>
          </cell>
          <cell r="I1283">
            <v>3588</v>
          </cell>
          <cell r="J1283" t="str">
            <v>Electric baseboard</v>
          </cell>
          <cell r="K1283" t="str">
            <v/>
          </cell>
          <cell r="L1283">
            <v>4857.169921875</v>
          </cell>
          <cell r="M1283">
            <v>14187.2568359375</v>
          </cell>
          <cell r="N1283">
            <v>14530.858829960533</v>
          </cell>
        </row>
        <row r="1284">
          <cell r="A1284">
            <v>23948</v>
          </cell>
          <cell r="B1284">
            <v>1612.692</v>
          </cell>
          <cell r="C1284" t="str">
            <v>OR</v>
          </cell>
          <cell r="D1284" t="str">
            <v>Lincoln</v>
          </cell>
          <cell r="E1284">
            <v>1</v>
          </cell>
          <cell r="F1284">
            <v>1</v>
          </cell>
          <cell r="G1284">
            <v>3675</v>
          </cell>
          <cell r="H1284">
            <v>801.98403930664062</v>
          </cell>
          <cell r="I1284">
            <v>6865</v>
          </cell>
          <cell r="J1284" t="str">
            <v>Wood htstove</v>
          </cell>
          <cell r="K1284" t="str">
            <v xml:space="preserve">Electric baseboard AND Wood htstove AND </v>
          </cell>
          <cell r="L1284">
            <v>2192.99853515625</v>
          </cell>
          <cell r="M1284">
            <v>12824.09375</v>
          </cell>
          <cell r="N1284">
            <v>12936.161440964041</v>
          </cell>
        </row>
        <row r="1285">
          <cell r="A1285">
            <v>23952</v>
          </cell>
          <cell r="B1285">
            <v>1612.692</v>
          </cell>
          <cell r="C1285" t="str">
            <v>OR</v>
          </cell>
          <cell r="D1285" t="str">
            <v>Lane</v>
          </cell>
          <cell r="E1285">
            <v>1</v>
          </cell>
          <cell r="F1285">
            <v>1</v>
          </cell>
          <cell r="G1285">
            <v>2168</v>
          </cell>
          <cell r="H1285">
            <v>797.51083374023437</v>
          </cell>
          <cell r="I1285">
            <v>6305</v>
          </cell>
          <cell r="J1285" t="str">
            <v>Electric dhp</v>
          </cell>
          <cell r="K1285" t="str">
            <v xml:space="preserve">Electric baseboard AND Pellets htstove AND </v>
          </cell>
          <cell r="L1285">
            <v>9175.22265625</v>
          </cell>
          <cell r="M1285">
            <v>15584.40234375</v>
          </cell>
          <cell r="N1285">
            <v>15772.898301794352</v>
          </cell>
        </row>
        <row r="1286">
          <cell r="A1286">
            <v>23960</v>
          </cell>
          <cell r="B1286">
            <v>1192.4649999999999</v>
          </cell>
          <cell r="C1286" t="str">
            <v>ID</v>
          </cell>
          <cell r="D1286" t="str">
            <v>Bonner</v>
          </cell>
          <cell r="E1286">
            <v>1</v>
          </cell>
          <cell r="F1286">
            <v>3</v>
          </cell>
          <cell r="G1286">
            <v>2272</v>
          </cell>
          <cell r="H1286">
            <v>386.99999618530273</v>
          </cell>
          <cell r="I1286">
            <v>5085</v>
          </cell>
          <cell r="J1286" t="str">
            <v>Electric heatpump</v>
          </cell>
          <cell r="K1286" t="str">
            <v xml:space="preserve">Wood htstove AND Electric pluginheater AND Electric pluginheater AND </v>
          </cell>
          <cell r="L1286">
            <v>4186.1142578125</v>
          </cell>
          <cell r="M1286">
            <v>6312.50732421875</v>
          </cell>
          <cell r="N1286">
            <v>7688.6074397155162</v>
          </cell>
        </row>
        <row r="1287">
          <cell r="A1287">
            <v>23965</v>
          </cell>
          <cell r="B1287">
            <v>1904.288</v>
          </cell>
          <cell r="C1287" t="str">
            <v>WA</v>
          </cell>
          <cell r="D1287" t="str">
            <v>Spokane</v>
          </cell>
          <cell r="E1287">
            <v>2</v>
          </cell>
          <cell r="F1287">
            <v>2</v>
          </cell>
          <cell r="G1287">
            <v>2927</v>
          </cell>
          <cell r="H1287">
            <v>609.05500602722168</v>
          </cell>
          <cell r="I1287">
            <v>7116</v>
          </cell>
          <cell r="J1287" t="str">
            <v>Electric heatpump</v>
          </cell>
          <cell r="K1287" t="str">
            <v>Wood htstove</v>
          </cell>
          <cell r="L1287">
            <v>14391.7333984375</v>
          </cell>
          <cell r="M1287">
            <v>20766.74609375</v>
          </cell>
          <cell r="N1287">
            <v>23342.501511891012</v>
          </cell>
        </row>
        <row r="1288">
          <cell r="A1288">
            <v>23966</v>
          </cell>
          <cell r="B1288">
            <v>3785.7640000000001</v>
          </cell>
          <cell r="C1288" t="str">
            <v>ID</v>
          </cell>
          <cell r="D1288" t="str">
            <v>Nez Perce</v>
          </cell>
          <cell r="E1288">
            <v>3</v>
          </cell>
          <cell r="F1288">
            <v>1</v>
          </cell>
          <cell r="G1288">
            <v>901</v>
          </cell>
          <cell r="H1288">
            <v>0</v>
          </cell>
          <cell r="I1288">
            <v>2924</v>
          </cell>
          <cell r="J1288" t="str">
            <v>Electric baseboard</v>
          </cell>
          <cell r="K1288" t="str">
            <v>Electric pluginheater</v>
          </cell>
          <cell r="L1288">
            <v>5651.982421875</v>
          </cell>
          <cell r="M1288">
            <v>9587.859375</v>
          </cell>
          <cell r="N1288">
            <v>9977.4745796290099</v>
          </cell>
        </row>
        <row r="1289">
          <cell r="A1289">
            <v>23972</v>
          </cell>
          <cell r="B1289">
            <v>2130.886</v>
          </cell>
          <cell r="C1289" t="str">
            <v>MT</v>
          </cell>
          <cell r="D1289" t="str">
            <v>Lewis And Clark</v>
          </cell>
          <cell r="E1289">
            <v>2</v>
          </cell>
          <cell r="F1289">
            <v>3</v>
          </cell>
          <cell r="G1289">
            <v>3486</v>
          </cell>
          <cell r="H1289">
            <v>726.72002410888672</v>
          </cell>
          <cell r="I1289">
            <v>5133</v>
          </cell>
          <cell r="J1289" t="str">
            <v>Wood htstove</v>
          </cell>
          <cell r="K1289" t="str">
            <v>Propane htstove</v>
          </cell>
          <cell r="L1289">
            <v>0</v>
          </cell>
          <cell r="M1289">
            <v>9944.34765625</v>
          </cell>
          <cell r="N1289">
            <v>9891.5581211262652</v>
          </cell>
        </row>
        <row r="1290">
          <cell r="A1290">
            <v>23973</v>
          </cell>
          <cell r="B1290">
            <v>1192.4649999999999</v>
          </cell>
          <cell r="C1290" t="str">
            <v>ID</v>
          </cell>
          <cell r="D1290" t="str">
            <v>Cassia</v>
          </cell>
          <cell r="E1290">
            <v>2</v>
          </cell>
          <cell r="F1290">
            <v>2</v>
          </cell>
          <cell r="G1290">
            <v>1950</v>
          </cell>
          <cell r="H1290">
            <v>0</v>
          </cell>
          <cell r="I1290">
            <v>4332</v>
          </cell>
          <cell r="J1290" t="str">
            <v>Gas faf</v>
          </cell>
          <cell r="K1290" t="str">
            <v>Electric baseboard</v>
          </cell>
          <cell r="L1290">
            <v>4165.78955078125</v>
          </cell>
          <cell r="M1290">
            <v>10060.2958984375</v>
          </cell>
          <cell r="N1290">
            <v>10260.016150387017</v>
          </cell>
        </row>
        <row r="1291">
          <cell r="A1291">
            <v>23986</v>
          </cell>
          <cell r="B1291">
            <v>2130.886</v>
          </cell>
          <cell r="C1291" t="str">
            <v>MT</v>
          </cell>
          <cell r="D1291" t="str">
            <v>Gallatin</v>
          </cell>
          <cell r="E1291">
            <v>1</v>
          </cell>
          <cell r="F1291">
            <v>3</v>
          </cell>
          <cell r="G1291">
            <v>2912</v>
          </cell>
          <cell r="H1291">
            <v>557.54998779296875</v>
          </cell>
          <cell r="I1291">
            <v>6877</v>
          </cell>
          <cell r="J1291" t="str">
            <v>Gas faf</v>
          </cell>
          <cell r="K1291" t="str">
            <v xml:space="preserve">Wood htstove AND Wood htstove AND </v>
          </cell>
          <cell r="L1291">
            <v>1989.5693359375</v>
          </cell>
          <cell r="M1291">
            <v>10112.2998046875</v>
          </cell>
          <cell r="N1291">
            <v>10176.664587223731</v>
          </cell>
        </row>
        <row r="1292">
          <cell r="A1292">
            <v>23994</v>
          </cell>
          <cell r="B1292">
            <v>3785.7640000000001</v>
          </cell>
          <cell r="C1292" t="str">
            <v>ID</v>
          </cell>
          <cell r="D1292" t="str">
            <v>Shoshone</v>
          </cell>
          <cell r="E1292">
            <v>1</v>
          </cell>
          <cell r="F1292">
            <v>2</v>
          </cell>
          <cell r="G1292">
            <v>3386</v>
          </cell>
          <cell r="H1292">
            <v>1087.5400085449219</v>
          </cell>
          <cell r="I1292">
            <v>7256</v>
          </cell>
          <cell r="J1292" t="str">
            <v>Gas faf</v>
          </cell>
          <cell r="K1292" t="str">
            <v/>
          </cell>
          <cell r="L1292">
            <v>2300.827880859375</v>
          </cell>
          <cell r="M1292">
            <v>12424.8173828125</v>
          </cell>
          <cell r="N1292">
            <v>12497.850180900843</v>
          </cell>
        </row>
        <row r="1293">
          <cell r="A1293">
            <v>23995</v>
          </cell>
          <cell r="B1293">
            <v>2130.886</v>
          </cell>
          <cell r="C1293" t="str">
            <v>MT</v>
          </cell>
          <cell r="D1293" t="str">
            <v>Gallatin</v>
          </cell>
          <cell r="E1293">
            <v>1</v>
          </cell>
          <cell r="F1293">
            <v>3</v>
          </cell>
          <cell r="G1293">
            <v>2354</v>
          </cell>
          <cell r="H1293">
            <v>518.17881393432617</v>
          </cell>
          <cell r="I1293">
            <v>7401</v>
          </cell>
          <cell r="J1293" t="str">
            <v>Gas boiler</v>
          </cell>
          <cell r="K1293" t="str">
            <v/>
          </cell>
          <cell r="L1293">
            <v>0</v>
          </cell>
          <cell r="M1293">
            <v>10985.521484375</v>
          </cell>
          <cell r="N1293">
            <v>11016.528496477329</v>
          </cell>
        </row>
        <row r="1294">
          <cell r="A1294">
            <v>24016</v>
          </cell>
          <cell r="B1294">
            <v>12271.31</v>
          </cell>
          <cell r="C1294" t="str">
            <v>WA</v>
          </cell>
          <cell r="D1294" t="str">
            <v>Spokane</v>
          </cell>
          <cell r="E1294">
            <v>2</v>
          </cell>
          <cell r="F1294">
            <v>2</v>
          </cell>
          <cell r="G1294">
            <v>2146</v>
          </cell>
          <cell r="H1294">
            <v>472.80500411987305</v>
          </cell>
          <cell r="I1294">
            <v>4341</v>
          </cell>
          <cell r="J1294" t="str">
            <v>Gas faf</v>
          </cell>
          <cell r="K1294" t="str">
            <v/>
          </cell>
          <cell r="L1294">
            <v>946.43524169921875</v>
          </cell>
          <cell r="M1294">
            <v>14844.1533203125</v>
          </cell>
          <cell r="N1294">
            <v>16014.733041508835</v>
          </cell>
        </row>
        <row r="1295">
          <cell r="A1295">
            <v>24027</v>
          </cell>
          <cell r="B1295">
            <v>1925.059</v>
          </cell>
          <cell r="C1295" t="str">
            <v>OR</v>
          </cell>
          <cell r="D1295" t="str">
            <v>Gilliam</v>
          </cell>
          <cell r="E1295">
            <v>2</v>
          </cell>
          <cell r="F1295">
            <v>1</v>
          </cell>
          <cell r="G1295">
            <v>1550</v>
          </cell>
          <cell r="H1295">
            <v>382.31734848022461</v>
          </cell>
          <cell r="I1295">
            <v>2883</v>
          </cell>
          <cell r="J1295" t="str">
            <v>Oil faf</v>
          </cell>
          <cell r="K1295" t="str">
            <v xml:space="preserve">Electric baseboard AND Pellets htstove AND Electric pluginheater AND </v>
          </cell>
          <cell r="L1295">
            <v>1469.431884765625</v>
          </cell>
          <cell r="M1295">
            <v>15222.1015625</v>
          </cell>
          <cell r="N1295">
            <v>15562.409483780513</v>
          </cell>
        </row>
        <row r="1296">
          <cell r="A1296">
            <v>24033</v>
          </cell>
          <cell r="B1296">
            <v>2079.9929999999999</v>
          </cell>
          <cell r="C1296" t="str">
            <v>WA</v>
          </cell>
          <cell r="D1296" t="str">
            <v>Clark</v>
          </cell>
          <cell r="E1296">
            <v>1</v>
          </cell>
          <cell r="F1296">
            <v>1</v>
          </cell>
          <cell r="G1296">
            <v>1500</v>
          </cell>
          <cell r="H1296">
            <v>282.21428680419922</v>
          </cell>
          <cell r="I1296">
            <v>3884</v>
          </cell>
          <cell r="J1296" t="str">
            <v>Gas faf</v>
          </cell>
          <cell r="K1296" t="str">
            <v/>
          </cell>
          <cell r="L1296">
            <v>218.44157409667969</v>
          </cell>
          <cell r="M1296">
            <v>10404.375</v>
          </cell>
          <cell r="N1296">
            <v>10794.301065341793</v>
          </cell>
        </row>
        <row r="1297">
          <cell r="A1297">
            <v>24040</v>
          </cell>
          <cell r="B1297">
            <v>2079.9929999999999</v>
          </cell>
          <cell r="C1297" t="str">
            <v>WA</v>
          </cell>
          <cell r="D1297" t="str">
            <v>Clark</v>
          </cell>
          <cell r="E1297">
            <v>1</v>
          </cell>
          <cell r="F1297">
            <v>1</v>
          </cell>
          <cell r="G1297">
            <v>1125</v>
          </cell>
          <cell r="H1297">
            <v>375.70441055297852</v>
          </cell>
          <cell r="I1297">
            <v>3422</v>
          </cell>
          <cell r="J1297" t="str">
            <v>Gas faf</v>
          </cell>
          <cell r="K1297" t="str">
            <v/>
          </cell>
          <cell r="L1297">
            <v>958.99609375</v>
          </cell>
          <cell r="M1297">
            <v>4901.7666015625</v>
          </cell>
          <cell r="N1297">
            <v>4929.7770182345184</v>
          </cell>
        </row>
        <row r="1298">
          <cell r="A1298">
            <v>24048</v>
          </cell>
          <cell r="B1298">
            <v>3785.7640000000001</v>
          </cell>
          <cell r="C1298" t="str">
            <v>ID</v>
          </cell>
          <cell r="D1298" t="str">
            <v>Bannock</v>
          </cell>
          <cell r="E1298">
            <v>2</v>
          </cell>
          <cell r="F1298">
            <v>2</v>
          </cell>
          <cell r="G1298">
            <v>3193</v>
          </cell>
          <cell r="H1298">
            <v>635.37998962402344</v>
          </cell>
          <cell r="I1298">
            <v>5685</v>
          </cell>
          <cell r="J1298" t="str">
            <v>Gas faf</v>
          </cell>
          <cell r="K1298" t="str">
            <v xml:space="preserve">Gas htstove AND Gas htstove AND </v>
          </cell>
          <cell r="L1298">
            <v>1297.8699951171875</v>
          </cell>
          <cell r="M1298">
            <v>6709.07861328125</v>
          </cell>
          <cell r="N1298">
            <v>7106.1608370328204</v>
          </cell>
        </row>
        <row r="1299">
          <cell r="A1299">
            <v>24083</v>
          </cell>
          <cell r="B1299">
            <v>1904.288</v>
          </cell>
          <cell r="C1299" t="str">
            <v>WA</v>
          </cell>
          <cell r="D1299" t="str">
            <v>Grant</v>
          </cell>
          <cell r="E1299">
            <v>2</v>
          </cell>
          <cell r="F1299">
            <v>2</v>
          </cell>
          <cell r="G1299">
            <v>1284</v>
          </cell>
          <cell r="H1299">
            <v>736.16002655029297</v>
          </cell>
          <cell r="I1299">
            <v>2754</v>
          </cell>
          <cell r="J1299" t="str">
            <v>Electric baseboard</v>
          </cell>
          <cell r="K1299" t="str">
            <v xml:space="preserve">Electric baseboard AND Electric pluginheater AND </v>
          </cell>
          <cell r="L1299">
            <v>11057.6875</v>
          </cell>
          <cell r="M1299">
            <v>25217.927734375</v>
          </cell>
          <cell r="N1299">
            <v>27019.415408881378</v>
          </cell>
        </row>
        <row r="1300">
          <cell r="A1300">
            <v>24093</v>
          </cell>
          <cell r="B1300">
            <v>1192.4649999999999</v>
          </cell>
          <cell r="C1300" t="str">
            <v>ID</v>
          </cell>
          <cell r="D1300" t="str">
            <v>Bonneville</v>
          </cell>
          <cell r="E1300">
            <v>2</v>
          </cell>
          <cell r="F1300">
            <v>3</v>
          </cell>
          <cell r="G1300">
            <v>3304</v>
          </cell>
          <cell r="H1300">
            <v>611.72501373291016</v>
          </cell>
          <cell r="I1300">
            <v>6708</v>
          </cell>
          <cell r="J1300" t="str">
            <v>Gas faf</v>
          </cell>
          <cell r="K1300" t="str">
            <v>Gas htstove</v>
          </cell>
          <cell r="L1300">
            <v>5613.43017578125</v>
          </cell>
          <cell r="M1300">
            <v>17080.31640625</v>
          </cell>
          <cell r="N1300">
            <v>17247.082120624142</v>
          </cell>
        </row>
        <row r="1301">
          <cell r="A1301">
            <v>24119</v>
          </cell>
          <cell r="B1301">
            <v>2079.9929999999999</v>
          </cell>
          <cell r="C1301" t="str">
            <v>WA</v>
          </cell>
          <cell r="D1301" t="str">
            <v>Clallam</v>
          </cell>
          <cell r="E1301">
            <v>1</v>
          </cell>
          <cell r="F1301">
            <v>1</v>
          </cell>
          <cell r="G1301">
            <v>1410</v>
          </cell>
          <cell r="H1301">
            <v>471.35005187988281</v>
          </cell>
          <cell r="I1301">
            <v>4606</v>
          </cell>
          <cell r="J1301" t="str">
            <v>Electric baseboard</v>
          </cell>
          <cell r="K1301" t="str">
            <v>Electric pluginheater</v>
          </cell>
          <cell r="L1301">
            <v>7899.06787109375</v>
          </cell>
          <cell r="M1301">
            <v>21982.140625</v>
          </cell>
          <cell r="N1301">
            <v>22083.724307929533</v>
          </cell>
        </row>
        <row r="1302">
          <cell r="A1302">
            <v>24120</v>
          </cell>
          <cell r="B1302">
            <v>2130.886</v>
          </cell>
          <cell r="C1302" t="str">
            <v>MT</v>
          </cell>
          <cell r="D1302" t="str">
            <v>Deer Lodge</v>
          </cell>
          <cell r="E1302">
            <v>1</v>
          </cell>
          <cell r="F1302">
            <v>3</v>
          </cell>
          <cell r="G1302">
            <v>1520</v>
          </cell>
          <cell r="H1302">
            <v>266.67965888977051</v>
          </cell>
          <cell r="I1302">
            <v>4575</v>
          </cell>
          <cell r="J1302" t="str">
            <v>Gas faf</v>
          </cell>
          <cell r="K1302" t="str">
            <v/>
          </cell>
          <cell r="L1302">
            <v>0</v>
          </cell>
          <cell r="M1302">
            <v>8740.0888671875</v>
          </cell>
          <cell r="N1302">
            <v>8151.6524263596584</v>
          </cell>
        </row>
        <row r="1303">
          <cell r="A1303">
            <v>24151</v>
          </cell>
          <cell r="B1303">
            <v>1925.059</v>
          </cell>
          <cell r="C1303" t="str">
            <v>OR</v>
          </cell>
          <cell r="D1303" t="str">
            <v>Grant</v>
          </cell>
          <cell r="E1303">
            <v>2</v>
          </cell>
          <cell r="F1303">
            <v>2</v>
          </cell>
          <cell r="G1303">
            <v>1218</v>
          </cell>
          <cell r="H1303">
            <v>344.58154296875</v>
          </cell>
          <cell r="I1303">
            <v>3442</v>
          </cell>
          <cell r="J1303" t="str">
            <v>Oil htstove</v>
          </cell>
          <cell r="K1303" t="str">
            <v/>
          </cell>
          <cell r="L1303">
            <v>5595.2490234375</v>
          </cell>
          <cell r="M1303">
            <v>9802.78515625</v>
          </cell>
          <cell r="N1303">
            <v>10438.228588323249</v>
          </cell>
        </row>
        <row r="1304">
          <cell r="A1304">
            <v>24153</v>
          </cell>
          <cell r="B1304">
            <v>1144.6790000000001</v>
          </cell>
          <cell r="C1304" t="str">
            <v>MT</v>
          </cell>
          <cell r="D1304" t="str">
            <v>Glacier</v>
          </cell>
          <cell r="E1304">
            <v>1</v>
          </cell>
          <cell r="F1304">
            <v>3</v>
          </cell>
          <cell r="G1304">
            <v>2912</v>
          </cell>
          <cell r="H1304">
            <v>710.09909057617187</v>
          </cell>
          <cell r="I1304">
            <v>6232</v>
          </cell>
          <cell r="J1304" t="str">
            <v>Gas faf</v>
          </cell>
          <cell r="K1304" t="str">
            <v/>
          </cell>
          <cell r="L1304">
            <v>1962.8857421875</v>
          </cell>
          <cell r="M1304">
            <v>11563.14453125</v>
          </cell>
          <cell r="N1304">
            <v>11852.702237252204</v>
          </cell>
        </row>
        <row r="1305">
          <cell r="A1305">
            <v>24158</v>
          </cell>
          <cell r="B1305">
            <v>2079.9929999999999</v>
          </cell>
          <cell r="C1305" t="str">
            <v>WA</v>
          </cell>
          <cell r="D1305" t="str">
            <v>Clark</v>
          </cell>
          <cell r="E1305">
            <v>1</v>
          </cell>
          <cell r="F1305">
            <v>1</v>
          </cell>
          <cell r="G1305">
            <v>1209</v>
          </cell>
          <cell r="H1305">
            <v>341.12960243225098</v>
          </cell>
          <cell r="I1305">
            <v>4176</v>
          </cell>
          <cell r="J1305" t="str">
            <v>Gas boiler</v>
          </cell>
          <cell r="K1305" t="str">
            <v/>
          </cell>
          <cell r="L1305">
            <v>1018.625244140625</v>
          </cell>
          <cell r="M1305">
            <v>6163.87158203125</v>
          </cell>
          <cell r="N1305">
            <v>6186.0219554221912</v>
          </cell>
        </row>
        <row r="1306">
          <cell r="A1306">
            <v>24171</v>
          </cell>
          <cell r="B1306">
            <v>2079.9929999999999</v>
          </cell>
          <cell r="C1306" t="str">
            <v>WA</v>
          </cell>
          <cell r="D1306" t="str">
            <v>Grays Harbor</v>
          </cell>
          <cell r="E1306">
            <v>1</v>
          </cell>
          <cell r="F1306">
            <v>1</v>
          </cell>
          <cell r="G1306">
            <v>1560</v>
          </cell>
          <cell r="H1306">
            <v>544.81075286865234</v>
          </cell>
          <cell r="I1306">
            <v>4819</v>
          </cell>
          <cell r="J1306" t="str">
            <v>Electric baseboard</v>
          </cell>
          <cell r="K1306" t="str">
            <v/>
          </cell>
          <cell r="L1306">
            <v>8553.78125</v>
          </cell>
          <cell r="M1306">
            <v>19807.28515625</v>
          </cell>
          <cell r="N1306">
            <v>20592.874155452148</v>
          </cell>
        </row>
        <row r="1307">
          <cell r="A1307">
            <v>24184</v>
          </cell>
          <cell r="B1307">
            <v>4360.1880000000001</v>
          </cell>
          <cell r="C1307" t="str">
            <v>WA</v>
          </cell>
          <cell r="D1307" t="str">
            <v>Pierce</v>
          </cell>
          <cell r="E1307">
            <v>1</v>
          </cell>
          <cell r="F1307">
            <v>1</v>
          </cell>
          <cell r="G1307">
            <v>2925</v>
          </cell>
          <cell r="H1307">
            <v>731.90502166748047</v>
          </cell>
          <cell r="I1307">
            <v>3429</v>
          </cell>
          <cell r="J1307" t="str">
            <v>Electric faf</v>
          </cell>
          <cell r="K1307" t="str">
            <v xml:space="preserve">Wood htstove AND Wood htstove AND </v>
          </cell>
          <cell r="L1307">
            <v>0</v>
          </cell>
          <cell r="M1307">
            <v>0</v>
          </cell>
          <cell r="N1307">
            <v>0</v>
          </cell>
        </row>
        <row r="1308">
          <cell r="A1308">
            <v>24196</v>
          </cell>
          <cell r="B1308">
            <v>1904.288</v>
          </cell>
          <cell r="C1308" t="str">
            <v>WA</v>
          </cell>
          <cell r="D1308" t="str">
            <v>Spokane</v>
          </cell>
          <cell r="E1308">
            <v>2</v>
          </cell>
          <cell r="F1308">
            <v>2</v>
          </cell>
          <cell r="G1308">
            <v>2510</v>
          </cell>
          <cell r="H1308">
            <v>508.78000831604004</v>
          </cell>
          <cell r="I1308">
            <v>5380</v>
          </cell>
          <cell r="J1308" t="str">
            <v>Pellets htstove</v>
          </cell>
          <cell r="K1308" t="str">
            <v xml:space="preserve">Electric baseboard AND Electric baseboard AND Wood htstove AND Electric pluginheater AND </v>
          </cell>
          <cell r="L1308">
            <v>6335.1572265625</v>
          </cell>
          <cell r="M1308">
            <v>26872.421875</v>
          </cell>
          <cell r="N1308">
            <v>28023.664072287691</v>
          </cell>
        </row>
        <row r="1309">
          <cell r="A1309">
            <v>24202</v>
          </cell>
          <cell r="B1309">
            <v>1192.4649999999999</v>
          </cell>
          <cell r="C1309" t="str">
            <v>ID</v>
          </cell>
          <cell r="D1309" t="str">
            <v>Teton</v>
          </cell>
          <cell r="E1309">
            <v>1</v>
          </cell>
          <cell r="F1309">
            <v>3</v>
          </cell>
          <cell r="G1309">
            <v>1740</v>
          </cell>
          <cell r="H1309">
            <v>466.52134323120117</v>
          </cell>
          <cell r="I1309">
            <v>4263</v>
          </cell>
          <cell r="J1309" t="str">
            <v>Propane htstove</v>
          </cell>
          <cell r="K1309" t="str">
            <v>Electric baseboard</v>
          </cell>
          <cell r="L1309">
            <v>2153.140625</v>
          </cell>
          <cell r="M1309">
            <v>12490.5400390625</v>
          </cell>
          <cell r="N1309">
            <v>12567.55234507057</v>
          </cell>
        </row>
        <row r="1310">
          <cell r="A1310">
            <v>24203</v>
          </cell>
          <cell r="B1310">
            <v>1904.288</v>
          </cell>
          <cell r="C1310" t="str">
            <v>WA</v>
          </cell>
          <cell r="D1310" t="str">
            <v>Grant</v>
          </cell>
          <cell r="E1310">
            <v>2</v>
          </cell>
          <cell r="F1310">
            <v>2</v>
          </cell>
          <cell r="G1310">
            <v>2016</v>
          </cell>
          <cell r="H1310">
            <v>258.82316780090332</v>
          </cell>
          <cell r="I1310">
            <v>4262</v>
          </cell>
          <cell r="J1310" t="str">
            <v>Electric heatpump</v>
          </cell>
          <cell r="K1310" t="str">
            <v/>
          </cell>
          <cell r="L1310">
            <v>4250.7734375</v>
          </cell>
          <cell r="M1310">
            <v>23238.61328125</v>
          </cell>
          <cell r="N1310">
            <v>24445.6553355494</v>
          </cell>
        </row>
        <row r="1311">
          <cell r="A1311">
            <v>24205</v>
          </cell>
          <cell r="B1311">
            <v>1192.4649999999999</v>
          </cell>
          <cell r="C1311" t="str">
            <v>ID</v>
          </cell>
          <cell r="D1311" t="str">
            <v>Kootenai</v>
          </cell>
          <cell r="E1311">
            <v>2</v>
          </cell>
          <cell r="F1311">
            <v>2</v>
          </cell>
          <cell r="G1311">
            <v>3218</v>
          </cell>
          <cell r="H1311">
            <v>885.70998382568359</v>
          </cell>
          <cell r="I1311">
            <v>7636</v>
          </cell>
          <cell r="J1311" t="str">
            <v>Electric gshp</v>
          </cell>
          <cell r="K1311" t="str">
            <v xml:space="preserve">Electric baseboard AND Propane htstove AND </v>
          </cell>
          <cell r="L1311">
            <v>19832.48828125</v>
          </cell>
          <cell r="M1311">
            <v>28342.6171875</v>
          </cell>
          <cell r="N1311">
            <v>29433.785784800184</v>
          </cell>
        </row>
        <row r="1312">
          <cell r="A1312">
            <v>24207</v>
          </cell>
          <cell r="B1312">
            <v>1925.059</v>
          </cell>
          <cell r="C1312" t="str">
            <v>OR</v>
          </cell>
          <cell r="D1312" t="str">
            <v>Union</v>
          </cell>
          <cell r="E1312">
            <v>2</v>
          </cell>
          <cell r="F1312">
            <v>2</v>
          </cell>
          <cell r="G1312">
            <v>910</v>
          </cell>
          <cell r="H1312">
            <v>222.00447845458984</v>
          </cell>
          <cell r="I1312">
            <v>2725</v>
          </cell>
          <cell r="J1312" t="str">
            <v>Electric baseboard</v>
          </cell>
          <cell r="K1312" t="str">
            <v xml:space="preserve">Wood htstove AND Electric pluginheater AND </v>
          </cell>
          <cell r="L1312">
            <v>6741.73828125</v>
          </cell>
          <cell r="M1312">
            <v>8836.5888671875</v>
          </cell>
          <cell r="N1312">
            <v>8929.2640545477243</v>
          </cell>
        </row>
        <row r="1313">
          <cell r="A1313">
            <v>24209</v>
          </cell>
          <cell r="B1313">
            <v>1904.288</v>
          </cell>
          <cell r="C1313" t="str">
            <v>WA</v>
          </cell>
          <cell r="D1313" t="str">
            <v>Pend Oreille</v>
          </cell>
          <cell r="E1313">
            <v>1</v>
          </cell>
          <cell r="F1313">
            <v>2</v>
          </cell>
          <cell r="G1313">
            <v>2350</v>
          </cell>
          <cell r="H1313">
            <v>556.72000122070312</v>
          </cell>
          <cell r="I1313">
            <v>4500</v>
          </cell>
          <cell r="J1313" t="str">
            <v>Electric faf</v>
          </cell>
          <cell r="K1313" t="str">
            <v/>
          </cell>
          <cell r="L1313">
            <v>3437.53466796875</v>
          </cell>
          <cell r="M1313">
            <v>20104.322265625</v>
          </cell>
          <cell r="N1313">
            <v>20206.873126497263</v>
          </cell>
        </row>
        <row r="1314">
          <cell r="A1314">
            <v>24221</v>
          </cell>
          <cell r="B1314">
            <v>1192.4649999999999</v>
          </cell>
          <cell r="C1314" t="str">
            <v>ID</v>
          </cell>
          <cell r="D1314" t="str">
            <v>Idaho</v>
          </cell>
          <cell r="E1314">
            <v>1</v>
          </cell>
          <cell r="F1314">
            <v>2</v>
          </cell>
          <cell r="G1314">
            <v>2732</v>
          </cell>
          <cell r="H1314">
            <v>425.06148529052734</v>
          </cell>
          <cell r="I1314">
            <v>6011</v>
          </cell>
          <cell r="J1314" t="str">
            <v>Oil faf</v>
          </cell>
          <cell r="K1314" t="str">
            <v>Electric baseboard</v>
          </cell>
          <cell r="L1314">
            <v>8041.982421875</v>
          </cell>
          <cell r="M1314">
            <v>21101.03125</v>
          </cell>
          <cell r="N1314">
            <v>23379.156272927372</v>
          </cell>
        </row>
        <row r="1315">
          <cell r="A1315">
            <v>24224</v>
          </cell>
          <cell r="B1315">
            <v>1904.288</v>
          </cell>
          <cell r="C1315" t="str">
            <v>WA</v>
          </cell>
          <cell r="D1315" t="str">
            <v>Benton</v>
          </cell>
          <cell r="E1315">
            <v>3</v>
          </cell>
          <cell r="F1315">
            <v>1</v>
          </cell>
          <cell r="G1315">
            <v>1704</v>
          </cell>
          <cell r="H1315">
            <v>397.37499809265137</v>
          </cell>
          <cell r="I1315">
            <v>4583</v>
          </cell>
          <cell r="J1315" t="str">
            <v>Gas faf</v>
          </cell>
          <cell r="K1315" t="str">
            <v/>
          </cell>
          <cell r="L1315">
            <v>731.27935791015625</v>
          </cell>
          <cell r="M1315">
            <v>7831.8154296875</v>
          </cell>
          <cell r="N1315">
            <v>9150.7809056897404</v>
          </cell>
        </row>
        <row r="1316">
          <cell r="A1316">
            <v>24227</v>
          </cell>
          <cell r="B1316">
            <v>2130.886</v>
          </cell>
          <cell r="C1316" t="str">
            <v>MT</v>
          </cell>
          <cell r="D1316" t="str">
            <v>Sanders</v>
          </cell>
          <cell r="E1316">
            <v>2</v>
          </cell>
          <cell r="F1316">
            <v>2</v>
          </cell>
          <cell r="G1316">
            <v>1790</v>
          </cell>
          <cell r="H1316">
            <v>506.75000762939453</v>
          </cell>
          <cell r="I1316">
            <v>4681</v>
          </cell>
          <cell r="J1316" t="str">
            <v>Gas faf</v>
          </cell>
          <cell r="K1316" t="str">
            <v/>
          </cell>
          <cell r="L1316">
            <v>2936.664794921875</v>
          </cell>
          <cell r="M1316">
            <v>10169.08203125</v>
          </cell>
          <cell r="N1316">
            <v>10809.677748854043</v>
          </cell>
        </row>
        <row r="1317">
          <cell r="A1317">
            <v>24232</v>
          </cell>
          <cell r="B1317">
            <v>2079.9929999999999</v>
          </cell>
          <cell r="C1317" t="str">
            <v>WA</v>
          </cell>
          <cell r="D1317" t="str">
            <v>Lewis</v>
          </cell>
          <cell r="E1317">
            <v>1</v>
          </cell>
          <cell r="F1317">
            <v>1</v>
          </cell>
          <cell r="G1317">
            <v>1200</v>
          </cell>
          <cell r="H1317">
            <v>0</v>
          </cell>
          <cell r="I1317">
            <v>2966</v>
          </cell>
          <cell r="J1317" t="str">
            <v>Propane htstove</v>
          </cell>
          <cell r="K1317" t="str">
            <v/>
          </cell>
          <cell r="L1317">
            <v>7954.24072265625</v>
          </cell>
          <cell r="M1317">
            <v>14939.111328125</v>
          </cell>
          <cell r="N1317">
            <v>15736.365625358882</v>
          </cell>
        </row>
        <row r="1318">
          <cell r="A1318">
            <v>24242</v>
          </cell>
          <cell r="B1318">
            <v>2130.886</v>
          </cell>
          <cell r="C1318" t="str">
            <v>MT</v>
          </cell>
          <cell r="D1318" t="str">
            <v>Gallatin</v>
          </cell>
          <cell r="E1318">
            <v>1</v>
          </cell>
          <cell r="F1318">
            <v>3</v>
          </cell>
          <cell r="G1318">
            <v>756</v>
          </cell>
          <cell r="H1318">
            <v>242.84888458251953</v>
          </cell>
          <cell r="I1318">
            <v>2481</v>
          </cell>
          <cell r="J1318" t="str">
            <v>Electric baseboard</v>
          </cell>
          <cell r="K1318" t="str">
            <v/>
          </cell>
          <cell r="L1318">
            <v>4736.212890625</v>
          </cell>
          <cell r="M1318">
            <v>9105.69140625</v>
          </cell>
          <cell r="N1318">
            <v>9043.3671759296449</v>
          </cell>
        </row>
        <row r="1319">
          <cell r="A1319">
            <v>24245</v>
          </cell>
          <cell r="B1319">
            <v>1612.692</v>
          </cell>
          <cell r="C1319" t="str">
            <v>OR</v>
          </cell>
          <cell r="D1319" t="str">
            <v>Lane</v>
          </cell>
          <cell r="E1319">
            <v>1</v>
          </cell>
          <cell r="F1319">
            <v>1</v>
          </cell>
          <cell r="G1319">
            <v>1728</v>
          </cell>
          <cell r="H1319">
            <v>281.19158554077148</v>
          </cell>
          <cell r="I1319">
            <v>2901</v>
          </cell>
          <cell r="J1319" t="str">
            <v>Electric faf</v>
          </cell>
          <cell r="K1319" t="str">
            <v>Wood htstove</v>
          </cell>
          <cell r="L1319">
            <v>5505.7666015625</v>
          </cell>
          <cell r="M1319">
            <v>12624.83203125</v>
          </cell>
          <cell r="N1319">
            <v>12923.116378135124</v>
          </cell>
        </row>
        <row r="1320">
          <cell r="A1320">
            <v>24246</v>
          </cell>
          <cell r="B1320">
            <v>3785.7640000000001</v>
          </cell>
          <cell r="C1320" t="str">
            <v>ID</v>
          </cell>
          <cell r="D1320" t="str">
            <v>Bannock</v>
          </cell>
          <cell r="E1320">
            <v>2</v>
          </cell>
          <cell r="F1320">
            <v>2</v>
          </cell>
          <cell r="G1320">
            <v>4046</v>
          </cell>
          <cell r="H1320">
            <v>0</v>
          </cell>
          <cell r="I1320">
            <v>6883</v>
          </cell>
          <cell r="J1320" t="str">
            <v>Gas faf</v>
          </cell>
          <cell r="K1320" t="str">
            <v/>
          </cell>
          <cell r="L1320">
            <v>5197.2333984375</v>
          </cell>
          <cell r="M1320">
            <v>14212.716796875</v>
          </cell>
          <cell r="N1320">
            <v>14502.842728319716</v>
          </cell>
        </row>
        <row r="1321">
          <cell r="A1321">
            <v>24247</v>
          </cell>
          <cell r="B1321">
            <v>1612.692</v>
          </cell>
          <cell r="C1321" t="str">
            <v>OR</v>
          </cell>
          <cell r="D1321" t="str">
            <v>Clackamas</v>
          </cell>
          <cell r="E1321">
            <v>2</v>
          </cell>
          <cell r="F1321">
            <v>1</v>
          </cell>
          <cell r="G1321">
            <v>1748</v>
          </cell>
          <cell r="H1321">
            <v>614.38511657714844</v>
          </cell>
          <cell r="I1321">
            <v>5704</v>
          </cell>
          <cell r="J1321" t="str">
            <v>Electric heatpump</v>
          </cell>
          <cell r="K1321" t="str">
            <v>Wood fireplace</v>
          </cell>
          <cell r="L1321">
            <v>0</v>
          </cell>
          <cell r="M1321">
            <v>0</v>
          </cell>
          <cell r="N1321">
            <v>0</v>
          </cell>
        </row>
        <row r="1322">
          <cell r="A1322">
            <v>24249</v>
          </cell>
          <cell r="B1322">
            <v>1904.288</v>
          </cell>
          <cell r="C1322" t="str">
            <v>WA</v>
          </cell>
          <cell r="D1322" t="str">
            <v>Benton</v>
          </cell>
          <cell r="E1322">
            <v>3</v>
          </cell>
          <cell r="F1322">
            <v>1</v>
          </cell>
          <cell r="G1322">
            <v>2842</v>
          </cell>
          <cell r="H1322">
            <v>502.22501373291016</v>
          </cell>
          <cell r="I1322">
            <v>5722</v>
          </cell>
          <cell r="J1322" t="str">
            <v>Electric gshp</v>
          </cell>
          <cell r="K1322" t="str">
            <v/>
          </cell>
          <cell r="L1322">
            <v>2040.8150634765625</v>
          </cell>
          <cell r="M1322">
            <v>9804.5361328125</v>
          </cell>
          <cell r="N1322">
            <v>11126.747839475043</v>
          </cell>
        </row>
        <row r="1323">
          <cell r="A1323">
            <v>24259</v>
          </cell>
          <cell r="B1323">
            <v>1144.6790000000001</v>
          </cell>
          <cell r="C1323" t="str">
            <v>MT</v>
          </cell>
          <cell r="D1323" t="str">
            <v>Lincoln</v>
          </cell>
          <cell r="E1323">
            <v>1</v>
          </cell>
          <cell r="F1323">
            <v>2</v>
          </cell>
          <cell r="G1323">
            <v>1980</v>
          </cell>
          <cell r="H1323">
            <v>526.07174682617187</v>
          </cell>
          <cell r="I1323">
            <v>3754</v>
          </cell>
          <cell r="J1323" t="str">
            <v>Pellets htstove</v>
          </cell>
          <cell r="K1323" t="str">
            <v>Electric baseboard</v>
          </cell>
          <cell r="L1323">
            <v>8526.7578125</v>
          </cell>
          <cell r="M1323">
            <v>17804.2421875</v>
          </cell>
          <cell r="N1323">
            <v>18113.524998424775</v>
          </cell>
        </row>
        <row r="1324">
          <cell r="A1324">
            <v>24266</v>
          </cell>
          <cell r="B1324">
            <v>8264.9449999999997</v>
          </cell>
          <cell r="C1324" t="str">
            <v>OR</v>
          </cell>
          <cell r="D1324" t="str">
            <v>Multnomah</v>
          </cell>
          <cell r="E1324">
            <v>2</v>
          </cell>
          <cell r="F1324">
            <v>1</v>
          </cell>
          <cell r="G1324">
            <v>2491</v>
          </cell>
          <cell r="H1324">
            <v>473.30000305175781</v>
          </cell>
          <cell r="I1324">
            <v>2301</v>
          </cell>
          <cell r="J1324" t="str">
            <v>Gas faf</v>
          </cell>
          <cell r="K1324" t="str">
            <v/>
          </cell>
          <cell r="L1324">
            <v>660.760498046875</v>
          </cell>
          <cell r="M1324">
            <v>5708.7802734375</v>
          </cell>
          <cell r="N1324">
            <v>6030.919821097993</v>
          </cell>
        </row>
        <row r="1325">
          <cell r="A1325">
            <v>24288</v>
          </cell>
          <cell r="B1325">
            <v>2130.886</v>
          </cell>
          <cell r="C1325" t="str">
            <v>MT</v>
          </cell>
          <cell r="D1325" t="str">
            <v>Missoula</v>
          </cell>
          <cell r="E1325">
            <v>1</v>
          </cell>
          <cell r="F1325">
            <v>3</v>
          </cell>
          <cell r="G1325">
            <v>3084</v>
          </cell>
          <cell r="H1325">
            <v>693.83092308044434</v>
          </cell>
          <cell r="I1325">
            <v>7451</v>
          </cell>
          <cell r="J1325" t="str">
            <v>Gas boiler</v>
          </cell>
          <cell r="K1325" t="str">
            <v/>
          </cell>
          <cell r="L1325">
            <v>0</v>
          </cell>
          <cell r="M1325">
            <v>7512.95703125</v>
          </cell>
          <cell r="N1325">
            <v>7421.7852272617629</v>
          </cell>
        </row>
        <row r="1326">
          <cell r="A1326">
            <v>24296</v>
          </cell>
          <cell r="B1326">
            <v>3785.7640000000001</v>
          </cell>
          <cell r="C1326" t="str">
            <v>ID</v>
          </cell>
          <cell r="D1326" t="str">
            <v>Canyon</v>
          </cell>
          <cell r="E1326">
            <v>3</v>
          </cell>
          <cell r="F1326">
            <v>1</v>
          </cell>
          <cell r="G1326">
            <v>3240</v>
          </cell>
          <cell r="H1326">
            <v>1123.7899627685547</v>
          </cell>
          <cell r="I1326">
            <v>6173</v>
          </cell>
          <cell r="J1326" t="str">
            <v>Gas faf</v>
          </cell>
          <cell r="K1326" t="str">
            <v/>
          </cell>
          <cell r="L1326">
            <v>0</v>
          </cell>
          <cell r="M1326">
            <v>13473.2431640625</v>
          </cell>
          <cell r="N1326">
            <v>13384.372767902942</v>
          </cell>
        </row>
        <row r="1327">
          <cell r="A1327">
            <v>24310</v>
          </cell>
          <cell r="B1327">
            <v>1904.288</v>
          </cell>
          <cell r="C1327" t="str">
            <v>WA</v>
          </cell>
          <cell r="D1327" t="str">
            <v>Benton</v>
          </cell>
          <cell r="E1327">
            <v>3</v>
          </cell>
          <cell r="F1327">
            <v>1</v>
          </cell>
          <cell r="G1327">
            <v>1442</v>
          </cell>
          <cell r="H1327">
            <v>248.01259231567383</v>
          </cell>
          <cell r="I1327">
            <v>4444</v>
          </cell>
          <cell r="J1327" t="str">
            <v>Electric heatpump</v>
          </cell>
          <cell r="K1327" t="str">
            <v>Propane htstove</v>
          </cell>
          <cell r="L1327">
            <v>1682.5347900390625</v>
          </cell>
          <cell r="M1327">
            <v>13948.623046875</v>
          </cell>
          <cell r="N1327">
            <v>16684.729511935333</v>
          </cell>
        </row>
        <row r="1328">
          <cell r="A1328">
            <v>24311</v>
          </cell>
          <cell r="B1328">
            <v>8264.9449999999997</v>
          </cell>
          <cell r="C1328" t="str">
            <v>OR</v>
          </cell>
          <cell r="D1328" t="str">
            <v>Jackson</v>
          </cell>
          <cell r="E1328">
            <v>3</v>
          </cell>
          <cell r="F1328">
            <v>1</v>
          </cell>
          <cell r="G1328">
            <v>1576</v>
          </cell>
          <cell r="H1328">
            <v>481.41019439697266</v>
          </cell>
          <cell r="I1328">
            <v>4963</v>
          </cell>
          <cell r="J1328" t="str">
            <v>Electric heatpump</v>
          </cell>
          <cell r="K1328" t="str">
            <v/>
          </cell>
          <cell r="L1328">
            <v>4386.3603515625</v>
          </cell>
          <cell r="M1328">
            <v>12521.2138671875</v>
          </cell>
          <cell r="N1328">
            <v>13465.849909404906</v>
          </cell>
        </row>
        <row r="1329">
          <cell r="A1329">
            <v>24312</v>
          </cell>
          <cell r="B1329">
            <v>2079.9929999999999</v>
          </cell>
          <cell r="C1329" t="str">
            <v>WA</v>
          </cell>
          <cell r="D1329" t="str">
            <v>Grays Harbor</v>
          </cell>
          <cell r="E1329">
            <v>1</v>
          </cell>
          <cell r="F1329">
            <v>1</v>
          </cell>
          <cell r="G1329">
            <v>1577</v>
          </cell>
          <cell r="H1329">
            <v>632.96109008789062</v>
          </cell>
          <cell r="I1329">
            <v>3823</v>
          </cell>
          <cell r="J1329" t="str">
            <v>Wood htstove</v>
          </cell>
          <cell r="K1329" t="str">
            <v xml:space="preserve">Electric baseboard AND Electric pluginheater AND </v>
          </cell>
          <cell r="L1329">
            <v>4410.01611328125</v>
          </cell>
          <cell r="M1329">
            <v>11411.4873046875</v>
          </cell>
          <cell r="N1329">
            <v>11798.963970253333</v>
          </cell>
        </row>
        <row r="1330">
          <cell r="A1330">
            <v>24317</v>
          </cell>
          <cell r="B1330">
            <v>1144.6790000000001</v>
          </cell>
          <cell r="C1330" t="str">
            <v>MT</v>
          </cell>
          <cell r="D1330" t="str">
            <v>Flathead</v>
          </cell>
          <cell r="E1330">
            <v>1</v>
          </cell>
          <cell r="F1330">
            <v>3</v>
          </cell>
          <cell r="G1330">
            <v>3360</v>
          </cell>
          <cell r="H1330">
            <v>511.62001037597656</v>
          </cell>
          <cell r="I1330">
            <v>6799</v>
          </cell>
          <cell r="J1330" t="str">
            <v xml:space="preserve">Electric heatpump AND Gas htstove AND </v>
          </cell>
          <cell r="K1330" t="str">
            <v xml:space="preserve">Gas faf AND Gas faf AND </v>
          </cell>
          <cell r="L1330">
            <v>488.26895141601562</v>
          </cell>
          <cell r="M1330">
            <v>9630.9765625</v>
          </cell>
          <cell r="N1330">
            <v>10318.279197867229</v>
          </cell>
        </row>
        <row r="1331">
          <cell r="A1331">
            <v>24332</v>
          </cell>
          <cell r="B1331">
            <v>2130.886</v>
          </cell>
          <cell r="C1331" t="str">
            <v>MT</v>
          </cell>
          <cell r="D1331" t="str">
            <v>Missoula</v>
          </cell>
          <cell r="E1331">
            <v>1</v>
          </cell>
          <cell r="F1331">
            <v>3</v>
          </cell>
          <cell r="G1331">
            <v>1650</v>
          </cell>
          <cell r="H1331">
            <v>241.44042587280273</v>
          </cell>
          <cell r="I1331">
            <v>3705</v>
          </cell>
          <cell r="J1331" t="str">
            <v>Gas faf</v>
          </cell>
          <cell r="K1331" t="str">
            <v/>
          </cell>
          <cell r="L1331">
            <v>622.19366455078125</v>
          </cell>
          <cell r="M1331">
            <v>6689.3974609375</v>
          </cell>
          <cell r="N1331">
            <v>6789.915565683692</v>
          </cell>
        </row>
        <row r="1332">
          <cell r="A1332">
            <v>24341</v>
          </cell>
          <cell r="B1332">
            <v>1904.288</v>
          </cell>
          <cell r="C1332" t="str">
            <v>WA</v>
          </cell>
          <cell r="D1332" t="str">
            <v>Spokane</v>
          </cell>
          <cell r="E1332">
            <v>2</v>
          </cell>
          <cell r="F1332">
            <v>2</v>
          </cell>
          <cell r="G1332">
            <v>1703</v>
          </cell>
          <cell r="H1332">
            <v>336.92290496826172</v>
          </cell>
          <cell r="I1332">
            <v>5256</v>
          </cell>
          <cell r="J1332" t="e">
            <v>#N/A</v>
          </cell>
          <cell r="K1332" t="e">
            <v>#N/A</v>
          </cell>
          <cell r="L1332">
            <v>2611.60009765625</v>
          </cell>
          <cell r="M1332">
            <v>16894.470703125</v>
          </cell>
          <cell r="N1332">
            <v>35259.966808141573</v>
          </cell>
        </row>
        <row r="1333">
          <cell r="A1333">
            <v>24342</v>
          </cell>
          <cell r="B1333">
            <v>2130.886</v>
          </cell>
          <cell r="C1333" t="str">
            <v>MT</v>
          </cell>
          <cell r="D1333" t="str">
            <v>Mineral</v>
          </cell>
          <cell r="E1333">
            <v>2</v>
          </cell>
          <cell r="F1333">
            <v>2</v>
          </cell>
          <cell r="G1333">
            <v>1275</v>
          </cell>
          <cell r="H1333">
            <v>720.22915649414062</v>
          </cell>
          <cell r="I1333">
            <v>3616</v>
          </cell>
          <cell r="J1333" t="str">
            <v>Electric baseboard</v>
          </cell>
          <cell r="K1333" t="str">
            <v/>
          </cell>
          <cell r="L1333">
            <v>2081.756591796875</v>
          </cell>
          <cell r="M1333">
            <v>10923.48046875</v>
          </cell>
          <cell r="N1333">
            <v>10962.816461163002</v>
          </cell>
        </row>
        <row r="1334">
          <cell r="A1334">
            <v>24347</v>
          </cell>
          <cell r="B1334">
            <v>1904.288</v>
          </cell>
          <cell r="C1334" t="str">
            <v>WA</v>
          </cell>
          <cell r="D1334" t="str">
            <v>Grant</v>
          </cell>
          <cell r="E1334">
            <v>2</v>
          </cell>
          <cell r="F1334">
            <v>2</v>
          </cell>
          <cell r="G1334">
            <v>1891</v>
          </cell>
          <cell r="H1334">
            <v>473.37815093994141</v>
          </cell>
          <cell r="I1334">
            <v>5660</v>
          </cell>
          <cell r="J1334" t="str">
            <v>Electric faf</v>
          </cell>
          <cell r="K1334" t="str">
            <v>Electric baseboard</v>
          </cell>
          <cell r="L1334">
            <v>15443.5283203125</v>
          </cell>
          <cell r="M1334">
            <v>21994.8359375</v>
          </cell>
          <cell r="N1334">
            <v>25234.470822976997</v>
          </cell>
        </row>
        <row r="1335">
          <cell r="A1335">
            <v>24349</v>
          </cell>
          <cell r="B1335">
            <v>8559.1039999999994</v>
          </cell>
          <cell r="C1335" t="str">
            <v>OR</v>
          </cell>
          <cell r="D1335" t="str">
            <v>Klamath</v>
          </cell>
          <cell r="E1335">
            <v>2</v>
          </cell>
          <cell r="F1335">
            <v>2</v>
          </cell>
          <cell r="G1335">
            <v>3900</v>
          </cell>
          <cell r="H1335">
            <v>1886.6644897460937</v>
          </cell>
          <cell r="I1335">
            <v>7552</v>
          </cell>
          <cell r="J1335" t="str">
            <v>Oil faf</v>
          </cell>
          <cell r="K1335" t="str">
            <v/>
          </cell>
          <cell r="L1335">
            <v>384.18341064453125</v>
          </cell>
          <cell r="M1335">
            <v>7144.4609375</v>
          </cell>
          <cell r="N1335">
            <v>7343.5783965335868</v>
          </cell>
        </row>
        <row r="1336">
          <cell r="A1336">
            <v>24351</v>
          </cell>
          <cell r="B1336">
            <v>1144.6790000000001</v>
          </cell>
          <cell r="C1336" t="str">
            <v>MT</v>
          </cell>
          <cell r="D1336" t="str">
            <v>Flathead</v>
          </cell>
          <cell r="E1336">
            <v>1</v>
          </cell>
          <cell r="F1336">
            <v>3</v>
          </cell>
          <cell r="G1336">
            <v>1623</v>
          </cell>
          <cell r="H1336">
            <v>488.2500114440918</v>
          </cell>
          <cell r="I1336">
            <v>4503</v>
          </cell>
          <cell r="J1336" t="str">
            <v>Electric faf</v>
          </cell>
          <cell r="K1336" t="str">
            <v>Electric baseboard</v>
          </cell>
          <cell r="L1336">
            <v>12613.2802734375</v>
          </cell>
          <cell r="M1336">
            <v>25975.48046875</v>
          </cell>
          <cell r="N1336">
            <v>27575.625899083301</v>
          </cell>
        </row>
        <row r="1337">
          <cell r="A1337">
            <v>24363</v>
          </cell>
          <cell r="B1337">
            <v>3785.7640000000001</v>
          </cell>
          <cell r="C1337" t="str">
            <v>ID</v>
          </cell>
          <cell r="D1337" t="str">
            <v>Ada</v>
          </cell>
          <cell r="E1337">
            <v>3</v>
          </cell>
          <cell r="F1337">
            <v>1</v>
          </cell>
          <cell r="G1337">
            <v>2806</v>
          </cell>
          <cell r="H1337">
            <v>670.01998901367188</v>
          </cell>
          <cell r="I1337">
            <v>5671</v>
          </cell>
          <cell r="J1337" t="str">
            <v>Gas faf</v>
          </cell>
          <cell r="K1337" t="str">
            <v>Wood htstove</v>
          </cell>
          <cell r="L1337">
            <v>1247.7930908203125</v>
          </cell>
          <cell r="M1337">
            <v>8190.19775390625</v>
          </cell>
          <cell r="N1337">
            <v>9430.98132060635</v>
          </cell>
        </row>
        <row r="1338">
          <cell r="A1338">
            <v>24366</v>
          </cell>
          <cell r="B1338">
            <v>12271.31</v>
          </cell>
          <cell r="C1338" t="str">
            <v>WA</v>
          </cell>
          <cell r="D1338" t="str">
            <v>Spokane</v>
          </cell>
          <cell r="E1338">
            <v>2</v>
          </cell>
          <cell r="F1338">
            <v>2</v>
          </cell>
          <cell r="G1338">
            <v>2972</v>
          </cell>
          <cell r="H1338">
            <v>678.55001068115234</v>
          </cell>
          <cell r="I1338">
            <v>7554</v>
          </cell>
          <cell r="J1338" t="str">
            <v>Gas faf</v>
          </cell>
          <cell r="K1338" t="str">
            <v xml:space="preserve">Wood htstove AND Electric pluginheater AND </v>
          </cell>
          <cell r="L1338">
            <v>944.037109375</v>
          </cell>
          <cell r="M1338">
            <v>14352.619140625</v>
          </cell>
          <cell r="N1338">
            <v>15135.41375438555</v>
          </cell>
        </row>
        <row r="1339">
          <cell r="A1339">
            <v>24373</v>
          </cell>
          <cell r="B1339">
            <v>1904.288</v>
          </cell>
          <cell r="C1339" t="str">
            <v>WA</v>
          </cell>
          <cell r="D1339" t="str">
            <v>Spokane</v>
          </cell>
          <cell r="E1339">
            <v>2</v>
          </cell>
          <cell r="F1339">
            <v>2</v>
          </cell>
          <cell r="G1339">
            <v>3044</v>
          </cell>
          <cell r="H1339">
            <v>466.38882827758789</v>
          </cell>
          <cell r="I1339">
            <v>6847</v>
          </cell>
          <cell r="J1339" t="str">
            <v>Gas faf</v>
          </cell>
          <cell r="K1339" t="str">
            <v xml:space="preserve">Gas htstove AND Electric pluginheater AND </v>
          </cell>
          <cell r="L1339">
            <v>435.7774658203125</v>
          </cell>
          <cell r="M1339">
            <v>5616.2392578125</v>
          </cell>
          <cell r="N1339">
            <v>5953.4516181250647</v>
          </cell>
        </row>
        <row r="1340">
          <cell r="A1340">
            <v>24375</v>
          </cell>
          <cell r="B1340">
            <v>1612.692</v>
          </cell>
          <cell r="C1340" t="str">
            <v>OR</v>
          </cell>
          <cell r="D1340" t="str">
            <v>Curry</v>
          </cell>
          <cell r="E1340">
            <v>1</v>
          </cell>
          <cell r="F1340">
            <v>1</v>
          </cell>
          <cell r="G1340">
            <v>1401</v>
          </cell>
          <cell r="H1340">
            <v>288.41999244689941</v>
          </cell>
          <cell r="I1340">
            <v>4270</v>
          </cell>
          <cell r="J1340" t="str">
            <v>Electric faf</v>
          </cell>
          <cell r="K1340" t="str">
            <v>Electric pluginheater</v>
          </cell>
          <cell r="L1340">
            <v>2524.3623046875</v>
          </cell>
          <cell r="M1340">
            <v>10704.328125</v>
          </cell>
          <cell r="N1340">
            <v>10521.114926664401</v>
          </cell>
        </row>
        <row r="1341">
          <cell r="A1341">
            <v>24378</v>
          </cell>
          <cell r="B1341">
            <v>12271.31</v>
          </cell>
          <cell r="C1341" t="str">
            <v>WA</v>
          </cell>
          <cell r="D1341" t="str">
            <v>Spokane</v>
          </cell>
          <cell r="E1341">
            <v>2</v>
          </cell>
          <cell r="F1341">
            <v>2</v>
          </cell>
          <cell r="G1341">
            <v>2250</v>
          </cell>
          <cell r="H1341">
            <v>525.46000289916992</v>
          </cell>
          <cell r="I1341">
            <v>4967</v>
          </cell>
          <cell r="J1341" t="str">
            <v>Gas faf</v>
          </cell>
          <cell r="K1341" t="str">
            <v/>
          </cell>
          <cell r="L1341">
            <v>1171.940185546875</v>
          </cell>
          <cell r="M1341">
            <v>9478.0078125</v>
          </cell>
          <cell r="N1341">
            <v>10425.246672469131</v>
          </cell>
        </row>
        <row r="1342">
          <cell r="A1342">
            <v>24398</v>
          </cell>
          <cell r="B1342">
            <v>1612.692</v>
          </cell>
          <cell r="C1342" t="str">
            <v>OR</v>
          </cell>
          <cell r="D1342" t="str">
            <v>Lane</v>
          </cell>
          <cell r="E1342">
            <v>1</v>
          </cell>
          <cell r="F1342">
            <v>1</v>
          </cell>
          <cell r="G1342">
            <v>1740</v>
          </cell>
          <cell r="H1342">
            <v>490.85000610351562</v>
          </cell>
          <cell r="I1342">
            <v>3415</v>
          </cell>
          <cell r="J1342" t="str">
            <v>Wood htstove</v>
          </cell>
          <cell r="K1342" t="str">
            <v>Electric pluginheater</v>
          </cell>
          <cell r="L1342">
            <v>0</v>
          </cell>
          <cell r="M1342">
            <v>0</v>
          </cell>
          <cell r="N1342">
            <v>0</v>
          </cell>
        </row>
        <row r="1343">
          <cell r="A1343">
            <v>24400</v>
          </cell>
          <cell r="B1343">
            <v>1612.692</v>
          </cell>
          <cell r="C1343" t="str">
            <v>OR</v>
          </cell>
          <cell r="D1343" t="str">
            <v>Yamhill</v>
          </cell>
          <cell r="E1343">
            <v>1</v>
          </cell>
          <cell r="F1343">
            <v>1</v>
          </cell>
          <cell r="G1343">
            <v>2208</v>
          </cell>
          <cell r="H1343">
            <v>869.69004058837891</v>
          </cell>
          <cell r="I1343">
            <v>5492</v>
          </cell>
          <cell r="J1343" t="str">
            <v>Electric heatpump</v>
          </cell>
          <cell r="K1343" t="str">
            <v>Pellets htstove</v>
          </cell>
          <cell r="L1343">
            <v>4955.56689453125</v>
          </cell>
          <cell r="M1343">
            <v>23858.63671875</v>
          </cell>
          <cell r="N1343">
            <v>24744.725283810862</v>
          </cell>
        </row>
        <row r="1344">
          <cell r="A1344">
            <v>24401</v>
          </cell>
          <cell r="B1344">
            <v>1612.692</v>
          </cell>
          <cell r="C1344" t="str">
            <v>OR</v>
          </cell>
          <cell r="D1344" t="str">
            <v>Lane</v>
          </cell>
          <cell r="E1344">
            <v>1</v>
          </cell>
          <cell r="F1344">
            <v>1</v>
          </cell>
          <cell r="G1344">
            <v>3830</v>
          </cell>
          <cell r="H1344">
            <v>650.72001647949219</v>
          </cell>
          <cell r="I1344">
            <v>9227</v>
          </cell>
          <cell r="J1344" t="str">
            <v>Gas faf</v>
          </cell>
          <cell r="K1344" t="str">
            <v/>
          </cell>
          <cell r="L1344">
            <v>0</v>
          </cell>
          <cell r="M1344">
            <v>15085.763671875</v>
          </cell>
          <cell r="N1344">
            <v>14952.965261955414</v>
          </cell>
        </row>
        <row r="1345">
          <cell r="A1345">
            <v>24402</v>
          </cell>
          <cell r="B1345">
            <v>4360.1880000000001</v>
          </cell>
          <cell r="C1345" t="str">
            <v>WA</v>
          </cell>
          <cell r="D1345" t="str">
            <v>San Juan</v>
          </cell>
          <cell r="E1345">
            <v>1</v>
          </cell>
          <cell r="F1345">
            <v>1</v>
          </cell>
          <cell r="G1345">
            <v>1606</v>
          </cell>
          <cell r="H1345">
            <v>469.375</v>
          </cell>
          <cell r="I1345">
            <v>4798</v>
          </cell>
          <cell r="J1345" t="str">
            <v>Wood htstove</v>
          </cell>
          <cell r="K1345" t="str">
            <v>Electric baseboard</v>
          </cell>
          <cell r="L1345">
            <v>3232.692138671875</v>
          </cell>
          <cell r="M1345">
            <v>7308.9443359375</v>
          </cell>
          <cell r="N1345">
            <v>9032.1247687438881</v>
          </cell>
        </row>
        <row r="1346">
          <cell r="A1346">
            <v>24408</v>
          </cell>
          <cell r="B1346">
            <v>1612.692</v>
          </cell>
          <cell r="C1346" t="str">
            <v>OR</v>
          </cell>
          <cell r="D1346" t="str">
            <v>Douglas</v>
          </cell>
          <cell r="E1346">
            <v>2</v>
          </cell>
          <cell r="F1346">
            <v>1</v>
          </cell>
          <cell r="G1346">
            <v>2339</v>
          </cell>
          <cell r="H1346">
            <v>878.11289978027344</v>
          </cell>
          <cell r="I1346">
            <v>5860</v>
          </cell>
          <cell r="J1346" t="str">
            <v>Electric baseboard</v>
          </cell>
          <cell r="K1346" t="str">
            <v>Electric baseboard</v>
          </cell>
          <cell r="L1346">
            <v>10953.3427734375</v>
          </cell>
          <cell r="M1346">
            <v>24896.142578125</v>
          </cell>
          <cell r="N1346">
            <v>25029.174926246247</v>
          </cell>
        </row>
        <row r="1347">
          <cell r="A1347">
            <v>24410</v>
          </cell>
          <cell r="B1347">
            <v>1144.6790000000001</v>
          </cell>
          <cell r="C1347" t="str">
            <v>MT</v>
          </cell>
          <cell r="D1347" t="str">
            <v>Lake</v>
          </cell>
          <cell r="E1347">
            <v>1</v>
          </cell>
          <cell r="F1347">
            <v>2</v>
          </cell>
          <cell r="G1347">
            <v>3846</v>
          </cell>
          <cell r="H1347">
            <v>838.08999633789062</v>
          </cell>
          <cell r="I1347">
            <v>7853</v>
          </cell>
          <cell r="J1347" t="str">
            <v>Electric faf</v>
          </cell>
          <cell r="K1347" t="str">
            <v/>
          </cell>
          <cell r="L1347">
            <v>28402.5390625</v>
          </cell>
          <cell r="M1347">
            <v>42680.43359375</v>
          </cell>
          <cell r="N1347">
            <v>44338.239223386227</v>
          </cell>
        </row>
        <row r="1348">
          <cell r="A1348">
            <v>24417</v>
          </cell>
          <cell r="B1348">
            <v>1904.288</v>
          </cell>
          <cell r="C1348" t="str">
            <v>WA</v>
          </cell>
          <cell r="D1348" t="str">
            <v>Spokane</v>
          </cell>
          <cell r="E1348">
            <v>2</v>
          </cell>
          <cell r="F1348">
            <v>2</v>
          </cell>
          <cell r="G1348">
            <v>1060</v>
          </cell>
          <cell r="H1348">
            <v>379.09999465942383</v>
          </cell>
          <cell r="I1348">
            <v>2612</v>
          </cell>
          <cell r="J1348" t="str">
            <v>Wood htstove</v>
          </cell>
          <cell r="K1348" t="str">
            <v xml:space="preserve">Electric baseboard AND Electric pluginheater AND </v>
          </cell>
          <cell r="L1348">
            <v>4786.1103515625</v>
          </cell>
          <cell r="M1348">
            <v>14644.646484375</v>
          </cell>
          <cell r="N1348">
            <v>13916.439983462105</v>
          </cell>
        </row>
        <row r="1349">
          <cell r="A1349">
            <v>24418</v>
          </cell>
          <cell r="B1349">
            <v>1144.6790000000001</v>
          </cell>
          <cell r="C1349" t="str">
            <v>MT</v>
          </cell>
          <cell r="D1349" t="str">
            <v>Ravalli</v>
          </cell>
          <cell r="E1349">
            <v>1</v>
          </cell>
          <cell r="F1349">
            <v>2</v>
          </cell>
          <cell r="G1349">
            <v>3220</v>
          </cell>
          <cell r="H1349">
            <v>619.12360572814941</v>
          </cell>
          <cell r="I1349">
            <v>6081</v>
          </cell>
          <cell r="J1349" t="str">
            <v>Wood htstove</v>
          </cell>
          <cell r="K1349" t="str">
            <v xml:space="preserve">Electric baseboard AND Gas faf AND </v>
          </cell>
          <cell r="L1349">
            <v>1630.1187744140625</v>
          </cell>
          <cell r="M1349">
            <v>11095.30078125</v>
          </cell>
          <cell r="N1349">
            <v>11236.137364742381</v>
          </cell>
        </row>
        <row r="1350">
          <cell r="A1350">
            <v>24419</v>
          </cell>
          <cell r="B1350">
            <v>1612.692</v>
          </cell>
          <cell r="C1350" t="str">
            <v>OR</v>
          </cell>
          <cell r="D1350" t="str">
            <v>Clackamas</v>
          </cell>
          <cell r="E1350">
            <v>2</v>
          </cell>
          <cell r="F1350">
            <v>1</v>
          </cell>
          <cell r="G1350">
            <v>1500</v>
          </cell>
          <cell r="H1350">
            <v>563.96609497070312</v>
          </cell>
          <cell r="I1350">
            <v>4932</v>
          </cell>
          <cell r="J1350" t="str">
            <v>Electric heatpump</v>
          </cell>
          <cell r="K1350" t="str">
            <v/>
          </cell>
          <cell r="L1350">
            <v>0</v>
          </cell>
          <cell r="M1350">
            <v>0</v>
          </cell>
          <cell r="N1350">
            <v>0</v>
          </cell>
        </row>
        <row r="1351">
          <cell r="A1351">
            <v>24436</v>
          </cell>
          <cell r="B1351">
            <v>2079.9929999999999</v>
          </cell>
          <cell r="C1351" t="str">
            <v>WA</v>
          </cell>
          <cell r="D1351" t="str">
            <v>Clallam</v>
          </cell>
          <cell r="E1351">
            <v>1</v>
          </cell>
          <cell r="F1351">
            <v>1</v>
          </cell>
          <cell r="G1351">
            <v>1700</v>
          </cell>
          <cell r="H1351">
            <v>456.5038948059082</v>
          </cell>
          <cell r="I1351">
            <v>5877</v>
          </cell>
          <cell r="J1351" t="str">
            <v>Electric heatpump</v>
          </cell>
          <cell r="K1351" t="str">
            <v/>
          </cell>
          <cell r="L1351">
            <v>18152.283203125</v>
          </cell>
          <cell r="M1351">
            <v>32340.189453125</v>
          </cell>
          <cell r="N1351">
            <v>33313.182137412528</v>
          </cell>
        </row>
        <row r="1352">
          <cell r="A1352">
            <v>24445</v>
          </cell>
          <cell r="B1352">
            <v>1904.288</v>
          </cell>
          <cell r="C1352" t="str">
            <v>WA</v>
          </cell>
          <cell r="D1352" t="str">
            <v>Benton</v>
          </cell>
          <cell r="E1352">
            <v>3</v>
          </cell>
          <cell r="F1352">
            <v>1</v>
          </cell>
          <cell r="G1352">
            <v>2160</v>
          </cell>
          <cell r="H1352">
            <v>578.78002548217773</v>
          </cell>
          <cell r="I1352">
            <v>4612</v>
          </cell>
          <cell r="J1352" t="str">
            <v>Electric faf</v>
          </cell>
          <cell r="K1352" t="str">
            <v/>
          </cell>
          <cell r="L1352">
            <v>10305.294921875</v>
          </cell>
          <cell r="M1352">
            <v>24816.93359375</v>
          </cell>
          <cell r="N1352">
            <v>28500.857894033721</v>
          </cell>
        </row>
        <row r="1353">
          <cell r="A1353">
            <v>24451</v>
          </cell>
          <cell r="B1353">
            <v>2079.9929999999999</v>
          </cell>
          <cell r="C1353" t="str">
            <v>WA</v>
          </cell>
          <cell r="D1353" t="str">
            <v>Clark</v>
          </cell>
          <cell r="E1353">
            <v>1</v>
          </cell>
          <cell r="F1353">
            <v>1</v>
          </cell>
          <cell r="G1353">
            <v>1220</v>
          </cell>
          <cell r="H1353">
            <v>521.6407470703125</v>
          </cell>
          <cell r="I1353">
            <v>3978</v>
          </cell>
          <cell r="J1353" t="str">
            <v>Electric heatpump</v>
          </cell>
          <cell r="K1353" t="str">
            <v/>
          </cell>
          <cell r="L1353">
            <v>4812.861328125</v>
          </cell>
          <cell r="M1353">
            <v>13191.451171875</v>
          </cell>
          <cell r="N1353">
            <v>13527.889071218908</v>
          </cell>
        </row>
        <row r="1354">
          <cell r="A1354">
            <v>24456</v>
          </cell>
          <cell r="B1354">
            <v>2130.886</v>
          </cell>
          <cell r="C1354" t="str">
            <v>MT</v>
          </cell>
          <cell r="D1354" t="str">
            <v>Cascade</v>
          </cell>
          <cell r="E1354">
            <v>1</v>
          </cell>
          <cell r="F1354">
            <v>3</v>
          </cell>
          <cell r="G1354">
            <v>1424</v>
          </cell>
          <cell r="H1354">
            <v>404.78532791137695</v>
          </cell>
          <cell r="I1354">
            <v>4860</v>
          </cell>
          <cell r="J1354" t="str">
            <v>Gas faf</v>
          </cell>
          <cell r="K1354" t="str">
            <v/>
          </cell>
          <cell r="L1354">
            <v>122.33464813232422</v>
          </cell>
          <cell r="M1354">
            <v>3974.990478515625</v>
          </cell>
          <cell r="N1354">
            <v>4110.5673141773896</v>
          </cell>
        </row>
        <row r="1355">
          <cell r="A1355">
            <v>24462</v>
          </cell>
          <cell r="B1355">
            <v>3785.7640000000001</v>
          </cell>
          <cell r="C1355" t="str">
            <v>ID</v>
          </cell>
          <cell r="D1355" t="str">
            <v>Canyon</v>
          </cell>
          <cell r="E1355">
            <v>3</v>
          </cell>
          <cell r="F1355">
            <v>1</v>
          </cell>
          <cell r="G1355">
            <v>1492</v>
          </cell>
          <cell r="H1355">
            <v>508.52540588378906</v>
          </cell>
          <cell r="I1355">
            <v>3972</v>
          </cell>
          <cell r="J1355" t="str">
            <v>Wood htstove</v>
          </cell>
          <cell r="K1355" t="str">
            <v>Electric baseboard</v>
          </cell>
          <cell r="L1355">
            <v>7942.84130859375</v>
          </cell>
          <cell r="M1355">
            <v>18309.947265625</v>
          </cell>
          <cell r="N1355">
            <v>19126.670645299353</v>
          </cell>
        </row>
        <row r="1356">
          <cell r="A1356">
            <v>24467</v>
          </cell>
          <cell r="B1356">
            <v>1612.692</v>
          </cell>
          <cell r="C1356" t="str">
            <v>OR</v>
          </cell>
          <cell r="D1356" t="str">
            <v>Benton</v>
          </cell>
          <cell r="E1356">
            <v>1</v>
          </cell>
          <cell r="F1356">
            <v>1</v>
          </cell>
          <cell r="G1356">
            <v>2700</v>
          </cell>
          <cell r="H1356">
            <v>783.29795837402344</v>
          </cell>
          <cell r="I1356">
            <v>6525</v>
          </cell>
          <cell r="J1356" t="str">
            <v>Gas faf</v>
          </cell>
          <cell r="K1356" t="str">
            <v xml:space="preserve">Electric baseboard AND Wood htstove AND Electric pluginheater AND </v>
          </cell>
          <cell r="L1356">
            <v>7954.08740234375</v>
          </cell>
          <cell r="M1356">
            <v>13606.154296875</v>
          </cell>
          <cell r="N1356">
            <v>14106.346078842809</v>
          </cell>
        </row>
        <row r="1357">
          <cell r="A1357">
            <v>24479</v>
          </cell>
          <cell r="B1357">
            <v>8264.9449999999997</v>
          </cell>
          <cell r="C1357" t="str">
            <v>OR</v>
          </cell>
          <cell r="D1357" t="str">
            <v>Coos</v>
          </cell>
          <cell r="E1357">
            <v>1</v>
          </cell>
          <cell r="F1357">
            <v>1</v>
          </cell>
          <cell r="G1357">
            <v>1255</v>
          </cell>
          <cell r="H1357">
            <v>544.83055114746094</v>
          </cell>
          <cell r="I1357">
            <v>3906</v>
          </cell>
          <cell r="J1357" t="str">
            <v>Electric faf</v>
          </cell>
          <cell r="K1357" t="str">
            <v xml:space="preserve">Pellets htstove AND Electric pluginheater AND </v>
          </cell>
          <cell r="L1357">
            <v>4835.71044921875</v>
          </cell>
          <cell r="M1357">
            <v>8768.8173828125</v>
          </cell>
          <cell r="N1357">
            <v>8753.2016935314768</v>
          </cell>
        </row>
        <row r="1358">
          <cell r="A1358">
            <v>24488</v>
          </cell>
          <cell r="B1358">
            <v>2079.9929999999999</v>
          </cell>
          <cell r="C1358" t="str">
            <v>WA</v>
          </cell>
          <cell r="D1358" t="str">
            <v>Grays Harbor</v>
          </cell>
          <cell r="E1358">
            <v>1</v>
          </cell>
          <cell r="F1358">
            <v>1</v>
          </cell>
          <cell r="G1358">
            <v>4160</v>
          </cell>
          <cell r="H1358">
            <v>546.77849578857422</v>
          </cell>
          <cell r="I1358">
            <v>7613</v>
          </cell>
          <cell r="J1358" t="str">
            <v>Electric heatpump</v>
          </cell>
          <cell r="K1358" t="str">
            <v/>
          </cell>
          <cell r="L1358">
            <v>12785.87109375</v>
          </cell>
          <cell r="M1358">
            <v>24758.328125</v>
          </cell>
          <cell r="N1358">
            <v>18211.197687329444</v>
          </cell>
        </row>
        <row r="1359">
          <cell r="A1359">
            <v>24495</v>
          </cell>
          <cell r="B1359">
            <v>4360.1880000000001</v>
          </cell>
          <cell r="C1359" t="str">
            <v>WA</v>
          </cell>
          <cell r="D1359" t="str">
            <v>Pierce</v>
          </cell>
          <cell r="E1359">
            <v>1</v>
          </cell>
          <cell r="F1359">
            <v>1</v>
          </cell>
          <cell r="G1359">
            <v>2395</v>
          </cell>
          <cell r="H1359">
            <v>762.47718811035156</v>
          </cell>
          <cell r="I1359">
            <v>6899</v>
          </cell>
          <cell r="J1359" t="str">
            <v>Electric dhp</v>
          </cell>
          <cell r="K1359" t="str">
            <v>Propane htstove</v>
          </cell>
          <cell r="L1359">
            <v>0</v>
          </cell>
          <cell r="M1359">
            <v>0</v>
          </cell>
          <cell r="N1359">
            <v>0</v>
          </cell>
        </row>
        <row r="1360">
          <cell r="A1360">
            <v>24499</v>
          </cell>
          <cell r="B1360">
            <v>1192.4649999999999</v>
          </cell>
          <cell r="C1360" t="str">
            <v>ID</v>
          </cell>
          <cell r="D1360" t="str">
            <v>Boundary</v>
          </cell>
          <cell r="E1360">
            <v>1</v>
          </cell>
          <cell r="F1360">
            <v>2</v>
          </cell>
          <cell r="G1360">
            <v>711</v>
          </cell>
          <cell r="H1360">
            <v>760.44997787475586</v>
          </cell>
          <cell r="I1360">
            <v>1896</v>
          </cell>
          <cell r="J1360" t="str">
            <v>Wood htstove</v>
          </cell>
          <cell r="K1360" t="str">
            <v>Electric pluginheater</v>
          </cell>
          <cell r="L1360">
            <v>6667.3193359375</v>
          </cell>
          <cell r="M1360">
            <v>14888.0185546875</v>
          </cell>
          <cell r="N1360">
            <v>18811.31304627136</v>
          </cell>
        </row>
        <row r="1361">
          <cell r="A1361">
            <v>24500</v>
          </cell>
          <cell r="B1361">
            <v>1192.4649999999999</v>
          </cell>
          <cell r="C1361" t="str">
            <v>ID</v>
          </cell>
          <cell r="D1361" t="str">
            <v>Benewah</v>
          </cell>
          <cell r="E1361">
            <v>2</v>
          </cell>
          <cell r="F1361">
            <v>2</v>
          </cell>
          <cell r="G1361">
            <v>1886</v>
          </cell>
          <cell r="H1361">
            <v>1142.8251190185547</v>
          </cell>
          <cell r="I1361">
            <v>4642</v>
          </cell>
          <cell r="J1361" t="str">
            <v>Oil faf</v>
          </cell>
          <cell r="K1361" t="str">
            <v xml:space="preserve">Electric baseboard AND Wood htstove AND Electric pluginheater AND </v>
          </cell>
          <cell r="L1361">
            <v>0</v>
          </cell>
          <cell r="M1361">
            <v>29378.896484375</v>
          </cell>
          <cell r="N1361">
            <v>5022.6208779099852</v>
          </cell>
        </row>
        <row r="1362">
          <cell r="A1362">
            <v>24510</v>
          </cell>
          <cell r="B1362">
            <v>1904.288</v>
          </cell>
          <cell r="C1362" t="str">
            <v>WA</v>
          </cell>
          <cell r="D1362" t="str">
            <v>Grant</v>
          </cell>
          <cell r="E1362">
            <v>2</v>
          </cell>
          <cell r="F1362">
            <v>2</v>
          </cell>
          <cell r="G1362">
            <v>2576</v>
          </cell>
          <cell r="H1362">
            <v>549.74000358581543</v>
          </cell>
          <cell r="I1362">
            <v>6194</v>
          </cell>
          <cell r="J1362" t="str">
            <v>Wood htstove</v>
          </cell>
          <cell r="K1362" t="str">
            <v>Electric heatpump</v>
          </cell>
          <cell r="L1362">
            <v>7610.3525390625</v>
          </cell>
          <cell r="M1362">
            <v>29858.826171875</v>
          </cell>
          <cell r="N1362">
            <v>32657.847663443361</v>
          </cell>
        </row>
        <row r="1363">
          <cell r="A1363">
            <v>24521</v>
          </cell>
          <cell r="B1363">
            <v>2130.886</v>
          </cell>
          <cell r="C1363" t="str">
            <v>MT</v>
          </cell>
          <cell r="D1363" t="str">
            <v>Missoula</v>
          </cell>
          <cell r="E1363">
            <v>1</v>
          </cell>
          <cell r="F1363">
            <v>3</v>
          </cell>
          <cell r="G1363">
            <v>925</v>
          </cell>
          <cell r="H1363">
            <v>383.80999755859375</v>
          </cell>
          <cell r="I1363">
            <v>2023</v>
          </cell>
          <cell r="J1363" t="str">
            <v>Gas boiler</v>
          </cell>
          <cell r="K1363" t="str">
            <v/>
          </cell>
          <cell r="L1363">
            <v>1131.2862548828125</v>
          </cell>
          <cell r="M1363">
            <v>6775.0966796875</v>
          </cell>
          <cell r="N1363">
            <v>7305.0481298751465</v>
          </cell>
        </row>
        <row r="1364">
          <cell r="A1364">
            <v>24522</v>
          </cell>
          <cell r="B1364">
            <v>2079.9929999999999</v>
          </cell>
          <cell r="C1364" t="str">
            <v>WA</v>
          </cell>
          <cell r="D1364" t="str">
            <v>Grays Harbor</v>
          </cell>
          <cell r="E1364">
            <v>1</v>
          </cell>
          <cell r="F1364">
            <v>1</v>
          </cell>
          <cell r="G1364">
            <v>2744</v>
          </cell>
          <cell r="H1364">
            <v>1594.2317504882812</v>
          </cell>
          <cell r="I1364">
            <v>7165</v>
          </cell>
          <cell r="J1364" t="str">
            <v>Gas faf</v>
          </cell>
          <cell r="K1364" t="str">
            <v>Electric baseboard</v>
          </cell>
          <cell r="L1364">
            <v>2526.72412109375</v>
          </cell>
          <cell r="M1364">
            <v>9956.1669921875</v>
          </cell>
          <cell r="N1364">
            <v>10218.255523697588</v>
          </cell>
        </row>
        <row r="1365">
          <cell r="A1365">
            <v>24524</v>
          </cell>
          <cell r="B1365">
            <v>1925.059</v>
          </cell>
          <cell r="C1365" t="str">
            <v>OR</v>
          </cell>
          <cell r="D1365" t="str">
            <v>Grant</v>
          </cell>
          <cell r="E1365">
            <v>2</v>
          </cell>
          <cell r="F1365">
            <v>2</v>
          </cell>
          <cell r="G1365">
            <v>1075</v>
          </cell>
          <cell r="H1365">
            <v>259.61200332641602</v>
          </cell>
          <cell r="I1365">
            <v>2991</v>
          </cell>
          <cell r="J1365" t="str">
            <v>Wood htstove</v>
          </cell>
          <cell r="K1365" t="str">
            <v/>
          </cell>
          <cell r="L1365">
            <v>0</v>
          </cell>
          <cell r="M1365">
            <v>0</v>
          </cell>
          <cell r="N1365">
            <v>0</v>
          </cell>
        </row>
        <row r="1366">
          <cell r="A1366">
            <v>24533</v>
          </cell>
          <cell r="B1366">
            <v>1612.692</v>
          </cell>
          <cell r="C1366" t="str">
            <v>OR</v>
          </cell>
          <cell r="D1366" t="str">
            <v>Benton</v>
          </cell>
          <cell r="E1366">
            <v>1</v>
          </cell>
          <cell r="F1366">
            <v>1</v>
          </cell>
          <cell r="G1366">
            <v>1980</v>
          </cell>
          <cell r="H1366">
            <v>762.31937408447266</v>
          </cell>
          <cell r="I1366">
            <v>6541</v>
          </cell>
          <cell r="J1366" t="str">
            <v xml:space="preserve">Oil faf AND Wood htstove AND </v>
          </cell>
          <cell r="K1366" t="str">
            <v>Electric pluginheater</v>
          </cell>
          <cell r="L1366">
            <v>4026.748291015625</v>
          </cell>
          <cell r="M1366">
            <v>13228.412109375</v>
          </cell>
          <cell r="N1366">
            <v>13699.593930355226</v>
          </cell>
        </row>
        <row r="1367">
          <cell r="A1367">
            <v>24536</v>
          </cell>
          <cell r="B1367">
            <v>1192.4649999999999</v>
          </cell>
          <cell r="C1367" t="str">
            <v>ID</v>
          </cell>
          <cell r="D1367" t="str">
            <v>Bonneville</v>
          </cell>
          <cell r="E1367">
            <v>2</v>
          </cell>
          <cell r="F1367">
            <v>3</v>
          </cell>
          <cell r="G1367">
            <v>1600</v>
          </cell>
          <cell r="H1367">
            <v>930.83997344970703</v>
          </cell>
          <cell r="I1367">
            <v>3870</v>
          </cell>
          <cell r="J1367" t="str">
            <v>Oil faf</v>
          </cell>
          <cell r="K1367" t="str">
            <v/>
          </cell>
          <cell r="L1367">
            <v>484.93682861328125</v>
          </cell>
          <cell r="M1367">
            <v>3791.94287109375</v>
          </cell>
          <cell r="N1367">
            <v>3830.6291284384488</v>
          </cell>
        </row>
        <row r="1368">
          <cell r="A1368">
            <v>24540</v>
          </cell>
          <cell r="B1368">
            <v>1612.692</v>
          </cell>
          <cell r="C1368" t="str">
            <v>OR</v>
          </cell>
          <cell r="D1368" t="str">
            <v>Douglas</v>
          </cell>
          <cell r="E1368">
            <v>2</v>
          </cell>
          <cell r="F1368">
            <v>1</v>
          </cell>
          <cell r="G1368">
            <v>1286</v>
          </cell>
          <cell r="H1368">
            <v>324.12001037597656</v>
          </cell>
          <cell r="I1368">
            <v>3046</v>
          </cell>
          <cell r="J1368" t="str">
            <v>Electric baseboard</v>
          </cell>
          <cell r="K1368" t="str">
            <v/>
          </cell>
          <cell r="L1368">
            <v>1849.624267578125</v>
          </cell>
          <cell r="M1368">
            <v>10036.576171875</v>
          </cell>
          <cell r="N1368">
            <v>10576.801203655848</v>
          </cell>
        </row>
        <row r="1369">
          <cell r="A1369">
            <v>24547</v>
          </cell>
          <cell r="B1369">
            <v>1144.6790000000001</v>
          </cell>
          <cell r="C1369" t="str">
            <v>MT</v>
          </cell>
          <cell r="D1369" t="str">
            <v>Jefferson</v>
          </cell>
          <cell r="E1369">
            <v>1</v>
          </cell>
          <cell r="F1369">
            <v>3</v>
          </cell>
          <cell r="G1369">
            <v>2610</v>
          </cell>
          <cell r="H1369">
            <v>374.95000457763672</v>
          </cell>
          <cell r="I1369">
            <v>4714</v>
          </cell>
          <cell r="J1369" t="str">
            <v>Wood htstove</v>
          </cell>
          <cell r="K1369" t="str">
            <v/>
          </cell>
          <cell r="L1369">
            <v>5875.9677734375</v>
          </cell>
          <cell r="M1369">
            <v>17860.103515625</v>
          </cell>
          <cell r="N1369">
            <v>18454.183176520273</v>
          </cell>
        </row>
        <row r="1370">
          <cell r="A1370">
            <v>24550</v>
          </cell>
          <cell r="B1370">
            <v>8264.9449999999997</v>
          </cell>
          <cell r="C1370" t="str">
            <v>OR</v>
          </cell>
          <cell r="D1370" t="str">
            <v>Benton</v>
          </cell>
          <cell r="E1370">
            <v>1</v>
          </cell>
          <cell r="F1370">
            <v>1</v>
          </cell>
          <cell r="G1370">
            <v>1285</v>
          </cell>
          <cell r="H1370">
            <v>332.78728485107422</v>
          </cell>
          <cell r="I1370">
            <v>4615</v>
          </cell>
          <cell r="J1370" t="str">
            <v>Gas faf</v>
          </cell>
          <cell r="K1370" t="str">
            <v/>
          </cell>
          <cell r="L1370">
            <v>305.2548828125</v>
          </cell>
          <cell r="M1370">
            <v>3999.371337890625</v>
          </cell>
          <cell r="N1370">
            <v>4232.3143636026934</v>
          </cell>
        </row>
        <row r="1371">
          <cell r="A1371">
            <v>24551</v>
          </cell>
          <cell r="B1371">
            <v>2130.886</v>
          </cell>
          <cell r="C1371" t="str">
            <v>MT</v>
          </cell>
          <cell r="D1371" t="str">
            <v>Cascade</v>
          </cell>
          <cell r="E1371">
            <v>1</v>
          </cell>
          <cell r="F1371">
            <v>3</v>
          </cell>
          <cell r="G1371">
            <v>3960</v>
          </cell>
          <cell r="H1371">
            <v>855.65001678466797</v>
          </cell>
          <cell r="I1371">
            <v>8188</v>
          </cell>
          <cell r="J1371" t="str">
            <v>Wood htstove</v>
          </cell>
          <cell r="K1371" t="str">
            <v>Gas faf</v>
          </cell>
          <cell r="L1371">
            <v>2209.928466796875</v>
          </cell>
          <cell r="M1371">
            <v>10343.662109375</v>
          </cell>
          <cell r="N1371">
            <v>10679.307399466219</v>
          </cell>
        </row>
        <row r="1372">
          <cell r="A1372">
            <v>24553</v>
          </cell>
          <cell r="B1372">
            <v>1925.059</v>
          </cell>
          <cell r="C1372" t="str">
            <v>OR</v>
          </cell>
          <cell r="D1372" t="str">
            <v>Grant</v>
          </cell>
          <cell r="E1372">
            <v>2</v>
          </cell>
          <cell r="F1372">
            <v>2</v>
          </cell>
          <cell r="G1372">
            <v>1926</v>
          </cell>
          <cell r="H1372">
            <v>610.11631011962891</v>
          </cell>
          <cell r="I1372">
            <v>4491</v>
          </cell>
          <cell r="J1372" t="str">
            <v>Wood htstove</v>
          </cell>
          <cell r="K1372" t="str">
            <v>Electric pluginheater</v>
          </cell>
          <cell r="L1372">
            <v>2921.27197265625</v>
          </cell>
          <cell r="M1372">
            <v>14760.6865234375</v>
          </cell>
          <cell r="N1372">
            <v>15181.975909244764</v>
          </cell>
        </row>
        <row r="1373">
          <cell r="A1373">
            <v>24559</v>
          </cell>
          <cell r="B1373">
            <v>2130.886</v>
          </cell>
          <cell r="C1373" t="str">
            <v>MT</v>
          </cell>
          <cell r="D1373" t="str">
            <v>Cascade</v>
          </cell>
          <cell r="E1373">
            <v>1</v>
          </cell>
          <cell r="F1373">
            <v>3</v>
          </cell>
          <cell r="G1373">
            <v>2640</v>
          </cell>
          <cell r="H1373">
            <v>405.68000793457031</v>
          </cell>
          <cell r="I1373">
            <v>5290</v>
          </cell>
          <cell r="J1373" t="str">
            <v>Gas boiler</v>
          </cell>
          <cell r="K1373" t="str">
            <v/>
          </cell>
          <cell r="L1373">
            <v>484.2503662109375</v>
          </cell>
          <cell r="M1373">
            <v>8880.0029296875</v>
          </cell>
          <cell r="N1373">
            <v>9516.6647468606752</v>
          </cell>
        </row>
        <row r="1374">
          <cell r="A1374">
            <v>24563</v>
          </cell>
          <cell r="B1374">
            <v>3785.7640000000001</v>
          </cell>
          <cell r="C1374" t="str">
            <v>ID</v>
          </cell>
          <cell r="D1374" t="str">
            <v>Ada</v>
          </cell>
          <cell r="E1374">
            <v>3</v>
          </cell>
          <cell r="F1374">
            <v>1</v>
          </cell>
          <cell r="G1374">
            <v>1412</v>
          </cell>
          <cell r="H1374">
            <v>0</v>
          </cell>
          <cell r="I1374">
            <v>4290</v>
          </cell>
          <cell r="J1374" t="str">
            <v>Gas faf</v>
          </cell>
          <cell r="K1374" t="str">
            <v/>
          </cell>
          <cell r="L1374">
            <v>0</v>
          </cell>
          <cell r="M1374">
            <v>12533.1201171875</v>
          </cell>
          <cell r="N1374">
            <v>12578.23402525064</v>
          </cell>
        </row>
        <row r="1375">
          <cell r="A1375">
            <v>24572</v>
          </cell>
          <cell r="B1375">
            <v>4360.1880000000001</v>
          </cell>
          <cell r="C1375" t="str">
            <v>WA</v>
          </cell>
          <cell r="D1375" t="str">
            <v>Pierce</v>
          </cell>
          <cell r="E1375">
            <v>1</v>
          </cell>
          <cell r="F1375">
            <v>1</v>
          </cell>
          <cell r="G1375">
            <v>864</v>
          </cell>
          <cell r="H1375">
            <v>583.53022766113281</v>
          </cell>
          <cell r="I1375">
            <v>2896</v>
          </cell>
          <cell r="J1375" t="str">
            <v>Gas faf</v>
          </cell>
          <cell r="K1375" t="str">
            <v/>
          </cell>
          <cell r="L1375">
            <v>0</v>
          </cell>
          <cell r="M1375">
            <v>0</v>
          </cell>
          <cell r="N1375">
            <v>0</v>
          </cell>
        </row>
        <row r="1376">
          <cell r="A1376">
            <v>24594</v>
          </cell>
          <cell r="B1376">
            <v>1612.692</v>
          </cell>
          <cell r="C1376" t="str">
            <v>OR</v>
          </cell>
          <cell r="D1376" t="str">
            <v>Washington</v>
          </cell>
          <cell r="E1376">
            <v>1</v>
          </cell>
          <cell r="F1376">
            <v>1</v>
          </cell>
          <cell r="G1376">
            <v>2100</v>
          </cell>
          <cell r="H1376">
            <v>1140.319694519043</v>
          </cell>
          <cell r="I1376">
            <v>5269</v>
          </cell>
          <cell r="J1376" t="str">
            <v>Electric dhp</v>
          </cell>
          <cell r="K1376" t="str">
            <v>Wood htstove</v>
          </cell>
          <cell r="L1376">
            <v>3682.626220703125</v>
          </cell>
          <cell r="M1376">
            <v>12573.7880859375</v>
          </cell>
          <cell r="N1376">
            <v>12658.852992584836</v>
          </cell>
        </row>
        <row r="1377">
          <cell r="A1377">
            <v>24607</v>
          </cell>
          <cell r="B1377">
            <v>1192.4649999999999</v>
          </cell>
          <cell r="C1377" t="str">
            <v>ID</v>
          </cell>
          <cell r="D1377" t="str">
            <v>Cassia</v>
          </cell>
          <cell r="E1377">
            <v>2</v>
          </cell>
          <cell r="F1377">
            <v>2</v>
          </cell>
          <cell r="G1377">
            <v>1189</v>
          </cell>
          <cell r="H1377">
            <v>0</v>
          </cell>
          <cell r="I1377">
            <v>4320</v>
          </cell>
          <cell r="J1377" t="str">
            <v>Gas faf</v>
          </cell>
          <cell r="K1377" t="str">
            <v/>
          </cell>
          <cell r="L1377">
            <v>692.2236328125</v>
          </cell>
          <cell r="M1377">
            <v>6767.04443359375</v>
          </cell>
          <cell r="N1377">
            <v>6900.692716000447</v>
          </cell>
        </row>
        <row r="1378">
          <cell r="A1378">
            <v>24614</v>
          </cell>
          <cell r="B1378">
            <v>2079.9929999999999</v>
          </cell>
          <cell r="C1378" t="str">
            <v>WA</v>
          </cell>
          <cell r="D1378" t="str">
            <v>Clark</v>
          </cell>
          <cell r="E1378">
            <v>1</v>
          </cell>
          <cell r="F1378">
            <v>1</v>
          </cell>
          <cell r="G1378">
            <v>1568</v>
          </cell>
          <cell r="H1378">
            <v>411.36546325683594</v>
          </cell>
          <cell r="I1378">
            <v>5382</v>
          </cell>
          <cell r="J1378" t="str">
            <v>Gas faf</v>
          </cell>
          <cell r="K1378" t="str">
            <v/>
          </cell>
          <cell r="L1378">
            <v>207.95918273925781</v>
          </cell>
          <cell r="M1378">
            <v>7719.1474609375</v>
          </cell>
          <cell r="N1378">
            <v>8016.1914934714187</v>
          </cell>
        </row>
        <row r="1379">
          <cell r="A1379">
            <v>24622</v>
          </cell>
          <cell r="B1379">
            <v>2130.886</v>
          </cell>
          <cell r="C1379" t="str">
            <v>MT</v>
          </cell>
          <cell r="D1379" t="str">
            <v>Lewis And Clark</v>
          </cell>
          <cell r="E1379">
            <v>2</v>
          </cell>
          <cell r="F1379">
            <v>3</v>
          </cell>
          <cell r="G1379">
            <v>1008</v>
          </cell>
          <cell r="H1379">
            <v>487.66000175476074</v>
          </cell>
          <cell r="I1379">
            <v>2750</v>
          </cell>
          <cell r="J1379" t="str">
            <v>Gas faf</v>
          </cell>
          <cell r="K1379" t="str">
            <v/>
          </cell>
          <cell r="L1379">
            <v>446.9598388671875</v>
          </cell>
          <cell r="M1379">
            <v>3022.685791015625</v>
          </cell>
          <cell r="N1379">
            <v>2817.6081852486204</v>
          </cell>
        </row>
        <row r="1380">
          <cell r="A1380">
            <v>24623</v>
          </cell>
          <cell r="B1380">
            <v>1612.692</v>
          </cell>
          <cell r="C1380" t="str">
            <v>OR</v>
          </cell>
          <cell r="D1380" t="str">
            <v>Polk</v>
          </cell>
          <cell r="E1380">
            <v>1</v>
          </cell>
          <cell r="F1380">
            <v>1</v>
          </cell>
          <cell r="G1380">
            <v>3018</v>
          </cell>
          <cell r="H1380">
            <v>869.46499633789062</v>
          </cell>
          <cell r="I1380">
            <v>6483</v>
          </cell>
          <cell r="J1380" t="str">
            <v>Electric heatpump</v>
          </cell>
          <cell r="K1380" t="str">
            <v/>
          </cell>
          <cell r="L1380">
            <v>7171.4248046875</v>
          </cell>
          <cell r="M1380">
            <v>23256.654296875</v>
          </cell>
          <cell r="N1380">
            <v>23759.852443112472</v>
          </cell>
        </row>
        <row r="1381">
          <cell r="A1381">
            <v>24647</v>
          </cell>
          <cell r="B1381">
            <v>1904.288</v>
          </cell>
          <cell r="C1381" t="str">
            <v>WA</v>
          </cell>
          <cell r="D1381" t="str">
            <v>Klickitat</v>
          </cell>
          <cell r="E1381">
            <v>1</v>
          </cell>
          <cell r="F1381">
            <v>1</v>
          </cell>
          <cell r="G1381">
            <v>1525</v>
          </cell>
          <cell r="H1381">
            <v>0</v>
          </cell>
          <cell r="I1381">
            <v>3507</v>
          </cell>
          <cell r="J1381" t="str">
            <v>Gas faf</v>
          </cell>
          <cell r="K1381" t="str">
            <v/>
          </cell>
          <cell r="L1381">
            <v>7067.560546875</v>
          </cell>
          <cell r="M1381">
            <v>15468.248046875</v>
          </cell>
          <cell r="N1381">
            <v>15538.89682250331</v>
          </cell>
        </row>
        <row r="1382">
          <cell r="A1382">
            <v>24655</v>
          </cell>
          <cell r="B1382">
            <v>1144.6790000000001</v>
          </cell>
          <cell r="C1382" t="str">
            <v>MT</v>
          </cell>
          <cell r="D1382" t="str">
            <v>Sanders</v>
          </cell>
          <cell r="E1382">
            <v>2</v>
          </cell>
          <cell r="F1382">
            <v>2</v>
          </cell>
          <cell r="G1382">
            <v>1539</v>
          </cell>
          <cell r="H1382">
            <v>493.42723083496094</v>
          </cell>
          <cell r="I1382">
            <v>5248</v>
          </cell>
          <cell r="J1382" t="str">
            <v>Wood htstove</v>
          </cell>
          <cell r="K1382" t="str">
            <v>Electric baseboard</v>
          </cell>
          <cell r="L1382">
            <v>6425.63037109375</v>
          </cell>
          <cell r="M1382">
            <v>16778.017578125</v>
          </cell>
          <cell r="N1382">
            <v>15974.752595496513</v>
          </cell>
        </row>
        <row r="1383">
          <cell r="A1383">
            <v>24662</v>
          </cell>
          <cell r="B1383">
            <v>2079.9929999999999</v>
          </cell>
          <cell r="C1383" t="str">
            <v>WA</v>
          </cell>
          <cell r="D1383" t="str">
            <v>Pacific</v>
          </cell>
          <cell r="E1383">
            <v>1</v>
          </cell>
          <cell r="F1383">
            <v>1</v>
          </cell>
          <cell r="G1383">
            <v>1820</v>
          </cell>
          <cell r="H1383">
            <v>783.86660003662109</v>
          </cell>
          <cell r="I1383">
            <v>5179</v>
          </cell>
          <cell r="J1383" t="str">
            <v>Electric faf</v>
          </cell>
          <cell r="K1383" t="str">
            <v/>
          </cell>
          <cell r="L1383">
            <v>2295.483642578125</v>
          </cell>
          <cell r="M1383">
            <v>9556.8037109375</v>
          </cell>
          <cell r="N1383">
            <v>9900.4552551976903</v>
          </cell>
        </row>
        <row r="1384">
          <cell r="A1384">
            <v>24671</v>
          </cell>
          <cell r="B1384">
            <v>1925.059</v>
          </cell>
          <cell r="C1384" t="str">
            <v>OR</v>
          </cell>
          <cell r="D1384" t="str">
            <v>Deschutes</v>
          </cell>
          <cell r="E1384">
            <v>1</v>
          </cell>
          <cell r="F1384">
            <v>2</v>
          </cell>
          <cell r="G1384">
            <v>1314</v>
          </cell>
          <cell r="H1384">
            <v>249.2012825012207</v>
          </cell>
          <cell r="I1384">
            <v>4206</v>
          </cell>
          <cell r="J1384" t="str">
            <v>Electric faf</v>
          </cell>
          <cell r="K1384" t="str">
            <v/>
          </cell>
          <cell r="L1384">
            <v>0</v>
          </cell>
          <cell r="M1384">
            <v>0</v>
          </cell>
          <cell r="N1384">
            <v>0</v>
          </cell>
        </row>
        <row r="1385">
          <cell r="A1385">
            <v>24672</v>
          </cell>
          <cell r="B1385">
            <v>3785.7640000000001</v>
          </cell>
          <cell r="C1385" t="str">
            <v>ID</v>
          </cell>
          <cell r="D1385" t="str">
            <v>Latah</v>
          </cell>
          <cell r="E1385">
            <v>1</v>
          </cell>
          <cell r="F1385">
            <v>2</v>
          </cell>
          <cell r="G1385">
            <v>3578</v>
          </cell>
          <cell r="H1385">
            <v>640.1051139831543</v>
          </cell>
          <cell r="I1385">
            <v>7422</v>
          </cell>
          <cell r="J1385" t="str">
            <v>Gas htstove</v>
          </cell>
          <cell r="K1385" t="str">
            <v/>
          </cell>
          <cell r="L1385">
            <v>0</v>
          </cell>
          <cell r="M1385">
            <v>6760.60498046875</v>
          </cell>
          <cell r="N1385">
            <v>6747.1603315384846</v>
          </cell>
        </row>
        <row r="1386">
          <cell r="A1386">
            <v>24684</v>
          </cell>
          <cell r="B1386">
            <v>1904.288</v>
          </cell>
          <cell r="C1386" t="str">
            <v>WA</v>
          </cell>
          <cell r="D1386" t="str">
            <v>Spokane</v>
          </cell>
          <cell r="E1386">
            <v>2</v>
          </cell>
          <cell r="F1386">
            <v>2</v>
          </cell>
          <cell r="G1386">
            <v>2034</v>
          </cell>
          <cell r="H1386">
            <v>651.51696014404297</v>
          </cell>
          <cell r="I1386">
            <v>7056</v>
          </cell>
          <cell r="J1386" t="str">
            <v>Electric baseboard</v>
          </cell>
          <cell r="K1386" t="str">
            <v xml:space="preserve">Wood fireplace AND Electric pluginheater AND </v>
          </cell>
          <cell r="L1386">
            <v>28265.09375</v>
          </cell>
          <cell r="M1386">
            <v>33068.328125</v>
          </cell>
          <cell r="N1386">
            <v>31741.968782098091</v>
          </cell>
        </row>
        <row r="1387">
          <cell r="A1387">
            <v>24686</v>
          </cell>
          <cell r="B1387">
            <v>1144.6790000000001</v>
          </cell>
          <cell r="C1387" t="str">
            <v>MT</v>
          </cell>
          <cell r="D1387" t="str">
            <v>Lake</v>
          </cell>
          <cell r="E1387">
            <v>1</v>
          </cell>
          <cell r="F1387">
            <v>2</v>
          </cell>
          <cell r="G1387">
            <v>1200</v>
          </cell>
          <cell r="H1387">
            <v>430.56211090087891</v>
          </cell>
          <cell r="I1387">
            <v>3868</v>
          </cell>
          <cell r="J1387" t="str">
            <v>Wood htstove</v>
          </cell>
          <cell r="K1387" t="str">
            <v/>
          </cell>
          <cell r="L1387">
            <v>1940.4423828125</v>
          </cell>
          <cell r="M1387">
            <v>7634.35986328125</v>
          </cell>
          <cell r="N1387">
            <v>7718.2428383075348</v>
          </cell>
        </row>
        <row r="1388">
          <cell r="A1388">
            <v>24689</v>
          </cell>
          <cell r="B1388">
            <v>1904.288</v>
          </cell>
          <cell r="C1388" t="str">
            <v>WA</v>
          </cell>
          <cell r="D1388" t="str">
            <v>Franklin</v>
          </cell>
          <cell r="E1388">
            <v>3</v>
          </cell>
          <cell r="F1388">
            <v>1</v>
          </cell>
          <cell r="G1388">
            <v>3092</v>
          </cell>
          <cell r="H1388">
            <v>402.24424362182617</v>
          </cell>
          <cell r="I1388">
            <v>5933</v>
          </cell>
          <cell r="J1388" t="str">
            <v>Gas faf</v>
          </cell>
          <cell r="K1388" t="str">
            <v/>
          </cell>
          <cell r="L1388">
            <v>0</v>
          </cell>
          <cell r="M1388">
            <v>7454.27587890625</v>
          </cell>
          <cell r="N1388">
            <v>7502.8683482451852</v>
          </cell>
        </row>
        <row r="1389">
          <cell r="A1389">
            <v>24696</v>
          </cell>
          <cell r="B1389">
            <v>2079.9929999999999</v>
          </cell>
          <cell r="C1389" t="str">
            <v>WA</v>
          </cell>
          <cell r="D1389" t="str">
            <v>Clark</v>
          </cell>
          <cell r="E1389">
            <v>1</v>
          </cell>
          <cell r="F1389">
            <v>1</v>
          </cell>
          <cell r="G1389">
            <v>1400</v>
          </cell>
          <cell r="H1389">
            <v>698.30697631835937</v>
          </cell>
          <cell r="I1389">
            <v>3955</v>
          </cell>
          <cell r="J1389" t="str">
            <v>Oil faf</v>
          </cell>
          <cell r="K1389" t="str">
            <v/>
          </cell>
          <cell r="L1389">
            <v>409.69537353515625</v>
          </cell>
          <cell r="M1389">
            <v>4012.968994140625</v>
          </cell>
          <cell r="N1389">
            <v>4043.1590622776362</v>
          </cell>
        </row>
        <row r="1390">
          <cell r="A1390">
            <v>24699</v>
          </cell>
          <cell r="B1390">
            <v>1144.6790000000001</v>
          </cell>
          <cell r="C1390" t="str">
            <v>MT</v>
          </cell>
          <cell r="D1390" t="str">
            <v>Glacier</v>
          </cell>
          <cell r="E1390">
            <v>1</v>
          </cell>
          <cell r="F1390">
            <v>3</v>
          </cell>
          <cell r="G1390">
            <v>1320</v>
          </cell>
          <cell r="H1390">
            <v>606.81998062133789</v>
          </cell>
          <cell r="I1390">
            <v>3094</v>
          </cell>
          <cell r="J1390" t="str">
            <v>Gas faf</v>
          </cell>
          <cell r="K1390" t="str">
            <v>Electric pluginheater</v>
          </cell>
          <cell r="L1390">
            <v>956.57318115234375</v>
          </cell>
          <cell r="M1390">
            <v>3542.63671875</v>
          </cell>
          <cell r="N1390">
            <v>4286.0373086081136</v>
          </cell>
        </row>
        <row r="1391">
          <cell r="A1391">
            <v>24706</v>
          </cell>
          <cell r="B1391">
            <v>1612.692</v>
          </cell>
          <cell r="C1391" t="str">
            <v>OR</v>
          </cell>
          <cell r="D1391" t="str">
            <v>Lane</v>
          </cell>
          <cell r="E1391">
            <v>1</v>
          </cell>
          <cell r="F1391">
            <v>1</v>
          </cell>
          <cell r="G1391">
            <v>1086</v>
          </cell>
          <cell r="H1391">
            <v>227.58879470825195</v>
          </cell>
          <cell r="I1391">
            <v>2614</v>
          </cell>
          <cell r="J1391" t="str">
            <v>Electric baseboard</v>
          </cell>
          <cell r="K1391" t="str">
            <v/>
          </cell>
          <cell r="L1391">
            <v>4368.96728515625</v>
          </cell>
          <cell r="M1391">
            <v>12488.2412109375</v>
          </cell>
          <cell r="N1391">
            <v>12624.92697062741</v>
          </cell>
        </row>
        <row r="1392">
          <cell r="A1392">
            <v>24713</v>
          </cell>
          <cell r="B1392">
            <v>1925.059</v>
          </cell>
          <cell r="C1392" t="str">
            <v>OR</v>
          </cell>
          <cell r="D1392" t="str">
            <v>Harney</v>
          </cell>
          <cell r="E1392">
            <v>1</v>
          </cell>
          <cell r="F1392">
            <v>3</v>
          </cell>
          <cell r="G1392">
            <v>1780</v>
          </cell>
          <cell r="H1392">
            <v>1061.5679397583008</v>
          </cell>
          <cell r="I1392">
            <v>4166</v>
          </cell>
          <cell r="J1392" t="str">
            <v>Wood htstove</v>
          </cell>
          <cell r="K1392" t="str">
            <v/>
          </cell>
          <cell r="L1392">
            <v>300.33755493164063</v>
          </cell>
          <cell r="M1392">
            <v>14159.5869140625</v>
          </cell>
          <cell r="N1392">
            <v>14325.749491652854</v>
          </cell>
        </row>
        <row r="1393">
          <cell r="A1393">
            <v>24733</v>
          </cell>
          <cell r="B1393">
            <v>4360.1880000000001</v>
          </cell>
          <cell r="C1393" t="str">
            <v>WA</v>
          </cell>
          <cell r="D1393" t="str">
            <v>Pierce</v>
          </cell>
          <cell r="E1393">
            <v>1</v>
          </cell>
          <cell r="F1393">
            <v>1</v>
          </cell>
          <cell r="G1393">
            <v>1140</v>
          </cell>
          <cell r="H1393">
            <v>250.03974914550781</v>
          </cell>
          <cell r="I1393">
            <v>3705</v>
          </cell>
          <cell r="J1393" t="str">
            <v>Electric faf</v>
          </cell>
          <cell r="K1393" t="str">
            <v/>
          </cell>
          <cell r="L1393">
            <v>0</v>
          </cell>
          <cell r="M1393">
            <v>0</v>
          </cell>
          <cell r="N1393">
            <v>0</v>
          </cell>
        </row>
        <row r="1394">
          <cell r="A1394">
            <v>24740</v>
          </cell>
          <cell r="B1394">
            <v>2130.886</v>
          </cell>
          <cell r="C1394" t="str">
            <v>MT</v>
          </cell>
          <cell r="D1394" t="str">
            <v>Gallatin</v>
          </cell>
          <cell r="E1394">
            <v>1</v>
          </cell>
          <cell r="F1394">
            <v>3</v>
          </cell>
          <cell r="G1394">
            <v>2408</v>
          </cell>
          <cell r="H1394">
            <v>584.29825401306152</v>
          </cell>
          <cell r="I1394">
            <v>5794</v>
          </cell>
          <cell r="J1394" t="str">
            <v>Gas boiler</v>
          </cell>
          <cell r="K1394" t="str">
            <v>Gas htstove</v>
          </cell>
          <cell r="L1394">
            <v>317.61013793945312</v>
          </cell>
          <cell r="M1394">
            <v>5543.06396484375</v>
          </cell>
          <cell r="N1394">
            <v>5782.145951239595</v>
          </cell>
        </row>
        <row r="1395">
          <cell r="A1395">
            <v>24765</v>
          </cell>
          <cell r="B1395">
            <v>1144.6790000000001</v>
          </cell>
          <cell r="C1395" t="str">
            <v>MT</v>
          </cell>
          <cell r="D1395" t="str">
            <v>Glacier</v>
          </cell>
          <cell r="E1395">
            <v>1</v>
          </cell>
          <cell r="F1395">
            <v>3</v>
          </cell>
          <cell r="G1395">
            <v>1540</v>
          </cell>
          <cell r="H1395">
            <v>424.85418701171875</v>
          </cell>
          <cell r="I1395">
            <v>4771</v>
          </cell>
          <cell r="J1395" t="str">
            <v>Propane htstove</v>
          </cell>
          <cell r="K1395" t="str">
            <v>Wood htstove</v>
          </cell>
          <cell r="L1395">
            <v>1661.119873046875</v>
          </cell>
          <cell r="M1395">
            <v>10692.46875</v>
          </cell>
          <cell r="N1395">
            <v>10762.840502136261</v>
          </cell>
        </row>
        <row r="1396">
          <cell r="A1396">
            <v>24770</v>
          </cell>
          <cell r="B1396">
            <v>3785.7640000000001</v>
          </cell>
          <cell r="C1396" t="str">
            <v>ID</v>
          </cell>
          <cell r="D1396" t="str">
            <v>Twin Falls</v>
          </cell>
          <cell r="E1396">
            <v>2</v>
          </cell>
          <cell r="F1396">
            <v>2</v>
          </cell>
          <cell r="G1396">
            <v>1832</v>
          </cell>
          <cell r="H1396">
            <v>472.13972473144531</v>
          </cell>
          <cell r="I1396">
            <v>5913</v>
          </cell>
          <cell r="J1396" t="str">
            <v>Gas faf</v>
          </cell>
          <cell r="K1396" t="str">
            <v/>
          </cell>
          <cell r="L1396">
            <v>0</v>
          </cell>
          <cell r="M1396">
            <v>12646.3896484375</v>
          </cell>
          <cell r="N1396">
            <v>12672.042737982591</v>
          </cell>
        </row>
        <row r="1397">
          <cell r="A1397">
            <v>24781</v>
          </cell>
          <cell r="B1397">
            <v>2079.9929999999999</v>
          </cell>
          <cell r="C1397" t="str">
            <v>WA</v>
          </cell>
          <cell r="D1397" t="str">
            <v>Clallam</v>
          </cell>
          <cell r="E1397">
            <v>1</v>
          </cell>
          <cell r="F1397">
            <v>1</v>
          </cell>
          <cell r="G1397">
            <v>2876</v>
          </cell>
          <cell r="H1397">
            <v>684.10530090332031</v>
          </cell>
          <cell r="I1397">
            <v>6522</v>
          </cell>
          <cell r="J1397" t="str">
            <v>Electric heatpumpdualfuel</v>
          </cell>
          <cell r="K1397" t="str">
            <v>Wood htstove</v>
          </cell>
          <cell r="L1397">
            <v>4408.7470703125</v>
          </cell>
          <cell r="M1397">
            <v>14298.73828125</v>
          </cell>
          <cell r="N1397">
            <v>14506.916246209063</v>
          </cell>
        </row>
        <row r="1398">
          <cell r="A1398">
            <v>24785</v>
          </cell>
          <cell r="B1398">
            <v>1904.288</v>
          </cell>
          <cell r="C1398" t="str">
            <v>WA</v>
          </cell>
          <cell r="D1398" t="str">
            <v>Kittitas</v>
          </cell>
          <cell r="E1398">
            <v>2</v>
          </cell>
          <cell r="F1398">
            <v>2</v>
          </cell>
          <cell r="G1398">
            <v>880</v>
          </cell>
          <cell r="H1398">
            <v>96.279998779296875</v>
          </cell>
          <cell r="I1398">
            <v>1712</v>
          </cell>
          <cell r="J1398" t="str">
            <v>Electric baseboard</v>
          </cell>
          <cell r="K1398" t="str">
            <v/>
          </cell>
          <cell r="L1398">
            <v>2026.1878662109375</v>
          </cell>
          <cell r="M1398">
            <v>5874.44189453125</v>
          </cell>
          <cell r="N1398">
            <v>5871.9978425183344</v>
          </cell>
        </row>
        <row r="1399">
          <cell r="A1399">
            <v>24790</v>
          </cell>
          <cell r="B1399">
            <v>2079.9929999999999</v>
          </cell>
          <cell r="C1399" t="str">
            <v>WA</v>
          </cell>
          <cell r="D1399" t="str">
            <v>Clark</v>
          </cell>
          <cell r="E1399">
            <v>1</v>
          </cell>
          <cell r="F1399">
            <v>1</v>
          </cell>
          <cell r="G1399">
            <v>3550</v>
          </cell>
          <cell r="H1399">
            <v>790.78738403320312</v>
          </cell>
          <cell r="I1399">
            <v>7639</v>
          </cell>
          <cell r="J1399" t="str">
            <v>Gas faf</v>
          </cell>
          <cell r="K1399" t="str">
            <v xml:space="preserve">Wood htstove AND Gas htstove AND </v>
          </cell>
          <cell r="L1399">
            <v>0</v>
          </cell>
          <cell r="M1399">
            <v>17070.759765625</v>
          </cell>
          <cell r="N1399">
            <v>17149.56901019287</v>
          </cell>
        </row>
        <row r="1400">
          <cell r="A1400">
            <v>24795</v>
          </cell>
          <cell r="B1400">
            <v>2079.9929999999999</v>
          </cell>
          <cell r="C1400" t="str">
            <v>WA</v>
          </cell>
          <cell r="D1400" t="str">
            <v>Clark</v>
          </cell>
          <cell r="E1400">
            <v>1</v>
          </cell>
          <cell r="F1400">
            <v>1</v>
          </cell>
          <cell r="G1400">
            <v>2035</v>
          </cell>
          <cell r="H1400">
            <v>706.73786163330078</v>
          </cell>
          <cell r="I1400">
            <v>6159</v>
          </cell>
          <cell r="J1400" t="str">
            <v>Gas faf</v>
          </cell>
          <cell r="K1400" t="str">
            <v/>
          </cell>
          <cell r="L1400">
            <v>3171.300048828125</v>
          </cell>
          <cell r="M1400">
            <v>14309.109375</v>
          </cell>
          <cell r="N1400">
            <v>15112.947271392355</v>
          </cell>
        </row>
        <row r="1401">
          <cell r="A1401">
            <v>24807</v>
          </cell>
          <cell r="B1401">
            <v>2079.9929999999999</v>
          </cell>
          <cell r="C1401" t="str">
            <v>WA</v>
          </cell>
          <cell r="D1401" t="str">
            <v>Clark</v>
          </cell>
          <cell r="E1401">
            <v>1</v>
          </cell>
          <cell r="F1401">
            <v>1</v>
          </cell>
          <cell r="G1401">
            <v>2044</v>
          </cell>
          <cell r="H1401">
            <v>478.69570159912109</v>
          </cell>
          <cell r="I1401">
            <v>5927</v>
          </cell>
          <cell r="J1401" t="str">
            <v>Electric heatpump</v>
          </cell>
          <cell r="K1401" t="str">
            <v/>
          </cell>
          <cell r="L1401">
            <v>7635.47705078125</v>
          </cell>
          <cell r="M1401">
            <v>25939.6171875</v>
          </cell>
          <cell r="N1401">
            <v>26594.966100622565</v>
          </cell>
        </row>
        <row r="1402">
          <cell r="A1402">
            <v>24808</v>
          </cell>
          <cell r="B1402">
            <v>3785.7640000000001</v>
          </cell>
          <cell r="C1402" t="str">
            <v>ID</v>
          </cell>
          <cell r="D1402" t="str">
            <v>Nez Perce</v>
          </cell>
          <cell r="E1402">
            <v>3</v>
          </cell>
          <cell r="F1402">
            <v>1</v>
          </cell>
          <cell r="G1402">
            <v>1238</v>
          </cell>
          <cell r="H1402">
            <v>216.02425146102905</v>
          </cell>
          <cell r="I1402">
            <v>2614</v>
          </cell>
          <cell r="J1402" t="str">
            <v>Gas faf</v>
          </cell>
          <cell r="K1402" t="str">
            <v/>
          </cell>
          <cell r="L1402">
            <v>3211.146240234375</v>
          </cell>
          <cell r="M1402">
            <v>12086.103515625</v>
          </cell>
          <cell r="N1402">
            <v>12590.918482154051</v>
          </cell>
        </row>
        <row r="1403">
          <cell r="A1403">
            <v>24816</v>
          </cell>
          <cell r="B1403">
            <v>2079.9929999999999</v>
          </cell>
          <cell r="C1403" t="str">
            <v>WA</v>
          </cell>
          <cell r="D1403" t="str">
            <v>Grays Harbor</v>
          </cell>
          <cell r="E1403">
            <v>1</v>
          </cell>
          <cell r="F1403">
            <v>1</v>
          </cell>
          <cell r="G1403">
            <v>1750</v>
          </cell>
          <cell r="H1403">
            <v>461.39927673339844</v>
          </cell>
          <cell r="I1403">
            <v>5905</v>
          </cell>
          <cell r="J1403" t="str">
            <v>Electric heatpump</v>
          </cell>
          <cell r="K1403" t="str">
            <v/>
          </cell>
          <cell r="L1403">
            <v>6884.69775390625</v>
          </cell>
          <cell r="M1403">
            <v>18482.744140625</v>
          </cell>
          <cell r="N1403">
            <v>19127.571164220026</v>
          </cell>
        </row>
        <row r="1404">
          <cell r="A1404">
            <v>24822</v>
          </cell>
          <cell r="B1404">
            <v>1144.6790000000001</v>
          </cell>
          <cell r="C1404" t="str">
            <v>MT</v>
          </cell>
          <cell r="D1404" t="str">
            <v>Missoula</v>
          </cell>
          <cell r="E1404">
            <v>1</v>
          </cell>
          <cell r="F1404">
            <v>3</v>
          </cell>
          <cell r="G1404">
            <v>2910</v>
          </cell>
          <cell r="H1404">
            <v>470.8700065612793</v>
          </cell>
          <cell r="I1404">
            <v>5301</v>
          </cell>
          <cell r="J1404" t="str">
            <v>Gas faf</v>
          </cell>
          <cell r="K1404" t="str">
            <v>Wood htstove</v>
          </cell>
          <cell r="L1404">
            <v>737.312744140625</v>
          </cell>
          <cell r="M1404">
            <v>4816.9111328125</v>
          </cell>
          <cell r="N1404">
            <v>5553.5079192179674</v>
          </cell>
        </row>
        <row r="1405">
          <cell r="A1405">
            <v>24826</v>
          </cell>
          <cell r="B1405">
            <v>1612.692</v>
          </cell>
          <cell r="C1405" t="str">
            <v>OR</v>
          </cell>
          <cell r="D1405" t="str">
            <v>Douglas</v>
          </cell>
          <cell r="E1405">
            <v>2</v>
          </cell>
          <cell r="F1405">
            <v>1</v>
          </cell>
          <cell r="G1405">
            <v>1704</v>
          </cell>
          <cell r="H1405">
            <v>425.52573394775391</v>
          </cell>
          <cell r="I1405">
            <v>5373</v>
          </cell>
          <cell r="J1405" t="str">
            <v>Pellets htstove</v>
          </cell>
          <cell r="K1405" t="str">
            <v xml:space="preserve">Electric baseboard AND Electric baseboard AND </v>
          </cell>
          <cell r="L1405">
            <v>9143.65625</v>
          </cell>
          <cell r="M1405">
            <v>20807.421875</v>
          </cell>
          <cell r="N1405">
            <v>20875.779354526108</v>
          </cell>
        </row>
        <row r="1406">
          <cell r="A1406">
            <v>24827</v>
          </cell>
          <cell r="B1406">
            <v>1144.6790000000001</v>
          </cell>
          <cell r="C1406" t="str">
            <v>MT</v>
          </cell>
          <cell r="D1406" t="str">
            <v>Ravalli</v>
          </cell>
          <cell r="E1406">
            <v>1</v>
          </cell>
          <cell r="F1406">
            <v>2</v>
          </cell>
          <cell r="G1406">
            <v>11690</v>
          </cell>
          <cell r="H1406">
            <v>1541.5100402832031</v>
          </cell>
          <cell r="I1406">
            <v>25099</v>
          </cell>
          <cell r="J1406" t="str">
            <v>Gas faf</v>
          </cell>
          <cell r="K1406" t="str">
            <v/>
          </cell>
          <cell r="L1406">
            <v>7271.5048828125</v>
          </cell>
          <cell r="M1406">
            <v>32630.412109375</v>
          </cell>
          <cell r="N1406">
            <v>34046.001512258714</v>
          </cell>
        </row>
        <row r="1407">
          <cell r="A1407">
            <v>24833</v>
          </cell>
          <cell r="B1407">
            <v>12271.31</v>
          </cell>
          <cell r="C1407" t="str">
            <v>WA</v>
          </cell>
          <cell r="D1407" t="str">
            <v>Yakima</v>
          </cell>
          <cell r="E1407">
            <v>2</v>
          </cell>
          <cell r="F1407">
            <v>1</v>
          </cell>
          <cell r="G1407">
            <v>1770</v>
          </cell>
          <cell r="H1407">
            <v>837.05324554443359</v>
          </cell>
          <cell r="I1407">
            <v>3970</v>
          </cell>
          <cell r="J1407" t="str">
            <v>Oil faf</v>
          </cell>
          <cell r="K1407" t="str">
            <v>Wood htstove</v>
          </cell>
          <cell r="L1407">
            <v>4800.775390625</v>
          </cell>
          <cell r="M1407">
            <v>11454.716796875</v>
          </cell>
          <cell r="N1407">
            <v>13121.386078251529</v>
          </cell>
        </row>
        <row r="1408">
          <cell r="A1408">
            <v>24844</v>
          </cell>
          <cell r="B1408">
            <v>3785.7640000000001</v>
          </cell>
          <cell r="C1408" t="str">
            <v>ID</v>
          </cell>
          <cell r="D1408" t="str">
            <v>Twin Falls</v>
          </cell>
          <cell r="E1408">
            <v>2</v>
          </cell>
          <cell r="F1408">
            <v>2</v>
          </cell>
          <cell r="G1408">
            <v>741</v>
          </cell>
          <cell r="H1408">
            <v>186.55185699462891</v>
          </cell>
          <cell r="I1408">
            <v>1598</v>
          </cell>
          <cell r="J1408" t="str">
            <v>Electric baseboard</v>
          </cell>
          <cell r="K1408" t="str">
            <v/>
          </cell>
          <cell r="L1408">
            <v>5066.4951171875</v>
          </cell>
          <cell r="M1408">
            <v>9555.41015625</v>
          </cell>
          <cell r="N1408">
            <v>9228.991449874482</v>
          </cell>
        </row>
        <row r="1409">
          <cell r="A1409">
            <v>24850</v>
          </cell>
          <cell r="B1409">
            <v>1192.4649999999999</v>
          </cell>
          <cell r="C1409" t="str">
            <v>ID</v>
          </cell>
          <cell r="D1409" t="str">
            <v>Custer</v>
          </cell>
          <cell r="E1409">
            <v>1</v>
          </cell>
          <cell r="F1409">
            <v>3</v>
          </cell>
          <cell r="G1409">
            <v>1760</v>
          </cell>
          <cell r="H1409">
            <v>596.85306549072266</v>
          </cell>
          <cell r="I1409">
            <v>5320</v>
          </cell>
          <cell r="J1409" t="str">
            <v>Electric baseboard</v>
          </cell>
          <cell r="K1409" t="str">
            <v>Wood htstove</v>
          </cell>
          <cell r="L1409">
            <v>18599.865234375</v>
          </cell>
          <cell r="M1409">
            <v>25276.763671875</v>
          </cell>
          <cell r="N1409">
            <v>21344.479709578271</v>
          </cell>
        </row>
        <row r="1410">
          <cell r="A1410">
            <v>24863</v>
          </cell>
          <cell r="B1410">
            <v>3785.7640000000001</v>
          </cell>
          <cell r="C1410" t="str">
            <v>ID</v>
          </cell>
          <cell r="D1410" t="str">
            <v>Ada</v>
          </cell>
          <cell r="E1410">
            <v>3</v>
          </cell>
          <cell r="F1410">
            <v>1</v>
          </cell>
          <cell r="G1410">
            <v>2045</v>
          </cell>
          <cell r="H1410">
            <v>1359.2251815795898</v>
          </cell>
          <cell r="I1410">
            <v>5425</v>
          </cell>
          <cell r="J1410" t="str">
            <v>Gas faf</v>
          </cell>
          <cell r="K1410" t="str">
            <v>Wood htstove</v>
          </cell>
          <cell r="L1410">
            <v>521.22003173828125</v>
          </cell>
          <cell r="M1410">
            <v>14311.4580078125</v>
          </cell>
          <cell r="N1410">
            <v>15397.480089259496</v>
          </cell>
        </row>
        <row r="1411">
          <cell r="A1411">
            <v>24866</v>
          </cell>
          <cell r="B1411">
            <v>4360.1880000000001</v>
          </cell>
          <cell r="C1411" t="str">
            <v>WA</v>
          </cell>
          <cell r="D1411" t="str">
            <v>Pierce</v>
          </cell>
          <cell r="E1411">
            <v>1</v>
          </cell>
          <cell r="F1411">
            <v>1</v>
          </cell>
          <cell r="G1411">
            <v>2185</v>
          </cell>
          <cell r="H1411">
            <v>626.32722854614258</v>
          </cell>
          <cell r="I1411">
            <v>5469</v>
          </cell>
          <cell r="J1411" t="str">
            <v>Gas faf</v>
          </cell>
          <cell r="K1411" t="str">
            <v xml:space="preserve">Gas htstove AND Wood htstove AND </v>
          </cell>
          <cell r="L1411">
            <v>0</v>
          </cell>
          <cell r="M1411">
            <v>0</v>
          </cell>
          <cell r="N1411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H_Estimates"/>
      <sheetName val="MH_RawData"/>
      <sheetName val="... "/>
      <sheetName val="SF_Estimates"/>
      <sheetName val="SF_RawData"/>
      <sheetName val=" ..."/>
    </sheetNames>
    <sheetDataSet>
      <sheetData sheetId="0"/>
      <sheetData sheetId="1">
        <row r="18">
          <cell r="A18" t="str">
            <v>siteid</v>
          </cell>
          <cell r="B18" t="str">
            <v>svy_wt</v>
          </cell>
          <cell r="C18" t="str">
            <v>US_state</v>
          </cell>
          <cell r="D18" t="str">
            <v>county</v>
          </cell>
          <cell r="E18" t="str">
            <v>cool_clim_zone</v>
          </cell>
          <cell r="F18" t="str">
            <v>heat_clim_zone</v>
          </cell>
          <cell r="G18" t="str">
            <v>MH_BuildingType</v>
          </cell>
          <cell r="H18" t="str">
            <v>ResInt_YearBuilt</v>
          </cell>
          <cell r="I18" t="str">
            <v>MHAgeStandard</v>
          </cell>
          <cell r="J18" t="str">
            <v>SquareFeet_Conditioned</v>
          </cell>
          <cell r="K18" t="str">
            <v>ua_conductive_total</v>
          </cell>
          <cell r="L18" t="str">
            <v>Prim_Ht_Equip</v>
          </cell>
          <cell r="M18" t="str">
            <v>Sec_Ht_Equip</v>
          </cell>
          <cell r="N18" t="str">
            <v>Primary heat assigned (tmp)</v>
          </cell>
          <cell r="O18" t="str">
            <v>Primary heat assigned</v>
          </cell>
          <cell r="P18" t="str">
            <v>eheat_nrm_y</v>
          </cell>
          <cell r="Q18" t="str">
            <v>kwh_nrm_y</v>
          </cell>
          <cell r="R18" t="str">
            <v>kwh_y</v>
          </cell>
        </row>
        <row r="19">
          <cell r="A19">
            <v>10155</v>
          </cell>
          <cell r="B19">
            <v>421.61790000000002</v>
          </cell>
          <cell r="C19" t="str">
            <v>WA</v>
          </cell>
          <cell r="D19" t="str">
            <v>COWLITZ</v>
          </cell>
          <cell r="E19">
            <v>1</v>
          </cell>
          <cell r="F19">
            <v>1</v>
          </cell>
          <cell r="G19" t="str">
            <v>Single Wide</v>
          </cell>
          <cell r="H19">
            <v>1978</v>
          </cell>
          <cell r="I19" t="str">
            <v>1976-1994, HUD</v>
          </cell>
          <cell r="J19">
            <v>840</v>
          </cell>
          <cell r="K19">
            <v>318.16000000000003</v>
          </cell>
          <cell r="L19" t="str">
            <v>elec faf</v>
          </cell>
          <cell r="M19" t="str">
            <v/>
          </cell>
          <cell r="N19" t="str">
            <v>elec faf</v>
          </cell>
          <cell r="O19" t="str">
            <v>e faf</v>
          </cell>
          <cell r="P19">
            <v>7568.5280000000002</v>
          </cell>
          <cell r="Q19">
            <v>18207.55</v>
          </cell>
          <cell r="R19">
            <v>18813.439999999999</v>
          </cell>
        </row>
        <row r="20">
          <cell r="A20">
            <v>10199</v>
          </cell>
          <cell r="B20">
            <v>236.3005</v>
          </cell>
          <cell r="C20" t="str">
            <v>OR</v>
          </cell>
          <cell r="D20" t="str">
            <v>LANE</v>
          </cell>
          <cell r="E20">
            <v>1</v>
          </cell>
          <cell r="F20">
            <v>1</v>
          </cell>
          <cell r="G20" t="str">
            <v>Double Wide</v>
          </cell>
          <cell r="H20">
            <v>1971</v>
          </cell>
          <cell r="I20" t="str">
            <v>1990-1994, SGC or Natural Choice</v>
          </cell>
          <cell r="J20">
            <v>864</v>
          </cell>
          <cell r="K20">
            <v>242.43600000000001</v>
          </cell>
          <cell r="L20" t="str">
            <v>elec faf</v>
          </cell>
          <cell r="M20" t="str">
            <v/>
          </cell>
          <cell r="N20" t="str">
            <v>elec faf</v>
          </cell>
          <cell r="O20" t="str">
            <v>e faf</v>
          </cell>
          <cell r="P20">
            <v>7530.732</v>
          </cell>
          <cell r="Q20">
            <v>12055.3</v>
          </cell>
          <cell r="R20">
            <v>12411.76</v>
          </cell>
        </row>
        <row r="21">
          <cell r="A21">
            <v>10257</v>
          </cell>
          <cell r="B21">
            <v>236.3005</v>
          </cell>
          <cell r="C21" t="str">
            <v>OR</v>
          </cell>
          <cell r="D21" t="str">
            <v>LANE</v>
          </cell>
          <cell r="E21">
            <v>1</v>
          </cell>
          <cell r="F21">
            <v>1</v>
          </cell>
          <cell r="G21" t="str">
            <v>Single Wide</v>
          </cell>
          <cell r="H21">
            <v>1977</v>
          </cell>
          <cell r="I21" t="str">
            <v>1976-1994, HUD</v>
          </cell>
          <cell r="J21">
            <v>929</v>
          </cell>
          <cell r="K21">
            <v>412.34300000000002</v>
          </cell>
          <cell r="L21" t="str">
            <v>elec heatpump</v>
          </cell>
          <cell r="M21" t="str">
            <v/>
          </cell>
          <cell r="N21" t="str">
            <v>elec heatpump</v>
          </cell>
          <cell r="O21" t="str">
            <v>hp</v>
          </cell>
          <cell r="P21">
            <v>2634.4409999999998</v>
          </cell>
          <cell r="Q21">
            <v>6443.723</v>
          </cell>
          <cell r="R21">
            <v>6671.5550000000003</v>
          </cell>
        </row>
        <row r="22">
          <cell r="A22">
            <v>10339</v>
          </cell>
          <cell r="B22">
            <v>236.3005</v>
          </cell>
          <cell r="C22" t="str">
            <v>OR</v>
          </cell>
          <cell r="D22" t="str">
            <v>LANE</v>
          </cell>
          <cell r="E22">
            <v>1</v>
          </cell>
          <cell r="F22">
            <v>1</v>
          </cell>
          <cell r="G22" t="str">
            <v>Single Wide</v>
          </cell>
          <cell r="H22">
            <v>1979</v>
          </cell>
          <cell r="I22" t="str">
            <v>1975 and Older, Pre-HUD</v>
          </cell>
          <cell r="J22">
            <v>910</v>
          </cell>
          <cell r="K22">
            <v>396.23</v>
          </cell>
          <cell r="L22" t="str">
            <v>elec faf</v>
          </cell>
          <cell r="M22" t="str">
            <v/>
          </cell>
          <cell r="N22" t="str">
            <v>elec faf</v>
          </cell>
          <cell r="O22" t="str">
            <v>e faf</v>
          </cell>
          <cell r="P22">
            <v>6650.4889999999996</v>
          </cell>
          <cell r="Q22">
            <v>14799.63</v>
          </cell>
          <cell r="R22">
            <v>15416.84</v>
          </cell>
        </row>
        <row r="23">
          <cell r="A23">
            <v>10417</v>
          </cell>
          <cell r="B23">
            <v>421.61790000000002</v>
          </cell>
          <cell r="C23" t="str">
            <v>WA</v>
          </cell>
          <cell r="D23" t="str">
            <v>COWLITZ</v>
          </cell>
          <cell r="E23">
            <v>1</v>
          </cell>
          <cell r="F23">
            <v>1</v>
          </cell>
          <cell r="G23" t="str">
            <v>Double Wide</v>
          </cell>
          <cell r="H23">
            <v>1999</v>
          </cell>
          <cell r="I23" t="str">
            <v>1995 to Current, HUD</v>
          </cell>
          <cell r="J23">
            <v>1404</v>
          </cell>
          <cell r="K23">
            <v>331.572</v>
          </cell>
          <cell r="L23" t="str">
            <v>elec faf</v>
          </cell>
          <cell r="M23" t="str">
            <v>prop htstove</v>
          </cell>
          <cell r="N23" t="str">
            <v>elec faf</v>
          </cell>
          <cell r="O23" t="str">
            <v>e faf</v>
          </cell>
          <cell r="P23">
            <v>4096.7070000000003</v>
          </cell>
          <cell r="Q23">
            <v>16682.53</v>
          </cell>
          <cell r="R23">
            <v>17137.419999999998</v>
          </cell>
        </row>
        <row r="24">
          <cell r="A24">
            <v>10732</v>
          </cell>
          <cell r="B24">
            <v>421.61790000000002</v>
          </cell>
          <cell r="C24" t="str">
            <v>WA</v>
          </cell>
          <cell r="D24" t="str">
            <v>COWLITZ</v>
          </cell>
          <cell r="E24">
            <v>1</v>
          </cell>
          <cell r="F24">
            <v>1</v>
          </cell>
          <cell r="G24" t="str">
            <v>Double Wide</v>
          </cell>
          <cell r="H24">
            <v>1974</v>
          </cell>
          <cell r="I24" t="str">
            <v>1975 and Older, Pre-HUD</v>
          </cell>
          <cell r="J24">
            <v>1200</v>
          </cell>
          <cell r="K24">
            <v>510.78</v>
          </cell>
          <cell r="L24" t="str">
            <v>elec heatpump</v>
          </cell>
          <cell r="M24" t="str">
            <v/>
          </cell>
          <cell r="N24" t="str">
            <v>elec heatpump</v>
          </cell>
          <cell r="O24" t="str">
            <v>hp</v>
          </cell>
          <cell r="P24">
            <v>11243.34</v>
          </cell>
          <cell r="Q24">
            <v>29108.76</v>
          </cell>
          <cell r="R24">
            <v>30290.97</v>
          </cell>
        </row>
        <row r="25">
          <cell r="A25">
            <v>10768</v>
          </cell>
          <cell r="B25">
            <v>2319.0770000000002</v>
          </cell>
          <cell r="C25" t="str">
            <v>OR</v>
          </cell>
          <cell r="D25" t="str">
            <v>CLACKAMAS</v>
          </cell>
          <cell r="E25">
            <v>2</v>
          </cell>
          <cell r="F25">
            <v>1</v>
          </cell>
          <cell r="G25" t="str">
            <v>Modular/Prefab</v>
          </cell>
          <cell r="H25">
            <v>1985</v>
          </cell>
          <cell r="I25" t="str">
            <v>1976-1994, HUD</v>
          </cell>
          <cell r="J25">
            <v>1848</v>
          </cell>
          <cell r="K25">
            <v>784.91600000000005</v>
          </cell>
          <cell r="L25" t="str">
            <v>elec faf</v>
          </cell>
          <cell r="M25" t="str">
            <v/>
          </cell>
          <cell r="N25" t="str">
            <v>elec faf</v>
          </cell>
          <cell r="O25" t="str">
            <v>e faf</v>
          </cell>
          <cell r="P25">
            <v>9069.6640000000007</v>
          </cell>
          <cell r="Q25">
            <v>13483.9</v>
          </cell>
          <cell r="R25">
            <v>14977.7</v>
          </cell>
        </row>
        <row r="26">
          <cell r="A26">
            <v>10820</v>
          </cell>
          <cell r="B26">
            <v>421.61790000000002</v>
          </cell>
          <cell r="C26" t="str">
            <v>WA</v>
          </cell>
          <cell r="D26" t="str">
            <v>COWLITZ</v>
          </cell>
          <cell r="E26">
            <v>1</v>
          </cell>
          <cell r="F26">
            <v>1</v>
          </cell>
          <cell r="G26" t="str">
            <v>Double Wide</v>
          </cell>
          <cell r="H26">
            <v>1979</v>
          </cell>
          <cell r="I26" t="str">
            <v>1976-1994, HUD</v>
          </cell>
          <cell r="J26">
            <v>1970</v>
          </cell>
          <cell r="K26">
            <v>719.91</v>
          </cell>
          <cell r="L26" t="str">
            <v>wood htstove</v>
          </cell>
          <cell r="M26" t="str">
            <v>elec faf</v>
          </cell>
          <cell r="N26" t="str">
            <v>elec faf</v>
          </cell>
          <cell r="O26" t="str">
            <v>e faf</v>
          </cell>
          <cell r="P26">
            <v>13802.31</v>
          </cell>
          <cell r="Q26">
            <v>20656.75</v>
          </cell>
          <cell r="R26">
            <v>21791.56</v>
          </cell>
        </row>
        <row r="27">
          <cell r="A27">
            <v>11174</v>
          </cell>
          <cell r="B27">
            <v>236.3005</v>
          </cell>
          <cell r="C27" t="str">
            <v>OR</v>
          </cell>
          <cell r="D27" t="str">
            <v>LANE</v>
          </cell>
          <cell r="E27">
            <v>1</v>
          </cell>
          <cell r="F27">
            <v>1</v>
          </cell>
          <cell r="G27" t="str">
            <v>Single Wide</v>
          </cell>
          <cell r="H27">
            <v>1985</v>
          </cell>
          <cell r="I27" t="str">
            <v>1975 and Older, Pre-HUD</v>
          </cell>
          <cell r="J27">
            <v>900</v>
          </cell>
          <cell r="K27">
            <v>475.09</v>
          </cell>
          <cell r="L27" t="str">
            <v>elec faf</v>
          </cell>
          <cell r="M27" t="str">
            <v/>
          </cell>
          <cell r="N27" t="str">
            <v>elec faf</v>
          </cell>
          <cell r="O27" t="str">
            <v>e faf</v>
          </cell>
          <cell r="P27">
            <v>5367.991</v>
          </cell>
          <cell r="Q27">
            <v>8349.7379999999994</v>
          </cell>
          <cell r="R27">
            <v>8755.7379999999994</v>
          </cell>
        </row>
        <row r="28">
          <cell r="A28">
            <v>11314</v>
          </cell>
          <cell r="B28">
            <v>421.61790000000002</v>
          </cell>
          <cell r="C28" t="str">
            <v>WA</v>
          </cell>
          <cell r="D28" t="str">
            <v>COWLITZ</v>
          </cell>
          <cell r="E28">
            <v>1</v>
          </cell>
          <cell r="F28">
            <v>1</v>
          </cell>
          <cell r="G28" t="str">
            <v>Double Wide</v>
          </cell>
          <cell r="H28">
            <v>1982</v>
          </cell>
          <cell r="I28" t="str">
            <v>1976-1994, HUD</v>
          </cell>
          <cell r="J28">
            <v>1792</v>
          </cell>
          <cell r="K28">
            <v>511.048</v>
          </cell>
          <cell r="L28" t="str">
            <v>elec faf</v>
          </cell>
          <cell r="M28" t="str">
            <v/>
          </cell>
          <cell r="N28" t="str">
            <v>elec faf</v>
          </cell>
          <cell r="O28" t="str">
            <v>e faf</v>
          </cell>
          <cell r="P28">
            <v>14538.89</v>
          </cell>
          <cell r="Q28">
            <v>24641.27</v>
          </cell>
          <cell r="R28">
            <v>25874.84</v>
          </cell>
        </row>
        <row r="29">
          <cell r="A29">
            <v>11328</v>
          </cell>
          <cell r="B29">
            <v>236.3005</v>
          </cell>
          <cell r="C29" t="str">
            <v>OR</v>
          </cell>
          <cell r="D29" t="str">
            <v>LANE</v>
          </cell>
          <cell r="E29">
            <v>1</v>
          </cell>
          <cell r="F29">
            <v>1</v>
          </cell>
          <cell r="G29" t="str">
            <v>Double Wide</v>
          </cell>
          <cell r="H29">
            <v>1996</v>
          </cell>
          <cell r="I29" t="str">
            <v>1990-1994, SGC or Natural Choice</v>
          </cell>
          <cell r="J29">
            <v>1248</v>
          </cell>
          <cell r="K29">
            <v>314.18</v>
          </cell>
          <cell r="L29" t="str">
            <v>elec heatpump</v>
          </cell>
          <cell r="M29" t="str">
            <v/>
          </cell>
          <cell r="N29" t="str">
            <v>elec heatpump</v>
          </cell>
          <cell r="O29" t="str">
            <v>hp</v>
          </cell>
          <cell r="P29">
            <v>6410.049</v>
          </cell>
          <cell r="Q29">
            <v>17259.79</v>
          </cell>
          <cell r="R29">
            <v>18031.68</v>
          </cell>
        </row>
        <row r="30">
          <cell r="A30">
            <v>11390</v>
          </cell>
          <cell r="B30">
            <v>236.3005</v>
          </cell>
          <cell r="C30" t="str">
            <v>OR</v>
          </cell>
          <cell r="D30" t="str">
            <v>LANE</v>
          </cell>
          <cell r="E30">
            <v>1</v>
          </cell>
          <cell r="F30">
            <v>1</v>
          </cell>
          <cell r="G30" t="str">
            <v>Double Wide</v>
          </cell>
          <cell r="H30">
            <v>1993</v>
          </cell>
          <cell r="I30" t="str">
            <v>1990-1994, SGC or Natural Choice</v>
          </cell>
          <cell r="J30">
            <v>1492</v>
          </cell>
          <cell r="K30">
            <v>283.82400000000001</v>
          </cell>
          <cell r="L30" t="str">
            <v>elec heatpump</v>
          </cell>
          <cell r="M30" t="str">
            <v/>
          </cell>
          <cell r="N30" t="str">
            <v>elec heatpump</v>
          </cell>
          <cell r="O30" t="str">
            <v>hp</v>
          </cell>
          <cell r="P30">
            <v>5831.1480000000001</v>
          </cell>
          <cell r="Q30">
            <v>9923.0930000000008</v>
          </cell>
          <cell r="R30">
            <v>11048.95</v>
          </cell>
        </row>
        <row r="31">
          <cell r="A31">
            <v>11498</v>
          </cell>
          <cell r="B31">
            <v>236.3005</v>
          </cell>
          <cell r="C31" t="str">
            <v>OR</v>
          </cell>
          <cell r="D31" t="str">
            <v>LANE</v>
          </cell>
          <cell r="E31">
            <v>1</v>
          </cell>
          <cell r="F31">
            <v>1</v>
          </cell>
          <cell r="G31" t="str">
            <v>Double Wide</v>
          </cell>
          <cell r="H31">
            <v>1992</v>
          </cell>
          <cell r="I31" t="str">
            <v>1990-1994, SGC or Natural Choice</v>
          </cell>
          <cell r="J31">
            <v>1552</v>
          </cell>
          <cell r="K31">
            <v>286.108</v>
          </cell>
          <cell r="L31" t="str">
            <v>gas faf</v>
          </cell>
          <cell r="M31" t="str">
            <v/>
          </cell>
          <cell r="N31" t="str">
            <v>gas faf</v>
          </cell>
          <cell r="O31" t="str">
            <v>g faf</v>
          </cell>
          <cell r="P31">
            <v>1352.2190000000001</v>
          </cell>
          <cell r="Q31">
            <v>5882.518</v>
          </cell>
          <cell r="R31">
            <v>5914.3760000000002</v>
          </cell>
        </row>
        <row r="32">
          <cell r="A32">
            <v>11518</v>
          </cell>
          <cell r="B32">
            <v>236.3005</v>
          </cell>
          <cell r="C32" t="str">
            <v>OR</v>
          </cell>
          <cell r="D32" t="str">
            <v>LANE</v>
          </cell>
          <cell r="E32">
            <v>1</v>
          </cell>
          <cell r="F32">
            <v>1</v>
          </cell>
          <cell r="G32" t="str">
            <v>Modular/Prefab</v>
          </cell>
          <cell r="H32">
            <v>2001</v>
          </cell>
          <cell r="I32" t="str">
            <v>2000 to Current, ENERGY STAR</v>
          </cell>
          <cell r="J32">
            <v>2070</v>
          </cell>
          <cell r="K32">
            <v>315.27800000000002</v>
          </cell>
          <cell r="L32" t="str">
            <v>elec heatpump</v>
          </cell>
          <cell r="M32" t="str">
            <v/>
          </cell>
          <cell r="N32" t="str">
            <v>elec heatpump</v>
          </cell>
          <cell r="O32" t="str">
            <v>hp</v>
          </cell>
          <cell r="P32">
            <v>2538.723</v>
          </cell>
          <cell r="Q32">
            <v>6946.442</v>
          </cell>
          <cell r="R32">
            <v>7256.1769999999997</v>
          </cell>
        </row>
        <row r="33">
          <cell r="A33">
            <v>11558</v>
          </cell>
          <cell r="B33">
            <v>421.61790000000002</v>
          </cell>
          <cell r="C33" t="str">
            <v>WA</v>
          </cell>
          <cell r="D33" t="str">
            <v>COWLITZ</v>
          </cell>
          <cell r="E33">
            <v>1</v>
          </cell>
          <cell r="F33">
            <v>1</v>
          </cell>
          <cell r="G33" t="str">
            <v>Single Wide</v>
          </cell>
          <cell r="H33">
            <v>1971</v>
          </cell>
          <cell r="I33" t="str">
            <v>1975 and Older, Pre-HUD</v>
          </cell>
          <cell r="J33">
            <v>720</v>
          </cell>
          <cell r="K33">
            <v>608.9</v>
          </cell>
          <cell r="L33" t="str">
            <v>elec faf</v>
          </cell>
          <cell r="M33" t="str">
            <v/>
          </cell>
          <cell r="N33" t="str">
            <v>elec faf</v>
          </cell>
          <cell r="O33" t="str">
            <v>e faf</v>
          </cell>
          <cell r="P33">
            <v>6078.4380000000001</v>
          </cell>
          <cell r="Q33">
            <v>13086.73</v>
          </cell>
          <cell r="R33">
            <v>14306.36</v>
          </cell>
        </row>
        <row r="34">
          <cell r="A34">
            <v>11612</v>
          </cell>
          <cell r="B34">
            <v>3065.65</v>
          </cell>
          <cell r="C34" t="str">
            <v>WA</v>
          </cell>
          <cell r="D34" t="str">
            <v>PIERCE</v>
          </cell>
          <cell r="E34">
            <v>1</v>
          </cell>
          <cell r="F34">
            <v>1</v>
          </cell>
          <cell r="G34" t="str">
            <v>Double Wide</v>
          </cell>
          <cell r="H34">
            <v>1993</v>
          </cell>
          <cell r="I34" t="str">
            <v>1990-1994, SGC or Natural Choice</v>
          </cell>
          <cell r="J34">
            <v>1848</v>
          </cell>
          <cell r="K34">
            <v>304.06</v>
          </cell>
          <cell r="L34" t="str">
            <v>wood htstove</v>
          </cell>
          <cell r="M34" t="str">
            <v>elec faf AND elec pluginheater</v>
          </cell>
          <cell r="N34" t="str">
            <v>elec faf</v>
          </cell>
          <cell r="O34" t="str">
            <v>e faf</v>
          </cell>
          <cell r="P34">
            <v>2009.0540000000001</v>
          </cell>
          <cell r="Q34">
            <v>19390.400000000001</v>
          </cell>
          <cell r="R34">
            <v>20679.05</v>
          </cell>
        </row>
        <row r="35">
          <cell r="A35">
            <v>11627</v>
          </cell>
          <cell r="B35">
            <v>236.3005</v>
          </cell>
          <cell r="C35" t="str">
            <v>OR</v>
          </cell>
          <cell r="D35" t="str">
            <v>LANE</v>
          </cell>
          <cell r="E35">
            <v>1</v>
          </cell>
          <cell r="F35">
            <v>1</v>
          </cell>
          <cell r="G35" t="str">
            <v>Single Wide</v>
          </cell>
          <cell r="H35">
            <v>1980</v>
          </cell>
          <cell r="I35" t="str">
            <v>1976-1994, HUD</v>
          </cell>
          <cell r="J35">
            <v>1106</v>
          </cell>
          <cell r="K35">
            <v>434.77600000000001</v>
          </cell>
          <cell r="L35" t="str">
            <v>elec baseboard</v>
          </cell>
          <cell r="M35" t="str">
            <v/>
          </cell>
          <cell r="N35" t="str">
            <v>elec baseboard</v>
          </cell>
          <cell r="O35" t="str">
            <v>e zonal</v>
          </cell>
          <cell r="P35">
            <v>8392.2139999999999</v>
          </cell>
          <cell r="Q35">
            <v>16652.78</v>
          </cell>
          <cell r="R35">
            <v>17300.330000000002</v>
          </cell>
        </row>
        <row r="36">
          <cell r="A36">
            <v>11671</v>
          </cell>
          <cell r="B36">
            <v>3065.65</v>
          </cell>
          <cell r="C36" t="str">
            <v>WA</v>
          </cell>
          <cell r="D36" t="str">
            <v>ISLAND</v>
          </cell>
          <cell r="E36">
            <v>1</v>
          </cell>
          <cell r="F36">
            <v>1</v>
          </cell>
          <cell r="G36" t="str">
            <v>Double Wide</v>
          </cell>
          <cell r="H36">
            <v>1975</v>
          </cell>
          <cell r="I36" t="str">
            <v>1975 and Older, Pre-HUD</v>
          </cell>
          <cell r="J36">
            <v>1440</v>
          </cell>
          <cell r="K36">
            <v>606.48</v>
          </cell>
          <cell r="L36" t="str">
            <v>elec faf</v>
          </cell>
          <cell r="M36" t="str">
            <v/>
          </cell>
          <cell r="N36" t="str">
            <v>elec faf</v>
          </cell>
          <cell r="O36" t="str">
            <v>e faf</v>
          </cell>
          <cell r="P36">
            <v>14863.74</v>
          </cell>
          <cell r="Q36">
            <v>22024.52</v>
          </cell>
          <cell r="R36">
            <v>22198.09</v>
          </cell>
        </row>
        <row r="37">
          <cell r="A37">
            <v>11854</v>
          </cell>
          <cell r="B37">
            <v>3065.65</v>
          </cell>
          <cell r="C37" t="str">
            <v>WA</v>
          </cell>
          <cell r="D37" t="str">
            <v>SKAGIT</v>
          </cell>
          <cell r="E37">
            <v>1</v>
          </cell>
          <cell r="F37">
            <v>1</v>
          </cell>
          <cell r="G37" t="str">
            <v>Double Wide</v>
          </cell>
          <cell r="H37">
            <v>1984</v>
          </cell>
          <cell r="I37" t="str">
            <v>1976-1994, HUD</v>
          </cell>
          <cell r="J37">
            <v>776</v>
          </cell>
          <cell r="K37">
            <v>357.91</v>
          </cell>
          <cell r="L37" t="str">
            <v>elec faf</v>
          </cell>
          <cell r="M37" t="str">
            <v/>
          </cell>
          <cell r="N37" t="str">
            <v>elec faf</v>
          </cell>
          <cell r="O37" t="str">
            <v>e faf</v>
          </cell>
          <cell r="P37">
            <v>1285.893</v>
          </cell>
          <cell r="Q37">
            <v>4363.1279999999997</v>
          </cell>
          <cell r="R37">
            <v>7465.4409999999998</v>
          </cell>
        </row>
        <row r="38">
          <cell r="A38">
            <v>11861</v>
          </cell>
          <cell r="B38">
            <v>236.3005</v>
          </cell>
          <cell r="C38" t="str">
            <v>OR</v>
          </cell>
          <cell r="D38" t="str">
            <v>LANE</v>
          </cell>
          <cell r="E38">
            <v>1</v>
          </cell>
          <cell r="F38">
            <v>1</v>
          </cell>
          <cell r="G38" t="str">
            <v>Modular/Prefab</v>
          </cell>
          <cell r="H38">
            <v>1996</v>
          </cell>
          <cell r="I38" t="str">
            <v>1995 to Current, HUD</v>
          </cell>
          <cell r="J38">
            <v>1809</v>
          </cell>
          <cell r="K38">
            <v>471.72699999999998</v>
          </cell>
          <cell r="L38" t="str">
            <v>elec heatpump</v>
          </cell>
          <cell r="M38" t="str">
            <v/>
          </cell>
          <cell r="N38" t="str">
            <v>elec heatpump</v>
          </cell>
          <cell r="O38" t="str">
            <v>hp</v>
          </cell>
          <cell r="P38">
            <v>3319.578</v>
          </cell>
          <cell r="Q38">
            <v>10337.61</v>
          </cell>
          <cell r="R38">
            <v>10887.31</v>
          </cell>
        </row>
        <row r="39">
          <cell r="A39">
            <v>11990</v>
          </cell>
          <cell r="B39">
            <v>421.61790000000002</v>
          </cell>
          <cell r="C39" t="str">
            <v>WA</v>
          </cell>
          <cell r="D39" t="str">
            <v>COWLITZ</v>
          </cell>
          <cell r="E39">
            <v>1</v>
          </cell>
          <cell r="F39">
            <v>1</v>
          </cell>
          <cell r="G39" t="str">
            <v>Triple Wide</v>
          </cell>
          <cell r="H39">
            <v>1994</v>
          </cell>
          <cell r="I39" t="str">
            <v>1990-1994, SGC or Natural Choice</v>
          </cell>
          <cell r="J39">
            <v>2010</v>
          </cell>
          <cell r="K39">
            <v>341.87599999999998</v>
          </cell>
          <cell r="L39" t="str">
            <v>elec heatpump</v>
          </cell>
          <cell r="M39" t="str">
            <v>wood htstove</v>
          </cell>
          <cell r="N39" t="str">
            <v>elec heatpump</v>
          </cell>
          <cell r="O39" t="str">
            <v>hp</v>
          </cell>
          <cell r="P39">
            <v>4070.1509999999998</v>
          </cell>
          <cell r="Q39">
            <v>11067.02</v>
          </cell>
          <cell r="R39">
            <v>11635.78</v>
          </cell>
        </row>
        <row r="40">
          <cell r="A40">
            <v>12139</v>
          </cell>
          <cell r="B40">
            <v>236.3005</v>
          </cell>
          <cell r="C40" t="str">
            <v>OR</v>
          </cell>
          <cell r="D40" t="str">
            <v>LANE</v>
          </cell>
          <cell r="E40">
            <v>1</v>
          </cell>
          <cell r="F40">
            <v>1</v>
          </cell>
          <cell r="G40" t="str">
            <v>Double Wide</v>
          </cell>
          <cell r="H40">
            <v>1994</v>
          </cell>
          <cell r="I40" t="str">
            <v>1990-1994, SGC or Natural Choice</v>
          </cell>
          <cell r="J40">
            <v>1375</v>
          </cell>
          <cell r="K40">
            <v>267.56799999999998</v>
          </cell>
          <cell r="L40" t="str">
            <v>elec heatpump</v>
          </cell>
          <cell r="M40" t="str">
            <v/>
          </cell>
          <cell r="N40" t="str">
            <v>elec heatpump</v>
          </cell>
          <cell r="O40" t="str">
            <v>hp</v>
          </cell>
          <cell r="P40">
            <v>1582.729</v>
          </cell>
          <cell r="Q40">
            <v>11593.77</v>
          </cell>
          <cell r="R40">
            <v>12304.39</v>
          </cell>
        </row>
        <row r="41">
          <cell r="A41">
            <v>12262</v>
          </cell>
          <cell r="B41">
            <v>236.3005</v>
          </cell>
          <cell r="C41" t="str">
            <v>OR</v>
          </cell>
          <cell r="D41" t="str">
            <v>LANE</v>
          </cell>
          <cell r="E41">
            <v>1</v>
          </cell>
          <cell r="F41">
            <v>1</v>
          </cell>
          <cell r="G41" t="str">
            <v>Single Wide</v>
          </cell>
          <cell r="H41">
            <v>1975</v>
          </cell>
          <cell r="I41" t="str">
            <v>1975 and Older, Pre-HUD</v>
          </cell>
          <cell r="J41">
            <v>924</v>
          </cell>
          <cell r="K41">
            <v>476.44799999999998</v>
          </cell>
          <cell r="L41" t="str">
            <v>elec faf</v>
          </cell>
          <cell r="M41" t="str">
            <v/>
          </cell>
          <cell r="N41" t="str">
            <v>elec faf</v>
          </cell>
          <cell r="O41" t="str">
            <v>e faf</v>
          </cell>
          <cell r="P41">
            <v>7377.4009999999998</v>
          </cell>
          <cell r="Q41">
            <v>16728.41</v>
          </cell>
          <cell r="R41">
            <v>17136.39</v>
          </cell>
        </row>
        <row r="42">
          <cell r="A42">
            <v>12285</v>
          </cell>
          <cell r="B42">
            <v>236.3005</v>
          </cell>
          <cell r="C42" t="str">
            <v>OR</v>
          </cell>
          <cell r="D42" t="str">
            <v>LANE</v>
          </cell>
          <cell r="E42">
            <v>1</v>
          </cell>
          <cell r="F42">
            <v>1</v>
          </cell>
          <cell r="G42" t="str">
            <v>Double Wide</v>
          </cell>
          <cell r="H42">
            <v>2000</v>
          </cell>
          <cell r="I42" t="str">
            <v>2000 to Current, ENERGY STAR</v>
          </cell>
          <cell r="J42">
            <v>950</v>
          </cell>
          <cell r="K42">
            <v>209.89599999999999</v>
          </cell>
          <cell r="L42" t="str">
            <v>elec faf</v>
          </cell>
          <cell r="M42" t="str">
            <v/>
          </cell>
          <cell r="N42" t="str">
            <v>elec faf</v>
          </cell>
          <cell r="O42" t="str">
            <v>e faf</v>
          </cell>
          <cell r="P42">
            <v>7417.8760000000002</v>
          </cell>
          <cell r="Q42">
            <v>16484.21</v>
          </cell>
          <cell r="R42">
            <v>17162.900000000001</v>
          </cell>
        </row>
        <row r="43">
          <cell r="A43">
            <v>12397</v>
          </cell>
          <cell r="B43">
            <v>236.3005</v>
          </cell>
          <cell r="C43" t="str">
            <v>OR</v>
          </cell>
          <cell r="D43" t="str">
            <v>LANE</v>
          </cell>
          <cell r="E43">
            <v>1</v>
          </cell>
          <cell r="F43">
            <v>1</v>
          </cell>
          <cell r="G43" t="str">
            <v>Single Wide</v>
          </cell>
          <cell r="H43">
            <v>1979</v>
          </cell>
          <cell r="I43" t="str">
            <v>1976-1994, HUD</v>
          </cell>
          <cell r="J43">
            <v>784</v>
          </cell>
          <cell r="K43">
            <v>294.22800000000001</v>
          </cell>
          <cell r="L43" t="str">
            <v>elec heatpump</v>
          </cell>
          <cell r="M43" t="str">
            <v/>
          </cell>
          <cell r="N43" t="str">
            <v>elec heatpump</v>
          </cell>
          <cell r="O43" t="str">
            <v>hp</v>
          </cell>
          <cell r="P43">
            <v>1157.9960000000001</v>
          </cell>
          <cell r="Q43">
            <v>11525.35</v>
          </cell>
          <cell r="R43">
            <v>12125.54</v>
          </cell>
        </row>
        <row r="44">
          <cell r="A44">
            <v>12481</v>
          </cell>
          <cell r="B44">
            <v>236.3005</v>
          </cell>
          <cell r="C44" t="str">
            <v>OR</v>
          </cell>
          <cell r="D44" t="str">
            <v>LANE</v>
          </cell>
          <cell r="E44">
            <v>1</v>
          </cell>
          <cell r="F44">
            <v>1</v>
          </cell>
          <cell r="G44" t="str">
            <v>Double Wide</v>
          </cell>
          <cell r="H44">
            <v>1970</v>
          </cell>
          <cell r="I44" t="str">
            <v>1975 and Older, Pre-HUD</v>
          </cell>
          <cell r="J44">
            <v>1276</v>
          </cell>
          <cell r="K44">
            <v>581.572</v>
          </cell>
          <cell r="L44" t="str">
            <v>elec heatpump</v>
          </cell>
          <cell r="M44" t="str">
            <v/>
          </cell>
          <cell r="N44" t="str">
            <v>elec heatpump</v>
          </cell>
          <cell r="O44" t="str">
            <v>hp</v>
          </cell>
          <cell r="P44">
            <v>6262.6580000000004</v>
          </cell>
          <cell r="Q44">
            <v>14201.71</v>
          </cell>
          <cell r="R44">
            <v>14704.31</v>
          </cell>
        </row>
        <row r="45">
          <cell r="A45">
            <v>12584</v>
          </cell>
          <cell r="B45">
            <v>421.61790000000002</v>
          </cell>
          <cell r="C45" t="str">
            <v>WA</v>
          </cell>
          <cell r="D45" t="str">
            <v>COWLITZ</v>
          </cell>
          <cell r="E45">
            <v>1</v>
          </cell>
          <cell r="F45">
            <v>1</v>
          </cell>
          <cell r="G45" t="str">
            <v>Double Wide</v>
          </cell>
          <cell r="H45">
            <v>1997</v>
          </cell>
          <cell r="I45" t="str">
            <v>1995 to Current, NEEM</v>
          </cell>
          <cell r="J45">
            <v>1296</v>
          </cell>
          <cell r="K45">
            <v>196.32</v>
          </cell>
          <cell r="L45" t="str">
            <v>elec faf</v>
          </cell>
          <cell r="M45" t="str">
            <v>wood htstove</v>
          </cell>
          <cell r="N45" t="str">
            <v>elec faf</v>
          </cell>
          <cell r="O45" t="str">
            <v>e faf</v>
          </cell>
          <cell r="P45">
            <v>9261.4030000000002</v>
          </cell>
          <cell r="Q45">
            <v>18146.55</v>
          </cell>
          <cell r="R45">
            <v>19133</v>
          </cell>
        </row>
        <row r="46">
          <cell r="A46">
            <v>12752</v>
          </cell>
          <cell r="B46">
            <v>236.3005</v>
          </cell>
          <cell r="C46" t="str">
            <v>OR</v>
          </cell>
          <cell r="D46" t="str">
            <v>LANE</v>
          </cell>
          <cell r="E46">
            <v>1</v>
          </cell>
          <cell r="F46">
            <v>1</v>
          </cell>
          <cell r="G46" t="str">
            <v>Single Wide</v>
          </cell>
          <cell r="H46">
            <v>1972</v>
          </cell>
          <cell r="I46" t="str">
            <v>1975 and Older, Pre-HUD</v>
          </cell>
          <cell r="J46">
            <v>684</v>
          </cell>
          <cell r="K46">
            <v>388.14</v>
          </cell>
          <cell r="L46" t="str">
            <v>gas faf</v>
          </cell>
          <cell r="M46" t="str">
            <v/>
          </cell>
          <cell r="N46" t="str">
            <v>gas faf</v>
          </cell>
          <cell r="O46" t="str">
            <v>g faf</v>
          </cell>
          <cell r="P46">
            <v>6292.4250000000002</v>
          </cell>
          <cell r="Q46">
            <v>11305.09</v>
          </cell>
          <cell r="R46">
            <v>11460.12</v>
          </cell>
        </row>
        <row r="47">
          <cell r="A47">
            <v>13133</v>
          </cell>
          <cell r="B47">
            <v>3065.65</v>
          </cell>
          <cell r="C47" t="str">
            <v>WA</v>
          </cell>
          <cell r="D47" t="str">
            <v>PIERCE</v>
          </cell>
          <cell r="E47">
            <v>1</v>
          </cell>
          <cell r="F47">
            <v>1</v>
          </cell>
          <cell r="G47" t="str">
            <v>Double Wide</v>
          </cell>
          <cell r="H47">
            <v>1987</v>
          </cell>
          <cell r="I47" t="str">
            <v>1976-1994, HUD</v>
          </cell>
          <cell r="J47">
            <v>1040</v>
          </cell>
          <cell r="K47">
            <v>375.51900000000001</v>
          </cell>
          <cell r="L47" t="str">
            <v>elec heatpump</v>
          </cell>
          <cell r="M47" t="str">
            <v/>
          </cell>
          <cell r="N47" t="str">
            <v>elec heatpump</v>
          </cell>
          <cell r="O47" t="str">
            <v>hp</v>
          </cell>
          <cell r="P47">
            <v>4808.348</v>
          </cell>
          <cell r="Q47">
            <v>13024.54</v>
          </cell>
          <cell r="R47">
            <v>14412.88</v>
          </cell>
        </row>
        <row r="48">
          <cell r="A48">
            <v>13189</v>
          </cell>
          <cell r="B48">
            <v>236.3005</v>
          </cell>
          <cell r="C48" t="str">
            <v>OR</v>
          </cell>
          <cell r="D48" t="str">
            <v>LANE</v>
          </cell>
          <cell r="E48">
            <v>1</v>
          </cell>
          <cell r="F48">
            <v>1</v>
          </cell>
          <cell r="G48" t="str">
            <v>Double Wide</v>
          </cell>
          <cell r="H48">
            <v>1994</v>
          </cell>
          <cell r="I48" t="str">
            <v>1990-1994, SGC or Natural Choice</v>
          </cell>
          <cell r="J48">
            <v>1456</v>
          </cell>
          <cell r="K48">
            <v>246.09200000000001</v>
          </cell>
          <cell r="L48" t="str">
            <v>elec faf</v>
          </cell>
          <cell r="M48" t="str">
            <v/>
          </cell>
          <cell r="N48" t="str">
            <v>elec faf</v>
          </cell>
          <cell r="O48" t="str">
            <v>e faf</v>
          </cell>
          <cell r="P48">
            <v>2708.3229999999999</v>
          </cell>
          <cell r="Q48">
            <v>18981.830000000002</v>
          </cell>
          <cell r="R48">
            <v>19289.73</v>
          </cell>
        </row>
        <row r="49">
          <cell r="A49">
            <v>13207</v>
          </cell>
          <cell r="B49">
            <v>236.3005</v>
          </cell>
          <cell r="C49" t="str">
            <v>OR</v>
          </cell>
          <cell r="D49" t="str">
            <v>LANE</v>
          </cell>
          <cell r="E49">
            <v>1</v>
          </cell>
          <cell r="F49">
            <v>1</v>
          </cell>
          <cell r="G49" t="str">
            <v>Single Wide</v>
          </cell>
          <cell r="H49">
            <v>1975</v>
          </cell>
          <cell r="I49" t="str">
            <v>1975 and Older, Pre-HUD</v>
          </cell>
          <cell r="J49">
            <v>784</v>
          </cell>
          <cell r="K49">
            <v>269.58199999999999</v>
          </cell>
          <cell r="L49" t="str">
            <v>elec heatpump</v>
          </cell>
          <cell r="M49" t="str">
            <v/>
          </cell>
          <cell r="N49" t="str">
            <v>elec heatpump</v>
          </cell>
          <cell r="O49" t="str">
            <v>hp</v>
          </cell>
          <cell r="P49">
            <v>3052.1210000000001</v>
          </cell>
          <cell r="Q49">
            <v>9953.2929999999997</v>
          </cell>
          <cell r="R49">
            <v>10286.620000000001</v>
          </cell>
        </row>
        <row r="50">
          <cell r="A50">
            <v>13247</v>
          </cell>
          <cell r="B50">
            <v>421.61790000000002</v>
          </cell>
          <cell r="C50" t="str">
            <v>WA</v>
          </cell>
          <cell r="D50" t="str">
            <v>COWLITZ</v>
          </cell>
          <cell r="E50">
            <v>1</v>
          </cell>
          <cell r="F50">
            <v>1</v>
          </cell>
          <cell r="G50" t="str">
            <v>Single Wide</v>
          </cell>
          <cell r="H50">
            <v>1967</v>
          </cell>
          <cell r="I50" t="str">
            <v>1975 and Older, Pre-HUD</v>
          </cell>
          <cell r="J50">
            <v>684</v>
          </cell>
          <cell r="K50">
            <v>378.93400000000003</v>
          </cell>
          <cell r="L50" t="str">
            <v>wood htstove</v>
          </cell>
          <cell r="M50" t="str">
            <v/>
          </cell>
          <cell r="N50" t="str">
            <v>wood htstove</v>
          </cell>
          <cell r="O50" t="str">
            <v>other</v>
          </cell>
          <cell r="P50">
            <v>0</v>
          </cell>
          <cell r="Q50">
            <v>15032.88</v>
          </cell>
          <cell r="R50">
            <v>12983.89</v>
          </cell>
        </row>
        <row r="51">
          <cell r="A51">
            <v>13424</v>
          </cell>
          <cell r="B51">
            <v>236.3005</v>
          </cell>
          <cell r="C51" t="str">
            <v>OR</v>
          </cell>
          <cell r="D51" t="str">
            <v>LANE</v>
          </cell>
          <cell r="E51">
            <v>1</v>
          </cell>
          <cell r="F51">
            <v>1</v>
          </cell>
          <cell r="G51" t="str">
            <v>Single Wide</v>
          </cell>
          <cell r="H51">
            <v>1978</v>
          </cell>
          <cell r="I51" t="str">
            <v>1976-1994, HUD</v>
          </cell>
          <cell r="J51">
            <v>910</v>
          </cell>
          <cell r="K51">
            <v>368.08</v>
          </cell>
          <cell r="L51" t="str">
            <v>elec heatpump</v>
          </cell>
          <cell r="M51" t="str">
            <v>elec baseboard</v>
          </cell>
          <cell r="N51" t="str">
            <v>elec heatpump</v>
          </cell>
          <cell r="O51" t="str">
            <v>hp</v>
          </cell>
          <cell r="P51">
            <v>4877.9650000000001</v>
          </cell>
          <cell r="Q51">
            <v>12213.32</v>
          </cell>
          <cell r="R51">
            <v>12890.6</v>
          </cell>
        </row>
        <row r="52">
          <cell r="A52">
            <v>13464</v>
          </cell>
          <cell r="B52">
            <v>236.3005</v>
          </cell>
          <cell r="C52" t="str">
            <v>OR</v>
          </cell>
          <cell r="D52" t="str">
            <v>LANE</v>
          </cell>
          <cell r="E52">
            <v>1</v>
          </cell>
          <cell r="F52">
            <v>1</v>
          </cell>
          <cell r="G52" t="str">
            <v>Single Wide</v>
          </cell>
          <cell r="H52">
            <v>1966</v>
          </cell>
          <cell r="I52" t="str">
            <v>1975 and Older, Pre-HUD</v>
          </cell>
          <cell r="J52">
            <v>786</v>
          </cell>
          <cell r="K52">
            <v>444.798</v>
          </cell>
          <cell r="L52" t="str">
            <v>elec faf</v>
          </cell>
          <cell r="M52" t="str">
            <v/>
          </cell>
          <cell r="N52" t="str">
            <v>elec faf</v>
          </cell>
          <cell r="O52" t="str">
            <v>e faf</v>
          </cell>
          <cell r="P52">
            <v>6902.1819999999998</v>
          </cell>
          <cell r="Q52">
            <v>13637.14</v>
          </cell>
          <cell r="R52">
            <v>13621.1</v>
          </cell>
        </row>
        <row r="53">
          <cell r="A53">
            <v>13738</v>
          </cell>
          <cell r="B53">
            <v>236.3005</v>
          </cell>
          <cell r="C53" t="str">
            <v>OR</v>
          </cell>
          <cell r="D53" t="str">
            <v>LANE</v>
          </cell>
          <cell r="E53">
            <v>1</v>
          </cell>
          <cell r="F53">
            <v>1</v>
          </cell>
          <cell r="G53" t="str">
            <v>Double Wide</v>
          </cell>
          <cell r="H53">
            <v>1980</v>
          </cell>
          <cell r="I53" t="str">
            <v>1976-1994, HUD</v>
          </cell>
          <cell r="J53">
            <v>1200</v>
          </cell>
          <cell r="K53">
            <v>535.78</v>
          </cell>
          <cell r="L53" t="str">
            <v>elec heatpump</v>
          </cell>
          <cell r="M53" t="str">
            <v/>
          </cell>
          <cell r="N53" t="str">
            <v>elec heatpump</v>
          </cell>
          <cell r="O53" t="str">
            <v>hp</v>
          </cell>
          <cell r="P53">
            <v>3722.9690000000001</v>
          </cell>
          <cell r="Q53">
            <v>10336.06</v>
          </cell>
          <cell r="R53">
            <v>10979.34</v>
          </cell>
        </row>
        <row r="54">
          <cell r="A54">
            <v>13960</v>
          </cell>
          <cell r="B54">
            <v>421.61790000000002</v>
          </cell>
          <cell r="C54" t="str">
            <v>WA</v>
          </cell>
          <cell r="D54" t="str">
            <v>COWLITZ</v>
          </cell>
          <cell r="E54">
            <v>1</v>
          </cell>
          <cell r="F54">
            <v>1</v>
          </cell>
          <cell r="G54" t="str">
            <v>Double Wide</v>
          </cell>
          <cell r="H54">
            <v>1997</v>
          </cell>
          <cell r="I54" t="str">
            <v>1995 to Current, NEEM</v>
          </cell>
          <cell r="J54">
            <v>1296</v>
          </cell>
          <cell r="K54">
            <v>214.56</v>
          </cell>
          <cell r="L54" t="str">
            <v>elec faf</v>
          </cell>
          <cell r="M54" t="str">
            <v>elec pluginheater</v>
          </cell>
          <cell r="N54" t="str">
            <v>elec faf</v>
          </cell>
          <cell r="O54" t="str">
            <v>e faf</v>
          </cell>
          <cell r="P54">
            <v>5298.0780000000004</v>
          </cell>
          <cell r="Q54">
            <v>10923.86</v>
          </cell>
          <cell r="R54">
            <v>11375.04</v>
          </cell>
        </row>
        <row r="55">
          <cell r="A55">
            <v>14027</v>
          </cell>
          <cell r="B55">
            <v>421.61790000000002</v>
          </cell>
          <cell r="C55" t="str">
            <v>WA</v>
          </cell>
          <cell r="D55" t="str">
            <v>COWLITZ</v>
          </cell>
          <cell r="E55">
            <v>1</v>
          </cell>
          <cell r="F55">
            <v>1</v>
          </cell>
          <cell r="G55" t="str">
            <v>Double Wide</v>
          </cell>
          <cell r="H55">
            <v>1991</v>
          </cell>
          <cell r="I55" t="str">
            <v>1990-1994, SGC or Natural Choice</v>
          </cell>
          <cell r="J55">
            <v>1800</v>
          </cell>
          <cell r="K55">
            <v>323.79000000000002</v>
          </cell>
          <cell r="L55" t="str">
            <v>elec heatpump</v>
          </cell>
          <cell r="M55" t="str">
            <v/>
          </cell>
          <cell r="N55" t="str">
            <v>elec heatpump</v>
          </cell>
          <cell r="O55" t="str">
            <v>hp</v>
          </cell>
          <cell r="P55">
            <v>4787.1859999999997</v>
          </cell>
          <cell r="Q55">
            <v>7578.5789999999997</v>
          </cell>
          <cell r="R55">
            <v>7873.81</v>
          </cell>
        </row>
        <row r="56">
          <cell r="A56">
            <v>14082</v>
          </cell>
          <cell r="B56">
            <v>421.61790000000002</v>
          </cell>
          <cell r="C56" t="str">
            <v>WA</v>
          </cell>
          <cell r="D56" t="str">
            <v>COWLITZ</v>
          </cell>
          <cell r="E56">
            <v>1</v>
          </cell>
          <cell r="F56">
            <v>1</v>
          </cell>
          <cell r="G56" t="str">
            <v>Double Wide</v>
          </cell>
          <cell r="H56">
            <v>1978</v>
          </cell>
          <cell r="I56" t="str">
            <v>1976-1994, HUD</v>
          </cell>
          <cell r="J56">
            <v>2024</v>
          </cell>
          <cell r="K56">
            <v>569.90800000000002</v>
          </cell>
          <cell r="L56" t="str">
            <v>elec faf</v>
          </cell>
          <cell r="M56" t="str">
            <v/>
          </cell>
          <cell r="N56" t="str">
            <v>elec faf</v>
          </cell>
          <cell r="O56" t="str">
            <v>e faf</v>
          </cell>
          <cell r="P56">
            <v>14668.65</v>
          </cell>
          <cell r="Q56">
            <v>29677.88</v>
          </cell>
          <cell r="R56">
            <v>30743.11</v>
          </cell>
        </row>
        <row r="57">
          <cell r="A57">
            <v>14215</v>
          </cell>
          <cell r="B57">
            <v>421.61790000000002</v>
          </cell>
          <cell r="C57" t="str">
            <v>WA</v>
          </cell>
          <cell r="D57" t="str">
            <v>COWLITZ</v>
          </cell>
          <cell r="E57">
            <v>1</v>
          </cell>
          <cell r="F57">
            <v>1</v>
          </cell>
          <cell r="G57" t="str">
            <v>Double Wide</v>
          </cell>
          <cell r="H57">
            <v>1997</v>
          </cell>
          <cell r="I57" t="str">
            <v>1995 to Current, HUD</v>
          </cell>
          <cell r="J57">
            <v>1782</v>
          </cell>
          <cell r="K57">
            <v>430.108</v>
          </cell>
          <cell r="L57" t="str">
            <v>elec faf</v>
          </cell>
          <cell r="M57" t="str">
            <v>elec pluginheater</v>
          </cell>
          <cell r="N57" t="str">
            <v>elec faf</v>
          </cell>
          <cell r="O57" t="str">
            <v>e faf</v>
          </cell>
          <cell r="P57">
            <v>15419.05</v>
          </cell>
          <cell r="Q57">
            <v>30749.58</v>
          </cell>
          <cell r="R57">
            <v>32014.25</v>
          </cell>
        </row>
        <row r="58">
          <cell r="A58">
            <v>14352</v>
          </cell>
          <cell r="B58">
            <v>236.3005</v>
          </cell>
          <cell r="C58" t="str">
            <v>OR</v>
          </cell>
          <cell r="D58" t="str">
            <v>LANE</v>
          </cell>
          <cell r="E58">
            <v>1</v>
          </cell>
          <cell r="F58">
            <v>1</v>
          </cell>
          <cell r="G58" t="str">
            <v>Double Wide</v>
          </cell>
          <cell r="H58">
            <v>1973</v>
          </cell>
          <cell r="I58" t="str">
            <v>1975 and Older, Pre-HUD</v>
          </cell>
          <cell r="J58">
            <v>1488</v>
          </cell>
          <cell r="K58">
            <v>574.82799999999997</v>
          </cell>
          <cell r="L58" t="str">
            <v>elec heatpump</v>
          </cell>
          <cell r="M58" t="str">
            <v>pel htstove</v>
          </cell>
          <cell r="N58" t="str">
            <v>elec heatpump</v>
          </cell>
          <cell r="O58" t="str">
            <v>hp</v>
          </cell>
          <cell r="P58">
            <v>1249.44</v>
          </cell>
          <cell r="Q58">
            <v>10428.69</v>
          </cell>
          <cell r="R58">
            <v>10716.04</v>
          </cell>
        </row>
        <row r="59">
          <cell r="A59">
            <v>14389</v>
          </cell>
          <cell r="B59">
            <v>236.3005</v>
          </cell>
          <cell r="C59" t="str">
            <v>OR</v>
          </cell>
          <cell r="D59" t="str">
            <v>LANE</v>
          </cell>
          <cell r="E59">
            <v>1</v>
          </cell>
          <cell r="F59">
            <v>1</v>
          </cell>
          <cell r="G59" t="str">
            <v>Modular/Prefab</v>
          </cell>
          <cell r="H59">
            <v>1995</v>
          </cell>
          <cell r="I59" t="str">
            <v>1995 to Current, NEEM</v>
          </cell>
          <cell r="J59">
            <v>1517</v>
          </cell>
          <cell r="K59">
            <v>310.15699999999998</v>
          </cell>
          <cell r="L59" t="str">
            <v>elec heatpump</v>
          </cell>
          <cell r="M59" t="str">
            <v/>
          </cell>
          <cell r="N59" t="str">
            <v>elec heatpump</v>
          </cell>
          <cell r="O59" t="str">
            <v>hp</v>
          </cell>
          <cell r="P59">
            <v>5145.42</v>
          </cell>
          <cell r="Q59">
            <v>12112.89</v>
          </cell>
          <cell r="R59">
            <v>12882.64</v>
          </cell>
        </row>
        <row r="60">
          <cell r="A60">
            <v>14543</v>
          </cell>
          <cell r="B60">
            <v>236.3005</v>
          </cell>
          <cell r="C60" t="str">
            <v>OR</v>
          </cell>
          <cell r="D60" t="str">
            <v>LANE</v>
          </cell>
          <cell r="E60">
            <v>1</v>
          </cell>
          <cell r="F60">
            <v>1</v>
          </cell>
          <cell r="G60" t="str">
            <v>Double Wide</v>
          </cell>
          <cell r="H60">
            <v>2005</v>
          </cell>
          <cell r="I60" t="str">
            <v>2000 to Current, ENERGY STAR</v>
          </cell>
          <cell r="J60">
            <v>1404</v>
          </cell>
          <cell r="K60">
            <v>203.03200000000001</v>
          </cell>
          <cell r="L60" t="str">
            <v>elec heatpump</v>
          </cell>
          <cell r="M60" t="str">
            <v/>
          </cell>
          <cell r="N60" t="str">
            <v>elec heatpump</v>
          </cell>
          <cell r="O60" t="str">
            <v>hp</v>
          </cell>
          <cell r="P60">
            <v>2901.2840000000001</v>
          </cell>
          <cell r="Q60">
            <v>10280.530000000001</v>
          </cell>
          <cell r="R60">
            <v>10743.56</v>
          </cell>
        </row>
        <row r="61">
          <cell r="A61">
            <v>20006</v>
          </cell>
          <cell r="B61">
            <v>2914.5650000000001</v>
          </cell>
          <cell r="C61" t="str">
            <v>WA</v>
          </cell>
          <cell r="D61" t="str">
            <v>SPOKANE</v>
          </cell>
          <cell r="E61">
            <v>2</v>
          </cell>
          <cell r="F61">
            <v>2</v>
          </cell>
          <cell r="G61" t="str">
            <v>Double Wide</v>
          </cell>
          <cell r="H61">
            <v>1982</v>
          </cell>
          <cell r="I61" t="str">
            <v>1976-1994, HUD</v>
          </cell>
          <cell r="J61">
            <v>1728</v>
          </cell>
          <cell r="K61">
            <v>624.47</v>
          </cell>
          <cell r="L61" t="str">
            <v>elec heatpump</v>
          </cell>
          <cell r="M61" t="str">
            <v/>
          </cell>
          <cell r="N61" t="str">
            <v>elec heatpump</v>
          </cell>
          <cell r="O61" t="str">
            <v>hp</v>
          </cell>
          <cell r="P61">
            <v>50815.92</v>
          </cell>
          <cell r="Q61">
            <v>71991.39</v>
          </cell>
          <cell r="R61">
            <v>25703.11</v>
          </cell>
        </row>
        <row r="62">
          <cell r="A62">
            <v>20046</v>
          </cell>
          <cell r="B62">
            <v>1211.2819999999999</v>
          </cell>
          <cell r="C62" t="str">
            <v>ID</v>
          </cell>
          <cell r="D62" t="str">
            <v>CASSIA</v>
          </cell>
          <cell r="E62">
            <v>2</v>
          </cell>
          <cell r="F62">
            <v>2</v>
          </cell>
          <cell r="G62" t="str">
            <v>Double Wide</v>
          </cell>
          <cell r="H62">
            <v>1997</v>
          </cell>
          <cell r="I62" t="str">
            <v>1990-1994, SGC or Natural Choice</v>
          </cell>
          <cell r="J62">
            <v>1716</v>
          </cell>
          <cell r="K62">
            <v>251.00800000000001</v>
          </cell>
          <cell r="L62" t="str">
            <v>elec faf</v>
          </cell>
          <cell r="M62" t="str">
            <v/>
          </cell>
          <cell r="N62" t="str">
            <v>elec faf</v>
          </cell>
          <cell r="O62" t="str">
            <v>e faf</v>
          </cell>
          <cell r="P62">
            <v>0</v>
          </cell>
          <cell r="Q62">
            <v>0</v>
          </cell>
          <cell r="R62">
            <v>0</v>
          </cell>
        </row>
        <row r="63">
          <cell r="A63">
            <v>20056</v>
          </cell>
          <cell r="B63">
            <v>868.42899999999997</v>
          </cell>
          <cell r="C63" t="str">
            <v>MT</v>
          </cell>
          <cell r="D63" t="str">
            <v>BEAVERHEAD</v>
          </cell>
          <cell r="E63">
            <v>1</v>
          </cell>
          <cell r="F63">
            <v>3</v>
          </cell>
          <cell r="G63" t="str">
            <v>Double Wide</v>
          </cell>
          <cell r="H63">
            <v>1993</v>
          </cell>
          <cell r="I63" t="str">
            <v>1990-1994, SGC or Natural Choice</v>
          </cell>
          <cell r="J63">
            <v>1333</v>
          </cell>
          <cell r="K63">
            <v>250.74799999999999</v>
          </cell>
          <cell r="L63" t="str">
            <v>elec faf</v>
          </cell>
          <cell r="M63" t="str">
            <v/>
          </cell>
          <cell r="N63" t="str">
            <v>elec faf</v>
          </cell>
          <cell r="O63" t="str">
            <v>e faf</v>
          </cell>
          <cell r="P63">
            <v>11256.69</v>
          </cell>
          <cell r="Q63">
            <v>31231.13</v>
          </cell>
          <cell r="R63">
            <v>31814.2</v>
          </cell>
        </row>
        <row r="64">
          <cell r="A64">
            <v>20098</v>
          </cell>
          <cell r="B64">
            <v>2914.5650000000001</v>
          </cell>
          <cell r="C64" t="str">
            <v>WA</v>
          </cell>
          <cell r="D64" t="str">
            <v>SPOKANE</v>
          </cell>
          <cell r="E64">
            <v>2</v>
          </cell>
          <cell r="F64">
            <v>2</v>
          </cell>
          <cell r="G64" t="str">
            <v>Single Wide</v>
          </cell>
          <cell r="H64">
            <v>1968</v>
          </cell>
          <cell r="I64" t="str">
            <v>1975 and Older, Pre-HUD</v>
          </cell>
          <cell r="J64">
            <v>561</v>
          </cell>
          <cell r="K64">
            <v>346.68700000000001</v>
          </cell>
          <cell r="L64" t="str">
            <v>elec pluginheater</v>
          </cell>
          <cell r="M64" t="str">
            <v/>
          </cell>
          <cell r="N64" t="str">
            <v>elec pluginheater</v>
          </cell>
          <cell r="O64" t="str">
            <v>e zonal</v>
          </cell>
          <cell r="P64">
            <v>8695.8539999999994</v>
          </cell>
          <cell r="Q64">
            <v>18835.64</v>
          </cell>
          <cell r="R64">
            <v>21072.42</v>
          </cell>
        </row>
        <row r="65">
          <cell r="A65">
            <v>20124</v>
          </cell>
          <cell r="B65">
            <v>1211.2819999999999</v>
          </cell>
          <cell r="C65" t="str">
            <v>ID</v>
          </cell>
          <cell r="D65" t="str">
            <v>KOOTENAI</v>
          </cell>
          <cell r="E65">
            <v>2</v>
          </cell>
          <cell r="F65">
            <v>2</v>
          </cell>
          <cell r="G65" t="str">
            <v>Double Wide</v>
          </cell>
          <cell r="H65">
            <v>1986</v>
          </cell>
          <cell r="I65" t="str">
            <v>1990-1994, SGC or Natural Choice</v>
          </cell>
          <cell r="J65">
            <v>1372</v>
          </cell>
          <cell r="K65">
            <v>245.49</v>
          </cell>
          <cell r="L65" t="str">
            <v>elec faf</v>
          </cell>
          <cell r="M65" t="str">
            <v>elec pluginheater AND elec pluginheater AND wood htstove</v>
          </cell>
          <cell r="N65" t="str">
            <v>elec faf</v>
          </cell>
          <cell r="O65" t="str">
            <v>e faf</v>
          </cell>
          <cell r="P65">
            <v>7638.6930000000002</v>
          </cell>
          <cell r="Q65">
            <v>16747.82</v>
          </cell>
          <cell r="R65">
            <v>17996.02</v>
          </cell>
        </row>
        <row r="66">
          <cell r="A66">
            <v>20178</v>
          </cell>
          <cell r="B66">
            <v>868.42899999999997</v>
          </cell>
          <cell r="C66" t="str">
            <v>MT</v>
          </cell>
          <cell r="D66" t="str">
            <v>MADISON</v>
          </cell>
          <cell r="E66">
            <v>1</v>
          </cell>
          <cell r="F66">
            <v>3</v>
          </cell>
          <cell r="G66" t="str">
            <v>Modular/Prefab</v>
          </cell>
          <cell r="H66">
            <v>2004</v>
          </cell>
          <cell r="I66" t="str">
            <v>2000 to Current, ENERGY STAR</v>
          </cell>
          <cell r="J66">
            <v>2880</v>
          </cell>
          <cell r="K66">
            <v>500.702</v>
          </cell>
          <cell r="L66" t="str">
            <v>wood htstove</v>
          </cell>
          <cell r="M66" t="str">
            <v>wood htstove</v>
          </cell>
          <cell r="N66" t="str">
            <v>wood htstove</v>
          </cell>
          <cell r="O66" t="str">
            <v>other</v>
          </cell>
          <cell r="P66">
            <v>796.39139999999998</v>
          </cell>
          <cell r="Q66">
            <v>11859.21</v>
          </cell>
          <cell r="R66">
            <v>11911.57</v>
          </cell>
        </row>
        <row r="67">
          <cell r="A67">
            <v>20179</v>
          </cell>
          <cell r="B67">
            <v>1211.2819999999999</v>
          </cell>
          <cell r="C67" t="str">
            <v>ID</v>
          </cell>
          <cell r="D67" t="str">
            <v>NEZ PERCE</v>
          </cell>
          <cell r="E67">
            <v>3</v>
          </cell>
          <cell r="F67">
            <v>1</v>
          </cell>
          <cell r="G67" t="str">
            <v>Single Wide</v>
          </cell>
          <cell r="H67">
            <v>1973</v>
          </cell>
          <cell r="I67" t="str">
            <v>1975 and Older, Pre-HUD</v>
          </cell>
          <cell r="J67">
            <v>854</v>
          </cell>
          <cell r="K67">
            <v>328.86399999999998</v>
          </cell>
          <cell r="L67" t="str">
            <v>gas faf</v>
          </cell>
          <cell r="M67" t="str">
            <v>elec pluginheater</v>
          </cell>
          <cell r="N67" t="str">
            <v>gas faf</v>
          </cell>
          <cell r="O67" t="str">
            <v>g faf</v>
          </cell>
          <cell r="P67">
            <v>0</v>
          </cell>
          <cell r="Q67">
            <v>8651.5779999999995</v>
          </cell>
          <cell r="R67">
            <v>8789.8169999999991</v>
          </cell>
        </row>
        <row r="68">
          <cell r="A68">
            <v>20191</v>
          </cell>
          <cell r="B68">
            <v>3065.65</v>
          </cell>
          <cell r="C68" t="str">
            <v>WA</v>
          </cell>
          <cell r="D68" t="str">
            <v>PIERCE</v>
          </cell>
          <cell r="E68">
            <v>1</v>
          </cell>
          <cell r="F68">
            <v>1</v>
          </cell>
          <cell r="G68" t="str">
            <v>Single Wide</v>
          </cell>
          <cell r="H68">
            <v>1967</v>
          </cell>
          <cell r="I68" t="str">
            <v>1975 and Older, Pre-HUD</v>
          </cell>
          <cell r="J68">
            <v>550</v>
          </cell>
          <cell r="K68">
            <v>249.64400000000001</v>
          </cell>
          <cell r="L68" t="str">
            <v>elec faf</v>
          </cell>
          <cell r="M68" t="str">
            <v/>
          </cell>
          <cell r="N68" t="str">
            <v>elec faf</v>
          </cell>
          <cell r="O68" t="str">
            <v>e faf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20196</v>
          </cell>
          <cell r="B69">
            <v>868.42899999999997</v>
          </cell>
          <cell r="C69" t="str">
            <v>MT</v>
          </cell>
          <cell r="D69" t="str">
            <v>LEWIS AND CLARK</v>
          </cell>
          <cell r="E69">
            <v>2</v>
          </cell>
          <cell r="F69">
            <v>3</v>
          </cell>
          <cell r="G69" t="str">
            <v>Single Wide</v>
          </cell>
          <cell r="H69">
            <v>1976</v>
          </cell>
          <cell r="I69" t="str">
            <v>1976-1994, HUD</v>
          </cell>
          <cell r="J69">
            <v>784</v>
          </cell>
          <cell r="K69">
            <v>274.39999999999998</v>
          </cell>
          <cell r="L69" t="str">
            <v>gas faf</v>
          </cell>
          <cell r="M69" t="str">
            <v/>
          </cell>
          <cell r="N69" t="str">
            <v>gas faf</v>
          </cell>
          <cell r="O69" t="str">
            <v>g faf</v>
          </cell>
          <cell r="P69">
            <v>0</v>
          </cell>
          <cell r="Q69">
            <v>9400.5210000000006</v>
          </cell>
          <cell r="R69">
            <v>9352.2070000000003</v>
          </cell>
        </row>
        <row r="70">
          <cell r="A70">
            <v>20199</v>
          </cell>
          <cell r="B70">
            <v>2128.9459999999999</v>
          </cell>
          <cell r="C70" t="str">
            <v>OR</v>
          </cell>
          <cell r="D70" t="str">
            <v>KLAMATH</v>
          </cell>
          <cell r="E70">
            <v>2</v>
          </cell>
          <cell r="F70">
            <v>2</v>
          </cell>
          <cell r="G70" t="str">
            <v>Modular/Prefab</v>
          </cell>
          <cell r="H70">
            <v>2010</v>
          </cell>
          <cell r="I70" t="str">
            <v>1995 to Current, HUD</v>
          </cell>
          <cell r="J70">
            <v>1417</v>
          </cell>
          <cell r="K70">
            <v>350.68099999999998</v>
          </cell>
          <cell r="L70" t="str">
            <v>wood htstove</v>
          </cell>
          <cell r="M70" t="str">
            <v>elec faf</v>
          </cell>
          <cell r="N70" t="str">
            <v>elec faf</v>
          </cell>
          <cell r="O70" t="str">
            <v>e faf</v>
          </cell>
          <cell r="P70">
            <v>617.26670000000001</v>
          </cell>
          <cell r="Q70">
            <v>4913.8429999999998</v>
          </cell>
          <cell r="R70">
            <v>5276.5739999999996</v>
          </cell>
        </row>
        <row r="71">
          <cell r="A71">
            <v>20210</v>
          </cell>
          <cell r="B71">
            <v>2128.8850000000002</v>
          </cell>
          <cell r="C71" t="str">
            <v>WA</v>
          </cell>
          <cell r="D71" t="str">
            <v>GRAYS HARBOR</v>
          </cell>
          <cell r="E71">
            <v>1</v>
          </cell>
          <cell r="F71">
            <v>1</v>
          </cell>
          <cell r="G71" t="str">
            <v>Double Wide</v>
          </cell>
          <cell r="H71">
            <v>2008</v>
          </cell>
          <cell r="I71" t="str">
            <v>2000 to Current, ENERGY STAR</v>
          </cell>
          <cell r="J71">
            <v>1296</v>
          </cell>
          <cell r="K71">
            <v>235.01400000000001</v>
          </cell>
          <cell r="L71" t="str">
            <v>elec faf</v>
          </cell>
          <cell r="M71" t="str">
            <v/>
          </cell>
          <cell r="N71" t="str">
            <v>elec faf</v>
          </cell>
          <cell r="O71" t="str">
            <v>e faf</v>
          </cell>
          <cell r="P71">
            <v>5607.759</v>
          </cell>
          <cell r="Q71">
            <v>11926.75</v>
          </cell>
          <cell r="R71">
            <v>12302.35</v>
          </cell>
        </row>
        <row r="72">
          <cell r="A72">
            <v>20283</v>
          </cell>
          <cell r="B72">
            <v>2319.0770000000002</v>
          </cell>
          <cell r="C72" t="str">
            <v>OR</v>
          </cell>
          <cell r="D72" t="str">
            <v>WASHINGTON</v>
          </cell>
          <cell r="E72">
            <v>1</v>
          </cell>
          <cell r="F72">
            <v>1</v>
          </cell>
          <cell r="G72" t="str">
            <v>Double Wide</v>
          </cell>
          <cell r="H72">
            <v>2011</v>
          </cell>
          <cell r="I72" t="str">
            <v>2000 to Current, ENERGY STAR</v>
          </cell>
          <cell r="J72">
            <v>1750</v>
          </cell>
          <cell r="K72">
            <v>284.142</v>
          </cell>
          <cell r="L72" t="str">
            <v>wood htstove</v>
          </cell>
          <cell r="M72" t="str">
            <v>elec faf</v>
          </cell>
          <cell r="N72" t="str">
            <v>elec faf</v>
          </cell>
          <cell r="O72" t="str">
            <v>e faf</v>
          </cell>
          <cell r="P72">
            <v>3003.261</v>
          </cell>
          <cell r="Q72">
            <v>8862.6579999999994</v>
          </cell>
          <cell r="R72">
            <v>9041.2459999999992</v>
          </cell>
        </row>
        <row r="73">
          <cell r="A73">
            <v>20300</v>
          </cell>
          <cell r="B73">
            <v>2128.8850000000002</v>
          </cell>
          <cell r="C73" t="str">
            <v>WA</v>
          </cell>
          <cell r="D73" t="str">
            <v>CLARK</v>
          </cell>
          <cell r="E73">
            <v>1</v>
          </cell>
          <cell r="F73">
            <v>1</v>
          </cell>
          <cell r="G73" t="str">
            <v>Double Wide</v>
          </cell>
          <cell r="H73">
            <v>1982</v>
          </cell>
          <cell r="I73" t="str">
            <v>1976-1994, HUD</v>
          </cell>
          <cell r="J73">
            <v>1375</v>
          </cell>
          <cell r="K73">
            <v>461.17500000000001</v>
          </cell>
          <cell r="L73" t="str">
            <v>elec faf</v>
          </cell>
          <cell r="M73" t="str">
            <v/>
          </cell>
          <cell r="N73" t="str">
            <v>elec faf</v>
          </cell>
          <cell r="O73" t="str">
            <v>e faf</v>
          </cell>
          <cell r="P73">
            <v>7907.0739999999996</v>
          </cell>
          <cell r="Q73">
            <v>23737.48</v>
          </cell>
          <cell r="R73">
            <v>24472.35</v>
          </cell>
        </row>
        <row r="74">
          <cell r="A74">
            <v>20306</v>
          </cell>
          <cell r="B74">
            <v>1211.2819999999999</v>
          </cell>
          <cell r="C74" t="str">
            <v>ID</v>
          </cell>
          <cell r="D74" t="str">
            <v>IDAHO</v>
          </cell>
          <cell r="E74">
            <v>1</v>
          </cell>
          <cell r="F74">
            <v>2</v>
          </cell>
          <cell r="G74" t="str">
            <v>Single Wide</v>
          </cell>
          <cell r="H74">
            <v>1973</v>
          </cell>
          <cell r="I74" t="str">
            <v>1975 and Older, Pre-HUD</v>
          </cell>
          <cell r="J74">
            <v>910</v>
          </cell>
          <cell r="K74">
            <v>563.5</v>
          </cell>
          <cell r="L74" t="str">
            <v>wood htstove</v>
          </cell>
          <cell r="M74" t="str">
            <v>elec pluginheater</v>
          </cell>
          <cell r="N74" t="str">
            <v>wood htstove</v>
          </cell>
          <cell r="O74" t="str">
            <v>other</v>
          </cell>
          <cell r="P74">
            <v>11118.94</v>
          </cell>
          <cell r="Q74">
            <v>26949.79</v>
          </cell>
          <cell r="R74">
            <v>26967.71</v>
          </cell>
        </row>
        <row r="75">
          <cell r="A75">
            <v>20317</v>
          </cell>
          <cell r="B75">
            <v>2319.0770000000002</v>
          </cell>
          <cell r="C75" t="str">
            <v>OR</v>
          </cell>
          <cell r="D75" t="str">
            <v>LINCOLN</v>
          </cell>
          <cell r="E75">
            <v>1</v>
          </cell>
          <cell r="F75">
            <v>1</v>
          </cell>
          <cell r="G75" t="str">
            <v>Modular/Prefab</v>
          </cell>
          <cell r="H75">
            <v>1993</v>
          </cell>
          <cell r="I75" t="str">
            <v>1990-1994, SGC or Natural Choice</v>
          </cell>
          <cell r="J75">
            <v>1935</v>
          </cell>
          <cell r="K75">
            <v>345.39499999999998</v>
          </cell>
          <cell r="L75" t="str">
            <v>elec faf</v>
          </cell>
          <cell r="M75" t="str">
            <v/>
          </cell>
          <cell r="N75" t="str">
            <v>elec faf</v>
          </cell>
          <cell r="O75" t="str">
            <v>e faf</v>
          </cell>
          <cell r="P75">
            <v>6678.7960000000003</v>
          </cell>
          <cell r="Q75">
            <v>21958.400000000001</v>
          </cell>
          <cell r="R75">
            <v>22656.91</v>
          </cell>
        </row>
        <row r="76">
          <cell r="A76">
            <v>20322</v>
          </cell>
          <cell r="B76">
            <v>2128.9459999999999</v>
          </cell>
          <cell r="C76" t="str">
            <v>OR</v>
          </cell>
          <cell r="D76" t="str">
            <v>KLAMATH</v>
          </cell>
          <cell r="E76">
            <v>2</v>
          </cell>
          <cell r="F76">
            <v>2</v>
          </cell>
          <cell r="G76" t="str">
            <v>Double Wide</v>
          </cell>
          <cell r="H76">
            <v>1995</v>
          </cell>
          <cell r="I76" t="str">
            <v>1995 to Current, HUD</v>
          </cell>
          <cell r="J76">
            <v>1624</v>
          </cell>
          <cell r="K76">
            <v>383.93</v>
          </cell>
          <cell r="L76" t="str">
            <v>elec faf</v>
          </cell>
          <cell r="M76" t="str">
            <v>wood htstove</v>
          </cell>
          <cell r="N76" t="str">
            <v>elec faf</v>
          </cell>
          <cell r="O76" t="str">
            <v>e faf</v>
          </cell>
          <cell r="P76">
            <v>7014.72</v>
          </cell>
          <cell r="Q76">
            <v>27305.83</v>
          </cell>
          <cell r="R76">
            <v>28835.87</v>
          </cell>
        </row>
        <row r="77">
          <cell r="A77">
            <v>20364</v>
          </cell>
          <cell r="B77">
            <v>1211.2819999999999</v>
          </cell>
          <cell r="C77" t="str">
            <v>ID</v>
          </cell>
          <cell r="D77" t="str">
            <v>OWYHEE</v>
          </cell>
          <cell r="E77">
            <v>3</v>
          </cell>
          <cell r="F77">
            <v>1</v>
          </cell>
          <cell r="G77" t="str">
            <v>Double Wide</v>
          </cell>
          <cell r="H77">
            <v>2008</v>
          </cell>
          <cell r="I77" t="str">
            <v>2000 to Current, ENERGY STAR</v>
          </cell>
          <cell r="J77">
            <v>1482</v>
          </cell>
          <cell r="K77">
            <v>235.988</v>
          </cell>
          <cell r="L77" t="str">
            <v>elec faf</v>
          </cell>
          <cell r="M77" t="str">
            <v>wood htstove</v>
          </cell>
          <cell r="N77" t="str">
            <v>elec faf</v>
          </cell>
          <cell r="O77" t="str">
            <v>e faf</v>
          </cell>
          <cell r="P77">
            <v>7597.7359999999999</v>
          </cell>
          <cell r="Q77">
            <v>12397.24</v>
          </cell>
          <cell r="R77">
            <v>13837.71</v>
          </cell>
        </row>
        <row r="78">
          <cell r="A78">
            <v>20377</v>
          </cell>
          <cell r="B78">
            <v>2319.0770000000002</v>
          </cell>
          <cell r="C78" t="str">
            <v>OR</v>
          </cell>
          <cell r="D78" t="str">
            <v>COOS</v>
          </cell>
          <cell r="E78">
            <v>1</v>
          </cell>
          <cell r="F78">
            <v>1</v>
          </cell>
          <cell r="G78" t="str">
            <v>Double Wide</v>
          </cell>
          <cell r="H78">
            <v>1991</v>
          </cell>
          <cell r="I78" t="str">
            <v>1976-1994, HUD</v>
          </cell>
          <cell r="J78">
            <v>1420</v>
          </cell>
          <cell r="K78">
            <v>521.72199999999998</v>
          </cell>
          <cell r="L78" t="str">
            <v>elec faf</v>
          </cell>
          <cell r="M78" t="str">
            <v/>
          </cell>
          <cell r="N78" t="str">
            <v>elec faf</v>
          </cell>
          <cell r="O78" t="str">
            <v>e faf</v>
          </cell>
          <cell r="P78">
            <v>1067.229</v>
          </cell>
          <cell r="Q78">
            <v>25927.43</v>
          </cell>
          <cell r="R78">
            <v>26225.69</v>
          </cell>
        </row>
        <row r="79">
          <cell r="A79">
            <v>20378</v>
          </cell>
          <cell r="B79">
            <v>2914.5650000000001</v>
          </cell>
          <cell r="C79" t="str">
            <v>WA</v>
          </cell>
          <cell r="D79" t="str">
            <v>SPOKANE</v>
          </cell>
          <cell r="E79">
            <v>2</v>
          </cell>
          <cell r="F79">
            <v>2</v>
          </cell>
          <cell r="G79" t="str">
            <v>Single Wide</v>
          </cell>
          <cell r="H79">
            <v>1983</v>
          </cell>
          <cell r="I79" t="str">
            <v>1976-1994, HUD</v>
          </cell>
          <cell r="J79">
            <v>845</v>
          </cell>
          <cell r="K79">
            <v>362.14499999999998</v>
          </cell>
          <cell r="L79" t="str">
            <v>elec faf</v>
          </cell>
          <cell r="M79" t="str">
            <v>elec pluginheater AND gas htstove</v>
          </cell>
          <cell r="N79" t="str">
            <v>elec faf</v>
          </cell>
          <cell r="O79" t="str">
            <v>e faf</v>
          </cell>
          <cell r="P79">
            <v>3919.7919999999999</v>
          </cell>
          <cell r="Q79">
            <v>8188.4790000000003</v>
          </cell>
          <cell r="R79">
            <v>9116.8349999999991</v>
          </cell>
        </row>
        <row r="80">
          <cell r="A80">
            <v>20391</v>
          </cell>
          <cell r="B80">
            <v>3065.65</v>
          </cell>
          <cell r="C80" t="str">
            <v>WA</v>
          </cell>
          <cell r="D80" t="str">
            <v>THURSTON</v>
          </cell>
          <cell r="E80">
            <v>1</v>
          </cell>
          <cell r="F80">
            <v>1</v>
          </cell>
          <cell r="G80" t="str">
            <v>Single Wide</v>
          </cell>
          <cell r="H80">
            <v>0</v>
          </cell>
          <cell r="I80" t="str">
            <v>1975 and Older, Pre-HUD</v>
          </cell>
          <cell r="J80">
            <v>570</v>
          </cell>
          <cell r="K80">
            <v>376.51</v>
          </cell>
          <cell r="L80" t="str">
            <v>elec faf</v>
          </cell>
          <cell r="M80" t="str">
            <v/>
          </cell>
          <cell r="N80" t="str">
            <v>elec faf</v>
          </cell>
          <cell r="O80" t="str">
            <v>e faf</v>
          </cell>
          <cell r="P80">
            <v>7357.8109999999997</v>
          </cell>
          <cell r="Q80">
            <v>11081.78</v>
          </cell>
          <cell r="R80">
            <v>0</v>
          </cell>
        </row>
        <row r="81">
          <cell r="A81">
            <v>20401</v>
          </cell>
          <cell r="B81">
            <v>1211.2819999999999</v>
          </cell>
          <cell r="C81" t="str">
            <v>ID</v>
          </cell>
          <cell r="D81" t="str">
            <v>IDAHO</v>
          </cell>
          <cell r="E81">
            <v>1</v>
          </cell>
          <cell r="F81">
            <v>2</v>
          </cell>
          <cell r="G81" t="str">
            <v>Double Wide</v>
          </cell>
          <cell r="H81">
            <v>2000</v>
          </cell>
          <cell r="I81" t="str">
            <v>1995 to Current, HUD</v>
          </cell>
          <cell r="J81">
            <v>1716</v>
          </cell>
          <cell r="K81">
            <v>412.49200000000002</v>
          </cell>
          <cell r="L81" t="str">
            <v>elec faf</v>
          </cell>
          <cell r="M81" t="str">
            <v>pel htstove AND wood htstove</v>
          </cell>
          <cell r="N81" t="str">
            <v>elec faf</v>
          </cell>
          <cell r="O81" t="str">
            <v>e faf</v>
          </cell>
          <cell r="P81">
            <v>3489.6039999999998</v>
          </cell>
          <cell r="Q81">
            <v>13036.38</v>
          </cell>
          <cell r="R81">
            <v>13043.6</v>
          </cell>
        </row>
        <row r="82">
          <cell r="A82">
            <v>20429</v>
          </cell>
          <cell r="B82">
            <v>868.42899999999997</v>
          </cell>
          <cell r="C82" t="str">
            <v>MT</v>
          </cell>
          <cell r="D82" t="str">
            <v>MISSOULA</v>
          </cell>
          <cell r="E82">
            <v>1</v>
          </cell>
          <cell r="F82">
            <v>3</v>
          </cell>
          <cell r="G82" t="str">
            <v>Double Wide</v>
          </cell>
          <cell r="H82">
            <v>2002</v>
          </cell>
          <cell r="I82" t="str">
            <v>2000 to Current, ENERGY STAR</v>
          </cell>
          <cell r="J82">
            <v>2079</v>
          </cell>
          <cell r="K82">
            <v>323.904</v>
          </cell>
          <cell r="L82" t="str">
            <v>elec baseboard</v>
          </cell>
          <cell r="M82" t="str">
            <v>gas faf</v>
          </cell>
          <cell r="N82" t="str">
            <v>gas faf</v>
          </cell>
          <cell r="O82" t="str">
            <v>g faf</v>
          </cell>
          <cell r="P82">
            <v>10692.78</v>
          </cell>
          <cell r="Q82">
            <v>19937.14</v>
          </cell>
          <cell r="R82">
            <v>21042.74</v>
          </cell>
        </row>
        <row r="83">
          <cell r="A83">
            <v>20439</v>
          </cell>
          <cell r="B83">
            <v>2128.9459999999999</v>
          </cell>
          <cell r="C83" t="str">
            <v>OR</v>
          </cell>
          <cell r="D83" t="str">
            <v>MALHEUR</v>
          </cell>
          <cell r="E83">
            <v>3</v>
          </cell>
          <cell r="F83">
            <v>1</v>
          </cell>
          <cell r="G83" t="str">
            <v>Single Wide</v>
          </cell>
          <cell r="H83">
            <v>1978</v>
          </cell>
          <cell r="I83" t="str">
            <v>1975 and Older, Pre-HUD</v>
          </cell>
          <cell r="J83">
            <v>780</v>
          </cell>
          <cell r="K83">
            <v>294.476</v>
          </cell>
          <cell r="L83" t="str">
            <v>elec faf</v>
          </cell>
          <cell r="M83" t="str">
            <v>elec pluginheater</v>
          </cell>
          <cell r="N83" t="str">
            <v>elec faf</v>
          </cell>
          <cell r="O83" t="str">
            <v>e faf</v>
          </cell>
          <cell r="P83">
            <v>9643.1929999999993</v>
          </cell>
          <cell r="Q83">
            <v>20115.37</v>
          </cell>
          <cell r="R83">
            <v>20557.330000000002</v>
          </cell>
        </row>
        <row r="84">
          <cell r="A84">
            <v>20464</v>
          </cell>
          <cell r="B84">
            <v>2319.0770000000002</v>
          </cell>
          <cell r="C84" t="str">
            <v>OR</v>
          </cell>
          <cell r="D84" t="str">
            <v>TILLAMOOK</v>
          </cell>
          <cell r="E84">
            <v>1</v>
          </cell>
          <cell r="F84">
            <v>1</v>
          </cell>
          <cell r="G84" t="str">
            <v>Double Wide</v>
          </cell>
          <cell r="H84">
            <v>1991</v>
          </cell>
          <cell r="I84" t="str">
            <v>1990-1994, SGC or Natural Choice</v>
          </cell>
          <cell r="J84">
            <v>1755</v>
          </cell>
          <cell r="K84">
            <v>294.05</v>
          </cell>
          <cell r="L84" t="str">
            <v>pel htstove</v>
          </cell>
          <cell r="M84" t="str">
            <v>elec faf</v>
          </cell>
          <cell r="N84" t="str">
            <v>elec faf</v>
          </cell>
          <cell r="O84" t="str">
            <v>e faf</v>
          </cell>
          <cell r="P84">
            <v>2272.442</v>
          </cell>
          <cell r="Q84">
            <v>18352.61</v>
          </cell>
          <cell r="R84">
            <v>18647.25</v>
          </cell>
        </row>
        <row r="85">
          <cell r="A85">
            <v>20465</v>
          </cell>
          <cell r="B85">
            <v>2319.0770000000002</v>
          </cell>
          <cell r="C85" t="str">
            <v>OR</v>
          </cell>
          <cell r="D85" t="str">
            <v>JACKSON</v>
          </cell>
          <cell r="E85">
            <v>3</v>
          </cell>
          <cell r="F85">
            <v>1</v>
          </cell>
          <cell r="G85" t="str">
            <v>Double Wide</v>
          </cell>
          <cell r="H85">
            <v>2005</v>
          </cell>
          <cell r="I85" t="str">
            <v>1995 to Current, NEEM</v>
          </cell>
          <cell r="J85">
            <v>1512</v>
          </cell>
          <cell r="K85">
            <v>248.68799999999999</v>
          </cell>
          <cell r="L85" t="str">
            <v>elec heatpump</v>
          </cell>
          <cell r="M85" t="str">
            <v>elec pluginheater</v>
          </cell>
          <cell r="N85" t="str">
            <v>elec heatpump</v>
          </cell>
          <cell r="O85" t="str">
            <v>hp</v>
          </cell>
          <cell r="P85">
            <v>4765.1049999999996</v>
          </cell>
          <cell r="Q85">
            <v>15036.42</v>
          </cell>
          <cell r="R85">
            <v>15995.46</v>
          </cell>
        </row>
        <row r="86">
          <cell r="A86">
            <v>20470</v>
          </cell>
          <cell r="B86">
            <v>3065.65</v>
          </cell>
          <cell r="C86" t="str">
            <v>WA</v>
          </cell>
          <cell r="D86" t="str">
            <v>SNOHOMISH</v>
          </cell>
          <cell r="E86">
            <v>1</v>
          </cell>
          <cell r="F86">
            <v>1</v>
          </cell>
          <cell r="G86" t="str">
            <v>Single Wide</v>
          </cell>
          <cell r="H86">
            <v>1978</v>
          </cell>
          <cell r="I86" t="str">
            <v>1976-1994, HUD</v>
          </cell>
          <cell r="J86">
            <v>896</v>
          </cell>
          <cell r="K86">
            <v>329.28199999999998</v>
          </cell>
          <cell r="L86" t="str">
            <v>elec faf</v>
          </cell>
          <cell r="M86" t="str">
            <v/>
          </cell>
          <cell r="N86" t="str">
            <v>elec faf</v>
          </cell>
          <cell r="O86" t="str">
            <v>e faf</v>
          </cell>
          <cell r="P86">
            <v>10146.700000000001</v>
          </cell>
          <cell r="Q86">
            <v>20437.22</v>
          </cell>
          <cell r="R86">
            <v>21094.67</v>
          </cell>
        </row>
        <row r="87">
          <cell r="A87">
            <v>20484</v>
          </cell>
          <cell r="B87">
            <v>2128.8850000000002</v>
          </cell>
          <cell r="C87" t="str">
            <v>WA</v>
          </cell>
          <cell r="D87" t="str">
            <v>PACIFIC</v>
          </cell>
          <cell r="E87">
            <v>1</v>
          </cell>
          <cell r="F87">
            <v>1</v>
          </cell>
          <cell r="G87" t="str">
            <v>Double Wide</v>
          </cell>
          <cell r="H87">
            <v>1974</v>
          </cell>
          <cell r="I87" t="str">
            <v>1975 and Older, Pre-HUD</v>
          </cell>
          <cell r="J87">
            <v>1680</v>
          </cell>
          <cell r="K87">
            <v>571.73</v>
          </cell>
          <cell r="L87" t="str">
            <v>elec faf</v>
          </cell>
          <cell r="M87" t="str">
            <v/>
          </cell>
          <cell r="N87" t="str">
            <v>elec faf</v>
          </cell>
          <cell r="O87" t="str">
            <v>e faf</v>
          </cell>
          <cell r="P87">
            <v>20587.310000000001</v>
          </cell>
          <cell r="Q87">
            <v>39203.949999999997</v>
          </cell>
          <cell r="R87">
            <v>41118.910000000003</v>
          </cell>
        </row>
        <row r="88">
          <cell r="A88">
            <v>20511</v>
          </cell>
          <cell r="B88">
            <v>1211.2819999999999</v>
          </cell>
          <cell r="C88" t="str">
            <v>ID</v>
          </cell>
          <cell r="D88" t="str">
            <v>BANNOCK</v>
          </cell>
          <cell r="E88">
            <v>2</v>
          </cell>
          <cell r="F88">
            <v>2</v>
          </cell>
          <cell r="G88" t="str">
            <v>Double Wide</v>
          </cell>
          <cell r="H88">
            <v>1979</v>
          </cell>
          <cell r="I88" t="str">
            <v>1976-1994, HUD</v>
          </cell>
          <cell r="J88">
            <v>987</v>
          </cell>
          <cell r="K88">
            <v>318.72000000000003</v>
          </cell>
          <cell r="L88" t="str">
            <v>elec faf</v>
          </cell>
          <cell r="M88" t="str">
            <v/>
          </cell>
          <cell r="N88" t="str">
            <v>elec faf</v>
          </cell>
          <cell r="O88" t="str">
            <v>e faf</v>
          </cell>
          <cell r="P88">
            <v>9226.3439999999991</v>
          </cell>
          <cell r="Q88">
            <v>18126.96</v>
          </cell>
          <cell r="R88">
            <v>18448.580000000002</v>
          </cell>
        </row>
        <row r="89">
          <cell r="A89">
            <v>20517</v>
          </cell>
          <cell r="B89">
            <v>2914.5650000000001</v>
          </cell>
          <cell r="C89" t="str">
            <v>WA</v>
          </cell>
          <cell r="D89" t="str">
            <v>STEVENS</v>
          </cell>
          <cell r="E89">
            <v>1</v>
          </cell>
          <cell r="F89">
            <v>2</v>
          </cell>
          <cell r="G89" t="str">
            <v>Double Wide</v>
          </cell>
          <cell r="H89">
            <v>2008</v>
          </cell>
          <cell r="I89" t="str">
            <v>1995 to Current, NEEM</v>
          </cell>
          <cell r="J89">
            <v>1056</v>
          </cell>
          <cell r="K89">
            <v>187.578</v>
          </cell>
          <cell r="L89" t="str">
            <v>wood htstove</v>
          </cell>
          <cell r="M89" t="str">
            <v>elec faf</v>
          </cell>
          <cell r="N89" t="str">
            <v>elec faf</v>
          </cell>
          <cell r="O89" t="str">
            <v>e faf</v>
          </cell>
          <cell r="P89">
            <v>6084.9610000000002</v>
          </cell>
          <cell r="Q89">
            <v>10677.77</v>
          </cell>
          <cell r="R89">
            <v>10888.46</v>
          </cell>
        </row>
        <row r="90">
          <cell r="A90">
            <v>20535</v>
          </cell>
          <cell r="B90">
            <v>1211.2819999999999</v>
          </cell>
          <cell r="C90" t="str">
            <v>ID</v>
          </cell>
          <cell r="D90" t="str">
            <v>BOISE</v>
          </cell>
          <cell r="E90">
            <v>1</v>
          </cell>
          <cell r="F90">
            <v>3</v>
          </cell>
          <cell r="G90" t="str">
            <v>Double Wide</v>
          </cell>
          <cell r="H90">
            <v>1975</v>
          </cell>
          <cell r="I90" t="str">
            <v>1975 and Older, Pre-HUD</v>
          </cell>
          <cell r="J90">
            <v>1296</v>
          </cell>
          <cell r="K90">
            <v>588.98400000000004</v>
          </cell>
          <cell r="L90" t="str">
            <v>elec baseboard</v>
          </cell>
          <cell r="M90" t="str">
            <v>gas faf</v>
          </cell>
          <cell r="N90" t="str">
            <v>gas faf</v>
          </cell>
          <cell r="O90" t="str">
            <v>g faf</v>
          </cell>
          <cell r="P90">
            <v>10919.17</v>
          </cell>
          <cell r="Q90">
            <v>20857.47</v>
          </cell>
          <cell r="R90">
            <v>20884.34</v>
          </cell>
        </row>
        <row r="91">
          <cell r="A91">
            <v>20541</v>
          </cell>
          <cell r="B91">
            <v>1211.2819999999999</v>
          </cell>
          <cell r="C91" t="str">
            <v>ID</v>
          </cell>
          <cell r="D91" t="str">
            <v>CANYON</v>
          </cell>
          <cell r="E91">
            <v>3</v>
          </cell>
          <cell r="F91">
            <v>1</v>
          </cell>
          <cell r="G91" t="str">
            <v>Double Wide</v>
          </cell>
          <cell r="H91">
            <v>1998</v>
          </cell>
          <cell r="I91" t="str">
            <v>1995 to Current, HUD</v>
          </cell>
          <cell r="J91">
            <v>1248</v>
          </cell>
          <cell r="K91">
            <v>354.12799999999999</v>
          </cell>
          <cell r="L91" t="str">
            <v>wood htstove</v>
          </cell>
          <cell r="M91" t="str">
            <v>elec faf</v>
          </cell>
          <cell r="N91" t="str">
            <v>elec faf</v>
          </cell>
          <cell r="O91" t="str">
            <v>e faf</v>
          </cell>
          <cell r="P91">
            <v>5420.4740000000002</v>
          </cell>
          <cell r="Q91">
            <v>10848.21</v>
          </cell>
          <cell r="R91">
            <v>12544.99</v>
          </cell>
        </row>
        <row r="92">
          <cell r="A92">
            <v>20542</v>
          </cell>
          <cell r="B92">
            <v>868.42899999999997</v>
          </cell>
          <cell r="C92" t="str">
            <v>MT</v>
          </cell>
          <cell r="D92" t="str">
            <v>FLATHEAD</v>
          </cell>
          <cell r="E92">
            <v>1</v>
          </cell>
          <cell r="F92">
            <v>3</v>
          </cell>
          <cell r="G92" t="str">
            <v>Single Wide</v>
          </cell>
          <cell r="H92">
            <v>1995</v>
          </cell>
          <cell r="I92" t="str">
            <v>1995 to Current, HUD</v>
          </cell>
          <cell r="J92">
            <v>924</v>
          </cell>
          <cell r="K92">
            <v>305.572</v>
          </cell>
          <cell r="L92" t="str">
            <v>elec faf</v>
          </cell>
          <cell r="M92" t="str">
            <v/>
          </cell>
          <cell r="N92" t="str">
            <v>elec faf</v>
          </cell>
          <cell r="O92" t="str">
            <v>e faf</v>
          </cell>
          <cell r="P92">
            <v>6405.0330000000004</v>
          </cell>
          <cell r="Q92">
            <v>12416.92</v>
          </cell>
          <cell r="R92">
            <v>13320.18</v>
          </cell>
        </row>
        <row r="93">
          <cell r="A93">
            <v>20592</v>
          </cell>
          <cell r="B93">
            <v>1211.2819999999999</v>
          </cell>
          <cell r="C93" t="str">
            <v>ID</v>
          </cell>
          <cell r="D93" t="str">
            <v>GOODING</v>
          </cell>
          <cell r="E93">
            <v>3</v>
          </cell>
          <cell r="F93">
            <v>2</v>
          </cell>
          <cell r="G93" t="str">
            <v>Modular/Prefab</v>
          </cell>
          <cell r="H93">
            <v>1999</v>
          </cell>
          <cell r="I93" t="str">
            <v>1995 to Current, HUD</v>
          </cell>
          <cell r="J93">
            <v>1320</v>
          </cell>
          <cell r="K93">
            <v>805.6</v>
          </cell>
          <cell r="L93" t="str">
            <v>elec faf</v>
          </cell>
          <cell r="M93" t="str">
            <v/>
          </cell>
          <cell r="N93" t="str">
            <v>elec faf</v>
          </cell>
          <cell r="O93" t="str">
            <v>e faf</v>
          </cell>
          <cell r="P93">
            <v>11287.14</v>
          </cell>
          <cell r="Q93">
            <v>19507.71</v>
          </cell>
          <cell r="R93">
            <v>20716.259999999998</v>
          </cell>
        </row>
        <row r="94">
          <cell r="A94">
            <v>20611</v>
          </cell>
          <cell r="B94">
            <v>2914.5650000000001</v>
          </cell>
          <cell r="C94" t="str">
            <v>OR</v>
          </cell>
          <cell r="D94" t="str">
            <v>PEND OREILLE</v>
          </cell>
          <cell r="E94">
            <v>1</v>
          </cell>
          <cell r="F94">
            <v>2</v>
          </cell>
          <cell r="G94" t="str">
            <v>Double Wide</v>
          </cell>
          <cell r="H94">
            <v>1979</v>
          </cell>
          <cell r="I94" t="str">
            <v>1976-1994, HUD</v>
          </cell>
          <cell r="J94">
            <v>1676</v>
          </cell>
          <cell r="K94">
            <v>577.44200000000001</v>
          </cell>
          <cell r="L94" t="str">
            <v>wood fireplace</v>
          </cell>
          <cell r="M94" t="str">
            <v>elec faf</v>
          </cell>
          <cell r="N94" t="str">
            <v>elec faf</v>
          </cell>
          <cell r="O94" t="str">
            <v>e faf</v>
          </cell>
          <cell r="P94">
            <v>10363.450000000001</v>
          </cell>
          <cell r="Q94">
            <v>28705.34</v>
          </cell>
          <cell r="R94">
            <v>29558.17</v>
          </cell>
        </row>
        <row r="95">
          <cell r="A95">
            <v>20621</v>
          </cell>
          <cell r="B95">
            <v>2319.0770000000002</v>
          </cell>
          <cell r="C95" t="str">
            <v>OR</v>
          </cell>
          <cell r="D95" t="str">
            <v>LANE</v>
          </cell>
          <cell r="E95">
            <v>1</v>
          </cell>
          <cell r="F95">
            <v>1</v>
          </cell>
          <cell r="G95" t="str">
            <v>Single Wide</v>
          </cell>
          <cell r="H95">
            <v>1967</v>
          </cell>
          <cell r="I95" t="str">
            <v>1975 and Older, Pre-HUD</v>
          </cell>
          <cell r="J95">
            <v>1044</v>
          </cell>
          <cell r="K95">
            <v>582.548</v>
          </cell>
          <cell r="L95" t="str">
            <v>elec faf</v>
          </cell>
          <cell r="M95" t="str">
            <v>wood htstove AND elec pluginheater</v>
          </cell>
          <cell r="N95" t="str">
            <v>elec faf</v>
          </cell>
          <cell r="O95" t="str">
            <v>e faf</v>
          </cell>
          <cell r="P95">
            <v>3229.8510000000001</v>
          </cell>
          <cell r="Q95">
            <v>15695.25</v>
          </cell>
          <cell r="R95">
            <v>16252.6</v>
          </cell>
        </row>
        <row r="96">
          <cell r="A96">
            <v>20630</v>
          </cell>
          <cell r="B96">
            <v>868.42899999999997</v>
          </cell>
          <cell r="C96" t="str">
            <v>MT</v>
          </cell>
          <cell r="D96" t="str">
            <v>LAKE</v>
          </cell>
          <cell r="E96">
            <v>1</v>
          </cell>
          <cell r="F96">
            <v>2</v>
          </cell>
          <cell r="G96" t="str">
            <v>Modular/Prefab</v>
          </cell>
          <cell r="H96">
            <v>1972</v>
          </cell>
          <cell r="I96" t="str">
            <v>1975 and Older, Pre-HUD</v>
          </cell>
          <cell r="J96">
            <v>1764</v>
          </cell>
          <cell r="K96">
            <v>802.6</v>
          </cell>
          <cell r="L96" t="str">
            <v>wood htstove</v>
          </cell>
          <cell r="M96" t="str">
            <v>elec faf</v>
          </cell>
          <cell r="N96" t="str">
            <v>elec faf</v>
          </cell>
          <cell r="O96" t="str">
            <v>e faf</v>
          </cell>
          <cell r="P96">
            <v>13024.98</v>
          </cell>
          <cell r="Q96">
            <v>27449.9</v>
          </cell>
          <cell r="R96">
            <v>28452.29</v>
          </cell>
        </row>
        <row r="97">
          <cell r="A97">
            <v>20639</v>
          </cell>
          <cell r="B97">
            <v>868.42899999999997</v>
          </cell>
          <cell r="C97" t="str">
            <v>MT</v>
          </cell>
          <cell r="D97" t="str">
            <v>RAVALLI</v>
          </cell>
          <cell r="E97">
            <v>1</v>
          </cell>
          <cell r="F97">
            <v>2</v>
          </cell>
          <cell r="G97" t="str">
            <v>Triple Wide</v>
          </cell>
          <cell r="H97">
            <v>2005</v>
          </cell>
          <cell r="I97" t="str">
            <v>2000 to Current, ENERGY STAR</v>
          </cell>
          <cell r="J97">
            <v>1730</v>
          </cell>
          <cell r="K97">
            <v>305.25599999999997</v>
          </cell>
          <cell r="L97" t="str">
            <v>elec faf</v>
          </cell>
          <cell r="M97" t="str">
            <v/>
          </cell>
          <cell r="N97" t="str">
            <v>elec faf</v>
          </cell>
          <cell r="O97" t="str">
            <v>e faf</v>
          </cell>
          <cell r="P97">
            <v>10020.469999999999</v>
          </cell>
          <cell r="Q97">
            <v>16382.27</v>
          </cell>
          <cell r="R97">
            <v>16763.689999999999</v>
          </cell>
        </row>
        <row r="98">
          <cell r="A98">
            <v>20654</v>
          </cell>
          <cell r="B98">
            <v>868.42899999999997</v>
          </cell>
          <cell r="C98" t="str">
            <v>MT</v>
          </cell>
          <cell r="D98" t="str">
            <v>SANDERS</v>
          </cell>
          <cell r="E98">
            <v>2</v>
          </cell>
          <cell r="F98">
            <v>2</v>
          </cell>
          <cell r="G98" t="str">
            <v>Single Wide</v>
          </cell>
          <cell r="H98">
            <v>1975</v>
          </cell>
          <cell r="I98" t="str">
            <v>1975 and Older, Pre-HUD</v>
          </cell>
          <cell r="J98">
            <v>672</v>
          </cell>
          <cell r="K98">
            <v>369.29</v>
          </cell>
          <cell r="L98" t="str">
            <v>gas faf</v>
          </cell>
          <cell r="M98" t="str">
            <v/>
          </cell>
          <cell r="N98" t="str">
            <v>gas faf</v>
          </cell>
          <cell r="O98" t="str">
            <v>g faf</v>
          </cell>
          <cell r="P98">
            <v>5805.5820000000003</v>
          </cell>
          <cell r="Q98">
            <v>9147.1679999999997</v>
          </cell>
          <cell r="R98">
            <v>10403.56</v>
          </cell>
        </row>
        <row r="99">
          <cell r="A99">
            <v>20656</v>
          </cell>
          <cell r="B99">
            <v>868.42899999999997</v>
          </cell>
          <cell r="C99" t="str">
            <v>MT</v>
          </cell>
          <cell r="D99" t="str">
            <v>LINCOLN</v>
          </cell>
          <cell r="E99">
            <v>1</v>
          </cell>
          <cell r="F99">
            <v>2</v>
          </cell>
          <cell r="G99" t="str">
            <v>Double Wide</v>
          </cell>
          <cell r="H99">
            <v>1970</v>
          </cell>
          <cell r="I99" t="str">
            <v>1975 and Older, Pre-HUD</v>
          </cell>
          <cell r="J99">
            <v>800</v>
          </cell>
          <cell r="K99">
            <v>336.3</v>
          </cell>
          <cell r="L99" t="str">
            <v>gas faf</v>
          </cell>
          <cell r="M99" t="str">
            <v/>
          </cell>
          <cell r="N99" t="str">
            <v>gas faf</v>
          </cell>
          <cell r="O99" t="str">
            <v>g faf</v>
          </cell>
          <cell r="P99">
            <v>3062.2530000000002</v>
          </cell>
          <cell r="Q99">
            <v>9617.3539999999994</v>
          </cell>
          <cell r="R99">
            <v>9932.7710000000006</v>
          </cell>
        </row>
        <row r="100">
          <cell r="A100">
            <v>21766</v>
          </cell>
          <cell r="B100">
            <v>1211.2819999999999</v>
          </cell>
          <cell r="C100" t="str">
            <v>ID</v>
          </cell>
          <cell r="D100" t="str">
            <v>BANNOCK</v>
          </cell>
          <cell r="E100">
            <v>2</v>
          </cell>
          <cell r="F100">
            <v>2</v>
          </cell>
          <cell r="G100" t="str">
            <v>Single Wide</v>
          </cell>
          <cell r="H100">
            <v>1977</v>
          </cell>
          <cell r="I100" t="str">
            <v>1976-1994, HUD</v>
          </cell>
          <cell r="J100">
            <v>924</v>
          </cell>
          <cell r="K100">
            <v>393.77800000000002</v>
          </cell>
          <cell r="L100" t="str">
            <v>gas faf</v>
          </cell>
          <cell r="M100" t="str">
            <v/>
          </cell>
          <cell r="N100" t="str">
            <v>gas faf</v>
          </cell>
          <cell r="O100" t="str">
            <v>g faf</v>
          </cell>
          <cell r="P100">
            <v>0</v>
          </cell>
          <cell r="Q100">
            <v>6831.067</v>
          </cell>
          <cell r="R100">
            <v>6885.0789999999997</v>
          </cell>
        </row>
        <row r="101">
          <cell r="A101">
            <v>20682</v>
          </cell>
          <cell r="B101">
            <v>2128.8850000000002</v>
          </cell>
          <cell r="C101" t="str">
            <v>WA</v>
          </cell>
          <cell r="D101" t="str">
            <v>CLARK</v>
          </cell>
          <cell r="E101">
            <v>1</v>
          </cell>
          <cell r="F101">
            <v>1</v>
          </cell>
          <cell r="G101" t="str">
            <v>Double Wide</v>
          </cell>
          <cell r="H101">
            <v>1990</v>
          </cell>
          <cell r="I101" t="str">
            <v>1976-1994, HUD</v>
          </cell>
          <cell r="J101">
            <v>1860</v>
          </cell>
          <cell r="K101">
            <v>602.67999999999995</v>
          </cell>
          <cell r="L101" t="str">
            <v>elec heatpump</v>
          </cell>
          <cell r="M101" t="str">
            <v/>
          </cell>
          <cell r="N101" t="str">
            <v>elec heatpump</v>
          </cell>
          <cell r="O101" t="str">
            <v>hp</v>
          </cell>
          <cell r="P101">
            <v>6257.74</v>
          </cell>
          <cell r="Q101">
            <v>10641.51</v>
          </cell>
          <cell r="R101">
            <v>10699.88</v>
          </cell>
        </row>
        <row r="102">
          <cell r="A102">
            <v>20689</v>
          </cell>
          <cell r="B102">
            <v>1211.2819999999999</v>
          </cell>
          <cell r="C102" t="str">
            <v>ID</v>
          </cell>
          <cell r="D102" t="str">
            <v>BONNER</v>
          </cell>
          <cell r="E102">
            <v>1</v>
          </cell>
          <cell r="F102">
            <v>3</v>
          </cell>
          <cell r="G102" t="str">
            <v>Double Wide</v>
          </cell>
          <cell r="H102">
            <v>1996</v>
          </cell>
          <cell r="I102" t="str">
            <v>1990-1994, SGC or Natural Choice</v>
          </cell>
          <cell r="J102">
            <v>1485</v>
          </cell>
          <cell r="K102">
            <v>300.69400000000002</v>
          </cell>
          <cell r="L102" t="str">
            <v>elec faf</v>
          </cell>
          <cell r="M102" t="str">
            <v/>
          </cell>
          <cell r="N102" t="str">
            <v>elec faf</v>
          </cell>
          <cell r="O102" t="str">
            <v>e faf</v>
          </cell>
          <cell r="P102">
            <v>9419.1380000000008</v>
          </cell>
          <cell r="Q102">
            <v>19751.68</v>
          </cell>
          <cell r="R102">
            <v>25952.69</v>
          </cell>
        </row>
        <row r="103">
          <cell r="A103">
            <v>20697</v>
          </cell>
          <cell r="B103">
            <v>868.42899999999997</v>
          </cell>
          <cell r="C103" t="str">
            <v>MT</v>
          </cell>
          <cell r="D103" t="str">
            <v>GALLATIN</v>
          </cell>
          <cell r="E103">
            <v>1</v>
          </cell>
          <cell r="F103">
            <v>3</v>
          </cell>
          <cell r="G103" t="str">
            <v>Double Wide</v>
          </cell>
          <cell r="H103">
            <v>1994</v>
          </cell>
          <cell r="I103" t="str">
            <v>1990-1994, SGC or Natural Choice</v>
          </cell>
          <cell r="J103">
            <v>1560</v>
          </cell>
          <cell r="K103">
            <v>243.096</v>
          </cell>
          <cell r="L103" t="str">
            <v>gas faf</v>
          </cell>
          <cell r="M103" t="str">
            <v/>
          </cell>
          <cell r="N103" t="str">
            <v>gas faf</v>
          </cell>
          <cell r="O103" t="str">
            <v>g faf</v>
          </cell>
          <cell r="P103">
            <v>330.05090000000001</v>
          </cell>
          <cell r="Q103">
            <v>9549.9320000000007</v>
          </cell>
          <cell r="R103">
            <v>9655.4650000000001</v>
          </cell>
        </row>
        <row r="104">
          <cell r="A104">
            <v>20722</v>
          </cell>
          <cell r="B104">
            <v>1211.2819999999999</v>
          </cell>
          <cell r="C104" t="str">
            <v>ID</v>
          </cell>
          <cell r="D104" t="str">
            <v>BANNOCK</v>
          </cell>
          <cell r="E104">
            <v>2</v>
          </cell>
          <cell r="F104">
            <v>2</v>
          </cell>
          <cell r="G104" t="str">
            <v>Double Wide</v>
          </cell>
          <cell r="H104">
            <v>1981</v>
          </cell>
          <cell r="I104" t="str">
            <v>1976-1994, HUD</v>
          </cell>
          <cell r="J104">
            <v>1440</v>
          </cell>
          <cell r="K104">
            <v>573.79999999999995</v>
          </cell>
          <cell r="L104" t="str">
            <v>elec faf</v>
          </cell>
          <cell r="M104" t="str">
            <v/>
          </cell>
          <cell r="N104" t="str">
            <v>elec faf</v>
          </cell>
          <cell r="O104" t="str">
            <v>e faf</v>
          </cell>
          <cell r="P104">
            <v>7190.16</v>
          </cell>
          <cell r="Q104">
            <v>25856.57</v>
          </cell>
          <cell r="R104">
            <v>26240.86</v>
          </cell>
        </row>
        <row r="105">
          <cell r="A105">
            <v>20729</v>
          </cell>
          <cell r="B105">
            <v>3065.65</v>
          </cell>
          <cell r="C105" t="str">
            <v>WA</v>
          </cell>
          <cell r="D105" t="str">
            <v>WHATCOM</v>
          </cell>
          <cell r="E105">
            <v>1</v>
          </cell>
          <cell r="F105">
            <v>1</v>
          </cell>
          <cell r="G105" t="str">
            <v>Double Wide</v>
          </cell>
          <cell r="H105">
            <v>1977</v>
          </cell>
          <cell r="I105" t="str">
            <v>1976-1994, HUD</v>
          </cell>
          <cell r="J105">
            <v>1440</v>
          </cell>
          <cell r="K105">
            <v>591.47</v>
          </cell>
          <cell r="L105" t="str">
            <v>elec faf</v>
          </cell>
          <cell r="M105" t="str">
            <v/>
          </cell>
          <cell r="N105" t="str">
            <v>elec faf</v>
          </cell>
          <cell r="O105" t="str">
            <v>e faf</v>
          </cell>
          <cell r="P105">
            <v>25825.11</v>
          </cell>
          <cell r="Q105">
            <v>39842.15</v>
          </cell>
          <cell r="R105">
            <v>39390.339999999997</v>
          </cell>
        </row>
        <row r="106">
          <cell r="A106">
            <v>20731</v>
          </cell>
          <cell r="B106">
            <v>868.42899999999997</v>
          </cell>
          <cell r="C106" t="str">
            <v>MT</v>
          </cell>
          <cell r="D106" t="str">
            <v>LEWIS AND CLARK</v>
          </cell>
          <cell r="E106">
            <v>2</v>
          </cell>
          <cell r="F106">
            <v>3</v>
          </cell>
          <cell r="G106" t="str">
            <v>Double Wide</v>
          </cell>
          <cell r="H106">
            <v>1971</v>
          </cell>
          <cell r="I106" t="str">
            <v>1975 and Older, Pre-HUD</v>
          </cell>
          <cell r="J106">
            <v>1560</v>
          </cell>
          <cell r="K106">
            <v>723.16</v>
          </cell>
          <cell r="L106" t="str">
            <v>wood htstove</v>
          </cell>
          <cell r="M106" t="str">
            <v>gas faf AND gas faf</v>
          </cell>
          <cell r="N106" t="str">
            <v>gas faf</v>
          </cell>
          <cell r="O106" t="str">
            <v>g faf</v>
          </cell>
          <cell r="P106">
            <v>0</v>
          </cell>
          <cell r="Q106">
            <v>0</v>
          </cell>
          <cell r="R106">
            <v>0</v>
          </cell>
        </row>
        <row r="107">
          <cell r="A107">
            <v>20733</v>
          </cell>
          <cell r="B107">
            <v>1211.2819999999999</v>
          </cell>
          <cell r="C107" t="str">
            <v>ID</v>
          </cell>
          <cell r="D107" t="str">
            <v>LATAH</v>
          </cell>
          <cell r="E107">
            <v>1</v>
          </cell>
          <cell r="F107">
            <v>2</v>
          </cell>
          <cell r="G107" t="str">
            <v>Double Wide</v>
          </cell>
          <cell r="H107">
            <v>1992</v>
          </cell>
          <cell r="I107" t="str">
            <v>1976-1994, HUD</v>
          </cell>
          <cell r="J107">
            <v>1624</v>
          </cell>
          <cell r="K107">
            <v>544.69799999999998</v>
          </cell>
          <cell r="L107" t="str">
            <v>elec heatpump</v>
          </cell>
          <cell r="M107" t="str">
            <v/>
          </cell>
          <cell r="N107" t="str">
            <v>elec heatpump</v>
          </cell>
          <cell r="O107" t="str">
            <v>hp</v>
          </cell>
          <cell r="P107">
            <v>5779.8680000000004</v>
          </cell>
          <cell r="Q107">
            <v>22314.49</v>
          </cell>
          <cell r="R107">
            <v>23406.61</v>
          </cell>
        </row>
        <row r="108">
          <cell r="A108">
            <v>20736</v>
          </cell>
          <cell r="B108">
            <v>1211.2819999999999</v>
          </cell>
          <cell r="C108" t="str">
            <v>ID</v>
          </cell>
          <cell r="D108" t="str">
            <v>BANNOCK</v>
          </cell>
          <cell r="E108">
            <v>2</v>
          </cell>
          <cell r="F108">
            <v>2</v>
          </cell>
          <cell r="G108" t="str">
            <v>Single Wide</v>
          </cell>
          <cell r="H108">
            <v>1980</v>
          </cell>
          <cell r="I108" t="str">
            <v>1976-1994, HUD</v>
          </cell>
          <cell r="J108">
            <v>742</v>
          </cell>
          <cell r="K108">
            <v>273.41000000000003</v>
          </cell>
          <cell r="L108" t="str">
            <v>elec faf</v>
          </cell>
          <cell r="M108" t="str">
            <v/>
          </cell>
          <cell r="N108" t="str">
            <v>elec faf</v>
          </cell>
          <cell r="O108" t="str">
            <v>e faf</v>
          </cell>
          <cell r="P108">
            <v>6221.4870000000001</v>
          </cell>
          <cell r="Q108">
            <v>12152.14</v>
          </cell>
          <cell r="R108">
            <v>12651.67</v>
          </cell>
        </row>
        <row r="109">
          <cell r="A109">
            <v>20804</v>
          </cell>
          <cell r="B109">
            <v>1211.2819999999999</v>
          </cell>
          <cell r="C109" t="str">
            <v>ID</v>
          </cell>
          <cell r="D109" t="str">
            <v>PAYETTE</v>
          </cell>
          <cell r="E109">
            <v>3</v>
          </cell>
          <cell r="F109">
            <v>1</v>
          </cell>
          <cell r="G109" t="str">
            <v>Double Wide</v>
          </cell>
          <cell r="H109">
            <v>1980</v>
          </cell>
          <cell r="I109" t="str">
            <v>1976-1994, HUD</v>
          </cell>
          <cell r="J109">
            <v>1848</v>
          </cell>
          <cell r="K109">
            <v>660.36</v>
          </cell>
          <cell r="L109" t="str">
            <v>elec heatpump</v>
          </cell>
          <cell r="M109" t="str">
            <v/>
          </cell>
          <cell r="N109" t="str">
            <v>elec heatpump</v>
          </cell>
          <cell r="O109" t="str">
            <v>hp</v>
          </cell>
          <cell r="P109">
            <v>4192.5349999999999</v>
          </cell>
          <cell r="Q109">
            <v>16979.78</v>
          </cell>
          <cell r="R109">
            <v>18302.86</v>
          </cell>
        </row>
        <row r="110">
          <cell r="A110">
            <v>20832</v>
          </cell>
          <cell r="B110">
            <v>3065.65</v>
          </cell>
          <cell r="C110" t="str">
            <v>WA</v>
          </cell>
          <cell r="D110" t="str">
            <v>THURSTON</v>
          </cell>
          <cell r="E110">
            <v>1</v>
          </cell>
          <cell r="F110">
            <v>1</v>
          </cell>
          <cell r="G110" t="str">
            <v>Double Wide</v>
          </cell>
          <cell r="H110">
            <v>1986</v>
          </cell>
          <cell r="I110" t="str">
            <v>1976-1994, HUD</v>
          </cell>
          <cell r="J110">
            <v>1144</v>
          </cell>
          <cell r="K110">
            <v>368.24799999999999</v>
          </cell>
          <cell r="L110" t="str">
            <v>elec faf</v>
          </cell>
          <cell r="M110" t="str">
            <v/>
          </cell>
          <cell r="N110" t="str">
            <v>elec faf</v>
          </cell>
          <cell r="O110" t="str">
            <v>e faf</v>
          </cell>
          <cell r="P110">
            <v>6226.2690000000002</v>
          </cell>
          <cell r="Q110">
            <v>16471.919999999998</v>
          </cell>
          <cell r="R110">
            <v>16806.75</v>
          </cell>
        </row>
        <row r="111">
          <cell r="A111">
            <v>20849</v>
          </cell>
          <cell r="B111">
            <v>1211.2819999999999</v>
          </cell>
          <cell r="C111" t="str">
            <v>ID</v>
          </cell>
          <cell r="D111" t="str">
            <v>IDAHO</v>
          </cell>
          <cell r="E111">
            <v>1</v>
          </cell>
          <cell r="F111">
            <v>2</v>
          </cell>
          <cell r="G111" t="str">
            <v>Single Wide</v>
          </cell>
          <cell r="H111">
            <v>1978</v>
          </cell>
          <cell r="I111" t="str">
            <v>1976-1994, HUD</v>
          </cell>
          <cell r="J111">
            <v>1072</v>
          </cell>
          <cell r="K111">
            <v>424.81799999999998</v>
          </cell>
          <cell r="L111" t="str">
            <v>wood htstove</v>
          </cell>
          <cell r="M111" t="str">
            <v/>
          </cell>
          <cell r="N111" t="str">
            <v>wood htstove</v>
          </cell>
          <cell r="O111" t="str">
            <v>other</v>
          </cell>
          <cell r="P111">
            <v>213.9914</v>
          </cell>
          <cell r="Q111">
            <v>8718.1990000000005</v>
          </cell>
          <cell r="R111">
            <v>8915.5450000000001</v>
          </cell>
        </row>
        <row r="112">
          <cell r="A112">
            <v>20858</v>
          </cell>
          <cell r="B112">
            <v>2128.9459999999999</v>
          </cell>
          <cell r="C112" t="str">
            <v>OR</v>
          </cell>
          <cell r="D112" t="str">
            <v>WALLOWA</v>
          </cell>
          <cell r="E112">
            <v>1</v>
          </cell>
          <cell r="F112">
            <v>3</v>
          </cell>
          <cell r="G112" t="str">
            <v>Double Wide</v>
          </cell>
          <cell r="H112">
            <v>1982</v>
          </cell>
          <cell r="I112" t="str">
            <v>1976-1994, HUD</v>
          </cell>
          <cell r="J112">
            <v>1152</v>
          </cell>
          <cell r="K112">
            <v>500.50599999999997</v>
          </cell>
          <cell r="L112" t="str">
            <v>wood htstove</v>
          </cell>
          <cell r="M112" t="str">
            <v>elec faf</v>
          </cell>
          <cell r="N112" t="str">
            <v>elec faf</v>
          </cell>
          <cell r="O112" t="str">
            <v>e faf</v>
          </cell>
          <cell r="P112">
            <v>3202.462</v>
          </cell>
          <cell r="Q112">
            <v>7893.8040000000001</v>
          </cell>
          <cell r="R112">
            <v>7896.9960000000001</v>
          </cell>
        </row>
        <row r="113">
          <cell r="A113">
            <v>20874</v>
          </cell>
          <cell r="B113">
            <v>3065.65</v>
          </cell>
          <cell r="C113" t="str">
            <v>WA</v>
          </cell>
          <cell r="D113" t="str">
            <v>SKAGIT</v>
          </cell>
          <cell r="E113">
            <v>1</v>
          </cell>
          <cell r="F113">
            <v>1</v>
          </cell>
          <cell r="G113" t="str">
            <v>Double Wide</v>
          </cell>
          <cell r="H113">
            <v>2004</v>
          </cell>
          <cell r="I113" t="str">
            <v>2000 to Current, ENERGY STAR</v>
          </cell>
          <cell r="J113">
            <v>1608</v>
          </cell>
          <cell r="K113">
            <v>267.38400000000001</v>
          </cell>
          <cell r="L113" t="str">
            <v>elec faf</v>
          </cell>
          <cell r="M113" t="str">
            <v/>
          </cell>
          <cell r="N113" t="str">
            <v>elec faf</v>
          </cell>
          <cell r="O113" t="str">
            <v>e faf</v>
          </cell>
          <cell r="P113">
            <v>8989.1360000000004</v>
          </cell>
          <cell r="Q113">
            <v>22161.07</v>
          </cell>
          <cell r="R113">
            <v>23137.74</v>
          </cell>
        </row>
        <row r="114">
          <cell r="A114">
            <v>20879</v>
          </cell>
          <cell r="B114">
            <v>2128.9459999999999</v>
          </cell>
          <cell r="C114" t="str">
            <v>OR</v>
          </cell>
          <cell r="D114" t="str">
            <v>CROOK</v>
          </cell>
          <cell r="E114">
            <v>1</v>
          </cell>
          <cell r="F114">
            <v>2</v>
          </cell>
          <cell r="G114" t="str">
            <v>Double Wide</v>
          </cell>
          <cell r="H114">
            <v>1986</v>
          </cell>
          <cell r="I114" t="str">
            <v>1976-1994, HUD</v>
          </cell>
          <cell r="J114">
            <v>1300</v>
          </cell>
          <cell r="K114">
            <v>517.59</v>
          </cell>
          <cell r="L114" t="str">
            <v>elec faf</v>
          </cell>
          <cell r="M114" t="str">
            <v>prop htstove</v>
          </cell>
          <cell r="N114" t="str">
            <v>elec faf</v>
          </cell>
          <cell r="O114" t="str">
            <v>e faf</v>
          </cell>
          <cell r="P114">
            <v>0</v>
          </cell>
          <cell r="Q114">
            <v>0</v>
          </cell>
          <cell r="R114">
            <v>0</v>
          </cell>
        </row>
        <row r="115">
          <cell r="A115">
            <v>20881</v>
          </cell>
          <cell r="B115">
            <v>2319.0770000000002</v>
          </cell>
          <cell r="C115" t="str">
            <v>OR</v>
          </cell>
          <cell r="D115" t="str">
            <v>MARION</v>
          </cell>
          <cell r="E115">
            <v>1</v>
          </cell>
          <cell r="F115">
            <v>1</v>
          </cell>
          <cell r="G115" t="str">
            <v>Single Wide</v>
          </cell>
          <cell r="H115">
            <v>1967</v>
          </cell>
          <cell r="I115" t="str">
            <v>1975 and Older, Pre-HUD</v>
          </cell>
          <cell r="J115">
            <v>600</v>
          </cell>
          <cell r="K115">
            <v>309.16000000000003</v>
          </cell>
          <cell r="L115" t="str">
            <v>elec baseboard</v>
          </cell>
          <cell r="M115" t="str">
            <v/>
          </cell>
          <cell r="N115" t="str">
            <v>elec baseboard</v>
          </cell>
          <cell r="O115" t="str">
            <v>e zonal</v>
          </cell>
          <cell r="P115">
            <v>4867.2060000000001</v>
          </cell>
          <cell r="Q115">
            <v>10115.35</v>
          </cell>
          <cell r="R115">
            <v>10145.549999999999</v>
          </cell>
        </row>
        <row r="116">
          <cell r="A116">
            <v>21241</v>
          </cell>
          <cell r="B116">
            <v>3065.65</v>
          </cell>
          <cell r="C116" t="str">
            <v>WA</v>
          </cell>
          <cell r="D116" t="str">
            <v>THURSTON</v>
          </cell>
          <cell r="E116">
            <v>1</v>
          </cell>
          <cell r="F116">
            <v>1</v>
          </cell>
          <cell r="G116" t="str">
            <v>Single Wide</v>
          </cell>
          <cell r="H116">
            <v>1973</v>
          </cell>
          <cell r="I116" t="str">
            <v>1975 and Older, Pre-HUD</v>
          </cell>
          <cell r="J116">
            <v>684</v>
          </cell>
          <cell r="K116">
            <v>342.07400000000001</v>
          </cell>
          <cell r="L116" t="str">
            <v>gas faf</v>
          </cell>
          <cell r="M116" t="str">
            <v/>
          </cell>
          <cell r="N116" t="str">
            <v>gas faf</v>
          </cell>
          <cell r="O116" t="str">
            <v>g faf</v>
          </cell>
          <cell r="P116">
            <v>2004.6089999999999</v>
          </cell>
          <cell r="Q116">
            <v>4218.0069999999996</v>
          </cell>
          <cell r="R116">
            <v>4324.0770000000002</v>
          </cell>
        </row>
        <row r="117">
          <cell r="A117">
            <v>20956</v>
          </cell>
          <cell r="B117">
            <v>2319.0770000000002</v>
          </cell>
          <cell r="C117" t="str">
            <v>OR</v>
          </cell>
          <cell r="D117" t="str">
            <v>LANE</v>
          </cell>
          <cell r="E117">
            <v>1</v>
          </cell>
          <cell r="F117">
            <v>1</v>
          </cell>
          <cell r="G117" t="str">
            <v>Single Wide</v>
          </cell>
          <cell r="H117">
            <v>1978</v>
          </cell>
          <cell r="I117" t="str">
            <v>1976-1994, HUD</v>
          </cell>
          <cell r="J117">
            <v>770</v>
          </cell>
          <cell r="K117">
            <v>298.06</v>
          </cell>
          <cell r="L117" t="str">
            <v>elec faf</v>
          </cell>
          <cell r="M117" t="str">
            <v>elec pluginheater</v>
          </cell>
          <cell r="N117" t="str">
            <v>elec faf</v>
          </cell>
          <cell r="O117" t="str">
            <v>e faf</v>
          </cell>
          <cell r="P117">
            <v>7094.1130000000003</v>
          </cell>
          <cell r="Q117">
            <v>22669.45</v>
          </cell>
          <cell r="R117">
            <v>22983.53</v>
          </cell>
        </row>
        <row r="118">
          <cell r="A118">
            <v>20997</v>
          </cell>
          <cell r="B118">
            <v>868.42899999999997</v>
          </cell>
          <cell r="C118" t="str">
            <v>MT</v>
          </cell>
          <cell r="D118" t="str">
            <v>FLATHEAD</v>
          </cell>
          <cell r="E118">
            <v>1</v>
          </cell>
          <cell r="F118">
            <v>3</v>
          </cell>
          <cell r="G118" t="str">
            <v>Single Wide</v>
          </cell>
          <cell r="H118">
            <v>1967</v>
          </cell>
          <cell r="I118" t="str">
            <v>1975 and Older, Pre-HUD</v>
          </cell>
          <cell r="J118">
            <v>432</v>
          </cell>
          <cell r="K118">
            <v>263.66800000000001</v>
          </cell>
          <cell r="L118" t="str">
            <v>gas faf</v>
          </cell>
          <cell r="M118" t="str">
            <v/>
          </cell>
          <cell r="N118" t="str">
            <v>gas faf</v>
          </cell>
          <cell r="O118" t="str">
            <v>g faf</v>
          </cell>
          <cell r="P118">
            <v>3969.6379999999999</v>
          </cell>
          <cell r="Q118">
            <v>7946.4840000000004</v>
          </cell>
          <cell r="R118">
            <v>8531.9279999999999</v>
          </cell>
        </row>
        <row r="119">
          <cell r="A119">
            <v>21065</v>
          </cell>
          <cell r="B119">
            <v>2128.9459999999999</v>
          </cell>
          <cell r="C119" t="str">
            <v>OR</v>
          </cell>
          <cell r="D119" t="str">
            <v>JEFFERSON</v>
          </cell>
          <cell r="E119">
            <v>1</v>
          </cell>
          <cell r="F119">
            <v>2</v>
          </cell>
          <cell r="G119" t="str">
            <v>Modular/Prefab</v>
          </cell>
          <cell r="H119">
            <v>2003</v>
          </cell>
          <cell r="I119" t="str">
            <v>2000 to Current, ENERGY STAR</v>
          </cell>
          <cell r="J119">
            <v>1196</v>
          </cell>
          <cell r="K119">
            <v>205.02600000000001</v>
          </cell>
          <cell r="L119" t="str">
            <v>elec faf</v>
          </cell>
          <cell r="M119" t="str">
            <v/>
          </cell>
          <cell r="N119" t="str">
            <v>elec faf</v>
          </cell>
          <cell r="O119" t="str">
            <v>e faf</v>
          </cell>
          <cell r="P119">
            <v>3081.3519999999999</v>
          </cell>
          <cell r="Q119">
            <v>10370.709999999999</v>
          </cell>
          <cell r="R119">
            <v>12280.09</v>
          </cell>
        </row>
        <row r="120">
          <cell r="A120">
            <v>21071</v>
          </cell>
          <cell r="B120">
            <v>2319.0770000000002</v>
          </cell>
          <cell r="C120" t="str">
            <v>OR</v>
          </cell>
          <cell r="D120" t="str">
            <v>LANE</v>
          </cell>
          <cell r="E120">
            <v>1</v>
          </cell>
          <cell r="F120">
            <v>1</v>
          </cell>
          <cell r="G120" t="str">
            <v>Double Wide</v>
          </cell>
          <cell r="H120">
            <v>2004</v>
          </cell>
          <cell r="I120" t="str">
            <v>2000 to Current, ENERGY STAR</v>
          </cell>
          <cell r="J120">
            <v>1800</v>
          </cell>
          <cell r="K120">
            <v>286.25799999999998</v>
          </cell>
          <cell r="L120" t="str">
            <v>wood htstove</v>
          </cell>
          <cell r="M120" t="str">
            <v>elec heatpump</v>
          </cell>
          <cell r="N120" t="str">
            <v>elec heatpump</v>
          </cell>
          <cell r="O120" t="str">
            <v>hp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21984</v>
          </cell>
          <cell r="B121">
            <v>868.42899999999997</v>
          </cell>
          <cell r="C121" t="str">
            <v>MT</v>
          </cell>
          <cell r="D121" t="str">
            <v>MEAGHER</v>
          </cell>
          <cell r="E121">
            <v>1</v>
          </cell>
          <cell r="F121">
            <v>3</v>
          </cell>
          <cell r="G121" t="str">
            <v>Single Wide</v>
          </cell>
          <cell r="H121">
            <v>1974</v>
          </cell>
          <cell r="I121" t="str">
            <v>1975 and Older, Pre-HUD</v>
          </cell>
          <cell r="J121">
            <v>1760</v>
          </cell>
          <cell r="K121">
            <v>500.13</v>
          </cell>
          <cell r="L121" t="str">
            <v>gas faf</v>
          </cell>
          <cell r="M121" t="str">
            <v>wood htstove</v>
          </cell>
          <cell r="N121" t="str">
            <v>gas faf</v>
          </cell>
          <cell r="O121" t="str">
            <v>g faf</v>
          </cell>
          <cell r="P121">
            <v>2475.0970000000002</v>
          </cell>
          <cell r="Q121">
            <v>13115.78</v>
          </cell>
          <cell r="R121">
            <v>13371.04</v>
          </cell>
        </row>
        <row r="122">
          <cell r="A122">
            <v>21088</v>
          </cell>
          <cell r="B122">
            <v>868.42899999999997</v>
          </cell>
          <cell r="C122" t="str">
            <v>MT</v>
          </cell>
          <cell r="D122" t="str">
            <v>MISSOULA</v>
          </cell>
          <cell r="E122">
            <v>1</v>
          </cell>
          <cell r="F122">
            <v>3</v>
          </cell>
          <cell r="G122" t="str">
            <v>Single Wide</v>
          </cell>
          <cell r="H122">
            <v>0</v>
          </cell>
          <cell r="I122" t="str">
            <v>2000 to Current, ENERGY STAR</v>
          </cell>
          <cell r="J122">
            <v>1168</v>
          </cell>
          <cell r="K122">
            <v>221.11600000000001</v>
          </cell>
          <cell r="L122" t="str">
            <v>gas faf</v>
          </cell>
          <cell r="M122" t="str">
            <v/>
          </cell>
          <cell r="N122" t="str">
            <v>gas faf</v>
          </cell>
          <cell r="O122" t="str">
            <v>g faf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21096</v>
          </cell>
          <cell r="B123">
            <v>2128.9459999999999</v>
          </cell>
          <cell r="C123" t="str">
            <v>OR</v>
          </cell>
          <cell r="D123" t="str">
            <v>JEFFERSON</v>
          </cell>
          <cell r="E123">
            <v>1</v>
          </cell>
          <cell r="F123">
            <v>2</v>
          </cell>
          <cell r="G123" t="str">
            <v>Single Wide</v>
          </cell>
          <cell r="H123">
            <v>1983</v>
          </cell>
          <cell r="I123" t="str">
            <v>1976-1994, HUD</v>
          </cell>
          <cell r="J123">
            <v>883</v>
          </cell>
          <cell r="K123">
            <v>383.27699999999999</v>
          </cell>
          <cell r="L123" t="str">
            <v>elec faf</v>
          </cell>
          <cell r="M123" t="str">
            <v>wood htstove</v>
          </cell>
          <cell r="N123" t="str">
            <v>elec faf</v>
          </cell>
          <cell r="O123" t="str">
            <v>e faf</v>
          </cell>
          <cell r="P123">
            <v>4008.5619999999999</v>
          </cell>
          <cell r="Q123">
            <v>10953.44</v>
          </cell>
          <cell r="R123">
            <v>12743.66</v>
          </cell>
        </row>
        <row r="124">
          <cell r="A124">
            <v>21110</v>
          </cell>
          <cell r="B124">
            <v>2914.5650000000001</v>
          </cell>
          <cell r="C124" t="str">
            <v>WA</v>
          </cell>
          <cell r="D124" t="str">
            <v>WALLA WALLA</v>
          </cell>
          <cell r="E124">
            <v>3</v>
          </cell>
          <cell r="F124">
            <v>1</v>
          </cell>
          <cell r="G124" t="str">
            <v>Double Wide</v>
          </cell>
          <cell r="H124">
            <v>2000</v>
          </cell>
          <cell r="I124" t="str">
            <v>1975 and Older, Pre-HUD</v>
          </cell>
          <cell r="J124">
            <v>1152</v>
          </cell>
          <cell r="K124">
            <v>664.69</v>
          </cell>
          <cell r="L124" t="str">
            <v>elec faf</v>
          </cell>
          <cell r="M124" t="str">
            <v>elec pluginheater</v>
          </cell>
          <cell r="N124" t="str">
            <v>elec faf</v>
          </cell>
          <cell r="O124" t="str">
            <v>e faf</v>
          </cell>
          <cell r="P124">
            <v>7128.3959999999997</v>
          </cell>
          <cell r="Q124">
            <v>11244.78</v>
          </cell>
          <cell r="R124">
            <v>11733.89</v>
          </cell>
        </row>
        <row r="125">
          <cell r="A125">
            <v>21123</v>
          </cell>
          <cell r="B125">
            <v>1211.2819999999999</v>
          </cell>
          <cell r="C125" t="str">
            <v>ID</v>
          </cell>
          <cell r="D125" t="str">
            <v>CUSTER</v>
          </cell>
          <cell r="E125">
            <v>1</v>
          </cell>
          <cell r="F125">
            <v>3</v>
          </cell>
          <cell r="G125" t="str">
            <v>Single Wide</v>
          </cell>
          <cell r="H125">
            <v>1981</v>
          </cell>
          <cell r="I125" t="str">
            <v>1976-1994, HUD</v>
          </cell>
          <cell r="J125">
            <v>1396</v>
          </cell>
          <cell r="K125">
            <v>554.95399999999995</v>
          </cell>
          <cell r="L125" t="str">
            <v>elec faf</v>
          </cell>
          <cell r="M125" t="str">
            <v/>
          </cell>
          <cell r="N125" t="str">
            <v>elec faf</v>
          </cell>
          <cell r="O125" t="str">
            <v>e faf</v>
          </cell>
          <cell r="P125">
            <v>46965.09</v>
          </cell>
          <cell r="Q125">
            <v>57167</v>
          </cell>
          <cell r="R125">
            <v>29699.03</v>
          </cell>
        </row>
        <row r="126">
          <cell r="A126">
            <v>21126</v>
          </cell>
          <cell r="B126">
            <v>868.42899999999997</v>
          </cell>
          <cell r="C126" t="str">
            <v>MT</v>
          </cell>
          <cell r="D126" t="str">
            <v>PONDERA</v>
          </cell>
          <cell r="E126">
            <v>1</v>
          </cell>
          <cell r="F126">
            <v>3</v>
          </cell>
          <cell r="G126" t="str">
            <v>Single Wide</v>
          </cell>
          <cell r="H126">
            <v>1974</v>
          </cell>
          <cell r="I126" t="str">
            <v>1975 and Older, Pre-HUD</v>
          </cell>
          <cell r="J126">
            <v>868</v>
          </cell>
          <cell r="K126">
            <v>352.38600000000002</v>
          </cell>
          <cell r="L126" t="str">
            <v>gas faf</v>
          </cell>
          <cell r="M126" t="str">
            <v/>
          </cell>
          <cell r="N126" t="str">
            <v>gas faf</v>
          </cell>
          <cell r="O126" t="str">
            <v>g faf</v>
          </cell>
          <cell r="P126">
            <v>748.09569999999997</v>
          </cell>
          <cell r="Q126">
            <v>9746.8950000000004</v>
          </cell>
          <cell r="R126">
            <v>9957.4979999999996</v>
          </cell>
        </row>
        <row r="127">
          <cell r="A127">
            <v>21133</v>
          </cell>
          <cell r="B127">
            <v>1211.2819999999999</v>
          </cell>
          <cell r="C127" t="str">
            <v>ID</v>
          </cell>
          <cell r="D127" t="str">
            <v>BUTTE</v>
          </cell>
          <cell r="E127">
            <v>1</v>
          </cell>
          <cell r="F127">
            <v>3</v>
          </cell>
          <cell r="G127" t="str">
            <v>Double Wide</v>
          </cell>
          <cell r="H127">
            <v>1990</v>
          </cell>
          <cell r="I127" t="str">
            <v>1976-1994, HUD</v>
          </cell>
          <cell r="J127">
            <v>1080</v>
          </cell>
          <cell r="K127">
            <v>345.82</v>
          </cell>
          <cell r="L127" t="str">
            <v>gas faf</v>
          </cell>
          <cell r="M127" t="str">
            <v/>
          </cell>
          <cell r="N127" t="str">
            <v>gas faf</v>
          </cell>
          <cell r="O127" t="str">
            <v>g faf</v>
          </cell>
          <cell r="P127">
            <v>3645.1559999999999</v>
          </cell>
          <cell r="Q127">
            <v>9240.7309999999998</v>
          </cell>
          <cell r="R127">
            <v>9246.7890000000007</v>
          </cell>
        </row>
        <row r="128">
          <cell r="A128">
            <v>21140</v>
          </cell>
          <cell r="B128">
            <v>2319.0770000000002</v>
          </cell>
          <cell r="C128" t="str">
            <v>OR</v>
          </cell>
          <cell r="D128" t="str">
            <v>COLUMBIA</v>
          </cell>
          <cell r="E128">
            <v>1</v>
          </cell>
          <cell r="F128">
            <v>1</v>
          </cell>
          <cell r="G128" t="str">
            <v>Single Wide</v>
          </cell>
          <cell r="H128">
            <v>1993</v>
          </cell>
          <cell r="I128" t="str">
            <v>1976-1994, HUD</v>
          </cell>
          <cell r="J128">
            <v>940</v>
          </cell>
          <cell r="K128">
            <v>322.95</v>
          </cell>
          <cell r="L128" t="str">
            <v>elec faf</v>
          </cell>
          <cell r="M128" t="str">
            <v/>
          </cell>
          <cell r="N128" t="str">
            <v>elec faf</v>
          </cell>
          <cell r="O128" t="str">
            <v>e faf</v>
          </cell>
          <cell r="P128">
            <v>6414.326</v>
          </cell>
          <cell r="Q128">
            <v>11512.87</v>
          </cell>
          <cell r="R128">
            <v>12052.7</v>
          </cell>
        </row>
        <row r="129">
          <cell r="A129">
            <v>21226</v>
          </cell>
          <cell r="B129">
            <v>2319.0770000000002</v>
          </cell>
          <cell r="C129" t="str">
            <v>OR</v>
          </cell>
          <cell r="D129" t="str">
            <v>LINN</v>
          </cell>
          <cell r="E129">
            <v>1</v>
          </cell>
          <cell r="F129">
            <v>1</v>
          </cell>
          <cell r="G129" t="str">
            <v>Modular/Prefab</v>
          </cell>
          <cell r="H129">
            <v>1990</v>
          </cell>
          <cell r="I129" t="str">
            <v>1990-1994, SGC or Natural Choice</v>
          </cell>
          <cell r="J129">
            <v>1716</v>
          </cell>
          <cell r="K129">
            <v>346.57499999999999</v>
          </cell>
          <cell r="L129" t="str">
            <v xml:space="preserve"> htstove</v>
          </cell>
          <cell r="M129" t="str">
            <v>elec heatpump</v>
          </cell>
          <cell r="N129" t="str">
            <v>elec heatpump</v>
          </cell>
          <cell r="O129" t="str">
            <v>hp</v>
          </cell>
          <cell r="P129">
            <v>2847.895</v>
          </cell>
          <cell r="Q129">
            <v>13214.13</v>
          </cell>
          <cell r="R129">
            <v>13562.89</v>
          </cell>
        </row>
        <row r="130">
          <cell r="A130">
            <v>21235</v>
          </cell>
          <cell r="B130">
            <v>2914.5650000000001</v>
          </cell>
          <cell r="C130" t="str">
            <v>WA</v>
          </cell>
          <cell r="D130" t="str">
            <v>YAKIMA</v>
          </cell>
          <cell r="E130">
            <v>2</v>
          </cell>
          <cell r="F130">
            <v>1</v>
          </cell>
          <cell r="G130" t="str">
            <v>Double Wide</v>
          </cell>
          <cell r="H130">
            <v>1991</v>
          </cell>
          <cell r="I130" t="str">
            <v>1990-1994, SGC or Natural Choice</v>
          </cell>
          <cell r="J130">
            <v>1189</v>
          </cell>
          <cell r="K130">
            <v>217.96100000000001</v>
          </cell>
          <cell r="L130" t="str">
            <v>elec heatpump</v>
          </cell>
          <cell r="M130" t="str">
            <v/>
          </cell>
          <cell r="N130" t="str">
            <v>elec heatpump</v>
          </cell>
          <cell r="O130" t="str">
            <v>hp</v>
          </cell>
          <cell r="P130">
            <v>2930.2939999999999</v>
          </cell>
          <cell r="Q130">
            <v>6635.616</v>
          </cell>
          <cell r="R130">
            <v>7907.0219999999999</v>
          </cell>
        </row>
        <row r="131">
          <cell r="A131">
            <v>23726</v>
          </cell>
          <cell r="B131">
            <v>2319.0770000000002</v>
          </cell>
          <cell r="C131" t="str">
            <v>OR</v>
          </cell>
          <cell r="D131" t="str">
            <v>WASHINGTON</v>
          </cell>
          <cell r="E131">
            <v>1</v>
          </cell>
          <cell r="F131">
            <v>1</v>
          </cell>
          <cell r="G131" t="str">
            <v>Double Wide</v>
          </cell>
          <cell r="H131">
            <v>1998</v>
          </cell>
          <cell r="I131" t="str">
            <v>1995 to Current, NEEM</v>
          </cell>
          <cell r="J131">
            <v>1368</v>
          </cell>
          <cell r="K131">
            <v>270.30599999999998</v>
          </cell>
          <cell r="L131" t="str">
            <v>elec heatpump</v>
          </cell>
          <cell r="M131" t="str">
            <v/>
          </cell>
          <cell r="N131" t="str">
            <v>elec heatpump</v>
          </cell>
          <cell r="O131" t="str">
            <v>hp</v>
          </cell>
          <cell r="P131">
            <v>3996.9960000000001</v>
          </cell>
          <cell r="Q131">
            <v>6104.0190000000002</v>
          </cell>
          <cell r="R131">
            <v>6569.5370000000003</v>
          </cell>
        </row>
        <row r="132">
          <cell r="A132">
            <v>20907</v>
          </cell>
          <cell r="B132">
            <v>2319.0770000000002</v>
          </cell>
          <cell r="C132" t="str">
            <v>OR</v>
          </cell>
          <cell r="D132" t="str">
            <v>MARION</v>
          </cell>
          <cell r="E132">
            <v>1</v>
          </cell>
          <cell r="F132">
            <v>1</v>
          </cell>
          <cell r="G132" t="str">
            <v>Double Wide</v>
          </cell>
          <cell r="H132">
            <v>1995</v>
          </cell>
          <cell r="I132" t="str">
            <v>1995 to Current, NEEM</v>
          </cell>
          <cell r="J132">
            <v>1482</v>
          </cell>
          <cell r="K132">
            <v>247.91399999999999</v>
          </cell>
          <cell r="L132" t="str">
            <v>elec faf</v>
          </cell>
          <cell r="M132" t="str">
            <v/>
          </cell>
          <cell r="N132" t="str">
            <v>elec faf</v>
          </cell>
          <cell r="O132" t="str">
            <v>e faf</v>
          </cell>
          <cell r="P132">
            <v>1039.393</v>
          </cell>
          <cell r="Q132">
            <v>10844.77</v>
          </cell>
          <cell r="R132">
            <v>11382.47</v>
          </cell>
        </row>
        <row r="133">
          <cell r="A133">
            <v>22605</v>
          </cell>
          <cell r="B133">
            <v>2319.0770000000002</v>
          </cell>
          <cell r="C133" t="str">
            <v>OR</v>
          </cell>
          <cell r="D133" t="str">
            <v>LINCOLN</v>
          </cell>
          <cell r="E133">
            <v>1</v>
          </cell>
          <cell r="F133">
            <v>1</v>
          </cell>
          <cell r="G133" t="str">
            <v>Single Wide</v>
          </cell>
          <cell r="H133">
            <v>1985</v>
          </cell>
          <cell r="I133" t="str">
            <v>1976-1994, HUD</v>
          </cell>
          <cell r="J133">
            <v>624</v>
          </cell>
          <cell r="K133">
            <v>0</v>
          </cell>
          <cell r="L133" t="str">
            <v>elec baseboard</v>
          </cell>
          <cell r="M133" t="str">
            <v/>
          </cell>
          <cell r="N133" t="str">
            <v>elec baseboard</v>
          </cell>
          <cell r="O133" t="str">
            <v>e zonal</v>
          </cell>
          <cell r="P133">
            <v>4708.1769999999997</v>
          </cell>
          <cell r="Q133">
            <v>12117.61</v>
          </cell>
          <cell r="R133">
            <v>13245.61</v>
          </cell>
        </row>
        <row r="134">
          <cell r="A134">
            <v>21288</v>
          </cell>
          <cell r="B134">
            <v>868.42899999999997</v>
          </cell>
          <cell r="C134" t="str">
            <v>MT</v>
          </cell>
          <cell r="D134" t="str">
            <v>BEAVERHEAD</v>
          </cell>
          <cell r="E134">
            <v>1</v>
          </cell>
          <cell r="F134">
            <v>3</v>
          </cell>
          <cell r="G134" t="str">
            <v>Single Wide</v>
          </cell>
          <cell r="H134">
            <v>1974</v>
          </cell>
          <cell r="I134" t="str">
            <v>1975 and Older, Pre-HUD</v>
          </cell>
          <cell r="J134">
            <v>896</v>
          </cell>
          <cell r="K134">
            <v>440.82799999999997</v>
          </cell>
          <cell r="L134" t="str">
            <v>elec faf</v>
          </cell>
          <cell r="M134" t="str">
            <v/>
          </cell>
          <cell r="N134" t="str">
            <v>elec faf</v>
          </cell>
          <cell r="O134" t="str">
            <v>e faf</v>
          </cell>
          <cell r="P134">
            <v>13409.88</v>
          </cell>
          <cell r="Q134">
            <v>18925.34</v>
          </cell>
          <cell r="R134">
            <v>19406.82</v>
          </cell>
        </row>
        <row r="135">
          <cell r="A135">
            <v>21315</v>
          </cell>
          <cell r="B135">
            <v>868.42899999999997</v>
          </cell>
          <cell r="C135" t="str">
            <v>MT</v>
          </cell>
          <cell r="D135" t="str">
            <v>PARK</v>
          </cell>
          <cell r="E135">
            <v>2</v>
          </cell>
          <cell r="F135">
            <v>2</v>
          </cell>
          <cell r="G135" t="str">
            <v>Single Wide</v>
          </cell>
          <cell r="H135">
            <v>1974</v>
          </cell>
          <cell r="I135" t="str">
            <v>1975 and Older, Pre-HUD</v>
          </cell>
          <cell r="J135">
            <v>1184</v>
          </cell>
          <cell r="K135">
            <v>557.98199999999997</v>
          </cell>
          <cell r="L135" t="str">
            <v>gas faf</v>
          </cell>
          <cell r="M135" t="str">
            <v/>
          </cell>
          <cell r="N135" t="str">
            <v>gas faf</v>
          </cell>
          <cell r="O135" t="str">
            <v>g faf</v>
          </cell>
          <cell r="P135">
            <v>430.11680000000001</v>
          </cell>
          <cell r="Q135">
            <v>6008.54</v>
          </cell>
          <cell r="R135">
            <v>6397.8329999999996</v>
          </cell>
        </row>
        <row r="136">
          <cell r="A136">
            <v>21354</v>
          </cell>
          <cell r="B136">
            <v>1211.2819999999999</v>
          </cell>
          <cell r="C136" t="str">
            <v>ID</v>
          </cell>
          <cell r="D136" t="str">
            <v>CLEARWATER</v>
          </cell>
          <cell r="E136">
            <v>2</v>
          </cell>
          <cell r="F136">
            <v>2</v>
          </cell>
          <cell r="G136" t="str">
            <v>Double Wide</v>
          </cell>
          <cell r="H136">
            <v>1972</v>
          </cell>
          <cell r="I136" t="str">
            <v>1976-1994, HUD</v>
          </cell>
          <cell r="J136">
            <v>1344</v>
          </cell>
          <cell r="K136">
            <v>504.49599999999998</v>
          </cell>
          <cell r="L136" t="str">
            <v>wood htstove</v>
          </cell>
          <cell r="M136" t="str">
            <v>elec faf</v>
          </cell>
          <cell r="N136" t="str">
            <v>elec faf</v>
          </cell>
          <cell r="O136" t="str">
            <v>e faf</v>
          </cell>
          <cell r="P136">
            <v>964.12429999999995</v>
          </cell>
          <cell r="Q136">
            <v>11095.76</v>
          </cell>
          <cell r="R136">
            <v>10888.96</v>
          </cell>
        </row>
        <row r="137">
          <cell r="A137">
            <v>21369</v>
          </cell>
          <cell r="B137">
            <v>868.42899999999997</v>
          </cell>
          <cell r="C137" t="str">
            <v>MT</v>
          </cell>
          <cell r="D137" t="str">
            <v>CASCADE</v>
          </cell>
          <cell r="E137">
            <v>1</v>
          </cell>
          <cell r="F137">
            <v>3</v>
          </cell>
          <cell r="G137" t="str">
            <v>Double Wide</v>
          </cell>
          <cell r="H137">
            <v>2008</v>
          </cell>
          <cell r="I137" t="str">
            <v>2000 to Current, ENERGY STAR</v>
          </cell>
          <cell r="J137">
            <v>1175</v>
          </cell>
          <cell r="K137">
            <v>201.30799999999999</v>
          </cell>
          <cell r="L137" t="str">
            <v>elec faf</v>
          </cell>
          <cell r="M137" t="str">
            <v/>
          </cell>
          <cell r="N137" t="str">
            <v>elec faf</v>
          </cell>
          <cell r="O137" t="str">
            <v>e faf</v>
          </cell>
          <cell r="P137">
            <v>0</v>
          </cell>
          <cell r="Q137">
            <v>5109.2209999999995</v>
          </cell>
          <cell r="R137">
            <v>3621.5120000000002</v>
          </cell>
        </row>
        <row r="138">
          <cell r="A138">
            <v>21395</v>
          </cell>
          <cell r="B138">
            <v>1211.2819999999999</v>
          </cell>
          <cell r="C138" t="str">
            <v>ID</v>
          </cell>
          <cell r="D138" t="str">
            <v>BONNER</v>
          </cell>
          <cell r="E138">
            <v>1</v>
          </cell>
          <cell r="F138">
            <v>3</v>
          </cell>
          <cell r="G138" t="str">
            <v>Double Wide</v>
          </cell>
          <cell r="H138">
            <v>1970</v>
          </cell>
          <cell r="I138" t="str">
            <v>1975 and Older, Pre-HUD</v>
          </cell>
          <cell r="J138">
            <v>1440</v>
          </cell>
          <cell r="K138">
            <v>703.33</v>
          </cell>
          <cell r="L138" t="str">
            <v>wood htstove</v>
          </cell>
          <cell r="M138" t="str">
            <v>prop htstove AND elec pluginheater</v>
          </cell>
          <cell r="N138" t="str">
            <v>wood htstove</v>
          </cell>
          <cell r="O138" t="str">
            <v>other</v>
          </cell>
          <cell r="P138">
            <v>544.63980000000004</v>
          </cell>
          <cell r="Q138">
            <v>3877.6019999999999</v>
          </cell>
          <cell r="R138">
            <v>4275.4530000000004</v>
          </cell>
        </row>
        <row r="139">
          <cell r="A139">
            <v>21429</v>
          </cell>
          <cell r="B139">
            <v>3065.65</v>
          </cell>
          <cell r="C139" t="str">
            <v>WA</v>
          </cell>
          <cell r="D139" t="str">
            <v>THURSTON</v>
          </cell>
          <cell r="E139">
            <v>1</v>
          </cell>
          <cell r="F139">
            <v>1</v>
          </cell>
          <cell r="G139" t="str">
            <v>Double Wide</v>
          </cell>
          <cell r="H139">
            <v>2004</v>
          </cell>
          <cell r="I139" t="str">
            <v>1995 to Current, HUD</v>
          </cell>
          <cell r="J139">
            <v>1848</v>
          </cell>
          <cell r="K139">
            <v>454.161</v>
          </cell>
          <cell r="L139" t="str">
            <v>elec faf</v>
          </cell>
          <cell r="M139" t="str">
            <v/>
          </cell>
          <cell r="N139" t="str">
            <v>elec faf</v>
          </cell>
          <cell r="O139" t="str">
            <v>e faf</v>
          </cell>
          <cell r="P139">
            <v>11662.6</v>
          </cell>
          <cell r="Q139">
            <v>16669.07</v>
          </cell>
          <cell r="R139">
            <v>17311.61</v>
          </cell>
        </row>
        <row r="140">
          <cell r="A140">
            <v>21518</v>
          </cell>
          <cell r="B140">
            <v>2319.0770000000002</v>
          </cell>
          <cell r="C140" t="str">
            <v>OR</v>
          </cell>
          <cell r="D140" t="str">
            <v>MARION</v>
          </cell>
          <cell r="E140">
            <v>1</v>
          </cell>
          <cell r="F140">
            <v>1</v>
          </cell>
          <cell r="G140" t="str">
            <v>Double Wide</v>
          </cell>
          <cell r="H140">
            <v>1987</v>
          </cell>
          <cell r="I140" t="str">
            <v>1976-1994, HUD</v>
          </cell>
          <cell r="J140">
            <v>1150</v>
          </cell>
          <cell r="K140">
            <v>295.36</v>
          </cell>
          <cell r="L140" t="str">
            <v>elec heatpump</v>
          </cell>
          <cell r="M140" t="str">
            <v/>
          </cell>
          <cell r="N140" t="str">
            <v>elec heatpump</v>
          </cell>
          <cell r="O140" t="str">
            <v>hp</v>
          </cell>
          <cell r="P140">
            <v>5618.7579999999998</v>
          </cell>
          <cell r="Q140">
            <v>17116.82</v>
          </cell>
          <cell r="R140">
            <v>17417.509999999998</v>
          </cell>
        </row>
        <row r="141">
          <cell r="A141">
            <v>21535</v>
          </cell>
          <cell r="B141">
            <v>2128.9459999999999</v>
          </cell>
          <cell r="C141" t="str">
            <v>OR</v>
          </cell>
          <cell r="D141" t="str">
            <v>JEFFERSON</v>
          </cell>
          <cell r="E141">
            <v>1</v>
          </cell>
          <cell r="F141">
            <v>2</v>
          </cell>
          <cell r="G141" t="str">
            <v>Double Wide</v>
          </cell>
          <cell r="H141">
            <v>1992</v>
          </cell>
          <cell r="I141" t="str">
            <v>1976-1994, HUD</v>
          </cell>
          <cell r="J141">
            <v>1400</v>
          </cell>
          <cell r="K141">
            <v>561.66</v>
          </cell>
          <cell r="L141" t="str">
            <v>wood htstove</v>
          </cell>
          <cell r="M141" t="str">
            <v>elec heatpump</v>
          </cell>
          <cell r="N141" t="str">
            <v>elec heatpump</v>
          </cell>
          <cell r="O141" t="str">
            <v>hp</v>
          </cell>
          <cell r="P141">
            <v>2237.5459999999998</v>
          </cell>
          <cell r="Q141">
            <v>9672.7360000000008</v>
          </cell>
          <cell r="R141">
            <v>10673.54</v>
          </cell>
        </row>
        <row r="142">
          <cell r="A142">
            <v>21548</v>
          </cell>
          <cell r="B142">
            <v>3065.65</v>
          </cell>
          <cell r="C142" t="str">
            <v>WA</v>
          </cell>
          <cell r="D142" t="str">
            <v>JEFFERSON</v>
          </cell>
          <cell r="E142">
            <v>1</v>
          </cell>
          <cell r="F142">
            <v>1</v>
          </cell>
          <cell r="G142" t="str">
            <v>Double Wide</v>
          </cell>
          <cell r="H142">
            <v>1992</v>
          </cell>
          <cell r="I142" t="str">
            <v>1976-1994, HUD</v>
          </cell>
          <cell r="J142">
            <v>1848</v>
          </cell>
          <cell r="K142">
            <v>717.952</v>
          </cell>
          <cell r="L142" t="str">
            <v>elec faf</v>
          </cell>
          <cell r="M142" t="str">
            <v>wood fireplace</v>
          </cell>
          <cell r="N142" t="str">
            <v>elec faf</v>
          </cell>
          <cell r="O142" t="str">
            <v>e faf</v>
          </cell>
          <cell r="P142">
            <v>4129.0020000000004</v>
          </cell>
          <cell r="Q142">
            <v>6268.9179999999997</v>
          </cell>
          <cell r="R142">
            <v>7181.1639999999998</v>
          </cell>
        </row>
        <row r="143">
          <cell r="A143">
            <v>21555</v>
          </cell>
          <cell r="B143">
            <v>3065.65</v>
          </cell>
          <cell r="C143" t="str">
            <v>WA</v>
          </cell>
          <cell r="D143" t="str">
            <v>SNOHOMISH</v>
          </cell>
          <cell r="E143">
            <v>1</v>
          </cell>
          <cell r="F143">
            <v>1</v>
          </cell>
          <cell r="G143" t="str">
            <v>Double Wide</v>
          </cell>
          <cell r="H143">
            <v>1994</v>
          </cell>
          <cell r="I143" t="str">
            <v>1976-1994, HUD</v>
          </cell>
          <cell r="J143">
            <v>1404</v>
          </cell>
          <cell r="K143">
            <v>500.5</v>
          </cell>
          <cell r="L143" t="str">
            <v>elec faf</v>
          </cell>
          <cell r="M143" t="str">
            <v/>
          </cell>
          <cell r="N143" t="str">
            <v>elec faf</v>
          </cell>
          <cell r="O143" t="str">
            <v>e faf</v>
          </cell>
          <cell r="P143">
            <v>5255.9179999999997</v>
          </cell>
          <cell r="Q143">
            <v>12555.06</v>
          </cell>
          <cell r="R143">
            <v>12940.92</v>
          </cell>
        </row>
        <row r="144">
          <cell r="A144">
            <v>21559</v>
          </cell>
          <cell r="B144">
            <v>1211.2819999999999</v>
          </cell>
          <cell r="C144" t="str">
            <v>ID</v>
          </cell>
          <cell r="D144" t="str">
            <v>BANNOCK</v>
          </cell>
          <cell r="E144">
            <v>2</v>
          </cell>
          <cell r="F144">
            <v>2</v>
          </cell>
          <cell r="G144" t="str">
            <v>Single Wide</v>
          </cell>
          <cell r="H144">
            <v>1982</v>
          </cell>
          <cell r="I144" t="str">
            <v>1976-1994, HUD</v>
          </cell>
          <cell r="J144">
            <v>952</v>
          </cell>
          <cell r="K144">
            <v>349.26799999999997</v>
          </cell>
          <cell r="L144" t="str">
            <v>elec dhp</v>
          </cell>
          <cell r="M144" t="str">
            <v/>
          </cell>
          <cell r="N144" t="str">
            <v>elec dhp</v>
          </cell>
          <cell r="O144" t="str">
            <v>dhp</v>
          </cell>
          <cell r="P144">
            <v>1615.9190000000001</v>
          </cell>
          <cell r="Q144">
            <v>7643.3959999999997</v>
          </cell>
          <cell r="R144">
            <v>7816.4809999999998</v>
          </cell>
        </row>
        <row r="145">
          <cell r="A145">
            <v>21571</v>
          </cell>
          <cell r="B145">
            <v>2914.5650000000001</v>
          </cell>
          <cell r="C145" t="str">
            <v>WA</v>
          </cell>
          <cell r="D145" t="str">
            <v>SPOKANE</v>
          </cell>
          <cell r="E145">
            <v>2</v>
          </cell>
          <cell r="F145">
            <v>2</v>
          </cell>
          <cell r="G145" t="str">
            <v>Double Wide</v>
          </cell>
          <cell r="H145">
            <v>1985</v>
          </cell>
          <cell r="I145" t="str">
            <v>1976-1994, HUD</v>
          </cell>
          <cell r="J145">
            <v>1224</v>
          </cell>
          <cell r="K145">
            <v>442.51600000000002</v>
          </cell>
          <cell r="L145" t="str">
            <v>elec faf</v>
          </cell>
          <cell r="M145" t="str">
            <v>wood htstove</v>
          </cell>
          <cell r="N145" t="str">
            <v>elec faf</v>
          </cell>
          <cell r="O145" t="str">
            <v>e faf</v>
          </cell>
          <cell r="P145">
            <v>13011.84</v>
          </cell>
          <cell r="Q145">
            <v>25928.29</v>
          </cell>
          <cell r="R145">
            <v>26070.28</v>
          </cell>
        </row>
        <row r="146">
          <cell r="A146">
            <v>21580</v>
          </cell>
          <cell r="B146">
            <v>2319.0770000000002</v>
          </cell>
          <cell r="C146" t="str">
            <v>OR</v>
          </cell>
          <cell r="D146" t="str">
            <v>JACKSON</v>
          </cell>
          <cell r="E146">
            <v>3</v>
          </cell>
          <cell r="F146">
            <v>1</v>
          </cell>
          <cell r="G146" t="str">
            <v>Single Wide</v>
          </cell>
          <cell r="H146">
            <v>1977</v>
          </cell>
          <cell r="I146" t="str">
            <v>1976-1994, HUD</v>
          </cell>
          <cell r="J146">
            <v>840</v>
          </cell>
          <cell r="K146">
            <v>314.33999999999997</v>
          </cell>
          <cell r="L146" t="str">
            <v>elec faf</v>
          </cell>
          <cell r="M146" t="str">
            <v/>
          </cell>
          <cell r="N146" t="str">
            <v>elec faf</v>
          </cell>
          <cell r="O146" t="str">
            <v>e faf</v>
          </cell>
          <cell r="P146">
            <v>4056.4749999999999</v>
          </cell>
          <cell r="Q146">
            <v>9888.4449999999997</v>
          </cell>
          <cell r="R146">
            <v>10512.14</v>
          </cell>
        </row>
        <row r="147">
          <cell r="A147">
            <v>23805</v>
          </cell>
          <cell r="B147">
            <v>2319.0770000000002</v>
          </cell>
          <cell r="C147" t="str">
            <v>OR</v>
          </cell>
          <cell r="D147" t="str">
            <v>BENTON</v>
          </cell>
          <cell r="E147">
            <v>1</v>
          </cell>
          <cell r="F147">
            <v>1</v>
          </cell>
          <cell r="G147" t="str">
            <v>Double Wide</v>
          </cell>
          <cell r="H147">
            <v>1971</v>
          </cell>
          <cell r="I147" t="str">
            <v>1975 and Older, Pre-HUD</v>
          </cell>
          <cell r="J147">
            <v>1150</v>
          </cell>
          <cell r="K147">
            <v>409.22</v>
          </cell>
          <cell r="L147" t="str">
            <v>elec faf</v>
          </cell>
          <cell r="M147" t="str">
            <v/>
          </cell>
          <cell r="N147" t="str">
            <v>elec faf</v>
          </cell>
          <cell r="O147" t="str">
            <v>e faf</v>
          </cell>
          <cell r="P147">
            <v>3929.761</v>
          </cell>
          <cell r="Q147">
            <v>10354</v>
          </cell>
          <cell r="R147">
            <v>10647.41</v>
          </cell>
        </row>
        <row r="148">
          <cell r="A148">
            <v>21599</v>
          </cell>
          <cell r="B148">
            <v>2128.8850000000002</v>
          </cell>
          <cell r="C148" t="str">
            <v>WA</v>
          </cell>
          <cell r="D148" t="str">
            <v>CLALLAM</v>
          </cell>
          <cell r="E148">
            <v>1</v>
          </cell>
          <cell r="F148">
            <v>1</v>
          </cell>
          <cell r="G148" t="str">
            <v>Double Wide</v>
          </cell>
          <cell r="H148">
            <v>1994</v>
          </cell>
          <cell r="I148" t="str">
            <v>1995 to Current, HUD</v>
          </cell>
          <cell r="J148">
            <v>1890</v>
          </cell>
          <cell r="K148">
            <v>508.88799999999998</v>
          </cell>
          <cell r="L148" t="str">
            <v>elec faf</v>
          </cell>
          <cell r="M148" t="str">
            <v/>
          </cell>
          <cell r="N148" t="str">
            <v>elec faf</v>
          </cell>
          <cell r="O148" t="str">
            <v>e faf</v>
          </cell>
          <cell r="P148">
            <v>10587.15</v>
          </cell>
          <cell r="Q148">
            <v>14928.2</v>
          </cell>
          <cell r="R148">
            <v>15389.71</v>
          </cell>
        </row>
        <row r="149">
          <cell r="A149">
            <v>21630</v>
          </cell>
          <cell r="B149">
            <v>3065.65</v>
          </cell>
          <cell r="C149" t="str">
            <v>WA</v>
          </cell>
          <cell r="D149" t="str">
            <v>KING</v>
          </cell>
          <cell r="E149">
            <v>1</v>
          </cell>
          <cell r="F149">
            <v>1</v>
          </cell>
          <cell r="G149" t="str">
            <v>Single Wide</v>
          </cell>
          <cell r="H149">
            <v>1995</v>
          </cell>
          <cell r="I149" t="str">
            <v>1995 to Current, HUD</v>
          </cell>
          <cell r="J149">
            <v>924</v>
          </cell>
          <cell r="K149">
            <v>269.892</v>
          </cell>
          <cell r="L149" t="str">
            <v>elec faf</v>
          </cell>
          <cell r="M149" t="str">
            <v/>
          </cell>
          <cell r="N149" t="str">
            <v>elec faf</v>
          </cell>
          <cell r="O149" t="str">
            <v>e faf</v>
          </cell>
          <cell r="P149">
            <v>5710.174</v>
          </cell>
          <cell r="Q149">
            <v>12603.77</v>
          </cell>
          <cell r="R149">
            <v>13004.92</v>
          </cell>
        </row>
        <row r="150">
          <cell r="A150">
            <v>21631</v>
          </cell>
          <cell r="B150">
            <v>3065.65</v>
          </cell>
          <cell r="C150" t="str">
            <v>WA</v>
          </cell>
          <cell r="D150" t="str">
            <v>THURSTON</v>
          </cell>
          <cell r="E150">
            <v>1</v>
          </cell>
          <cell r="F150">
            <v>1</v>
          </cell>
          <cell r="G150" t="str">
            <v>Double Wide</v>
          </cell>
          <cell r="H150">
            <v>0</v>
          </cell>
          <cell r="I150" t="str">
            <v>1976-1994, HUD</v>
          </cell>
          <cell r="J150">
            <v>1752</v>
          </cell>
          <cell r="K150">
            <v>737.45600000000002</v>
          </cell>
          <cell r="L150" t="str">
            <v>wood fireplace</v>
          </cell>
          <cell r="M150" t="str">
            <v>elec faf</v>
          </cell>
          <cell r="N150" t="str">
            <v>elec faf</v>
          </cell>
          <cell r="O150" t="str">
            <v>e faf</v>
          </cell>
          <cell r="P150">
            <v>17556.82</v>
          </cell>
          <cell r="Q150">
            <v>27941.82</v>
          </cell>
          <cell r="R150">
            <v>28921.86</v>
          </cell>
        </row>
        <row r="151">
          <cell r="A151">
            <v>21676</v>
          </cell>
          <cell r="B151">
            <v>1211.2819999999999</v>
          </cell>
          <cell r="C151" t="str">
            <v>ID</v>
          </cell>
          <cell r="D151" t="str">
            <v>ADA</v>
          </cell>
          <cell r="E151">
            <v>3</v>
          </cell>
          <cell r="F151">
            <v>1</v>
          </cell>
          <cell r="G151" t="str">
            <v>Single Wide</v>
          </cell>
          <cell r="H151">
            <v>1976</v>
          </cell>
          <cell r="I151" t="str">
            <v>1975 and Older, Pre-HUD</v>
          </cell>
          <cell r="J151">
            <v>980</v>
          </cell>
          <cell r="K151">
            <v>578.32000000000005</v>
          </cell>
          <cell r="L151" t="str">
            <v>wood htstove</v>
          </cell>
          <cell r="M151" t="str">
            <v>elec baseboard</v>
          </cell>
          <cell r="N151" t="str">
            <v>wood htstove</v>
          </cell>
          <cell r="O151" t="str">
            <v>other</v>
          </cell>
          <cell r="P151">
            <v>10097.540000000001</v>
          </cell>
          <cell r="Q151">
            <v>21695.71</v>
          </cell>
          <cell r="R151">
            <v>22029.79</v>
          </cell>
        </row>
        <row r="152">
          <cell r="A152">
            <v>21723</v>
          </cell>
          <cell r="B152">
            <v>2914.5650000000001</v>
          </cell>
          <cell r="C152" t="str">
            <v>WA</v>
          </cell>
          <cell r="D152" t="str">
            <v>GRANT</v>
          </cell>
          <cell r="E152">
            <v>2</v>
          </cell>
          <cell r="F152">
            <v>2</v>
          </cell>
          <cell r="G152" t="str">
            <v>Triple Wide</v>
          </cell>
          <cell r="H152">
            <v>2003</v>
          </cell>
          <cell r="I152" t="str">
            <v>2000 to Current, ENERGY STAR</v>
          </cell>
          <cell r="J152">
            <v>2720</v>
          </cell>
          <cell r="K152">
            <v>413.63200000000001</v>
          </cell>
          <cell r="L152" t="str">
            <v>elec faf</v>
          </cell>
          <cell r="M152" t="str">
            <v>prop htstove</v>
          </cell>
          <cell r="N152" t="str">
            <v>elec faf</v>
          </cell>
          <cell r="O152" t="str">
            <v>e faf</v>
          </cell>
          <cell r="P152">
            <v>14416.02</v>
          </cell>
          <cell r="Q152">
            <v>31665.41</v>
          </cell>
          <cell r="R152">
            <v>32794.74</v>
          </cell>
        </row>
        <row r="153">
          <cell r="A153">
            <v>21729</v>
          </cell>
          <cell r="B153">
            <v>2319.0770000000002</v>
          </cell>
          <cell r="C153" t="str">
            <v>OR</v>
          </cell>
          <cell r="D153" t="str">
            <v>JACKSON</v>
          </cell>
          <cell r="E153">
            <v>3</v>
          </cell>
          <cell r="F153">
            <v>1</v>
          </cell>
          <cell r="G153" t="str">
            <v>Single Wide</v>
          </cell>
          <cell r="H153">
            <v>1963</v>
          </cell>
          <cell r="I153" t="str">
            <v>1975 and Older, Pre-HUD</v>
          </cell>
          <cell r="J153">
            <v>816</v>
          </cell>
          <cell r="K153">
            <v>435.90800000000002</v>
          </cell>
          <cell r="L153" t="str">
            <v>elec heatpump</v>
          </cell>
          <cell r="M153" t="str">
            <v/>
          </cell>
          <cell r="N153" t="str">
            <v>elec heatpump</v>
          </cell>
          <cell r="O153" t="str">
            <v>hp</v>
          </cell>
          <cell r="P153">
            <v>3676.116</v>
          </cell>
          <cell r="Q153">
            <v>19724.150000000001</v>
          </cell>
          <cell r="R153">
            <v>21043.360000000001</v>
          </cell>
        </row>
        <row r="154">
          <cell r="A154">
            <v>21731</v>
          </cell>
          <cell r="B154">
            <v>3065.65</v>
          </cell>
          <cell r="C154" t="str">
            <v>WA</v>
          </cell>
          <cell r="D154" t="str">
            <v>WHATCOM</v>
          </cell>
          <cell r="E154">
            <v>1</v>
          </cell>
          <cell r="F154">
            <v>1</v>
          </cell>
          <cell r="G154" t="str">
            <v>Double Wide</v>
          </cell>
          <cell r="H154">
            <v>1968</v>
          </cell>
          <cell r="I154" t="str">
            <v>1975 and Older, Pre-HUD</v>
          </cell>
          <cell r="J154">
            <v>1480</v>
          </cell>
          <cell r="K154">
            <v>698.24</v>
          </cell>
          <cell r="L154" t="str">
            <v>wood htstove</v>
          </cell>
          <cell r="M154" t="str">
            <v>gas faf</v>
          </cell>
          <cell r="N154" t="str">
            <v>gas faf</v>
          </cell>
          <cell r="O154" t="str">
            <v>g faf</v>
          </cell>
          <cell r="P154">
            <v>1608.847</v>
          </cell>
          <cell r="Q154">
            <v>12348.29</v>
          </cell>
          <cell r="R154">
            <v>12935.83</v>
          </cell>
        </row>
        <row r="155">
          <cell r="A155">
            <v>21745</v>
          </cell>
          <cell r="B155">
            <v>3065.65</v>
          </cell>
          <cell r="C155" t="str">
            <v>WA</v>
          </cell>
          <cell r="D155" t="str">
            <v>PIERCE</v>
          </cell>
          <cell r="E155">
            <v>1</v>
          </cell>
          <cell r="F155">
            <v>1</v>
          </cell>
          <cell r="G155" t="str">
            <v>Double Wide</v>
          </cell>
          <cell r="H155">
            <v>1992</v>
          </cell>
          <cell r="I155" t="str">
            <v>1976-1994, HUD</v>
          </cell>
          <cell r="J155">
            <v>1134</v>
          </cell>
          <cell r="K155">
            <v>401.74799999999999</v>
          </cell>
          <cell r="L155" t="str">
            <v>elec faf</v>
          </cell>
          <cell r="M155" t="str">
            <v/>
          </cell>
          <cell r="N155" t="str">
            <v>elec faf</v>
          </cell>
          <cell r="O155" t="str">
            <v>e faf</v>
          </cell>
          <cell r="P155">
            <v>3750.511</v>
          </cell>
          <cell r="Q155">
            <v>13969.96</v>
          </cell>
          <cell r="R155">
            <v>13852.5</v>
          </cell>
        </row>
        <row r="156">
          <cell r="A156">
            <v>21760</v>
          </cell>
          <cell r="B156">
            <v>1211.2819999999999</v>
          </cell>
          <cell r="C156" t="str">
            <v>ID</v>
          </cell>
          <cell r="D156" t="str">
            <v>BANNOCK</v>
          </cell>
          <cell r="E156">
            <v>2</v>
          </cell>
          <cell r="F156">
            <v>2</v>
          </cell>
          <cell r="G156" t="str">
            <v>Single Wide</v>
          </cell>
          <cell r="H156">
            <v>1979</v>
          </cell>
          <cell r="I156" t="str">
            <v>1976-1994, HUD</v>
          </cell>
          <cell r="J156">
            <v>780</v>
          </cell>
          <cell r="K156">
            <v>863.16</v>
          </cell>
          <cell r="L156" t="str">
            <v>gas faf</v>
          </cell>
          <cell r="M156" t="str">
            <v/>
          </cell>
          <cell r="N156" t="str">
            <v>gas faf</v>
          </cell>
          <cell r="O156" t="str">
            <v>g faf</v>
          </cell>
          <cell r="P156">
            <v>416.33659999999998</v>
          </cell>
          <cell r="Q156">
            <v>5311.6570000000002</v>
          </cell>
          <cell r="R156">
            <v>6077.8140000000003</v>
          </cell>
        </row>
        <row r="157">
          <cell r="A157">
            <v>21765</v>
          </cell>
          <cell r="B157">
            <v>868.42899999999997</v>
          </cell>
          <cell r="C157" t="str">
            <v>MT</v>
          </cell>
          <cell r="D157" t="str">
            <v>PARK</v>
          </cell>
          <cell r="E157">
            <v>2</v>
          </cell>
          <cell r="F157">
            <v>2</v>
          </cell>
          <cell r="G157" t="str">
            <v>Single Wide</v>
          </cell>
          <cell r="H157">
            <v>1970</v>
          </cell>
          <cell r="I157" t="str">
            <v>1975 and Older, Pre-HUD</v>
          </cell>
          <cell r="J157">
            <v>576</v>
          </cell>
          <cell r="K157">
            <v>360.15</v>
          </cell>
          <cell r="L157" t="str">
            <v>gas faf</v>
          </cell>
          <cell r="M157" t="str">
            <v/>
          </cell>
          <cell r="N157" t="str">
            <v>gas faf</v>
          </cell>
          <cell r="O157" t="str">
            <v>g faf</v>
          </cell>
          <cell r="P157">
            <v>0</v>
          </cell>
          <cell r="Q157">
            <v>8109.3389999999999</v>
          </cell>
          <cell r="R157">
            <v>0</v>
          </cell>
        </row>
        <row r="158">
          <cell r="A158">
            <v>22508</v>
          </cell>
          <cell r="B158">
            <v>2128.8850000000002</v>
          </cell>
          <cell r="C158" t="str">
            <v>WA</v>
          </cell>
          <cell r="D158" t="str">
            <v>WAHKIAKUM</v>
          </cell>
          <cell r="E158">
            <v>1</v>
          </cell>
          <cell r="F158">
            <v>1</v>
          </cell>
          <cell r="G158" t="str">
            <v>Modular/Prefab</v>
          </cell>
          <cell r="H158">
            <v>1991</v>
          </cell>
          <cell r="I158" t="str">
            <v>1990-1994, SGC or Natural Choice</v>
          </cell>
          <cell r="J158">
            <v>1680</v>
          </cell>
          <cell r="K158">
            <v>361.19400000000002</v>
          </cell>
          <cell r="L158" t="str">
            <v>elec faf</v>
          </cell>
          <cell r="M158" t="str">
            <v/>
          </cell>
          <cell r="N158" t="str">
            <v>elec faf</v>
          </cell>
          <cell r="O158" t="str">
            <v>e faf</v>
          </cell>
          <cell r="P158">
            <v>11406.75</v>
          </cell>
          <cell r="Q158">
            <v>20494.48</v>
          </cell>
          <cell r="R158">
            <v>22334.959999999999</v>
          </cell>
        </row>
        <row r="159">
          <cell r="A159">
            <v>21774</v>
          </cell>
          <cell r="B159">
            <v>3065.65</v>
          </cell>
          <cell r="C159" t="str">
            <v>WA</v>
          </cell>
          <cell r="D159" t="str">
            <v>ISLAND</v>
          </cell>
          <cell r="E159">
            <v>1</v>
          </cell>
          <cell r="F159">
            <v>1</v>
          </cell>
          <cell r="G159" t="str">
            <v>Single Wide</v>
          </cell>
          <cell r="H159">
            <v>1973</v>
          </cell>
          <cell r="I159" t="str">
            <v>1975 and Older, Pre-HUD</v>
          </cell>
          <cell r="J159">
            <v>1082</v>
          </cell>
          <cell r="K159">
            <v>607.95000000000005</v>
          </cell>
          <cell r="L159" t="str">
            <v>elec faf</v>
          </cell>
          <cell r="M159" t="str">
            <v>elec baseboard AND wood htstove</v>
          </cell>
          <cell r="N159" t="str">
            <v>elec faf</v>
          </cell>
          <cell r="O159" t="str">
            <v>e faf</v>
          </cell>
          <cell r="P159">
            <v>7414.3519999999999</v>
          </cell>
          <cell r="Q159">
            <v>10685.84</v>
          </cell>
          <cell r="R159">
            <v>11950.03</v>
          </cell>
        </row>
        <row r="160">
          <cell r="A160">
            <v>21819</v>
          </cell>
          <cell r="B160">
            <v>868.42899999999997</v>
          </cell>
          <cell r="C160" t="str">
            <v>MT</v>
          </cell>
          <cell r="D160" t="str">
            <v>LINCOLN</v>
          </cell>
          <cell r="E160">
            <v>1</v>
          </cell>
          <cell r="F160">
            <v>2</v>
          </cell>
          <cell r="G160" t="str">
            <v>Single Wide</v>
          </cell>
          <cell r="H160">
            <v>1968</v>
          </cell>
          <cell r="I160" t="str">
            <v>1975 and Older, Pre-HUD</v>
          </cell>
          <cell r="J160">
            <v>840</v>
          </cell>
          <cell r="K160">
            <v>433.66</v>
          </cell>
          <cell r="L160" t="str">
            <v>wood htstove</v>
          </cell>
          <cell r="M160" t="str">
            <v/>
          </cell>
          <cell r="N160" t="str">
            <v>wood htstove</v>
          </cell>
          <cell r="O160" t="str">
            <v>other</v>
          </cell>
          <cell r="P160">
            <v>390.72879999999998</v>
          </cell>
          <cell r="Q160">
            <v>3663.9760000000001</v>
          </cell>
          <cell r="R160">
            <v>3972.09</v>
          </cell>
        </row>
        <row r="161">
          <cell r="A161">
            <v>21820</v>
          </cell>
          <cell r="B161">
            <v>3065.65</v>
          </cell>
          <cell r="C161" t="str">
            <v>WA</v>
          </cell>
          <cell r="D161" t="str">
            <v>SNOHOMISH</v>
          </cell>
          <cell r="E161">
            <v>1</v>
          </cell>
          <cell r="F161">
            <v>1</v>
          </cell>
          <cell r="G161" t="str">
            <v>Double Wide</v>
          </cell>
          <cell r="H161">
            <v>1986</v>
          </cell>
          <cell r="I161" t="str">
            <v>1976-1994, HUD</v>
          </cell>
          <cell r="J161">
            <v>864</v>
          </cell>
          <cell r="K161">
            <v>243.22800000000001</v>
          </cell>
          <cell r="L161" t="str">
            <v>elec faf</v>
          </cell>
          <cell r="M161" t="str">
            <v/>
          </cell>
          <cell r="N161" t="str">
            <v>elec faf</v>
          </cell>
          <cell r="O161" t="str">
            <v>e faf</v>
          </cell>
          <cell r="P161">
            <v>4462.7520000000004</v>
          </cell>
          <cell r="Q161">
            <v>18367.04</v>
          </cell>
          <cell r="R161">
            <v>18910.34</v>
          </cell>
        </row>
        <row r="162">
          <cell r="A162">
            <v>21846</v>
          </cell>
          <cell r="B162">
            <v>2128.8850000000002</v>
          </cell>
          <cell r="C162" t="str">
            <v>WA</v>
          </cell>
          <cell r="D162" t="str">
            <v>CLALLAM</v>
          </cell>
          <cell r="E162">
            <v>1</v>
          </cell>
          <cell r="F162">
            <v>1</v>
          </cell>
          <cell r="G162" t="str">
            <v>Other</v>
          </cell>
          <cell r="H162">
            <v>1989</v>
          </cell>
          <cell r="I162" t="str">
            <v>1976-1994, HUD</v>
          </cell>
          <cell r="J162">
            <v>1656</v>
          </cell>
          <cell r="K162">
            <v>546.77</v>
          </cell>
          <cell r="L162" t="str">
            <v>elec faf</v>
          </cell>
          <cell r="M162" t="str">
            <v>wood htstove AND wood htstove</v>
          </cell>
          <cell r="N162" t="str">
            <v>elec faf</v>
          </cell>
          <cell r="O162" t="str">
            <v>e faf</v>
          </cell>
          <cell r="P162">
            <v>10266.950000000001</v>
          </cell>
          <cell r="Q162">
            <v>18361.63</v>
          </cell>
          <cell r="R162">
            <v>18849.38</v>
          </cell>
        </row>
        <row r="163">
          <cell r="A163">
            <v>21855</v>
          </cell>
          <cell r="B163">
            <v>3065.65</v>
          </cell>
          <cell r="C163" t="str">
            <v>WA</v>
          </cell>
          <cell r="D163" t="str">
            <v>SKAGIT</v>
          </cell>
          <cell r="E163">
            <v>1</v>
          </cell>
          <cell r="F163">
            <v>1</v>
          </cell>
          <cell r="G163" t="str">
            <v>Single Wide</v>
          </cell>
          <cell r="H163">
            <v>1992</v>
          </cell>
          <cell r="I163" t="str">
            <v>1995 to Current, HUD</v>
          </cell>
          <cell r="J163">
            <v>812</v>
          </cell>
          <cell r="K163">
            <v>241.26599999999999</v>
          </cell>
          <cell r="L163" t="str">
            <v>elec faf</v>
          </cell>
          <cell r="M163" t="str">
            <v/>
          </cell>
          <cell r="N163" t="str">
            <v>elec faf</v>
          </cell>
          <cell r="O163" t="str">
            <v>e faf</v>
          </cell>
          <cell r="P163">
            <v>4339.652</v>
          </cell>
          <cell r="Q163">
            <v>15270.87</v>
          </cell>
          <cell r="R163">
            <v>15153.17</v>
          </cell>
        </row>
        <row r="164">
          <cell r="A164">
            <v>21870</v>
          </cell>
          <cell r="B164">
            <v>2128.8850000000002</v>
          </cell>
          <cell r="C164" t="str">
            <v>WA</v>
          </cell>
          <cell r="D164" t="str">
            <v>CLARK</v>
          </cell>
          <cell r="E164">
            <v>1</v>
          </cell>
          <cell r="F164">
            <v>1</v>
          </cell>
          <cell r="G164" t="str">
            <v>Double Wide</v>
          </cell>
          <cell r="H164">
            <v>1986</v>
          </cell>
          <cell r="I164" t="str">
            <v>1976-1994, HUD</v>
          </cell>
          <cell r="J164">
            <v>1269</v>
          </cell>
          <cell r="K164">
            <v>405.99900000000002</v>
          </cell>
          <cell r="L164" t="str">
            <v>pel htstove</v>
          </cell>
          <cell r="M164" t="str">
            <v>elec faf</v>
          </cell>
          <cell r="N164" t="str">
            <v>elec faf</v>
          </cell>
          <cell r="O164" t="str">
            <v>e faf</v>
          </cell>
          <cell r="P164">
            <v>7882.8190000000004</v>
          </cell>
          <cell r="Q164">
            <v>10467.790000000001</v>
          </cell>
          <cell r="R164">
            <v>10265</v>
          </cell>
        </row>
        <row r="165">
          <cell r="A165">
            <v>21893</v>
          </cell>
          <cell r="B165">
            <v>2914.5650000000001</v>
          </cell>
          <cell r="C165" t="str">
            <v>WA</v>
          </cell>
          <cell r="D165" t="str">
            <v>SPOKANE</v>
          </cell>
          <cell r="E165">
            <v>2</v>
          </cell>
          <cell r="F165">
            <v>2</v>
          </cell>
          <cell r="G165" t="str">
            <v>Double Wide</v>
          </cell>
          <cell r="H165">
            <v>1997</v>
          </cell>
          <cell r="I165" t="str">
            <v>1990-1994, SGC or Natural Choice</v>
          </cell>
          <cell r="J165">
            <v>1620</v>
          </cell>
          <cell r="K165">
            <v>270.63200000000001</v>
          </cell>
          <cell r="L165" t="str">
            <v>elec faf</v>
          </cell>
          <cell r="M165" t="str">
            <v/>
          </cell>
          <cell r="N165" t="str">
            <v>elec faf</v>
          </cell>
          <cell r="O165" t="str">
            <v>e faf</v>
          </cell>
          <cell r="P165">
            <v>9250.7659999999996</v>
          </cell>
          <cell r="Q165">
            <v>23151</v>
          </cell>
          <cell r="R165">
            <v>23790.400000000001</v>
          </cell>
        </row>
        <row r="166">
          <cell r="A166">
            <v>21913</v>
          </cell>
          <cell r="B166">
            <v>3065.65</v>
          </cell>
          <cell r="C166" t="str">
            <v>WA</v>
          </cell>
          <cell r="D166" t="str">
            <v>THURSTON</v>
          </cell>
          <cell r="E166">
            <v>1</v>
          </cell>
          <cell r="F166">
            <v>1</v>
          </cell>
          <cell r="G166" t="str">
            <v>Double Wide</v>
          </cell>
          <cell r="H166">
            <v>1978</v>
          </cell>
          <cell r="I166" t="str">
            <v>1976-1994, HUD</v>
          </cell>
          <cell r="J166">
            <v>1296</v>
          </cell>
          <cell r="K166">
            <v>407.52600000000001</v>
          </cell>
          <cell r="L166" t="str">
            <v>elec heatpump</v>
          </cell>
          <cell r="M166" t="str">
            <v/>
          </cell>
          <cell r="N166" t="str">
            <v>elec heatpump</v>
          </cell>
          <cell r="O166" t="str">
            <v>hp</v>
          </cell>
          <cell r="P166">
            <v>5843.9579999999996</v>
          </cell>
          <cell r="Q166">
            <v>15710.37</v>
          </cell>
          <cell r="R166">
            <v>15995.55</v>
          </cell>
        </row>
        <row r="167">
          <cell r="A167">
            <v>22882</v>
          </cell>
          <cell r="B167">
            <v>2319.0770000000002</v>
          </cell>
          <cell r="C167" t="str">
            <v>OR</v>
          </cell>
          <cell r="D167" t="str">
            <v>BENTON</v>
          </cell>
          <cell r="E167">
            <v>1</v>
          </cell>
          <cell r="F167">
            <v>1</v>
          </cell>
          <cell r="G167" t="str">
            <v>Double Wide</v>
          </cell>
          <cell r="H167">
            <v>1987</v>
          </cell>
          <cell r="I167" t="str">
            <v>1976-1994, HUD</v>
          </cell>
          <cell r="J167">
            <v>1488</v>
          </cell>
          <cell r="K167">
            <v>674.47</v>
          </cell>
          <cell r="L167" t="str">
            <v>elec heatpump</v>
          </cell>
          <cell r="M167" t="str">
            <v/>
          </cell>
          <cell r="N167" t="str">
            <v>elec heatpump</v>
          </cell>
          <cell r="O167" t="str">
            <v>hp</v>
          </cell>
          <cell r="P167">
            <v>5768.4170000000004</v>
          </cell>
          <cell r="Q167">
            <v>15899.61</v>
          </cell>
          <cell r="R167">
            <v>16456.53</v>
          </cell>
        </row>
        <row r="168">
          <cell r="A168">
            <v>21960</v>
          </cell>
          <cell r="B168">
            <v>2319.0770000000002</v>
          </cell>
          <cell r="C168" t="str">
            <v>OR</v>
          </cell>
          <cell r="D168" t="str">
            <v>POLK</v>
          </cell>
          <cell r="E168">
            <v>1</v>
          </cell>
          <cell r="F168">
            <v>1</v>
          </cell>
          <cell r="G168" t="str">
            <v>Double Wide</v>
          </cell>
          <cell r="H168">
            <v>1976</v>
          </cell>
          <cell r="I168" t="str">
            <v>1976-1994, HUD</v>
          </cell>
          <cell r="J168">
            <v>1680</v>
          </cell>
          <cell r="K168">
            <v>496.78</v>
          </cell>
          <cell r="L168" t="str">
            <v>elec heatpump</v>
          </cell>
          <cell r="M168" t="str">
            <v/>
          </cell>
          <cell r="N168" t="str">
            <v>elec heatpump</v>
          </cell>
          <cell r="O168" t="str">
            <v>hp</v>
          </cell>
          <cell r="P168">
            <v>5857.7089999999998</v>
          </cell>
          <cell r="Q168">
            <v>15381.74</v>
          </cell>
          <cell r="R168">
            <v>15748.62</v>
          </cell>
        </row>
        <row r="169">
          <cell r="A169">
            <v>21970</v>
          </cell>
          <cell r="B169">
            <v>868.42899999999997</v>
          </cell>
          <cell r="C169" t="str">
            <v>MT</v>
          </cell>
          <cell r="D169" t="str">
            <v>CASCADE</v>
          </cell>
          <cell r="E169">
            <v>1</v>
          </cell>
          <cell r="F169">
            <v>3</v>
          </cell>
          <cell r="G169" t="str">
            <v>Double Wide</v>
          </cell>
          <cell r="H169">
            <v>1994</v>
          </cell>
          <cell r="I169" t="str">
            <v>1976-1994, HUD</v>
          </cell>
          <cell r="J169">
            <v>1025</v>
          </cell>
          <cell r="K169">
            <v>358.88499999999999</v>
          </cell>
          <cell r="L169" t="str">
            <v>gas faf</v>
          </cell>
          <cell r="M169" t="str">
            <v/>
          </cell>
          <cell r="N169" t="str">
            <v>gas faf</v>
          </cell>
          <cell r="O169" t="str">
            <v>g faf</v>
          </cell>
          <cell r="P169">
            <v>0</v>
          </cell>
          <cell r="Q169">
            <v>8523.2469999999994</v>
          </cell>
          <cell r="R169">
            <v>8465.89</v>
          </cell>
        </row>
        <row r="170">
          <cell r="A170">
            <v>21971</v>
          </cell>
          <cell r="B170">
            <v>1211.2819999999999</v>
          </cell>
          <cell r="C170" t="str">
            <v>ID</v>
          </cell>
          <cell r="D170" t="str">
            <v>BANNOCK</v>
          </cell>
          <cell r="E170">
            <v>2</v>
          </cell>
          <cell r="F170">
            <v>2</v>
          </cell>
          <cell r="G170" t="str">
            <v>Single Wide</v>
          </cell>
          <cell r="H170">
            <v>1983</v>
          </cell>
          <cell r="I170" t="str">
            <v>1976-1994, HUD</v>
          </cell>
          <cell r="J170">
            <v>672</v>
          </cell>
          <cell r="K170">
            <v>289.75</v>
          </cell>
          <cell r="L170" t="str">
            <v>elec faf</v>
          </cell>
          <cell r="M170" t="str">
            <v/>
          </cell>
          <cell r="N170" t="str">
            <v>elec faf</v>
          </cell>
          <cell r="O170" t="str">
            <v>e faf</v>
          </cell>
          <cell r="P170">
            <v>7988.8239999999996</v>
          </cell>
          <cell r="Q170">
            <v>11431.81</v>
          </cell>
          <cell r="R170">
            <v>11713.36</v>
          </cell>
        </row>
        <row r="171">
          <cell r="A171">
            <v>21982</v>
          </cell>
          <cell r="B171">
            <v>3065.65</v>
          </cell>
          <cell r="C171" t="str">
            <v>WA</v>
          </cell>
          <cell r="D171" t="str">
            <v>SNOHOMISH</v>
          </cell>
          <cell r="E171">
            <v>1</v>
          </cell>
          <cell r="F171">
            <v>1</v>
          </cell>
          <cell r="G171" t="str">
            <v>Triple Wide</v>
          </cell>
          <cell r="H171">
            <v>2001</v>
          </cell>
          <cell r="I171" t="str">
            <v>1995 to Current, HUD</v>
          </cell>
          <cell r="J171">
            <v>1640</v>
          </cell>
          <cell r="K171">
            <v>484.19</v>
          </cell>
          <cell r="L171" t="str">
            <v>elec faf</v>
          </cell>
          <cell r="M171" t="str">
            <v/>
          </cell>
          <cell r="N171" t="str">
            <v>elec faf</v>
          </cell>
          <cell r="O171" t="str">
            <v>e faf</v>
          </cell>
          <cell r="P171">
            <v>2355.761</v>
          </cell>
          <cell r="Q171">
            <v>6233.2160000000003</v>
          </cell>
          <cell r="R171">
            <v>6476.5110000000004</v>
          </cell>
        </row>
        <row r="172">
          <cell r="A172">
            <v>21942</v>
          </cell>
          <cell r="B172">
            <v>868.42899999999997</v>
          </cell>
          <cell r="C172" t="str">
            <v>MT</v>
          </cell>
          <cell r="D172" t="str">
            <v>BEAVERHEAD</v>
          </cell>
          <cell r="E172">
            <v>1</v>
          </cell>
          <cell r="F172">
            <v>3</v>
          </cell>
          <cell r="G172" t="str">
            <v>Single Wide</v>
          </cell>
          <cell r="H172">
            <v>2003</v>
          </cell>
          <cell r="I172" t="str">
            <v>2000 to Current, ENERGY STAR</v>
          </cell>
          <cell r="J172">
            <v>2430</v>
          </cell>
          <cell r="K172">
            <v>381.57400000000001</v>
          </cell>
          <cell r="L172" t="str">
            <v>gas faf</v>
          </cell>
          <cell r="M172" t="str">
            <v>elec pluginheater AND elec pluginheater</v>
          </cell>
          <cell r="N172" t="str">
            <v>gas faf</v>
          </cell>
          <cell r="O172" t="str">
            <v>g faf</v>
          </cell>
          <cell r="P172">
            <v>7926.5690000000004</v>
          </cell>
          <cell r="Q172">
            <v>17778.349999999999</v>
          </cell>
          <cell r="R172">
            <v>18006.560000000001</v>
          </cell>
        </row>
        <row r="173">
          <cell r="A173">
            <v>21997</v>
          </cell>
          <cell r="B173">
            <v>2128.8850000000002</v>
          </cell>
          <cell r="C173" t="str">
            <v>WA</v>
          </cell>
          <cell r="D173" t="str">
            <v>CLALLAM</v>
          </cell>
          <cell r="E173">
            <v>1</v>
          </cell>
          <cell r="F173">
            <v>1</v>
          </cell>
          <cell r="G173" t="str">
            <v>Double Wide</v>
          </cell>
          <cell r="H173">
            <v>1997</v>
          </cell>
          <cell r="I173" t="str">
            <v>1995 to Current, NEEM</v>
          </cell>
          <cell r="J173">
            <v>1632</v>
          </cell>
          <cell r="K173">
            <v>639.61599999999999</v>
          </cell>
          <cell r="L173" t="str">
            <v>elec faf</v>
          </cell>
          <cell r="M173" t="str">
            <v/>
          </cell>
          <cell r="N173" t="str">
            <v>elec faf</v>
          </cell>
          <cell r="O173" t="str">
            <v>e faf</v>
          </cell>
          <cell r="P173">
            <v>11494.61</v>
          </cell>
          <cell r="Q173">
            <v>20057.78</v>
          </cell>
          <cell r="R173">
            <v>20663.2</v>
          </cell>
        </row>
        <row r="174">
          <cell r="A174">
            <v>22004</v>
          </cell>
          <cell r="B174">
            <v>2128.8850000000002</v>
          </cell>
          <cell r="C174" t="str">
            <v>WA</v>
          </cell>
          <cell r="D174" t="str">
            <v>LEWIS</v>
          </cell>
          <cell r="E174">
            <v>1</v>
          </cell>
          <cell r="F174">
            <v>1</v>
          </cell>
          <cell r="G174" t="str">
            <v>Single Wide</v>
          </cell>
          <cell r="H174">
            <v>1980</v>
          </cell>
          <cell r="I174" t="str">
            <v>1976-1994, HUD</v>
          </cell>
          <cell r="J174">
            <v>700</v>
          </cell>
          <cell r="K174">
            <v>295.99</v>
          </cell>
          <cell r="L174" t="str">
            <v>elec faf</v>
          </cell>
          <cell r="M174" t="str">
            <v>elec baseboard</v>
          </cell>
          <cell r="N174" t="str">
            <v>elec faf</v>
          </cell>
          <cell r="O174" t="str">
            <v>e faf</v>
          </cell>
          <cell r="P174">
            <v>8061.2150000000001</v>
          </cell>
          <cell r="Q174">
            <v>19637.71</v>
          </cell>
          <cell r="R174">
            <v>20284.52</v>
          </cell>
        </row>
        <row r="175">
          <cell r="A175">
            <v>22013</v>
          </cell>
          <cell r="B175">
            <v>868.42899999999997</v>
          </cell>
          <cell r="C175" t="str">
            <v>MT</v>
          </cell>
          <cell r="D175" t="str">
            <v>LINCOLN</v>
          </cell>
          <cell r="E175">
            <v>1</v>
          </cell>
          <cell r="F175">
            <v>2</v>
          </cell>
          <cell r="G175" t="str">
            <v>Single Wide</v>
          </cell>
          <cell r="H175">
            <v>1978</v>
          </cell>
          <cell r="I175" t="str">
            <v>1976-1994, HUD</v>
          </cell>
          <cell r="J175">
            <v>840</v>
          </cell>
          <cell r="K175">
            <v>352.01</v>
          </cell>
          <cell r="L175" t="str">
            <v>oil faf</v>
          </cell>
          <cell r="M175" t="str">
            <v>wood htstove</v>
          </cell>
          <cell r="N175" t="str">
            <v>oil faf</v>
          </cell>
          <cell r="O175" t="str">
            <v>other</v>
          </cell>
          <cell r="P175">
            <v>1382.6690000000001</v>
          </cell>
          <cell r="Q175">
            <v>11264.51</v>
          </cell>
          <cell r="R175">
            <v>11626.13</v>
          </cell>
        </row>
        <row r="176">
          <cell r="A176">
            <v>22017</v>
          </cell>
          <cell r="B176">
            <v>1211.2819999999999</v>
          </cell>
          <cell r="C176" t="str">
            <v>ID</v>
          </cell>
          <cell r="D176" t="str">
            <v>ELMORE</v>
          </cell>
          <cell r="E176">
            <v>3</v>
          </cell>
          <cell r="F176">
            <v>2</v>
          </cell>
          <cell r="G176" t="str">
            <v>Double Wide</v>
          </cell>
          <cell r="H176">
            <v>1996</v>
          </cell>
          <cell r="I176" t="str">
            <v>1995 to Current, NEEM</v>
          </cell>
          <cell r="J176">
            <v>1540</v>
          </cell>
          <cell r="K176">
            <v>273.85599999999999</v>
          </cell>
          <cell r="L176" t="str">
            <v>pel htstove</v>
          </cell>
          <cell r="M176" t="str">
            <v>elec faf</v>
          </cell>
          <cell r="N176" t="str">
            <v>elec faf</v>
          </cell>
          <cell r="O176" t="str">
            <v>e faf</v>
          </cell>
          <cell r="P176">
            <v>0</v>
          </cell>
          <cell r="Q176">
            <v>24989.97</v>
          </cell>
          <cell r="R176">
            <v>25121.8</v>
          </cell>
        </row>
        <row r="177">
          <cell r="A177">
            <v>22028</v>
          </cell>
          <cell r="B177">
            <v>868.42899999999997</v>
          </cell>
          <cell r="C177" t="str">
            <v>MT</v>
          </cell>
          <cell r="D177" t="str">
            <v>CASCADE</v>
          </cell>
          <cell r="E177">
            <v>1</v>
          </cell>
          <cell r="F177">
            <v>3</v>
          </cell>
          <cell r="G177" t="str">
            <v>Single Wide</v>
          </cell>
          <cell r="H177">
            <v>1970</v>
          </cell>
          <cell r="I177" t="str">
            <v>1975 and Older, Pre-HUD</v>
          </cell>
          <cell r="J177">
            <v>1104</v>
          </cell>
          <cell r="K177">
            <v>380.41800000000001</v>
          </cell>
          <cell r="L177" t="str">
            <v>gas faf</v>
          </cell>
          <cell r="M177" t="str">
            <v/>
          </cell>
          <cell r="N177" t="str">
            <v>gas faf</v>
          </cell>
          <cell r="O177" t="str">
            <v>g faf</v>
          </cell>
          <cell r="P177">
            <v>670.8596</v>
          </cell>
          <cell r="Q177">
            <v>9607.893</v>
          </cell>
          <cell r="R177">
            <v>10490.45</v>
          </cell>
        </row>
        <row r="178">
          <cell r="A178">
            <v>22048</v>
          </cell>
          <cell r="B178">
            <v>2319.0770000000002</v>
          </cell>
          <cell r="C178" t="str">
            <v>OR</v>
          </cell>
          <cell r="D178" t="str">
            <v>MULTNOMAH</v>
          </cell>
          <cell r="E178">
            <v>2</v>
          </cell>
          <cell r="F178">
            <v>1</v>
          </cell>
          <cell r="G178" t="str">
            <v>Double Wide</v>
          </cell>
          <cell r="H178">
            <v>1999</v>
          </cell>
          <cell r="I178" t="str">
            <v>1995 to Current, HUD</v>
          </cell>
          <cell r="J178">
            <v>1296</v>
          </cell>
          <cell r="K178">
            <v>329.82400000000001</v>
          </cell>
          <cell r="L178" t="str">
            <v>elec faf</v>
          </cell>
          <cell r="M178" t="str">
            <v/>
          </cell>
          <cell r="N178" t="str">
            <v>elec faf</v>
          </cell>
          <cell r="O178" t="str">
            <v>e faf</v>
          </cell>
          <cell r="P178">
            <v>3117.11</v>
          </cell>
          <cell r="Q178">
            <v>15128.06</v>
          </cell>
          <cell r="R178">
            <v>16384.75</v>
          </cell>
        </row>
        <row r="179">
          <cell r="A179">
            <v>22056</v>
          </cell>
          <cell r="B179">
            <v>1211.2819999999999</v>
          </cell>
          <cell r="C179" t="str">
            <v>ID</v>
          </cell>
          <cell r="D179" t="str">
            <v>LEWIS</v>
          </cell>
          <cell r="E179">
            <v>1</v>
          </cell>
          <cell r="F179">
            <v>2</v>
          </cell>
          <cell r="G179" t="str">
            <v>Single Wide</v>
          </cell>
          <cell r="H179">
            <v>1962</v>
          </cell>
          <cell r="I179" t="str">
            <v>1975 and Older, Pre-HUD</v>
          </cell>
          <cell r="J179">
            <v>800</v>
          </cell>
          <cell r="K179">
            <v>464.59</v>
          </cell>
          <cell r="L179" t="str">
            <v>wood htstove</v>
          </cell>
          <cell r="M179" t="str">
            <v/>
          </cell>
          <cell r="N179" t="str">
            <v>wood htstove</v>
          </cell>
          <cell r="O179" t="str">
            <v>other</v>
          </cell>
          <cell r="P179">
            <v>913.34690000000001</v>
          </cell>
          <cell r="Q179">
            <v>3587.3519999999999</v>
          </cell>
          <cell r="R179">
            <v>3667.8809999999999</v>
          </cell>
        </row>
        <row r="180">
          <cell r="A180">
            <v>22067</v>
          </cell>
          <cell r="B180">
            <v>868.42899999999997</v>
          </cell>
          <cell r="C180" t="str">
            <v>MT</v>
          </cell>
          <cell r="D180" t="str">
            <v>FLATHEAD</v>
          </cell>
          <cell r="E180">
            <v>1</v>
          </cell>
          <cell r="F180">
            <v>3</v>
          </cell>
          <cell r="G180" t="str">
            <v>Double Wide</v>
          </cell>
          <cell r="H180">
            <v>1984</v>
          </cell>
          <cell r="I180" t="str">
            <v>1976-1994, HUD</v>
          </cell>
          <cell r="J180">
            <v>1152</v>
          </cell>
          <cell r="K180">
            <v>509.26</v>
          </cell>
          <cell r="L180" t="str">
            <v>gas faf</v>
          </cell>
          <cell r="M180" t="str">
            <v/>
          </cell>
          <cell r="N180" t="str">
            <v>gas faf</v>
          </cell>
          <cell r="O180" t="str">
            <v>g faf</v>
          </cell>
          <cell r="P180">
            <v>542.85220000000004</v>
          </cell>
          <cell r="Q180">
            <v>4660.6469999999999</v>
          </cell>
          <cell r="R180">
            <v>4830.9110000000001</v>
          </cell>
        </row>
        <row r="181">
          <cell r="A181">
            <v>22073</v>
          </cell>
          <cell r="B181">
            <v>868.42899999999997</v>
          </cell>
          <cell r="C181" t="str">
            <v>MT</v>
          </cell>
          <cell r="D181" t="str">
            <v>MINERAL</v>
          </cell>
          <cell r="E181">
            <v>2</v>
          </cell>
          <cell r="F181">
            <v>2</v>
          </cell>
          <cell r="G181" t="str">
            <v>Double Wide</v>
          </cell>
          <cell r="H181">
            <v>2001</v>
          </cell>
          <cell r="I181" t="str">
            <v>1995 to Current, HUD</v>
          </cell>
          <cell r="J181">
            <v>1683</v>
          </cell>
          <cell r="K181">
            <v>415.452</v>
          </cell>
          <cell r="L181" t="str">
            <v>gas faf</v>
          </cell>
          <cell r="M181" t="str">
            <v/>
          </cell>
          <cell r="N181" t="str">
            <v>gas faf</v>
          </cell>
          <cell r="O181" t="str">
            <v>g faf</v>
          </cell>
          <cell r="P181">
            <v>586.6884</v>
          </cell>
          <cell r="Q181">
            <v>7623.91</v>
          </cell>
          <cell r="R181">
            <v>8192.6980000000003</v>
          </cell>
        </row>
        <row r="182">
          <cell r="A182">
            <v>22112</v>
          </cell>
          <cell r="B182">
            <v>2319.0770000000002</v>
          </cell>
          <cell r="C182" t="str">
            <v>OR</v>
          </cell>
          <cell r="D182" t="str">
            <v>MARION</v>
          </cell>
          <cell r="E182">
            <v>1</v>
          </cell>
          <cell r="F182">
            <v>1</v>
          </cell>
          <cell r="G182" t="str">
            <v>Double Wide</v>
          </cell>
          <cell r="H182">
            <v>1994</v>
          </cell>
          <cell r="I182" t="str">
            <v>1990-1994, SGC or Natural Choice</v>
          </cell>
          <cell r="J182">
            <v>1484</v>
          </cell>
          <cell r="K182">
            <v>263.63600000000002</v>
          </cell>
          <cell r="L182" t="str">
            <v>elec heatpump</v>
          </cell>
          <cell r="M182" t="str">
            <v/>
          </cell>
          <cell r="N182" t="str">
            <v>elec heatpump</v>
          </cell>
          <cell r="O182" t="str">
            <v>hp</v>
          </cell>
          <cell r="P182">
            <v>4012.7159999999999</v>
          </cell>
          <cell r="Q182">
            <v>13771.98</v>
          </cell>
          <cell r="R182">
            <v>14569.77</v>
          </cell>
        </row>
        <row r="183">
          <cell r="A183">
            <v>22119</v>
          </cell>
          <cell r="B183">
            <v>868.42899999999997</v>
          </cell>
          <cell r="C183" t="str">
            <v>MT</v>
          </cell>
          <cell r="D183" t="str">
            <v>FLATHEAD</v>
          </cell>
          <cell r="E183">
            <v>1</v>
          </cell>
          <cell r="F183">
            <v>3</v>
          </cell>
          <cell r="G183" t="str">
            <v>Double Wide</v>
          </cell>
          <cell r="H183">
            <v>1998</v>
          </cell>
          <cell r="I183" t="str">
            <v>1995 to Current, HUD</v>
          </cell>
          <cell r="J183">
            <v>2496</v>
          </cell>
          <cell r="K183">
            <v>482.404</v>
          </cell>
          <cell r="L183" t="str">
            <v>gas faf</v>
          </cell>
          <cell r="M183" t="str">
            <v>elec pluginheater AND elec baseboard</v>
          </cell>
          <cell r="N183" t="str">
            <v>gas faf</v>
          </cell>
          <cell r="O183" t="str">
            <v>g faf</v>
          </cell>
          <cell r="P183">
            <v>1400.9770000000001</v>
          </cell>
          <cell r="Q183">
            <v>8226.5030000000006</v>
          </cell>
          <cell r="R183">
            <v>8516.8179999999993</v>
          </cell>
        </row>
        <row r="184">
          <cell r="A184">
            <v>22190</v>
          </cell>
          <cell r="B184">
            <v>868.42899999999997</v>
          </cell>
          <cell r="C184" t="str">
            <v>MT</v>
          </cell>
          <cell r="D184" t="str">
            <v>SILVER BOW</v>
          </cell>
          <cell r="E184">
            <v>1</v>
          </cell>
          <cell r="F184">
            <v>3</v>
          </cell>
          <cell r="G184" t="str">
            <v>Double Wide</v>
          </cell>
          <cell r="H184">
            <v>1973</v>
          </cell>
          <cell r="I184" t="str">
            <v>1975 and Older, Pre-HUD</v>
          </cell>
          <cell r="J184">
            <v>1780</v>
          </cell>
          <cell r="K184">
            <v>689.1</v>
          </cell>
          <cell r="L184" t="str">
            <v>gas faf</v>
          </cell>
          <cell r="M184" t="str">
            <v/>
          </cell>
          <cell r="N184" t="str">
            <v>gas faf</v>
          </cell>
          <cell r="O184" t="str">
            <v>g faf</v>
          </cell>
          <cell r="P184">
            <v>1801.299</v>
          </cell>
          <cell r="Q184">
            <v>8927.7420000000002</v>
          </cell>
          <cell r="R184">
            <v>9061.6190000000006</v>
          </cell>
        </row>
        <row r="185">
          <cell r="A185">
            <v>22192</v>
          </cell>
          <cell r="B185">
            <v>2128.9459999999999</v>
          </cell>
          <cell r="C185" t="str">
            <v>OR</v>
          </cell>
          <cell r="D185" t="str">
            <v>HOOD RIVER</v>
          </cell>
          <cell r="E185">
            <v>1</v>
          </cell>
          <cell r="F185">
            <v>1</v>
          </cell>
          <cell r="G185" t="str">
            <v>Double Wide</v>
          </cell>
          <cell r="H185">
            <v>1998</v>
          </cell>
          <cell r="I185" t="str">
            <v>1995 to Current, HUD</v>
          </cell>
          <cell r="J185">
            <v>1302</v>
          </cell>
          <cell r="K185">
            <v>364.84199999999998</v>
          </cell>
          <cell r="L185" t="str">
            <v>elec faf</v>
          </cell>
          <cell r="M185" t="str">
            <v/>
          </cell>
          <cell r="N185" t="str">
            <v>elec faf</v>
          </cell>
          <cell r="O185" t="str">
            <v>e faf</v>
          </cell>
          <cell r="P185">
            <v>2169.3130000000001</v>
          </cell>
          <cell r="Q185">
            <v>13090.48</v>
          </cell>
          <cell r="R185">
            <v>17071.919999999998</v>
          </cell>
        </row>
        <row r="186">
          <cell r="A186">
            <v>22204</v>
          </cell>
          <cell r="B186">
            <v>2319.0770000000002</v>
          </cell>
          <cell r="C186" t="str">
            <v>OR</v>
          </cell>
          <cell r="D186" t="str">
            <v>JOSEPHINE</v>
          </cell>
          <cell r="E186">
            <v>2</v>
          </cell>
          <cell r="F186">
            <v>1</v>
          </cell>
          <cell r="G186" t="str">
            <v>Double Wide</v>
          </cell>
          <cell r="H186">
            <v>1971</v>
          </cell>
          <cell r="I186" t="str">
            <v>1975 and Older, Pre-HUD</v>
          </cell>
          <cell r="J186">
            <v>800</v>
          </cell>
          <cell r="K186">
            <v>316.05</v>
          </cell>
          <cell r="L186" t="str">
            <v>elec pluginheater</v>
          </cell>
          <cell r="M186" t="str">
            <v>gas faf</v>
          </cell>
          <cell r="N186" t="str">
            <v>gas faf</v>
          </cell>
          <cell r="O186" t="str">
            <v>g faf</v>
          </cell>
          <cell r="P186">
            <v>4813.6369999999997</v>
          </cell>
          <cell r="Q186">
            <v>7420.1719999999996</v>
          </cell>
          <cell r="R186">
            <v>7592.59</v>
          </cell>
        </row>
        <row r="187">
          <cell r="A187">
            <v>22236</v>
          </cell>
          <cell r="B187">
            <v>3065.65</v>
          </cell>
          <cell r="C187" t="str">
            <v>WA</v>
          </cell>
          <cell r="D187" t="str">
            <v>SNOHOMISH</v>
          </cell>
          <cell r="E187">
            <v>1</v>
          </cell>
          <cell r="F187">
            <v>1</v>
          </cell>
          <cell r="G187" t="str">
            <v>Double Wide</v>
          </cell>
          <cell r="H187">
            <v>1970</v>
          </cell>
          <cell r="I187" t="str">
            <v>1975 and Older, Pre-HUD</v>
          </cell>
          <cell r="J187">
            <v>1368</v>
          </cell>
          <cell r="K187">
            <v>582.73400000000004</v>
          </cell>
          <cell r="L187" t="str">
            <v>elec faf</v>
          </cell>
          <cell r="M187" t="str">
            <v/>
          </cell>
          <cell r="N187" t="str">
            <v>elec faf</v>
          </cell>
          <cell r="O187" t="str">
            <v>e faf</v>
          </cell>
          <cell r="P187">
            <v>17031.3</v>
          </cell>
          <cell r="Q187">
            <v>19005.7</v>
          </cell>
          <cell r="R187">
            <v>19562.580000000002</v>
          </cell>
        </row>
        <row r="188">
          <cell r="A188">
            <v>22277</v>
          </cell>
          <cell r="B188">
            <v>2319.0770000000002</v>
          </cell>
          <cell r="C188" t="str">
            <v>OR</v>
          </cell>
          <cell r="D188" t="str">
            <v>DOUGLAS</v>
          </cell>
          <cell r="E188">
            <v>2</v>
          </cell>
          <cell r="F188">
            <v>1</v>
          </cell>
          <cell r="G188" t="str">
            <v>Double Wide</v>
          </cell>
          <cell r="H188">
            <v>1973</v>
          </cell>
          <cell r="I188" t="str">
            <v>1975 and Older, Pre-HUD</v>
          </cell>
          <cell r="J188">
            <v>1380</v>
          </cell>
          <cell r="K188">
            <v>571.34</v>
          </cell>
          <cell r="L188" t="str">
            <v>elec heatpump</v>
          </cell>
          <cell r="M188" t="str">
            <v/>
          </cell>
          <cell r="N188" t="str">
            <v>elec heatpump</v>
          </cell>
          <cell r="O188" t="str">
            <v>hp</v>
          </cell>
          <cell r="P188">
            <v>8320.5810000000001</v>
          </cell>
          <cell r="Q188">
            <v>11239.33</v>
          </cell>
          <cell r="R188">
            <v>11677.52</v>
          </cell>
        </row>
        <row r="189">
          <cell r="A189">
            <v>22313</v>
          </cell>
          <cell r="B189">
            <v>1211.2819999999999</v>
          </cell>
          <cell r="C189" t="str">
            <v>ID</v>
          </cell>
          <cell r="D189" t="str">
            <v>OWYHEE</v>
          </cell>
          <cell r="E189">
            <v>3</v>
          </cell>
          <cell r="F189">
            <v>1</v>
          </cell>
          <cell r="G189" t="str">
            <v>Double Wide</v>
          </cell>
          <cell r="H189">
            <v>1998</v>
          </cell>
          <cell r="I189" t="str">
            <v>1995 to Current, HUD</v>
          </cell>
          <cell r="J189">
            <v>1584</v>
          </cell>
          <cell r="K189">
            <v>472.16800000000001</v>
          </cell>
          <cell r="L189" t="str">
            <v>elec faf</v>
          </cell>
          <cell r="M189" t="str">
            <v/>
          </cell>
          <cell r="N189" t="str">
            <v>elec faf</v>
          </cell>
          <cell r="O189" t="str">
            <v>e faf</v>
          </cell>
          <cell r="P189">
            <v>7604.4260000000004</v>
          </cell>
          <cell r="Q189">
            <v>25531.39</v>
          </cell>
          <cell r="R189">
            <v>27327.14</v>
          </cell>
        </row>
        <row r="190">
          <cell r="A190">
            <v>22320</v>
          </cell>
          <cell r="B190">
            <v>2319.0770000000002</v>
          </cell>
          <cell r="C190" t="str">
            <v>OR</v>
          </cell>
          <cell r="D190" t="str">
            <v>JOSEPHINE</v>
          </cell>
          <cell r="E190">
            <v>2</v>
          </cell>
          <cell r="F190">
            <v>1</v>
          </cell>
          <cell r="G190" t="str">
            <v>Single Wide</v>
          </cell>
          <cell r="H190">
            <v>1960</v>
          </cell>
          <cell r="I190" t="str">
            <v>1975 and Older, Pre-HUD</v>
          </cell>
          <cell r="J190">
            <v>910</v>
          </cell>
          <cell r="K190">
            <v>502.95</v>
          </cell>
          <cell r="L190" t="str">
            <v>wood htstove</v>
          </cell>
          <cell r="M190" t="str">
            <v>gas faf AND elec pluginheater</v>
          </cell>
          <cell r="N190" t="str">
            <v>gas faf</v>
          </cell>
          <cell r="O190" t="str">
            <v>g faf</v>
          </cell>
          <cell r="P190">
            <v>4591.152</v>
          </cell>
          <cell r="Q190">
            <v>12462.27</v>
          </cell>
          <cell r="R190">
            <v>13106.97</v>
          </cell>
        </row>
        <row r="191">
          <cell r="A191">
            <v>22342</v>
          </cell>
          <cell r="B191">
            <v>2319.0770000000002</v>
          </cell>
          <cell r="C191" t="str">
            <v>OR</v>
          </cell>
          <cell r="D191" t="str">
            <v>LANE</v>
          </cell>
          <cell r="E191">
            <v>1</v>
          </cell>
          <cell r="F191">
            <v>1</v>
          </cell>
          <cell r="G191" t="str">
            <v>Triple Wide</v>
          </cell>
          <cell r="H191">
            <v>1993</v>
          </cell>
          <cell r="I191" t="str">
            <v>1976-1994, HUD</v>
          </cell>
          <cell r="J191">
            <v>1920</v>
          </cell>
          <cell r="K191">
            <v>688.06</v>
          </cell>
          <cell r="L191" t="str">
            <v>elec faf</v>
          </cell>
          <cell r="M191" t="str">
            <v/>
          </cell>
          <cell r="N191" t="str">
            <v>elec faf</v>
          </cell>
          <cell r="O191" t="str">
            <v>e faf</v>
          </cell>
          <cell r="P191">
            <v>8968.2479999999996</v>
          </cell>
          <cell r="Q191">
            <v>21423.599999999999</v>
          </cell>
          <cell r="R191">
            <v>21566.48</v>
          </cell>
        </row>
        <row r="192">
          <cell r="A192">
            <v>22358</v>
          </cell>
          <cell r="B192">
            <v>1211.2819999999999</v>
          </cell>
          <cell r="C192" t="str">
            <v>ID</v>
          </cell>
          <cell r="D192" t="str">
            <v>TWIN FALLS</v>
          </cell>
          <cell r="E192">
            <v>2</v>
          </cell>
          <cell r="F192">
            <v>2</v>
          </cell>
          <cell r="G192" t="str">
            <v>Double Wide</v>
          </cell>
          <cell r="H192">
            <v>1973</v>
          </cell>
          <cell r="I192" t="str">
            <v>1975 and Older, Pre-HUD</v>
          </cell>
          <cell r="J192">
            <v>1664</v>
          </cell>
          <cell r="K192">
            <v>611.01199999999994</v>
          </cell>
          <cell r="L192" t="str">
            <v>elec faf</v>
          </cell>
          <cell r="M192" t="str">
            <v/>
          </cell>
          <cell r="N192" t="str">
            <v>elec faf</v>
          </cell>
          <cell r="O192" t="str">
            <v>e faf</v>
          </cell>
          <cell r="P192">
            <v>12056.71</v>
          </cell>
          <cell r="Q192">
            <v>24724.16</v>
          </cell>
          <cell r="R192">
            <v>24974.91</v>
          </cell>
        </row>
        <row r="193">
          <cell r="A193">
            <v>22370</v>
          </cell>
          <cell r="B193">
            <v>2319.0770000000002</v>
          </cell>
          <cell r="C193" t="str">
            <v>OR</v>
          </cell>
          <cell r="D193" t="str">
            <v>MARION</v>
          </cell>
          <cell r="E193">
            <v>1</v>
          </cell>
          <cell r="F193">
            <v>1</v>
          </cell>
          <cell r="G193" t="str">
            <v>Double Wide</v>
          </cell>
          <cell r="H193">
            <v>1984</v>
          </cell>
          <cell r="I193" t="str">
            <v>1976-1994, HUD</v>
          </cell>
          <cell r="J193">
            <v>1340</v>
          </cell>
          <cell r="K193">
            <v>506.18</v>
          </cell>
          <cell r="L193" t="str">
            <v>elec faf</v>
          </cell>
          <cell r="M193" t="str">
            <v/>
          </cell>
          <cell r="N193" t="str">
            <v>elec faf</v>
          </cell>
          <cell r="O193" t="str">
            <v>e faf</v>
          </cell>
          <cell r="P193">
            <v>5269.741</v>
          </cell>
          <cell r="Q193">
            <v>11572.09</v>
          </cell>
          <cell r="R193">
            <v>11558.94</v>
          </cell>
        </row>
        <row r="194">
          <cell r="A194">
            <v>22397</v>
          </cell>
          <cell r="B194">
            <v>2914.5650000000001</v>
          </cell>
          <cell r="C194" t="str">
            <v>WA</v>
          </cell>
          <cell r="D194" t="str">
            <v>GRANT</v>
          </cell>
          <cell r="E194">
            <v>2</v>
          </cell>
          <cell r="F194">
            <v>2</v>
          </cell>
          <cell r="G194" t="str">
            <v>Single Wide</v>
          </cell>
          <cell r="H194">
            <v>1985</v>
          </cell>
          <cell r="I194" t="str">
            <v>1976-1994, HUD</v>
          </cell>
          <cell r="J194">
            <v>924</v>
          </cell>
          <cell r="K194">
            <v>413.89</v>
          </cell>
          <cell r="L194" t="str">
            <v>elec faf</v>
          </cell>
          <cell r="M194" t="str">
            <v/>
          </cell>
          <cell r="N194" t="str">
            <v>elec faf</v>
          </cell>
          <cell r="O194" t="str">
            <v>e faf</v>
          </cell>
          <cell r="P194">
            <v>5268.6809999999996</v>
          </cell>
          <cell r="Q194">
            <v>22770.639999999999</v>
          </cell>
          <cell r="R194">
            <v>26517.759999999998</v>
          </cell>
        </row>
        <row r="195">
          <cell r="A195">
            <v>22403</v>
          </cell>
          <cell r="B195">
            <v>2128.9459999999999</v>
          </cell>
          <cell r="C195" t="str">
            <v>OR</v>
          </cell>
          <cell r="D195" t="str">
            <v>DESCHUTES</v>
          </cell>
          <cell r="E195">
            <v>1</v>
          </cell>
          <cell r="F195">
            <v>2</v>
          </cell>
          <cell r="G195" t="str">
            <v>Double Wide</v>
          </cell>
          <cell r="H195">
            <v>1999</v>
          </cell>
          <cell r="I195" t="str">
            <v>2000 to Current, ENERGY STAR</v>
          </cell>
          <cell r="J195">
            <v>1782</v>
          </cell>
          <cell r="K195">
            <v>301.988</v>
          </cell>
          <cell r="L195" t="str">
            <v>oil faf</v>
          </cell>
          <cell r="M195" t="str">
            <v>elec faf</v>
          </cell>
          <cell r="N195" t="str">
            <v>elec faf</v>
          </cell>
          <cell r="O195" t="str">
            <v>e faf</v>
          </cell>
          <cell r="P195">
            <v>2537.5320000000002</v>
          </cell>
          <cell r="Q195">
            <v>10778.9</v>
          </cell>
          <cell r="R195">
            <v>12743</v>
          </cell>
        </row>
        <row r="196">
          <cell r="A196">
            <v>22412</v>
          </cell>
          <cell r="B196">
            <v>3065.65</v>
          </cell>
          <cell r="C196" t="str">
            <v>WA</v>
          </cell>
          <cell r="D196" t="str">
            <v>JEFFERSON</v>
          </cell>
          <cell r="E196">
            <v>1</v>
          </cell>
          <cell r="F196">
            <v>1</v>
          </cell>
          <cell r="G196" t="str">
            <v>Double Wide</v>
          </cell>
          <cell r="H196">
            <v>1986</v>
          </cell>
          <cell r="I196" t="str">
            <v>1976-1994, HUD</v>
          </cell>
          <cell r="J196">
            <v>1200</v>
          </cell>
          <cell r="K196">
            <v>447.22</v>
          </cell>
          <cell r="L196" t="str">
            <v>wood htstove</v>
          </cell>
          <cell r="M196" t="str">
            <v>elec faf</v>
          </cell>
          <cell r="N196" t="str">
            <v>elec faf</v>
          </cell>
          <cell r="O196" t="str">
            <v>e faf</v>
          </cell>
          <cell r="P196">
            <v>5296.1319999999996</v>
          </cell>
          <cell r="Q196">
            <v>11910.71</v>
          </cell>
          <cell r="R196">
            <v>12943.75</v>
          </cell>
        </row>
        <row r="197">
          <cell r="A197">
            <v>22418</v>
          </cell>
          <cell r="B197">
            <v>868.42899999999997</v>
          </cell>
          <cell r="C197" t="str">
            <v>MT</v>
          </cell>
          <cell r="D197" t="str">
            <v>SILVER BOW</v>
          </cell>
          <cell r="E197">
            <v>1</v>
          </cell>
          <cell r="F197">
            <v>3</v>
          </cell>
          <cell r="G197" t="str">
            <v>Double Wide</v>
          </cell>
          <cell r="H197">
            <v>1965</v>
          </cell>
          <cell r="I197" t="str">
            <v>1975 and Older, Pre-HUD</v>
          </cell>
          <cell r="J197">
            <v>1425</v>
          </cell>
          <cell r="K197">
            <v>535.46</v>
          </cell>
          <cell r="L197" t="str">
            <v>gas faf</v>
          </cell>
          <cell r="M197" t="str">
            <v/>
          </cell>
          <cell r="N197" t="str">
            <v>gas faf</v>
          </cell>
          <cell r="O197" t="str">
            <v>g faf</v>
          </cell>
          <cell r="P197">
            <v>1544.1289999999999</v>
          </cell>
          <cell r="Q197">
            <v>7578.933</v>
          </cell>
          <cell r="R197">
            <v>7727.692</v>
          </cell>
        </row>
        <row r="198">
          <cell r="A198">
            <v>22419</v>
          </cell>
          <cell r="B198">
            <v>2914.5650000000001</v>
          </cell>
          <cell r="C198" t="str">
            <v>WA</v>
          </cell>
          <cell r="D198" t="str">
            <v>SPOKANE</v>
          </cell>
          <cell r="E198">
            <v>2</v>
          </cell>
          <cell r="F198">
            <v>2</v>
          </cell>
          <cell r="G198" t="str">
            <v>Double Wide</v>
          </cell>
          <cell r="H198">
            <v>1969</v>
          </cell>
          <cell r="I198" t="str">
            <v>1975 and Older, Pre-HUD</v>
          </cell>
          <cell r="J198">
            <v>1120</v>
          </cell>
          <cell r="K198">
            <v>532.20000000000005</v>
          </cell>
          <cell r="L198" t="str">
            <v>elec faf</v>
          </cell>
          <cell r="M198" t="str">
            <v/>
          </cell>
          <cell r="N198" t="str">
            <v>elec faf</v>
          </cell>
          <cell r="O198" t="str">
            <v>e faf</v>
          </cell>
          <cell r="P198">
            <v>15400.73</v>
          </cell>
          <cell r="Q198">
            <v>18780</v>
          </cell>
          <cell r="R198">
            <v>19491.2</v>
          </cell>
        </row>
        <row r="199">
          <cell r="A199">
            <v>22463</v>
          </cell>
          <cell r="B199">
            <v>1211.2819999999999</v>
          </cell>
          <cell r="C199" t="str">
            <v>ID</v>
          </cell>
          <cell r="D199" t="str">
            <v>LEWIS</v>
          </cell>
          <cell r="E199">
            <v>1</v>
          </cell>
          <cell r="F199">
            <v>2</v>
          </cell>
          <cell r="G199" t="str">
            <v>Double Wide</v>
          </cell>
          <cell r="H199">
            <v>1987</v>
          </cell>
          <cell r="I199" t="str">
            <v>1976-1994, HUD</v>
          </cell>
          <cell r="J199">
            <v>1854</v>
          </cell>
          <cell r="K199">
            <v>755.87400000000002</v>
          </cell>
          <cell r="L199" t="str">
            <v>wood htstove</v>
          </cell>
          <cell r="M199" t="str">
            <v>elec faf</v>
          </cell>
          <cell r="N199" t="str">
            <v>elec faf</v>
          </cell>
          <cell r="O199" t="str">
            <v>e faf</v>
          </cell>
          <cell r="P199">
            <v>8590.0810000000001</v>
          </cell>
          <cell r="Q199">
            <v>27130.93</v>
          </cell>
          <cell r="R199">
            <v>27543.77</v>
          </cell>
        </row>
        <row r="200">
          <cell r="A200">
            <v>22464</v>
          </cell>
          <cell r="B200">
            <v>1211.2819999999999</v>
          </cell>
          <cell r="C200" t="str">
            <v>ID</v>
          </cell>
          <cell r="D200" t="str">
            <v>ADA</v>
          </cell>
          <cell r="E200">
            <v>3</v>
          </cell>
          <cell r="F200">
            <v>1</v>
          </cell>
          <cell r="G200" t="str">
            <v>Double Wide</v>
          </cell>
          <cell r="H200">
            <v>1983</v>
          </cell>
          <cell r="I200" t="str">
            <v>1976-1994, HUD</v>
          </cell>
          <cell r="J200">
            <v>1344</v>
          </cell>
          <cell r="K200">
            <v>421.36799999999999</v>
          </cell>
          <cell r="L200" t="str">
            <v>gas faf</v>
          </cell>
          <cell r="M200" t="str">
            <v/>
          </cell>
          <cell r="N200" t="str">
            <v>gas faf</v>
          </cell>
          <cell r="O200" t="str">
            <v>g faf</v>
          </cell>
          <cell r="P200">
            <v>764.27139999999997</v>
          </cell>
          <cell r="Q200">
            <v>11870.02</v>
          </cell>
          <cell r="R200">
            <v>13767.91</v>
          </cell>
        </row>
        <row r="201">
          <cell r="A201">
            <v>22465</v>
          </cell>
          <cell r="B201">
            <v>3065.65</v>
          </cell>
          <cell r="C201" t="str">
            <v>WA</v>
          </cell>
          <cell r="D201" t="str">
            <v>THURSTON</v>
          </cell>
          <cell r="E201">
            <v>1</v>
          </cell>
          <cell r="F201">
            <v>1</v>
          </cell>
          <cell r="G201" t="str">
            <v>Double Wide</v>
          </cell>
          <cell r="H201">
            <v>1986</v>
          </cell>
          <cell r="I201" t="str">
            <v>1976-1994, HUD</v>
          </cell>
          <cell r="J201">
            <v>1612</v>
          </cell>
          <cell r="K201">
            <v>563.92399999999998</v>
          </cell>
          <cell r="L201" t="str">
            <v>wood htstove</v>
          </cell>
          <cell r="M201" t="str">
            <v>elec heatpump</v>
          </cell>
          <cell r="N201" t="str">
            <v>elec heatpump</v>
          </cell>
          <cell r="O201" t="str">
            <v>hp</v>
          </cell>
          <cell r="P201">
            <v>982.42139999999995</v>
          </cell>
          <cell r="Q201">
            <v>9723.8330000000005</v>
          </cell>
          <cell r="R201">
            <v>10101.48</v>
          </cell>
        </row>
        <row r="202">
          <cell r="A202">
            <v>22468</v>
          </cell>
          <cell r="B202">
            <v>1211.2819999999999</v>
          </cell>
          <cell r="C202" t="str">
            <v>ID</v>
          </cell>
          <cell r="D202" t="str">
            <v>PAYETTE</v>
          </cell>
          <cell r="E202">
            <v>3</v>
          </cell>
          <cell r="F202">
            <v>1</v>
          </cell>
          <cell r="G202" t="str">
            <v>Double Wide</v>
          </cell>
          <cell r="H202">
            <v>1970</v>
          </cell>
          <cell r="I202" t="str">
            <v>1975 and Older, Pre-HUD</v>
          </cell>
          <cell r="J202">
            <v>800</v>
          </cell>
          <cell r="K202">
            <v>480.5</v>
          </cell>
          <cell r="L202" t="str">
            <v>gas faf</v>
          </cell>
          <cell r="M202" t="str">
            <v/>
          </cell>
          <cell r="N202" t="str">
            <v>gas faf</v>
          </cell>
          <cell r="O202" t="str">
            <v>g faf</v>
          </cell>
          <cell r="P202">
            <v>791.78530000000001</v>
          </cell>
          <cell r="Q202">
            <v>6134.93</v>
          </cell>
          <cell r="R202">
            <v>6365.2920000000004</v>
          </cell>
        </row>
        <row r="203">
          <cell r="A203">
            <v>22472</v>
          </cell>
          <cell r="B203">
            <v>868.42899999999997</v>
          </cell>
          <cell r="C203" t="str">
            <v>MT</v>
          </cell>
          <cell r="D203" t="str">
            <v>MISSOULA</v>
          </cell>
          <cell r="E203">
            <v>1</v>
          </cell>
          <cell r="F203">
            <v>3</v>
          </cell>
          <cell r="G203" t="str">
            <v>Single Wide</v>
          </cell>
          <cell r="H203">
            <v>2005</v>
          </cell>
          <cell r="I203" t="str">
            <v>2000 to Current, ENERGY STAR</v>
          </cell>
          <cell r="J203">
            <v>1125</v>
          </cell>
          <cell r="K203">
            <v>196.04</v>
          </cell>
          <cell r="L203" t="str">
            <v>gas faf</v>
          </cell>
          <cell r="M203" t="str">
            <v/>
          </cell>
          <cell r="N203" t="str">
            <v>gas faf</v>
          </cell>
          <cell r="O203" t="str">
            <v>g faf</v>
          </cell>
          <cell r="P203">
            <v>362.62290000000002</v>
          </cell>
          <cell r="Q203">
            <v>4106.8729999999996</v>
          </cell>
          <cell r="R203">
            <v>4196.2359999999999</v>
          </cell>
        </row>
        <row r="204">
          <cell r="A204">
            <v>21079</v>
          </cell>
          <cell r="B204">
            <v>1211.2819999999999</v>
          </cell>
          <cell r="C204" t="str">
            <v>ID</v>
          </cell>
          <cell r="D204" t="str">
            <v>FREMONT</v>
          </cell>
          <cell r="E204">
            <v>1</v>
          </cell>
          <cell r="F204">
            <v>3</v>
          </cell>
          <cell r="G204" t="str">
            <v>Double Wide</v>
          </cell>
          <cell r="H204">
            <v>1995</v>
          </cell>
          <cell r="I204" t="str">
            <v>1995 to Current, HUD</v>
          </cell>
          <cell r="J204">
            <v>2300</v>
          </cell>
          <cell r="K204">
            <v>354.46</v>
          </cell>
          <cell r="L204" t="str">
            <v>elec faf</v>
          </cell>
          <cell r="M204" t="str">
            <v/>
          </cell>
          <cell r="N204" t="str">
            <v>elec faf</v>
          </cell>
          <cell r="O204" t="str">
            <v>e faf</v>
          </cell>
          <cell r="P204">
            <v>17414.509999999998</v>
          </cell>
          <cell r="Q204">
            <v>24519.61</v>
          </cell>
          <cell r="R204">
            <v>24722.79</v>
          </cell>
        </row>
        <row r="205">
          <cell r="A205">
            <v>20681</v>
          </cell>
          <cell r="B205">
            <v>1211.2819999999999</v>
          </cell>
          <cell r="C205" t="str">
            <v>ID</v>
          </cell>
          <cell r="D205" t="str">
            <v>CLEARWATER</v>
          </cell>
          <cell r="E205">
            <v>2</v>
          </cell>
          <cell r="F205">
            <v>2</v>
          </cell>
          <cell r="G205" t="str">
            <v>Single Wide</v>
          </cell>
          <cell r="H205">
            <v>1978</v>
          </cell>
          <cell r="I205" t="str">
            <v>1976-1994, HUD</v>
          </cell>
          <cell r="J205">
            <v>1660</v>
          </cell>
          <cell r="K205">
            <v>622.53200000000004</v>
          </cell>
          <cell r="L205" t="str">
            <v>wood htstove</v>
          </cell>
          <cell r="M205" t="str">
            <v>elec faf</v>
          </cell>
          <cell r="N205" t="str">
            <v>elec faf</v>
          </cell>
          <cell r="O205" t="str">
            <v>e faf</v>
          </cell>
          <cell r="P205">
            <v>1193.7539999999999</v>
          </cell>
          <cell r="Q205">
            <v>24363.16</v>
          </cell>
          <cell r="R205">
            <v>24885.47</v>
          </cell>
        </row>
        <row r="206">
          <cell r="A206">
            <v>22511</v>
          </cell>
          <cell r="B206">
            <v>2319.0770000000002</v>
          </cell>
          <cell r="C206" t="str">
            <v>OR</v>
          </cell>
          <cell r="D206" t="str">
            <v>LANE</v>
          </cell>
          <cell r="E206">
            <v>1</v>
          </cell>
          <cell r="F206">
            <v>1</v>
          </cell>
          <cell r="G206" t="str">
            <v>Double Wide</v>
          </cell>
          <cell r="H206">
            <v>1979</v>
          </cell>
          <cell r="I206" t="str">
            <v>1976-1994, HUD</v>
          </cell>
          <cell r="J206">
            <v>1344</v>
          </cell>
          <cell r="K206">
            <v>0</v>
          </cell>
          <cell r="L206" t="str">
            <v>elec faf</v>
          </cell>
          <cell r="M206" t="str">
            <v/>
          </cell>
          <cell r="N206" t="str">
            <v>elec faf</v>
          </cell>
          <cell r="O206" t="str">
            <v>e faf</v>
          </cell>
          <cell r="P206">
            <v>3425.75</v>
          </cell>
          <cell r="Q206">
            <v>13416.11</v>
          </cell>
          <cell r="R206">
            <v>16034.45</v>
          </cell>
        </row>
        <row r="207">
          <cell r="A207">
            <v>22552</v>
          </cell>
          <cell r="B207">
            <v>868.42899999999997</v>
          </cell>
          <cell r="C207" t="str">
            <v>MT</v>
          </cell>
          <cell r="D207" t="str">
            <v>GRANITE</v>
          </cell>
          <cell r="E207">
            <v>1</v>
          </cell>
          <cell r="F207">
            <v>3</v>
          </cell>
          <cell r="G207" t="str">
            <v>Single Wide</v>
          </cell>
          <cell r="H207">
            <v>2004</v>
          </cell>
          <cell r="I207" t="str">
            <v>2000 to Current, ENERGY STAR</v>
          </cell>
          <cell r="J207">
            <v>1152</v>
          </cell>
          <cell r="K207">
            <v>227.26</v>
          </cell>
          <cell r="L207" t="str">
            <v>gas faf</v>
          </cell>
          <cell r="M207" t="str">
            <v/>
          </cell>
          <cell r="N207" t="str">
            <v>gas faf</v>
          </cell>
          <cell r="O207" t="str">
            <v>g faf</v>
          </cell>
          <cell r="P207">
            <v>4711.0540000000001</v>
          </cell>
          <cell r="Q207">
            <v>13106.56</v>
          </cell>
          <cell r="R207">
            <v>13872.31</v>
          </cell>
        </row>
        <row r="208">
          <cell r="A208">
            <v>22565</v>
          </cell>
          <cell r="B208">
            <v>868.42899999999997</v>
          </cell>
          <cell r="C208" t="str">
            <v>MT</v>
          </cell>
          <cell r="D208" t="str">
            <v>POWELL</v>
          </cell>
          <cell r="E208">
            <v>1</v>
          </cell>
          <cell r="F208">
            <v>3</v>
          </cell>
          <cell r="G208" t="str">
            <v>Double Wide</v>
          </cell>
          <cell r="H208">
            <v>1992</v>
          </cell>
          <cell r="I208" t="str">
            <v>1990-1994, SGC or Natural Choice</v>
          </cell>
          <cell r="J208">
            <v>1570</v>
          </cell>
          <cell r="K208">
            <v>258.01</v>
          </cell>
          <cell r="L208" t="str">
            <v>gas faf</v>
          </cell>
          <cell r="M208" t="str">
            <v/>
          </cell>
          <cell r="N208" t="str">
            <v>gas faf</v>
          </cell>
          <cell r="O208" t="str">
            <v>g faf</v>
          </cell>
          <cell r="P208">
            <v>5796.3549999999996</v>
          </cell>
          <cell r="Q208">
            <v>20560.89</v>
          </cell>
          <cell r="R208">
            <v>20833.37</v>
          </cell>
        </row>
        <row r="209">
          <cell r="A209">
            <v>21594</v>
          </cell>
          <cell r="B209">
            <v>2319.0770000000002</v>
          </cell>
          <cell r="C209" t="str">
            <v>OR</v>
          </cell>
          <cell r="D209" t="str">
            <v>POLK</v>
          </cell>
          <cell r="E209">
            <v>1</v>
          </cell>
          <cell r="F209">
            <v>1</v>
          </cell>
          <cell r="G209" t="str">
            <v>Single Wide</v>
          </cell>
          <cell r="H209">
            <v>1973</v>
          </cell>
          <cell r="I209" t="str">
            <v>1975 and Older, Pre-HUD</v>
          </cell>
          <cell r="J209">
            <v>720</v>
          </cell>
          <cell r="K209">
            <v>515.4</v>
          </cell>
          <cell r="L209" t="str">
            <v>elec faf</v>
          </cell>
          <cell r="M209" t="str">
            <v/>
          </cell>
          <cell r="N209" t="str">
            <v>elec faf</v>
          </cell>
          <cell r="O209" t="str">
            <v>e faf</v>
          </cell>
          <cell r="P209">
            <v>4005.3939999999998</v>
          </cell>
          <cell r="Q209">
            <v>16361.86</v>
          </cell>
          <cell r="R209">
            <v>16983.78</v>
          </cell>
        </row>
        <row r="210">
          <cell r="A210">
            <v>22630</v>
          </cell>
          <cell r="B210">
            <v>868.42899999999997</v>
          </cell>
          <cell r="C210" t="str">
            <v>MT</v>
          </cell>
          <cell r="D210" t="str">
            <v>JEFFERSON</v>
          </cell>
          <cell r="E210">
            <v>1</v>
          </cell>
          <cell r="F210">
            <v>3</v>
          </cell>
          <cell r="G210" t="str">
            <v>Double Wide</v>
          </cell>
          <cell r="H210">
            <v>1994</v>
          </cell>
          <cell r="I210" t="str">
            <v>1990-1994, SGC or Natural Choice</v>
          </cell>
          <cell r="J210">
            <v>2117</v>
          </cell>
          <cell r="K210">
            <v>306.678</v>
          </cell>
          <cell r="L210" t="str">
            <v>wood htstove</v>
          </cell>
          <cell r="M210" t="str">
            <v>elec faf</v>
          </cell>
          <cell r="N210" t="str">
            <v>elec faf</v>
          </cell>
          <cell r="O210" t="str">
            <v>e faf</v>
          </cell>
          <cell r="P210">
            <v>5772.4740000000002</v>
          </cell>
          <cell r="Q210">
            <v>16097.39</v>
          </cell>
          <cell r="R210">
            <v>16473.43</v>
          </cell>
        </row>
        <row r="211">
          <cell r="A211">
            <v>22639</v>
          </cell>
          <cell r="B211">
            <v>3065.65</v>
          </cell>
          <cell r="C211" t="str">
            <v>WA</v>
          </cell>
          <cell r="D211" t="str">
            <v>SNOHOMISH</v>
          </cell>
          <cell r="E211">
            <v>1</v>
          </cell>
          <cell r="F211">
            <v>1</v>
          </cell>
          <cell r="G211" t="str">
            <v>Double Wide</v>
          </cell>
          <cell r="H211">
            <v>1981</v>
          </cell>
          <cell r="I211" t="str">
            <v>1976-1994, HUD</v>
          </cell>
          <cell r="J211">
            <v>1296</v>
          </cell>
          <cell r="K211">
            <v>633.61199999999997</v>
          </cell>
          <cell r="L211" t="str">
            <v>wood htstove</v>
          </cell>
          <cell r="M211" t="str">
            <v>elec faf</v>
          </cell>
          <cell r="N211" t="str">
            <v>elec faf</v>
          </cell>
          <cell r="O211" t="str">
            <v>e faf</v>
          </cell>
          <cell r="P211">
            <v>12004.55</v>
          </cell>
          <cell r="Q211">
            <v>35770.910000000003</v>
          </cell>
          <cell r="R211">
            <v>37014.79</v>
          </cell>
        </row>
        <row r="212">
          <cell r="A212">
            <v>22643</v>
          </cell>
          <cell r="B212">
            <v>1211.2819999999999</v>
          </cell>
          <cell r="C212" t="str">
            <v>ID</v>
          </cell>
          <cell r="D212" t="str">
            <v>PAYETTE</v>
          </cell>
          <cell r="E212">
            <v>3</v>
          </cell>
          <cell r="F212">
            <v>1</v>
          </cell>
          <cell r="G212" t="str">
            <v>Double Wide</v>
          </cell>
          <cell r="H212">
            <v>1994</v>
          </cell>
          <cell r="I212" t="str">
            <v>1990-1994, SGC or Natural Choice</v>
          </cell>
          <cell r="J212">
            <v>1536</v>
          </cell>
          <cell r="K212">
            <v>284.34399999999999</v>
          </cell>
          <cell r="L212" t="str">
            <v>elec faf</v>
          </cell>
          <cell r="M212" t="str">
            <v/>
          </cell>
          <cell r="N212" t="str">
            <v>elec faf</v>
          </cell>
          <cell r="O212" t="str">
            <v>e faf</v>
          </cell>
          <cell r="P212">
            <v>8812.6450000000004</v>
          </cell>
          <cell r="Q212">
            <v>21999.3</v>
          </cell>
          <cell r="R212">
            <v>25493.21</v>
          </cell>
        </row>
        <row r="213">
          <cell r="A213">
            <v>22647</v>
          </cell>
          <cell r="B213">
            <v>1211.2819999999999</v>
          </cell>
          <cell r="C213" t="str">
            <v>ID</v>
          </cell>
          <cell r="D213" t="str">
            <v>NEZ PERCE</v>
          </cell>
          <cell r="E213">
            <v>3</v>
          </cell>
          <cell r="F213">
            <v>1</v>
          </cell>
          <cell r="G213" t="str">
            <v>Double Wide</v>
          </cell>
          <cell r="H213">
            <v>2010</v>
          </cell>
          <cell r="I213" t="str">
            <v>2000 to Current, ENERGY STAR</v>
          </cell>
          <cell r="J213">
            <v>1836</v>
          </cell>
          <cell r="K213">
            <v>295.42599999999999</v>
          </cell>
          <cell r="L213" t="str">
            <v>elec heatpump</v>
          </cell>
          <cell r="M213" t="str">
            <v>gas htstove</v>
          </cell>
          <cell r="N213" t="str">
            <v>elec heatpump</v>
          </cell>
          <cell r="O213" t="str">
            <v>hp</v>
          </cell>
          <cell r="P213">
            <v>3722.183</v>
          </cell>
          <cell r="Q213">
            <v>11050.58</v>
          </cell>
          <cell r="R213">
            <v>11952.42</v>
          </cell>
        </row>
        <row r="214">
          <cell r="A214">
            <v>23614</v>
          </cell>
          <cell r="B214">
            <v>2914.5650000000001</v>
          </cell>
          <cell r="C214" t="str">
            <v>WA</v>
          </cell>
          <cell r="D214" t="str">
            <v>STEVENS</v>
          </cell>
          <cell r="E214">
            <v>1</v>
          </cell>
          <cell r="F214">
            <v>2</v>
          </cell>
          <cell r="G214" t="str">
            <v>Single Wide</v>
          </cell>
          <cell r="H214">
            <v>1959</v>
          </cell>
          <cell r="I214" t="str">
            <v>1975 and Older, Pre-HUD</v>
          </cell>
          <cell r="J214">
            <v>1152</v>
          </cell>
          <cell r="K214">
            <v>461.38</v>
          </cell>
          <cell r="L214" t="str">
            <v>wood htstove</v>
          </cell>
          <cell r="M214" t="str">
            <v>elec faf</v>
          </cell>
          <cell r="N214" t="str">
            <v>elec faf</v>
          </cell>
          <cell r="O214" t="str">
            <v>e faf</v>
          </cell>
          <cell r="P214">
            <v>1689.6569999999999</v>
          </cell>
          <cell r="Q214">
            <v>6028.6490000000003</v>
          </cell>
          <cell r="R214">
            <v>6101.098</v>
          </cell>
        </row>
        <row r="215">
          <cell r="A215">
            <v>22674</v>
          </cell>
          <cell r="B215">
            <v>2914.5650000000001</v>
          </cell>
          <cell r="C215" t="str">
            <v>WA</v>
          </cell>
          <cell r="D215" t="str">
            <v>SPOKANE</v>
          </cell>
          <cell r="E215">
            <v>2</v>
          </cell>
          <cell r="F215">
            <v>2</v>
          </cell>
          <cell r="G215" t="str">
            <v>Single Wide</v>
          </cell>
          <cell r="H215">
            <v>1965</v>
          </cell>
          <cell r="I215" t="str">
            <v>1975 and Older, Pre-HUD</v>
          </cell>
          <cell r="J215">
            <v>928</v>
          </cell>
          <cell r="K215">
            <v>441.9</v>
          </cell>
          <cell r="L215" t="str">
            <v>elec faf</v>
          </cell>
          <cell r="M215" t="str">
            <v/>
          </cell>
          <cell r="N215" t="str">
            <v>elec faf</v>
          </cell>
          <cell r="O215" t="str">
            <v>e faf</v>
          </cell>
          <cell r="P215">
            <v>10733.47</v>
          </cell>
          <cell r="Q215">
            <v>21899.78</v>
          </cell>
          <cell r="R215">
            <v>19244.21</v>
          </cell>
        </row>
        <row r="216">
          <cell r="A216">
            <v>22682</v>
          </cell>
          <cell r="B216">
            <v>2319.0770000000002</v>
          </cell>
          <cell r="C216" t="str">
            <v>OR</v>
          </cell>
          <cell r="D216" t="str">
            <v>YAMHILL</v>
          </cell>
          <cell r="E216">
            <v>1</v>
          </cell>
          <cell r="F216">
            <v>1</v>
          </cell>
          <cell r="G216" t="str">
            <v>Single Wide</v>
          </cell>
          <cell r="H216">
            <v>1965</v>
          </cell>
          <cell r="I216" t="str">
            <v>1975 and Older, Pre-HUD</v>
          </cell>
          <cell r="J216">
            <v>450</v>
          </cell>
          <cell r="K216">
            <v>298.89999999999998</v>
          </cell>
          <cell r="L216" t="str">
            <v>elec faf</v>
          </cell>
          <cell r="M216" t="str">
            <v/>
          </cell>
          <cell r="N216" t="str">
            <v>elec faf</v>
          </cell>
          <cell r="O216" t="str">
            <v>e faf</v>
          </cell>
          <cell r="P216">
            <v>6498.1940000000004</v>
          </cell>
          <cell r="Q216">
            <v>12872.26</v>
          </cell>
          <cell r="R216">
            <v>13416.15</v>
          </cell>
        </row>
        <row r="217">
          <cell r="A217">
            <v>22690</v>
          </cell>
          <cell r="B217">
            <v>2914.5650000000001</v>
          </cell>
          <cell r="C217" t="str">
            <v>WA</v>
          </cell>
          <cell r="D217" t="str">
            <v>FRANKLIN</v>
          </cell>
          <cell r="E217">
            <v>3</v>
          </cell>
          <cell r="F217">
            <v>1</v>
          </cell>
          <cell r="G217" t="str">
            <v>Double Wide</v>
          </cell>
          <cell r="H217">
            <v>1995</v>
          </cell>
          <cell r="I217" t="str">
            <v>1990-1994, SGC or Natural Choice</v>
          </cell>
          <cell r="J217">
            <v>1311</v>
          </cell>
          <cell r="K217">
            <v>230.70500000000001</v>
          </cell>
          <cell r="L217" t="str">
            <v>elec faf</v>
          </cell>
          <cell r="M217" t="str">
            <v/>
          </cell>
          <cell r="N217" t="str">
            <v>elec faf</v>
          </cell>
          <cell r="O217" t="str">
            <v>e faf</v>
          </cell>
          <cell r="P217">
            <v>8126.0910000000003</v>
          </cell>
          <cell r="Q217">
            <v>12616.18</v>
          </cell>
          <cell r="R217">
            <v>13030.47</v>
          </cell>
        </row>
        <row r="218">
          <cell r="A218">
            <v>22707</v>
          </cell>
          <cell r="B218">
            <v>2319.0770000000002</v>
          </cell>
          <cell r="C218" t="str">
            <v>OR</v>
          </cell>
          <cell r="D218" t="str">
            <v>MARION</v>
          </cell>
          <cell r="E218">
            <v>1</v>
          </cell>
          <cell r="F218">
            <v>1</v>
          </cell>
          <cell r="G218" t="str">
            <v>Double Wide</v>
          </cell>
          <cell r="H218">
            <v>1989</v>
          </cell>
          <cell r="I218" t="str">
            <v>1976-1994, HUD</v>
          </cell>
          <cell r="J218">
            <v>1188</v>
          </cell>
          <cell r="K218">
            <v>425.22</v>
          </cell>
          <cell r="L218" t="str">
            <v>elec faf</v>
          </cell>
          <cell r="M218" t="str">
            <v/>
          </cell>
          <cell r="N218" t="str">
            <v>elec faf</v>
          </cell>
          <cell r="O218" t="str">
            <v>e faf</v>
          </cell>
          <cell r="P218">
            <v>9654.6039999999994</v>
          </cell>
          <cell r="Q218">
            <v>16199.97</v>
          </cell>
          <cell r="R218">
            <v>16027.8</v>
          </cell>
        </row>
        <row r="219">
          <cell r="A219">
            <v>22713</v>
          </cell>
          <cell r="B219">
            <v>1211.2819999999999</v>
          </cell>
          <cell r="C219" t="str">
            <v>ID</v>
          </cell>
          <cell r="D219" t="str">
            <v>LATAH</v>
          </cell>
          <cell r="E219">
            <v>1</v>
          </cell>
          <cell r="F219">
            <v>2</v>
          </cell>
          <cell r="G219" t="str">
            <v>Double Wide</v>
          </cell>
          <cell r="H219">
            <v>2009</v>
          </cell>
          <cell r="I219" t="str">
            <v>2000 to Current, ENERGY STAR</v>
          </cell>
          <cell r="J219">
            <v>1644</v>
          </cell>
          <cell r="K219">
            <v>298.44600000000003</v>
          </cell>
          <cell r="L219" t="str">
            <v>elec pluginheater</v>
          </cell>
          <cell r="M219" t="str">
            <v>elec faf</v>
          </cell>
          <cell r="N219" t="str">
            <v>elec faf</v>
          </cell>
          <cell r="O219" t="str">
            <v>e faf</v>
          </cell>
          <cell r="P219">
            <v>7426.7709999999997</v>
          </cell>
          <cell r="Q219">
            <v>16292.32</v>
          </cell>
          <cell r="R219">
            <v>16645.240000000002</v>
          </cell>
        </row>
        <row r="220">
          <cell r="A220">
            <v>22716</v>
          </cell>
          <cell r="B220">
            <v>868.42899999999997</v>
          </cell>
          <cell r="C220" t="str">
            <v>MT</v>
          </cell>
          <cell r="D220" t="str">
            <v>LINCOLN</v>
          </cell>
          <cell r="E220">
            <v>1</v>
          </cell>
          <cell r="F220">
            <v>2</v>
          </cell>
          <cell r="G220" t="str">
            <v>Modular/Prefab</v>
          </cell>
          <cell r="H220">
            <v>1975</v>
          </cell>
          <cell r="I220" t="str">
            <v>1975 and Older, Pre-HUD</v>
          </cell>
          <cell r="J220">
            <v>1728</v>
          </cell>
          <cell r="K220">
            <v>735.44799999999998</v>
          </cell>
          <cell r="L220" t="str">
            <v>elec dhp</v>
          </cell>
          <cell r="M220" t="str">
            <v>elec baseboard AND wood htstove</v>
          </cell>
          <cell r="N220" t="str">
            <v>elec dhp</v>
          </cell>
          <cell r="O220" t="str">
            <v>dhp</v>
          </cell>
          <cell r="P220">
            <v>5118.567</v>
          </cell>
          <cell r="Q220">
            <v>13466.63</v>
          </cell>
          <cell r="R220">
            <v>13647.57</v>
          </cell>
        </row>
        <row r="221">
          <cell r="A221">
            <v>22730</v>
          </cell>
          <cell r="B221">
            <v>868.42899999999997</v>
          </cell>
          <cell r="C221" t="str">
            <v>MT</v>
          </cell>
          <cell r="D221" t="str">
            <v>POWELL</v>
          </cell>
          <cell r="E221">
            <v>1</v>
          </cell>
          <cell r="F221">
            <v>3</v>
          </cell>
          <cell r="G221" t="str">
            <v>Single Wide</v>
          </cell>
          <cell r="H221">
            <v>1983</v>
          </cell>
          <cell r="I221" t="str">
            <v>1976-1994, HUD</v>
          </cell>
          <cell r="J221">
            <v>720</v>
          </cell>
          <cell r="K221">
            <v>349.45</v>
          </cell>
          <cell r="L221" t="str">
            <v>gas faf</v>
          </cell>
          <cell r="M221" t="str">
            <v/>
          </cell>
          <cell r="N221" t="str">
            <v>gas faf</v>
          </cell>
          <cell r="O221" t="str">
            <v>g faf</v>
          </cell>
          <cell r="P221">
            <v>1245.173</v>
          </cell>
          <cell r="Q221">
            <v>6439.9840000000004</v>
          </cell>
          <cell r="R221">
            <v>6761.1040000000003</v>
          </cell>
        </row>
        <row r="222">
          <cell r="A222">
            <v>22732</v>
          </cell>
          <cell r="B222">
            <v>3065.65</v>
          </cell>
          <cell r="C222" t="str">
            <v>WA</v>
          </cell>
          <cell r="D222" t="str">
            <v>THURSTON</v>
          </cell>
          <cell r="E222">
            <v>1</v>
          </cell>
          <cell r="F222">
            <v>1</v>
          </cell>
          <cell r="G222" t="str">
            <v>Triple Wide</v>
          </cell>
          <cell r="H222">
            <v>2003</v>
          </cell>
          <cell r="I222" t="str">
            <v>1995 to Current, HUD</v>
          </cell>
          <cell r="J222">
            <v>2160</v>
          </cell>
          <cell r="K222">
            <v>466.16399999999999</v>
          </cell>
          <cell r="L222" t="str">
            <v>elec faf</v>
          </cell>
          <cell r="M222" t="str">
            <v/>
          </cell>
          <cell r="N222" t="str">
            <v>elec faf</v>
          </cell>
          <cell r="O222" t="str">
            <v>e faf</v>
          </cell>
          <cell r="P222">
            <v>10805.23</v>
          </cell>
          <cell r="Q222">
            <v>23982.32</v>
          </cell>
          <cell r="R222">
            <v>24301.439999999999</v>
          </cell>
        </row>
        <row r="223">
          <cell r="A223">
            <v>22736</v>
          </cell>
          <cell r="B223">
            <v>1211.2819999999999</v>
          </cell>
          <cell r="C223" t="str">
            <v>ID</v>
          </cell>
          <cell r="D223" t="str">
            <v>CANYON</v>
          </cell>
          <cell r="E223">
            <v>3</v>
          </cell>
          <cell r="F223">
            <v>1</v>
          </cell>
          <cell r="G223" t="str">
            <v>Single Wide</v>
          </cell>
          <cell r="H223">
            <v>1972</v>
          </cell>
          <cell r="I223" t="str">
            <v>1975 and Older, Pre-HUD</v>
          </cell>
          <cell r="J223">
            <v>818</v>
          </cell>
          <cell r="K223">
            <v>501.64499999999998</v>
          </cell>
          <cell r="L223" t="str">
            <v>elec faf</v>
          </cell>
          <cell r="M223" t="str">
            <v/>
          </cell>
          <cell r="N223" t="str">
            <v>elec faf</v>
          </cell>
          <cell r="O223" t="str">
            <v>e faf</v>
          </cell>
          <cell r="P223">
            <v>7153.8519999999999</v>
          </cell>
          <cell r="Q223">
            <v>32271.15</v>
          </cell>
          <cell r="R223">
            <v>35407.129999999997</v>
          </cell>
        </row>
        <row r="224">
          <cell r="A224">
            <v>22772</v>
          </cell>
          <cell r="B224">
            <v>1211.2819999999999</v>
          </cell>
          <cell r="C224" t="str">
            <v>ID</v>
          </cell>
          <cell r="D224" t="str">
            <v>BONNER</v>
          </cell>
          <cell r="E224">
            <v>1</v>
          </cell>
          <cell r="F224">
            <v>3</v>
          </cell>
          <cell r="G224" t="str">
            <v>Single Wide</v>
          </cell>
          <cell r="H224">
            <v>1988</v>
          </cell>
          <cell r="I224" t="str">
            <v>1976-1994, HUD</v>
          </cell>
          <cell r="J224">
            <v>994</v>
          </cell>
          <cell r="K224">
            <v>329.01</v>
          </cell>
          <cell r="L224" t="str">
            <v>wood htstove</v>
          </cell>
          <cell r="M224" t="str">
            <v>elec faf AND elec pluginheater</v>
          </cell>
          <cell r="N224" t="str">
            <v>elec faf</v>
          </cell>
          <cell r="O224" t="str">
            <v>e faf</v>
          </cell>
          <cell r="P224">
            <v>3306.88</v>
          </cell>
          <cell r="Q224">
            <v>21090.560000000001</v>
          </cell>
          <cell r="R224">
            <v>23758.02</v>
          </cell>
        </row>
        <row r="225">
          <cell r="A225">
            <v>22773</v>
          </cell>
          <cell r="B225">
            <v>2319.0770000000002</v>
          </cell>
          <cell r="C225" t="str">
            <v>OR</v>
          </cell>
          <cell r="D225" t="str">
            <v>LINN</v>
          </cell>
          <cell r="E225">
            <v>1</v>
          </cell>
          <cell r="F225">
            <v>1</v>
          </cell>
          <cell r="G225" t="str">
            <v>Single Wide</v>
          </cell>
          <cell r="H225">
            <v>1994</v>
          </cell>
          <cell r="I225" t="str">
            <v>1976-1994, HUD</v>
          </cell>
          <cell r="J225">
            <v>675</v>
          </cell>
          <cell r="K225">
            <v>252.73500000000001</v>
          </cell>
          <cell r="L225" t="str">
            <v>elec faf</v>
          </cell>
          <cell r="M225" t="str">
            <v/>
          </cell>
          <cell r="N225" t="str">
            <v>elec faf</v>
          </cell>
          <cell r="O225" t="str">
            <v>e faf</v>
          </cell>
          <cell r="P225">
            <v>3934.777</v>
          </cell>
          <cell r="Q225">
            <v>11580.04</v>
          </cell>
          <cell r="R225">
            <v>11717.7</v>
          </cell>
        </row>
        <row r="226">
          <cell r="A226">
            <v>22775</v>
          </cell>
          <cell r="B226">
            <v>2128.9459999999999</v>
          </cell>
          <cell r="C226" t="str">
            <v>OR</v>
          </cell>
          <cell r="D226" t="str">
            <v>KLAMATH</v>
          </cell>
          <cell r="E226">
            <v>2</v>
          </cell>
          <cell r="F226">
            <v>2</v>
          </cell>
          <cell r="G226" t="str">
            <v>Single Wide</v>
          </cell>
          <cell r="H226">
            <v>1972</v>
          </cell>
          <cell r="I226" t="str">
            <v>1975 and Older, Pre-HUD</v>
          </cell>
          <cell r="J226">
            <v>924</v>
          </cell>
          <cell r="K226">
            <v>432.154</v>
          </cell>
          <cell r="L226" t="str">
            <v>gas htstove</v>
          </cell>
          <cell r="M226" t="str">
            <v>elec faf</v>
          </cell>
          <cell r="N226" t="str">
            <v>elec faf</v>
          </cell>
          <cell r="O226" t="str">
            <v>e faf</v>
          </cell>
          <cell r="P226">
            <v>3502.0540000000001</v>
          </cell>
          <cell r="Q226">
            <v>5358.4319999999998</v>
          </cell>
          <cell r="R226">
            <v>5472.3419999999996</v>
          </cell>
        </row>
        <row r="227">
          <cell r="A227">
            <v>22811</v>
          </cell>
          <cell r="B227">
            <v>2128.9459999999999</v>
          </cell>
          <cell r="C227" t="str">
            <v>OR</v>
          </cell>
          <cell r="D227" t="str">
            <v>KLAMATH</v>
          </cell>
          <cell r="E227">
            <v>2</v>
          </cell>
          <cell r="F227">
            <v>2</v>
          </cell>
          <cell r="G227" t="str">
            <v>Double Wide</v>
          </cell>
          <cell r="H227">
            <v>1984</v>
          </cell>
          <cell r="I227" t="str">
            <v>1976-1994, HUD</v>
          </cell>
          <cell r="J227">
            <v>1296</v>
          </cell>
          <cell r="K227">
            <v>391.54199999999997</v>
          </cell>
          <cell r="L227" t="str">
            <v>gas faf</v>
          </cell>
          <cell r="M227" t="str">
            <v>elec pluginheater</v>
          </cell>
          <cell r="N227" t="str">
            <v>gas faf</v>
          </cell>
          <cell r="O227" t="str">
            <v>g faf</v>
          </cell>
          <cell r="P227">
            <v>799.3827</v>
          </cell>
          <cell r="Q227">
            <v>9039.1849999999995</v>
          </cell>
          <cell r="R227">
            <v>9897.3940000000002</v>
          </cell>
        </row>
        <row r="228">
          <cell r="A228">
            <v>22821</v>
          </cell>
          <cell r="B228">
            <v>2914.5650000000001</v>
          </cell>
          <cell r="C228" t="str">
            <v>WA</v>
          </cell>
          <cell r="D228" t="str">
            <v>SPOKANE</v>
          </cell>
          <cell r="E228">
            <v>2</v>
          </cell>
          <cell r="F228">
            <v>2</v>
          </cell>
          <cell r="G228" t="str">
            <v>Single Wide</v>
          </cell>
          <cell r="H228">
            <v>1985</v>
          </cell>
          <cell r="I228" t="str">
            <v>1976-1994, HUD</v>
          </cell>
          <cell r="J228">
            <v>952</v>
          </cell>
          <cell r="K228">
            <v>369.49</v>
          </cell>
          <cell r="L228" t="str">
            <v>elec faf</v>
          </cell>
          <cell r="M228" t="str">
            <v/>
          </cell>
          <cell r="N228" t="str">
            <v>elec faf</v>
          </cell>
          <cell r="O228" t="str">
            <v>e faf</v>
          </cell>
          <cell r="P228">
            <v>13533.04</v>
          </cell>
          <cell r="Q228">
            <v>17217.29</v>
          </cell>
          <cell r="R228">
            <v>20208.36</v>
          </cell>
        </row>
        <row r="229">
          <cell r="A229">
            <v>22824</v>
          </cell>
          <cell r="B229">
            <v>2128.9459999999999</v>
          </cell>
          <cell r="C229" t="str">
            <v>OR</v>
          </cell>
          <cell r="D229" t="str">
            <v>KLAMATH</v>
          </cell>
          <cell r="E229">
            <v>2</v>
          </cell>
          <cell r="F229">
            <v>2</v>
          </cell>
          <cell r="G229" t="str">
            <v>Double Wide</v>
          </cell>
          <cell r="H229">
            <v>1976</v>
          </cell>
          <cell r="I229" t="str">
            <v>1976-1994, HUD</v>
          </cell>
          <cell r="J229">
            <v>1267</v>
          </cell>
          <cell r="K229">
            <v>531.55100000000004</v>
          </cell>
          <cell r="L229" t="str">
            <v>elec heatpump</v>
          </cell>
          <cell r="M229" t="str">
            <v>wood htstove</v>
          </cell>
          <cell r="N229" t="str">
            <v>elec heatpump</v>
          </cell>
          <cell r="O229" t="str">
            <v>hp</v>
          </cell>
          <cell r="P229">
            <v>1293.962</v>
          </cell>
          <cell r="Q229">
            <v>11316.62</v>
          </cell>
          <cell r="R229">
            <v>11345.72</v>
          </cell>
        </row>
        <row r="230">
          <cell r="A230">
            <v>22827</v>
          </cell>
          <cell r="B230">
            <v>1211.2819999999999</v>
          </cell>
          <cell r="C230" t="str">
            <v>ID</v>
          </cell>
          <cell r="D230" t="str">
            <v>ADA</v>
          </cell>
          <cell r="E230">
            <v>3</v>
          </cell>
          <cell r="F230">
            <v>1</v>
          </cell>
          <cell r="G230" t="str">
            <v>Single Wide</v>
          </cell>
          <cell r="H230">
            <v>1970</v>
          </cell>
          <cell r="I230" t="str">
            <v>1975 and Older, Pre-HUD</v>
          </cell>
          <cell r="J230">
            <v>768</v>
          </cell>
          <cell r="K230">
            <v>405.62599999999998</v>
          </cell>
          <cell r="L230" t="str">
            <v>elec faf</v>
          </cell>
          <cell r="M230" t="str">
            <v/>
          </cell>
          <cell r="N230" t="str">
            <v>elec faf</v>
          </cell>
          <cell r="O230" t="str">
            <v>e faf</v>
          </cell>
          <cell r="P230">
            <v>13505.74</v>
          </cell>
          <cell r="Q230">
            <v>21138.79</v>
          </cell>
          <cell r="R230">
            <v>21965.07</v>
          </cell>
        </row>
        <row r="231">
          <cell r="A231">
            <v>22859</v>
          </cell>
          <cell r="B231">
            <v>2319.0770000000002</v>
          </cell>
          <cell r="C231" t="str">
            <v>OR</v>
          </cell>
          <cell r="D231" t="str">
            <v>MARION</v>
          </cell>
          <cell r="E231">
            <v>1</v>
          </cell>
          <cell r="F231">
            <v>1</v>
          </cell>
          <cell r="G231" t="str">
            <v>Double Wide</v>
          </cell>
          <cell r="H231">
            <v>1976</v>
          </cell>
          <cell r="I231" t="str">
            <v>1976-1994, HUD</v>
          </cell>
          <cell r="J231">
            <v>1440</v>
          </cell>
          <cell r="K231">
            <v>430.08</v>
          </cell>
          <cell r="L231" t="str">
            <v>elec heatpump</v>
          </cell>
          <cell r="M231" t="str">
            <v/>
          </cell>
          <cell r="N231" t="str">
            <v>elec heatpump</v>
          </cell>
          <cell r="O231" t="str">
            <v>hp</v>
          </cell>
          <cell r="P231">
            <v>4281.7349999999997</v>
          </cell>
          <cell r="Q231">
            <v>14193.22</v>
          </cell>
          <cell r="R231">
            <v>14521.96</v>
          </cell>
        </row>
        <row r="232">
          <cell r="A232">
            <v>22862</v>
          </cell>
          <cell r="B232">
            <v>2319.0770000000002</v>
          </cell>
          <cell r="C232" t="str">
            <v>OR</v>
          </cell>
          <cell r="D232" t="str">
            <v>MARION</v>
          </cell>
          <cell r="E232">
            <v>1</v>
          </cell>
          <cell r="F232">
            <v>1</v>
          </cell>
          <cell r="G232" t="str">
            <v>Double Wide</v>
          </cell>
          <cell r="H232">
            <v>1969</v>
          </cell>
          <cell r="I232" t="str">
            <v>1975 and Older, Pre-HUD</v>
          </cell>
          <cell r="J232">
            <v>1050</v>
          </cell>
          <cell r="K232">
            <v>447.4</v>
          </cell>
          <cell r="L232" t="str">
            <v>elec heatpump</v>
          </cell>
          <cell r="M232" t="str">
            <v/>
          </cell>
          <cell r="N232" t="str">
            <v>elec heatpump</v>
          </cell>
          <cell r="O232" t="str">
            <v>hp</v>
          </cell>
          <cell r="P232">
            <v>5352.71</v>
          </cell>
          <cell r="Q232">
            <v>11400.91</v>
          </cell>
          <cell r="R232">
            <v>11378.47</v>
          </cell>
        </row>
        <row r="233">
          <cell r="A233">
            <v>22865</v>
          </cell>
          <cell r="B233">
            <v>2128.8850000000002</v>
          </cell>
          <cell r="C233" t="str">
            <v>WA</v>
          </cell>
          <cell r="D233" t="str">
            <v>CLALLAM</v>
          </cell>
          <cell r="E233">
            <v>1</v>
          </cell>
          <cell r="F233">
            <v>1</v>
          </cell>
          <cell r="G233" t="str">
            <v>Double Wide</v>
          </cell>
          <cell r="H233">
            <v>1986</v>
          </cell>
          <cell r="I233" t="str">
            <v>1976-1994, HUD</v>
          </cell>
          <cell r="J233">
            <v>1625</v>
          </cell>
          <cell r="K233">
            <v>678.65</v>
          </cell>
          <cell r="L233" t="str">
            <v>elec heatpump</v>
          </cell>
          <cell r="M233" t="str">
            <v/>
          </cell>
          <cell r="N233" t="str">
            <v>elec heatpump</v>
          </cell>
          <cell r="O233" t="str">
            <v>hp</v>
          </cell>
          <cell r="P233">
            <v>3816.2359999999999</v>
          </cell>
          <cell r="Q233">
            <v>11344.6</v>
          </cell>
          <cell r="R233">
            <v>11712.81</v>
          </cell>
        </row>
        <row r="234">
          <cell r="A234">
            <v>21279</v>
          </cell>
          <cell r="B234">
            <v>1211.2819999999999</v>
          </cell>
          <cell r="C234" t="str">
            <v>ID</v>
          </cell>
          <cell r="D234" t="str">
            <v>CLEARWATER</v>
          </cell>
          <cell r="E234">
            <v>2</v>
          </cell>
          <cell r="F234">
            <v>2</v>
          </cell>
          <cell r="G234" t="str">
            <v>Single Wide</v>
          </cell>
          <cell r="H234">
            <v>1965</v>
          </cell>
          <cell r="I234" t="str">
            <v>1975 and Older, Pre-HUD</v>
          </cell>
          <cell r="J234">
            <v>1092</v>
          </cell>
          <cell r="K234">
            <v>627.69200000000001</v>
          </cell>
          <cell r="L234" t="str">
            <v>elec baseboard</v>
          </cell>
          <cell r="M234" t="str">
            <v>elec pluginheater</v>
          </cell>
          <cell r="N234" t="str">
            <v>elec baseboard</v>
          </cell>
          <cell r="O234" t="str">
            <v>e zonal</v>
          </cell>
          <cell r="P234">
            <v>10894.93</v>
          </cell>
          <cell r="Q234">
            <v>22638.98</v>
          </cell>
          <cell r="R234">
            <v>23182.560000000001</v>
          </cell>
        </row>
        <row r="235">
          <cell r="A235">
            <v>22910</v>
          </cell>
          <cell r="B235">
            <v>2319.0770000000002</v>
          </cell>
          <cell r="C235" t="str">
            <v>OR</v>
          </cell>
          <cell r="D235" t="str">
            <v>CURRY</v>
          </cell>
          <cell r="E235">
            <v>1</v>
          </cell>
          <cell r="F235">
            <v>1</v>
          </cell>
          <cell r="G235" t="str">
            <v>Double Wide</v>
          </cell>
          <cell r="H235">
            <v>1991</v>
          </cell>
          <cell r="I235" t="str">
            <v>1976-1994, HUD</v>
          </cell>
          <cell r="J235">
            <v>1592</v>
          </cell>
          <cell r="K235">
            <v>646.24400000000003</v>
          </cell>
          <cell r="L235" t="str">
            <v>elec faf</v>
          </cell>
          <cell r="M235" t="str">
            <v>elec dhp AND elec baseboard</v>
          </cell>
          <cell r="N235" t="str">
            <v>elec faf</v>
          </cell>
          <cell r="O235" t="str">
            <v>e faf</v>
          </cell>
          <cell r="P235">
            <v>7037.3689999999997</v>
          </cell>
          <cell r="Q235">
            <v>16031.83</v>
          </cell>
          <cell r="R235">
            <v>15421.8</v>
          </cell>
        </row>
        <row r="236">
          <cell r="A236">
            <v>22913</v>
          </cell>
          <cell r="B236">
            <v>2128.8850000000002</v>
          </cell>
          <cell r="C236" t="str">
            <v>WA</v>
          </cell>
          <cell r="D236" t="str">
            <v>LEWIS</v>
          </cell>
          <cell r="E236">
            <v>1</v>
          </cell>
          <cell r="F236">
            <v>1</v>
          </cell>
          <cell r="G236" t="str">
            <v>Single Wide</v>
          </cell>
          <cell r="H236">
            <v>1972</v>
          </cell>
          <cell r="I236" t="str">
            <v>1975 and Older, Pre-HUD</v>
          </cell>
          <cell r="J236">
            <v>660</v>
          </cell>
          <cell r="K236">
            <v>403.63</v>
          </cell>
          <cell r="L236" t="str">
            <v>elec faf</v>
          </cell>
          <cell r="M236" t="str">
            <v/>
          </cell>
          <cell r="N236" t="str">
            <v>elec faf</v>
          </cell>
          <cell r="O236" t="str">
            <v>e faf</v>
          </cell>
          <cell r="P236">
            <v>6004.2669999999998</v>
          </cell>
          <cell r="Q236">
            <v>12293.11</v>
          </cell>
          <cell r="R236">
            <v>0</v>
          </cell>
        </row>
        <row r="237">
          <cell r="A237">
            <v>22916</v>
          </cell>
          <cell r="B237">
            <v>1211.2819999999999</v>
          </cell>
          <cell r="C237" t="str">
            <v>ID</v>
          </cell>
          <cell r="D237" t="str">
            <v>NEZ PERCE</v>
          </cell>
          <cell r="E237">
            <v>3</v>
          </cell>
          <cell r="F237">
            <v>1</v>
          </cell>
          <cell r="G237" t="str">
            <v>Double Wide</v>
          </cell>
          <cell r="H237">
            <v>1985</v>
          </cell>
          <cell r="I237" t="str">
            <v>1976-1994, HUD</v>
          </cell>
          <cell r="J237">
            <v>1458</v>
          </cell>
          <cell r="K237">
            <v>493.42599999999999</v>
          </cell>
          <cell r="L237" t="str">
            <v>elec heatpump</v>
          </cell>
          <cell r="M237" t="str">
            <v/>
          </cell>
          <cell r="N237" t="str">
            <v>elec heatpump</v>
          </cell>
          <cell r="O237" t="str">
            <v>hp</v>
          </cell>
          <cell r="P237">
            <v>4688.723</v>
          </cell>
          <cell r="Q237">
            <v>16555.59</v>
          </cell>
          <cell r="R237">
            <v>17615.650000000001</v>
          </cell>
        </row>
        <row r="238">
          <cell r="A238">
            <v>22927</v>
          </cell>
          <cell r="B238">
            <v>868.42899999999997</v>
          </cell>
          <cell r="C238" t="str">
            <v>MT</v>
          </cell>
          <cell r="D238" t="str">
            <v>SILVER BOW</v>
          </cell>
          <cell r="E238">
            <v>1</v>
          </cell>
          <cell r="F238">
            <v>3</v>
          </cell>
          <cell r="G238" t="str">
            <v>Single Wide</v>
          </cell>
          <cell r="H238">
            <v>1982</v>
          </cell>
          <cell r="I238" t="str">
            <v>1976-1994, HUD</v>
          </cell>
          <cell r="J238">
            <v>832</v>
          </cell>
          <cell r="K238">
            <v>298.16399999999999</v>
          </cell>
          <cell r="L238" t="str">
            <v>gas faf</v>
          </cell>
          <cell r="M238" t="str">
            <v>pel htstove</v>
          </cell>
          <cell r="N238" t="str">
            <v>gas faf</v>
          </cell>
          <cell r="O238" t="str">
            <v>g faf</v>
          </cell>
          <cell r="P238">
            <v>1902.421</v>
          </cell>
          <cell r="Q238">
            <v>10626.99</v>
          </cell>
          <cell r="R238">
            <v>10861.51</v>
          </cell>
        </row>
        <row r="239">
          <cell r="A239">
            <v>22928</v>
          </cell>
          <cell r="B239">
            <v>2914.5650000000001</v>
          </cell>
          <cell r="C239" t="str">
            <v>WA</v>
          </cell>
          <cell r="D239" t="str">
            <v>SPOKANE</v>
          </cell>
          <cell r="E239">
            <v>2</v>
          </cell>
          <cell r="F239">
            <v>2</v>
          </cell>
          <cell r="G239" t="str">
            <v>Double Wide</v>
          </cell>
          <cell r="H239">
            <v>1977</v>
          </cell>
          <cell r="I239" t="str">
            <v>1976-1994, HUD</v>
          </cell>
          <cell r="J239">
            <v>1392</v>
          </cell>
          <cell r="K239">
            <v>442.76400000000001</v>
          </cell>
          <cell r="L239" t="str">
            <v>elec faf</v>
          </cell>
          <cell r="M239" t="str">
            <v>elec pluginheater</v>
          </cell>
          <cell r="N239" t="str">
            <v>elec faf</v>
          </cell>
          <cell r="O239" t="str">
            <v>e faf</v>
          </cell>
          <cell r="P239">
            <v>12477.28</v>
          </cell>
          <cell r="Q239">
            <v>21453.77</v>
          </cell>
          <cell r="R239">
            <v>24190.15</v>
          </cell>
        </row>
        <row r="240">
          <cell r="A240">
            <v>22933</v>
          </cell>
          <cell r="B240">
            <v>2128.8850000000002</v>
          </cell>
          <cell r="C240" t="str">
            <v>WA</v>
          </cell>
          <cell r="D240" t="str">
            <v>CLALLAM</v>
          </cell>
          <cell r="E240">
            <v>1</v>
          </cell>
          <cell r="F240">
            <v>1</v>
          </cell>
          <cell r="G240" t="str">
            <v>Double Wide</v>
          </cell>
          <cell r="H240">
            <v>1988</v>
          </cell>
          <cell r="I240" t="str">
            <v>1976-1994, HUD</v>
          </cell>
          <cell r="J240">
            <v>1371</v>
          </cell>
          <cell r="K240">
            <v>426.137</v>
          </cell>
          <cell r="L240" t="str">
            <v>elec faf</v>
          </cell>
          <cell r="M240" t="str">
            <v>elec baseboard</v>
          </cell>
          <cell r="N240" t="str">
            <v>elec faf</v>
          </cell>
          <cell r="O240" t="str">
            <v>e faf</v>
          </cell>
          <cell r="P240">
            <v>8654.7849999999999</v>
          </cell>
          <cell r="Q240">
            <v>12676.36</v>
          </cell>
          <cell r="R240">
            <v>13060.6</v>
          </cell>
        </row>
        <row r="241">
          <cell r="A241">
            <v>22942</v>
          </cell>
          <cell r="B241">
            <v>868.42899999999997</v>
          </cell>
          <cell r="C241" t="str">
            <v>MT</v>
          </cell>
          <cell r="D241" t="str">
            <v>LEWIS AND CLARK</v>
          </cell>
          <cell r="E241">
            <v>2</v>
          </cell>
          <cell r="F241">
            <v>3</v>
          </cell>
          <cell r="G241" t="str">
            <v>Single Wide</v>
          </cell>
          <cell r="H241">
            <v>1972</v>
          </cell>
          <cell r="I241" t="str">
            <v>1975 and Older, Pre-HUD</v>
          </cell>
          <cell r="J241">
            <v>1020</v>
          </cell>
          <cell r="K241">
            <v>552.25</v>
          </cell>
          <cell r="L241" t="str">
            <v>gas faf</v>
          </cell>
          <cell r="M241" t="str">
            <v/>
          </cell>
          <cell r="N241" t="str">
            <v>gas faf</v>
          </cell>
          <cell r="O241" t="str">
            <v>g faf</v>
          </cell>
          <cell r="P241">
            <v>1041.2739999999999</v>
          </cell>
          <cell r="Q241">
            <v>11920.41</v>
          </cell>
          <cell r="R241">
            <v>12182.11</v>
          </cell>
        </row>
        <row r="242">
          <cell r="A242">
            <v>22983</v>
          </cell>
          <cell r="B242">
            <v>1211.2819999999999</v>
          </cell>
          <cell r="C242" t="str">
            <v>ID</v>
          </cell>
          <cell r="D242" t="str">
            <v>CLEARWATER</v>
          </cell>
          <cell r="E242">
            <v>2</v>
          </cell>
          <cell r="F242">
            <v>2</v>
          </cell>
          <cell r="G242" t="str">
            <v>Single Wide</v>
          </cell>
          <cell r="H242">
            <v>1978</v>
          </cell>
          <cell r="I242" t="str">
            <v>1976-1994, HUD</v>
          </cell>
          <cell r="J242">
            <v>845</v>
          </cell>
          <cell r="K242">
            <v>355.59500000000003</v>
          </cell>
          <cell r="L242" t="str">
            <v>elec faf</v>
          </cell>
          <cell r="M242" t="str">
            <v/>
          </cell>
          <cell r="N242" t="str">
            <v>elec faf</v>
          </cell>
          <cell r="O242" t="str">
            <v>e faf</v>
          </cell>
          <cell r="P242">
            <v>0</v>
          </cell>
          <cell r="Q242">
            <v>0</v>
          </cell>
          <cell r="R242">
            <v>0</v>
          </cell>
        </row>
        <row r="243">
          <cell r="A243">
            <v>23004</v>
          </cell>
          <cell r="B243">
            <v>2128.8850000000002</v>
          </cell>
          <cell r="C243" t="str">
            <v>WA</v>
          </cell>
          <cell r="D243" t="str">
            <v>GRAYS HARBOR</v>
          </cell>
          <cell r="E243">
            <v>1</v>
          </cell>
          <cell r="F243">
            <v>1</v>
          </cell>
          <cell r="G243" t="str">
            <v>Double Wide</v>
          </cell>
          <cell r="H243">
            <v>2006</v>
          </cell>
          <cell r="I243" t="str">
            <v>1995 to Current, HUD</v>
          </cell>
          <cell r="J243">
            <v>1485</v>
          </cell>
          <cell r="K243">
            <v>338.69200000000001</v>
          </cell>
          <cell r="L243" t="str">
            <v>gas faf</v>
          </cell>
          <cell r="M243" t="str">
            <v>wood htstove AND elec baseboard</v>
          </cell>
          <cell r="N243" t="str">
            <v>gas faf</v>
          </cell>
          <cell r="O243" t="str">
            <v>g faf</v>
          </cell>
          <cell r="P243">
            <v>0</v>
          </cell>
          <cell r="Q243">
            <v>0</v>
          </cell>
          <cell r="R243">
            <v>0</v>
          </cell>
        </row>
        <row r="244">
          <cell r="A244">
            <v>23025</v>
          </cell>
          <cell r="B244">
            <v>1211.2819999999999</v>
          </cell>
          <cell r="C244" t="str">
            <v>ID</v>
          </cell>
          <cell r="D244" t="str">
            <v>BEAR LAKE</v>
          </cell>
          <cell r="E244">
            <v>1</v>
          </cell>
          <cell r="F244">
            <v>3</v>
          </cell>
          <cell r="G244" t="str">
            <v>Double Wide</v>
          </cell>
          <cell r="H244">
            <v>1976</v>
          </cell>
          <cell r="I244" t="str">
            <v>1976-1994, HUD</v>
          </cell>
          <cell r="J244">
            <v>1235</v>
          </cell>
          <cell r="K244">
            <v>491.65499999999997</v>
          </cell>
          <cell r="L244" t="str">
            <v>gas faf</v>
          </cell>
          <cell r="M244" t="str">
            <v/>
          </cell>
          <cell r="N244" t="str">
            <v>gas faf</v>
          </cell>
          <cell r="O244" t="str">
            <v>g faf</v>
          </cell>
          <cell r="P244">
            <v>1521.2739999999999</v>
          </cell>
          <cell r="Q244">
            <v>7436.9170000000004</v>
          </cell>
          <cell r="R244">
            <v>6751.2669999999998</v>
          </cell>
        </row>
        <row r="245">
          <cell r="A245">
            <v>23035</v>
          </cell>
          <cell r="B245">
            <v>2914.5650000000001</v>
          </cell>
          <cell r="C245" t="str">
            <v>WA</v>
          </cell>
          <cell r="D245" t="str">
            <v>WALLA WALLA</v>
          </cell>
          <cell r="E245">
            <v>3</v>
          </cell>
          <cell r="F245">
            <v>1</v>
          </cell>
          <cell r="G245" t="str">
            <v>Double Wide</v>
          </cell>
          <cell r="H245">
            <v>2005</v>
          </cell>
          <cell r="I245" t="str">
            <v>2000 to Current, ENERGY STAR</v>
          </cell>
          <cell r="J245">
            <v>1782</v>
          </cell>
          <cell r="K245">
            <v>281.166</v>
          </cell>
          <cell r="L245" t="str">
            <v>elec heatpump</v>
          </cell>
          <cell r="M245" t="str">
            <v/>
          </cell>
          <cell r="N245" t="str">
            <v>elec heatpump</v>
          </cell>
          <cell r="O245" t="str">
            <v>hp</v>
          </cell>
          <cell r="P245">
            <v>533.57029999999997</v>
          </cell>
          <cell r="Q245">
            <v>8911.3529999999992</v>
          </cell>
          <cell r="R245">
            <v>9969.8790000000008</v>
          </cell>
        </row>
        <row r="246">
          <cell r="A246">
            <v>23061</v>
          </cell>
          <cell r="B246">
            <v>2128.9459999999999</v>
          </cell>
          <cell r="C246" t="str">
            <v>OR</v>
          </cell>
          <cell r="D246" t="str">
            <v>UMATILLA</v>
          </cell>
          <cell r="E246">
            <v>3</v>
          </cell>
          <cell r="F246">
            <v>1</v>
          </cell>
          <cell r="G246" t="str">
            <v>Double Wide</v>
          </cell>
          <cell r="H246">
            <v>1997</v>
          </cell>
          <cell r="I246" t="str">
            <v>1995 to Current, HUD</v>
          </cell>
          <cell r="J246">
            <v>1560</v>
          </cell>
          <cell r="K246">
            <v>1265.74</v>
          </cell>
          <cell r="L246" t="str">
            <v>gas faf</v>
          </cell>
          <cell r="M246" t="str">
            <v/>
          </cell>
          <cell r="N246" t="str">
            <v>gas faf</v>
          </cell>
          <cell r="O246" t="str">
            <v>g faf</v>
          </cell>
          <cell r="P246">
            <v>427.44189999999998</v>
          </cell>
          <cell r="Q246">
            <v>9766.8960000000006</v>
          </cell>
          <cell r="R246">
            <v>10855.2</v>
          </cell>
        </row>
        <row r="247">
          <cell r="A247">
            <v>23063</v>
          </cell>
          <cell r="B247">
            <v>2914.5650000000001</v>
          </cell>
          <cell r="C247" t="str">
            <v>WA</v>
          </cell>
          <cell r="D247" t="str">
            <v>KITTITAS</v>
          </cell>
          <cell r="E247">
            <v>2</v>
          </cell>
          <cell r="F247">
            <v>2</v>
          </cell>
          <cell r="G247" t="str">
            <v>Single Wide</v>
          </cell>
          <cell r="H247">
            <v>1969</v>
          </cell>
          <cell r="I247" t="str">
            <v>1975 and Older, Pre-HUD</v>
          </cell>
          <cell r="J247">
            <v>573</v>
          </cell>
          <cell r="K247">
            <v>340.52100000000002</v>
          </cell>
          <cell r="L247" t="str">
            <v>elec faf</v>
          </cell>
          <cell r="M247" t="str">
            <v/>
          </cell>
          <cell r="N247" t="str">
            <v>elec faf</v>
          </cell>
          <cell r="O247" t="str">
            <v>e faf</v>
          </cell>
          <cell r="P247">
            <v>16008.76</v>
          </cell>
          <cell r="Q247">
            <v>26923.38</v>
          </cell>
          <cell r="R247">
            <v>26757.08</v>
          </cell>
        </row>
        <row r="248">
          <cell r="A248">
            <v>23069</v>
          </cell>
          <cell r="B248">
            <v>2914.5650000000001</v>
          </cell>
          <cell r="C248" t="str">
            <v>WA</v>
          </cell>
          <cell r="D248" t="str">
            <v>SPOKANE</v>
          </cell>
          <cell r="E248">
            <v>2</v>
          </cell>
          <cell r="F248">
            <v>2</v>
          </cell>
          <cell r="G248" t="str">
            <v>Single Wide</v>
          </cell>
          <cell r="H248">
            <v>1963</v>
          </cell>
          <cell r="I248" t="str">
            <v>1975 and Older, Pre-HUD</v>
          </cell>
          <cell r="J248">
            <v>484</v>
          </cell>
          <cell r="K248">
            <v>312.3</v>
          </cell>
          <cell r="L248" t="str">
            <v>elec faf</v>
          </cell>
          <cell r="M248" t="str">
            <v/>
          </cell>
          <cell r="N248" t="str">
            <v>elec faf</v>
          </cell>
          <cell r="O248" t="str">
            <v>e faf</v>
          </cell>
          <cell r="P248">
            <v>17791.88</v>
          </cell>
          <cell r="Q248">
            <v>30659.51</v>
          </cell>
          <cell r="R248">
            <v>35886.629999999997</v>
          </cell>
        </row>
        <row r="249">
          <cell r="A249">
            <v>23072</v>
          </cell>
          <cell r="B249">
            <v>1211.2819999999999</v>
          </cell>
          <cell r="C249" t="str">
            <v>ID</v>
          </cell>
          <cell r="D249" t="str">
            <v>MADISON</v>
          </cell>
          <cell r="E249">
            <v>1</v>
          </cell>
          <cell r="F249">
            <v>3</v>
          </cell>
          <cell r="G249" t="str">
            <v>Double Wide</v>
          </cell>
          <cell r="H249">
            <v>2009</v>
          </cell>
          <cell r="I249" t="str">
            <v>2000 to Current, ENERGY STAR</v>
          </cell>
          <cell r="J249">
            <v>989</v>
          </cell>
          <cell r="K249">
            <v>180.15600000000001</v>
          </cell>
          <cell r="L249" t="str">
            <v>elec faf</v>
          </cell>
          <cell r="M249" t="str">
            <v/>
          </cell>
          <cell r="N249" t="str">
            <v>elec faf</v>
          </cell>
          <cell r="O249" t="str">
            <v>e faf</v>
          </cell>
          <cell r="P249">
            <v>12143.03</v>
          </cell>
          <cell r="Q249">
            <v>14028.96</v>
          </cell>
          <cell r="R249">
            <v>0</v>
          </cell>
        </row>
        <row r="250">
          <cell r="A250">
            <v>23167</v>
          </cell>
          <cell r="B250">
            <v>868.42899999999997</v>
          </cell>
          <cell r="C250" t="str">
            <v>MT</v>
          </cell>
          <cell r="D250" t="str">
            <v>CASCADE</v>
          </cell>
          <cell r="E250">
            <v>1</v>
          </cell>
          <cell r="F250">
            <v>3</v>
          </cell>
          <cell r="G250" t="str">
            <v>Double Wide</v>
          </cell>
          <cell r="H250">
            <v>1969</v>
          </cell>
          <cell r="I250" t="str">
            <v>1975 and Older, Pre-HUD</v>
          </cell>
          <cell r="J250">
            <v>1856</v>
          </cell>
          <cell r="K250">
            <v>701.11</v>
          </cell>
          <cell r="L250" t="str">
            <v>gas faf</v>
          </cell>
          <cell r="M250" t="str">
            <v/>
          </cell>
          <cell r="N250" t="str">
            <v>gas faf</v>
          </cell>
          <cell r="O250" t="str">
            <v>g faf</v>
          </cell>
          <cell r="P250">
            <v>899.15589999999997</v>
          </cell>
          <cell r="Q250">
            <v>6488.4210000000003</v>
          </cell>
          <cell r="R250">
            <v>6891.3379999999997</v>
          </cell>
        </row>
        <row r="251">
          <cell r="A251">
            <v>23169</v>
          </cell>
          <cell r="B251">
            <v>1211.2819999999999</v>
          </cell>
          <cell r="C251" t="str">
            <v>ID</v>
          </cell>
          <cell r="D251" t="str">
            <v>ADA</v>
          </cell>
          <cell r="E251">
            <v>3</v>
          </cell>
          <cell r="F251">
            <v>1</v>
          </cell>
          <cell r="G251" t="str">
            <v>Double Wide</v>
          </cell>
          <cell r="H251">
            <v>1996</v>
          </cell>
          <cell r="I251" t="str">
            <v>1995 to Current, HUD</v>
          </cell>
          <cell r="J251">
            <v>1440</v>
          </cell>
          <cell r="K251">
            <v>489.56</v>
          </cell>
          <cell r="L251" t="str">
            <v>wood htstove</v>
          </cell>
          <cell r="M251" t="str">
            <v>elec faf</v>
          </cell>
          <cell r="N251" t="str">
            <v>elec faf</v>
          </cell>
          <cell r="O251" t="str">
            <v>e faf</v>
          </cell>
          <cell r="P251">
            <v>5516.2240000000002</v>
          </cell>
          <cell r="Q251">
            <v>13967.32</v>
          </cell>
          <cell r="R251">
            <v>14110.62</v>
          </cell>
        </row>
        <row r="252">
          <cell r="A252">
            <v>23182</v>
          </cell>
          <cell r="B252">
            <v>3065.65</v>
          </cell>
          <cell r="C252" t="str">
            <v>WA</v>
          </cell>
          <cell r="D252" t="str">
            <v>THURSTON</v>
          </cell>
          <cell r="E252">
            <v>1</v>
          </cell>
          <cell r="F252">
            <v>1</v>
          </cell>
          <cell r="G252" t="str">
            <v>Single Wide</v>
          </cell>
          <cell r="H252">
            <v>1975</v>
          </cell>
          <cell r="I252" t="str">
            <v>1975 and Older, Pre-HUD</v>
          </cell>
          <cell r="J252">
            <v>720</v>
          </cell>
          <cell r="K252">
            <v>466.23</v>
          </cell>
          <cell r="L252" t="str">
            <v>elec faf</v>
          </cell>
          <cell r="M252" t="str">
            <v>elec baseboard</v>
          </cell>
          <cell r="N252" t="str">
            <v>elec faf</v>
          </cell>
          <cell r="O252" t="str">
            <v>e faf</v>
          </cell>
          <cell r="P252">
            <v>10439.049999999999</v>
          </cell>
          <cell r="Q252">
            <v>21085.91</v>
          </cell>
          <cell r="R252">
            <v>21579.08</v>
          </cell>
        </row>
        <row r="253">
          <cell r="A253">
            <v>23198</v>
          </cell>
          <cell r="B253">
            <v>868.42899999999997</v>
          </cell>
          <cell r="C253" t="str">
            <v>MT</v>
          </cell>
          <cell r="D253" t="str">
            <v>JEFFERSON</v>
          </cell>
          <cell r="E253">
            <v>1</v>
          </cell>
          <cell r="F253">
            <v>3</v>
          </cell>
          <cell r="G253" t="str">
            <v>Single Wide</v>
          </cell>
          <cell r="H253">
            <v>0</v>
          </cell>
          <cell r="I253" t="str">
            <v>1975 and Older, Pre-HUD</v>
          </cell>
          <cell r="J253">
            <v>672</v>
          </cell>
          <cell r="K253">
            <v>415.22199999999998</v>
          </cell>
          <cell r="L253" t="str">
            <v>gas faf</v>
          </cell>
          <cell r="M253" t="str">
            <v/>
          </cell>
          <cell r="N253" t="str">
            <v>gas faf</v>
          </cell>
          <cell r="O253" t="str">
            <v>g faf</v>
          </cell>
          <cell r="P253">
            <v>5038.3729999999996</v>
          </cell>
          <cell r="Q253">
            <v>11259.68</v>
          </cell>
          <cell r="R253">
            <v>11953.76</v>
          </cell>
        </row>
        <row r="254">
          <cell r="A254">
            <v>23201</v>
          </cell>
          <cell r="B254">
            <v>3065.65</v>
          </cell>
          <cell r="C254" t="str">
            <v>WA</v>
          </cell>
          <cell r="D254" t="str">
            <v>PIERCE</v>
          </cell>
          <cell r="E254">
            <v>1</v>
          </cell>
          <cell r="F254">
            <v>1</v>
          </cell>
          <cell r="G254" t="str">
            <v>Single Wide</v>
          </cell>
          <cell r="H254">
            <v>1984</v>
          </cell>
          <cell r="I254" t="str">
            <v>1976-1994, HUD</v>
          </cell>
          <cell r="J254">
            <v>924</v>
          </cell>
          <cell r="K254">
            <v>397.25799999999998</v>
          </cell>
          <cell r="L254" t="str">
            <v>elec faf</v>
          </cell>
          <cell r="M254" t="str">
            <v/>
          </cell>
          <cell r="N254" t="str">
            <v>elec faf</v>
          </cell>
          <cell r="O254" t="str">
            <v>e faf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23210</v>
          </cell>
          <cell r="B255">
            <v>2319.0770000000002</v>
          </cell>
          <cell r="C255" t="str">
            <v>OR</v>
          </cell>
          <cell r="D255" t="str">
            <v>COOS</v>
          </cell>
          <cell r="E255">
            <v>1</v>
          </cell>
          <cell r="F255">
            <v>1</v>
          </cell>
          <cell r="G255" t="str">
            <v>Double Wide</v>
          </cell>
          <cell r="H255">
            <v>1989</v>
          </cell>
          <cell r="I255" t="str">
            <v>1976-1994, HUD</v>
          </cell>
          <cell r="J255">
            <v>1144</v>
          </cell>
          <cell r="K255">
            <v>355.298</v>
          </cell>
          <cell r="L255" t="str">
            <v>elec faf</v>
          </cell>
          <cell r="M255" t="str">
            <v/>
          </cell>
          <cell r="N255" t="str">
            <v>elec faf</v>
          </cell>
          <cell r="O255" t="str">
            <v>e faf</v>
          </cell>
          <cell r="P255">
            <v>8972.83</v>
          </cell>
          <cell r="Q255">
            <v>17195</v>
          </cell>
          <cell r="R255">
            <v>17333.32</v>
          </cell>
        </row>
        <row r="256">
          <cell r="A256">
            <v>23215</v>
          </cell>
          <cell r="B256">
            <v>2319.0770000000002</v>
          </cell>
          <cell r="C256" t="str">
            <v>OR</v>
          </cell>
          <cell r="D256" t="str">
            <v>CLACKAMAS</v>
          </cell>
          <cell r="E256">
            <v>2</v>
          </cell>
          <cell r="F256">
            <v>1</v>
          </cell>
          <cell r="G256" t="str">
            <v>Triple Wide</v>
          </cell>
          <cell r="H256">
            <v>1987</v>
          </cell>
          <cell r="I256" t="str">
            <v>1976-1994, HUD</v>
          </cell>
          <cell r="J256">
            <v>1580</v>
          </cell>
          <cell r="K256">
            <v>561.77800000000002</v>
          </cell>
          <cell r="L256" t="str">
            <v>elec faf</v>
          </cell>
          <cell r="M256" t="str">
            <v/>
          </cell>
          <cell r="N256" t="str">
            <v>elec faf</v>
          </cell>
          <cell r="O256" t="str">
            <v>e faf</v>
          </cell>
          <cell r="P256">
            <v>4672.25</v>
          </cell>
          <cell r="Q256">
            <v>12950.49</v>
          </cell>
          <cell r="R256">
            <v>13523.5</v>
          </cell>
        </row>
        <row r="257">
          <cell r="A257">
            <v>23255</v>
          </cell>
          <cell r="B257">
            <v>2914.5650000000001</v>
          </cell>
          <cell r="C257" t="str">
            <v>WA</v>
          </cell>
          <cell r="D257" t="str">
            <v>SPOKANE</v>
          </cell>
          <cell r="E257">
            <v>2</v>
          </cell>
          <cell r="F257">
            <v>2</v>
          </cell>
          <cell r="G257" t="str">
            <v>Single Wide</v>
          </cell>
          <cell r="H257">
            <v>1989</v>
          </cell>
          <cell r="I257" t="str">
            <v>1976-1994, HUD</v>
          </cell>
          <cell r="J257">
            <v>968</v>
          </cell>
          <cell r="K257">
            <v>387.096</v>
          </cell>
          <cell r="L257" t="str">
            <v>pel htstove</v>
          </cell>
          <cell r="M257" t="str">
            <v>elec heatpump AND elec pluginheater</v>
          </cell>
          <cell r="N257" t="str">
            <v>elec heatpump</v>
          </cell>
          <cell r="O257" t="str">
            <v>hp</v>
          </cell>
          <cell r="P257">
            <v>12436.1</v>
          </cell>
          <cell r="Q257">
            <v>24848.53</v>
          </cell>
          <cell r="R257">
            <v>28571.11</v>
          </cell>
        </row>
        <row r="258">
          <cell r="A258">
            <v>23325</v>
          </cell>
          <cell r="B258">
            <v>2128.9459999999999</v>
          </cell>
          <cell r="C258" t="str">
            <v>OR</v>
          </cell>
          <cell r="D258" t="str">
            <v>DESCHUTES</v>
          </cell>
          <cell r="E258">
            <v>1</v>
          </cell>
          <cell r="F258">
            <v>2</v>
          </cell>
          <cell r="G258" t="str">
            <v>Double Wide</v>
          </cell>
          <cell r="H258">
            <v>1970</v>
          </cell>
          <cell r="I258" t="str">
            <v>1975 and Older, Pre-HUD</v>
          </cell>
          <cell r="J258">
            <v>1200</v>
          </cell>
          <cell r="K258">
            <v>0</v>
          </cell>
          <cell r="L258" t="str">
            <v>wood htstove</v>
          </cell>
          <cell r="M258" t="str">
            <v>elec faf AND elec pluginheater AND oil htstove</v>
          </cell>
          <cell r="N258" t="str">
            <v>elec faf</v>
          </cell>
          <cell r="O258" t="str">
            <v>e faf</v>
          </cell>
          <cell r="P258">
            <v>0</v>
          </cell>
          <cell r="Q258">
            <v>0</v>
          </cell>
          <cell r="R258">
            <v>0</v>
          </cell>
        </row>
        <row r="259">
          <cell r="A259">
            <v>23332</v>
          </cell>
          <cell r="B259">
            <v>3065.65</v>
          </cell>
          <cell r="C259" t="str">
            <v>WA</v>
          </cell>
          <cell r="D259" t="str">
            <v>KITSAP</v>
          </cell>
          <cell r="E259">
            <v>1</v>
          </cell>
          <cell r="F259">
            <v>1</v>
          </cell>
          <cell r="G259" t="str">
            <v>Single Wide</v>
          </cell>
          <cell r="H259">
            <v>1999</v>
          </cell>
          <cell r="I259" t="str">
            <v>1995 to Current, HUD</v>
          </cell>
          <cell r="J259">
            <v>630</v>
          </cell>
          <cell r="K259">
            <v>186.6808</v>
          </cell>
          <cell r="L259" t="str">
            <v>elec faf</v>
          </cell>
          <cell r="M259" t="str">
            <v/>
          </cell>
          <cell r="N259" t="str">
            <v>elec faf</v>
          </cell>
          <cell r="O259" t="str">
            <v>e faf</v>
          </cell>
          <cell r="P259">
            <v>3917.3850000000002</v>
          </cell>
          <cell r="Q259">
            <v>7694.4579999999996</v>
          </cell>
          <cell r="R259">
            <v>8355.8829999999998</v>
          </cell>
        </row>
        <row r="260">
          <cell r="A260">
            <v>23340</v>
          </cell>
          <cell r="B260">
            <v>2319.0770000000002</v>
          </cell>
          <cell r="C260" t="str">
            <v>OR</v>
          </cell>
          <cell r="D260" t="str">
            <v>MARION</v>
          </cell>
          <cell r="E260">
            <v>1</v>
          </cell>
          <cell r="F260">
            <v>1</v>
          </cell>
          <cell r="G260" t="str">
            <v>Double Wide</v>
          </cell>
          <cell r="H260">
            <v>1994</v>
          </cell>
          <cell r="I260" t="str">
            <v>1990-1994, SGC or Natural Choice</v>
          </cell>
          <cell r="J260">
            <v>1482</v>
          </cell>
          <cell r="K260">
            <v>292.21600000000001</v>
          </cell>
          <cell r="L260" t="str">
            <v>elec heatpump</v>
          </cell>
          <cell r="M260" t="str">
            <v/>
          </cell>
          <cell r="N260" t="str">
            <v>elec heatpump</v>
          </cell>
          <cell r="O260" t="str">
            <v>hp</v>
          </cell>
          <cell r="P260">
            <v>5083.1149999999998</v>
          </cell>
          <cell r="Q260">
            <v>10068.469999999999</v>
          </cell>
          <cell r="R260">
            <v>10505.6</v>
          </cell>
        </row>
        <row r="261">
          <cell r="A261">
            <v>23341</v>
          </cell>
          <cell r="B261">
            <v>1211.2819999999999</v>
          </cell>
          <cell r="C261" t="str">
            <v>ID</v>
          </cell>
          <cell r="D261" t="str">
            <v>TWIN FALLS</v>
          </cell>
          <cell r="E261">
            <v>2</v>
          </cell>
          <cell r="F261">
            <v>2</v>
          </cell>
          <cell r="G261" t="str">
            <v>Double Wide</v>
          </cell>
          <cell r="H261">
            <v>1993</v>
          </cell>
          <cell r="I261" t="str">
            <v>1990-1994, SGC or Natural Choice</v>
          </cell>
          <cell r="J261">
            <v>1782</v>
          </cell>
          <cell r="K261">
            <v>318.346</v>
          </cell>
          <cell r="L261" t="str">
            <v>elec faf</v>
          </cell>
          <cell r="M261" t="str">
            <v/>
          </cell>
          <cell r="N261" t="str">
            <v>elec faf</v>
          </cell>
          <cell r="O261" t="str">
            <v>e faf</v>
          </cell>
          <cell r="P261">
            <v>11366.86</v>
          </cell>
          <cell r="Q261">
            <v>21419.27</v>
          </cell>
          <cell r="R261">
            <v>22055.200000000001</v>
          </cell>
        </row>
        <row r="262">
          <cell r="A262">
            <v>23362</v>
          </cell>
          <cell r="B262">
            <v>2914.5650000000001</v>
          </cell>
          <cell r="C262" t="str">
            <v>WA</v>
          </cell>
          <cell r="D262" t="str">
            <v>GRANT</v>
          </cell>
          <cell r="E262">
            <v>2</v>
          </cell>
          <cell r="F262">
            <v>2</v>
          </cell>
          <cell r="G262" t="str">
            <v>Double Wide</v>
          </cell>
          <cell r="H262">
            <v>1984</v>
          </cell>
          <cell r="I262" t="str">
            <v>1976-1994, HUD</v>
          </cell>
          <cell r="J262">
            <v>1381</v>
          </cell>
          <cell r="K262">
            <v>568.029</v>
          </cell>
          <cell r="L262" t="str">
            <v>elec faf</v>
          </cell>
          <cell r="M262" t="str">
            <v>wood htstove</v>
          </cell>
          <cell r="N262" t="str">
            <v>elec faf</v>
          </cell>
          <cell r="O262" t="str">
            <v>e faf</v>
          </cell>
          <cell r="P262">
            <v>6786.3119999999999</v>
          </cell>
          <cell r="Q262">
            <v>29307.33</v>
          </cell>
          <cell r="R262">
            <v>32018.47</v>
          </cell>
        </row>
        <row r="263">
          <cell r="A263">
            <v>23397</v>
          </cell>
          <cell r="B263">
            <v>868.42899999999997</v>
          </cell>
          <cell r="C263" t="str">
            <v>MT</v>
          </cell>
          <cell r="D263" t="str">
            <v>CASCADE</v>
          </cell>
          <cell r="E263">
            <v>1</v>
          </cell>
          <cell r="F263">
            <v>3</v>
          </cell>
          <cell r="G263" t="str">
            <v>Single Wide</v>
          </cell>
          <cell r="H263">
            <v>1975</v>
          </cell>
          <cell r="I263" t="str">
            <v>1975 and Older, Pre-HUD</v>
          </cell>
          <cell r="J263">
            <v>910</v>
          </cell>
          <cell r="K263">
            <v>547.59</v>
          </cell>
          <cell r="L263" t="str">
            <v>gas faf</v>
          </cell>
          <cell r="M263" t="str">
            <v/>
          </cell>
          <cell r="N263" t="str">
            <v>gas faf</v>
          </cell>
          <cell r="O263" t="str">
            <v>g faf</v>
          </cell>
          <cell r="P263">
            <v>397.92009999999999</v>
          </cell>
          <cell r="Q263">
            <v>5211.1620000000003</v>
          </cell>
          <cell r="R263">
            <v>5290.6009999999997</v>
          </cell>
        </row>
        <row r="264">
          <cell r="A264">
            <v>23457</v>
          </cell>
          <cell r="B264">
            <v>868.42899999999997</v>
          </cell>
          <cell r="C264" t="str">
            <v>MT</v>
          </cell>
          <cell r="D264" t="str">
            <v>GRANITE</v>
          </cell>
          <cell r="E264">
            <v>1</v>
          </cell>
          <cell r="F264">
            <v>3</v>
          </cell>
          <cell r="G264" t="str">
            <v>Double Wide</v>
          </cell>
          <cell r="H264">
            <v>1980</v>
          </cell>
          <cell r="I264" t="str">
            <v>1976-1994, HUD</v>
          </cell>
          <cell r="J264">
            <v>1586</v>
          </cell>
          <cell r="K264">
            <v>545.82000000000005</v>
          </cell>
          <cell r="L264" t="str">
            <v>wood htstove</v>
          </cell>
          <cell r="M264" t="str">
            <v>elec faf</v>
          </cell>
          <cell r="N264" t="str">
            <v>elec faf</v>
          </cell>
          <cell r="O264" t="str">
            <v>e faf</v>
          </cell>
          <cell r="P264">
            <v>13974.74</v>
          </cell>
          <cell r="Q264">
            <v>28646.49</v>
          </cell>
          <cell r="R264">
            <v>29400.9</v>
          </cell>
        </row>
        <row r="265">
          <cell r="A265">
            <v>23471</v>
          </cell>
          <cell r="B265">
            <v>868.42899999999997</v>
          </cell>
          <cell r="C265" t="str">
            <v>MT</v>
          </cell>
          <cell r="D265" t="str">
            <v>SANDERS</v>
          </cell>
          <cell r="E265">
            <v>2</v>
          </cell>
          <cell r="F265">
            <v>2</v>
          </cell>
          <cell r="G265" t="str">
            <v>Single Wide</v>
          </cell>
          <cell r="H265">
            <v>2002</v>
          </cell>
          <cell r="I265" t="str">
            <v>1995 to Current, HUD</v>
          </cell>
          <cell r="J265">
            <v>1125</v>
          </cell>
          <cell r="K265">
            <v>302.875</v>
          </cell>
          <cell r="L265" t="str">
            <v>gas faf</v>
          </cell>
          <cell r="M265" t="str">
            <v/>
          </cell>
          <cell r="N265" t="str">
            <v>gas faf</v>
          </cell>
          <cell r="O265" t="str">
            <v>g faf</v>
          </cell>
          <cell r="P265">
            <v>1254.7750000000001</v>
          </cell>
          <cell r="Q265">
            <v>6775.2460000000001</v>
          </cell>
          <cell r="R265">
            <v>7412.6549999999997</v>
          </cell>
        </row>
        <row r="266">
          <cell r="A266">
            <v>23472</v>
          </cell>
          <cell r="B266">
            <v>2319.0770000000002</v>
          </cell>
          <cell r="C266" t="str">
            <v>OR</v>
          </cell>
          <cell r="D266" t="str">
            <v>LANE</v>
          </cell>
          <cell r="E266">
            <v>1</v>
          </cell>
          <cell r="F266">
            <v>1</v>
          </cell>
          <cell r="G266" t="str">
            <v>Double Wide</v>
          </cell>
          <cell r="H266">
            <v>1999</v>
          </cell>
          <cell r="I266" t="str">
            <v>1995 to Current, HUD</v>
          </cell>
          <cell r="J266">
            <v>1100</v>
          </cell>
          <cell r="K266">
            <v>254.40799999999999</v>
          </cell>
          <cell r="L266" t="str">
            <v>elec heatpump</v>
          </cell>
          <cell r="M266" t="str">
            <v/>
          </cell>
          <cell r="N266" t="str">
            <v>elec heatpump</v>
          </cell>
          <cell r="O266" t="str">
            <v>hp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23481</v>
          </cell>
          <cell r="B267">
            <v>2128.9459999999999</v>
          </cell>
          <cell r="C267" t="str">
            <v>OR</v>
          </cell>
          <cell r="D267" t="str">
            <v>UNION</v>
          </cell>
          <cell r="E267">
            <v>2</v>
          </cell>
          <cell r="F267">
            <v>2</v>
          </cell>
          <cell r="G267" t="str">
            <v>Modular/Prefab</v>
          </cell>
          <cell r="H267">
            <v>1993</v>
          </cell>
          <cell r="I267" t="str">
            <v>1995 to Current, HUD</v>
          </cell>
          <cell r="J267">
            <v>2090</v>
          </cell>
          <cell r="K267">
            <v>480.37</v>
          </cell>
          <cell r="L267" t="str">
            <v>elec faf</v>
          </cell>
          <cell r="M267" t="str">
            <v/>
          </cell>
          <cell r="N267" t="str">
            <v>elec faf</v>
          </cell>
          <cell r="O267" t="str">
            <v>e faf</v>
          </cell>
          <cell r="P267">
            <v>13197.28</v>
          </cell>
          <cell r="Q267">
            <v>25007.759999999998</v>
          </cell>
          <cell r="R267">
            <v>25492.89</v>
          </cell>
        </row>
        <row r="268">
          <cell r="A268">
            <v>23490</v>
          </cell>
          <cell r="B268">
            <v>2319.0770000000002</v>
          </cell>
          <cell r="C268" t="str">
            <v>OR</v>
          </cell>
          <cell r="D268" t="str">
            <v>CLACKAMAS</v>
          </cell>
          <cell r="E268">
            <v>2</v>
          </cell>
          <cell r="F268">
            <v>1</v>
          </cell>
          <cell r="G268" t="str">
            <v>Double Wide</v>
          </cell>
          <cell r="H268">
            <v>1971</v>
          </cell>
          <cell r="I268" t="str">
            <v>1975 and Older, Pre-HUD</v>
          </cell>
          <cell r="J268">
            <v>1104</v>
          </cell>
          <cell r="K268">
            <v>0</v>
          </cell>
          <cell r="L268" t="str">
            <v>elec heatpump</v>
          </cell>
          <cell r="M268" t="str">
            <v/>
          </cell>
          <cell r="N268" t="str">
            <v>elec heatpump</v>
          </cell>
          <cell r="O268" t="str">
            <v>hp</v>
          </cell>
          <cell r="P268">
            <v>5112.4210000000003</v>
          </cell>
          <cell r="Q268">
            <v>12089.7</v>
          </cell>
          <cell r="R268">
            <v>14604.33</v>
          </cell>
        </row>
        <row r="269">
          <cell r="A269">
            <v>23497</v>
          </cell>
          <cell r="B269">
            <v>868.42899999999997</v>
          </cell>
          <cell r="C269" t="str">
            <v>MT</v>
          </cell>
          <cell r="D269" t="str">
            <v>FLATHEAD</v>
          </cell>
          <cell r="E269">
            <v>1</v>
          </cell>
          <cell r="F269">
            <v>3</v>
          </cell>
          <cell r="G269" t="str">
            <v>Single Wide</v>
          </cell>
          <cell r="H269">
            <v>1977</v>
          </cell>
          <cell r="I269" t="str">
            <v>1976-1994, HUD</v>
          </cell>
          <cell r="J269">
            <v>840</v>
          </cell>
          <cell r="K269">
            <v>304.64</v>
          </cell>
          <cell r="L269" t="str">
            <v>elec faf</v>
          </cell>
          <cell r="M269" t="str">
            <v/>
          </cell>
          <cell r="N269" t="str">
            <v>elec faf</v>
          </cell>
          <cell r="O269" t="str">
            <v>e faf</v>
          </cell>
          <cell r="P269">
            <v>12199.3</v>
          </cell>
          <cell r="Q269">
            <v>17303.16</v>
          </cell>
          <cell r="R269">
            <v>18732.990000000002</v>
          </cell>
        </row>
        <row r="270">
          <cell r="A270">
            <v>23525</v>
          </cell>
          <cell r="B270">
            <v>868.42899999999997</v>
          </cell>
          <cell r="C270" t="str">
            <v>MT</v>
          </cell>
          <cell r="D270" t="str">
            <v>SANDERS</v>
          </cell>
          <cell r="E270">
            <v>2</v>
          </cell>
          <cell r="F270">
            <v>2</v>
          </cell>
          <cell r="G270" t="str">
            <v>Single Wide</v>
          </cell>
          <cell r="H270">
            <v>1971</v>
          </cell>
          <cell r="I270" t="str">
            <v>1975 and Older, Pre-HUD</v>
          </cell>
          <cell r="J270">
            <v>672</v>
          </cell>
          <cell r="K270">
            <v>622.74599999999998</v>
          </cell>
          <cell r="L270" t="str">
            <v>gas faf</v>
          </cell>
          <cell r="M270" t="str">
            <v>elec pluginheater</v>
          </cell>
          <cell r="N270" t="str">
            <v>gas faf</v>
          </cell>
          <cell r="O270" t="str">
            <v>g faf</v>
          </cell>
          <cell r="P270">
            <v>15726.12</v>
          </cell>
          <cell r="Q270">
            <v>19611.88</v>
          </cell>
          <cell r="R270">
            <v>21597.83</v>
          </cell>
        </row>
        <row r="271">
          <cell r="A271">
            <v>23560</v>
          </cell>
          <cell r="B271">
            <v>2128.9459999999999</v>
          </cell>
          <cell r="C271" t="str">
            <v>OR</v>
          </cell>
          <cell r="D271" t="str">
            <v>KLAMATH</v>
          </cell>
          <cell r="E271">
            <v>2</v>
          </cell>
          <cell r="F271">
            <v>2</v>
          </cell>
          <cell r="G271" t="str">
            <v>Triple Wide</v>
          </cell>
          <cell r="H271">
            <v>1998</v>
          </cell>
          <cell r="I271" t="str">
            <v>1995 to Current, HUD</v>
          </cell>
          <cell r="J271">
            <v>1430</v>
          </cell>
          <cell r="K271">
            <v>362.08</v>
          </cell>
          <cell r="L271" t="str">
            <v>pel htstove</v>
          </cell>
          <cell r="M271" t="str">
            <v>gas faf</v>
          </cell>
          <cell r="N271" t="str">
            <v>gas faf</v>
          </cell>
          <cell r="O271" t="str">
            <v>g faf</v>
          </cell>
          <cell r="P271">
            <v>855.57650000000001</v>
          </cell>
          <cell r="Q271">
            <v>6459.7920000000004</v>
          </cell>
          <cell r="R271">
            <v>7091.2939999999999</v>
          </cell>
        </row>
        <row r="272">
          <cell r="A272">
            <v>23613</v>
          </cell>
          <cell r="B272">
            <v>1211.2819999999999</v>
          </cell>
          <cell r="C272" t="str">
            <v>ID</v>
          </cell>
          <cell r="D272" t="str">
            <v>BANNOCK</v>
          </cell>
          <cell r="E272">
            <v>2</v>
          </cell>
          <cell r="F272">
            <v>2</v>
          </cell>
          <cell r="G272" t="str">
            <v>Double Wide</v>
          </cell>
          <cell r="H272">
            <v>1973</v>
          </cell>
          <cell r="I272" t="str">
            <v>1975 and Older, Pre-HUD</v>
          </cell>
          <cell r="J272">
            <v>1440</v>
          </cell>
          <cell r="K272">
            <v>615.07000000000005</v>
          </cell>
          <cell r="L272" t="str">
            <v>gas faf</v>
          </cell>
          <cell r="M272" t="str">
            <v/>
          </cell>
          <cell r="N272" t="str">
            <v>gas faf</v>
          </cell>
          <cell r="O272" t="str">
            <v>g faf</v>
          </cell>
          <cell r="P272">
            <v>477.3553</v>
          </cell>
          <cell r="Q272">
            <v>8045.2529999999997</v>
          </cell>
          <cell r="R272">
            <v>8647.4429999999993</v>
          </cell>
        </row>
        <row r="273">
          <cell r="A273">
            <v>22484</v>
          </cell>
          <cell r="B273">
            <v>1211.2819999999999</v>
          </cell>
          <cell r="C273" t="str">
            <v>ID</v>
          </cell>
          <cell r="D273" t="str">
            <v>CUSTER</v>
          </cell>
          <cell r="E273">
            <v>1</v>
          </cell>
          <cell r="F273">
            <v>3</v>
          </cell>
          <cell r="G273" t="str">
            <v>Single Wide</v>
          </cell>
          <cell r="H273">
            <v>1969</v>
          </cell>
          <cell r="I273" t="str">
            <v>1975 and Older, Pre-HUD</v>
          </cell>
          <cell r="J273">
            <v>1150</v>
          </cell>
          <cell r="K273">
            <v>650.21</v>
          </cell>
          <cell r="L273" t="str">
            <v>wood htstove</v>
          </cell>
          <cell r="M273" t="str">
            <v>gas faf</v>
          </cell>
          <cell r="N273" t="str">
            <v>gas faf</v>
          </cell>
          <cell r="O273" t="str">
            <v>g faf</v>
          </cell>
          <cell r="P273">
            <v>0</v>
          </cell>
          <cell r="Q273">
            <v>10950.65</v>
          </cell>
          <cell r="R273">
            <v>9683.0120000000006</v>
          </cell>
        </row>
        <row r="274">
          <cell r="A274">
            <v>23641</v>
          </cell>
          <cell r="B274">
            <v>1211.2819999999999</v>
          </cell>
          <cell r="C274" t="str">
            <v>ID</v>
          </cell>
          <cell r="D274" t="str">
            <v>FREMONT</v>
          </cell>
          <cell r="E274">
            <v>1</v>
          </cell>
          <cell r="F274">
            <v>3</v>
          </cell>
          <cell r="G274" t="str">
            <v>Double Wide</v>
          </cell>
          <cell r="H274">
            <v>1986</v>
          </cell>
          <cell r="I274" t="str">
            <v>1976-1994, HUD</v>
          </cell>
          <cell r="J274">
            <v>1716</v>
          </cell>
          <cell r="K274">
            <v>574.9</v>
          </cell>
          <cell r="L274" t="str">
            <v>elec faf</v>
          </cell>
          <cell r="M274" t="str">
            <v>wood htstove</v>
          </cell>
          <cell r="N274" t="str">
            <v>elec faf</v>
          </cell>
          <cell r="O274" t="str">
            <v>e faf</v>
          </cell>
          <cell r="P274">
            <v>0</v>
          </cell>
          <cell r="Q274">
            <v>8888.8539999999994</v>
          </cell>
          <cell r="R274">
            <v>0</v>
          </cell>
        </row>
        <row r="275">
          <cell r="A275">
            <v>23650</v>
          </cell>
          <cell r="B275">
            <v>868.42899999999997</v>
          </cell>
          <cell r="C275" t="str">
            <v>MT</v>
          </cell>
          <cell r="D275" t="str">
            <v>SANDERS</v>
          </cell>
          <cell r="E275">
            <v>2</v>
          </cell>
          <cell r="F275">
            <v>2</v>
          </cell>
          <cell r="G275" t="str">
            <v>Single Wide</v>
          </cell>
          <cell r="H275">
            <v>1992</v>
          </cell>
          <cell r="I275" t="str">
            <v>1976-1994, HUD</v>
          </cell>
          <cell r="J275">
            <v>1280</v>
          </cell>
          <cell r="K275">
            <v>396.32499999999999</v>
          </cell>
          <cell r="L275" t="str">
            <v>gas faf</v>
          </cell>
          <cell r="M275" t="str">
            <v/>
          </cell>
          <cell r="N275" t="str">
            <v>gas faf</v>
          </cell>
          <cell r="O275" t="str">
            <v>g faf</v>
          </cell>
          <cell r="P275">
            <v>2656.7689999999998</v>
          </cell>
          <cell r="Q275">
            <v>8164.7209999999995</v>
          </cell>
          <cell r="R275">
            <v>8365.9130000000005</v>
          </cell>
        </row>
        <row r="276">
          <cell r="A276">
            <v>23658</v>
          </cell>
          <cell r="B276">
            <v>868.42899999999997</v>
          </cell>
          <cell r="C276" t="str">
            <v>MT</v>
          </cell>
          <cell r="D276" t="str">
            <v>MISSOULA</v>
          </cell>
          <cell r="E276">
            <v>1</v>
          </cell>
          <cell r="F276">
            <v>3</v>
          </cell>
          <cell r="G276" t="str">
            <v>Double Wide</v>
          </cell>
          <cell r="H276">
            <v>2000</v>
          </cell>
          <cell r="I276" t="str">
            <v>2000 to Current, ENERGY STAR</v>
          </cell>
          <cell r="J276">
            <v>1326</v>
          </cell>
          <cell r="K276">
            <v>206.114</v>
          </cell>
          <cell r="L276" t="str">
            <v>gas faf</v>
          </cell>
          <cell r="M276" t="str">
            <v/>
          </cell>
          <cell r="N276" t="str">
            <v>gas faf</v>
          </cell>
          <cell r="O276" t="str">
            <v>g faf</v>
          </cell>
          <cell r="P276">
            <v>0</v>
          </cell>
          <cell r="Q276">
            <v>17554.91</v>
          </cell>
          <cell r="R276">
            <v>17498.330000000002</v>
          </cell>
        </row>
        <row r="277">
          <cell r="A277">
            <v>23673</v>
          </cell>
          <cell r="B277">
            <v>2914.5650000000001</v>
          </cell>
          <cell r="C277" t="str">
            <v>WA</v>
          </cell>
          <cell r="D277" t="str">
            <v>STEVENS</v>
          </cell>
          <cell r="E277">
            <v>1</v>
          </cell>
          <cell r="F277">
            <v>2</v>
          </cell>
          <cell r="G277" t="str">
            <v>Single Wide</v>
          </cell>
          <cell r="H277">
            <v>1978</v>
          </cell>
          <cell r="I277" t="str">
            <v>1976-1994, HUD</v>
          </cell>
          <cell r="J277">
            <v>742</v>
          </cell>
          <cell r="K277">
            <v>295.95</v>
          </cell>
          <cell r="L277" t="str">
            <v>gas faf</v>
          </cell>
          <cell r="M277" t="str">
            <v/>
          </cell>
          <cell r="N277" t="str">
            <v>gas faf</v>
          </cell>
          <cell r="O277" t="str">
            <v>g faf</v>
          </cell>
          <cell r="P277">
            <v>1132.1669999999999</v>
          </cell>
          <cell r="Q277">
            <v>4046.5949999999998</v>
          </cell>
          <cell r="R277">
            <v>4358.8040000000001</v>
          </cell>
        </row>
        <row r="278">
          <cell r="A278">
            <v>22657</v>
          </cell>
          <cell r="B278">
            <v>1211.2819999999999</v>
          </cell>
          <cell r="C278" t="str">
            <v>ID</v>
          </cell>
          <cell r="D278" t="str">
            <v>CANYON</v>
          </cell>
          <cell r="E278">
            <v>3</v>
          </cell>
          <cell r="F278">
            <v>1</v>
          </cell>
          <cell r="G278" t="str">
            <v>Triple Wide</v>
          </cell>
          <cell r="H278">
            <v>1994</v>
          </cell>
          <cell r="I278" t="str">
            <v>1976-1994, HUD</v>
          </cell>
          <cell r="J278">
            <v>2280</v>
          </cell>
          <cell r="K278">
            <v>649.75</v>
          </cell>
          <cell r="L278" t="str">
            <v>elec faf</v>
          </cell>
          <cell r="M278" t="str">
            <v/>
          </cell>
          <cell r="N278" t="str">
            <v>elec faf</v>
          </cell>
          <cell r="O278" t="str">
            <v>e faf</v>
          </cell>
          <cell r="P278">
            <v>10547.23</v>
          </cell>
          <cell r="Q278">
            <v>26770.5</v>
          </cell>
          <cell r="R278">
            <v>30287.55</v>
          </cell>
        </row>
        <row r="279">
          <cell r="A279">
            <v>23757</v>
          </cell>
          <cell r="B279">
            <v>2128.9459999999999</v>
          </cell>
          <cell r="C279" t="str">
            <v>OR</v>
          </cell>
          <cell r="D279" t="str">
            <v>MALHEUR</v>
          </cell>
          <cell r="E279">
            <v>3</v>
          </cell>
          <cell r="F279">
            <v>1</v>
          </cell>
          <cell r="G279" t="str">
            <v>Double Wide</v>
          </cell>
          <cell r="H279">
            <v>1979</v>
          </cell>
          <cell r="I279" t="str">
            <v>1976-1994, HUD</v>
          </cell>
          <cell r="J279">
            <v>1440</v>
          </cell>
          <cell r="K279">
            <v>475.95</v>
          </cell>
          <cell r="L279" t="str">
            <v>elec heatpump</v>
          </cell>
          <cell r="M279" t="str">
            <v/>
          </cell>
          <cell r="N279" t="str">
            <v>elec heatpump</v>
          </cell>
          <cell r="O279" t="str">
            <v>hp</v>
          </cell>
          <cell r="P279">
            <v>12109.51</v>
          </cell>
          <cell r="Q279">
            <v>22568.36</v>
          </cell>
          <cell r="R279">
            <v>23114.36</v>
          </cell>
        </row>
        <row r="280">
          <cell r="A280">
            <v>23767</v>
          </cell>
          <cell r="B280">
            <v>2319.0770000000002</v>
          </cell>
          <cell r="C280" t="str">
            <v>OR</v>
          </cell>
          <cell r="D280" t="str">
            <v>DOUGLAS</v>
          </cell>
          <cell r="E280">
            <v>2</v>
          </cell>
          <cell r="F280">
            <v>1</v>
          </cell>
          <cell r="G280" t="str">
            <v>Double Wide</v>
          </cell>
          <cell r="H280">
            <v>1979</v>
          </cell>
          <cell r="I280" t="str">
            <v>1976-1994, HUD</v>
          </cell>
          <cell r="J280">
            <v>1056</v>
          </cell>
          <cell r="K280">
            <v>384.85199999999998</v>
          </cell>
          <cell r="L280" t="str">
            <v>elec heatpump</v>
          </cell>
          <cell r="M280" t="str">
            <v/>
          </cell>
          <cell r="N280" t="str">
            <v>elec heatpump</v>
          </cell>
          <cell r="O280" t="str">
            <v>hp</v>
          </cell>
          <cell r="P280">
            <v>3791.3620000000001</v>
          </cell>
          <cell r="Q280">
            <v>14966.25</v>
          </cell>
          <cell r="R280">
            <v>15713.24</v>
          </cell>
        </row>
        <row r="281">
          <cell r="A281">
            <v>23773</v>
          </cell>
          <cell r="B281">
            <v>868.42899999999997</v>
          </cell>
          <cell r="C281" t="str">
            <v>MT</v>
          </cell>
          <cell r="D281" t="str">
            <v>FLATHEAD</v>
          </cell>
          <cell r="E281">
            <v>1</v>
          </cell>
          <cell r="F281">
            <v>3</v>
          </cell>
          <cell r="G281" t="str">
            <v>Single Wide</v>
          </cell>
          <cell r="H281">
            <v>1998</v>
          </cell>
          <cell r="I281" t="str">
            <v>1995 to Current, HUD</v>
          </cell>
          <cell r="J281">
            <v>1232</v>
          </cell>
          <cell r="K281">
            <v>383.49599999999998</v>
          </cell>
          <cell r="L281" t="str">
            <v>gas faf</v>
          </cell>
          <cell r="M281" t="str">
            <v>elec pluginheater AND elec pluginheater</v>
          </cell>
          <cell r="N281" t="str">
            <v>gas faf</v>
          </cell>
          <cell r="O281" t="str">
            <v>g faf</v>
          </cell>
          <cell r="P281">
            <v>2014.4570000000001</v>
          </cell>
          <cell r="Q281">
            <v>8827.9539999999997</v>
          </cell>
          <cell r="R281">
            <v>9370.3119999999999</v>
          </cell>
        </row>
        <row r="282">
          <cell r="A282">
            <v>23779</v>
          </cell>
          <cell r="B282">
            <v>1211.2819999999999</v>
          </cell>
          <cell r="C282" t="str">
            <v>ID</v>
          </cell>
          <cell r="D282" t="str">
            <v>BINGHAM</v>
          </cell>
          <cell r="E282">
            <v>2</v>
          </cell>
          <cell r="F282">
            <v>2</v>
          </cell>
          <cell r="G282" t="str">
            <v>Double Wide</v>
          </cell>
          <cell r="H282">
            <v>1994</v>
          </cell>
          <cell r="I282" t="str">
            <v>1976-1994, HUD</v>
          </cell>
          <cell r="J282">
            <v>1575</v>
          </cell>
          <cell r="K282">
            <v>496.82299999999998</v>
          </cell>
          <cell r="L282" t="str">
            <v>elec faf</v>
          </cell>
          <cell r="M282" t="str">
            <v/>
          </cell>
          <cell r="N282" t="str">
            <v>elec faf</v>
          </cell>
          <cell r="O282" t="str">
            <v>e faf</v>
          </cell>
          <cell r="P282">
            <v>12834.16</v>
          </cell>
          <cell r="Q282">
            <v>19165.73</v>
          </cell>
          <cell r="R282">
            <v>19865.509999999998</v>
          </cell>
        </row>
        <row r="283">
          <cell r="A283">
            <v>23786</v>
          </cell>
          <cell r="B283">
            <v>1211.2819999999999</v>
          </cell>
          <cell r="C283" t="str">
            <v>ID</v>
          </cell>
          <cell r="D283" t="str">
            <v>KOOTENAI</v>
          </cell>
          <cell r="E283">
            <v>2</v>
          </cell>
          <cell r="F283">
            <v>2</v>
          </cell>
          <cell r="G283" t="str">
            <v>Single Wide</v>
          </cell>
          <cell r="H283">
            <v>1978</v>
          </cell>
          <cell r="I283" t="str">
            <v>1976-1994, HUD</v>
          </cell>
          <cell r="J283">
            <v>924</v>
          </cell>
          <cell r="K283">
            <v>375.25799999999998</v>
          </cell>
          <cell r="L283" t="str">
            <v>gas faf</v>
          </cell>
          <cell r="M283" t="str">
            <v/>
          </cell>
          <cell r="N283" t="str">
            <v>gas faf</v>
          </cell>
          <cell r="O283" t="str">
            <v>g faf</v>
          </cell>
          <cell r="P283">
            <v>958.94870000000003</v>
          </cell>
          <cell r="Q283">
            <v>10969.92</v>
          </cell>
          <cell r="R283">
            <v>11378.36</v>
          </cell>
        </row>
        <row r="284">
          <cell r="A284">
            <v>23803</v>
          </cell>
          <cell r="B284">
            <v>1211.2819999999999</v>
          </cell>
          <cell r="C284" t="str">
            <v>ID</v>
          </cell>
          <cell r="D284" t="str">
            <v>TWIN FALLS</v>
          </cell>
          <cell r="E284">
            <v>2</v>
          </cell>
          <cell r="F284">
            <v>2</v>
          </cell>
          <cell r="G284" t="str">
            <v>Double Wide</v>
          </cell>
          <cell r="H284">
            <v>1988</v>
          </cell>
          <cell r="I284" t="str">
            <v>1976-1994, HUD</v>
          </cell>
          <cell r="J284">
            <v>1152</v>
          </cell>
          <cell r="K284">
            <v>397.65</v>
          </cell>
          <cell r="L284" t="str">
            <v>elec faf</v>
          </cell>
          <cell r="M284" t="str">
            <v/>
          </cell>
          <cell r="N284" t="str">
            <v>elec faf</v>
          </cell>
          <cell r="O284" t="str">
            <v>e faf</v>
          </cell>
          <cell r="P284">
            <v>12681.58</v>
          </cell>
          <cell r="Q284">
            <v>15627.71</v>
          </cell>
          <cell r="R284">
            <v>15563.97</v>
          </cell>
        </row>
        <row r="285">
          <cell r="A285">
            <v>21278</v>
          </cell>
          <cell r="B285">
            <v>1211.2819999999999</v>
          </cell>
          <cell r="C285" t="str">
            <v>ID</v>
          </cell>
          <cell r="D285" t="str">
            <v>GEM</v>
          </cell>
          <cell r="E285">
            <v>3</v>
          </cell>
          <cell r="F285">
            <v>1</v>
          </cell>
          <cell r="G285" t="str">
            <v>Double Wide</v>
          </cell>
          <cell r="H285">
            <v>1982</v>
          </cell>
          <cell r="I285" t="str">
            <v>1976-1994, HUD</v>
          </cell>
          <cell r="J285">
            <v>1600</v>
          </cell>
          <cell r="K285">
            <v>0</v>
          </cell>
          <cell r="L285" t="str">
            <v>elec heatpump</v>
          </cell>
          <cell r="M285" t="str">
            <v/>
          </cell>
          <cell r="N285" t="str">
            <v>elec heatpump</v>
          </cell>
          <cell r="O285" t="str">
            <v>hp</v>
          </cell>
          <cell r="P285">
            <v>3300.4540000000002</v>
          </cell>
          <cell r="Q285">
            <v>20966.29</v>
          </cell>
          <cell r="R285">
            <v>23278.42</v>
          </cell>
        </row>
        <row r="286">
          <cell r="A286">
            <v>23863</v>
          </cell>
          <cell r="B286">
            <v>2128.8850000000002</v>
          </cell>
          <cell r="C286" t="str">
            <v>WA</v>
          </cell>
          <cell r="D286" t="str">
            <v>CLARK</v>
          </cell>
          <cell r="E286">
            <v>1</v>
          </cell>
          <cell r="F286">
            <v>1</v>
          </cell>
          <cell r="G286" t="str">
            <v>Double Wide</v>
          </cell>
          <cell r="H286">
            <v>1990</v>
          </cell>
          <cell r="I286" t="str">
            <v>1976-1994, HUD</v>
          </cell>
          <cell r="J286">
            <v>1848</v>
          </cell>
          <cell r="K286">
            <v>652.02599999999995</v>
          </cell>
          <cell r="L286" t="str">
            <v>elec heatpump</v>
          </cell>
          <cell r="M286" t="str">
            <v/>
          </cell>
          <cell r="N286" t="str">
            <v>elec heatpump</v>
          </cell>
          <cell r="O286" t="str">
            <v>hp</v>
          </cell>
          <cell r="P286">
            <v>6548.5349999999999</v>
          </cell>
          <cell r="Q286">
            <v>16752.48</v>
          </cell>
          <cell r="R286">
            <v>16574.91</v>
          </cell>
        </row>
        <row r="287">
          <cell r="A287">
            <v>23900</v>
          </cell>
          <cell r="B287">
            <v>2319.0770000000002</v>
          </cell>
          <cell r="C287" t="str">
            <v>OR</v>
          </cell>
          <cell r="D287" t="str">
            <v>CURRY</v>
          </cell>
          <cell r="E287">
            <v>1</v>
          </cell>
          <cell r="F287">
            <v>1</v>
          </cell>
          <cell r="G287" t="str">
            <v>Double Wide</v>
          </cell>
          <cell r="H287">
            <v>1992</v>
          </cell>
          <cell r="I287" t="str">
            <v>1990-1994, SGC or Natural Choice</v>
          </cell>
          <cell r="J287">
            <v>1344</v>
          </cell>
          <cell r="K287">
            <v>259.322</v>
          </cell>
          <cell r="L287" t="str">
            <v>elec faf</v>
          </cell>
          <cell r="M287" t="str">
            <v/>
          </cell>
          <cell r="N287" t="str">
            <v>elec faf</v>
          </cell>
          <cell r="O287" t="str">
            <v>e faf</v>
          </cell>
          <cell r="P287">
            <v>4852.2610000000004</v>
          </cell>
          <cell r="Q287">
            <v>13354.05</v>
          </cell>
          <cell r="R287">
            <v>13088</v>
          </cell>
        </row>
        <row r="288">
          <cell r="A288">
            <v>23954</v>
          </cell>
          <cell r="B288">
            <v>1211.2819999999999</v>
          </cell>
          <cell r="C288" t="str">
            <v>ID</v>
          </cell>
          <cell r="D288" t="str">
            <v>ADA</v>
          </cell>
          <cell r="E288">
            <v>3</v>
          </cell>
          <cell r="F288">
            <v>1</v>
          </cell>
          <cell r="G288" t="str">
            <v>Double Wide</v>
          </cell>
          <cell r="H288">
            <v>1992</v>
          </cell>
          <cell r="I288" t="str">
            <v>1976-1994, HUD</v>
          </cell>
          <cell r="J288">
            <v>1144</v>
          </cell>
          <cell r="K288">
            <v>423.2</v>
          </cell>
          <cell r="L288" t="str">
            <v>elec faf</v>
          </cell>
          <cell r="M288" t="str">
            <v/>
          </cell>
          <cell r="N288" t="str">
            <v>elec faf</v>
          </cell>
          <cell r="O288" t="str">
            <v>e faf</v>
          </cell>
          <cell r="P288">
            <v>6611.5630000000001</v>
          </cell>
          <cell r="Q288">
            <v>13420.08</v>
          </cell>
          <cell r="R288">
            <v>15003.86</v>
          </cell>
        </row>
        <row r="289">
          <cell r="A289">
            <v>23958</v>
          </cell>
          <cell r="B289">
            <v>868.42899999999997</v>
          </cell>
          <cell r="C289" t="str">
            <v>MT</v>
          </cell>
          <cell r="D289" t="str">
            <v>GALLATIN</v>
          </cell>
          <cell r="E289">
            <v>1</v>
          </cell>
          <cell r="F289">
            <v>3</v>
          </cell>
          <cell r="G289" t="str">
            <v>Single Wide</v>
          </cell>
          <cell r="H289">
            <v>1972</v>
          </cell>
          <cell r="I289" t="str">
            <v>1975 and Older, Pre-HUD</v>
          </cell>
          <cell r="J289">
            <v>1008</v>
          </cell>
          <cell r="K289">
            <v>453.40800000000002</v>
          </cell>
          <cell r="L289" t="str">
            <v>wood htstove</v>
          </cell>
          <cell r="M289" t="str">
            <v>gas faf</v>
          </cell>
          <cell r="N289" t="str">
            <v>gas faf</v>
          </cell>
          <cell r="O289" t="str">
            <v>g faf</v>
          </cell>
          <cell r="P289">
            <v>1494.067</v>
          </cell>
          <cell r="Q289">
            <v>32163.95</v>
          </cell>
          <cell r="R289">
            <v>0</v>
          </cell>
        </row>
        <row r="290">
          <cell r="A290">
            <v>23968</v>
          </cell>
          <cell r="B290">
            <v>868.42899999999997</v>
          </cell>
          <cell r="C290" t="str">
            <v>MT</v>
          </cell>
          <cell r="D290" t="str">
            <v>RAVALLI</v>
          </cell>
          <cell r="E290">
            <v>1</v>
          </cell>
          <cell r="F290">
            <v>2</v>
          </cell>
          <cell r="G290" t="str">
            <v>Single Wide</v>
          </cell>
          <cell r="H290">
            <v>1981</v>
          </cell>
          <cell r="I290" t="str">
            <v>1976-1994, HUD</v>
          </cell>
          <cell r="J290">
            <v>1216</v>
          </cell>
          <cell r="K290">
            <v>304.55</v>
          </cell>
          <cell r="L290" t="str">
            <v>gas faf</v>
          </cell>
          <cell r="M290" t="str">
            <v>wood htstove</v>
          </cell>
          <cell r="N290" t="str">
            <v>gas faf</v>
          </cell>
          <cell r="O290" t="str">
            <v>g faf</v>
          </cell>
          <cell r="P290">
            <v>386.07920000000001</v>
          </cell>
          <cell r="Q290">
            <v>6101.3710000000001</v>
          </cell>
          <cell r="R290">
            <v>6562.5290000000005</v>
          </cell>
        </row>
        <row r="291">
          <cell r="A291">
            <v>23977</v>
          </cell>
          <cell r="B291">
            <v>2128.8850000000002</v>
          </cell>
          <cell r="C291" t="str">
            <v>WA</v>
          </cell>
          <cell r="D291" t="str">
            <v>CLALLAM</v>
          </cell>
          <cell r="E291">
            <v>1</v>
          </cell>
          <cell r="F291">
            <v>1</v>
          </cell>
          <cell r="G291" t="str">
            <v>Double Wide</v>
          </cell>
          <cell r="H291">
            <v>1985</v>
          </cell>
          <cell r="I291" t="str">
            <v>1976-1994, HUD</v>
          </cell>
          <cell r="J291">
            <v>1690</v>
          </cell>
          <cell r="K291">
            <v>590.41</v>
          </cell>
          <cell r="L291" t="str">
            <v>wood htstove</v>
          </cell>
          <cell r="M291" t="str">
            <v>elec faf</v>
          </cell>
          <cell r="N291" t="str">
            <v>elec faf</v>
          </cell>
          <cell r="O291" t="str">
            <v>e faf</v>
          </cell>
          <cell r="P291">
            <v>2619.1559999999999</v>
          </cell>
          <cell r="Q291">
            <v>15004.98</v>
          </cell>
          <cell r="R291">
            <v>15328.13</v>
          </cell>
        </row>
        <row r="292">
          <cell r="A292">
            <v>23993</v>
          </cell>
          <cell r="B292">
            <v>3065.65</v>
          </cell>
          <cell r="C292" t="str">
            <v>WA</v>
          </cell>
          <cell r="D292" t="str">
            <v>KING</v>
          </cell>
          <cell r="E292">
            <v>1</v>
          </cell>
          <cell r="F292">
            <v>1</v>
          </cell>
          <cell r="G292" t="str">
            <v>Double Wide</v>
          </cell>
          <cell r="H292">
            <v>1991</v>
          </cell>
          <cell r="I292" t="str">
            <v>1976-1994, HUD</v>
          </cell>
          <cell r="J292">
            <v>1296</v>
          </cell>
          <cell r="K292">
            <v>464.18200000000002</v>
          </cell>
          <cell r="L292" t="str">
            <v>gas faf</v>
          </cell>
          <cell r="M292" t="str">
            <v/>
          </cell>
          <cell r="N292" t="str">
            <v>gas faf</v>
          </cell>
          <cell r="O292" t="str">
            <v>g faf</v>
          </cell>
          <cell r="P292">
            <v>399.6771</v>
          </cell>
          <cell r="Q292">
            <v>3049.21</v>
          </cell>
          <cell r="R292">
            <v>3396.8919999999998</v>
          </cell>
        </row>
        <row r="293">
          <cell r="A293">
            <v>24063</v>
          </cell>
          <cell r="B293">
            <v>2319.0770000000002</v>
          </cell>
          <cell r="C293" t="str">
            <v>OR</v>
          </cell>
          <cell r="D293" t="str">
            <v>DOUGLAS</v>
          </cell>
          <cell r="E293">
            <v>2</v>
          </cell>
          <cell r="F293">
            <v>1</v>
          </cell>
          <cell r="G293" t="str">
            <v>Triple Wide</v>
          </cell>
          <cell r="H293">
            <v>2006</v>
          </cell>
          <cell r="I293" t="str">
            <v>1995 to Current, HUD</v>
          </cell>
          <cell r="J293">
            <v>2454</v>
          </cell>
          <cell r="K293">
            <v>550.25199999999995</v>
          </cell>
          <cell r="L293" t="str">
            <v>elec heatpump</v>
          </cell>
          <cell r="M293" t="str">
            <v>elec pluginheater AND wood htstove</v>
          </cell>
          <cell r="N293" t="str">
            <v>elec heatpump</v>
          </cell>
          <cell r="O293" t="str">
            <v>hp</v>
          </cell>
          <cell r="P293">
            <v>6585.7529999999997</v>
          </cell>
          <cell r="Q293">
            <v>26104.93</v>
          </cell>
          <cell r="R293">
            <v>26480.35</v>
          </cell>
        </row>
        <row r="294">
          <cell r="A294">
            <v>24074</v>
          </cell>
          <cell r="B294">
            <v>2128.8850000000002</v>
          </cell>
          <cell r="C294" t="str">
            <v>WA</v>
          </cell>
          <cell r="D294" t="str">
            <v>CLALLAM</v>
          </cell>
          <cell r="E294">
            <v>1</v>
          </cell>
          <cell r="F294">
            <v>1</v>
          </cell>
          <cell r="G294" t="str">
            <v>Double Wide</v>
          </cell>
          <cell r="H294">
            <v>1978</v>
          </cell>
          <cell r="I294" t="str">
            <v>1976-1994, HUD</v>
          </cell>
          <cell r="J294">
            <v>1539</v>
          </cell>
          <cell r="K294">
            <v>628.11800000000005</v>
          </cell>
          <cell r="L294" t="str">
            <v>elec heatpump</v>
          </cell>
          <cell r="M294" t="str">
            <v/>
          </cell>
          <cell r="N294" t="str">
            <v>elec heatpump</v>
          </cell>
          <cell r="O294" t="str">
            <v>hp</v>
          </cell>
          <cell r="P294">
            <v>6641.5159999999996</v>
          </cell>
          <cell r="Q294">
            <v>13978.81</v>
          </cell>
          <cell r="R294">
            <v>14244.71</v>
          </cell>
        </row>
        <row r="295">
          <cell r="A295">
            <v>24113</v>
          </cell>
          <cell r="B295">
            <v>868.42899999999997</v>
          </cell>
          <cell r="C295" t="str">
            <v>MT</v>
          </cell>
          <cell r="D295" t="str">
            <v>LEWIS AND CLARK</v>
          </cell>
          <cell r="E295">
            <v>2</v>
          </cell>
          <cell r="F295">
            <v>3</v>
          </cell>
          <cell r="G295" t="str">
            <v>Modular/Prefab</v>
          </cell>
          <cell r="H295">
            <v>2006</v>
          </cell>
          <cell r="I295" t="str">
            <v>2000 to Current, ENERGY STAR</v>
          </cell>
          <cell r="J295">
            <v>1431</v>
          </cell>
          <cell r="K295">
            <v>248.666</v>
          </cell>
          <cell r="L295" t="str">
            <v>wood htstove</v>
          </cell>
          <cell r="M295" t="str">
            <v>elec faf</v>
          </cell>
          <cell r="N295" t="str">
            <v>elec faf</v>
          </cell>
          <cell r="O295" t="str">
            <v>e faf</v>
          </cell>
          <cell r="P295">
            <v>6692.7330000000002</v>
          </cell>
          <cell r="Q295">
            <v>14527.75</v>
          </cell>
          <cell r="R295">
            <v>15709.51</v>
          </cell>
        </row>
        <row r="296">
          <cell r="A296">
            <v>24130</v>
          </cell>
          <cell r="B296">
            <v>868.42899999999997</v>
          </cell>
          <cell r="C296" t="str">
            <v>MT</v>
          </cell>
          <cell r="D296" t="str">
            <v>RAVALLI</v>
          </cell>
          <cell r="E296">
            <v>1</v>
          </cell>
          <cell r="F296">
            <v>2</v>
          </cell>
          <cell r="G296" t="str">
            <v>Double Wide</v>
          </cell>
          <cell r="H296">
            <v>1985</v>
          </cell>
          <cell r="I296" t="str">
            <v>1976-1994, HUD</v>
          </cell>
          <cell r="J296">
            <v>1152</v>
          </cell>
          <cell r="K296">
            <v>1080.384</v>
          </cell>
          <cell r="L296" t="str">
            <v>elec faf</v>
          </cell>
          <cell r="M296" t="str">
            <v/>
          </cell>
          <cell r="N296" t="str">
            <v>elec faf</v>
          </cell>
          <cell r="O296" t="str">
            <v>e faf</v>
          </cell>
          <cell r="P296">
            <v>2665.03</v>
          </cell>
          <cell r="Q296">
            <v>12725.19</v>
          </cell>
          <cell r="R296">
            <v>13110.53</v>
          </cell>
        </row>
        <row r="297">
          <cell r="A297">
            <v>24157</v>
          </cell>
          <cell r="B297">
            <v>2319.0770000000002</v>
          </cell>
          <cell r="C297" t="str">
            <v>OR</v>
          </cell>
          <cell r="D297" t="str">
            <v>LANE</v>
          </cell>
          <cell r="E297">
            <v>1</v>
          </cell>
          <cell r="F297">
            <v>1</v>
          </cell>
          <cell r="G297" t="str">
            <v>Double Wide</v>
          </cell>
          <cell r="H297">
            <v>2000</v>
          </cell>
          <cell r="I297" t="str">
            <v>1995 to Current, HUD</v>
          </cell>
          <cell r="J297">
            <v>1188</v>
          </cell>
          <cell r="K297">
            <v>286.68400000000003</v>
          </cell>
          <cell r="L297" t="str">
            <v>elec faf</v>
          </cell>
          <cell r="M297" t="str">
            <v>elec pluginheater</v>
          </cell>
          <cell r="N297" t="str">
            <v>elec faf</v>
          </cell>
          <cell r="O297" t="str">
            <v>e faf</v>
          </cell>
          <cell r="P297">
            <v>6849.2389999999996</v>
          </cell>
          <cell r="Q297">
            <v>13540.03</v>
          </cell>
          <cell r="R297">
            <v>13930.8</v>
          </cell>
        </row>
        <row r="298">
          <cell r="A298">
            <v>24167</v>
          </cell>
          <cell r="B298">
            <v>2128.8850000000002</v>
          </cell>
          <cell r="C298" t="str">
            <v>WA</v>
          </cell>
          <cell r="D298" t="str">
            <v>CLALLAM</v>
          </cell>
          <cell r="E298">
            <v>1</v>
          </cell>
          <cell r="F298">
            <v>1</v>
          </cell>
          <cell r="G298" t="str">
            <v>Double Wide</v>
          </cell>
          <cell r="H298">
            <v>1984</v>
          </cell>
          <cell r="I298" t="str">
            <v>1976-1994, HUD</v>
          </cell>
          <cell r="J298">
            <v>1296</v>
          </cell>
          <cell r="K298">
            <v>471.68200000000002</v>
          </cell>
          <cell r="L298" t="str">
            <v>elec faf</v>
          </cell>
          <cell r="M298" t="str">
            <v>wood htstove</v>
          </cell>
          <cell r="N298" t="str">
            <v>elec faf</v>
          </cell>
          <cell r="O298" t="str">
            <v>e faf</v>
          </cell>
          <cell r="P298">
            <v>10823.28</v>
          </cell>
          <cell r="Q298">
            <v>16092.83</v>
          </cell>
          <cell r="R298">
            <v>17054.509999999998</v>
          </cell>
        </row>
        <row r="299">
          <cell r="A299">
            <v>24174</v>
          </cell>
          <cell r="B299">
            <v>1211.2819999999999</v>
          </cell>
          <cell r="C299" t="str">
            <v>ID</v>
          </cell>
          <cell r="D299" t="str">
            <v>BONNER</v>
          </cell>
          <cell r="E299">
            <v>1</v>
          </cell>
          <cell r="F299">
            <v>3</v>
          </cell>
          <cell r="G299" t="str">
            <v>Double Wide</v>
          </cell>
          <cell r="H299">
            <v>2003</v>
          </cell>
          <cell r="I299" t="str">
            <v>1995 to Current, NEEM</v>
          </cell>
          <cell r="J299">
            <v>1404</v>
          </cell>
          <cell r="K299">
            <v>243.452</v>
          </cell>
          <cell r="L299" t="str">
            <v>elec faf</v>
          </cell>
          <cell r="M299" t="str">
            <v/>
          </cell>
          <cell r="N299" t="str">
            <v>elec faf</v>
          </cell>
          <cell r="O299" t="str">
            <v>e faf</v>
          </cell>
          <cell r="P299">
            <v>6374.6750000000002</v>
          </cell>
          <cell r="Q299">
            <v>20958.189999999999</v>
          </cell>
          <cell r="R299">
            <v>23267.82</v>
          </cell>
        </row>
        <row r="300">
          <cell r="A300">
            <v>24176</v>
          </cell>
          <cell r="B300">
            <v>868.42899999999997</v>
          </cell>
          <cell r="C300" t="str">
            <v>MT</v>
          </cell>
          <cell r="D300" t="str">
            <v>LINCOLN</v>
          </cell>
          <cell r="E300">
            <v>1</v>
          </cell>
          <cell r="F300">
            <v>2</v>
          </cell>
          <cell r="G300" t="str">
            <v>Single Wide</v>
          </cell>
          <cell r="H300">
            <v>1972</v>
          </cell>
          <cell r="I300" t="str">
            <v>1975 and Older, Pre-HUD</v>
          </cell>
          <cell r="J300">
            <v>840</v>
          </cell>
          <cell r="K300">
            <v>489.35</v>
          </cell>
          <cell r="L300" t="str">
            <v>elec faf</v>
          </cell>
          <cell r="M300" t="str">
            <v/>
          </cell>
          <cell r="N300" t="str">
            <v>elec faf</v>
          </cell>
          <cell r="O300" t="str">
            <v>e faf</v>
          </cell>
          <cell r="P300">
            <v>6342.1540000000005</v>
          </cell>
          <cell r="Q300">
            <v>15370.05</v>
          </cell>
          <cell r="R300">
            <v>15475.8</v>
          </cell>
        </row>
        <row r="301">
          <cell r="A301">
            <v>24181</v>
          </cell>
          <cell r="B301">
            <v>868.42899999999997</v>
          </cell>
          <cell r="C301" t="str">
            <v>MT</v>
          </cell>
          <cell r="D301" t="str">
            <v>CASCADE</v>
          </cell>
          <cell r="E301">
            <v>1</v>
          </cell>
          <cell r="F301">
            <v>3</v>
          </cell>
          <cell r="G301" t="str">
            <v>Single Wide</v>
          </cell>
          <cell r="H301">
            <v>2006</v>
          </cell>
          <cell r="I301" t="str">
            <v>2000 to Current, ENERGY STAR</v>
          </cell>
          <cell r="J301">
            <v>1476</v>
          </cell>
          <cell r="K301">
            <v>277.84199999999998</v>
          </cell>
          <cell r="L301" t="str">
            <v>gas faf</v>
          </cell>
          <cell r="M301" t="str">
            <v>gas faf AND gas htstove</v>
          </cell>
          <cell r="N301" t="str">
            <v>gas faf</v>
          </cell>
          <cell r="O301" t="str">
            <v>g faf</v>
          </cell>
          <cell r="P301">
            <v>382.8811</v>
          </cell>
          <cell r="Q301">
            <v>4877.0969999999998</v>
          </cell>
          <cell r="R301">
            <v>5062.7489999999998</v>
          </cell>
        </row>
        <row r="302">
          <cell r="A302">
            <v>24192</v>
          </cell>
          <cell r="B302">
            <v>1211.2819999999999</v>
          </cell>
          <cell r="C302" t="str">
            <v>ID</v>
          </cell>
          <cell r="D302" t="str">
            <v>CANYON</v>
          </cell>
          <cell r="E302">
            <v>3</v>
          </cell>
          <cell r="F302">
            <v>1</v>
          </cell>
          <cell r="G302" t="str">
            <v>Double Wide</v>
          </cell>
          <cell r="H302">
            <v>2000</v>
          </cell>
          <cell r="I302" t="str">
            <v>2000 to Current, ENERGY STAR</v>
          </cell>
          <cell r="J302">
            <v>1809</v>
          </cell>
          <cell r="K302">
            <v>301.29399999999998</v>
          </cell>
          <cell r="L302" t="str">
            <v>elec faf</v>
          </cell>
          <cell r="M302" t="str">
            <v/>
          </cell>
          <cell r="N302" t="str">
            <v>elec faf</v>
          </cell>
          <cell r="O302" t="str">
            <v>e faf</v>
          </cell>
          <cell r="P302">
            <v>4626.7039999999997</v>
          </cell>
          <cell r="Q302">
            <v>15810.07</v>
          </cell>
          <cell r="R302">
            <v>16980.259999999998</v>
          </cell>
        </row>
        <row r="303">
          <cell r="A303">
            <v>24220</v>
          </cell>
          <cell r="B303">
            <v>868.42899999999997</v>
          </cell>
          <cell r="C303" t="str">
            <v>WA</v>
          </cell>
          <cell r="D303" t="str">
            <v>GALLATIN</v>
          </cell>
          <cell r="E303">
            <v>1</v>
          </cell>
          <cell r="F303">
            <v>3</v>
          </cell>
          <cell r="G303" t="str">
            <v>Double Wide</v>
          </cell>
          <cell r="H303">
            <v>1994</v>
          </cell>
          <cell r="I303" t="str">
            <v>1976-1994, HUD</v>
          </cell>
          <cell r="J303">
            <v>1596</v>
          </cell>
          <cell r="K303">
            <v>614.44200000000001</v>
          </cell>
          <cell r="L303" t="str">
            <v>gas faf</v>
          </cell>
          <cell r="M303" t="str">
            <v/>
          </cell>
          <cell r="N303" t="str">
            <v>gas faf</v>
          </cell>
          <cell r="O303" t="str">
            <v>g faf</v>
          </cell>
          <cell r="P303">
            <v>1782.37</v>
          </cell>
          <cell r="Q303">
            <v>11641.96</v>
          </cell>
          <cell r="R303">
            <v>11993</v>
          </cell>
        </row>
        <row r="304">
          <cell r="A304">
            <v>24280</v>
          </cell>
          <cell r="B304">
            <v>2319.0770000000002</v>
          </cell>
          <cell r="C304" t="str">
            <v>OR</v>
          </cell>
          <cell r="D304" t="str">
            <v>CLACKAMAS</v>
          </cell>
          <cell r="E304">
            <v>2</v>
          </cell>
          <cell r="F304">
            <v>1</v>
          </cell>
          <cell r="G304" t="str">
            <v>Single Wide</v>
          </cell>
          <cell r="H304">
            <v>1972</v>
          </cell>
          <cell r="I304" t="str">
            <v>1975 and Older, Pre-HUD</v>
          </cell>
          <cell r="J304">
            <v>1005</v>
          </cell>
          <cell r="K304">
            <v>484.94499999999999</v>
          </cell>
          <cell r="L304" t="str">
            <v>elec faf</v>
          </cell>
          <cell r="M304" t="str">
            <v>elec heatpump</v>
          </cell>
          <cell r="N304" t="str">
            <v>elec faf</v>
          </cell>
          <cell r="O304" t="str">
            <v>e faf</v>
          </cell>
          <cell r="P304">
            <v>3096.81</v>
          </cell>
          <cell r="Q304">
            <v>9596.4789999999994</v>
          </cell>
          <cell r="R304">
            <v>10168.299999999999</v>
          </cell>
        </row>
        <row r="305">
          <cell r="A305">
            <v>24300</v>
          </cell>
          <cell r="B305">
            <v>1211.2819999999999</v>
          </cell>
          <cell r="C305" t="str">
            <v>ID</v>
          </cell>
          <cell r="D305" t="str">
            <v>BONNER</v>
          </cell>
          <cell r="E305">
            <v>1</v>
          </cell>
          <cell r="F305">
            <v>3</v>
          </cell>
          <cell r="G305" t="str">
            <v>Double Wide</v>
          </cell>
          <cell r="H305">
            <v>1993</v>
          </cell>
          <cell r="I305" t="str">
            <v>1990-1994, SGC or Natural Choice</v>
          </cell>
          <cell r="J305">
            <v>1188</v>
          </cell>
          <cell r="K305">
            <v>238.208</v>
          </cell>
          <cell r="L305" t="str">
            <v>elec faf</v>
          </cell>
          <cell r="M305" t="str">
            <v/>
          </cell>
          <cell r="N305" t="str">
            <v>elec faf</v>
          </cell>
          <cell r="O305" t="str">
            <v>e faf</v>
          </cell>
          <cell r="P305">
            <v>7366.79</v>
          </cell>
          <cell r="Q305">
            <v>13583.3</v>
          </cell>
          <cell r="R305">
            <v>18025.400000000001</v>
          </cell>
        </row>
        <row r="306">
          <cell r="A306">
            <v>24326</v>
          </cell>
          <cell r="B306">
            <v>868.42899999999997</v>
          </cell>
          <cell r="C306" t="str">
            <v>MT</v>
          </cell>
          <cell r="D306" t="str">
            <v>LEWIS AND CLARK</v>
          </cell>
          <cell r="E306">
            <v>2</v>
          </cell>
          <cell r="F306">
            <v>3</v>
          </cell>
          <cell r="G306" t="str">
            <v>Single Wide</v>
          </cell>
          <cell r="H306">
            <v>1995</v>
          </cell>
          <cell r="I306" t="str">
            <v>1995 to Current, HUD</v>
          </cell>
          <cell r="J306">
            <v>1216</v>
          </cell>
          <cell r="K306">
            <v>337.56799999999998</v>
          </cell>
          <cell r="L306" t="str">
            <v>gas faf</v>
          </cell>
          <cell r="M306" t="str">
            <v/>
          </cell>
          <cell r="N306" t="str">
            <v>gas faf</v>
          </cell>
          <cell r="O306" t="str">
            <v>g faf</v>
          </cell>
          <cell r="P306">
            <v>8284.5239999999994</v>
          </cell>
          <cell r="Q306">
            <v>9323.1759999999995</v>
          </cell>
          <cell r="R306">
            <v>9565.4959999999992</v>
          </cell>
        </row>
        <row r="307">
          <cell r="A307">
            <v>24328</v>
          </cell>
          <cell r="B307">
            <v>3065.65</v>
          </cell>
          <cell r="C307" t="str">
            <v>WA</v>
          </cell>
          <cell r="D307" t="str">
            <v>KITSAP</v>
          </cell>
          <cell r="E307">
            <v>1</v>
          </cell>
          <cell r="F307">
            <v>1</v>
          </cell>
          <cell r="G307" t="str">
            <v>Single Wide</v>
          </cell>
          <cell r="H307">
            <v>1981</v>
          </cell>
          <cell r="I307" t="str">
            <v>1976-1994, HUD</v>
          </cell>
          <cell r="J307">
            <v>924</v>
          </cell>
          <cell r="K307">
            <v>393.79</v>
          </cell>
          <cell r="L307" t="str">
            <v>elec faf</v>
          </cell>
          <cell r="M307" t="str">
            <v/>
          </cell>
          <cell r="N307" t="str">
            <v>elec faf</v>
          </cell>
          <cell r="O307" t="str">
            <v>e faf</v>
          </cell>
          <cell r="P307">
            <v>14894.97</v>
          </cell>
          <cell r="Q307">
            <v>19737.53</v>
          </cell>
          <cell r="R307">
            <v>14222.75</v>
          </cell>
        </row>
        <row r="308">
          <cell r="A308">
            <v>24339</v>
          </cell>
          <cell r="B308">
            <v>2914.5650000000001</v>
          </cell>
          <cell r="C308" t="str">
            <v>WA</v>
          </cell>
          <cell r="D308" t="str">
            <v>SPOKANE</v>
          </cell>
          <cell r="E308">
            <v>2</v>
          </cell>
          <cell r="F308">
            <v>2</v>
          </cell>
          <cell r="G308" t="str">
            <v>Double Wide</v>
          </cell>
          <cell r="H308">
            <v>1981</v>
          </cell>
          <cell r="I308" t="str">
            <v>1976-1994, HUD</v>
          </cell>
          <cell r="J308">
            <v>1620</v>
          </cell>
          <cell r="K308">
            <v>568.12</v>
          </cell>
          <cell r="L308" t="str">
            <v>elec heatpump</v>
          </cell>
          <cell r="M308" t="str">
            <v>elec pluginheater</v>
          </cell>
          <cell r="N308" t="str">
            <v>elec heatpump</v>
          </cell>
          <cell r="O308" t="str">
            <v>hp</v>
          </cell>
          <cell r="P308">
            <v>5852.5079999999998</v>
          </cell>
          <cell r="Q308">
            <v>15876.05</v>
          </cell>
          <cell r="R308">
            <v>17083.080000000002</v>
          </cell>
        </row>
        <row r="309">
          <cell r="A309">
            <v>24386</v>
          </cell>
          <cell r="B309">
            <v>2128.9459999999999</v>
          </cell>
          <cell r="C309" t="str">
            <v>OR</v>
          </cell>
          <cell r="D309" t="str">
            <v>DESCHUTES</v>
          </cell>
          <cell r="E309">
            <v>1</v>
          </cell>
          <cell r="F309">
            <v>2</v>
          </cell>
          <cell r="G309" t="str">
            <v>Double Wide</v>
          </cell>
          <cell r="H309">
            <v>1991</v>
          </cell>
          <cell r="I309" t="str">
            <v>1976-1994, HUD</v>
          </cell>
          <cell r="J309">
            <v>1456</v>
          </cell>
          <cell r="K309">
            <v>494.452</v>
          </cell>
          <cell r="L309" t="str">
            <v>elec heatpump</v>
          </cell>
          <cell r="M309" t="str">
            <v/>
          </cell>
          <cell r="N309" t="str">
            <v>elec heatpump</v>
          </cell>
          <cell r="O309" t="str">
            <v>hp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24393</v>
          </cell>
          <cell r="B310">
            <v>2128.8850000000002</v>
          </cell>
          <cell r="C310" t="str">
            <v>WA</v>
          </cell>
          <cell r="D310" t="str">
            <v>CLARK</v>
          </cell>
          <cell r="E310">
            <v>1</v>
          </cell>
          <cell r="F310">
            <v>1</v>
          </cell>
          <cell r="G310" t="str">
            <v>Double Wide</v>
          </cell>
          <cell r="H310">
            <v>2009</v>
          </cell>
          <cell r="I310" t="str">
            <v>2000 to Current, ENERGY STAR</v>
          </cell>
          <cell r="J310">
            <v>1161</v>
          </cell>
          <cell r="K310">
            <v>187.16</v>
          </cell>
          <cell r="L310" t="str">
            <v>elec faf</v>
          </cell>
          <cell r="M310" t="str">
            <v/>
          </cell>
          <cell r="N310" t="str">
            <v>elec faf</v>
          </cell>
          <cell r="O310" t="str">
            <v>e faf</v>
          </cell>
          <cell r="P310">
            <v>4597.7759999999998</v>
          </cell>
          <cell r="Q310">
            <v>9342.2520000000004</v>
          </cell>
          <cell r="R310">
            <v>9474.5229999999992</v>
          </cell>
        </row>
        <row r="311">
          <cell r="A311">
            <v>24396</v>
          </cell>
          <cell r="B311">
            <v>2319.0770000000002</v>
          </cell>
          <cell r="C311" t="str">
            <v>OR</v>
          </cell>
          <cell r="D311" t="str">
            <v>LINN</v>
          </cell>
          <cell r="E311">
            <v>1</v>
          </cell>
          <cell r="F311">
            <v>1</v>
          </cell>
          <cell r="G311" t="str">
            <v>Double Wide</v>
          </cell>
          <cell r="H311">
            <v>1990</v>
          </cell>
          <cell r="I311" t="str">
            <v>1976-1994, HUD</v>
          </cell>
          <cell r="J311">
            <v>1200</v>
          </cell>
          <cell r="K311">
            <v>345.01</v>
          </cell>
          <cell r="L311" t="str">
            <v>elec faf</v>
          </cell>
          <cell r="M311" t="str">
            <v/>
          </cell>
          <cell r="N311" t="str">
            <v>elec faf</v>
          </cell>
          <cell r="O311" t="str">
            <v>e faf</v>
          </cell>
          <cell r="P311">
            <v>7214.2520000000004</v>
          </cell>
          <cell r="Q311">
            <v>23478.12</v>
          </cell>
          <cell r="R311">
            <v>23881.05</v>
          </cell>
        </row>
        <row r="312">
          <cell r="A312">
            <v>24414</v>
          </cell>
          <cell r="B312">
            <v>1211.2819999999999</v>
          </cell>
          <cell r="C312" t="str">
            <v>ID</v>
          </cell>
          <cell r="D312" t="str">
            <v>ELMORE</v>
          </cell>
          <cell r="E312">
            <v>3</v>
          </cell>
          <cell r="F312">
            <v>2</v>
          </cell>
          <cell r="G312" t="str">
            <v>Double Wide</v>
          </cell>
          <cell r="H312">
            <v>0</v>
          </cell>
          <cell r="I312" t="str">
            <v/>
          </cell>
          <cell r="J312">
            <v>1620</v>
          </cell>
          <cell r="K312">
            <v>0</v>
          </cell>
          <cell r="L312" t="str">
            <v xml:space="preserve"> fireplace</v>
          </cell>
          <cell r="M312" t="str">
            <v/>
          </cell>
          <cell r="N312" t="str">
            <v xml:space="preserve"> fireplace</v>
          </cell>
          <cell r="O312" t="str">
            <v>other</v>
          </cell>
          <cell r="P312">
            <v>4870.1149999999998</v>
          </cell>
          <cell r="Q312">
            <v>17709.52</v>
          </cell>
          <cell r="R312">
            <v>17973.259999999998</v>
          </cell>
        </row>
        <row r="313">
          <cell r="A313">
            <v>24420</v>
          </cell>
          <cell r="B313">
            <v>2319.0770000000002</v>
          </cell>
          <cell r="C313" t="str">
            <v>OR</v>
          </cell>
          <cell r="D313" t="str">
            <v>JOSEPHINE</v>
          </cell>
          <cell r="E313">
            <v>2</v>
          </cell>
          <cell r="F313">
            <v>1</v>
          </cell>
          <cell r="G313" t="str">
            <v>Single Wide</v>
          </cell>
          <cell r="H313">
            <v>1976</v>
          </cell>
          <cell r="I313" t="str">
            <v>1976-1994, HUD</v>
          </cell>
          <cell r="J313">
            <v>720</v>
          </cell>
          <cell r="K313">
            <v>249.52</v>
          </cell>
          <cell r="L313" t="str">
            <v>wood htstove</v>
          </cell>
          <cell r="M313" t="str">
            <v/>
          </cell>
          <cell r="N313" t="str">
            <v>wood htstove</v>
          </cell>
          <cell r="O313" t="str">
            <v>other</v>
          </cell>
          <cell r="P313">
            <v>759.09889999999996</v>
          </cell>
          <cell r="Q313">
            <v>7070.1419999999998</v>
          </cell>
          <cell r="R313">
            <v>7351.7139999999999</v>
          </cell>
        </row>
        <row r="314">
          <cell r="A314">
            <v>24421</v>
          </cell>
          <cell r="B314">
            <v>868.42899999999997</v>
          </cell>
          <cell r="C314" t="str">
            <v>MT</v>
          </cell>
          <cell r="D314" t="str">
            <v>LAKE</v>
          </cell>
          <cell r="E314">
            <v>1</v>
          </cell>
          <cell r="F314">
            <v>2</v>
          </cell>
          <cell r="G314" t="str">
            <v>Single Wide</v>
          </cell>
          <cell r="H314">
            <v>1959</v>
          </cell>
          <cell r="I314" t="str">
            <v>1975 and Older, Pre-HUD</v>
          </cell>
          <cell r="J314">
            <v>400</v>
          </cell>
          <cell r="K314">
            <v>293.70999999999998</v>
          </cell>
          <cell r="L314" t="str">
            <v>oil htstove</v>
          </cell>
          <cell r="M314" t="str">
            <v>elec baseboard</v>
          </cell>
          <cell r="N314" t="str">
            <v>oil htstove</v>
          </cell>
          <cell r="O314" t="str">
            <v>other</v>
          </cell>
          <cell r="P314">
            <v>2565.8339999999998</v>
          </cell>
          <cell r="Q314">
            <v>11967.82</v>
          </cell>
          <cell r="R314">
            <v>12247.92</v>
          </cell>
        </row>
        <row r="315">
          <cell r="A315">
            <v>24428</v>
          </cell>
          <cell r="B315">
            <v>2128.9459999999999</v>
          </cell>
          <cell r="C315" t="str">
            <v>OR</v>
          </cell>
          <cell r="D315" t="str">
            <v>WHEELER</v>
          </cell>
          <cell r="E315">
            <v>1</v>
          </cell>
          <cell r="F315">
            <v>2</v>
          </cell>
          <cell r="G315" t="str">
            <v>Triple Wide</v>
          </cell>
          <cell r="H315">
            <v>2001</v>
          </cell>
          <cell r="I315" t="str">
            <v>2000 to Current, ENERGY STAR</v>
          </cell>
          <cell r="J315">
            <v>2084</v>
          </cell>
          <cell r="K315">
            <v>385.52800000000002</v>
          </cell>
          <cell r="L315" t="str">
            <v>wood htstove</v>
          </cell>
          <cell r="M315" t="str">
            <v>elec heatpump</v>
          </cell>
          <cell r="N315" t="str">
            <v>elec heatpump</v>
          </cell>
          <cell r="O315" t="str">
            <v>hp</v>
          </cell>
          <cell r="P315">
            <v>0</v>
          </cell>
          <cell r="Q315">
            <v>12155.12</v>
          </cell>
          <cell r="R315">
            <v>11441.16</v>
          </cell>
        </row>
        <row r="316">
          <cell r="A316">
            <v>24450</v>
          </cell>
          <cell r="B316">
            <v>868.42899999999997</v>
          </cell>
          <cell r="C316" t="str">
            <v>MT</v>
          </cell>
          <cell r="D316" t="str">
            <v>SANDERS</v>
          </cell>
          <cell r="E316">
            <v>2</v>
          </cell>
          <cell r="F316">
            <v>2</v>
          </cell>
          <cell r="G316" t="str">
            <v>Single Wide</v>
          </cell>
          <cell r="H316">
            <v>1976</v>
          </cell>
          <cell r="I316" t="str">
            <v>1975 and Older, Pre-HUD</v>
          </cell>
          <cell r="J316">
            <v>938</v>
          </cell>
          <cell r="K316">
            <v>895.09400000000005</v>
          </cell>
          <cell r="L316" t="str">
            <v>gas faf</v>
          </cell>
          <cell r="M316" t="str">
            <v/>
          </cell>
          <cell r="N316" t="str">
            <v>gas faf</v>
          </cell>
          <cell r="O316" t="str">
            <v>g faf</v>
          </cell>
          <cell r="P316">
            <v>2960.174</v>
          </cell>
          <cell r="Q316">
            <v>8077.7719999999999</v>
          </cell>
          <cell r="R316">
            <v>8437.3790000000008</v>
          </cell>
        </row>
        <row r="317">
          <cell r="A317">
            <v>24473</v>
          </cell>
          <cell r="B317">
            <v>2319.0770000000002</v>
          </cell>
          <cell r="C317" t="str">
            <v>OR</v>
          </cell>
          <cell r="D317" t="str">
            <v>JACKSON</v>
          </cell>
          <cell r="E317">
            <v>3</v>
          </cell>
          <cell r="F317">
            <v>1</v>
          </cell>
          <cell r="G317" t="str">
            <v>Double Wide</v>
          </cell>
          <cell r="H317">
            <v>1968</v>
          </cell>
          <cell r="I317" t="str">
            <v>1975 and Older, Pre-HUD</v>
          </cell>
          <cell r="J317">
            <v>1252</v>
          </cell>
          <cell r="K317">
            <v>524.15599999999995</v>
          </cell>
          <cell r="L317" t="str">
            <v>elec faf</v>
          </cell>
          <cell r="M317" t="str">
            <v>elec pluginheater AND elec baseboard</v>
          </cell>
          <cell r="N317" t="str">
            <v>elec faf</v>
          </cell>
          <cell r="O317" t="str">
            <v>e faf</v>
          </cell>
          <cell r="P317">
            <v>10394.43</v>
          </cell>
          <cell r="Q317">
            <v>20968.830000000002</v>
          </cell>
          <cell r="R317">
            <v>21353.49</v>
          </cell>
        </row>
        <row r="318">
          <cell r="A318">
            <v>24476</v>
          </cell>
          <cell r="B318">
            <v>3065.65</v>
          </cell>
          <cell r="C318" t="str">
            <v>WA</v>
          </cell>
          <cell r="D318" t="str">
            <v>KING</v>
          </cell>
          <cell r="E318">
            <v>1</v>
          </cell>
          <cell r="F318">
            <v>1</v>
          </cell>
          <cell r="G318" t="str">
            <v>Single Wide</v>
          </cell>
          <cell r="H318">
            <v>1990</v>
          </cell>
          <cell r="I318" t="str">
            <v>1976-1994, HUD</v>
          </cell>
          <cell r="J318">
            <v>672</v>
          </cell>
          <cell r="K318">
            <v>327.85</v>
          </cell>
          <cell r="L318" t="str">
            <v>elec pluginheater</v>
          </cell>
          <cell r="M318" t="str">
            <v>elec faf</v>
          </cell>
          <cell r="N318" t="str">
            <v>elec faf</v>
          </cell>
          <cell r="O318" t="str">
            <v>e faf</v>
          </cell>
          <cell r="P318">
            <v>9192.3269999999993</v>
          </cell>
          <cell r="Q318">
            <v>16634.71</v>
          </cell>
          <cell r="R318">
            <v>17444.509999999998</v>
          </cell>
        </row>
        <row r="319">
          <cell r="A319">
            <v>24507</v>
          </cell>
          <cell r="B319">
            <v>2319.0770000000002</v>
          </cell>
          <cell r="C319" t="str">
            <v>OR</v>
          </cell>
          <cell r="D319" t="str">
            <v>CURRY</v>
          </cell>
          <cell r="E319">
            <v>1</v>
          </cell>
          <cell r="F319">
            <v>1</v>
          </cell>
          <cell r="G319" t="str">
            <v>Double Wide</v>
          </cell>
          <cell r="H319">
            <v>1976</v>
          </cell>
          <cell r="I319" t="str">
            <v>1976-1994, HUD</v>
          </cell>
          <cell r="J319">
            <v>1380</v>
          </cell>
          <cell r="K319">
            <v>454.85</v>
          </cell>
          <cell r="L319" t="str">
            <v>elec faf</v>
          </cell>
          <cell r="M319" t="str">
            <v>elec pluginheater</v>
          </cell>
          <cell r="N319" t="str">
            <v>elec faf</v>
          </cell>
          <cell r="O319" t="str">
            <v>e faf</v>
          </cell>
          <cell r="P319">
            <v>13331.67</v>
          </cell>
          <cell r="Q319">
            <v>25377.81</v>
          </cell>
          <cell r="R319">
            <v>25572.880000000001</v>
          </cell>
        </row>
        <row r="320">
          <cell r="A320">
            <v>24509</v>
          </cell>
          <cell r="B320">
            <v>868.42899999999997</v>
          </cell>
          <cell r="C320" t="str">
            <v>MT</v>
          </cell>
          <cell r="D320" t="str">
            <v>PARK</v>
          </cell>
          <cell r="E320">
            <v>2</v>
          </cell>
          <cell r="F320">
            <v>2</v>
          </cell>
          <cell r="G320" t="str">
            <v>Single Wide</v>
          </cell>
          <cell r="H320">
            <v>1974</v>
          </cell>
          <cell r="I320" t="str">
            <v>1975 and Older, Pre-HUD</v>
          </cell>
          <cell r="J320">
            <v>672</v>
          </cell>
          <cell r="K320">
            <v>402.96199999999999</v>
          </cell>
          <cell r="L320" t="str">
            <v>gas faf</v>
          </cell>
          <cell r="M320" t="str">
            <v/>
          </cell>
          <cell r="N320" t="str">
            <v>gas faf</v>
          </cell>
          <cell r="O320" t="str">
            <v>g faf</v>
          </cell>
          <cell r="P320">
            <v>1481.527</v>
          </cell>
          <cell r="Q320">
            <v>7976.2709999999997</v>
          </cell>
          <cell r="R320">
            <v>7967.3119999999999</v>
          </cell>
        </row>
        <row r="321">
          <cell r="A321">
            <v>24582</v>
          </cell>
          <cell r="B321">
            <v>3065.65</v>
          </cell>
          <cell r="C321" t="str">
            <v>WA</v>
          </cell>
          <cell r="D321" t="str">
            <v>SNOHOMISH</v>
          </cell>
          <cell r="E321">
            <v>1</v>
          </cell>
          <cell r="F321">
            <v>1</v>
          </cell>
          <cell r="G321" t="str">
            <v>Double Wide</v>
          </cell>
          <cell r="H321">
            <v>1977</v>
          </cell>
          <cell r="I321" t="str">
            <v>1976-1994, HUD</v>
          </cell>
          <cell r="J321">
            <v>1412</v>
          </cell>
          <cell r="K321">
            <v>507.8</v>
          </cell>
          <cell r="L321" t="str">
            <v>wood htstove</v>
          </cell>
          <cell r="M321" t="str">
            <v>gas htstove AND elec pluginheater</v>
          </cell>
          <cell r="N321" t="str">
            <v>wood htstove</v>
          </cell>
          <cell r="O321" t="str">
            <v>other</v>
          </cell>
          <cell r="P321">
            <v>1242.8209999999999</v>
          </cell>
          <cell r="Q321">
            <v>9361.6059999999998</v>
          </cell>
          <cell r="R321">
            <v>9713.7569999999996</v>
          </cell>
        </row>
        <row r="322">
          <cell r="A322">
            <v>24591</v>
          </cell>
          <cell r="B322">
            <v>868.42899999999997</v>
          </cell>
          <cell r="C322" t="str">
            <v>MT</v>
          </cell>
          <cell r="D322" t="str">
            <v>MISSOULA</v>
          </cell>
          <cell r="E322">
            <v>1</v>
          </cell>
          <cell r="F322">
            <v>3</v>
          </cell>
          <cell r="G322" t="str">
            <v>Single Wide</v>
          </cell>
          <cell r="H322">
            <v>1970</v>
          </cell>
          <cell r="I322" t="str">
            <v>1975 and Older, Pre-HUD</v>
          </cell>
          <cell r="J322">
            <v>648</v>
          </cell>
          <cell r="K322">
            <v>352.83600000000001</v>
          </cell>
          <cell r="L322" t="str">
            <v>gas faf</v>
          </cell>
          <cell r="M322" t="str">
            <v/>
          </cell>
          <cell r="N322" t="str">
            <v>gas faf</v>
          </cell>
          <cell r="O322" t="str">
            <v>g faf</v>
          </cell>
          <cell r="P322">
            <v>540.11440000000005</v>
          </cell>
          <cell r="Q322">
            <v>4437.6379999999999</v>
          </cell>
          <cell r="R322">
            <v>4551.2349999999997</v>
          </cell>
        </row>
        <row r="323">
          <cell r="A323">
            <v>24595</v>
          </cell>
          <cell r="B323">
            <v>1211.2819999999999</v>
          </cell>
          <cell r="C323" t="str">
            <v>ID</v>
          </cell>
          <cell r="D323" t="str">
            <v>CANYON</v>
          </cell>
          <cell r="E323">
            <v>3</v>
          </cell>
          <cell r="F323">
            <v>1</v>
          </cell>
          <cell r="G323" t="str">
            <v>Single Wide</v>
          </cell>
          <cell r="H323">
            <v>1975</v>
          </cell>
          <cell r="I323" t="str">
            <v>1975 and Older, Pre-HUD</v>
          </cell>
          <cell r="J323">
            <v>938</v>
          </cell>
          <cell r="K323">
            <v>598.82000000000005</v>
          </cell>
          <cell r="L323" t="str">
            <v>gas faf</v>
          </cell>
          <cell r="M323" t="str">
            <v/>
          </cell>
          <cell r="N323" t="str">
            <v>gas faf</v>
          </cell>
          <cell r="O323" t="str">
            <v>g faf</v>
          </cell>
          <cell r="P323">
            <v>1653.807</v>
          </cell>
          <cell r="Q323">
            <v>4644.1549999999997</v>
          </cell>
          <cell r="R323">
            <v>5329.402</v>
          </cell>
        </row>
        <row r="324">
          <cell r="A324">
            <v>24599</v>
          </cell>
          <cell r="B324">
            <v>2914.5650000000001</v>
          </cell>
          <cell r="C324" t="str">
            <v>WA</v>
          </cell>
          <cell r="D324" t="str">
            <v>YAKIMA</v>
          </cell>
          <cell r="E324">
            <v>2</v>
          </cell>
          <cell r="F324">
            <v>1</v>
          </cell>
          <cell r="G324" t="str">
            <v>Double Wide</v>
          </cell>
          <cell r="H324">
            <v>1989</v>
          </cell>
          <cell r="I324" t="str">
            <v>1976-1994, HUD</v>
          </cell>
          <cell r="J324">
            <v>864</v>
          </cell>
          <cell r="K324">
            <v>242.84</v>
          </cell>
          <cell r="L324" t="str">
            <v>elec faf</v>
          </cell>
          <cell r="M324" t="str">
            <v/>
          </cell>
          <cell r="N324" t="str">
            <v>elec faf</v>
          </cell>
          <cell r="O324" t="str">
            <v>e faf</v>
          </cell>
          <cell r="P324">
            <v>6529.8040000000001</v>
          </cell>
          <cell r="Q324">
            <v>12723.32</v>
          </cell>
          <cell r="R324">
            <v>13258.03</v>
          </cell>
        </row>
        <row r="325">
          <cell r="A325">
            <v>24604</v>
          </cell>
          <cell r="B325">
            <v>1211.2819999999999</v>
          </cell>
          <cell r="C325" t="str">
            <v>ID</v>
          </cell>
          <cell r="D325" t="str">
            <v>ADA</v>
          </cell>
          <cell r="E325">
            <v>3</v>
          </cell>
          <cell r="F325">
            <v>1</v>
          </cell>
          <cell r="G325" t="str">
            <v>Single Wide</v>
          </cell>
          <cell r="H325">
            <v>1989</v>
          </cell>
          <cell r="I325" t="str">
            <v>1976-1994, HUD</v>
          </cell>
          <cell r="J325">
            <v>1068</v>
          </cell>
          <cell r="K325">
            <v>390.92</v>
          </cell>
          <cell r="L325" t="str">
            <v>elec faf</v>
          </cell>
          <cell r="M325" t="str">
            <v/>
          </cell>
          <cell r="N325" t="str">
            <v>elec faf</v>
          </cell>
          <cell r="O325" t="str">
            <v>e faf</v>
          </cell>
          <cell r="P325">
            <v>7147.6379999999999</v>
          </cell>
          <cell r="Q325">
            <v>16208.46</v>
          </cell>
          <cell r="R325">
            <v>16643.21</v>
          </cell>
        </row>
        <row r="326">
          <cell r="A326">
            <v>24606</v>
          </cell>
          <cell r="B326">
            <v>868.42899999999997</v>
          </cell>
          <cell r="C326" t="str">
            <v>MT</v>
          </cell>
          <cell r="D326" t="str">
            <v>MISSOULA</v>
          </cell>
          <cell r="E326">
            <v>1</v>
          </cell>
          <cell r="F326">
            <v>3</v>
          </cell>
          <cell r="G326" t="str">
            <v>Single Wide</v>
          </cell>
          <cell r="H326">
            <v>1973</v>
          </cell>
          <cell r="I326" t="str">
            <v>1975 and Older, Pre-HUD</v>
          </cell>
          <cell r="J326">
            <v>894</v>
          </cell>
          <cell r="K326">
            <v>431.45</v>
          </cell>
          <cell r="L326" t="str">
            <v>gas faf</v>
          </cell>
          <cell r="M326" t="str">
            <v>elec pluginheater</v>
          </cell>
          <cell r="N326" t="str">
            <v>gas faf</v>
          </cell>
          <cell r="O326" t="str">
            <v>g faf</v>
          </cell>
          <cell r="P326">
            <v>3798.0990000000002</v>
          </cell>
          <cell r="Q326">
            <v>10075.549999999999</v>
          </cell>
          <cell r="R326">
            <v>10155.42</v>
          </cell>
        </row>
        <row r="327">
          <cell r="A327">
            <v>24613</v>
          </cell>
          <cell r="B327">
            <v>3065.65</v>
          </cell>
          <cell r="C327" t="str">
            <v>WA</v>
          </cell>
          <cell r="D327" t="str">
            <v>SNOHOMISH</v>
          </cell>
          <cell r="E327">
            <v>1</v>
          </cell>
          <cell r="F327">
            <v>1</v>
          </cell>
          <cell r="G327" t="str">
            <v>Single Wide</v>
          </cell>
          <cell r="H327">
            <v>1963</v>
          </cell>
          <cell r="I327" t="str">
            <v>1975 and Older, Pre-HUD</v>
          </cell>
          <cell r="J327">
            <v>682</v>
          </cell>
          <cell r="K327">
            <v>502.9</v>
          </cell>
          <cell r="L327" t="str">
            <v>elec faf</v>
          </cell>
          <cell r="M327" t="str">
            <v/>
          </cell>
          <cell r="N327" t="str">
            <v>elec faf</v>
          </cell>
          <cell r="O327" t="str">
            <v>e faf</v>
          </cell>
          <cell r="P327">
            <v>5831.9160000000002</v>
          </cell>
          <cell r="Q327">
            <v>10001.620000000001</v>
          </cell>
          <cell r="R327">
            <v>10568.1</v>
          </cell>
        </row>
        <row r="328">
          <cell r="A328">
            <v>24659</v>
          </cell>
          <cell r="B328">
            <v>2128.9459999999999</v>
          </cell>
          <cell r="C328" t="str">
            <v>OR</v>
          </cell>
          <cell r="D328" t="str">
            <v>MALHEUR</v>
          </cell>
          <cell r="E328">
            <v>3</v>
          </cell>
          <cell r="F328">
            <v>1</v>
          </cell>
          <cell r="G328" t="str">
            <v>Double Wide</v>
          </cell>
          <cell r="H328">
            <v>1993</v>
          </cell>
          <cell r="I328" t="str">
            <v>1976-1994, HUD</v>
          </cell>
          <cell r="J328">
            <v>1056</v>
          </cell>
          <cell r="K328">
            <v>382.072</v>
          </cell>
          <cell r="L328" t="str">
            <v>elec faf</v>
          </cell>
          <cell r="M328" t="str">
            <v/>
          </cell>
          <cell r="N328" t="str">
            <v>elec faf</v>
          </cell>
          <cell r="O328" t="str">
            <v>e faf</v>
          </cell>
          <cell r="P328">
            <v>4397.5429999999997</v>
          </cell>
          <cell r="Q328">
            <v>21070.7</v>
          </cell>
          <cell r="R328">
            <v>22932.1</v>
          </cell>
        </row>
        <row r="329">
          <cell r="A329">
            <v>24669</v>
          </cell>
          <cell r="B329">
            <v>868.42899999999997</v>
          </cell>
          <cell r="C329" t="str">
            <v>MT</v>
          </cell>
          <cell r="D329" t="str">
            <v>LEWIS AND CLARK</v>
          </cell>
          <cell r="E329">
            <v>2</v>
          </cell>
          <cell r="F329">
            <v>3</v>
          </cell>
          <cell r="G329" t="str">
            <v>Modular/Prefab</v>
          </cell>
          <cell r="H329">
            <v>2007</v>
          </cell>
          <cell r="I329" t="str">
            <v>2000 to Current, ENERGY STAR</v>
          </cell>
          <cell r="J329">
            <v>1960</v>
          </cell>
          <cell r="K329">
            <v>331.74400000000003</v>
          </cell>
          <cell r="L329" t="str">
            <v>gas faf</v>
          </cell>
          <cell r="M329" t="str">
            <v/>
          </cell>
          <cell r="N329" t="str">
            <v>gas faf</v>
          </cell>
          <cell r="O329" t="str">
            <v>g faf</v>
          </cell>
          <cell r="P329">
            <v>0</v>
          </cell>
          <cell r="Q329">
            <v>15738.43</v>
          </cell>
          <cell r="R329">
            <v>15738.2</v>
          </cell>
        </row>
        <row r="330">
          <cell r="A330">
            <v>24692</v>
          </cell>
          <cell r="B330">
            <v>1211.2819999999999</v>
          </cell>
          <cell r="C330" t="str">
            <v>ID</v>
          </cell>
          <cell r="D330" t="str">
            <v>JEROME</v>
          </cell>
          <cell r="E330">
            <v>3</v>
          </cell>
          <cell r="F330">
            <v>2</v>
          </cell>
          <cell r="G330" t="str">
            <v>Double Wide</v>
          </cell>
          <cell r="H330">
            <v>0</v>
          </cell>
          <cell r="I330" t="str">
            <v>1975 and Older, Pre-HUD</v>
          </cell>
          <cell r="J330">
            <v>1575</v>
          </cell>
          <cell r="K330">
            <v>643.91</v>
          </cell>
          <cell r="L330" t="str">
            <v>elec faf</v>
          </cell>
          <cell r="M330" t="str">
            <v/>
          </cell>
          <cell r="N330" t="str">
            <v>elec faf</v>
          </cell>
          <cell r="O330" t="str">
            <v>e faf</v>
          </cell>
          <cell r="P330">
            <v>6893.97</v>
          </cell>
          <cell r="Q330">
            <v>17613.61</v>
          </cell>
          <cell r="R330">
            <v>18645.66</v>
          </cell>
        </row>
        <row r="331">
          <cell r="A331">
            <v>24708</v>
          </cell>
          <cell r="B331">
            <v>2914.5650000000001</v>
          </cell>
          <cell r="C331" t="str">
            <v>WA</v>
          </cell>
          <cell r="D331" t="str">
            <v>YAKIMA</v>
          </cell>
          <cell r="E331">
            <v>2</v>
          </cell>
          <cell r="F331">
            <v>1</v>
          </cell>
          <cell r="G331" t="str">
            <v>Double Wide</v>
          </cell>
          <cell r="H331">
            <v>2004</v>
          </cell>
          <cell r="I331" t="str">
            <v>1995 to Current, HUD</v>
          </cell>
          <cell r="J331">
            <v>1782</v>
          </cell>
          <cell r="K331">
            <v>466.62</v>
          </cell>
          <cell r="L331" t="str">
            <v>elec faf</v>
          </cell>
          <cell r="M331" t="str">
            <v/>
          </cell>
          <cell r="N331" t="str">
            <v>elec faf</v>
          </cell>
          <cell r="O331" t="str">
            <v>e faf</v>
          </cell>
          <cell r="P331">
            <v>23091.8</v>
          </cell>
          <cell r="Q331">
            <v>38103.339999999997</v>
          </cell>
          <cell r="R331">
            <v>40342.559999999998</v>
          </cell>
        </row>
        <row r="332">
          <cell r="A332">
            <v>24712</v>
          </cell>
          <cell r="B332">
            <v>2914.5650000000001</v>
          </cell>
          <cell r="C332" t="str">
            <v>WA</v>
          </cell>
          <cell r="D332" t="str">
            <v>CHELAN</v>
          </cell>
          <cell r="E332">
            <v>3</v>
          </cell>
          <cell r="F332">
            <v>1</v>
          </cell>
          <cell r="G332" t="str">
            <v>Double Wide</v>
          </cell>
          <cell r="H332">
            <v>2005</v>
          </cell>
          <cell r="I332" t="str">
            <v>1995 to Current, HUD</v>
          </cell>
          <cell r="J332">
            <v>1742</v>
          </cell>
          <cell r="K332">
            <v>434.322</v>
          </cell>
          <cell r="L332" t="str">
            <v>elec faf</v>
          </cell>
          <cell r="M332" t="str">
            <v/>
          </cell>
          <cell r="N332" t="str">
            <v>elec faf</v>
          </cell>
          <cell r="O332" t="str">
            <v>e faf</v>
          </cell>
          <cell r="P332">
            <v>7030.7470000000003</v>
          </cell>
          <cell r="Q332">
            <v>13236.5</v>
          </cell>
          <cell r="R332">
            <v>14585.26</v>
          </cell>
        </row>
        <row r="333">
          <cell r="A333">
            <v>24719</v>
          </cell>
          <cell r="B333">
            <v>2128.9459999999999</v>
          </cell>
          <cell r="C333" t="str">
            <v>OR</v>
          </cell>
          <cell r="D333" t="str">
            <v>UNION</v>
          </cell>
          <cell r="E333">
            <v>2</v>
          </cell>
          <cell r="F333">
            <v>2</v>
          </cell>
          <cell r="G333" t="str">
            <v>Modular/Prefab</v>
          </cell>
          <cell r="H333">
            <v>1991</v>
          </cell>
          <cell r="I333" t="str">
            <v>1990-1994, SGC or Natural Choice</v>
          </cell>
          <cell r="J333">
            <v>1696</v>
          </cell>
          <cell r="K333">
            <v>311.74799999999999</v>
          </cell>
          <cell r="L333" t="str">
            <v>gas faf</v>
          </cell>
          <cell r="M333" t="str">
            <v/>
          </cell>
          <cell r="N333" t="str">
            <v>gas faf</v>
          </cell>
          <cell r="O333" t="str">
            <v>g faf</v>
          </cell>
          <cell r="P333">
            <v>0</v>
          </cell>
          <cell r="Q333">
            <v>9687.2070000000003</v>
          </cell>
          <cell r="R333">
            <v>9677.5470000000005</v>
          </cell>
        </row>
        <row r="334">
          <cell r="A334">
            <v>24736</v>
          </cell>
          <cell r="B334">
            <v>2319.0770000000002</v>
          </cell>
          <cell r="C334" t="str">
            <v>WA</v>
          </cell>
          <cell r="D334" t="str">
            <v>CURRY</v>
          </cell>
          <cell r="E334">
            <v>1</v>
          </cell>
          <cell r="F334">
            <v>1</v>
          </cell>
          <cell r="G334" t="str">
            <v>Double Wide</v>
          </cell>
          <cell r="H334">
            <v>1976</v>
          </cell>
          <cell r="I334" t="str">
            <v>1976-1994, HUD</v>
          </cell>
          <cell r="J334">
            <v>1558</v>
          </cell>
          <cell r="K334">
            <v>547.72199999999998</v>
          </cell>
          <cell r="L334" t="str">
            <v>elec dhp</v>
          </cell>
          <cell r="M334" t="str">
            <v xml:space="preserve">elec pluginheater AND </v>
          </cell>
          <cell r="N334" t="str">
            <v>elec dhp</v>
          </cell>
          <cell r="O334" t="str">
            <v>dhp</v>
          </cell>
          <cell r="P334">
            <v>6624.5240000000003</v>
          </cell>
          <cell r="Q334">
            <v>15027.45</v>
          </cell>
          <cell r="R334">
            <v>14841.13</v>
          </cell>
        </row>
        <row r="335">
          <cell r="A335">
            <v>24763</v>
          </cell>
          <cell r="B335">
            <v>2914.5650000000001</v>
          </cell>
          <cell r="C335" t="str">
            <v>WA</v>
          </cell>
          <cell r="D335" t="str">
            <v>CHELAN</v>
          </cell>
          <cell r="E335">
            <v>3</v>
          </cell>
          <cell r="F335">
            <v>1</v>
          </cell>
          <cell r="G335" t="str">
            <v>Double Wide</v>
          </cell>
          <cell r="H335">
            <v>1988</v>
          </cell>
          <cell r="I335" t="str">
            <v>1976-1994, HUD</v>
          </cell>
          <cell r="J335">
            <v>1645</v>
          </cell>
          <cell r="K335">
            <v>606.875</v>
          </cell>
          <cell r="L335" t="str">
            <v>elec faf</v>
          </cell>
          <cell r="M335" t="str">
            <v/>
          </cell>
          <cell r="N335" t="str">
            <v>elec faf</v>
          </cell>
          <cell r="O335" t="str">
            <v>e faf</v>
          </cell>
          <cell r="P335">
            <v>14000.79</v>
          </cell>
          <cell r="Q335">
            <v>21240.48</v>
          </cell>
          <cell r="R335">
            <v>24169.94</v>
          </cell>
        </row>
        <row r="336">
          <cell r="A336">
            <v>24771</v>
          </cell>
          <cell r="B336">
            <v>1211.2819999999999</v>
          </cell>
          <cell r="C336" t="str">
            <v>ID</v>
          </cell>
          <cell r="D336" t="str">
            <v>NEZ PERCE</v>
          </cell>
          <cell r="E336">
            <v>3</v>
          </cell>
          <cell r="F336">
            <v>1</v>
          </cell>
          <cell r="G336" t="str">
            <v>Single Wide</v>
          </cell>
          <cell r="H336">
            <v>1980</v>
          </cell>
          <cell r="I336" t="str">
            <v>1976-1994, HUD</v>
          </cell>
          <cell r="J336">
            <v>1042</v>
          </cell>
          <cell r="K336">
            <v>393.74</v>
          </cell>
          <cell r="L336" t="str">
            <v>elec faf</v>
          </cell>
          <cell r="M336" t="str">
            <v/>
          </cell>
          <cell r="N336" t="str">
            <v>elec faf</v>
          </cell>
          <cell r="O336" t="str">
            <v>e faf</v>
          </cell>
          <cell r="P336">
            <v>9504.0529999999999</v>
          </cell>
          <cell r="Q336">
            <v>19245.3</v>
          </cell>
          <cell r="R336">
            <v>20066.78</v>
          </cell>
        </row>
        <row r="337">
          <cell r="A337">
            <v>24779</v>
          </cell>
          <cell r="B337">
            <v>1211.2819999999999</v>
          </cell>
          <cell r="C337" t="str">
            <v>ID</v>
          </cell>
          <cell r="D337" t="str">
            <v>BANNOCK</v>
          </cell>
          <cell r="E337">
            <v>2</v>
          </cell>
          <cell r="F337">
            <v>2</v>
          </cell>
          <cell r="G337" t="str">
            <v>Modular/Prefab</v>
          </cell>
          <cell r="H337">
            <v>1994</v>
          </cell>
          <cell r="I337" t="str">
            <v>1976-1994, HUD</v>
          </cell>
          <cell r="J337">
            <v>1624</v>
          </cell>
          <cell r="K337">
            <v>612.54</v>
          </cell>
          <cell r="L337" t="str">
            <v>elec faf</v>
          </cell>
          <cell r="M337" t="str">
            <v/>
          </cell>
          <cell r="N337" t="str">
            <v>elec faf</v>
          </cell>
          <cell r="O337" t="str">
            <v>e faf</v>
          </cell>
          <cell r="P337">
            <v>10127.17</v>
          </cell>
          <cell r="Q337">
            <v>17074.48</v>
          </cell>
          <cell r="R337">
            <v>18015.189999999999</v>
          </cell>
        </row>
        <row r="338">
          <cell r="A338">
            <v>24847</v>
          </cell>
          <cell r="B338">
            <v>2128.8850000000002</v>
          </cell>
          <cell r="C338" t="str">
            <v>WA</v>
          </cell>
          <cell r="D338" t="str">
            <v>CLALLAM</v>
          </cell>
          <cell r="E338">
            <v>1</v>
          </cell>
          <cell r="F338">
            <v>1</v>
          </cell>
          <cell r="G338" t="str">
            <v>Double Wide</v>
          </cell>
          <cell r="H338">
            <v>1991</v>
          </cell>
          <cell r="I338" t="str">
            <v>1976-1994, HUD</v>
          </cell>
          <cell r="J338">
            <v>1690</v>
          </cell>
          <cell r="K338">
            <v>500.87599999999998</v>
          </cell>
          <cell r="L338" t="str">
            <v>wood htstove</v>
          </cell>
          <cell r="M338" t="str">
            <v/>
          </cell>
          <cell r="N338" t="str">
            <v>wood htstove</v>
          </cell>
          <cell r="O338" t="str">
            <v>other</v>
          </cell>
          <cell r="P338">
            <v>0</v>
          </cell>
          <cell r="Q338">
            <v>14554.84</v>
          </cell>
          <cell r="R338">
            <v>14311.4</v>
          </cell>
        </row>
        <row r="339">
          <cell r="A339">
            <v>24854</v>
          </cell>
          <cell r="B339">
            <v>1211.2819999999999</v>
          </cell>
          <cell r="C339" t="str">
            <v>ID</v>
          </cell>
          <cell r="D339" t="str">
            <v>OWYHEE</v>
          </cell>
          <cell r="E339">
            <v>3</v>
          </cell>
          <cell r="F339">
            <v>1</v>
          </cell>
          <cell r="G339" t="str">
            <v>Double Wide</v>
          </cell>
          <cell r="H339">
            <v>1993</v>
          </cell>
          <cell r="I339" t="str">
            <v>1976-1994, HUD</v>
          </cell>
          <cell r="J339">
            <v>1560</v>
          </cell>
          <cell r="K339">
            <v>582.96</v>
          </cell>
          <cell r="L339" t="str">
            <v>elec faf</v>
          </cell>
          <cell r="M339" t="str">
            <v/>
          </cell>
          <cell r="N339" t="str">
            <v>elec faf</v>
          </cell>
          <cell r="O339" t="str">
            <v>e faf</v>
          </cell>
          <cell r="P339">
            <v>7705.0479999999998</v>
          </cell>
          <cell r="Q339">
            <v>17476.05</v>
          </cell>
          <cell r="R339">
            <v>18847.349999999999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X152"/>
  <sheetViews>
    <sheetView tabSelected="1" topLeftCell="E1" workbookViewId="0">
      <selection activeCell="T13" sqref="T13"/>
    </sheetView>
  </sheetViews>
  <sheetFormatPr defaultRowHeight="12"/>
  <cols>
    <col min="1" max="1" width="31.7109375" customWidth="1"/>
    <col min="2" max="3" width="12.42578125" bestFit="1" customWidth="1"/>
    <col min="4" max="4" width="11" bestFit="1" customWidth="1"/>
    <col min="5" max="5" width="12.42578125" bestFit="1" customWidth="1"/>
    <col min="8" max="8" width="46.28515625" customWidth="1"/>
  </cols>
  <sheetData>
    <row r="1" spans="1:24">
      <c r="A1" s="4" t="s">
        <v>35</v>
      </c>
      <c r="H1" s="4" t="s">
        <v>36</v>
      </c>
    </row>
    <row r="2" spans="1:24">
      <c r="A2" t="s">
        <v>0</v>
      </c>
    </row>
    <row r="3" spans="1:24">
      <c r="B3" t="s">
        <v>1</v>
      </c>
      <c r="C3" t="s">
        <v>2</v>
      </c>
      <c r="D3" t="s">
        <v>3</v>
      </c>
    </row>
    <row r="4" spans="1:24">
      <c r="A4" t="s">
        <v>4</v>
      </c>
      <c r="B4" s="1">
        <f>'[3]Zone pivots'!C14</f>
        <v>1844185.1180000065</v>
      </c>
      <c r="C4" s="1">
        <f>'[3]Zone pivots'!D14</f>
        <v>647887.02400000091</v>
      </c>
      <c r="D4" s="1">
        <f>'[3]Zone pivots'!E14</f>
        <v>529610.28500000061</v>
      </c>
      <c r="E4" s="1">
        <f>'[3]Zone pivots'!F14</f>
        <v>3021682.4270000081</v>
      </c>
      <c r="H4" t="s">
        <v>4</v>
      </c>
      <c r="I4" s="5">
        <f>E4/$E$7</f>
        <v>0.75092686608104486</v>
      </c>
    </row>
    <row r="5" spans="1:24">
      <c r="A5" t="s">
        <v>5</v>
      </c>
      <c r="B5" s="1">
        <f>'[3]Zone pivots'!C15</f>
        <v>113360.38299999997</v>
      </c>
      <c r="C5" s="1">
        <f>'[3]Zone pivots'!D15</f>
        <v>348214.68100000033</v>
      </c>
      <c r="D5" s="1">
        <f>'[3]Zone pivots'!E15</f>
        <v>202564.13999999996</v>
      </c>
      <c r="E5" s="1">
        <f>'[3]Zone pivots'!F15</f>
        <v>664139.20400000026</v>
      </c>
      <c r="H5" t="s">
        <v>5</v>
      </c>
      <c r="I5" s="5">
        <f t="shared" ref="I5:I6" si="0">E5/$E$7</f>
        <v>0.16504711634982103</v>
      </c>
    </row>
    <row r="6" spans="1:24">
      <c r="A6" t="s">
        <v>6</v>
      </c>
      <c r="B6" s="1">
        <f>'[3]Zone pivots'!C16</f>
        <v>156086.43199999991</v>
      </c>
      <c r="C6" s="1">
        <f>'[3]Zone pivots'!D16</f>
        <v>152196.56800000003</v>
      </c>
      <c r="D6" s="1">
        <f>'[3]Zone pivots'!E16</f>
        <v>29832.403999999991</v>
      </c>
      <c r="E6" s="1">
        <f>'[3]Zone pivots'!F16</f>
        <v>338115.40399999992</v>
      </c>
      <c r="H6" t="s">
        <v>6</v>
      </c>
      <c r="I6" s="5">
        <f t="shared" si="0"/>
        <v>8.4026017569134054E-2</v>
      </c>
    </row>
    <row r="7" spans="1:24">
      <c r="B7" s="1">
        <f>'[3]Zone pivots'!C17</f>
        <v>2113631.9330000062</v>
      </c>
      <c r="C7" s="1">
        <f>'[3]Zone pivots'!D17</f>
        <v>1148298.2730000012</v>
      </c>
      <c r="D7" s="1">
        <f>'[3]Zone pivots'!E17</f>
        <v>762006.82900000049</v>
      </c>
      <c r="E7" s="1">
        <f>'[3]Zone pivots'!F17</f>
        <v>4023937.0350000085</v>
      </c>
    </row>
    <row r="10" spans="1:24">
      <c r="A10" s="2" t="s">
        <v>7</v>
      </c>
      <c r="B10" s="3"/>
      <c r="C10" s="3"/>
      <c r="D10" s="3"/>
      <c r="E10" s="3"/>
      <c r="H10" s="2" t="s">
        <v>7</v>
      </c>
      <c r="I10" s="3"/>
      <c r="J10" s="3"/>
      <c r="K10" s="3"/>
      <c r="L10" s="3"/>
      <c r="O10" t="s">
        <v>7</v>
      </c>
    </row>
    <row r="11" spans="1:24">
      <c r="B11" t="s">
        <v>1</v>
      </c>
      <c r="C11" t="s">
        <v>2</v>
      </c>
      <c r="D11" t="s">
        <v>3</v>
      </c>
      <c r="E11" s="3"/>
      <c r="I11" t="s">
        <v>1</v>
      </c>
      <c r="J11" t="s">
        <v>58</v>
      </c>
      <c r="L11" s="3" t="s">
        <v>21</v>
      </c>
      <c r="R11" s="3"/>
    </row>
    <row r="12" spans="1:24">
      <c r="A12" t="s">
        <v>4</v>
      </c>
      <c r="B12" s="3">
        <f>'[3]Zone pivots'!C30</f>
        <v>127083.45935058602</v>
      </c>
      <c r="C12" s="3">
        <f>'[3]Zone pivots'!D30</f>
        <v>30537.964965820331</v>
      </c>
      <c r="D12" s="3">
        <f>'[3]Zone pivots'!E30</f>
        <v>35054.3251953125</v>
      </c>
      <c r="E12" s="3">
        <f>'[3]Zone pivots'!F30</f>
        <v>192675.74951171887</v>
      </c>
      <c r="H12" t="s">
        <v>4</v>
      </c>
      <c r="I12" s="5">
        <f>B12/$B$4</f>
        <v>6.8910359437455118E-2</v>
      </c>
      <c r="J12" s="5">
        <f>(C12+D12)/($C$4+$D$4)</f>
        <v>5.5704832325126567E-2</v>
      </c>
      <c r="K12" s="5"/>
      <c r="L12" s="5">
        <f>E12/$E$4</f>
        <v>6.3764394229545662E-2</v>
      </c>
      <c r="O12" s="5">
        <f>B12/$E$7</f>
        <v>3.1581870751261829E-2</v>
      </c>
      <c r="P12" s="5">
        <f>(C12+D12)/$E$7</f>
        <v>1.6300525975087153E-2</v>
      </c>
      <c r="R12" s="5">
        <f>E12/$E$7</f>
        <v>4.7882396726348989E-2</v>
      </c>
      <c r="T12" s="5">
        <f>(E12+E20)/$E$7</f>
        <v>5.5032517056201498E-2</v>
      </c>
      <c r="U12" s="5"/>
      <c r="V12" s="5"/>
      <c r="X12" s="5">
        <f>(K12+K20)/$E$7</f>
        <v>0</v>
      </c>
    </row>
    <row r="13" spans="1:24">
      <c r="A13" t="s">
        <v>5</v>
      </c>
      <c r="B13" s="3">
        <f>'[3]Zone pivots'!C31</f>
        <v>14147.942016601573</v>
      </c>
      <c r="C13" s="3">
        <f>'[3]Zone pivots'!D31</f>
        <v>18798.196533203125</v>
      </c>
      <c r="D13" s="3">
        <f>'[3]Zone pivots'!E31</f>
        <v>5712.8631591796802</v>
      </c>
      <c r="E13" s="3">
        <f>'[3]Zone pivots'!F31</f>
        <v>38659.001708984382</v>
      </c>
      <c r="H13" t="s">
        <v>57</v>
      </c>
      <c r="I13" s="5">
        <f>(B13+B14)/($B$5+$B$6)</f>
        <v>6.6557500117039647E-2</v>
      </c>
      <c r="J13" s="5">
        <f>SUM(C13:D14)/SUM($C$5:$D$6)</f>
        <v>4.1453999442898182E-2</v>
      </c>
      <c r="K13" s="5"/>
      <c r="L13" s="5">
        <f>(E13+E14)/($E$5+$E$6)</f>
        <v>4.8202841751037277E-2</v>
      </c>
      <c r="O13" s="5">
        <f>(B13+B14)/$E$7</f>
        <v>4.4567562228016852E-3</v>
      </c>
      <c r="P13" s="5">
        <f>(C13+C14+D13+D14)/$E$7</f>
        <v>7.5492766359286211E-3</v>
      </c>
      <c r="R13" s="5">
        <f>(E13+E14)/$E$7</f>
        <v>1.2006032858730307E-2</v>
      </c>
      <c r="T13" s="5">
        <f>(E13+E14+E22+E21)/$E$7</f>
        <v>1.2006032858730307E-2</v>
      </c>
      <c r="U13" s="6"/>
      <c r="V13" s="6"/>
      <c r="X13" s="5">
        <f>(K13+K21)/$E$7</f>
        <v>0</v>
      </c>
    </row>
    <row r="14" spans="1:24">
      <c r="A14" t="s">
        <v>6</v>
      </c>
      <c r="B14" s="3">
        <f>'[3]Zone pivots'!C32</f>
        <v>3785.76440429688</v>
      </c>
      <c r="C14" s="3">
        <f>'[3]Zone pivots'!D32</f>
        <v>5866.7541503906505</v>
      </c>
      <c r="D14" s="3">
        <f>'[3]Zone pivots'!E32</f>
        <v>0</v>
      </c>
      <c r="E14" s="3">
        <f>'[3]Zone pivots'!F32</f>
        <v>9652.5185546875309</v>
      </c>
      <c r="I14" s="5"/>
      <c r="J14" s="5"/>
      <c r="K14" s="5"/>
      <c r="L14" s="5"/>
    </row>
    <row r="15" spans="1:24">
      <c r="B15" s="3">
        <f>'[3]Zone pivots'!C33</f>
        <v>145017.16577148446</v>
      </c>
      <c r="C15" s="3">
        <f>'[3]Zone pivots'!D33</f>
        <v>55202.915649414106</v>
      </c>
      <c r="D15" s="3">
        <f>'[3]Zone pivots'!E33</f>
        <v>40767.18835449218</v>
      </c>
      <c r="E15" s="3">
        <f>'[3]Zone pivots'!F33</f>
        <v>240987.26977539077</v>
      </c>
      <c r="I15" s="5">
        <f>B15/$B$7</f>
        <v>6.8610415800092875E-2</v>
      </c>
      <c r="J15" s="5">
        <f>(C15+D15)/($C$7+$D$7)</f>
        <v>5.0238102753026197E-2</v>
      </c>
      <c r="K15" s="5"/>
      <c r="L15" s="11">
        <f>E15/$E$7</f>
        <v>5.9888429585079297E-2</v>
      </c>
    </row>
    <row r="18" spans="1:18">
      <c r="A18" t="s">
        <v>8</v>
      </c>
      <c r="H18" t="s">
        <v>8</v>
      </c>
    </row>
    <row r="19" spans="1:18">
      <c r="B19" t="s">
        <v>1</v>
      </c>
      <c r="C19" t="s">
        <v>2</v>
      </c>
      <c r="D19" t="s">
        <v>3</v>
      </c>
      <c r="I19" t="s">
        <v>1</v>
      </c>
      <c r="J19" t="s">
        <v>58</v>
      </c>
      <c r="L19" s="3" t="s">
        <v>21</v>
      </c>
    </row>
    <row r="20" spans="1:18">
      <c r="A20" t="s">
        <v>4</v>
      </c>
      <c r="B20" s="3">
        <f>'[3]Zone pivots'!C47</f>
        <v>28771.634000000002</v>
      </c>
      <c r="E20" s="3">
        <f>SUM(B20:D20)</f>
        <v>28771.634000000002</v>
      </c>
      <c r="H20" t="s">
        <v>4</v>
      </c>
      <c r="I20" s="5">
        <f>B20/$B$4</f>
        <v>1.5601272192892677E-2</v>
      </c>
      <c r="J20" s="5">
        <f>(C20+D20)/($C$4+$D$4)</f>
        <v>0</v>
      </c>
      <c r="K20" s="5"/>
      <c r="L20" s="5">
        <f>E20/$E$4</f>
        <v>9.5217266192215658E-3</v>
      </c>
      <c r="O20" s="5">
        <f>B20/$E$7</f>
        <v>7.1501203298525128E-3</v>
      </c>
      <c r="P20" s="5">
        <f>(C20+D20)/$E$7</f>
        <v>0</v>
      </c>
      <c r="R20" s="6">
        <f>E20/$E$7</f>
        <v>7.1501203298525128E-3</v>
      </c>
    </row>
    <row r="21" spans="1:18">
      <c r="A21" t="s">
        <v>5</v>
      </c>
      <c r="E21" s="3">
        <f>SUM(B21:D21)</f>
        <v>0</v>
      </c>
      <c r="H21" t="s">
        <v>57</v>
      </c>
      <c r="I21" s="5">
        <f>(B21+B22)/($B$5+$B$6)</f>
        <v>0</v>
      </c>
      <c r="J21" s="5">
        <f>SUM(C21:D22)/SUM($C$5:$D$6)</f>
        <v>0</v>
      </c>
      <c r="K21" s="5"/>
      <c r="L21" s="5">
        <f>(E21+E22)/($E$5+$E$6)</f>
        <v>0</v>
      </c>
      <c r="O21" s="5">
        <f>(B21+B22)/$E$7</f>
        <v>0</v>
      </c>
      <c r="P21" s="5">
        <f>(C21+D21+C22+D22)/$E$7</f>
        <v>0</v>
      </c>
      <c r="R21" s="6">
        <f>(E21+E22)/$E$7</f>
        <v>0</v>
      </c>
    </row>
    <row r="22" spans="1:18">
      <c r="A22" t="s">
        <v>6</v>
      </c>
      <c r="I22" s="5"/>
      <c r="J22" s="5"/>
      <c r="K22" s="5"/>
      <c r="L22" s="5"/>
    </row>
    <row r="23" spans="1:18">
      <c r="I23" s="5">
        <f>B23/$B$7</f>
        <v>0</v>
      </c>
      <c r="J23" s="5">
        <f>(C23+D23)/($C$7+$D$7)</f>
        <v>0</v>
      </c>
      <c r="K23" s="5"/>
      <c r="L23" s="11">
        <f>E23/$E$7</f>
        <v>0</v>
      </c>
    </row>
    <row r="25" spans="1:18">
      <c r="A25" t="s">
        <v>9</v>
      </c>
      <c r="H25" t="s">
        <v>9</v>
      </c>
    </row>
    <row r="26" spans="1:18">
      <c r="B26" t="s">
        <v>1</v>
      </c>
      <c r="C26" t="s">
        <v>2</v>
      </c>
      <c r="D26" t="s">
        <v>3</v>
      </c>
      <c r="I26" t="s">
        <v>1</v>
      </c>
      <c r="J26" t="s">
        <v>58</v>
      </c>
      <c r="L26" s="3" t="s">
        <v>21</v>
      </c>
    </row>
    <row r="27" spans="1:18">
      <c r="A27" t="s">
        <v>4</v>
      </c>
      <c r="B27" s="1">
        <f>'[3]Zone pivots'!C60</f>
        <v>250769.00354003921</v>
      </c>
      <c r="C27" s="1">
        <f>'[3]Zone pivots'!D60</f>
        <v>105586.05065917976</v>
      </c>
      <c r="D27" s="1">
        <f>'[3]Zone pivots'!E60</f>
        <v>170984.04809570313</v>
      </c>
      <c r="E27" s="1">
        <f>'[3]Zone pivots'!F60</f>
        <v>527339.10229492211</v>
      </c>
      <c r="H27" t="s">
        <v>4</v>
      </c>
      <c r="I27" s="5">
        <f>B27/$B$4</f>
        <v>0.13597821666189061</v>
      </c>
      <c r="J27" s="5">
        <f>(C27+D27)/($C$4+$D$4)</f>
        <v>0.23487960154215734</v>
      </c>
      <c r="K27" s="5"/>
      <c r="L27" s="5">
        <f>E27/$E$4</f>
        <v>0.17451837346735202</v>
      </c>
      <c r="O27" s="5">
        <f>B27/$E$7</f>
        <v>6.2319315973103612E-2</v>
      </c>
      <c r="P27" s="5">
        <f>(C27+D27)/$E$7</f>
        <v>6.8731219288296411E-2</v>
      </c>
      <c r="R27" s="6">
        <f>E27/$E$7</f>
        <v>0.13105053526140004</v>
      </c>
    </row>
    <row r="28" spans="1:18">
      <c r="A28" t="s">
        <v>5</v>
      </c>
      <c r="B28" s="1">
        <f>'[3]Zone pivots'!C61</f>
        <v>6187.26318359377</v>
      </c>
      <c r="C28" s="1">
        <f>'[3]Zone pivots'!D61</f>
        <v>71608.123352050898</v>
      </c>
      <c r="D28" s="1">
        <f>'[3]Zone pivots'!E61</f>
        <v>15211.490722656241</v>
      </c>
      <c r="E28" s="1">
        <f>'[3]Zone pivots'!F61</f>
        <v>93006.877258300898</v>
      </c>
      <c r="H28" t="s">
        <v>57</v>
      </c>
      <c r="I28" s="5">
        <f>(B28+B29)/($B$5+$B$6)</f>
        <v>5.8367674105625697E-2</v>
      </c>
      <c r="J28" s="5">
        <f>SUM(C28:D29)/SUM($C$5:$D$6)</f>
        <v>0.12819607887593021</v>
      </c>
      <c r="K28" s="5"/>
      <c r="L28" s="5">
        <f>(E28+E29)/($E$5+$E$6)</f>
        <v>0.10942336273004506</v>
      </c>
      <c r="O28" s="5">
        <f>(B28+B29)/$E$7</f>
        <v>3.9083573500097715E-3</v>
      </c>
      <c r="P28" s="5">
        <f>(C28+D28+C29+D29)/$E$7</f>
        <v>2.3346062529113146E-2</v>
      </c>
      <c r="R28" s="6">
        <f>(E28+E29)/$E$7</f>
        <v>2.7254419879122912E-2</v>
      </c>
    </row>
    <row r="29" spans="1:18">
      <c r="A29" t="s">
        <v>6</v>
      </c>
      <c r="B29" s="1">
        <f>'[3]Zone pivots'!C62</f>
        <v>9539.7207031250418</v>
      </c>
      <c r="C29" s="1">
        <f>'[3]Zone pivots'!D62</f>
        <v>2861.698608398448</v>
      </c>
      <c r="D29" s="1">
        <f>'[3]Zone pivots'!E62</f>
        <v>4261.77294921876</v>
      </c>
      <c r="E29" s="1">
        <f>'[3]Zone pivots'!F62</f>
        <v>16663.192260742249</v>
      </c>
      <c r="I29" s="5"/>
      <c r="J29" s="5"/>
      <c r="K29" s="5"/>
      <c r="L29" s="5"/>
    </row>
    <row r="30" spans="1:18">
      <c r="B30" s="1">
        <f>'[3]Zone pivots'!C63</f>
        <v>266495.98742675805</v>
      </c>
      <c r="C30" s="1">
        <f>'[3]Zone pivots'!D63</f>
        <v>180055.87261962908</v>
      </c>
      <c r="D30" s="1">
        <f>'[3]Zone pivots'!E63</f>
        <v>190457.31176757812</v>
      </c>
      <c r="E30" s="1">
        <f>'[3]Zone pivots'!F63</f>
        <v>637009.17181396531</v>
      </c>
      <c r="I30" s="5">
        <f>B30/$B$7</f>
        <v>0.12608438738361796</v>
      </c>
      <c r="J30" s="5">
        <f>(C30+D30)/($C$7+$D$7)</f>
        <v>0.19395497818610069</v>
      </c>
      <c r="K30" s="5"/>
      <c r="L30" s="11">
        <f>E30/$E$7</f>
        <v>0.15830495514052295</v>
      </c>
    </row>
    <row r="33" spans="1:18">
      <c r="A33" t="s">
        <v>10</v>
      </c>
      <c r="H33" t="s">
        <v>10</v>
      </c>
    </row>
    <row r="34" spans="1:18">
      <c r="B34" t="s">
        <v>1</v>
      </c>
      <c r="C34" t="s">
        <v>2</v>
      </c>
      <c r="D34" t="s">
        <v>3</v>
      </c>
      <c r="I34" t="s">
        <v>1</v>
      </c>
      <c r="J34" t="s">
        <v>58</v>
      </c>
      <c r="L34" s="3" t="s">
        <v>21</v>
      </c>
    </row>
    <row r="35" spans="1:18">
      <c r="A35" t="s">
        <v>4</v>
      </c>
      <c r="B35" s="1">
        <f>'[3]Zone pivots'!C74</f>
        <v>304272.43505859392</v>
      </c>
      <c r="C35" s="1">
        <f>'[3]Zone pivots'!D74</f>
        <v>78568.123535156337</v>
      </c>
      <c r="D35" s="1">
        <f>'[3]Zone pivots'!E74</f>
        <v>37570.453002929724</v>
      </c>
      <c r="E35" s="1">
        <f>'[3]Zone pivots'!F74</f>
        <v>420411.01159667998</v>
      </c>
      <c r="H35" t="s">
        <v>4</v>
      </c>
      <c r="I35" s="5">
        <f>B35/$B$4</f>
        <v>0.1649901802637759</v>
      </c>
      <c r="J35" s="5">
        <f>(C35+D35)/($C$4+$D$4)</f>
        <v>9.8631712913821959E-2</v>
      </c>
      <c r="K35" s="5"/>
      <c r="L35" s="5">
        <f>E35/$E$4</f>
        <v>0.1391314348060306</v>
      </c>
      <c r="O35" s="6">
        <f>B35/$E$7</f>
        <v>7.5615605416299289E-2</v>
      </c>
      <c r="P35" s="6">
        <f>(C35+D35)/$E$7</f>
        <v>2.8861926895952489E-2</v>
      </c>
      <c r="R35" s="6">
        <f t="shared" ref="P35:R36" si="1">E35/$E$7</f>
        <v>0.10447753231225178</v>
      </c>
    </row>
    <row r="36" spans="1:18">
      <c r="A36" t="s">
        <v>5</v>
      </c>
      <c r="B36" s="1">
        <f>'[3]Zone pivots'!C75</f>
        <v>15613.081054687529</v>
      </c>
      <c r="C36" s="1">
        <f>'[3]Zone pivots'!D75</f>
        <v>67358.314819335996</v>
      </c>
      <c r="D36" s="1">
        <f>'[3]Zone pivots'!E75</f>
        <v>21769.933227539063</v>
      </c>
      <c r="E36" s="1">
        <f>'[3]Zone pivots'!F75</f>
        <v>104741.32910156259</v>
      </c>
      <c r="H36" t="s">
        <v>57</v>
      </c>
      <c r="I36" s="5">
        <f>(B36+B37)/($B$5+$B$6)</f>
        <v>0.12476331328161443</v>
      </c>
      <c r="J36" s="5">
        <f>SUM(C36:D37)/SUM($C$5:$D$6)</f>
        <v>0.1649470283041021</v>
      </c>
      <c r="K36" s="5"/>
      <c r="L36" s="5">
        <f>(E36+E37)/($E$5+$E$6)</f>
        <v>0.15414401084601026</v>
      </c>
      <c r="O36" s="6">
        <f>(B36+B37)/$E$7</f>
        <v>8.3542752036571358E-3</v>
      </c>
      <c r="P36" s="6">
        <f>(C36+D36+C37+D37)/$E$7</f>
        <v>3.0038856652596046E-2</v>
      </c>
      <c r="R36" s="6">
        <f>(E36+E37)/$E$7</f>
        <v>3.8393131856253183E-2</v>
      </c>
    </row>
    <row r="37" spans="1:18">
      <c r="A37" t="s">
        <v>6</v>
      </c>
      <c r="B37" s="1">
        <f>'[3]Zone pivots'!C76</f>
        <v>18003.996337890661</v>
      </c>
      <c r="C37" s="1">
        <f>'[3]Zone pivots'!D76</f>
        <v>31746.219726562555</v>
      </c>
      <c r="D37" s="1">
        <f>'[3]Zone pivots'!E76</f>
        <v>0</v>
      </c>
      <c r="E37" s="1">
        <f>'[3]Zone pivots'!F76</f>
        <v>49750.216064453212</v>
      </c>
      <c r="I37" s="5"/>
      <c r="J37" s="5"/>
      <c r="K37" s="5"/>
      <c r="L37" s="5"/>
    </row>
    <row r="38" spans="1:18">
      <c r="B38" s="1">
        <f>'[3]Zone pivots'!C77</f>
        <v>337889.51245117217</v>
      </c>
      <c r="C38" s="1">
        <f>'[3]Zone pivots'!D77</f>
        <v>177672.65808105489</v>
      </c>
      <c r="D38" s="1">
        <f>'[3]Zone pivots'!E77</f>
        <v>59340.386230468786</v>
      </c>
      <c r="E38" s="1">
        <f>'[3]Zone pivots'!F77</f>
        <v>574902.55676269578</v>
      </c>
      <c r="I38" s="5">
        <f>B38/$B$7</f>
        <v>0.15986203992082249</v>
      </c>
      <c r="J38" s="5">
        <f>(C38+D38)/($C$7+$D$7)</f>
        <v>0.12407078014050316</v>
      </c>
      <c r="K38" s="5"/>
      <c r="L38" s="11">
        <f>E38/$E$7</f>
        <v>0.14287066416850494</v>
      </c>
    </row>
    <row r="41" spans="1:18">
      <c r="A41" t="s">
        <v>11</v>
      </c>
      <c r="H41" t="s">
        <v>11</v>
      </c>
    </row>
    <row r="42" spans="1:18">
      <c r="B42" t="s">
        <v>1</v>
      </c>
      <c r="C42" t="s">
        <v>2</v>
      </c>
      <c r="D42" t="s">
        <v>3</v>
      </c>
      <c r="I42" t="s">
        <v>1</v>
      </c>
      <c r="J42" t="s">
        <v>58</v>
      </c>
    </row>
    <row r="43" spans="1:18">
      <c r="B43" s="1">
        <f>'[3]Zone pivots'!C91</f>
        <v>185043.49853515628</v>
      </c>
      <c r="C43" s="1">
        <f>'[3]Zone pivots'!D91</f>
        <v>196612.07958984381</v>
      </c>
      <c r="D43" s="1">
        <f>'[3]Zone pivots'!E91</f>
        <v>335271.14013671881</v>
      </c>
      <c r="E43" s="1">
        <f>'[3]Zone pivots'!F91</f>
        <v>716926.71826171898</v>
      </c>
      <c r="I43" s="5">
        <f>B43/$B$7</f>
        <v>8.7547645191238574E-2</v>
      </c>
      <c r="J43" s="5">
        <f>(C43+D43)/($C$7+$D$7)</f>
        <v>0.27842841395843276</v>
      </c>
      <c r="K43" s="5"/>
      <c r="L43" s="11">
        <f>E43/$E$7</f>
        <v>0.17816549116597136</v>
      </c>
    </row>
    <row r="45" spans="1:18">
      <c r="A45" t="s">
        <v>12</v>
      </c>
      <c r="B45" t="s">
        <v>1</v>
      </c>
      <c r="C45" t="s">
        <v>2</v>
      </c>
      <c r="D45" t="s">
        <v>3</v>
      </c>
      <c r="H45" t="s">
        <v>12</v>
      </c>
      <c r="I45" t="s">
        <v>1</v>
      </c>
      <c r="J45" t="s">
        <v>58</v>
      </c>
    </row>
    <row r="46" spans="1:18">
      <c r="B46" s="1">
        <f>'[3]Zone pivots'!C101</f>
        <v>80736.434814453212</v>
      </c>
      <c r="C46" s="1">
        <f>'[3]Zone pivots'!D101</f>
        <v>124354.93945312507</v>
      </c>
      <c r="D46" s="1">
        <f>'[3]Zone pivots'!E101</f>
        <v>64552.161376953154</v>
      </c>
      <c r="E46" s="1">
        <f>'[3]Zone pivots'!F101</f>
        <v>269643.53564453148</v>
      </c>
      <c r="I46" s="5">
        <f>B46/$B$7</f>
        <v>3.8197963209166262E-2</v>
      </c>
      <c r="J46" s="5">
        <f>(C46+D46)/($C$7+$D$7)</f>
        <v>9.88884449045868E-2</v>
      </c>
      <c r="K46" s="5"/>
      <c r="L46" s="11">
        <f>E46/$E$7</f>
        <v>6.7009879453675619E-2</v>
      </c>
    </row>
    <row r="48" spans="1:18">
      <c r="A48" t="s">
        <v>13</v>
      </c>
      <c r="H48" t="s">
        <v>13</v>
      </c>
    </row>
    <row r="49" spans="1:12">
      <c r="B49" t="s">
        <v>1</v>
      </c>
      <c r="C49" t="s">
        <v>2</v>
      </c>
      <c r="D49" t="s">
        <v>3</v>
      </c>
      <c r="I49" t="s">
        <v>1</v>
      </c>
      <c r="J49" t="s">
        <v>58</v>
      </c>
      <c r="L49" s="3" t="s">
        <v>21</v>
      </c>
    </row>
    <row r="50" spans="1:12">
      <c r="A50" t="s">
        <v>4</v>
      </c>
      <c r="B50" s="1">
        <f>'[3]Zone pivots'!C110</f>
        <v>59496.000488281381</v>
      </c>
      <c r="C50" s="1">
        <f>'[3]Zone pivots'!D110</f>
        <v>12534.175048828136</v>
      </c>
      <c r="D50" s="1">
        <v>0</v>
      </c>
      <c r="E50" s="1">
        <f>'[3]Zone pivots'!E110</f>
        <v>72030.175537109521</v>
      </c>
      <c r="H50" t="s">
        <v>4</v>
      </c>
      <c r="I50" s="5">
        <f>B50/$B$4</f>
        <v>3.2261403645206709E-2</v>
      </c>
      <c r="J50" s="5">
        <f>(C50+D50)/($C$4+$D$4)</f>
        <v>1.0644758975689617E-2</v>
      </c>
      <c r="K50" s="5"/>
      <c r="L50" s="5">
        <f>E50/$E$4</f>
        <v>2.3837771598196254E-2</v>
      </c>
    </row>
    <row r="51" spans="1:12">
      <c r="A51" t="s">
        <v>5</v>
      </c>
      <c r="B51" s="1">
        <f>'[3]Zone pivots'!C111</f>
        <v>0</v>
      </c>
      <c r="C51" s="1">
        <f>'[3]Zone pivots'!D111</f>
        <v>952.14385986328102</v>
      </c>
      <c r="D51" s="1">
        <v>0</v>
      </c>
      <c r="E51" s="1">
        <f>'[3]Zone pivots'!E111</f>
        <v>952.14385986328102</v>
      </c>
      <c r="H51" t="s">
        <v>57</v>
      </c>
      <c r="I51" s="5">
        <f>(B51+B52)/($B$5+$B$6)</f>
        <v>0</v>
      </c>
      <c r="J51" s="5">
        <f>SUM(C51:D52)/SUM($C$5:$D$6)</f>
        <v>2.8613550828090885E-3</v>
      </c>
      <c r="K51" s="5"/>
      <c r="L51" s="5">
        <f>(E51+E52)/($E$5+$E$6)</f>
        <v>2.0921064233437379E-3</v>
      </c>
    </row>
    <row r="52" spans="1:12">
      <c r="A52" t="s">
        <v>6</v>
      </c>
      <c r="B52" s="1">
        <f>'[3]Zone pivots'!C112</f>
        <v>0</v>
      </c>
      <c r="C52" s="1">
        <f>'[3]Zone pivots'!D112</f>
        <v>1144.67944335938</v>
      </c>
      <c r="D52" s="1">
        <v>0</v>
      </c>
      <c r="E52" s="1">
        <f>'[3]Zone pivots'!E112</f>
        <v>1144.67944335938</v>
      </c>
      <c r="I52" s="5"/>
      <c r="J52" s="5"/>
      <c r="K52" s="5"/>
      <c r="L52" s="5"/>
    </row>
    <row r="53" spans="1:12">
      <c r="B53" s="1">
        <f>'[3]Zone pivots'!C113</f>
        <v>59496.000488281381</v>
      </c>
      <c r="C53" s="1">
        <f>'[3]Zone pivots'!D113</f>
        <v>14630.998352050798</v>
      </c>
      <c r="D53" s="1">
        <v>0</v>
      </c>
      <c r="E53" s="1">
        <f>'[3]Zone pivots'!E113</f>
        <v>74126.998840332177</v>
      </c>
      <c r="I53" s="5">
        <f>B53/$B$7</f>
        <v>2.8148704398042991E-2</v>
      </c>
      <c r="J53" s="5">
        <f>(C53+D53)/($C$7+$D$7)</f>
        <v>7.6589851206138818E-3</v>
      </c>
      <c r="K53" s="5"/>
      <c r="L53" s="11">
        <f>E53/$E$7</f>
        <v>1.8421510623943455E-2</v>
      </c>
    </row>
    <row r="56" spans="1:12">
      <c r="A56" t="s">
        <v>14</v>
      </c>
      <c r="H56" t="s">
        <v>14</v>
      </c>
    </row>
    <row r="57" spans="1:12">
      <c r="A57" t="s">
        <v>15</v>
      </c>
      <c r="B57" t="s">
        <v>16</v>
      </c>
      <c r="H57" t="s">
        <v>15</v>
      </c>
      <c r="I57" t="s">
        <v>16</v>
      </c>
    </row>
    <row r="58" spans="1:12">
      <c r="A58" t="str">
        <f>'[3]Zone pivots'!B133</f>
        <v>Combined Washer/Dryer in one drum</v>
      </c>
      <c r="B58" s="1">
        <f>'[3]Zone pivots'!C119</f>
        <v>10399.603999999999</v>
      </c>
      <c r="H58" t="str">
        <f>A58</f>
        <v>Combined Washer/Dryer in one drum</v>
      </c>
      <c r="I58" s="5">
        <f>B58/$E$7</f>
        <v>2.584435071807722E-3</v>
      </c>
    </row>
    <row r="59" spans="1:12">
      <c r="A59" t="str">
        <f>'[3]Zone pivots'!B134</f>
        <v>Horizontal Axis</v>
      </c>
      <c r="B59" s="1">
        <f>'[3]Zone pivots'!C120</f>
        <v>1345642.0109999997</v>
      </c>
      <c r="H59" t="str">
        <f t="shared" ref="H59:H64" si="2">A59</f>
        <v>Horizontal Axis</v>
      </c>
      <c r="I59" s="5">
        <f t="shared" ref="I59:I64" si="3">B59/$E$7</f>
        <v>0.33440931090513371</v>
      </c>
    </row>
    <row r="60" spans="1:12">
      <c r="A60" t="str">
        <f>'[3]Zone pivots'!B135</f>
        <v>Stacked Washer/Dryer</v>
      </c>
      <c r="B60" s="1">
        <f>'[3]Zone pivots'!C121</f>
        <v>101819.46099999998</v>
      </c>
      <c r="H60" t="str">
        <f t="shared" si="2"/>
        <v>Stacked Washer/Dryer</v>
      </c>
      <c r="I60" s="5">
        <f t="shared" si="3"/>
        <v>2.5303442900417989E-2</v>
      </c>
    </row>
    <row r="61" spans="1:12">
      <c r="A61" t="str">
        <f>'[3]Zone pivots'!B136</f>
        <v>Vertical Axis (with agitator)</v>
      </c>
      <c r="B61" s="1">
        <f>'[3]Zone pivots'!C122</f>
        <v>2312230.7189999954</v>
      </c>
      <c r="H61" t="str">
        <f t="shared" si="2"/>
        <v>Vertical Axis (with agitator)</v>
      </c>
      <c r="I61" s="5">
        <f t="shared" si="3"/>
        <v>0.5746190109060666</v>
      </c>
    </row>
    <row r="62" spans="1:12">
      <c r="A62" t="str">
        <f>'[3]Zone pivots'!B137</f>
        <v>Vertical Axis (without agitator)</v>
      </c>
      <c r="B62" s="1">
        <f>'[3]Zone pivots'!C123</f>
        <v>179790.61399999994</v>
      </c>
      <c r="H62" t="str">
        <f t="shared" si="2"/>
        <v>Vertical Axis (without agitator)</v>
      </c>
      <c r="I62" s="5">
        <f t="shared" si="3"/>
        <v>4.4680275172347364E-2</v>
      </c>
    </row>
    <row r="63" spans="1:12">
      <c r="A63" t="str">
        <f>'[3]Zone pivots'!B138</f>
        <v>(blank)</v>
      </c>
      <c r="B63" s="1">
        <f>'[3]Zone pivots'!C124</f>
        <v>15584.008</v>
      </c>
      <c r="H63" t="str">
        <f t="shared" si="2"/>
        <v>(blank)</v>
      </c>
      <c r="I63" s="5">
        <f t="shared" si="3"/>
        <v>3.8728260070798964E-3</v>
      </c>
    </row>
    <row r="64" spans="1:12">
      <c r="A64" t="str">
        <f>'[3]Zone pivots'!B139</f>
        <v>Grand Total</v>
      </c>
      <c r="B64" s="1">
        <f>'[3]Zone pivots'!C125</f>
        <v>3965466.4169999952</v>
      </c>
      <c r="H64" t="str">
        <f t="shared" si="2"/>
        <v>Grand Total</v>
      </c>
      <c r="I64" s="5">
        <f t="shared" si="3"/>
        <v>0.98546930096285335</v>
      </c>
    </row>
    <row r="67" spans="1:9">
      <c r="A67" t="s">
        <v>17</v>
      </c>
      <c r="H67" t="s">
        <v>17</v>
      </c>
    </row>
    <row r="68" spans="1:9">
      <c r="A68" t="s">
        <v>18</v>
      </c>
      <c r="B68" t="s">
        <v>16</v>
      </c>
      <c r="H68" t="s">
        <v>18</v>
      </c>
      <c r="I68" t="s">
        <v>16</v>
      </c>
    </row>
    <row r="69" spans="1:9">
      <c r="A69" t="str">
        <f>'[3]Zone pivots'!B133</f>
        <v>Combined Washer/Dryer in one drum</v>
      </c>
      <c r="B69" s="1">
        <f>'[3]Zone pivots'!C133</f>
        <v>18172.980000000003</v>
      </c>
      <c r="H69" t="str">
        <f>A69</f>
        <v>Combined Washer/Dryer in one drum</v>
      </c>
      <c r="I69" s="5">
        <f>B69/$E$7</f>
        <v>4.5162187782592789E-3</v>
      </c>
    </row>
    <row r="70" spans="1:9">
      <c r="A70" t="str">
        <f>'[3]Zone pivots'!B134</f>
        <v>Horizontal Axis</v>
      </c>
      <c r="B70" s="1">
        <f>'[3]Zone pivots'!C134</f>
        <v>1291019.6109999993</v>
      </c>
      <c r="H70" t="str">
        <f t="shared" ref="H70:H75" si="4">A70</f>
        <v>Horizontal Axis</v>
      </c>
      <c r="I70" s="5">
        <f t="shared" ref="I70:I75" si="5">B70/$E$7</f>
        <v>0.32083494343245772</v>
      </c>
    </row>
    <row r="71" spans="1:9">
      <c r="A71" t="str">
        <f>'[3]Zone pivots'!B135</f>
        <v>Stacked Washer/Dryer</v>
      </c>
      <c r="B71" s="1">
        <f>'[3]Zone pivots'!C135</f>
        <v>84841.364000000001</v>
      </c>
      <c r="H71" t="str">
        <f t="shared" si="4"/>
        <v>Stacked Washer/Dryer</v>
      </c>
      <c r="I71" s="5">
        <f t="shared" si="5"/>
        <v>2.1084167883854529E-2</v>
      </c>
    </row>
    <row r="72" spans="1:9">
      <c r="A72" t="str">
        <f>'[3]Zone pivots'!B136</f>
        <v>Vertical Axis (with agitator)</v>
      </c>
      <c r="B72" s="1">
        <f>'[3]Zone pivots'!C136</f>
        <v>2148086.9389999961</v>
      </c>
      <c r="H72" t="str">
        <f t="shared" si="4"/>
        <v>Vertical Axis (with agitator)</v>
      </c>
      <c r="I72" s="5">
        <f t="shared" si="5"/>
        <v>0.53382717480816433</v>
      </c>
    </row>
    <row r="73" spans="1:9">
      <c r="A73" t="str">
        <f>'[3]Zone pivots'!B137</f>
        <v>Vertical Axis (without agitator)</v>
      </c>
      <c r="B73" s="1">
        <f>'[3]Zone pivots'!C137</f>
        <v>171354.34099999996</v>
      </c>
      <c r="H73" t="str">
        <f t="shared" si="4"/>
        <v>Vertical Axis (without agitator)</v>
      </c>
      <c r="I73" s="5">
        <f t="shared" si="5"/>
        <v>4.2583753053183543E-2</v>
      </c>
    </row>
    <row r="74" spans="1:9">
      <c r="A74" t="str">
        <f>'[3]Zone pivots'!B138</f>
        <v>(blank)</v>
      </c>
      <c r="B74" s="1">
        <f>'[3]Zone pivots'!C138</f>
        <v>54561.611000000004</v>
      </c>
      <c r="H74" t="str">
        <f t="shared" si="4"/>
        <v>(blank)</v>
      </c>
      <c r="I74" s="5">
        <f t="shared" si="5"/>
        <v>1.3559260625955567E-2</v>
      </c>
    </row>
    <row r="75" spans="1:9">
      <c r="A75" t="str">
        <f>'[3]Zone pivots'!B139</f>
        <v>Grand Total</v>
      </c>
      <c r="B75" s="1">
        <f>'[3]Zone pivots'!C139</f>
        <v>3768036.8459999957</v>
      </c>
      <c r="H75" t="str">
        <f t="shared" si="4"/>
        <v>Grand Total</v>
      </c>
      <c r="I75" s="5">
        <f t="shared" si="5"/>
        <v>0.93640551858187504</v>
      </c>
    </row>
    <row r="78" spans="1:9">
      <c r="A78" t="s">
        <v>19</v>
      </c>
      <c r="B78" s="1">
        <f>'[3]Zone pivots'!$B$145</f>
        <v>3531587.8019999657</v>
      </c>
      <c r="H78" t="s">
        <v>19</v>
      </c>
      <c r="I78" s="5">
        <f t="shared" ref="I78" si="6">B78/$E$7</f>
        <v>0.87764489634961651</v>
      </c>
    </row>
    <row r="81" spans="1:10">
      <c r="A81" t="s">
        <v>22</v>
      </c>
      <c r="H81" t="s">
        <v>22</v>
      </c>
    </row>
    <row r="82" spans="1:10">
      <c r="A82" t="s">
        <v>20</v>
      </c>
      <c r="B82" s="1">
        <f>'[3]Zone pivots'!C154</f>
        <v>3496620.3459999654</v>
      </c>
      <c r="H82" t="s">
        <v>20</v>
      </c>
      <c r="I82" s="5">
        <f t="shared" ref="I82:I83" si="7">B82/$E$7</f>
        <v>0.86895503473004965</v>
      </c>
    </row>
    <row r="83" spans="1:10">
      <c r="A83" t="s">
        <v>21</v>
      </c>
      <c r="B83" s="1">
        <f>'[3]Zone pivots'!C159</f>
        <v>4100590.1939999652</v>
      </c>
      <c r="H83" t="s">
        <v>21</v>
      </c>
      <c r="I83" s="5">
        <f t="shared" si="7"/>
        <v>1.0190492938466063</v>
      </c>
    </row>
    <row r="86" spans="1:10">
      <c r="A86" t="s">
        <v>23</v>
      </c>
      <c r="H86" t="s">
        <v>23</v>
      </c>
      <c r="I86" t="s">
        <v>37</v>
      </c>
      <c r="J86" t="s">
        <v>26</v>
      </c>
    </row>
    <row r="87" spans="1:10">
      <c r="A87" t="str">
        <f>'[3]Zone pivots'!B167</f>
        <v>Chest</v>
      </c>
      <c r="B87" s="1">
        <f>'[3]Zone pivots'!C167</f>
        <v>13327346.326999998</v>
      </c>
      <c r="C87" s="1">
        <f>'[3]Zone pivots'!D167</f>
        <v>860603.5409999995</v>
      </c>
      <c r="H87" t="str">
        <f>A87</f>
        <v>Chest</v>
      </c>
      <c r="I87" s="5">
        <f>B87/$B$89</f>
        <v>0.37052972321674105</v>
      </c>
      <c r="J87" s="5">
        <f>C87/$E$7</f>
        <v>0.21387102569312386</v>
      </c>
    </row>
    <row r="88" spans="1:10">
      <c r="A88" t="str">
        <f>'[3]Zone pivots'!B168</f>
        <v>Upright</v>
      </c>
      <c r="B88" s="1">
        <f>'[3]Zone pivots'!C168</f>
        <v>22641013.272599999</v>
      </c>
      <c r="C88" s="1">
        <f>'[3]Zone pivots'!D168</f>
        <v>1262676.0620000006</v>
      </c>
      <c r="H88" t="str">
        <f t="shared" ref="H88:H89" si="8">A88</f>
        <v>Upright</v>
      </c>
      <c r="I88" s="5">
        <f t="shared" ref="I88:I89" si="9">B88/$B$89</f>
        <v>0.62947027678325895</v>
      </c>
      <c r="J88" s="5">
        <f>C88/$E$7</f>
        <v>0.31379120771953084</v>
      </c>
    </row>
    <row r="89" spans="1:10">
      <c r="A89" t="str">
        <f>'[3]Zone pivots'!B170</f>
        <v>Grand Total</v>
      </c>
      <c r="B89" s="1">
        <f>'[3]Zone pivots'!C170</f>
        <v>35968359.599599995</v>
      </c>
      <c r="C89" s="1">
        <f>'[3]Zone pivots'!D170</f>
        <v>2123279.6030000001</v>
      </c>
      <c r="H89" t="str">
        <f t="shared" si="8"/>
        <v>Grand Total</v>
      </c>
      <c r="I89" s="5">
        <f t="shared" si="9"/>
        <v>1</v>
      </c>
      <c r="J89" s="5">
        <f>C89/$E$7</f>
        <v>0.52766223341265472</v>
      </c>
    </row>
    <row r="90" spans="1:10">
      <c r="B90" s="1"/>
      <c r="C90" s="1"/>
    </row>
    <row r="91" spans="1:10">
      <c r="A91" t="s">
        <v>24</v>
      </c>
      <c r="H91" t="s">
        <v>24</v>
      </c>
    </row>
    <row r="92" spans="1:10">
      <c r="A92" t="s">
        <v>15</v>
      </c>
      <c r="B92" t="s">
        <v>25</v>
      </c>
      <c r="C92" t="s">
        <v>26</v>
      </c>
      <c r="H92" t="s">
        <v>15</v>
      </c>
      <c r="I92" t="s">
        <v>25</v>
      </c>
      <c r="J92" t="s">
        <v>26</v>
      </c>
    </row>
    <row r="93" spans="1:10">
      <c r="A93" t="str">
        <f>'[3]Zone pivots'!B177</f>
        <v>Bottom-Freezer (Including French Door) w/ TTD Ice</v>
      </c>
      <c r="B93" s="1">
        <f>'[3]Zone pivots'!C177</f>
        <v>4343836.7230000002</v>
      </c>
      <c r="C93" s="1">
        <f>'[3]Zone pivots'!D177</f>
        <v>176420.10800000004</v>
      </c>
      <c r="H93" t="str">
        <f>A93</f>
        <v>Bottom-Freezer (Including French Door) w/ TTD Ice</v>
      </c>
      <c r="I93" s="5">
        <f>B93/$B$100</f>
        <v>4.0032488113834003E-2</v>
      </c>
      <c r="J93" s="5">
        <f>C93/$E$7</f>
        <v>4.3842661171262502E-2</v>
      </c>
    </row>
    <row r="94" spans="1:10">
      <c r="A94" t="str">
        <f>'[3]Zone pivots'!B178</f>
        <v>Bottom-Freezer (Including French Door) w/o TTD Ice</v>
      </c>
      <c r="B94" s="1">
        <f>'[3]Zone pivots'!C178</f>
        <v>18186807.52500001</v>
      </c>
      <c r="C94" s="1">
        <f>'[3]Zone pivots'!D178</f>
        <v>809499.03100000112</v>
      </c>
      <c r="H94" t="str">
        <f t="shared" ref="H94:H100" si="10">A94</f>
        <v>Bottom-Freezer (Including French Door) w/o TTD Ice</v>
      </c>
      <c r="I94" s="5">
        <f t="shared" ref="I94:I100" si="11">B94/$B$100</f>
        <v>0.16760831552856451</v>
      </c>
      <c r="J94" s="5">
        <f t="shared" ref="J94:J100" si="12">C94/$E$7</f>
        <v>0.20117089903719118</v>
      </c>
    </row>
    <row r="95" spans="1:10">
      <c r="A95" t="str">
        <f>'[3]Zone pivots'!B179</f>
        <v>Refrigerator Only</v>
      </c>
      <c r="B95" s="1">
        <f>'[3]Zone pivots'!C179</f>
        <v>2536953.8389999992</v>
      </c>
      <c r="C95" s="1">
        <f>'[3]Zone pivots'!D179</f>
        <v>227705.34599999996</v>
      </c>
      <c r="H95" t="str">
        <f t="shared" si="10"/>
        <v>Refrigerator Only</v>
      </c>
      <c r="I95" s="5">
        <f t="shared" si="11"/>
        <v>2.3380384872056573E-2</v>
      </c>
      <c r="J95" s="5">
        <f t="shared" si="12"/>
        <v>5.658770105482018E-2</v>
      </c>
    </row>
    <row r="96" spans="1:10">
      <c r="A96" t="str">
        <f>'[3]Zone pivots'!B180</f>
        <v>Side-by-Side w/ TTD Ice</v>
      </c>
      <c r="B96" s="1">
        <f>'[3]Zone pivots'!C180</f>
        <v>31269954.246999983</v>
      </c>
      <c r="C96" s="1">
        <f>'[3]Zone pivots'!D180</f>
        <v>1319398.9249999991</v>
      </c>
      <c r="H96" t="str">
        <f t="shared" si="10"/>
        <v>Side-by-Side w/ TTD Ice</v>
      </c>
      <c r="I96" s="5">
        <f t="shared" si="11"/>
        <v>0.28818165864406958</v>
      </c>
      <c r="J96" s="5">
        <f t="shared" si="12"/>
        <v>0.3278875672069248</v>
      </c>
    </row>
    <row r="97" spans="1:10">
      <c r="A97" t="str">
        <f>'[3]Zone pivots'!B181</f>
        <v>Side-by-Side w/o TTD Ice</v>
      </c>
      <c r="B97" s="1">
        <f>'[3]Zone pivots'!C181</f>
        <v>6211496.518000002</v>
      </c>
      <c r="C97" s="1">
        <f>'[3]Zone pivots'!D181</f>
        <v>277962.81900000013</v>
      </c>
      <c r="H97" t="str">
        <f t="shared" si="10"/>
        <v>Side-by-Side w/o TTD Ice</v>
      </c>
      <c r="I97" s="5">
        <f t="shared" si="11"/>
        <v>5.7244707014268766E-2</v>
      </c>
      <c r="J97" s="5">
        <f t="shared" si="12"/>
        <v>6.9077328144623806E-2</v>
      </c>
    </row>
    <row r="98" spans="1:10">
      <c r="A98" t="str">
        <f>'[3]Zone pivots'!B182</f>
        <v>Top-Freezer w/ TTD Ice</v>
      </c>
      <c r="B98" s="1">
        <f>'[3]Zone pivots'!C182</f>
        <v>838757.25399999984</v>
      </c>
      <c r="C98" s="1">
        <f>'[3]Zone pivots'!D182</f>
        <v>40266.277000000002</v>
      </c>
      <c r="H98" t="str">
        <f t="shared" si="10"/>
        <v>Top-Freezer w/ TTD Ice</v>
      </c>
      <c r="I98" s="5">
        <f t="shared" si="11"/>
        <v>7.7299267772563181E-3</v>
      </c>
      <c r="J98" s="5">
        <f t="shared" si="12"/>
        <v>1.0006686647868961E-2</v>
      </c>
    </row>
    <row r="99" spans="1:10">
      <c r="A99" t="str">
        <f>'[3]Zone pivots'!B183</f>
        <v>Top-Freezer w/o TTD Ice</v>
      </c>
      <c r="B99" s="1">
        <f>'[3]Zone pivots'!C183</f>
        <v>45119981.634999886</v>
      </c>
      <c r="C99" s="1">
        <f>'[3]Zone pivots'!D183</f>
        <v>2312022.2649999931</v>
      </c>
      <c r="H99" t="str">
        <f t="shared" si="10"/>
        <v>Top-Freezer w/o TTD Ice</v>
      </c>
      <c r="I99" s="5">
        <f t="shared" si="11"/>
        <v>0.41582251904995032</v>
      </c>
      <c r="J99" s="5">
        <f t="shared" si="12"/>
        <v>0.57456720741158129</v>
      </c>
    </row>
    <row r="100" spans="1:10">
      <c r="A100" t="str">
        <f>'[3]Zone pivots'!B184</f>
        <v>Grand Total</v>
      </c>
      <c r="B100" s="1">
        <f>'[3]Zone pivots'!C184</f>
        <v>108507787.74099988</v>
      </c>
      <c r="C100" s="1">
        <f>'[3]Zone pivots'!D184</f>
        <v>5163274.7709999932</v>
      </c>
      <c r="H100" t="str">
        <f t="shared" si="10"/>
        <v>Grand Total</v>
      </c>
      <c r="I100" s="5">
        <f t="shared" si="11"/>
        <v>1</v>
      </c>
      <c r="J100" s="5">
        <f t="shared" si="12"/>
        <v>1.2831400506742725</v>
      </c>
    </row>
    <row r="103" spans="1:10">
      <c r="A103" t="s">
        <v>27</v>
      </c>
      <c r="H103" t="s">
        <v>27</v>
      </c>
    </row>
    <row r="104" spans="1:10">
      <c r="A104" t="str">
        <f>'[3]Zone pivots'!B190</f>
        <v>&lt;32"</v>
      </c>
      <c r="B104" s="1">
        <f>'[3]Zone pivots'!C190</f>
        <v>4891692.2469999269</v>
      </c>
      <c r="H104" t="str">
        <f>A104</f>
        <v>&lt;32"</v>
      </c>
      <c r="I104" s="5">
        <f>B104/$E$7</f>
        <v>1.215648307727538</v>
      </c>
    </row>
    <row r="105" spans="1:10">
      <c r="A105" t="str">
        <f>'[3]Zone pivots'!B191</f>
        <v>&gt;46"</v>
      </c>
      <c r="B105" s="1">
        <f>'[3]Zone pivots'!C191</f>
        <v>903411.65399999975</v>
      </c>
      <c r="H105" t="str">
        <f t="shared" ref="H105:H108" si="13">A105</f>
        <v>&gt;46"</v>
      </c>
      <c r="I105" s="5">
        <f t="shared" ref="I105:I108" si="14">B105/$E$7</f>
        <v>0.22450939121118674</v>
      </c>
    </row>
    <row r="106" spans="1:10">
      <c r="A106" t="str">
        <f>'[3]Zone pivots'!B192</f>
        <v>32" - 46"</v>
      </c>
      <c r="B106" s="1">
        <f>'[3]Zone pivots'!C192</f>
        <v>3399569.5049999738</v>
      </c>
      <c r="H106" t="str">
        <f t="shared" si="13"/>
        <v>32" - 46"</v>
      </c>
      <c r="I106" s="5">
        <f t="shared" si="14"/>
        <v>0.84483665510436268</v>
      </c>
    </row>
    <row r="107" spans="1:10">
      <c r="A107" t="str">
        <f>'[3]Zone pivots'!B193</f>
        <v>(blank)</v>
      </c>
      <c r="B107" s="1">
        <f>'[3]Zone pivots'!C193</f>
        <v>22593.119000000002</v>
      </c>
      <c r="H107" t="str">
        <f t="shared" si="13"/>
        <v>(blank)</v>
      </c>
      <c r="I107" s="5">
        <f t="shared" si="14"/>
        <v>5.6146800517717236E-3</v>
      </c>
    </row>
    <row r="108" spans="1:10">
      <c r="A108" t="str">
        <f>'[3]Zone pivots'!B194</f>
        <v>Grand Total</v>
      </c>
      <c r="B108" s="1">
        <f>'[3]Zone pivots'!C194</f>
        <v>9217266.5249999017</v>
      </c>
      <c r="H108" t="str">
        <f t="shared" si="13"/>
        <v>Grand Total</v>
      </c>
      <c r="I108" s="5">
        <f t="shared" si="14"/>
        <v>2.2906090340948593</v>
      </c>
    </row>
    <row r="111" spans="1:10">
      <c r="A111" t="s">
        <v>28</v>
      </c>
      <c r="B111" s="1">
        <f>'[3]Zone pivots'!$C$205</f>
        <v>4287179.3699999684</v>
      </c>
      <c r="H111" t="s">
        <v>28</v>
      </c>
      <c r="I111" s="5">
        <f t="shared" ref="I111" si="15">B111/$E$7</f>
        <v>1.0654190989347723</v>
      </c>
    </row>
    <row r="112" spans="1:10">
      <c r="B112" s="1"/>
      <c r="I112" s="1"/>
    </row>
    <row r="113" spans="1:12">
      <c r="B113" s="1"/>
      <c r="I113" s="1"/>
    </row>
    <row r="114" spans="1:12">
      <c r="A114" t="s">
        <v>29</v>
      </c>
      <c r="B114" s="1">
        <f>'[3]Zone pivots'!$B$212</f>
        <v>6702069.1919999029</v>
      </c>
      <c r="H114" t="s">
        <v>29</v>
      </c>
      <c r="I114" s="5">
        <f t="shared" ref="I114" si="16">B114/$E$7</f>
        <v>1.6655502145549572</v>
      </c>
    </row>
    <row r="115" spans="1:12">
      <c r="B115" s="1"/>
      <c r="I115" s="1"/>
    </row>
    <row r="116" spans="1:12">
      <c r="B116" s="1"/>
      <c r="I116" s="1"/>
    </row>
    <row r="117" spans="1:12">
      <c r="A117" t="s">
        <v>30</v>
      </c>
      <c r="B117" s="1"/>
      <c r="H117" t="s">
        <v>30</v>
      </c>
      <c r="I117" s="1"/>
    </row>
    <row r="118" spans="1:12">
      <c r="A118" t="str">
        <f>'[3]Zone pivots'!B218</f>
        <v>gt20</v>
      </c>
      <c r="B118" s="1">
        <f>'[3]Zone pivots'!C218</f>
        <v>1183236.1909999992</v>
      </c>
      <c r="H118" t="str">
        <f t="shared" ref="H118:H120" si="17">A118</f>
        <v>gt20</v>
      </c>
      <c r="I118" s="5">
        <f t="shared" ref="I118:I120" si="18">B118/$E$7</f>
        <v>0.29404938017376225</v>
      </c>
    </row>
    <row r="119" spans="1:12">
      <c r="A119" t="str">
        <f>'[3]Zone pivots'!B219</f>
        <v>le20</v>
      </c>
      <c r="B119" s="1">
        <f>'[3]Zone pivots'!C219</f>
        <v>2884899.5199999763</v>
      </c>
      <c r="H119" t="str">
        <f t="shared" si="17"/>
        <v>le20</v>
      </c>
      <c r="I119" s="5">
        <f t="shared" si="18"/>
        <v>0.71693455809752005</v>
      </c>
    </row>
    <row r="120" spans="1:12">
      <c r="A120" t="str">
        <f>'[3]Zone pivots'!B220</f>
        <v>Grand Total</v>
      </c>
      <c r="B120" s="1">
        <f>'[3]Zone pivots'!C220</f>
        <v>4068135.7109999754</v>
      </c>
      <c r="H120" t="str">
        <f t="shared" si="17"/>
        <v>Grand Total</v>
      </c>
      <c r="I120" s="5">
        <f t="shared" si="18"/>
        <v>1.0109839382712824</v>
      </c>
    </row>
    <row r="123" spans="1:12">
      <c r="A123" t="s">
        <v>31</v>
      </c>
      <c r="B123" t="s">
        <v>32</v>
      </c>
      <c r="C123" t="s">
        <v>33</v>
      </c>
      <c r="D123" t="s">
        <v>34</v>
      </c>
      <c r="E123" t="s">
        <v>21</v>
      </c>
      <c r="H123" t="s">
        <v>31</v>
      </c>
      <c r="I123" t="s">
        <v>32</v>
      </c>
      <c r="J123" t="s">
        <v>33</v>
      </c>
      <c r="K123" t="s">
        <v>34</v>
      </c>
      <c r="L123" t="s">
        <v>21</v>
      </c>
    </row>
    <row r="124" spans="1:12">
      <c r="A124" t="str">
        <f>'[3]Zone pivots'!B228</f>
        <v>Electric HPWH - Inside Conditioned Space</v>
      </c>
      <c r="B124" s="1">
        <f>'[3]Zone pivots'!C228</f>
        <v>0</v>
      </c>
      <c r="C124" s="1">
        <f>'[3]Zone pivots'!D228</f>
        <v>1612.692</v>
      </c>
      <c r="D124" s="1">
        <f>'[3]Zone pivots'!E228</f>
        <v>0</v>
      </c>
      <c r="E124" s="1">
        <f>'[3]Zone pivots'!F228</f>
        <v>1612.692</v>
      </c>
      <c r="H124" t="str">
        <f>A124</f>
        <v>Electric HPWH - Inside Conditioned Space</v>
      </c>
      <c r="I124" s="6">
        <f t="shared" ref="I124:I128" si="19">B124/$E$7</f>
        <v>0</v>
      </c>
      <c r="J124" s="6">
        <f t="shared" ref="J124:J128" si="20">C124/$E$7</f>
        <v>4.0077466072974886E-4</v>
      </c>
      <c r="K124" s="6">
        <f t="shared" ref="K124:K128" si="21">D124/$E$7</f>
        <v>0</v>
      </c>
      <c r="L124" s="6">
        <f t="shared" ref="L124:L128" si="22">E124/$E$7</f>
        <v>4.0077466072974886E-4</v>
      </c>
    </row>
    <row r="125" spans="1:12">
      <c r="A125" t="str">
        <f>'[3]Zone pivots'!B229</f>
        <v>Electric HPWH - Outside Conditioned Space - Buffered</v>
      </c>
      <c r="B125" s="1">
        <f>'[3]Zone pivots'!C229</f>
        <v>0</v>
      </c>
      <c r="C125" s="1">
        <f>'[3]Zone pivots'!D229</f>
        <v>1192.4649999999999</v>
      </c>
      <c r="D125" s="1">
        <f>'[3]Zone pivots'!E229</f>
        <v>1612.692</v>
      </c>
      <c r="E125" s="1">
        <f>'[3]Zone pivots'!F229</f>
        <v>2805.1570000000002</v>
      </c>
      <c r="H125" t="str">
        <f t="shared" ref="H125:H128" si="23">A125</f>
        <v>Electric HPWH - Outside Conditioned Space - Buffered</v>
      </c>
      <c r="I125" s="6">
        <f t="shared" si="19"/>
        <v>0</v>
      </c>
      <c r="J125" s="6">
        <f t="shared" si="20"/>
        <v>2.9634285766104126E-4</v>
      </c>
      <c r="K125" s="6">
        <f t="shared" si="21"/>
        <v>4.0077466072974886E-4</v>
      </c>
      <c r="L125" s="6">
        <f t="shared" si="22"/>
        <v>6.9711751839079017E-4</v>
      </c>
    </row>
    <row r="126" spans="1:12">
      <c r="A126" t="str">
        <f>'[3]Zone pivots'!B230</f>
        <v>Electric Storage - Inside Conditioned Space</v>
      </c>
      <c r="B126" s="1">
        <f>'[3]Zone pivots'!C230</f>
        <v>1370563.9470000002</v>
      </c>
      <c r="C126" s="1">
        <f>'[3]Zone pivots'!D230</f>
        <v>163504.65699999998</v>
      </c>
      <c r="D126" s="1">
        <f>'[3]Zone pivots'!E230</f>
        <v>5234.5879999999997</v>
      </c>
      <c r="E126" s="1">
        <f>'[3]Zone pivots'!F230</f>
        <v>1539303.192</v>
      </c>
      <c r="H126" t="str">
        <f t="shared" si="23"/>
        <v>Electric Storage - Inside Conditioned Space</v>
      </c>
      <c r="I126" s="5">
        <f t="shared" si="19"/>
        <v>0.34060273187152323</v>
      </c>
      <c r="J126" s="5">
        <f t="shared" si="20"/>
        <v>4.0633005829326954E-2</v>
      </c>
      <c r="K126" s="5">
        <f t="shared" si="21"/>
        <v>1.3008623033784594E-3</v>
      </c>
      <c r="L126" s="5">
        <f t="shared" si="22"/>
        <v>0.38253660000422862</v>
      </c>
    </row>
    <row r="127" spans="1:12">
      <c r="A127" t="str">
        <f>'[3]Zone pivots'!B231</f>
        <v>Electric Storage - Outside Conditioned Space - Buffered</v>
      </c>
      <c r="B127" s="1">
        <f>'[3]Zone pivots'!C231</f>
        <v>534334.11400000018</v>
      </c>
      <c r="C127" s="1">
        <f>'[3]Zone pivots'!D231</f>
        <v>76877.786000000036</v>
      </c>
      <c r="D127" s="1">
        <f>'[3]Zone pivots'!E231</f>
        <v>3537.7510000000002</v>
      </c>
      <c r="E127" s="1">
        <f>'[3]Zone pivots'!F231</f>
        <v>614749.6510000003</v>
      </c>
      <c r="H127" t="str">
        <f t="shared" si="23"/>
        <v>Electric Storage - Outside Conditioned Space - Buffered</v>
      </c>
      <c r="I127" s="5">
        <f t="shared" si="19"/>
        <v>0.13278888545034082</v>
      </c>
      <c r="J127" s="5">
        <f t="shared" si="20"/>
        <v>1.9105116539180608E-2</v>
      </c>
      <c r="K127" s="5">
        <f t="shared" si="21"/>
        <v>8.7917653015661377E-4</v>
      </c>
      <c r="L127" s="5">
        <f t="shared" si="22"/>
        <v>0.15277317851967806</v>
      </c>
    </row>
    <row r="128" spans="1:12">
      <c r="A128" t="str">
        <f>'[3]Zone pivots'!B232</f>
        <v>Electric Storage - Outside Conditioned Space - Unbuffered</v>
      </c>
      <c r="B128" s="1">
        <f>'[3]Zone pivots'!C232</f>
        <v>52149.474000000009</v>
      </c>
      <c r="C128" s="1">
        <f>'[3]Zone pivots'!D232</f>
        <v>3154.5949999999998</v>
      </c>
      <c r="D128" s="1">
        <f>'[3]Zone pivots'!E232</f>
        <v>0</v>
      </c>
      <c r="E128" s="1">
        <f>'[3]Zone pivots'!F232</f>
        <v>55304.06900000001</v>
      </c>
      <c r="H128" t="str">
        <f t="shared" si="23"/>
        <v>Electric Storage - Outside Conditioned Space - Unbuffered</v>
      </c>
      <c r="I128" s="5">
        <f t="shared" si="19"/>
        <v>1.2959813621934544E-2</v>
      </c>
      <c r="J128" s="5">
        <f t="shared" si="20"/>
        <v>7.8395734639023578E-4</v>
      </c>
      <c r="K128" s="5">
        <f t="shared" si="21"/>
        <v>0</v>
      </c>
      <c r="L128" s="5">
        <f t="shared" si="22"/>
        <v>1.374377096832478E-2</v>
      </c>
    </row>
    <row r="131" spans="1:10">
      <c r="A131" t="s">
        <v>50</v>
      </c>
      <c r="B131" t="s">
        <v>51</v>
      </c>
      <c r="H131" t="s">
        <v>50</v>
      </c>
    </row>
    <row r="132" spans="1:10">
      <c r="A132" t="str">
        <f>'[3]Zone pivots'!B250</f>
        <v>EISAnqnx</v>
      </c>
      <c r="B132" s="7">
        <f>'[3]Zone pivots'!C250</f>
        <v>3995093036.3560014</v>
      </c>
      <c r="H132" t="str">
        <f>A132</f>
        <v>EISAnqnx</v>
      </c>
      <c r="I132" s="5">
        <f>B132/$B$135</f>
        <v>0.34326742786996628</v>
      </c>
      <c r="J132" s="5"/>
    </row>
    <row r="133" spans="1:10">
      <c r="A133" t="str">
        <f>'[3]Zone pivots'!B251</f>
        <v>EISAq</v>
      </c>
      <c r="B133" s="7">
        <f>'[3]Zone pivots'!C251</f>
        <v>4522287833.7589998</v>
      </c>
      <c r="H133" t="str">
        <f t="shared" ref="H133:H135" si="24">A133</f>
        <v>EISAq</v>
      </c>
      <c r="I133" s="5">
        <f>B133/$B$135</f>
        <v>0.38856519701929759</v>
      </c>
      <c r="J133" s="5"/>
    </row>
    <row r="134" spans="1:10">
      <c r="A134" t="str">
        <f>'[3]Zone pivots'!B252</f>
        <v>EISAx</v>
      </c>
      <c r="B134" s="7">
        <f>'[3]Zone pivots'!C252</f>
        <v>3121046524.9519992</v>
      </c>
      <c r="H134" t="str">
        <f t="shared" si="24"/>
        <v>EISAx</v>
      </c>
      <c r="I134" s="5">
        <f>B134/$B$135</f>
        <v>0.26816737511073607</v>
      </c>
      <c r="J134" s="5"/>
    </row>
    <row r="135" spans="1:10">
      <c r="A135" t="str">
        <f>'[3]Zone pivots'!B253</f>
        <v>Grand Total</v>
      </c>
      <c r="B135" s="7">
        <f>'[3]Zone pivots'!C253</f>
        <v>11638427395.067001</v>
      </c>
      <c r="H135" t="str">
        <f t="shared" si="24"/>
        <v>Grand Total</v>
      </c>
      <c r="I135" s="5">
        <f>B135/$B$135</f>
        <v>1</v>
      </c>
      <c r="J135" s="5"/>
    </row>
    <row r="137" spans="1:10">
      <c r="H137" t="s">
        <v>55</v>
      </c>
      <c r="I137" s="10">
        <v>0.95</v>
      </c>
      <c r="J137" t="s">
        <v>56</v>
      </c>
    </row>
    <row r="138" spans="1:10">
      <c r="A138" t="s">
        <v>45</v>
      </c>
      <c r="B138" s="7">
        <v>2006</v>
      </c>
      <c r="C138" t="s">
        <v>41</v>
      </c>
    </row>
    <row r="139" spans="1:10">
      <c r="A139" t="s">
        <v>39</v>
      </c>
      <c r="B139" t="s">
        <v>40</v>
      </c>
    </row>
    <row r="140" spans="1:10">
      <c r="A140">
        <v>1</v>
      </c>
      <c r="B140" s="5">
        <v>0.54500000000000004</v>
      </c>
      <c r="C140" s="8">
        <f>SUMPRODUCT(A140:A144,B140:B144)</f>
        <v>1.4015</v>
      </c>
    </row>
    <row r="141" spans="1:10">
      <c r="A141">
        <v>1.5</v>
      </c>
      <c r="B141" s="5">
        <v>0.14499999999999999</v>
      </c>
    </row>
    <row r="142" spans="1:10">
      <c r="A142">
        <v>2</v>
      </c>
      <c r="B142" s="5">
        <v>0.28100000000000003</v>
      </c>
    </row>
    <row r="143" spans="1:10">
      <c r="A143">
        <v>2.5</v>
      </c>
      <c r="B143" s="5">
        <v>0.02</v>
      </c>
    </row>
    <row r="144" spans="1:10">
      <c r="A144">
        <v>3</v>
      </c>
      <c r="B144" s="5">
        <v>8.9999999999999993E-3</v>
      </c>
    </row>
    <row r="146" spans="1:10">
      <c r="A146" t="s">
        <v>42</v>
      </c>
      <c r="B146" s="7">
        <f>SQRT(B148)*D146*4*C140</f>
        <v>1802.7725325176218</v>
      </c>
      <c r="C146" t="s">
        <v>46</v>
      </c>
      <c r="D146">
        <v>8.5</v>
      </c>
      <c r="E146" t="s">
        <v>47</v>
      </c>
    </row>
    <row r="147" spans="1:10">
      <c r="A147" t="s">
        <v>43</v>
      </c>
      <c r="B147" s="7">
        <f>B138/C140</f>
        <v>1431.3235818765609</v>
      </c>
    </row>
    <row r="148" spans="1:10">
      <c r="A148" t="s">
        <v>44</v>
      </c>
      <c r="B148" s="7">
        <f>B138/C140</f>
        <v>1431.3235818765609</v>
      </c>
    </row>
    <row r="149" spans="1:10">
      <c r="A149" t="s">
        <v>48</v>
      </c>
      <c r="B149" s="7">
        <f>D149*B148</f>
        <v>178.91544773457011</v>
      </c>
      <c r="C149" t="s">
        <v>49</v>
      </c>
      <c r="D149" s="9">
        <v>0.125</v>
      </c>
    </row>
    <row r="151" spans="1:10">
      <c r="I151" s="5"/>
      <c r="J151" s="5"/>
    </row>
    <row r="152" spans="1:10">
      <c r="I152" s="5"/>
      <c r="J152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N131"/>
  <sheetViews>
    <sheetView topLeftCell="A10" workbookViewId="0">
      <selection activeCell="N34" sqref="N34:P36"/>
    </sheetView>
  </sheetViews>
  <sheetFormatPr defaultRowHeight="12"/>
  <cols>
    <col min="2" max="2" width="10.42578125" bestFit="1" customWidth="1"/>
    <col min="3" max="3" width="9.28515625" bestFit="1" customWidth="1"/>
    <col min="7" max="7" width="17.140625" customWidth="1"/>
  </cols>
  <sheetData>
    <row r="1" spans="1:14">
      <c r="A1" s="4" t="s">
        <v>35</v>
      </c>
      <c r="H1" s="4" t="s">
        <v>36</v>
      </c>
    </row>
    <row r="2" spans="1:14">
      <c r="A2" t="s">
        <v>0</v>
      </c>
    </row>
    <row r="3" spans="1:14">
      <c r="B3" t="s">
        <v>1</v>
      </c>
      <c r="C3" t="s">
        <v>2</v>
      </c>
      <c r="D3" t="s">
        <v>3</v>
      </c>
    </row>
    <row r="4" spans="1:14">
      <c r="A4" t="s">
        <v>4</v>
      </c>
      <c r="B4" s="1">
        <f>'[6]zonal pivots'!D7</f>
        <v>500297.18839999475</v>
      </c>
      <c r="C4" s="1">
        <f>'[6]zonal pivots'!E7</f>
        <v>82991.075999999972</v>
      </c>
      <c r="D4" s="1">
        <f>'[6]zonal pivots'!F7</f>
        <v>67901.789000000019</v>
      </c>
      <c r="E4" s="1">
        <f>'[6]zonal pivots'!G7</f>
        <v>651190.05339999474</v>
      </c>
      <c r="F4" s="1"/>
    </row>
    <row r="5" spans="1:14">
      <c r="A5" t="s">
        <v>5</v>
      </c>
      <c r="B5" s="1">
        <f>'[6]zonal pivots'!D8</f>
        <v>30178.573</v>
      </c>
      <c r="C5" s="1">
        <f>'[6]zonal pivots'!E8</f>
        <v>52812.504000000001</v>
      </c>
      <c r="D5" s="1">
        <f>'[6]zonal pivots'!F8</f>
        <v>0</v>
      </c>
      <c r="E5" s="1">
        <f>'[6]zonal pivots'!G8</f>
        <v>82991.077000000005</v>
      </c>
      <c r="F5" s="1"/>
    </row>
    <row r="6" spans="1:14">
      <c r="A6" t="s">
        <v>6</v>
      </c>
      <c r="B6" s="1">
        <f>'[6]zonal pivots'!D9</f>
        <v>7544.643</v>
      </c>
      <c r="C6" s="1">
        <f>'[6]zonal pivots'!E9</f>
        <v>15089.285999999998</v>
      </c>
      <c r="D6" s="1">
        <f>'[6]zonal pivots'!F9</f>
        <v>0</v>
      </c>
      <c r="E6" s="1">
        <f>'[6]zonal pivots'!G9</f>
        <v>22633.928999999996</v>
      </c>
      <c r="F6" s="1"/>
    </row>
    <row r="7" spans="1:14">
      <c r="B7" s="1">
        <f>'[6]zonal pivots'!D10</f>
        <v>538020.40439999476</v>
      </c>
      <c r="C7" s="1">
        <f>'[6]zonal pivots'!E10</f>
        <v>150892.86599999995</v>
      </c>
      <c r="D7" s="1">
        <f>'[6]zonal pivots'!F10</f>
        <v>67901.789000000019</v>
      </c>
      <c r="E7" s="1">
        <f>'[6]zonal pivots'!G10</f>
        <v>756815.05939999479</v>
      </c>
      <c r="F7" s="1"/>
    </row>
    <row r="9" spans="1:14">
      <c r="A9" s="2" t="s">
        <v>7</v>
      </c>
      <c r="B9" s="3"/>
      <c r="C9" s="3"/>
      <c r="D9" s="3"/>
      <c r="E9" s="3"/>
      <c r="H9" s="2" t="s">
        <v>7</v>
      </c>
      <c r="I9" s="3"/>
      <c r="J9" s="3"/>
      <c r="K9" s="3"/>
      <c r="L9" s="3"/>
    </row>
    <row r="10" spans="1:14">
      <c r="B10" t="s">
        <v>1</v>
      </c>
      <c r="C10" t="s">
        <v>2</v>
      </c>
      <c r="D10" t="s">
        <v>3</v>
      </c>
      <c r="E10" s="3"/>
      <c r="I10" t="s">
        <v>1</v>
      </c>
      <c r="J10" t="s">
        <v>58</v>
      </c>
      <c r="L10" s="3" t="s">
        <v>21</v>
      </c>
    </row>
    <row r="11" spans="1:14">
      <c r="A11" t="s">
        <v>4</v>
      </c>
      <c r="B11" s="3">
        <f>'[6]zonal pivots'!$D$20</f>
        <v>14844.575399999998</v>
      </c>
      <c r="C11" s="3">
        <v>0</v>
      </c>
      <c r="D11" s="3">
        <v>0</v>
      </c>
      <c r="E11" s="3">
        <f>SUM(B11:D11)</f>
        <v>14844.575399999998</v>
      </c>
      <c r="H11" t="s">
        <v>4</v>
      </c>
      <c r="I11" s="5">
        <f>B11/$B$4</f>
        <v>2.9671514740017984E-2</v>
      </c>
      <c r="J11" s="5">
        <f>(C11+D11)/($C$4+$D$4)</f>
        <v>0</v>
      </c>
      <c r="K11" s="5"/>
      <c r="L11" s="11">
        <f>E11/$E$4</f>
        <v>2.279607208754721E-2</v>
      </c>
      <c r="N11">
        <f>E11/$E$7</f>
        <v>1.96145349060163E-2</v>
      </c>
    </row>
    <row r="12" spans="1:14">
      <c r="A12" t="s">
        <v>5</v>
      </c>
      <c r="B12" s="3">
        <v>0</v>
      </c>
      <c r="C12" s="3">
        <v>0</v>
      </c>
      <c r="D12" s="3">
        <v>0</v>
      </c>
      <c r="E12" s="3">
        <f t="shared" ref="E12:E13" si="0">SUM(B12:D12)</f>
        <v>0</v>
      </c>
      <c r="H12" t="s">
        <v>57</v>
      </c>
      <c r="I12" s="5">
        <f>(B12+B13)/($B$5+$B$6)</f>
        <v>0</v>
      </c>
      <c r="J12" s="5">
        <f>SUM(C12:D13)/SUM($C$5:$D$6)</f>
        <v>0</v>
      </c>
      <c r="K12" s="5"/>
      <c r="L12" s="5">
        <f>(E12+E13)/($E$5+$E$6)</f>
        <v>0</v>
      </c>
      <c r="N12">
        <f>E12/$E$7</f>
        <v>0</v>
      </c>
    </row>
    <row r="13" spans="1:14">
      <c r="A13" t="s">
        <v>6</v>
      </c>
      <c r="B13" s="3">
        <v>0</v>
      </c>
      <c r="C13" s="3">
        <v>0</v>
      </c>
      <c r="D13" s="3">
        <v>0</v>
      </c>
      <c r="E13" s="3">
        <f t="shared" si="0"/>
        <v>0</v>
      </c>
      <c r="I13" s="5"/>
      <c r="J13" s="5"/>
      <c r="K13" s="5"/>
      <c r="L13" s="5"/>
    </row>
    <row r="14" spans="1:14">
      <c r="B14" s="3">
        <f>SUM(B11:B13)</f>
        <v>14844.575399999998</v>
      </c>
      <c r="C14" s="3">
        <f t="shared" ref="C14:E14" si="1">SUM(C11:C13)</f>
        <v>0</v>
      </c>
      <c r="D14" s="3">
        <f t="shared" si="1"/>
        <v>0</v>
      </c>
      <c r="E14" s="3">
        <f t="shared" si="1"/>
        <v>14844.575399999998</v>
      </c>
      <c r="I14" s="5">
        <f>B14/$B$7</f>
        <v>2.7591101152668742E-2</v>
      </c>
      <c r="J14" s="5">
        <f>(C14+D14)/($C$7+$D$7)</f>
        <v>0</v>
      </c>
      <c r="K14" s="5"/>
      <c r="L14" s="11">
        <f>E14/$E$7</f>
        <v>1.96145349060163E-2</v>
      </c>
    </row>
    <row r="17" spans="1:12">
      <c r="A17" t="s">
        <v>8</v>
      </c>
      <c r="H17" t="s">
        <v>8</v>
      </c>
    </row>
    <row r="18" spans="1:12">
      <c r="B18" t="s">
        <v>1</v>
      </c>
      <c r="C18" t="s">
        <v>2</v>
      </c>
      <c r="D18" t="s">
        <v>3</v>
      </c>
      <c r="I18" t="s">
        <v>1</v>
      </c>
      <c r="J18" t="s">
        <v>58</v>
      </c>
      <c r="L18" s="3" t="s">
        <v>21</v>
      </c>
    </row>
    <row r="19" spans="1:12">
      <c r="A19" t="s">
        <v>4</v>
      </c>
      <c r="B19" s="3"/>
      <c r="C19" s="3"/>
      <c r="D19" s="3"/>
      <c r="E19" s="3"/>
      <c r="H19" t="s">
        <v>4</v>
      </c>
      <c r="I19" s="5">
        <f>B19/$B$4</f>
        <v>0</v>
      </c>
      <c r="J19" s="5">
        <f>(C19+D19)/($C$4+$D$4)</f>
        <v>0</v>
      </c>
      <c r="K19" s="5"/>
      <c r="L19" s="5">
        <f>E19/$E$4</f>
        <v>0</v>
      </c>
    </row>
    <row r="20" spans="1:12">
      <c r="A20" t="s">
        <v>5</v>
      </c>
      <c r="B20" s="3"/>
      <c r="C20" s="3"/>
      <c r="D20" s="3"/>
      <c r="E20" s="3"/>
      <c r="H20" t="s">
        <v>57</v>
      </c>
      <c r="I20" s="5">
        <f>(B20+B21)/($B$5+$B$6)</f>
        <v>0</v>
      </c>
      <c r="J20" s="5">
        <f>SUM(C20:D21)/SUM($C$5:$D$6)</f>
        <v>0</v>
      </c>
      <c r="K20" s="5"/>
      <c r="L20" s="5">
        <f>(E20+E21)/($E$5+$E$6)</f>
        <v>0</v>
      </c>
    </row>
    <row r="21" spans="1:12">
      <c r="A21" t="s">
        <v>6</v>
      </c>
      <c r="B21" s="3"/>
      <c r="C21" s="3"/>
      <c r="D21" s="3"/>
      <c r="E21" s="3"/>
      <c r="I21" s="5"/>
      <c r="J21" s="5"/>
      <c r="K21" s="5"/>
      <c r="L21" s="5"/>
    </row>
    <row r="22" spans="1:12">
      <c r="B22" s="3"/>
      <c r="C22" s="3"/>
      <c r="D22" s="3"/>
      <c r="E22" s="3"/>
      <c r="I22" s="5">
        <f>B22/$B$7</f>
        <v>0</v>
      </c>
      <c r="J22" s="5">
        <f>(C22+D22)/($C$7+$D$7)</f>
        <v>0</v>
      </c>
      <c r="K22" s="5"/>
      <c r="L22" s="11">
        <f>E22/$E$7</f>
        <v>0</v>
      </c>
    </row>
    <row r="24" spans="1:12">
      <c r="A24" t="s">
        <v>9</v>
      </c>
      <c r="H24" t="s">
        <v>9</v>
      </c>
    </row>
    <row r="25" spans="1:12">
      <c r="B25" t="s">
        <v>1</v>
      </c>
      <c r="C25" t="s">
        <v>2</v>
      </c>
      <c r="D25" t="s">
        <v>3</v>
      </c>
      <c r="I25" t="s">
        <v>1</v>
      </c>
      <c r="J25" t="s">
        <v>58</v>
      </c>
      <c r="L25" s="3" t="s">
        <v>21</v>
      </c>
    </row>
    <row r="26" spans="1:12">
      <c r="A26" t="s">
        <v>4</v>
      </c>
      <c r="B26" s="1">
        <f>'[6]zonal pivots'!$D$47</f>
        <v>547.61710000000005</v>
      </c>
      <c r="C26" s="1"/>
      <c r="D26" s="1">
        <f>'[6]zonal pivots'!$E$47</f>
        <v>7544.643</v>
      </c>
      <c r="E26" s="1">
        <f>SUM(B26:D26)</f>
        <v>8092.2601000000004</v>
      </c>
      <c r="H26" t="s">
        <v>4</v>
      </c>
      <c r="I26" s="5">
        <f>B26/$B$4</f>
        <v>1.0945836048995988E-3</v>
      </c>
      <c r="J26" s="5">
        <f>(C26+D26)/($C$4+$D$4)</f>
        <v>4.9999998343195358E-2</v>
      </c>
      <c r="K26" s="5"/>
      <c r="L26" s="5">
        <f>E26/$E$4</f>
        <v>1.2426879154171162E-2</v>
      </c>
    </row>
    <row r="27" spans="1:12">
      <c r="A27" t="s">
        <v>5</v>
      </c>
      <c r="B27" s="1"/>
      <c r="C27" s="1"/>
      <c r="D27" s="1"/>
      <c r="E27" s="1">
        <f t="shared" ref="E27:E29" si="2">SUM(B27:D27)</f>
        <v>0</v>
      </c>
      <c r="H27" t="s">
        <v>57</v>
      </c>
      <c r="I27" s="5">
        <f>(B27+B28)/($B$5+$B$6)</f>
        <v>0</v>
      </c>
      <c r="J27" s="5">
        <f>SUM(C27:D28)/SUM($C$5:$D$6)</f>
        <v>0</v>
      </c>
      <c r="K27" s="5"/>
      <c r="L27" s="5">
        <f>(E27+E28)/($E$5+$E$6)</f>
        <v>0</v>
      </c>
    </row>
    <row r="28" spans="1:12">
      <c r="A28" t="s">
        <v>6</v>
      </c>
      <c r="B28" s="1"/>
      <c r="C28" s="1"/>
      <c r="D28" s="1"/>
      <c r="E28" s="1">
        <f t="shared" si="2"/>
        <v>0</v>
      </c>
      <c r="I28" s="5"/>
      <c r="J28" s="5"/>
      <c r="K28" s="5"/>
      <c r="L28" s="5"/>
    </row>
    <row r="29" spans="1:12">
      <c r="B29" s="1">
        <f>SUM(B26:B28)</f>
        <v>547.61710000000005</v>
      </c>
      <c r="C29" s="1">
        <f t="shared" ref="C29:D29" si="3">SUM(C26:C28)</f>
        <v>0</v>
      </c>
      <c r="D29" s="1">
        <f t="shared" si="3"/>
        <v>7544.643</v>
      </c>
      <c r="E29" s="1">
        <f t="shared" si="2"/>
        <v>8092.2601000000004</v>
      </c>
      <c r="I29" s="5">
        <f>B29/$B$7</f>
        <v>1.0178370476686802E-3</v>
      </c>
      <c r="J29" s="5">
        <f>(C29+D29)/($C$7+$D$7)</f>
        <v>3.4482757359863295E-2</v>
      </c>
      <c r="K29" s="5"/>
      <c r="L29" s="11">
        <f>E29/$E$7</f>
        <v>1.0692519922126772E-2</v>
      </c>
    </row>
    <row r="32" spans="1:12">
      <c r="A32" t="s">
        <v>10</v>
      </c>
      <c r="H32" t="s">
        <v>10</v>
      </c>
    </row>
    <row r="33" spans="1:12">
      <c r="B33" t="s">
        <v>1</v>
      </c>
      <c r="C33" t="s">
        <v>2</v>
      </c>
      <c r="D33" t="s">
        <v>3</v>
      </c>
      <c r="I33" t="s">
        <v>1</v>
      </c>
      <c r="J33" t="s">
        <v>58</v>
      </c>
      <c r="L33" s="3" t="s">
        <v>21</v>
      </c>
    </row>
    <row r="34" spans="1:12">
      <c r="A34" t="s">
        <v>4</v>
      </c>
      <c r="B34" s="1">
        <f>'[6]zonal pivots'!D60</f>
        <v>427173.65259999805</v>
      </c>
      <c r="C34" s="1">
        <f>'[6]zonal pivots'!E60</f>
        <v>72931.551999999996</v>
      </c>
      <c r="D34" s="1">
        <f>'[6]zonal pivots'!F60</f>
        <v>37723.216000000008</v>
      </c>
      <c r="E34" s="1">
        <f>'[6]zonal pivots'!G60</f>
        <v>537828.42059999809</v>
      </c>
      <c r="H34" t="s">
        <v>4</v>
      </c>
      <c r="I34" s="5">
        <f>B34/$B$4</f>
        <v>0.85383980263040493</v>
      </c>
      <c r="J34" s="5">
        <f>(C34+D34)/($C$4+$D$4)</f>
        <v>0.73333333554240632</v>
      </c>
      <c r="K34" s="5"/>
      <c r="L34" s="5">
        <f>E34/$E$4</f>
        <v>0.82591620954879041</v>
      </c>
    </row>
    <row r="35" spans="1:12">
      <c r="A35" t="s">
        <v>5</v>
      </c>
      <c r="B35" s="1">
        <f>'[6]zonal pivots'!D61</f>
        <v>22633.929</v>
      </c>
      <c r="C35" s="1">
        <f>'[6]zonal pivots'!E61</f>
        <v>52812.504000000001</v>
      </c>
      <c r="D35" s="1">
        <f>'[6]zonal pivots'!F61</f>
        <v>0</v>
      </c>
      <c r="E35" s="1">
        <f>'[6]zonal pivots'!G61</f>
        <v>75446.433000000005</v>
      </c>
      <c r="H35" t="s">
        <v>57</v>
      </c>
      <c r="I35" s="5">
        <f>(B35+B36)/($B$5+$B$6)</f>
        <v>0.59999998409467525</v>
      </c>
      <c r="J35" s="5">
        <f>SUM(C35:D36)/SUM($C$5:$D$6)</f>
        <v>0.77777778759587934</v>
      </c>
      <c r="K35" s="5"/>
      <c r="L35" s="5">
        <f>(E35+E36)/($E$5+$E$6)</f>
        <v>0.71428571563820797</v>
      </c>
    </row>
    <row r="36" spans="1:12">
      <c r="A36" t="s">
        <v>6</v>
      </c>
      <c r="B36" s="1">
        <v>0</v>
      </c>
      <c r="C36" s="1">
        <v>0</v>
      </c>
      <c r="D36" s="1">
        <v>0</v>
      </c>
      <c r="E36" s="1">
        <v>0</v>
      </c>
      <c r="I36" s="5"/>
      <c r="J36" s="5"/>
      <c r="K36" s="5"/>
      <c r="L36" s="5"/>
    </row>
    <row r="37" spans="1:12">
      <c r="B37" s="1">
        <f>'[6]zonal pivots'!D62</f>
        <v>449807.58159999806</v>
      </c>
      <c r="C37" s="1">
        <f>'[6]zonal pivots'!E62</f>
        <v>125744.056</v>
      </c>
      <c r="D37" s="1">
        <f>'[6]zonal pivots'!F62</f>
        <v>37723.216000000008</v>
      </c>
      <c r="E37" s="1">
        <f>'[6]zonal pivots'!G62</f>
        <v>613274.85359999805</v>
      </c>
      <c r="I37" s="5">
        <f>B37/$B$7</f>
        <v>0.83604186369404998</v>
      </c>
      <c r="J37" s="5">
        <f>(C37+D37)/($C$7+$D$7)</f>
        <v>0.74712644145717366</v>
      </c>
      <c r="K37" s="5"/>
      <c r="L37" s="11">
        <f>E37/$E$7</f>
        <v>0.81033648311148054</v>
      </c>
    </row>
    <row r="40" spans="1:12">
      <c r="A40" t="s">
        <v>11</v>
      </c>
      <c r="H40" t="s">
        <v>11</v>
      </c>
    </row>
    <row r="41" spans="1:12">
      <c r="B41" t="s">
        <v>1</v>
      </c>
      <c r="C41" t="s">
        <v>2</v>
      </c>
      <c r="D41" t="s">
        <v>3</v>
      </c>
      <c r="I41" t="s">
        <v>1</v>
      </c>
      <c r="J41" t="s">
        <v>58</v>
      </c>
    </row>
    <row r="42" spans="1:12">
      <c r="B42" s="1">
        <f>'[6]zonal pivots'!$D$73</f>
        <v>6631.1959999999999</v>
      </c>
      <c r="C42" s="1">
        <v>0</v>
      </c>
      <c r="D42" s="1">
        <f>'[6]zonal pivots'!$E$73</f>
        <v>15089.287</v>
      </c>
      <c r="E42" s="1">
        <f>'[6]zonal pivots'!$F$73</f>
        <v>21720.483</v>
      </c>
      <c r="I42" s="5">
        <f>B42/$B$7</f>
        <v>1.2325175673207357E-2</v>
      </c>
      <c r="J42" s="5">
        <f>(C42+D42)/($C$7+$D$7)</f>
        <v>6.8965519290222155E-2</v>
      </c>
      <c r="K42" s="5"/>
      <c r="L42" s="11">
        <f>E42/$E$7</f>
        <v>2.8699855704800672E-2</v>
      </c>
    </row>
    <row r="44" spans="1:12">
      <c r="A44" t="s">
        <v>12</v>
      </c>
      <c r="B44" t="s">
        <v>1</v>
      </c>
      <c r="C44" t="s">
        <v>2</v>
      </c>
      <c r="D44" t="s">
        <v>3</v>
      </c>
      <c r="H44" t="s">
        <v>12</v>
      </c>
      <c r="I44" t="s">
        <v>1</v>
      </c>
      <c r="J44" t="s">
        <v>58</v>
      </c>
    </row>
    <row r="45" spans="1:12">
      <c r="B45" s="1">
        <f>'[6]zonal pivots'!D83</f>
        <v>28637.081099999999</v>
      </c>
      <c r="C45" s="1">
        <f>'[6]zonal pivots'!E83</f>
        <v>17604.167999999998</v>
      </c>
      <c r="D45" s="1">
        <f>'[6]zonal pivots'!F83</f>
        <v>5029.7619999999997</v>
      </c>
      <c r="E45" s="1">
        <f>'[6]zonal pivots'!G83</f>
        <v>51271.011100000003</v>
      </c>
      <c r="I45" s="5">
        <f>B45/$B$7</f>
        <v>5.3226756579866766E-2</v>
      </c>
      <c r="J45" s="5">
        <f>(C45+D45)/($C$7+$D$7)</f>
        <v>0.10344827665008544</v>
      </c>
      <c r="K45" s="5"/>
      <c r="L45" s="11">
        <f>E45/$E$7</f>
        <v>6.7745759632013416E-2</v>
      </c>
    </row>
    <row r="47" spans="1:12">
      <c r="A47" t="s">
        <v>13</v>
      </c>
      <c r="H47" t="s">
        <v>13</v>
      </c>
    </row>
    <row r="48" spans="1:12">
      <c r="B48" t="s">
        <v>1</v>
      </c>
      <c r="C48" t="s">
        <v>2</v>
      </c>
      <c r="D48" t="s">
        <v>3</v>
      </c>
      <c r="I48" t="s">
        <v>1</v>
      </c>
      <c r="J48" t="s">
        <v>58</v>
      </c>
      <c r="L48" s="3" t="s">
        <v>21</v>
      </c>
    </row>
    <row r="49" spans="1:12">
      <c r="A49" t="s">
        <v>4</v>
      </c>
      <c r="B49" s="1">
        <f>'[6]zonal pivots'!$D$91</f>
        <v>11853.231299999998</v>
      </c>
      <c r="C49" s="1">
        <v>0</v>
      </c>
      <c r="D49" s="1">
        <v>0</v>
      </c>
      <c r="E49" s="1">
        <f>'[6]zonal pivots'!$E$91</f>
        <v>11853.231299999998</v>
      </c>
      <c r="H49" t="s">
        <v>4</v>
      </c>
      <c r="I49" s="5">
        <f>B49/$B$4</f>
        <v>2.3692380398754449E-2</v>
      </c>
      <c r="J49" s="5">
        <f>(C49+D49)/($C$4+$D$4)</f>
        <v>0</v>
      </c>
      <c r="K49" s="5"/>
      <c r="L49" s="5">
        <f>E49/$E$4</f>
        <v>1.8202414545664333E-2</v>
      </c>
    </row>
    <row r="50" spans="1:12">
      <c r="A50" t="s">
        <v>5</v>
      </c>
      <c r="B50" s="1">
        <v>0</v>
      </c>
      <c r="C50" s="1">
        <v>0</v>
      </c>
      <c r="D50" s="1">
        <v>0</v>
      </c>
      <c r="E50" s="1">
        <v>0</v>
      </c>
      <c r="H50" t="s">
        <v>57</v>
      </c>
      <c r="I50" s="5">
        <f>(B50+B51)/($B$5+$B$6)</f>
        <v>0</v>
      </c>
      <c r="J50" s="5">
        <f>SUM(C50:D51)/SUM($C$5:$D$6)</f>
        <v>0</v>
      </c>
      <c r="K50" s="5"/>
      <c r="L50" s="5">
        <f>(E50+E51)/($E$5+$E$6)</f>
        <v>0</v>
      </c>
    </row>
    <row r="51" spans="1:12">
      <c r="A51" t="s">
        <v>6</v>
      </c>
      <c r="B51" s="1"/>
      <c r="C51" s="1"/>
      <c r="D51" s="1"/>
      <c r="E51" s="1"/>
      <c r="I51" s="5"/>
      <c r="J51" s="5"/>
      <c r="K51" s="5"/>
      <c r="L51" s="5"/>
    </row>
    <row r="52" spans="1:12">
      <c r="B52" s="1">
        <f>'[6]zonal pivots'!$D$92</f>
        <v>11853.231299999998</v>
      </c>
      <c r="C52" s="1"/>
      <c r="D52" s="1"/>
      <c r="E52" s="1">
        <f>'[6]zonal pivots'!$E$92</f>
        <v>11853.231299999998</v>
      </c>
      <c r="I52" s="5">
        <f>B52/$B$7</f>
        <v>2.2031192874959509E-2</v>
      </c>
      <c r="J52" s="5">
        <f>(C52+D52)/($C$7+$D$7)</f>
        <v>0</v>
      </c>
      <c r="K52" s="5"/>
      <c r="L52" s="11">
        <f>E52/$E$7</f>
        <v>1.5661991860200661E-2</v>
      </c>
    </row>
    <row r="55" spans="1:12">
      <c r="A55" t="s">
        <v>14</v>
      </c>
      <c r="H55" t="s">
        <v>14</v>
      </c>
    </row>
    <row r="56" spans="1:12">
      <c r="A56" t="s">
        <v>15</v>
      </c>
      <c r="B56" t="s">
        <v>16</v>
      </c>
      <c r="H56" t="s">
        <v>15</v>
      </c>
      <c r="I56" t="s">
        <v>16</v>
      </c>
    </row>
    <row r="57" spans="1:12">
      <c r="A57" t="str">
        <f>'[6]zonal pivots'!C99</f>
        <v xml:space="preserve">Horizontal Axis Washer </v>
      </c>
      <c r="B57" s="7">
        <f>'[6]zonal pivots'!D99</f>
        <v>30128.671999999999</v>
      </c>
      <c r="H57" t="str">
        <f>A57</f>
        <v xml:space="preserve">Horizontal Axis Washer </v>
      </c>
      <c r="I57" s="5">
        <f>B57/$E$7</f>
        <v>3.980982094078056E-2</v>
      </c>
    </row>
    <row r="58" spans="1:12">
      <c r="A58" t="str">
        <f>'[6]zonal pivots'!C100</f>
        <v xml:space="preserve">Stacked Washer/Dryer </v>
      </c>
      <c r="B58" s="7">
        <f>'[6]zonal pivots'!D100</f>
        <v>77989.185200000196</v>
      </c>
      <c r="H58" t="str">
        <f t="shared" ref="H58:H60" si="4">A58</f>
        <v xml:space="preserve">Stacked Washer/Dryer </v>
      </c>
      <c r="I58" s="5">
        <f t="shared" ref="I58:I60" si="5">B58/$E$7</f>
        <v>0.1030491983891418</v>
      </c>
    </row>
    <row r="59" spans="1:12">
      <c r="A59" t="str">
        <f>'[6]zonal pivots'!C101</f>
        <v>Vertical Axis (w/out agitator)</v>
      </c>
      <c r="B59" s="7">
        <f>'[6]zonal pivots'!D101</f>
        <v>9832.4539999999997</v>
      </c>
      <c r="H59" t="str">
        <f t="shared" si="4"/>
        <v>Vertical Axis (w/out agitator)</v>
      </c>
      <c r="I59" s="5">
        <f t="shared" si="5"/>
        <v>1.2991884711960142E-2</v>
      </c>
    </row>
    <row r="60" spans="1:12">
      <c r="A60" t="str">
        <f>'[6]zonal pivots'!C102</f>
        <v xml:space="preserve">Vertical Axis (with agitator) </v>
      </c>
      <c r="B60" s="7">
        <f>'[6]zonal pivots'!D102</f>
        <v>231652.38539999971</v>
      </c>
      <c r="H60" t="str">
        <f t="shared" si="4"/>
        <v xml:space="preserve">Vertical Axis (with agitator) </v>
      </c>
      <c r="I60" s="5">
        <f t="shared" si="5"/>
        <v>0.30608849879870836</v>
      </c>
    </row>
    <row r="61" spans="1:12">
      <c r="A61" t="str">
        <f>'[6]zonal pivots'!C103</f>
        <v xml:space="preserve">Washer/Dryer in One Drum </v>
      </c>
      <c r="B61" s="7">
        <f>'[6]zonal pivots'!D103</f>
        <v>2147.2253999999998</v>
      </c>
      <c r="H61" t="str">
        <f t="shared" ref="H61" si="6">A61</f>
        <v xml:space="preserve">Washer/Dryer in One Drum </v>
      </c>
      <c r="I61" s="5">
        <f t="shared" ref="I61" si="7">B61/$E$7</f>
        <v>2.8371864081329543E-3</v>
      </c>
    </row>
    <row r="62" spans="1:12">
      <c r="A62" t="str">
        <f>'[6]zonal pivots'!C104</f>
        <v>Grand Total</v>
      </c>
      <c r="B62" s="7">
        <f>'[6]zonal pivots'!D104</f>
        <v>351749.9219999999</v>
      </c>
      <c r="H62" t="str">
        <f t="shared" ref="H62" si="8">A62</f>
        <v>Grand Total</v>
      </c>
      <c r="I62" s="5">
        <f t="shared" ref="I62" si="9">B62/$E$7</f>
        <v>0.46477658924872384</v>
      </c>
    </row>
    <row r="64" spans="1:12">
      <c r="A64" t="s">
        <v>17</v>
      </c>
      <c r="B64">
        <f>'[6]zonal pivots'!$D$113</f>
        <v>350148.48799999739</v>
      </c>
      <c r="H64" t="s">
        <v>17</v>
      </c>
      <c r="I64" s="5">
        <f>B64/$E$7</f>
        <v>0.46266057162974022</v>
      </c>
    </row>
    <row r="67" spans="1:10">
      <c r="A67" t="s">
        <v>19</v>
      </c>
      <c r="B67" s="1">
        <f>'[6]zonal pivots'!$C$121</f>
        <v>591176.61640000227</v>
      </c>
      <c r="H67" t="s">
        <v>19</v>
      </c>
      <c r="I67" s="5">
        <f t="shared" ref="I67" si="10">B67/$E$7</f>
        <v>0.78113749066870952</v>
      </c>
    </row>
    <row r="70" spans="1:10">
      <c r="A70" t="s">
        <v>22</v>
      </c>
      <c r="H70" t="s">
        <v>22</v>
      </c>
    </row>
    <row r="71" spans="1:10">
      <c r="A71" s="1" t="str">
        <f>'[6]zonal pivots'!C190</f>
        <v>Electric</v>
      </c>
      <c r="B71" s="1">
        <f>'[6]zonal pivots'!D190</f>
        <v>730970.49460000684</v>
      </c>
      <c r="H71" t="s">
        <v>20</v>
      </c>
      <c r="I71" s="5">
        <f t="shared" ref="I71:I72" si="11">B71/$E$7</f>
        <v>0.96585088459989477</v>
      </c>
    </row>
    <row r="72" spans="1:10">
      <c r="A72" s="1" t="str">
        <f>'[6]zonal pivots'!C191</f>
        <v>Gas</v>
      </c>
      <c r="B72" s="1">
        <f>'[6]zonal pivots'!D191</f>
        <v>25844.564799999993</v>
      </c>
      <c r="H72" t="s">
        <v>21</v>
      </c>
      <c r="I72" s="5">
        <f t="shared" si="11"/>
        <v>3.4149115400121187E-2</v>
      </c>
    </row>
    <row r="75" spans="1:10">
      <c r="A75" t="s">
        <v>23</v>
      </c>
      <c r="B75" t="s">
        <v>37</v>
      </c>
      <c r="C75" t="s">
        <v>26</v>
      </c>
      <c r="H75" t="s">
        <v>23</v>
      </c>
      <c r="I75" t="s">
        <v>37</v>
      </c>
      <c r="J75" t="s">
        <v>26</v>
      </c>
    </row>
    <row r="76" spans="1:10">
      <c r="A76" t="str">
        <f>'[6]zonal pivots'!C127</f>
        <v>Chest</v>
      </c>
      <c r="B76" s="7">
        <f>'[6]zonal pivots'!D127</f>
        <v>213520.08749999999</v>
      </c>
      <c r="C76" s="7">
        <f>'[6]zonal pivots'!E127</f>
        <v>19052.2942</v>
      </c>
      <c r="D76" s="5">
        <f>C76/$C$79</f>
        <v>0.53465492309593732</v>
      </c>
      <c r="H76" t="str">
        <f>A76</f>
        <v>Chest</v>
      </c>
      <c r="I76" s="5">
        <f>B76/$B$79</f>
        <v>0.46614878297465184</v>
      </c>
      <c r="J76" s="5">
        <f t="shared" ref="J76:J79" si="12">C76/$E$7</f>
        <v>2.5174306408628701E-2</v>
      </c>
    </row>
    <row r="77" spans="1:10">
      <c r="A77" t="str">
        <f>'[6]zonal pivots'!C128</f>
        <v>Undercounter Freezer</v>
      </c>
      <c r="B77" s="7">
        <f>'[6]zonal pivots'!D128</f>
        <v>57842.262999999992</v>
      </c>
      <c r="C77" s="7">
        <f>'[6]zonal pivots'!E128</f>
        <v>5029.7619999999997</v>
      </c>
      <c r="D77" s="5">
        <f t="shared" ref="D77:D78" si="13">C77/$C$79</f>
        <v>0.14114767424181746</v>
      </c>
      <c r="H77" t="str">
        <f t="shared" ref="H77:H79" si="14">A77</f>
        <v>Undercounter Freezer</v>
      </c>
      <c r="I77" s="5">
        <f t="shared" ref="I77" si="15">B77/$B$79</f>
        <v>0.1262789876945406</v>
      </c>
      <c r="J77" s="5">
        <f t="shared" si="12"/>
        <v>6.6459591911234035E-3</v>
      </c>
    </row>
    <row r="78" spans="1:10">
      <c r="A78" t="str">
        <f>'[6]zonal pivots'!C129</f>
        <v>Upright</v>
      </c>
      <c r="B78" s="7">
        <f>'[6]zonal pivots'!D129</f>
        <v>186689.01699999999</v>
      </c>
      <c r="C78" s="7">
        <f>'[6]zonal pivots'!E129</f>
        <v>11552.693199999998</v>
      </c>
      <c r="D78" s="5">
        <f t="shared" si="13"/>
        <v>0.32419740266224512</v>
      </c>
      <c r="H78" t="str">
        <f>A78</f>
        <v>Upright</v>
      </c>
      <c r="I78" s="5">
        <f>B78/$B$79</f>
        <v>0.4075722293308075</v>
      </c>
      <c r="J78" s="5">
        <f t="shared" si="12"/>
        <v>1.5264882822441466E-2</v>
      </c>
    </row>
    <row r="79" spans="1:10">
      <c r="A79" t="str">
        <f>'[6]zonal pivots'!C130</f>
        <v>Grand Total</v>
      </c>
      <c r="B79" s="7">
        <f>'[6]zonal pivots'!D130</f>
        <v>458051.36749999999</v>
      </c>
      <c r="C79" s="7">
        <f>'[6]zonal pivots'!E130</f>
        <v>35634.749400000001</v>
      </c>
      <c r="H79" t="str">
        <f t="shared" si="14"/>
        <v>Grand Total</v>
      </c>
      <c r="I79" s="5">
        <f>B79/$B$79</f>
        <v>1</v>
      </c>
      <c r="J79" s="5">
        <f t="shared" si="12"/>
        <v>4.7085148422193572E-2</v>
      </c>
    </row>
    <row r="80" spans="1:10">
      <c r="B80" s="1"/>
      <c r="C80" s="1"/>
    </row>
    <row r="81" spans="1:10">
      <c r="A81" t="s">
        <v>24</v>
      </c>
      <c r="H81" t="s">
        <v>24</v>
      </c>
    </row>
    <row r="82" spans="1:10">
      <c r="A82" t="s">
        <v>15</v>
      </c>
      <c r="B82" t="s">
        <v>25</v>
      </c>
      <c r="C82" t="s">
        <v>26</v>
      </c>
      <c r="H82" t="s">
        <v>15</v>
      </c>
      <c r="I82" t="s">
        <v>25</v>
      </c>
      <c r="J82" t="s">
        <v>26</v>
      </c>
    </row>
    <row r="83" spans="1:10">
      <c r="A83" t="str">
        <f>'[6]zonal pivots'!C139</f>
        <v>Bottom-Freezer (Including French Door) w/ TTD Ice</v>
      </c>
      <c r="B83" s="7">
        <f>'[6]zonal pivots'!D139</f>
        <v>17172.825000000001</v>
      </c>
      <c r="C83" s="7">
        <f>'[6]zonal pivots'!E139</f>
        <v>686.91300000000001</v>
      </c>
      <c r="D83" s="6">
        <f>C83/$C$92</f>
        <v>8.8669270600087507E-4</v>
      </c>
      <c r="H83" t="str">
        <f>A83</f>
        <v>Bottom-Freezer (Including French Door) w/ TTD Ice</v>
      </c>
      <c r="I83" s="5">
        <f>B83/$B$92</f>
        <v>1.3329066390122409E-3</v>
      </c>
      <c r="J83" s="5">
        <f t="shared" ref="J83" si="16">C83/$E$7</f>
        <v>9.0763653744494279E-4</v>
      </c>
    </row>
    <row r="84" spans="1:10">
      <c r="A84" t="str">
        <f>'[6]zonal pivots'!C140</f>
        <v>Bottom-Freezer (Including French Door) w/o TTD Ice</v>
      </c>
      <c r="B84" s="7">
        <f>'[6]zonal pivots'!D140</f>
        <v>435369.00990000006</v>
      </c>
      <c r="C84" s="7">
        <f>'[6]zonal pivots'!E140</f>
        <v>24206.553299999992</v>
      </c>
      <c r="D84" s="6">
        <f t="shared" ref="D84:D91" si="17">C84/$C$92</f>
        <v>3.1246714283368355E-2</v>
      </c>
      <c r="H84" t="str">
        <f t="shared" ref="H84:H92" si="18">A84</f>
        <v>Bottom-Freezer (Including French Door) w/o TTD Ice</v>
      </c>
      <c r="I84" s="5">
        <f t="shared" ref="I84:I92" si="19">B84/$B$92</f>
        <v>3.3792124692116531E-2</v>
      </c>
      <c r="J84" s="5">
        <f t="shared" ref="J84:J92" si="20">C84/$E$7</f>
        <v>3.198476695111091E-2</v>
      </c>
    </row>
    <row r="85" spans="1:10">
      <c r="A85" t="str">
        <f>'[6]zonal pivots'!C141</f>
        <v>Refrigerator Only</v>
      </c>
      <c r="B85" s="7">
        <f>'[6]zonal pivots'!D141</f>
        <v>6571.4052000000011</v>
      </c>
      <c r="C85" s="7">
        <f>'[6]zonal pivots'!E141</f>
        <v>547.61710000000005</v>
      </c>
      <c r="D85" s="6">
        <f t="shared" si="17"/>
        <v>7.0688440639695544E-4</v>
      </c>
      <c r="H85" t="str">
        <f t="shared" si="18"/>
        <v>Refrigerator Only</v>
      </c>
      <c r="I85" s="5">
        <f t="shared" si="19"/>
        <v>5.1005408945351525E-4</v>
      </c>
      <c r="J85" s="5">
        <f t="shared" si="20"/>
        <v>7.2358113544166585E-4</v>
      </c>
    </row>
    <row r="86" spans="1:10">
      <c r="A86" t="str">
        <f>'[6]zonal pivots'!C142</f>
        <v>Side-by-Side w/ TTD Ice</v>
      </c>
      <c r="B86" s="7">
        <f>'[6]zonal pivots'!D142</f>
        <v>407800.74570000009</v>
      </c>
      <c r="C86" s="7">
        <f>'[6]zonal pivots'!E142</f>
        <v>18772.660799999994</v>
      </c>
      <c r="D86" s="6">
        <f t="shared" si="17"/>
        <v>2.4232444870876731E-2</v>
      </c>
      <c r="H86" t="str">
        <f t="shared" si="18"/>
        <v>Side-by-Side w/ TTD Ice</v>
      </c>
      <c r="I86" s="5">
        <f t="shared" si="19"/>
        <v>3.16523531415287E-2</v>
      </c>
      <c r="J86" s="5">
        <f t="shared" si="20"/>
        <v>2.4804819310655649E-2</v>
      </c>
    </row>
    <row r="87" spans="1:10">
      <c r="A87" t="str">
        <f>'[6]zonal pivots'!C143</f>
        <v>Side-by-Side w/o TTD Ice</v>
      </c>
      <c r="B87" s="7">
        <f>'[6]zonal pivots'!D143</f>
        <v>355669.87069999997</v>
      </c>
      <c r="C87" s="7">
        <f>'[6]zonal pivots'!E143</f>
        <v>16848.523399999998</v>
      </c>
      <c r="D87" s="6">
        <f t="shared" si="17"/>
        <v>2.1748697150388858E-2</v>
      </c>
      <c r="H87" t="str">
        <f t="shared" si="18"/>
        <v>Side-by-Side w/o TTD Ice</v>
      </c>
      <c r="I87" s="5">
        <f t="shared" si="19"/>
        <v>2.7606100449556508E-2</v>
      </c>
      <c r="J87" s="5">
        <f t="shared" si="20"/>
        <v>2.2262405049600306E-2</v>
      </c>
    </row>
    <row r="88" spans="1:10">
      <c r="A88" t="str">
        <f>'[6]zonal pivots'!C144</f>
        <v>Top-Freezer w/ TTD Ice</v>
      </c>
      <c r="B88" s="7">
        <f>'[6]zonal pivots'!D144</f>
        <v>50297.619999999995</v>
      </c>
      <c r="C88" s="7">
        <f>'[6]zonal pivots'!E144</f>
        <v>2514.8809999999999</v>
      </c>
      <c r="D88" s="6">
        <f t="shared" si="17"/>
        <v>3.2463014081261917E-3</v>
      </c>
      <c r="H88" t="str">
        <f t="shared" si="18"/>
        <v>Top-Freezer w/ TTD Ice</v>
      </c>
      <c r="I88" s="5">
        <f t="shared" si="19"/>
        <v>3.9039605670304601E-3</v>
      </c>
      <c r="J88" s="5">
        <f t="shared" si="20"/>
        <v>3.3229795955617017E-3</v>
      </c>
    </row>
    <row r="89" spans="1:10">
      <c r="A89" t="str">
        <f>'[6]zonal pivots'!C145</f>
        <v>Top-Freezer w/o TTD Ice</v>
      </c>
      <c r="B89" s="7">
        <f>'[6]zonal pivots'!D145</f>
        <v>11405709.760600032</v>
      </c>
      <c r="C89" s="7">
        <f>'[6]zonal pivots'!E145</f>
        <v>687274.3696000058</v>
      </c>
      <c r="D89" s="6">
        <f t="shared" si="17"/>
        <v>0.88715917524588228</v>
      </c>
      <c r="H89" t="str">
        <f t="shared" si="18"/>
        <v>Top-Freezer w/o TTD Ice</v>
      </c>
      <c r="I89" s="5">
        <f t="shared" si="19"/>
        <v>0.88527928646279797</v>
      </c>
      <c r="J89" s="5">
        <f t="shared" si="20"/>
        <v>0.90811402477228576</v>
      </c>
    </row>
    <row r="90" spans="1:10">
      <c r="A90" t="str">
        <f>'[6]zonal pivots'!C146</f>
        <v xml:space="preserve">Undercounter Refrigerator </v>
      </c>
      <c r="B90" s="7">
        <f>'[6]zonal pivots'!D146</f>
        <v>109702.32650000001</v>
      </c>
      <c r="C90" s="7">
        <f>'[6]zonal pivots'!E146</f>
        <v>10282.729499999998</v>
      </c>
      <c r="D90" s="6">
        <f t="shared" si="17"/>
        <v>1.3273327547200335E-2</v>
      </c>
      <c r="H90" t="str">
        <f t="shared" si="18"/>
        <v xml:space="preserve">Undercounter Refrigerator </v>
      </c>
      <c r="I90" s="5">
        <f t="shared" si="19"/>
        <v>8.5147877129673477E-3</v>
      </c>
      <c r="J90" s="5">
        <f t="shared" si="20"/>
        <v>1.3586845785220205E-2</v>
      </c>
    </row>
    <row r="91" spans="1:10">
      <c r="A91" t="str">
        <f>'[6]zonal pivots'!C147</f>
        <v xml:space="preserve">Wine/Beverage Cooler </v>
      </c>
      <c r="B91" s="7">
        <f>'[6]zonal pivots'!D147</f>
        <v>95448.251000000018</v>
      </c>
      <c r="C91" s="7">
        <f>'[6]zonal pivots'!E147</f>
        <v>13556.911199999999</v>
      </c>
      <c r="D91" s="6">
        <f t="shared" si="17"/>
        <v>1.7499762381759508E-2</v>
      </c>
      <c r="H91" t="str">
        <f t="shared" si="18"/>
        <v xml:space="preserve">Wine/Beverage Cooler </v>
      </c>
      <c r="I91" s="5">
        <f t="shared" si="19"/>
        <v>7.4084262455365833E-3</v>
      </c>
      <c r="J91" s="5">
        <f t="shared" si="20"/>
        <v>1.7913109724254112E-2</v>
      </c>
    </row>
    <row r="92" spans="1:10">
      <c r="A92" t="str">
        <f>'[6]zonal pivots'!C148</f>
        <v>Grand Total</v>
      </c>
      <c r="B92" s="7">
        <f>'[6]zonal pivots'!D148</f>
        <v>12883741.814600034</v>
      </c>
      <c r="C92" s="7">
        <f>'[6]zonal pivots'!E148</f>
        <v>774691.15890000574</v>
      </c>
      <c r="H92" t="str">
        <f t="shared" si="18"/>
        <v>Grand Total</v>
      </c>
      <c r="I92" s="5">
        <f t="shared" si="19"/>
        <v>1</v>
      </c>
      <c r="J92" s="5">
        <f t="shared" si="20"/>
        <v>1.0236201688615751</v>
      </c>
    </row>
    <row r="94" spans="1:10">
      <c r="A94" t="s">
        <v>27</v>
      </c>
      <c r="H94" t="s">
        <v>27</v>
      </c>
    </row>
    <row r="95" spans="1:10">
      <c r="A95" t="str">
        <f>'[6]zonal pivots'!C156</f>
        <v>&lt;32"</v>
      </c>
      <c r="B95" s="7">
        <f>'[6]zonal pivots'!D156</f>
        <v>577685.8016000007</v>
      </c>
      <c r="H95" t="str">
        <f>A95</f>
        <v>&lt;32"</v>
      </c>
      <c r="I95" s="5">
        <f t="shared" ref="I95:I99" si="21">B95/$E$7</f>
        <v>0.76331171588735525</v>
      </c>
    </row>
    <row r="96" spans="1:10">
      <c r="A96" t="str">
        <f>'[6]zonal pivots'!C157</f>
        <v>&gt;46"</v>
      </c>
      <c r="B96" s="7">
        <f>'[6]zonal pivots'!D157</f>
        <v>80993.035600000061</v>
      </c>
      <c r="H96" t="str">
        <f t="shared" ref="H96:H99" si="22">A96</f>
        <v>&gt;46"</v>
      </c>
      <c r="I96" s="5">
        <f t="shared" si="21"/>
        <v>0.10701826634397521</v>
      </c>
    </row>
    <row r="97" spans="1:9">
      <c r="A97" t="str">
        <f>'[6]zonal pivots'!C158</f>
        <v>32" - 46"</v>
      </c>
      <c r="B97" s="7">
        <f>'[6]zonal pivots'!D158</f>
        <v>483950.19779999705</v>
      </c>
      <c r="H97" t="str">
        <f t="shared" si="22"/>
        <v>32" - 46"</v>
      </c>
      <c r="I97" s="5">
        <f t="shared" si="21"/>
        <v>0.63945635302721671</v>
      </c>
    </row>
    <row r="98" spans="1:9">
      <c r="A98" t="str">
        <f>'[6]zonal pivots'!C159</f>
        <v>(blank)</v>
      </c>
      <c r="B98" s="7">
        <f>'[6]zonal pivots'!D159</f>
        <v>3567.9480999999996</v>
      </c>
      <c r="H98" t="str">
        <f t="shared" si="22"/>
        <v>(blank)</v>
      </c>
      <c r="I98" s="5">
        <f t="shared" si="21"/>
        <v>4.7144253482861182E-3</v>
      </c>
    </row>
    <row r="99" spans="1:9">
      <c r="A99" t="str">
        <f>'[6]zonal pivots'!C160</f>
        <v>Grand Total</v>
      </c>
      <c r="B99" s="7">
        <f>'[6]zonal pivots'!D160</f>
        <v>1146196.9830999977</v>
      </c>
      <c r="H99" t="str">
        <f t="shared" si="22"/>
        <v>Grand Total</v>
      </c>
      <c r="I99" s="5">
        <f t="shared" si="21"/>
        <v>1.5145007606068333</v>
      </c>
    </row>
    <row r="102" spans="1:9">
      <c r="A102" t="s">
        <v>28</v>
      </c>
      <c r="B102" s="1">
        <f>'[6]zonal pivots'!$C$177</f>
        <v>785903.03770000767</v>
      </c>
      <c r="H102" t="s">
        <v>28</v>
      </c>
      <c r="I102" s="5">
        <f t="shared" ref="I102" si="23">B102/$E$7</f>
        <v>1.038434724492763</v>
      </c>
    </row>
    <row r="103" spans="1:9">
      <c r="B103" s="1"/>
      <c r="I103" s="1"/>
    </row>
    <row r="104" spans="1:9">
      <c r="B104" s="1"/>
      <c r="I104" s="1"/>
    </row>
    <row r="105" spans="1:9">
      <c r="A105" t="s">
        <v>29</v>
      </c>
      <c r="B105" s="1">
        <f>'[6]zonal pivots'!$C$185</f>
        <v>539154.15539999492</v>
      </c>
      <c r="H105" t="s">
        <v>29</v>
      </c>
      <c r="I105" s="5">
        <f t="shared" ref="I105" si="24">B105/$E$7</f>
        <v>0.71239882016544165</v>
      </c>
    </row>
    <row r="106" spans="1:9">
      <c r="B106" s="1"/>
      <c r="I106" s="1"/>
    </row>
    <row r="107" spans="1:9">
      <c r="B107" s="1"/>
      <c r="I107" s="1"/>
    </row>
    <row r="108" spans="1:9">
      <c r="A108" t="s">
        <v>30</v>
      </c>
      <c r="B108" s="1"/>
      <c r="H108" t="s">
        <v>30</v>
      </c>
      <c r="I108" s="1"/>
    </row>
    <row r="109" spans="1:9">
      <c r="A109" t="str">
        <f>'[6]zonal pivots'!C167</f>
        <v>gt20</v>
      </c>
      <c r="B109" s="7">
        <f>'[6]zonal pivots'!D167</f>
        <v>73348.974800000127</v>
      </c>
      <c r="H109" t="str">
        <f t="shared" ref="H109:H111" si="25">A109</f>
        <v>gt20</v>
      </c>
      <c r="I109" s="5">
        <f t="shared" ref="I109:I111" si="26">B109/$E$7</f>
        <v>9.6917964156463018E-2</v>
      </c>
    </row>
    <row r="110" spans="1:9">
      <c r="A110" t="str">
        <f>'[6]zonal pivots'!C168</f>
        <v>le20</v>
      </c>
      <c r="B110" s="7">
        <f>'[6]zonal pivots'!D168</f>
        <v>267690.4879999999</v>
      </c>
      <c r="H110" t="str">
        <f t="shared" si="25"/>
        <v>le20</v>
      </c>
      <c r="I110" s="5">
        <f t="shared" si="26"/>
        <v>0.35370660860293357</v>
      </c>
    </row>
    <row r="111" spans="1:9">
      <c r="A111" t="str">
        <f>'[6]zonal pivots'!C169</f>
        <v>Grand Total</v>
      </c>
      <c r="B111" s="7">
        <f>'[6]zonal pivots'!D169</f>
        <v>341039.46280000004</v>
      </c>
      <c r="H111" t="str">
        <f t="shared" si="25"/>
        <v>Grand Total</v>
      </c>
      <c r="I111" s="5">
        <f t="shared" si="26"/>
        <v>0.45062457275939666</v>
      </c>
    </row>
    <row r="114" spans="1:11">
      <c r="A114" t="s">
        <v>31</v>
      </c>
      <c r="B114" t="s">
        <v>32</v>
      </c>
      <c r="C114" t="s">
        <v>33</v>
      </c>
      <c r="D114" t="s">
        <v>38</v>
      </c>
      <c r="E114" t="s">
        <v>21</v>
      </c>
      <c r="G114" t="s">
        <v>31</v>
      </c>
      <c r="H114" t="s">
        <v>32</v>
      </c>
      <c r="I114" t="s">
        <v>33</v>
      </c>
      <c r="J114" t="s">
        <v>38</v>
      </c>
      <c r="K114" t="s">
        <v>21</v>
      </c>
    </row>
    <row r="115" spans="1:11">
      <c r="A115" t="str">
        <f>'[6]zonal pivots'!C200</f>
        <v>Electric Storage</v>
      </c>
      <c r="B115" s="7">
        <f>'[6]zonal pivots'!D200</f>
        <v>522485.37219999707</v>
      </c>
      <c r="C115" s="7">
        <f>'[6]zonal pivots'!E200</f>
        <v>42164.812200000008</v>
      </c>
      <c r="D115" s="7">
        <f>'[6]zonal pivots'!F200</f>
        <v>16463.111999999997</v>
      </c>
      <c r="E115" s="7">
        <f>'[6]zonal pivots'!G200</f>
        <v>581113.29639999708</v>
      </c>
      <c r="G115" t="str">
        <f>A115</f>
        <v>Electric Storage</v>
      </c>
      <c r="H115" s="5">
        <f>B115/$E$7</f>
        <v>0.69037391065424225</v>
      </c>
      <c r="I115" s="5">
        <f t="shared" ref="I115:K115" si="27">C115/$E$7</f>
        <v>5.571349522752414E-2</v>
      </c>
      <c r="J115" s="5">
        <f t="shared" si="27"/>
        <v>2.1753150648260094E-2</v>
      </c>
      <c r="K115" s="5">
        <f t="shared" si="27"/>
        <v>0.76784055653002647</v>
      </c>
    </row>
    <row r="116" spans="1:11">
      <c r="B116" s="1"/>
      <c r="C116" s="1"/>
      <c r="D116" s="1"/>
      <c r="H116" s="5"/>
      <c r="I116" s="5"/>
      <c r="J116" s="5"/>
    </row>
    <row r="117" spans="1:11">
      <c r="B117" s="1"/>
      <c r="C117" s="1"/>
      <c r="D117" s="1"/>
      <c r="H117" s="5"/>
      <c r="I117" s="5"/>
      <c r="J117" s="5"/>
    </row>
    <row r="118" spans="1:11">
      <c r="A118" t="s">
        <v>50</v>
      </c>
      <c r="B118" t="s">
        <v>51</v>
      </c>
      <c r="H118" t="s">
        <v>50</v>
      </c>
    </row>
    <row r="119" spans="1:11">
      <c r="A119" t="str">
        <f>'[6]zonal pivots'!B211</f>
        <v>EISAnqnx</v>
      </c>
      <c r="B119">
        <f>'[6]zonal pivots'!C211</f>
        <v>482815403.09630018</v>
      </c>
      <c r="H119" t="str">
        <f>A119</f>
        <v>EISAnqnx</v>
      </c>
      <c r="I119" s="5">
        <f t="shared" ref="I119:I122" si="28">B119/$B$123</f>
        <v>0.28209587583073897</v>
      </c>
      <c r="J119" s="5"/>
    </row>
    <row r="120" spans="1:11">
      <c r="A120" t="str">
        <f>'[6]zonal pivots'!B212</f>
        <v>EISAq</v>
      </c>
      <c r="B120">
        <f>'[6]zonal pivots'!C212</f>
        <v>233057191.72203282</v>
      </c>
      <c r="H120" t="str">
        <f t="shared" ref="H120:H122" si="29">A120</f>
        <v>EISAq</v>
      </c>
      <c r="I120" s="5">
        <f t="shared" si="28"/>
        <v>0.1361689627047093</v>
      </c>
      <c r="J120" s="5"/>
    </row>
    <row r="121" spans="1:11">
      <c r="A121" t="str">
        <f>'[6]zonal pivots'!B213</f>
        <v>EISAx</v>
      </c>
      <c r="B121">
        <f>'[6]zonal pivots'!C213</f>
        <v>995235505.52930057</v>
      </c>
      <c r="H121" t="str">
        <f t="shared" si="29"/>
        <v>EISAx</v>
      </c>
      <c r="I121" s="5">
        <f t="shared" si="28"/>
        <v>0.58148897029728519</v>
      </c>
      <c r="J121" s="5"/>
    </row>
    <row r="122" spans="1:11">
      <c r="A122" t="str">
        <f>'[6]zonal pivots'!B214</f>
        <v>(blank)</v>
      </c>
      <c r="B122">
        <f>'[6]zonal pivots'!C214</f>
        <v>421363.43649999995</v>
      </c>
      <c r="H122" t="str">
        <f t="shared" si="29"/>
        <v>(blank)</v>
      </c>
      <c r="I122" s="5">
        <f t="shared" si="28"/>
        <v>2.4619116726648673E-4</v>
      </c>
      <c r="J122" s="5"/>
    </row>
    <row r="123" spans="1:11">
      <c r="A123" t="str">
        <f>'[6]zonal pivots'!B215</f>
        <v>Grand Total</v>
      </c>
      <c r="B123">
        <f>'[6]zonal pivots'!C215</f>
        <v>1711529463.7841337</v>
      </c>
      <c r="H123" t="str">
        <f>A123</f>
        <v>Grand Total</v>
      </c>
      <c r="I123" s="5">
        <f>B123/$B$123</f>
        <v>1</v>
      </c>
    </row>
    <row r="125" spans="1:11">
      <c r="A125" t="s">
        <v>45</v>
      </c>
      <c r="B125" s="7">
        <v>1150</v>
      </c>
      <c r="C125" t="s">
        <v>670</v>
      </c>
    </row>
    <row r="127" spans="1:11">
      <c r="A127" t="s">
        <v>42</v>
      </c>
      <c r="B127" s="158">
        <v>487</v>
      </c>
      <c r="C127" t="s">
        <v>671</v>
      </c>
    </row>
    <row r="128" spans="1:11">
      <c r="A128" t="s">
        <v>43</v>
      </c>
      <c r="B128" s="158">
        <v>407</v>
      </c>
    </row>
    <row r="129" spans="1:4">
      <c r="A129" t="s">
        <v>44</v>
      </c>
      <c r="B129" s="158">
        <v>390</v>
      </c>
    </row>
    <row r="130" spans="1:4">
      <c r="A130" t="s">
        <v>48</v>
      </c>
      <c r="B130" s="158">
        <v>174</v>
      </c>
      <c r="D130" s="9"/>
    </row>
    <row r="131" spans="1:4">
      <c r="B131" s="7"/>
      <c r="D131" s="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T130"/>
  <sheetViews>
    <sheetView topLeftCell="B1" workbookViewId="0">
      <selection activeCell="O1" sqref="O1:T1048576"/>
    </sheetView>
  </sheetViews>
  <sheetFormatPr defaultRowHeight="12"/>
  <cols>
    <col min="1" max="1" width="22.140625" customWidth="1"/>
    <col min="2" max="2" width="16" customWidth="1"/>
    <col min="7" max="7" width="42.7109375" customWidth="1"/>
  </cols>
  <sheetData>
    <row r="1" spans="1:20">
      <c r="A1" s="4" t="s">
        <v>35</v>
      </c>
      <c r="H1" s="4" t="s">
        <v>36</v>
      </c>
    </row>
    <row r="2" spans="1:20">
      <c r="A2" t="s">
        <v>0</v>
      </c>
    </row>
    <row r="3" spans="1:20">
      <c r="B3" t="s">
        <v>1</v>
      </c>
      <c r="C3" t="s">
        <v>2</v>
      </c>
      <c r="D3" t="s">
        <v>3</v>
      </c>
    </row>
    <row r="4" spans="1:20">
      <c r="A4" t="s">
        <v>4</v>
      </c>
      <c r="B4" s="1">
        <f>'[7]Zone Pivot'!D13</f>
        <v>179341.7686999999</v>
      </c>
      <c r="C4" s="1">
        <f>'[7]Zone Pivot'!E13</f>
        <v>88919.910000000033</v>
      </c>
      <c r="D4" s="1">
        <f>'[7]Zone Pivot'!F13</f>
        <v>74714.04700000002</v>
      </c>
      <c r="E4" s="1">
        <f>'[7]Zone Pivot'!G13</f>
        <v>342975.72569999995</v>
      </c>
      <c r="H4" t="s">
        <v>4</v>
      </c>
      <c r="I4" s="5">
        <f>B4/$E$7</f>
        <v>0.32983626560494084</v>
      </c>
      <c r="J4" s="5">
        <f t="shared" ref="J4:K4" si="0">C4/$E$7</f>
        <v>0.16353697894765695</v>
      </c>
      <c r="K4" s="5">
        <f t="shared" si="0"/>
        <v>0.13741027775818995</v>
      </c>
      <c r="L4" s="5">
        <f>E4/$E$7</f>
        <v>0.63078352231078771</v>
      </c>
    </row>
    <row r="5" spans="1:20">
      <c r="A5" t="s">
        <v>5</v>
      </c>
      <c r="B5" s="1">
        <f>'[7]Zone Pivot'!D14</f>
        <v>39466.253999999986</v>
      </c>
      <c r="C5" s="1">
        <f>'[7]Zone Pivot'!E14</f>
        <v>56216.628999999972</v>
      </c>
      <c r="D5" s="1">
        <f>'[7]Zone Pivot'!F14</f>
        <v>50721.445999999996</v>
      </c>
      <c r="E5" s="1">
        <f>'[7]Zone Pivot'!G14</f>
        <v>146404.32899999997</v>
      </c>
      <c r="H5" t="s">
        <v>5</v>
      </c>
      <c r="I5" s="5">
        <f t="shared" ref="I5:I6" si="1">B5/$E$7</f>
        <v>7.2584328409024221E-2</v>
      </c>
      <c r="J5" s="5">
        <f t="shared" ref="J5:J6" si="2">C5/$E$7</f>
        <v>0.10339076673920648</v>
      </c>
      <c r="K5" s="5">
        <f t="shared" ref="K5:K6" si="3">D5/$E$7</f>
        <v>9.328430546878326E-2</v>
      </c>
      <c r="L5" s="5">
        <f>E5/$E$7</f>
        <v>0.26925940061701398</v>
      </c>
    </row>
    <row r="6" spans="1:20">
      <c r="A6" t="s">
        <v>6</v>
      </c>
      <c r="B6" s="1">
        <f>'[7]Zone Pivot'!D15</f>
        <v>33507.333999999995</v>
      </c>
      <c r="C6" s="1">
        <f>'[7]Zone Pivot'!E15</f>
        <v>15631.722</v>
      </c>
      <c r="D6" s="1">
        <f>'[7]Zone Pivot'!F15</f>
        <v>5210.5739999999996</v>
      </c>
      <c r="E6" s="1">
        <f>'[7]Zone Pivot'!G15</f>
        <v>54349.63</v>
      </c>
      <c r="H6" t="s">
        <v>6</v>
      </c>
      <c r="I6" s="5">
        <f t="shared" si="1"/>
        <v>6.1624985618520166E-2</v>
      </c>
      <c r="J6" s="5">
        <f t="shared" si="2"/>
        <v>2.874906859025864E-2</v>
      </c>
      <c r="K6" s="5">
        <f t="shared" si="3"/>
        <v>9.583022863419546E-3</v>
      </c>
      <c r="L6" s="5">
        <f>E6/$E$7</f>
        <v>9.995707707219835E-2</v>
      </c>
    </row>
    <row r="7" spans="1:20">
      <c r="B7" s="1">
        <f>'[7]Zone Pivot'!D16</f>
        <v>252315.35669999989</v>
      </c>
      <c r="C7" s="1">
        <f>'[7]Zone Pivot'!E16</f>
        <v>160768.261</v>
      </c>
      <c r="D7" s="1">
        <f>'[7]Zone Pivot'!F16</f>
        <v>130646.06700000001</v>
      </c>
      <c r="E7" s="1">
        <f>'[7]Zone Pivot'!G16</f>
        <v>543729.68469999987</v>
      </c>
    </row>
    <row r="10" spans="1:20">
      <c r="A10" s="2" t="s">
        <v>7</v>
      </c>
      <c r="B10" s="3"/>
      <c r="C10" s="3"/>
      <c r="D10" s="3"/>
      <c r="E10" s="3"/>
      <c r="H10" s="2" t="s">
        <v>7</v>
      </c>
      <c r="I10" s="3"/>
      <c r="J10" s="3"/>
      <c r="K10" s="3"/>
      <c r="L10" s="3"/>
      <c r="O10" t="s">
        <v>7</v>
      </c>
    </row>
    <row r="11" spans="1:20">
      <c r="B11" t="s">
        <v>1</v>
      </c>
      <c r="C11" t="s">
        <v>2</v>
      </c>
      <c r="D11" t="s">
        <v>3</v>
      </c>
      <c r="E11" s="3"/>
      <c r="I11" t="s">
        <v>1</v>
      </c>
      <c r="J11" t="s">
        <v>58</v>
      </c>
      <c r="L11" s="3" t="s">
        <v>21</v>
      </c>
      <c r="R11" s="3"/>
    </row>
    <row r="12" spans="1:20">
      <c r="A12" t="s">
        <v>4</v>
      </c>
      <c r="B12" s="3">
        <f>'[7]Zone Pivot'!D28</f>
        <v>122509.51879882821</v>
      </c>
      <c r="C12" s="3">
        <f>'[7]Zone Pivot'!E28</f>
        <v>47130.358947753979</v>
      </c>
      <c r="D12" s="3">
        <f>'[7]Zone Pivot'!F28</f>
        <v>39707.542968750022</v>
      </c>
      <c r="E12" s="3">
        <f>'[7]Zone Pivot'!G28</f>
        <v>209347.42071533223</v>
      </c>
      <c r="H12" t="s">
        <v>4</v>
      </c>
      <c r="I12" s="5">
        <f>B12/$B$4</f>
        <v>0.68310644913823848</v>
      </c>
      <c r="J12" s="5">
        <f>(C12+D12)/($C$4+$D$4)</f>
        <v>0.53068387215316171</v>
      </c>
      <c r="K12" s="5"/>
      <c r="L12" s="5">
        <f>E12/$E$4</f>
        <v>0.6103855317692306</v>
      </c>
      <c r="N12" s="5">
        <f>(E12+E20)/E7</f>
        <v>0.45196281984782855</v>
      </c>
      <c r="O12" s="5">
        <f>B12/$E$7</f>
        <v>0.22531328019440805</v>
      </c>
      <c r="P12" s="5">
        <f t="shared" ref="P12:P13" si="4">C12/$E$7</f>
        <v>8.6679760686154031E-2</v>
      </c>
      <c r="R12" s="5">
        <f>E12/$E$7</f>
        <v>0.38502113569693852</v>
      </c>
      <c r="T12" s="5">
        <f>(E12+E20)/$E$7</f>
        <v>0.45196281984782855</v>
      </c>
    </row>
    <row r="13" spans="1:20">
      <c r="A13" t="s">
        <v>5</v>
      </c>
      <c r="B13" s="3">
        <f>'[7]Zone Pivot'!D29</f>
        <v>11414.687988281266</v>
      </c>
      <c r="C13" s="3">
        <f>'[7]Zone Pivot'!E29</f>
        <v>25606.410644531261</v>
      </c>
      <c r="D13" s="3">
        <f>'[7]Zone Pivot'!F29</f>
        <v>34710.064453125</v>
      </c>
      <c r="E13" s="3">
        <f>'[7]Zone Pivot'!G29</f>
        <v>71731.163085937529</v>
      </c>
      <c r="H13" t="s">
        <v>57</v>
      </c>
      <c r="I13" s="5">
        <f>(B13+B14)/($B$5+$B$6)</f>
        <v>0.29641575914254098</v>
      </c>
      <c r="J13" s="5">
        <f>SUM(C13:D14)/SUM($C$5:$D$6)</f>
        <v>0.49242118699820225</v>
      </c>
      <c r="K13" s="5"/>
      <c r="L13" s="5">
        <f>(E13+E14)/($E$5+$E$6)</f>
        <v>0.42117367880782697</v>
      </c>
      <c r="N13" s="5">
        <f>(E13+E14+E21+E22)/E7</f>
        <v>0.18233615681547424</v>
      </c>
      <c r="O13" s="5">
        <f t="shared" ref="O13" si="5">B13/$E$7</f>
        <v>2.0993313974717535E-2</v>
      </c>
      <c r="P13" s="5">
        <f t="shared" si="4"/>
        <v>4.7094008962669513E-2</v>
      </c>
      <c r="R13" s="5">
        <f>E13/$E$7</f>
        <v>0.13192430927422114</v>
      </c>
      <c r="T13" s="5">
        <f>(E13+E21)/$E$7</f>
        <v>0.1571590335102433</v>
      </c>
    </row>
    <row r="14" spans="1:20">
      <c r="A14" t="s">
        <v>6</v>
      </c>
      <c r="B14" s="3">
        <f>'[7]Zone Pivot'!D30</f>
        <v>10215.83349609375</v>
      </c>
      <c r="C14" s="3">
        <f>'[7]Zone Pivot'!E30</f>
        <v>1736.85791015625</v>
      </c>
      <c r="D14" s="3">
        <f>'[7]Zone Pivot'!F30</f>
        <v>868.428955078125</v>
      </c>
      <c r="E14" s="3">
        <f>'[7]Zone Pivot'!G30</f>
        <v>12821.120361328125</v>
      </c>
      <c r="I14" s="5"/>
      <c r="J14" s="5"/>
      <c r="K14" s="5"/>
      <c r="L14" s="5"/>
    </row>
    <row r="15" spans="1:20">
      <c r="B15" s="3">
        <f>'[7]Zone Pivot'!D31</f>
        <v>144140.04028320324</v>
      </c>
      <c r="C15" s="3">
        <f>'[7]Zone Pivot'!E31</f>
        <v>74473.627502441494</v>
      </c>
      <c r="D15" s="3">
        <f>'[7]Zone Pivot'!F31</f>
        <v>75286.036376953154</v>
      </c>
      <c r="E15" s="3">
        <f>'[7]Zone Pivot'!G31</f>
        <v>293899.70416259789</v>
      </c>
      <c r="I15" s="5">
        <f>B15/$B$7</f>
        <v>0.57126939148053568</v>
      </c>
      <c r="J15" s="5">
        <f>(C15+D15)/($C$7+$D$7)</f>
        <v>0.51390631650546248</v>
      </c>
      <c r="K15" s="5"/>
      <c r="L15" s="11">
        <f>E15/$E$7</f>
        <v>0.54052539788177201</v>
      </c>
    </row>
    <row r="18" spans="1:18">
      <c r="A18" t="s">
        <v>8</v>
      </c>
      <c r="H18" t="s">
        <v>8</v>
      </c>
    </row>
    <row r="19" spans="1:18">
      <c r="B19" t="s">
        <v>1</v>
      </c>
      <c r="C19" t="s">
        <v>2</v>
      </c>
      <c r="D19" t="s">
        <v>3</v>
      </c>
      <c r="I19" t="s">
        <v>1</v>
      </c>
      <c r="J19" t="s">
        <v>58</v>
      </c>
      <c r="L19" s="3" t="s">
        <v>21</v>
      </c>
    </row>
    <row r="20" spans="1:18">
      <c r="A20" t="s">
        <v>4</v>
      </c>
      <c r="B20" s="3">
        <f>'[7]Zone Pivot'!D44</f>
        <v>28458.075653076186</v>
      </c>
      <c r="C20" s="3">
        <f>'[7]Zone Pivot'!E44</f>
        <v>7940.1051635742297</v>
      </c>
      <c r="D20" s="3">
        <f>'[7]Zone Pivot'!F44</f>
        <v>0</v>
      </c>
      <c r="E20" s="3">
        <f>'[7]Zone Pivot'!G44</f>
        <v>36398.18081665042</v>
      </c>
      <c r="H20" t="s">
        <v>4</v>
      </c>
      <c r="I20" s="5">
        <f>B20/$B$4</f>
        <v>0.15868069027846163</v>
      </c>
      <c r="J20" s="5">
        <f>(C20+D20)/($C$4+$D$4)</f>
        <v>4.8523578535561704E-2</v>
      </c>
      <c r="K20" s="5"/>
      <c r="L20" s="5">
        <f>E20/$E$4</f>
        <v>0.10612465573872076</v>
      </c>
      <c r="O20" s="5">
        <f>B20/$E$7</f>
        <v>5.233864630506202E-2</v>
      </c>
      <c r="P20" s="5">
        <f t="shared" ref="P20:P21" si="6">C20/$E$7</f>
        <v>1.4603037845828011E-2</v>
      </c>
      <c r="R20" s="6">
        <f>E20/$E$7</f>
        <v>6.6941684150890038E-2</v>
      </c>
    </row>
    <row r="21" spans="1:18">
      <c r="A21" t="s">
        <v>5</v>
      </c>
      <c r="B21" s="3">
        <f>'[7]Zone Pivot'!D45</f>
        <v>5469.17333984376</v>
      </c>
      <c r="C21" s="3">
        <f>'[7]Zone Pivot'!E45</f>
        <v>2914.5654296875</v>
      </c>
      <c r="D21" s="3">
        <f>'[7]Zone Pivot'!F45</f>
        <v>5337.1298828125</v>
      </c>
      <c r="E21" s="3">
        <f>'[7]Zone Pivot'!G45</f>
        <v>13720.868652343761</v>
      </c>
      <c r="H21" t="s">
        <v>57</v>
      </c>
      <c r="I21" s="5">
        <f>(B21+B22)/($B$5+$B$6)</f>
        <v>8.6847892074621388E-2</v>
      </c>
      <c r="J21" s="5">
        <f>SUM(C21:D22)/SUM($C$5:$D$6)</f>
        <v>6.4577174474630405E-2</v>
      </c>
      <c r="K21" s="5"/>
      <c r="L21" s="5">
        <f>(E21+E22)/($E$5+$E$6)</f>
        <v>7.2672527506278908E-2</v>
      </c>
      <c r="O21" s="5">
        <f t="shared" ref="O21" si="7">B21/$E$7</f>
        <v>1.0058625625454584E-2</v>
      </c>
      <c r="P21" s="5">
        <f t="shared" si="6"/>
        <v>5.3603205999238328E-3</v>
      </c>
      <c r="R21" s="6">
        <f>E21/$E$7</f>
        <v>2.5234724236022136E-2</v>
      </c>
    </row>
    <row r="22" spans="1:18">
      <c r="A22" t="s">
        <v>6</v>
      </c>
      <c r="B22" s="3">
        <f>'[7]Zone Pivot'!D46</f>
        <v>868.428955078125</v>
      </c>
      <c r="C22" s="3">
        <f>'[7]Zone Pivot'!E46</f>
        <v>0</v>
      </c>
      <c r="D22" s="3">
        <f>'[7]Zone Pivot'!F46</f>
        <v>0</v>
      </c>
      <c r="E22" s="3">
        <f>'[7]Zone Pivot'!G46</f>
        <v>868.428955078125</v>
      </c>
      <c r="I22" s="5"/>
      <c r="J22" s="5"/>
      <c r="K22" s="5"/>
      <c r="L22" s="5"/>
    </row>
    <row r="23" spans="1:18">
      <c r="B23" s="3">
        <f>'[7]Zone Pivot'!D47</f>
        <v>34795.677947998069</v>
      </c>
      <c r="C23" s="3">
        <f>'[7]Zone Pivot'!E47</f>
        <v>10854.67059326173</v>
      </c>
      <c r="D23" s="3">
        <f>'[7]Zone Pivot'!F47</f>
        <v>5337.1298828125</v>
      </c>
      <c r="E23" s="3">
        <f>'[7]Zone Pivot'!G47</f>
        <v>50987.478424072309</v>
      </c>
      <c r="I23" s="5">
        <f>B23/$B$7</f>
        <v>0.13790551000575735</v>
      </c>
      <c r="J23" s="5">
        <f>(C23+D23)/($C$7+$D$7)</f>
        <v>5.5562815278163778E-2</v>
      </c>
      <c r="K23" s="5"/>
      <c r="L23" s="11">
        <f>E23/$E$7</f>
        <v>9.3773578781530739E-2</v>
      </c>
    </row>
    <row r="25" spans="1:18">
      <c r="A25" t="s">
        <v>9</v>
      </c>
      <c r="H25" t="s">
        <v>9</v>
      </c>
    </row>
    <row r="26" spans="1:18">
      <c r="B26" t="s">
        <v>1</v>
      </c>
      <c r="C26" t="s">
        <v>2</v>
      </c>
      <c r="D26" t="s">
        <v>3</v>
      </c>
      <c r="I26" t="s">
        <v>1</v>
      </c>
      <c r="J26" t="s">
        <v>58</v>
      </c>
      <c r="L26" s="3" t="s">
        <v>21</v>
      </c>
    </row>
    <row r="27" spans="1:18">
      <c r="A27" t="s">
        <v>4</v>
      </c>
      <c r="B27" s="1">
        <f>'[7]Zone Pivot'!D57</f>
        <v>19803.277740478548</v>
      </c>
      <c r="C27" s="1">
        <f>'[7]Zone Pivot'!E57</f>
        <v>31883.707885742238</v>
      </c>
      <c r="D27" s="1">
        <f>'[7]Zone Pivot'!F57</f>
        <v>17441.36010742189</v>
      </c>
      <c r="E27" s="1">
        <f>'[7]Zone Pivot'!G57</f>
        <v>69128.34573364268</v>
      </c>
      <c r="H27" t="s">
        <v>4</v>
      </c>
      <c r="I27" s="5">
        <f>B27/$B$4</f>
        <v>0.11042200533666623</v>
      </c>
      <c r="J27" s="5">
        <f>(C27+D27)/($C$4+$D$4)</f>
        <v>0.3014354043468136</v>
      </c>
      <c r="K27" s="5"/>
      <c r="L27" s="5">
        <f>E27/$E$4</f>
        <v>0.20155463070325005</v>
      </c>
      <c r="O27" s="5">
        <f>B27/$E$7</f>
        <v>3.6421181880854837E-2</v>
      </c>
      <c r="P27" s="5">
        <f t="shared" ref="P27:P28" si="8">C27/$E$7</f>
        <v>5.8638894993077145E-2</v>
      </c>
      <c r="R27" s="6">
        <f>E27/$E$7</f>
        <v>0.12713733989304613</v>
      </c>
    </row>
    <row r="28" spans="1:18">
      <c r="A28" t="s">
        <v>5</v>
      </c>
      <c r="B28" s="1">
        <f>'[7]Zone Pivot'!D58</f>
        <v>1211.2822265625</v>
      </c>
      <c r="C28" s="1">
        <f>'[7]Zone Pivot'!E58</f>
        <v>4257.89111328126</v>
      </c>
      <c r="D28" s="1">
        <f>'[7]Zone Pivot'!F58</f>
        <v>5829.130859375</v>
      </c>
      <c r="E28" s="1">
        <f>'[7]Zone Pivot'!G58</f>
        <v>11298.304199218761</v>
      </c>
      <c r="H28" t="s">
        <v>57</v>
      </c>
      <c r="I28" s="5">
        <f>(B28+B29)/($B$5+$B$6)</f>
        <v>1.6598912836278519E-2</v>
      </c>
      <c r="J28" s="5">
        <f>SUM(C28:D29)/SUM($C$5:$D$6)</f>
        <v>7.8940309013942875E-2</v>
      </c>
      <c r="K28" s="5"/>
      <c r="L28" s="5">
        <f>(E28+E29)/($E$5+$E$6)</f>
        <v>5.6279359348618191E-2</v>
      </c>
      <c r="O28" s="5">
        <f t="shared" ref="O28" si="9">B28/$E$7</f>
        <v>2.2277287053599419E-3</v>
      </c>
      <c r="P28" s="5">
        <f t="shared" si="8"/>
        <v>7.8308969200946432E-3</v>
      </c>
      <c r="R28" s="6">
        <f>E28/$E$7</f>
        <v>2.0779266825302251E-2</v>
      </c>
    </row>
    <row r="29" spans="1:18">
      <c r="A29" t="s">
        <v>6</v>
      </c>
      <c r="B29" s="1">
        <v>0</v>
      </c>
      <c r="C29" s="1">
        <v>0</v>
      </c>
      <c r="D29" s="1">
        <v>0</v>
      </c>
      <c r="E29" s="1">
        <v>0</v>
      </c>
      <c r="I29" s="5"/>
      <c r="J29" s="5"/>
      <c r="K29" s="5"/>
      <c r="L29" s="5"/>
    </row>
    <row r="30" spans="1:18">
      <c r="B30" s="1">
        <f>'[7]Zone Pivot'!D59</f>
        <v>21014.559967041048</v>
      </c>
      <c r="C30" s="1">
        <f>'[7]Zone Pivot'!E59</f>
        <v>36141.598999023496</v>
      </c>
      <c r="D30" s="1">
        <f>'[7]Zone Pivot'!F59</f>
        <v>23270.49096679689</v>
      </c>
      <c r="E30" s="1">
        <f>'[7]Zone Pivot'!G59</f>
        <v>80426.649932861445</v>
      </c>
      <c r="I30" s="5">
        <f>B30/$B$7</f>
        <v>8.3286884484114546E-2</v>
      </c>
      <c r="J30" s="5">
        <f>(C30+D30)/($C$7+$D$7)</f>
        <v>0.20387497887825334</v>
      </c>
      <c r="K30" s="5"/>
      <c r="L30" s="11">
        <f>E30/$E$7</f>
        <v>0.14791660671834839</v>
      </c>
    </row>
    <row r="33" spans="1:18">
      <c r="A33" t="s">
        <v>10</v>
      </c>
      <c r="H33" t="s">
        <v>10</v>
      </c>
    </row>
    <row r="34" spans="1:18">
      <c r="B34" t="s">
        <v>1</v>
      </c>
      <c r="C34" t="s">
        <v>2</v>
      </c>
      <c r="D34" t="s">
        <v>3</v>
      </c>
      <c r="I34" t="s">
        <v>1</v>
      </c>
      <c r="J34" t="s">
        <v>58</v>
      </c>
      <c r="L34" s="3" t="s">
        <v>21</v>
      </c>
    </row>
    <row r="35" spans="1:18">
      <c r="A35" t="s">
        <v>4</v>
      </c>
      <c r="B35" s="1">
        <f>'[7]Zone Pivot'!D72</f>
        <v>5384.7272949218805</v>
      </c>
      <c r="C35" s="1">
        <f>'[7]Zone Pivot'!E72</f>
        <v>2555.3778686523492</v>
      </c>
      <c r="D35" s="1">
        <f>'[7]Zone Pivot'!F72</f>
        <v>2319.07739257813</v>
      </c>
      <c r="E35" s="1">
        <f>'[7]Zone Pivot'!G72</f>
        <v>10259.18255615236</v>
      </c>
      <c r="H35" t="s">
        <v>4</v>
      </c>
      <c r="I35" s="5">
        <f>B35/$B$4</f>
        <v>3.0024948086295324E-2</v>
      </c>
      <c r="J35" s="5">
        <f>(C35+D35)/($C$4+$D$4)</f>
        <v>2.9788775817665265E-2</v>
      </c>
      <c r="K35" s="5"/>
      <c r="L35" s="5">
        <f>E35/$E$4</f>
        <v>2.9912270132860779E-2</v>
      </c>
      <c r="O35" s="6">
        <f>B35/$E$7</f>
        <v>9.9033167517658654E-3</v>
      </c>
      <c r="P35" s="6">
        <f t="shared" ref="P35:R36" si="10">C35/$E$7</f>
        <v>4.6997210940621465E-3</v>
      </c>
      <c r="R35" s="6">
        <f t="shared" si="10"/>
        <v>1.8868167114717699E-2</v>
      </c>
    </row>
    <row r="36" spans="1:18">
      <c r="A36" t="s">
        <v>5</v>
      </c>
      <c r="B36" s="1">
        <f>'[7]Zone Pivot'!D73</f>
        <v>1211.2822265625</v>
      </c>
      <c r="C36" s="1">
        <f>'[7]Zone Pivot'!E73</f>
        <v>1211.2822265625</v>
      </c>
      <c r="D36" s="1">
        <f>'[7]Zone Pivot'!F73</f>
        <v>2914.5654296875</v>
      </c>
      <c r="E36" s="1">
        <f>'[7]Zone Pivot'!G73</f>
        <v>5337.1298828125</v>
      </c>
      <c r="H36" t="s">
        <v>57</v>
      </c>
      <c r="I36" s="5">
        <f>(B36+B37)/($B$5+$B$6)</f>
        <v>3.3197825672557038E-2</v>
      </c>
      <c r="J36" s="5">
        <f>SUM(C36:D37)/SUM($C$5:$D$6)</f>
        <v>3.9084849826646118E-2</v>
      </c>
      <c r="K36" s="5"/>
      <c r="L36" s="5">
        <f>(E36+E37)/($E$5+$E$6)</f>
        <v>3.6944930507961368E-2</v>
      </c>
      <c r="O36" s="6">
        <f t="shared" ref="O36" si="11">B36/$E$7</f>
        <v>2.2277287053599419E-3</v>
      </c>
      <c r="P36" s="6">
        <f t="shared" si="10"/>
        <v>2.2277287053599419E-3</v>
      </c>
      <c r="R36" s="6">
        <f t="shared" si="10"/>
        <v>9.8157780106437175E-3</v>
      </c>
    </row>
    <row r="37" spans="1:18">
      <c r="A37" t="s">
        <v>6</v>
      </c>
      <c r="B37" s="1">
        <f>'[7]Zone Pivot'!D74</f>
        <v>1211.2822265625</v>
      </c>
      <c r="C37" s="1">
        <f>'[7]Zone Pivot'!E74</f>
        <v>868.428955078125</v>
      </c>
      <c r="D37" s="1">
        <f>'[7]Zone Pivot'!F74</f>
        <v>0</v>
      </c>
      <c r="E37" s="1">
        <f>'[7]Zone Pivot'!G74</f>
        <v>2079.711181640625</v>
      </c>
      <c r="I37" s="5"/>
      <c r="J37" s="5"/>
      <c r="K37" s="5"/>
      <c r="L37" s="5"/>
    </row>
    <row r="38" spans="1:18">
      <c r="B38" s="1">
        <f>'[7]Zone Pivot'!D75</f>
        <v>7807.2917480468805</v>
      </c>
      <c r="C38" s="1">
        <f>'[7]Zone Pivot'!E75</f>
        <v>4635.0890502929742</v>
      </c>
      <c r="D38" s="1">
        <f>'[7]Zone Pivot'!F75</f>
        <v>5233.6428222656305</v>
      </c>
      <c r="E38" s="1">
        <f>'[7]Zone Pivot'!G75</f>
        <v>17676.023620605483</v>
      </c>
      <c r="I38" s="5">
        <f>B38/$B$7</f>
        <v>3.094259441897412E-2</v>
      </c>
      <c r="J38" s="5">
        <f>(C38+D38)/($C$7+$D$7)</f>
        <v>3.3864950774001083E-2</v>
      </c>
      <c r="K38" s="5"/>
      <c r="L38" s="11">
        <f>E38/$E$7</f>
        <v>3.2508844225339915E-2</v>
      </c>
    </row>
    <row r="41" spans="1:18">
      <c r="A41" t="s">
        <v>11</v>
      </c>
      <c r="H41" t="s">
        <v>11</v>
      </c>
    </row>
    <row r="42" spans="1:18">
      <c r="B42" t="s">
        <v>1</v>
      </c>
      <c r="C42" t="s">
        <v>2</v>
      </c>
      <c r="D42" t="s">
        <v>3</v>
      </c>
      <c r="I42" t="s">
        <v>1</v>
      </c>
      <c r="J42" t="s">
        <v>58</v>
      </c>
    </row>
    <row r="43" spans="1:18">
      <c r="B43" s="1">
        <f>'[7]Zone Pivot'!D87</f>
        <v>35516.801269531265</v>
      </c>
      <c r="C43" s="1">
        <f>'[7]Zone Pivot'!E87</f>
        <v>39666.187011718786</v>
      </c>
      <c r="D43" s="1">
        <f>'[7]Zone Pivot'!F87</f>
        <v>11743.00756835938</v>
      </c>
      <c r="E43" s="1">
        <f>'[7]Zone Pivot'!G87</f>
        <v>86925.995849609433</v>
      </c>
      <c r="I43" s="5">
        <f>B43/$B$7</f>
        <v>0.14076353391268348</v>
      </c>
      <c r="J43" s="5">
        <f>(C43+D43)/($C$7+$D$7)</f>
        <v>0.17641272113455647</v>
      </c>
      <c r="K43" s="5"/>
      <c r="L43" s="11">
        <f>E43/$E$7</f>
        <v>0.15986987338675543</v>
      </c>
    </row>
    <row r="45" spans="1:18">
      <c r="A45" t="s">
        <v>12</v>
      </c>
      <c r="B45" t="s">
        <v>1</v>
      </c>
      <c r="C45" t="s">
        <v>2</v>
      </c>
      <c r="D45" t="s">
        <v>3</v>
      </c>
      <c r="H45" t="s">
        <v>12</v>
      </c>
      <c r="I45" t="s">
        <v>1</v>
      </c>
      <c r="J45" t="s">
        <v>58</v>
      </c>
    </row>
    <row r="46" spans="1:18">
      <c r="B46" s="1">
        <f>'[7]Zone Pivot'!D97</f>
        <v>53161.047302246152</v>
      </c>
      <c r="C46" s="1">
        <f>'[7]Zone Pivot'!E97</f>
        <v>26693.816925048857</v>
      </c>
      <c r="D46" s="1">
        <f>'[7]Zone Pivot'!F97</f>
        <v>20389.50024414064</v>
      </c>
      <c r="E46" s="1">
        <f>'[7]Zone Pivot'!G97</f>
        <v>100244.36447143565</v>
      </c>
      <c r="I46" s="5">
        <f>B46/$B$7</f>
        <v>0.21069287259219041</v>
      </c>
      <c r="J46" s="5">
        <f>(C46+D46)/($C$7+$D$7)</f>
        <v>0.16156829862253547</v>
      </c>
      <c r="K46" s="5"/>
      <c r="L46" s="11">
        <f>E46/$E$7</f>
        <v>0.1843643400244829</v>
      </c>
    </row>
    <row r="48" spans="1:18">
      <c r="A48" t="s">
        <v>13</v>
      </c>
      <c r="H48" t="s">
        <v>13</v>
      </c>
    </row>
    <row r="49" spans="1:12">
      <c r="B49" t="s">
        <v>1</v>
      </c>
      <c r="C49" t="s">
        <v>2</v>
      </c>
      <c r="D49" t="s">
        <v>3</v>
      </c>
      <c r="I49" t="s">
        <v>1</v>
      </c>
      <c r="J49" t="s">
        <v>58</v>
      </c>
      <c r="L49" s="3" t="s">
        <v>21</v>
      </c>
    </row>
    <row r="50" spans="1:12">
      <c r="A50" t="s">
        <v>4</v>
      </c>
      <c r="B50" s="1">
        <f>'[7]Zone Pivot'!$D$107</f>
        <v>2319.07739257813</v>
      </c>
      <c r="C50" s="1">
        <v>0</v>
      </c>
      <c r="D50" s="1">
        <v>0</v>
      </c>
      <c r="E50" s="1">
        <f>SUM(B50:D50)</f>
        <v>2319.07739257813</v>
      </c>
      <c r="H50" t="s">
        <v>4</v>
      </c>
      <c r="I50" s="5">
        <f>B50/$B$4</f>
        <v>1.2931050080460879E-2</v>
      </c>
      <c r="J50" s="5">
        <f>(C50+D50)/($C$4+$D$4)</f>
        <v>0</v>
      </c>
      <c r="K50" s="5"/>
      <c r="L50" s="5">
        <f>E50/$E$4</f>
        <v>6.761637103748332E-3</v>
      </c>
    </row>
    <row r="51" spans="1:12">
      <c r="A51" t="s">
        <v>5</v>
      </c>
      <c r="B51" s="1">
        <f>'[7]Zone Pivot'!$D$108</f>
        <v>1736.85791015625</v>
      </c>
      <c r="C51" s="1">
        <v>0</v>
      </c>
      <c r="D51" s="1">
        <f>'[7]Zone Pivot'!$E$108</f>
        <v>1211.2822265625</v>
      </c>
      <c r="E51" s="1">
        <f t="shared" ref="E51:E52" si="12">SUM(B51:D51)</f>
        <v>2948.14013671875</v>
      </c>
      <c r="H51" t="s">
        <v>57</v>
      </c>
      <c r="I51" s="5">
        <f>(B51+B52)/($B$5+$B$6)</f>
        <v>2.3801185576297144E-2</v>
      </c>
      <c r="J51" s="5">
        <f>SUM(C51:D52)/SUM($C$5:$D$6)</f>
        <v>9.4794076514498494E-3</v>
      </c>
      <c r="K51" s="5"/>
      <c r="L51" s="5">
        <f>(E51+E52)/($E$5+$E$6)</f>
        <v>1.4685339962430082E-2</v>
      </c>
    </row>
    <row r="52" spans="1:12">
      <c r="A52" t="s">
        <v>6</v>
      </c>
      <c r="B52" s="1">
        <v>0</v>
      </c>
      <c r="C52" s="1">
        <v>0</v>
      </c>
      <c r="D52" s="1">
        <v>0</v>
      </c>
      <c r="E52" s="1">
        <f t="shared" si="12"/>
        <v>0</v>
      </c>
      <c r="I52" s="5"/>
      <c r="J52" s="5"/>
      <c r="K52" s="5"/>
      <c r="L52" s="5"/>
    </row>
    <row r="53" spans="1:12">
      <c r="B53" s="1">
        <f>SUM(B50:B52)</f>
        <v>4055.93530273438</v>
      </c>
      <c r="C53" s="1">
        <f t="shared" ref="C53:E53" si="13">SUM(C50:C52)</f>
        <v>0</v>
      </c>
      <c r="D53" s="1">
        <f t="shared" si="13"/>
        <v>1211.2822265625</v>
      </c>
      <c r="E53" s="1">
        <f t="shared" si="13"/>
        <v>5267.2175292968805</v>
      </c>
      <c r="I53" s="5">
        <f>B53/$B$7</f>
        <v>1.6074865025186878E-2</v>
      </c>
      <c r="J53" s="5">
        <f>(C53+D53)/($C$7+$D$7)</f>
        <v>4.1565637313567506E-3</v>
      </c>
      <c r="K53" s="5"/>
      <c r="L53" s="11">
        <f>E53/$E$7</f>
        <v>9.6871987634867523E-3</v>
      </c>
    </row>
    <row r="56" spans="1:12">
      <c r="A56" t="s">
        <v>14</v>
      </c>
      <c r="H56" t="s">
        <v>14</v>
      </c>
    </row>
    <row r="57" spans="1:12">
      <c r="A57" t="s">
        <v>15</v>
      </c>
      <c r="B57" t="s">
        <v>16</v>
      </c>
      <c r="H57" t="s">
        <v>15</v>
      </c>
      <c r="I57" t="s">
        <v>16</v>
      </c>
    </row>
    <row r="58" spans="1:12">
      <c r="A58" t="str">
        <f>'[7]Zone Pivot'!C117</f>
        <v>Horizontal Axis</v>
      </c>
      <c r="B58">
        <f>'[7]Zone Pivot'!D117</f>
        <v>129212.02480000004</v>
      </c>
      <c r="H58" t="str">
        <f>A58</f>
        <v>Horizontal Axis</v>
      </c>
      <c r="I58" s="5">
        <f>B58/$E$7</f>
        <v>0.23764018856408792</v>
      </c>
    </row>
    <row r="59" spans="1:12">
      <c r="A59" t="str">
        <f>'[7]Zone Pivot'!C118</f>
        <v>Unknown</v>
      </c>
      <c r="B59">
        <f>'[7]Zone Pivot'!D118</f>
        <v>1211.2819999999999</v>
      </c>
      <c r="H59" t="str">
        <f t="shared" ref="H59:H61" si="14">A59</f>
        <v>Unknown</v>
      </c>
      <c r="I59" s="5">
        <f t="shared" ref="I59:I61" si="15">B59/$E$7</f>
        <v>2.2277282886777072E-3</v>
      </c>
    </row>
    <row r="60" spans="1:12">
      <c r="A60" t="str">
        <f>'[7]Zone Pivot'!C119</f>
        <v>Vertical Axis</v>
      </c>
      <c r="B60">
        <f>'[7]Zone Pivot'!D119</f>
        <v>388122.29190000024</v>
      </c>
      <c r="F60">
        <v>1211.2822265625</v>
      </c>
      <c r="H60" t="str">
        <f t="shared" si="14"/>
        <v>Vertical Axis</v>
      </c>
      <c r="I60" s="5">
        <f t="shared" si="15"/>
        <v>0.7138147922053304</v>
      </c>
    </row>
    <row r="61" spans="1:12">
      <c r="A61" t="str">
        <f>'[7]Zone Pivot'!C120</f>
        <v>Grand Total</v>
      </c>
      <c r="B61">
        <f>'[7]Zone Pivot'!D120</f>
        <v>518545.59870000032</v>
      </c>
      <c r="F61">
        <v>868.428955078125</v>
      </c>
      <c r="H61" t="str">
        <f t="shared" si="14"/>
        <v>Grand Total</v>
      </c>
      <c r="I61" s="5">
        <f t="shared" si="15"/>
        <v>0.95368270905809616</v>
      </c>
    </row>
    <row r="62" spans="1:12">
      <c r="F62">
        <v>868.428955078125</v>
      </c>
    </row>
    <row r="63" spans="1:12">
      <c r="F63">
        <v>2319.07739257813</v>
      </c>
    </row>
    <row r="64" spans="1:12">
      <c r="A64" t="s">
        <v>17</v>
      </c>
      <c r="B64" s="1">
        <f>'[7]Zone Pivot'!$D$130</f>
        <v>481092.47870000039</v>
      </c>
      <c r="H64" t="s">
        <v>17</v>
      </c>
      <c r="I64" s="5">
        <f>B64/$E$7</f>
        <v>0.88480083438048951</v>
      </c>
    </row>
    <row r="67" spans="1:10">
      <c r="A67" t="s">
        <v>19</v>
      </c>
      <c r="B67" s="1">
        <f>'[7]Zone Pivot'!$C$142</f>
        <v>414303.18350000016</v>
      </c>
      <c r="H67" t="s">
        <v>19</v>
      </c>
      <c r="I67" s="5">
        <f t="shared" ref="I67" si="16">B67/$E$7</f>
        <v>0.76196535734220561</v>
      </c>
    </row>
    <row r="70" spans="1:10">
      <c r="A70" t="s">
        <v>22</v>
      </c>
      <c r="H70" t="s">
        <v>22</v>
      </c>
    </row>
    <row r="71" spans="1:10">
      <c r="A71" t="s">
        <v>20</v>
      </c>
      <c r="B71" s="1">
        <f>'[7]Zone Pivot'!$D$148</f>
        <v>488923.96270000038</v>
      </c>
      <c r="H71" t="s">
        <v>20</v>
      </c>
      <c r="I71" s="5">
        <f t="shared" ref="I71" si="17">B71/$E$7</f>
        <v>0.89920410170315002</v>
      </c>
    </row>
    <row r="72" spans="1:10">
      <c r="A72" t="s">
        <v>21</v>
      </c>
      <c r="B72" s="1">
        <f>'[7]Zone Pivot'!$D$152</f>
        <v>542026.4017000004</v>
      </c>
      <c r="H72" t="s">
        <v>21</v>
      </c>
      <c r="I72" s="5">
        <f>B72/$E$7</f>
        <v>0.99686740847901423</v>
      </c>
    </row>
    <row r="75" spans="1:10">
      <c r="A75" t="s">
        <v>23</v>
      </c>
      <c r="B75" t="s">
        <v>37</v>
      </c>
      <c r="C75" t="s">
        <v>26</v>
      </c>
      <c r="H75" t="s">
        <v>23</v>
      </c>
      <c r="I75" t="s">
        <v>37</v>
      </c>
      <c r="J75" t="s">
        <v>26</v>
      </c>
    </row>
    <row r="76" spans="1:10">
      <c r="A76" t="str">
        <f>'[3]Zone pivots'!B167</f>
        <v>Chest</v>
      </c>
      <c r="B76" s="1">
        <f>'[7]Zone Pivot'!D158</f>
        <v>1430674.1113000002</v>
      </c>
      <c r="C76" s="1">
        <f>'[7]Zone Pivot'!E158</f>
        <v>100017.8128</v>
      </c>
      <c r="H76" t="str">
        <f>A76</f>
        <v>Chest</v>
      </c>
      <c r="I76" s="5">
        <f>B76/$B$78</f>
        <v>0.35288007432638818</v>
      </c>
      <c r="J76" s="5">
        <f t="shared" ref="J76:J78" si="18">C76/$E$7</f>
        <v>0.18394767770530007</v>
      </c>
    </row>
    <row r="77" spans="1:10">
      <c r="A77" t="str">
        <f>'[3]Zone pivots'!B168</f>
        <v>Upright</v>
      </c>
      <c r="B77" s="1">
        <f>'[7]Zone Pivot'!D159</f>
        <v>2623604.4251999995</v>
      </c>
      <c r="C77" s="1">
        <f>'[7]Zone Pivot'!E159</f>
        <v>140025.65810000012</v>
      </c>
      <c r="H77" t="str">
        <f t="shared" ref="H77:H78" si="19">A77</f>
        <v>Upright</v>
      </c>
      <c r="I77" s="5">
        <f t="shared" ref="I77" si="20">B77/$B$78</f>
        <v>0.64711992567361187</v>
      </c>
      <c r="J77" s="5">
        <f t="shared" si="18"/>
        <v>0.2575280733058718</v>
      </c>
    </row>
    <row r="78" spans="1:10">
      <c r="A78" t="str">
        <f>'[3]Zone pivots'!B170</f>
        <v>Grand Total</v>
      </c>
      <c r="B78" s="1">
        <f>'[7]Zone Pivot'!D160</f>
        <v>4054278.5364999995</v>
      </c>
      <c r="C78" s="1">
        <f>'[7]Zone Pivot'!E160</f>
        <v>240043.47090000013</v>
      </c>
      <c r="H78" t="str">
        <f t="shared" si="19"/>
        <v>Grand Total</v>
      </c>
      <c r="I78" s="5">
        <f>B78/$B$78</f>
        <v>1</v>
      </c>
      <c r="J78" s="5">
        <f t="shared" si="18"/>
        <v>0.44147575101117187</v>
      </c>
    </row>
    <row r="79" spans="1:10">
      <c r="B79" s="1"/>
      <c r="C79" s="1"/>
    </row>
    <row r="80" spans="1:10">
      <c r="A80" t="s">
        <v>24</v>
      </c>
      <c r="H80" t="s">
        <v>24</v>
      </c>
    </row>
    <row r="81" spans="1:10">
      <c r="A81" t="s">
        <v>15</v>
      </c>
      <c r="B81" t="s">
        <v>25</v>
      </c>
      <c r="C81" t="s">
        <v>26</v>
      </c>
      <c r="H81" t="s">
        <v>15</v>
      </c>
      <c r="I81" t="s">
        <v>25</v>
      </c>
      <c r="J81" t="s">
        <v>26</v>
      </c>
    </row>
    <row r="82" spans="1:10">
      <c r="A82" t="str">
        <f>'[7]Zone Pivot'!C168</f>
        <v>Bottom-Freezer (Including French Door) w/ TTD Ice</v>
      </c>
      <c r="B82" s="1">
        <f>'[7]Zone Pivot'!D168</f>
        <v>172399.18890000001</v>
      </c>
      <c r="C82" s="1">
        <f>'[7]Zone Pivot'!E168</f>
        <v>7528.4444000000003</v>
      </c>
      <c r="H82" t="str">
        <f>A82</f>
        <v>Bottom-Freezer (Including French Door) w/ TTD Ice</v>
      </c>
      <c r="I82" s="5">
        <f>B82/$B$89</f>
        <v>1.3336646913009698E-2</v>
      </c>
      <c r="J82" s="5">
        <f>C82/$E$7</f>
        <v>1.384593229290724E-2</v>
      </c>
    </row>
    <row r="83" spans="1:10">
      <c r="A83" t="str">
        <f>'[7]Zone Pivot'!C169</f>
        <v>Bottom-Freezer (Including French Door) w/o TTD Ice</v>
      </c>
      <c r="B83" s="1">
        <f>'[7]Zone Pivot'!D169</f>
        <v>1945131.0379999992</v>
      </c>
      <c r="C83" s="1">
        <f>'[7]Zone Pivot'!E169</f>
        <v>90266.440400000007</v>
      </c>
      <c r="H83" t="str">
        <f t="shared" ref="H83:H89" si="21">A83</f>
        <v>Bottom-Freezer (Including French Door) w/o TTD Ice</v>
      </c>
      <c r="I83" s="5">
        <f t="shared" ref="I83:I89" si="22">B83/$B$89</f>
        <v>0.15047359572201582</v>
      </c>
      <c r="J83" s="5">
        <f t="shared" ref="J83:J89" si="23">C83/$E$7</f>
        <v>0.16601344921935623</v>
      </c>
    </row>
    <row r="84" spans="1:10">
      <c r="A84" t="str">
        <f>'[7]Zone Pivot'!C170</f>
        <v>Refrigerator Only</v>
      </c>
      <c r="B84" s="1">
        <f>'[7]Zone Pivot'!D170</f>
        <v>307720.152</v>
      </c>
      <c r="C84" s="1">
        <f>'[7]Zone Pivot'!E170</f>
        <v>18879.895499999999</v>
      </c>
      <c r="H84" t="str">
        <f t="shared" si="21"/>
        <v>Refrigerator Only</v>
      </c>
      <c r="I84" s="5">
        <f t="shared" si="22"/>
        <v>2.3804955472395934E-2</v>
      </c>
      <c r="J84" s="5">
        <f t="shared" si="23"/>
        <v>3.4722944196833555E-2</v>
      </c>
    </row>
    <row r="85" spans="1:10">
      <c r="A85" t="str">
        <f>'[7]Zone Pivot'!C171</f>
        <v>Side-by-Side w/ TTD Ice</v>
      </c>
      <c r="B85" s="1">
        <f>'[7]Zone Pivot'!D171</f>
        <v>2485130.9366000001</v>
      </c>
      <c r="C85" s="1">
        <f>'[7]Zone Pivot'!E171</f>
        <v>111510.80600000007</v>
      </c>
      <c r="H85" t="str">
        <f t="shared" si="21"/>
        <v>Side-by-Side w/ TTD Ice</v>
      </c>
      <c r="I85" s="5">
        <f t="shared" si="22"/>
        <v>0.19224750444305189</v>
      </c>
      <c r="J85" s="5">
        <f t="shared" si="23"/>
        <v>0.2050850066453988</v>
      </c>
    </row>
    <row r="86" spans="1:10">
      <c r="A86" t="str">
        <f>'[7]Zone Pivot'!C172</f>
        <v>Side-by-Side w/o TTD Ice</v>
      </c>
      <c r="B86" s="1">
        <f>'[7]Zone Pivot'!D172</f>
        <v>473884.34949999995</v>
      </c>
      <c r="C86" s="1">
        <f>'[7]Zone Pivot'!E172</f>
        <v>21978.746899999998</v>
      </c>
      <c r="H86" t="str">
        <f t="shared" si="21"/>
        <v>Side-by-Side w/o TTD Ice</v>
      </c>
      <c r="I86" s="5">
        <f t="shared" si="22"/>
        <v>3.6659269032574798E-2</v>
      </c>
      <c r="J86" s="5">
        <f t="shared" si="23"/>
        <v>4.0422194186669543E-2</v>
      </c>
    </row>
    <row r="87" spans="1:10">
      <c r="A87" t="str">
        <f>'[7]Zone Pivot'!C173</f>
        <v>Top-Freezer w/ TTD Ice</v>
      </c>
      <c r="B87" s="1">
        <f>'[7]Zone Pivot'!D173</f>
        <v>52085.125999999997</v>
      </c>
      <c r="C87" s="1">
        <f>'[7]Zone Pivot'!E173</f>
        <v>2422.5639999999999</v>
      </c>
      <c r="H87" t="str">
        <f t="shared" si="21"/>
        <v>Top-Freezer w/ TTD Ice</v>
      </c>
      <c r="I87" s="5">
        <f t="shared" si="22"/>
        <v>4.0292587181749847E-3</v>
      </c>
      <c r="J87" s="5">
        <f t="shared" si="23"/>
        <v>4.4554565773554143E-3</v>
      </c>
    </row>
    <row r="88" spans="1:10">
      <c r="A88" t="str">
        <f>'[7]Zone Pivot'!C174</f>
        <v>Top-Freezer w/o TTD Ice</v>
      </c>
      <c r="B88" s="1">
        <f>'[7]Zone Pivot'!D174</f>
        <v>7490375.8461000063</v>
      </c>
      <c r="C88" s="1">
        <f>'[7]Zone Pivot'!E174</f>
        <v>397916.8556000003</v>
      </c>
      <c r="H88" t="str">
        <f t="shared" si="21"/>
        <v>Top-Freezer w/o TTD Ice</v>
      </c>
      <c r="I88" s="5">
        <f t="shared" si="22"/>
        <v>0.57944876969877701</v>
      </c>
      <c r="J88" s="5">
        <f t="shared" si="23"/>
        <v>0.73182845593495405</v>
      </c>
    </row>
    <row r="89" spans="1:10">
      <c r="A89" t="str">
        <f>'[7]Zone Pivot'!C175</f>
        <v>Grand Total</v>
      </c>
      <c r="B89" s="1">
        <f>'[7]Zone Pivot'!D175</f>
        <v>12926726.637100004</v>
      </c>
      <c r="C89" s="1">
        <f>'[7]Zone Pivot'!E175</f>
        <v>650503.75280000037</v>
      </c>
      <c r="H89" t="str">
        <f t="shared" si="21"/>
        <v>Grand Total</v>
      </c>
      <c r="I89" s="5">
        <f t="shared" si="22"/>
        <v>1</v>
      </c>
      <c r="J89" s="5">
        <f t="shared" si="23"/>
        <v>1.1963734390534748</v>
      </c>
    </row>
    <row r="92" spans="1:10">
      <c r="A92" t="s">
        <v>27</v>
      </c>
      <c r="H92" t="s">
        <v>27</v>
      </c>
    </row>
    <row r="93" spans="1:10">
      <c r="A93" s="1" t="str">
        <f>'[7]Zone Pivot'!C184</f>
        <v>&lt;32"</v>
      </c>
      <c r="B93" s="1">
        <f>'[7]Zone Pivot'!D184</f>
        <v>653419.71990000096</v>
      </c>
      <c r="H93" t="str">
        <f>A93</f>
        <v>&lt;32"</v>
      </c>
      <c r="I93" s="5">
        <f>B93/$E$7</f>
        <v>1.2017363375341958</v>
      </c>
    </row>
    <row r="94" spans="1:10">
      <c r="A94" s="1" t="str">
        <f>'[7]Zone Pivot'!C185</f>
        <v>&gt;46"</v>
      </c>
      <c r="B94" s="1">
        <f>'[7]Zone Pivot'!D185</f>
        <v>79865.152600000016</v>
      </c>
      <c r="H94" t="str">
        <f t="shared" ref="H94:H97" si="24">A94</f>
        <v>&gt;46"</v>
      </c>
      <c r="I94" s="5">
        <f t="shared" ref="I94:I97" si="25">B94/$E$7</f>
        <v>0.14688392936292455</v>
      </c>
    </row>
    <row r="95" spans="1:10">
      <c r="A95" s="1" t="str">
        <f>'[7]Zone Pivot'!C186</f>
        <v>32" - 46"</v>
      </c>
      <c r="B95" s="1">
        <f>'[7]Zone Pivot'!D186</f>
        <v>374591.70700000023</v>
      </c>
      <c r="H95" t="str">
        <f t="shared" si="24"/>
        <v>32" - 46"</v>
      </c>
      <c r="I95" s="5">
        <f t="shared" si="25"/>
        <v>0.68893002817508364</v>
      </c>
    </row>
    <row r="96" spans="1:10">
      <c r="A96" s="1" t="str">
        <f>'[7]Zone Pivot'!C187</f>
        <v>(blank)</v>
      </c>
      <c r="B96" s="1">
        <f>'[7]Zone Pivot'!D187</f>
        <v>4276.9319999999998</v>
      </c>
      <c r="H96" t="str">
        <f t="shared" si="24"/>
        <v>(blank)</v>
      </c>
      <c r="I96" s="5">
        <f t="shared" si="25"/>
        <v>7.8659159511582956E-3</v>
      </c>
    </row>
    <row r="97" spans="1:10">
      <c r="A97" s="1" t="str">
        <f>'[7]Zone Pivot'!C188</f>
        <v>Grand Total</v>
      </c>
      <c r="B97" s="1">
        <f>'[7]Zone Pivot'!D188</f>
        <v>1112153.5115000012</v>
      </c>
      <c r="H97" t="str">
        <f t="shared" si="24"/>
        <v>Grand Total</v>
      </c>
      <c r="I97" s="5">
        <f t="shared" si="25"/>
        <v>2.0454162110233622</v>
      </c>
    </row>
    <row r="100" spans="1:10">
      <c r="A100" t="s">
        <v>28</v>
      </c>
      <c r="B100" s="1">
        <f>'[7]Zone Pivot'!$C$194</f>
        <v>716122.18580000172</v>
      </c>
      <c r="H100" t="s">
        <v>28</v>
      </c>
      <c r="I100" s="5">
        <f t="shared" ref="I100" si="26">B100/$E$7</f>
        <v>1.3170555258448295</v>
      </c>
    </row>
    <row r="101" spans="1:10">
      <c r="B101" s="1"/>
      <c r="I101" s="1"/>
    </row>
    <row r="102" spans="1:10">
      <c r="B102" s="1"/>
      <c r="I102" s="1"/>
    </row>
    <row r="103" spans="1:10">
      <c r="A103" t="s">
        <v>29</v>
      </c>
      <c r="B103" s="1">
        <f>'[7]Zone Pivot'!$C$204</f>
        <v>616127.15380000102</v>
      </c>
      <c r="H103" t="s">
        <v>29</v>
      </c>
      <c r="I103" s="5">
        <f t="shared" ref="I103" si="27">B103/$E$7</f>
        <v>1.1331497454290105</v>
      </c>
    </row>
    <row r="104" spans="1:10">
      <c r="B104" s="1"/>
      <c r="I104" s="1"/>
    </row>
    <row r="105" spans="1:10">
      <c r="B105" s="1"/>
      <c r="I105" s="1"/>
    </row>
    <row r="106" spans="1:10">
      <c r="A106" t="s">
        <v>30</v>
      </c>
      <c r="B106" s="1"/>
      <c r="H106" t="s">
        <v>30</v>
      </c>
      <c r="I106" s="1"/>
    </row>
    <row r="107" spans="1:10">
      <c r="A107" t="str">
        <f>'[3]Zone pivots'!B218</f>
        <v>gt20</v>
      </c>
      <c r="B107" s="1">
        <f>'[7]Zone Pivot'!D210</f>
        <v>76751.485199999981</v>
      </c>
      <c r="H107" t="str">
        <f t="shared" ref="H107:H109" si="28">A107</f>
        <v>gt20</v>
      </c>
      <c r="I107" s="5">
        <f t="shared" ref="I107:I109" si="29">B107/$E$7</f>
        <v>0.14115743053894</v>
      </c>
    </row>
    <row r="108" spans="1:10">
      <c r="A108" t="str">
        <f>'[3]Zone pivots'!B219</f>
        <v>le20</v>
      </c>
      <c r="B108" s="1">
        <f>'[7]Zone Pivot'!D211</f>
        <v>315815.43790000008</v>
      </c>
      <c r="H108" t="str">
        <f t="shared" si="28"/>
        <v>le20</v>
      </c>
      <c r="I108" s="5">
        <f t="shared" si="29"/>
        <v>0.58083170146255614</v>
      </c>
    </row>
    <row r="109" spans="1:10">
      <c r="A109" t="str">
        <f>'[3]Zone pivots'!B220</f>
        <v>Grand Total</v>
      </c>
      <c r="B109" s="1">
        <f>'[7]Zone Pivot'!D213</f>
        <v>392566.92310000007</v>
      </c>
      <c r="H109" t="str">
        <f t="shared" si="28"/>
        <v>Grand Total</v>
      </c>
      <c r="I109" s="5">
        <f t="shared" si="29"/>
        <v>0.72198913200149617</v>
      </c>
    </row>
    <row r="112" spans="1:10">
      <c r="A112" t="s">
        <v>31</v>
      </c>
      <c r="B112" t="s">
        <v>32</v>
      </c>
      <c r="C112" t="s">
        <v>33</v>
      </c>
      <c r="D112" t="s">
        <v>21</v>
      </c>
      <c r="G112" t="s">
        <v>31</v>
      </c>
      <c r="H112" t="s">
        <v>32</v>
      </c>
      <c r="I112" t="s">
        <v>33</v>
      </c>
      <c r="J112" t="s">
        <v>21</v>
      </c>
    </row>
    <row r="113" spans="1:10">
      <c r="A113" s="1" t="str">
        <f>'[7]Zone Pivot'!C223</f>
        <v>Electric Storage - Inside Conditioned Space</v>
      </c>
      <c r="B113" s="1">
        <f>'[7]Zone Pivot'!D223</f>
        <v>348226.42960000015</v>
      </c>
      <c r="C113" s="1"/>
      <c r="D113" s="1">
        <f>B113+C113</f>
        <v>348226.42960000015</v>
      </c>
      <c r="G113" t="str">
        <f>A113</f>
        <v>Electric Storage - Inside Conditioned Space</v>
      </c>
      <c r="H113" s="6">
        <f t="shared" ref="H113:I115" si="30">B113/$E$7</f>
        <v>0.64044035004660882</v>
      </c>
      <c r="I113" s="6">
        <f t="shared" si="30"/>
        <v>0</v>
      </c>
      <c r="J113" s="6">
        <f t="shared" ref="J113:J115" si="31">D113/$E$7</f>
        <v>0.64044035004660882</v>
      </c>
    </row>
    <row r="114" spans="1:10">
      <c r="A114" s="1" t="str">
        <f>'[7]Zone Pivot'!C224</f>
        <v>Electric Storage - Outside Conditioned Space - Buffered</v>
      </c>
      <c r="B114" s="1">
        <f>'[7]Zone Pivot'!D224</f>
        <v>19076.483</v>
      </c>
      <c r="C114" s="1"/>
      <c r="D114" s="1">
        <f t="shared" ref="D114:D115" si="32">B114+C114</f>
        <v>19076.483</v>
      </c>
      <c r="G114" t="str">
        <f t="shared" ref="G114:G115" si="33">A114</f>
        <v>Electric Storage - Outside Conditioned Space - Buffered</v>
      </c>
      <c r="H114" s="6">
        <f t="shared" si="30"/>
        <v>3.5084497934898207E-2</v>
      </c>
      <c r="I114" s="6">
        <f t="shared" si="30"/>
        <v>0</v>
      </c>
      <c r="J114" s="6">
        <f t="shared" si="31"/>
        <v>3.5084497934898207E-2</v>
      </c>
    </row>
    <row r="115" spans="1:10">
      <c r="A115" s="1" t="str">
        <f>'[7]Zone Pivot'!C225</f>
        <v>Electric Storage - Outside Conditioned Space - Unbuffered</v>
      </c>
      <c r="B115" s="1">
        <f>'[7]Zone Pivot'!D225</f>
        <v>103585.21800000005</v>
      </c>
      <c r="C115" s="1"/>
      <c r="D115" s="1">
        <f t="shared" si="32"/>
        <v>103585.21800000005</v>
      </c>
      <c r="G115" t="str">
        <f t="shared" si="33"/>
        <v>Electric Storage - Outside Conditioned Space - Unbuffered</v>
      </c>
      <c r="H115" s="5">
        <f t="shared" si="30"/>
        <v>0.19050866802895391</v>
      </c>
      <c r="I115" s="5">
        <f t="shared" si="30"/>
        <v>0</v>
      </c>
      <c r="J115" s="5">
        <f t="shared" si="31"/>
        <v>0.19050866802895391</v>
      </c>
    </row>
    <row r="116" spans="1:10">
      <c r="A116" s="1"/>
      <c r="B116" s="1"/>
      <c r="C116" s="1"/>
      <c r="D116" s="1"/>
      <c r="H116" s="5"/>
      <c r="I116" s="5"/>
      <c r="J116" s="5"/>
    </row>
    <row r="117" spans="1:10">
      <c r="A117" s="1"/>
      <c r="B117" s="1"/>
      <c r="C117" s="1"/>
      <c r="D117" s="1"/>
      <c r="H117" s="5"/>
      <c r="I117" s="5"/>
      <c r="J117" s="5"/>
    </row>
    <row r="118" spans="1:10">
      <c r="A118" t="s">
        <v>50</v>
      </c>
      <c r="B118" t="s">
        <v>51</v>
      </c>
      <c r="H118" t="s">
        <v>50</v>
      </c>
    </row>
    <row r="119" spans="1:10">
      <c r="A119" s="7" t="str">
        <f>'[7]Zone Pivot'!C236</f>
        <v>EISAnqnx</v>
      </c>
      <c r="B119" s="7">
        <f>'[7]Zone Pivot'!D236</f>
        <v>495303461.65749985</v>
      </c>
      <c r="H119" t="str">
        <f>A119</f>
        <v>EISAnqnx</v>
      </c>
      <c r="I119" s="5">
        <f>B119/$B$122</f>
        <v>0.61756164079161069</v>
      </c>
      <c r="J119" s="5"/>
    </row>
    <row r="120" spans="1:10">
      <c r="A120" s="7" t="str">
        <f>'[7]Zone Pivot'!C237</f>
        <v>EISAq</v>
      </c>
      <c r="B120" s="7">
        <f>'[7]Zone Pivot'!D237</f>
        <v>155465797.07389992</v>
      </c>
      <c r="H120" t="str">
        <f t="shared" ref="H120:H122" si="34">A120</f>
        <v>EISAq</v>
      </c>
      <c r="I120" s="5">
        <f t="shared" ref="I120:I122" si="35">B120/$B$122</f>
        <v>0.1938401811419673</v>
      </c>
      <c r="J120" s="5"/>
    </row>
    <row r="121" spans="1:10">
      <c r="A121" s="7" t="str">
        <f>'[7]Zone Pivot'!C238</f>
        <v>EISAx</v>
      </c>
      <c r="B121" s="7">
        <f>'[7]Zone Pivot'!D238</f>
        <v>151261549.11250004</v>
      </c>
      <c r="H121" t="str">
        <f t="shared" si="34"/>
        <v>EISAx</v>
      </c>
      <c r="I121" s="5">
        <f t="shared" si="35"/>
        <v>0.18859817806642193</v>
      </c>
      <c r="J121" s="5"/>
    </row>
    <row r="122" spans="1:10">
      <c r="A122" s="7" t="str">
        <f>'[7]Zone Pivot'!C239</f>
        <v>Grand Total</v>
      </c>
      <c r="B122" s="7">
        <f>'[7]Zone Pivot'!D239</f>
        <v>802030807.84389985</v>
      </c>
      <c r="H122" t="str">
        <f t="shared" si="34"/>
        <v>Grand Total</v>
      </c>
      <c r="I122" s="5">
        <f t="shared" si="35"/>
        <v>1</v>
      </c>
      <c r="J122" s="5"/>
    </row>
    <row r="123" spans="1:10">
      <c r="B123" s="7"/>
      <c r="I123" s="5"/>
    </row>
    <row r="125" spans="1:10">
      <c r="A125" t="s">
        <v>45</v>
      </c>
      <c r="B125" s="7">
        <v>1280</v>
      </c>
      <c r="C125" t="s">
        <v>52</v>
      </c>
    </row>
    <row r="127" spans="1:10">
      <c r="A127" t="s">
        <v>42</v>
      </c>
      <c r="B127" s="7">
        <f>SQRT(B128)*D127*4*1</f>
        <v>1216.4209797598855</v>
      </c>
      <c r="C127" t="s">
        <v>46</v>
      </c>
      <c r="D127">
        <v>8.5</v>
      </c>
      <c r="E127" t="s">
        <v>47</v>
      </c>
    </row>
    <row r="128" spans="1:10">
      <c r="A128" t="s">
        <v>43</v>
      </c>
      <c r="B128" s="7">
        <f>B125</f>
        <v>1280</v>
      </c>
      <c r="C128" t="s">
        <v>53</v>
      </c>
    </row>
    <row r="129" spans="1:5">
      <c r="A129" t="s">
        <v>44</v>
      </c>
      <c r="B129" s="7">
        <f>B128</f>
        <v>1280</v>
      </c>
      <c r="C129" t="s">
        <v>53</v>
      </c>
    </row>
    <row r="130" spans="1:5">
      <c r="A130" t="s">
        <v>48</v>
      </c>
      <c r="B130" s="7">
        <f>D130*B129</f>
        <v>160</v>
      </c>
      <c r="C130" t="s">
        <v>49</v>
      </c>
      <c r="D130" s="9">
        <v>0.125</v>
      </c>
      <c r="E130" t="s">
        <v>54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N1423"/>
  <sheetViews>
    <sheetView workbookViewId="0">
      <selection activeCell="I21" sqref="I21"/>
    </sheetView>
  </sheetViews>
  <sheetFormatPr defaultRowHeight="15"/>
  <cols>
    <col min="1" max="1" width="13.42578125" style="12" customWidth="1"/>
    <col min="2" max="2" width="11.7109375" style="12" customWidth="1"/>
    <col min="3" max="3" width="17.42578125" style="12" customWidth="1"/>
    <col min="4" max="4" width="16" style="12" customWidth="1"/>
    <col min="5" max="5" width="15.140625" style="12" customWidth="1"/>
    <col min="6" max="6" width="12" style="12" customWidth="1"/>
    <col min="7" max="7" width="14.42578125" style="12" customWidth="1"/>
    <col min="8" max="8" width="13.28515625" style="12" customWidth="1"/>
    <col min="9" max="9" width="14.42578125" style="12" customWidth="1"/>
    <col min="10" max="10" width="14.5703125" style="12" customWidth="1"/>
    <col min="11" max="11" width="12.42578125" style="12" customWidth="1"/>
    <col min="12" max="12" width="12" style="12" customWidth="1"/>
    <col min="13" max="13" width="13.7109375" style="12" customWidth="1"/>
    <col min="14" max="15" width="11.28515625" style="12" customWidth="1"/>
    <col min="16" max="16" width="14.7109375" style="12" customWidth="1"/>
    <col min="17" max="17" width="12" style="12" customWidth="1"/>
    <col min="18" max="18" width="24.5703125" style="12" customWidth="1"/>
    <col min="19" max="19" width="25.7109375" style="12" customWidth="1"/>
    <col min="20" max="20" width="17.28515625" style="12" customWidth="1"/>
    <col min="21" max="22" width="13" style="12" customWidth="1"/>
    <col min="23" max="23" width="16.140625" style="12" customWidth="1"/>
    <col min="24" max="24" width="12.7109375" style="12" customWidth="1"/>
    <col min="25" max="25" width="14.7109375" style="12" customWidth="1"/>
    <col min="26" max="26" width="13.7109375" style="12" customWidth="1"/>
    <col min="27" max="27" width="16" style="12" customWidth="1"/>
    <col min="28" max="28" width="16.7109375" style="12" customWidth="1"/>
    <col min="29" max="29" width="15.140625" style="12" customWidth="1"/>
    <col min="30" max="30" width="15.5703125" style="12" customWidth="1"/>
    <col min="31" max="31" width="14.85546875" style="12" customWidth="1"/>
    <col min="32" max="32" width="13.28515625" style="12" customWidth="1"/>
    <col min="33" max="16384" width="9.140625" style="12"/>
  </cols>
  <sheetData>
    <row r="1" spans="1:40" ht="15.75" thickBot="1">
      <c r="E1" s="122" t="s">
        <v>95</v>
      </c>
    </row>
    <row r="2" spans="1:40" ht="46.5" customHeight="1">
      <c r="A2" s="165" t="s">
        <v>59</v>
      </c>
      <c r="B2" s="166"/>
      <c r="C2" s="13" t="s">
        <v>60</v>
      </c>
      <c r="D2" s="14"/>
      <c r="E2" s="15"/>
      <c r="F2" s="16"/>
      <c r="G2" s="159" t="s">
        <v>61</v>
      </c>
      <c r="I2" s="161" t="s">
        <v>62</v>
      </c>
      <c r="J2" s="162"/>
      <c r="K2" s="13" t="s">
        <v>60</v>
      </c>
      <c r="L2" s="14"/>
      <c r="M2" s="15"/>
      <c r="N2" s="16"/>
      <c r="O2" s="17"/>
      <c r="P2" s="17"/>
      <c r="Q2" s="17"/>
      <c r="R2" s="169" t="s">
        <v>63</v>
      </c>
      <c r="S2" s="171" t="s">
        <v>64</v>
      </c>
      <c r="T2" s="171" t="s">
        <v>65</v>
      </c>
      <c r="U2" s="173" t="s">
        <v>66</v>
      </c>
      <c r="V2" s="18" t="s">
        <v>67</v>
      </c>
      <c r="W2" s="19" t="s">
        <v>68</v>
      </c>
      <c r="X2" s="20"/>
      <c r="Z2" s="161" t="s">
        <v>69</v>
      </c>
      <c r="AA2" s="162"/>
      <c r="AB2" s="13" t="s">
        <v>60</v>
      </c>
      <c r="AC2" s="14"/>
      <c r="AD2" s="15"/>
      <c r="AE2" s="16"/>
      <c r="AF2" s="159" t="s">
        <v>70</v>
      </c>
      <c r="AH2" s="160" t="s">
        <v>71</v>
      </c>
      <c r="AI2" s="160"/>
      <c r="AJ2" s="21" t="s">
        <v>60</v>
      </c>
      <c r="AK2" s="21"/>
      <c r="AL2" s="22"/>
      <c r="AM2" s="22"/>
      <c r="AN2" s="22"/>
    </row>
    <row r="3" spans="1:40" ht="15" customHeight="1" thickBot="1">
      <c r="A3" s="167"/>
      <c r="B3" s="168"/>
      <c r="C3" s="23" t="s">
        <v>72</v>
      </c>
      <c r="D3" s="24" t="s">
        <v>73</v>
      </c>
      <c r="E3" s="24" t="s">
        <v>7</v>
      </c>
      <c r="F3" s="25" t="s">
        <v>74</v>
      </c>
      <c r="G3" s="159"/>
      <c r="I3" s="163"/>
      <c r="J3" s="164"/>
      <c r="K3" s="23" t="s">
        <v>72</v>
      </c>
      <c r="L3" s="24" t="s">
        <v>73</v>
      </c>
      <c r="M3" s="24" t="s">
        <v>7</v>
      </c>
      <c r="N3" s="25" t="s">
        <v>74</v>
      </c>
      <c r="O3" s="26"/>
      <c r="P3" s="26"/>
      <c r="Q3" s="26"/>
      <c r="R3" s="170"/>
      <c r="S3" s="172"/>
      <c r="T3" s="172"/>
      <c r="U3" s="174"/>
      <c r="V3" s="27"/>
      <c r="W3" s="28"/>
      <c r="X3" s="20"/>
      <c r="Z3" s="163"/>
      <c r="AA3" s="164"/>
      <c r="AB3" s="23" t="s">
        <v>72</v>
      </c>
      <c r="AC3" s="24" t="s">
        <v>73</v>
      </c>
      <c r="AD3" s="24" t="s">
        <v>7</v>
      </c>
      <c r="AE3" s="25" t="s">
        <v>74</v>
      </c>
      <c r="AF3" s="159"/>
      <c r="AH3" s="160"/>
      <c r="AI3" s="160"/>
      <c r="AJ3" s="29" t="s">
        <v>72</v>
      </c>
      <c r="AK3" s="29" t="s">
        <v>73</v>
      </c>
      <c r="AL3" s="29" t="s">
        <v>7</v>
      </c>
      <c r="AM3" s="29" t="s">
        <v>74</v>
      </c>
      <c r="AN3" s="22"/>
    </row>
    <row r="4" spans="1:40">
      <c r="A4" s="30" t="s">
        <v>75</v>
      </c>
      <c r="B4" s="31">
        <v>1</v>
      </c>
      <c r="C4" s="32">
        <f t="shared" ref="C4:F6" si="0">COUNTIFS($C$20:$C$1423, $B4, $J$20:$J$1423, C$3, $I$20:$I$1423, TRUE)</f>
        <v>166</v>
      </c>
      <c r="D4" s="31">
        <f t="shared" si="0"/>
        <v>21</v>
      </c>
      <c r="E4" s="31">
        <f t="shared" si="0"/>
        <v>59</v>
      </c>
      <c r="F4" s="33">
        <f t="shared" si="0"/>
        <v>232</v>
      </c>
      <c r="G4" s="34">
        <f>SUM(C4:F4)</f>
        <v>478</v>
      </c>
      <c r="I4" s="30" t="s">
        <v>75</v>
      </c>
      <c r="J4" s="33">
        <v>1</v>
      </c>
      <c r="K4" s="35">
        <f t="shared" ref="K4:N6" si="1">SUMIFS($B$20:$B$1423, $C$20:$C$1423, $B4, $J$20:$J$1423, K$3, $I$20:$I$1423, TRUE)</f>
        <v>473381.27899999992</v>
      </c>
      <c r="L4" s="36">
        <f t="shared" si="1"/>
        <v>52784.702000000019</v>
      </c>
      <c r="M4" s="36">
        <f t="shared" si="1"/>
        <v>177026.74299999996</v>
      </c>
      <c r="N4" s="37">
        <f t="shared" si="1"/>
        <v>610671.49800000049</v>
      </c>
      <c r="O4" s="38"/>
      <c r="P4" s="30" t="s">
        <v>75</v>
      </c>
      <c r="Q4" s="31">
        <v>1</v>
      </c>
      <c r="R4" s="39">
        <f>SUMIFS($B$20:$B$1423, $C$20:$C$1423, $B4)</f>
        <v>3021682.4269999713</v>
      </c>
      <c r="S4" s="40">
        <f>SUMIFS($B$20:$B$1423, $C$20:$C$1423, $B4, $I$20:$I$1423, TRUE)</f>
        <v>1313864.2220000036</v>
      </c>
      <c r="T4" s="41">
        <f>S4/R4</f>
        <v>0.43481214645857158</v>
      </c>
      <c r="U4" s="42">
        <f>COUNTIF($C$20:$C$1423, $B4)</f>
        <v>992</v>
      </c>
      <c r="V4" s="43">
        <f>SQRT(T4*(1-T4)/U4)</f>
        <v>1.573951724083229E-2</v>
      </c>
      <c r="W4" s="44">
        <f>1.645*V4/T4</f>
        <v>5.95464180843348E-2</v>
      </c>
      <c r="X4" s="45"/>
      <c r="Z4" s="30" t="s">
        <v>75</v>
      </c>
      <c r="AA4" s="33">
        <v>1</v>
      </c>
      <c r="AB4" s="46">
        <f t="shared" ref="AB4:AE7" si="2">K4/SUM($K4:$N4)</f>
        <v>0.36029695540335654</v>
      </c>
      <c r="AC4" s="47">
        <f t="shared" si="2"/>
        <v>4.0175157460068195E-2</v>
      </c>
      <c r="AD4" s="47">
        <f t="shared" si="2"/>
        <v>0.13473747137320244</v>
      </c>
      <c r="AE4" s="48">
        <f t="shared" si="2"/>
        <v>0.46479041576337271</v>
      </c>
      <c r="AF4" s="49">
        <f>SUM(AB4:AE4)</f>
        <v>1</v>
      </c>
      <c r="AH4" s="50" t="s">
        <v>75</v>
      </c>
      <c r="AI4" s="29">
        <v>1</v>
      </c>
      <c r="AJ4" s="51">
        <f>AB4*(1-AB4)/SQRT(C4)</f>
        <v>1.7888954766571576E-2</v>
      </c>
      <c r="AK4" s="51">
        <f>AC4*(1-AC4)/SQRT(D4)</f>
        <v>8.4147249821911602E-3</v>
      </c>
      <c r="AL4" s="51">
        <f>AD4*(1-AD4)/SQRT(E4)</f>
        <v>1.5177850936301767E-2</v>
      </c>
      <c r="AM4" s="51">
        <f>AE4*(1-AE4)/SQRT(F4)</f>
        <v>1.6331912841937621E-2</v>
      </c>
      <c r="AN4" s="22"/>
    </row>
    <row r="5" spans="1:40">
      <c r="A5" s="52"/>
      <c r="B5" s="26">
        <v>2</v>
      </c>
      <c r="C5" s="52">
        <f t="shared" si="0"/>
        <v>37</v>
      </c>
      <c r="D5" s="26">
        <f t="shared" si="0"/>
        <v>0</v>
      </c>
      <c r="E5" s="26">
        <f t="shared" si="0"/>
        <v>20</v>
      </c>
      <c r="F5" s="53">
        <f t="shared" si="0"/>
        <v>55</v>
      </c>
      <c r="G5" s="34">
        <f t="shared" ref="G5:G7" si="3">SUM(C5:F5)</f>
        <v>112</v>
      </c>
      <c r="I5" s="52"/>
      <c r="J5" s="53">
        <v>2</v>
      </c>
      <c r="K5" s="54">
        <f t="shared" si="1"/>
        <v>81948.793999999994</v>
      </c>
      <c r="L5" s="38">
        <f t="shared" si="1"/>
        <v>0</v>
      </c>
      <c r="M5" s="38">
        <f t="shared" si="1"/>
        <v>35178.19400000001</v>
      </c>
      <c r="N5" s="55">
        <f t="shared" si="1"/>
        <v>144812.48699999994</v>
      </c>
      <c r="O5" s="38"/>
      <c r="P5" s="52"/>
      <c r="Q5" s="26">
        <v>2</v>
      </c>
      <c r="R5" s="39">
        <f>SUMIFS($B$20:$B$1423, $C$20:$C$1423, $B5)</f>
        <v>664139.20400000014</v>
      </c>
      <c r="S5" s="40">
        <f t="shared" ref="S5:S6" si="4">SUMIFS($B$20:$B$1423, $C$20:$C$1423, $B5, $I$20:$I$1423, TRUE)</f>
        <v>261939.47500000001</v>
      </c>
      <c r="T5" s="41">
        <f t="shared" ref="T5:T8" si="5">S5/R5</f>
        <v>0.39440447638444176</v>
      </c>
      <c r="U5" s="42">
        <f t="shared" ref="U5:U6" si="6">COUNTIF($C$20:$C$1423, $B5)</f>
        <v>237</v>
      </c>
      <c r="V5" s="43">
        <f t="shared" ref="V5:V8" si="7">SQRT(T5*(1-T5)/U5)</f>
        <v>3.1745931357792204E-2</v>
      </c>
      <c r="W5" s="44">
        <f t="shared" ref="W5:W8" si="8">1.645*V5/T5</f>
        <v>0.13240736403981698</v>
      </c>
      <c r="X5" s="45"/>
      <c r="Z5" s="52"/>
      <c r="AA5" s="53">
        <v>2</v>
      </c>
      <c r="AB5" s="56">
        <f t="shared" si="2"/>
        <v>0.31285392932852146</v>
      </c>
      <c r="AC5" s="57">
        <f t="shared" si="2"/>
        <v>0</v>
      </c>
      <c r="AD5" s="57">
        <f t="shared" si="2"/>
        <v>0.1342989406235926</v>
      </c>
      <c r="AE5" s="58">
        <f t="shared" si="2"/>
        <v>0.55284713004788588</v>
      </c>
      <c r="AF5" s="49">
        <f t="shared" ref="AF5:AF7" si="9">SUM(AB5:AE5)</f>
        <v>1</v>
      </c>
      <c r="AH5" s="29"/>
      <c r="AI5" s="29">
        <v>2</v>
      </c>
      <c r="AJ5" s="51">
        <f>AB5*(1-AB5)/SQRT(C5)</f>
        <v>3.5341893943981781E-2</v>
      </c>
      <c r="AK5" s="51" t="s">
        <v>76</v>
      </c>
      <c r="AL5" s="51">
        <f t="shared" ref="AL5:AM8" si="10">AD5*(1-AD5)/SQRT(E5)</f>
        <v>2.5997137909235205E-2</v>
      </c>
      <c r="AM5" s="51">
        <f t="shared" si="10"/>
        <v>3.33334094652196E-2</v>
      </c>
      <c r="AN5" s="22"/>
    </row>
    <row r="6" spans="1:40">
      <c r="A6" s="59"/>
      <c r="B6" s="60">
        <v>3</v>
      </c>
      <c r="C6" s="59">
        <f t="shared" si="0"/>
        <v>7</v>
      </c>
      <c r="D6" s="60">
        <f t="shared" si="0"/>
        <v>1</v>
      </c>
      <c r="E6" s="60">
        <f t="shared" si="0"/>
        <v>5</v>
      </c>
      <c r="F6" s="61">
        <f t="shared" si="0"/>
        <v>21</v>
      </c>
      <c r="G6" s="34">
        <f t="shared" si="3"/>
        <v>34</v>
      </c>
      <c r="I6" s="59"/>
      <c r="J6" s="61">
        <v>3</v>
      </c>
      <c r="K6" s="62">
        <f t="shared" si="1"/>
        <v>10840.348</v>
      </c>
      <c r="L6" s="63">
        <f t="shared" si="1"/>
        <v>1144.6790000000001</v>
      </c>
      <c r="M6" s="63">
        <f t="shared" si="1"/>
        <v>8460.0519999999997</v>
      </c>
      <c r="N6" s="64">
        <f t="shared" si="1"/>
        <v>46136.512999999984</v>
      </c>
      <c r="O6" s="38"/>
      <c r="P6" s="59"/>
      <c r="Q6" s="60">
        <v>3</v>
      </c>
      <c r="R6" s="39">
        <f>SUMIFS($B$20:$B$1423, $C$20:$C$1423, $B6)</f>
        <v>338115.40400000021</v>
      </c>
      <c r="S6" s="40">
        <f t="shared" si="4"/>
        <v>66581.591999999975</v>
      </c>
      <c r="T6" s="41">
        <f t="shared" si="5"/>
        <v>0.1969197238940345</v>
      </c>
      <c r="U6" s="42">
        <f t="shared" si="6"/>
        <v>175</v>
      </c>
      <c r="V6" s="43">
        <f t="shared" si="7"/>
        <v>3.0061113584119337E-2</v>
      </c>
      <c r="W6" s="44">
        <f t="shared" si="8"/>
        <v>0.2511202578797358</v>
      </c>
      <c r="X6" s="45"/>
      <c r="Z6" s="59"/>
      <c r="AA6" s="61">
        <v>3</v>
      </c>
      <c r="AB6" s="65">
        <f t="shared" si="2"/>
        <v>0.16281298891140969</v>
      </c>
      <c r="AC6" s="66">
        <f t="shared" si="2"/>
        <v>1.7192124213551405E-2</v>
      </c>
      <c r="AD6" s="66">
        <f t="shared" si="2"/>
        <v>0.12706292754309634</v>
      </c>
      <c r="AE6" s="67">
        <f t="shared" si="2"/>
        <v>0.69293195933194274</v>
      </c>
      <c r="AF6" s="49">
        <f t="shared" si="9"/>
        <v>1.0000000000000002</v>
      </c>
      <c r="AH6" s="29"/>
      <c r="AI6" s="29">
        <v>3</v>
      </c>
      <c r="AJ6" s="51">
        <f>AB6*(1-AB6)/SQRT(C6)</f>
        <v>5.1518417087468751E-2</v>
      </c>
      <c r="AK6" s="51">
        <f>AC6*(1-AC6)/SQRT(D6)</f>
        <v>1.6896555078577225E-2</v>
      </c>
      <c r="AL6" s="51">
        <f t="shared" si="10"/>
        <v>4.9604010747157444E-2</v>
      </c>
      <c r="AM6" s="51">
        <f t="shared" si="10"/>
        <v>4.643180456408981E-2</v>
      </c>
      <c r="AN6" s="22"/>
    </row>
    <row r="7" spans="1:40" ht="15.75" thickBot="1">
      <c r="A7" s="68"/>
      <c r="B7" s="69" t="s">
        <v>77</v>
      </c>
      <c r="C7" s="23">
        <f>COUNTIFS($C$20:$C$1423, "&gt;1", $J$20:$J$1423, C$3, $I$20:$I$1423, TRUE)</f>
        <v>44</v>
      </c>
      <c r="D7" s="24">
        <f>COUNTIFS($C$20:$C$1423, "&gt;1", $J$20:$J$1423, D$3, $I$20:$I$1423, TRUE)</f>
        <v>1</v>
      </c>
      <c r="E7" s="24">
        <f>COUNTIFS($C$20:$C$1423, "&gt;1", $J$20:$J$1423, E$3, $I$20:$I$1423, TRUE)</f>
        <v>25</v>
      </c>
      <c r="F7" s="25">
        <f>COUNTIFS($C$20:$C$1423, "&gt;1", $J$20:$J$1423, F$3, $I$20:$I$1423, TRUE)</f>
        <v>76</v>
      </c>
      <c r="G7" s="34">
        <f t="shared" si="3"/>
        <v>146</v>
      </c>
      <c r="I7" s="68"/>
      <c r="J7" s="69" t="s">
        <v>77</v>
      </c>
      <c r="K7" s="70">
        <f>SUMIFS($B$20:$B$1423, $C$20:$C$1423, "&gt;1", $J$20:$J$1423, K$3, $I$20:$I$1423, TRUE)</f>
        <v>92789.142000000007</v>
      </c>
      <c r="L7" s="71">
        <f>SUMIFS($B$20:$B$1423, $C$20:$C$1423, "&gt;1", $J$20:$J$1423, L$3, $I$20:$I$1423, TRUE)</f>
        <v>1144.6790000000001</v>
      </c>
      <c r="M7" s="71">
        <f>SUMIFS($B$20:$B$1423, $C$20:$C$1423, "&gt;1", $J$20:$J$1423, M$3, $I$20:$I$1423, TRUE)</f>
        <v>43638.246000000006</v>
      </c>
      <c r="N7" s="72">
        <f>SUMIFS($B$20:$B$1423, $C$20:$C$1423, "&gt;1", $J$20:$J$1423, N$3, $I$20:$I$1423, TRUE)</f>
        <v>190948.99999999991</v>
      </c>
      <c r="O7" s="38"/>
      <c r="P7" s="68"/>
      <c r="Q7" s="69" t="s">
        <v>77</v>
      </c>
      <c r="R7" s="73">
        <f>SUMIFS($B$20:$B$1423, $C$20:$C$1423, "&gt;1")</f>
        <v>1002254.6080000001</v>
      </c>
      <c r="S7" s="74">
        <f>SUMIFS($B$20:$B$1423, $C$20:$C$1423, "&gt;1", $I$20:$I$1423, TRUE)</f>
        <v>328521.06700000027</v>
      </c>
      <c r="T7" s="75">
        <f t="shared" si="5"/>
        <v>0.32778204697463487</v>
      </c>
      <c r="U7" s="76">
        <f>COUNTIF($C$20:$C$1423, "&gt;1")</f>
        <v>412</v>
      </c>
      <c r="V7" s="77">
        <f t="shared" si="7"/>
        <v>2.3125920430685374E-2</v>
      </c>
      <c r="W7" s="78">
        <f t="shared" si="8"/>
        <v>0.11605925174852941</v>
      </c>
      <c r="X7" s="45"/>
      <c r="Z7" s="68"/>
      <c r="AA7" s="79" t="s">
        <v>77</v>
      </c>
      <c r="AB7" s="80">
        <f t="shared" si="2"/>
        <v>0.28244502809921784</v>
      </c>
      <c r="AC7" s="81">
        <f t="shared" si="2"/>
        <v>3.4843397120708861E-3</v>
      </c>
      <c r="AD7" s="81">
        <f t="shared" si="2"/>
        <v>0.13283241284492728</v>
      </c>
      <c r="AE7" s="82">
        <f t="shared" si="2"/>
        <v>0.58123821934378395</v>
      </c>
      <c r="AF7" s="49">
        <f t="shared" si="9"/>
        <v>1</v>
      </c>
      <c r="AH7" s="22"/>
      <c r="AI7" s="83" t="s">
        <v>77</v>
      </c>
      <c r="AJ7" s="51">
        <f>AB7*(1-AB7)/SQRT(C7)</f>
        <v>3.0553627107685638E-2</v>
      </c>
      <c r="AK7" s="51">
        <f>AC7*(1-AC7)/SQRT(D7)</f>
        <v>3.4721990888417721E-3</v>
      </c>
      <c r="AL7" s="51">
        <f t="shared" si="10"/>
        <v>2.3037592588544414E-2</v>
      </c>
      <c r="AM7" s="51">
        <f t="shared" si="10"/>
        <v>2.7919935156851844E-2</v>
      </c>
      <c r="AN7" s="22"/>
    </row>
    <row r="8" spans="1:40">
      <c r="A8" s="17"/>
      <c r="B8" s="34" t="s">
        <v>78</v>
      </c>
      <c r="C8" s="84">
        <f>COUNTIFS($J$20:$J$1423, C$3, $I$20:$I$1423, TRUE)</f>
        <v>210</v>
      </c>
      <c r="D8" s="84">
        <f t="shared" ref="D8:F8" si="11">COUNTIFS($J$20:$J$1423, D$3, $I$20:$I$1423, TRUE)</f>
        <v>22</v>
      </c>
      <c r="E8" s="84">
        <f t="shared" si="11"/>
        <v>84</v>
      </c>
      <c r="F8" s="84">
        <f t="shared" si="11"/>
        <v>308</v>
      </c>
      <c r="G8" s="84"/>
      <c r="J8" s="34" t="s">
        <v>78</v>
      </c>
      <c r="K8" s="45">
        <f>SUMIFS($B$20:$B$1423,  $J$20:$J$1423, K$3, $I$20:$I$1423, TRUE)</f>
        <v>566170.42100000009</v>
      </c>
      <c r="L8" s="45">
        <f t="shared" ref="L8:N8" si="12">SUMIFS($B$20:$B$1423,  $J$20:$J$1423, L$3, $I$20:$I$1423, TRUE)</f>
        <v>53929.381000000023</v>
      </c>
      <c r="M8" s="45">
        <f t="shared" si="12"/>
        <v>220664.989</v>
      </c>
      <c r="N8" s="45">
        <f t="shared" si="12"/>
        <v>801620.49800000025</v>
      </c>
      <c r="O8" s="45"/>
      <c r="Q8" s="34" t="s">
        <v>78</v>
      </c>
      <c r="R8" s="45">
        <f>SUM($B$20:$B$1423)</f>
        <v>4023937.0349999517</v>
      </c>
      <c r="S8" s="85">
        <f>SUMIFS($B$20:$B$1423, $I$20:$I$1423, TRUE)</f>
        <v>1642385.2890000008</v>
      </c>
      <c r="T8" s="86">
        <f t="shared" si="5"/>
        <v>0.40815382415645091</v>
      </c>
      <c r="U8" s="87">
        <f>COUNT($C$20:$C$1423)</f>
        <v>1404</v>
      </c>
      <c r="V8" s="88">
        <f t="shared" si="7"/>
        <v>1.3116948214892149E-2</v>
      </c>
      <c r="W8" s="88">
        <f t="shared" si="8"/>
        <v>5.2865803372276338E-2</v>
      </c>
      <c r="X8" s="45"/>
      <c r="AA8" s="34" t="s">
        <v>78</v>
      </c>
      <c r="AB8" s="89">
        <f>K8/SUM($K8:$N8)</f>
        <v>0.34472448382968923</v>
      </c>
      <c r="AC8" s="89">
        <f>L8/SUM($K8:$N8)</f>
        <v>3.2836010746805963E-2</v>
      </c>
      <c r="AD8" s="89">
        <f>M8/SUM($K8:$N8)</f>
        <v>0.13435640861978029</v>
      </c>
      <c r="AE8" s="89">
        <f>N8/SUM($K8:$N8)</f>
        <v>0.48808309680372453</v>
      </c>
      <c r="AH8" s="21"/>
      <c r="AI8" s="83" t="s">
        <v>78</v>
      </c>
      <c r="AJ8" s="90">
        <f>AB8*(1-AB8)/SQRT(C8)</f>
        <v>1.5587857388183773E-2</v>
      </c>
      <c r="AK8" s="90">
        <f>AC8*(1-AC8)/SQRT(D8)</f>
        <v>6.7707872332061925E-3</v>
      </c>
      <c r="AL8" s="90">
        <f t="shared" si="10"/>
        <v>1.2689890121247162E-2</v>
      </c>
      <c r="AM8" s="90">
        <f t="shared" si="10"/>
        <v>1.4236980139612122E-2</v>
      </c>
      <c r="AN8" s="22"/>
    </row>
    <row r="9" spans="1:40">
      <c r="S9" s="91"/>
      <c r="T9" s="91"/>
      <c r="AH9" s="22" t="s">
        <v>79</v>
      </c>
      <c r="AI9" s="22"/>
      <c r="AJ9" s="22"/>
      <c r="AK9" s="22"/>
      <c r="AL9" s="22"/>
      <c r="AM9" s="22"/>
      <c r="AN9" s="22"/>
    </row>
    <row r="10" spans="1:40" ht="15.75" thickBot="1">
      <c r="S10" s="91"/>
      <c r="T10" s="91"/>
      <c r="AH10" s="22" t="s">
        <v>80</v>
      </c>
      <c r="AI10" s="22"/>
      <c r="AJ10" s="22"/>
      <c r="AK10" s="22"/>
      <c r="AL10" s="22"/>
      <c r="AM10" s="22"/>
      <c r="AN10" s="22"/>
    </row>
    <row r="11" spans="1:40" ht="56.25" customHeight="1" thickBot="1">
      <c r="P11" s="12" t="s">
        <v>81</v>
      </c>
      <c r="R11" s="92"/>
      <c r="S11" s="93" t="s">
        <v>64</v>
      </c>
      <c r="T11" s="93" t="s">
        <v>82</v>
      </c>
      <c r="U11" s="93" t="s">
        <v>83</v>
      </c>
      <c r="V11" s="94"/>
      <c r="W11" s="95"/>
      <c r="Z11" s="161" t="s">
        <v>84</v>
      </c>
      <c r="AA11" s="162"/>
      <c r="AB11" s="13" t="s">
        <v>60</v>
      </c>
      <c r="AC11" s="14"/>
      <c r="AD11" s="15"/>
      <c r="AE11" s="16"/>
      <c r="AF11" s="17"/>
    </row>
    <row r="12" spans="1:40" ht="16.5" customHeight="1" thickBot="1">
      <c r="P12" s="30" t="s">
        <v>75</v>
      </c>
      <c r="Q12" s="31">
        <v>1</v>
      </c>
      <c r="R12" s="96"/>
      <c r="S12" s="97" t="str">
        <f t="shared" ref="S12:S16" si="13" xml:space="preserve"> TEXT(S4*(1 - W4), "0,000")&amp;"  to  "&amp; TEXT(S4*(1+ W4), "0,000")</f>
        <v>1,235,628  to  1,392,100</v>
      </c>
      <c r="T12" s="97" t="str">
        <f t="shared" ref="T12:T16" si="14" xml:space="preserve"> TEXT(T4*(1 - W4), "0%")&amp;"  to  "&amp; TEXT(T4*(1+ W4), "0%")</f>
        <v>41%  to  46%</v>
      </c>
      <c r="U12" s="98">
        <f>W4</f>
        <v>5.95464180843348E-2</v>
      </c>
      <c r="V12" s="17"/>
      <c r="W12" s="99"/>
      <c r="Z12" s="163"/>
      <c r="AA12" s="164"/>
      <c r="AB12" s="52" t="s">
        <v>72</v>
      </c>
      <c r="AC12" s="24" t="s">
        <v>73</v>
      </c>
      <c r="AD12" s="26" t="s">
        <v>7</v>
      </c>
      <c r="AE12" s="25" t="s">
        <v>74</v>
      </c>
      <c r="AF12" s="26"/>
    </row>
    <row r="13" spans="1:40">
      <c r="P13" s="52"/>
      <c r="Q13" s="26">
        <v>2</v>
      </c>
      <c r="R13" s="96"/>
      <c r="S13" s="97" t="str">
        <f t="shared" si="13"/>
        <v>227,257  to  296,622</v>
      </c>
      <c r="T13" s="97" t="str">
        <f t="shared" si="14"/>
        <v>34%  to  45%</v>
      </c>
      <c r="U13" s="98">
        <f t="shared" ref="U13:U16" si="15">W5</f>
        <v>0.13240736403981698</v>
      </c>
      <c r="V13" s="17"/>
      <c r="W13" s="99"/>
      <c r="Z13" s="30" t="s">
        <v>75</v>
      </c>
      <c r="AA13" s="31">
        <v>1</v>
      </c>
      <c r="AB13" s="46" t="str">
        <f xml:space="preserve"> TEXT(AB4 - 1.645*AJ4, "0%")&amp;"  to  "&amp; TEXT(AB4 + 1.645*AJ4, "0%")</f>
        <v>33%  to  39%</v>
      </c>
      <c r="AC13" s="47" t="str">
        <f xml:space="preserve"> TEXT(AC4 - 1.645*AK4, "0%")&amp;"  to  "&amp; TEXT(AC4 + 1.645*AK4, "0%")</f>
        <v>3%  to  5%</v>
      </c>
      <c r="AD13" s="47" t="str">
        <f xml:space="preserve"> TEXT(AD4 - 1.645*AL4, "0%")&amp;"  to  "&amp; TEXT(AD4 + 1.645*AL4, "0%")</f>
        <v>11%  to  16%</v>
      </c>
      <c r="AE13" s="48" t="str">
        <f xml:space="preserve"> TEXT(AE4 - 1.645*AM4, "0%")&amp;"  to  "&amp; TEXT(AE4 + 1.645*AM4, "0%")</f>
        <v>44%  to  49%</v>
      </c>
      <c r="AF13" s="57"/>
    </row>
    <row r="14" spans="1:40">
      <c r="P14" s="59"/>
      <c r="Q14" s="60">
        <v>3</v>
      </c>
      <c r="R14" s="100"/>
      <c r="S14" s="101" t="str">
        <f t="shared" si="13"/>
        <v>49,862  to  83,302</v>
      </c>
      <c r="T14" s="101" t="str">
        <f t="shared" si="14"/>
        <v>15%  to  25%</v>
      </c>
      <c r="U14" s="102">
        <f t="shared" si="15"/>
        <v>0.2511202578797358</v>
      </c>
      <c r="V14" s="103"/>
      <c r="W14" s="104"/>
      <c r="Z14" s="52"/>
      <c r="AA14" s="26">
        <v>2</v>
      </c>
      <c r="AB14" s="56" t="str">
        <f xml:space="preserve"> TEXT(AB5 - 1.645*AJ5, "0%")&amp;"  to  "&amp; TEXT(AB5 + 1.645*AJ5, "0%")</f>
        <v>25%  to  37%</v>
      </c>
      <c r="AC14" s="57" t="s">
        <v>76</v>
      </c>
      <c r="AD14" s="57" t="str">
        <f t="shared" ref="AD14:AE16" si="16" xml:space="preserve"> TEXT(AD5 - 1.645*AL5, "0%")&amp;"  to  "&amp; TEXT(AD5 + 1.645*AL5, "0%")</f>
        <v>9%  to  18%</v>
      </c>
      <c r="AE14" s="58" t="str">
        <f t="shared" si="16"/>
        <v>50%  to  61%</v>
      </c>
      <c r="AF14" s="57"/>
    </row>
    <row r="15" spans="1:40" ht="15.75" thickBot="1">
      <c r="P15" s="68"/>
      <c r="Q15" s="69" t="s">
        <v>77</v>
      </c>
      <c r="R15" s="68"/>
      <c r="S15" s="105" t="str">
        <f t="shared" si="13"/>
        <v>290,393  to  366,649</v>
      </c>
      <c r="T15" s="105" t="str">
        <f t="shared" si="14"/>
        <v>29%  to  37%</v>
      </c>
      <c r="U15" s="106">
        <f t="shared" si="15"/>
        <v>0.11605925174852941</v>
      </c>
      <c r="V15" s="107"/>
      <c r="W15" s="108"/>
      <c r="Z15" s="109"/>
      <c r="AA15" s="110">
        <v>3</v>
      </c>
      <c r="AB15" s="111" t="str">
        <f xml:space="preserve"> TEXT(AB6 - 1.645*AJ6, "0%")&amp;"  to  "&amp; TEXT(AB6 + 1.645*AJ6, "0%")</f>
        <v>8%  to  25%</v>
      </c>
      <c r="AC15" s="112" t="str">
        <f xml:space="preserve"> TEXT(AC6 - 1.645*AK6, "0%")&amp;"  to  "&amp; TEXT(AC6 + 1.645*AK6, "0%")</f>
        <v>-1%  to  4%</v>
      </c>
      <c r="AD15" s="112" t="str">
        <f t="shared" si="16"/>
        <v>5%  to  21%</v>
      </c>
      <c r="AE15" s="113" t="str">
        <f t="shared" si="16"/>
        <v>62%  to  77%</v>
      </c>
      <c r="AF15" s="57"/>
    </row>
    <row r="16" spans="1:40" ht="15.75" thickBot="1">
      <c r="Q16" s="34" t="s">
        <v>78</v>
      </c>
      <c r="S16" s="114" t="str">
        <f t="shared" si="13"/>
        <v>1,555,559  to  1,729,211</v>
      </c>
      <c r="T16" s="114" t="str">
        <f t="shared" si="14"/>
        <v>39%  to  43%</v>
      </c>
      <c r="U16" s="115">
        <f t="shared" si="15"/>
        <v>5.2865803372276338E-2</v>
      </c>
      <c r="Z16" s="68"/>
      <c r="AA16" s="69" t="s">
        <v>77</v>
      </c>
      <c r="AB16" s="80" t="str">
        <f xml:space="preserve"> TEXT(AB7 - 1.645*AJ7, "0%")&amp;"  to  "&amp; TEXT(AB7 + 1.645*AJ7, "0%")</f>
        <v>23%  to  33%</v>
      </c>
      <c r="AC16" s="81" t="str">
        <f xml:space="preserve"> TEXT(AC7 - 1.645*AK7, "0%")&amp;"  to  "&amp; TEXT(AC7 + 1.645*AK7, "0%")</f>
        <v>0%  to  1%</v>
      </c>
      <c r="AD16" s="81" t="str">
        <f t="shared" si="16"/>
        <v>9%  to  17%</v>
      </c>
      <c r="AE16" s="82" t="str">
        <f t="shared" si="16"/>
        <v>54%  to  63%</v>
      </c>
      <c r="AF16" s="57"/>
    </row>
    <row r="17" spans="1:32">
      <c r="Z17" s="17"/>
      <c r="AA17" s="34" t="s">
        <v>78</v>
      </c>
      <c r="AB17" s="89" t="str">
        <f xml:space="preserve"> TEXT(AB8 - 1.645*AJ8, "0%")&amp;"  to  "&amp; TEXT(AB8 + 1.645*AJ8, "0%")</f>
        <v>32%  to  37%</v>
      </c>
      <c r="AC17" s="89" t="str">
        <f t="shared" ref="AC17:AE17" si="17" xml:space="preserve"> TEXT(AC8 - 1.645*AK8, "0%")&amp;"  to  "&amp; TEXT(AC8 + 1.645*AK8, "0%")</f>
        <v>2%  to  4%</v>
      </c>
      <c r="AD17" s="89" t="str">
        <f t="shared" si="17"/>
        <v>11%  to  16%</v>
      </c>
      <c r="AE17" s="89" t="str">
        <f t="shared" si="17"/>
        <v>46%  to  51%</v>
      </c>
      <c r="AF17" s="57"/>
    </row>
    <row r="19" spans="1:32" s="120" customFormat="1" ht="30.75" thickBot="1">
      <c r="A19" s="116" t="s">
        <v>85</v>
      </c>
      <c r="B19" s="116" t="s">
        <v>86</v>
      </c>
      <c r="C19" s="117" t="s">
        <v>87</v>
      </c>
      <c r="D19" s="118" t="s">
        <v>88</v>
      </c>
      <c r="E19" s="118" t="s">
        <v>89</v>
      </c>
      <c r="F19" s="119" t="s">
        <v>90</v>
      </c>
      <c r="G19" s="119" t="s">
        <v>91</v>
      </c>
      <c r="H19" s="119" t="s">
        <v>92</v>
      </c>
      <c r="I19" s="119" t="s">
        <v>93</v>
      </c>
      <c r="J19" s="119" t="s">
        <v>60</v>
      </c>
      <c r="AA19" s="12"/>
      <c r="AB19" s="12"/>
      <c r="AC19" s="12"/>
      <c r="AD19" s="12"/>
      <c r="AE19" s="12"/>
      <c r="AF19" s="12"/>
    </row>
    <row r="20" spans="1:32" ht="15" customHeight="1">
      <c r="A20" s="121">
        <v>10002</v>
      </c>
      <c r="B20" s="12">
        <f>INDEX([8]RawData!$B$8:$N$1411, MATCH($A20, [8]RawData!$A$8:$A$1411, 0), MATCH(B$19, [8]RawData!$B$7:$N$7, 0))</f>
        <v>1524.7619999999999</v>
      </c>
      <c r="C20" s="12">
        <f>INDEX([8]RawData!$B$8:$N$1411, MATCH($A20, [8]RawData!$A$8:$A$1411, 0), MATCH(C$19, [8]RawData!$B$7:$N$7, 0))</f>
        <v>1</v>
      </c>
      <c r="D20" s="12" t="str">
        <f>INDEX([8]RawData!$B$8:$N$1411, MATCH($A20, [8]RawData!$A$8:$A$1411, 0), MATCH(D$19, [8]RawData!$B$7:$N$7, 0))</f>
        <v>Electric faf</v>
      </c>
      <c r="E20" s="12" t="str">
        <f>INDEX([8]RawData!$B$8:$N$1411, MATCH($A20, [8]RawData!$A$8:$A$1411, 0), MATCH(E$19, [8]RawData!$B$7:$N$7, 0))</f>
        <v xml:space="preserve">Electric baseboard AND Electric pluginheater AND </v>
      </c>
      <c r="G20" s="12" t="b">
        <f>OR(ISNUMBER(FIND("Gas faf", D20&amp;E20)),  ISNUMBER(FIND("Gas boiler", D20&amp;E20)))</f>
        <v>0</v>
      </c>
      <c r="H20" s="12" t="b">
        <f>OR(ISNUMBER(FIND("Electric faf", D20&amp;E20)),  ISNUMBER(FIND("Electric boiler", D20&amp;E20)),  ISNUMBER(FIND("Electric baseboard", D20&amp;E20)),  ISNUMBER(FIND("Electric heatpump", D20&amp;E20)),  ISNUMBER(FIND("Electric gshp", D20&amp;E20)),  ISNUMBER(FIND("Electric dhp", D20&amp;E20)) )</f>
        <v>1</v>
      </c>
      <c r="I20" s="12" t="b">
        <f>AND(NOT(G20), H20)</f>
        <v>1</v>
      </c>
      <c r="J20" s="12" t="str">
        <f>IF( OR(  ISNUMBER(FIND("Electric heatpump", D20&amp;E20)),  ISNUMBER(FIND("Electric gshp", D20&amp;E20)) ), "Heat pump",
   IF(ISNUMBER(FIND("Electric faf", D20&amp;E20)), "Electric FAF",
 IF(ISNUMBER(FIND("dhp", D20&amp;E20)), "Ductless HP",
   IF(OR(ISNUMBER(FIND("Electric boiler", D20&amp;E20)),  ISNUMBER(FIND("Electric baseboard", D20&amp;E20))), "Baseboard", "Plug-in heater, or none"))))</f>
        <v>Electric FAF</v>
      </c>
      <c r="Z20" s="161" t="s">
        <v>69</v>
      </c>
      <c r="AA20" s="162"/>
      <c r="AB20" s="13" t="s">
        <v>60</v>
      </c>
      <c r="AC20" s="14"/>
      <c r="AD20" s="15"/>
      <c r="AE20" s="16"/>
      <c r="AF20" s="120"/>
    </row>
    <row r="21" spans="1:32" ht="24" customHeight="1" thickBot="1">
      <c r="A21" s="121">
        <v>10005</v>
      </c>
      <c r="B21" s="12">
        <f>INDEX([8]RawData!$B$8:$N$1411, MATCH($A21, [8]RawData!$A$8:$A$1411, 0), MATCH(B$19, [8]RawData!$B$7:$N$7, 0))</f>
        <v>1188.027</v>
      </c>
      <c r="C21" s="12">
        <f>INDEX([8]RawData!$B$8:$N$1411, MATCH($A21, [8]RawData!$A$8:$A$1411, 0), MATCH(C$19, [8]RawData!$B$7:$N$7, 0))</f>
        <v>1</v>
      </c>
      <c r="D21" s="12" t="str">
        <f>INDEX([8]RawData!$B$8:$N$1411, MATCH($A21, [8]RawData!$A$8:$A$1411, 0), MATCH(D$19, [8]RawData!$B$7:$N$7, 0))</f>
        <v>Electric heatpump</v>
      </c>
      <c r="E21" s="12" t="str">
        <f>INDEX([8]RawData!$B$8:$N$1411, MATCH($A21, [8]RawData!$A$8:$A$1411, 0), MATCH(E$19, [8]RawData!$B$7:$N$7, 0))</f>
        <v>Wood htstove</v>
      </c>
      <c r="F21" s="12">
        <v>1188.027</v>
      </c>
      <c r="G21" s="12" t="b">
        <f t="shared" ref="G21:G84" si="18">OR(ISNUMBER(FIND("Gas faf", D21&amp;E21)),  ISNUMBER(FIND("Gas boiler", D21&amp;E21)))</f>
        <v>0</v>
      </c>
      <c r="H21" s="12" t="b">
        <f t="shared" ref="H21:H84" si="19">OR(ISNUMBER(FIND("Electric faf", D21&amp;E21)),  ISNUMBER(FIND("Electric boiler", D21&amp;E21)),  ISNUMBER(FIND("Electric baseboard", D21&amp;E21)),  ISNUMBER(FIND("Electric heatpump", D21&amp;E21)),  ISNUMBER(FIND("Electric gshp", D21&amp;E21)),  ISNUMBER(FIND("Electric dhp", D21&amp;E21)) )</f>
        <v>1</v>
      </c>
      <c r="I21" s="12" t="b">
        <f t="shared" ref="I21:I84" si="20">AND(NOT(G21), H21)</f>
        <v>1</v>
      </c>
      <c r="J21" s="12" t="str">
        <f t="shared" ref="J21:J84" si="21">IF( OR(  ISNUMBER(FIND("Electric heatpump", D21&amp;E21)),  ISNUMBER(FIND("Electric gshp", D21&amp;E21)) ), "Heat pump",
   IF(ISNUMBER(FIND("Electric faf", D21&amp;E21)), "Electric FAF",
 IF(ISNUMBER(FIND("dhp", D21&amp;E21)), "Ductless HP",
   IF(OR(ISNUMBER(FIND("Electric boiler", D21&amp;E21)),  ISNUMBER(FIND("Electric baseboard", D21&amp;E21))), "Baseboard", "Plug-in heater, or none"))))</f>
        <v>Heat pump</v>
      </c>
      <c r="Z21" s="163"/>
      <c r="AA21" s="164"/>
      <c r="AB21" s="23" t="s">
        <v>72</v>
      </c>
      <c r="AC21" s="24" t="s">
        <v>73</v>
      </c>
      <c r="AD21" s="24" t="s">
        <v>7</v>
      </c>
      <c r="AE21" s="25" t="s">
        <v>74</v>
      </c>
    </row>
    <row r="22" spans="1:32">
      <c r="A22" s="121">
        <v>10011</v>
      </c>
      <c r="B22" s="12">
        <f>INDEX([8]RawData!$B$8:$N$1411, MATCH($A22, [8]RawData!$A$8:$A$1411, 0), MATCH(B$19, [8]RawData!$B$7:$N$7, 0))</f>
        <v>4956.4930000000004</v>
      </c>
      <c r="C22" s="12">
        <f>INDEX([8]RawData!$B$8:$N$1411, MATCH($A22, [8]RawData!$A$8:$A$1411, 0), MATCH(C$19, [8]RawData!$B$7:$N$7, 0))</f>
        <v>1</v>
      </c>
      <c r="D22" s="12" t="str">
        <f>INDEX([8]RawData!$B$8:$N$1411, MATCH($A22, [8]RawData!$A$8:$A$1411, 0), MATCH(D$19, [8]RawData!$B$7:$N$7, 0))</f>
        <v>Electric heatpump</v>
      </c>
      <c r="E22" s="12" t="str">
        <f>INDEX([8]RawData!$B$8:$N$1411, MATCH($A22, [8]RawData!$A$8:$A$1411, 0), MATCH(E$19, [8]RawData!$B$7:$N$7, 0))</f>
        <v>Propane htstove</v>
      </c>
      <c r="F22" s="12">
        <v>4956.4930000000004</v>
      </c>
      <c r="G22" s="12" t="b">
        <f t="shared" si="18"/>
        <v>0</v>
      </c>
      <c r="H22" s="12" t="b">
        <f t="shared" si="19"/>
        <v>1</v>
      </c>
      <c r="I22" s="12" t="b">
        <f t="shared" si="20"/>
        <v>1</v>
      </c>
      <c r="J22" s="12" t="str">
        <f t="shared" si="21"/>
        <v>Heat pump</v>
      </c>
      <c r="Z22" s="30" t="s">
        <v>75</v>
      </c>
      <c r="AA22" s="33">
        <v>1</v>
      </c>
      <c r="AB22" s="46">
        <f>K4/K$8</f>
        <v>0.83611093310718865</v>
      </c>
      <c r="AC22" s="47">
        <f t="shared" ref="AC22:AE25" si="22">L4/L$8</f>
        <v>0.97877448287418678</v>
      </c>
      <c r="AD22" s="47">
        <f t="shared" si="22"/>
        <v>0.80224209468952035</v>
      </c>
      <c r="AE22" s="48">
        <f t="shared" si="22"/>
        <v>0.76179626085359942</v>
      </c>
    </row>
    <row r="23" spans="1:32">
      <c r="A23" s="121">
        <v>10016</v>
      </c>
      <c r="B23" s="12">
        <f>INDEX([8]RawData!$B$8:$N$1411, MATCH($A23, [8]RawData!$A$8:$A$1411, 0), MATCH(B$19, [8]RawData!$B$7:$N$7, 0))</f>
        <v>6932.7380000000003</v>
      </c>
      <c r="C23" s="12">
        <f>INDEX([8]RawData!$B$8:$N$1411, MATCH($A23, [8]RawData!$A$8:$A$1411, 0), MATCH(C$19, [8]RawData!$B$7:$N$7, 0))</f>
        <v>1</v>
      </c>
      <c r="D23" s="12" t="str">
        <f>INDEX([8]RawData!$B$8:$N$1411, MATCH($A23, [8]RawData!$A$8:$A$1411, 0), MATCH(D$19, [8]RawData!$B$7:$N$7, 0))</f>
        <v>Gas htstove</v>
      </c>
      <c r="E23" s="12" t="str">
        <f>INDEX([8]RawData!$B$8:$N$1411, MATCH($A23, [8]RawData!$A$8:$A$1411, 0), MATCH(E$19, [8]RawData!$B$7:$N$7, 0))</f>
        <v>Gas faf</v>
      </c>
      <c r="F23" s="12" t="s">
        <v>94</v>
      </c>
      <c r="G23" s="12" t="b">
        <f t="shared" si="18"/>
        <v>1</v>
      </c>
      <c r="H23" s="12" t="b">
        <f t="shared" si="19"/>
        <v>0</v>
      </c>
      <c r="I23" s="12" t="b">
        <f t="shared" si="20"/>
        <v>0</v>
      </c>
      <c r="J23" s="12" t="str">
        <f t="shared" si="21"/>
        <v>Plug-in heater, or none</v>
      </c>
      <c r="Z23" s="52"/>
      <c r="AA23" s="53">
        <v>2</v>
      </c>
      <c r="AB23" s="56">
        <f t="shared" ref="AB23:AB25" si="23">K5/K$8</f>
        <v>0.14474227363424905</v>
      </c>
      <c r="AC23" s="57">
        <f t="shared" si="22"/>
        <v>0</v>
      </c>
      <c r="AD23" s="57">
        <f t="shared" si="22"/>
        <v>0.15941900960102018</v>
      </c>
      <c r="AE23" s="58">
        <f t="shared" si="22"/>
        <v>0.18064968069217199</v>
      </c>
    </row>
    <row r="24" spans="1:32">
      <c r="A24" s="121">
        <v>10021</v>
      </c>
      <c r="B24" s="12">
        <f>INDEX([8]RawData!$B$8:$N$1411, MATCH($A24, [8]RawData!$A$8:$A$1411, 0), MATCH(B$19, [8]RawData!$B$7:$N$7, 0))</f>
        <v>1150.8789999999999</v>
      </c>
      <c r="C24" s="12">
        <f>INDEX([8]RawData!$B$8:$N$1411, MATCH($A24, [8]RawData!$A$8:$A$1411, 0), MATCH(C$19, [8]RawData!$B$7:$N$7, 0))</f>
        <v>1</v>
      </c>
      <c r="D24" s="12" t="str">
        <f>INDEX([8]RawData!$B$8:$N$1411, MATCH($A24, [8]RawData!$A$8:$A$1411, 0), MATCH(D$19, [8]RawData!$B$7:$N$7, 0))</f>
        <v>Electric baseboard</v>
      </c>
      <c r="E24" s="12" t="str">
        <f>INDEX([8]RawData!$B$8:$N$1411, MATCH($A24, [8]RawData!$A$8:$A$1411, 0), MATCH(E$19, [8]RawData!$B$7:$N$7, 0))</f>
        <v>Electric baseboard</v>
      </c>
      <c r="F24" s="12">
        <v>1150.8789999999999</v>
      </c>
      <c r="G24" s="12" t="b">
        <f t="shared" si="18"/>
        <v>0</v>
      </c>
      <c r="H24" s="12" t="b">
        <f t="shared" si="19"/>
        <v>1</v>
      </c>
      <c r="I24" s="12" t="b">
        <f t="shared" si="20"/>
        <v>1</v>
      </c>
      <c r="J24" s="12" t="str">
        <f t="shared" si="21"/>
        <v>Baseboard</v>
      </c>
      <c r="Z24" s="59"/>
      <c r="AA24" s="61">
        <v>3</v>
      </c>
      <c r="AB24" s="65">
        <f t="shared" si="23"/>
        <v>1.914679325856198E-2</v>
      </c>
      <c r="AC24" s="66">
        <f t="shared" si="22"/>
        <v>2.1225517125813099E-2</v>
      </c>
      <c r="AD24" s="66">
        <f t="shared" si="22"/>
        <v>3.8338895709459371E-2</v>
      </c>
      <c r="AE24" s="67">
        <f t="shared" si="22"/>
        <v>5.7554058454228764E-2</v>
      </c>
    </row>
    <row r="25" spans="1:32" ht="15.75" thickBot="1">
      <c r="A25" s="121">
        <v>10030</v>
      </c>
      <c r="B25" s="12">
        <f>INDEX([8]RawData!$B$8:$N$1411, MATCH($A25, [8]RawData!$A$8:$A$1411, 0), MATCH(B$19, [8]RawData!$B$7:$N$7, 0))</f>
        <v>4956.4930000000004</v>
      </c>
      <c r="C25" s="12">
        <f>INDEX([8]RawData!$B$8:$N$1411, MATCH($A25, [8]RawData!$A$8:$A$1411, 0), MATCH(C$19, [8]RawData!$B$7:$N$7, 0))</f>
        <v>1</v>
      </c>
      <c r="D25" s="12" t="str">
        <f>INDEX([8]RawData!$B$8:$N$1411, MATCH($A25, [8]RawData!$A$8:$A$1411, 0), MATCH(D$19, [8]RawData!$B$7:$N$7, 0))</f>
        <v>Gas faf</v>
      </c>
      <c r="E25" s="12" t="str">
        <f>INDEX([8]RawData!$B$8:$N$1411, MATCH($A25, [8]RawData!$A$8:$A$1411, 0), MATCH(E$19, [8]RawData!$B$7:$N$7, 0))</f>
        <v/>
      </c>
      <c r="F25" s="12" t="s">
        <v>94</v>
      </c>
      <c r="G25" s="12" t="b">
        <f t="shared" si="18"/>
        <v>1</v>
      </c>
      <c r="H25" s="12" t="b">
        <f t="shared" si="19"/>
        <v>0</v>
      </c>
      <c r="I25" s="12" t="b">
        <f t="shared" si="20"/>
        <v>0</v>
      </c>
      <c r="J25" s="12" t="str">
        <f t="shared" si="21"/>
        <v>Plug-in heater, or none</v>
      </c>
      <c r="Z25" s="68"/>
      <c r="AA25" s="79" t="s">
        <v>77</v>
      </c>
      <c r="AB25" s="80">
        <f t="shared" si="23"/>
        <v>0.16388906689281105</v>
      </c>
      <c r="AC25" s="81">
        <f t="shared" si="22"/>
        <v>2.1225517125813099E-2</v>
      </c>
      <c r="AD25" s="81">
        <f t="shared" si="22"/>
        <v>0.19775790531047951</v>
      </c>
      <c r="AE25" s="82">
        <f t="shared" si="22"/>
        <v>0.23820373914640072</v>
      </c>
    </row>
    <row r="26" spans="1:32">
      <c r="A26" s="121">
        <v>10040</v>
      </c>
      <c r="B26" s="12">
        <f>INDEX([8]RawData!$B$8:$N$1411, MATCH($A26, [8]RawData!$A$8:$A$1411, 0), MATCH(B$19, [8]RawData!$B$7:$N$7, 0))</f>
        <v>1524.7619999999999</v>
      </c>
      <c r="C26" s="12">
        <f>INDEX([8]RawData!$B$8:$N$1411, MATCH($A26, [8]RawData!$A$8:$A$1411, 0), MATCH(C$19, [8]RawData!$B$7:$N$7, 0))</f>
        <v>1</v>
      </c>
      <c r="D26" s="12" t="str">
        <f>INDEX([8]RawData!$B$8:$N$1411, MATCH($A26, [8]RawData!$A$8:$A$1411, 0), MATCH(D$19, [8]RawData!$B$7:$N$7, 0))</f>
        <v>Electric baseboard</v>
      </c>
      <c r="E26" s="12" t="str">
        <f>INDEX([8]RawData!$B$8:$N$1411, MATCH($A26, [8]RawData!$A$8:$A$1411, 0), MATCH(E$19, [8]RawData!$B$7:$N$7, 0))</f>
        <v/>
      </c>
      <c r="F26" s="12">
        <v>1524.7619999999999</v>
      </c>
      <c r="G26" s="12" t="b">
        <f t="shared" si="18"/>
        <v>0</v>
      </c>
      <c r="H26" s="12" t="b">
        <f t="shared" si="19"/>
        <v>1</v>
      </c>
      <c r="I26" s="12" t="b">
        <f t="shared" si="20"/>
        <v>1</v>
      </c>
      <c r="J26" s="12" t="str">
        <f t="shared" si="21"/>
        <v>Baseboard</v>
      </c>
      <c r="AA26" s="34"/>
      <c r="AB26" s="89"/>
      <c r="AC26" s="89"/>
      <c r="AD26" s="89"/>
      <c r="AE26" s="89"/>
    </row>
    <row r="27" spans="1:32">
      <c r="A27" s="121">
        <v>10044</v>
      </c>
      <c r="B27" s="12">
        <f>INDEX([8]RawData!$B$8:$N$1411, MATCH($A27, [8]RawData!$A$8:$A$1411, 0), MATCH(B$19, [8]RawData!$B$7:$N$7, 0))</f>
        <v>2003.7159999999999</v>
      </c>
      <c r="C27" s="12">
        <f>INDEX([8]RawData!$B$8:$N$1411, MATCH($A27, [8]RawData!$A$8:$A$1411, 0), MATCH(C$19, [8]RawData!$B$7:$N$7, 0))</f>
        <v>1</v>
      </c>
      <c r="D27" s="12" t="str">
        <f>INDEX([8]RawData!$B$8:$N$1411, MATCH($A27, [8]RawData!$A$8:$A$1411, 0), MATCH(D$19, [8]RawData!$B$7:$N$7, 0))</f>
        <v>Gas faf</v>
      </c>
      <c r="E27" s="12" t="str">
        <f>INDEX([8]RawData!$B$8:$N$1411, MATCH($A27, [8]RawData!$A$8:$A$1411, 0), MATCH(E$19, [8]RawData!$B$7:$N$7, 0))</f>
        <v/>
      </c>
      <c r="F27" s="12" t="s">
        <v>94</v>
      </c>
      <c r="G27" s="12" t="b">
        <f t="shared" si="18"/>
        <v>1</v>
      </c>
      <c r="H27" s="12" t="b">
        <f t="shared" si="19"/>
        <v>0</v>
      </c>
      <c r="I27" s="12" t="b">
        <f t="shared" si="20"/>
        <v>0</v>
      </c>
      <c r="J27" s="12" t="str">
        <f t="shared" si="21"/>
        <v>Plug-in heater, or none</v>
      </c>
    </row>
    <row r="28" spans="1:32">
      <c r="A28" s="121">
        <v>10052</v>
      </c>
      <c r="B28" s="12">
        <f>INDEX([8]RawData!$B$8:$N$1411, MATCH($A28, [8]RawData!$A$8:$A$1411, 0), MATCH(B$19, [8]RawData!$B$7:$N$7, 0))</f>
        <v>4956.4930000000004</v>
      </c>
      <c r="C28" s="12">
        <f>INDEX([8]RawData!$B$8:$N$1411, MATCH($A28, [8]RawData!$A$8:$A$1411, 0), MATCH(C$19, [8]RawData!$B$7:$N$7, 0))</f>
        <v>1</v>
      </c>
      <c r="D28" s="12" t="str">
        <f>INDEX([8]RawData!$B$8:$N$1411, MATCH($A28, [8]RawData!$A$8:$A$1411, 0), MATCH(D$19, [8]RawData!$B$7:$N$7, 0))</f>
        <v>Gas faf</v>
      </c>
      <c r="E28" s="12" t="str">
        <f>INDEX([8]RawData!$B$8:$N$1411, MATCH($A28, [8]RawData!$A$8:$A$1411, 0), MATCH(E$19, [8]RawData!$B$7:$N$7, 0))</f>
        <v/>
      </c>
      <c r="F28" s="12" t="s">
        <v>94</v>
      </c>
      <c r="G28" s="12" t="b">
        <f t="shared" si="18"/>
        <v>1</v>
      </c>
      <c r="H28" s="12" t="b">
        <f t="shared" si="19"/>
        <v>0</v>
      </c>
      <c r="I28" s="12" t="b">
        <f t="shared" si="20"/>
        <v>0</v>
      </c>
      <c r="J28" s="12" t="str">
        <f t="shared" si="21"/>
        <v>Plug-in heater, or none</v>
      </c>
    </row>
    <row r="29" spans="1:32">
      <c r="A29" s="121">
        <v>10055</v>
      </c>
      <c r="B29" s="12">
        <f>INDEX([8]RawData!$B$8:$N$1411, MATCH($A29, [8]RawData!$A$8:$A$1411, 0), MATCH(B$19, [8]RawData!$B$7:$N$7, 0))</f>
        <v>4956.4930000000004</v>
      </c>
      <c r="C29" s="12">
        <f>INDEX([8]RawData!$B$8:$N$1411, MATCH($A29, [8]RawData!$A$8:$A$1411, 0), MATCH(C$19, [8]RawData!$B$7:$N$7, 0))</f>
        <v>1</v>
      </c>
      <c r="D29" s="12" t="str">
        <f>INDEX([8]RawData!$B$8:$N$1411, MATCH($A29, [8]RawData!$A$8:$A$1411, 0), MATCH(D$19, [8]RawData!$B$7:$N$7, 0))</f>
        <v>Gas faf</v>
      </c>
      <c r="E29" s="12" t="str">
        <f>INDEX([8]RawData!$B$8:$N$1411, MATCH($A29, [8]RawData!$A$8:$A$1411, 0), MATCH(E$19, [8]RawData!$B$7:$N$7, 0))</f>
        <v xml:space="preserve">Electric baseboard AND Wood htstove AND </v>
      </c>
      <c r="F29" s="12" t="s">
        <v>94</v>
      </c>
      <c r="G29" s="12" t="b">
        <f t="shared" si="18"/>
        <v>1</v>
      </c>
      <c r="H29" s="12" t="b">
        <f t="shared" si="19"/>
        <v>1</v>
      </c>
      <c r="I29" s="12" t="b">
        <f t="shared" si="20"/>
        <v>0</v>
      </c>
      <c r="J29" s="12" t="str">
        <f t="shared" si="21"/>
        <v>Baseboard</v>
      </c>
    </row>
    <row r="30" spans="1:32">
      <c r="A30" s="121">
        <v>10062</v>
      </c>
      <c r="B30" s="12">
        <f>INDEX([8]RawData!$B$8:$N$1411, MATCH($A30, [8]RawData!$A$8:$A$1411, 0), MATCH(B$19, [8]RawData!$B$7:$N$7, 0))</f>
        <v>4956.4930000000004</v>
      </c>
      <c r="C30" s="12">
        <f>INDEX([8]RawData!$B$8:$N$1411, MATCH($A30, [8]RawData!$A$8:$A$1411, 0), MATCH(C$19, [8]RawData!$B$7:$N$7, 0))</f>
        <v>1</v>
      </c>
      <c r="D30" s="12" t="str">
        <f>INDEX([8]RawData!$B$8:$N$1411, MATCH($A30, [8]RawData!$A$8:$A$1411, 0), MATCH(D$19, [8]RawData!$B$7:$N$7, 0))</f>
        <v>Gas faf</v>
      </c>
      <c r="E30" s="12" t="str">
        <f>INDEX([8]RawData!$B$8:$N$1411, MATCH($A30, [8]RawData!$A$8:$A$1411, 0), MATCH(E$19, [8]RawData!$B$7:$N$7, 0))</f>
        <v/>
      </c>
      <c r="F30" s="12" t="s">
        <v>94</v>
      </c>
      <c r="G30" s="12" t="b">
        <f t="shared" si="18"/>
        <v>1</v>
      </c>
      <c r="H30" s="12" t="b">
        <f t="shared" si="19"/>
        <v>0</v>
      </c>
      <c r="I30" s="12" t="b">
        <f t="shared" si="20"/>
        <v>0</v>
      </c>
      <c r="J30" s="12" t="str">
        <f t="shared" si="21"/>
        <v>Plug-in heater, or none</v>
      </c>
    </row>
    <row r="31" spans="1:32">
      <c r="A31" s="121">
        <v>10068</v>
      </c>
      <c r="B31" s="12">
        <f>INDEX([8]RawData!$B$8:$N$1411, MATCH($A31, [8]RawData!$A$8:$A$1411, 0), MATCH(B$19, [8]RawData!$B$7:$N$7, 0))</f>
        <v>2003.7159999999999</v>
      </c>
      <c r="C31" s="12">
        <f>INDEX([8]RawData!$B$8:$N$1411, MATCH($A31, [8]RawData!$A$8:$A$1411, 0), MATCH(C$19, [8]RawData!$B$7:$N$7, 0))</f>
        <v>1</v>
      </c>
      <c r="D31" s="12" t="str">
        <f>INDEX([8]RawData!$B$8:$N$1411, MATCH($A31, [8]RawData!$A$8:$A$1411, 0), MATCH(D$19, [8]RawData!$B$7:$N$7, 0))</f>
        <v>Electric faf</v>
      </c>
      <c r="E31" s="12" t="str">
        <f>INDEX([8]RawData!$B$8:$N$1411, MATCH($A31, [8]RawData!$A$8:$A$1411, 0), MATCH(E$19, [8]RawData!$B$7:$N$7, 0))</f>
        <v xml:space="preserve">Wood fireplace AND Wood htstove AND </v>
      </c>
      <c r="F31" s="12">
        <v>2003.7159999999999</v>
      </c>
      <c r="G31" s="12" t="b">
        <f t="shared" si="18"/>
        <v>0</v>
      </c>
      <c r="H31" s="12" t="b">
        <f t="shared" si="19"/>
        <v>1</v>
      </c>
      <c r="I31" s="12" t="b">
        <f t="shared" si="20"/>
        <v>1</v>
      </c>
      <c r="J31" s="12" t="str">
        <f t="shared" si="21"/>
        <v>Electric FAF</v>
      </c>
    </row>
    <row r="32" spans="1:32">
      <c r="A32" s="121">
        <v>10079</v>
      </c>
      <c r="B32" s="12">
        <f>INDEX([8]RawData!$B$8:$N$1411, MATCH($A32, [8]RawData!$A$8:$A$1411, 0), MATCH(B$19, [8]RawData!$B$7:$N$7, 0))</f>
        <v>1524.7619999999999</v>
      </c>
      <c r="C32" s="12">
        <f>INDEX([8]RawData!$B$8:$N$1411, MATCH($A32, [8]RawData!$A$8:$A$1411, 0), MATCH(C$19, [8]RawData!$B$7:$N$7, 0))</f>
        <v>1</v>
      </c>
      <c r="D32" s="12" t="str">
        <f>INDEX([8]RawData!$B$8:$N$1411, MATCH($A32, [8]RawData!$A$8:$A$1411, 0), MATCH(D$19, [8]RawData!$B$7:$N$7, 0))</f>
        <v>Gas faf</v>
      </c>
      <c r="E32" s="12" t="str">
        <f>INDEX([8]RawData!$B$8:$N$1411, MATCH($A32, [8]RawData!$A$8:$A$1411, 0), MATCH(E$19, [8]RawData!$B$7:$N$7, 0))</f>
        <v>Gas htstove</v>
      </c>
      <c r="F32" s="12" t="s">
        <v>94</v>
      </c>
      <c r="G32" s="12" t="b">
        <f t="shared" si="18"/>
        <v>1</v>
      </c>
      <c r="H32" s="12" t="b">
        <f t="shared" si="19"/>
        <v>0</v>
      </c>
      <c r="I32" s="12" t="b">
        <f t="shared" si="20"/>
        <v>0</v>
      </c>
      <c r="J32" s="12" t="str">
        <f t="shared" si="21"/>
        <v>Plug-in heater, or none</v>
      </c>
    </row>
    <row r="33" spans="1:10">
      <c r="A33" s="121">
        <v>10082</v>
      </c>
      <c r="B33" s="12">
        <f>INDEX([8]RawData!$B$8:$N$1411, MATCH($A33, [8]RawData!$A$8:$A$1411, 0), MATCH(B$19, [8]RawData!$B$7:$N$7, 0))</f>
        <v>4956.4930000000004</v>
      </c>
      <c r="C33" s="12">
        <f>INDEX([8]RawData!$B$8:$N$1411, MATCH($A33, [8]RawData!$A$8:$A$1411, 0), MATCH(C$19, [8]RawData!$B$7:$N$7, 0))</f>
        <v>1</v>
      </c>
      <c r="D33" s="12" t="str">
        <f>INDEX([8]RawData!$B$8:$N$1411, MATCH($A33, [8]RawData!$A$8:$A$1411, 0), MATCH(D$19, [8]RawData!$B$7:$N$7, 0))</f>
        <v>Wood htstove</v>
      </c>
      <c r="E33" s="12" t="str">
        <f>INDEX([8]RawData!$B$8:$N$1411, MATCH($A33, [8]RawData!$A$8:$A$1411, 0), MATCH(E$19, [8]RawData!$B$7:$N$7, 0))</f>
        <v/>
      </c>
      <c r="F33" s="12" t="s">
        <v>94</v>
      </c>
      <c r="G33" s="12" t="b">
        <f t="shared" si="18"/>
        <v>0</v>
      </c>
      <c r="H33" s="12" t="b">
        <f t="shared" si="19"/>
        <v>0</v>
      </c>
      <c r="I33" s="12" t="b">
        <f t="shared" si="20"/>
        <v>0</v>
      </c>
      <c r="J33" s="12" t="str">
        <f t="shared" si="21"/>
        <v>Plug-in heater, or none</v>
      </c>
    </row>
    <row r="34" spans="1:10">
      <c r="A34" s="121">
        <v>10083</v>
      </c>
      <c r="B34" s="12">
        <f>INDEX([8]RawData!$B$8:$N$1411, MATCH($A34, [8]RawData!$A$8:$A$1411, 0), MATCH(B$19, [8]RawData!$B$7:$N$7, 0))</f>
        <v>4956.4930000000004</v>
      </c>
      <c r="C34" s="12">
        <f>INDEX([8]RawData!$B$8:$N$1411, MATCH($A34, [8]RawData!$A$8:$A$1411, 0), MATCH(C$19, [8]RawData!$B$7:$N$7, 0))</f>
        <v>1</v>
      </c>
      <c r="D34" s="12" t="str">
        <f>INDEX([8]RawData!$B$8:$N$1411, MATCH($A34, [8]RawData!$A$8:$A$1411, 0), MATCH(D$19, [8]RawData!$B$7:$N$7, 0))</f>
        <v>Wood htstove</v>
      </c>
      <c r="E34" s="12" t="str">
        <f>INDEX([8]RawData!$B$8:$N$1411, MATCH($A34, [8]RawData!$A$8:$A$1411, 0), MATCH(E$19, [8]RawData!$B$7:$N$7, 0))</f>
        <v xml:space="preserve">Electric heatpumpdualfuel AND Wood htstove AND </v>
      </c>
      <c r="F34" s="12">
        <v>4956.4930000000004</v>
      </c>
      <c r="G34" s="12" t="b">
        <f t="shared" si="18"/>
        <v>0</v>
      </c>
      <c r="H34" s="12" t="b">
        <f t="shared" si="19"/>
        <v>1</v>
      </c>
      <c r="I34" s="12" t="b">
        <f t="shared" si="20"/>
        <v>1</v>
      </c>
      <c r="J34" s="12" t="str">
        <f t="shared" si="21"/>
        <v>Heat pump</v>
      </c>
    </row>
    <row r="35" spans="1:10">
      <c r="A35" s="121">
        <v>10087</v>
      </c>
      <c r="B35" s="12">
        <f>INDEX([8]RawData!$B$8:$N$1411, MATCH($A35, [8]RawData!$A$8:$A$1411, 0), MATCH(B$19, [8]RawData!$B$7:$N$7, 0))</f>
        <v>1464.694</v>
      </c>
      <c r="C35" s="12">
        <f>INDEX([8]RawData!$B$8:$N$1411, MATCH($A35, [8]RawData!$A$8:$A$1411, 0), MATCH(C$19, [8]RawData!$B$7:$N$7, 0))</f>
        <v>1</v>
      </c>
      <c r="D35" s="12" t="str">
        <f>INDEX([8]RawData!$B$8:$N$1411, MATCH($A35, [8]RawData!$A$8:$A$1411, 0), MATCH(D$19, [8]RawData!$B$7:$N$7, 0))</f>
        <v>Oil faf</v>
      </c>
      <c r="E35" s="12" t="str">
        <f>INDEX([8]RawData!$B$8:$N$1411, MATCH($A35, [8]RawData!$A$8:$A$1411, 0), MATCH(E$19, [8]RawData!$B$7:$N$7, 0))</f>
        <v xml:space="preserve">Electric baseboard AND Wood htstove AND </v>
      </c>
      <c r="F35" s="12" t="s">
        <v>94</v>
      </c>
      <c r="G35" s="12" t="b">
        <f t="shared" si="18"/>
        <v>0</v>
      </c>
      <c r="H35" s="12" t="b">
        <f t="shared" si="19"/>
        <v>1</v>
      </c>
      <c r="I35" s="12" t="b">
        <f t="shared" si="20"/>
        <v>1</v>
      </c>
      <c r="J35" s="12" t="str">
        <f t="shared" si="21"/>
        <v>Baseboard</v>
      </c>
    </row>
    <row r="36" spans="1:10">
      <c r="A36" s="121">
        <v>10096</v>
      </c>
      <c r="B36" s="12">
        <f>INDEX([8]RawData!$B$8:$N$1411, MATCH($A36, [8]RawData!$A$8:$A$1411, 0), MATCH(B$19, [8]RawData!$B$7:$N$7, 0))</f>
        <v>1188.027</v>
      </c>
      <c r="C36" s="12">
        <f>INDEX([8]RawData!$B$8:$N$1411, MATCH($A36, [8]RawData!$A$8:$A$1411, 0), MATCH(C$19, [8]RawData!$B$7:$N$7, 0))</f>
        <v>1</v>
      </c>
      <c r="D36" s="12" t="str">
        <f>INDEX([8]RawData!$B$8:$N$1411, MATCH($A36, [8]RawData!$A$8:$A$1411, 0), MATCH(D$19, [8]RawData!$B$7:$N$7, 0))</f>
        <v>Electric baseboard</v>
      </c>
      <c r="E36" s="12" t="str">
        <f>INDEX([8]RawData!$B$8:$N$1411, MATCH($A36, [8]RawData!$A$8:$A$1411, 0), MATCH(E$19, [8]RawData!$B$7:$N$7, 0))</f>
        <v xml:space="preserve">Electric baseboard AND Electric baseboard AND Wood htstove AND Wood htstove AND </v>
      </c>
      <c r="F36" s="12">
        <v>1188.027</v>
      </c>
      <c r="G36" s="12" t="b">
        <f t="shared" si="18"/>
        <v>0</v>
      </c>
      <c r="H36" s="12" t="b">
        <f t="shared" si="19"/>
        <v>1</v>
      </c>
      <c r="I36" s="12" t="b">
        <f t="shared" si="20"/>
        <v>1</v>
      </c>
      <c r="J36" s="12" t="str">
        <f t="shared" si="21"/>
        <v>Baseboard</v>
      </c>
    </row>
    <row r="37" spans="1:10">
      <c r="A37" s="121">
        <v>10100</v>
      </c>
      <c r="B37" s="12">
        <f>INDEX([8]RawData!$B$8:$N$1411, MATCH($A37, [8]RawData!$A$8:$A$1411, 0), MATCH(B$19, [8]RawData!$B$7:$N$7, 0))</f>
        <v>1464.694</v>
      </c>
      <c r="C37" s="12">
        <f>INDEX([8]RawData!$B$8:$N$1411, MATCH($A37, [8]RawData!$A$8:$A$1411, 0), MATCH(C$19, [8]RawData!$B$7:$N$7, 0))</f>
        <v>1</v>
      </c>
      <c r="D37" s="12" t="str">
        <f>INDEX([8]RawData!$B$8:$N$1411, MATCH($A37, [8]RawData!$A$8:$A$1411, 0), MATCH(D$19, [8]RawData!$B$7:$N$7, 0))</f>
        <v>Electric faf</v>
      </c>
      <c r="E37" s="12" t="str">
        <f>INDEX([8]RawData!$B$8:$N$1411, MATCH($A37, [8]RawData!$A$8:$A$1411, 0), MATCH(E$19, [8]RawData!$B$7:$N$7, 0))</f>
        <v>Electric baseboard</v>
      </c>
      <c r="F37" s="12">
        <v>1464.694</v>
      </c>
      <c r="G37" s="12" t="b">
        <f t="shared" si="18"/>
        <v>0</v>
      </c>
      <c r="H37" s="12" t="b">
        <f t="shared" si="19"/>
        <v>1</v>
      </c>
      <c r="I37" s="12" t="b">
        <f t="shared" si="20"/>
        <v>1</v>
      </c>
      <c r="J37" s="12" t="str">
        <f t="shared" si="21"/>
        <v>Electric FAF</v>
      </c>
    </row>
    <row r="38" spans="1:10">
      <c r="A38" s="121">
        <v>10134</v>
      </c>
      <c r="B38" s="12">
        <f>INDEX([8]RawData!$B$8:$N$1411, MATCH($A38, [8]RawData!$A$8:$A$1411, 0), MATCH(B$19, [8]RawData!$B$7:$N$7, 0))</f>
        <v>1464.694</v>
      </c>
      <c r="C38" s="12">
        <f>INDEX([8]RawData!$B$8:$N$1411, MATCH($A38, [8]RawData!$A$8:$A$1411, 0), MATCH(C$19, [8]RawData!$B$7:$N$7, 0))</f>
        <v>1</v>
      </c>
      <c r="D38" s="12" t="str">
        <f>INDEX([8]RawData!$B$8:$N$1411, MATCH($A38, [8]RawData!$A$8:$A$1411, 0), MATCH(D$19, [8]RawData!$B$7:$N$7, 0))</f>
        <v>Gas faf</v>
      </c>
      <c r="E38" s="12" t="str">
        <f>INDEX([8]RawData!$B$8:$N$1411, MATCH($A38, [8]RawData!$A$8:$A$1411, 0), MATCH(E$19, [8]RawData!$B$7:$N$7, 0))</f>
        <v/>
      </c>
      <c r="F38" s="12" t="s">
        <v>94</v>
      </c>
      <c r="G38" s="12" t="b">
        <f t="shared" si="18"/>
        <v>1</v>
      </c>
      <c r="H38" s="12" t="b">
        <f t="shared" si="19"/>
        <v>0</v>
      </c>
      <c r="I38" s="12" t="b">
        <f t="shared" si="20"/>
        <v>0</v>
      </c>
      <c r="J38" s="12" t="str">
        <f t="shared" si="21"/>
        <v>Plug-in heater, or none</v>
      </c>
    </row>
    <row r="39" spans="1:10">
      <c r="A39" s="121">
        <v>10141</v>
      </c>
      <c r="B39" s="12">
        <f>INDEX([8]RawData!$B$8:$N$1411, MATCH($A39, [8]RawData!$A$8:$A$1411, 0), MATCH(B$19, [8]RawData!$B$7:$N$7, 0))</f>
        <v>4956.4930000000004</v>
      </c>
      <c r="C39" s="12">
        <f>INDEX([8]RawData!$B$8:$N$1411, MATCH($A39, [8]RawData!$A$8:$A$1411, 0), MATCH(C$19, [8]RawData!$B$7:$N$7, 0))</f>
        <v>1</v>
      </c>
      <c r="D39" s="12" t="str">
        <f>INDEX([8]RawData!$B$8:$N$1411, MATCH($A39, [8]RawData!$A$8:$A$1411, 0), MATCH(D$19, [8]RawData!$B$7:$N$7, 0))</f>
        <v>Electric heatpump</v>
      </c>
      <c r="E39" s="12" t="str">
        <f>INDEX([8]RawData!$B$8:$N$1411, MATCH($A39, [8]RawData!$A$8:$A$1411, 0), MATCH(E$19, [8]RawData!$B$7:$N$7, 0))</f>
        <v>Electric pluginheater</v>
      </c>
      <c r="F39" s="12">
        <v>4956.4930000000004</v>
      </c>
      <c r="G39" s="12" t="b">
        <f t="shared" si="18"/>
        <v>0</v>
      </c>
      <c r="H39" s="12" t="b">
        <f t="shared" si="19"/>
        <v>1</v>
      </c>
      <c r="I39" s="12" t="b">
        <f t="shared" si="20"/>
        <v>1</v>
      </c>
      <c r="J39" s="12" t="str">
        <f t="shared" si="21"/>
        <v>Heat pump</v>
      </c>
    </row>
    <row r="40" spans="1:10">
      <c r="A40" s="121">
        <v>10144</v>
      </c>
      <c r="B40" s="12">
        <f>INDEX([8]RawData!$B$8:$N$1411, MATCH($A40, [8]RawData!$A$8:$A$1411, 0), MATCH(B$19, [8]RawData!$B$7:$N$7, 0))</f>
        <v>2003.7159999999999</v>
      </c>
      <c r="C40" s="12">
        <f>INDEX([8]RawData!$B$8:$N$1411, MATCH($A40, [8]RawData!$A$8:$A$1411, 0), MATCH(C$19, [8]RawData!$B$7:$N$7, 0))</f>
        <v>1</v>
      </c>
      <c r="D40" s="12" t="str">
        <f>INDEX([8]RawData!$B$8:$N$1411, MATCH($A40, [8]RawData!$A$8:$A$1411, 0), MATCH(D$19, [8]RawData!$B$7:$N$7, 0))</f>
        <v>Electric faf</v>
      </c>
      <c r="E40" s="12" t="str">
        <f>INDEX([8]RawData!$B$8:$N$1411, MATCH($A40, [8]RawData!$A$8:$A$1411, 0), MATCH(E$19, [8]RawData!$B$7:$N$7, 0))</f>
        <v xml:space="preserve">Wood htstove AND Electric pluginheater AND </v>
      </c>
      <c r="F40" s="12">
        <v>2003.7159999999999</v>
      </c>
      <c r="G40" s="12" t="b">
        <f t="shared" si="18"/>
        <v>0</v>
      </c>
      <c r="H40" s="12" t="b">
        <f t="shared" si="19"/>
        <v>1</v>
      </c>
      <c r="I40" s="12" t="b">
        <f t="shared" si="20"/>
        <v>1</v>
      </c>
      <c r="J40" s="12" t="str">
        <f t="shared" si="21"/>
        <v>Electric FAF</v>
      </c>
    </row>
    <row r="41" spans="1:10">
      <c r="A41" s="121">
        <v>10150</v>
      </c>
      <c r="B41" s="12">
        <f>INDEX([8]RawData!$B$8:$N$1411, MATCH($A41, [8]RawData!$A$8:$A$1411, 0), MATCH(B$19, [8]RawData!$B$7:$N$7, 0))</f>
        <v>1188.027</v>
      </c>
      <c r="C41" s="12">
        <f>INDEX([8]RawData!$B$8:$N$1411, MATCH($A41, [8]RawData!$A$8:$A$1411, 0), MATCH(C$19, [8]RawData!$B$7:$N$7, 0))</f>
        <v>1</v>
      </c>
      <c r="D41" s="12" t="str">
        <f>INDEX([8]RawData!$B$8:$N$1411, MATCH($A41, [8]RawData!$A$8:$A$1411, 0), MATCH(D$19, [8]RawData!$B$7:$N$7, 0))</f>
        <v>Gas faf</v>
      </c>
      <c r="E41" s="12" t="str">
        <f>INDEX([8]RawData!$B$8:$N$1411, MATCH($A41, [8]RawData!$A$8:$A$1411, 0), MATCH(E$19, [8]RawData!$B$7:$N$7, 0))</f>
        <v>Wood htstove</v>
      </c>
      <c r="F41" s="12" t="s">
        <v>94</v>
      </c>
      <c r="G41" s="12" t="b">
        <f t="shared" si="18"/>
        <v>1</v>
      </c>
      <c r="H41" s="12" t="b">
        <f t="shared" si="19"/>
        <v>0</v>
      </c>
      <c r="I41" s="12" t="b">
        <f t="shared" si="20"/>
        <v>0</v>
      </c>
      <c r="J41" s="12" t="str">
        <f t="shared" si="21"/>
        <v>Plug-in heater, or none</v>
      </c>
    </row>
    <row r="42" spans="1:10">
      <c r="A42" s="121">
        <v>10172</v>
      </c>
      <c r="B42" s="12">
        <f>INDEX([8]RawData!$B$8:$N$1411, MATCH($A42, [8]RawData!$A$8:$A$1411, 0), MATCH(B$19, [8]RawData!$B$7:$N$7, 0))</f>
        <v>1524.7619999999999</v>
      </c>
      <c r="C42" s="12">
        <f>INDEX([8]RawData!$B$8:$N$1411, MATCH($A42, [8]RawData!$A$8:$A$1411, 0), MATCH(C$19, [8]RawData!$B$7:$N$7, 0))</f>
        <v>1</v>
      </c>
      <c r="D42" s="12" t="str">
        <f>INDEX([8]RawData!$B$8:$N$1411, MATCH($A42, [8]RawData!$A$8:$A$1411, 0), MATCH(D$19, [8]RawData!$B$7:$N$7, 0))</f>
        <v>Electric baseboard</v>
      </c>
      <c r="E42" s="12" t="str">
        <f>INDEX([8]RawData!$B$8:$N$1411, MATCH($A42, [8]RawData!$A$8:$A$1411, 0), MATCH(E$19, [8]RawData!$B$7:$N$7, 0))</f>
        <v/>
      </c>
      <c r="F42" s="12">
        <v>1524.7619999999999</v>
      </c>
      <c r="G42" s="12" t="b">
        <f t="shared" si="18"/>
        <v>0</v>
      </c>
      <c r="H42" s="12" t="b">
        <f t="shared" si="19"/>
        <v>1</v>
      </c>
      <c r="I42" s="12" t="b">
        <f t="shared" si="20"/>
        <v>1</v>
      </c>
      <c r="J42" s="12" t="str">
        <f t="shared" si="21"/>
        <v>Baseboard</v>
      </c>
    </row>
    <row r="43" spans="1:10">
      <c r="A43" s="121">
        <v>10174</v>
      </c>
      <c r="B43" s="12">
        <f>INDEX([8]RawData!$B$8:$N$1411, MATCH($A43, [8]RawData!$A$8:$A$1411, 0), MATCH(B$19, [8]RawData!$B$7:$N$7, 0))</f>
        <v>4956.4930000000004</v>
      </c>
      <c r="C43" s="12">
        <f>INDEX([8]RawData!$B$8:$N$1411, MATCH($A43, [8]RawData!$A$8:$A$1411, 0), MATCH(C$19, [8]RawData!$B$7:$N$7, 0))</f>
        <v>1</v>
      </c>
      <c r="D43" s="12" t="str">
        <f>INDEX([8]RawData!$B$8:$N$1411, MATCH($A43, [8]RawData!$A$8:$A$1411, 0), MATCH(D$19, [8]RawData!$B$7:$N$7, 0))</f>
        <v>Electric faf</v>
      </c>
      <c r="E43" s="12" t="str">
        <f>INDEX([8]RawData!$B$8:$N$1411, MATCH($A43, [8]RawData!$A$8:$A$1411, 0), MATCH(E$19, [8]RawData!$B$7:$N$7, 0))</f>
        <v>Pellets htstove</v>
      </c>
      <c r="F43" s="12">
        <v>4956.4930000000004</v>
      </c>
      <c r="G43" s="12" t="b">
        <f t="shared" si="18"/>
        <v>0</v>
      </c>
      <c r="H43" s="12" t="b">
        <f t="shared" si="19"/>
        <v>1</v>
      </c>
      <c r="I43" s="12" t="b">
        <f t="shared" si="20"/>
        <v>1</v>
      </c>
      <c r="J43" s="12" t="str">
        <f t="shared" si="21"/>
        <v>Electric FAF</v>
      </c>
    </row>
    <row r="44" spans="1:10">
      <c r="A44" s="121">
        <v>10176</v>
      </c>
      <c r="B44" s="12">
        <f>INDEX([8]RawData!$B$8:$N$1411, MATCH($A44, [8]RawData!$A$8:$A$1411, 0), MATCH(B$19, [8]RawData!$B$7:$N$7, 0))</f>
        <v>1150.8789999999999</v>
      </c>
      <c r="C44" s="12">
        <f>INDEX([8]RawData!$B$8:$N$1411, MATCH($A44, [8]RawData!$A$8:$A$1411, 0), MATCH(C$19, [8]RawData!$B$7:$N$7, 0))</f>
        <v>1</v>
      </c>
      <c r="D44" s="12" t="str">
        <f>INDEX([8]RawData!$B$8:$N$1411, MATCH($A44, [8]RawData!$A$8:$A$1411, 0), MATCH(D$19, [8]RawData!$B$7:$N$7, 0))</f>
        <v>Electric heatpump</v>
      </c>
      <c r="E44" s="12" t="str">
        <f>INDEX([8]RawData!$B$8:$N$1411, MATCH($A44, [8]RawData!$A$8:$A$1411, 0), MATCH(E$19, [8]RawData!$B$7:$N$7, 0))</f>
        <v/>
      </c>
      <c r="F44" s="12">
        <v>1150.8789999999999</v>
      </c>
      <c r="G44" s="12" t="b">
        <f t="shared" si="18"/>
        <v>0</v>
      </c>
      <c r="H44" s="12" t="b">
        <f t="shared" si="19"/>
        <v>1</v>
      </c>
      <c r="I44" s="12" t="b">
        <f t="shared" si="20"/>
        <v>1</v>
      </c>
      <c r="J44" s="12" t="str">
        <f t="shared" si="21"/>
        <v>Heat pump</v>
      </c>
    </row>
    <row r="45" spans="1:10">
      <c r="A45" s="121">
        <v>10178</v>
      </c>
      <c r="B45" s="12">
        <f>INDEX([8]RawData!$B$8:$N$1411, MATCH($A45, [8]RawData!$A$8:$A$1411, 0), MATCH(B$19, [8]RawData!$B$7:$N$7, 0))</f>
        <v>6932.7380000000003</v>
      </c>
      <c r="C45" s="12">
        <f>INDEX([8]RawData!$B$8:$N$1411, MATCH($A45, [8]RawData!$A$8:$A$1411, 0), MATCH(C$19, [8]RawData!$B$7:$N$7, 0))</f>
        <v>1</v>
      </c>
      <c r="D45" s="12" t="str">
        <f>INDEX([8]RawData!$B$8:$N$1411, MATCH($A45, [8]RawData!$A$8:$A$1411, 0), MATCH(D$19, [8]RawData!$B$7:$N$7, 0))</f>
        <v>Gas faf</v>
      </c>
      <c r="E45" s="12" t="str">
        <f>INDEX([8]RawData!$B$8:$N$1411, MATCH($A45, [8]RawData!$A$8:$A$1411, 0), MATCH(E$19, [8]RawData!$B$7:$N$7, 0))</f>
        <v/>
      </c>
      <c r="F45" s="12" t="s">
        <v>94</v>
      </c>
      <c r="G45" s="12" t="b">
        <f t="shared" si="18"/>
        <v>1</v>
      </c>
      <c r="H45" s="12" t="b">
        <f t="shared" si="19"/>
        <v>0</v>
      </c>
      <c r="I45" s="12" t="b">
        <f t="shared" si="20"/>
        <v>0</v>
      </c>
      <c r="J45" s="12" t="str">
        <f t="shared" si="21"/>
        <v>Plug-in heater, or none</v>
      </c>
    </row>
    <row r="46" spans="1:10">
      <c r="A46" s="121">
        <v>10186</v>
      </c>
      <c r="B46" s="12">
        <f>INDEX([8]RawData!$B$8:$N$1411, MATCH($A46, [8]RawData!$A$8:$A$1411, 0), MATCH(B$19, [8]RawData!$B$7:$N$7, 0))</f>
        <v>1524.7619999999999</v>
      </c>
      <c r="C46" s="12">
        <f>INDEX([8]RawData!$B$8:$N$1411, MATCH($A46, [8]RawData!$A$8:$A$1411, 0), MATCH(C$19, [8]RawData!$B$7:$N$7, 0))</f>
        <v>1</v>
      </c>
      <c r="D46" s="12" t="str">
        <f>INDEX([8]RawData!$B$8:$N$1411, MATCH($A46, [8]RawData!$A$8:$A$1411, 0), MATCH(D$19, [8]RawData!$B$7:$N$7, 0))</f>
        <v>Gas faf</v>
      </c>
      <c r="E46" s="12" t="str">
        <f>INDEX([8]RawData!$B$8:$N$1411, MATCH($A46, [8]RawData!$A$8:$A$1411, 0), MATCH(E$19, [8]RawData!$B$7:$N$7, 0))</f>
        <v>Gas htstove</v>
      </c>
      <c r="F46" s="12" t="s">
        <v>94</v>
      </c>
      <c r="G46" s="12" t="b">
        <f t="shared" si="18"/>
        <v>1</v>
      </c>
      <c r="H46" s="12" t="b">
        <f t="shared" si="19"/>
        <v>0</v>
      </c>
      <c r="I46" s="12" t="b">
        <f t="shared" si="20"/>
        <v>0</v>
      </c>
      <c r="J46" s="12" t="str">
        <f t="shared" si="21"/>
        <v>Plug-in heater, or none</v>
      </c>
    </row>
    <row r="47" spans="1:10">
      <c r="A47" s="121">
        <v>10191</v>
      </c>
      <c r="B47" s="12">
        <f>INDEX([8]RawData!$B$8:$N$1411, MATCH($A47, [8]RawData!$A$8:$A$1411, 0), MATCH(B$19, [8]RawData!$B$7:$N$7, 0))</f>
        <v>1524.7619999999999</v>
      </c>
      <c r="C47" s="12">
        <f>INDEX([8]RawData!$B$8:$N$1411, MATCH($A47, [8]RawData!$A$8:$A$1411, 0), MATCH(C$19, [8]RawData!$B$7:$N$7, 0))</f>
        <v>1</v>
      </c>
      <c r="D47" s="12" t="str">
        <f>INDEX([8]RawData!$B$8:$N$1411, MATCH($A47, [8]RawData!$A$8:$A$1411, 0), MATCH(D$19, [8]RawData!$B$7:$N$7, 0))</f>
        <v>Gas faf</v>
      </c>
      <c r="E47" s="12" t="str">
        <f>INDEX([8]RawData!$B$8:$N$1411, MATCH($A47, [8]RawData!$A$8:$A$1411, 0), MATCH(E$19, [8]RawData!$B$7:$N$7, 0))</f>
        <v/>
      </c>
      <c r="F47" s="12" t="s">
        <v>94</v>
      </c>
      <c r="G47" s="12" t="b">
        <f t="shared" si="18"/>
        <v>1</v>
      </c>
      <c r="H47" s="12" t="b">
        <f t="shared" si="19"/>
        <v>0</v>
      </c>
      <c r="I47" s="12" t="b">
        <f t="shared" si="20"/>
        <v>0</v>
      </c>
      <c r="J47" s="12" t="str">
        <f t="shared" si="21"/>
        <v>Plug-in heater, or none</v>
      </c>
    </row>
    <row r="48" spans="1:10">
      <c r="A48" s="121">
        <v>10192</v>
      </c>
      <c r="B48" s="12">
        <f>INDEX([8]RawData!$B$8:$N$1411, MATCH($A48, [8]RawData!$A$8:$A$1411, 0), MATCH(B$19, [8]RawData!$B$7:$N$7, 0))</f>
        <v>1524.7619999999999</v>
      </c>
      <c r="C48" s="12">
        <f>INDEX([8]RawData!$B$8:$N$1411, MATCH($A48, [8]RawData!$A$8:$A$1411, 0), MATCH(C$19, [8]RawData!$B$7:$N$7, 0))</f>
        <v>1</v>
      </c>
      <c r="D48" s="12" t="str">
        <f>INDEX([8]RawData!$B$8:$N$1411, MATCH($A48, [8]RawData!$A$8:$A$1411, 0), MATCH(D$19, [8]RawData!$B$7:$N$7, 0))</f>
        <v>Gas faf</v>
      </c>
      <c r="E48" s="12" t="str">
        <f>INDEX([8]RawData!$B$8:$N$1411, MATCH($A48, [8]RawData!$A$8:$A$1411, 0), MATCH(E$19, [8]RawData!$B$7:$N$7, 0))</f>
        <v/>
      </c>
      <c r="F48" s="12" t="s">
        <v>94</v>
      </c>
      <c r="G48" s="12" t="b">
        <f t="shared" si="18"/>
        <v>1</v>
      </c>
      <c r="H48" s="12" t="b">
        <f t="shared" si="19"/>
        <v>0</v>
      </c>
      <c r="I48" s="12" t="b">
        <f t="shared" si="20"/>
        <v>0</v>
      </c>
      <c r="J48" s="12" t="str">
        <f t="shared" si="21"/>
        <v>Plug-in heater, or none</v>
      </c>
    </row>
    <row r="49" spans="1:10">
      <c r="A49" s="121">
        <v>10211</v>
      </c>
      <c r="B49" s="12">
        <f>INDEX([8]RawData!$B$8:$N$1411, MATCH($A49, [8]RawData!$A$8:$A$1411, 0), MATCH(B$19, [8]RawData!$B$7:$N$7, 0))</f>
        <v>1524.7619999999999</v>
      </c>
      <c r="C49" s="12">
        <f>INDEX([8]RawData!$B$8:$N$1411, MATCH($A49, [8]RawData!$A$8:$A$1411, 0), MATCH(C$19, [8]RawData!$B$7:$N$7, 0))</f>
        <v>1</v>
      </c>
      <c r="D49" s="12" t="str">
        <f>INDEX([8]RawData!$B$8:$N$1411, MATCH($A49, [8]RawData!$A$8:$A$1411, 0), MATCH(D$19, [8]RawData!$B$7:$N$7, 0))</f>
        <v>Gas faf</v>
      </c>
      <c r="E49" s="12" t="str">
        <f>INDEX([8]RawData!$B$8:$N$1411, MATCH($A49, [8]RawData!$A$8:$A$1411, 0), MATCH(E$19, [8]RawData!$B$7:$N$7, 0))</f>
        <v/>
      </c>
      <c r="F49" s="12" t="s">
        <v>94</v>
      </c>
      <c r="G49" s="12" t="b">
        <f t="shared" si="18"/>
        <v>1</v>
      </c>
      <c r="H49" s="12" t="b">
        <f t="shared" si="19"/>
        <v>0</v>
      </c>
      <c r="I49" s="12" t="b">
        <f t="shared" si="20"/>
        <v>0</v>
      </c>
      <c r="J49" s="12" t="str">
        <f t="shared" si="21"/>
        <v>Plug-in heater, or none</v>
      </c>
    </row>
    <row r="50" spans="1:10">
      <c r="A50" s="121">
        <v>10229</v>
      </c>
      <c r="B50" s="12">
        <f>INDEX([8]RawData!$B$8:$N$1411, MATCH($A50, [8]RawData!$A$8:$A$1411, 0), MATCH(B$19, [8]RawData!$B$7:$N$7, 0))</f>
        <v>4956.4930000000004</v>
      </c>
      <c r="C50" s="12">
        <f>INDEX([8]RawData!$B$8:$N$1411, MATCH($A50, [8]RawData!$A$8:$A$1411, 0), MATCH(C$19, [8]RawData!$B$7:$N$7, 0))</f>
        <v>1</v>
      </c>
      <c r="D50" s="12" t="str">
        <f>INDEX([8]RawData!$B$8:$N$1411, MATCH($A50, [8]RawData!$A$8:$A$1411, 0), MATCH(D$19, [8]RawData!$B$7:$N$7, 0))</f>
        <v>Gas faf</v>
      </c>
      <c r="E50" s="12" t="str">
        <f>INDEX([8]RawData!$B$8:$N$1411, MATCH($A50, [8]RawData!$A$8:$A$1411, 0), MATCH(E$19, [8]RawData!$B$7:$N$7, 0))</f>
        <v/>
      </c>
      <c r="F50" s="12" t="s">
        <v>94</v>
      </c>
      <c r="G50" s="12" t="b">
        <f t="shared" si="18"/>
        <v>1</v>
      </c>
      <c r="H50" s="12" t="b">
        <f t="shared" si="19"/>
        <v>0</v>
      </c>
      <c r="I50" s="12" t="b">
        <f t="shared" si="20"/>
        <v>0</v>
      </c>
      <c r="J50" s="12" t="str">
        <f t="shared" si="21"/>
        <v>Plug-in heater, or none</v>
      </c>
    </row>
    <row r="51" spans="1:10">
      <c r="A51" s="121">
        <v>10230</v>
      </c>
      <c r="B51" s="12">
        <f>INDEX([8]RawData!$B$8:$N$1411, MATCH($A51, [8]RawData!$A$8:$A$1411, 0), MATCH(B$19, [8]RawData!$B$7:$N$7, 0))</f>
        <v>1464.694</v>
      </c>
      <c r="C51" s="12">
        <f>INDEX([8]RawData!$B$8:$N$1411, MATCH($A51, [8]RawData!$A$8:$A$1411, 0), MATCH(C$19, [8]RawData!$B$7:$N$7, 0))</f>
        <v>1</v>
      </c>
      <c r="D51" s="12" t="str">
        <f>INDEX([8]RawData!$B$8:$N$1411, MATCH($A51, [8]RawData!$A$8:$A$1411, 0), MATCH(D$19, [8]RawData!$B$7:$N$7, 0))</f>
        <v>Electric faf</v>
      </c>
      <c r="E51" s="12" t="str">
        <f>INDEX([8]RawData!$B$8:$N$1411, MATCH($A51, [8]RawData!$A$8:$A$1411, 0), MATCH(E$19, [8]RawData!$B$7:$N$7, 0))</f>
        <v/>
      </c>
      <c r="F51" s="12">
        <v>1464.694</v>
      </c>
      <c r="G51" s="12" t="b">
        <f t="shared" si="18"/>
        <v>0</v>
      </c>
      <c r="H51" s="12" t="b">
        <f t="shared" si="19"/>
        <v>1</v>
      </c>
      <c r="I51" s="12" t="b">
        <f t="shared" si="20"/>
        <v>1</v>
      </c>
      <c r="J51" s="12" t="str">
        <f t="shared" si="21"/>
        <v>Electric FAF</v>
      </c>
    </row>
    <row r="52" spans="1:10">
      <c r="A52" s="121">
        <v>10231</v>
      </c>
      <c r="B52" s="12">
        <f>INDEX([8]RawData!$B$8:$N$1411, MATCH($A52, [8]RawData!$A$8:$A$1411, 0), MATCH(B$19, [8]RawData!$B$7:$N$7, 0))</f>
        <v>1524.7619999999999</v>
      </c>
      <c r="C52" s="12">
        <f>INDEX([8]RawData!$B$8:$N$1411, MATCH($A52, [8]RawData!$A$8:$A$1411, 0), MATCH(C$19, [8]RawData!$B$7:$N$7, 0))</f>
        <v>1</v>
      </c>
      <c r="D52" s="12" t="str">
        <f>INDEX([8]RawData!$B$8:$N$1411, MATCH($A52, [8]RawData!$A$8:$A$1411, 0), MATCH(D$19, [8]RawData!$B$7:$N$7, 0))</f>
        <v>Gas faf</v>
      </c>
      <c r="E52" s="12" t="str">
        <f>INDEX([8]RawData!$B$8:$N$1411, MATCH($A52, [8]RawData!$A$8:$A$1411, 0), MATCH(E$19, [8]RawData!$B$7:$N$7, 0))</f>
        <v/>
      </c>
      <c r="F52" s="12" t="s">
        <v>94</v>
      </c>
      <c r="G52" s="12" t="b">
        <f t="shared" si="18"/>
        <v>1</v>
      </c>
      <c r="H52" s="12" t="b">
        <f t="shared" si="19"/>
        <v>0</v>
      </c>
      <c r="I52" s="12" t="b">
        <f t="shared" si="20"/>
        <v>0</v>
      </c>
      <c r="J52" s="12" t="str">
        <f t="shared" si="21"/>
        <v>Plug-in heater, or none</v>
      </c>
    </row>
    <row r="53" spans="1:10">
      <c r="A53" s="121">
        <v>10235</v>
      </c>
      <c r="B53" s="12">
        <f>INDEX([8]RawData!$B$8:$N$1411, MATCH($A53, [8]RawData!$A$8:$A$1411, 0), MATCH(B$19, [8]RawData!$B$7:$N$7, 0))</f>
        <v>2003.7159999999999</v>
      </c>
      <c r="C53" s="12">
        <f>INDEX([8]RawData!$B$8:$N$1411, MATCH($A53, [8]RawData!$A$8:$A$1411, 0), MATCH(C$19, [8]RawData!$B$7:$N$7, 0))</f>
        <v>1</v>
      </c>
      <c r="D53" s="12" t="str">
        <f>INDEX([8]RawData!$B$8:$N$1411, MATCH($A53, [8]RawData!$A$8:$A$1411, 0), MATCH(D$19, [8]RawData!$B$7:$N$7, 0))</f>
        <v>Gas faf</v>
      </c>
      <c r="E53" s="12" t="str">
        <f>INDEX([8]RawData!$B$8:$N$1411, MATCH($A53, [8]RawData!$A$8:$A$1411, 0), MATCH(E$19, [8]RawData!$B$7:$N$7, 0))</f>
        <v/>
      </c>
      <c r="F53" s="12" t="s">
        <v>94</v>
      </c>
      <c r="G53" s="12" t="b">
        <f t="shared" si="18"/>
        <v>1</v>
      </c>
      <c r="H53" s="12" t="b">
        <f t="shared" si="19"/>
        <v>0</v>
      </c>
      <c r="I53" s="12" t="b">
        <f t="shared" si="20"/>
        <v>0</v>
      </c>
      <c r="J53" s="12" t="str">
        <f t="shared" si="21"/>
        <v>Plug-in heater, or none</v>
      </c>
    </row>
    <row r="54" spans="1:10">
      <c r="A54" s="121">
        <v>10244</v>
      </c>
      <c r="B54" s="12">
        <f>INDEX([8]RawData!$B$8:$N$1411, MATCH($A54, [8]RawData!$A$8:$A$1411, 0), MATCH(B$19, [8]RawData!$B$7:$N$7, 0))</f>
        <v>6932.7380000000003</v>
      </c>
      <c r="C54" s="12">
        <f>INDEX([8]RawData!$B$8:$N$1411, MATCH($A54, [8]RawData!$A$8:$A$1411, 0), MATCH(C$19, [8]RawData!$B$7:$N$7, 0))</f>
        <v>1</v>
      </c>
      <c r="D54" s="12" t="str">
        <f>INDEX([8]RawData!$B$8:$N$1411, MATCH($A54, [8]RawData!$A$8:$A$1411, 0), MATCH(D$19, [8]RawData!$B$7:$N$7, 0))</f>
        <v>Gas faf</v>
      </c>
      <c r="E54" s="12" t="str">
        <f>INDEX([8]RawData!$B$8:$N$1411, MATCH($A54, [8]RawData!$A$8:$A$1411, 0), MATCH(E$19, [8]RawData!$B$7:$N$7, 0))</f>
        <v>Gas htstove</v>
      </c>
      <c r="F54" s="12" t="s">
        <v>94</v>
      </c>
      <c r="G54" s="12" t="b">
        <f t="shared" si="18"/>
        <v>1</v>
      </c>
      <c r="H54" s="12" t="b">
        <f t="shared" si="19"/>
        <v>0</v>
      </c>
      <c r="I54" s="12" t="b">
        <f t="shared" si="20"/>
        <v>0</v>
      </c>
      <c r="J54" s="12" t="str">
        <f t="shared" si="21"/>
        <v>Plug-in heater, or none</v>
      </c>
    </row>
    <row r="55" spans="1:10">
      <c r="A55" s="121">
        <v>10245</v>
      </c>
      <c r="B55" s="12">
        <f>INDEX([8]RawData!$B$8:$N$1411, MATCH($A55, [8]RawData!$A$8:$A$1411, 0), MATCH(B$19, [8]RawData!$B$7:$N$7, 0))</f>
        <v>6932.7380000000003</v>
      </c>
      <c r="C55" s="12">
        <f>INDEX([8]RawData!$B$8:$N$1411, MATCH($A55, [8]RawData!$A$8:$A$1411, 0), MATCH(C$19, [8]RawData!$B$7:$N$7, 0))</f>
        <v>1</v>
      </c>
      <c r="D55" s="12" t="str">
        <f>INDEX([8]RawData!$B$8:$N$1411, MATCH($A55, [8]RawData!$A$8:$A$1411, 0), MATCH(D$19, [8]RawData!$B$7:$N$7, 0))</f>
        <v>Gas faf</v>
      </c>
      <c r="E55" s="12" t="str">
        <f>INDEX([8]RawData!$B$8:$N$1411, MATCH($A55, [8]RawData!$A$8:$A$1411, 0), MATCH(E$19, [8]RawData!$B$7:$N$7, 0))</f>
        <v>Electric baseboard</v>
      </c>
      <c r="F55" s="12" t="s">
        <v>94</v>
      </c>
      <c r="G55" s="12" t="b">
        <f t="shared" si="18"/>
        <v>1</v>
      </c>
      <c r="H55" s="12" t="b">
        <f t="shared" si="19"/>
        <v>1</v>
      </c>
      <c r="I55" s="12" t="b">
        <f t="shared" si="20"/>
        <v>0</v>
      </c>
      <c r="J55" s="12" t="str">
        <f t="shared" si="21"/>
        <v>Baseboard</v>
      </c>
    </row>
    <row r="56" spans="1:10">
      <c r="A56" s="121">
        <v>10254</v>
      </c>
      <c r="B56" s="12">
        <f>INDEX([8]RawData!$B$8:$N$1411, MATCH($A56, [8]RawData!$A$8:$A$1411, 0), MATCH(B$19, [8]RawData!$B$7:$N$7, 0))</f>
        <v>1188.027</v>
      </c>
      <c r="C56" s="12">
        <f>INDEX([8]RawData!$B$8:$N$1411, MATCH($A56, [8]RawData!$A$8:$A$1411, 0), MATCH(C$19, [8]RawData!$B$7:$N$7, 0))</f>
        <v>1</v>
      </c>
      <c r="D56" s="12" t="str">
        <f>INDEX([8]RawData!$B$8:$N$1411, MATCH($A56, [8]RawData!$A$8:$A$1411, 0), MATCH(D$19, [8]RawData!$B$7:$N$7, 0))</f>
        <v>Electric heatpump</v>
      </c>
      <c r="E56" s="12" t="str">
        <f>INDEX([8]RawData!$B$8:$N$1411, MATCH($A56, [8]RawData!$A$8:$A$1411, 0), MATCH(E$19, [8]RawData!$B$7:$N$7, 0))</f>
        <v xml:space="preserve">Gas faf AND Gas htstove AND Gas htstove AND Electric pluginheater AND </v>
      </c>
      <c r="F56" s="12" t="s">
        <v>94</v>
      </c>
      <c r="G56" s="12" t="b">
        <f t="shared" si="18"/>
        <v>1</v>
      </c>
      <c r="H56" s="12" t="b">
        <f t="shared" si="19"/>
        <v>1</v>
      </c>
      <c r="I56" s="12" t="b">
        <f t="shared" si="20"/>
        <v>0</v>
      </c>
      <c r="J56" s="12" t="str">
        <f t="shared" si="21"/>
        <v>Heat pump</v>
      </c>
    </row>
    <row r="57" spans="1:10">
      <c r="A57" s="121">
        <v>10259</v>
      </c>
      <c r="B57" s="12">
        <f>INDEX([8]RawData!$B$8:$N$1411, MATCH($A57, [8]RawData!$A$8:$A$1411, 0), MATCH(B$19, [8]RawData!$B$7:$N$7, 0))</f>
        <v>1524.7619999999999</v>
      </c>
      <c r="C57" s="12">
        <f>INDEX([8]RawData!$B$8:$N$1411, MATCH($A57, [8]RawData!$A$8:$A$1411, 0), MATCH(C$19, [8]RawData!$B$7:$N$7, 0))</f>
        <v>1</v>
      </c>
      <c r="D57" s="12" t="str">
        <f>INDEX([8]RawData!$B$8:$N$1411, MATCH($A57, [8]RawData!$A$8:$A$1411, 0), MATCH(D$19, [8]RawData!$B$7:$N$7, 0))</f>
        <v>Electric baseboard</v>
      </c>
      <c r="E57" s="12" t="str">
        <f>INDEX([8]RawData!$B$8:$N$1411, MATCH($A57, [8]RawData!$A$8:$A$1411, 0), MATCH(E$19, [8]RawData!$B$7:$N$7, 0))</f>
        <v/>
      </c>
      <c r="F57" s="12">
        <v>1524.7619999999999</v>
      </c>
      <c r="G57" s="12" t="b">
        <f t="shared" si="18"/>
        <v>0</v>
      </c>
      <c r="H57" s="12" t="b">
        <f t="shared" si="19"/>
        <v>1</v>
      </c>
      <c r="I57" s="12" t="b">
        <f t="shared" si="20"/>
        <v>1</v>
      </c>
      <c r="J57" s="12" t="str">
        <f t="shared" si="21"/>
        <v>Baseboard</v>
      </c>
    </row>
    <row r="58" spans="1:10">
      <c r="A58" s="121">
        <v>10265</v>
      </c>
      <c r="B58" s="12">
        <f>INDEX([8]RawData!$B$8:$N$1411, MATCH($A58, [8]RawData!$A$8:$A$1411, 0), MATCH(B$19, [8]RawData!$B$7:$N$7, 0))</f>
        <v>2003.7159999999999</v>
      </c>
      <c r="C58" s="12">
        <f>INDEX([8]RawData!$B$8:$N$1411, MATCH($A58, [8]RawData!$A$8:$A$1411, 0), MATCH(C$19, [8]RawData!$B$7:$N$7, 0))</f>
        <v>1</v>
      </c>
      <c r="D58" s="12" t="str">
        <f>INDEX([8]RawData!$B$8:$N$1411, MATCH($A58, [8]RawData!$A$8:$A$1411, 0), MATCH(D$19, [8]RawData!$B$7:$N$7, 0))</f>
        <v>Gas faf</v>
      </c>
      <c r="E58" s="12" t="str">
        <f>INDEX([8]RawData!$B$8:$N$1411, MATCH($A58, [8]RawData!$A$8:$A$1411, 0), MATCH(E$19, [8]RawData!$B$7:$N$7, 0))</f>
        <v xml:space="preserve">Wood fireplace AND Electric pluginheater AND </v>
      </c>
      <c r="F58" s="12" t="s">
        <v>94</v>
      </c>
      <c r="G58" s="12" t="b">
        <f t="shared" si="18"/>
        <v>1</v>
      </c>
      <c r="H58" s="12" t="b">
        <f t="shared" si="19"/>
        <v>0</v>
      </c>
      <c r="I58" s="12" t="b">
        <f t="shared" si="20"/>
        <v>0</v>
      </c>
      <c r="J58" s="12" t="str">
        <f t="shared" si="21"/>
        <v>Plug-in heater, or none</v>
      </c>
    </row>
    <row r="59" spans="1:10">
      <c r="A59" s="121">
        <v>10268</v>
      </c>
      <c r="B59" s="12">
        <f>INDEX([8]RawData!$B$8:$N$1411, MATCH($A59, [8]RawData!$A$8:$A$1411, 0), MATCH(B$19, [8]RawData!$B$7:$N$7, 0))</f>
        <v>1464.694</v>
      </c>
      <c r="C59" s="12">
        <f>INDEX([8]RawData!$B$8:$N$1411, MATCH($A59, [8]RawData!$A$8:$A$1411, 0), MATCH(C$19, [8]RawData!$B$7:$N$7, 0))</f>
        <v>1</v>
      </c>
      <c r="D59" s="12" t="str">
        <f>INDEX([8]RawData!$B$8:$N$1411, MATCH($A59, [8]RawData!$A$8:$A$1411, 0), MATCH(D$19, [8]RawData!$B$7:$N$7, 0))</f>
        <v>Gas faf</v>
      </c>
      <c r="E59" s="12" t="str">
        <f>INDEX([8]RawData!$B$8:$N$1411, MATCH($A59, [8]RawData!$A$8:$A$1411, 0), MATCH(E$19, [8]RawData!$B$7:$N$7, 0))</f>
        <v/>
      </c>
      <c r="F59" s="12" t="s">
        <v>94</v>
      </c>
      <c r="G59" s="12" t="b">
        <f t="shared" si="18"/>
        <v>1</v>
      </c>
      <c r="H59" s="12" t="b">
        <f t="shared" si="19"/>
        <v>0</v>
      </c>
      <c r="I59" s="12" t="b">
        <f t="shared" si="20"/>
        <v>0</v>
      </c>
      <c r="J59" s="12" t="str">
        <f t="shared" si="21"/>
        <v>Plug-in heater, or none</v>
      </c>
    </row>
    <row r="60" spans="1:10">
      <c r="A60" s="121">
        <v>10282</v>
      </c>
      <c r="B60" s="12">
        <f>INDEX([8]RawData!$B$8:$N$1411, MATCH($A60, [8]RawData!$A$8:$A$1411, 0), MATCH(B$19, [8]RawData!$B$7:$N$7, 0))</f>
        <v>1150.8789999999999</v>
      </c>
      <c r="C60" s="12">
        <f>INDEX([8]RawData!$B$8:$N$1411, MATCH($A60, [8]RawData!$A$8:$A$1411, 0), MATCH(C$19, [8]RawData!$B$7:$N$7, 0))</f>
        <v>1</v>
      </c>
      <c r="D60" s="12" t="str">
        <f>INDEX([8]RawData!$B$8:$N$1411, MATCH($A60, [8]RawData!$A$8:$A$1411, 0), MATCH(D$19, [8]RawData!$B$7:$N$7, 0))</f>
        <v>Electric pluginheater</v>
      </c>
      <c r="E60" s="12" t="str">
        <f>INDEX([8]RawData!$B$8:$N$1411, MATCH($A60, [8]RawData!$A$8:$A$1411, 0), MATCH(E$19, [8]RawData!$B$7:$N$7, 0))</f>
        <v xml:space="preserve">Electric baseboard AND Pellets htstove AND </v>
      </c>
      <c r="F60" s="12">
        <v>1150.8789999999999</v>
      </c>
      <c r="G60" s="12" t="b">
        <f t="shared" si="18"/>
        <v>0</v>
      </c>
      <c r="H60" s="12" t="b">
        <f t="shared" si="19"/>
        <v>1</v>
      </c>
      <c r="I60" s="12" t="b">
        <f t="shared" si="20"/>
        <v>1</v>
      </c>
      <c r="J60" s="12" t="str">
        <f t="shared" si="21"/>
        <v>Baseboard</v>
      </c>
    </row>
    <row r="61" spans="1:10">
      <c r="A61" s="121">
        <v>10288</v>
      </c>
      <c r="B61" s="12">
        <f>INDEX([8]RawData!$B$8:$N$1411, MATCH($A61, [8]RawData!$A$8:$A$1411, 0), MATCH(B$19, [8]RawData!$B$7:$N$7, 0))</f>
        <v>1524.7619999999999</v>
      </c>
      <c r="C61" s="12">
        <f>INDEX([8]RawData!$B$8:$N$1411, MATCH($A61, [8]RawData!$A$8:$A$1411, 0), MATCH(C$19, [8]RawData!$B$7:$N$7, 0))</f>
        <v>1</v>
      </c>
      <c r="D61" s="12" t="str">
        <f>INDEX([8]RawData!$B$8:$N$1411, MATCH($A61, [8]RawData!$A$8:$A$1411, 0), MATCH(D$19, [8]RawData!$B$7:$N$7, 0))</f>
        <v>Gas faf</v>
      </c>
      <c r="E61" s="12" t="str">
        <f>INDEX([8]RawData!$B$8:$N$1411, MATCH($A61, [8]RawData!$A$8:$A$1411, 0), MATCH(E$19, [8]RawData!$B$7:$N$7, 0))</f>
        <v xml:space="preserve">Electric baseboard AND Wood htstove AND </v>
      </c>
      <c r="F61" s="12" t="s">
        <v>94</v>
      </c>
      <c r="G61" s="12" t="b">
        <f t="shared" si="18"/>
        <v>1</v>
      </c>
      <c r="H61" s="12" t="b">
        <f t="shared" si="19"/>
        <v>1</v>
      </c>
      <c r="I61" s="12" t="b">
        <f t="shared" si="20"/>
        <v>0</v>
      </c>
      <c r="J61" s="12" t="str">
        <f t="shared" si="21"/>
        <v>Baseboard</v>
      </c>
    </row>
    <row r="62" spans="1:10">
      <c r="A62" s="121">
        <v>10289</v>
      </c>
      <c r="B62" s="12">
        <f>INDEX([8]RawData!$B$8:$N$1411, MATCH($A62, [8]RawData!$A$8:$A$1411, 0), MATCH(B$19, [8]RawData!$B$7:$N$7, 0))</f>
        <v>1524.7619999999999</v>
      </c>
      <c r="C62" s="12">
        <f>INDEX([8]RawData!$B$8:$N$1411, MATCH($A62, [8]RawData!$A$8:$A$1411, 0), MATCH(C$19, [8]RawData!$B$7:$N$7, 0))</f>
        <v>1</v>
      </c>
      <c r="D62" s="12" t="str">
        <f>INDEX([8]RawData!$B$8:$N$1411, MATCH($A62, [8]RawData!$A$8:$A$1411, 0), MATCH(D$19, [8]RawData!$B$7:$N$7, 0))</f>
        <v>Gas faf</v>
      </c>
      <c r="E62" s="12" t="str">
        <f>INDEX([8]RawData!$B$8:$N$1411, MATCH($A62, [8]RawData!$A$8:$A$1411, 0), MATCH(E$19, [8]RawData!$B$7:$N$7, 0))</f>
        <v/>
      </c>
      <c r="F62" s="12" t="s">
        <v>94</v>
      </c>
      <c r="G62" s="12" t="b">
        <f t="shared" si="18"/>
        <v>1</v>
      </c>
      <c r="H62" s="12" t="b">
        <f t="shared" si="19"/>
        <v>0</v>
      </c>
      <c r="I62" s="12" t="b">
        <f t="shared" si="20"/>
        <v>0</v>
      </c>
      <c r="J62" s="12" t="str">
        <f t="shared" si="21"/>
        <v>Plug-in heater, or none</v>
      </c>
    </row>
    <row r="63" spans="1:10">
      <c r="A63" s="121">
        <v>10292</v>
      </c>
      <c r="B63" s="12">
        <f>INDEX([8]RawData!$B$8:$N$1411, MATCH($A63, [8]RawData!$A$8:$A$1411, 0), MATCH(B$19, [8]RawData!$B$7:$N$7, 0))</f>
        <v>4956.4930000000004</v>
      </c>
      <c r="C63" s="12">
        <f>INDEX([8]RawData!$B$8:$N$1411, MATCH($A63, [8]RawData!$A$8:$A$1411, 0), MATCH(C$19, [8]RawData!$B$7:$N$7, 0))</f>
        <v>1</v>
      </c>
      <c r="D63" s="12" t="str">
        <f>INDEX([8]RawData!$B$8:$N$1411, MATCH($A63, [8]RawData!$A$8:$A$1411, 0), MATCH(D$19, [8]RawData!$B$7:$N$7, 0))</f>
        <v>Gas faf</v>
      </c>
      <c r="E63" s="12" t="str">
        <f>INDEX([8]RawData!$B$8:$N$1411, MATCH($A63, [8]RawData!$A$8:$A$1411, 0), MATCH(E$19, [8]RawData!$B$7:$N$7, 0))</f>
        <v xml:space="preserve">Wood htstove AND Wood htstove AND </v>
      </c>
      <c r="F63" s="12" t="s">
        <v>94</v>
      </c>
      <c r="G63" s="12" t="b">
        <f t="shared" si="18"/>
        <v>1</v>
      </c>
      <c r="H63" s="12" t="b">
        <f t="shared" si="19"/>
        <v>0</v>
      </c>
      <c r="I63" s="12" t="b">
        <f t="shared" si="20"/>
        <v>0</v>
      </c>
      <c r="J63" s="12" t="str">
        <f t="shared" si="21"/>
        <v>Plug-in heater, or none</v>
      </c>
    </row>
    <row r="64" spans="1:10">
      <c r="A64" s="121">
        <v>10298</v>
      </c>
      <c r="B64" s="12">
        <f>INDEX([8]RawData!$B$8:$N$1411, MATCH($A64, [8]RawData!$A$8:$A$1411, 0), MATCH(B$19, [8]RawData!$B$7:$N$7, 0))</f>
        <v>1524.7619999999999</v>
      </c>
      <c r="C64" s="12">
        <f>INDEX([8]RawData!$B$8:$N$1411, MATCH($A64, [8]RawData!$A$8:$A$1411, 0), MATCH(C$19, [8]RawData!$B$7:$N$7, 0))</f>
        <v>1</v>
      </c>
      <c r="D64" s="12" t="str">
        <f>INDEX([8]RawData!$B$8:$N$1411, MATCH($A64, [8]RawData!$A$8:$A$1411, 0), MATCH(D$19, [8]RawData!$B$7:$N$7, 0))</f>
        <v>Gas faf</v>
      </c>
      <c r="E64" s="12" t="str">
        <f>INDEX([8]RawData!$B$8:$N$1411, MATCH($A64, [8]RawData!$A$8:$A$1411, 0), MATCH(E$19, [8]RawData!$B$7:$N$7, 0))</f>
        <v/>
      </c>
      <c r="F64" s="12" t="s">
        <v>94</v>
      </c>
      <c r="G64" s="12" t="b">
        <f t="shared" si="18"/>
        <v>1</v>
      </c>
      <c r="H64" s="12" t="b">
        <f t="shared" si="19"/>
        <v>0</v>
      </c>
      <c r="I64" s="12" t="b">
        <f t="shared" si="20"/>
        <v>0</v>
      </c>
      <c r="J64" s="12" t="str">
        <f t="shared" si="21"/>
        <v>Plug-in heater, or none</v>
      </c>
    </row>
    <row r="65" spans="1:10">
      <c r="A65" s="121">
        <v>10299</v>
      </c>
      <c r="B65" s="12">
        <f>INDEX([8]RawData!$B$8:$N$1411, MATCH($A65, [8]RawData!$A$8:$A$1411, 0), MATCH(B$19, [8]RawData!$B$7:$N$7, 0))</f>
        <v>2003.7159999999999</v>
      </c>
      <c r="C65" s="12">
        <f>INDEX([8]RawData!$B$8:$N$1411, MATCH($A65, [8]RawData!$A$8:$A$1411, 0), MATCH(C$19, [8]RawData!$B$7:$N$7, 0))</f>
        <v>1</v>
      </c>
      <c r="D65" s="12" t="str">
        <f>INDEX([8]RawData!$B$8:$N$1411, MATCH($A65, [8]RawData!$A$8:$A$1411, 0), MATCH(D$19, [8]RawData!$B$7:$N$7, 0))</f>
        <v>Gas faf</v>
      </c>
      <c r="E65" s="12" t="str">
        <f>INDEX([8]RawData!$B$8:$N$1411, MATCH($A65, [8]RawData!$A$8:$A$1411, 0), MATCH(E$19, [8]RawData!$B$7:$N$7, 0))</f>
        <v/>
      </c>
      <c r="F65" s="12" t="s">
        <v>94</v>
      </c>
      <c r="G65" s="12" t="b">
        <f t="shared" si="18"/>
        <v>1</v>
      </c>
      <c r="H65" s="12" t="b">
        <f t="shared" si="19"/>
        <v>0</v>
      </c>
      <c r="I65" s="12" t="b">
        <f t="shared" si="20"/>
        <v>0</v>
      </c>
      <c r="J65" s="12" t="str">
        <f t="shared" si="21"/>
        <v>Plug-in heater, or none</v>
      </c>
    </row>
    <row r="66" spans="1:10">
      <c r="A66" s="121">
        <v>10305</v>
      </c>
      <c r="B66" s="12">
        <f>INDEX([8]RawData!$B$8:$N$1411, MATCH($A66, [8]RawData!$A$8:$A$1411, 0), MATCH(B$19, [8]RawData!$B$7:$N$7, 0))</f>
        <v>2003.7159999999999</v>
      </c>
      <c r="C66" s="12">
        <f>INDEX([8]RawData!$B$8:$N$1411, MATCH($A66, [8]RawData!$A$8:$A$1411, 0), MATCH(C$19, [8]RawData!$B$7:$N$7, 0))</f>
        <v>1</v>
      </c>
      <c r="D66" s="12" t="str">
        <f>INDEX([8]RawData!$B$8:$N$1411, MATCH($A66, [8]RawData!$A$8:$A$1411, 0), MATCH(D$19, [8]RawData!$B$7:$N$7, 0))</f>
        <v>Gas boiler</v>
      </c>
      <c r="E66" s="12" t="str">
        <f>INDEX([8]RawData!$B$8:$N$1411, MATCH($A66, [8]RawData!$A$8:$A$1411, 0), MATCH(E$19, [8]RawData!$B$7:$N$7, 0))</f>
        <v/>
      </c>
      <c r="F66" s="12" t="s">
        <v>94</v>
      </c>
      <c r="G66" s="12" t="b">
        <f t="shared" si="18"/>
        <v>1</v>
      </c>
      <c r="H66" s="12" t="b">
        <f t="shared" si="19"/>
        <v>0</v>
      </c>
      <c r="I66" s="12" t="b">
        <f t="shared" si="20"/>
        <v>0</v>
      </c>
      <c r="J66" s="12" t="str">
        <f t="shared" si="21"/>
        <v>Plug-in heater, or none</v>
      </c>
    </row>
    <row r="67" spans="1:10">
      <c r="A67" s="121">
        <v>10306</v>
      </c>
      <c r="B67" s="12">
        <f>INDEX([8]RawData!$B$8:$N$1411, MATCH($A67, [8]RawData!$A$8:$A$1411, 0), MATCH(B$19, [8]RawData!$B$7:$N$7, 0))</f>
        <v>4956.4930000000004</v>
      </c>
      <c r="C67" s="12">
        <f>INDEX([8]RawData!$B$8:$N$1411, MATCH($A67, [8]RawData!$A$8:$A$1411, 0), MATCH(C$19, [8]RawData!$B$7:$N$7, 0))</f>
        <v>1</v>
      </c>
      <c r="D67" s="12" t="str">
        <f>INDEX([8]RawData!$B$8:$N$1411, MATCH($A67, [8]RawData!$A$8:$A$1411, 0), MATCH(D$19, [8]RawData!$B$7:$N$7, 0))</f>
        <v>Gas faf</v>
      </c>
      <c r="E67" s="12" t="str">
        <f>INDEX([8]RawData!$B$8:$N$1411, MATCH($A67, [8]RawData!$A$8:$A$1411, 0), MATCH(E$19, [8]RawData!$B$7:$N$7, 0))</f>
        <v xml:space="preserve">Wood htstove AND Wood htstove AND Wood htstove AND </v>
      </c>
      <c r="F67" s="12" t="s">
        <v>94</v>
      </c>
      <c r="G67" s="12" t="b">
        <f t="shared" si="18"/>
        <v>1</v>
      </c>
      <c r="H67" s="12" t="b">
        <f t="shared" si="19"/>
        <v>0</v>
      </c>
      <c r="I67" s="12" t="b">
        <f t="shared" si="20"/>
        <v>0</v>
      </c>
      <c r="J67" s="12" t="str">
        <f t="shared" si="21"/>
        <v>Plug-in heater, or none</v>
      </c>
    </row>
    <row r="68" spans="1:10">
      <c r="A68" s="121">
        <v>10309</v>
      </c>
      <c r="B68" s="12">
        <f>INDEX([8]RawData!$B$8:$N$1411, MATCH($A68, [8]RawData!$A$8:$A$1411, 0), MATCH(B$19, [8]RawData!$B$7:$N$7, 0))</f>
        <v>6932.7380000000003</v>
      </c>
      <c r="C68" s="12">
        <f>INDEX([8]RawData!$B$8:$N$1411, MATCH($A68, [8]RawData!$A$8:$A$1411, 0), MATCH(C$19, [8]RawData!$B$7:$N$7, 0))</f>
        <v>1</v>
      </c>
      <c r="D68" s="12" t="str">
        <f>INDEX([8]RawData!$B$8:$N$1411, MATCH($A68, [8]RawData!$A$8:$A$1411, 0), MATCH(D$19, [8]RawData!$B$7:$N$7, 0))</f>
        <v>Gas faf</v>
      </c>
      <c r="E68" s="12" t="str">
        <f>INDEX([8]RawData!$B$8:$N$1411, MATCH($A68, [8]RawData!$A$8:$A$1411, 0), MATCH(E$19, [8]RawData!$B$7:$N$7, 0))</f>
        <v>Gas htstove</v>
      </c>
      <c r="F68" s="12" t="s">
        <v>94</v>
      </c>
      <c r="G68" s="12" t="b">
        <f t="shared" si="18"/>
        <v>1</v>
      </c>
      <c r="H68" s="12" t="b">
        <f t="shared" si="19"/>
        <v>0</v>
      </c>
      <c r="I68" s="12" t="b">
        <f t="shared" si="20"/>
        <v>0</v>
      </c>
      <c r="J68" s="12" t="str">
        <f t="shared" si="21"/>
        <v>Plug-in heater, or none</v>
      </c>
    </row>
    <row r="69" spans="1:10">
      <c r="A69" s="121">
        <v>10313</v>
      </c>
      <c r="B69" s="12">
        <f>INDEX([8]RawData!$B$8:$N$1411, MATCH($A69, [8]RawData!$A$8:$A$1411, 0), MATCH(B$19, [8]RawData!$B$7:$N$7, 0))</f>
        <v>1188.027</v>
      </c>
      <c r="C69" s="12">
        <f>INDEX([8]RawData!$B$8:$N$1411, MATCH($A69, [8]RawData!$A$8:$A$1411, 0), MATCH(C$19, [8]RawData!$B$7:$N$7, 0))</f>
        <v>1</v>
      </c>
      <c r="D69" s="12" t="str">
        <f>INDEX([8]RawData!$B$8:$N$1411, MATCH($A69, [8]RawData!$A$8:$A$1411, 0), MATCH(D$19, [8]RawData!$B$7:$N$7, 0))</f>
        <v>Electric heatpump</v>
      </c>
      <c r="E69" s="12" t="str">
        <f>INDEX([8]RawData!$B$8:$N$1411, MATCH($A69, [8]RawData!$A$8:$A$1411, 0), MATCH(E$19, [8]RawData!$B$7:$N$7, 0))</f>
        <v xml:space="preserve">Wood htstove AND Wood htstove AND </v>
      </c>
      <c r="F69" s="12">
        <v>1188.027</v>
      </c>
      <c r="G69" s="12" t="b">
        <f t="shared" si="18"/>
        <v>0</v>
      </c>
      <c r="H69" s="12" t="b">
        <f t="shared" si="19"/>
        <v>1</v>
      </c>
      <c r="I69" s="12" t="b">
        <f t="shared" si="20"/>
        <v>1</v>
      </c>
      <c r="J69" s="12" t="str">
        <f t="shared" si="21"/>
        <v>Heat pump</v>
      </c>
    </row>
    <row r="70" spans="1:10">
      <c r="A70" s="121">
        <v>10318</v>
      </c>
      <c r="B70" s="12">
        <f>INDEX([8]RawData!$B$8:$N$1411, MATCH($A70, [8]RawData!$A$8:$A$1411, 0), MATCH(B$19, [8]RawData!$B$7:$N$7, 0))</f>
        <v>1524.7619999999999</v>
      </c>
      <c r="C70" s="12">
        <f>INDEX([8]RawData!$B$8:$N$1411, MATCH($A70, [8]RawData!$A$8:$A$1411, 0), MATCH(C$19, [8]RawData!$B$7:$N$7, 0))</f>
        <v>1</v>
      </c>
      <c r="D70" s="12" t="str">
        <f>INDEX([8]RawData!$B$8:$N$1411, MATCH($A70, [8]RawData!$A$8:$A$1411, 0), MATCH(D$19, [8]RawData!$B$7:$N$7, 0))</f>
        <v>Oil faf</v>
      </c>
      <c r="E70" s="12" t="str">
        <f>INDEX([8]RawData!$B$8:$N$1411, MATCH($A70, [8]RawData!$A$8:$A$1411, 0), MATCH(E$19, [8]RawData!$B$7:$N$7, 0))</f>
        <v>Electric baseboard</v>
      </c>
      <c r="F70" s="12" t="s">
        <v>94</v>
      </c>
      <c r="G70" s="12" t="b">
        <f t="shared" si="18"/>
        <v>0</v>
      </c>
      <c r="H70" s="12" t="b">
        <f t="shared" si="19"/>
        <v>1</v>
      </c>
      <c r="I70" s="12" t="b">
        <f t="shared" si="20"/>
        <v>1</v>
      </c>
      <c r="J70" s="12" t="str">
        <f t="shared" si="21"/>
        <v>Baseboard</v>
      </c>
    </row>
    <row r="71" spans="1:10">
      <c r="A71" s="121">
        <v>10319</v>
      </c>
      <c r="B71" s="12">
        <f>INDEX([8]RawData!$B$8:$N$1411, MATCH($A71, [8]RawData!$A$8:$A$1411, 0), MATCH(B$19, [8]RawData!$B$7:$N$7, 0))</f>
        <v>2003.7159999999999</v>
      </c>
      <c r="C71" s="12">
        <f>INDEX([8]RawData!$B$8:$N$1411, MATCH($A71, [8]RawData!$A$8:$A$1411, 0), MATCH(C$19, [8]RawData!$B$7:$N$7, 0))</f>
        <v>1</v>
      </c>
      <c r="D71" s="12" t="str">
        <f>INDEX([8]RawData!$B$8:$N$1411, MATCH($A71, [8]RawData!$A$8:$A$1411, 0), MATCH(D$19, [8]RawData!$B$7:$N$7, 0))</f>
        <v>Gas boiler</v>
      </c>
      <c r="E71" s="12" t="str">
        <f>INDEX([8]RawData!$B$8:$N$1411, MATCH($A71, [8]RawData!$A$8:$A$1411, 0), MATCH(E$19, [8]RawData!$B$7:$N$7, 0))</f>
        <v>Gas htstove</v>
      </c>
      <c r="F71" s="12" t="s">
        <v>94</v>
      </c>
      <c r="G71" s="12" t="b">
        <f t="shared" si="18"/>
        <v>1</v>
      </c>
      <c r="H71" s="12" t="b">
        <f t="shared" si="19"/>
        <v>0</v>
      </c>
      <c r="I71" s="12" t="b">
        <f t="shared" si="20"/>
        <v>0</v>
      </c>
      <c r="J71" s="12" t="str">
        <f t="shared" si="21"/>
        <v>Plug-in heater, or none</v>
      </c>
    </row>
    <row r="72" spans="1:10">
      <c r="A72" s="121">
        <v>10322</v>
      </c>
      <c r="B72" s="12">
        <f>INDEX([8]RawData!$B$8:$N$1411, MATCH($A72, [8]RawData!$A$8:$A$1411, 0), MATCH(B$19, [8]RawData!$B$7:$N$7, 0))</f>
        <v>4956.4930000000004</v>
      </c>
      <c r="C72" s="12">
        <f>INDEX([8]RawData!$B$8:$N$1411, MATCH($A72, [8]RawData!$A$8:$A$1411, 0), MATCH(C$19, [8]RawData!$B$7:$N$7, 0))</f>
        <v>1</v>
      </c>
      <c r="D72" s="12" t="str">
        <f>INDEX([8]RawData!$B$8:$N$1411, MATCH($A72, [8]RawData!$A$8:$A$1411, 0), MATCH(D$19, [8]RawData!$B$7:$N$7, 0))</f>
        <v>Electric baseboard</v>
      </c>
      <c r="E72" s="12" t="str">
        <f>INDEX([8]RawData!$B$8:$N$1411, MATCH($A72, [8]RawData!$A$8:$A$1411, 0), MATCH(E$19, [8]RawData!$B$7:$N$7, 0))</f>
        <v>Propane htstove</v>
      </c>
      <c r="F72" s="12">
        <v>4956.4930000000004</v>
      </c>
      <c r="G72" s="12" t="b">
        <f t="shared" si="18"/>
        <v>0</v>
      </c>
      <c r="H72" s="12" t="b">
        <f t="shared" si="19"/>
        <v>1</v>
      </c>
      <c r="I72" s="12" t="b">
        <f t="shared" si="20"/>
        <v>1</v>
      </c>
      <c r="J72" s="12" t="str">
        <f t="shared" si="21"/>
        <v>Baseboard</v>
      </c>
    </row>
    <row r="73" spans="1:10">
      <c r="A73" s="121">
        <v>10325</v>
      </c>
      <c r="B73" s="12">
        <f>INDEX([8]RawData!$B$8:$N$1411, MATCH($A73, [8]RawData!$A$8:$A$1411, 0), MATCH(B$19, [8]RawData!$B$7:$N$7, 0))</f>
        <v>4956.4930000000004</v>
      </c>
      <c r="C73" s="12">
        <f>INDEX([8]RawData!$B$8:$N$1411, MATCH($A73, [8]RawData!$A$8:$A$1411, 0), MATCH(C$19, [8]RawData!$B$7:$N$7, 0))</f>
        <v>1</v>
      </c>
      <c r="D73" s="12" t="str">
        <f>INDEX([8]RawData!$B$8:$N$1411, MATCH($A73, [8]RawData!$A$8:$A$1411, 0), MATCH(D$19, [8]RawData!$B$7:$N$7, 0))</f>
        <v>Gas boiler</v>
      </c>
      <c r="E73" s="12" t="str">
        <f>INDEX([8]RawData!$B$8:$N$1411, MATCH($A73, [8]RawData!$A$8:$A$1411, 0), MATCH(E$19, [8]RawData!$B$7:$N$7, 0))</f>
        <v>Wood htstove</v>
      </c>
      <c r="F73" s="12" t="s">
        <v>94</v>
      </c>
      <c r="G73" s="12" t="b">
        <f t="shared" si="18"/>
        <v>1</v>
      </c>
      <c r="H73" s="12" t="b">
        <f t="shared" si="19"/>
        <v>0</v>
      </c>
      <c r="I73" s="12" t="b">
        <f t="shared" si="20"/>
        <v>0</v>
      </c>
      <c r="J73" s="12" t="str">
        <f t="shared" si="21"/>
        <v>Plug-in heater, or none</v>
      </c>
    </row>
    <row r="74" spans="1:10">
      <c r="A74" s="121">
        <v>10332</v>
      </c>
      <c r="B74" s="12">
        <f>INDEX([8]RawData!$B$8:$N$1411, MATCH($A74, [8]RawData!$A$8:$A$1411, 0), MATCH(B$19, [8]RawData!$B$7:$N$7, 0))</f>
        <v>1464.694</v>
      </c>
      <c r="C74" s="12">
        <f>INDEX([8]RawData!$B$8:$N$1411, MATCH($A74, [8]RawData!$A$8:$A$1411, 0), MATCH(C$19, [8]RawData!$B$7:$N$7, 0))</f>
        <v>1</v>
      </c>
      <c r="D74" s="12" t="str">
        <f>INDEX([8]RawData!$B$8:$N$1411, MATCH($A74, [8]RawData!$A$8:$A$1411, 0), MATCH(D$19, [8]RawData!$B$7:$N$7, 0))</f>
        <v>Gas boiler</v>
      </c>
      <c r="E74" s="12" t="str">
        <f>INDEX([8]RawData!$B$8:$N$1411, MATCH($A74, [8]RawData!$A$8:$A$1411, 0), MATCH(E$19, [8]RawData!$B$7:$N$7, 0))</f>
        <v xml:space="preserve">Electric baseboard AND Gas htstove AND </v>
      </c>
      <c r="F74" s="12" t="s">
        <v>94</v>
      </c>
      <c r="G74" s="12" t="b">
        <f t="shared" si="18"/>
        <v>1</v>
      </c>
      <c r="H74" s="12" t="b">
        <f t="shared" si="19"/>
        <v>1</v>
      </c>
      <c r="I74" s="12" t="b">
        <f t="shared" si="20"/>
        <v>0</v>
      </c>
      <c r="J74" s="12" t="str">
        <f t="shared" si="21"/>
        <v>Baseboard</v>
      </c>
    </row>
    <row r="75" spans="1:10">
      <c r="A75" s="121">
        <v>10334</v>
      </c>
      <c r="B75" s="12">
        <f>INDEX([8]RawData!$B$8:$N$1411, MATCH($A75, [8]RawData!$A$8:$A$1411, 0), MATCH(B$19, [8]RawData!$B$7:$N$7, 0))</f>
        <v>4956.4930000000004</v>
      </c>
      <c r="C75" s="12">
        <f>INDEX([8]RawData!$B$8:$N$1411, MATCH($A75, [8]RawData!$A$8:$A$1411, 0), MATCH(C$19, [8]RawData!$B$7:$N$7, 0))</f>
        <v>1</v>
      </c>
      <c r="D75" s="12" t="str">
        <f>INDEX([8]RawData!$B$8:$N$1411, MATCH($A75, [8]RawData!$A$8:$A$1411, 0), MATCH(D$19, [8]RawData!$B$7:$N$7, 0))</f>
        <v>Gas boiler</v>
      </c>
      <c r="E75" s="12" t="str">
        <f>INDEX([8]RawData!$B$8:$N$1411, MATCH($A75, [8]RawData!$A$8:$A$1411, 0), MATCH(E$19, [8]RawData!$B$7:$N$7, 0))</f>
        <v>Wood htstove</v>
      </c>
      <c r="F75" s="12" t="s">
        <v>94</v>
      </c>
      <c r="G75" s="12" t="b">
        <f t="shared" si="18"/>
        <v>1</v>
      </c>
      <c r="H75" s="12" t="b">
        <f t="shared" si="19"/>
        <v>0</v>
      </c>
      <c r="I75" s="12" t="b">
        <f t="shared" si="20"/>
        <v>0</v>
      </c>
      <c r="J75" s="12" t="str">
        <f t="shared" si="21"/>
        <v>Plug-in heater, or none</v>
      </c>
    </row>
    <row r="76" spans="1:10">
      <c r="A76" s="121">
        <v>10335</v>
      </c>
      <c r="B76" s="12">
        <f>INDEX([8]RawData!$B$8:$N$1411, MATCH($A76, [8]RawData!$A$8:$A$1411, 0), MATCH(B$19, [8]RawData!$B$7:$N$7, 0))</f>
        <v>1524.7619999999999</v>
      </c>
      <c r="C76" s="12">
        <f>INDEX([8]RawData!$B$8:$N$1411, MATCH($A76, [8]RawData!$A$8:$A$1411, 0), MATCH(C$19, [8]RawData!$B$7:$N$7, 0))</f>
        <v>1</v>
      </c>
      <c r="D76" s="12" t="str">
        <f>INDEX([8]RawData!$B$8:$N$1411, MATCH($A76, [8]RawData!$A$8:$A$1411, 0), MATCH(D$19, [8]RawData!$B$7:$N$7, 0))</f>
        <v>Gas faf</v>
      </c>
      <c r="E76" s="12" t="str">
        <f>INDEX([8]RawData!$B$8:$N$1411, MATCH($A76, [8]RawData!$A$8:$A$1411, 0), MATCH(E$19, [8]RawData!$B$7:$N$7, 0))</f>
        <v/>
      </c>
      <c r="F76" s="12" t="s">
        <v>94</v>
      </c>
      <c r="G76" s="12" t="b">
        <f t="shared" si="18"/>
        <v>1</v>
      </c>
      <c r="H76" s="12" t="b">
        <f t="shared" si="19"/>
        <v>0</v>
      </c>
      <c r="I76" s="12" t="b">
        <f t="shared" si="20"/>
        <v>0</v>
      </c>
      <c r="J76" s="12" t="str">
        <f t="shared" si="21"/>
        <v>Plug-in heater, or none</v>
      </c>
    </row>
    <row r="77" spans="1:10">
      <c r="A77" s="121">
        <v>10337</v>
      </c>
      <c r="B77" s="12">
        <f>INDEX([8]RawData!$B$8:$N$1411, MATCH($A77, [8]RawData!$A$8:$A$1411, 0), MATCH(B$19, [8]RawData!$B$7:$N$7, 0))</f>
        <v>1188.027</v>
      </c>
      <c r="C77" s="12">
        <f>INDEX([8]RawData!$B$8:$N$1411, MATCH($A77, [8]RawData!$A$8:$A$1411, 0), MATCH(C$19, [8]RawData!$B$7:$N$7, 0))</f>
        <v>1</v>
      </c>
      <c r="D77" s="12" t="str">
        <f>INDEX([8]RawData!$B$8:$N$1411, MATCH($A77, [8]RawData!$A$8:$A$1411, 0), MATCH(D$19, [8]RawData!$B$7:$N$7, 0))</f>
        <v>Electric heatpump</v>
      </c>
      <c r="E77" s="12" t="str">
        <f>INDEX([8]RawData!$B$8:$N$1411, MATCH($A77, [8]RawData!$A$8:$A$1411, 0), MATCH(E$19, [8]RawData!$B$7:$N$7, 0))</f>
        <v>Wood htstove</v>
      </c>
      <c r="F77" s="12">
        <v>1188.027</v>
      </c>
      <c r="G77" s="12" t="b">
        <f t="shared" si="18"/>
        <v>0</v>
      </c>
      <c r="H77" s="12" t="b">
        <f t="shared" si="19"/>
        <v>1</v>
      </c>
      <c r="I77" s="12" t="b">
        <f t="shared" si="20"/>
        <v>1</v>
      </c>
      <c r="J77" s="12" t="str">
        <f t="shared" si="21"/>
        <v>Heat pump</v>
      </c>
    </row>
    <row r="78" spans="1:10">
      <c r="A78" s="121">
        <v>10338</v>
      </c>
      <c r="B78" s="12">
        <f>INDEX([8]RawData!$B$8:$N$1411, MATCH($A78, [8]RawData!$A$8:$A$1411, 0), MATCH(B$19, [8]RawData!$B$7:$N$7, 0))</f>
        <v>4956.4930000000004</v>
      </c>
      <c r="C78" s="12">
        <f>INDEX([8]RawData!$B$8:$N$1411, MATCH($A78, [8]RawData!$A$8:$A$1411, 0), MATCH(C$19, [8]RawData!$B$7:$N$7, 0))</f>
        <v>1</v>
      </c>
      <c r="D78" s="12" t="str">
        <f>INDEX([8]RawData!$B$8:$N$1411, MATCH($A78, [8]RawData!$A$8:$A$1411, 0), MATCH(D$19, [8]RawData!$B$7:$N$7, 0))</f>
        <v>Electric baseboard</v>
      </c>
      <c r="E78" s="12" t="str">
        <f>INDEX([8]RawData!$B$8:$N$1411, MATCH($A78, [8]RawData!$A$8:$A$1411, 0), MATCH(E$19, [8]RawData!$B$7:$N$7, 0))</f>
        <v/>
      </c>
      <c r="F78" s="12">
        <v>4956.4930000000004</v>
      </c>
      <c r="G78" s="12" t="b">
        <f t="shared" si="18"/>
        <v>0</v>
      </c>
      <c r="H78" s="12" t="b">
        <f t="shared" si="19"/>
        <v>1</v>
      </c>
      <c r="I78" s="12" t="b">
        <f t="shared" si="20"/>
        <v>1</v>
      </c>
      <c r="J78" s="12" t="str">
        <f t="shared" si="21"/>
        <v>Baseboard</v>
      </c>
    </row>
    <row r="79" spans="1:10">
      <c r="A79" s="121">
        <v>10348</v>
      </c>
      <c r="B79" s="12">
        <f>INDEX([8]RawData!$B$8:$N$1411, MATCH($A79, [8]RawData!$A$8:$A$1411, 0), MATCH(B$19, [8]RawData!$B$7:$N$7, 0))</f>
        <v>6932.7380000000003</v>
      </c>
      <c r="C79" s="12">
        <f>INDEX([8]RawData!$B$8:$N$1411, MATCH($A79, [8]RawData!$A$8:$A$1411, 0), MATCH(C$19, [8]RawData!$B$7:$N$7, 0))</f>
        <v>1</v>
      </c>
      <c r="D79" s="12" t="str">
        <f>INDEX([8]RawData!$B$8:$N$1411, MATCH($A79, [8]RawData!$A$8:$A$1411, 0), MATCH(D$19, [8]RawData!$B$7:$N$7, 0))</f>
        <v>Gas faf</v>
      </c>
      <c r="E79" s="12" t="str">
        <f>INDEX([8]RawData!$B$8:$N$1411, MATCH($A79, [8]RawData!$A$8:$A$1411, 0), MATCH(E$19, [8]RawData!$B$7:$N$7, 0))</f>
        <v xml:space="preserve">Gas htstove AND Electric pluginheater AND </v>
      </c>
      <c r="F79" s="12" t="s">
        <v>94</v>
      </c>
      <c r="G79" s="12" t="b">
        <f t="shared" si="18"/>
        <v>1</v>
      </c>
      <c r="H79" s="12" t="b">
        <f t="shared" si="19"/>
        <v>0</v>
      </c>
      <c r="I79" s="12" t="b">
        <f t="shared" si="20"/>
        <v>0</v>
      </c>
      <c r="J79" s="12" t="str">
        <f t="shared" si="21"/>
        <v>Plug-in heater, or none</v>
      </c>
    </row>
    <row r="80" spans="1:10">
      <c r="A80" s="121">
        <v>10352</v>
      </c>
      <c r="B80" s="12">
        <f>INDEX([8]RawData!$B$8:$N$1411, MATCH($A80, [8]RawData!$A$8:$A$1411, 0), MATCH(B$19, [8]RawData!$B$7:$N$7, 0))</f>
        <v>1188.027</v>
      </c>
      <c r="C80" s="12">
        <f>INDEX([8]RawData!$B$8:$N$1411, MATCH($A80, [8]RawData!$A$8:$A$1411, 0), MATCH(C$19, [8]RawData!$B$7:$N$7, 0))</f>
        <v>1</v>
      </c>
      <c r="D80" s="12" t="str">
        <f>INDEX([8]RawData!$B$8:$N$1411, MATCH($A80, [8]RawData!$A$8:$A$1411, 0), MATCH(D$19, [8]RawData!$B$7:$N$7, 0))</f>
        <v>Gas faf</v>
      </c>
      <c r="E80" s="12" t="str">
        <f>INDEX([8]RawData!$B$8:$N$1411, MATCH($A80, [8]RawData!$A$8:$A$1411, 0), MATCH(E$19, [8]RawData!$B$7:$N$7, 0))</f>
        <v/>
      </c>
      <c r="F80" s="12" t="s">
        <v>94</v>
      </c>
      <c r="G80" s="12" t="b">
        <f t="shared" si="18"/>
        <v>1</v>
      </c>
      <c r="H80" s="12" t="b">
        <f t="shared" si="19"/>
        <v>0</v>
      </c>
      <c r="I80" s="12" t="b">
        <f t="shared" si="20"/>
        <v>0</v>
      </c>
      <c r="J80" s="12" t="str">
        <f t="shared" si="21"/>
        <v>Plug-in heater, or none</v>
      </c>
    </row>
    <row r="81" spans="1:10">
      <c r="A81" s="121">
        <v>10369</v>
      </c>
      <c r="B81" s="12">
        <f>INDEX([8]RawData!$B$8:$N$1411, MATCH($A81, [8]RawData!$A$8:$A$1411, 0), MATCH(B$19, [8]RawData!$B$7:$N$7, 0))</f>
        <v>1524.7619999999999</v>
      </c>
      <c r="C81" s="12">
        <f>INDEX([8]RawData!$B$8:$N$1411, MATCH($A81, [8]RawData!$A$8:$A$1411, 0), MATCH(C$19, [8]RawData!$B$7:$N$7, 0))</f>
        <v>1</v>
      </c>
      <c r="D81" s="12" t="str">
        <f>INDEX([8]RawData!$B$8:$N$1411, MATCH($A81, [8]RawData!$A$8:$A$1411, 0), MATCH(D$19, [8]RawData!$B$7:$N$7, 0))</f>
        <v>Gas faf</v>
      </c>
      <c r="E81" s="12" t="str">
        <f>INDEX([8]RawData!$B$8:$N$1411, MATCH($A81, [8]RawData!$A$8:$A$1411, 0), MATCH(E$19, [8]RawData!$B$7:$N$7, 0))</f>
        <v/>
      </c>
      <c r="F81" s="12" t="s">
        <v>94</v>
      </c>
      <c r="G81" s="12" t="b">
        <f t="shared" si="18"/>
        <v>1</v>
      </c>
      <c r="H81" s="12" t="b">
        <f t="shared" si="19"/>
        <v>0</v>
      </c>
      <c r="I81" s="12" t="b">
        <f t="shared" si="20"/>
        <v>0</v>
      </c>
      <c r="J81" s="12" t="str">
        <f t="shared" si="21"/>
        <v>Plug-in heater, or none</v>
      </c>
    </row>
    <row r="82" spans="1:10">
      <c r="A82" s="121">
        <v>10384</v>
      </c>
      <c r="B82" s="12">
        <f>INDEX([8]RawData!$B$8:$N$1411, MATCH($A82, [8]RawData!$A$8:$A$1411, 0), MATCH(B$19, [8]RawData!$B$7:$N$7, 0))</f>
        <v>6932.7380000000003</v>
      </c>
      <c r="C82" s="12">
        <f>INDEX([8]RawData!$B$8:$N$1411, MATCH($A82, [8]RawData!$A$8:$A$1411, 0), MATCH(C$19, [8]RawData!$B$7:$N$7, 0))</f>
        <v>1</v>
      </c>
      <c r="D82" s="12" t="str">
        <f>INDEX([8]RawData!$B$8:$N$1411, MATCH($A82, [8]RawData!$A$8:$A$1411, 0), MATCH(D$19, [8]RawData!$B$7:$N$7, 0))</f>
        <v>Gas faf</v>
      </c>
      <c r="E82" s="12" t="str">
        <f>INDEX([8]RawData!$B$8:$N$1411, MATCH($A82, [8]RawData!$A$8:$A$1411, 0), MATCH(E$19, [8]RawData!$B$7:$N$7, 0))</f>
        <v/>
      </c>
      <c r="F82" s="12" t="s">
        <v>94</v>
      </c>
      <c r="G82" s="12" t="b">
        <f t="shared" si="18"/>
        <v>1</v>
      </c>
      <c r="H82" s="12" t="b">
        <f t="shared" si="19"/>
        <v>0</v>
      </c>
      <c r="I82" s="12" t="b">
        <f t="shared" si="20"/>
        <v>0</v>
      </c>
      <c r="J82" s="12" t="str">
        <f t="shared" si="21"/>
        <v>Plug-in heater, or none</v>
      </c>
    </row>
    <row r="83" spans="1:10">
      <c r="A83" s="121">
        <v>10388</v>
      </c>
      <c r="B83" s="12">
        <f>INDEX([8]RawData!$B$8:$N$1411, MATCH($A83, [8]RawData!$A$8:$A$1411, 0), MATCH(B$19, [8]RawData!$B$7:$N$7, 0))</f>
        <v>1464.694</v>
      </c>
      <c r="C83" s="12">
        <f>INDEX([8]RawData!$B$8:$N$1411, MATCH($A83, [8]RawData!$A$8:$A$1411, 0), MATCH(C$19, [8]RawData!$B$7:$N$7, 0))</f>
        <v>1</v>
      </c>
      <c r="D83" s="12" t="str">
        <f>INDEX([8]RawData!$B$8:$N$1411, MATCH($A83, [8]RawData!$A$8:$A$1411, 0), MATCH(D$19, [8]RawData!$B$7:$N$7, 0))</f>
        <v>Electric baseboard</v>
      </c>
      <c r="E83" s="12" t="str">
        <f>INDEX([8]RawData!$B$8:$N$1411, MATCH($A83, [8]RawData!$A$8:$A$1411, 0), MATCH(E$19, [8]RawData!$B$7:$N$7, 0))</f>
        <v>Electric pluginheater</v>
      </c>
      <c r="F83" s="12">
        <v>1464.694</v>
      </c>
      <c r="G83" s="12" t="b">
        <f t="shared" si="18"/>
        <v>0</v>
      </c>
      <c r="H83" s="12" t="b">
        <f t="shared" si="19"/>
        <v>1</v>
      </c>
      <c r="I83" s="12" t="b">
        <f t="shared" si="20"/>
        <v>1</v>
      </c>
      <c r="J83" s="12" t="str">
        <f t="shared" si="21"/>
        <v>Baseboard</v>
      </c>
    </row>
    <row r="84" spans="1:10">
      <c r="A84" s="121">
        <v>10398</v>
      </c>
      <c r="B84" s="12">
        <f>INDEX([8]RawData!$B$8:$N$1411, MATCH($A84, [8]RawData!$A$8:$A$1411, 0), MATCH(B$19, [8]RawData!$B$7:$N$7, 0))</f>
        <v>6932.7380000000003</v>
      </c>
      <c r="C84" s="12">
        <f>INDEX([8]RawData!$B$8:$N$1411, MATCH($A84, [8]RawData!$A$8:$A$1411, 0), MATCH(C$19, [8]RawData!$B$7:$N$7, 0))</f>
        <v>1</v>
      </c>
      <c r="D84" s="12" t="str">
        <f>INDEX([8]RawData!$B$8:$N$1411, MATCH($A84, [8]RawData!$A$8:$A$1411, 0), MATCH(D$19, [8]RawData!$B$7:$N$7, 0))</f>
        <v>Gas faf</v>
      </c>
      <c r="E84" s="12" t="str">
        <f>INDEX([8]RawData!$B$8:$N$1411, MATCH($A84, [8]RawData!$A$8:$A$1411, 0), MATCH(E$19, [8]RawData!$B$7:$N$7, 0))</f>
        <v/>
      </c>
      <c r="F84" s="12" t="s">
        <v>94</v>
      </c>
      <c r="G84" s="12" t="b">
        <f t="shared" si="18"/>
        <v>1</v>
      </c>
      <c r="H84" s="12" t="b">
        <f t="shared" si="19"/>
        <v>0</v>
      </c>
      <c r="I84" s="12" t="b">
        <f t="shared" si="20"/>
        <v>0</v>
      </c>
      <c r="J84" s="12" t="str">
        <f t="shared" si="21"/>
        <v>Plug-in heater, or none</v>
      </c>
    </row>
    <row r="85" spans="1:10">
      <c r="A85" s="121">
        <v>10401</v>
      </c>
      <c r="B85" s="12">
        <f>INDEX([8]RawData!$B$8:$N$1411, MATCH($A85, [8]RawData!$A$8:$A$1411, 0), MATCH(B$19, [8]RawData!$B$7:$N$7, 0))</f>
        <v>2003.7159999999999</v>
      </c>
      <c r="C85" s="12">
        <f>INDEX([8]RawData!$B$8:$N$1411, MATCH($A85, [8]RawData!$A$8:$A$1411, 0), MATCH(C$19, [8]RawData!$B$7:$N$7, 0))</f>
        <v>1</v>
      </c>
      <c r="D85" s="12" t="str">
        <f>INDEX([8]RawData!$B$8:$N$1411, MATCH($A85, [8]RawData!$A$8:$A$1411, 0), MATCH(D$19, [8]RawData!$B$7:$N$7, 0))</f>
        <v>Electric faf</v>
      </c>
      <c r="E85" s="12" t="str">
        <f>INDEX([8]RawData!$B$8:$N$1411, MATCH($A85, [8]RawData!$A$8:$A$1411, 0), MATCH(E$19, [8]RawData!$B$7:$N$7, 0))</f>
        <v>Wood htstove</v>
      </c>
      <c r="F85" s="12">
        <v>2003.7159999999999</v>
      </c>
      <c r="G85" s="12" t="b">
        <f t="shared" ref="G85:G148" si="24">OR(ISNUMBER(FIND("Gas faf", D85&amp;E85)),  ISNUMBER(FIND("Gas boiler", D85&amp;E85)))</f>
        <v>0</v>
      </c>
      <c r="H85" s="12" t="b">
        <f t="shared" ref="H85:H148" si="25">OR(ISNUMBER(FIND("Electric faf", D85&amp;E85)),  ISNUMBER(FIND("Electric boiler", D85&amp;E85)),  ISNUMBER(FIND("Electric baseboard", D85&amp;E85)),  ISNUMBER(FIND("Electric heatpump", D85&amp;E85)),  ISNUMBER(FIND("Electric gshp", D85&amp;E85)),  ISNUMBER(FIND("Electric dhp", D85&amp;E85)) )</f>
        <v>1</v>
      </c>
      <c r="I85" s="12" t="b">
        <f t="shared" ref="I85:I148" si="26">AND(NOT(G85), H85)</f>
        <v>1</v>
      </c>
      <c r="J85" s="12" t="str">
        <f t="shared" ref="J85:J148" si="27">IF( OR(  ISNUMBER(FIND("Electric heatpump", D85&amp;E85)),  ISNUMBER(FIND("Electric gshp", D85&amp;E85)) ), "Heat pump",
   IF(ISNUMBER(FIND("Electric faf", D85&amp;E85)), "Electric FAF",
 IF(ISNUMBER(FIND("dhp", D85&amp;E85)), "Ductless HP",
   IF(OR(ISNUMBER(FIND("Electric boiler", D85&amp;E85)),  ISNUMBER(FIND("Electric baseboard", D85&amp;E85))), "Baseboard", "Plug-in heater, or none"))))</f>
        <v>Electric FAF</v>
      </c>
    </row>
    <row r="86" spans="1:10">
      <c r="A86" s="121">
        <v>10408</v>
      </c>
      <c r="B86" s="12">
        <f>INDEX([8]RawData!$B$8:$N$1411, MATCH($A86, [8]RawData!$A$8:$A$1411, 0), MATCH(B$19, [8]RawData!$B$7:$N$7, 0))</f>
        <v>4956.4930000000004</v>
      </c>
      <c r="C86" s="12">
        <f>INDEX([8]RawData!$B$8:$N$1411, MATCH($A86, [8]RawData!$A$8:$A$1411, 0), MATCH(C$19, [8]RawData!$B$7:$N$7, 0))</f>
        <v>1</v>
      </c>
      <c r="D86" s="12" t="str">
        <f>INDEX([8]RawData!$B$8:$N$1411, MATCH($A86, [8]RawData!$A$8:$A$1411, 0), MATCH(D$19, [8]RawData!$B$7:$N$7, 0))</f>
        <v>Gas htstove</v>
      </c>
      <c r="E86" s="12" t="str">
        <f>INDEX([8]RawData!$B$8:$N$1411, MATCH($A86, [8]RawData!$A$8:$A$1411, 0), MATCH(E$19, [8]RawData!$B$7:$N$7, 0))</f>
        <v/>
      </c>
      <c r="F86" s="12" t="s">
        <v>94</v>
      </c>
      <c r="G86" s="12" t="b">
        <f t="shared" si="24"/>
        <v>0</v>
      </c>
      <c r="H86" s="12" t="b">
        <f t="shared" si="25"/>
        <v>0</v>
      </c>
      <c r="I86" s="12" t="b">
        <f t="shared" si="26"/>
        <v>0</v>
      </c>
      <c r="J86" s="12" t="str">
        <f t="shared" si="27"/>
        <v>Plug-in heater, or none</v>
      </c>
    </row>
    <row r="87" spans="1:10">
      <c r="A87" s="121">
        <v>10411</v>
      </c>
      <c r="B87" s="12">
        <f>INDEX([8]RawData!$B$8:$N$1411, MATCH($A87, [8]RawData!$A$8:$A$1411, 0), MATCH(B$19, [8]RawData!$B$7:$N$7, 0))</f>
        <v>1150.8789999999999</v>
      </c>
      <c r="C87" s="12">
        <f>INDEX([8]RawData!$B$8:$N$1411, MATCH($A87, [8]RawData!$A$8:$A$1411, 0), MATCH(C$19, [8]RawData!$B$7:$N$7, 0))</f>
        <v>1</v>
      </c>
      <c r="D87" s="12" t="str">
        <f>INDEX([8]RawData!$B$8:$N$1411, MATCH($A87, [8]RawData!$A$8:$A$1411, 0), MATCH(D$19, [8]RawData!$B$7:$N$7, 0))</f>
        <v>Electric baseboard</v>
      </c>
      <c r="E87" s="12" t="str">
        <f>INDEX([8]RawData!$B$8:$N$1411, MATCH($A87, [8]RawData!$A$8:$A$1411, 0), MATCH(E$19, [8]RawData!$B$7:$N$7, 0))</f>
        <v/>
      </c>
      <c r="F87" s="12">
        <v>1150.8789999999999</v>
      </c>
      <c r="G87" s="12" t="b">
        <f t="shared" si="24"/>
        <v>0</v>
      </c>
      <c r="H87" s="12" t="b">
        <f t="shared" si="25"/>
        <v>1</v>
      </c>
      <c r="I87" s="12" t="b">
        <f t="shared" si="26"/>
        <v>1</v>
      </c>
      <c r="J87" s="12" t="str">
        <f t="shared" si="27"/>
        <v>Baseboard</v>
      </c>
    </row>
    <row r="88" spans="1:10">
      <c r="A88" s="121">
        <v>10413</v>
      </c>
      <c r="B88" s="12">
        <f>INDEX([8]RawData!$B$8:$N$1411, MATCH($A88, [8]RawData!$A$8:$A$1411, 0), MATCH(B$19, [8]RawData!$B$7:$N$7, 0))</f>
        <v>1524.7619999999999</v>
      </c>
      <c r="C88" s="12">
        <f>INDEX([8]RawData!$B$8:$N$1411, MATCH($A88, [8]RawData!$A$8:$A$1411, 0), MATCH(C$19, [8]RawData!$B$7:$N$7, 0))</f>
        <v>1</v>
      </c>
      <c r="D88" s="12" t="str">
        <f>INDEX([8]RawData!$B$8:$N$1411, MATCH($A88, [8]RawData!$A$8:$A$1411, 0), MATCH(D$19, [8]RawData!$B$7:$N$7, 0))</f>
        <v>Oil faf</v>
      </c>
      <c r="E88" s="12" t="str">
        <f>INDEX([8]RawData!$B$8:$N$1411, MATCH($A88, [8]RawData!$A$8:$A$1411, 0), MATCH(E$19, [8]RawData!$B$7:$N$7, 0))</f>
        <v/>
      </c>
      <c r="F88" s="12" t="s">
        <v>94</v>
      </c>
      <c r="G88" s="12" t="b">
        <f t="shared" si="24"/>
        <v>0</v>
      </c>
      <c r="H88" s="12" t="b">
        <f t="shared" si="25"/>
        <v>0</v>
      </c>
      <c r="I88" s="12" t="b">
        <f t="shared" si="26"/>
        <v>0</v>
      </c>
      <c r="J88" s="12" t="str">
        <f t="shared" si="27"/>
        <v>Plug-in heater, or none</v>
      </c>
    </row>
    <row r="89" spans="1:10">
      <c r="A89" s="121">
        <v>10421</v>
      </c>
      <c r="B89" s="12">
        <f>INDEX([8]RawData!$B$8:$N$1411, MATCH($A89, [8]RawData!$A$8:$A$1411, 0), MATCH(B$19, [8]RawData!$B$7:$N$7, 0))</f>
        <v>1464.694</v>
      </c>
      <c r="C89" s="12">
        <f>INDEX([8]RawData!$B$8:$N$1411, MATCH($A89, [8]RawData!$A$8:$A$1411, 0), MATCH(C$19, [8]RawData!$B$7:$N$7, 0))</f>
        <v>1</v>
      </c>
      <c r="D89" s="12" t="str">
        <f>INDEX([8]RawData!$B$8:$N$1411, MATCH($A89, [8]RawData!$A$8:$A$1411, 0), MATCH(D$19, [8]RawData!$B$7:$N$7, 0))</f>
        <v>Electric baseboard</v>
      </c>
      <c r="E89" s="12" t="str">
        <f>INDEX([8]RawData!$B$8:$N$1411, MATCH($A89, [8]RawData!$A$8:$A$1411, 0), MATCH(E$19, [8]RawData!$B$7:$N$7, 0))</f>
        <v>Gas faf</v>
      </c>
      <c r="F89" s="12" t="s">
        <v>94</v>
      </c>
      <c r="G89" s="12" t="b">
        <f t="shared" si="24"/>
        <v>1</v>
      </c>
      <c r="H89" s="12" t="b">
        <f t="shared" si="25"/>
        <v>1</v>
      </c>
      <c r="I89" s="12" t="b">
        <f t="shared" si="26"/>
        <v>0</v>
      </c>
      <c r="J89" s="12" t="str">
        <f t="shared" si="27"/>
        <v>Baseboard</v>
      </c>
    </row>
    <row r="90" spans="1:10">
      <c r="A90" s="121">
        <v>10425</v>
      </c>
      <c r="B90" s="12">
        <f>INDEX([8]RawData!$B$8:$N$1411, MATCH($A90, [8]RawData!$A$8:$A$1411, 0), MATCH(B$19, [8]RawData!$B$7:$N$7, 0))</f>
        <v>4956.4930000000004</v>
      </c>
      <c r="C90" s="12">
        <f>INDEX([8]RawData!$B$8:$N$1411, MATCH($A90, [8]RawData!$A$8:$A$1411, 0), MATCH(C$19, [8]RawData!$B$7:$N$7, 0))</f>
        <v>1</v>
      </c>
      <c r="D90" s="12" t="str">
        <f>INDEX([8]RawData!$B$8:$N$1411, MATCH($A90, [8]RawData!$A$8:$A$1411, 0), MATCH(D$19, [8]RawData!$B$7:$N$7, 0))</f>
        <v>Gas faf</v>
      </c>
      <c r="E90" s="12" t="str">
        <f>INDEX([8]RawData!$B$8:$N$1411, MATCH($A90, [8]RawData!$A$8:$A$1411, 0), MATCH(E$19, [8]RawData!$B$7:$N$7, 0))</f>
        <v xml:space="preserve">Wood htstove AND Gas htstove AND </v>
      </c>
      <c r="F90" s="12" t="s">
        <v>94</v>
      </c>
      <c r="G90" s="12" t="b">
        <f t="shared" si="24"/>
        <v>1</v>
      </c>
      <c r="H90" s="12" t="b">
        <f t="shared" si="25"/>
        <v>0</v>
      </c>
      <c r="I90" s="12" t="b">
        <f t="shared" si="26"/>
        <v>0</v>
      </c>
      <c r="J90" s="12" t="str">
        <f t="shared" si="27"/>
        <v>Plug-in heater, or none</v>
      </c>
    </row>
    <row r="91" spans="1:10">
      <c r="A91" s="121">
        <v>10430</v>
      </c>
      <c r="B91" s="12">
        <f>INDEX([8]RawData!$B$8:$N$1411, MATCH($A91, [8]RawData!$A$8:$A$1411, 0), MATCH(B$19, [8]RawData!$B$7:$N$7, 0))</f>
        <v>1464.694</v>
      </c>
      <c r="C91" s="12">
        <f>INDEX([8]RawData!$B$8:$N$1411, MATCH($A91, [8]RawData!$A$8:$A$1411, 0), MATCH(C$19, [8]RawData!$B$7:$N$7, 0))</f>
        <v>1</v>
      </c>
      <c r="D91" s="12" t="str">
        <f>INDEX([8]RawData!$B$8:$N$1411, MATCH($A91, [8]RawData!$A$8:$A$1411, 0), MATCH(D$19, [8]RawData!$B$7:$N$7, 0))</f>
        <v>Electric baseboard</v>
      </c>
      <c r="E91" s="12" t="str">
        <f>INDEX([8]RawData!$B$8:$N$1411, MATCH($A91, [8]RawData!$A$8:$A$1411, 0), MATCH(E$19, [8]RawData!$B$7:$N$7, 0))</f>
        <v>Gas htstove</v>
      </c>
      <c r="F91" s="12">
        <v>1464.694</v>
      </c>
      <c r="G91" s="12" t="b">
        <f t="shared" si="24"/>
        <v>0</v>
      </c>
      <c r="H91" s="12" t="b">
        <f t="shared" si="25"/>
        <v>1</v>
      </c>
      <c r="I91" s="12" t="b">
        <f t="shared" si="26"/>
        <v>1</v>
      </c>
      <c r="J91" s="12" t="str">
        <f t="shared" si="27"/>
        <v>Baseboard</v>
      </c>
    </row>
    <row r="92" spans="1:10">
      <c r="A92" s="121">
        <v>10435</v>
      </c>
      <c r="B92" s="12">
        <f>INDEX([8]RawData!$B$8:$N$1411, MATCH($A92, [8]RawData!$A$8:$A$1411, 0), MATCH(B$19, [8]RawData!$B$7:$N$7, 0))</f>
        <v>1524.7619999999999</v>
      </c>
      <c r="C92" s="12">
        <f>INDEX([8]RawData!$B$8:$N$1411, MATCH($A92, [8]RawData!$A$8:$A$1411, 0), MATCH(C$19, [8]RawData!$B$7:$N$7, 0))</f>
        <v>1</v>
      </c>
      <c r="D92" s="12" t="str">
        <f>INDEX([8]RawData!$B$8:$N$1411, MATCH($A92, [8]RawData!$A$8:$A$1411, 0), MATCH(D$19, [8]RawData!$B$7:$N$7, 0))</f>
        <v>Gas faf</v>
      </c>
      <c r="E92" s="12" t="str">
        <f>INDEX([8]RawData!$B$8:$N$1411, MATCH($A92, [8]RawData!$A$8:$A$1411, 0), MATCH(E$19, [8]RawData!$B$7:$N$7, 0))</f>
        <v xml:space="preserve">Wood htstove AND Wood htstove AND </v>
      </c>
      <c r="F92" s="12" t="s">
        <v>94</v>
      </c>
      <c r="G92" s="12" t="b">
        <f t="shared" si="24"/>
        <v>1</v>
      </c>
      <c r="H92" s="12" t="b">
        <f t="shared" si="25"/>
        <v>0</v>
      </c>
      <c r="I92" s="12" t="b">
        <f t="shared" si="26"/>
        <v>0</v>
      </c>
      <c r="J92" s="12" t="str">
        <f t="shared" si="27"/>
        <v>Plug-in heater, or none</v>
      </c>
    </row>
    <row r="93" spans="1:10">
      <c r="A93" s="121">
        <v>10459</v>
      </c>
      <c r="B93" s="12">
        <f>INDEX([8]RawData!$B$8:$N$1411, MATCH($A93, [8]RawData!$A$8:$A$1411, 0), MATCH(B$19, [8]RawData!$B$7:$N$7, 0))</f>
        <v>1524.7619999999999</v>
      </c>
      <c r="C93" s="12">
        <f>INDEX([8]RawData!$B$8:$N$1411, MATCH($A93, [8]RawData!$A$8:$A$1411, 0), MATCH(C$19, [8]RawData!$B$7:$N$7, 0))</f>
        <v>1</v>
      </c>
      <c r="D93" s="12" t="str">
        <f>INDEX([8]RawData!$B$8:$N$1411, MATCH($A93, [8]RawData!$A$8:$A$1411, 0), MATCH(D$19, [8]RawData!$B$7:$N$7, 0))</f>
        <v>Gas faf</v>
      </c>
      <c r="E93" s="12" t="str">
        <f>INDEX([8]RawData!$B$8:$N$1411, MATCH($A93, [8]RawData!$A$8:$A$1411, 0), MATCH(E$19, [8]RawData!$B$7:$N$7, 0))</f>
        <v>Electric pluginheater</v>
      </c>
      <c r="F93" s="12" t="s">
        <v>94</v>
      </c>
      <c r="G93" s="12" t="b">
        <f t="shared" si="24"/>
        <v>1</v>
      </c>
      <c r="H93" s="12" t="b">
        <f t="shared" si="25"/>
        <v>0</v>
      </c>
      <c r="I93" s="12" t="b">
        <f t="shared" si="26"/>
        <v>0</v>
      </c>
      <c r="J93" s="12" t="str">
        <f t="shared" si="27"/>
        <v>Plug-in heater, or none</v>
      </c>
    </row>
    <row r="94" spans="1:10">
      <c r="A94" s="121">
        <v>10462</v>
      </c>
      <c r="B94" s="12">
        <f>INDEX([8]RawData!$B$8:$N$1411, MATCH($A94, [8]RawData!$A$8:$A$1411, 0), MATCH(B$19, [8]RawData!$B$7:$N$7, 0))</f>
        <v>1524.7619999999999</v>
      </c>
      <c r="C94" s="12">
        <f>INDEX([8]RawData!$B$8:$N$1411, MATCH($A94, [8]RawData!$A$8:$A$1411, 0), MATCH(C$19, [8]RawData!$B$7:$N$7, 0))</f>
        <v>1</v>
      </c>
      <c r="D94" s="12" t="str">
        <f>INDEX([8]RawData!$B$8:$N$1411, MATCH($A94, [8]RawData!$A$8:$A$1411, 0), MATCH(D$19, [8]RawData!$B$7:$N$7, 0))</f>
        <v>Gas faf</v>
      </c>
      <c r="E94" s="12" t="str">
        <f>INDEX([8]RawData!$B$8:$N$1411, MATCH($A94, [8]RawData!$A$8:$A$1411, 0), MATCH(E$19, [8]RawData!$B$7:$N$7, 0))</f>
        <v>Gas htstove</v>
      </c>
      <c r="F94" s="12" t="s">
        <v>94</v>
      </c>
      <c r="G94" s="12" t="b">
        <f t="shared" si="24"/>
        <v>1</v>
      </c>
      <c r="H94" s="12" t="b">
        <f t="shared" si="25"/>
        <v>0</v>
      </c>
      <c r="I94" s="12" t="b">
        <f t="shared" si="26"/>
        <v>0</v>
      </c>
      <c r="J94" s="12" t="str">
        <f t="shared" si="27"/>
        <v>Plug-in heater, or none</v>
      </c>
    </row>
    <row r="95" spans="1:10">
      <c r="A95" s="121">
        <v>10466</v>
      </c>
      <c r="B95" s="12">
        <f>INDEX([8]RawData!$B$8:$N$1411, MATCH($A95, [8]RawData!$A$8:$A$1411, 0), MATCH(B$19, [8]RawData!$B$7:$N$7, 0))</f>
        <v>1464.694</v>
      </c>
      <c r="C95" s="12">
        <f>INDEX([8]RawData!$B$8:$N$1411, MATCH($A95, [8]RawData!$A$8:$A$1411, 0), MATCH(C$19, [8]RawData!$B$7:$N$7, 0))</f>
        <v>1</v>
      </c>
      <c r="D95" s="12" t="str">
        <f>INDEX([8]RawData!$B$8:$N$1411, MATCH($A95, [8]RawData!$A$8:$A$1411, 0), MATCH(D$19, [8]RawData!$B$7:$N$7, 0))</f>
        <v>Electric baseboard</v>
      </c>
      <c r="E95" s="12" t="str">
        <f>INDEX([8]RawData!$B$8:$N$1411, MATCH($A95, [8]RawData!$A$8:$A$1411, 0), MATCH(E$19, [8]RawData!$B$7:$N$7, 0))</f>
        <v/>
      </c>
      <c r="F95" s="12">
        <v>1464.694</v>
      </c>
      <c r="G95" s="12" t="b">
        <f t="shared" si="24"/>
        <v>0</v>
      </c>
      <c r="H95" s="12" t="b">
        <f t="shared" si="25"/>
        <v>1</v>
      </c>
      <c r="I95" s="12" t="b">
        <f t="shared" si="26"/>
        <v>1</v>
      </c>
      <c r="J95" s="12" t="str">
        <f t="shared" si="27"/>
        <v>Baseboard</v>
      </c>
    </row>
    <row r="96" spans="1:10">
      <c r="A96" s="121">
        <v>10476</v>
      </c>
      <c r="B96" s="12">
        <f>INDEX([8]RawData!$B$8:$N$1411, MATCH($A96, [8]RawData!$A$8:$A$1411, 0), MATCH(B$19, [8]RawData!$B$7:$N$7, 0))</f>
        <v>4956.4930000000004</v>
      </c>
      <c r="C96" s="12">
        <f>INDEX([8]RawData!$B$8:$N$1411, MATCH($A96, [8]RawData!$A$8:$A$1411, 0), MATCH(C$19, [8]RawData!$B$7:$N$7, 0))</f>
        <v>1</v>
      </c>
      <c r="D96" s="12" t="str">
        <f>INDEX([8]RawData!$B$8:$N$1411, MATCH($A96, [8]RawData!$A$8:$A$1411, 0), MATCH(D$19, [8]RawData!$B$7:$N$7, 0))</f>
        <v>Gas boiler</v>
      </c>
      <c r="E96" s="12" t="str">
        <f>INDEX([8]RawData!$B$8:$N$1411, MATCH($A96, [8]RawData!$A$8:$A$1411, 0), MATCH(E$19, [8]RawData!$B$7:$N$7, 0))</f>
        <v/>
      </c>
      <c r="F96" s="12" t="s">
        <v>94</v>
      </c>
      <c r="G96" s="12" t="b">
        <f t="shared" si="24"/>
        <v>1</v>
      </c>
      <c r="H96" s="12" t="b">
        <f t="shared" si="25"/>
        <v>0</v>
      </c>
      <c r="I96" s="12" t="b">
        <f t="shared" si="26"/>
        <v>0</v>
      </c>
      <c r="J96" s="12" t="str">
        <f t="shared" si="27"/>
        <v>Plug-in heater, or none</v>
      </c>
    </row>
    <row r="97" spans="1:10">
      <c r="A97" s="121">
        <v>10486</v>
      </c>
      <c r="B97" s="12">
        <f>INDEX([8]RawData!$B$8:$N$1411, MATCH($A97, [8]RawData!$A$8:$A$1411, 0), MATCH(B$19, [8]RawData!$B$7:$N$7, 0))</f>
        <v>6932.7380000000003</v>
      </c>
      <c r="C97" s="12">
        <f>INDEX([8]RawData!$B$8:$N$1411, MATCH($A97, [8]RawData!$A$8:$A$1411, 0), MATCH(C$19, [8]RawData!$B$7:$N$7, 0))</f>
        <v>1</v>
      </c>
      <c r="D97" s="12" t="str">
        <f>INDEX([8]RawData!$B$8:$N$1411, MATCH($A97, [8]RawData!$A$8:$A$1411, 0), MATCH(D$19, [8]RawData!$B$7:$N$7, 0))</f>
        <v>Oil faf</v>
      </c>
      <c r="E97" s="12" t="str">
        <f>INDEX([8]RawData!$B$8:$N$1411, MATCH($A97, [8]RawData!$A$8:$A$1411, 0), MATCH(E$19, [8]RawData!$B$7:$N$7, 0))</f>
        <v>Electric baseboard</v>
      </c>
      <c r="F97" s="12" t="s">
        <v>94</v>
      </c>
      <c r="G97" s="12" t="b">
        <f t="shared" si="24"/>
        <v>0</v>
      </c>
      <c r="H97" s="12" t="b">
        <f t="shared" si="25"/>
        <v>1</v>
      </c>
      <c r="I97" s="12" t="b">
        <f t="shared" si="26"/>
        <v>1</v>
      </c>
      <c r="J97" s="12" t="str">
        <f t="shared" si="27"/>
        <v>Baseboard</v>
      </c>
    </row>
    <row r="98" spans="1:10">
      <c r="A98" s="121">
        <v>10490</v>
      </c>
      <c r="B98" s="12">
        <f>INDEX([8]RawData!$B$8:$N$1411, MATCH($A98, [8]RawData!$A$8:$A$1411, 0), MATCH(B$19, [8]RawData!$B$7:$N$7, 0))</f>
        <v>4956.4930000000004</v>
      </c>
      <c r="C98" s="12">
        <f>INDEX([8]RawData!$B$8:$N$1411, MATCH($A98, [8]RawData!$A$8:$A$1411, 0), MATCH(C$19, [8]RawData!$B$7:$N$7, 0))</f>
        <v>1</v>
      </c>
      <c r="D98" s="12" t="str">
        <f>INDEX([8]RawData!$B$8:$N$1411, MATCH($A98, [8]RawData!$A$8:$A$1411, 0), MATCH(D$19, [8]RawData!$B$7:$N$7, 0))</f>
        <v>Gas faf</v>
      </c>
      <c r="E98" s="12" t="str">
        <f>INDEX([8]RawData!$B$8:$N$1411, MATCH($A98, [8]RawData!$A$8:$A$1411, 0), MATCH(E$19, [8]RawData!$B$7:$N$7, 0))</f>
        <v>Wood htstove</v>
      </c>
      <c r="F98" s="12" t="s">
        <v>94</v>
      </c>
      <c r="G98" s="12" t="b">
        <f t="shared" si="24"/>
        <v>1</v>
      </c>
      <c r="H98" s="12" t="b">
        <f t="shared" si="25"/>
        <v>0</v>
      </c>
      <c r="I98" s="12" t="b">
        <f t="shared" si="26"/>
        <v>0</v>
      </c>
      <c r="J98" s="12" t="str">
        <f t="shared" si="27"/>
        <v>Plug-in heater, or none</v>
      </c>
    </row>
    <row r="99" spans="1:10">
      <c r="A99" s="121">
        <v>10491</v>
      </c>
      <c r="B99" s="12">
        <f>INDEX([8]RawData!$B$8:$N$1411, MATCH($A99, [8]RawData!$A$8:$A$1411, 0), MATCH(B$19, [8]RawData!$B$7:$N$7, 0))</f>
        <v>1464.694</v>
      </c>
      <c r="C99" s="12">
        <f>INDEX([8]RawData!$B$8:$N$1411, MATCH($A99, [8]RawData!$A$8:$A$1411, 0), MATCH(C$19, [8]RawData!$B$7:$N$7, 0))</f>
        <v>1</v>
      </c>
      <c r="D99" s="12" t="str">
        <f>INDEX([8]RawData!$B$8:$N$1411, MATCH($A99, [8]RawData!$A$8:$A$1411, 0), MATCH(D$19, [8]RawData!$B$7:$N$7, 0))</f>
        <v>Oil faf</v>
      </c>
      <c r="E99" s="12" t="str">
        <f>INDEX([8]RawData!$B$8:$N$1411, MATCH($A99, [8]RawData!$A$8:$A$1411, 0), MATCH(E$19, [8]RawData!$B$7:$N$7, 0))</f>
        <v/>
      </c>
      <c r="F99" s="12" t="s">
        <v>94</v>
      </c>
      <c r="G99" s="12" t="b">
        <f t="shared" si="24"/>
        <v>0</v>
      </c>
      <c r="H99" s="12" t="b">
        <f t="shared" si="25"/>
        <v>0</v>
      </c>
      <c r="I99" s="12" t="b">
        <f t="shared" si="26"/>
        <v>0</v>
      </c>
      <c r="J99" s="12" t="str">
        <f t="shared" si="27"/>
        <v>Plug-in heater, or none</v>
      </c>
    </row>
    <row r="100" spans="1:10">
      <c r="A100" s="121">
        <v>10493</v>
      </c>
      <c r="B100" s="12">
        <f>INDEX([8]RawData!$B$8:$N$1411, MATCH($A100, [8]RawData!$A$8:$A$1411, 0), MATCH(B$19, [8]RawData!$B$7:$N$7, 0))</f>
        <v>1524.7619999999999</v>
      </c>
      <c r="C100" s="12">
        <f>INDEX([8]RawData!$B$8:$N$1411, MATCH($A100, [8]RawData!$A$8:$A$1411, 0), MATCH(C$19, [8]RawData!$B$7:$N$7, 0))</f>
        <v>1</v>
      </c>
      <c r="D100" s="12" t="str">
        <f>INDEX([8]RawData!$B$8:$N$1411, MATCH($A100, [8]RawData!$A$8:$A$1411, 0), MATCH(D$19, [8]RawData!$B$7:$N$7, 0))</f>
        <v>Gas faf</v>
      </c>
      <c r="E100" s="12" t="str">
        <f>INDEX([8]RawData!$B$8:$N$1411, MATCH($A100, [8]RawData!$A$8:$A$1411, 0), MATCH(E$19, [8]RawData!$B$7:$N$7, 0))</f>
        <v xml:space="preserve">Wood fireplace AND Gas htstove AND </v>
      </c>
      <c r="F100" s="12" t="s">
        <v>94</v>
      </c>
      <c r="G100" s="12" t="b">
        <f t="shared" si="24"/>
        <v>1</v>
      </c>
      <c r="H100" s="12" t="b">
        <f t="shared" si="25"/>
        <v>0</v>
      </c>
      <c r="I100" s="12" t="b">
        <f t="shared" si="26"/>
        <v>0</v>
      </c>
      <c r="J100" s="12" t="str">
        <f t="shared" si="27"/>
        <v>Plug-in heater, or none</v>
      </c>
    </row>
    <row r="101" spans="1:10">
      <c r="A101" s="121">
        <v>10496</v>
      </c>
      <c r="B101" s="12">
        <f>INDEX([8]RawData!$B$8:$N$1411, MATCH($A101, [8]RawData!$A$8:$A$1411, 0), MATCH(B$19, [8]RawData!$B$7:$N$7, 0))</f>
        <v>1150.8789999999999</v>
      </c>
      <c r="C101" s="12">
        <f>INDEX([8]RawData!$B$8:$N$1411, MATCH($A101, [8]RawData!$A$8:$A$1411, 0), MATCH(C$19, [8]RawData!$B$7:$N$7, 0))</f>
        <v>1</v>
      </c>
      <c r="D101" s="12" t="str">
        <f>INDEX([8]RawData!$B$8:$N$1411, MATCH($A101, [8]RawData!$A$8:$A$1411, 0), MATCH(D$19, [8]RawData!$B$7:$N$7, 0))</f>
        <v>Electric baseboard</v>
      </c>
      <c r="E101" s="12" t="str">
        <f>INDEX([8]RawData!$B$8:$N$1411, MATCH($A101, [8]RawData!$A$8:$A$1411, 0), MATCH(E$19, [8]RawData!$B$7:$N$7, 0))</f>
        <v/>
      </c>
      <c r="F101" s="12">
        <v>1150.8789999999999</v>
      </c>
      <c r="G101" s="12" t="b">
        <f t="shared" si="24"/>
        <v>0</v>
      </c>
      <c r="H101" s="12" t="b">
        <f t="shared" si="25"/>
        <v>1</v>
      </c>
      <c r="I101" s="12" t="b">
        <f t="shared" si="26"/>
        <v>1</v>
      </c>
      <c r="J101" s="12" t="str">
        <f t="shared" si="27"/>
        <v>Baseboard</v>
      </c>
    </row>
    <row r="102" spans="1:10">
      <c r="A102" s="121">
        <v>10510</v>
      </c>
      <c r="B102" s="12">
        <f>INDEX([8]RawData!$B$8:$N$1411, MATCH($A102, [8]RawData!$A$8:$A$1411, 0), MATCH(B$19, [8]RawData!$B$7:$N$7, 0))</f>
        <v>1464.694</v>
      </c>
      <c r="C102" s="12">
        <f>INDEX([8]RawData!$B$8:$N$1411, MATCH($A102, [8]RawData!$A$8:$A$1411, 0), MATCH(C$19, [8]RawData!$B$7:$N$7, 0))</f>
        <v>1</v>
      </c>
      <c r="D102" s="12" t="str">
        <f>INDEX([8]RawData!$B$8:$N$1411, MATCH($A102, [8]RawData!$A$8:$A$1411, 0), MATCH(D$19, [8]RawData!$B$7:$N$7, 0))</f>
        <v>Gas faf</v>
      </c>
      <c r="E102" s="12" t="str">
        <f>INDEX([8]RawData!$B$8:$N$1411, MATCH($A102, [8]RawData!$A$8:$A$1411, 0), MATCH(E$19, [8]RawData!$B$7:$N$7, 0))</f>
        <v/>
      </c>
      <c r="F102" s="12" t="s">
        <v>94</v>
      </c>
      <c r="G102" s="12" t="b">
        <f t="shared" si="24"/>
        <v>1</v>
      </c>
      <c r="H102" s="12" t="b">
        <f t="shared" si="25"/>
        <v>0</v>
      </c>
      <c r="I102" s="12" t="b">
        <f t="shared" si="26"/>
        <v>0</v>
      </c>
      <c r="J102" s="12" t="str">
        <f t="shared" si="27"/>
        <v>Plug-in heater, or none</v>
      </c>
    </row>
    <row r="103" spans="1:10">
      <c r="A103" s="121">
        <v>10514</v>
      </c>
      <c r="B103" s="12">
        <f>INDEX([8]RawData!$B$8:$N$1411, MATCH($A103, [8]RawData!$A$8:$A$1411, 0), MATCH(B$19, [8]RawData!$B$7:$N$7, 0))</f>
        <v>1524.7619999999999</v>
      </c>
      <c r="C103" s="12">
        <f>INDEX([8]RawData!$B$8:$N$1411, MATCH($A103, [8]RawData!$A$8:$A$1411, 0), MATCH(C$19, [8]RawData!$B$7:$N$7, 0))</f>
        <v>1</v>
      </c>
      <c r="D103" s="12" t="str">
        <f>INDEX([8]RawData!$B$8:$N$1411, MATCH($A103, [8]RawData!$A$8:$A$1411, 0), MATCH(D$19, [8]RawData!$B$7:$N$7, 0))</f>
        <v>Gas faf</v>
      </c>
      <c r="E103" s="12" t="str">
        <f>INDEX([8]RawData!$B$8:$N$1411, MATCH($A103, [8]RawData!$A$8:$A$1411, 0), MATCH(E$19, [8]RawData!$B$7:$N$7, 0))</f>
        <v/>
      </c>
      <c r="F103" s="12" t="s">
        <v>94</v>
      </c>
      <c r="G103" s="12" t="b">
        <f t="shared" si="24"/>
        <v>1</v>
      </c>
      <c r="H103" s="12" t="b">
        <f t="shared" si="25"/>
        <v>0</v>
      </c>
      <c r="I103" s="12" t="b">
        <f t="shared" si="26"/>
        <v>0</v>
      </c>
      <c r="J103" s="12" t="str">
        <f t="shared" si="27"/>
        <v>Plug-in heater, or none</v>
      </c>
    </row>
    <row r="104" spans="1:10">
      <c r="A104" s="121">
        <v>10516</v>
      </c>
      <c r="B104" s="12">
        <f>INDEX([8]RawData!$B$8:$N$1411, MATCH($A104, [8]RawData!$A$8:$A$1411, 0), MATCH(B$19, [8]RawData!$B$7:$N$7, 0))</f>
        <v>6932.7380000000003</v>
      </c>
      <c r="C104" s="12">
        <f>INDEX([8]RawData!$B$8:$N$1411, MATCH($A104, [8]RawData!$A$8:$A$1411, 0), MATCH(C$19, [8]RawData!$B$7:$N$7, 0))</f>
        <v>1</v>
      </c>
      <c r="D104" s="12" t="str">
        <f>INDEX([8]RawData!$B$8:$N$1411, MATCH($A104, [8]RawData!$A$8:$A$1411, 0), MATCH(D$19, [8]RawData!$B$7:$N$7, 0))</f>
        <v>Gas faf</v>
      </c>
      <c r="E104" s="12" t="str">
        <f>INDEX([8]RawData!$B$8:$N$1411, MATCH($A104, [8]RawData!$A$8:$A$1411, 0), MATCH(E$19, [8]RawData!$B$7:$N$7, 0))</f>
        <v>Wood htstove</v>
      </c>
      <c r="F104" s="12" t="s">
        <v>94</v>
      </c>
      <c r="G104" s="12" t="b">
        <f t="shared" si="24"/>
        <v>1</v>
      </c>
      <c r="H104" s="12" t="b">
        <f t="shared" si="25"/>
        <v>0</v>
      </c>
      <c r="I104" s="12" t="b">
        <f t="shared" si="26"/>
        <v>0</v>
      </c>
      <c r="J104" s="12" t="str">
        <f t="shared" si="27"/>
        <v>Plug-in heater, or none</v>
      </c>
    </row>
    <row r="105" spans="1:10">
      <c r="A105" s="121">
        <v>10518</v>
      </c>
      <c r="B105" s="12">
        <f>INDEX([8]RawData!$B$8:$N$1411, MATCH($A105, [8]RawData!$A$8:$A$1411, 0), MATCH(B$19, [8]RawData!$B$7:$N$7, 0))</f>
        <v>4956.4930000000004</v>
      </c>
      <c r="C105" s="12">
        <f>INDEX([8]RawData!$B$8:$N$1411, MATCH($A105, [8]RawData!$A$8:$A$1411, 0), MATCH(C$19, [8]RawData!$B$7:$N$7, 0))</f>
        <v>1</v>
      </c>
      <c r="D105" s="12" t="str">
        <f>INDEX([8]RawData!$B$8:$N$1411, MATCH($A105, [8]RawData!$A$8:$A$1411, 0), MATCH(D$19, [8]RawData!$B$7:$N$7, 0))</f>
        <v>Gas faf</v>
      </c>
      <c r="E105" s="12" t="str">
        <f>INDEX([8]RawData!$B$8:$N$1411, MATCH($A105, [8]RawData!$A$8:$A$1411, 0), MATCH(E$19, [8]RawData!$B$7:$N$7, 0))</f>
        <v xml:space="preserve">Wood fireplace AND Wood htstove AND Electric pluginheater AND Electric pluginheater AND </v>
      </c>
      <c r="F105" s="12" t="s">
        <v>94</v>
      </c>
      <c r="G105" s="12" t="b">
        <f t="shared" si="24"/>
        <v>1</v>
      </c>
      <c r="H105" s="12" t="b">
        <f t="shared" si="25"/>
        <v>0</v>
      </c>
      <c r="I105" s="12" t="b">
        <f t="shared" si="26"/>
        <v>0</v>
      </c>
      <c r="J105" s="12" t="str">
        <f t="shared" si="27"/>
        <v>Plug-in heater, or none</v>
      </c>
    </row>
    <row r="106" spans="1:10">
      <c r="A106" s="121">
        <v>10525</v>
      </c>
      <c r="B106" s="12">
        <f>INDEX([8]RawData!$B$8:$N$1411, MATCH($A106, [8]RawData!$A$8:$A$1411, 0), MATCH(B$19, [8]RawData!$B$7:$N$7, 0))</f>
        <v>1464.694</v>
      </c>
      <c r="C106" s="12">
        <f>INDEX([8]RawData!$B$8:$N$1411, MATCH($A106, [8]RawData!$A$8:$A$1411, 0), MATCH(C$19, [8]RawData!$B$7:$N$7, 0))</f>
        <v>1</v>
      </c>
      <c r="D106" s="12" t="str">
        <f>INDEX([8]RawData!$B$8:$N$1411, MATCH($A106, [8]RawData!$A$8:$A$1411, 0), MATCH(D$19, [8]RawData!$B$7:$N$7, 0))</f>
        <v>Electric faf</v>
      </c>
      <c r="E106" s="12" t="str">
        <f>INDEX([8]RawData!$B$8:$N$1411, MATCH($A106, [8]RawData!$A$8:$A$1411, 0), MATCH(E$19, [8]RawData!$B$7:$N$7, 0))</f>
        <v/>
      </c>
      <c r="F106" s="12">
        <v>1464.694</v>
      </c>
      <c r="G106" s="12" t="b">
        <f t="shared" si="24"/>
        <v>0</v>
      </c>
      <c r="H106" s="12" t="b">
        <f t="shared" si="25"/>
        <v>1</v>
      </c>
      <c r="I106" s="12" t="b">
        <f t="shared" si="26"/>
        <v>1</v>
      </c>
      <c r="J106" s="12" t="str">
        <f t="shared" si="27"/>
        <v>Electric FAF</v>
      </c>
    </row>
    <row r="107" spans="1:10">
      <c r="A107" s="121">
        <v>10537</v>
      </c>
      <c r="B107" s="12">
        <f>INDEX([8]RawData!$B$8:$N$1411, MATCH($A107, [8]RawData!$A$8:$A$1411, 0), MATCH(B$19, [8]RawData!$B$7:$N$7, 0))</f>
        <v>4956.4930000000004</v>
      </c>
      <c r="C107" s="12">
        <f>INDEX([8]RawData!$B$8:$N$1411, MATCH($A107, [8]RawData!$A$8:$A$1411, 0), MATCH(C$19, [8]RawData!$B$7:$N$7, 0))</f>
        <v>1</v>
      </c>
      <c r="D107" s="12" t="str">
        <f>INDEX([8]RawData!$B$8:$N$1411, MATCH($A107, [8]RawData!$A$8:$A$1411, 0), MATCH(D$19, [8]RawData!$B$7:$N$7, 0))</f>
        <v>Electric baseboard</v>
      </c>
      <c r="E107" s="12" t="str">
        <f>INDEX([8]RawData!$B$8:$N$1411, MATCH($A107, [8]RawData!$A$8:$A$1411, 0), MATCH(E$19, [8]RawData!$B$7:$N$7, 0))</f>
        <v xml:space="preserve">Wood htstove AND Wood htstove AND </v>
      </c>
      <c r="F107" s="12">
        <v>4956.4930000000004</v>
      </c>
      <c r="G107" s="12" t="b">
        <f t="shared" si="24"/>
        <v>0</v>
      </c>
      <c r="H107" s="12" t="b">
        <f t="shared" si="25"/>
        <v>1</v>
      </c>
      <c r="I107" s="12" t="b">
        <f t="shared" si="26"/>
        <v>1</v>
      </c>
      <c r="J107" s="12" t="str">
        <f t="shared" si="27"/>
        <v>Baseboard</v>
      </c>
    </row>
    <row r="108" spans="1:10">
      <c r="A108" s="121">
        <v>10540</v>
      </c>
      <c r="B108" s="12">
        <f>INDEX([8]RawData!$B$8:$N$1411, MATCH($A108, [8]RawData!$A$8:$A$1411, 0), MATCH(B$19, [8]RawData!$B$7:$N$7, 0))</f>
        <v>6932.7380000000003</v>
      </c>
      <c r="C108" s="12">
        <f>INDEX([8]RawData!$B$8:$N$1411, MATCH($A108, [8]RawData!$A$8:$A$1411, 0), MATCH(C$19, [8]RawData!$B$7:$N$7, 0))</f>
        <v>1</v>
      </c>
      <c r="D108" s="12" t="str">
        <f>INDEX([8]RawData!$B$8:$N$1411, MATCH($A108, [8]RawData!$A$8:$A$1411, 0), MATCH(D$19, [8]RawData!$B$7:$N$7, 0))</f>
        <v>Electric dhp</v>
      </c>
      <c r="E108" s="12" t="str">
        <f>INDEX([8]RawData!$B$8:$N$1411, MATCH($A108, [8]RawData!$A$8:$A$1411, 0), MATCH(E$19, [8]RawData!$B$7:$N$7, 0))</f>
        <v>Electric baseboard</v>
      </c>
      <c r="F108" s="12">
        <v>6932.7380000000003</v>
      </c>
      <c r="G108" s="12" t="b">
        <f t="shared" si="24"/>
        <v>0</v>
      </c>
      <c r="H108" s="12" t="b">
        <f t="shared" si="25"/>
        <v>1</v>
      </c>
      <c r="I108" s="12" t="b">
        <f t="shared" si="26"/>
        <v>1</v>
      </c>
      <c r="J108" s="12" t="str">
        <f t="shared" si="27"/>
        <v>Ductless HP</v>
      </c>
    </row>
    <row r="109" spans="1:10">
      <c r="A109" s="121">
        <v>10551</v>
      </c>
      <c r="B109" s="12">
        <f>INDEX([8]RawData!$B$8:$N$1411, MATCH($A109, [8]RawData!$A$8:$A$1411, 0), MATCH(B$19, [8]RawData!$B$7:$N$7, 0))</f>
        <v>1524.7619999999999</v>
      </c>
      <c r="C109" s="12">
        <f>INDEX([8]RawData!$B$8:$N$1411, MATCH($A109, [8]RawData!$A$8:$A$1411, 0), MATCH(C$19, [8]RawData!$B$7:$N$7, 0))</f>
        <v>1</v>
      </c>
      <c r="D109" s="12" t="str">
        <f>INDEX([8]RawData!$B$8:$N$1411, MATCH($A109, [8]RawData!$A$8:$A$1411, 0), MATCH(D$19, [8]RawData!$B$7:$N$7, 0))</f>
        <v>Gas faf</v>
      </c>
      <c r="E109" s="12" t="str">
        <f>INDEX([8]RawData!$B$8:$N$1411, MATCH($A109, [8]RawData!$A$8:$A$1411, 0), MATCH(E$19, [8]RawData!$B$7:$N$7, 0))</f>
        <v/>
      </c>
      <c r="F109" s="12" t="s">
        <v>94</v>
      </c>
      <c r="G109" s="12" t="b">
        <f t="shared" si="24"/>
        <v>1</v>
      </c>
      <c r="H109" s="12" t="b">
        <f t="shared" si="25"/>
        <v>0</v>
      </c>
      <c r="I109" s="12" t="b">
        <f t="shared" si="26"/>
        <v>0</v>
      </c>
      <c r="J109" s="12" t="str">
        <f t="shared" si="27"/>
        <v>Plug-in heater, or none</v>
      </c>
    </row>
    <row r="110" spans="1:10">
      <c r="A110" s="121">
        <v>10552</v>
      </c>
      <c r="B110" s="12">
        <f>INDEX([8]RawData!$B$8:$N$1411, MATCH($A110, [8]RawData!$A$8:$A$1411, 0), MATCH(B$19, [8]RawData!$B$7:$N$7, 0))</f>
        <v>1464.694</v>
      </c>
      <c r="C110" s="12">
        <f>INDEX([8]RawData!$B$8:$N$1411, MATCH($A110, [8]RawData!$A$8:$A$1411, 0), MATCH(C$19, [8]RawData!$B$7:$N$7, 0))</f>
        <v>1</v>
      </c>
      <c r="D110" s="12" t="str">
        <f>INDEX([8]RawData!$B$8:$N$1411, MATCH($A110, [8]RawData!$A$8:$A$1411, 0), MATCH(D$19, [8]RawData!$B$7:$N$7, 0))</f>
        <v>Electric heatpump</v>
      </c>
      <c r="E110" s="12" t="str">
        <f>INDEX([8]RawData!$B$8:$N$1411, MATCH($A110, [8]RawData!$A$8:$A$1411, 0), MATCH(E$19, [8]RawData!$B$7:$N$7, 0))</f>
        <v/>
      </c>
      <c r="F110" s="12">
        <v>1464.694</v>
      </c>
      <c r="G110" s="12" t="b">
        <f t="shared" si="24"/>
        <v>0</v>
      </c>
      <c r="H110" s="12" t="b">
        <f t="shared" si="25"/>
        <v>1</v>
      </c>
      <c r="I110" s="12" t="b">
        <f t="shared" si="26"/>
        <v>1</v>
      </c>
      <c r="J110" s="12" t="str">
        <f t="shared" si="27"/>
        <v>Heat pump</v>
      </c>
    </row>
    <row r="111" spans="1:10">
      <c r="A111" s="121">
        <v>10557</v>
      </c>
      <c r="B111" s="12">
        <f>INDEX([8]RawData!$B$8:$N$1411, MATCH($A111, [8]RawData!$A$8:$A$1411, 0), MATCH(B$19, [8]RawData!$B$7:$N$7, 0))</f>
        <v>1524.7619999999999</v>
      </c>
      <c r="C111" s="12">
        <f>INDEX([8]RawData!$B$8:$N$1411, MATCH($A111, [8]RawData!$A$8:$A$1411, 0), MATCH(C$19, [8]RawData!$B$7:$N$7, 0))</f>
        <v>1</v>
      </c>
      <c r="D111" s="12" t="str">
        <f>INDEX([8]RawData!$B$8:$N$1411, MATCH($A111, [8]RawData!$A$8:$A$1411, 0), MATCH(D$19, [8]RawData!$B$7:$N$7, 0))</f>
        <v>Gas boiler</v>
      </c>
      <c r="E111" s="12" t="str">
        <f>INDEX([8]RawData!$B$8:$N$1411, MATCH($A111, [8]RawData!$A$8:$A$1411, 0), MATCH(E$19, [8]RawData!$B$7:$N$7, 0))</f>
        <v xml:space="preserve">Wood fireplace AND Electric pluginheater AND </v>
      </c>
      <c r="F111" s="12" t="s">
        <v>94</v>
      </c>
      <c r="G111" s="12" t="b">
        <f t="shared" si="24"/>
        <v>1</v>
      </c>
      <c r="H111" s="12" t="b">
        <f t="shared" si="25"/>
        <v>0</v>
      </c>
      <c r="I111" s="12" t="b">
        <f t="shared" si="26"/>
        <v>0</v>
      </c>
      <c r="J111" s="12" t="str">
        <f t="shared" si="27"/>
        <v>Plug-in heater, or none</v>
      </c>
    </row>
    <row r="112" spans="1:10">
      <c r="A112" s="121">
        <v>10561</v>
      </c>
      <c r="B112" s="12">
        <f>INDEX([8]RawData!$B$8:$N$1411, MATCH($A112, [8]RawData!$A$8:$A$1411, 0), MATCH(B$19, [8]RawData!$B$7:$N$7, 0))</f>
        <v>2003.7159999999999</v>
      </c>
      <c r="C112" s="12">
        <f>INDEX([8]RawData!$B$8:$N$1411, MATCH($A112, [8]RawData!$A$8:$A$1411, 0), MATCH(C$19, [8]RawData!$B$7:$N$7, 0))</f>
        <v>1</v>
      </c>
      <c r="D112" s="12" t="str">
        <f>INDEX([8]RawData!$B$8:$N$1411, MATCH($A112, [8]RawData!$A$8:$A$1411, 0), MATCH(D$19, [8]RawData!$B$7:$N$7, 0))</f>
        <v>Electric baseboard</v>
      </c>
      <c r="E112" s="12" t="str">
        <f>INDEX([8]RawData!$B$8:$N$1411, MATCH($A112, [8]RawData!$A$8:$A$1411, 0), MATCH(E$19, [8]RawData!$B$7:$N$7, 0))</f>
        <v/>
      </c>
      <c r="F112" s="12">
        <v>2003.7159999999999</v>
      </c>
      <c r="G112" s="12" t="b">
        <f t="shared" si="24"/>
        <v>0</v>
      </c>
      <c r="H112" s="12" t="b">
        <f t="shared" si="25"/>
        <v>1</v>
      </c>
      <c r="I112" s="12" t="b">
        <f t="shared" si="26"/>
        <v>1</v>
      </c>
      <c r="J112" s="12" t="str">
        <f t="shared" si="27"/>
        <v>Baseboard</v>
      </c>
    </row>
    <row r="113" spans="1:10">
      <c r="A113" s="121">
        <v>10565</v>
      </c>
      <c r="B113" s="12">
        <f>INDEX([8]RawData!$B$8:$N$1411, MATCH($A113, [8]RawData!$A$8:$A$1411, 0), MATCH(B$19, [8]RawData!$B$7:$N$7, 0))</f>
        <v>2003.7159999999999</v>
      </c>
      <c r="C113" s="12">
        <f>INDEX([8]RawData!$B$8:$N$1411, MATCH($A113, [8]RawData!$A$8:$A$1411, 0), MATCH(C$19, [8]RawData!$B$7:$N$7, 0))</f>
        <v>1</v>
      </c>
      <c r="D113" s="12" t="str">
        <f>INDEX([8]RawData!$B$8:$N$1411, MATCH($A113, [8]RawData!$A$8:$A$1411, 0), MATCH(D$19, [8]RawData!$B$7:$N$7, 0))</f>
        <v>Gas faf</v>
      </c>
      <c r="E113" s="12" t="str">
        <f>INDEX([8]RawData!$B$8:$N$1411, MATCH($A113, [8]RawData!$A$8:$A$1411, 0), MATCH(E$19, [8]RawData!$B$7:$N$7, 0))</f>
        <v/>
      </c>
      <c r="F113" s="12" t="s">
        <v>94</v>
      </c>
      <c r="G113" s="12" t="b">
        <f t="shared" si="24"/>
        <v>1</v>
      </c>
      <c r="H113" s="12" t="b">
        <f t="shared" si="25"/>
        <v>0</v>
      </c>
      <c r="I113" s="12" t="b">
        <f t="shared" si="26"/>
        <v>0</v>
      </c>
      <c r="J113" s="12" t="str">
        <f t="shared" si="27"/>
        <v>Plug-in heater, or none</v>
      </c>
    </row>
    <row r="114" spans="1:10">
      <c r="A114" s="121">
        <v>10567</v>
      </c>
      <c r="B114" s="12">
        <f>INDEX([8]RawData!$B$8:$N$1411, MATCH($A114, [8]RawData!$A$8:$A$1411, 0), MATCH(B$19, [8]RawData!$B$7:$N$7, 0))</f>
        <v>2003.7159999999999</v>
      </c>
      <c r="C114" s="12">
        <f>INDEX([8]RawData!$B$8:$N$1411, MATCH($A114, [8]RawData!$A$8:$A$1411, 0), MATCH(C$19, [8]RawData!$B$7:$N$7, 0))</f>
        <v>1</v>
      </c>
      <c r="D114" s="12" t="str">
        <f>INDEX([8]RawData!$B$8:$N$1411, MATCH($A114, [8]RawData!$A$8:$A$1411, 0), MATCH(D$19, [8]RawData!$B$7:$N$7, 0))</f>
        <v>Electric baseboard</v>
      </c>
      <c r="E114" s="12" t="str">
        <f>INDEX([8]RawData!$B$8:$N$1411, MATCH($A114, [8]RawData!$A$8:$A$1411, 0), MATCH(E$19, [8]RawData!$B$7:$N$7, 0))</f>
        <v/>
      </c>
      <c r="F114" s="12">
        <v>2003.7159999999999</v>
      </c>
      <c r="G114" s="12" t="b">
        <f t="shared" si="24"/>
        <v>0</v>
      </c>
      <c r="H114" s="12" t="b">
        <f t="shared" si="25"/>
        <v>1</v>
      </c>
      <c r="I114" s="12" t="b">
        <f t="shared" si="26"/>
        <v>1</v>
      </c>
      <c r="J114" s="12" t="str">
        <f t="shared" si="27"/>
        <v>Baseboard</v>
      </c>
    </row>
    <row r="115" spans="1:10">
      <c r="A115" s="121">
        <v>10579</v>
      </c>
      <c r="B115" s="12">
        <f>INDEX([8]RawData!$B$8:$N$1411, MATCH($A115, [8]RawData!$A$8:$A$1411, 0), MATCH(B$19, [8]RawData!$B$7:$N$7, 0))</f>
        <v>6932.7380000000003</v>
      </c>
      <c r="C115" s="12">
        <f>INDEX([8]RawData!$B$8:$N$1411, MATCH($A115, [8]RawData!$A$8:$A$1411, 0), MATCH(C$19, [8]RawData!$B$7:$N$7, 0))</f>
        <v>1</v>
      </c>
      <c r="D115" s="12" t="str">
        <f>INDEX([8]RawData!$B$8:$N$1411, MATCH($A115, [8]RawData!$A$8:$A$1411, 0), MATCH(D$19, [8]RawData!$B$7:$N$7, 0))</f>
        <v>Gas faf</v>
      </c>
      <c r="E115" s="12" t="str">
        <f>INDEX([8]RawData!$B$8:$N$1411, MATCH($A115, [8]RawData!$A$8:$A$1411, 0), MATCH(E$19, [8]RawData!$B$7:$N$7, 0))</f>
        <v/>
      </c>
      <c r="F115" s="12" t="s">
        <v>94</v>
      </c>
      <c r="G115" s="12" t="b">
        <f t="shared" si="24"/>
        <v>1</v>
      </c>
      <c r="H115" s="12" t="b">
        <f t="shared" si="25"/>
        <v>0</v>
      </c>
      <c r="I115" s="12" t="b">
        <f t="shared" si="26"/>
        <v>0</v>
      </c>
      <c r="J115" s="12" t="str">
        <f t="shared" si="27"/>
        <v>Plug-in heater, or none</v>
      </c>
    </row>
    <row r="116" spans="1:10">
      <c r="A116" s="121">
        <v>10580</v>
      </c>
      <c r="B116" s="12">
        <f>INDEX([8]RawData!$B$8:$N$1411, MATCH($A116, [8]RawData!$A$8:$A$1411, 0), MATCH(B$19, [8]RawData!$B$7:$N$7, 0))</f>
        <v>1524.7619999999999</v>
      </c>
      <c r="C116" s="12">
        <f>INDEX([8]RawData!$B$8:$N$1411, MATCH($A116, [8]RawData!$A$8:$A$1411, 0), MATCH(C$19, [8]RawData!$B$7:$N$7, 0))</f>
        <v>1</v>
      </c>
      <c r="D116" s="12" t="str">
        <f>INDEX([8]RawData!$B$8:$N$1411, MATCH($A116, [8]RawData!$A$8:$A$1411, 0), MATCH(D$19, [8]RawData!$B$7:$N$7, 0))</f>
        <v>Electric heatpump</v>
      </c>
      <c r="E116" s="12" t="str">
        <f>INDEX([8]RawData!$B$8:$N$1411, MATCH($A116, [8]RawData!$A$8:$A$1411, 0), MATCH(E$19, [8]RawData!$B$7:$N$7, 0))</f>
        <v>Electric pluginheater</v>
      </c>
      <c r="F116" s="12">
        <v>1524.7619999999999</v>
      </c>
      <c r="G116" s="12" t="b">
        <f t="shared" si="24"/>
        <v>0</v>
      </c>
      <c r="H116" s="12" t="b">
        <f t="shared" si="25"/>
        <v>1</v>
      </c>
      <c r="I116" s="12" t="b">
        <f t="shared" si="26"/>
        <v>1</v>
      </c>
      <c r="J116" s="12" t="str">
        <f t="shared" si="27"/>
        <v>Heat pump</v>
      </c>
    </row>
    <row r="117" spans="1:10">
      <c r="A117" s="121">
        <v>10585</v>
      </c>
      <c r="B117" s="12">
        <f>INDEX([8]RawData!$B$8:$N$1411, MATCH($A117, [8]RawData!$A$8:$A$1411, 0), MATCH(B$19, [8]RawData!$B$7:$N$7, 0))</f>
        <v>2003.7159999999999</v>
      </c>
      <c r="C117" s="12">
        <f>INDEX([8]RawData!$B$8:$N$1411, MATCH($A117, [8]RawData!$A$8:$A$1411, 0), MATCH(C$19, [8]RawData!$B$7:$N$7, 0))</f>
        <v>1</v>
      </c>
      <c r="D117" s="12" t="str">
        <f>INDEX([8]RawData!$B$8:$N$1411, MATCH($A117, [8]RawData!$A$8:$A$1411, 0), MATCH(D$19, [8]RawData!$B$7:$N$7, 0))</f>
        <v>Electric faf</v>
      </c>
      <c r="E117" s="12" t="str">
        <f>INDEX([8]RawData!$B$8:$N$1411, MATCH($A117, [8]RawData!$A$8:$A$1411, 0), MATCH(E$19, [8]RawData!$B$7:$N$7, 0))</f>
        <v/>
      </c>
      <c r="F117" s="12">
        <v>2003.7159999999999</v>
      </c>
      <c r="G117" s="12" t="b">
        <f t="shared" si="24"/>
        <v>0</v>
      </c>
      <c r="H117" s="12" t="b">
        <f t="shared" si="25"/>
        <v>1</v>
      </c>
      <c r="I117" s="12" t="b">
        <f t="shared" si="26"/>
        <v>1</v>
      </c>
      <c r="J117" s="12" t="str">
        <f t="shared" si="27"/>
        <v>Electric FAF</v>
      </c>
    </row>
    <row r="118" spans="1:10">
      <c r="A118" s="121">
        <v>10595</v>
      </c>
      <c r="B118" s="12">
        <f>INDEX([8]RawData!$B$8:$N$1411, MATCH($A118, [8]RawData!$A$8:$A$1411, 0), MATCH(B$19, [8]RawData!$B$7:$N$7, 0))</f>
        <v>1524.7619999999999</v>
      </c>
      <c r="C118" s="12">
        <f>INDEX([8]RawData!$B$8:$N$1411, MATCH($A118, [8]RawData!$A$8:$A$1411, 0), MATCH(C$19, [8]RawData!$B$7:$N$7, 0))</f>
        <v>1</v>
      </c>
      <c r="D118" s="12" t="str">
        <f>INDEX([8]RawData!$B$8:$N$1411, MATCH($A118, [8]RawData!$A$8:$A$1411, 0), MATCH(D$19, [8]RawData!$B$7:$N$7, 0))</f>
        <v>Gas faf</v>
      </c>
      <c r="E118" s="12" t="str">
        <f>INDEX([8]RawData!$B$8:$N$1411, MATCH($A118, [8]RawData!$A$8:$A$1411, 0), MATCH(E$19, [8]RawData!$B$7:$N$7, 0))</f>
        <v>Electric pluginheater</v>
      </c>
      <c r="F118" s="12" t="s">
        <v>94</v>
      </c>
      <c r="G118" s="12" t="b">
        <f t="shared" si="24"/>
        <v>1</v>
      </c>
      <c r="H118" s="12" t="b">
        <f t="shared" si="25"/>
        <v>0</v>
      </c>
      <c r="I118" s="12" t="b">
        <f t="shared" si="26"/>
        <v>0</v>
      </c>
      <c r="J118" s="12" t="str">
        <f t="shared" si="27"/>
        <v>Plug-in heater, or none</v>
      </c>
    </row>
    <row r="119" spans="1:10">
      <c r="A119" s="121">
        <v>10605</v>
      </c>
      <c r="B119" s="12">
        <f>INDEX([8]RawData!$B$8:$N$1411, MATCH($A119, [8]RawData!$A$8:$A$1411, 0), MATCH(B$19, [8]RawData!$B$7:$N$7, 0))</f>
        <v>2003.7159999999999</v>
      </c>
      <c r="C119" s="12">
        <f>INDEX([8]RawData!$B$8:$N$1411, MATCH($A119, [8]RawData!$A$8:$A$1411, 0), MATCH(C$19, [8]RawData!$B$7:$N$7, 0))</f>
        <v>1</v>
      </c>
      <c r="D119" s="12" t="str">
        <f>INDEX([8]RawData!$B$8:$N$1411, MATCH($A119, [8]RawData!$A$8:$A$1411, 0), MATCH(D$19, [8]RawData!$B$7:$N$7, 0))</f>
        <v>Gas faf</v>
      </c>
      <c r="E119" s="12" t="str">
        <f>INDEX([8]RawData!$B$8:$N$1411, MATCH($A119, [8]RawData!$A$8:$A$1411, 0), MATCH(E$19, [8]RawData!$B$7:$N$7, 0))</f>
        <v>Wood htstove</v>
      </c>
      <c r="F119" s="12" t="s">
        <v>94</v>
      </c>
      <c r="G119" s="12" t="b">
        <f t="shared" si="24"/>
        <v>1</v>
      </c>
      <c r="H119" s="12" t="b">
        <f t="shared" si="25"/>
        <v>0</v>
      </c>
      <c r="I119" s="12" t="b">
        <f t="shared" si="26"/>
        <v>0</v>
      </c>
      <c r="J119" s="12" t="str">
        <f t="shared" si="27"/>
        <v>Plug-in heater, or none</v>
      </c>
    </row>
    <row r="120" spans="1:10">
      <c r="A120" s="121">
        <v>10612</v>
      </c>
      <c r="B120" s="12">
        <f>INDEX([8]RawData!$B$8:$N$1411, MATCH($A120, [8]RawData!$A$8:$A$1411, 0), MATCH(B$19, [8]RawData!$B$7:$N$7, 0))</f>
        <v>6932.7380000000003</v>
      </c>
      <c r="C120" s="12">
        <f>INDEX([8]RawData!$B$8:$N$1411, MATCH($A120, [8]RawData!$A$8:$A$1411, 0), MATCH(C$19, [8]RawData!$B$7:$N$7, 0))</f>
        <v>1</v>
      </c>
      <c r="D120" s="12" t="str">
        <f>INDEX([8]RawData!$B$8:$N$1411, MATCH($A120, [8]RawData!$A$8:$A$1411, 0), MATCH(D$19, [8]RawData!$B$7:$N$7, 0))</f>
        <v>Electric heatpump</v>
      </c>
      <c r="E120" s="12" t="str">
        <f>INDEX([8]RawData!$B$8:$N$1411, MATCH($A120, [8]RawData!$A$8:$A$1411, 0), MATCH(E$19, [8]RawData!$B$7:$N$7, 0))</f>
        <v/>
      </c>
      <c r="F120" s="12">
        <v>6932.7380000000003</v>
      </c>
      <c r="G120" s="12" t="b">
        <f t="shared" si="24"/>
        <v>0</v>
      </c>
      <c r="H120" s="12" t="b">
        <f t="shared" si="25"/>
        <v>1</v>
      </c>
      <c r="I120" s="12" t="b">
        <f t="shared" si="26"/>
        <v>1</v>
      </c>
      <c r="J120" s="12" t="str">
        <f t="shared" si="27"/>
        <v>Heat pump</v>
      </c>
    </row>
    <row r="121" spans="1:10">
      <c r="A121" s="121">
        <v>10627</v>
      </c>
      <c r="B121" s="12">
        <f>INDEX([8]RawData!$B$8:$N$1411, MATCH($A121, [8]RawData!$A$8:$A$1411, 0), MATCH(B$19, [8]RawData!$B$7:$N$7, 0))</f>
        <v>6932.7380000000003</v>
      </c>
      <c r="C121" s="12">
        <f>INDEX([8]RawData!$B$8:$N$1411, MATCH($A121, [8]RawData!$A$8:$A$1411, 0), MATCH(C$19, [8]RawData!$B$7:$N$7, 0))</f>
        <v>1</v>
      </c>
      <c r="D121" s="12" t="str">
        <f>INDEX([8]RawData!$B$8:$N$1411, MATCH($A121, [8]RawData!$A$8:$A$1411, 0), MATCH(D$19, [8]RawData!$B$7:$N$7, 0))</f>
        <v>Gas faf</v>
      </c>
      <c r="E121" s="12" t="str">
        <f>INDEX([8]RawData!$B$8:$N$1411, MATCH($A121, [8]RawData!$A$8:$A$1411, 0), MATCH(E$19, [8]RawData!$B$7:$N$7, 0))</f>
        <v>Wood fireplace</v>
      </c>
      <c r="F121" s="12" t="s">
        <v>94</v>
      </c>
      <c r="G121" s="12" t="b">
        <f t="shared" si="24"/>
        <v>1</v>
      </c>
      <c r="H121" s="12" t="b">
        <f t="shared" si="25"/>
        <v>0</v>
      </c>
      <c r="I121" s="12" t="b">
        <f t="shared" si="26"/>
        <v>0</v>
      </c>
      <c r="J121" s="12" t="str">
        <f t="shared" si="27"/>
        <v>Plug-in heater, or none</v>
      </c>
    </row>
    <row r="122" spans="1:10">
      <c r="A122" s="121">
        <v>10629</v>
      </c>
      <c r="B122" s="12">
        <f>INDEX([8]RawData!$B$8:$N$1411, MATCH($A122, [8]RawData!$A$8:$A$1411, 0), MATCH(B$19, [8]RawData!$B$7:$N$7, 0))</f>
        <v>4956.4930000000004</v>
      </c>
      <c r="C122" s="12">
        <f>INDEX([8]RawData!$B$8:$N$1411, MATCH($A122, [8]RawData!$A$8:$A$1411, 0), MATCH(C$19, [8]RawData!$B$7:$N$7, 0))</f>
        <v>1</v>
      </c>
      <c r="D122" s="12" t="str">
        <f>INDEX([8]RawData!$B$8:$N$1411, MATCH($A122, [8]RawData!$A$8:$A$1411, 0), MATCH(D$19, [8]RawData!$B$7:$N$7, 0))</f>
        <v>Gas faf</v>
      </c>
      <c r="E122" s="12" t="str">
        <f>INDEX([8]RawData!$B$8:$N$1411, MATCH($A122, [8]RawData!$A$8:$A$1411, 0), MATCH(E$19, [8]RawData!$B$7:$N$7, 0))</f>
        <v/>
      </c>
      <c r="F122" s="12" t="s">
        <v>94</v>
      </c>
      <c r="G122" s="12" t="b">
        <f t="shared" si="24"/>
        <v>1</v>
      </c>
      <c r="H122" s="12" t="b">
        <f t="shared" si="25"/>
        <v>0</v>
      </c>
      <c r="I122" s="12" t="b">
        <f t="shared" si="26"/>
        <v>0</v>
      </c>
      <c r="J122" s="12" t="str">
        <f t="shared" si="27"/>
        <v>Plug-in heater, or none</v>
      </c>
    </row>
    <row r="123" spans="1:10">
      <c r="A123" s="121">
        <v>10630</v>
      </c>
      <c r="B123" s="12">
        <f>INDEX([8]RawData!$B$8:$N$1411, MATCH($A123, [8]RawData!$A$8:$A$1411, 0), MATCH(B$19, [8]RawData!$B$7:$N$7, 0))</f>
        <v>4956.4930000000004</v>
      </c>
      <c r="C123" s="12">
        <f>INDEX([8]RawData!$B$8:$N$1411, MATCH($A123, [8]RawData!$A$8:$A$1411, 0), MATCH(C$19, [8]RawData!$B$7:$N$7, 0))</f>
        <v>1</v>
      </c>
      <c r="D123" s="12" t="str">
        <f>INDEX([8]RawData!$B$8:$N$1411, MATCH($A123, [8]RawData!$A$8:$A$1411, 0), MATCH(D$19, [8]RawData!$B$7:$N$7, 0))</f>
        <v>Oil faf</v>
      </c>
      <c r="E123" s="12" t="str">
        <f>INDEX([8]RawData!$B$8:$N$1411, MATCH($A123, [8]RawData!$A$8:$A$1411, 0), MATCH(E$19, [8]RawData!$B$7:$N$7, 0))</f>
        <v>Wood htstove</v>
      </c>
      <c r="F123" s="12" t="s">
        <v>94</v>
      </c>
      <c r="G123" s="12" t="b">
        <f t="shared" si="24"/>
        <v>0</v>
      </c>
      <c r="H123" s="12" t="b">
        <f t="shared" si="25"/>
        <v>0</v>
      </c>
      <c r="I123" s="12" t="b">
        <f t="shared" si="26"/>
        <v>0</v>
      </c>
      <c r="J123" s="12" t="str">
        <f t="shared" si="27"/>
        <v>Plug-in heater, or none</v>
      </c>
    </row>
    <row r="124" spans="1:10">
      <c r="A124" s="121">
        <v>10636</v>
      </c>
      <c r="B124" s="12">
        <f>INDEX([8]RawData!$B$8:$N$1411, MATCH($A124, [8]RawData!$A$8:$A$1411, 0), MATCH(B$19, [8]RawData!$B$7:$N$7, 0))</f>
        <v>4956.4930000000004</v>
      </c>
      <c r="C124" s="12">
        <f>INDEX([8]RawData!$B$8:$N$1411, MATCH($A124, [8]RawData!$A$8:$A$1411, 0), MATCH(C$19, [8]RawData!$B$7:$N$7, 0))</f>
        <v>1</v>
      </c>
      <c r="D124" s="12" t="str">
        <f>INDEX([8]RawData!$B$8:$N$1411, MATCH($A124, [8]RawData!$A$8:$A$1411, 0), MATCH(D$19, [8]RawData!$B$7:$N$7, 0))</f>
        <v>Gas boiler</v>
      </c>
      <c r="E124" s="12" t="str">
        <f>INDEX([8]RawData!$B$8:$N$1411, MATCH($A124, [8]RawData!$A$8:$A$1411, 0), MATCH(E$19, [8]RawData!$B$7:$N$7, 0))</f>
        <v>Wood htstove</v>
      </c>
      <c r="F124" s="12" t="s">
        <v>94</v>
      </c>
      <c r="G124" s="12" t="b">
        <f t="shared" si="24"/>
        <v>1</v>
      </c>
      <c r="H124" s="12" t="b">
        <f t="shared" si="25"/>
        <v>0</v>
      </c>
      <c r="I124" s="12" t="b">
        <f t="shared" si="26"/>
        <v>0</v>
      </c>
      <c r="J124" s="12" t="str">
        <f t="shared" si="27"/>
        <v>Plug-in heater, or none</v>
      </c>
    </row>
    <row r="125" spans="1:10">
      <c r="A125" s="121">
        <v>10637</v>
      </c>
      <c r="B125" s="12">
        <f>INDEX([8]RawData!$B$8:$N$1411, MATCH($A125, [8]RawData!$A$8:$A$1411, 0), MATCH(B$19, [8]RawData!$B$7:$N$7, 0))</f>
        <v>1188.027</v>
      </c>
      <c r="C125" s="12">
        <f>INDEX([8]RawData!$B$8:$N$1411, MATCH($A125, [8]RawData!$A$8:$A$1411, 0), MATCH(C$19, [8]RawData!$B$7:$N$7, 0))</f>
        <v>1</v>
      </c>
      <c r="D125" s="12" t="str">
        <f>INDEX([8]RawData!$B$8:$N$1411, MATCH($A125, [8]RawData!$A$8:$A$1411, 0), MATCH(D$19, [8]RawData!$B$7:$N$7, 0))</f>
        <v>Electric heatpump</v>
      </c>
      <c r="E125" s="12" t="str">
        <f>INDEX([8]RawData!$B$8:$N$1411, MATCH($A125, [8]RawData!$A$8:$A$1411, 0), MATCH(E$19, [8]RawData!$B$7:$N$7, 0))</f>
        <v>Gas htstove</v>
      </c>
      <c r="F125" s="12">
        <v>1188.027</v>
      </c>
      <c r="G125" s="12" t="b">
        <f t="shared" si="24"/>
        <v>0</v>
      </c>
      <c r="H125" s="12" t="b">
        <f t="shared" si="25"/>
        <v>1</v>
      </c>
      <c r="I125" s="12" t="b">
        <f t="shared" si="26"/>
        <v>1</v>
      </c>
      <c r="J125" s="12" t="str">
        <f t="shared" si="27"/>
        <v>Heat pump</v>
      </c>
    </row>
    <row r="126" spans="1:10">
      <c r="A126" s="121">
        <v>10638</v>
      </c>
      <c r="B126" s="12">
        <f>INDEX([8]RawData!$B$8:$N$1411, MATCH($A126, [8]RawData!$A$8:$A$1411, 0), MATCH(B$19, [8]RawData!$B$7:$N$7, 0))</f>
        <v>1524.7619999999999</v>
      </c>
      <c r="C126" s="12">
        <f>INDEX([8]RawData!$B$8:$N$1411, MATCH($A126, [8]RawData!$A$8:$A$1411, 0), MATCH(C$19, [8]RawData!$B$7:$N$7, 0))</f>
        <v>1</v>
      </c>
      <c r="D126" s="12" t="str">
        <f>INDEX([8]RawData!$B$8:$N$1411, MATCH($A126, [8]RawData!$A$8:$A$1411, 0), MATCH(D$19, [8]RawData!$B$7:$N$7, 0))</f>
        <v>Electric baseboard</v>
      </c>
      <c r="E126" s="12" t="str">
        <f>INDEX([8]RawData!$B$8:$N$1411, MATCH($A126, [8]RawData!$A$8:$A$1411, 0), MATCH(E$19, [8]RawData!$B$7:$N$7, 0))</f>
        <v>Wood htstove</v>
      </c>
      <c r="F126" s="12">
        <v>1524.7619999999999</v>
      </c>
      <c r="G126" s="12" t="b">
        <f t="shared" si="24"/>
        <v>0</v>
      </c>
      <c r="H126" s="12" t="b">
        <f t="shared" si="25"/>
        <v>1</v>
      </c>
      <c r="I126" s="12" t="b">
        <f t="shared" si="26"/>
        <v>1</v>
      </c>
      <c r="J126" s="12" t="str">
        <f t="shared" si="27"/>
        <v>Baseboard</v>
      </c>
    </row>
    <row r="127" spans="1:10">
      <c r="A127" s="121">
        <v>10649</v>
      </c>
      <c r="B127" s="12">
        <f>INDEX([8]RawData!$B$8:$N$1411, MATCH($A127, [8]RawData!$A$8:$A$1411, 0), MATCH(B$19, [8]RawData!$B$7:$N$7, 0))</f>
        <v>6932.7380000000003</v>
      </c>
      <c r="C127" s="12">
        <f>INDEX([8]RawData!$B$8:$N$1411, MATCH($A127, [8]RawData!$A$8:$A$1411, 0), MATCH(C$19, [8]RawData!$B$7:$N$7, 0))</f>
        <v>1</v>
      </c>
      <c r="D127" s="12" t="str">
        <f>INDEX([8]RawData!$B$8:$N$1411, MATCH($A127, [8]RawData!$A$8:$A$1411, 0), MATCH(D$19, [8]RawData!$B$7:$N$7, 0))</f>
        <v>Gas faf</v>
      </c>
      <c r="E127" s="12" t="str">
        <f>INDEX([8]RawData!$B$8:$N$1411, MATCH($A127, [8]RawData!$A$8:$A$1411, 0), MATCH(E$19, [8]RawData!$B$7:$N$7, 0))</f>
        <v/>
      </c>
      <c r="F127" s="12" t="s">
        <v>94</v>
      </c>
      <c r="G127" s="12" t="b">
        <f t="shared" si="24"/>
        <v>1</v>
      </c>
      <c r="H127" s="12" t="b">
        <f t="shared" si="25"/>
        <v>0</v>
      </c>
      <c r="I127" s="12" t="b">
        <f t="shared" si="26"/>
        <v>0</v>
      </c>
      <c r="J127" s="12" t="str">
        <f t="shared" si="27"/>
        <v>Plug-in heater, or none</v>
      </c>
    </row>
    <row r="128" spans="1:10">
      <c r="A128" s="121">
        <v>10657</v>
      </c>
      <c r="B128" s="12">
        <f>INDEX([8]RawData!$B$8:$N$1411, MATCH($A128, [8]RawData!$A$8:$A$1411, 0), MATCH(B$19, [8]RawData!$B$7:$N$7, 0))</f>
        <v>1524.7619999999999</v>
      </c>
      <c r="C128" s="12">
        <f>INDEX([8]RawData!$B$8:$N$1411, MATCH($A128, [8]RawData!$A$8:$A$1411, 0), MATCH(C$19, [8]RawData!$B$7:$N$7, 0))</f>
        <v>1</v>
      </c>
      <c r="D128" s="12" t="str">
        <f>INDEX([8]RawData!$B$8:$N$1411, MATCH($A128, [8]RawData!$A$8:$A$1411, 0), MATCH(D$19, [8]RawData!$B$7:$N$7, 0))</f>
        <v>Gas faf</v>
      </c>
      <c r="E128" s="12" t="str">
        <f>INDEX([8]RawData!$B$8:$N$1411, MATCH($A128, [8]RawData!$A$8:$A$1411, 0), MATCH(E$19, [8]RawData!$B$7:$N$7, 0))</f>
        <v/>
      </c>
      <c r="F128" s="12" t="s">
        <v>94</v>
      </c>
      <c r="G128" s="12" t="b">
        <f t="shared" si="24"/>
        <v>1</v>
      </c>
      <c r="H128" s="12" t="b">
        <f t="shared" si="25"/>
        <v>0</v>
      </c>
      <c r="I128" s="12" t="b">
        <f t="shared" si="26"/>
        <v>0</v>
      </c>
      <c r="J128" s="12" t="str">
        <f t="shared" si="27"/>
        <v>Plug-in heater, or none</v>
      </c>
    </row>
    <row r="129" spans="1:10">
      <c r="A129" s="121">
        <v>10658</v>
      </c>
      <c r="B129" s="12">
        <f>INDEX([8]RawData!$B$8:$N$1411, MATCH($A129, [8]RawData!$A$8:$A$1411, 0), MATCH(B$19, [8]RawData!$B$7:$N$7, 0))</f>
        <v>1464.694</v>
      </c>
      <c r="C129" s="12">
        <f>INDEX([8]RawData!$B$8:$N$1411, MATCH($A129, [8]RawData!$A$8:$A$1411, 0), MATCH(C$19, [8]RawData!$B$7:$N$7, 0))</f>
        <v>1</v>
      </c>
      <c r="D129" s="12" t="str">
        <f>INDEX([8]RawData!$B$8:$N$1411, MATCH($A129, [8]RawData!$A$8:$A$1411, 0), MATCH(D$19, [8]RawData!$B$7:$N$7, 0))</f>
        <v>Gas faf</v>
      </c>
      <c r="E129" s="12" t="str">
        <f>INDEX([8]RawData!$B$8:$N$1411, MATCH($A129, [8]RawData!$A$8:$A$1411, 0), MATCH(E$19, [8]RawData!$B$7:$N$7, 0))</f>
        <v/>
      </c>
      <c r="F129" s="12" t="s">
        <v>94</v>
      </c>
      <c r="G129" s="12" t="b">
        <f t="shared" si="24"/>
        <v>1</v>
      </c>
      <c r="H129" s="12" t="b">
        <f t="shared" si="25"/>
        <v>0</v>
      </c>
      <c r="I129" s="12" t="b">
        <f t="shared" si="26"/>
        <v>0</v>
      </c>
      <c r="J129" s="12" t="str">
        <f t="shared" si="27"/>
        <v>Plug-in heater, or none</v>
      </c>
    </row>
    <row r="130" spans="1:10">
      <c r="A130" s="121">
        <v>10661</v>
      </c>
      <c r="B130" s="12">
        <f>INDEX([8]RawData!$B$8:$N$1411, MATCH($A130, [8]RawData!$A$8:$A$1411, 0), MATCH(B$19, [8]RawData!$B$7:$N$7, 0))</f>
        <v>1524.7619999999999</v>
      </c>
      <c r="C130" s="12">
        <f>INDEX([8]RawData!$B$8:$N$1411, MATCH($A130, [8]RawData!$A$8:$A$1411, 0), MATCH(C$19, [8]RawData!$B$7:$N$7, 0))</f>
        <v>1</v>
      </c>
      <c r="D130" s="12" t="str">
        <f>INDEX([8]RawData!$B$8:$N$1411, MATCH($A130, [8]RawData!$A$8:$A$1411, 0), MATCH(D$19, [8]RawData!$B$7:$N$7, 0))</f>
        <v>Gas faf</v>
      </c>
      <c r="E130" s="12" t="str">
        <f>INDEX([8]RawData!$B$8:$N$1411, MATCH($A130, [8]RawData!$A$8:$A$1411, 0), MATCH(E$19, [8]RawData!$B$7:$N$7, 0))</f>
        <v/>
      </c>
      <c r="F130" s="12" t="s">
        <v>94</v>
      </c>
      <c r="G130" s="12" t="b">
        <f t="shared" si="24"/>
        <v>1</v>
      </c>
      <c r="H130" s="12" t="b">
        <f t="shared" si="25"/>
        <v>0</v>
      </c>
      <c r="I130" s="12" t="b">
        <f t="shared" si="26"/>
        <v>0</v>
      </c>
      <c r="J130" s="12" t="str">
        <f t="shared" si="27"/>
        <v>Plug-in heater, or none</v>
      </c>
    </row>
    <row r="131" spans="1:10">
      <c r="A131" s="121">
        <v>10664</v>
      </c>
      <c r="B131" s="12">
        <f>INDEX([8]RawData!$B$8:$N$1411, MATCH($A131, [8]RawData!$A$8:$A$1411, 0), MATCH(B$19, [8]RawData!$B$7:$N$7, 0))</f>
        <v>8264.9449999999997</v>
      </c>
      <c r="C131" s="12">
        <f>INDEX([8]RawData!$B$8:$N$1411, MATCH($A131, [8]RawData!$A$8:$A$1411, 0), MATCH(C$19, [8]RawData!$B$7:$N$7, 0))</f>
        <v>1</v>
      </c>
      <c r="D131" s="12" t="str">
        <f>INDEX([8]RawData!$B$8:$N$1411, MATCH($A131, [8]RawData!$A$8:$A$1411, 0), MATCH(D$19, [8]RawData!$B$7:$N$7, 0))</f>
        <v>Gas faf</v>
      </c>
      <c r="E131" s="12" t="str">
        <f>INDEX([8]RawData!$B$8:$N$1411, MATCH($A131, [8]RawData!$A$8:$A$1411, 0), MATCH(E$19, [8]RawData!$B$7:$N$7, 0))</f>
        <v>Wood fireplace</v>
      </c>
      <c r="F131" s="12" t="s">
        <v>94</v>
      </c>
      <c r="G131" s="12" t="b">
        <f t="shared" si="24"/>
        <v>1</v>
      </c>
      <c r="H131" s="12" t="b">
        <f t="shared" si="25"/>
        <v>0</v>
      </c>
      <c r="I131" s="12" t="b">
        <f t="shared" si="26"/>
        <v>0</v>
      </c>
      <c r="J131" s="12" t="str">
        <f t="shared" si="27"/>
        <v>Plug-in heater, or none</v>
      </c>
    </row>
    <row r="132" spans="1:10">
      <c r="A132" s="121">
        <v>10681</v>
      </c>
      <c r="B132" s="12">
        <f>INDEX([8]RawData!$B$8:$N$1411, MATCH($A132, [8]RawData!$A$8:$A$1411, 0), MATCH(B$19, [8]RawData!$B$7:$N$7, 0))</f>
        <v>2003.7159999999999</v>
      </c>
      <c r="C132" s="12">
        <f>INDEX([8]RawData!$B$8:$N$1411, MATCH($A132, [8]RawData!$A$8:$A$1411, 0), MATCH(C$19, [8]RawData!$B$7:$N$7, 0))</f>
        <v>1</v>
      </c>
      <c r="D132" s="12" t="str">
        <f>INDEX([8]RawData!$B$8:$N$1411, MATCH($A132, [8]RawData!$A$8:$A$1411, 0), MATCH(D$19, [8]RawData!$B$7:$N$7, 0))</f>
        <v>Electric heatpump</v>
      </c>
      <c r="E132" s="12" t="str">
        <f>INDEX([8]RawData!$B$8:$N$1411, MATCH($A132, [8]RawData!$A$8:$A$1411, 0), MATCH(E$19, [8]RawData!$B$7:$N$7, 0))</f>
        <v xml:space="preserve">Wood fireplace AND Electric heatpump AND Electric pluginheater AND </v>
      </c>
      <c r="F132" s="12">
        <v>2003.7159999999999</v>
      </c>
      <c r="G132" s="12" t="b">
        <f t="shared" si="24"/>
        <v>0</v>
      </c>
      <c r="H132" s="12" t="b">
        <f t="shared" si="25"/>
        <v>1</v>
      </c>
      <c r="I132" s="12" t="b">
        <f t="shared" si="26"/>
        <v>1</v>
      </c>
      <c r="J132" s="12" t="str">
        <f t="shared" si="27"/>
        <v>Heat pump</v>
      </c>
    </row>
    <row r="133" spans="1:10">
      <c r="A133" s="121">
        <v>10688</v>
      </c>
      <c r="B133" s="12">
        <f>INDEX([8]RawData!$B$8:$N$1411, MATCH($A133, [8]RawData!$A$8:$A$1411, 0), MATCH(B$19, [8]RawData!$B$7:$N$7, 0))</f>
        <v>1150.8789999999999</v>
      </c>
      <c r="C133" s="12">
        <f>INDEX([8]RawData!$B$8:$N$1411, MATCH($A133, [8]RawData!$A$8:$A$1411, 0), MATCH(C$19, [8]RawData!$B$7:$N$7, 0))</f>
        <v>1</v>
      </c>
      <c r="D133" s="12" t="str">
        <f>INDEX([8]RawData!$B$8:$N$1411, MATCH($A133, [8]RawData!$A$8:$A$1411, 0), MATCH(D$19, [8]RawData!$B$7:$N$7, 0))</f>
        <v>Electric baseboard</v>
      </c>
      <c r="E133" s="12" t="str">
        <f>INDEX([8]RawData!$B$8:$N$1411, MATCH($A133, [8]RawData!$A$8:$A$1411, 0), MATCH(E$19, [8]RawData!$B$7:$N$7, 0))</f>
        <v>Electric baseboard</v>
      </c>
      <c r="F133" s="12">
        <v>1150.8789999999999</v>
      </c>
      <c r="G133" s="12" t="b">
        <f t="shared" si="24"/>
        <v>0</v>
      </c>
      <c r="H133" s="12" t="b">
        <f t="shared" si="25"/>
        <v>1</v>
      </c>
      <c r="I133" s="12" t="b">
        <f t="shared" si="26"/>
        <v>1</v>
      </c>
      <c r="J133" s="12" t="str">
        <f t="shared" si="27"/>
        <v>Baseboard</v>
      </c>
    </row>
    <row r="134" spans="1:10">
      <c r="A134" s="121">
        <v>10690</v>
      </c>
      <c r="B134" s="12">
        <f>INDEX([8]RawData!$B$8:$N$1411, MATCH($A134, [8]RawData!$A$8:$A$1411, 0), MATCH(B$19, [8]RawData!$B$7:$N$7, 0))</f>
        <v>1150.8789999999999</v>
      </c>
      <c r="C134" s="12">
        <f>INDEX([8]RawData!$B$8:$N$1411, MATCH($A134, [8]RawData!$A$8:$A$1411, 0), MATCH(C$19, [8]RawData!$B$7:$N$7, 0))</f>
        <v>1</v>
      </c>
      <c r="D134" s="12" t="str">
        <f>INDEX([8]RawData!$B$8:$N$1411, MATCH($A134, [8]RawData!$A$8:$A$1411, 0), MATCH(D$19, [8]RawData!$B$7:$N$7, 0))</f>
        <v>Gas faf</v>
      </c>
      <c r="E134" s="12" t="str">
        <f>INDEX([8]RawData!$B$8:$N$1411, MATCH($A134, [8]RawData!$A$8:$A$1411, 0), MATCH(E$19, [8]RawData!$B$7:$N$7, 0))</f>
        <v/>
      </c>
      <c r="F134" s="12" t="s">
        <v>94</v>
      </c>
      <c r="G134" s="12" t="b">
        <f t="shared" si="24"/>
        <v>1</v>
      </c>
      <c r="H134" s="12" t="b">
        <f t="shared" si="25"/>
        <v>0</v>
      </c>
      <c r="I134" s="12" t="b">
        <f t="shared" si="26"/>
        <v>0</v>
      </c>
      <c r="J134" s="12" t="str">
        <f t="shared" si="27"/>
        <v>Plug-in heater, or none</v>
      </c>
    </row>
    <row r="135" spans="1:10">
      <c r="A135" s="121">
        <v>10695</v>
      </c>
      <c r="B135" s="12">
        <f>INDEX([8]RawData!$B$8:$N$1411, MATCH($A135, [8]RawData!$A$8:$A$1411, 0), MATCH(B$19, [8]RawData!$B$7:$N$7, 0))</f>
        <v>1464.694</v>
      </c>
      <c r="C135" s="12">
        <f>INDEX([8]RawData!$B$8:$N$1411, MATCH($A135, [8]RawData!$A$8:$A$1411, 0), MATCH(C$19, [8]RawData!$B$7:$N$7, 0))</f>
        <v>1</v>
      </c>
      <c r="D135" s="12" t="str">
        <f>INDEX([8]RawData!$B$8:$N$1411, MATCH($A135, [8]RawData!$A$8:$A$1411, 0), MATCH(D$19, [8]RawData!$B$7:$N$7, 0))</f>
        <v>Electric baseboard</v>
      </c>
      <c r="E135" s="12" t="str">
        <f>INDEX([8]RawData!$B$8:$N$1411, MATCH($A135, [8]RawData!$A$8:$A$1411, 0), MATCH(E$19, [8]RawData!$B$7:$N$7, 0))</f>
        <v/>
      </c>
      <c r="F135" s="12">
        <v>1464.694</v>
      </c>
      <c r="G135" s="12" t="b">
        <f t="shared" si="24"/>
        <v>0</v>
      </c>
      <c r="H135" s="12" t="b">
        <f t="shared" si="25"/>
        <v>1</v>
      </c>
      <c r="I135" s="12" t="b">
        <f t="shared" si="26"/>
        <v>1</v>
      </c>
      <c r="J135" s="12" t="str">
        <f t="shared" si="27"/>
        <v>Baseboard</v>
      </c>
    </row>
    <row r="136" spans="1:10">
      <c r="A136" s="121">
        <v>10696</v>
      </c>
      <c r="B136" s="12">
        <f>INDEX([8]RawData!$B$8:$N$1411, MATCH($A136, [8]RawData!$A$8:$A$1411, 0), MATCH(B$19, [8]RawData!$B$7:$N$7, 0))</f>
        <v>1464.694</v>
      </c>
      <c r="C136" s="12">
        <f>INDEX([8]RawData!$B$8:$N$1411, MATCH($A136, [8]RawData!$A$8:$A$1411, 0), MATCH(C$19, [8]RawData!$B$7:$N$7, 0))</f>
        <v>1</v>
      </c>
      <c r="D136" s="12" t="str">
        <f>INDEX([8]RawData!$B$8:$N$1411, MATCH($A136, [8]RawData!$A$8:$A$1411, 0), MATCH(D$19, [8]RawData!$B$7:$N$7, 0))</f>
        <v>Electric baseboard</v>
      </c>
      <c r="E136" s="12" t="str">
        <f>INDEX([8]RawData!$B$8:$N$1411, MATCH($A136, [8]RawData!$A$8:$A$1411, 0), MATCH(E$19, [8]RawData!$B$7:$N$7, 0))</f>
        <v/>
      </c>
      <c r="F136" s="12">
        <v>1464.694</v>
      </c>
      <c r="G136" s="12" t="b">
        <f t="shared" si="24"/>
        <v>0</v>
      </c>
      <c r="H136" s="12" t="b">
        <f t="shared" si="25"/>
        <v>1</v>
      </c>
      <c r="I136" s="12" t="b">
        <f t="shared" si="26"/>
        <v>1</v>
      </c>
      <c r="J136" s="12" t="str">
        <f t="shared" si="27"/>
        <v>Baseboard</v>
      </c>
    </row>
    <row r="137" spans="1:10">
      <c r="A137" s="121">
        <v>10697</v>
      </c>
      <c r="B137" s="12">
        <f>INDEX([8]RawData!$B$8:$N$1411, MATCH($A137, [8]RawData!$A$8:$A$1411, 0), MATCH(B$19, [8]RawData!$B$7:$N$7, 0))</f>
        <v>1524.7619999999999</v>
      </c>
      <c r="C137" s="12">
        <f>INDEX([8]RawData!$B$8:$N$1411, MATCH($A137, [8]RawData!$A$8:$A$1411, 0), MATCH(C$19, [8]RawData!$B$7:$N$7, 0))</f>
        <v>1</v>
      </c>
      <c r="D137" s="12" t="str">
        <f>INDEX([8]RawData!$B$8:$N$1411, MATCH($A137, [8]RawData!$A$8:$A$1411, 0), MATCH(D$19, [8]RawData!$B$7:$N$7, 0))</f>
        <v>Gas faf</v>
      </c>
      <c r="E137" s="12" t="str">
        <f>INDEX([8]RawData!$B$8:$N$1411, MATCH($A137, [8]RawData!$A$8:$A$1411, 0), MATCH(E$19, [8]RawData!$B$7:$N$7, 0))</f>
        <v/>
      </c>
      <c r="F137" s="12" t="s">
        <v>94</v>
      </c>
      <c r="G137" s="12" t="b">
        <f t="shared" si="24"/>
        <v>1</v>
      </c>
      <c r="H137" s="12" t="b">
        <f t="shared" si="25"/>
        <v>0</v>
      </c>
      <c r="I137" s="12" t="b">
        <f t="shared" si="26"/>
        <v>0</v>
      </c>
      <c r="J137" s="12" t="str">
        <f t="shared" si="27"/>
        <v>Plug-in heater, or none</v>
      </c>
    </row>
    <row r="138" spans="1:10">
      <c r="A138" s="121">
        <v>10699</v>
      </c>
      <c r="B138" s="12">
        <f>INDEX([8]RawData!$B$8:$N$1411, MATCH($A138, [8]RawData!$A$8:$A$1411, 0), MATCH(B$19, [8]RawData!$B$7:$N$7, 0))</f>
        <v>6932.7380000000003</v>
      </c>
      <c r="C138" s="12">
        <f>INDEX([8]RawData!$B$8:$N$1411, MATCH($A138, [8]RawData!$A$8:$A$1411, 0), MATCH(C$19, [8]RawData!$B$7:$N$7, 0))</f>
        <v>1</v>
      </c>
      <c r="D138" s="12" t="str">
        <f>INDEX([8]RawData!$B$8:$N$1411, MATCH($A138, [8]RawData!$A$8:$A$1411, 0), MATCH(D$19, [8]RawData!$B$7:$N$7, 0))</f>
        <v>Electric baseboard</v>
      </c>
      <c r="E138" s="12" t="str">
        <f>INDEX([8]RawData!$B$8:$N$1411, MATCH($A138, [8]RawData!$A$8:$A$1411, 0), MATCH(E$19, [8]RawData!$B$7:$N$7, 0))</f>
        <v/>
      </c>
      <c r="F138" s="12">
        <v>6932.7380000000003</v>
      </c>
      <c r="G138" s="12" t="b">
        <f t="shared" si="24"/>
        <v>0</v>
      </c>
      <c r="H138" s="12" t="b">
        <f t="shared" si="25"/>
        <v>1</v>
      </c>
      <c r="I138" s="12" t="b">
        <f t="shared" si="26"/>
        <v>1</v>
      </c>
      <c r="J138" s="12" t="str">
        <f t="shared" si="27"/>
        <v>Baseboard</v>
      </c>
    </row>
    <row r="139" spans="1:10">
      <c r="A139" s="121">
        <v>10701</v>
      </c>
      <c r="B139" s="12">
        <f>INDEX([8]RawData!$B$8:$N$1411, MATCH($A139, [8]RawData!$A$8:$A$1411, 0), MATCH(B$19, [8]RawData!$B$7:$N$7, 0))</f>
        <v>4956.4930000000004</v>
      </c>
      <c r="C139" s="12">
        <f>INDEX([8]RawData!$B$8:$N$1411, MATCH($A139, [8]RawData!$A$8:$A$1411, 0), MATCH(C$19, [8]RawData!$B$7:$N$7, 0))</f>
        <v>1</v>
      </c>
      <c r="D139" s="12" t="str">
        <f>INDEX([8]RawData!$B$8:$N$1411, MATCH($A139, [8]RawData!$A$8:$A$1411, 0), MATCH(D$19, [8]RawData!$B$7:$N$7, 0))</f>
        <v>Gas faf</v>
      </c>
      <c r="E139" s="12" t="str">
        <f>INDEX([8]RawData!$B$8:$N$1411, MATCH($A139, [8]RawData!$A$8:$A$1411, 0), MATCH(E$19, [8]RawData!$B$7:$N$7, 0))</f>
        <v xml:space="preserve">Gas htstove AND Gas htstove AND Electric pluginheater AND </v>
      </c>
      <c r="F139" s="12" t="s">
        <v>94</v>
      </c>
      <c r="G139" s="12" t="b">
        <f t="shared" si="24"/>
        <v>1</v>
      </c>
      <c r="H139" s="12" t="b">
        <f t="shared" si="25"/>
        <v>0</v>
      </c>
      <c r="I139" s="12" t="b">
        <f t="shared" si="26"/>
        <v>0</v>
      </c>
      <c r="J139" s="12" t="str">
        <f t="shared" si="27"/>
        <v>Plug-in heater, or none</v>
      </c>
    </row>
    <row r="140" spans="1:10">
      <c r="A140" s="121">
        <v>10705</v>
      </c>
      <c r="B140" s="12">
        <f>INDEX([8]RawData!$B$8:$N$1411, MATCH($A140, [8]RawData!$A$8:$A$1411, 0), MATCH(B$19, [8]RawData!$B$7:$N$7, 0))</f>
        <v>1464.694</v>
      </c>
      <c r="C140" s="12">
        <f>INDEX([8]RawData!$B$8:$N$1411, MATCH($A140, [8]RawData!$A$8:$A$1411, 0), MATCH(C$19, [8]RawData!$B$7:$N$7, 0))</f>
        <v>1</v>
      </c>
      <c r="D140" s="12" t="str">
        <f>INDEX([8]RawData!$B$8:$N$1411, MATCH($A140, [8]RawData!$A$8:$A$1411, 0), MATCH(D$19, [8]RawData!$B$7:$N$7, 0))</f>
        <v>Electric heatpump</v>
      </c>
      <c r="E140" s="12" t="str">
        <f>INDEX([8]RawData!$B$8:$N$1411, MATCH($A140, [8]RawData!$A$8:$A$1411, 0), MATCH(E$19, [8]RawData!$B$7:$N$7, 0))</f>
        <v/>
      </c>
      <c r="F140" s="12">
        <v>1464.694</v>
      </c>
      <c r="G140" s="12" t="b">
        <f t="shared" si="24"/>
        <v>0</v>
      </c>
      <c r="H140" s="12" t="b">
        <f t="shared" si="25"/>
        <v>1</v>
      </c>
      <c r="I140" s="12" t="b">
        <f t="shared" si="26"/>
        <v>1</v>
      </c>
      <c r="J140" s="12" t="str">
        <f t="shared" si="27"/>
        <v>Heat pump</v>
      </c>
    </row>
    <row r="141" spans="1:10">
      <c r="A141" s="121">
        <v>10709</v>
      </c>
      <c r="B141" s="12">
        <f>INDEX([8]RawData!$B$8:$N$1411, MATCH($A141, [8]RawData!$A$8:$A$1411, 0), MATCH(B$19, [8]RawData!$B$7:$N$7, 0))</f>
        <v>1524.7619999999999</v>
      </c>
      <c r="C141" s="12">
        <f>INDEX([8]RawData!$B$8:$N$1411, MATCH($A141, [8]RawData!$A$8:$A$1411, 0), MATCH(C$19, [8]RawData!$B$7:$N$7, 0))</f>
        <v>1</v>
      </c>
      <c r="D141" s="12" t="str">
        <f>INDEX([8]RawData!$B$8:$N$1411, MATCH($A141, [8]RawData!$A$8:$A$1411, 0), MATCH(D$19, [8]RawData!$B$7:$N$7, 0))</f>
        <v>Electric faf</v>
      </c>
      <c r="E141" s="12" t="str">
        <f>INDEX([8]RawData!$B$8:$N$1411, MATCH($A141, [8]RawData!$A$8:$A$1411, 0), MATCH(E$19, [8]RawData!$B$7:$N$7, 0))</f>
        <v>Electric baseboard</v>
      </c>
      <c r="F141" s="12">
        <v>1524.7619999999999</v>
      </c>
      <c r="G141" s="12" t="b">
        <f t="shared" si="24"/>
        <v>0</v>
      </c>
      <c r="H141" s="12" t="b">
        <f t="shared" si="25"/>
        <v>1</v>
      </c>
      <c r="I141" s="12" t="b">
        <f t="shared" si="26"/>
        <v>1</v>
      </c>
      <c r="J141" s="12" t="str">
        <f t="shared" si="27"/>
        <v>Electric FAF</v>
      </c>
    </row>
    <row r="142" spans="1:10">
      <c r="A142" s="121">
        <v>10710</v>
      </c>
      <c r="B142" s="12">
        <f>INDEX([8]RawData!$B$8:$N$1411, MATCH($A142, [8]RawData!$A$8:$A$1411, 0), MATCH(B$19, [8]RawData!$B$7:$N$7, 0))</f>
        <v>6932.7380000000003</v>
      </c>
      <c r="C142" s="12">
        <f>INDEX([8]RawData!$B$8:$N$1411, MATCH($A142, [8]RawData!$A$8:$A$1411, 0), MATCH(C$19, [8]RawData!$B$7:$N$7, 0))</f>
        <v>1</v>
      </c>
      <c r="D142" s="12" t="str">
        <f>INDEX([8]RawData!$B$8:$N$1411, MATCH($A142, [8]RawData!$A$8:$A$1411, 0), MATCH(D$19, [8]RawData!$B$7:$N$7, 0))</f>
        <v>Electric heatpumpdualfuel</v>
      </c>
      <c r="E142" s="12" t="str">
        <f>INDEX([8]RawData!$B$8:$N$1411, MATCH($A142, [8]RawData!$A$8:$A$1411, 0), MATCH(E$19, [8]RawData!$B$7:$N$7, 0))</f>
        <v xml:space="preserve">Pellets htstove AND Wood htstove AND Propane htstove AND </v>
      </c>
      <c r="F142" s="12">
        <v>6932.7380000000003</v>
      </c>
      <c r="G142" s="12" t="b">
        <f t="shared" si="24"/>
        <v>0</v>
      </c>
      <c r="H142" s="12" t="b">
        <f t="shared" si="25"/>
        <v>1</v>
      </c>
      <c r="I142" s="12" t="b">
        <f t="shared" si="26"/>
        <v>1</v>
      </c>
      <c r="J142" s="12" t="str">
        <f t="shared" si="27"/>
        <v>Heat pump</v>
      </c>
    </row>
    <row r="143" spans="1:10">
      <c r="A143" s="121">
        <v>10713</v>
      </c>
      <c r="B143" s="12">
        <f>INDEX([8]RawData!$B$8:$N$1411, MATCH($A143, [8]RawData!$A$8:$A$1411, 0), MATCH(B$19, [8]RawData!$B$7:$N$7, 0))</f>
        <v>6932.7380000000003</v>
      </c>
      <c r="C143" s="12">
        <f>INDEX([8]RawData!$B$8:$N$1411, MATCH($A143, [8]RawData!$A$8:$A$1411, 0), MATCH(C$19, [8]RawData!$B$7:$N$7, 0))</f>
        <v>1</v>
      </c>
      <c r="D143" s="12" t="e">
        <f>INDEX([8]RawData!$B$8:$N$1411, MATCH($A143, [8]RawData!$A$8:$A$1411, 0), MATCH(D$19, [8]RawData!$B$7:$N$7, 0))</f>
        <v>#N/A</v>
      </c>
      <c r="E143" s="12" t="e">
        <f>INDEX([8]RawData!$B$8:$N$1411, MATCH($A143, [8]RawData!$A$8:$A$1411, 0), MATCH(E$19, [8]RawData!$B$7:$N$7, 0))</f>
        <v>#N/A</v>
      </c>
      <c r="F143" s="12" t="s">
        <v>94</v>
      </c>
      <c r="G143" s="12" t="b">
        <f t="shared" si="24"/>
        <v>0</v>
      </c>
      <c r="H143" s="12" t="b">
        <f t="shared" si="25"/>
        <v>0</v>
      </c>
      <c r="I143" s="12" t="b">
        <f t="shared" si="26"/>
        <v>0</v>
      </c>
      <c r="J143" s="12" t="str">
        <f t="shared" si="27"/>
        <v>Plug-in heater, or none</v>
      </c>
    </row>
    <row r="144" spans="1:10">
      <c r="A144" s="121">
        <v>10715</v>
      </c>
      <c r="B144" s="12">
        <f>INDEX([8]RawData!$B$8:$N$1411, MATCH($A144, [8]RawData!$A$8:$A$1411, 0), MATCH(B$19, [8]RawData!$B$7:$N$7, 0))</f>
        <v>4956.4930000000004</v>
      </c>
      <c r="C144" s="12">
        <f>INDEX([8]RawData!$B$8:$N$1411, MATCH($A144, [8]RawData!$A$8:$A$1411, 0), MATCH(C$19, [8]RawData!$B$7:$N$7, 0))</f>
        <v>1</v>
      </c>
      <c r="D144" s="12" t="str">
        <f>INDEX([8]RawData!$B$8:$N$1411, MATCH($A144, [8]RawData!$A$8:$A$1411, 0), MATCH(D$19, [8]RawData!$B$7:$N$7, 0))</f>
        <v>Wood htstove</v>
      </c>
      <c r="E144" s="12" t="str">
        <f>INDEX([8]RawData!$B$8:$N$1411, MATCH($A144, [8]RawData!$A$8:$A$1411, 0), MATCH(E$19, [8]RawData!$B$7:$N$7, 0))</f>
        <v>Electric pluginheater</v>
      </c>
      <c r="F144" s="12">
        <v>4956.4930000000004</v>
      </c>
      <c r="G144" s="12" t="b">
        <f t="shared" si="24"/>
        <v>0</v>
      </c>
      <c r="H144" s="12" t="b">
        <f t="shared" si="25"/>
        <v>0</v>
      </c>
      <c r="I144" s="12" t="b">
        <f t="shared" si="26"/>
        <v>0</v>
      </c>
      <c r="J144" s="12" t="str">
        <f t="shared" si="27"/>
        <v>Plug-in heater, or none</v>
      </c>
    </row>
    <row r="145" spans="1:10">
      <c r="A145" s="121">
        <v>10728</v>
      </c>
      <c r="B145" s="12">
        <f>INDEX([8]RawData!$B$8:$N$1411, MATCH($A145, [8]RawData!$A$8:$A$1411, 0), MATCH(B$19, [8]RawData!$B$7:$N$7, 0))</f>
        <v>2003.7159999999999</v>
      </c>
      <c r="C145" s="12">
        <f>INDEX([8]RawData!$B$8:$N$1411, MATCH($A145, [8]RawData!$A$8:$A$1411, 0), MATCH(C$19, [8]RawData!$B$7:$N$7, 0))</f>
        <v>1</v>
      </c>
      <c r="D145" s="12" t="str">
        <f>INDEX([8]RawData!$B$8:$N$1411, MATCH($A145, [8]RawData!$A$8:$A$1411, 0), MATCH(D$19, [8]RawData!$B$7:$N$7, 0))</f>
        <v>Electric heatpump</v>
      </c>
      <c r="E145" s="12" t="str">
        <f>INDEX([8]RawData!$B$8:$N$1411, MATCH($A145, [8]RawData!$A$8:$A$1411, 0), MATCH(E$19, [8]RawData!$B$7:$N$7, 0))</f>
        <v xml:space="preserve">Wood fireplace AND Electric pluginheater AND </v>
      </c>
      <c r="F145" s="12">
        <v>2003.7159999999999</v>
      </c>
      <c r="G145" s="12" t="b">
        <f t="shared" si="24"/>
        <v>0</v>
      </c>
      <c r="H145" s="12" t="b">
        <f t="shared" si="25"/>
        <v>1</v>
      </c>
      <c r="I145" s="12" t="b">
        <f t="shared" si="26"/>
        <v>1</v>
      </c>
      <c r="J145" s="12" t="str">
        <f t="shared" si="27"/>
        <v>Heat pump</v>
      </c>
    </row>
    <row r="146" spans="1:10">
      <c r="A146" s="121">
        <v>10733</v>
      </c>
      <c r="B146" s="12">
        <f>INDEX([8]RawData!$B$8:$N$1411, MATCH($A146, [8]RawData!$A$8:$A$1411, 0), MATCH(B$19, [8]RawData!$B$7:$N$7, 0))</f>
        <v>1524.7619999999999</v>
      </c>
      <c r="C146" s="12">
        <f>INDEX([8]RawData!$B$8:$N$1411, MATCH($A146, [8]RawData!$A$8:$A$1411, 0), MATCH(C$19, [8]RawData!$B$7:$N$7, 0))</f>
        <v>1</v>
      </c>
      <c r="D146" s="12" t="str">
        <f>INDEX([8]RawData!$B$8:$N$1411, MATCH($A146, [8]RawData!$A$8:$A$1411, 0), MATCH(D$19, [8]RawData!$B$7:$N$7, 0))</f>
        <v>Gas faf</v>
      </c>
      <c r="E146" s="12" t="str">
        <f>INDEX([8]RawData!$B$8:$N$1411, MATCH($A146, [8]RawData!$A$8:$A$1411, 0), MATCH(E$19, [8]RawData!$B$7:$N$7, 0))</f>
        <v/>
      </c>
      <c r="F146" s="12" t="s">
        <v>94</v>
      </c>
      <c r="G146" s="12" t="b">
        <f t="shared" si="24"/>
        <v>1</v>
      </c>
      <c r="H146" s="12" t="b">
        <f t="shared" si="25"/>
        <v>0</v>
      </c>
      <c r="I146" s="12" t="b">
        <f t="shared" si="26"/>
        <v>0</v>
      </c>
      <c r="J146" s="12" t="str">
        <f t="shared" si="27"/>
        <v>Plug-in heater, or none</v>
      </c>
    </row>
    <row r="147" spans="1:10">
      <c r="A147" s="121">
        <v>10738</v>
      </c>
      <c r="B147" s="12">
        <f>INDEX([8]RawData!$B$8:$N$1411, MATCH($A147, [8]RawData!$A$8:$A$1411, 0), MATCH(B$19, [8]RawData!$B$7:$N$7, 0))</f>
        <v>1188.027</v>
      </c>
      <c r="C147" s="12">
        <f>INDEX([8]RawData!$B$8:$N$1411, MATCH($A147, [8]RawData!$A$8:$A$1411, 0), MATCH(C$19, [8]RawData!$B$7:$N$7, 0))</f>
        <v>1</v>
      </c>
      <c r="D147" s="12" t="str">
        <f>INDEX([8]RawData!$B$8:$N$1411, MATCH($A147, [8]RawData!$A$8:$A$1411, 0), MATCH(D$19, [8]RawData!$B$7:$N$7, 0))</f>
        <v>Gas htstove</v>
      </c>
      <c r="E147" s="12" t="str">
        <f>INDEX([8]RawData!$B$8:$N$1411, MATCH($A147, [8]RawData!$A$8:$A$1411, 0), MATCH(E$19, [8]RawData!$B$7:$N$7, 0))</f>
        <v>Electric baseboard</v>
      </c>
      <c r="F147" s="12">
        <v>1188.027</v>
      </c>
      <c r="G147" s="12" t="b">
        <f t="shared" si="24"/>
        <v>0</v>
      </c>
      <c r="H147" s="12" t="b">
        <f t="shared" si="25"/>
        <v>1</v>
      </c>
      <c r="I147" s="12" t="b">
        <f t="shared" si="26"/>
        <v>1</v>
      </c>
      <c r="J147" s="12" t="str">
        <f t="shared" si="27"/>
        <v>Baseboard</v>
      </c>
    </row>
    <row r="148" spans="1:10">
      <c r="A148" s="121">
        <v>10741</v>
      </c>
      <c r="B148" s="12">
        <f>INDEX([8]RawData!$B$8:$N$1411, MATCH($A148, [8]RawData!$A$8:$A$1411, 0), MATCH(B$19, [8]RawData!$B$7:$N$7, 0))</f>
        <v>1524.7619999999999</v>
      </c>
      <c r="C148" s="12">
        <f>INDEX([8]RawData!$B$8:$N$1411, MATCH($A148, [8]RawData!$A$8:$A$1411, 0), MATCH(C$19, [8]RawData!$B$7:$N$7, 0))</f>
        <v>1</v>
      </c>
      <c r="D148" s="12" t="str">
        <f>INDEX([8]RawData!$B$8:$N$1411, MATCH($A148, [8]RawData!$A$8:$A$1411, 0), MATCH(D$19, [8]RawData!$B$7:$N$7, 0))</f>
        <v>Gas faf</v>
      </c>
      <c r="E148" s="12" t="str">
        <f>INDEX([8]RawData!$B$8:$N$1411, MATCH($A148, [8]RawData!$A$8:$A$1411, 0), MATCH(E$19, [8]RawData!$B$7:$N$7, 0))</f>
        <v/>
      </c>
      <c r="F148" s="12" t="s">
        <v>94</v>
      </c>
      <c r="G148" s="12" t="b">
        <f t="shared" si="24"/>
        <v>1</v>
      </c>
      <c r="H148" s="12" t="b">
        <f t="shared" si="25"/>
        <v>0</v>
      </c>
      <c r="I148" s="12" t="b">
        <f t="shared" si="26"/>
        <v>0</v>
      </c>
      <c r="J148" s="12" t="str">
        <f t="shared" si="27"/>
        <v>Plug-in heater, or none</v>
      </c>
    </row>
    <row r="149" spans="1:10">
      <c r="A149" s="121">
        <v>10752</v>
      </c>
      <c r="B149" s="12">
        <f>INDEX([8]RawData!$B$8:$N$1411, MATCH($A149, [8]RawData!$A$8:$A$1411, 0), MATCH(B$19, [8]RawData!$B$7:$N$7, 0))</f>
        <v>4956.4930000000004</v>
      </c>
      <c r="C149" s="12">
        <f>INDEX([8]RawData!$B$8:$N$1411, MATCH($A149, [8]RawData!$A$8:$A$1411, 0), MATCH(C$19, [8]RawData!$B$7:$N$7, 0))</f>
        <v>1</v>
      </c>
      <c r="D149" s="12" t="str">
        <f>INDEX([8]RawData!$B$8:$N$1411, MATCH($A149, [8]RawData!$A$8:$A$1411, 0), MATCH(D$19, [8]RawData!$B$7:$N$7, 0))</f>
        <v>Gas faf</v>
      </c>
      <c r="E149" s="12" t="str">
        <f>INDEX([8]RawData!$B$8:$N$1411, MATCH($A149, [8]RawData!$A$8:$A$1411, 0), MATCH(E$19, [8]RawData!$B$7:$N$7, 0))</f>
        <v/>
      </c>
      <c r="F149" s="12" t="s">
        <v>94</v>
      </c>
      <c r="G149" s="12" t="b">
        <f t="shared" ref="G149:G212" si="28">OR(ISNUMBER(FIND("Gas faf", D149&amp;E149)),  ISNUMBER(FIND("Gas boiler", D149&amp;E149)))</f>
        <v>1</v>
      </c>
      <c r="H149" s="12" t="b">
        <f t="shared" ref="H149:H212" si="29">OR(ISNUMBER(FIND("Electric faf", D149&amp;E149)),  ISNUMBER(FIND("Electric boiler", D149&amp;E149)),  ISNUMBER(FIND("Electric baseboard", D149&amp;E149)),  ISNUMBER(FIND("Electric heatpump", D149&amp;E149)),  ISNUMBER(FIND("Electric gshp", D149&amp;E149)),  ISNUMBER(FIND("Electric dhp", D149&amp;E149)) )</f>
        <v>0</v>
      </c>
      <c r="I149" s="12" t="b">
        <f t="shared" ref="I149:I212" si="30">AND(NOT(G149), H149)</f>
        <v>0</v>
      </c>
      <c r="J149" s="12" t="str">
        <f t="shared" ref="J149:J212" si="31">IF( OR(  ISNUMBER(FIND("Electric heatpump", D149&amp;E149)),  ISNUMBER(FIND("Electric gshp", D149&amp;E149)) ), "Heat pump",
   IF(ISNUMBER(FIND("Electric faf", D149&amp;E149)), "Electric FAF",
 IF(ISNUMBER(FIND("dhp", D149&amp;E149)), "Ductless HP",
   IF(OR(ISNUMBER(FIND("Electric boiler", D149&amp;E149)),  ISNUMBER(FIND("Electric baseboard", D149&amp;E149))), "Baseboard", "Plug-in heater, or none"))))</f>
        <v>Plug-in heater, or none</v>
      </c>
    </row>
    <row r="150" spans="1:10">
      <c r="A150" s="121">
        <v>10764</v>
      </c>
      <c r="B150" s="12">
        <f>INDEX([8]RawData!$B$8:$N$1411, MATCH($A150, [8]RawData!$A$8:$A$1411, 0), MATCH(B$19, [8]RawData!$B$7:$N$7, 0))</f>
        <v>1524.7619999999999</v>
      </c>
      <c r="C150" s="12">
        <f>INDEX([8]RawData!$B$8:$N$1411, MATCH($A150, [8]RawData!$A$8:$A$1411, 0), MATCH(C$19, [8]RawData!$B$7:$N$7, 0))</f>
        <v>1</v>
      </c>
      <c r="D150" s="12" t="str">
        <f>INDEX([8]RawData!$B$8:$N$1411, MATCH($A150, [8]RawData!$A$8:$A$1411, 0), MATCH(D$19, [8]RawData!$B$7:$N$7, 0))</f>
        <v>Gas faf</v>
      </c>
      <c r="E150" s="12" t="str">
        <f>INDEX([8]RawData!$B$8:$N$1411, MATCH($A150, [8]RawData!$A$8:$A$1411, 0), MATCH(E$19, [8]RawData!$B$7:$N$7, 0))</f>
        <v>Wood fireplace</v>
      </c>
      <c r="F150" s="12" t="s">
        <v>94</v>
      </c>
      <c r="G150" s="12" t="b">
        <f t="shared" si="28"/>
        <v>1</v>
      </c>
      <c r="H150" s="12" t="b">
        <f t="shared" si="29"/>
        <v>0</v>
      </c>
      <c r="I150" s="12" t="b">
        <f t="shared" si="30"/>
        <v>0</v>
      </c>
      <c r="J150" s="12" t="str">
        <f t="shared" si="31"/>
        <v>Plug-in heater, or none</v>
      </c>
    </row>
    <row r="151" spans="1:10">
      <c r="A151" s="121">
        <v>10786</v>
      </c>
      <c r="B151" s="12">
        <f>INDEX([8]RawData!$B$8:$N$1411, MATCH($A151, [8]RawData!$A$8:$A$1411, 0), MATCH(B$19, [8]RawData!$B$7:$N$7, 0))</f>
        <v>2003.7159999999999</v>
      </c>
      <c r="C151" s="12">
        <f>INDEX([8]RawData!$B$8:$N$1411, MATCH($A151, [8]RawData!$A$8:$A$1411, 0), MATCH(C$19, [8]RawData!$B$7:$N$7, 0))</f>
        <v>1</v>
      </c>
      <c r="D151" s="12" t="str">
        <f>INDEX([8]RawData!$B$8:$N$1411, MATCH($A151, [8]RawData!$A$8:$A$1411, 0), MATCH(D$19, [8]RawData!$B$7:$N$7, 0))</f>
        <v>Gas faf</v>
      </c>
      <c r="E151" s="12" t="str">
        <f>INDEX([8]RawData!$B$8:$N$1411, MATCH($A151, [8]RawData!$A$8:$A$1411, 0), MATCH(E$19, [8]RawData!$B$7:$N$7, 0))</f>
        <v/>
      </c>
      <c r="F151" s="12" t="s">
        <v>94</v>
      </c>
      <c r="G151" s="12" t="b">
        <f t="shared" si="28"/>
        <v>1</v>
      </c>
      <c r="H151" s="12" t="b">
        <f t="shared" si="29"/>
        <v>0</v>
      </c>
      <c r="I151" s="12" t="b">
        <f t="shared" si="30"/>
        <v>0</v>
      </c>
      <c r="J151" s="12" t="str">
        <f t="shared" si="31"/>
        <v>Plug-in heater, or none</v>
      </c>
    </row>
    <row r="152" spans="1:10">
      <c r="A152" s="121">
        <v>10795</v>
      </c>
      <c r="B152" s="12">
        <f>INDEX([8]RawData!$B$8:$N$1411, MATCH($A152, [8]RawData!$A$8:$A$1411, 0), MATCH(B$19, [8]RawData!$B$7:$N$7, 0))</f>
        <v>6932.7380000000003</v>
      </c>
      <c r="C152" s="12">
        <f>INDEX([8]RawData!$B$8:$N$1411, MATCH($A152, [8]RawData!$A$8:$A$1411, 0), MATCH(C$19, [8]RawData!$B$7:$N$7, 0))</f>
        <v>1</v>
      </c>
      <c r="D152" s="12" t="str">
        <f>INDEX([8]RawData!$B$8:$N$1411, MATCH($A152, [8]RawData!$A$8:$A$1411, 0), MATCH(D$19, [8]RawData!$B$7:$N$7, 0))</f>
        <v>Electric heatpump</v>
      </c>
      <c r="E152" s="12" t="str">
        <f>INDEX([8]RawData!$B$8:$N$1411, MATCH($A152, [8]RawData!$A$8:$A$1411, 0), MATCH(E$19, [8]RawData!$B$7:$N$7, 0))</f>
        <v/>
      </c>
      <c r="F152" s="12">
        <v>6932.7380000000003</v>
      </c>
      <c r="G152" s="12" t="b">
        <f t="shared" si="28"/>
        <v>0</v>
      </c>
      <c r="H152" s="12" t="b">
        <f t="shared" si="29"/>
        <v>1</v>
      </c>
      <c r="I152" s="12" t="b">
        <f t="shared" si="30"/>
        <v>1</v>
      </c>
      <c r="J152" s="12" t="str">
        <f t="shared" si="31"/>
        <v>Heat pump</v>
      </c>
    </row>
    <row r="153" spans="1:10">
      <c r="A153" s="121">
        <v>10801</v>
      </c>
      <c r="B153" s="12">
        <f>INDEX([8]RawData!$B$8:$N$1411, MATCH($A153, [8]RawData!$A$8:$A$1411, 0), MATCH(B$19, [8]RawData!$B$7:$N$7, 0))</f>
        <v>4956.4930000000004</v>
      </c>
      <c r="C153" s="12">
        <f>INDEX([8]RawData!$B$8:$N$1411, MATCH($A153, [8]RawData!$A$8:$A$1411, 0), MATCH(C$19, [8]RawData!$B$7:$N$7, 0))</f>
        <v>1</v>
      </c>
      <c r="D153" s="12" t="str">
        <f>INDEX([8]RawData!$B$8:$N$1411, MATCH($A153, [8]RawData!$A$8:$A$1411, 0), MATCH(D$19, [8]RawData!$B$7:$N$7, 0))</f>
        <v>Wood htstove</v>
      </c>
      <c r="E153" s="12" t="str">
        <f>INDEX([8]RawData!$B$8:$N$1411, MATCH($A153, [8]RawData!$A$8:$A$1411, 0), MATCH(E$19, [8]RawData!$B$7:$N$7, 0))</f>
        <v>Electric baseboard</v>
      </c>
      <c r="F153" s="12">
        <v>4956.4930000000004</v>
      </c>
      <c r="G153" s="12" t="b">
        <f t="shared" si="28"/>
        <v>0</v>
      </c>
      <c r="H153" s="12" t="b">
        <f t="shared" si="29"/>
        <v>1</v>
      </c>
      <c r="I153" s="12" t="b">
        <f t="shared" si="30"/>
        <v>1</v>
      </c>
      <c r="J153" s="12" t="str">
        <f t="shared" si="31"/>
        <v>Baseboard</v>
      </c>
    </row>
    <row r="154" spans="1:10">
      <c r="A154" s="121">
        <v>10807</v>
      </c>
      <c r="B154" s="12">
        <f>INDEX([8]RawData!$B$8:$N$1411, MATCH($A154, [8]RawData!$A$8:$A$1411, 0), MATCH(B$19, [8]RawData!$B$7:$N$7, 0))</f>
        <v>1524.7619999999999</v>
      </c>
      <c r="C154" s="12">
        <f>INDEX([8]RawData!$B$8:$N$1411, MATCH($A154, [8]RawData!$A$8:$A$1411, 0), MATCH(C$19, [8]RawData!$B$7:$N$7, 0))</f>
        <v>1</v>
      </c>
      <c r="D154" s="12" t="str">
        <f>INDEX([8]RawData!$B$8:$N$1411, MATCH($A154, [8]RawData!$A$8:$A$1411, 0), MATCH(D$19, [8]RawData!$B$7:$N$7, 0))</f>
        <v>Gas faf</v>
      </c>
      <c r="E154" s="12" t="str">
        <f>INDEX([8]RawData!$B$8:$N$1411, MATCH($A154, [8]RawData!$A$8:$A$1411, 0), MATCH(E$19, [8]RawData!$B$7:$N$7, 0))</f>
        <v>Gas htstove</v>
      </c>
      <c r="F154" s="12" t="s">
        <v>94</v>
      </c>
      <c r="G154" s="12" t="b">
        <f t="shared" si="28"/>
        <v>1</v>
      </c>
      <c r="H154" s="12" t="b">
        <f t="shared" si="29"/>
        <v>0</v>
      </c>
      <c r="I154" s="12" t="b">
        <f t="shared" si="30"/>
        <v>0</v>
      </c>
      <c r="J154" s="12" t="str">
        <f t="shared" si="31"/>
        <v>Plug-in heater, or none</v>
      </c>
    </row>
    <row r="155" spans="1:10">
      <c r="A155" s="121">
        <v>10809</v>
      </c>
      <c r="B155" s="12">
        <f>INDEX([8]RawData!$B$8:$N$1411, MATCH($A155, [8]RawData!$A$8:$A$1411, 0), MATCH(B$19, [8]RawData!$B$7:$N$7, 0))</f>
        <v>4956.4930000000004</v>
      </c>
      <c r="C155" s="12">
        <f>INDEX([8]RawData!$B$8:$N$1411, MATCH($A155, [8]RawData!$A$8:$A$1411, 0), MATCH(C$19, [8]RawData!$B$7:$N$7, 0))</f>
        <v>1</v>
      </c>
      <c r="D155" s="12" t="str">
        <f>INDEX([8]RawData!$B$8:$N$1411, MATCH($A155, [8]RawData!$A$8:$A$1411, 0), MATCH(D$19, [8]RawData!$B$7:$N$7, 0))</f>
        <v>Gas boiler</v>
      </c>
      <c r="E155" s="12" t="str">
        <f>INDEX([8]RawData!$B$8:$N$1411, MATCH($A155, [8]RawData!$A$8:$A$1411, 0), MATCH(E$19, [8]RawData!$B$7:$N$7, 0))</f>
        <v>Gas htstove</v>
      </c>
      <c r="F155" s="12" t="s">
        <v>94</v>
      </c>
      <c r="G155" s="12" t="b">
        <f t="shared" si="28"/>
        <v>1</v>
      </c>
      <c r="H155" s="12" t="b">
        <f t="shared" si="29"/>
        <v>0</v>
      </c>
      <c r="I155" s="12" t="b">
        <f t="shared" si="30"/>
        <v>0</v>
      </c>
      <c r="J155" s="12" t="str">
        <f t="shared" si="31"/>
        <v>Plug-in heater, or none</v>
      </c>
    </row>
    <row r="156" spans="1:10">
      <c r="A156" s="121">
        <v>10811</v>
      </c>
      <c r="B156" s="12">
        <f>INDEX([8]RawData!$B$8:$N$1411, MATCH($A156, [8]RawData!$A$8:$A$1411, 0), MATCH(B$19, [8]RawData!$B$7:$N$7, 0))</f>
        <v>2003.7159999999999</v>
      </c>
      <c r="C156" s="12">
        <f>INDEX([8]RawData!$B$8:$N$1411, MATCH($A156, [8]RawData!$A$8:$A$1411, 0), MATCH(C$19, [8]RawData!$B$7:$N$7, 0))</f>
        <v>1</v>
      </c>
      <c r="D156" s="12" t="str">
        <f>INDEX([8]RawData!$B$8:$N$1411, MATCH($A156, [8]RawData!$A$8:$A$1411, 0), MATCH(D$19, [8]RawData!$B$7:$N$7, 0))</f>
        <v>Gas faf</v>
      </c>
      <c r="E156" s="12" t="str">
        <f>INDEX([8]RawData!$B$8:$N$1411, MATCH($A156, [8]RawData!$A$8:$A$1411, 0), MATCH(E$19, [8]RawData!$B$7:$N$7, 0))</f>
        <v/>
      </c>
      <c r="F156" s="12" t="s">
        <v>94</v>
      </c>
      <c r="G156" s="12" t="b">
        <f t="shared" si="28"/>
        <v>1</v>
      </c>
      <c r="H156" s="12" t="b">
        <f t="shared" si="29"/>
        <v>0</v>
      </c>
      <c r="I156" s="12" t="b">
        <f t="shared" si="30"/>
        <v>0</v>
      </c>
      <c r="J156" s="12" t="str">
        <f t="shared" si="31"/>
        <v>Plug-in heater, or none</v>
      </c>
    </row>
    <row r="157" spans="1:10">
      <c r="A157" s="121">
        <v>10822</v>
      </c>
      <c r="B157" s="12">
        <f>INDEX([8]RawData!$B$8:$N$1411, MATCH($A157, [8]RawData!$A$8:$A$1411, 0), MATCH(B$19, [8]RawData!$B$7:$N$7, 0))</f>
        <v>2003.7159999999999</v>
      </c>
      <c r="C157" s="12">
        <f>INDEX([8]RawData!$B$8:$N$1411, MATCH($A157, [8]RawData!$A$8:$A$1411, 0), MATCH(C$19, [8]RawData!$B$7:$N$7, 0))</f>
        <v>1</v>
      </c>
      <c r="D157" s="12" t="str">
        <f>INDEX([8]RawData!$B$8:$N$1411, MATCH($A157, [8]RawData!$A$8:$A$1411, 0), MATCH(D$19, [8]RawData!$B$7:$N$7, 0))</f>
        <v>Gas faf</v>
      </c>
      <c r="E157" s="12" t="str">
        <f>INDEX([8]RawData!$B$8:$N$1411, MATCH($A157, [8]RawData!$A$8:$A$1411, 0), MATCH(E$19, [8]RawData!$B$7:$N$7, 0))</f>
        <v xml:space="preserve">Electric baseboard AND Gas htstove AND </v>
      </c>
      <c r="F157" s="12" t="s">
        <v>94</v>
      </c>
      <c r="G157" s="12" t="b">
        <f t="shared" si="28"/>
        <v>1</v>
      </c>
      <c r="H157" s="12" t="b">
        <f t="shared" si="29"/>
        <v>1</v>
      </c>
      <c r="I157" s="12" t="b">
        <f t="shared" si="30"/>
        <v>0</v>
      </c>
      <c r="J157" s="12" t="str">
        <f t="shared" si="31"/>
        <v>Baseboard</v>
      </c>
    </row>
    <row r="158" spans="1:10">
      <c r="A158" s="121">
        <v>10823</v>
      </c>
      <c r="B158" s="12">
        <f>INDEX([8]RawData!$B$8:$N$1411, MATCH($A158, [8]RawData!$A$8:$A$1411, 0), MATCH(B$19, [8]RawData!$B$7:$N$7, 0))</f>
        <v>1524.7619999999999</v>
      </c>
      <c r="C158" s="12">
        <f>INDEX([8]RawData!$B$8:$N$1411, MATCH($A158, [8]RawData!$A$8:$A$1411, 0), MATCH(C$19, [8]RawData!$B$7:$N$7, 0))</f>
        <v>1</v>
      </c>
      <c r="D158" s="12" t="str">
        <f>INDEX([8]RawData!$B$8:$N$1411, MATCH($A158, [8]RawData!$A$8:$A$1411, 0), MATCH(D$19, [8]RawData!$B$7:$N$7, 0))</f>
        <v>Oil faf</v>
      </c>
      <c r="E158" s="12" t="str">
        <f>INDEX([8]RawData!$B$8:$N$1411, MATCH($A158, [8]RawData!$A$8:$A$1411, 0), MATCH(E$19, [8]RawData!$B$7:$N$7, 0))</f>
        <v/>
      </c>
      <c r="F158" s="12" t="s">
        <v>94</v>
      </c>
      <c r="G158" s="12" t="b">
        <f t="shared" si="28"/>
        <v>0</v>
      </c>
      <c r="H158" s="12" t="b">
        <f t="shared" si="29"/>
        <v>0</v>
      </c>
      <c r="I158" s="12" t="b">
        <f t="shared" si="30"/>
        <v>0</v>
      </c>
      <c r="J158" s="12" t="str">
        <f t="shared" si="31"/>
        <v>Plug-in heater, or none</v>
      </c>
    </row>
    <row r="159" spans="1:10">
      <c r="A159" s="121">
        <v>10840</v>
      </c>
      <c r="B159" s="12">
        <f>INDEX([8]RawData!$B$8:$N$1411, MATCH($A159, [8]RawData!$A$8:$A$1411, 0), MATCH(B$19, [8]RawData!$B$7:$N$7, 0))</f>
        <v>1524.7619999999999</v>
      </c>
      <c r="C159" s="12">
        <f>INDEX([8]RawData!$B$8:$N$1411, MATCH($A159, [8]RawData!$A$8:$A$1411, 0), MATCH(C$19, [8]RawData!$B$7:$N$7, 0))</f>
        <v>1</v>
      </c>
      <c r="D159" s="12" t="str">
        <f>INDEX([8]RawData!$B$8:$N$1411, MATCH($A159, [8]RawData!$A$8:$A$1411, 0), MATCH(D$19, [8]RawData!$B$7:$N$7, 0))</f>
        <v>Oil faf</v>
      </c>
      <c r="E159" s="12" t="str">
        <f>INDEX([8]RawData!$B$8:$N$1411, MATCH($A159, [8]RawData!$A$8:$A$1411, 0), MATCH(E$19, [8]RawData!$B$7:$N$7, 0))</f>
        <v/>
      </c>
      <c r="F159" s="12" t="s">
        <v>94</v>
      </c>
      <c r="G159" s="12" t="b">
        <f t="shared" si="28"/>
        <v>0</v>
      </c>
      <c r="H159" s="12" t="b">
        <f t="shared" si="29"/>
        <v>0</v>
      </c>
      <c r="I159" s="12" t="b">
        <f t="shared" si="30"/>
        <v>0</v>
      </c>
      <c r="J159" s="12" t="str">
        <f t="shared" si="31"/>
        <v>Plug-in heater, or none</v>
      </c>
    </row>
    <row r="160" spans="1:10">
      <c r="A160" s="121">
        <v>10843</v>
      </c>
      <c r="B160" s="12">
        <f>INDEX([8]RawData!$B$8:$N$1411, MATCH($A160, [8]RawData!$A$8:$A$1411, 0), MATCH(B$19, [8]RawData!$B$7:$N$7, 0))</f>
        <v>2003.7159999999999</v>
      </c>
      <c r="C160" s="12">
        <f>INDEX([8]RawData!$B$8:$N$1411, MATCH($A160, [8]RawData!$A$8:$A$1411, 0), MATCH(C$19, [8]RawData!$B$7:$N$7, 0))</f>
        <v>1</v>
      </c>
      <c r="D160" s="12" t="str">
        <f>INDEX([8]RawData!$B$8:$N$1411, MATCH($A160, [8]RawData!$A$8:$A$1411, 0), MATCH(D$19, [8]RawData!$B$7:$N$7, 0))</f>
        <v>Gas faf</v>
      </c>
      <c r="E160" s="12" t="str">
        <f>INDEX([8]RawData!$B$8:$N$1411, MATCH($A160, [8]RawData!$A$8:$A$1411, 0), MATCH(E$19, [8]RawData!$B$7:$N$7, 0))</f>
        <v>Wood htstove</v>
      </c>
      <c r="F160" s="12" t="s">
        <v>94</v>
      </c>
      <c r="G160" s="12" t="b">
        <f t="shared" si="28"/>
        <v>1</v>
      </c>
      <c r="H160" s="12" t="b">
        <f t="shared" si="29"/>
        <v>0</v>
      </c>
      <c r="I160" s="12" t="b">
        <f t="shared" si="30"/>
        <v>0</v>
      </c>
      <c r="J160" s="12" t="str">
        <f t="shared" si="31"/>
        <v>Plug-in heater, or none</v>
      </c>
    </row>
    <row r="161" spans="1:10">
      <c r="A161" s="121">
        <v>10848</v>
      </c>
      <c r="B161" s="12">
        <f>INDEX([8]RawData!$B$8:$N$1411, MATCH($A161, [8]RawData!$A$8:$A$1411, 0), MATCH(B$19, [8]RawData!$B$7:$N$7, 0))</f>
        <v>1524.7619999999999</v>
      </c>
      <c r="C161" s="12">
        <f>INDEX([8]RawData!$B$8:$N$1411, MATCH($A161, [8]RawData!$A$8:$A$1411, 0), MATCH(C$19, [8]RawData!$B$7:$N$7, 0))</f>
        <v>1</v>
      </c>
      <c r="D161" s="12" t="str">
        <f>INDEX([8]RawData!$B$8:$N$1411, MATCH($A161, [8]RawData!$A$8:$A$1411, 0), MATCH(D$19, [8]RawData!$B$7:$N$7, 0))</f>
        <v>Gas boiler</v>
      </c>
      <c r="E161" s="12" t="str">
        <f>INDEX([8]RawData!$B$8:$N$1411, MATCH($A161, [8]RawData!$A$8:$A$1411, 0), MATCH(E$19, [8]RawData!$B$7:$N$7, 0))</f>
        <v/>
      </c>
      <c r="F161" s="12" t="s">
        <v>94</v>
      </c>
      <c r="G161" s="12" t="b">
        <f t="shared" si="28"/>
        <v>1</v>
      </c>
      <c r="H161" s="12" t="b">
        <f t="shared" si="29"/>
        <v>0</v>
      </c>
      <c r="I161" s="12" t="b">
        <f t="shared" si="30"/>
        <v>0</v>
      </c>
      <c r="J161" s="12" t="str">
        <f t="shared" si="31"/>
        <v>Plug-in heater, or none</v>
      </c>
    </row>
    <row r="162" spans="1:10">
      <c r="A162" s="121">
        <v>10852</v>
      </c>
      <c r="B162" s="12">
        <f>INDEX([8]RawData!$B$8:$N$1411, MATCH($A162, [8]RawData!$A$8:$A$1411, 0), MATCH(B$19, [8]RawData!$B$7:$N$7, 0))</f>
        <v>1188.027</v>
      </c>
      <c r="C162" s="12">
        <f>INDEX([8]RawData!$B$8:$N$1411, MATCH($A162, [8]RawData!$A$8:$A$1411, 0), MATCH(C$19, [8]RawData!$B$7:$N$7, 0))</f>
        <v>1</v>
      </c>
      <c r="D162" s="12" t="str">
        <f>INDEX([8]RawData!$B$8:$N$1411, MATCH($A162, [8]RawData!$A$8:$A$1411, 0), MATCH(D$19, [8]RawData!$B$7:$N$7, 0))</f>
        <v>Electric baseboard</v>
      </c>
      <c r="E162" s="12" t="str">
        <f>INDEX([8]RawData!$B$8:$N$1411, MATCH($A162, [8]RawData!$A$8:$A$1411, 0), MATCH(E$19, [8]RawData!$B$7:$N$7, 0))</f>
        <v/>
      </c>
      <c r="F162" s="12">
        <v>1188.027</v>
      </c>
      <c r="G162" s="12" t="b">
        <f t="shared" si="28"/>
        <v>0</v>
      </c>
      <c r="H162" s="12" t="b">
        <f t="shared" si="29"/>
        <v>1</v>
      </c>
      <c r="I162" s="12" t="b">
        <f t="shared" si="30"/>
        <v>1</v>
      </c>
      <c r="J162" s="12" t="str">
        <f t="shared" si="31"/>
        <v>Baseboard</v>
      </c>
    </row>
    <row r="163" spans="1:10">
      <c r="A163" s="121">
        <v>10866</v>
      </c>
      <c r="B163" s="12">
        <f>INDEX([8]RawData!$B$8:$N$1411, MATCH($A163, [8]RawData!$A$8:$A$1411, 0), MATCH(B$19, [8]RawData!$B$7:$N$7, 0))</f>
        <v>2003.7159999999999</v>
      </c>
      <c r="C163" s="12">
        <f>INDEX([8]RawData!$B$8:$N$1411, MATCH($A163, [8]RawData!$A$8:$A$1411, 0), MATCH(C$19, [8]RawData!$B$7:$N$7, 0))</f>
        <v>1</v>
      </c>
      <c r="D163" s="12" t="str">
        <f>INDEX([8]RawData!$B$8:$N$1411, MATCH($A163, [8]RawData!$A$8:$A$1411, 0), MATCH(D$19, [8]RawData!$B$7:$N$7, 0))</f>
        <v>Electric heatpumpdualfuel</v>
      </c>
      <c r="E163" s="12" t="str">
        <f>INDEX([8]RawData!$B$8:$N$1411, MATCH($A163, [8]RawData!$A$8:$A$1411, 0), MATCH(E$19, [8]RawData!$B$7:$N$7, 0))</f>
        <v/>
      </c>
      <c r="F163" s="12">
        <v>2003.7159999999999</v>
      </c>
      <c r="G163" s="12" t="b">
        <f t="shared" si="28"/>
        <v>0</v>
      </c>
      <c r="H163" s="12" t="b">
        <f t="shared" si="29"/>
        <v>1</v>
      </c>
      <c r="I163" s="12" t="b">
        <f t="shared" si="30"/>
        <v>1</v>
      </c>
      <c r="J163" s="12" t="str">
        <f t="shared" si="31"/>
        <v>Heat pump</v>
      </c>
    </row>
    <row r="164" spans="1:10">
      <c r="A164" s="121">
        <v>10887</v>
      </c>
      <c r="B164" s="12">
        <f>INDEX([8]RawData!$B$8:$N$1411, MATCH($A164, [8]RawData!$A$8:$A$1411, 0), MATCH(B$19, [8]RawData!$B$7:$N$7, 0))</f>
        <v>1464.694</v>
      </c>
      <c r="C164" s="12">
        <f>INDEX([8]RawData!$B$8:$N$1411, MATCH($A164, [8]RawData!$A$8:$A$1411, 0), MATCH(C$19, [8]RawData!$B$7:$N$7, 0))</f>
        <v>1</v>
      </c>
      <c r="D164" s="12" t="str">
        <f>INDEX([8]RawData!$B$8:$N$1411, MATCH($A164, [8]RawData!$A$8:$A$1411, 0), MATCH(D$19, [8]RawData!$B$7:$N$7, 0))</f>
        <v>Electric heatpump</v>
      </c>
      <c r="E164" s="12" t="str">
        <f>INDEX([8]RawData!$B$8:$N$1411, MATCH($A164, [8]RawData!$A$8:$A$1411, 0), MATCH(E$19, [8]RawData!$B$7:$N$7, 0))</f>
        <v xml:space="preserve">Electric baseboard AND Wood fireplace AND Electric pluginheater AND Electric pluginheater AND </v>
      </c>
      <c r="F164" s="12">
        <v>1464.694</v>
      </c>
      <c r="G164" s="12" t="b">
        <f t="shared" si="28"/>
        <v>0</v>
      </c>
      <c r="H164" s="12" t="b">
        <f t="shared" si="29"/>
        <v>1</v>
      </c>
      <c r="I164" s="12" t="b">
        <f t="shared" si="30"/>
        <v>1</v>
      </c>
      <c r="J164" s="12" t="str">
        <f t="shared" si="31"/>
        <v>Heat pump</v>
      </c>
    </row>
    <row r="165" spans="1:10">
      <c r="A165" s="121">
        <v>10895</v>
      </c>
      <c r="B165" s="12">
        <f>INDEX([8]RawData!$B$8:$N$1411, MATCH($A165, [8]RawData!$A$8:$A$1411, 0), MATCH(B$19, [8]RawData!$B$7:$N$7, 0))</f>
        <v>1524.7619999999999</v>
      </c>
      <c r="C165" s="12">
        <f>INDEX([8]RawData!$B$8:$N$1411, MATCH($A165, [8]RawData!$A$8:$A$1411, 0), MATCH(C$19, [8]RawData!$B$7:$N$7, 0))</f>
        <v>1</v>
      </c>
      <c r="D165" s="12" t="str">
        <f>INDEX([8]RawData!$B$8:$N$1411, MATCH($A165, [8]RawData!$A$8:$A$1411, 0), MATCH(D$19, [8]RawData!$B$7:$N$7, 0))</f>
        <v>Gas faf</v>
      </c>
      <c r="E165" s="12" t="str">
        <f>INDEX([8]RawData!$B$8:$N$1411, MATCH($A165, [8]RawData!$A$8:$A$1411, 0), MATCH(E$19, [8]RawData!$B$7:$N$7, 0))</f>
        <v>Electric baseboard</v>
      </c>
      <c r="F165" s="12" t="s">
        <v>94</v>
      </c>
      <c r="G165" s="12" t="b">
        <f t="shared" si="28"/>
        <v>1</v>
      </c>
      <c r="H165" s="12" t="b">
        <f t="shared" si="29"/>
        <v>1</v>
      </c>
      <c r="I165" s="12" t="b">
        <f t="shared" si="30"/>
        <v>0</v>
      </c>
      <c r="J165" s="12" t="str">
        <f t="shared" si="31"/>
        <v>Baseboard</v>
      </c>
    </row>
    <row r="166" spans="1:10">
      <c r="A166" s="121">
        <v>10911</v>
      </c>
      <c r="B166" s="12">
        <f>INDEX([8]RawData!$B$8:$N$1411, MATCH($A166, [8]RawData!$A$8:$A$1411, 0), MATCH(B$19, [8]RawData!$B$7:$N$7, 0))</f>
        <v>1464.694</v>
      </c>
      <c r="C166" s="12">
        <f>INDEX([8]RawData!$B$8:$N$1411, MATCH($A166, [8]RawData!$A$8:$A$1411, 0), MATCH(C$19, [8]RawData!$B$7:$N$7, 0))</f>
        <v>1</v>
      </c>
      <c r="D166" s="12" t="str">
        <f>INDEX([8]RawData!$B$8:$N$1411, MATCH($A166, [8]RawData!$A$8:$A$1411, 0), MATCH(D$19, [8]RawData!$B$7:$N$7, 0))</f>
        <v>Oil faf</v>
      </c>
      <c r="E166" s="12" t="str">
        <f>INDEX([8]RawData!$B$8:$N$1411, MATCH($A166, [8]RawData!$A$8:$A$1411, 0), MATCH(E$19, [8]RawData!$B$7:$N$7, 0))</f>
        <v/>
      </c>
      <c r="F166" s="12" t="s">
        <v>94</v>
      </c>
      <c r="G166" s="12" t="b">
        <f t="shared" si="28"/>
        <v>0</v>
      </c>
      <c r="H166" s="12" t="b">
        <f t="shared" si="29"/>
        <v>0</v>
      </c>
      <c r="I166" s="12" t="b">
        <f t="shared" si="30"/>
        <v>0</v>
      </c>
      <c r="J166" s="12" t="str">
        <f t="shared" si="31"/>
        <v>Plug-in heater, or none</v>
      </c>
    </row>
    <row r="167" spans="1:10">
      <c r="A167" s="121">
        <v>10915</v>
      </c>
      <c r="B167" s="12">
        <f>INDEX([8]RawData!$B$8:$N$1411, MATCH($A167, [8]RawData!$A$8:$A$1411, 0), MATCH(B$19, [8]RawData!$B$7:$N$7, 0))</f>
        <v>1464.694</v>
      </c>
      <c r="C167" s="12">
        <f>INDEX([8]RawData!$B$8:$N$1411, MATCH($A167, [8]RawData!$A$8:$A$1411, 0), MATCH(C$19, [8]RawData!$B$7:$N$7, 0))</f>
        <v>1</v>
      </c>
      <c r="D167" s="12" t="str">
        <f>INDEX([8]RawData!$B$8:$N$1411, MATCH($A167, [8]RawData!$A$8:$A$1411, 0), MATCH(D$19, [8]RawData!$B$7:$N$7, 0))</f>
        <v>Wood fireplace</v>
      </c>
      <c r="E167" s="12" t="str">
        <f>INDEX([8]RawData!$B$8:$N$1411, MATCH($A167, [8]RawData!$A$8:$A$1411, 0), MATCH(E$19, [8]RawData!$B$7:$N$7, 0))</f>
        <v xml:space="preserve">Electric heatpump AND Electric pluginheater AND </v>
      </c>
      <c r="F167" s="12">
        <v>1464.694</v>
      </c>
      <c r="G167" s="12" t="b">
        <f t="shared" si="28"/>
        <v>0</v>
      </c>
      <c r="H167" s="12" t="b">
        <f t="shared" si="29"/>
        <v>1</v>
      </c>
      <c r="I167" s="12" t="b">
        <f t="shared" si="30"/>
        <v>1</v>
      </c>
      <c r="J167" s="12" t="str">
        <f t="shared" si="31"/>
        <v>Heat pump</v>
      </c>
    </row>
    <row r="168" spans="1:10">
      <c r="A168" s="121">
        <v>10927</v>
      </c>
      <c r="B168" s="12">
        <f>INDEX([8]RawData!$B$8:$N$1411, MATCH($A168, [8]RawData!$A$8:$A$1411, 0), MATCH(B$19, [8]RawData!$B$7:$N$7, 0))</f>
        <v>1524.7619999999999</v>
      </c>
      <c r="C168" s="12">
        <f>INDEX([8]RawData!$B$8:$N$1411, MATCH($A168, [8]RawData!$A$8:$A$1411, 0), MATCH(C$19, [8]RawData!$B$7:$N$7, 0))</f>
        <v>1</v>
      </c>
      <c r="D168" s="12" t="str">
        <f>INDEX([8]RawData!$B$8:$N$1411, MATCH($A168, [8]RawData!$A$8:$A$1411, 0), MATCH(D$19, [8]RawData!$B$7:$N$7, 0))</f>
        <v>Gas faf</v>
      </c>
      <c r="E168" s="12" t="str">
        <f>INDEX([8]RawData!$B$8:$N$1411, MATCH($A168, [8]RawData!$A$8:$A$1411, 0), MATCH(E$19, [8]RawData!$B$7:$N$7, 0))</f>
        <v>Electric pluginheater</v>
      </c>
      <c r="F168" s="12" t="s">
        <v>94</v>
      </c>
      <c r="G168" s="12" t="b">
        <f t="shared" si="28"/>
        <v>1</v>
      </c>
      <c r="H168" s="12" t="b">
        <f t="shared" si="29"/>
        <v>0</v>
      </c>
      <c r="I168" s="12" t="b">
        <f t="shared" si="30"/>
        <v>0</v>
      </c>
      <c r="J168" s="12" t="str">
        <f t="shared" si="31"/>
        <v>Plug-in heater, or none</v>
      </c>
    </row>
    <row r="169" spans="1:10">
      <c r="A169" s="121">
        <v>10946</v>
      </c>
      <c r="B169" s="12">
        <f>INDEX([8]RawData!$B$8:$N$1411, MATCH($A169, [8]RawData!$A$8:$A$1411, 0), MATCH(B$19, [8]RawData!$B$7:$N$7, 0))</f>
        <v>4956.4930000000004</v>
      </c>
      <c r="C169" s="12">
        <f>INDEX([8]RawData!$B$8:$N$1411, MATCH($A169, [8]RawData!$A$8:$A$1411, 0), MATCH(C$19, [8]RawData!$B$7:$N$7, 0))</f>
        <v>1</v>
      </c>
      <c r="D169" s="12" t="str">
        <f>INDEX([8]RawData!$B$8:$N$1411, MATCH($A169, [8]RawData!$A$8:$A$1411, 0), MATCH(D$19, [8]RawData!$B$7:$N$7, 0))</f>
        <v xml:space="preserve">Electric baseboard AND Gas faf AND </v>
      </c>
      <c r="E169" s="12" t="str">
        <f>INDEX([8]RawData!$B$8:$N$1411, MATCH($A169, [8]RawData!$A$8:$A$1411, 0), MATCH(E$19, [8]RawData!$B$7:$N$7, 0))</f>
        <v>Gas htstove</v>
      </c>
      <c r="F169" s="12" t="s">
        <v>94</v>
      </c>
      <c r="G169" s="12" t="b">
        <f t="shared" si="28"/>
        <v>1</v>
      </c>
      <c r="H169" s="12" t="b">
        <f t="shared" si="29"/>
        <v>1</v>
      </c>
      <c r="I169" s="12" t="b">
        <f t="shared" si="30"/>
        <v>0</v>
      </c>
      <c r="J169" s="12" t="str">
        <f t="shared" si="31"/>
        <v>Baseboard</v>
      </c>
    </row>
    <row r="170" spans="1:10">
      <c r="A170" s="121">
        <v>10948</v>
      </c>
      <c r="B170" s="12">
        <f>INDEX([8]RawData!$B$8:$N$1411, MATCH($A170, [8]RawData!$A$8:$A$1411, 0), MATCH(B$19, [8]RawData!$B$7:$N$7, 0))</f>
        <v>2003.7159999999999</v>
      </c>
      <c r="C170" s="12">
        <f>INDEX([8]RawData!$B$8:$N$1411, MATCH($A170, [8]RawData!$A$8:$A$1411, 0), MATCH(C$19, [8]RawData!$B$7:$N$7, 0))</f>
        <v>1</v>
      </c>
      <c r="D170" s="12" t="str">
        <f>INDEX([8]RawData!$B$8:$N$1411, MATCH($A170, [8]RawData!$A$8:$A$1411, 0), MATCH(D$19, [8]RawData!$B$7:$N$7, 0))</f>
        <v>Oil faf</v>
      </c>
      <c r="E170" s="12" t="str">
        <f>INDEX([8]RawData!$B$8:$N$1411, MATCH($A170, [8]RawData!$A$8:$A$1411, 0), MATCH(E$19, [8]RawData!$B$7:$N$7, 0))</f>
        <v>Wood htstove</v>
      </c>
      <c r="F170" s="12" t="s">
        <v>94</v>
      </c>
      <c r="G170" s="12" t="b">
        <f t="shared" si="28"/>
        <v>0</v>
      </c>
      <c r="H170" s="12" t="b">
        <f t="shared" si="29"/>
        <v>0</v>
      </c>
      <c r="I170" s="12" t="b">
        <f t="shared" si="30"/>
        <v>0</v>
      </c>
      <c r="J170" s="12" t="str">
        <f t="shared" si="31"/>
        <v>Plug-in heater, or none</v>
      </c>
    </row>
    <row r="171" spans="1:10">
      <c r="A171" s="121">
        <v>10951</v>
      </c>
      <c r="B171" s="12">
        <f>INDEX([8]RawData!$B$8:$N$1411, MATCH($A171, [8]RawData!$A$8:$A$1411, 0), MATCH(B$19, [8]RawData!$B$7:$N$7, 0))</f>
        <v>4956.4930000000004</v>
      </c>
      <c r="C171" s="12">
        <f>INDEX([8]RawData!$B$8:$N$1411, MATCH($A171, [8]RawData!$A$8:$A$1411, 0), MATCH(C$19, [8]RawData!$B$7:$N$7, 0))</f>
        <v>1</v>
      </c>
      <c r="D171" s="12" t="str">
        <f>INDEX([8]RawData!$B$8:$N$1411, MATCH($A171, [8]RawData!$A$8:$A$1411, 0), MATCH(D$19, [8]RawData!$B$7:$N$7, 0))</f>
        <v>Gas faf</v>
      </c>
      <c r="E171" s="12" t="str">
        <f>INDEX([8]RawData!$B$8:$N$1411, MATCH($A171, [8]RawData!$A$8:$A$1411, 0), MATCH(E$19, [8]RawData!$B$7:$N$7, 0))</f>
        <v xml:space="preserve">Pellets htstove AND Electric pluginheater AND </v>
      </c>
      <c r="F171" s="12" t="s">
        <v>94</v>
      </c>
      <c r="G171" s="12" t="b">
        <f t="shared" si="28"/>
        <v>1</v>
      </c>
      <c r="H171" s="12" t="b">
        <f t="shared" si="29"/>
        <v>0</v>
      </c>
      <c r="I171" s="12" t="b">
        <f t="shared" si="30"/>
        <v>0</v>
      </c>
      <c r="J171" s="12" t="str">
        <f t="shared" si="31"/>
        <v>Plug-in heater, or none</v>
      </c>
    </row>
    <row r="172" spans="1:10">
      <c r="A172" s="121">
        <v>10965</v>
      </c>
      <c r="B172" s="12">
        <f>INDEX([8]RawData!$B$8:$N$1411, MATCH($A172, [8]RawData!$A$8:$A$1411, 0), MATCH(B$19, [8]RawData!$B$7:$N$7, 0))</f>
        <v>4956.4930000000004</v>
      </c>
      <c r="C172" s="12">
        <f>INDEX([8]RawData!$B$8:$N$1411, MATCH($A172, [8]RawData!$A$8:$A$1411, 0), MATCH(C$19, [8]RawData!$B$7:$N$7, 0))</f>
        <v>1</v>
      </c>
      <c r="D172" s="12" t="str">
        <f>INDEX([8]RawData!$B$8:$N$1411, MATCH($A172, [8]RawData!$A$8:$A$1411, 0), MATCH(D$19, [8]RawData!$B$7:$N$7, 0))</f>
        <v>Electric baseboard</v>
      </c>
      <c r="E172" s="12" t="str">
        <f>INDEX([8]RawData!$B$8:$N$1411, MATCH($A172, [8]RawData!$A$8:$A$1411, 0), MATCH(E$19, [8]RawData!$B$7:$N$7, 0))</f>
        <v/>
      </c>
      <c r="F172" s="12">
        <v>4956.4930000000004</v>
      </c>
      <c r="G172" s="12" t="b">
        <f t="shared" si="28"/>
        <v>0</v>
      </c>
      <c r="H172" s="12" t="b">
        <f t="shared" si="29"/>
        <v>1</v>
      </c>
      <c r="I172" s="12" t="b">
        <f t="shared" si="30"/>
        <v>1</v>
      </c>
      <c r="J172" s="12" t="str">
        <f t="shared" si="31"/>
        <v>Baseboard</v>
      </c>
    </row>
    <row r="173" spans="1:10">
      <c r="A173" s="121">
        <v>10978</v>
      </c>
      <c r="B173" s="12">
        <f>INDEX([8]RawData!$B$8:$N$1411, MATCH($A173, [8]RawData!$A$8:$A$1411, 0), MATCH(B$19, [8]RawData!$B$7:$N$7, 0))</f>
        <v>1524.7619999999999</v>
      </c>
      <c r="C173" s="12">
        <f>INDEX([8]RawData!$B$8:$N$1411, MATCH($A173, [8]RawData!$A$8:$A$1411, 0), MATCH(C$19, [8]RawData!$B$7:$N$7, 0))</f>
        <v>1</v>
      </c>
      <c r="D173" s="12" t="str">
        <f>INDEX([8]RawData!$B$8:$N$1411, MATCH($A173, [8]RawData!$A$8:$A$1411, 0), MATCH(D$19, [8]RawData!$B$7:$N$7, 0))</f>
        <v>Electric baseboard</v>
      </c>
      <c r="E173" s="12" t="str">
        <f>INDEX([8]RawData!$B$8:$N$1411, MATCH($A173, [8]RawData!$A$8:$A$1411, 0), MATCH(E$19, [8]RawData!$B$7:$N$7, 0))</f>
        <v>Wood htstove</v>
      </c>
      <c r="F173" s="12">
        <v>1524.7619999999999</v>
      </c>
      <c r="G173" s="12" t="b">
        <f t="shared" si="28"/>
        <v>0</v>
      </c>
      <c r="H173" s="12" t="b">
        <f t="shared" si="29"/>
        <v>1</v>
      </c>
      <c r="I173" s="12" t="b">
        <f t="shared" si="30"/>
        <v>1</v>
      </c>
      <c r="J173" s="12" t="str">
        <f t="shared" si="31"/>
        <v>Baseboard</v>
      </c>
    </row>
    <row r="174" spans="1:10">
      <c r="A174" s="121">
        <v>10986</v>
      </c>
      <c r="B174" s="12">
        <f>INDEX([8]RawData!$B$8:$N$1411, MATCH($A174, [8]RawData!$A$8:$A$1411, 0), MATCH(B$19, [8]RawData!$B$7:$N$7, 0))</f>
        <v>2003.7159999999999</v>
      </c>
      <c r="C174" s="12">
        <f>INDEX([8]RawData!$B$8:$N$1411, MATCH($A174, [8]RawData!$A$8:$A$1411, 0), MATCH(C$19, [8]RawData!$B$7:$N$7, 0))</f>
        <v>1</v>
      </c>
      <c r="D174" s="12" t="str">
        <f>INDEX([8]RawData!$B$8:$N$1411, MATCH($A174, [8]RawData!$A$8:$A$1411, 0), MATCH(D$19, [8]RawData!$B$7:$N$7, 0))</f>
        <v>Electric heatpump</v>
      </c>
      <c r="E174" s="12" t="str">
        <f>INDEX([8]RawData!$B$8:$N$1411, MATCH($A174, [8]RawData!$A$8:$A$1411, 0), MATCH(E$19, [8]RawData!$B$7:$N$7, 0))</f>
        <v/>
      </c>
      <c r="F174" s="12">
        <v>2003.7159999999999</v>
      </c>
      <c r="G174" s="12" t="b">
        <f t="shared" si="28"/>
        <v>0</v>
      </c>
      <c r="H174" s="12" t="b">
        <f t="shared" si="29"/>
        <v>1</v>
      </c>
      <c r="I174" s="12" t="b">
        <f t="shared" si="30"/>
        <v>1</v>
      </c>
      <c r="J174" s="12" t="str">
        <f t="shared" si="31"/>
        <v>Heat pump</v>
      </c>
    </row>
    <row r="175" spans="1:10">
      <c r="A175" s="121">
        <v>10990</v>
      </c>
      <c r="B175" s="12">
        <f>INDEX([8]RawData!$B$8:$N$1411, MATCH($A175, [8]RawData!$A$8:$A$1411, 0), MATCH(B$19, [8]RawData!$B$7:$N$7, 0))</f>
        <v>2003.7159999999999</v>
      </c>
      <c r="C175" s="12">
        <f>INDEX([8]RawData!$B$8:$N$1411, MATCH($A175, [8]RawData!$A$8:$A$1411, 0), MATCH(C$19, [8]RawData!$B$7:$N$7, 0))</f>
        <v>1</v>
      </c>
      <c r="D175" s="12" t="str">
        <f>INDEX([8]RawData!$B$8:$N$1411, MATCH($A175, [8]RawData!$A$8:$A$1411, 0), MATCH(D$19, [8]RawData!$B$7:$N$7, 0))</f>
        <v>Gas faf</v>
      </c>
      <c r="E175" s="12" t="str">
        <f>INDEX([8]RawData!$B$8:$N$1411, MATCH($A175, [8]RawData!$A$8:$A$1411, 0), MATCH(E$19, [8]RawData!$B$7:$N$7, 0))</f>
        <v/>
      </c>
      <c r="F175" s="12" t="s">
        <v>94</v>
      </c>
      <c r="G175" s="12" t="b">
        <f t="shared" si="28"/>
        <v>1</v>
      </c>
      <c r="H175" s="12" t="b">
        <f t="shared" si="29"/>
        <v>0</v>
      </c>
      <c r="I175" s="12" t="b">
        <f t="shared" si="30"/>
        <v>0</v>
      </c>
      <c r="J175" s="12" t="str">
        <f t="shared" si="31"/>
        <v>Plug-in heater, or none</v>
      </c>
    </row>
    <row r="176" spans="1:10">
      <c r="A176" s="121">
        <v>10995</v>
      </c>
      <c r="B176" s="12">
        <f>INDEX([8]RawData!$B$8:$N$1411, MATCH($A176, [8]RawData!$A$8:$A$1411, 0), MATCH(B$19, [8]RawData!$B$7:$N$7, 0))</f>
        <v>4956.4930000000004</v>
      </c>
      <c r="C176" s="12">
        <f>INDEX([8]RawData!$B$8:$N$1411, MATCH($A176, [8]RawData!$A$8:$A$1411, 0), MATCH(C$19, [8]RawData!$B$7:$N$7, 0))</f>
        <v>1</v>
      </c>
      <c r="D176" s="12" t="str">
        <f>INDEX([8]RawData!$B$8:$N$1411, MATCH($A176, [8]RawData!$A$8:$A$1411, 0), MATCH(D$19, [8]RawData!$B$7:$N$7, 0))</f>
        <v>Electric baseboard</v>
      </c>
      <c r="E176" s="12" t="str">
        <f>INDEX([8]RawData!$B$8:$N$1411, MATCH($A176, [8]RawData!$A$8:$A$1411, 0), MATCH(E$19, [8]RawData!$B$7:$N$7, 0))</f>
        <v/>
      </c>
      <c r="F176" s="12">
        <v>4956.4930000000004</v>
      </c>
      <c r="G176" s="12" t="b">
        <f t="shared" si="28"/>
        <v>0</v>
      </c>
      <c r="H176" s="12" t="b">
        <f t="shared" si="29"/>
        <v>1</v>
      </c>
      <c r="I176" s="12" t="b">
        <f t="shared" si="30"/>
        <v>1</v>
      </c>
      <c r="J176" s="12" t="str">
        <f t="shared" si="31"/>
        <v>Baseboard</v>
      </c>
    </row>
    <row r="177" spans="1:10">
      <c r="A177" s="121">
        <v>11003</v>
      </c>
      <c r="B177" s="12">
        <f>INDEX([8]RawData!$B$8:$N$1411, MATCH($A177, [8]RawData!$A$8:$A$1411, 0), MATCH(B$19, [8]RawData!$B$7:$N$7, 0))</f>
        <v>2003.7159999999999</v>
      </c>
      <c r="C177" s="12">
        <f>INDEX([8]RawData!$B$8:$N$1411, MATCH($A177, [8]RawData!$A$8:$A$1411, 0), MATCH(C$19, [8]RawData!$B$7:$N$7, 0))</f>
        <v>1</v>
      </c>
      <c r="D177" s="12" t="str">
        <f>INDEX([8]RawData!$B$8:$N$1411, MATCH($A177, [8]RawData!$A$8:$A$1411, 0), MATCH(D$19, [8]RawData!$B$7:$N$7, 0))</f>
        <v>Oil faf</v>
      </c>
      <c r="E177" s="12" t="str">
        <f>INDEX([8]RawData!$B$8:$N$1411, MATCH($A177, [8]RawData!$A$8:$A$1411, 0), MATCH(E$19, [8]RawData!$B$7:$N$7, 0))</f>
        <v/>
      </c>
      <c r="F177" s="12" t="s">
        <v>94</v>
      </c>
      <c r="G177" s="12" t="b">
        <f t="shared" si="28"/>
        <v>0</v>
      </c>
      <c r="H177" s="12" t="b">
        <f t="shared" si="29"/>
        <v>0</v>
      </c>
      <c r="I177" s="12" t="b">
        <f t="shared" si="30"/>
        <v>0</v>
      </c>
      <c r="J177" s="12" t="str">
        <f t="shared" si="31"/>
        <v>Plug-in heater, or none</v>
      </c>
    </row>
    <row r="178" spans="1:10">
      <c r="A178" s="121">
        <v>11006</v>
      </c>
      <c r="B178" s="12">
        <f>INDEX([8]RawData!$B$8:$N$1411, MATCH($A178, [8]RawData!$A$8:$A$1411, 0), MATCH(B$19, [8]RawData!$B$7:$N$7, 0))</f>
        <v>1524.7619999999999</v>
      </c>
      <c r="C178" s="12">
        <f>INDEX([8]RawData!$B$8:$N$1411, MATCH($A178, [8]RawData!$A$8:$A$1411, 0), MATCH(C$19, [8]RawData!$B$7:$N$7, 0))</f>
        <v>1</v>
      </c>
      <c r="D178" s="12" t="str">
        <f>INDEX([8]RawData!$B$8:$N$1411, MATCH($A178, [8]RawData!$A$8:$A$1411, 0), MATCH(D$19, [8]RawData!$B$7:$N$7, 0))</f>
        <v>Gas faf</v>
      </c>
      <c r="E178" s="12" t="str">
        <f>INDEX([8]RawData!$B$8:$N$1411, MATCH($A178, [8]RawData!$A$8:$A$1411, 0), MATCH(E$19, [8]RawData!$B$7:$N$7, 0))</f>
        <v>Electric baseboard</v>
      </c>
      <c r="F178" s="12" t="s">
        <v>94</v>
      </c>
      <c r="G178" s="12" t="b">
        <f t="shared" si="28"/>
        <v>1</v>
      </c>
      <c r="H178" s="12" t="b">
        <f t="shared" si="29"/>
        <v>1</v>
      </c>
      <c r="I178" s="12" t="b">
        <f t="shared" si="30"/>
        <v>0</v>
      </c>
      <c r="J178" s="12" t="str">
        <f t="shared" si="31"/>
        <v>Baseboard</v>
      </c>
    </row>
    <row r="179" spans="1:10">
      <c r="A179" s="121">
        <v>11014</v>
      </c>
      <c r="B179" s="12">
        <f>INDEX([8]RawData!$B$8:$N$1411, MATCH($A179, [8]RawData!$A$8:$A$1411, 0), MATCH(B$19, [8]RawData!$B$7:$N$7, 0))</f>
        <v>1188.027</v>
      </c>
      <c r="C179" s="12">
        <f>INDEX([8]RawData!$B$8:$N$1411, MATCH($A179, [8]RawData!$A$8:$A$1411, 0), MATCH(C$19, [8]RawData!$B$7:$N$7, 0))</f>
        <v>1</v>
      </c>
      <c r="D179" s="12" t="str">
        <f>INDEX([8]RawData!$B$8:$N$1411, MATCH($A179, [8]RawData!$A$8:$A$1411, 0), MATCH(D$19, [8]RawData!$B$7:$N$7, 0))</f>
        <v>Electric heatpump</v>
      </c>
      <c r="E179" s="12" t="str">
        <f>INDEX([8]RawData!$B$8:$N$1411, MATCH($A179, [8]RawData!$A$8:$A$1411, 0), MATCH(E$19, [8]RawData!$B$7:$N$7, 0))</f>
        <v>Wood htstove</v>
      </c>
      <c r="F179" s="12">
        <v>1188.027</v>
      </c>
      <c r="G179" s="12" t="b">
        <f t="shared" si="28"/>
        <v>0</v>
      </c>
      <c r="H179" s="12" t="b">
        <f t="shared" si="29"/>
        <v>1</v>
      </c>
      <c r="I179" s="12" t="b">
        <f t="shared" si="30"/>
        <v>1</v>
      </c>
      <c r="J179" s="12" t="str">
        <f t="shared" si="31"/>
        <v>Heat pump</v>
      </c>
    </row>
    <row r="180" spans="1:10">
      <c r="A180" s="121">
        <v>11021</v>
      </c>
      <c r="B180" s="12">
        <f>INDEX([8]RawData!$B$8:$N$1411, MATCH($A180, [8]RawData!$A$8:$A$1411, 0), MATCH(B$19, [8]RawData!$B$7:$N$7, 0))</f>
        <v>1464.694</v>
      </c>
      <c r="C180" s="12">
        <f>INDEX([8]RawData!$B$8:$N$1411, MATCH($A180, [8]RawData!$A$8:$A$1411, 0), MATCH(C$19, [8]RawData!$B$7:$N$7, 0))</f>
        <v>1</v>
      </c>
      <c r="D180" s="12" t="str">
        <f>INDEX([8]RawData!$B$8:$N$1411, MATCH($A180, [8]RawData!$A$8:$A$1411, 0), MATCH(D$19, [8]RawData!$B$7:$N$7, 0))</f>
        <v>Gas faf</v>
      </c>
      <c r="E180" s="12" t="str">
        <f>INDEX([8]RawData!$B$8:$N$1411, MATCH($A180, [8]RawData!$A$8:$A$1411, 0), MATCH(E$19, [8]RawData!$B$7:$N$7, 0))</f>
        <v xml:space="preserve">Other htstove AND Electric pluginheater AND </v>
      </c>
      <c r="F180" s="12" t="s">
        <v>94</v>
      </c>
      <c r="G180" s="12" t="b">
        <f t="shared" si="28"/>
        <v>1</v>
      </c>
      <c r="H180" s="12" t="b">
        <f t="shared" si="29"/>
        <v>0</v>
      </c>
      <c r="I180" s="12" t="b">
        <f t="shared" si="30"/>
        <v>0</v>
      </c>
      <c r="J180" s="12" t="str">
        <f t="shared" si="31"/>
        <v>Plug-in heater, or none</v>
      </c>
    </row>
    <row r="181" spans="1:10">
      <c r="A181" s="121">
        <v>11030</v>
      </c>
      <c r="B181" s="12">
        <f>INDEX([8]RawData!$B$8:$N$1411, MATCH($A181, [8]RawData!$A$8:$A$1411, 0), MATCH(B$19, [8]RawData!$B$7:$N$7, 0))</f>
        <v>1464.694</v>
      </c>
      <c r="C181" s="12">
        <f>INDEX([8]RawData!$B$8:$N$1411, MATCH($A181, [8]RawData!$A$8:$A$1411, 0), MATCH(C$19, [8]RawData!$B$7:$N$7, 0))</f>
        <v>1</v>
      </c>
      <c r="D181" s="12" t="str">
        <f>INDEX([8]RawData!$B$8:$N$1411, MATCH($A181, [8]RawData!$A$8:$A$1411, 0), MATCH(D$19, [8]RawData!$B$7:$N$7, 0))</f>
        <v>Electric pluginheater</v>
      </c>
      <c r="E181" s="12" t="str">
        <f>INDEX([8]RawData!$B$8:$N$1411, MATCH($A181, [8]RawData!$A$8:$A$1411, 0), MATCH(E$19, [8]RawData!$B$7:$N$7, 0))</f>
        <v>Gas faf</v>
      </c>
      <c r="F181" s="12" t="s">
        <v>94</v>
      </c>
      <c r="G181" s="12" t="b">
        <f t="shared" si="28"/>
        <v>1</v>
      </c>
      <c r="H181" s="12" t="b">
        <f t="shared" si="29"/>
        <v>0</v>
      </c>
      <c r="I181" s="12" t="b">
        <f t="shared" si="30"/>
        <v>0</v>
      </c>
      <c r="J181" s="12" t="str">
        <f t="shared" si="31"/>
        <v>Plug-in heater, or none</v>
      </c>
    </row>
    <row r="182" spans="1:10">
      <c r="A182" s="121">
        <v>11032</v>
      </c>
      <c r="B182" s="12">
        <f>INDEX([8]RawData!$B$8:$N$1411, MATCH($A182, [8]RawData!$A$8:$A$1411, 0), MATCH(B$19, [8]RawData!$B$7:$N$7, 0))</f>
        <v>1188.027</v>
      </c>
      <c r="C182" s="12">
        <f>INDEX([8]RawData!$B$8:$N$1411, MATCH($A182, [8]RawData!$A$8:$A$1411, 0), MATCH(C$19, [8]RawData!$B$7:$N$7, 0))</f>
        <v>1</v>
      </c>
      <c r="D182" s="12" t="str">
        <f>INDEX([8]RawData!$B$8:$N$1411, MATCH($A182, [8]RawData!$A$8:$A$1411, 0), MATCH(D$19, [8]RawData!$B$7:$N$7, 0))</f>
        <v>Electric baseboard</v>
      </c>
      <c r="E182" s="12" t="str">
        <f>INDEX([8]RawData!$B$8:$N$1411, MATCH($A182, [8]RawData!$A$8:$A$1411, 0), MATCH(E$19, [8]RawData!$B$7:$N$7, 0))</f>
        <v/>
      </c>
      <c r="F182" s="12">
        <v>1188.027</v>
      </c>
      <c r="G182" s="12" t="b">
        <f t="shared" si="28"/>
        <v>0</v>
      </c>
      <c r="H182" s="12" t="b">
        <f t="shared" si="29"/>
        <v>1</v>
      </c>
      <c r="I182" s="12" t="b">
        <f t="shared" si="30"/>
        <v>1</v>
      </c>
      <c r="J182" s="12" t="str">
        <f t="shared" si="31"/>
        <v>Baseboard</v>
      </c>
    </row>
    <row r="183" spans="1:10">
      <c r="A183" s="121">
        <v>11035</v>
      </c>
      <c r="B183" s="12">
        <f>INDEX([8]RawData!$B$8:$N$1411, MATCH($A183, [8]RawData!$A$8:$A$1411, 0), MATCH(B$19, [8]RawData!$B$7:$N$7, 0))</f>
        <v>1150.8789999999999</v>
      </c>
      <c r="C183" s="12">
        <f>INDEX([8]RawData!$B$8:$N$1411, MATCH($A183, [8]RawData!$A$8:$A$1411, 0), MATCH(C$19, [8]RawData!$B$7:$N$7, 0))</f>
        <v>1</v>
      </c>
      <c r="D183" s="12" t="str">
        <f>INDEX([8]RawData!$B$8:$N$1411, MATCH($A183, [8]RawData!$A$8:$A$1411, 0), MATCH(D$19, [8]RawData!$B$7:$N$7, 0))</f>
        <v>Electric heatpump</v>
      </c>
      <c r="E183" s="12" t="str">
        <f>INDEX([8]RawData!$B$8:$N$1411, MATCH($A183, [8]RawData!$A$8:$A$1411, 0), MATCH(E$19, [8]RawData!$B$7:$N$7, 0))</f>
        <v>Electric heatpump</v>
      </c>
      <c r="F183" s="12">
        <v>1150.8789999999999</v>
      </c>
      <c r="G183" s="12" t="b">
        <f t="shared" si="28"/>
        <v>0</v>
      </c>
      <c r="H183" s="12" t="b">
        <f t="shared" si="29"/>
        <v>1</v>
      </c>
      <c r="I183" s="12" t="b">
        <f t="shared" si="30"/>
        <v>1</v>
      </c>
      <c r="J183" s="12" t="str">
        <f t="shared" si="31"/>
        <v>Heat pump</v>
      </c>
    </row>
    <row r="184" spans="1:10">
      <c r="A184" s="121">
        <v>11041</v>
      </c>
      <c r="B184" s="12">
        <f>INDEX([8]RawData!$B$8:$N$1411, MATCH($A184, [8]RawData!$A$8:$A$1411, 0), MATCH(B$19, [8]RawData!$B$7:$N$7, 0))</f>
        <v>1524.7619999999999</v>
      </c>
      <c r="C184" s="12">
        <f>INDEX([8]RawData!$B$8:$N$1411, MATCH($A184, [8]RawData!$A$8:$A$1411, 0), MATCH(C$19, [8]RawData!$B$7:$N$7, 0))</f>
        <v>1</v>
      </c>
      <c r="D184" s="12" t="str">
        <f>INDEX([8]RawData!$B$8:$N$1411, MATCH($A184, [8]RawData!$A$8:$A$1411, 0), MATCH(D$19, [8]RawData!$B$7:$N$7, 0))</f>
        <v>Oil faf</v>
      </c>
      <c r="E184" s="12" t="str">
        <f>INDEX([8]RawData!$B$8:$N$1411, MATCH($A184, [8]RawData!$A$8:$A$1411, 0), MATCH(E$19, [8]RawData!$B$7:$N$7, 0))</f>
        <v>Wood htstove</v>
      </c>
      <c r="F184" s="12" t="s">
        <v>94</v>
      </c>
      <c r="G184" s="12" t="b">
        <f t="shared" si="28"/>
        <v>0</v>
      </c>
      <c r="H184" s="12" t="b">
        <f t="shared" si="29"/>
        <v>0</v>
      </c>
      <c r="I184" s="12" t="b">
        <f t="shared" si="30"/>
        <v>0</v>
      </c>
      <c r="J184" s="12" t="str">
        <f t="shared" si="31"/>
        <v>Plug-in heater, or none</v>
      </c>
    </row>
    <row r="185" spans="1:10">
      <c r="A185" s="121">
        <v>11047</v>
      </c>
      <c r="B185" s="12">
        <f>INDEX([8]RawData!$B$8:$N$1411, MATCH($A185, [8]RawData!$A$8:$A$1411, 0), MATCH(B$19, [8]RawData!$B$7:$N$7, 0))</f>
        <v>1524.7619999999999</v>
      </c>
      <c r="C185" s="12">
        <f>INDEX([8]RawData!$B$8:$N$1411, MATCH($A185, [8]RawData!$A$8:$A$1411, 0), MATCH(C$19, [8]RawData!$B$7:$N$7, 0))</f>
        <v>1</v>
      </c>
      <c r="D185" s="12" t="str">
        <f>INDEX([8]RawData!$B$8:$N$1411, MATCH($A185, [8]RawData!$A$8:$A$1411, 0), MATCH(D$19, [8]RawData!$B$7:$N$7, 0))</f>
        <v>Electric baseboard</v>
      </c>
      <c r="E185" s="12" t="str">
        <f>INDEX([8]RawData!$B$8:$N$1411, MATCH($A185, [8]RawData!$A$8:$A$1411, 0), MATCH(E$19, [8]RawData!$B$7:$N$7, 0))</f>
        <v/>
      </c>
      <c r="F185" s="12">
        <v>1524.7619999999999</v>
      </c>
      <c r="G185" s="12" t="b">
        <f t="shared" si="28"/>
        <v>0</v>
      </c>
      <c r="H185" s="12" t="b">
        <f t="shared" si="29"/>
        <v>1</v>
      </c>
      <c r="I185" s="12" t="b">
        <f t="shared" si="30"/>
        <v>1</v>
      </c>
      <c r="J185" s="12" t="str">
        <f t="shared" si="31"/>
        <v>Baseboard</v>
      </c>
    </row>
    <row r="186" spans="1:10">
      <c r="A186" s="121">
        <v>11048</v>
      </c>
      <c r="B186" s="12">
        <f>INDEX([8]RawData!$B$8:$N$1411, MATCH($A186, [8]RawData!$A$8:$A$1411, 0), MATCH(B$19, [8]RawData!$B$7:$N$7, 0))</f>
        <v>1464.694</v>
      </c>
      <c r="C186" s="12">
        <f>INDEX([8]RawData!$B$8:$N$1411, MATCH($A186, [8]RawData!$A$8:$A$1411, 0), MATCH(C$19, [8]RawData!$B$7:$N$7, 0))</f>
        <v>1</v>
      </c>
      <c r="D186" s="12" t="str">
        <f>INDEX([8]RawData!$B$8:$N$1411, MATCH($A186, [8]RawData!$A$8:$A$1411, 0), MATCH(D$19, [8]RawData!$B$7:$N$7, 0))</f>
        <v>Electric baseboard</v>
      </c>
      <c r="E186" s="12" t="str">
        <f>INDEX([8]RawData!$B$8:$N$1411, MATCH($A186, [8]RawData!$A$8:$A$1411, 0), MATCH(E$19, [8]RawData!$B$7:$N$7, 0))</f>
        <v>Wood htstove</v>
      </c>
      <c r="F186" s="12">
        <v>1464.694</v>
      </c>
      <c r="G186" s="12" t="b">
        <f t="shared" si="28"/>
        <v>0</v>
      </c>
      <c r="H186" s="12" t="b">
        <f t="shared" si="29"/>
        <v>1</v>
      </c>
      <c r="I186" s="12" t="b">
        <f t="shared" si="30"/>
        <v>1</v>
      </c>
      <c r="J186" s="12" t="str">
        <f t="shared" si="31"/>
        <v>Baseboard</v>
      </c>
    </row>
    <row r="187" spans="1:10">
      <c r="A187" s="121">
        <v>11051</v>
      </c>
      <c r="B187" s="12">
        <f>INDEX([8]RawData!$B$8:$N$1411, MATCH($A187, [8]RawData!$A$8:$A$1411, 0), MATCH(B$19, [8]RawData!$B$7:$N$7, 0))</f>
        <v>6932.7380000000003</v>
      </c>
      <c r="C187" s="12">
        <f>INDEX([8]RawData!$B$8:$N$1411, MATCH($A187, [8]RawData!$A$8:$A$1411, 0), MATCH(C$19, [8]RawData!$B$7:$N$7, 0))</f>
        <v>1</v>
      </c>
      <c r="D187" s="12" t="str">
        <f>INDEX([8]RawData!$B$8:$N$1411, MATCH($A187, [8]RawData!$A$8:$A$1411, 0), MATCH(D$19, [8]RawData!$B$7:$N$7, 0))</f>
        <v>Gas faf</v>
      </c>
      <c r="E187" s="12" t="str">
        <f>INDEX([8]RawData!$B$8:$N$1411, MATCH($A187, [8]RawData!$A$8:$A$1411, 0), MATCH(E$19, [8]RawData!$B$7:$N$7, 0))</f>
        <v/>
      </c>
      <c r="F187" s="12" t="s">
        <v>94</v>
      </c>
      <c r="G187" s="12" t="b">
        <f t="shared" si="28"/>
        <v>1</v>
      </c>
      <c r="H187" s="12" t="b">
        <f t="shared" si="29"/>
        <v>0</v>
      </c>
      <c r="I187" s="12" t="b">
        <f t="shared" si="30"/>
        <v>0</v>
      </c>
      <c r="J187" s="12" t="str">
        <f t="shared" si="31"/>
        <v>Plug-in heater, or none</v>
      </c>
    </row>
    <row r="188" spans="1:10">
      <c r="A188" s="121">
        <v>11054</v>
      </c>
      <c r="B188" s="12">
        <f>INDEX([8]RawData!$B$8:$N$1411, MATCH($A188, [8]RawData!$A$8:$A$1411, 0), MATCH(B$19, [8]RawData!$B$7:$N$7, 0))</f>
        <v>2003.7159999999999</v>
      </c>
      <c r="C188" s="12">
        <f>INDEX([8]RawData!$B$8:$N$1411, MATCH($A188, [8]RawData!$A$8:$A$1411, 0), MATCH(C$19, [8]RawData!$B$7:$N$7, 0))</f>
        <v>1</v>
      </c>
      <c r="D188" s="12" t="str">
        <f>INDEX([8]RawData!$B$8:$N$1411, MATCH($A188, [8]RawData!$A$8:$A$1411, 0), MATCH(D$19, [8]RawData!$B$7:$N$7, 0))</f>
        <v>Gas faf</v>
      </c>
      <c r="E188" s="12" t="str">
        <f>INDEX([8]RawData!$B$8:$N$1411, MATCH($A188, [8]RawData!$A$8:$A$1411, 0), MATCH(E$19, [8]RawData!$B$7:$N$7, 0))</f>
        <v xml:space="preserve">Wood htstove AND Wood htstove AND </v>
      </c>
      <c r="F188" s="12" t="s">
        <v>94</v>
      </c>
      <c r="G188" s="12" t="b">
        <f t="shared" si="28"/>
        <v>1</v>
      </c>
      <c r="H188" s="12" t="b">
        <f t="shared" si="29"/>
        <v>0</v>
      </c>
      <c r="I188" s="12" t="b">
        <f t="shared" si="30"/>
        <v>0</v>
      </c>
      <c r="J188" s="12" t="str">
        <f t="shared" si="31"/>
        <v>Plug-in heater, or none</v>
      </c>
    </row>
    <row r="189" spans="1:10">
      <c r="A189" s="121">
        <v>11055</v>
      </c>
      <c r="B189" s="12">
        <f>INDEX([8]RawData!$B$8:$N$1411, MATCH($A189, [8]RawData!$A$8:$A$1411, 0), MATCH(B$19, [8]RawData!$B$7:$N$7, 0))</f>
        <v>1464.694</v>
      </c>
      <c r="C189" s="12">
        <f>INDEX([8]RawData!$B$8:$N$1411, MATCH($A189, [8]RawData!$A$8:$A$1411, 0), MATCH(C$19, [8]RawData!$B$7:$N$7, 0))</f>
        <v>1</v>
      </c>
      <c r="D189" s="12" t="str">
        <f>INDEX([8]RawData!$B$8:$N$1411, MATCH($A189, [8]RawData!$A$8:$A$1411, 0), MATCH(D$19, [8]RawData!$B$7:$N$7, 0))</f>
        <v>Gas faf</v>
      </c>
      <c r="E189" s="12" t="str">
        <f>INDEX([8]RawData!$B$8:$N$1411, MATCH($A189, [8]RawData!$A$8:$A$1411, 0), MATCH(E$19, [8]RawData!$B$7:$N$7, 0))</f>
        <v xml:space="preserve">Gas htstove AND Gas htstove AND Gas htstove AND </v>
      </c>
      <c r="F189" s="12" t="s">
        <v>94</v>
      </c>
      <c r="G189" s="12" t="b">
        <f t="shared" si="28"/>
        <v>1</v>
      </c>
      <c r="H189" s="12" t="b">
        <f t="shared" si="29"/>
        <v>0</v>
      </c>
      <c r="I189" s="12" t="b">
        <f t="shared" si="30"/>
        <v>0</v>
      </c>
      <c r="J189" s="12" t="str">
        <f t="shared" si="31"/>
        <v>Plug-in heater, or none</v>
      </c>
    </row>
    <row r="190" spans="1:10">
      <c r="A190" s="121">
        <v>11061</v>
      </c>
      <c r="B190" s="12">
        <f>INDEX([8]RawData!$B$8:$N$1411, MATCH($A190, [8]RawData!$A$8:$A$1411, 0), MATCH(B$19, [8]RawData!$B$7:$N$7, 0))</f>
        <v>6932.7380000000003</v>
      </c>
      <c r="C190" s="12">
        <f>INDEX([8]RawData!$B$8:$N$1411, MATCH($A190, [8]RawData!$A$8:$A$1411, 0), MATCH(C$19, [8]RawData!$B$7:$N$7, 0))</f>
        <v>1</v>
      </c>
      <c r="D190" s="12" t="str">
        <f>INDEX([8]RawData!$B$8:$N$1411, MATCH($A190, [8]RawData!$A$8:$A$1411, 0), MATCH(D$19, [8]RawData!$B$7:$N$7, 0))</f>
        <v>Gas faf</v>
      </c>
      <c r="E190" s="12" t="str">
        <f>INDEX([8]RawData!$B$8:$N$1411, MATCH($A190, [8]RawData!$A$8:$A$1411, 0), MATCH(E$19, [8]RawData!$B$7:$N$7, 0))</f>
        <v/>
      </c>
      <c r="F190" s="12" t="s">
        <v>94</v>
      </c>
      <c r="G190" s="12" t="b">
        <f t="shared" si="28"/>
        <v>1</v>
      </c>
      <c r="H190" s="12" t="b">
        <f t="shared" si="29"/>
        <v>0</v>
      </c>
      <c r="I190" s="12" t="b">
        <f t="shared" si="30"/>
        <v>0</v>
      </c>
      <c r="J190" s="12" t="str">
        <f t="shared" si="31"/>
        <v>Plug-in heater, or none</v>
      </c>
    </row>
    <row r="191" spans="1:10">
      <c r="A191" s="121">
        <v>11084</v>
      </c>
      <c r="B191" s="12">
        <f>INDEX([8]RawData!$B$8:$N$1411, MATCH($A191, [8]RawData!$A$8:$A$1411, 0), MATCH(B$19, [8]RawData!$B$7:$N$7, 0))</f>
        <v>2003.7159999999999</v>
      </c>
      <c r="C191" s="12">
        <f>INDEX([8]RawData!$B$8:$N$1411, MATCH($A191, [8]RawData!$A$8:$A$1411, 0), MATCH(C$19, [8]RawData!$B$7:$N$7, 0))</f>
        <v>1</v>
      </c>
      <c r="D191" s="12" t="str">
        <f>INDEX([8]RawData!$B$8:$N$1411, MATCH($A191, [8]RawData!$A$8:$A$1411, 0), MATCH(D$19, [8]RawData!$B$7:$N$7, 0))</f>
        <v>Gas faf</v>
      </c>
      <c r="E191" s="12" t="str">
        <f>INDEX([8]RawData!$B$8:$N$1411, MATCH($A191, [8]RawData!$A$8:$A$1411, 0), MATCH(E$19, [8]RawData!$B$7:$N$7, 0))</f>
        <v/>
      </c>
      <c r="F191" s="12" t="s">
        <v>94</v>
      </c>
      <c r="G191" s="12" t="b">
        <f t="shared" si="28"/>
        <v>1</v>
      </c>
      <c r="H191" s="12" t="b">
        <f t="shared" si="29"/>
        <v>0</v>
      </c>
      <c r="I191" s="12" t="b">
        <f t="shared" si="30"/>
        <v>0</v>
      </c>
      <c r="J191" s="12" t="str">
        <f t="shared" si="31"/>
        <v>Plug-in heater, or none</v>
      </c>
    </row>
    <row r="192" spans="1:10">
      <c r="A192" s="121">
        <v>11086</v>
      </c>
      <c r="B192" s="12">
        <f>INDEX([8]RawData!$B$8:$N$1411, MATCH($A192, [8]RawData!$A$8:$A$1411, 0), MATCH(B$19, [8]RawData!$B$7:$N$7, 0))</f>
        <v>4956.4930000000004</v>
      </c>
      <c r="C192" s="12">
        <f>INDEX([8]RawData!$B$8:$N$1411, MATCH($A192, [8]RawData!$A$8:$A$1411, 0), MATCH(C$19, [8]RawData!$B$7:$N$7, 0))</f>
        <v>1</v>
      </c>
      <c r="D192" s="12" t="str">
        <f>INDEX([8]RawData!$B$8:$N$1411, MATCH($A192, [8]RawData!$A$8:$A$1411, 0), MATCH(D$19, [8]RawData!$B$7:$N$7, 0))</f>
        <v>Oil faf</v>
      </c>
      <c r="E192" s="12" t="str">
        <f>INDEX([8]RawData!$B$8:$N$1411, MATCH($A192, [8]RawData!$A$8:$A$1411, 0), MATCH(E$19, [8]RawData!$B$7:$N$7, 0))</f>
        <v/>
      </c>
      <c r="F192" s="12" t="s">
        <v>94</v>
      </c>
      <c r="G192" s="12" t="b">
        <f t="shared" si="28"/>
        <v>0</v>
      </c>
      <c r="H192" s="12" t="b">
        <f t="shared" si="29"/>
        <v>0</v>
      </c>
      <c r="I192" s="12" t="b">
        <f t="shared" si="30"/>
        <v>0</v>
      </c>
      <c r="J192" s="12" t="str">
        <f t="shared" si="31"/>
        <v>Plug-in heater, or none</v>
      </c>
    </row>
    <row r="193" spans="1:10">
      <c r="A193" s="121">
        <v>11089</v>
      </c>
      <c r="B193" s="12">
        <f>INDEX([8]RawData!$B$8:$N$1411, MATCH($A193, [8]RawData!$A$8:$A$1411, 0), MATCH(B$19, [8]RawData!$B$7:$N$7, 0))</f>
        <v>2003.7159999999999</v>
      </c>
      <c r="C193" s="12">
        <f>INDEX([8]RawData!$B$8:$N$1411, MATCH($A193, [8]RawData!$A$8:$A$1411, 0), MATCH(C$19, [8]RawData!$B$7:$N$7, 0))</f>
        <v>1</v>
      </c>
      <c r="D193" s="12" t="str">
        <f>INDEX([8]RawData!$B$8:$N$1411, MATCH($A193, [8]RawData!$A$8:$A$1411, 0), MATCH(D$19, [8]RawData!$B$7:$N$7, 0))</f>
        <v>Gas faf</v>
      </c>
      <c r="E193" s="12" t="str">
        <f>INDEX([8]RawData!$B$8:$N$1411, MATCH($A193, [8]RawData!$A$8:$A$1411, 0), MATCH(E$19, [8]RawData!$B$7:$N$7, 0))</f>
        <v>Wood htstove</v>
      </c>
      <c r="F193" s="12" t="s">
        <v>94</v>
      </c>
      <c r="G193" s="12" t="b">
        <f t="shared" si="28"/>
        <v>1</v>
      </c>
      <c r="H193" s="12" t="b">
        <f t="shared" si="29"/>
        <v>0</v>
      </c>
      <c r="I193" s="12" t="b">
        <f t="shared" si="30"/>
        <v>0</v>
      </c>
      <c r="J193" s="12" t="str">
        <f t="shared" si="31"/>
        <v>Plug-in heater, or none</v>
      </c>
    </row>
    <row r="194" spans="1:10">
      <c r="A194" s="121">
        <v>11094</v>
      </c>
      <c r="B194" s="12">
        <f>INDEX([8]RawData!$B$8:$N$1411, MATCH($A194, [8]RawData!$A$8:$A$1411, 0), MATCH(B$19, [8]RawData!$B$7:$N$7, 0))</f>
        <v>1524.7619999999999</v>
      </c>
      <c r="C194" s="12">
        <f>INDEX([8]RawData!$B$8:$N$1411, MATCH($A194, [8]RawData!$A$8:$A$1411, 0), MATCH(C$19, [8]RawData!$B$7:$N$7, 0))</f>
        <v>1</v>
      </c>
      <c r="D194" s="12" t="str">
        <f>INDEX([8]RawData!$B$8:$N$1411, MATCH($A194, [8]RawData!$A$8:$A$1411, 0), MATCH(D$19, [8]RawData!$B$7:$N$7, 0))</f>
        <v>Electric baseboard</v>
      </c>
      <c r="E194" s="12" t="str">
        <f>INDEX([8]RawData!$B$8:$N$1411, MATCH($A194, [8]RawData!$A$8:$A$1411, 0), MATCH(E$19, [8]RawData!$B$7:$N$7, 0))</f>
        <v/>
      </c>
      <c r="F194" s="12">
        <v>1524.7619999999999</v>
      </c>
      <c r="G194" s="12" t="b">
        <f t="shared" si="28"/>
        <v>0</v>
      </c>
      <c r="H194" s="12" t="b">
        <f t="shared" si="29"/>
        <v>1</v>
      </c>
      <c r="I194" s="12" t="b">
        <f t="shared" si="30"/>
        <v>1</v>
      </c>
      <c r="J194" s="12" t="str">
        <f t="shared" si="31"/>
        <v>Baseboard</v>
      </c>
    </row>
    <row r="195" spans="1:10">
      <c r="A195" s="121">
        <v>11110</v>
      </c>
      <c r="B195" s="12">
        <f>INDEX([8]RawData!$B$8:$N$1411, MATCH($A195, [8]RawData!$A$8:$A$1411, 0), MATCH(B$19, [8]RawData!$B$7:$N$7, 0))</f>
        <v>1188.027</v>
      </c>
      <c r="C195" s="12">
        <f>INDEX([8]RawData!$B$8:$N$1411, MATCH($A195, [8]RawData!$A$8:$A$1411, 0), MATCH(C$19, [8]RawData!$B$7:$N$7, 0))</f>
        <v>1</v>
      </c>
      <c r="D195" s="12" t="str">
        <f>INDEX([8]RawData!$B$8:$N$1411, MATCH($A195, [8]RawData!$A$8:$A$1411, 0), MATCH(D$19, [8]RawData!$B$7:$N$7, 0))</f>
        <v>Gas faf</v>
      </c>
      <c r="E195" s="12" t="str">
        <f>INDEX([8]RawData!$B$8:$N$1411, MATCH($A195, [8]RawData!$A$8:$A$1411, 0), MATCH(E$19, [8]RawData!$B$7:$N$7, 0))</f>
        <v/>
      </c>
      <c r="F195" s="12" t="s">
        <v>94</v>
      </c>
      <c r="G195" s="12" t="b">
        <f t="shared" si="28"/>
        <v>1</v>
      </c>
      <c r="H195" s="12" t="b">
        <f t="shared" si="29"/>
        <v>0</v>
      </c>
      <c r="I195" s="12" t="b">
        <f t="shared" si="30"/>
        <v>0</v>
      </c>
      <c r="J195" s="12" t="str">
        <f t="shared" si="31"/>
        <v>Plug-in heater, or none</v>
      </c>
    </row>
    <row r="196" spans="1:10">
      <c r="A196" s="121">
        <v>11118</v>
      </c>
      <c r="B196" s="12">
        <f>INDEX([8]RawData!$B$8:$N$1411, MATCH($A196, [8]RawData!$A$8:$A$1411, 0), MATCH(B$19, [8]RawData!$B$7:$N$7, 0))</f>
        <v>1150.8789999999999</v>
      </c>
      <c r="C196" s="12">
        <f>INDEX([8]RawData!$B$8:$N$1411, MATCH($A196, [8]RawData!$A$8:$A$1411, 0), MATCH(C$19, [8]RawData!$B$7:$N$7, 0))</f>
        <v>1</v>
      </c>
      <c r="D196" s="12" t="str">
        <f>INDEX([8]RawData!$B$8:$N$1411, MATCH($A196, [8]RawData!$A$8:$A$1411, 0), MATCH(D$19, [8]RawData!$B$7:$N$7, 0))</f>
        <v>Wood htstove</v>
      </c>
      <c r="E196" s="12" t="str">
        <f>INDEX([8]RawData!$B$8:$N$1411, MATCH($A196, [8]RawData!$A$8:$A$1411, 0), MATCH(E$19, [8]RawData!$B$7:$N$7, 0))</f>
        <v>Electric baseboard</v>
      </c>
      <c r="F196" s="12">
        <v>1150.8789999999999</v>
      </c>
      <c r="G196" s="12" t="b">
        <f t="shared" si="28"/>
        <v>0</v>
      </c>
      <c r="H196" s="12" t="b">
        <f t="shared" si="29"/>
        <v>1</v>
      </c>
      <c r="I196" s="12" t="b">
        <f t="shared" si="30"/>
        <v>1</v>
      </c>
      <c r="J196" s="12" t="str">
        <f t="shared" si="31"/>
        <v>Baseboard</v>
      </c>
    </row>
    <row r="197" spans="1:10">
      <c r="A197" s="121">
        <v>11119</v>
      </c>
      <c r="B197" s="12">
        <f>INDEX([8]RawData!$B$8:$N$1411, MATCH($A197, [8]RawData!$A$8:$A$1411, 0), MATCH(B$19, [8]RawData!$B$7:$N$7, 0))</f>
        <v>2003.7159999999999</v>
      </c>
      <c r="C197" s="12">
        <f>INDEX([8]RawData!$B$8:$N$1411, MATCH($A197, [8]RawData!$A$8:$A$1411, 0), MATCH(C$19, [8]RawData!$B$7:$N$7, 0))</f>
        <v>1</v>
      </c>
      <c r="D197" s="12" t="str">
        <f>INDEX([8]RawData!$B$8:$N$1411, MATCH($A197, [8]RawData!$A$8:$A$1411, 0), MATCH(D$19, [8]RawData!$B$7:$N$7, 0))</f>
        <v>Gas faf</v>
      </c>
      <c r="E197" s="12" t="str">
        <f>INDEX([8]RawData!$B$8:$N$1411, MATCH($A197, [8]RawData!$A$8:$A$1411, 0), MATCH(E$19, [8]RawData!$B$7:$N$7, 0))</f>
        <v>Gas htstove</v>
      </c>
      <c r="F197" s="12" t="s">
        <v>94</v>
      </c>
      <c r="G197" s="12" t="b">
        <f t="shared" si="28"/>
        <v>1</v>
      </c>
      <c r="H197" s="12" t="b">
        <f t="shared" si="29"/>
        <v>0</v>
      </c>
      <c r="I197" s="12" t="b">
        <f t="shared" si="30"/>
        <v>0</v>
      </c>
      <c r="J197" s="12" t="str">
        <f t="shared" si="31"/>
        <v>Plug-in heater, or none</v>
      </c>
    </row>
    <row r="198" spans="1:10">
      <c r="A198" s="121">
        <v>11138</v>
      </c>
      <c r="B198" s="12">
        <f>INDEX([8]RawData!$B$8:$N$1411, MATCH($A198, [8]RawData!$A$8:$A$1411, 0), MATCH(B$19, [8]RawData!$B$7:$N$7, 0))</f>
        <v>1524.7619999999999</v>
      </c>
      <c r="C198" s="12">
        <f>INDEX([8]RawData!$B$8:$N$1411, MATCH($A198, [8]RawData!$A$8:$A$1411, 0), MATCH(C$19, [8]RawData!$B$7:$N$7, 0))</f>
        <v>1</v>
      </c>
      <c r="D198" s="12" t="str">
        <f>INDEX([8]RawData!$B$8:$N$1411, MATCH($A198, [8]RawData!$A$8:$A$1411, 0), MATCH(D$19, [8]RawData!$B$7:$N$7, 0))</f>
        <v>Oil faf</v>
      </c>
      <c r="E198" s="12" t="str">
        <f>INDEX([8]RawData!$B$8:$N$1411, MATCH($A198, [8]RawData!$A$8:$A$1411, 0), MATCH(E$19, [8]RawData!$B$7:$N$7, 0))</f>
        <v>Electric baseboard</v>
      </c>
      <c r="F198" s="12" t="s">
        <v>94</v>
      </c>
      <c r="G198" s="12" t="b">
        <f t="shared" si="28"/>
        <v>0</v>
      </c>
      <c r="H198" s="12" t="b">
        <f t="shared" si="29"/>
        <v>1</v>
      </c>
      <c r="I198" s="12" t="b">
        <f t="shared" si="30"/>
        <v>1</v>
      </c>
      <c r="J198" s="12" t="str">
        <f t="shared" si="31"/>
        <v>Baseboard</v>
      </c>
    </row>
    <row r="199" spans="1:10">
      <c r="A199" s="121">
        <v>11145</v>
      </c>
      <c r="B199" s="12">
        <f>INDEX([8]RawData!$B$8:$N$1411, MATCH($A199, [8]RawData!$A$8:$A$1411, 0), MATCH(B$19, [8]RawData!$B$7:$N$7, 0))</f>
        <v>4956.4930000000004</v>
      </c>
      <c r="C199" s="12">
        <f>INDEX([8]RawData!$B$8:$N$1411, MATCH($A199, [8]RawData!$A$8:$A$1411, 0), MATCH(C$19, [8]RawData!$B$7:$N$7, 0))</f>
        <v>1</v>
      </c>
      <c r="D199" s="12" t="str">
        <f>INDEX([8]RawData!$B$8:$N$1411, MATCH($A199, [8]RawData!$A$8:$A$1411, 0), MATCH(D$19, [8]RawData!$B$7:$N$7, 0))</f>
        <v>Electric baseboard</v>
      </c>
      <c r="E199" s="12" t="str">
        <f>INDEX([8]RawData!$B$8:$N$1411, MATCH($A199, [8]RawData!$A$8:$A$1411, 0), MATCH(E$19, [8]RawData!$B$7:$N$7, 0))</f>
        <v/>
      </c>
      <c r="F199" s="12">
        <v>4956.4930000000004</v>
      </c>
      <c r="G199" s="12" t="b">
        <f t="shared" si="28"/>
        <v>0</v>
      </c>
      <c r="H199" s="12" t="b">
        <f t="shared" si="29"/>
        <v>1</v>
      </c>
      <c r="I199" s="12" t="b">
        <f t="shared" si="30"/>
        <v>1</v>
      </c>
      <c r="J199" s="12" t="str">
        <f t="shared" si="31"/>
        <v>Baseboard</v>
      </c>
    </row>
    <row r="200" spans="1:10">
      <c r="A200" s="121">
        <v>11154</v>
      </c>
      <c r="B200" s="12">
        <f>INDEX([8]RawData!$B$8:$N$1411, MATCH($A200, [8]RawData!$A$8:$A$1411, 0), MATCH(B$19, [8]RawData!$B$7:$N$7, 0))</f>
        <v>6932.7380000000003</v>
      </c>
      <c r="C200" s="12">
        <f>INDEX([8]RawData!$B$8:$N$1411, MATCH($A200, [8]RawData!$A$8:$A$1411, 0), MATCH(C$19, [8]RawData!$B$7:$N$7, 0))</f>
        <v>1</v>
      </c>
      <c r="D200" s="12" t="str">
        <f>INDEX([8]RawData!$B$8:$N$1411, MATCH($A200, [8]RawData!$A$8:$A$1411, 0), MATCH(D$19, [8]RawData!$B$7:$N$7, 0))</f>
        <v>Gas faf</v>
      </c>
      <c r="E200" s="12" t="str">
        <f>INDEX([8]RawData!$B$8:$N$1411, MATCH($A200, [8]RawData!$A$8:$A$1411, 0), MATCH(E$19, [8]RawData!$B$7:$N$7, 0))</f>
        <v/>
      </c>
      <c r="F200" s="12" t="s">
        <v>94</v>
      </c>
      <c r="G200" s="12" t="b">
        <f t="shared" si="28"/>
        <v>1</v>
      </c>
      <c r="H200" s="12" t="b">
        <f t="shared" si="29"/>
        <v>0</v>
      </c>
      <c r="I200" s="12" t="b">
        <f t="shared" si="30"/>
        <v>0</v>
      </c>
      <c r="J200" s="12" t="str">
        <f t="shared" si="31"/>
        <v>Plug-in heater, or none</v>
      </c>
    </row>
    <row r="201" spans="1:10">
      <c r="A201" s="121">
        <v>11163</v>
      </c>
      <c r="B201" s="12">
        <f>INDEX([8]RawData!$B$8:$N$1411, MATCH($A201, [8]RawData!$A$8:$A$1411, 0), MATCH(B$19, [8]RawData!$B$7:$N$7, 0))</f>
        <v>4956.4930000000004</v>
      </c>
      <c r="C201" s="12">
        <f>INDEX([8]RawData!$B$8:$N$1411, MATCH($A201, [8]RawData!$A$8:$A$1411, 0), MATCH(C$19, [8]RawData!$B$7:$N$7, 0))</f>
        <v>1</v>
      </c>
      <c r="D201" s="12" t="str">
        <f>INDEX([8]RawData!$B$8:$N$1411, MATCH($A201, [8]RawData!$A$8:$A$1411, 0), MATCH(D$19, [8]RawData!$B$7:$N$7, 0))</f>
        <v>Gas faf</v>
      </c>
      <c r="E201" s="12" t="str">
        <f>INDEX([8]RawData!$B$8:$N$1411, MATCH($A201, [8]RawData!$A$8:$A$1411, 0), MATCH(E$19, [8]RawData!$B$7:$N$7, 0))</f>
        <v/>
      </c>
      <c r="F201" s="12" t="s">
        <v>94</v>
      </c>
      <c r="G201" s="12" t="b">
        <f t="shared" si="28"/>
        <v>1</v>
      </c>
      <c r="H201" s="12" t="b">
        <f t="shared" si="29"/>
        <v>0</v>
      </c>
      <c r="I201" s="12" t="b">
        <f t="shared" si="30"/>
        <v>0</v>
      </c>
      <c r="J201" s="12" t="str">
        <f t="shared" si="31"/>
        <v>Plug-in heater, or none</v>
      </c>
    </row>
    <row r="202" spans="1:10">
      <c r="A202" s="121">
        <v>11178</v>
      </c>
      <c r="B202" s="12">
        <f>INDEX([8]RawData!$B$8:$N$1411, MATCH($A202, [8]RawData!$A$8:$A$1411, 0), MATCH(B$19, [8]RawData!$B$7:$N$7, 0))</f>
        <v>1524.7619999999999</v>
      </c>
      <c r="C202" s="12">
        <f>INDEX([8]RawData!$B$8:$N$1411, MATCH($A202, [8]RawData!$A$8:$A$1411, 0), MATCH(C$19, [8]RawData!$B$7:$N$7, 0))</f>
        <v>1</v>
      </c>
      <c r="D202" s="12" t="str">
        <f>INDEX([8]RawData!$B$8:$N$1411, MATCH($A202, [8]RawData!$A$8:$A$1411, 0), MATCH(D$19, [8]RawData!$B$7:$N$7, 0))</f>
        <v>Gas faf</v>
      </c>
      <c r="E202" s="12" t="str">
        <f>INDEX([8]RawData!$B$8:$N$1411, MATCH($A202, [8]RawData!$A$8:$A$1411, 0), MATCH(E$19, [8]RawData!$B$7:$N$7, 0))</f>
        <v xml:space="preserve">Electric pluginheater AND Electric pluginheater AND </v>
      </c>
      <c r="F202" s="12" t="s">
        <v>94</v>
      </c>
      <c r="G202" s="12" t="b">
        <f t="shared" si="28"/>
        <v>1</v>
      </c>
      <c r="H202" s="12" t="b">
        <f t="shared" si="29"/>
        <v>0</v>
      </c>
      <c r="I202" s="12" t="b">
        <f t="shared" si="30"/>
        <v>0</v>
      </c>
      <c r="J202" s="12" t="str">
        <f t="shared" si="31"/>
        <v>Plug-in heater, or none</v>
      </c>
    </row>
    <row r="203" spans="1:10">
      <c r="A203" s="121">
        <v>11187</v>
      </c>
      <c r="B203" s="12">
        <f>INDEX([8]RawData!$B$8:$N$1411, MATCH($A203, [8]RawData!$A$8:$A$1411, 0), MATCH(B$19, [8]RawData!$B$7:$N$7, 0))</f>
        <v>1524.7619999999999</v>
      </c>
      <c r="C203" s="12">
        <f>INDEX([8]RawData!$B$8:$N$1411, MATCH($A203, [8]RawData!$A$8:$A$1411, 0), MATCH(C$19, [8]RawData!$B$7:$N$7, 0))</f>
        <v>1</v>
      </c>
      <c r="D203" s="12" t="str">
        <f>INDEX([8]RawData!$B$8:$N$1411, MATCH($A203, [8]RawData!$A$8:$A$1411, 0), MATCH(D$19, [8]RawData!$B$7:$N$7, 0))</f>
        <v>Gas faf</v>
      </c>
      <c r="E203" s="12" t="str">
        <f>INDEX([8]RawData!$B$8:$N$1411, MATCH($A203, [8]RawData!$A$8:$A$1411, 0), MATCH(E$19, [8]RawData!$B$7:$N$7, 0))</f>
        <v/>
      </c>
      <c r="F203" s="12" t="s">
        <v>94</v>
      </c>
      <c r="G203" s="12" t="b">
        <f t="shared" si="28"/>
        <v>1</v>
      </c>
      <c r="H203" s="12" t="b">
        <f t="shared" si="29"/>
        <v>0</v>
      </c>
      <c r="I203" s="12" t="b">
        <f t="shared" si="30"/>
        <v>0</v>
      </c>
      <c r="J203" s="12" t="str">
        <f t="shared" si="31"/>
        <v>Plug-in heater, or none</v>
      </c>
    </row>
    <row r="204" spans="1:10">
      <c r="A204" s="121">
        <v>11194</v>
      </c>
      <c r="B204" s="12">
        <f>INDEX([8]RawData!$B$8:$N$1411, MATCH($A204, [8]RawData!$A$8:$A$1411, 0), MATCH(B$19, [8]RawData!$B$7:$N$7, 0))</f>
        <v>4956.4930000000004</v>
      </c>
      <c r="C204" s="12">
        <f>INDEX([8]RawData!$B$8:$N$1411, MATCH($A204, [8]RawData!$A$8:$A$1411, 0), MATCH(C$19, [8]RawData!$B$7:$N$7, 0))</f>
        <v>1</v>
      </c>
      <c r="D204" s="12" t="str">
        <f>INDEX([8]RawData!$B$8:$N$1411, MATCH($A204, [8]RawData!$A$8:$A$1411, 0), MATCH(D$19, [8]RawData!$B$7:$N$7, 0))</f>
        <v>Electric baseboard</v>
      </c>
      <c r="E204" s="12" t="str">
        <f>INDEX([8]RawData!$B$8:$N$1411, MATCH($A204, [8]RawData!$A$8:$A$1411, 0), MATCH(E$19, [8]RawData!$B$7:$N$7, 0))</f>
        <v/>
      </c>
      <c r="F204" s="12">
        <v>4956.4930000000004</v>
      </c>
      <c r="G204" s="12" t="b">
        <f t="shared" si="28"/>
        <v>0</v>
      </c>
      <c r="H204" s="12" t="b">
        <f t="shared" si="29"/>
        <v>1</v>
      </c>
      <c r="I204" s="12" t="b">
        <f t="shared" si="30"/>
        <v>1</v>
      </c>
      <c r="J204" s="12" t="str">
        <f t="shared" si="31"/>
        <v>Baseboard</v>
      </c>
    </row>
    <row r="205" spans="1:10">
      <c r="A205" s="121">
        <v>11210</v>
      </c>
      <c r="B205" s="12">
        <f>INDEX([8]RawData!$B$8:$N$1411, MATCH($A205, [8]RawData!$A$8:$A$1411, 0), MATCH(B$19, [8]RawData!$B$7:$N$7, 0))</f>
        <v>1524.7619999999999</v>
      </c>
      <c r="C205" s="12">
        <f>INDEX([8]RawData!$B$8:$N$1411, MATCH($A205, [8]RawData!$A$8:$A$1411, 0), MATCH(C$19, [8]RawData!$B$7:$N$7, 0))</f>
        <v>1</v>
      </c>
      <c r="D205" s="12" t="str">
        <f>INDEX([8]RawData!$B$8:$N$1411, MATCH($A205, [8]RawData!$A$8:$A$1411, 0), MATCH(D$19, [8]RawData!$B$7:$N$7, 0))</f>
        <v>Oil faf</v>
      </c>
      <c r="E205" s="12" t="str">
        <f>INDEX([8]RawData!$B$8:$N$1411, MATCH($A205, [8]RawData!$A$8:$A$1411, 0), MATCH(E$19, [8]RawData!$B$7:$N$7, 0))</f>
        <v xml:space="preserve">Electric baseboard AND Wood htstove AND </v>
      </c>
      <c r="F205" s="12" t="s">
        <v>94</v>
      </c>
      <c r="G205" s="12" t="b">
        <f t="shared" si="28"/>
        <v>0</v>
      </c>
      <c r="H205" s="12" t="b">
        <f t="shared" si="29"/>
        <v>1</v>
      </c>
      <c r="I205" s="12" t="b">
        <f t="shared" si="30"/>
        <v>1</v>
      </c>
      <c r="J205" s="12" t="str">
        <f t="shared" si="31"/>
        <v>Baseboard</v>
      </c>
    </row>
    <row r="206" spans="1:10">
      <c r="A206" s="121">
        <v>11217</v>
      </c>
      <c r="B206" s="12">
        <f>INDEX([8]RawData!$B$8:$N$1411, MATCH($A206, [8]RawData!$A$8:$A$1411, 0), MATCH(B$19, [8]RawData!$B$7:$N$7, 0))</f>
        <v>4956.4930000000004</v>
      </c>
      <c r="C206" s="12">
        <f>INDEX([8]RawData!$B$8:$N$1411, MATCH($A206, [8]RawData!$A$8:$A$1411, 0), MATCH(C$19, [8]RawData!$B$7:$N$7, 0))</f>
        <v>1</v>
      </c>
      <c r="D206" s="12" t="str">
        <f>INDEX([8]RawData!$B$8:$N$1411, MATCH($A206, [8]RawData!$A$8:$A$1411, 0), MATCH(D$19, [8]RawData!$B$7:$N$7, 0))</f>
        <v>Wood htstove</v>
      </c>
      <c r="E206" s="12" t="str">
        <f>INDEX([8]RawData!$B$8:$N$1411, MATCH($A206, [8]RawData!$A$8:$A$1411, 0), MATCH(E$19, [8]RawData!$B$7:$N$7, 0))</f>
        <v>Electric boiler</v>
      </c>
      <c r="F206" s="12">
        <v>4956.4930000000004</v>
      </c>
      <c r="G206" s="12" t="b">
        <f t="shared" si="28"/>
        <v>0</v>
      </c>
      <c r="H206" s="12" t="b">
        <f t="shared" si="29"/>
        <v>1</v>
      </c>
      <c r="I206" s="12" t="b">
        <f t="shared" si="30"/>
        <v>1</v>
      </c>
      <c r="J206" s="12" t="str">
        <f t="shared" si="31"/>
        <v>Baseboard</v>
      </c>
    </row>
    <row r="207" spans="1:10">
      <c r="A207" s="121">
        <v>11219</v>
      </c>
      <c r="B207" s="12">
        <f>INDEX([8]RawData!$B$8:$N$1411, MATCH($A207, [8]RawData!$A$8:$A$1411, 0), MATCH(B$19, [8]RawData!$B$7:$N$7, 0))</f>
        <v>4956.4930000000004</v>
      </c>
      <c r="C207" s="12">
        <f>INDEX([8]RawData!$B$8:$N$1411, MATCH($A207, [8]RawData!$A$8:$A$1411, 0), MATCH(C$19, [8]RawData!$B$7:$N$7, 0))</f>
        <v>1</v>
      </c>
      <c r="D207" s="12" t="str">
        <f>INDEX([8]RawData!$B$8:$N$1411, MATCH($A207, [8]RawData!$A$8:$A$1411, 0), MATCH(D$19, [8]RawData!$B$7:$N$7, 0))</f>
        <v>Electric heatpump</v>
      </c>
      <c r="E207" s="12" t="str">
        <f>INDEX([8]RawData!$B$8:$N$1411, MATCH($A207, [8]RawData!$A$8:$A$1411, 0), MATCH(E$19, [8]RawData!$B$7:$N$7, 0))</f>
        <v>Wood fireplace</v>
      </c>
      <c r="F207" s="12">
        <v>4956.4930000000004</v>
      </c>
      <c r="G207" s="12" t="b">
        <f t="shared" si="28"/>
        <v>0</v>
      </c>
      <c r="H207" s="12" t="b">
        <f t="shared" si="29"/>
        <v>1</v>
      </c>
      <c r="I207" s="12" t="b">
        <f t="shared" si="30"/>
        <v>1</v>
      </c>
      <c r="J207" s="12" t="str">
        <f t="shared" si="31"/>
        <v>Heat pump</v>
      </c>
    </row>
    <row r="208" spans="1:10">
      <c r="A208" s="121">
        <v>11221</v>
      </c>
      <c r="B208" s="12">
        <f>INDEX([8]RawData!$B$8:$N$1411, MATCH($A208, [8]RawData!$A$8:$A$1411, 0), MATCH(B$19, [8]RawData!$B$7:$N$7, 0))</f>
        <v>6932.7380000000003</v>
      </c>
      <c r="C208" s="12">
        <f>INDEX([8]RawData!$B$8:$N$1411, MATCH($A208, [8]RawData!$A$8:$A$1411, 0), MATCH(C$19, [8]RawData!$B$7:$N$7, 0))</f>
        <v>1</v>
      </c>
      <c r="D208" s="12" t="str">
        <f>INDEX([8]RawData!$B$8:$N$1411, MATCH($A208, [8]RawData!$A$8:$A$1411, 0), MATCH(D$19, [8]RawData!$B$7:$N$7, 0))</f>
        <v>Gas faf</v>
      </c>
      <c r="E208" s="12" t="str">
        <f>INDEX([8]RawData!$B$8:$N$1411, MATCH($A208, [8]RawData!$A$8:$A$1411, 0), MATCH(E$19, [8]RawData!$B$7:$N$7, 0))</f>
        <v/>
      </c>
      <c r="F208" s="12" t="s">
        <v>94</v>
      </c>
      <c r="G208" s="12" t="b">
        <f t="shared" si="28"/>
        <v>1</v>
      </c>
      <c r="H208" s="12" t="b">
        <f t="shared" si="29"/>
        <v>0</v>
      </c>
      <c r="I208" s="12" t="b">
        <f t="shared" si="30"/>
        <v>0</v>
      </c>
      <c r="J208" s="12" t="str">
        <f t="shared" si="31"/>
        <v>Plug-in heater, or none</v>
      </c>
    </row>
    <row r="209" spans="1:10">
      <c r="A209" s="121">
        <v>11222</v>
      </c>
      <c r="B209" s="12">
        <f>INDEX([8]RawData!$B$8:$N$1411, MATCH($A209, [8]RawData!$A$8:$A$1411, 0), MATCH(B$19, [8]RawData!$B$7:$N$7, 0))</f>
        <v>4956.4930000000004</v>
      </c>
      <c r="C209" s="12">
        <f>INDEX([8]RawData!$B$8:$N$1411, MATCH($A209, [8]RawData!$A$8:$A$1411, 0), MATCH(C$19, [8]RawData!$B$7:$N$7, 0))</f>
        <v>1</v>
      </c>
      <c r="D209" s="12" t="str">
        <f>INDEX([8]RawData!$B$8:$N$1411, MATCH($A209, [8]RawData!$A$8:$A$1411, 0), MATCH(D$19, [8]RawData!$B$7:$N$7, 0))</f>
        <v>Gas htstove</v>
      </c>
      <c r="E209" s="12" t="str">
        <f>INDEX([8]RawData!$B$8:$N$1411, MATCH($A209, [8]RawData!$A$8:$A$1411, 0), MATCH(E$19, [8]RawData!$B$7:$N$7, 0))</f>
        <v>Wood htstove</v>
      </c>
      <c r="F209" s="12" t="s">
        <v>94</v>
      </c>
      <c r="G209" s="12" t="b">
        <f t="shared" si="28"/>
        <v>0</v>
      </c>
      <c r="H209" s="12" t="b">
        <f t="shared" si="29"/>
        <v>0</v>
      </c>
      <c r="I209" s="12" t="b">
        <f t="shared" si="30"/>
        <v>0</v>
      </c>
      <c r="J209" s="12" t="str">
        <f t="shared" si="31"/>
        <v>Plug-in heater, or none</v>
      </c>
    </row>
    <row r="210" spans="1:10">
      <c r="A210" s="121">
        <v>11233</v>
      </c>
      <c r="B210" s="12">
        <f>INDEX([8]RawData!$B$8:$N$1411, MATCH($A210, [8]RawData!$A$8:$A$1411, 0), MATCH(B$19, [8]RawData!$B$7:$N$7, 0))</f>
        <v>4956.4930000000004</v>
      </c>
      <c r="C210" s="12">
        <f>INDEX([8]RawData!$B$8:$N$1411, MATCH($A210, [8]RawData!$A$8:$A$1411, 0), MATCH(C$19, [8]RawData!$B$7:$N$7, 0))</f>
        <v>1</v>
      </c>
      <c r="D210" s="12" t="str">
        <f>INDEX([8]RawData!$B$8:$N$1411, MATCH($A210, [8]RawData!$A$8:$A$1411, 0), MATCH(D$19, [8]RawData!$B$7:$N$7, 0))</f>
        <v>Gas faf</v>
      </c>
      <c r="E210" s="12" t="str">
        <f>INDEX([8]RawData!$B$8:$N$1411, MATCH($A210, [8]RawData!$A$8:$A$1411, 0), MATCH(E$19, [8]RawData!$B$7:$N$7, 0))</f>
        <v>Gas htstove</v>
      </c>
      <c r="F210" s="12" t="s">
        <v>94</v>
      </c>
      <c r="G210" s="12" t="b">
        <f t="shared" si="28"/>
        <v>1</v>
      </c>
      <c r="H210" s="12" t="b">
        <f t="shared" si="29"/>
        <v>0</v>
      </c>
      <c r="I210" s="12" t="b">
        <f t="shared" si="30"/>
        <v>0</v>
      </c>
      <c r="J210" s="12" t="str">
        <f t="shared" si="31"/>
        <v>Plug-in heater, or none</v>
      </c>
    </row>
    <row r="211" spans="1:10">
      <c r="A211" s="121">
        <v>11236</v>
      </c>
      <c r="B211" s="12">
        <f>INDEX([8]RawData!$B$8:$N$1411, MATCH($A211, [8]RawData!$A$8:$A$1411, 0), MATCH(B$19, [8]RawData!$B$7:$N$7, 0))</f>
        <v>4956.4930000000004</v>
      </c>
      <c r="C211" s="12">
        <f>INDEX([8]RawData!$B$8:$N$1411, MATCH($A211, [8]RawData!$A$8:$A$1411, 0), MATCH(C$19, [8]RawData!$B$7:$N$7, 0))</f>
        <v>1</v>
      </c>
      <c r="D211" s="12" t="str">
        <f>INDEX([8]RawData!$B$8:$N$1411, MATCH($A211, [8]RawData!$A$8:$A$1411, 0), MATCH(D$19, [8]RawData!$B$7:$N$7, 0))</f>
        <v>Electric faf</v>
      </c>
      <c r="E211" s="12" t="str">
        <f>INDEX([8]RawData!$B$8:$N$1411, MATCH($A211, [8]RawData!$A$8:$A$1411, 0), MATCH(E$19, [8]RawData!$B$7:$N$7, 0))</f>
        <v>Propane htstove</v>
      </c>
      <c r="F211" s="12">
        <v>4956.4930000000004</v>
      </c>
      <c r="G211" s="12" t="b">
        <f t="shared" si="28"/>
        <v>0</v>
      </c>
      <c r="H211" s="12" t="b">
        <f t="shared" si="29"/>
        <v>1</v>
      </c>
      <c r="I211" s="12" t="b">
        <f t="shared" si="30"/>
        <v>1</v>
      </c>
      <c r="J211" s="12" t="str">
        <f t="shared" si="31"/>
        <v>Electric FAF</v>
      </c>
    </row>
    <row r="212" spans="1:10">
      <c r="A212" s="121">
        <v>11246</v>
      </c>
      <c r="B212" s="12">
        <f>INDEX([8]RawData!$B$8:$N$1411, MATCH($A212, [8]RawData!$A$8:$A$1411, 0), MATCH(B$19, [8]RawData!$B$7:$N$7, 0))</f>
        <v>1524.7619999999999</v>
      </c>
      <c r="C212" s="12">
        <f>INDEX([8]RawData!$B$8:$N$1411, MATCH($A212, [8]RawData!$A$8:$A$1411, 0), MATCH(C$19, [8]RawData!$B$7:$N$7, 0))</f>
        <v>1</v>
      </c>
      <c r="D212" s="12" t="str">
        <f>INDEX([8]RawData!$B$8:$N$1411, MATCH($A212, [8]RawData!$A$8:$A$1411, 0), MATCH(D$19, [8]RawData!$B$7:$N$7, 0))</f>
        <v>Oil faf</v>
      </c>
      <c r="E212" s="12" t="str">
        <f>INDEX([8]RawData!$B$8:$N$1411, MATCH($A212, [8]RawData!$A$8:$A$1411, 0), MATCH(E$19, [8]RawData!$B$7:$N$7, 0))</f>
        <v>Wood htstove</v>
      </c>
      <c r="F212" s="12" t="s">
        <v>94</v>
      </c>
      <c r="G212" s="12" t="b">
        <f t="shared" si="28"/>
        <v>0</v>
      </c>
      <c r="H212" s="12" t="b">
        <f t="shared" si="29"/>
        <v>0</v>
      </c>
      <c r="I212" s="12" t="b">
        <f t="shared" si="30"/>
        <v>0</v>
      </c>
      <c r="J212" s="12" t="str">
        <f t="shared" si="31"/>
        <v>Plug-in heater, or none</v>
      </c>
    </row>
    <row r="213" spans="1:10">
      <c r="A213" s="121">
        <v>11273</v>
      </c>
      <c r="B213" s="12">
        <f>INDEX([8]RawData!$B$8:$N$1411, MATCH($A213, [8]RawData!$A$8:$A$1411, 0), MATCH(B$19, [8]RawData!$B$7:$N$7, 0))</f>
        <v>1524.7619999999999</v>
      </c>
      <c r="C213" s="12">
        <f>INDEX([8]RawData!$B$8:$N$1411, MATCH($A213, [8]RawData!$A$8:$A$1411, 0), MATCH(C$19, [8]RawData!$B$7:$N$7, 0))</f>
        <v>1</v>
      </c>
      <c r="D213" s="12" t="str">
        <f>INDEX([8]RawData!$B$8:$N$1411, MATCH($A213, [8]RawData!$A$8:$A$1411, 0), MATCH(D$19, [8]RawData!$B$7:$N$7, 0))</f>
        <v>Gas faf</v>
      </c>
      <c r="E213" s="12" t="str">
        <f>INDEX([8]RawData!$B$8:$N$1411, MATCH($A213, [8]RawData!$A$8:$A$1411, 0), MATCH(E$19, [8]RawData!$B$7:$N$7, 0))</f>
        <v>Electric baseboard</v>
      </c>
      <c r="F213" s="12" t="s">
        <v>94</v>
      </c>
      <c r="G213" s="12" t="b">
        <f t="shared" ref="G213:G276" si="32">OR(ISNUMBER(FIND("Gas faf", D213&amp;E213)),  ISNUMBER(FIND("Gas boiler", D213&amp;E213)))</f>
        <v>1</v>
      </c>
      <c r="H213" s="12" t="b">
        <f t="shared" ref="H213:H276" si="33">OR(ISNUMBER(FIND("Electric faf", D213&amp;E213)),  ISNUMBER(FIND("Electric boiler", D213&amp;E213)),  ISNUMBER(FIND("Electric baseboard", D213&amp;E213)),  ISNUMBER(FIND("Electric heatpump", D213&amp;E213)),  ISNUMBER(FIND("Electric gshp", D213&amp;E213)),  ISNUMBER(FIND("Electric dhp", D213&amp;E213)) )</f>
        <v>1</v>
      </c>
      <c r="I213" s="12" t="b">
        <f t="shared" ref="I213:I276" si="34">AND(NOT(G213), H213)</f>
        <v>0</v>
      </c>
      <c r="J213" s="12" t="str">
        <f t="shared" ref="J213:J276" si="35">IF( OR(  ISNUMBER(FIND("Electric heatpump", D213&amp;E213)),  ISNUMBER(FIND("Electric gshp", D213&amp;E213)) ), "Heat pump",
   IF(ISNUMBER(FIND("Electric faf", D213&amp;E213)), "Electric FAF",
 IF(ISNUMBER(FIND("dhp", D213&amp;E213)), "Ductless HP",
   IF(OR(ISNUMBER(FIND("Electric boiler", D213&amp;E213)),  ISNUMBER(FIND("Electric baseboard", D213&amp;E213))), "Baseboard", "Plug-in heater, or none"))))</f>
        <v>Baseboard</v>
      </c>
    </row>
    <row r="214" spans="1:10">
      <c r="A214" s="121">
        <v>11282</v>
      </c>
      <c r="B214" s="12">
        <f>INDEX([8]RawData!$B$8:$N$1411, MATCH($A214, [8]RawData!$A$8:$A$1411, 0), MATCH(B$19, [8]RawData!$B$7:$N$7, 0))</f>
        <v>6932.7380000000003</v>
      </c>
      <c r="C214" s="12">
        <f>INDEX([8]RawData!$B$8:$N$1411, MATCH($A214, [8]RawData!$A$8:$A$1411, 0), MATCH(C$19, [8]RawData!$B$7:$N$7, 0))</f>
        <v>1</v>
      </c>
      <c r="D214" s="12" t="str">
        <f>INDEX([8]RawData!$B$8:$N$1411, MATCH($A214, [8]RawData!$A$8:$A$1411, 0), MATCH(D$19, [8]RawData!$B$7:$N$7, 0))</f>
        <v>Electric heatpumpdualfuel</v>
      </c>
      <c r="E214" s="12" t="str">
        <f>INDEX([8]RawData!$B$8:$N$1411, MATCH($A214, [8]RawData!$A$8:$A$1411, 0), MATCH(E$19, [8]RawData!$B$7:$N$7, 0))</f>
        <v xml:space="preserve">Wood fireplace AND Wood htstove AND </v>
      </c>
      <c r="F214" s="12">
        <v>6932.7380000000003</v>
      </c>
      <c r="G214" s="12" t="b">
        <f t="shared" si="32"/>
        <v>0</v>
      </c>
      <c r="H214" s="12" t="b">
        <f t="shared" si="33"/>
        <v>1</v>
      </c>
      <c r="I214" s="12" t="b">
        <f t="shared" si="34"/>
        <v>1</v>
      </c>
      <c r="J214" s="12" t="str">
        <f t="shared" si="35"/>
        <v>Heat pump</v>
      </c>
    </row>
    <row r="215" spans="1:10">
      <c r="A215" s="121">
        <v>11283</v>
      </c>
      <c r="B215" s="12">
        <f>INDEX([8]RawData!$B$8:$N$1411, MATCH($A215, [8]RawData!$A$8:$A$1411, 0), MATCH(B$19, [8]RawData!$B$7:$N$7, 0))</f>
        <v>6932.7380000000003</v>
      </c>
      <c r="C215" s="12">
        <f>INDEX([8]RawData!$B$8:$N$1411, MATCH($A215, [8]RawData!$A$8:$A$1411, 0), MATCH(C$19, [8]RawData!$B$7:$N$7, 0))</f>
        <v>1</v>
      </c>
      <c r="D215" s="12" t="str">
        <f>INDEX([8]RawData!$B$8:$N$1411, MATCH($A215, [8]RawData!$A$8:$A$1411, 0), MATCH(D$19, [8]RawData!$B$7:$N$7, 0))</f>
        <v>Gas faf</v>
      </c>
      <c r="E215" s="12" t="str">
        <f>INDEX([8]RawData!$B$8:$N$1411, MATCH($A215, [8]RawData!$A$8:$A$1411, 0), MATCH(E$19, [8]RawData!$B$7:$N$7, 0))</f>
        <v>Electric baseboard</v>
      </c>
      <c r="F215" s="12" t="s">
        <v>94</v>
      </c>
      <c r="G215" s="12" t="b">
        <f t="shared" si="32"/>
        <v>1</v>
      </c>
      <c r="H215" s="12" t="b">
        <f t="shared" si="33"/>
        <v>1</v>
      </c>
      <c r="I215" s="12" t="b">
        <f t="shared" si="34"/>
        <v>0</v>
      </c>
      <c r="J215" s="12" t="str">
        <f t="shared" si="35"/>
        <v>Baseboard</v>
      </c>
    </row>
    <row r="216" spans="1:10">
      <c r="A216" s="121">
        <v>11284</v>
      </c>
      <c r="B216" s="12">
        <f>INDEX([8]RawData!$B$8:$N$1411, MATCH($A216, [8]RawData!$A$8:$A$1411, 0), MATCH(B$19, [8]RawData!$B$7:$N$7, 0))</f>
        <v>1524.7619999999999</v>
      </c>
      <c r="C216" s="12">
        <f>INDEX([8]RawData!$B$8:$N$1411, MATCH($A216, [8]RawData!$A$8:$A$1411, 0), MATCH(C$19, [8]RawData!$B$7:$N$7, 0))</f>
        <v>1</v>
      </c>
      <c r="D216" s="12" t="str">
        <f>INDEX([8]RawData!$B$8:$N$1411, MATCH($A216, [8]RawData!$A$8:$A$1411, 0), MATCH(D$19, [8]RawData!$B$7:$N$7, 0))</f>
        <v>Gas faf</v>
      </c>
      <c r="E216" s="12" t="str">
        <f>INDEX([8]RawData!$B$8:$N$1411, MATCH($A216, [8]RawData!$A$8:$A$1411, 0), MATCH(E$19, [8]RawData!$B$7:$N$7, 0))</f>
        <v/>
      </c>
      <c r="F216" s="12" t="s">
        <v>94</v>
      </c>
      <c r="G216" s="12" t="b">
        <f t="shared" si="32"/>
        <v>1</v>
      </c>
      <c r="H216" s="12" t="b">
        <f t="shared" si="33"/>
        <v>0</v>
      </c>
      <c r="I216" s="12" t="b">
        <f t="shared" si="34"/>
        <v>0</v>
      </c>
      <c r="J216" s="12" t="str">
        <f t="shared" si="35"/>
        <v>Plug-in heater, or none</v>
      </c>
    </row>
    <row r="217" spans="1:10">
      <c r="A217" s="121">
        <v>11289</v>
      </c>
      <c r="B217" s="12">
        <f>INDEX([8]RawData!$B$8:$N$1411, MATCH($A217, [8]RawData!$A$8:$A$1411, 0), MATCH(B$19, [8]RawData!$B$7:$N$7, 0))</f>
        <v>1524.7619999999999</v>
      </c>
      <c r="C217" s="12">
        <f>INDEX([8]RawData!$B$8:$N$1411, MATCH($A217, [8]RawData!$A$8:$A$1411, 0), MATCH(C$19, [8]RawData!$B$7:$N$7, 0))</f>
        <v>1</v>
      </c>
      <c r="D217" s="12" t="str">
        <f>INDEX([8]RawData!$B$8:$N$1411, MATCH($A217, [8]RawData!$A$8:$A$1411, 0), MATCH(D$19, [8]RawData!$B$7:$N$7, 0))</f>
        <v>Electric baseboard</v>
      </c>
      <c r="E217" s="12" t="str">
        <f>INDEX([8]RawData!$B$8:$N$1411, MATCH($A217, [8]RawData!$A$8:$A$1411, 0), MATCH(E$19, [8]RawData!$B$7:$N$7, 0))</f>
        <v/>
      </c>
      <c r="F217" s="12">
        <v>1524.7619999999999</v>
      </c>
      <c r="G217" s="12" t="b">
        <f t="shared" si="32"/>
        <v>0</v>
      </c>
      <c r="H217" s="12" t="b">
        <f t="shared" si="33"/>
        <v>1</v>
      </c>
      <c r="I217" s="12" t="b">
        <f t="shared" si="34"/>
        <v>1</v>
      </c>
      <c r="J217" s="12" t="str">
        <f t="shared" si="35"/>
        <v>Baseboard</v>
      </c>
    </row>
    <row r="218" spans="1:10">
      <c r="A218" s="121">
        <v>11302</v>
      </c>
      <c r="B218" s="12">
        <f>INDEX([8]RawData!$B$8:$N$1411, MATCH($A218, [8]RawData!$A$8:$A$1411, 0), MATCH(B$19, [8]RawData!$B$7:$N$7, 0))</f>
        <v>1524.7619999999999</v>
      </c>
      <c r="C218" s="12">
        <f>INDEX([8]RawData!$B$8:$N$1411, MATCH($A218, [8]RawData!$A$8:$A$1411, 0), MATCH(C$19, [8]RawData!$B$7:$N$7, 0))</f>
        <v>1</v>
      </c>
      <c r="D218" s="12" t="str">
        <f>INDEX([8]RawData!$B$8:$N$1411, MATCH($A218, [8]RawData!$A$8:$A$1411, 0), MATCH(D$19, [8]RawData!$B$7:$N$7, 0))</f>
        <v>Gas faf</v>
      </c>
      <c r="E218" s="12" t="str">
        <f>INDEX([8]RawData!$B$8:$N$1411, MATCH($A218, [8]RawData!$A$8:$A$1411, 0), MATCH(E$19, [8]RawData!$B$7:$N$7, 0))</f>
        <v>Electric pluginheater</v>
      </c>
      <c r="F218" s="12" t="s">
        <v>94</v>
      </c>
      <c r="G218" s="12" t="b">
        <f t="shared" si="32"/>
        <v>1</v>
      </c>
      <c r="H218" s="12" t="b">
        <f t="shared" si="33"/>
        <v>0</v>
      </c>
      <c r="I218" s="12" t="b">
        <f t="shared" si="34"/>
        <v>0</v>
      </c>
      <c r="J218" s="12" t="str">
        <f t="shared" si="35"/>
        <v>Plug-in heater, or none</v>
      </c>
    </row>
    <row r="219" spans="1:10">
      <c r="A219" s="121">
        <v>11315</v>
      </c>
      <c r="B219" s="12">
        <f>INDEX([8]RawData!$B$8:$N$1411, MATCH($A219, [8]RawData!$A$8:$A$1411, 0), MATCH(B$19, [8]RawData!$B$7:$N$7, 0))</f>
        <v>1188.027</v>
      </c>
      <c r="C219" s="12">
        <f>INDEX([8]RawData!$B$8:$N$1411, MATCH($A219, [8]RawData!$A$8:$A$1411, 0), MATCH(C$19, [8]RawData!$B$7:$N$7, 0))</f>
        <v>1</v>
      </c>
      <c r="D219" s="12" t="str">
        <f>INDEX([8]RawData!$B$8:$N$1411, MATCH($A219, [8]RawData!$A$8:$A$1411, 0), MATCH(D$19, [8]RawData!$B$7:$N$7, 0))</f>
        <v>Gas faf</v>
      </c>
      <c r="E219" s="12" t="str">
        <f>INDEX([8]RawData!$B$8:$N$1411, MATCH($A219, [8]RawData!$A$8:$A$1411, 0), MATCH(E$19, [8]RawData!$B$7:$N$7, 0))</f>
        <v>Gas htstove</v>
      </c>
      <c r="F219" s="12" t="s">
        <v>94</v>
      </c>
      <c r="G219" s="12" t="b">
        <f t="shared" si="32"/>
        <v>1</v>
      </c>
      <c r="H219" s="12" t="b">
        <f t="shared" si="33"/>
        <v>0</v>
      </c>
      <c r="I219" s="12" t="b">
        <f t="shared" si="34"/>
        <v>0</v>
      </c>
      <c r="J219" s="12" t="str">
        <f t="shared" si="35"/>
        <v>Plug-in heater, or none</v>
      </c>
    </row>
    <row r="220" spans="1:10">
      <c r="A220" s="121">
        <v>11317</v>
      </c>
      <c r="B220" s="12">
        <f>INDEX([8]RawData!$B$8:$N$1411, MATCH($A220, [8]RawData!$A$8:$A$1411, 0), MATCH(B$19, [8]RawData!$B$7:$N$7, 0))</f>
        <v>6932.7380000000003</v>
      </c>
      <c r="C220" s="12">
        <f>INDEX([8]RawData!$B$8:$N$1411, MATCH($A220, [8]RawData!$A$8:$A$1411, 0), MATCH(C$19, [8]RawData!$B$7:$N$7, 0))</f>
        <v>1</v>
      </c>
      <c r="D220" s="12" t="str">
        <f>INDEX([8]RawData!$B$8:$N$1411, MATCH($A220, [8]RawData!$A$8:$A$1411, 0), MATCH(D$19, [8]RawData!$B$7:$N$7, 0))</f>
        <v>Wood htstove</v>
      </c>
      <c r="E220" s="12" t="str">
        <f>INDEX([8]RawData!$B$8:$N$1411, MATCH($A220, [8]RawData!$A$8:$A$1411, 0), MATCH(E$19, [8]RawData!$B$7:$N$7, 0))</f>
        <v xml:space="preserve">Electric baseboard AND Gas boiler AND </v>
      </c>
      <c r="F220" s="12" t="s">
        <v>94</v>
      </c>
      <c r="G220" s="12" t="b">
        <f t="shared" si="32"/>
        <v>1</v>
      </c>
      <c r="H220" s="12" t="b">
        <f t="shared" si="33"/>
        <v>1</v>
      </c>
      <c r="I220" s="12" t="b">
        <f t="shared" si="34"/>
        <v>0</v>
      </c>
      <c r="J220" s="12" t="str">
        <f t="shared" si="35"/>
        <v>Baseboard</v>
      </c>
    </row>
    <row r="221" spans="1:10">
      <c r="A221" s="121">
        <v>11323</v>
      </c>
      <c r="B221" s="12">
        <f>INDEX([8]RawData!$B$8:$N$1411, MATCH($A221, [8]RawData!$A$8:$A$1411, 0), MATCH(B$19, [8]RawData!$B$7:$N$7, 0))</f>
        <v>2003.7159999999999</v>
      </c>
      <c r="C221" s="12">
        <f>INDEX([8]RawData!$B$8:$N$1411, MATCH($A221, [8]RawData!$A$8:$A$1411, 0), MATCH(C$19, [8]RawData!$B$7:$N$7, 0))</f>
        <v>1</v>
      </c>
      <c r="D221" s="12" t="str">
        <f>INDEX([8]RawData!$B$8:$N$1411, MATCH($A221, [8]RawData!$A$8:$A$1411, 0), MATCH(D$19, [8]RawData!$B$7:$N$7, 0))</f>
        <v>Electric dhp</v>
      </c>
      <c r="E221" s="12" t="str">
        <f>INDEX([8]RawData!$B$8:$N$1411, MATCH($A221, [8]RawData!$A$8:$A$1411, 0), MATCH(E$19, [8]RawData!$B$7:$N$7, 0))</f>
        <v xml:space="preserve">Electric baseboard AND Pellets htstove AND Wood htstove AND </v>
      </c>
      <c r="F221" s="12">
        <v>2003.7159999999999</v>
      </c>
      <c r="G221" s="12" t="b">
        <f t="shared" si="32"/>
        <v>0</v>
      </c>
      <c r="H221" s="12" t="b">
        <f t="shared" si="33"/>
        <v>1</v>
      </c>
      <c r="I221" s="12" t="b">
        <f t="shared" si="34"/>
        <v>1</v>
      </c>
      <c r="J221" s="12" t="str">
        <f t="shared" si="35"/>
        <v>Ductless HP</v>
      </c>
    </row>
    <row r="222" spans="1:10">
      <c r="A222" s="121">
        <v>11327</v>
      </c>
      <c r="B222" s="12">
        <f>INDEX([8]RawData!$B$8:$N$1411, MATCH($A222, [8]RawData!$A$8:$A$1411, 0), MATCH(B$19, [8]RawData!$B$7:$N$7, 0))</f>
        <v>2003.7159999999999</v>
      </c>
      <c r="C222" s="12">
        <f>INDEX([8]RawData!$B$8:$N$1411, MATCH($A222, [8]RawData!$A$8:$A$1411, 0), MATCH(C$19, [8]RawData!$B$7:$N$7, 0))</f>
        <v>1</v>
      </c>
      <c r="D222" s="12" t="str">
        <f>INDEX([8]RawData!$B$8:$N$1411, MATCH($A222, [8]RawData!$A$8:$A$1411, 0), MATCH(D$19, [8]RawData!$B$7:$N$7, 0))</f>
        <v>Electric baseboard</v>
      </c>
      <c r="E222" s="12" t="str">
        <f>INDEX([8]RawData!$B$8:$N$1411, MATCH($A222, [8]RawData!$A$8:$A$1411, 0), MATCH(E$19, [8]RawData!$B$7:$N$7, 0))</f>
        <v>Wood htstove</v>
      </c>
      <c r="F222" s="12">
        <v>2003.7159999999999</v>
      </c>
      <c r="G222" s="12" t="b">
        <f t="shared" si="32"/>
        <v>0</v>
      </c>
      <c r="H222" s="12" t="b">
        <f t="shared" si="33"/>
        <v>1</v>
      </c>
      <c r="I222" s="12" t="b">
        <f t="shared" si="34"/>
        <v>1</v>
      </c>
      <c r="J222" s="12" t="str">
        <f t="shared" si="35"/>
        <v>Baseboard</v>
      </c>
    </row>
    <row r="223" spans="1:10">
      <c r="A223" s="121">
        <v>11332</v>
      </c>
      <c r="B223" s="12">
        <f>INDEX([8]RawData!$B$8:$N$1411, MATCH($A223, [8]RawData!$A$8:$A$1411, 0), MATCH(B$19, [8]RawData!$B$7:$N$7, 0))</f>
        <v>4956.4930000000004</v>
      </c>
      <c r="C223" s="12">
        <f>INDEX([8]RawData!$B$8:$N$1411, MATCH($A223, [8]RawData!$A$8:$A$1411, 0), MATCH(C$19, [8]RawData!$B$7:$N$7, 0))</f>
        <v>1</v>
      </c>
      <c r="D223" s="12" t="str">
        <f>INDEX([8]RawData!$B$8:$N$1411, MATCH($A223, [8]RawData!$A$8:$A$1411, 0), MATCH(D$19, [8]RawData!$B$7:$N$7, 0))</f>
        <v>Electric baseboard</v>
      </c>
      <c r="E223" s="12" t="str">
        <f>INDEX([8]RawData!$B$8:$N$1411, MATCH($A223, [8]RawData!$A$8:$A$1411, 0), MATCH(E$19, [8]RawData!$B$7:$N$7, 0))</f>
        <v>Wood htstove</v>
      </c>
      <c r="F223" s="12">
        <v>4956.4930000000004</v>
      </c>
      <c r="G223" s="12" t="b">
        <f t="shared" si="32"/>
        <v>0</v>
      </c>
      <c r="H223" s="12" t="b">
        <f t="shared" si="33"/>
        <v>1</v>
      </c>
      <c r="I223" s="12" t="b">
        <f t="shared" si="34"/>
        <v>1</v>
      </c>
      <c r="J223" s="12" t="str">
        <f t="shared" si="35"/>
        <v>Baseboard</v>
      </c>
    </row>
    <row r="224" spans="1:10">
      <c r="A224" s="121">
        <v>11339</v>
      </c>
      <c r="B224" s="12">
        <f>INDEX([8]RawData!$B$8:$N$1411, MATCH($A224, [8]RawData!$A$8:$A$1411, 0), MATCH(B$19, [8]RawData!$B$7:$N$7, 0))</f>
        <v>1524.7619999999999</v>
      </c>
      <c r="C224" s="12">
        <f>INDEX([8]RawData!$B$8:$N$1411, MATCH($A224, [8]RawData!$A$8:$A$1411, 0), MATCH(C$19, [8]RawData!$B$7:$N$7, 0))</f>
        <v>1</v>
      </c>
      <c r="D224" s="12" t="str">
        <f>INDEX([8]RawData!$B$8:$N$1411, MATCH($A224, [8]RawData!$A$8:$A$1411, 0), MATCH(D$19, [8]RawData!$B$7:$N$7, 0))</f>
        <v>Oil faf</v>
      </c>
      <c r="E224" s="12" t="str">
        <f>INDEX([8]RawData!$B$8:$N$1411, MATCH($A224, [8]RawData!$A$8:$A$1411, 0), MATCH(E$19, [8]RawData!$B$7:$N$7, 0))</f>
        <v>Electric baseboard</v>
      </c>
      <c r="F224" s="12" t="s">
        <v>94</v>
      </c>
      <c r="G224" s="12" t="b">
        <f t="shared" si="32"/>
        <v>0</v>
      </c>
      <c r="H224" s="12" t="b">
        <f t="shared" si="33"/>
        <v>1</v>
      </c>
      <c r="I224" s="12" t="b">
        <f t="shared" si="34"/>
        <v>1</v>
      </c>
      <c r="J224" s="12" t="str">
        <f t="shared" si="35"/>
        <v>Baseboard</v>
      </c>
    </row>
    <row r="225" spans="1:10">
      <c r="A225" s="121">
        <v>11341</v>
      </c>
      <c r="B225" s="12">
        <f>INDEX([8]RawData!$B$8:$N$1411, MATCH($A225, [8]RawData!$A$8:$A$1411, 0), MATCH(B$19, [8]RawData!$B$7:$N$7, 0))</f>
        <v>1464.694</v>
      </c>
      <c r="C225" s="12">
        <f>INDEX([8]RawData!$B$8:$N$1411, MATCH($A225, [8]RawData!$A$8:$A$1411, 0), MATCH(C$19, [8]RawData!$B$7:$N$7, 0))</f>
        <v>1</v>
      </c>
      <c r="D225" s="12" t="str">
        <f>INDEX([8]RawData!$B$8:$N$1411, MATCH($A225, [8]RawData!$A$8:$A$1411, 0), MATCH(D$19, [8]RawData!$B$7:$N$7, 0))</f>
        <v>Gas faf</v>
      </c>
      <c r="E225" s="12" t="str">
        <f>INDEX([8]RawData!$B$8:$N$1411, MATCH($A225, [8]RawData!$A$8:$A$1411, 0), MATCH(E$19, [8]RawData!$B$7:$N$7, 0))</f>
        <v>Wood htstove</v>
      </c>
      <c r="F225" s="12" t="s">
        <v>94</v>
      </c>
      <c r="G225" s="12" t="b">
        <f t="shared" si="32"/>
        <v>1</v>
      </c>
      <c r="H225" s="12" t="b">
        <f t="shared" si="33"/>
        <v>0</v>
      </c>
      <c r="I225" s="12" t="b">
        <f t="shared" si="34"/>
        <v>0</v>
      </c>
      <c r="J225" s="12" t="str">
        <f t="shared" si="35"/>
        <v>Plug-in heater, or none</v>
      </c>
    </row>
    <row r="226" spans="1:10">
      <c r="A226" s="121">
        <v>11342</v>
      </c>
      <c r="B226" s="12">
        <f>INDEX([8]RawData!$B$8:$N$1411, MATCH($A226, [8]RawData!$A$8:$A$1411, 0), MATCH(B$19, [8]RawData!$B$7:$N$7, 0))</f>
        <v>4956.4930000000004</v>
      </c>
      <c r="C226" s="12">
        <f>INDEX([8]RawData!$B$8:$N$1411, MATCH($A226, [8]RawData!$A$8:$A$1411, 0), MATCH(C$19, [8]RawData!$B$7:$N$7, 0))</f>
        <v>1</v>
      </c>
      <c r="D226" s="12" t="str">
        <f>INDEX([8]RawData!$B$8:$N$1411, MATCH($A226, [8]RawData!$A$8:$A$1411, 0), MATCH(D$19, [8]RawData!$B$7:$N$7, 0))</f>
        <v>Electric baseboard</v>
      </c>
      <c r="E226" s="12" t="str">
        <f>INDEX([8]RawData!$B$8:$N$1411, MATCH($A226, [8]RawData!$A$8:$A$1411, 0), MATCH(E$19, [8]RawData!$B$7:$N$7, 0))</f>
        <v>Propane htstove</v>
      </c>
      <c r="F226" s="12">
        <v>4956.4930000000004</v>
      </c>
      <c r="G226" s="12" t="b">
        <f t="shared" si="32"/>
        <v>0</v>
      </c>
      <c r="H226" s="12" t="b">
        <f t="shared" si="33"/>
        <v>1</v>
      </c>
      <c r="I226" s="12" t="b">
        <f t="shared" si="34"/>
        <v>1</v>
      </c>
      <c r="J226" s="12" t="str">
        <f t="shared" si="35"/>
        <v>Baseboard</v>
      </c>
    </row>
    <row r="227" spans="1:10">
      <c r="A227" s="121">
        <v>11346</v>
      </c>
      <c r="B227" s="12">
        <f>INDEX([8]RawData!$B$8:$N$1411, MATCH($A227, [8]RawData!$A$8:$A$1411, 0), MATCH(B$19, [8]RawData!$B$7:$N$7, 0))</f>
        <v>4956.4930000000004</v>
      </c>
      <c r="C227" s="12">
        <f>INDEX([8]RawData!$B$8:$N$1411, MATCH($A227, [8]RawData!$A$8:$A$1411, 0), MATCH(C$19, [8]RawData!$B$7:$N$7, 0))</f>
        <v>1</v>
      </c>
      <c r="D227" s="12" t="str">
        <f>INDEX([8]RawData!$B$8:$N$1411, MATCH($A227, [8]RawData!$A$8:$A$1411, 0), MATCH(D$19, [8]RawData!$B$7:$N$7, 0))</f>
        <v>Gas faf</v>
      </c>
      <c r="E227" s="12" t="str">
        <f>INDEX([8]RawData!$B$8:$N$1411, MATCH($A227, [8]RawData!$A$8:$A$1411, 0), MATCH(E$19, [8]RawData!$B$7:$N$7, 0))</f>
        <v/>
      </c>
      <c r="F227" s="12" t="s">
        <v>94</v>
      </c>
      <c r="G227" s="12" t="b">
        <f t="shared" si="32"/>
        <v>1</v>
      </c>
      <c r="H227" s="12" t="b">
        <f t="shared" si="33"/>
        <v>0</v>
      </c>
      <c r="I227" s="12" t="b">
        <f t="shared" si="34"/>
        <v>0</v>
      </c>
      <c r="J227" s="12" t="str">
        <f t="shared" si="35"/>
        <v>Plug-in heater, or none</v>
      </c>
    </row>
    <row r="228" spans="1:10">
      <c r="A228" s="121">
        <v>11347</v>
      </c>
      <c r="B228" s="12">
        <f>INDEX([8]RawData!$B$8:$N$1411, MATCH($A228, [8]RawData!$A$8:$A$1411, 0), MATCH(B$19, [8]RawData!$B$7:$N$7, 0))</f>
        <v>4956.4930000000004</v>
      </c>
      <c r="C228" s="12">
        <f>INDEX([8]RawData!$B$8:$N$1411, MATCH($A228, [8]RawData!$A$8:$A$1411, 0), MATCH(C$19, [8]RawData!$B$7:$N$7, 0))</f>
        <v>1</v>
      </c>
      <c r="D228" s="12" t="str">
        <f>INDEX([8]RawData!$B$8:$N$1411, MATCH($A228, [8]RawData!$A$8:$A$1411, 0), MATCH(D$19, [8]RawData!$B$7:$N$7, 0))</f>
        <v>Electric faf</v>
      </c>
      <c r="E228" s="12" t="str">
        <f>INDEX([8]RawData!$B$8:$N$1411, MATCH($A228, [8]RawData!$A$8:$A$1411, 0), MATCH(E$19, [8]RawData!$B$7:$N$7, 0))</f>
        <v>Wood htstove</v>
      </c>
      <c r="F228" s="12">
        <v>4956.4930000000004</v>
      </c>
      <c r="G228" s="12" t="b">
        <f t="shared" si="32"/>
        <v>0</v>
      </c>
      <c r="H228" s="12" t="b">
        <f t="shared" si="33"/>
        <v>1</v>
      </c>
      <c r="I228" s="12" t="b">
        <f t="shared" si="34"/>
        <v>1</v>
      </c>
      <c r="J228" s="12" t="str">
        <f t="shared" si="35"/>
        <v>Electric FAF</v>
      </c>
    </row>
    <row r="229" spans="1:10">
      <c r="A229" s="121">
        <v>11349</v>
      </c>
      <c r="B229" s="12">
        <f>INDEX([8]RawData!$B$8:$N$1411, MATCH($A229, [8]RawData!$A$8:$A$1411, 0), MATCH(B$19, [8]RawData!$B$7:$N$7, 0))</f>
        <v>4956.4930000000004</v>
      </c>
      <c r="C229" s="12">
        <f>INDEX([8]RawData!$B$8:$N$1411, MATCH($A229, [8]RawData!$A$8:$A$1411, 0), MATCH(C$19, [8]RawData!$B$7:$N$7, 0))</f>
        <v>1</v>
      </c>
      <c r="D229" s="12" t="str">
        <f>INDEX([8]RawData!$B$8:$N$1411, MATCH($A229, [8]RawData!$A$8:$A$1411, 0), MATCH(D$19, [8]RawData!$B$7:$N$7, 0))</f>
        <v>Gas faf</v>
      </c>
      <c r="E229" s="12" t="str">
        <f>INDEX([8]RawData!$B$8:$N$1411, MATCH($A229, [8]RawData!$A$8:$A$1411, 0), MATCH(E$19, [8]RawData!$B$7:$N$7, 0))</f>
        <v>Propane htstove</v>
      </c>
      <c r="F229" s="12" t="s">
        <v>94</v>
      </c>
      <c r="G229" s="12" t="b">
        <f t="shared" si="32"/>
        <v>1</v>
      </c>
      <c r="H229" s="12" t="b">
        <f t="shared" si="33"/>
        <v>0</v>
      </c>
      <c r="I229" s="12" t="b">
        <f t="shared" si="34"/>
        <v>0</v>
      </c>
      <c r="J229" s="12" t="str">
        <f t="shared" si="35"/>
        <v>Plug-in heater, or none</v>
      </c>
    </row>
    <row r="230" spans="1:10">
      <c r="A230" s="121">
        <v>11352</v>
      </c>
      <c r="B230" s="12">
        <f>INDEX([8]RawData!$B$8:$N$1411, MATCH($A230, [8]RawData!$A$8:$A$1411, 0), MATCH(B$19, [8]RawData!$B$7:$N$7, 0))</f>
        <v>6932.7380000000003</v>
      </c>
      <c r="C230" s="12">
        <f>INDEX([8]RawData!$B$8:$N$1411, MATCH($A230, [8]RawData!$A$8:$A$1411, 0), MATCH(C$19, [8]RawData!$B$7:$N$7, 0))</f>
        <v>1</v>
      </c>
      <c r="D230" s="12" t="str">
        <f>INDEX([8]RawData!$B$8:$N$1411, MATCH($A230, [8]RawData!$A$8:$A$1411, 0), MATCH(D$19, [8]RawData!$B$7:$N$7, 0))</f>
        <v>Gas htstove</v>
      </c>
      <c r="E230" s="12" t="str">
        <f>INDEX([8]RawData!$B$8:$N$1411, MATCH($A230, [8]RawData!$A$8:$A$1411, 0), MATCH(E$19, [8]RawData!$B$7:$N$7, 0))</f>
        <v>Electric baseboard</v>
      </c>
      <c r="F230" s="12">
        <v>6932.7380000000003</v>
      </c>
      <c r="G230" s="12" t="b">
        <f t="shared" si="32"/>
        <v>0</v>
      </c>
      <c r="H230" s="12" t="b">
        <f t="shared" si="33"/>
        <v>1</v>
      </c>
      <c r="I230" s="12" t="b">
        <f t="shared" si="34"/>
        <v>1</v>
      </c>
      <c r="J230" s="12" t="str">
        <f t="shared" si="35"/>
        <v>Baseboard</v>
      </c>
    </row>
    <row r="231" spans="1:10">
      <c r="A231" s="121">
        <v>11375</v>
      </c>
      <c r="B231" s="12">
        <f>INDEX([8]RawData!$B$8:$N$1411, MATCH($A231, [8]RawData!$A$8:$A$1411, 0), MATCH(B$19, [8]RawData!$B$7:$N$7, 0))</f>
        <v>1524.7619999999999</v>
      </c>
      <c r="C231" s="12">
        <f>INDEX([8]RawData!$B$8:$N$1411, MATCH($A231, [8]RawData!$A$8:$A$1411, 0), MATCH(C$19, [8]RawData!$B$7:$N$7, 0))</f>
        <v>1</v>
      </c>
      <c r="D231" s="12" t="str">
        <f>INDEX([8]RawData!$B$8:$N$1411, MATCH($A231, [8]RawData!$A$8:$A$1411, 0), MATCH(D$19, [8]RawData!$B$7:$N$7, 0))</f>
        <v>Gas faf</v>
      </c>
      <c r="E231" s="12" t="str">
        <f>INDEX([8]RawData!$B$8:$N$1411, MATCH($A231, [8]RawData!$A$8:$A$1411, 0), MATCH(E$19, [8]RawData!$B$7:$N$7, 0))</f>
        <v/>
      </c>
      <c r="F231" s="12" t="s">
        <v>94</v>
      </c>
      <c r="G231" s="12" t="b">
        <f t="shared" si="32"/>
        <v>1</v>
      </c>
      <c r="H231" s="12" t="b">
        <f t="shared" si="33"/>
        <v>0</v>
      </c>
      <c r="I231" s="12" t="b">
        <f t="shared" si="34"/>
        <v>0</v>
      </c>
      <c r="J231" s="12" t="str">
        <f t="shared" si="35"/>
        <v>Plug-in heater, or none</v>
      </c>
    </row>
    <row r="232" spans="1:10">
      <c r="A232" s="121">
        <v>11377</v>
      </c>
      <c r="B232" s="12">
        <f>INDEX([8]RawData!$B$8:$N$1411, MATCH($A232, [8]RawData!$A$8:$A$1411, 0), MATCH(B$19, [8]RawData!$B$7:$N$7, 0))</f>
        <v>4956.4930000000004</v>
      </c>
      <c r="C232" s="12">
        <f>INDEX([8]RawData!$B$8:$N$1411, MATCH($A232, [8]RawData!$A$8:$A$1411, 0), MATCH(C$19, [8]RawData!$B$7:$N$7, 0))</f>
        <v>1</v>
      </c>
      <c r="D232" s="12" t="str">
        <f>INDEX([8]RawData!$B$8:$N$1411, MATCH($A232, [8]RawData!$A$8:$A$1411, 0), MATCH(D$19, [8]RawData!$B$7:$N$7, 0))</f>
        <v>Gas faf</v>
      </c>
      <c r="E232" s="12" t="str">
        <f>INDEX([8]RawData!$B$8:$N$1411, MATCH($A232, [8]RawData!$A$8:$A$1411, 0), MATCH(E$19, [8]RawData!$B$7:$N$7, 0))</f>
        <v>Gas htstove</v>
      </c>
      <c r="F232" s="12" t="s">
        <v>94</v>
      </c>
      <c r="G232" s="12" t="b">
        <f t="shared" si="32"/>
        <v>1</v>
      </c>
      <c r="H232" s="12" t="b">
        <f t="shared" si="33"/>
        <v>0</v>
      </c>
      <c r="I232" s="12" t="b">
        <f t="shared" si="34"/>
        <v>0</v>
      </c>
      <c r="J232" s="12" t="str">
        <f t="shared" si="35"/>
        <v>Plug-in heater, or none</v>
      </c>
    </row>
    <row r="233" spans="1:10">
      <c r="A233" s="121">
        <v>11409</v>
      </c>
      <c r="B233" s="12">
        <f>INDEX([8]RawData!$B$8:$N$1411, MATCH($A233, [8]RawData!$A$8:$A$1411, 0), MATCH(B$19, [8]RawData!$B$7:$N$7, 0))</f>
        <v>1188.027</v>
      </c>
      <c r="C233" s="12">
        <f>INDEX([8]RawData!$B$8:$N$1411, MATCH($A233, [8]RawData!$A$8:$A$1411, 0), MATCH(C$19, [8]RawData!$B$7:$N$7, 0))</f>
        <v>1</v>
      </c>
      <c r="D233" s="12" t="str">
        <f>INDEX([8]RawData!$B$8:$N$1411, MATCH($A233, [8]RawData!$A$8:$A$1411, 0), MATCH(D$19, [8]RawData!$B$7:$N$7, 0))</f>
        <v>Electric heatpump</v>
      </c>
      <c r="E233" s="12" t="str">
        <f>INDEX([8]RawData!$B$8:$N$1411, MATCH($A233, [8]RawData!$A$8:$A$1411, 0), MATCH(E$19, [8]RawData!$B$7:$N$7, 0))</f>
        <v/>
      </c>
      <c r="F233" s="12">
        <v>1188.027</v>
      </c>
      <c r="G233" s="12" t="b">
        <f t="shared" si="32"/>
        <v>0</v>
      </c>
      <c r="H233" s="12" t="b">
        <f t="shared" si="33"/>
        <v>1</v>
      </c>
      <c r="I233" s="12" t="b">
        <f t="shared" si="34"/>
        <v>1</v>
      </c>
      <c r="J233" s="12" t="str">
        <f t="shared" si="35"/>
        <v>Heat pump</v>
      </c>
    </row>
    <row r="234" spans="1:10">
      <c r="A234" s="121">
        <v>11411</v>
      </c>
      <c r="B234" s="12">
        <f>INDEX([8]RawData!$B$8:$N$1411, MATCH($A234, [8]RawData!$A$8:$A$1411, 0), MATCH(B$19, [8]RawData!$B$7:$N$7, 0))</f>
        <v>1464.694</v>
      </c>
      <c r="C234" s="12">
        <f>INDEX([8]RawData!$B$8:$N$1411, MATCH($A234, [8]RawData!$A$8:$A$1411, 0), MATCH(C$19, [8]RawData!$B$7:$N$7, 0))</f>
        <v>1</v>
      </c>
      <c r="D234" s="12" t="str">
        <f>INDEX([8]RawData!$B$8:$N$1411, MATCH($A234, [8]RawData!$A$8:$A$1411, 0), MATCH(D$19, [8]RawData!$B$7:$N$7, 0))</f>
        <v>Gas faf</v>
      </c>
      <c r="E234" s="12" t="str">
        <f>INDEX([8]RawData!$B$8:$N$1411, MATCH($A234, [8]RawData!$A$8:$A$1411, 0), MATCH(E$19, [8]RawData!$B$7:$N$7, 0))</f>
        <v xml:space="preserve">Wood htstove AND Gas htstove AND </v>
      </c>
      <c r="F234" s="12" t="s">
        <v>94</v>
      </c>
      <c r="G234" s="12" t="b">
        <f t="shared" si="32"/>
        <v>1</v>
      </c>
      <c r="H234" s="12" t="b">
        <f t="shared" si="33"/>
        <v>0</v>
      </c>
      <c r="I234" s="12" t="b">
        <f t="shared" si="34"/>
        <v>0</v>
      </c>
      <c r="J234" s="12" t="str">
        <f t="shared" si="35"/>
        <v>Plug-in heater, or none</v>
      </c>
    </row>
    <row r="235" spans="1:10">
      <c r="A235" s="121">
        <v>11414</v>
      </c>
      <c r="B235" s="12">
        <f>INDEX([8]RawData!$B$8:$N$1411, MATCH($A235, [8]RawData!$A$8:$A$1411, 0), MATCH(B$19, [8]RawData!$B$7:$N$7, 0))</f>
        <v>4956.4930000000004</v>
      </c>
      <c r="C235" s="12">
        <f>INDEX([8]RawData!$B$8:$N$1411, MATCH($A235, [8]RawData!$A$8:$A$1411, 0), MATCH(C$19, [8]RawData!$B$7:$N$7, 0))</f>
        <v>1</v>
      </c>
      <c r="D235" s="12" t="str">
        <f>INDEX([8]RawData!$B$8:$N$1411, MATCH($A235, [8]RawData!$A$8:$A$1411, 0), MATCH(D$19, [8]RawData!$B$7:$N$7, 0))</f>
        <v>Gas faf</v>
      </c>
      <c r="E235" s="12" t="str">
        <f>INDEX([8]RawData!$B$8:$N$1411, MATCH($A235, [8]RawData!$A$8:$A$1411, 0), MATCH(E$19, [8]RawData!$B$7:$N$7, 0))</f>
        <v>Gas htstove</v>
      </c>
      <c r="F235" s="12" t="s">
        <v>94</v>
      </c>
      <c r="G235" s="12" t="b">
        <f t="shared" si="32"/>
        <v>1</v>
      </c>
      <c r="H235" s="12" t="b">
        <f t="shared" si="33"/>
        <v>0</v>
      </c>
      <c r="I235" s="12" t="b">
        <f t="shared" si="34"/>
        <v>0</v>
      </c>
      <c r="J235" s="12" t="str">
        <f t="shared" si="35"/>
        <v>Plug-in heater, or none</v>
      </c>
    </row>
    <row r="236" spans="1:10">
      <c r="A236" s="121">
        <v>11416</v>
      </c>
      <c r="B236" s="12">
        <f>INDEX([8]RawData!$B$8:$N$1411, MATCH($A236, [8]RawData!$A$8:$A$1411, 0), MATCH(B$19, [8]RawData!$B$7:$N$7, 0))</f>
        <v>2003.7159999999999</v>
      </c>
      <c r="C236" s="12">
        <f>INDEX([8]RawData!$B$8:$N$1411, MATCH($A236, [8]RawData!$A$8:$A$1411, 0), MATCH(C$19, [8]RawData!$B$7:$N$7, 0))</f>
        <v>1</v>
      </c>
      <c r="D236" s="12" t="str">
        <f>INDEX([8]RawData!$B$8:$N$1411, MATCH($A236, [8]RawData!$A$8:$A$1411, 0), MATCH(D$19, [8]RawData!$B$7:$N$7, 0))</f>
        <v>Gas faf</v>
      </c>
      <c r="E236" s="12" t="str">
        <f>INDEX([8]RawData!$B$8:$N$1411, MATCH($A236, [8]RawData!$A$8:$A$1411, 0), MATCH(E$19, [8]RawData!$B$7:$N$7, 0))</f>
        <v>Gas htstove</v>
      </c>
      <c r="F236" s="12" t="s">
        <v>94</v>
      </c>
      <c r="G236" s="12" t="b">
        <f t="shared" si="32"/>
        <v>1</v>
      </c>
      <c r="H236" s="12" t="b">
        <f t="shared" si="33"/>
        <v>0</v>
      </c>
      <c r="I236" s="12" t="b">
        <f t="shared" si="34"/>
        <v>0</v>
      </c>
      <c r="J236" s="12" t="str">
        <f t="shared" si="35"/>
        <v>Plug-in heater, or none</v>
      </c>
    </row>
    <row r="237" spans="1:10">
      <c r="A237" s="121">
        <v>11417</v>
      </c>
      <c r="B237" s="12">
        <f>INDEX([8]RawData!$B$8:$N$1411, MATCH($A237, [8]RawData!$A$8:$A$1411, 0), MATCH(B$19, [8]RawData!$B$7:$N$7, 0))</f>
        <v>4956.4930000000004</v>
      </c>
      <c r="C237" s="12">
        <f>INDEX([8]RawData!$B$8:$N$1411, MATCH($A237, [8]RawData!$A$8:$A$1411, 0), MATCH(C$19, [8]RawData!$B$7:$N$7, 0))</f>
        <v>1</v>
      </c>
      <c r="D237" s="12" t="str">
        <f>INDEX([8]RawData!$B$8:$N$1411, MATCH($A237, [8]RawData!$A$8:$A$1411, 0), MATCH(D$19, [8]RawData!$B$7:$N$7, 0))</f>
        <v>Electric faf</v>
      </c>
      <c r="E237" s="12" t="str">
        <f>INDEX([8]RawData!$B$8:$N$1411, MATCH($A237, [8]RawData!$A$8:$A$1411, 0), MATCH(E$19, [8]RawData!$B$7:$N$7, 0))</f>
        <v>Gas htstove</v>
      </c>
      <c r="F237" s="12">
        <v>4956.4930000000004</v>
      </c>
      <c r="G237" s="12" t="b">
        <f t="shared" si="32"/>
        <v>0</v>
      </c>
      <c r="H237" s="12" t="b">
        <f t="shared" si="33"/>
        <v>1</v>
      </c>
      <c r="I237" s="12" t="b">
        <f t="shared" si="34"/>
        <v>1</v>
      </c>
      <c r="J237" s="12" t="str">
        <f t="shared" si="35"/>
        <v>Electric FAF</v>
      </c>
    </row>
    <row r="238" spans="1:10">
      <c r="A238" s="121">
        <v>11418</v>
      </c>
      <c r="B238" s="12">
        <f>INDEX([8]RawData!$B$8:$N$1411, MATCH($A238, [8]RawData!$A$8:$A$1411, 0), MATCH(B$19, [8]RawData!$B$7:$N$7, 0))</f>
        <v>6932.7380000000003</v>
      </c>
      <c r="C238" s="12">
        <f>INDEX([8]RawData!$B$8:$N$1411, MATCH($A238, [8]RawData!$A$8:$A$1411, 0), MATCH(C$19, [8]RawData!$B$7:$N$7, 0))</f>
        <v>1</v>
      </c>
      <c r="D238" s="12" t="str">
        <f>INDEX([8]RawData!$B$8:$N$1411, MATCH($A238, [8]RawData!$A$8:$A$1411, 0), MATCH(D$19, [8]RawData!$B$7:$N$7, 0))</f>
        <v>Electric heatpump</v>
      </c>
      <c r="E238" s="12" t="str">
        <f>INDEX([8]RawData!$B$8:$N$1411, MATCH($A238, [8]RawData!$A$8:$A$1411, 0), MATCH(E$19, [8]RawData!$B$7:$N$7, 0))</f>
        <v/>
      </c>
      <c r="F238" s="12">
        <v>6932.7380000000003</v>
      </c>
      <c r="G238" s="12" t="b">
        <f t="shared" si="32"/>
        <v>0</v>
      </c>
      <c r="H238" s="12" t="b">
        <f t="shared" si="33"/>
        <v>1</v>
      </c>
      <c r="I238" s="12" t="b">
        <f t="shared" si="34"/>
        <v>1</v>
      </c>
      <c r="J238" s="12" t="str">
        <f t="shared" si="35"/>
        <v>Heat pump</v>
      </c>
    </row>
    <row r="239" spans="1:10">
      <c r="A239" s="121">
        <v>11420</v>
      </c>
      <c r="B239" s="12">
        <f>INDEX([8]RawData!$B$8:$N$1411, MATCH($A239, [8]RawData!$A$8:$A$1411, 0), MATCH(B$19, [8]RawData!$B$7:$N$7, 0))</f>
        <v>6932.7380000000003</v>
      </c>
      <c r="C239" s="12">
        <f>INDEX([8]RawData!$B$8:$N$1411, MATCH($A239, [8]RawData!$A$8:$A$1411, 0), MATCH(C$19, [8]RawData!$B$7:$N$7, 0))</f>
        <v>1</v>
      </c>
      <c r="D239" s="12" t="str">
        <f>INDEX([8]RawData!$B$8:$N$1411, MATCH($A239, [8]RawData!$A$8:$A$1411, 0), MATCH(D$19, [8]RawData!$B$7:$N$7, 0))</f>
        <v>Gas faf</v>
      </c>
      <c r="E239" s="12" t="str">
        <f>INDEX([8]RawData!$B$8:$N$1411, MATCH($A239, [8]RawData!$A$8:$A$1411, 0), MATCH(E$19, [8]RawData!$B$7:$N$7, 0))</f>
        <v>Wood htstove</v>
      </c>
      <c r="F239" s="12" t="s">
        <v>94</v>
      </c>
      <c r="G239" s="12" t="b">
        <f t="shared" si="32"/>
        <v>1</v>
      </c>
      <c r="H239" s="12" t="b">
        <f t="shared" si="33"/>
        <v>0</v>
      </c>
      <c r="I239" s="12" t="b">
        <f t="shared" si="34"/>
        <v>0</v>
      </c>
      <c r="J239" s="12" t="str">
        <f t="shared" si="35"/>
        <v>Plug-in heater, or none</v>
      </c>
    </row>
    <row r="240" spans="1:10">
      <c r="A240" s="121">
        <v>11437</v>
      </c>
      <c r="B240" s="12">
        <f>INDEX([8]RawData!$B$8:$N$1411, MATCH($A240, [8]RawData!$A$8:$A$1411, 0), MATCH(B$19, [8]RawData!$B$7:$N$7, 0))</f>
        <v>1524.7619999999999</v>
      </c>
      <c r="C240" s="12">
        <f>INDEX([8]RawData!$B$8:$N$1411, MATCH($A240, [8]RawData!$A$8:$A$1411, 0), MATCH(C$19, [8]RawData!$B$7:$N$7, 0))</f>
        <v>1</v>
      </c>
      <c r="D240" s="12" t="str">
        <f>INDEX([8]RawData!$B$8:$N$1411, MATCH($A240, [8]RawData!$A$8:$A$1411, 0), MATCH(D$19, [8]RawData!$B$7:$N$7, 0))</f>
        <v>Gas faf</v>
      </c>
      <c r="E240" s="12" t="str">
        <f>INDEX([8]RawData!$B$8:$N$1411, MATCH($A240, [8]RawData!$A$8:$A$1411, 0), MATCH(E$19, [8]RawData!$B$7:$N$7, 0))</f>
        <v/>
      </c>
      <c r="F240" s="12" t="s">
        <v>94</v>
      </c>
      <c r="G240" s="12" t="b">
        <f t="shared" si="32"/>
        <v>1</v>
      </c>
      <c r="H240" s="12" t="b">
        <f t="shared" si="33"/>
        <v>0</v>
      </c>
      <c r="I240" s="12" t="b">
        <f t="shared" si="34"/>
        <v>0</v>
      </c>
      <c r="J240" s="12" t="str">
        <f t="shared" si="35"/>
        <v>Plug-in heater, or none</v>
      </c>
    </row>
    <row r="241" spans="1:10">
      <c r="A241" s="121">
        <v>11439</v>
      </c>
      <c r="B241" s="12">
        <f>INDEX([8]RawData!$B$8:$N$1411, MATCH($A241, [8]RawData!$A$8:$A$1411, 0), MATCH(B$19, [8]RawData!$B$7:$N$7, 0))</f>
        <v>6932.7380000000003</v>
      </c>
      <c r="C241" s="12">
        <f>INDEX([8]RawData!$B$8:$N$1411, MATCH($A241, [8]RawData!$A$8:$A$1411, 0), MATCH(C$19, [8]RawData!$B$7:$N$7, 0))</f>
        <v>1</v>
      </c>
      <c r="D241" s="12" t="str">
        <f>INDEX([8]RawData!$B$8:$N$1411, MATCH($A241, [8]RawData!$A$8:$A$1411, 0), MATCH(D$19, [8]RawData!$B$7:$N$7, 0))</f>
        <v>Gas faf</v>
      </c>
      <c r="E241" s="12" t="str">
        <f>INDEX([8]RawData!$B$8:$N$1411, MATCH($A241, [8]RawData!$A$8:$A$1411, 0), MATCH(E$19, [8]RawData!$B$7:$N$7, 0))</f>
        <v/>
      </c>
      <c r="F241" s="12" t="s">
        <v>94</v>
      </c>
      <c r="G241" s="12" t="b">
        <f t="shared" si="32"/>
        <v>1</v>
      </c>
      <c r="H241" s="12" t="b">
        <f t="shared" si="33"/>
        <v>0</v>
      </c>
      <c r="I241" s="12" t="b">
        <f t="shared" si="34"/>
        <v>0</v>
      </c>
      <c r="J241" s="12" t="str">
        <f t="shared" si="35"/>
        <v>Plug-in heater, or none</v>
      </c>
    </row>
    <row r="242" spans="1:10">
      <c r="A242" s="121">
        <v>11452</v>
      </c>
      <c r="B242" s="12">
        <f>INDEX([8]RawData!$B$8:$N$1411, MATCH($A242, [8]RawData!$A$8:$A$1411, 0), MATCH(B$19, [8]RawData!$B$7:$N$7, 0))</f>
        <v>6932.7380000000003</v>
      </c>
      <c r="C242" s="12">
        <f>INDEX([8]RawData!$B$8:$N$1411, MATCH($A242, [8]RawData!$A$8:$A$1411, 0), MATCH(C$19, [8]RawData!$B$7:$N$7, 0))</f>
        <v>1</v>
      </c>
      <c r="D242" s="12" t="str">
        <f>INDEX([8]RawData!$B$8:$N$1411, MATCH($A242, [8]RawData!$A$8:$A$1411, 0), MATCH(D$19, [8]RawData!$B$7:$N$7, 0))</f>
        <v>Oil faf</v>
      </c>
      <c r="E242" s="12" t="str">
        <f>INDEX([8]RawData!$B$8:$N$1411, MATCH($A242, [8]RawData!$A$8:$A$1411, 0), MATCH(E$19, [8]RawData!$B$7:$N$7, 0))</f>
        <v>Electric baseboard</v>
      </c>
      <c r="F242" s="12" t="s">
        <v>94</v>
      </c>
      <c r="G242" s="12" t="b">
        <f t="shared" si="32"/>
        <v>0</v>
      </c>
      <c r="H242" s="12" t="b">
        <f t="shared" si="33"/>
        <v>1</v>
      </c>
      <c r="I242" s="12" t="b">
        <f t="shared" si="34"/>
        <v>1</v>
      </c>
      <c r="J242" s="12" t="str">
        <f t="shared" si="35"/>
        <v>Baseboard</v>
      </c>
    </row>
    <row r="243" spans="1:10">
      <c r="A243" s="121">
        <v>11467</v>
      </c>
      <c r="B243" s="12">
        <f>INDEX([8]RawData!$B$8:$N$1411, MATCH($A243, [8]RawData!$A$8:$A$1411, 0), MATCH(B$19, [8]RawData!$B$7:$N$7, 0))</f>
        <v>1524.7619999999999</v>
      </c>
      <c r="C243" s="12">
        <f>INDEX([8]RawData!$B$8:$N$1411, MATCH($A243, [8]RawData!$A$8:$A$1411, 0), MATCH(C$19, [8]RawData!$B$7:$N$7, 0))</f>
        <v>1</v>
      </c>
      <c r="D243" s="12" t="str">
        <f>INDEX([8]RawData!$B$8:$N$1411, MATCH($A243, [8]RawData!$A$8:$A$1411, 0), MATCH(D$19, [8]RawData!$B$7:$N$7, 0))</f>
        <v>Gas faf</v>
      </c>
      <c r="E243" s="12" t="str">
        <f>INDEX([8]RawData!$B$8:$N$1411, MATCH($A243, [8]RawData!$A$8:$A$1411, 0), MATCH(E$19, [8]RawData!$B$7:$N$7, 0))</f>
        <v/>
      </c>
      <c r="F243" s="12" t="s">
        <v>94</v>
      </c>
      <c r="G243" s="12" t="b">
        <f t="shared" si="32"/>
        <v>1</v>
      </c>
      <c r="H243" s="12" t="b">
        <f t="shared" si="33"/>
        <v>0</v>
      </c>
      <c r="I243" s="12" t="b">
        <f t="shared" si="34"/>
        <v>0</v>
      </c>
      <c r="J243" s="12" t="str">
        <f t="shared" si="35"/>
        <v>Plug-in heater, or none</v>
      </c>
    </row>
    <row r="244" spans="1:10">
      <c r="A244" s="121">
        <v>11472</v>
      </c>
      <c r="B244" s="12">
        <f>INDEX([8]RawData!$B$8:$N$1411, MATCH($A244, [8]RawData!$A$8:$A$1411, 0), MATCH(B$19, [8]RawData!$B$7:$N$7, 0))</f>
        <v>1524.7619999999999</v>
      </c>
      <c r="C244" s="12">
        <f>INDEX([8]RawData!$B$8:$N$1411, MATCH($A244, [8]RawData!$A$8:$A$1411, 0), MATCH(C$19, [8]RawData!$B$7:$N$7, 0))</f>
        <v>1</v>
      </c>
      <c r="D244" s="12" t="str">
        <f>INDEX([8]RawData!$B$8:$N$1411, MATCH($A244, [8]RawData!$A$8:$A$1411, 0), MATCH(D$19, [8]RawData!$B$7:$N$7, 0))</f>
        <v>Gas faf</v>
      </c>
      <c r="E244" s="12" t="str">
        <f>INDEX([8]RawData!$B$8:$N$1411, MATCH($A244, [8]RawData!$A$8:$A$1411, 0), MATCH(E$19, [8]RawData!$B$7:$N$7, 0))</f>
        <v xml:space="preserve">Electric baseboard AND Wood htstove AND </v>
      </c>
      <c r="F244" s="12" t="s">
        <v>94</v>
      </c>
      <c r="G244" s="12" t="b">
        <f t="shared" si="32"/>
        <v>1</v>
      </c>
      <c r="H244" s="12" t="b">
        <f t="shared" si="33"/>
        <v>1</v>
      </c>
      <c r="I244" s="12" t="b">
        <f t="shared" si="34"/>
        <v>0</v>
      </c>
      <c r="J244" s="12" t="str">
        <f t="shared" si="35"/>
        <v>Baseboard</v>
      </c>
    </row>
    <row r="245" spans="1:10">
      <c r="A245" s="121">
        <v>11475</v>
      </c>
      <c r="B245" s="12">
        <f>INDEX([8]RawData!$B$8:$N$1411, MATCH($A245, [8]RawData!$A$8:$A$1411, 0), MATCH(B$19, [8]RawData!$B$7:$N$7, 0))</f>
        <v>6932.7380000000003</v>
      </c>
      <c r="C245" s="12">
        <f>INDEX([8]RawData!$B$8:$N$1411, MATCH($A245, [8]RawData!$A$8:$A$1411, 0), MATCH(C$19, [8]RawData!$B$7:$N$7, 0))</f>
        <v>1</v>
      </c>
      <c r="D245" s="12" t="str">
        <f>INDEX([8]RawData!$B$8:$N$1411, MATCH($A245, [8]RawData!$A$8:$A$1411, 0), MATCH(D$19, [8]RawData!$B$7:$N$7, 0))</f>
        <v>Gas faf</v>
      </c>
      <c r="E245" s="12" t="str">
        <f>INDEX([8]RawData!$B$8:$N$1411, MATCH($A245, [8]RawData!$A$8:$A$1411, 0), MATCH(E$19, [8]RawData!$B$7:$N$7, 0))</f>
        <v/>
      </c>
      <c r="F245" s="12" t="s">
        <v>94</v>
      </c>
      <c r="G245" s="12" t="b">
        <f t="shared" si="32"/>
        <v>1</v>
      </c>
      <c r="H245" s="12" t="b">
        <f t="shared" si="33"/>
        <v>0</v>
      </c>
      <c r="I245" s="12" t="b">
        <f t="shared" si="34"/>
        <v>0</v>
      </c>
      <c r="J245" s="12" t="str">
        <f t="shared" si="35"/>
        <v>Plug-in heater, or none</v>
      </c>
    </row>
    <row r="246" spans="1:10">
      <c r="A246" s="121">
        <v>11476</v>
      </c>
      <c r="B246" s="12">
        <f>INDEX([8]RawData!$B$8:$N$1411, MATCH($A246, [8]RawData!$A$8:$A$1411, 0), MATCH(B$19, [8]RawData!$B$7:$N$7, 0))</f>
        <v>1524.7619999999999</v>
      </c>
      <c r="C246" s="12">
        <f>INDEX([8]RawData!$B$8:$N$1411, MATCH($A246, [8]RawData!$A$8:$A$1411, 0), MATCH(C$19, [8]RawData!$B$7:$N$7, 0))</f>
        <v>1</v>
      </c>
      <c r="D246" s="12" t="str">
        <f>INDEX([8]RawData!$B$8:$N$1411, MATCH($A246, [8]RawData!$A$8:$A$1411, 0), MATCH(D$19, [8]RawData!$B$7:$N$7, 0))</f>
        <v>Gas faf</v>
      </c>
      <c r="E246" s="12" t="str">
        <f>INDEX([8]RawData!$B$8:$N$1411, MATCH($A246, [8]RawData!$A$8:$A$1411, 0), MATCH(E$19, [8]RawData!$B$7:$N$7, 0))</f>
        <v/>
      </c>
      <c r="F246" s="12" t="s">
        <v>94</v>
      </c>
      <c r="G246" s="12" t="b">
        <f t="shared" si="32"/>
        <v>1</v>
      </c>
      <c r="H246" s="12" t="b">
        <f t="shared" si="33"/>
        <v>0</v>
      </c>
      <c r="I246" s="12" t="b">
        <f t="shared" si="34"/>
        <v>0</v>
      </c>
      <c r="J246" s="12" t="str">
        <f t="shared" si="35"/>
        <v>Plug-in heater, or none</v>
      </c>
    </row>
    <row r="247" spans="1:10">
      <c r="A247" s="121">
        <v>11478</v>
      </c>
      <c r="B247" s="12">
        <f>INDEX([8]RawData!$B$8:$N$1411, MATCH($A247, [8]RawData!$A$8:$A$1411, 0), MATCH(B$19, [8]RawData!$B$7:$N$7, 0))</f>
        <v>2003.7159999999999</v>
      </c>
      <c r="C247" s="12">
        <f>INDEX([8]RawData!$B$8:$N$1411, MATCH($A247, [8]RawData!$A$8:$A$1411, 0), MATCH(C$19, [8]RawData!$B$7:$N$7, 0))</f>
        <v>1</v>
      </c>
      <c r="D247" s="12" t="str">
        <f>INDEX([8]RawData!$B$8:$N$1411, MATCH($A247, [8]RawData!$A$8:$A$1411, 0), MATCH(D$19, [8]RawData!$B$7:$N$7, 0))</f>
        <v>Oil faf</v>
      </c>
      <c r="E247" s="12" t="str">
        <f>INDEX([8]RawData!$B$8:$N$1411, MATCH($A247, [8]RawData!$A$8:$A$1411, 0), MATCH(E$19, [8]RawData!$B$7:$N$7, 0))</f>
        <v xml:space="preserve">Electric baseboard AND Electric baseboard AND Wood htstove AND Wood htstove AND </v>
      </c>
      <c r="F247" s="12" t="s">
        <v>94</v>
      </c>
      <c r="G247" s="12" t="b">
        <f t="shared" si="32"/>
        <v>0</v>
      </c>
      <c r="H247" s="12" t="b">
        <f t="shared" si="33"/>
        <v>1</v>
      </c>
      <c r="I247" s="12" t="b">
        <f t="shared" si="34"/>
        <v>1</v>
      </c>
      <c r="J247" s="12" t="str">
        <f t="shared" si="35"/>
        <v>Baseboard</v>
      </c>
    </row>
    <row r="248" spans="1:10">
      <c r="A248" s="121">
        <v>11494</v>
      </c>
      <c r="B248" s="12">
        <f>INDEX([8]RawData!$B$8:$N$1411, MATCH($A248, [8]RawData!$A$8:$A$1411, 0), MATCH(B$19, [8]RawData!$B$7:$N$7, 0))</f>
        <v>1524.7619999999999</v>
      </c>
      <c r="C248" s="12">
        <f>INDEX([8]RawData!$B$8:$N$1411, MATCH($A248, [8]RawData!$A$8:$A$1411, 0), MATCH(C$19, [8]RawData!$B$7:$N$7, 0))</f>
        <v>1</v>
      </c>
      <c r="D248" s="12" t="str">
        <f>INDEX([8]RawData!$B$8:$N$1411, MATCH($A248, [8]RawData!$A$8:$A$1411, 0), MATCH(D$19, [8]RawData!$B$7:$N$7, 0))</f>
        <v>Gas faf</v>
      </c>
      <c r="E248" s="12" t="str">
        <f>INDEX([8]RawData!$B$8:$N$1411, MATCH($A248, [8]RawData!$A$8:$A$1411, 0), MATCH(E$19, [8]RawData!$B$7:$N$7, 0))</f>
        <v/>
      </c>
      <c r="F248" s="12" t="s">
        <v>94</v>
      </c>
      <c r="G248" s="12" t="b">
        <f t="shared" si="32"/>
        <v>1</v>
      </c>
      <c r="H248" s="12" t="b">
        <f t="shared" si="33"/>
        <v>0</v>
      </c>
      <c r="I248" s="12" t="b">
        <f t="shared" si="34"/>
        <v>0</v>
      </c>
      <c r="J248" s="12" t="str">
        <f t="shared" si="35"/>
        <v>Plug-in heater, or none</v>
      </c>
    </row>
    <row r="249" spans="1:10">
      <c r="A249" s="121">
        <v>11496</v>
      </c>
      <c r="B249" s="12">
        <f>INDEX([8]RawData!$B$8:$N$1411, MATCH($A249, [8]RawData!$A$8:$A$1411, 0), MATCH(B$19, [8]RawData!$B$7:$N$7, 0))</f>
        <v>4956.4930000000004</v>
      </c>
      <c r="C249" s="12">
        <f>INDEX([8]RawData!$B$8:$N$1411, MATCH($A249, [8]RawData!$A$8:$A$1411, 0), MATCH(C$19, [8]RawData!$B$7:$N$7, 0))</f>
        <v>1</v>
      </c>
      <c r="D249" s="12" t="str">
        <f>INDEX([8]RawData!$B$8:$N$1411, MATCH($A249, [8]RawData!$A$8:$A$1411, 0), MATCH(D$19, [8]RawData!$B$7:$N$7, 0))</f>
        <v>Gas faf</v>
      </c>
      <c r="E249" s="12" t="str">
        <f>INDEX([8]RawData!$B$8:$N$1411, MATCH($A249, [8]RawData!$A$8:$A$1411, 0), MATCH(E$19, [8]RawData!$B$7:$N$7, 0))</f>
        <v>Gas htstove</v>
      </c>
      <c r="F249" s="12" t="s">
        <v>94</v>
      </c>
      <c r="G249" s="12" t="b">
        <f t="shared" si="32"/>
        <v>1</v>
      </c>
      <c r="H249" s="12" t="b">
        <f t="shared" si="33"/>
        <v>0</v>
      </c>
      <c r="I249" s="12" t="b">
        <f t="shared" si="34"/>
        <v>0</v>
      </c>
      <c r="J249" s="12" t="str">
        <f t="shared" si="35"/>
        <v>Plug-in heater, or none</v>
      </c>
    </row>
    <row r="250" spans="1:10">
      <c r="A250" s="121">
        <v>11499</v>
      </c>
      <c r="B250" s="12">
        <f>INDEX([8]RawData!$B$8:$N$1411, MATCH($A250, [8]RawData!$A$8:$A$1411, 0), MATCH(B$19, [8]RawData!$B$7:$N$7, 0))</f>
        <v>1188.027</v>
      </c>
      <c r="C250" s="12">
        <f>INDEX([8]RawData!$B$8:$N$1411, MATCH($A250, [8]RawData!$A$8:$A$1411, 0), MATCH(C$19, [8]RawData!$B$7:$N$7, 0))</f>
        <v>1</v>
      </c>
      <c r="D250" s="12" t="str">
        <f>INDEX([8]RawData!$B$8:$N$1411, MATCH($A250, [8]RawData!$A$8:$A$1411, 0), MATCH(D$19, [8]RawData!$B$7:$N$7, 0))</f>
        <v>Pellets htstove</v>
      </c>
      <c r="E250" s="12" t="str">
        <f>INDEX([8]RawData!$B$8:$N$1411, MATCH($A250, [8]RawData!$A$8:$A$1411, 0), MATCH(E$19, [8]RawData!$B$7:$N$7, 0))</f>
        <v/>
      </c>
      <c r="F250" s="12" t="s">
        <v>94</v>
      </c>
      <c r="G250" s="12" t="b">
        <f t="shared" si="32"/>
        <v>0</v>
      </c>
      <c r="H250" s="12" t="b">
        <f t="shared" si="33"/>
        <v>0</v>
      </c>
      <c r="I250" s="12" t="b">
        <f t="shared" si="34"/>
        <v>0</v>
      </c>
      <c r="J250" s="12" t="str">
        <f t="shared" si="35"/>
        <v>Plug-in heater, or none</v>
      </c>
    </row>
    <row r="251" spans="1:10">
      <c r="A251" s="121">
        <v>11503</v>
      </c>
      <c r="B251" s="12">
        <f>INDEX([8]RawData!$B$8:$N$1411, MATCH($A251, [8]RawData!$A$8:$A$1411, 0), MATCH(B$19, [8]RawData!$B$7:$N$7, 0))</f>
        <v>1524.7619999999999</v>
      </c>
      <c r="C251" s="12">
        <f>INDEX([8]RawData!$B$8:$N$1411, MATCH($A251, [8]RawData!$A$8:$A$1411, 0), MATCH(C$19, [8]RawData!$B$7:$N$7, 0))</f>
        <v>1</v>
      </c>
      <c r="D251" s="12" t="str">
        <f>INDEX([8]RawData!$B$8:$N$1411, MATCH($A251, [8]RawData!$A$8:$A$1411, 0), MATCH(D$19, [8]RawData!$B$7:$N$7, 0))</f>
        <v>Electric baseboard</v>
      </c>
      <c r="E251" s="12" t="str">
        <f>INDEX([8]RawData!$B$8:$N$1411, MATCH($A251, [8]RawData!$A$8:$A$1411, 0), MATCH(E$19, [8]RawData!$B$7:$N$7, 0))</f>
        <v>Electric baseboard</v>
      </c>
      <c r="F251" s="12">
        <v>1524.7619999999999</v>
      </c>
      <c r="G251" s="12" t="b">
        <f t="shared" si="32"/>
        <v>0</v>
      </c>
      <c r="H251" s="12" t="b">
        <f t="shared" si="33"/>
        <v>1</v>
      </c>
      <c r="I251" s="12" t="b">
        <f t="shared" si="34"/>
        <v>1</v>
      </c>
      <c r="J251" s="12" t="str">
        <f t="shared" si="35"/>
        <v>Baseboard</v>
      </c>
    </row>
    <row r="252" spans="1:10">
      <c r="A252" s="121">
        <v>11504</v>
      </c>
      <c r="B252" s="12">
        <f>INDEX([8]RawData!$B$8:$N$1411, MATCH($A252, [8]RawData!$A$8:$A$1411, 0), MATCH(B$19, [8]RawData!$B$7:$N$7, 0))</f>
        <v>6932.7380000000003</v>
      </c>
      <c r="C252" s="12">
        <f>INDEX([8]RawData!$B$8:$N$1411, MATCH($A252, [8]RawData!$A$8:$A$1411, 0), MATCH(C$19, [8]RawData!$B$7:$N$7, 0))</f>
        <v>1</v>
      </c>
      <c r="D252" s="12" t="str">
        <f>INDEX([8]RawData!$B$8:$N$1411, MATCH($A252, [8]RawData!$A$8:$A$1411, 0), MATCH(D$19, [8]RawData!$B$7:$N$7, 0))</f>
        <v>Electric dhp</v>
      </c>
      <c r="E252" s="12" t="str">
        <f>INDEX([8]RawData!$B$8:$N$1411, MATCH($A252, [8]RawData!$A$8:$A$1411, 0), MATCH(E$19, [8]RawData!$B$7:$N$7, 0))</f>
        <v xml:space="preserve">Propane htstove AND Propane htstove AND </v>
      </c>
      <c r="F252" s="12">
        <v>6932.7380000000003</v>
      </c>
      <c r="G252" s="12" t="b">
        <f t="shared" si="32"/>
        <v>0</v>
      </c>
      <c r="H252" s="12" t="b">
        <f t="shared" si="33"/>
        <v>1</v>
      </c>
      <c r="I252" s="12" t="b">
        <f t="shared" si="34"/>
        <v>1</v>
      </c>
      <c r="J252" s="12" t="str">
        <f t="shared" si="35"/>
        <v>Ductless HP</v>
      </c>
    </row>
    <row r="253" spans="1:10">
      <c r="A253" s="121">
        <v>11512</v>
      </c>
      <c r="B253" s="12">
        <f>INDEX([8]RawData!$B$8:$N$1411, MATCH($A253, [8]RawData!$A$8:$A$1411, 0), MATCH(B$19, [8]RawData!$B$7:$N$7, 0))</f>
        <v>2003.7159999999999</v>
      </c>
      <c r="C253" s="12">
        <f>INDEX([8]RawData!$B$8:$N$1411, MATCH($A253, [8]RawData!$A$8:$A$1411, 0), MATCH(C$19, [8]RawData!$B$7:$N$7, 0))</f>
        <v>1</v>
      </c>
      <c r="D253" s="12" t="str">
        <f>INDEX([8]RawData!$B$8:$N$1411, MATCH($A253, [8]RawData!$A$8:$A$1411, 0), MATCH(D$19, [8]RawData!$B$7:$N$7, 0))</f>
        <v>Gas faf</v>
      </c>
      <c r="E253" s="12" t="str">
        <f>INDEX([8]RawData!$B$8:$N$1411, MATCH($A253, [8]RawData!$A$8:$A$1411, 0), MATCH(E$19, [8]RawData!$B$7:$N$7, 0))</f>
        <v xml:space="preserve">Gas htstove AND Electric pluginheater AND </v>
      </c>
      <c r="F253" s="12" t="s">
        <v>94</v>
      </c>
      <c r="G253" s="12" t="b">
        <f t="shared" si="32"/>
        <v>1</v>
      </c>
      <c r="H253" s="12" t="b">
        <f t="shared" si="33"/>
        <v>0</v>
      </c>
      <c r="I253" s="12" t="b">
        <f t="shared" si="34"/>
        <v>0</v>
      </c>
      <c r="J253" s="12" t="str">
        <f t="shared" si="35"/>
        <v>Plug-in heater, or none</v>
      </c>
    </row>
    <row r="254" spans="1:10">
      <c r="A254" s="121">
        <v>11516</v>
      </c>
      <c r="B254" s="12">
        <f>INDEX([8]RawData!$B$8:$N$1411, MATCH($A254, [8]RawData!$A$8:$A$1411, 0), MATCH(B$19, [8]RawData!$B$7:$N$7, 0))</f>
        <v>4956.4930000000004</v>
      </c>
      <c r="C254" s="12">
        <f>INDEX([8]RawData!$B$8:$N$1411, MATCH($A254, [8]RawData!$A$8:$A$1411, 0), MATCH(C$19, [8]RawData!$B$7:$N$7, 0))</f>
        <v>1</v>
      </c>
      <c r="D254" s="12" t="str">
        <f>INDEX([8]RawData!$B$8:$N$1411, MATCH($A254, [8]RawData!$A$8:$A$1411, 0), MATCH(D$19, [8]RawData!$B$7:$N$7, 0))</f>
        <v>Gas boiler</v>
      </c>
      <c r="E254" s="12" t="str">
        <f>INDEX([8]RawData!$B$8:$N$1411, MATCH($A254, [8]RawData!$A$8:$A$1411, 0), MATCH(E$19, [8]RawData!$B$7:$N$7, 0))</f>
        <v xml:space="preserve">Electric baseboard AND Wood htstove AND </v>
      </c>
      <c r="F254" s="12" t="s">
        <v>94</v>
      </c>
      <c r="G254" s="12" t="b">
        <f t="shared" si="32"/>
        <v>1</v>
      </c>
      <c r="H254" s="12" t="b">
        <f t="shared" si="33"/>
        <v>1</v>
      </c>
      <c r="I254" s="12" t="b">
        <f t="shared" si="34"/>
        <v>0</v>
      </c>
      <c r="J254" s="12" t="str">
        <f t="shared" si="35"/>
        <v>Baseboard</v>
      </c>
    </row>
    <row r="255" spans="1:10">
      <c r="A255" s="121">
        <v>11520</v>
      </c>
      <c r="B255" s="12">
        <f>INDEX([8]RawData!$B$8:$N$1411, MATCH($A255, [8]RawData!$A$8:$A$1411, 0), MATCH(B$19, [8]RawData!$B$7:$N$7, 0))</f>
        <v>2003.7159999999999</v>
      </c>
      <c r="C255" s="12">
        <f>INDEX([8]RawData!$B$8:$N$1411, MATCH($A255, [8]RawData!$A$8:$A$1411, 0), MATCH(C$19, [8]RawData!$B$7:$N$7, 0))</f>
        <v>1</v>
      </c>
      <c r="D255" s="12" t="str">
        <f>INDEX([8]RawData!$B$8:$N$1411, MATCH($A255, [8]RawData!$A$8:$A$1411, 0), MATCH(D$19, [8]RawData!$B$7:$N$7, 0))</f>
        <v>Electric faf</v>
      </c>
      <c r="E255" s="12" t="str">
        <f>INDEX([8]RawData!$B$8:$N$1411, MATCH($A255, [8]RawData!$A$8:$A$1411, 0), MATCH(E$19, [8]RawData!$B$7:$N$7, 0))</f>
        <v>Wood htstove</v>
      </c>
      <c r="F255" s="12">
        <v>2003.7159999999999</v>
      </c>
      <c r="G255" s="12" t="b">
        <f t="shared" si="32"/>
        <v>0</v>
      </c>
      <c r="H255" s="12" t="b">
        <f t="shared" si="33"/>
        <v>1</v>
      </c>
      <c r="I255" s="12" t="b">
        <f t="shared" si="34"/>
        <v>1</v>
      </c>
      <c r="J255" s="12" t="str">
        <f t="shared" si="35"/>
        <v>Electric FAF</v>
      </c>
    </row>
    <row r="256" spans="1:10">
      <c r="A256" s="121">
        <v>11531</v>
      </c>
      <c r="B256" s="12">
        <f>INDEX([8]RawData!$B$8:$N$1411, MATCH($A256, [8]RawData!$A$8:$A$1411, 0), MATCH(B$19, [8]RawData!$B$7:$N$7, 0))</f>
        <v>4956.4930000000004</v>
      </c>
      <c r="C256" s="12">
        <f>INDEX([8]RawData!$B$8:$N$1411, MATCH($A256, [8]RawData!$A$8:$A$1411, 0), MATCH(C$19, [8]RawData!$B$7:$N$7, 0))</f>
        <v>1</v>
      </c>
      <c r="D256" s="12" t="str">
        <f>INDEX([8]RawData!$B$8:$N$1411, MATCH($A256, [8]RawData!$A$8:$A$1411, 0), MATCH(D$19, [8]RawData!$B$7:$N$7, 0))</f>
        <v>Electric baseboard</v>
      </c>
      <c r="E256" s="12" t="str">
        <f>INDEX([8]RawData!$B$8:$N$1411, MATCH($A256, [8]RawData!$A$8:$A$1411, 0), MATCH(E$19, [8]RawData!$B$7:$N$7, 0))</f>
        <v/>
      </c>
      <c r="F256" s="12">
        <v>4956.4930000000004</v>
      </c>
      <c r="G256" s="12" t="b">
        <f t="shared" si="32"/>
        <v>0</v>
      </c>
      <c r="H256" s="12" t="b">
        <f t="shared" si="33"/>
        <v>1</v>
      </c>
      <c r="I256" s="12" t="b">
        <f t="shared" si="34"/>
        <v>1</v>
      </c>
      <c r="J256" s="12" t="str">
        <f t="shared" si="35"/>
        <v>Baseboard</v>
      </c>
    </row>
    <row r="257" spans="1:10">
      <c r="A257" s="121">
        <v>11533</v>
      </c>
      <c r="B257" s="12">
        <f>INDEX([8]RawData!$B$8:$N$1411, MATCH($A257, [8]RawData!$A$8:$A$1411, 0), MATCH(B$19, [8]RawData!$B$7:$N$7, 0))</f>
        <v>2003.7159999999999</v>
      </c>
      <c r="C257" s="12">
        <f>INDEX([8]RawData!$B$8:$N$1411, MATCH($A257, [8]RawData!$A$8:$A$1411, 0), MATCH(C$19, [8]RawData!$B$7:$N$7, 0))</f>
        <v>1</v>
      </c>
      <c r="D257" s="12" t="str">
        <f>INDEX([8]RawData!$B$8:$N$1411, MATCH($A257, [8]RawData!$A$8:$A$1411, 0), MATCH(D$19, [8]RawData!$B$7:$N$7, 0))</f>
        <v>Gas faf</v>
      </c>
      <c r="E257" s="12" t="str">
        <f>INDEX([8]RawData!$B$8:$N$1411, MATCH($A257, [8]RawData!$A$8:$A$1411, 0), MATCH(E$19, [8]RawData!$B$7:$N$7, 0))</f>
        <v/>
      </c>
      <c r="F257" s="12" t="s">
        <v>94</v>
      </c>
      <c r="G257" s="12" t="b">
        <f t="shared" si="32"/>
        <v>1</v>
      </c>
      <c r="H257" s="12" t="b">
        <f t="shared" si="33"/>
        <v>0</v>
      </c>
      <c r="I257" s="12" t="b">
        <f t="shared" si="34"/>
        <v>0</v>
      </c>
      <c r="J257" s="12" t="str">
        <f t="shared" si="35"/>
        <v>Plug-in heater, or none</v>
      </c>
    </row>
    <row r="258" spans="1:10">
      <c r="A258" s="121">
        <v>11535</v>
      </c>
      <c r="B258" s="12">
        <f>INDEX([8]RawData!$B$8:$N$1411, MATCH($A258, [8]RawData!$A$8:$A$1411, 0), MATCH(B$19, [8]RawData!$B$7:$N$7, 0))</f>
        <v>1524.7619999999999</v>
      </c>
      <c r="C258" s="12">
        <f>INDEX([8]RawData!$B$8:$N$1411, MATCH($A258, [8]RawData!$A$8:$A$1411, 0), MATCH(C$19, [8]RawData!$B$7:$N$7, 0))</f>
        <v>1</v>
      </c>
      <c r="D258" s="12" t="str">
        <f>INDEX([8]RawData!$B$8:$N$1411, MATCH($A258, [8]RawData!$A$8:$A$1411, 0), MATCH(D$19, [8]RawData!$B$7:$N$7, 0))</f>
        <v>Gas faf</v>
      </c>
      <c r="E258" s="12" t="str">
        <f>INDEX([8]RawData!$B$8:$N$1411, MATCH($A258, [8]RawData!$A$8:$A$1411, 0), MATCH(E$19, [8]RawData!$B$7:$N$7, 0))</f>
        <v/>
      </c>
      <c r="F258" s="12" t="s">
        <v>94</v>
      </c>
      <c r="G258" s="12" t="b">
        <f t="shared" si="32"/>
        <v>1</v>
      </c>
      <c r="H258" s="12" t="b">
        <f t="shared" si="33"/>
        <v>0</v>
      </c>
      <c r="I258" s="12" t="b">
        <f t="shared" si="34"/>
        <v>0</v>
      </c>
      <c r="J258" s="12" t="str">
        <f t="shared" si="35"/>
        <v>Plug-in heater, or none</v>
      </c>
    </row>
    <row r="259" spans="1:10">
      <c r="A259" s="121">
        <v>11536</v>
      </c>
      <c r="B259" s="12">
        <f>INDEX([8]RawData!$B$8:$N$1411, MATCH($A259, [8]RawData!$A$8:$A$1411, 0), MATCH(B$19, [8]RawData!$B$7:$N$7, 0))</f>
        <v>1188.027</v>
      </c>
      <c r="C259" s="12">
        <f>INDEX([8]RawData!$B$8:$N$1411, MATCH($A259, [8]RawData!$A$8:$A$1411, 0), MATCH(C$19, [8]RawData!$B$7:$N$7, 0))</f>
        <v>1</v>
      </c>
      <c r="D259" s="12" t="str">
        <f>INDEX([8]RawData!$B$8:$N$1411, MATCH($A259, [8]RawData!$A$8:$A$1411, 0), MATCH(D$19, [8]RawData!$B$7:$N$7, 0))</f>
        <v>Pellets htstove</v>
      </c>
      <c r="E259" s="12" t="str">
        <f>INDEX([8]RawData!$B$8:$N$1411, MATCH($A259, [8]RawData!$A$8:$A$1411, 0), MATCH(E$19, [8]RawData!$B$7:$N$7, 0))</f>
        <v>Electric baseboard</v>
      </c>
      <c r="F259" s="12">
        <v>1188.027</v>
      </c>
      <c r="G259" s="12" t="b">
        <f t="shared" si="32"/>
        <v>0</v>
      </c>
      <c r="H259" s="12" t="b">
        <f t="shared" si="33"/>
        <v>1</v>
      </c>
      <c r="I259" s="12" t="b">
        <f t="shared" si="34"/>
        <v>1</v>
      </c>
      <c r="J259" s="12" t="str">
        <f t="shared" si="35"/>
        <v>Baseboard</v>
      </c>
    </row>
    <row r="260" spans="1:10">
      <c r="A260" s="121">
        <v>11539</v>
      </c>
      <c r="B260" s="12">
        <f>INDEX([8]RawData!$B$8:$N$1411, MATCH($A260, [8]RawData!$A$8:$A$1411, 0), MATCH(B$19, [8]RawData!$B$7:$N$7, 0))</f>
        <v>2003.7159999999999</v>
      </c>
      <c r="C260" s="12">
        <f>INDEX([8]RawData!$B$8:$N$1411, MATCH($A260, [8]RawData!$A$8:$A$1411, 0), MATCH(C$19, [8]RawData!$B$7:$N$7, 0))</f>
        <v>1</v>
      </c>
      <c r="D260" s="12" t="str">
        <f>INDEX([8]RawData!$B$8:$N$1411, MATCH($A260, [8]RawData!$A$8:$A$1411, 0), MATCH(D$19, [8]RawData!$B$7:$N$7, 0))</f>
        <v>Electric baseboard</v>
      </c>
      <c r="E260" s="12" t="str">
        <f>INDEX([8]RawData!$B$8:$N$1411, MATCH($A260, [8]RawData!$A$8:$A$1411, 0), MATCH(E$19, [8]RawData!$B$7:$N$7, 0))</f>
        <v/>
      </c>
      <c r="F260" s="12">
        <v>2003.7159999999999</v>
      </c>
      <c r="G260" s="12" t="b">
        <f t="shared" si="32"/>
        <v>0</v>
      </c>
      <c r="H260" s="12" t="b">
        <f t="shared" si="33"/>
        <v>1</v>
      </c>
      <c r="I260" s="12" t="b">
        <f t="shared" si="34"/>
        <v>1</v>
      </c>
      <c r="J260" s="12" t="str">
        <f t="shared" si="35"/>
        <v>Baseboard</v>
      </c>
    </row>
    <row r="261" spans="1:10">
      <c r="A261" s="121">
        <v>11544</v>
      </c>
      <c r="B261" s="12">
        <f>INDEX([8]RawData!$B$8:$N$1411, MATCH($A261, [8]RawData!$A$8:$A$1411, 0), MATCH(B$19, [8]RawData!$B$7:$N$7, 0))</f>
        <v>4956.4930000000004</v>
      </c>
      <c r="C261" s="12">
        <f>INDEX([8]RawData!$B$8:$N$1411, MATCH($A261, [8]RawData!$A$8:$A$1411, 0), MATCH(C$19, [8]RawData!$B$7:$N$7, 0))</f>
        <v>1</v>
      </c>
      <c r="D261" s="12" t="str">
        <f>INDEX([8]RawData!$B$8:$N$1411, MATCH($A261, [8]RawData!$A$8:$A$1411, 0), MATCH(D$19, [8]RawData!$B$7:$N$7, 0))</f>
        <v>Electric baseboard</v>
      </c>
      <c r="E261" s="12" t="str">
        <f>INDEX([8]RawData!$B$8:$N$1411, MATCH($A261, [8]RawData!$A$8:$A$1411, 0), MATCH(E$19, [8]RawData!$B$7:$N$7, 0))</f>
        <v>Wood fireplace</v>
      </c>
      <c r="F261" s="12">
        <v>4956.4930000000004</v>
      </c>
      <c r="G261" s="12" t="b">
        <f t="shared" si="32"/>
        <v>0</v>
      </c>
      <c r="H261" s="12" t="b">
        <f t="shared" si="33"/>
        <v>1</v>
      </c>
      <c r="I261" s="12" t="b">
        <f t="shared" si="34"/>
        <v>1</v>
      </c>
      <c r="J261" s="12" t="str">
        <f t="shared" si="35"/>
        <v>Baseboard</v>
      </c>
    </row>
    <row r="262" spans="1:10">
      <c r="A262" s="121">
        <v>11549</v>
      </c>
      <c r="B262" s="12">
        <f>INDEX([8]RawData!$B$8:$N$1411, MATCH($A262, [8]RawData!$A$8:$A$1411, 0), MATCH(B$19, [8]RawData!$B$7:$N$7, 0))</f>
        <v>1524.7619999999999</v>
      </c>
      <c r="C262" s="12">
        <f>INDEX([8]RawData!$B$8:$N$1411, MATCH($A262, [8]RawData!$A$8:$A$1411, 0), MATCH(C$19, [8]RawData!$B$7:$N$7, 0))</f>
        <v>1</v>
      </c>
      <c r="D262" s="12" t="str">
        <f>INDEX([8]RawData!$B$8:$N$1411, MATCH($A262, [8]RawData!$A$8:$A$1411, 0), MATCH(D$19, [8]RawData!$B$7:$N$7, 0))</f>
        <v>Oil faf</v>
      </c>
      <c r="E262" s="12" t="str">
        <f>INDEX([8]RawData!$B$8:$N$1411, MATCH($A262, [8]RawData!$A$8:$A$1411, 0), MATCH(E$19, [8]RawData!$B$7:$N$7, 0))</f>
        <v>Wood htstove</v>
      </c>
      <c r="F262" s="12" t="s">
        <v>94</v>
      </c>
      <c r="G262" s="12" t="b">
        <f t="shared" si="32"/>
        <v>0</v>
      </c>
      <c r="H262" s="12" t="b">
        <f t="shared" si="33"/>
        <v>0</v>
      </c>
      <c r="I262" s="12" t="b">
        <f t="shared" si="34"/>
        <v>0</v>
      </c>
      <c r="J262" s="12" t="str">
        <f t="shared" si="35"/>
        <v>Plug-in heater, or none</v>
      </c>
    </row>
    <row r="263" spans="1:10">
      <c r="A263" s="121">
        <v>11552</v>
      </c>
      <c r="B263" s="12">
        <f>INDEX([8]RawData!$B$8:$N$1411, MATCH($A263, [8]RawData!$A$8:$A$1411, 0), MATCH(B$19, [8]RawData!$B$7:$N$7, 0))</f>
        <v>1464.694</v>
      </c>
      <c r="C263" s="12">
        <f>INDEX([8]RawData!$B$8:$N$1411, MATCH($A263, [8]RawData!$A$8:$A$1411, 0), MATCH(C$19, [8]RawData!$B$7:$N$7, 0))</f>
        <v>1</v>
      </c>
      <c r="D263" s="12" t="str">
        <f>INDEX([8]RawData!$B$8:$N$1411, MATCH($A263, [8]RawData!$A$8:$A$1411, 0), MATCH(D$19, [8]RawData!$B$7:$N$7, 0))</f>
        <v>Gas faf</v>
      </c>
      <c r="E263" s="12" t="str">
        <f>INDEX([8]RawData!$B$8:$N$1411, MATCH($A263, [8]RawData!$A$8:$A$1411, 0), MATCH(E$19, [8]RawData!$B$7:$N$7, 0))</f>
        <v>Wood htstove</v>
      </c>
      <c r="F263" s="12" t="s">
        <v>94</v>
      </c>
      <c r="G263" s="12" t="b">
        <f t="shared" si="32"/>
        <v>1</v>
      </c>
      <c r="H263" s="12" t="b">
        <f t="shared" si="33"/>
        <v>0</v>
      </c>
      <c r="I263" s="12" t="b">
        <f t="shared" si="34"/>
        <v>0</v>
      </c>
      <c r="J263" s="12" t="str">
        <f t="shared" si="35"/>
        <v>Plug-in heater, or none</v>
      </c>
    </row>
    <row r="264" spans="1:10">
      <c r="A264" s="121">
        <v>11555</v>
      </c>
      <c r="B264" s="12">
        <f>INDEX([8]RawData!$B$8:$N$1411, MATCH($A264, [8]RawData!$A$8:$A$1411, 0), MATCH(B$19, [8]RawData!$B$7:$N$7, 0))</f>
        <v>2003.7159999999999</v>
      </c>
      <c r="C264" s="12">
        <f>INDEX([8]RawData!$B$8:$N$1411, MATCH($A264, [8]RawData!$A$8:$A$1411, 0), MATCH(C$19, [8]RawData!$B$7:$N$7, 0))</f>
        <v>1</v>
      </c>
      <c r="D264" s="12" t="str">
        <f>INDEX([8]RawData!$B$8:$N$1411, MATCH($A264, [8]RawData!$A$8:$A$1411, 0), MATCH(D$19, [8]RawData!$B$7:$N$7, 0))</f>
        <v>Electric baseboard</v>
      </c>
      <c r="E264" s="12" t="str">
        <f>INDEX([8]RawData!$B$8:$N$1411, MATCH($A264, [8]RawData!$A$8:$A$1411, 0), MATCH(E$19, [8]RawData!$B$7:$N$7, 0))</f>
        <v/>
      </c>
      <c r="F264" s="12">
        <v>2003.7159999999999</v>
      </c>
      <c r="G264" s="12" t="b">
        <f t="shared" si="32"/>
        <v>0</v>
      </c>
      <c r="H264" s="12" t="b">
        <f t="shared" si="33"/>
        <v>1</v>
      </c>
      <c r="I264" s="12" t="b">
        <f t="shared" si="34"/>
        <v>1</v>
      </c>
      <c r="J264" s="12" t="str">
        <f t="shared" si="35"/>
        <v>Baseboard</v>
      </c>
    </row>
    <row r="265" spans="1:10">
      <c r="A265" s="121">
        <v>11574</v>
      </c>
      <c r="B265" s="12">
        <f>INDEX([8]RawData!$B$8:$N$1411, MATCH($A265, [8]RawData!$A$8:$A$1411, 0), MATCH(B$19, [8]RawData!$B$7:$N$7, 0))</f>
        <v>4956.4930000000004</v>
      </c>
      <c r="C265" s="12">
        <f>INDEX([8]RawData!$B$8:$N$1411, MATCH($A265, [8]RawData!$A$8:$A$1411, 0), MATCH(C$19, [8]RawData!$B$7:$N$7, 0))</f>
        <v>1</v>
      </c>
      <c r="D265" s="12" t="str">
        <f>INDEX([8]RawData!$B$8:$N$1411, MATCH($A265, [8]RawData!$A$8:$A$1411, 0), MATCH(D$19, [8]RawData!$B$7:$N$7, 0))</f>
        <v>Propane htstove</v>
      </c>
      <c r="E265" s="12" t="str">
        <f>INDEX([8]RawData!$B$8:$N$1411, MATCH($A265, [8]RawData!$A$8:$A$1411, 0), MATCH(E$19, [8]RawData!$B$7:$N$7, 0))</f>
        <v>Electric baseboard</v>
      </c>
      <c r="F265" s="12">
        <v>4956.4930000000004</v>
      </c>
      <c r="G265" s="12" t="b">
        <f t="shared" si="32"/>
        <v>0</v>
      </c>
      <c r="H265" s="12" t="b">
        <f t="shared" si="33"/>
        <v>1</v>
      </c>
      <c r="I265" s="12" t="b">
        <f t="shared" si="34"/>
        <v>1</v>
      </c>
      <c r="J265" s="12" t="str">
        <f t="shared" si="35"/>
        <v>Baseboard</v>
      </c>
    </row>
    <row r="266" spans="1:10">
      <c r="A266" s="121">
        <v>11585</v>
      </c>
      <c r="B266" s="12">
        <f>INDEX([8]RawData!$B$8:$N$1411, MATCH($A266, [8]RawData!$A$8:$A$1411, 0), MATCH(B$19, [8]RawData!$B$7:$N$7, 0))</f>
        <v>1524.7619999999999</v>
      </c>
      <c r="C266" s="12">
        <f>INDEX([8]RawData!$B$8:$N$1411, MATCH($A266, [8]RawData!$A$8:$A$1411, 0), MATCH(C$19, [8]RawData!$B$7:$N$7, 0))</f>
        <v>1</v>
      </c>
      <c r="D266" s="12" t="str">
        <f>INDEX([8]RawData!$B$8:$N$1411, MATCH($A266, [8]RawData!$A$8:$A$1411, 0), MATCH(D$19, [8]RawData!$B$7:$N$7, 0))</f>
        <v>Gas faf</v>
      </c>
      <c r="E266" s="12" t="str">
        <f>INDEX([8]RawData!$B$8:$N$1411, MATCH($A266, [8]RawData!$A$8:$A$1411, 0), MATCH(E$19, [8]RawData!$B$7:$N$7, 0))</f>
        <v>Wood fireplace</v>
      </c>
      <c r="F266" s="12" t="s">
        <v>94</v>
      </c>
      <c r="G266" s="12" t="b">
        <f t="shared" si="32"/>
        <v>1</v>
      </c>
      <c r="H266" s="12" t="b">
        <f t="shared" si="33"/>
        <v>0</v>
      </c>
      <c r="I266" s="12" t="b">
        <f t="shared" si="34"/>
        <v>0</v>
      </c>
      <c r="J266" s="12" t="str">
        <f t="shared" si="35"/>
        <v>Plug-in heater, or none</v>
      </c>
    </row>
    <row r="267" spans="1:10">
      <c r="A267" s="121">
        <v>11602</v>
      </c>
      <c r="B267" s="12">
        <f>INDEX([8]RawData!$B$8:$N$1411, MATCH($A267, [8]RawData!$A$8:$A$1411, 0), MATCH(B$19, [8]RawData!$B$7:$N$7, 0))</f>
        <v>1150.8789999999999</v>
      </c>
      <c r="C267" s="12">
        <f>INDEX([8]RawData!$B$8:$N$1411, MATCH($A267, [8]RawData!$A$8:$A$1411, 0), MATCH(C$19, [8]RawData!$B$7:$N$7, 0))</f>
        <v>1</v>
      </c>
      <c r="D267" s="12" t="str">
        <f>INDEX([8]RawData!$B$8:$N$1411, MATCH($A267, [8]RawData!$A$8:$A$1411, 0), MATCH(D$19, [8]RawData!$B$7:$N$7, 0))</f>
        <v>Electric baseboard</v>
      </c>
      <c r="E267" s="12" t="str">
        <f>INDEX([8]RawData!$B$8:$N$1411, MATCH($A267, [8]RawData!$A$8:$A$1411, 0), MATCH(E$19, [8]RawData!$B$7:$N$7, 0))</f>
        <v/>
      </c>
      <c r="F267" s="12">
        <v>1150.8789999999999</v>
      </c>
      <c r="G267" s="12" t="b">
        <f t="shared" si="32"/>
        <v>0</v>
      </c>
      <c r="H267" s="12" t="b">
        <f t="shared" si="33"/>
        <v>1</v>
      </c>
      <c r="I267" s="12" t="b">
        <f t="shared" si="34"/>
        <v>1</v>
      </c>
      <c r="J267" s="12" t="str">
        <f t="shared" si="35"/>
        <v>Baseboard</v>
      </c>
    </row>
    <row r="268" spans="1:10">
      <c r="A268" s="121">
        <v>11633</v>
      </c>
      <c r="B268" s="12">
        <f>INDEX([8]RawData!$B$8:$N$1411, MATCH($A268, [8]RawData!$A$8:$A$1411, 0), MATCH(B$19, [8]RawData!$B$7:$N$7, 0))</f>
        <v>4956.4930000000004</v>
      </c>
      <c r="C268" s="12">
        <f>INDEX([8]RawData!$B$8:$N$1411, MATCH($A268, [8]RawData!$A$8:$A$1411, 0), MATCH(C$19, [8]RawData!$B$7:$N$7, 0))</f>
        <v>1</v>
      </c>
      <c r="D268" s="12" t="str">
        <f>INDEX([8]RawData!$B$8:$N$1411, MATCH($A268, [8]RawData!$A$8:$A$1411, 0), MATCH(D$19, [8]RawData!$B$7:$N$7, 0))</f>
        <v>Gas faf</v>
      </c>
      <c r="E268" s="12" t="str">
        <f>INDEX([8]RawData!$B$8:$N$1411, MATCH($A268, [8]RawData!$A$8:$A$1411, 0), MATCH(E$19, [8]RawData!$B$7:$N$7, 0))</f>
        <v>Wood htstove</v>
      </c>
      <c r="F268" s="12" t="s">
        <v>94</v>
      </c>
      <c r="G268" s="12" t="b">
        <f t="shared" si="32"/>
        <v>1</v>
      </c>
      <c r="H268" s="12" t="b">
        <f t="shared" si="33"/>
        <v>0</v>
      </c>
      <c r="I268" s="12" t="b">
        <f t="shared" si="34"/>
        <v>0</v>
      </c>
      <c r="J268" s="12" t="str">
        <f t="shared" si="35"/>
        <v>Plug-in heater, or none</v>
      </c>
    </row>
    <row r="269" spans="1:10">
      <c r="A269" s="121">
        <v>11636</v>
      </c>
      <c r="B269" s="12">
        <f>INDEX([8]RawData!$B$8:$N$1411, MATCH($A269, [8]RawData!$A$8:$A$1411, 0), MATCH(B$19, [8]RawData!$B$7:$N$7, 0))</f>
        <v>1464.694</v>
      </c>
      <c r="C269" s="12">
        <f>INDEX([8]RawData!$B$8:$N$1411, MATCH($A269, [8]RawData!$A$8:$A$1411, 0), MATCH(C$19, [8]RawData!$B$7:$N$7, 0))</f>
        <v>1</v>
      </c>
      <c r="D269" s="12" t="str">
        <f>INDEX([8]RawData!$B$8:$N$1411, MATCH($A269, [8]RawData!$A$8:$A$1411, 0), MATCH(D$19, [8]RawData!$B$7:$N$7, 0))</f>
        <v>Electric baseboard</v>
      </c>
      <c r="E269" s="12" t="str">
        <f>INDEX([8]RawData!$B$8:$N$1411, MATCH($A269, [8]RawData!$A$8:$A$1411, 0), MATCH(E$19, [8]RawData!$B$7:$N$7, 0))</f>
        <v xml:space="preserve">Wood htstove AND Gas htstove AND </v>
      </c>
      <c r="F269" s="12">
        <v>1464.694</v>
      </c>
      <c r="G269" s="12" t="b">
        <f t="shared" si="32"/>
        <v>0</v>
      </c>
      <c r="H269" s="12" t="b">
        <f t="shared" si="33"/>
        <v>1</v>
      </c>
      <c r="I269" s="12" t="b">
        <f t="shared" si="34"/>
        <v>1</v>
      </c>
      <c r="J269" s="12" t="str">
        <f t="shared" si="35"/>
        <v>Baseboard</v>
      </c>
    </row>
    <row r="270" spans="1:10">
      <c r="A270" s="121">
        <v>11639</v>
      </c>
      <c r="B270" s="12">
        <f>INDEX([8]RawData!$B$8:$N$1411, MATCH($A270, [8]RawData!$A$8:$A$1411, 0), MATCH(B$19, [8]RawData!$B$7:$N$7, 0))</f>
        <v>1464.694</v>
      </c>
      <c r="C270" s="12">
        <f>INDEX([8]RawData!$B$8:$N$1411, MATCH($A270, [8]RawData!$A$8:$A$1411, 0), MATCH(C$19, [8]RawData!$B$7:$N$7, 0))</f>
        <v>1</v>
      </c>
      <c r="D270" s="12" t="str">
        <f>INDEX([8]RawData!$B$8:$N$1411, MATCH($A270, [8]RawData!$A$8:$A$1411, 0), MATCH(D$19, [8]RawData!$B$7:$N$7, 0))</f>
        <v>Oil faf</v>
      </c>
      <c r="E270" s="12" t="str">
        <f>INDEX([8]RawData!$B$8:$N$1411, MATCH($A270, [8]RawData!$A$8:$A$1411, 0), MATCH(E$19, [8]RawData!$B$7:$N$7, 0))</f>
        <v xml:space="preserve">Wood htstove AND Wood htstove AND </v>
      </c>
      <c r="F270" s="12" t="s">
        <v>94</v>
      </c>
      <c r="G270" s="12" t="b">
        <f t="shared" si="32"/>
        <v>0</v>
      </c>
      <c r="H270" s="12" t="b">
        <f t="shared" si="33"/>
        <v>0</v>
      </c>
      <c r="I270" s="12" t="b">
        <f t="shared" si="34"/>
        <v>0</v>
      </c>
      <c r="J270" s="12" t="str">
        <f t="shared" si="35"/>
        <v>Plug-in heater, or none</v>
      </c>
    </row>
    <row r="271" spans="1:10">
      <c r="A271" s="121">
        <v>11645</v>
      </c>
      <c r="B271" s="12">
        <f>INDEX([8]RawData!$B$8:$N$1411, MATCH($A271, [8]RawData!$A$8:$A$1411, 0), MATCH(B$19, [8]RawData!$B$7:$N$7, 0))</f>
        <v>1524.7619999999999</v>
      </c>
      <c r="C271" s="12">
        <f>INDEX([8]RawData!$B$8:$N$1411, MATCH($A271, [8]RawData!$A$8:$A$1411, 0), MATCH(C$19, [8]RawData!$B$7:$N$7, 0))</f>
        <v>1</v>
      </c>
      <c r="D271" s="12" t="str">
        <f>INDEX([8]RawData!$B$8:$N$1411, MATCH($A271, [8]RawData!$A$8:$A$1411, 0), MATCH(D$19, [8]RawData!$B$7:$N$7, 0))</f>
        <v>Oil boiler</v>
      </c>
      <c r="E271" s="12" t="str">
        <f>INDEX([8]RawData!$B$8:$N$1411, MATCH($A271, [8]RawData!$A$8:$A$1411, 0), MATCH(E$19, [8]RawData!$B$7:$N$7, 0))</f>
        <v/>
      </c>
      <c r="F271" s="12" t="s">
        <v>94</v>
      </c>
      <c r="G271" s="12" t="b">
        <f t="shared" si="32"/>
        <v>0</v>
      </c>
      <c r="H271" s="12" t="b">
        <f t="shared" si="33"/>
        <v>0</v>
      </c>
      <c r="I271" s="12" t="b">
        <f t="shared" si="34"/>
        <v>0</v>
      </c>
      <c r="J271" s="12" t="str">
        <f t="shared" si="35"/>
        <v>Plug-in heater, or none</v>
      </c>
    </row>
    <row r="272" spans="1:10">
      <c r="A272" s="121">
        <v>11653</v>
      </c>
      <c r="B272" s="12">
        <f>INDEX([8]RawData!$B$8:$N$1411, MATCH($A272, [8]RawData!$A$8:$A$1411, 0), MATCH(B$19, [8]RawData!$B$7:$N$7, 0))</f>
        <v>1524.7619999999999</v>
      </c>
      <c r="C272" s="12">
        <f>INDEX([8]RawData!$B$8:$N$1411, MATCH($A272, [8]RawData!$A$8:$A$1411, 0), MATCH(C$19, [8]RawData!$B$7:$N$7, 0))</f>
        <v>1</v>
      </c>
      <c r="D272" s="12" t="str">
        <f>INDEX([8]RawData!$B$8:$N$1411, MATCH($A272, [8]RawData!$A$8:$A$1411, 0), MATCH(D$19, [8]RawData!$B$7:$N$7, 0))</f>
        <v>Gas faf</v>
      </c>
      <c r="E272" s="12" t="str">
        <f>INDEX([8]RawData!$B$8:$N$1411, MATCH($A272, [8]RawData!$A$8:$A$1411, 0), MATCH(E$19, [8]RawData!$B$7:$N$7, 0))</f>
        <v xml:space="preserve">Wood htstove AND Gas htstove AND </v>
      </c>
      <c r="F272" s="12" t="s">
        <v>94</v>
      </c>
      <c r="G272" s="12" t="b">
        <f t="shared" si="32"/>
        <v>1</v>
      </c>
      <c r="H272" s="12" t="b">
        <f t="shared" si="33"/>
        <v>0</v>
      </c>
      <c r="I272" s="12" t="b">
        <f t="shared" si="34"/>
        <v>0</v>
      </c>
      <c r="J272" s="12" t="str">
        <f t="shared" si="35"/>
        <v>Plug-in heater, or none</v>
      </c>
    </row>
    <row r="273" spans="1:10">
      <c r="A273" s="121">
        <v>11670</v>
      </c>
      <c r="B273" s="12">
        <f>INDEX([8]RawData!$B$8:$N$1411, MATCH($A273, [8]RawData!$A$8:$A$1411, 0), MATCH(B$19, [8]RawData!$B$7:$N$7, 0))</f>
        <v>1524.7619999999999</v>
      </c>
      <c r="C273" s="12">
        <f>INDEX([8]RawData!$B$8:$N$1411, MATCH($A273, [8]RawData!$A$8:$A$1411, 0), MATCH(C$19, [8]RawData!$B$7:$N$7, 0))</f>
        <v>1</v>
      </c>
      <c r="D273" s="12" t="str">
        <f>INDEX([8]RawData!$B$8:$N$1411, MATCH($A273, [8]RawData!$A$8:$A$1411, 0), MATCH(D$19, [8]RawData!$B$7:$N$7, 0))</f>
        <v>Electric baseboard</v>
      </c>
      <c r="E273" s="12" t="str">
        <f>INDEX([8]RawData!$B$8:$N$1411, MATCH($A273, [8]RawData!$A$8:$A$1411, 0), MATCH(E$19, [8]RawData!$B$7:$N$7, 0))</f>
        <v/>
      </c>
      <c r="F273" s="12">
        <v>1524.7619999999999</v>
      </c>
      <c r="G273" s="12" t="b">
        <f t="shared" si="32"/>
        <v>0</v>
      </c>
      <c r="H273" s="12" t="b">
        <f t="shared" si="33"/>
        <v>1</v>
      </c>
      <c r="I273" s="12" t="b">
        <f t="shared" si="34"/>
        <v>1</v>
      </c>
      <c r="J273" s="12" t="str">
        <f t="shared" si="35"/>
        <v>Baseboard</v>
      </c>
    </row>
    <row r="274" spans="1:10">
      <c r="A274" s="121">
        <v>11675</v>
      </c>
      <c r="B274" s="12">
        <f>INDEX([8]RawData!$B$8:$N$1411, MATCH($A274, [8]RawData!$A$8:$A$1411, 0), MATCH(B$19, [8]RawData!$B$7:$N$7, 0))</f>
        <v>6932.7380000000003</v>
      </c>
      <c r="C274" s="12">
        <f>INDEX([8]RawData!$B$8:$N$1411, MATCH($A274, [8]RawData!$A$8:$A$1411, 0), MATCH(C$19, [8]RawData!$B$7:$N$7, 0))</f>
        <v>1</v>
      </c>
      <c r="D274" s="12" t="str">
        <f>INDEX([8]RawData!$B$8:$N$1411, MATCH($A274, [8]RawData!$A$8:$A$1411, 0), MATCH(D$19, [8]RawData!$B$7:$N$7, 0))</f>
        <v>Gas faf</v>
      </c>
      <c r="E274" s="12" t="str">
        <f>INDEX([8]RawData!$B$8:$N$1411, MATCH($A274, [8]RawData!$A$8:$A$1411, 0), MATCH(E$19, [8]RawData!$B$7:$N$7, 0))</f>
        <v xml:space="preserve">Wood fireplace AND Gas htstove AND </v>
      </c>
      <c r="F274" s="12" t="s">
        <v>94</v>
      </c>
      <c r="G274" s="12" t="b">
        <f t="shared" si="32"/>
        <v>1</v>
      </c>
      <c r="H274" s="12" t="b">
        <f t="shared" si="33"/>
        <v>0</v>
      </c>
      <c r="I274" s="12" t="b">
        <f t="shared" si="34"/>
        <v>0</v>
      </c>
      <c r="J274" s="12" t="str">
        <f t="shared" si="35"/>
        <v>Plug-in heater, or none</v>
      </c>
    </row>
    <row r="275" spans="1:10">
      <c r="A275" s="121">
        <v>11677</v>
      </c>
      <c r="B275" s="12">
        <f>INDEX([8]RawData!$B$8:$N$1411, MATCH($A275, [8]RawData!$A$8:$A$1411, 0), MATCH(B$19, [8]RawData!$B$7:$N$7, 0))</f>
        <v>1524.7619999999999</v>
      </c>
      <c r="C275" s="12">
        <f>INDEX([8]RawData!$B$8:$N$1411, MATCH($A275, [8]RawData!$A$8:$A$1411, 0), MATCH(C$19, [8]RawData!$B$7:$N$7, 0))</f>
        <v>1</v>
      </c>
      <c r="D275" s="12" t="str">
        <f>INDEX([8]RawData!$B$8:$N$1411, MATCH($A275, [8]RawData!$A$8:$A$1411, 0), MATCH(D$19, [8]RawData!$B$7:$N$7, 0))</f>
        <v>Gas faf</v>
      </c>
      <c r="E275" s="12" t="str">
        <f>INDEX([8]RawData!$B$8:$N$1411, MATCH($A275, [8]RawData!$A$8:$A$1411, 0), MATCH(E$19, [8]RawData!$B$7:$N$7, 0))</f>
        <v xml:space="preserve">Electric baseboard AND Electric baseboard AND Wood htstove AND </v>
      </c>
      <c r="F275" s="12" t="s">
        <v>94</v>
      </c>
      <c r="G275" s="12" t="b">
        <f t="shared" si="32"/>
        <v>1</v>
      </c>
      <c r="H275" s="12" t="b">
        <f t="shared" si="33"/>
        <v>1</v>
      </c>
      <c r="I275" s="12" t="b">
        <f t="shared" si="34"/>
        <v>0</v>
      </c>
      <c r="J275" s="12" t="str">
        <f t="shared" si="35"/>
        <v>Baseboard</v>
      </c>
    </row>
    <row r="276" spans="1:10">
      <c r="A276" s="121">
        <v>11679</v>
      </c>
      <c r="B276" s="12">
        <f>INDEX([8]RawData!$B$8:$N$1411, MATCH($A276, [8]RawData!$A$8:$A$1411, 0), MATCH(B$19, [8]RawData!$B$7:$N$7, 0))</f>
        <v>6932.7380000000003</v>
      </c>
      <c r="C276" s="12">
        <f>INDEX([8]RawData!$B$8:$N$1411, MATCH($A276, [8]RawData!$A$8:$A$1411, 0), MATCH(C$19, [8]RawData!$B$7:$N$7, 0))</f>
        <v>1</v>
      </c>
      <c r="D276" s="12" t="str">
        <f>INDEX([8]RawData!$B$8:$N$1411, MATCH($A276, [8]RawData!$A$8:$A$1411, 0), MATCH(D$19, [8]RawData!$B$7:$N$7, 0))</f>
        <v>Gas faf</v>
      </c>
      <c r="E276" s="12" t="str">
        <f>INDEX([8]RawData!$B$8:$N$1411, MATCH($A276, [8]RawData!$A$8:$A$1411, 0), MATCH(E$19, [8]RawData!$B$7:$N$7, 0))</f>
        <v>Gas htstove</v>
      </c>
      <c r="F276" s="12" t="s">
        <v>94</v>
      </c>
      <c r="G276" s="12" t="b">
        <f t="shared" si="32"/>
        <v>1</v>
      </c>
      <c r="H276" s="12" t="b">
        <f t="shared" si="33"/>
        <v>0</v>
      </c>
      <c r="I276" s="12" t="b">
        <f t="shared" si="34"/>
        <v>0</v>
      </c>
      <c r="J276" s="12" t="str">
        <f t="shared" si="35"/>
        <v>Plug-in heater, or none</v>
      </c>
    </row>
    <row r="277" spans="1:10">
      <c r="A277" s="121">
        <v>11684</v>
      </c>
      <c r="B277" s="12">
        <f>INDEX([8]RawData!$B$8:$N$1411, MATCH($A277, [8]RawData!$A$8:$A$1411, 0), MATCH(B$19, [8]RawData!$B$7:$N$7, 0))</f>
        <v>2003.7159999999999</v>
      </c>
      <c r="C277" s="12">
        <f>INDEX([8]RawData!$B$8:$N$1411, MATCH($A277, [8]RawData!$A$8:$A$1411, 0), MATCH(C$19, [8]RawData!$B$7:$N$7, 0))</f>
        <v>1</v>
      </c>
      <c r="D277" s="12" t="str">
        <f>INDEX([8]RawData!$B$8:$N$1411, MATCH($A277, [8]RawData!$A$8:$A$1411, 0), MATCH(D$19, [8]RawData!$B$7:$N$7, 0))</f>
        <v>Electric baseboard</v>
      </c>
      <c r="E277" s="12" t="str">
        <f>INDEX([8]RawData!$B$8:$N$1411, MATCH($A277, [8]RawData!$A$8:$A$1411, 0), MATCH(E$19, [8]RawData!$B$7:$N$7, 0))</f>
        <v>Wood htstove</v>
      </c>
      <c r="F277" s="12">
        <v>2003.7159999999999</v>
      </c>
      <c r="G277" s="12" t="b">
        <f t="shared" ref="G277:G340" si="36">OR(ISNUMBER(FIND("Gas faf", D277&amp;E277)),  ISNUMBER(FIND("Gas boiler", D277&amp;E277)))</f>
        <v>0</v>
      </c>
      <c r="H277" s="12" t="b">
        <f t="shared" ref="H277:H340" si="37">OR(ISNUMBER(FIND("Electric faf", D277&amp;E277)),  ISNUMBER(FIND("Electric boiler", D277&amp;E277)),  ISNUMBER(FIND("Electric baseboard", D277&amp;E277)),  ISNUMBER(FIND("Electric heatpump", D277&amp;E277)),  ISNUMBER(FIND("Electric gshp", D277&amp;E277)),  ISNUMBER(FIND("Electric dhp", D277&amp;E277)) )</f>
        <v>1</v>
      </c>
      <c r="I277" s="12" t="b">
        <f t="shared" ref="I277:I340" si="38">AND(NOT(G277), H277)</f>
        <v>1</v>
      </c>
      <c r="J277" s="12" t="str">
        <f t="shared" ref="J277:J340" si="39">IF( OR(  ISNUMBER(FIND("Electric heatpump", D277&amp;E277)),  ISNUMBER(FIND("Electric gshp", D277&amp;E277)) ), "Heat pump",
   IF(ISNUMBER(FIND("Electric faf", D277&amp;E277)), "Electric FAF",
 IF(ISNUMBER(FIND("dhp", D277&amp;E277)), "Ductless HP",
   IF(OR(ISNUMBER(FIND("Electric boiler", D277&amp;E277)),  ISNUMBER(FIND("Electric baseboard", D277&amp;E277))), "Baseboard", "Plug-in heater, or none"))))</f>
        <v>Baseboard</v>
      </c>
    </row>
    <row r="278" spans="1:10">
      <c r="A278" s="121">
        <v>11702</v>
      </c>
      <c r="B278" s="12">
        <f>INDEX([8]RawData!$B$8:$N$1411, MATCH($A278, [8]RawData!$A$8:$A$1411, 0), MATCH(B$19, [8]RawData!$B$7:$N$7, 0))</f>
        <v>2003.7159999999999</v>
      </c>
      <c r="C278" s="12">
        <f>INDEX([8]RawData!$B$8:$N$1411, MATCH($A278, [8]RawData!$A$8:$A$1411, 0), MATCH(C$19, [8]RawData!$B$7:$N$7, 0))</f>
        <v>1</v>
      </c>
      <c r="D278" s="12" t="str">
        <f>INDEX([8]RawData!$B$8:$N$1411, MATCH($A278, [8]RawData!$A$8:$A$1411, 0), MATCH(D$19, [8]RawData!$B$7:$N$7, 0))</f>
        <v>Electric baseboard</v>
      </c>
      <c r="E278" s="12" t="str">
        <f>INDEX([8]RawData!$B$8:$N$1411, MATCH($A278, [8]RawData!$A$8:$A$1411, 0), MATCH(E$19, [8]RawData!$B$7:$N$7, 0))</f>
        <v/>
      </c>
      <c r="F278" s="12">
        <v>2003.7159999999999</v>
      </c>
      <c r="G278" s="12" t="b">
        <f t="shared" si="36"/>
        <v>0</v>
      </c>
      <c r="H278" s="12" t="b">
        <f t="shared" si="37"/>
        <v>1</v>
      </c>
      <c r="I278" s="12" t="b">
        <f t="shared" si="38"/>
        <v>1</v>
      </c>
      <c r="J278" s="12" t="str">
        <f t="shared" si="39"/>
        <v>Baseboard</v>
      </c>
    </row>
    <row r="279" spans="1:10">
      <c r="A279" s="121">
        <v>11705</v>
      </c>
      <c r="B279" s="12">
        <f>INDEX([8]RawData!$B$8:$N$1411, MATCH($A279, [8]RawData!$A$8:$A$1411, 0), MATCH(B$19, [8]RawData!$B$7:$N$7, 0))</f>
        <v>1464.694</v>
      </c>
      <c r="C279" s="12">
        <f>INDEX([8]RawData!$B$8:$N$1411, MATCH($A279, [8]RawData!$A$8:$A$1411, 0), MATCH(C$19, [8]RawData!$B$7:$N$7, 0))</f>
        <v>1</v>
      </c>
      <c r="D279" s="12" t="str">
        <f>INDEX([8]RawData!$B$8:$N$1411, MATCH($A279, [8]RawData!$A$8:$A$1411, 0), MATCH(D$19, [8]RawData!$B$7:$N$7, 0))</f>
        <v>Gas faf</v>
      </c>
      <c r="E279" s="12" t="str">
        <f>INDEX([8]RawData!$B$8:$N$1411, MATCH($A279, [8]RawData!$A$8:$A$1411, 0), MATCH(E$19, [8]RawData!$B$7:$N$7, 0))</f>
        <v>Electric baseboard</v>
      </c>
      <c r="F279" s="12" t="s">
        <v>94</v>
      </c>
      <c r="G279" s="12" t="b">
        <f t="shared" si="36"/>
        <v>1</v>
      </c>
      <c r="H279" s="12" t="b">
        <f t="shared" si="37"/>
        <v>1</v>
      </c>
      <c r="I279" s="12" t="b">
        <f t="shared" si="38"/>
        <v>0</v>
      </c>
      <c r="J279" s="12" t="str">
        <f t="shared" si="39"/>
        <v>Baseboard</v>
      </c>
    </row>
    <row r="280" spans="1:10">
      <c r="A280" s="121">
        <v>11713</v>
      </c>
      <c r="B280" s="12">
        <f>INDEX([8]RawData!$B$8:$N$1411, MATCH($A280, [8]RawData!$A$8:$A$1411, 0), MATCH(B$19, [8]RawData!$B$7:$N$7, 0))</f>
        <v>2003.7159999999999</v>
      </c>
      <c r="C280" s="12">
        <f>INDEX([8]RawData!$B$8:$N$1411, MATCH($A280, [8]RawData!$A$8:$A$1411, 0), MATCH(C$19, [8]RawData!$B$7:$N$7, 0))</f>
        <v>1</v>
      </c>
      <c r="D280" s="12" t="str">
        <f>INDEX([8]RawData!$B$8:$N$1411, MATCH($A280, [8]RawData!$A$8:$A$1411, 0), MATCH(D$19, [8]RawData!$B$7:$N$7, 0))</f>
        <v>Electric baseboard</v>
      </c>
      <c r="E280" s="12" t="str">
        <f>INDEX([8]RawData!$B$8:$N$1411, MATCH($A280, [8]RawData!$A$8:$A$1411, 0), MATCH(E$19, [8]RawData!$B$7:$N$7, 0))</f>
        <v/>
      </c>
      <c r="F280" s="12">
        <v>2003.7159999999999</v>
      </c>
      <c r="G280" s="12" t="b">
        <f t="shared" si="36"/>
        <v>0</v>
      </c>
      <c r="H280" s="12" t="b">
        <f t="shared" si="37"/>
        <v>1</v>
      </c>
      <c r="I280" s="12" t="b">
        <f t="shared" si="38"/>
        <v>1</v>
      </c>
      <c r="J280" s="12" t="str">
        <f t="shared" si="39"/>
        <v>Baseboard</v>
      </c>
    </row>
    <row r="281" spans="1:10">
      <c r="A281" s="121">
        <v>11717</v>
      </c>
      <c r="B281" s="12">
        <f>INDEX([8]RawData!$B$8:$N$1411, MATCH($A281, [8]RawData!$A$8:$A$1411, 0), MATCH(B$19, [8]RawData!$B$7:$N$7, 0))</f>
        <v>6932.7380000000003</v>
      </c>
      <c r="C281" s="12">
        <f>INDEX([8]RawData!$B$8:$N$1411, MATCH($A281, [8]RawData!$A$8:$A$1411, 0), MATCH(C$19, [8]RawData!$B$7:$N$7, 0))</f>
        <v>1</v>
      </c>
      <c r="D281" s="12" t="str">
        <f>INDEX([8]RawData!$B$8:$N$1411, MATCH($A281, [8]RawData!$A$8:$A$1411, 0), MATCH(D$19, [8]RawData!$B$7:$N$7, 0))</f>
        <v>Gas faf</v>
      </c>
      <c r="E281" s="12" t="str">
        <f>INDEX([8]RawData!$B$8:$N$1411, MATCH($A281, [8]RawData!$A$8:$A$1411, 0), MATCH(E$19, [8]RawData!$B$7:$N$7, 0))</f>
        <v>Electric baseboard</v>
      </c>
      <c r="F281" s="12" t="s">
        <v>94</v>
      </c>
      <c r="G281" s="12" t="b">
        <f t="shared" si="36"/>
        <v>1</v>
      </c>
      <c r="H281" s="12" t="b">
        <f t="shared" si="37"/>
        <v>1</v>
      </c>
      <c r="I281" s="12" t="b">
        <f t="shared" si="38"/>
        <v>0</v>
      </c>
      <c r="J281" s="12" t="str">
        <f t="shared" si="39"/>
        <v>Baseboard</v>
      </c>
    </row>
    <row r="282" spans="1:10">
      <c r="A282" s="121">
        <v>11725</v>
      </c>
      <c r="B282" s="12">
        <f>INDEX([8]RawData!$B$8:$N$1411, MATCH($A282, [8]RawData!$A$8:$A$1411, 0), MATCH(B$19, [8]RawData!$B$7:$N$7, 0))</f>
        <v>1524.7619999999999</v>
      </c>
      <c r="C282" s="12">
        <f>INDEX([8]RawData!$B$8:$N$1411, MATCH($A282, [8]RawData!$A$8:$A$1411, 0), MATCH(C$19, [8]RawData!$B$7:$N$7, 0))</f>
        <v>1</v>
      </c>
      <c r="D282" s="12" t="str">
        <f>INDEX([8]RawData!$B$8:$N$1411, MATCH($A282, [8]RawData!$A$8:$A$1411, 0), MATCH(D$19, [8]RawData!$B$7:$N$7, 0))</f>
        <v>Gas faf</v>
      </c>
      <c r="E282" s="12" t="str">
        <f>INDEX([8]RawData!$B$8:$N$1411, MATCH($A282, [8]RawData!$A$8:$A$1411, 0), MATCH(E$19, [8]RawData!$B$7:$N$7, 0))</f>
        <v xml:space="preserve">Wood fireplace AND Electric pluginheater AND </v>
      </c>
      <c r="F282" s="12" t="s">
        <v>94</v>
      </c>
      <c r="G282" s="12" t="b">
        <f t="shared" si="36"/>
        <v>1</v>
      </c>
      <c r="H282" s="12" t="b">
        <f t="shared" si="37"/>
        <v>0</v>
      </c>
      <c r="I282" s="12" t="b">
        <f t="shared" si="38"/>
        <v>0</v>
      </c>
      <c r="J282" s="12" t="str">
        <f t="shared" si="39"/>
        <v>Plug-in heater, or none</v>
      </c>
    </row>
    <row r="283" spans="1:10">
      <c r="A283" s="121">
        <v>11729</v>
      </c>
      <c r="B283" s="12">
        <f>INDEX([8]RawData!$B$8:$N$1411, MATCH($A283, [8]RawData!$A$8:$A$1411, 0), MATCH(B$19, [8]RawData!$B$7:$N$7, 0))</f>
        <v>6932.7380000000003</v>
      </c>
      <c r="C283" s="12">
        <f>INDEX([8]RawData!$B$8:$N$1411, MATCH($A283, [8]RawData!$A$8:$A$1411, 0), MATCH(C$19, [8]RawData!$B$7:$N$7, 0))</f>
        <v>1</v>
      </c>
      <c r="D283" s="12" t="str">
        <f>INDEX([8]RawData!$B$8:$N$1411, MATCH($A283, [8]RawData!$A$8:$A$1411, 0), MATCH(D$19, [8]RawData!$B$7:$N$7, 0))</f>
        <v>Gas faf</v>
      </c>
      <c r="E283" s="12" t="str">
        <f>INDEX([8]RawData!$B$8:$N$1411, MATCH($A283, [8]RawData!$A$8:$A$1411, 0), MATCH(E$19, [8]RawData!$B$7:$N$7, 0))</f>
        <v/>
      </c>
      <c r="F283" s="12" t="s">
        <v>94</v>
      </c>
      <c r="G283" s="12" t="b">
        <f t="shared" si="36"/>
        <v>1</v>
      </c>
      <c r="H283" s="12" t="b">
        <f t="shared" si="37"/>
        <v>0</v>
      </c>
      <c r="I283" s="12" t="b">
        <f t="shared" si="38"/>
        <v>0</v>
      </c>
      <c r="J283" s="12" t="str">
        <f t="shared" si="39"/>
        <v>Plug-in heater, or none</v>
      </c>
    </row>
    <row r="284" spans="1:10">
      <c r="A284" s="121">
        <v>11732</v>
      </c>
      <c r="B284" s="12">
        <f>INDEX([8]RawData!$B$8:$N$1411, MATCH($A284, [8]RawData!$A$8:$A$1411, 0), MATCH(B$19, [8]RawData!$B$7:$N$7, 0))</f>
        <v>4956.4930000000004</v>
      </c>
      <c r="C284" s="12">
        <f>INDEX([8]RawData!$B$8:$N$1411, MATCH($A284, [8]RawData!$A$8:$A$1411, 0), MATCH(C$19, [8]RawData!$B$7:$N$7, 0))</f>
        <v>1</v>
      </c>
      <c r="D284" s="12" t="str">
        <f>INDEX([8]RawData!$B$8:$N$1411, MATCH($A284, [8]RawData!$A$8:$A$1411, 0), MATCH(D$19, [8]RawData!$B$7:$N$7, 0))</f>
        <v>Gas faf</v>
      </c>
      <c r="E284" s="12" t="str">
        <f>INDEX([8]RawData!$B$8:$N$1411, MATCH($A284, [8]RawData!$A$8:$A$1411, 0), MATCH(E$19, [8]RawData!$B$7:$N$7, 0))</f>
        <v xml:space="preserve">Wood htstove AND Wood htstove AND </v>
      </c>
      <c r="F284" s="12" t="s">
        <v>94</v>
      </c>
      <c r="G284" s="12" t="b">
        <f t="shared" si="36"/>
        <v>1</v>
      </c>
      <c r="H284" s="12" t="b">
        <f t="shared" si="37"/>
        <v>0</v>
      </c>
      <c r="I284" s="12" t="b">
        <f t="shared" si="38"/>
        <v>0</v>
      </c>
      <c r="J284" s="12" t="str">
        <f t="shared" si="39"/>
        <v>Plug-in heater, or none</v>
      </c>
    </row>
    <row r="285" spans="1:10">
      <c r="A285" s="121">
        <v>11734</v>
      </c>
      <c r="B285" s="12">
        <f>INDEX([8]RawData!$B$8:$N$1411, MATCH($A285, [8]RawData!$A$8:$A$1411, 0), MATCH(B$19, [8]RawData!$B$7:$N$7, 0))</f>
        <v>1524.7619999999999</v>
      </c>
      <c r="C285" s="12">
        <f>INDEX([8]RawData!$B$8:$N$1411, MATCH($A285, [8]RawData!$A$8:$A$1411, 0), MATCH(C$19, [8]RawData!$B$7:$N$7, 0))</f>
        <v>1</v>
      </c>
      <c r="D285" s="12" t="str">
        <f>INDEX([8]RawData!$B$8:$N$1411, MATCH($A285, [8]RawData!$A$8:$A$1411, 0), MATCH(D$19, [8]RawData!$B$7:$N$7, 0))</f>
        <v>Gas faf</v>
      </c>
      <c r="E285" s="12" t="str">
        <f>INDEX([8]RawData!$B$8:$N$1411, MATCH($A285, [8]RawData!$A$8:$A$1411, 0), MATCH(E$19, [8]RawData!$B$7:$N$7, 0))</f>
        <v/>
      </c>
      <c r="F285" s="12" t="s">
        <v>94</v>
      </c>
      <c r="G285" s="12" t="b">
        <f t="shared" si="36"/>
        <v>1</v>
      </c>
      <c r="H285" s="12" t="b">
        <f t="shared" si="37"/>
        <v>0</v>
      </c>
      <c r="I285" s="12" t="b">
        <f t="shared" si="38"/>
        <v>0</v>
      </c>
      <c r="J285" s="12" t="str">
        <f t="shared" si="39"/>
        <v>Plug-in heater, or none</v>
      </c>
    </row>
    <row r="286" spans="1:10">
      <c r="A286" s="121">
        <v>11739</v>
      </c>
      <c r="B286" s="12">
        <f>INDEX([8]RawData!$B$8:$N$1411, MATCH($A286, [8]RawData!$A$8:$A$1411, 0), MATCH(B$19, [8]RawData!$B$7:$N$7, 0))</f>
        <v>1524.7619999999999</v>
      </c>
      <c r="C286" s="12">
        <f>INDEX([8]RawData!$B$8:$N$1411, MATCH($A286, [8]RawData!$A$8:$A$1411, 0), MATCH(C$19, [8]RawData!$B$7:$N$7, 0))</f>
        <v>1</v>
      </c>
      <c r="D286" s="12" t="str">
        <f>INDEX([8]RawData!$B$8:$N$1411, MATCH($A286, [8]RawData!$A$8:$A$1411, 0), MATCH(D$19, [8]RawData!$B$7:$N$7, 0))</f>
        <v>Gas faf</v>
      </c>
      <c r="E286" s="12" t="str">
        <f>INDEX([8]RawData!$B$8:$N$1411, MATCH($A286, [8]RawData!$A$8:$A$1411, 0), MATCH(E$19, [8]RawData!$B$7:$N$7, 0))</f>
        <v/>
      </c>
      <c r="F286" s="12" t="s">
        <v>94</v>
      </c>
      <c r="G286" s="12" t="b">
        <f t="shared" si="36"/>
        <v>1</v>
      </c>
      <c r="H286" s="12" t="b">
        <f t="shared" si="37"/>
        <v>0</v>
      </c>
      <c r="I286" s="12" t="b">
        <f t="shared" si="38"/>
        <v>0</v>
      </c>
      <c r="J286" s="12" t="str">
        <f t="shared" si="39"/>
        <v>Plug-in heater, or none</v>
      </c>
    </row>
    <row r="287" spans="1:10">
      <c r="A287" s="121">
        <v>11749</v>
      </c>
      <c r="B287" s="12">
        <f>INDEX([8]RawData!$B$8:$N$1411, MATCH($A287, [8]RawData!$A$8:$A$1411, 0), MATCH(B$19, [8]RawData!$B$7:$N$7, 0))</f>
        <v>1464.694</v>
      </c>
      <c r="C287" s="12">
        <f>INDEX([8]RawData!$B$8:$N$1411, MATCH($A287, [8]RawData!$A$8:$A$1411, 0), MATCH(C$19, [8]RawData!$B$7:$N$7, 0))</f>
        <v>1</v>
      </c>
      <c r="D287" s="12" t="str">
        <f>INDEX([8]RawData!$B$8:$N$1411, MATCH($A287, [8]RawData!$A$8:$A$1411, 0), MATCH(D$19, [8]RawData!$B$7:$N$7, 0))</f>
        <v>Wood htstove</v>
      </c>
      <c r="E287" s="12" t="str">
        <f>INDEX([8]RawData!$B$8:$N$1411, MATCH($A287, [8]RawData!$A$8:$A$1411, 0), MATCH(E$19, [8]RawData!$B$7:$N$7, 0))</f>
        <v>Electric heatpump</v>
      </c>
      <c r="F287" s="12">
        <v>1464.694</v>
      </c>
      <c r="G287" s="12" t="b">
        <f t="shared" si="36"/>
        <v>0</v>
      </c>
      <c r="H287" s="12" t="b">
        <f t="shared" si="37"/>
        <v>1</v>
      </c>
      <c r="I287" s="12" t="b">
        <f t="shared" si="38"/>
        <v>1</v>
      </c>
      <c r="J287" s="12" t="str">
        <f t="shared" si="39"/>
        <v>Heat pump</v>
      </c>
    </row>
    <row r="288" spans="1:10">
      <c r="A288" s="121">
        <v>11752</v>
      </c>
      <c r="B288" s="12">
        <f>INDEX([8]RawData!$B$8:$N$1411, MATCH($A288, [8]RawData!$A$8:$A$1411, 0), MATCH(B$19, [8]RawData!$B$7:$N$7, 0))</f>
        <v>2003.7159999999999</v>
      </c>
      <c r="C288" s="12">
        <f>INDEX([8]RawData!$B$8:$N$1411, MATCH($A288, [8]RawData!$A$8:$A$1411, 0), MATCH(C$19, [8]RawData!$B$7:$N$7, 0))</f>
        <v>1</v>
      </c>
      <c r="D288" s="12" t="str">
        <f>INDEX([8]RawData!$B$8:$N$1411, MATCH($A288, [8]RawData!$A$8:$A$1411, 0), MATCH(D$19, [8]RawData!$B$7:$N$7, 0))</f>
        <v>Oil faf</v>
      </c>
      <c r="E288" s="12" t="str">
        <f>INDEX([8]RawData!$B$8:$N$1411, MATCH($A288, [8]RawData!$A$8:$A$1411, 0), MATCH(E$19, [8]RawData!$B$7:$N$7, 0))</f>
        <v/>
      </c>
      <c r="F288" s="12" t="s">
        <v>94</v>
      </c>
      <c r="G288" s="12" t="b">
        <f t="shared" si="36"/>
        <v>0</v>
      </c>
      <c r="H288" s="12" t="b">
        <f t="shared" si="37"/>
        <v>0</v>
      </c>
      <c r="I288" s="12" t="b">
        <f t="shared" si="38"/>
        <v>0</v>
      </c>
      <c r="J288" s="12" t="str">
        <f t="shared" si="39"/>
        <v>Plug-in heater, or none</v>
      </c>
    </row>
    <row r="289" spans="1:10">
      <c r="A289" s="121">
        <v>11753</v>
      </c>
      <c r="B289" s="12">
        <f>INDEX([8]RawData!$B$8:$N$1411, MATCH($A289, [8]RawData!$A$8:$A$1411, 0), MATCH(B$19, [8]RawData!$B$7:$N$7, 0))</f>
        <v>2003.7159999999999</v>
      </c>
      <c r="C289" s="12">
        <f>INDEX([8]RawData!$B$8:$N$1411, MATCH($A289, [8]RawData!$A$8:$A$1411, 0), MATCH(C$19, [8]RawData!$B$7:$N$7, 0))</f>
        <v>1</v>
      </c>
      <c r="D289" s="12" t="str">
        <f>INDEX([8]RawData!$B$8:$N$1411, MATCH($A289, [8]RawData!$A$8:$A$1411, 0), MATCH(D$19, [8]RawData!$B$7:$N$7, 0))</f>
        <v>Gas faf</v>
      </c>
      <c r="E289" s="12" t="str">
        <f>INDEX([8]RawData!$B$8:$N$1411, MATCH($A289, [8]RawData!$A$8:$A$1411, 0), MATCH(E$19, [8]RawData!$B$7:$N$7, 0))</f>
        <v xml:space="preserve">Gas htstove AND Gas htstove AND </v>
      </c>
      <c r="F289" s="12" t="s">
        <v>94</v>
      </c>
      <c r="G289" s="12" t="b">
        <f t="shared" si="36"/>
        <v>1</v>
      </c>
      <c r="H289" s="12" t="b">
        <f t="shared" si="37"/>
        <v>0</v>
      </c>
      <c r="I289" s="12" t="b">
        <f t="shared" si="38"/>
        <v>0</v>
      </c>
      <c r="J289" s="12" t="str">
        <f t="shared" si="39"/>
        <v>Plug-in heater, or none</v>
      </c>
    </row>
    <row r="290" spans="1:10">
      <c r="A290" s="121">
        <v>11762</v>
      </c>
      <c r="B290" s="12">
        <f>INDEX([8]RawData!$B$8:$N$1411, MATCH($A290, [8]RawData!$A$8:$A$1411, 0), MATCH(B$19, [8]RawData!$B$7:$N$7, 0))</f>
        <v>1464.694</v>
      </c>
      <c r="C290" s="12">
        <f>INDEX([8]RawData!$B$8:$N$1411, MATCH($A290, [8]RawData!$A$8:$A$1411, 0), MATCH(C$19, [8]RawData!$B$7:$N$7, 0))</f>
        <v>1</v>
      </c>
      <c r="D290" s="12" t="str">
        <f>INDEX([8]RawData!$B$8:$N$1411, MATCH($A290, [8]RawData!$A$8:$A$1411, 0), MATCH(D$19, [8]RawData!$B$7:$N$7, 0))</f>
        <v>Electric heatpump</v>
      </c>
      <c r="E290" s="12" t="str">
        <f>INDEX([8]RawData!$B$8:$N$1411, MATCH($A290, [8]RawData!$A$8:$A$1411, 0), MATCH(E$19, [8]RawData!$B$7:$N$7, 0))</f>
        <v/>
      </c>
      <c r="F290" s="12">
        <v>1464.694</v>
      </c>
      <c r="G290" s="12" t="b">
        <f t="shared" si="36"/>
        <v>0</v>
      </c>
      <c r="H290" s="12" t="b">
        <f t="shared" si="37"/>
        <v>1</v>
      </c>
      <c r="I290" s="12" t="b">
        <f t="shared" si="38"/>
        <v>1</v>
      </c>
      <c r="J290" s="12" t="str">
        <f t="shared" si="39"/>
        <v>Heat pump</v>
      </c>
    </row>
    <row r="291" spans="1:10">
      <c r="A291" s="121">
        <v>11766</v>
      </c>
      <c r="B291" s="12">
        <f>INDEX([8]RawData!$B$8:$N$1411, MATCH($A291, [8]RawData!$A$8:$A$1411, 0), MATCH(B$19, [8]RawData!$B$7:$N$7, 0))</f>
        <v>4956.4930000000004</v>
      </c>
      <c r="C291" s="12">
        <f>INDEX([8]RawData!$B$8:$N$1411, MATCH($A291, [8]RawData!$A$8:$A$1411, 0), MATCH(C$19, [8]RawData!$B$7:$N$7, 0))</f>
        <v>1</v>
      </c>
      <c r="D291" s="12" t="str">
        <f>INDEX([8]RawData!$B$8:$N$1411, MATCH($A291, [8]RawData!$A$8:$A$1411, 0), MATCH(D$19, [8]RawData!$B$7:$N$7, 0))</f>
        <v>Gas faf</v>
      </c>
      <c r="E291" s="12" t="str">
        <f>INDEX([8]RawData!$B$8:$N$1411, MATCH($A291, [8]RawData!$A$8:$A$1411, 0), MATCH(E$19, [8]RawData!$B$7:$N$7, 0))</f>
        <v>Gas htstove</v>
      </c>
      <c r="F291" s="12" t="s">
        <v>94</v>
      </c>
      <c r="G291" s="12" t="b">
        <f t="shared" si="36"/>
        <v>1</v>
      </c>
      <c r="H291" s="12" t="b">
        <f t="shared" si="37"/>
        <v>0</v>
      </c>
      <c r="I291" s="12" t="b">
        <f t="shared" si="38"/>
        <v>0</v>
      </c>
      <c r="J291" s="12" t="str">
        <f t="shared" si="39"/>
        <v>Plug-in heater, or none</v>
      </c>
    </row>
    <row r="292" spans="1:10">
      <c r="A292" s="121">
        <v>11769</v>
      </c>
      <c r="B292" s="12">
        <f>INDEX([8]RawData!$B$8:$N$1411, MATCH($A292, [8]RawData!$A$8:$A$1411, 0), MATCH(B$19, [8]RawData!$B$7:$N$7, 0))</f>
        <v>4956.4930000000004</v>
      </c>
      <c r="C292" s="12">
        <f>INDEX([8]RawData!$B$8:$N$1411, MATCH($A292, [8]RawData!$A$8:$A$1411, 0), MATCH(C$19, [8]RawData!$B$7:$N$7, 0))</f>
        <v>1</v>
      </c>
      <c r="D292" s="12" t="str">
        <f>INDEX([8]RawData!$B$8:$N$1411, MATCH($A292, [8]RawData!$A$8:$A$1411, 0), MATCH(D$19, [8]RawData!$B$7:$N$7, 0))</f>
        <v>Gas faf</v>
      </c>
      <c r="E292" s="12" t="str">
        <f>INDEX([8]RawData!$B$8:$N$1411, MATCH($A292, [8]RawData!$A$8:$A$1411, 0), MATCH(E$19, [8]RawData!$B$7:$N$7, 0))</f>
        <v>Gas htstove</v>
      </c>
      <c r="F292" s="12" t="s">
        <v>94</v>
      </c>
      <c r="G292" s="12" t="b">
        <f t="shared" si="36"/>
        <v>1</v>
      </c>
      <c r="H292" s="12" t="b">
        <f t="shared" si="37"/>
        <v>0</v>
      </c>
      <c r="I292" s="12" t="b">
        <f t="shared" si="38"/>
        <v>0</v>
      </c>
      <c r="J292" s="12" t="str">
        <f t="shared" si="39"/>
        <v>Plug-in heater, or none</v>
      </c>
    </row>
    <row r="293" spans="1:10">
      <c r="A293" s="121">
        <v>11772</v>
      </c>
      <c r="B293" s="12">
        <f>INDEX([8]RawData!$B$8:$N$1411, MATCH($A293, [8]RawData!$A$8:$A$1411, 0), MATCH(B$19, [8]RawData!$B$7:$N$7, 0))</f>
        <v>1464.694</v>
      </c>
      <c r="C293" s="12">
        <f>INDEX([8]RawData!$B$8:$N$1411, MATCH($A293, [8]RawData!$A$8:$A$1411, 0), MATCH(C$19, [8]RawData!$B$7:$N$7, 0))</f>
        <v>1</v>
      </c>
      <c r="D293" s="12" t="str">
        <f>INDEX([8]RawData!$B$8:$N$1411, MATCH($A293, [8]RawData!$A$8:$A$1411, 0), MATCH(D$19, [8]RawData!$B$7:$N$7, 0))</f>
        <v>Gas htstove</v>
      </c>
      <c r="E293" s="12" t="str">
        <f>INDEX([8]RawData!$B$8:$N$1411, MATCH($A293, [8]RawData!$A$8:$A$1411, 0), MATCH(E$19, [8]RawData!$B$7:$N$7, 0))</f>
        <v/>
      </c>
      <c r="F293" s="12" t="s">
        <v>94</v>
      </c>
      <c r="G293" s="12" t="b">
        <f t="shared" si="36"/>
        <v>0</v>
      </c>
      <c r="H293" s="12" t="b">
        <f t="shared" si="37"/>
        <v>0</v>
      </c>
      <c r="I293" s="12" t="b">
        <f t="shared" si="38"/>
        <v>0</v>
      </c>
      <c r="J293" s="12" t="str">
        <f t="shared" si="39"/>
        <v>Plug-in heater, or none</v>
      </c>
    </row>
    <row r="294" spans="1:10">
      <c r="A294" s="121">
        <v>11774</v>
      </c>
      <c r="B294" s="12">
        <f>INDEX([8]RawData!$B$8:$N$1411, MATCH($A294, [8]RawData!$A$8:$A$1411, 0), MATCH(B$19, [8]RawData!$B$7:$N$7, 0))</f>
        <v>6932.7380000000003</v>
      </c>
      <c r="C294" s="12">
        <f>INDEX([8]RawData!$B$8:$N$1411, MATCH($A294, [8]RawData!$A$8:$A$1411, 0), MATCH(C$19, [8]RawData!$B$7:$N$7, 0))</f>
        <v>1</v>
      </c>
      <c r="D294" s="12" t="str">
        <f>INDEX([8]RawData!$B$8:$N$1411, MATCH($A294, [8]RawData!$A$8:$A$1411, 0), MATCH(D$19, [8]RawData!$B$7:$N$7, 0))</f>
        <v>Gas faf</v>
      </c>
      <c r="E294" s="12" t="str">
        <f>INDEX([8]RawData!$B$8:$N$1411, MATCH($A294, [8]RawData!$A$8:$A$1411, 0), MATCH(E$19, [8]RawData!$B$7:$N$7, 0))</f>
        <v/>
      </c>
      <c r="F294" s="12" t="s">
        <v>94</v>
      </c>
      <c r="G294" s="12" t="b">
        <f t="shared" si="36"/>
        <v>1</v>
      </c>
      <c r="H294" s="12" t="b">
        <f t="shared" si="37"/>
        <v>0</v>
      </c>
      <c r="I294" s="12" t="b">
        <f t="shared" si="38"/>
        <v>0</v>
      </c>
      <c r="J294" s="12" t="str">
        <f t="shared" si="39"/>
        <v>Plug-in heater, or none</v>
      </c>
    </row>
    <row r="295" spans="1:10">
      <c r="A295" s="121">
        <v>11775</v>
      </c>
      <c r="B295" s="12">
        <f>INDEX([8]RawData!$B$8:$N$1411, MATCH($A295, [8]RawData!$A$8:$A$1411, 0), MATCH(B$19, [8]RawData!$B$7:$N$7, 0))</f>
        <v>4956.4930000000004</v>
      </c>
      <c r="C295" s="12">
        <f>INDEX([8]RawData!$B$8:$N$1411, MATCH($A295, [8]RawData!$A$8:$A$1411, 0), MATCH(C$19, [8]RawData!$B$7:$N$7, 0))</f>
        <v>1</v>
      </c>
      <c r="D295" s="12" t="str">
        <f>INDEX([8]RawData!$B$8:$N$1411, MATCH($A295, [8]RawData!$A$8:$A$1411, 0), MATCH(D$19, [8]RawData!$B$7:$N$7, 0))</f>
        <v>Electric heatpump</v>
      </c>
      <c r="E295" s="12" t="str">
        <f>INDEX([8]RawData!$B$8:$N$1411, MATCH($A295, [8]RawData!$A$8:$A$1411, 0), MATCH(E$19, [8]RawData!$B$7:$N$7, 0))</f>
        <v xml:space="preserve">Wood fireplace AND Wood htstove AND Electric pluginheater AND </v>
      </c>
      <c r="F295" s="12">
        <v>4956.4930000000004</v>
      </c>
      <c r="G295" s="12" t="b">
        <f t="shared" si="36"/>
        <v>0</v>
      </c>
      <c r="H295" s="12" t="b">
        <f t="shared" si="37"/>
        <v>1</v>
      </c>
      <c r="I295" s="12" t="b">
        <f t="shared" si="38"/>
        <v>1</v>
      </c>
      <c r="J295" s="12" t="str">
        <f t="shared" si="39"/>
        <v>Heat pump</v>
      </c>
    </row>
    <row r="296" spans="1:10">
      <c r="A296" s="121">
        <v>11779</v>
      </c>
      <c r="B296" s="12">
        <f>INDEX([8]RawData!$B$8:$N$1411, MATCH($A296, [8]RawData!$A$8:$A$1411, 0), MATCH(B$19, [8]RawData!$B$7:$N$7, 0))</f>
        <v>1524.7619999999999</v>
      </c>
      <c r="C296" s="12">
        <f>INDEX([8]RawData!$B$8:$N$1411, MATCH($A296, [8]RawData!$A$8:$A$1411, 0), MATCH(C$19, [8]RawData!$B$7:$N$7, 0))</f>
        <v>1</v>
      </c>
      <c r="D296" s="12" t="str">
        <f>INDEX([8]RawData!$B$8:$N$1411, MATCH($A296, [8]RawData!$A$8:$A$1411, 0), MATCH(D$19, [8]RawData!$B$7:$N$7, 0))</f>
        <v>Electric baseboard</v>
      </c>
      <c r="E296" s="12" t="str">
        <f>INDEX([8]RawData!$B$8:$N$1411, MATCH($A296, [8]RawData!$A$8:$A$1411, 0), MATCH(E$19, [8]RawData!$B$7:$N$7, 0))</f>
        <v/>
      </c>
      <c r="F296" s="12">
        <v>1524.7619999999999</v>
      </c>
      <c r="G296" s="12" t="b">
        <f t="shared" si="36"/>
        <v>0</v>
      </c>
      <c r="H296" s="12" t="b">
        <f t="shared" si="37"/>
        <v>1</v>
      </c>
      <c r="I296" s="12" t="b">
        <f t="shared" si="38"/>
        <v>1</v>
      </c>
      <c r="J296" s="12" t="str">
        <f t="shared" si="39"/>
        <v>Baseboard</v>
      </c>
    </row>
    <row r="297" spans="1:10">
      <c r="A297" s="121">
        <v>11780</v>
      </c>
      <c r="B297" s="12">
        <f>INDEX([8]RawData!$B$8:$N$1411, MATCH($A297, [8]RawData!$A$8:$A$1411, 0), MATCH(B$19, [8]RawData!$B$7:$N$7, 0))</f>
        <v>1150.8789999999999</v>
      </c>
      <c r="C297" s="12">
        <f>INDEX([8]RawData!$B$8:$N$1411, MATCH($A297, [8]RawData!$A$8:$A$1411, 0), MATCH(C$19, [8]RawData!$B$7:$N$7, 0))</f>
        <v>1</v>
      </c>
      <c r="D297" s="12" t="str">
        <f>INDEX([8]RawData!$B$8:$N$1411, MATCH($A297, [8]RawData!$A$8:$A$1411, 0), MATCH(D$19, [8]RawData!$B$7:$N$7, 0))</f>
        <v>Electric heatpump</v>
      </c>
      <c r="E297" s="12" t="str">
        <f>INDEX([8]RawData!$B$8:$N$1411, MATCH($A297, [8]RawData!$A$8:$A$1411, 0), MATCH(E$19, [8]RawData!$B$7:$N$7, 0))</f>
        <v/>
      </c>
      <c r="F297" s="12">
        <v>1150.8789999999999</v>
      </c>
      <c r="G297" s="12" t="b">
        <f t="shared" si="36"/>
        <v>0</v>
      </c>
      <c r="H297" s="12" t="b">
        <f t="shared" si="37"/>
        <v>1</v>
      </c>
      <c r="I297" s="12" t="b">
        <f t="shared" si="38"/>
        <v>1</v>
      </c>
      <c r="J297" s="12" t="str">
        <f t="shared" si="39"/>
        <v>Heat pump</v>
      </c>
    </row>
    <row r="298" spans="1:10">
      <c r="A298" s="121">
        <v>11788</v>
      </c>
      <c r="B298" s="12">
        <f>INDEX([8]RawData!$B$8:$N$1411, MATCH($A298, [8]RawData!$A$8:$A$1411, 0), MATCH(B$19, [8]RawData!$B$7:$N$7, 0))</f>
        <v>4956.4930000000004</v>
      </c>
      <c r="C298" s="12">
        <f>INDEX([8]RawData!$B$8:$N$1411, MATCH($A298, [8]RawData!$A$8:$A$1411, 0), MATCH(C$19, [8]RawData!$B$7:$N$7, 0))</f>
        <v>1</v>
      </c>
      <c r="D298" s="12" t="str">
        <f>INDEX([8]RawData!$B$8:$N$1411, MATCH($A298, [8]RawData!$A$8:$A$1411, 0), MATCH(D$19, [8]RawData!$B$7:$N$7, 0))</f>
        <v>Gas faf</v>
      </c>
      <c r="E298" s="12" t="str">
        <f>INDEX([8]RawData!$B$8:$N$1411, MATCH($A298, [8]RawData!$A$8:$A$1411, 0), MATCH(E$19, [8]RawData!$B$7:$N$7, 0))</f>
        <v xml:space="preserve">Gas htstove AND Gas htstove AND Gas htstove AND </v>
      </c>
      <c r="F298" s="12" t="s">
        <v>94</v>
      </c>
      <c r="G298" s="12" t="b">
        <f t="shared" si="36"/>
        <v>1</v>
      </c>
      <c r="H298" s="12" t="b">
        <f t="shared" si="37"/>
        <v>0</v>
      </c>
      <c r="I298" s="12" t="b">
        <f t="shared" si="38"/>
        <v>0</v>
      </c>
      <c r="J298" s="12" t="str">
        <f t="shared" si="39"/>
        <v>Plug-in heater, or none</v>
      </c>
    </row>
    <row r="299" spans="1:10">
      <c r="A299" s="121">
        <v>11794</v>
      </c>
      <c r="B299" s="12">
        <f>INDEX([8]RawData!$B$8:$N$1411, MATCH($A299, [8]RawData!$A$8:$A$1411, 0), MATCH(B$19, [8]RawData!$B$7:$N$7, 0))</f>
        <v>1464.694</v>
      </c>
      <c r="C299" s="12">
        <f>INDEX([8]RawData!$B$8:$N$1411, MATCH($A299, [8]RawData!$A$8:$A$1411, 0), MATCH(C$19, [8]RawData!$B$7:$N$7, 0))</f>
        <v>1</v>
      </c>
      <c r="D299" s="12" t="str">
        <f>INDEX([8]RawData!$B$8:$N$1411, MATCH($A299, [8]RawData!$A$8:$A$1411, 0), MATCH(D$19, [8]RawData!$B$7:$N$7, 0))</f>
        <v>Electric baseboard</v>
      </c>
      <c r="E299" s="12" t="str">
        <f>INDEX([8]RawData!$B$8:$N$1411, MATCH($A299, [8]RawData!$A$8:$A$1411, 0), MATCH(E$19, [8]RawData!$B$7:$N$7, 0))</f>
        <v/>
      </c>
      <c r="F299" s="12">
        <v>1464.694</v>
      </c>
      <c r="G299" s="12" t="b">
        <f t="shared" si="36"/>
        <v>0</v>
      </c>
      <c r="H299" s="12" t="b">
        <f t="shared" si="37"/>
        <v>1</v>
      </c>
      <c r="I299" s="12" t="b">
        <f t="shared" si="38"/>
        <v>1</v>
      </c>
      <c r="J299" s="12" t="str">
        <f t="shared" si="39"/>
        <v>Baseboard</v>
      </c>
    </row>
    <row r="300" spans="1:10">
      <c r="A300" s="121">
        <v>11802</v>
      </c>
      <c r="B300" s="12">
        <f>INDEX([8]RawData!$B$8:$N$1411, MATCH($A300, [8]RawData!$A$8:$A$1411, 0), MATCH(B$19, [8]RawData!$B$7:$N$7, 0))</f>
        <v>1188.027</v>
      </c>
      <c r="C300" s="12">
        <f>INDEX([8]RawData!$B$8:$N$1411, MATCH($A300, [8]RawData!$A$8:$A$1411, 0), MATCH(C$19, [8]RawData!$B$7:$N$7, 0))</f>
        <v>1</v>
      </c>
      <c r="D300" s="12" t="str">
        <f>INDEX([8]RawData!$B$8:$N$1411, MATCH($A300, [8]RawData!$A$8:$A$1411, 0), MATCH(D$19, [8]RawData!$B$7:$N$7, 0))</f>
        <v>Electric baseboard</v>
      </c>
      <c r="E300" s="12" t="str">
        <f>INDEX([8]RawData!$B$8:$N$1411, MATCH($A300, [8]RawData!$A$8:$A$1411, 0), MATCH(E$19, [8]RawData!$B$7:$N$7, 0))</f>
        <v/>
      </c>
      <c r="F300" s="12">
        <v>1188.027</v>
      </c>
      <c r="G300" s="12" t="b">
        <f t="shared" si="36"/>
        <v>0</v>
      </c>
      <c r="H300" s="12" t="b">
        <f t="shared" si="37"/>
        <v>1</v>
      </c>
      <c r="I300" s="12" t="b">
        <f t="shared" si="38"/>
        <v>1</v>
      </c>
      <c r="J300" s="12" t="str">
        <f t="shared" si="39"/>
        <v>Baseboard</v>
      </c>
    </row>
    <row r="301" spans="1:10">
      <c r="A301" s="121">
        <v>11808</v>
      </c>
      <c r="B301" s="12">
        <f>INDEX([8]RawData!$B$8:$N$1411, MATCH($A301, [8]RawData!$A$8:$A$1411, 0), MATCH(B$19, [8]RawData!$B$7:$N$7, 0))</f>
        <v>4956.4930000000004</v>
      </c>
      <c r="C301" s="12">
        <f>INDEX([8]RawData!$B$8:$N$1411, MATCH($A301, [8]RawData!$A$8:$A$1411, 0), MATCH(C$19, [8]RawData!$B$7:$N$7, 0))</f>
        <v>1</v>
      </c>
      <c r="D301" s="12" t="str">
        <f>INDEX([8]RawData!$B$8:$N$1411, MATCH($A301, [8]RawData!$A$8:$A$1411, 0), MATCH(D$19, [8]RawData!$B$7:$N$7, 0))</f>
        <v xml:space="preserve">Electric faf AND Wood htstove AND </v>
      </c>
      <c r="E301" s="12" t="str">
        <f>INDEX([8]RawData!$B$8:$N$1411, MATCH($A301, [8]RawData!$A$8:$A$1411, 0), MATCH(E$19, [8]RawData!$B$7:$N$7, 0))</f>
        <v>Wood fireplace</v>
      </c>
      <c r="F301" s="12">
        <v>4956.4930000000004</v>
      </c>
      <c r="G301" s="12" t="b">
        <f t="shared" si="36"/>
        <v>0</v>
      </c>
      <c r="H301" s="12" t="b">
        <f t="shared" si="37"/>
        <v>1</v>
      </c>
      <c r="I301" s="12" t="b">
        <f t="shared" si="38"/>
        <v>1</v>
      </c>
      <c r="J301" s="12" t="str">
        <f t="shared" si="39"/>
        <v>Electric FAF</v>
      </c>
    </row>
    <row r="302" spans="1:10">
      <c r="A302" s="121">
        <v>11815</v>
      </c>
      <c r="B302" s="12">
        <f>INDEX([8]RawData!$B$8:$N$1411, MATCH($A302, [8]RawData!$A$8:$A$1411, 0), MATCH(B$19, [8]RawData!$B$7:$N$7, 0))</f>
        <v>6932.7380000000003</v>
      </c>
      <c r="C302" s="12">
        <f>INDEX([8]RawData!$B$8:$N$1411, MATCH($A302, [8]RawData!$A$8:$A$1411, 0), MATCH(C$19, [8]RawData!$B$7:$N$7, 0))</f>
        <v>1</v>
      </c>
      <c r="D302" s="12" t="str">
        <f>INDEX([8]RawData!$B$8:$N$1411, MATCH($A302, [8]RawData!$A$8:$A$1411, 0), MATCH(D$19, [8]RawData!$B$7:$N$7, 0))</f>
        <v>Gas htstove</v>
      </c>
      <c r="E302" s="12" t="str">
        <f>INDEX([8]RawData!$B$8:$N$1411, MATCH($A302, [8]RawData!$A$8:$A$1411, 0), MATCH(E$19, [8]RawData!$B$7:$N$7, 0))</f>
        <v xml:space="preserve">Electric baseboard AND Electric baseboard AND Propane htstove AND Wood htstove AND </v>
      </c>
      <c r="F302" s="12">
        <v>6932.7380000000003</v>
      </c>
      <c r="G302" s="12" t="b">
        <f t="shared" si="36"/>
        <v>0</v>
      </c>
      <c r="H302" s="12" t="b">
        <f t="shared" si="37"/>
        <v>1</v>
      </c>
      <c r="I302" s="12" t="b">
        <f t="shared" si="38"/>
        <v>1</v>
      </c>
      <c r="J302" s="12" t="str">
        <f t="shared" si="39"/>
        <v>Baseboard</v>
      </c>
    </row>
    <row r="303" spans="1:10">
      <c r="A303" s="121">
        <v>11825</v>
      </c>
      <c r="B303" s="12">
        <f>INDEX([8]RawData!$B$8:$N$1411, MATCH($A303, [8]RawData!$A$8:$A$1411, 0), MATCH(B$19, [8]RawData!$B$7:$N$7, 0))</f>
        <v>1464.694</v>
      </c>
      <c r="C303" s="12">
        <f>INDEX([8]RawData!$B$8:$N$1411, MATCH($A303, [8]RawData!$A$8:$A$1411, 0), MATCH(C$19, [8]RawData!$B$7:$N$7, 0))</f>
        <v>1</v>
      </c>
      <c r="D303" s="12" t="str">
        <f>INDEX([8]RawData!$B$8:$N$1411, MATCH($A303, [8]RawData!$A$8:$A$1411, 0), MATCH(D$19, [8]RawData!$B$7:$N$7, 0))</f>
        <v>Electric baseboard</v>
      </c>
      <c r="E303" s="12" t="str">
        <f>INDEX([8]RawData!$B$8:$N$1411, MATCH($A303, [8]RawData!$A$8:$A$1411, 0), MATCH(E$19, [8]RawData!$B$7:$N$7, 0))</f>
        <v xml:space="preserve">Electric baseboard AND Electric baseboard AND Wood fireplace AND </v>
      </c>
      <c r="F303" s="12">
        <v>1464.694</v>
      </c>
      <c r="G303" s="12" t="b">
        <f t="shared" si="36"/>
        <v>0</v>
      </c>
      <c r="H303" s="12" t="b">
        <f t="shared" si="37"/>
        <v>1</v>
      </c>
      <c r="I303" s="12" t="b">
        <f t="shared" si="38"/>
        <v>1</v>
      </c>
      <c r="J303" s="12" t="str">
        <f t="shared" si="39"/>
        <v>Baseboard</v>
      </c>
    </row>
    <row r="304" spans="1:10">
      <c r="A304" s="121">
        <v>11827</v>
      </c>
      <c r="B304" s="12">
        <f>INDEX([8]RawData!$B$8:$N$1411, MATCH($A304, [8]RawData!$A$8:$A$1411, 0), MATCH(B$19, [8]RawData!$B$7:$N$7, 0))</f>
        <v>4956.4930000000004</v>
      </c>
      <c r="C304" s="12">
        <f>INDEX([8]RawData!$B$8:$N$1411, MATCH($A304, [8]RawData!$A$8:$A$1411, 0), MATCH(C$19, [8]RawData!$B$7:$N$7, 0))</f>
        <v>1</v>
      </c>
      <c r="D304" s="12" t="str">
        <f>INDEX([8]RawData!$B$8:$N$1411, MATCH($A304, [8]RawData!$A$8:$A$1411, 0), MATCH(D$19, [8]RawData!$B$7:$N$7, 0))</f>
        <v>Gas boiler</v>
      </c>
      <c r="E304" s="12" t="str">
        <f>INDEX([8]RawData!$B$8:$N$1411, MATCH($A304, [8]RawData!$A$8:$A$1411, 0), MATCH(E$19, [8]RawData!$B$7:$N$7, 0))</f>
        <v>Gas htstove</v>
      </c>
      <c r="F304" s="12" t="s">
        <v>94</v>
      </c>
      <c r="G304" s="12" t="b">
        <f t="shared" si="36"/>
        <v>1</v>
      </c>
      <c r="H304" s="12" t="b">
        <f t="shared" si="37"/>
        <v>0</v>
      </c>
      <c r="I304" s="12" t="b">
        <f t="shared" si="38"/>
        <v>0</v>
      </c>
      <c r="J304" s="12" t="str">
        <f t="shared" si="39"/>
        <v>Plug-in heater, or none</v>
      </c>
    </row>
    <row r="305" spans="1:10">
      <c r="A305" s="121">
        <v>11835</v>
      </c>
      <c r="B305" s="12">
        <f>INDEX([8]RawData!$B$8:$N$1411, MATCH($A305, [8]RawData!$A$8:$A$1411, 0), MATCH(B$19, [8]RawData!$B$7:$N$7, 0))</f>
        <v>1464.694</v>
      </c>
      <c r="C305" s="12">
        <f>INDEX([8]RawData!$B$8:$N$1411, MATCH($A305, [8]RawData!$A$8:$A$1411, 0), MATCH(C$19, [8]RawData!$B$7:$N$7, 0))</f>
        <v>1</v>
      </c>
      <c r="D305" s="12" t="str">
        <f>INDEX([8]RawData!$B$8:$N$1411, MATCH($A305, [8]RawData!$A$8:$A$1411, 0), MATCH(D$19, [8]RawData!$B$7:$N$7, 0))</f>
        <v>Wood htstove</v>
      </c>
      <c r="E305" s="12" t="str">
        <f>INDEX([8]RawData!$B$8:$N$1411, MATCH($A305, [8]RawData!$A$8:$A$1411, 0), MATCH(E$19, [8]RawData!$B$7:$N$7, 0))</f>
        <v>Electric baseboard</v>
      </c>
      <c r="F305" s="12">
        <v>1464.694</v>
      </c>
      <c r="G305" s="12" t="b">
        <f t="shared" si="36"/>
        <v>0</v>
      </c>
      <c r="H305" s="12" t="b">
        <f t="shared" si="37"/>
        <v>1</v>
      </c>
      <c r="I305" s="12" t="b">
        <f t="shared" si="38"/>
        <v>1</v>
      </c>
      <c r="J305" s="12" t="str">
        <f t="shared" si="39"/>
        <v>Baseboard</v>
      </c>
    </row>
    <row r="306" spans="1:10">
      <c r="A306" s="121">
        <v>11836</v>
      </c>
      <c r="B306" s="12">
        <f>INDEX([8]RawData!$B$8:$N$1411, MATCH($A306, [8]RawData!$A$8:$A$1411, 0), MATCH(B$19, [8]RawData!$B$7:$N$7, 0))</f>
        <v>2003.7159999999999</v>
      </c>
      <c r="C306" s="12">
        <f>INDEX([8]RawData!$B$8:$N$1411, MATCH($A306, [8]RawData!$A$8:$A$1411, 0), MATCH(C$19, [8]RawData!$B$7:$N$7, 0))</f>
        <v>1</v>
      </c>
      <c r="D306" s="12" t="str">
        <f>INDEX([8]RawData!$B$8:$N$1411, MATCH($A306, [8]RawData!$A$8:$A$1411, 0), MATCH(D$19, [8]RawData!$B$7:$N$7, 0))</f>
        <v>Oil faf</v>
      </c>
      <c r="E306" s="12" t="str">
        <f>INDEX([8]RawData!$B$8:$N$1411, MATCH($A306, [8]RawData!$A$8:$A$1411, 0), MATCH(E$19, [8]RawData!$B$7:$N$7, 0))</f>
        <v/>
      </c>
      <c r="F306" s="12" t="s">
        <v>94</v>
      </c>
      <c r="G306" s="12" t="b">
        <f t="shared" si="36"/>
        <v>0</v>
      </c>
      <c r="H306" s="12" t="b">
        <f t="shared" si="37"/>
        <v>0</v>
      </c>
      <c r="I306" s="12" t="b">
        <f t="shared" si="38"/>
        <v>0</v>
      </c>
      <c r="J306" s="12" t="str">
        <f t="shared" si="39"/>
        <v>Plug-in heater, or none</v>
      </c>
    </row>
    <row r="307" spans="1:10">
      <c r="A307" s="121">
        <v>11838</v>
      </c>
      <c r="B307" s="12">
        <f>INDEX([8]RawData!$B$8:$N$1411, MATCH($A307, [8]RawData!$A$8:$A$1411, 0), MATCH(B$19, [8]RawData!$B$7:$N$7, 0))</f>
        <v>2003.7159999999999</v>
      </c>
      <c r="C307" s="12">
        <f>INDEX([8]RawData!$B$8:$N$1411, MATCH($A307, [8]RawData!$A$8:$A$1411, 0), MATCH(C$19, [8]RawData!$B$7:$N$7, 0))</f>
        <v>1</v>
      </c>
      <c r="D307" s="12" t="str">
        <f>INDEX([8]RawData!$B$8:$N$1411, MATCH($A307, [8]RawData!$A$8:$A$1411, 0), MATCH(D$19, [8]RawData!$B$7:$N$7, 0))</f>
        <v>Pellets htstove</v>
      </c>
      <c r="E307" s="12" t="str">
        <f>INDEX([8]RawData!$B$8:$N$1411, MATCH($A307, [8]RawData!$A$8:$A$1411, 0), MATCH(E$19, [8]RawData!$B$7:$N$7, 0))</f>
        <v>Electric baseboard</v>
      </c>
      <c r="F307" s="12">
        <v>2003.7159999999999</v>
      </c>
      <c r="G307" s="12" t="b">
        <f t="shared" si="36"/>
        <v>0</v>
      </c>
      <c r="H307" s="12" t="b">
        <f t="shared" si="37"/>
        <v>1</v>
      </c>
      <c r="I307" s="12" t="b">
        <f t="shared" si="38"/>
        <v>1</v>
      </c>
      <c r="J307" s="12" t="str">
        <f t="shared" si="39"/>
        <v>Baseboard</v>
      </c>
    </row>
    <row r="308" spans="1:10">
      <c r="A308" s="121">
        <v>11842</v>
      </c>
      <c r="B308" s="12">
        <f>INDEX([8]RawData!$B$8:$N$1411, MATCH($A308, [8]RawData!$A$8:$A$1411, 0), MATCH(B$19, [8]RawData!$B$7:$N$7, 0))</f>
        <v>4956.4930000000004</v>
      </c>
      <c r="C308" s="12">
        <f>INDEX([8]RawData!$B$8:$N$1411, MATCH($A308, [8]RawData!$A$8:$A$1411, 0), MATCH(C$19, [8]RawData!$B$7:$N$7, 0))</f>
        <v>1</v>
      </c>
      <c r="D308" s="12" t="str">
        <f>INDEX([8]RawData!$B$8:$N$1411, MATCH($A308, [8]RawData!$A$8:$A$1411, 0), MATCH(D$19, [8]RawData!$B$7:$N$7, 0))</f>
        <v>Gas faf</v>
      </c>
      <c r="E308" s="12" t="str">
        <f>INDEX([8]RawData!$B$8:$N$1411, MATCH($A308, [8]RawData!$A$8:$A$1411, 0), MATCH(E$19, [8]RawData!$B$7:$N$7, 0))</f>
        <v/>
      </c>
      <c r="F308" s="12" t="s">
        <v>94</v>
      </c>
      <c r="G308" s="12" t="b">
        <f t="shared" si="36"/>
        <v>1</v>
      </c>
      <c r="H308" s="12" t="b">
        <f t="shared" si="37"/>
        <v>0</v>
      </c>
      <c r="I308" s="12" t="b">
        <f t="shared" si="38"/>
        <v>0</v>
      </c>
      <c r="J308" s="12" t="str">
        <f t="shared" si="39"/>
        <v>Plug-in heater, or none</v>
      </c>
    </row>
    <row r="309" spans="1:10">
      <c r="A309" s="121">
        <v>11844</v>
      </c>
      <c r="B309" s="12">
        <f>INDEX([8]RawData!$B$8:$N$1411, MATCH($A309, [8]RawData!$A$8:$A$1411, 0), MATCH(B$19, [8]RawData!$B$7:$N$7, 0))</f>
        <v>4956.4930000000004</v>
      </c>
      <c r="C309" s="12">
        <f>INDEX([8]RawData!$B$8:$N$1411, MATCH($A309, [8]RawData!$A$8:$A$1411, 0), MATCH(C$19, [8]RawData!$B$7:$N$7, 0))</f>
        <v>1</v>
      </c>
      <c r="D309" s="12" t="str">
        <f>INDEX([8]RawData!$B$8:$N$1411, MATCH($A309, [8]RawData!$A$8:$A$1411, 0), MATCH(D$19, [8]RawData!$B$7:$N$7, 0))</f>
        <v>Electric pluginheater</v>
      </c>
      <c r="E309" s="12" t="str">
        <f>INDEX([8]RawData!$B$8:$N$1411, MATCH($A309, [8]RawData!$A$8:$A$1411, 0), MATCH(E$19, [8]RawData!$B$7:$N$7, 0))</f>
        <v>Gas htstove</v>
      </c>
      <c r="F309" s="12">
        <v>4956.4930000000004</v>
      </c>
      <c r="G309" s="12" t="b">
        <f t="shared" si="36"/>
        <v>0</v>
      </c>
      <c r="H309" s="12" t="b">
        <f t="shared" si="37"/>
        <v>0</v>
      </c>
      <c r="I309" s="12" t="b">
        <f t="shared" si="38"/>
        <v>0</v>
      </c>
      <c r="J309" s="12" t="str">
        <f t="shared" si="39"/>
        <v>Plug-in heater, or none</v>
      </c>
    </row>
    <row r="310" spans="1:10">
      <c r="A310" s="121">
        <v>11860</v>
      </c>
      <c r="B310" s="12">
        <f>INDEX([8]RawData!$B$8:$N$1411, MATCH($A310, [8]RawData!$A$8:$A$1411, 0), MATCH(B$19, [8]RawData!$B$7:$N$7, 0))</f>
        <v>2003.7159999999999</v>
      </c>
      <c r="C310" s="12">
        <f>INDEX([8]RawData!$B$8:$N$1411, MATCH($A310, [8]RawData!$A$8:$A$1411, 0), MATCH(C$19, [8]RawData!$B$7:$N$7, 0))</f>
        <v>1</v>
      </c>
      <c r="D310" s="12" t="str">
        <f>INDEX([8]RawData!$B$8:$N$1411, MATCH($A310, [8]RawData!$A$8:$A$1411, 0), MATCH(D$19, [8]RawData!$B$7:$N$7, 0))</f>
        <v>Gas boiler</v>
      </c>
      <c r="E310" s="12" t="str">
        <f>INDEX([8]RawData!$B$8:$N$1411, MATCH($A310, [8]RawData!$A$8:$A$1411, 0), MATCH(E$19, [8]RawData!$B$7:$N$7, 0))</f>
        <v xml:space="preserve">Electric baseboard AND Propane htstove AND Propane htstove AND Propane htstove AND </v>
      </c>
      <c r="F310" s="12" t="s">
        <v>94</v>
      </c>
      <c r="G310" s="12" t="b">
        <f t="shared" si="36"/>
        <v>1</v>
      </c>
      <c r="H310" s="12" t="b">
        <f t="shared" si="37"/>
        <v>1</v>
      </c>
      <c r="I310" s="12" t="b">
        <f t="shared" si="38"/>
        <v>0</v>
      </c>
      <c r="J310" s="12" t="str">
        <f t="shared" si="39"/>
        <v>Baseboard</v>
      </c>
    </row>
    <row r="311" spans="1:10">
      <c r="A311" s="121">
        <v>11871</v>
      </c>
      <c r="B311" s="12">
        <f>INDEX([8]RawData!$B$8:$N$1411, MATCH($A311, [8]RawData!$A$8:$A$1411, 0), MATCH(B$19, [8]RawData!$B$7:$N$7, 0))</f>
        <v>4956.4930000000004</v>
      </c>
      <c r="C311" s="12">
        <f>INDEX([8]RawData!$B$8:$N$1411, MATCH($A311, [8]RawData!$A$8:$A$1411, 0), MATCH(C$19, [8]RawData!$B$7:$N$7, 0))</f>
        <v>1</v>
      </c>
      <c r="D311" s="12" t="str">
        <f>INDEX([8]RawData!$B$8:$N$1411, MATCH($A311, [8]RawData!$A$8:$A$1411, 0), MATCH(D$19, [8]RawData!$B$7:$N$7, 0))</f>
        <v>Electric baseboard</v>
      </c>
      <c r="E311" s="12" t="str">
        <f>INDEX([8]RawData!$B$8:$N$1411, MATCH($A311, [8]RawData!$A$8:$A$1411, 0), MATCH(E$19, [8]RawData!$B$7:$N$7, 0))</f>
        <v/>
      </c>
      <c r="F311" s="12">
        <v>4956.4930000000004</v>
      </c>
      <c r="G311" s="12" t="b">
        <f t="shared" si="36"/>
        <v>0</v>
      </c>
      <c r="H311" s="12" t="b">
        <f t="shared" si="37"/>
        <v>1</v>
      </c>
      <c r="I311" s="12" t="b">
        <f t="shared" si="38"/>
        <v>1</v>
      </c>
      <c r="J311" s="12" t="str">
        <f t="shared" si="39"/>
        <v>Baseboard</v>
      </c>
    </row>
    <row r="312" spans="1:10">
      <c r="A312" s="121">
        <v>11872</v>
      </c>
      <c r="B312" s="12">
        <f>INDEX([8]RawData!$B$8:$N$1411, MATCH($A312, [8]RawData!$A$8:$A$1411, 0), MATCH(B$19, [8]RawData!$B$7:$N$7, 0))</f>
        <v>1524.7619999999999</v>
      </c>
      <c r="C312" s="12">
        <f>INDEX([8]RawData!$B$8:$N$1411, MATCH($A312, [8]RawData!$A$8:$A$1411, 0), MATCH(C$19, [8]RawData!$B$7:$N$7, 0))</f>
        <v>1</v>
      </c>
      <c r="D312" s="12" t="str">
        <f>INDEX([8]RawData!$B$8:$N$1411, MATCH($A312, [8]RawData!$A$8:$A$1411, 0), MATCH(D$19, [8]RawData!$B$7:$N$7, 0))</f>
        <v>Gas faf</v>
      </c>
      <c r="E312" s="12" t="str">
        <f>INDEX([8]RawData!$B$8:$N$1411, MATCH($A312, [8]RawData!$A$8:$A$1411, 0), MATCH(E$19, [8]RawData!$B$7:$N$7, 0))</f>
        <v>Electric pluginheater</v>
      </c>
      <c r="F312" s="12" t="s">
        <v>94</v>
      </c>
      <c r="G312" s="12" t="b">
        <f t="shared" si="36"/>
        <v>1</v>
      </c>
      <c r="H312" s="12" t="b">
        <f t="shared" si="37"/>
        <v>0</v>
      </c>
      <c r="I312" s="12" t="b">
        <f t="shared" si="38"/>
        <v>0</v>
      </c>
      <c r="J312" s="12" t="str">
        <f t="shared" si="39"/>
        <v>Plug-in heater, or none</v>
      </c>
    </row>
    <row r="313" spans="1:10">
      <c r="A313" s="121">
        <v>11873</v>
      </c>
      <c r="B313" s="12">
        <f>INDEX([8]RawData!$B$8:$N$1411, MATCH($A313, [8]RawData!$A$8:$A$1411, 0), MATCH(B$19, [8]RawData!$B$7:$N$7, 0))</f>
        <v>1524.7619999999999</v>
      </c>
      <c r="C313" s="12">
        <f>INDEX([8]RawData!$B$8:$N$1411, MATCH($A313, [8]RawData!$A$8:$A$1411, 0), MATCH(C$19, [8]RawData!$B$7:$N$7, 0))</f>
        <v>1</v>
      </c>
      <c r="D313" s="12" t="str">
        <f>INDEX([8]RawData!$B$8:$N$1411, MATCH($A313, [8]RawData!$A$8:$A$1411, 0), MATCH(D$19, [8]RawData!$B$7:$N$7, 0))</f>
        <v>Gas faf</v>
      </c>
      <c r="E313" s="12" t="str">
        <f>INDEX([8]RawData!$B$8:$N$1411, MATCH($A313, [8]RawData!$A$8:$A$1411, 0), MATCH(E$19, [8]RawData!$B$7:$N$7, 0))</f>
        <v/>
      </c>
      <c r="F313" s="12" t="s">
        <v>94</v>
      </c>
      <c r="G313" s="12" t="b">
        <f t="shared" si="36"/>
        <v>1</v>
      </c>
      <c r="H313" s="12" t="b">
        <f t="shared" si="37"/>
        <v>0</v>
      </c>
      <c r="I313" s="12" t="b">
        <f t="shared" si="38"/>
        <v>0</v>
      </c>
      <c r="J313" s="12" t="str">
        <f t="shared" si="39"/>
        <v>Plug-in heater, or none</v>
      </c>
    </row>
    <row r="314" spans="1:10">
      <c r="A314" s="121">
        <v>11880</v>
      </c>
      <c r="B314" s="12">
        <f>INDEX([8]RawData!$B$8:$N$1411, MATCH($A314, [8]RawData!$A$8:$A$1411, 0), MATCH(B$19, [8]RawData!$B$7:$N$7, 0))</f>
        <v>2003.7159999999999</v>
      </c>
      <c r="C314" s="12">
        <f>INDEX([8]RawData!$B$8:$N$1411, MATCH($A314, [8]RawData!$A$8:$A$1411, 0), MATCH(C$19, [8]RawData!$B$7:$N$7, 0))</f>
        <v>1</v>
      </c>
      <c r="D314" s="12" t="str">
        <f>INDEX([8]RawData!$B$8:$N$1411, MATCH($A314, [8]RawData!$A$8:$A$1411, 0), MATCH(D$19, [8]RawData!$B$7:$N$7, 0))</f>
        <v>Wood htstove</v>
      </c>
      <c r="E314" s="12" t="str">
        <f>INDEX([8]RawData!$B$8:$N$1411, MATCH($A314, [8]RawData!$A$8:$A$1411, 0), MATCH(E$19, [8]RawData!$B$7:$N$7, 0))</f>
        <v/>
      </c>
      <c r="F314" s="12" t="s">
        <v>94</v>
      </c>
      <c r="G314" s="12" t="b">
        <f t="shared" si="36"/>
        <v>0</v>
      </c>
      <c r="H314" s="12" t="b">
        <f t="shared" si="37"/>
        <v>0</v>
      </c>
      <c r="I314" s="12" t="b">
        <f t="shared" si="38"/>
        <v>0</v>
      </c>
      <c r="J314" s="12" t="str">
        <f t="shared" si="39"/>
        <v>Plug-in heater, or none</v>
      </c>
    </row>
    <row r="315" spans="1:10">
      <c r="A315" s="121">
        <v>11894</v>
      </c>
      <c r="B315" s="12">
        <f>INDEX([8]RawData!$B$8:$N$1411, MATCH($A315, [8]RawData!$A$8:$A$1411, 0), MATCH(B$19, [8]RawData!$B$7:$N$7, 0))</f>
        <v>4956.4930000000004</v>
      </c>
      <c r="C315" s="12">
        <f>INDEX([8]RawData!$B$8:$N$1411, MATCH($A315, [8]RawData!$A$8:$A$1411, 0), MATCH(C$19, [8]RawData!$B$7:$N$7, 0))</f>
        <v>1</v>
      </c>
      <c r="D315" s="12" t="str">
        <f>INDEX([8]RawData!$B$8:$N$1411, MATCH($A315, [8]RawData!$A$8:$A$1411, 0), MATCH(D$19, [8]RawData!$B$7:$N$7, 0))</f>
        <v>Gas faf</v>
      </c>
      <c r="E315" s="12" t="str">
        <f>INDEX([8]RawData!$B$8:$N$1411, MATCH($A315, [8]RawData!$A$8:$A$1411, 0), MATCH(E$19, [8]RawData!$B$7:$N$7, 0))</f>
        <v>Gas htstove</v>
      </c>
      <c r="F315" s="12" t="s">
        <v>94</v>
      </c>
      <c r="G315" s="12" t="b">
        <f t="shared" si="36"/>
        <v>1</v>
      </c>
      <c r="H315" s="12" t="b">
        <f t="shared" si="37"/>
        <v>0</v>
      </c>
      <c r="I315" s="12" t="b">
        <f t="shared" si="38"/>
        <v>0</v>
      </c>
      <c r="J315" s="12" t="str">
        <f t="shared" si="39"/>
        <v>Plug-in heater, or none</v>
      </c>
    </row>
    <row r="316" spans="1:10">
      <c r="A316" s="121">
        <v>11896</v>
      </c>
      <c r="B316" s="12">
        <f>INDEX([8]RawData!$B$8:$N$1411, MATCH($A316, [8]RawData!$A$8:$A$1411, 0), MATCH(B$19, [8]RawData!$B$7:$N$7, 0))</f>
        <v>2003.7159999999999</v>
      </c>
      <c r="C316" s="12">
        <f>INDEX([8]RawData!$B$8:$N$1411, MATCH($A316, [8]RawData!$A$8:$A$1411, 0), MATCH(C$19, [8]RawData!$B$7:$N$7, 0))</f>
        <v>1</v>
      </c>
      <c r="D316" s="12" t="str">
        <f>INDEX([8]RawData!$B$8:$N$1411, MATCH($A316, [8]RawData!$A$8:$A$1411, 0), MATCH(D$19, [8]RawData!$B$7:$N$7, 0))</f>
        <v>Gas faf</v>
      </c>
      <c r="E316" s="12" t="str">
        <f>INDEX([8]RawData!$B$8:$N$1411, MATCH($A316, [8]RawData!$A$8:$A$1411, 0), MATCH(E$19, [8]RawData!$B$7:$N$7, 0))</f>
        <v/>
      </c>
      <c r="F316" s="12" t="s">
        <v>94</v>
      </c>
      <c r="G316" s="12" t="b">
        <f t="shared" si="36"/>
        <v>1</v>
      </c>
      <c r="H316" s="12" t="b">
        <f t="shared" si="37"/>
        <v>0</v>
      </c>
      <c r="I316" s="12" t="b">
        <f t="shared" si="38"/>
        <v>0</v>
      </c>
      <c r="J316" s="12" t="str">
        <f t="shared" si="39"/>
        <v>Plug-in heater, or none</v>
      </c>
    </row>
    <row r="317" spans="1:10">
      <c r="A317" s="121">
        <v>11900</v>
      </c>
      <c r="B317" s="12">
        <f>INDEX([8]RawData!$B$8:$N$1411, MATCH($A317, [8]RawData!$A$8:$A$1411, 0), MATCH(B$19, [8]RawData!$B$7:$N$7, 0))</f>
        <v>1524.7619999999999</v>
      </c>
      <c r="C317" s="12">
        <f>INDEX([8]RawData!$B$8:$N$1411, MATCH($A317, [8]RawData!$A$8:$A$1411, 0), MATCH(C$19, [8]RawData!$B$7:$N$7, 0))</f>
        <v>1</v>
      </c>
      <c r="D317" s="12" t="str">
        <f>INDEX([8]RawData!$B$8:$N$1411, MATCH($A317, [8]RawData!$A$8:$A$1411, 0), MATCH(D$19, [8]RawData!$B$7:$N$7, 0))</f>
        <v>Gas faf</v>
      </c>
      <c r="E317" s="12" t="str">
        <f>INDEX([8]RawData!$B$8:$N$1411, MATCH($A317, [8]RawData!$A$8:$A$1411, 0), MATCH(E$19, [8]RawData!$B$7:$N$7, 0))</f>
        <v xml:space="preserve">Electric baseboard AND Wood htstove AND </v>
      </c>
      <c r="F317" s="12" t="s">
        <v>94</v>
      </c>
      <c r="G317" s="12" t="b">
        <f t="shared" si="36"/>
        <v>1</v>
      </c>
      <c r="H317" s="12" t="b">
        <f t="shared" si="37"/>
        <v>1</v>
      </c>
      <c r="I317" s="12" t="b">
        <f t="shared" si="38"/>
        <v>0</v>
      </c>
      <c r="J317" s="12" t="str">
        <f t="shared" si="39"/>
        <v>Baseboard</v>
      </c>
    </row>
    <row r="318" spans="1:10">
      <c r="A318" s="121">
        <v>11904</v>
      </c>
      <c r="B318" s="12">
        <f>INDEX([8]RawData!$B$8:$N$1411, MATCH($A318, [8]RawData!$A$8:$A$1411, 0), MATCH(B$19, [8]RawData!$B$7:$N$7, 0))</f>
        <v>1464.694</v>
      </c>
      <c r="C318" s="12">
        <f>INDEX([8]RawData!$B$8:$N$1411, MATCH($A318, [8]RawData!$A$8:$A$1411, 0), MATCH(C$19, [8]RawData!$B$7:$N$7, 0))</f>
        <v>1</v>
      </c>
      <c r="D318" s="12" t="str">
        <f>INDEX([8]RawData!$B$8:$N$1411, MATCH($A318, [8]RawData!$A$8:$A$1411, 0), MATCH(D$19, [8]RawData!$B$7:$N$7, 0))</f>
        <v>Gas faf</v>
      </c>
      <c r="E318" s="12" t="str">
        <f>INDEX([8]RawData!$B$8:$N$1411, MATCH($A318, [8]RawData!$A$8:$A$1411, 0), MATCH(E$19, [8]RawData!$B$7:$N$7, 0))</f>
        <v xml:space="preserve">Wood htstove AND Electric pluginheater AND </v>
      </c>
      <c r="F318" s="12" t="s">
        <v>94</v>
      </c>
      <c r="G318" s="12" t="b">
        <f t="shared" si="36"/>
        <v>1</v>
      </c>
      <c r="H318" s="12" t="b">
        <f t="shared" si="37"/>
        <v>0</v>
      </c>
      <c r="I318" s="12" t="b">
        <f t="shared" si="38"/>
        <v>0</v>
      </c>
      <c r="J318" s="12" t="str">
        <f t="shared" si="39"/>
        <v>Plug-in heater, or none</v>
      </c>
    </row>
    <row r="319" spans="1:10">
      <c r="A319" s="121">
        <v>11908</v>
      </c>
      <c r="B319" s="12">
        <f>INDEX([8]RawData!$B$8:$N$1411, MATCH($A319, [8]RawData!$A$8:$A$1411, 0), MATCH(B$19, [8]RawData!$B$7:$N$7, 0))</f>
        <v>2003.7159999999999</v>
      </c>
      <c r="C319" s="12">
        <f>INDEX([8]RawData!$B$8:$N$1411, MATCH($A319, [8]RawData!$A$8:$A$1411, 0), MATCH(C$19, [8]RawData!$B$7:$N$7, 0))</f>
        <v>1</v>
      </c>
      <c r="D319" s="12" t="str">
        <f>INDEX([8]RawData!$B$8:$N$1411, MATCH($A319, [8]RawData!$A$8:$A$1411, 0), MATCH(D$19, [8]RawData!$B$7:$N$7, 0))</f>
        <v>Gas faf</v>
      </c>
      <c r="E319" s="12" t="str">
        <f>INDEX([8]RawData!$B$8:$N$1411, MATCH($A319, [8]RawData!$A$8:$A$1411, 0), MATCH(E$19, [8]RawData!$B$7:$N$7, 0))</f>
        <v/>
      </c>
      <c r="F319" s="12" t="s">
        <v>94</v>
      </c>
      <c r="G319" s="12" t="b">
        <f t="shared" si="36"/>
        <v>1</v>
      </c>
      <c r="H319" s="12" t="b">
        <f t="shared" si="37"/>
        <v>0</v>
      </c>
      <c r="I319" s="12" t="b">
        <f t="shared" si="38"/>
        <v>0</v>
      </c>
      <c r="J319" s="12" t="str">
        <f t="shared" si="39"/>
        <v>Plug-in heater, or none</v>
      </c>
    </row>
    <row r="320" spans="1:10">
      <c r="A320" s="121">
        <v>11910</v>
      </c>
      <c r="B320" s="12">
        <f>INDEX([8]RawData!$B$8:$N$1411, MATCH($A320, [8]RawData!$A$8:$A$1411, 0), MATCH(B$19, [8]RawData!$B$7:$N$7, 0))</f>
        <v>2003.7159999999999</v>
      </c>
      <c r="C320" s="12">
        <f>INDEX([8]RawData!$B$8:$N$1411, MATCH($A320, [8]RawData!$A$8:$A$1411, 0), MATCH(C$19, [8]RawData!$B$7:$N$7, 0))</f>
        <v>1</v>
      </c>
      <c r="D320" s="12" t="str">
        <f>INDEX([8]RawData!$B$8:$N$1411, MATCH($A320, [8]RawData!$A$8:$A$1411, 0), MATCH(D$19, [8]RawData!$B$7:$N$7, 0))</f>
        <v>Electric baseboard</v>
      </c>
      <c r="E320" s="12" t="str">
        <f>INDEX([8]RawData!$B$8:$N$1411, MATCH($A320, [8]RawData!$A$8:$A$1411, 0), MATCH(E$19, [8]RawData!$B$7:$N$7, 0))</f>
        <v>Wood htstove</v>
      </c>
      <c r="F320" s="12">
        <v>2003.7159999999999</v>
      </c>
      <c r="G320" s="12" t="b">
        <f t="shared" si="36"/>
        <v>0</v>
      </c>
      <c r="H320" s="12" t="b">
        <f t="shared" si="37"/>
        <v>1</v>
      </c>
      <c r="I320" s="12" t="b">
        <f t="shared" si="38"/>
        <v>1</v>
      </c>
      <c r="J320" s="12" t="str">
        <f t="shared" si="39"/>
        <v>Baseboard</v>
      </c>
    </row>
    <row r="321" spans="1:10">
      <c r="A321" s="121">
        <v>11914</v>
      </c>
      <c r="B321" s="12">
        <f>INDEX([8]RawData!$B$8:$N$1411, MATCH($A321, [8]RawData!$A$8:$A$1411, 0), MATCH(B$19, [8]RawData!$B$7:$N$7, 0))</f>
        <v>6932.7380000000003</v>
      </c>
      <c r="C321" s="12">
        <f>INDEX([8]RawData!$B$8:$N$1411, MATCH($A321, [8]RawData!$A$8:$A$1411, 0), MATCH(C$19, [8]RawData!$B$7:$N$7, 0))</f>
        <v>1</v>
      </c>
      <c r="D321" s="12" t="str">
        <f>INDEX([8]RawData!$B$8:$N$1411, MATCH($A321, [8]RawData!$A$8:$A$1411, 0), MATCH(D$19, [8]RawData!$B$7:$N$7, 0))</f>
        <v>Gas faf</v>
      </c>
      <c r="E321" s="12" t="str">
        <f>INDEX([8]RawData!$B$8:$N$1411, MATCH($A321, [8]RawData!$A$8:$A$1411, 0), MATCH(E$19, [8]RawData!$B$7:$N$7, 0))</f>
        <v xml:space="preserve">Gas htstove AND Gas htstove AND </v>
      </c>
      <c r="F321" s="12" t="s">
        <v>94</v>
      </c>
      <c r="G321" s="12" t="b">
        <f t="shared" si="36"/>
        <v>1</v>
      </c>
      <c r="H321" s="12" t="b">
        <f t="shared" si="37"/>
        <v>0</v>
      </c>
      <c r="I321" s="12" t="b">
        <f t="shared" si="38"/>
        <v>0</v>
      </c>
      <c r="J321" s="12" t="str">
        <f t="shared" si="39"/>
        <v>Plug-in heater, or none</v>
      </c>
    </row>
    <row r="322" spans="1:10">
      <c r="A322" s="121">
        <v>11925</v>
      </c>
      <c r="B322" s="12">
        <f>INDEX([8]RawData!$B$8:$N$1411, MATCH($A322, [8]RawData!$A$8:$A$1411, 0), MATCH(B$19, [8]RawData!$B$7:$N$7, 0))</f>
        <v>4956.4930000000004</v>
      </c>
      <c r="C322" s="12">
        <f>INDEX([8]RawData!$B$8:$N$1411, MATCH($A322, [8]RawData!$A$8:$A$1411, 0), MATCH(C$19, [8]RawData!$B$7:$N$7, 0))</f>
        <v>1</v>
      </c>
      <c r="D322" s="12" t="str">
        <f>INDEX([8]RawData!$B$8:$N$1411, MATCH($A322, [8]RawData!$A$8:$A$1411, 0), MATCH(D$19, [8]RawData!$B$7:$N$7, 0))</f>
        <v>Electric heatpump</v>
      </c>
      <c r="E322" s="12" t="str">
        <f>INDEX([8]RawData!$B$8:$N$1411, MATCH($A322, [8]RawData!$A$8:$A$1411, 0), MATCH(E$19, [8]RawData!$B$7:$N$7, 0))</f>
        <v>Propane htstove</v>
      </c>
      <c r="F322" s="12">
        <v>4956.4930000000004</v>
      </c>
      <c r="G322" s="12" t="b">
        <f t="shared" si="36"/>
        <v>0</v>
      </c>
      <c r="H322" s="12" t="b">
        <f t="shared" si="37"/>
        <v>1</v>
      </c>
      <c r="I322" s="12" t="b">
        <f t="shared" si="38"/>
        <v>1</v>
      </c>
      <c r="J322" s="12" t="str">
        <f t="shared" si="39"/>
        <v>Heat pump</v>
      </c>
    </row>
    <row r="323" spans="1:10">
      <c r="A323" s="121">
        <v>11933</v>
      </c>
      <c r="B323" s="12">
        <f>INDEX([8]RawData!$B$8:$N$1411, MATCH($A323, [8]RawData!$A$8:$A$1411, 0), MATCH(B$19, [8]RawData!$B$7:$N$7, 0))</f>
        <v>2003.7159999999999</v>
      </c>
      <c r="C323" s="12">
        <f>INDEX([8]RawData!$B$8:$N$1411, MATCH($A323, [8]RawData!$A$8:$A$1411, 0), MATCH(C$19, [8]RawData!$B$7:$N$7, 0))</f>
        <v>1</v>
      </c>
      <c r="D323" s="12" t="str">
        <f>INDEX([8]RawData!$B$8:$N$1411, MATCH($A323, [8]RawData!$A$8:$A$1411, 0), MATCH(D$19, [8]RawData!$B$7:$N$7, 0))</f>
        <v>Gas faf</v>
      </c>
      <c r="E323" s="12" t="str">
        <f>INDEX([8]RawData!$B$8:$N$1411, MATCH($A323, [8]RawData!$A$8:$A$1411, 0), MATCH(E$19, [8]RawData!$B$7:$N$7, 0))</f>
        <v>Wood htstove</v>
      </c>
      <c r="F323" s="12" t="s">
        <v>94</v>
      </c>
      <c r="G323" s="12" t="b">
        <f t="shared" si="36"/>
        <v>1</v>
      </c>
      <c r="H323" s="12" t="b">
        <f t="shared" si="37"/>
        <v>0</v>
      </c>
      <c r="I323" s="12" t="b">
        <f t="shared" si="38"/>
        <v>0</v>
      </c>
      <c r="J323" s="12" t="str">
        <f t="shared" si="39"/>
        <v>Plug-in heater, or none</v>
      </c>
    </row>
    <row r="324" spans="1:10">
      <c r="A324" s="121">
        <v>11943</v>
      </c>
      <c r="B324" s="12">
        <f>INDEX([8]RawData!$B$8:$N$1411, MATCH($A324, [8]RawData!$A$8:$A$1411, 0), MATCH(B$19, [8]RawData!$B$7:$N$7, 0))</f>
        <v>4956.4930000000004</v>
      </c>
      <c r="C324" s="12">
        <f>INDEX([8]RawData!$B$8:$N$1411, MATCH($A324, [8]RawData!$A$8:$A$1411, 0), MATCH(C$19, [8]RawData!$B$7:$N$7, 0))</f>
        <v>1</v>
      </c>
      <c r="D324" s="12" t="str">
        <f>INDEX([8]RawData!$B$8:$N$1411, MATCH($A324, [8]RawData!$A$8:$A$1411, 0), MATCH(D$19, [8]RawData!$B$7:$N$7, 0))</f>
        <v>Gas faf</v>
      </c>
      <c r="E324" s="12" t="str">
        <f>INDEX([8]RawData!$B$8:$N$1411, MATCH($A324, [8]RawData!$A$8:$A$1411, 0), MATCH(E$19, [8]RawData!$B$7:$N$7, 0))</f>
        <v>Wood htstove</v>
      </c>
      <c r="F324" s="12" t="s">
        <v>94</v>
      </c>
      <c r="G324" s="12" t="b">
        <f t="shared" si="36"/>
        <v>1</v>
      </c>
      <c r="H324" s="12" t="b">
        <f t="shared" si="37"/>
        <v>0</v>
      </c>
      <c r="I324" s="12" t="b">
        <f t="shared" si="38"/>
        <v>0</v>
      </c>
      <c r="J324" s="12" t="str">
        <f t="shared" si="39"/>
        <v>Plug-in heater, or none</v>
      </c>
    </row>
    <row r="325" spans="1:10">
      <c r="A325" s="121">
        <v>11953</v>
      </c>
      <c r="B325" s="12">
        <f>INDEX([8]RawData!$B$8:$N$1411, MATCH($A325, [8]RawData!$A$8:$A$1411, 0), MATCH(B$19, [8]RawData!$B$7:$N$7, 0))</f>
        <v>2003.7159999999999</v>
      </c>
      <c r="C325" s="12">
        <f>INDEX([8]RawData!$B$8:$N$1411, MATCH($A325, [8]RawData!$A$8:$A$1411, 0), MATCH(C$19, [8]RawData!$B$7:$N$7, 0))</f>
        <v>1</v>
      </c>
      <c r="D325" s="12" t="str">
        <f>INDEX([8]RawData!$B$8:$N$1411, MATCH($A325, [8]RawData!$A$8:$A$1411, 0), MATCH(D$19, [8]RawData!$B$7:$N$7, 0))</f>
        <v>Gas faf</v>
      </c>
      <c r="E325" s="12" t="str">
        <f>INDEX([8]RawData!$B$8:$N$1411, MATCH($A325, [8]RawData!$A$8:$A$1411, 0), MATCH(E$19, [8]RawData!$B$7:$N$7, 0))</f>
        <v xml:space="preserve">Wood fireplace AND Electric pluginheater AND </v>
      </c>
      <c r="F325" s="12" t="s">
        <v>94</v>
      </c>
      <c r="G325" s="12" t="b">
        <f t="shared" si="36"/>
        <v>1</v>
      </c>
      <c r="H325" s="12" t="b">
        <f t="shared" si="37"/>
        <v>0</v>
      </c>
      <c r="I325" s="12" t="b">
        <f t="shared" si="38"/>
        <v>0</v>
      </c>
      <c r="J325" s="12" t="str">
        <f t="shared" si="39"/>
        <v>Plug-in heater, or none</v>
      </c>
    </row>
    <row r="326" spans="1:10">
      <c r="A326" s="121">
        <v>11954</v>
      </c>
      <c r="B326" s="12">
        <f>INDEX([8]RawData!$B$8:$N$1411, MATCH($A326, [8]RawData!$A$8:$A$1411, 0), MATCH(B$19, [8]RawData!$B$7:$N$7, 0))</f>
        <v>1524.7619999999999</v>
      </c>
      <c r="C326" s="12">
        <f>INDEX([8]RawData!$B$8:$N$1411, MATCH($A326, [8]RawData!$A$8:$A$1411, 0), MATCH(C$19, [8]RawData!$B$7:$N$7, 0))</f>
        <v>1</v>
      </c>
      <c r="D326" s="12" t="str">
        <f>INDEX([8]RawData!$B$8:$N$1411, MATCH($A326, [8]RawData!$A$8:$A$1411, 0), MATCH(D$19, [8]RawData!$B$7:$N$7, 0))</f>
        <v>Gas faf</v>
      </c>
      <c r="E326" s="12" t="str">
        <f>INDEX([8]RawData!$B$8:$N$1411, MATCH($A326, [8]RawData!$A$8:$A$1411, 0), MATCH(E$19, [8]RawData!$B$7:$N$7, 0))</f>
        <v>Electric baseboard</v>
      </c>
      <c r="F326" s="12" t="s">
        <v>94</v>
      </c>
      <c r="G326" s="12" t="b">
        <f t="shared" si="36"/>
        <v>1</v>
      </c>
      <c r="H326" s="12" t="b">
        <f t="shared" si="37"/>
        <v>1</v>
      </c>
      <c r="I326" s="12" t="b">
        <f t="shared" si="38"/>
        <v>0</v>
      </c>
      <c r="J326" s="12" t="str">
        <f t="shared" si="39"/>
        <v>Baseboard</v>
      </c>
    </row>
    <row r="327" spans="1:10">
      <c r="A327" s="121">
        <v>11958</v>
      </c>
      <c r="B327" s="12">
        <f>INDEX([8]RawData!$B$8:$N$1411, MATCH($A327, [8]RawData!$A$8:$A$1411, 0), MATCH(B$19, [8]RawData!$B$7:$N$7, 0))</f>
        <v>6932.7380000000003</v>
      </c>
      <c r="C327" s="12">
        <f>INDEX([8]RawData!$B$8:$N$1411, MATCH($A327, [8]RawData!$A$8:$A$1411, 0), MATCH(C$19, [8]RawData!$B$7:$N$7, 0))</f>
        <v>1</v>
      </c>
      <c r="D327" s="12" t="str">
        <f>INDEX([8]RawData!$B$8:$N$1411, MATCH($A327, [8]RawData!$A$8:$A$1411, 0), MATCH(D$19, [8]RawData!$B$7:$N$7, 0))</f>
        <v>Gas faf</v>
      </c>
      <c r="E327" s="12" t="str">
        <f>INDEX([8]RawData!$B$8:$N$1411, MATCH($A327, [8]RawData!$A$8:$A$1411, 0), MATCH(E$19, [8]RawData!$B$7:$N$7, 0))</f>
        <v>Wood fireplace</v>
      </c>
      <c r="F327" s="12" t="s">
        <v>94</v>
      </c>
      <c r="G327" s="12" t="b">
        <f t="shared" si="36"/>
        <v>1</v>
      </c>
      <c r="H327" s="12" t="b">
        <f t="shared" si="37"/>
        <v>0</v>
      </c>
      <c r="I327" s="12" t="b">
        <f t="shared" si="38"/>
        <v>0</v>
      </c>
      <c r="J327" s="12" t="str">
        <f t="shared" si="39"/>
        <v>Plug-in heater, or none</v>
      </c>
    </row>
    <row r="328" spans="1:10">
      <c r="A328" s="121">
        <v>11967</v>
      </c>
      <c r="B328" s="12">
        <f>INDEX([8]RawData!$B$8:$N$1411, MATCH($A328, [8]RawData!$A$8:$A$1411, 0), MATCH(B$19, [8]RawData!$B$7:$N$7, 0))</f>
        <v>6932.7380000000003</v>
      </c>
      <c r="C328" s="12">
        <f>INDEX([8]RawData!$B$8:$N$1411, MATCH($A328, [8]RawData!$A$8:$A$1411, 0), MATCH(C$19, [8]RawData!$B$7:$N$7, 0))</f>
        <v>1</v>
      </c>
      <c r="D328" s="12" t="str">
        <f>INDEX([8]RawData!$B$8:$N$1411, MATCH($A328, [8]RawData!$A$8:$A$1411, 0), MATCH(D$19, [8]RawData!$B$7:$N$7, 0))</f>
        <v>Gas faf</v>
      </c>
      <c r="E328" s="12" t="str">
        <f>INDEX([8]RawData!$B$8:$N$1411, MATCH($A328, [8]RawData!$A$8:$A$1411, 0), MATCH(E$19, [8]RawData!$B$7:$N$7, 0))</f>
        <v/>
      </c>
      <c r="F328" s="12" t="s">
        <v>94</v>
      </c>
      <c r="G328" s="12" t="b">
        <f t="shared" si="36"/>
        <v>1</v>
      </c>
      <c r="H328" s="12" t="b">
        <f t="shared" si="37"/>
        <v>0</v>
      </c>
      <c r="I328" s="12" t="b">
        <f t="shared" si="38"/>
        <v>0</v>
      </c>
      <c r="J328" s="12" t="str">
        <f t="shared" si="39"/>
        <v>Plug-in heater, or none</v>
      </c>
    </row>
    <row r="329" spans="1:10">
      <c r="A329" s="121">
        <v>11971</v>
      </c>
      <c r="B329" s="12">
        <f>INDEX([8]RawData!$B$8:$N$1411, MATCH($A329, [8]RawData!$A$8:$A$1411, 0), MATCH(B$19, [8]RawData!$B$7:$N$7, 0))</f>
        <v>1524.7619999999999</v>
      </c>
      <c r="C329" s="12">
        <f>INDEX([8]RawData!$B$8:$N$1411, MATCH($A329, [8]RawData!$A$8:$A$1411, 0), MATCH(C$19, [8]RawData!$B$7:$N$7, 0))</f>
        <v>1</v>
      </c>
      <c r="D329" s="12" t="str">
        <f>INDEX([8]RawData!$B$8:$N$1411, MATCH($A329, [8]RawData!$A$8:$A$1411, 0), MATCH(D$19, [8]RawData!$B$7:$N$7, 0))</f>
        <v>Gas faf</v>
      </c>
      <c r="E329" s="12" t="str">
        <f>INDEX([8]RawData!$B$8:$N$1411, MATCH($A329, [8]RawData!$A$8:$A$1411, 0), MATCH(E$19, [8]RawData!$B$7:$N$7, 0))</f>
        <v/>
      </c>
      <c r="F329" s="12" t="s">
        <v>94</v>
      </c>
      <c r="G329" s="12" t="b">
        <f t="shared" si="36"/>
        <v>1</v>
      </c>
      <c r="H329" s="12" t="b">
        <f t="shared" si="37"/>
        <v>0</v>
      </c>
      <c r="I329" s="12" t="b">
        <f t="shared" si="38"/>
        <v>0</v>
      </c>
      <c r="J329" s="12" t="str">
        <f t="shared" si="39"/>
        <v>Plug-in heater, or none</v>
      </c>
    </row>
    <row r="330" spans="1:10">
      <c r="A330" s="121">
        <v>11978</v>
      </c>
      <c r="B330" s="12">
        <f>INDEX([8]RawData!$B$8:$N$1411, MATCH($A330, [8]RawData!$A$8:$A$1411, 0), MATCH(B$19, [8]RawData!$B$7:$N$7, 0))</f>
        <v>1188.027</v>
      </c>
      <c r="C330" s="12">
        <f>INDEX([8]RawData!$B$8:$N$1411, MATCH($A330, [8]RawData!$A$8:$A$1411, 0), MATCH(C$19, [8]RawData!$B$7:$N$7, 0))</f>
        <v>1</v>
      </c>
      <c r="D330" s="12" t="str">
        <f>INDEX([8]RawData!$B$8:$N$1411, MATCH($A330, [8]RawData!$A$8:$A$1411, 0), MATCH(D$19, [8]RawData!$B$7:$N$7, 0))</f>
        <v>Gas faf</v>
      </c>
      <c r="E330" s="12" t="str">
        <f>INDEX([8]RawData!$B$8:$N$1411, MATCH($A330, [8]RawData!$A$8:$A$1411, 0), MATCH(E$19, [8]RawData!$B$7:$N$7, 0))</f>
        <v>Pellets htstove</v>
      </c>
      <c r="F330" s="12" t="s">
        <v>94</v>
      </c>
      <c r="G330" s="12" t="b">
        <f t="shared" si="36"/>
        <v>1</v>
      </c>
      <c r="H330" s="12" t="b">
        <f t="shared" si="37"/>
        <v>0</v>
      </c>
      <c r="I330" s="12" t="b">
        <f t="shared" si="38"/>
        <v>0</v>
      </c>
      <c r="J330" s="12" t="str">
        <f t="shared" si="39"/>
        <v>Plug-in heater, or none</v>
      </c>
    </row>
    <row r="331" spans="1:10">
      <c r="A331" s="121">
        <v>11980</v>
      </c>
      <c r="B331" s="12">
        <f>INDEX([8]RawData!$B$8:$N$1411, MATCH($A331, [8]RawData!$A$8:$A$1411, 0), MATCH(B$19, [8]RawData!$B$7:$N$7, 0))</f>
        <v>1524.7619999999999</v>
      </c>
      <c r="C331" s="12">
        <f>INDEX([8]RawData!$B$8:$N$1411, MATCH($A331, [8]RawData!$A$8:$A$1411, 0), MATCH(C$19, [8]RawData!$B$7:$N$7, 0))</f>
        <v>1</v>
      </c>
      <c r="D331" s="12" t="str">
        <f>INDEX([8]RawData!$B$8:$N$1411, MATCH($A331, [8]RawData!$A$8:$A$1411, 0), MATCH(D$19, [8]RawData!$B$7:$N$7, 0))</f>
        <v>Gas faf</v>
      </c>
      <c r="E331" s="12" t="str">
        <f>INDEX([8]RawData!$B$8:$N$1411, MATCH($A331, [8]RawData!$A$8:$A$1411, 0), MATCH(E$19, [8]RawData!$B$7:$N$7, 0))</f>
        <v>Wood htstove</v>
      </c>
      <c r="F331" s="12" t="s">
        <v>94</v>
      </c>
      <c r="G331" s="12" t="b">
        <f t="shared" si="36"/>
        <v>1</v>
      </c>
      <c r="H331" s="12" t="b">
        <f t="shared" si="37"/>
        <v>0</v>
      </c>
      <c r="I331" s="12" t="b">
        <f t="shared" si="38"/>
        <v>0</v>
      </c>
      <c r="J331" s="12" t="str">
        <f t="shared" si="39"/>
        <v>Plug-in heater, or none</v>
      </c>
    </row>
    <row r="332" spans="1:10">
      <c r="A332" s="121">
        <v>11988</v>
      </c>
      <c r="B332" s="12">
        <f>INDEX([8]RawData!$B$8:$N$1411, MATCH($A332, [8]RawData!$A$8:$A$1411, 0), MATCH(B$19, [8]RawData!$B$7:$N$7, 0))</f>
        <v>1188.027</v>
      </c>
      <c r="C332" s="12">
        <f>INDEX([8]RawData!$B$8:$N$1411, MATCH($A332, [8]RawData!$A$8:$A$1411, 0), MATCH(C$19, [8]RawData!$B$7:$N$7, 0))</f>
        <v>1</v>
      </c>
      <c r="D332" s="12" t="str">
        <f>INDEX([8]RawData!$B$8:$N$1411, MATCH($A332, [8]RawData!$A$8:$A$1411, 0), MATCH(D$19, [8]RawData!$B$7:$N$7, 0))</f>
        <v>Electric baseboard</v>
      </c>
      <c r="E332" s="12" t="str">
        <f>INDEX([8]RawData!$B$8:$N$1411, MATCH($A332, [8]RawData!$A$8:$A$1411, 0), MATCH(E$19, [8]RawData!$B$7:$N$7, 0))</f>
        <v>Wood htstove</v>
      </c>
      <c r="F332" s="12">
        <v>1188.027</v>
      </c>
      <c r="G332" s="12" t="b">
        <f t="shared" si="36"/>
        <v>0</v>
      </c>
      <c r="H332" s="12" t="b">
        <f t="shared" si="37"/>
        <v>1</v>
      </c>
      <c r="I332" s="12" t="b">
        <f t="shared" si="38"/>
        <v>1</v>
      </c>
      <c r="J332" s="12" t="str">
        <f t="shared" si="39"/>
        <v>Baseboard</v>
      </c>
    </row>
    <row r="333" spans="1:10">
      <c r="A333" s="121">
        <v>11992</v>
      </c>
      <c r="B333" s="12">
        <f>INDEX([8]RawData!$B$8:$N$1411, MATCH($A333, [8]RawData!$A$8:$A$1411, 0), MATCH(B$19, [8]RawData!$B$7:$N$7, 0))</f>
        <v>1524.7619999999999</v>
      </c>
      <c r="C333" s="12">
        <f>INDEX([8]RawData!$B$8:$N$1411, MATCH($A333, [8]RawData!$A$8:$A$1411, 0), MATCH(C$19, [8]RawData!$B$7:$N$7, 0))</f>
        <v>1</v>
      </c>
      <c r="D333" s="12" t="str">
        <f>INDEX([8]RawData!$B$8:$N$1411, MATCH($A333, [8]RawData!$A$8:$A$1411, 0), MATCH(D$19, [8]RawData!$B$7:$N$7, 0))</f>
        <v>Gas faf</v>
      </c>
      <c r="E333" s="12" t="str">
        <f>INDEX([8]RawData!$B$8:$N$1411, MATCH($A333, [8]RawData!$A$8:$A$1411, 0), MATCH(E$19, [8]RawData!$B$7:$N$7, 0))</f>
        <v xml:space="preserve">Electric baseboard AND Electric baseboard AND </v>
      </c>
      <c r="F333" s="12" t="s">
        <v>94</v>
      </c>
      <c r="G333" s="12" t="b">
        <f t="shared" si="36"/>
        <v>1</v>
      </c>
      <c r="H333" s="12" t="b">
        <f t="shared" si="37"/>
        <v>1</v>
      </c>
      <c r="I333" s="12" t="b">
        <f t="shared" si="38"/>
        <v>0</v>
      </c>
      <c r="J333" s="12" t="str">
        <f t="shared" si="39"/>
        <v>Baseboard</v>
      </c>
    </row>
    <row r="334" spans="1:10">
      <c r="A334" s="121">
        <v>11993</v>
      </c>
      <c r="B334" s="12">
        <f>INDEX([8]RawData!$B$8:$N$1411, MATCH($A334, [8]RawData!$A$8:$A$1411, 0), MATCH(B$19, [8]RawData!$B$7:$N$7, 0))</f>
        <v>2003.7159999999999</v>
      </c>
      <c r="C334" s="12">
        <f>INDEX([8]RawData!$B$8:$N$1411, MATCH($A334, [8]RawData!$A$8:$A$1411, 0), MATCH(C$19, [8]RawData!$B$7:$N$7, 0))</f>
        <v>1</v>
      </c>
      <c r="D334" s="12" t="str">
        <f>INDEX([8]RawData!$B$8:$N$1411, MATCH($A334, [8]RawData!$A$8:$A$1411, 0), MATCH(D$19, [8]RawData!$B$7:$N$7, 0))</f>
        <v>Electric pluginheater</v>
      </c>
      <c r="E334" s="12" t="str">
        <f>INDEX([8]RawData!$B$8:$N$1411, MATCH($A334, [8]RawData!$A$8:$A$1411, 0), MATCH(E$19, [8]RawData!$B$7:$N$7, 0))</f>
        <v>Electric baseboard</v>
      </c>
      <c r="F334" s="12">
        <v>2003.7159999999999</v>
      </c>
      <c r="G334" s="12" t="b">
        <f t="shared" si="36"/>
        <v>0</v>
      </c>
      <c r="H334" s="12" t="b">
        <f t="shared" si="37"/>
        <v>1</v>
      </c>
      <c r="I334" s="12" t="b">
        <f t="shared" si="38"/>
        <v>1</v>
      </c>
      <c r="J334" s="12" t="str">
        <f t="shared" si="39"/>
        <v>Baseboard</v>
      </c>
    </row>
    <row r="335" spans="1:10">
      <c r="A335" s="121">
        <v>12016</v>
      </c>
      <c r="B335" s="12">
        <f>INDEX([8]RawData!$B$8:$N$1411, MATCH($A335, [8]RawData!$A$8:$A$1411, 0), MATCH(B$19, [8]RawData!$B$7:$N$7, 0))</f>
        <v>1524.7619999999999</v>
      </c>
      <c r="C335" s="12">
        <f>INDEX([8]RawData!$B$8:$N$1411, MATCH($A335, [8]RawData!$A$8:$A$1411, 0), MATCH(C$19, [8]RawData!$B$7:$N$7, 0))</f>
        <v>1</v>
      </c>
      <c r="D335" s="12" t="str">
        <f>INDEX([8]RawData!$B$8:$N$1411, MATCH($A335, [8]RawData!$A$8:$A$1411, 0), MATCH(D$19, [8]RawData!$B$7:$N$7, 0))</f>
        <v>Electric baseboard</v>
      </c>
      <c r="E335" s="12" t="str">
        <f>INDEX([8]RawData!$B$8:$N$1411, MATCH($A335, [8]RawData!$A$8:$A$1411, 0), MATCH(E$19, [8]RawData!$B$7:$N$7, 0))</f>
        <v/>
      </c>
      <c r="F335" s="12">
        <v>1524.7619999999999</v>
      </c>
      <c r="G335" s="12" t="b">
        <f t="shared" si="36"/>
        <v>0</v>
      </c>
      <c r="H335" s="12" t="b">
        <f t="shared" si="37"/>
        <v>1</v>
      </c>
      <c r="I335" s="12" t="b">
        <f t="shared" si="38"/>
        <v>1</v>
      </c>
      <c r="J335" s="12" t="str">
        <f t="shared" si="39"/>
        <v>Baseboard</v>
      </c>
    </row>
    <row r="336" spans="1:10">
      <c r="A336" s="121">
        <v>12018</v>
      </c>
      <c r="B336" s="12">
        <f>INDEX([8]RawData!$B$8:$N$1411, MATCH($A336, [8]RawData!$A$8:$A$1411, 0), MATCH(B$19, [8]RawData!$B$7:$N$7, 0))</f>
        <v>6932.7380000000003</v>
      </c>
      <c r="C336" s="12">
        <f>INDEX([8]RawData!$B$8:$N$1411, MATCH($A336, [8]RawData!$A$8:$A$1411, 0), MATCH(C$19, [8]RawData!$B$7:$N$7, 0))</f>
        <v>1</v>
      </c>
      <c r="D336" s="12" t="str">
        <f>INDEX([8]RawData!$B$8:$N$1411, MATCH($A336, [8]RawData!$A$8:$A$1411, 0), MATCH(D$19, [8]RawData!$B$7:$N$7, 0))</f>
        <v>Gas faf</v>
      </c>
      <c r="E336" s="12" t="str">
        <f>INDEX([8]RawData!$B$8:$N$1411, MATCH($A336, [8]RawData!$A$8:$A$1411, 0), MATCH(E$19, [8]RawData!$B$7:$N$7, 0))</f>
        <v>Gas htstove</v>
      </c>
      <c r="F336" s="12" t="s">
        <v>94</v>
      </c>
      <c r="G336" s="12" t="b">
        <f t="shared" si="36"/>
        <v>1</v>
      </c>
      <c r="H336" s="12" t="b">
        <f t="shared" si="37"/>
        <v>0</v>
      </c>
      <c r="I336" s="12" t="b">
        <f t="shared" si="38"/>
        <v>0</v>
      </c>
      <c r="J336" s="12" t="str">
        <f t="shared" si="39"/>
        <v>Plug-in heater, or none</v>
      </c>
    </row>
    <row r="337" spans="1:10">
      <c r="A337" s="121">
        <v>12022</v>
      </c>
      <c r="B337" s="12">
        <f>INDEX([8]RawData!$B$8:$N$1411, MATCH($A337, [8]RawData!$A$8:$A$1411, 0), MATCH(B$19, [8]RawData!$B$7:$N$7, 0))</f>
        <v>1524.7619999999999</v>
      </c>
      <c r="C337" s="12">
        <f>INDEX([8]RawData!$B$8:$N$1411, MATCH($A337, [8]RawData!$A$8:$A$1411, 0), MATCH(C$19, [8]RawData!$B$7:$N$7, 0))</f>
        <v>1</v>
      </c>
      <c r="D337" s="12" t="str">
        <f>INDEX([8]RawData!$B$8:$N$1411, MATCH($A337, [8]RawData!$A$8:$A$1411, 0), MATCH(D$19, [8]RawData!$B$7:$N$7, 0))</f>
        <v>Oil faf</v>
      </c>
      <c r="E337" s="12" t="str">
        <f>INDEX([8]RawData!$B$8:$N$1411, MATCH($A337, [8]RawData!$A$8:$A$1411, 0), MATCH(E$19, [8]RawData!$B$7:$N$7, 0))</f>
        <v xml:space="preserve">Wood htstove AND Wood htstove AND </v>
      </c>
      <c r="F337" s="12" t="s">
        <v>94</v>
      </c>
      <c r="G337" s="12" t="b">
        <f t="shared" si="36"/>
        <v>0</v>
      </c>
      <c r="H337" s="12" t="b">
        <f t="shared" si="37"/>
        <v>0</v>
      </c>
      <c r="I337" s="12" t="b">
        <f t="shared" si="38"/>
        <v>0</v>
      </c>
      <c r="J337" s="12" t="str">
        <f t="shared" si="39"/>
        <v>Plug-in heater, or none</v>
      </c>
    </row>
    <row r="338" spans="1:10">
      <c r="A338" s="121">
        <v>12029</v>
      </c>
      <c r="B338" s="12">
        <f>INDEX([8]RawData!$B$8:$N$1411, MATCH($A338, [8]RawData!$A$8:$A$1411, 0), MATCH(B$19, [8]RawData!$B$7:$N$7, 0))</f>
        <v>1464.694</v>
      </c>
      <c r="C338" s="12">
        <f>INDEX([8]RawData!$B$8:$N$1411, MATCH($A338, [8]RawData!$A$8:$A$1411, 0), MATCH(C$19, [8]RawData!$B$7:$N$7, 0))</f>
        <v>1</v>
      </c>
      <c r="D338" s="12" t="str">
        <f>INDEX([8]RawData!$B$8:$N$1411, MATCH($A338, [8]RawData!$A$8:$A$1411, 0), MATCH(D$19, [8]RawData!$B$7:$N$7, 0))</f>
        <v>Gas faf</v>
      </c>
      <c r="E338" s="12" t="str">
        <f>INDEX([8]RawData!$B$8:$N$1411, MATCH($A338, [8]RawData!$A$8:$A$1411, 0), MATCH(E$19, [8]RawData!$B$7:$N$7, 0))</f>
        <v/>
      </c>
      <c r="F338" s="12" t="s">
        <v>94</v>
      </c>
      <c r="G338" s="12" t="b">
        <f t="shared" si="36"/>
        <v>1</v>
      </c>
      <c r="H338" s="12" t="b">
        <f t="shared" si="37"/>
        <v>0</v>
      </c>
      <c r="I338" s="12" t="b">
        <f t="shared" si="38"/>
        <v>0</v>
      </c>
      <c r="J338" s="12" t="str">
        <f t="shared" si="39"/>
        <v>Plug-in heater, or none</v>
      </c>
    </row>
    <row r="339" spans="1:10">
      <c r="A339" s="121">
        <v>12033</v>
      </c>
      <c r="B339" s="12">
        <f>INDEX([8]RawData!$B$8:$N$1411, MATCH($A339, [8]RawData!$A$8:$A$1411, 0), MATCH(B$19, [8]RawData!$B$7:$N$7, 0))</f>
        <v>1188.027</v>
      </c>
      <c r="C339" s="12">
        <f>INDEX([8]RawData!$B$8:$N$1411, MATCH($A339, [8]RawData!$A$8:$A$1411, 0), MATCH(C$19, [8]RawData!$B$7:$N$7, 0))</f>
        <v>1</v>
      </c>
      <c r="D339" s="12" t="str">
        <f>INDEX([8]RawData!$B$8:$N$1411, MATCH($A339, [8]RawData!$A$8:$A$1411, 0), MATCH(D$19, [8]RawData!$B$7:$N$7, 0))</f>
        <v>Electric dhp</v>
      </c>
      <c r="E339" s="12" t="str">
        <f>INDEX([8]RawData!$B$8:$N$1411, MATCH($A339, [8]RawData!$A$8:$A$1411, 0), MATCH(E$19, [8]RawData!$B$7:$N$7, 0))</f>
        <v>Electric baseboard</v>
      </c>
      <c r="F339" s="12">
        <v>1188.027</v>
      </c>
      <c r="G339" s="12" t="b">
        <f t="shared" si="36"/>
        <v>0</v>
      </c>
      <c r="H339" s="12" t="b">
        <f t="shared" si="37"/>
        <v>1</v>
      </c>
      <c r="I339" s="12" t="b">
        <f t="shared" si="38"/>
        <v>1</v>
      </c>
      <c r="J339" s="12" t="str">
        <f t="shared" si="39"/>
        <v>Ductless HP</v>
      </c>
    </row>
    <row r="340" spans="1:10">
      <c r="A340" s="121">
        <v>12035</v>
      </c>
      <c r="B340" s="12">
        <f>INDEX([8]RawData!$B$8:$N$1411, MATCH($A340, [8]RawData!$A$8:$A$1411, 0), MATCH(B$19, [8]RawData!$B$7:$N$7, 0))</f>
        <v>2003.7159999999999</v>
      </c>
      <c r="C340" s="12">
        <f>INDEX([8]RawData!$B$8:$N$1411, MATCH($A340, [8]RawData!$A$8:$A$1411, 0), MATCH(C$19, [8]RawData!$B$7:$N$7, 0))</f>
        <v>1</v>
      </c>
      <c r="D340" s="12" t="str">
        <f>INDEX([8]RawData!$B$8:$N$1411, MATCH($A340, [8]RawData!$A$8:$A$1411, 0), MATCH(D$19, [8]RawData!$B$7:$N$7, 0))</f>
        <v>Gas faf</v>
      </c>
      <c r="E340" s="12" t="str">
        <f>INDEX([8]RawData!$B$8:$N$1411, MATCH($A340, [8]RawData!$A$8:$A$1411, 0), MATCH(E$19, [8]RawData!$B$7:$N$7, 0))</f>
        <v/>
      </c>
      <c r="F340" s="12" t="s">
        <v>94</v>
      </c>
      <c r="G340" s="12" t="b">
        <f t="shared" si="36"/>
        <v>1</v>
      </c>
      <c r="H340" s="12" t="b">
        <f t="shared" si="37"/>
        <v>0</v>
      </c>
      <c r="I340" s="12" t="b">
        <f t="shared" si="38"/>
        <v>0</v>
      </c>
      <c r="J340" s="12" t="str">
        <f t="shared" si="39"/>
        <v>Plug-in heater, or none</v>
      </c>
    </row>
    <row r="341" spans="1:10">
      <c r="A341" s="121">
        <v>12039</v>
      </c>
      <c r="B341" s="12">
        <f>INDEX([8]RawData!$B$8:$N$1411, MATCH($A341, [8]RawData!$A$8:$A$1411, 0), MATCH(B$19, [8]RawData!$B$7:$N$7, 0))</f>
        <v>4956.4930000000004</v>
      </c>
      <c r="C341" s="12">
        <f>INDEX([8]RawData!$B$8:$N$1411, MATCH($A341, [8]RawData!$A$8:$A$1411, 0), MATCH(C$19, [8]RawData!$B$7:$N$7, 0))</f>
        <v>1</v>
      </c>
      <c r="D341" s="12" t="str">
        <f>INDEX([8]RawData!$B$8:$N$1411, MATCH($A341, [8]RawData!$A$8:$A$1411, 0), MATCH(D$19, [8]RawData!$B$7:$N$7, 0))</f>
        <v xml:space="preserve">Wood htstove AND Electric dhp AND </v>
      </c>
      <c r="E341" s="12" t="str">
        <f>INDEX([8]RawData!$B$8:$N$1411, MATCH($A341, [8]RawData!$A$8:$A$1411, 0), MATCH(E$19, [8]RawData!$B$7:$N$7, 0))</f>
        <v>Electric baseboard</v>
      </c>
      <c r="F341" s="12">
        <v>4956.4930000000004</v>
      </c>
      <c r="G341" s="12" t="b">
        <f t="shared" ref="G341:G404" si="40">OR(ISNUMBER(FIND("Gas faf", D341&amp;E341)),  ISNUMBER(FIND("Gas boiler", D341&amp;E341)))</f>
        <v>0</v>
      </c>
      <c r="H341" s="12" t="b">
        <f t="shared" ref="H341:H404" si="41">OR(ISNUMBER(FIND("Electric faf", D341&amp;E341)),  ISNUMBER(FIND("Electric boiler", D341&amp;E341)),  ISNUMBER(FIND("Electric baseboard", D341&amp;E341)),  ISNUMBER(FIND("Electric heatpump", D341&amp;E341)),  ISNUMBER(FIND("Electric gshp", D341&amp;E341)),  ISNUMBER(FIND("Electric dhp", D341&amp;E341)) )</f>
        <v>1</v>
      </c>
      <c r="I341" s="12" t="b">
        <f t="shared" ref="I341:I404" si="42">AND(NOT(G341), H341)</f>
        <v>1</v>
      </c>
      <c r="J341" s="12" t="str">
        <f t="shared" ref="J341:J404" si="43">IF( OR(  ISNUMBER(FIND("Electric heatpump", D341&amp;E341)),  ISNUMBER(FIND("Electric gshp", D341&amp;E341)) ), "Heat pump",
   IF(ISNUMBER(FIND("Electric faf", D341&amp;E341)), "Electric FAF",
 IF(ISNUMBER(FIND("dhp", D341&amp;E341)), "Ductless HP",
   IF(OR(ISNUMBER(FIND("Electric boiler", D341&amp;E341)),  ISNUMBER(FIND("Electric baseboard", D341&amp;E341))), "Baseboard", "Plug-in heater, or none"))))</f>
        <v>Ductless HP</v>
      </c>
    </row>
    <row r="342" spans="1:10">
      <c r="A342" s="121">
        <v>12049</v>
      </c>
      <c r="B342" s="12">
        <f>INDEX([8]RawData!$B$8:$N$1411, MATCH($A342, [8]RawData!$A$8:$A$1411, 0), MATCH(B$19, [8]RawData!$B$7:$N$7, 0))</f>
        <v>1464.694</v>
      </c>
      <c r="C342" s="12">
        <f>INDEX([8]RawData!$B$8:$N$1411, MATCH($A342, [8]RawData!$A$8:$A$1411, 0), MATCH(C$19, [8]RawData!$B$7:$N$7, 0))</f>
        <v>1</v>
      </c>
      <c r="D342" s="12" t="str">
        <f>INDEX([8]RawData!$B$8:$N$1411, MATCH($A342, [8]RawData!$A$8:$A$1411, 0), MATCH(D$19, [8]RawData!$B$7:$N$7, 0))</f>
        <v>Gas faf</v>
      </c>
      <c r="E342" s="12" t="str">
        <f>INDEX([8]RawData!$B$8:$N$1411, MATCH($A342, [8]RawData!$A$8:$A$1411, 0), MATCH(E$19, [8]RawData!$B$7:$N$7, 0))</f>
        <v>Wood fireplace</v>
      </c>
      <c r="F342" s="12" t="s">
        <v>94</v>
      </c>
      <c r="G342" s="12" t="b">
        <f t="shared" si="40"/>
        <v>1</v>
      </c>
      <c r="H342" s="12" t="b">
        <f t="shared" si="41"/>
        <v>0</v>
      </c>
      <c r="I342" s="12" t="b">
        <f t="shared" si="42"/>
        <v>0</v>
      </c>
      <c r="J342" s="12" t="str">
        <f t="shared" si="43"/>
        <v>Plug-in heater, or none</v>
      </c>
    </row>
    <row r="343" spans="1:10">
      <c r="A343" s="121">
        <v>12054</v>
      </c>
      <c r="B343" s="12">
        <f>INDEX([8]RawData!$B$8:$N$1411, MATCH($A343, [8]RawData!$A$8:$A$1411, 0), MATCH(B$19, [8]RawData!$B$7:$N$7, 0))</f>
        <v>1524.7619999999999</v>
      </c>
      <c r="C343" s="12">
        <f>INDEX([8]RawData!$B$8:$N$1411, MATCH($A343, [8]RawData!$A$8:$A$1411, 0), MATCH(C$19, [8]RawData!$B$7:$N$7, 0))</f>
        <v>1</v>
      </c>
      <c r="D343" s="12" t="str">
        <f>INDEX([8]RawData!$B$8:$N$1411, MATCH($A343, [8]RawData!$A$8:$A$1411, 0), MATCH(D$19, [8]RawData!$B$7:$N$7, 0))</f>
        <v>Gas boiler</v>
      </c>
      <c r="E343" s="12" t="str">
        <f>INDEX([8]RawData!$B$8:$N$1411, MATCH($A343, [8]RawData!$A$8:$A$1411, 0), MATCH(E$19, [8]RawData!$B$7:$N$7, 0))</f>
        <v xml:space="preserve">Electric baseboard AND Wood htstove AND </v>
      </c>
      <c r="F343" s="12" t="s">
        <v>94</v>
      </c>
      <c r="G343" s="12" t="b">
        <f t="shared" si="40"/>
        <v>1</v>
      </c>
      <c r="H343" s="12" t="b">
        <f t="shared" si="41"/>
        <v>1</v>
      </c>
      <c r="I343" s="12" t="b">
        <f t="shared" si="42"/>
        <v>0</v>
      </c>
      <c r="J343" s="12" t="str">
        <f t="shared" si="43"/>
        <v>Baseboard</v>
      </c>
    </row>
    <row r="344" spans="1:10">
      <c r="A344" s="121">
        <v>12060</v>
      </c>
      <c r="B344" s="12">
        <f>INDEX([8]RawData!$B$8:$N$1411, MATCH($A344, [8]RawData!$A$8:$A$1411, 0), MATCH(B$19, [8]RawData!$B$7:$N$7, 0))</f>
        <v>1464.694</v>
      </c>
      <c r="C344" s="12">
        <f>INDEX([8]RawData!$B$8:$N$1411, MATCH($A344, [8]RawData!$A$8:$A$1411, 0), MATCH(C$19, [8]RawData!$B$7:$N$7, 0))</f>
        <v>1</v>
      </c>
      <c r="D344" s="12" t="str">
        <f>INDEX([8]RawData!$B$8:$N$1411, MATCH($A344, [8]RawData!$A$8:$A$1411, 0), MATCH(D$19, [8]RawData!$B$7:$N$7, 0))</f>
        <v>Gas faf</v>
      </c>
      <c r="E344" s="12" t="str">
        <f>INDEX([8]RawData!$B$8:$N$1411, MATCH($A344, [8]RawData!$A$8:$A$1411, 0), MATCH(E$19, [8]RawData!$B$7:$N$7, 0))</f>
        <v xml:space="preserve">Electric baseboard AND Wood fireplace AND Wood htstove AND </v>
      </c>
      <c r="F344" s="12" t="s">
        <v>94</v>
      </c>
      <c r="G344" s="12" t="b">
        <f t="shared" si="40"/>
        <v>1</v>
      </c>
      <c r="H344" s="12" t="b">
        <f t="shared" si="41"/>
        <v>1</v>
      </c>
      <c r="I344" s="12" t="b">
        <f t="shared" si="42"/>
        <v>0</v>
      </c>
      <c r="J344" s="12" t="str">
        <f t="shared" si="43"/>
        <v>Baseboard</v>
      </c>
    </row>
    <row r="345" spans="1:10">
      <c r="A345" s="121">
        <v>12062</v>
      </c>
      <c r="B345" s="12">
        <f>INDEX([8]RawData!$B$8:$N$1411, MATCH($A345, [8]RawData!$A$8:$A$1411, 0), MATCH(B$19, [8]RawData!$B$7:$N$7, 0))</f>
        <v>6932.7380000000003</v>
      </c>
      <c r="C345" s="12">
        <f>INDEX([8]RawData!$B$8:$N$1411, MATCH($A345, [8]RawData!$A$8:$A$1411, 0), MATCH(C$19, [8]RawData!$B$7:$N$7, 0))</f>
        <v>1</v>
      </c>
      <c r="D345" s="12" t="str">
        <f>INDEX([8]RawData!$B$8:$N$1411, MATCH($A345, [8]RawData!$A$8:$A$1411, 0), MATCH(D$19, [8]RawData!$B$7:$N$7, 0))</f>
        <v>Electric faf</v>
      </c>
      <c r="E345" s="12" t="str">
        <f>INDEX([8]RawData!$B$8:$N$1411, MATCH($A345, [8]RawData!$A$8:$A$1411, 0), MATCH(E$19, [8]RawData!$B$7:$N$7, 0))</f>
        <v>Wood fireplace</v>
      </c>
      <c r="F345" s="12">
        <v>6932.7380000000003</v>
      </c>
      <c r="G345" s="12" t="b">
        <f t="shared" si="40"/>
        <v>0</v>
      </c>
      <c r="H345" s="12" t="b">
        <f t="shared" si="41"/>
        <v>1</v>
      </c>
      <c r="I345" s="12" t="b">
        <f t="shared" si="42"/>
        <v>1</v>
      </c>
      <c r="J345" s="12" t="str">
        <f t="shared" si="43"/>
        <v>Electric FAF</v>
      </c>
    </row>
    <row r="346" spans="1:10">
      <c r="A346" s="121">
        <v>12063</v>
      </c>
      <c r="B346" s="12">
        <f>INDEX([8]RawData!$B$8:$N$1411, MATCH($A346, [8]RawData!$A$8:$A$1411, 0), MATCH(B$19, [8]RawData!$B$7:$N$7, 0))</f>
        <v>1464.694</v>
      </c>
      <c r="C346" s="12">
        <f>INDEX([8]RawData!$B$8:$N$1411, MATCH($A346, [8]RawData!$A$8:$A$1411, 0), MATCH(C$19, [8]RawData!$B$7:$N$7, 0))</f>
        <v>1</v>
      </c>
      <c r="D346" s="12" t="str">
        <f>INDEX([8]RawData!$B$8:$N$1411, MATCH($A346, [8]RawData!$A$8:$A$1411, 0), MATCH(D$19, [8]RawData!$B$7:$N$7, 0))</f>
        <v>Electric faf</v>
      </c>
      <c r="E346" s="12" t="str">
        <f>INDEX([8]RawData!$B$8:$N$1411, MATCH($A346, [8]RawData!$A$8:$A$1411, 0), MATCH(E$19, [8]RawData!$B$7:$N$7, 0))</f>
        <v xml:space="preserve">Wood fireplace AND Electric pluginheater AND </v>
      </c>
      <c r="F346" s="12">
        <v>1464.694</v>
      </c>
      <c r="G346" s="12" t="b">
        <f t="shared" si="40"/>
        <v>0</v>
      </c>
      <c r="H346" s="12" t="b">
        <f t="shared" si="41"/>
        <v>1</v>
      </c>
      <c r="I346" s="12" t="b">
        <f t="shared" si="42"/>
        <v>1</v>
      </c>
      <c r="J346" s="12" t="str">
        <f t="shared" si="43"/>
        <v>Electric FAF</v>
      </c>
    </row>
    <row r="347" spans="1:10">
      <c r="A347" s="121">
        <v>12064</v>
      </c>
      <c r="B347" s="12">
        <f>INDEX([8]RawData!$B$8:$N$1411, MATCH($A347, [8]RawData!$A$8:$A$1411, 0), MATCH(B$19, [8]RawData!$B$7:$N$7, 0))</f>
        <v>1524.7619999999999</v>
      </c>
      <c r="C347" s="12">
        <f>INDEX([8]RawData!$B$8:$N$1411, MATCH($A347, [8]RawData!$A$8:$A$1411, 0), MATCH(C$19, [8]RawData!$B$7:$N$7, 0))</f>
        <v>1</v>
      </c>
      <c r="D347" s="12" t="str">
        <f>INDEX([8]RawData!$B$8:$N$1411, MATCH($A347, [8]RawData!$A$8:$A$1411, 0), MATCH(D$19, [8]RawData!$B$7:$N$7, 0))</f>
        <v>Gas faf</v>
      </c>
      <c r="E347" s="12" t="str">
        <f>INDEX([8]RawData!$B$8:$N$1411, MATCH($A347, [8]RawData!$A$8:$A$1411, 0), MATCH(E$19, [8]RawData!$B$7:$N$7, 0))</f>
        <v/>
      </c>
      <c r="F347" s="12" t="s">
        <v>94</v>
      </c>
      <c r="G347" s="12" t="b">
        <f t="shared" si="40"/>
        <v>1</v>
      </c>
      <c r="H347" s="12" t="b">
        <f t="shared" si="41"/>
        <v>0</v>
      </c>
      <c r="I347" s="12" t="b">
        <f t="shared" si="42"/>
        <v>0</v>
      </c>
      <c r="J347" s="12" t="str">
        <f t="shared" si="43"/>
        <v>Plug-in heater, or none</v>
      </c>
    </row>
    <row r="348" spans="1:10">
      <c r="A348" s="121">
        <v>12086</v>
      </c>
      <c r="B348" s="12">
        <f>INDEX([8]RawData!$B$8:$N$1411, MATCH($A348, [8]RawData!$A$8:$A$1411, 0), MATCH(B$19, [8]RawData!$B$7:$N$7, 0))</f>
        <v>1464.694</v>
      </c>
      <c r="C348" s="12">
        <f>INDEX([8]RawData!$B$8:$N$1411, MATCH($A348, [8]RawData!$A$8:$A$1411, 0), MATCH(C$19, [8]RawData!$B$7:$N$7, 0))</f>
        <v>1</v>
      </c>
      <c r="D348" s="12" t="str">
        <f>INDEX([8]RawData!$B$8:$N$1411, MATCH($A348, [8]RawData!$A$8:$A$1411, 0), MATCH(D$19, [8]RawData!$B$7:$N$7, 0))</f>
        <v>Gas faf</v>
      </c>
      <c r="E348" s="12" t="str">
        <f>INDEX([8]RawData!$B$8:$N$1411, MATCH($A348, [8]RawData!$A$8:$A$1411, 0), MATCH(E$19, [8]RawData!$B$7:$N$7, 0))</f>
        <v>Gas htstove</v>
      </c>
      <c r="F348" s="12" t="s">
        <v>94</v>
      </c>
      <c r="G348" s="12" t="b">
        <f t="shared" si="40"/>
        <v>1</v>
      </c>
      <c r="H348" s="12" t="b">
        <f t="shared" si="41"/>
        <v>0</v>
      </c>
      <c r="I348" s="12" t="b">
        <f t="shared" si="42"/>
        <v>0</v>
      </c>
      <c r="J348" s="12" t="str">
        <f t="shared" si="43"/>
        <v>Plug-in heater, or none</v>
      </c>
    </row>
    <row r="349" spans="1:10">
      <c r="A349" s="121">
        <v>12092</v>
      </c>
      <c r="B349" s="12">
        <f>INDEX([8]RawData!$B$8:$N$1411, MATCH($A349, [8]RawData!$A$8:$A$1411, 0), MATCH(B$19, [8]RawData!$B$7:$N$7, 0))</f>
        <v>4956.4930000000004</v>
      </c>
      <c r="C349" s="12">
        <f>INDEX([8]RawData!$B$8:$N$1411, MATCH($A349, [8]RawData!$A$8:$A$1411, 0), MATCH(C$19, [8]RawData!$B$7:$N$7, 0))</f>
        <v>1</v>
      </c>
      <c r="D349" s="12" t="str">
        <f>INDEX([8]RawData!$B$8:$N$1411, MATCH($A349, [8]RawData!$A$8:$A$1411, 0), MATCH(D$19, [8]RawData!$B$7:$N$7, 0))</f>
        <v>Pellets htstove</v>
      </c>
      <c r="E349" s="12" t="str">
        <f>INDEX([8]RawData!$B$8:$N$1411, MATCH($A349, [8]RawData!$A$8:$A$1411, 0), MATCH(E$19, [8]RawData!$B$7:$N$7, 0))</f>
        <v xml:space="preserve">Pellets htstove AND Pellets htstove AND Pellets htstove AND Electric pluginheater AND </v>
      </c>
      <c r="F349" s="12">
        <v>4956.4930000000004</v>
      </c>
      <c r="G349" s="12" t="b">
        <f t="shared" si="40"/>
        <v>0</v>
      </c>
      <c r="H349" s="12" t="b">
        <f t="shared" si="41"/>
        <v>0</v>
      </c>
      <c r="I349" s="12" t="b">
        <f t="shared" si="42"/>
        <v>0</v>
      </c>
      <c r="J349" s="12" t="str">
        <f t="shared" si="43"/>
        <v>Plug-in heater, or none</v>
      </c>
    </row>
    <row r="350" spans="1:10">
      <c r="A350" s="121">
        <v>12101</v>
      </c>
      <c r="B350" s="12">
        <f>INDEX([8]RawData!$B$8:$N$1411, MATCH($A350, [8]RawData!$A$8:$A$1411, 0), MATCH(B$19, [8]RawData!$B$7:$N$7, 0))</f>
        <v>4956.4930000000004</v>
      </c>
      <c r="C350" s="12">
        <f>INDEX([8]RawData!$B$8:$N$1411, MATCH($A350, [8]RawData!$A$8:$A$1411, 0), MATCH(C$19, [8]RawData!$B$7:$N$7, 0))</f>
        <v>1</v>
      </c>
      <c r="D350" s="12" t="str">
        <f>INDEX([8]RawData!$B$8:$N$1411, MATCH($A350, [8]RawData!$A$8:$A$1411, 0), MATCH(D$19, [8]RawData!$B$7:$N$7, 0))</f>
        <v>Gas faf</v>
      </c>
      <c r="E350" s="12" t="str">
        <f>INDEX([8]RawData!$B$8:$N$1411, MATCH($A350, [8]RawData!$A$8:$A$1411, 0), MATCH(E$19, [8]RawData!$B$7:$N$7, 0))</f>
        <v xml:space="preserve">Electric baseboard AND Gas htstove AND </v>
      </c>
      <c r="F350" s="12" t="s">
        <v>94</v>
      </c>
      <c r="G350" s="12" t="b">
        <f t="shared" si="40"/>
        <v>1</v>
      </c>
      <c r="H350" s="12" t="b">
        <f t="shared" si="41"/>
        <v>1</v>
      </c>
      <c r="I350" s="12" t="b">
        <f t="shared" si="42"/>
        <v>0</v>
      </c>
      <c r="J350" s="12" t="str">
        <f t="shared" si="43"/>
        <v>Baseboard</v>
      </c>
    </row>
    <row r="351" spans="1:10">
      <c r="A351" s="121">
        <v>12103</v>
      </c>
      <c r="B351" s="12">
        <f>INDEX([8]RawData!$B$8:$N$1411, MATCH($A351, [8]RawData!$A$8:$A$1411, 0), MATCH(B$19, [8]RawData!$B$7:$N$7, 0))</f>
        <v>4956.4930000000004</v>
      </c>
      <c r="C351" s="12">
        <f>INDEX([8]RawData!$B$8:$N$1411, MATCH($A351, [8]RawData!$A$8:$A$1411, 0), MATCH(C$19, [8]RawData!$B$7:$N$7, 0))</f>
        <v>1</v>
      </c>
      <c r="D351" s="12" t="str">
        <f>INDEX([8]RawData!$B$8:$N$1411, MATCH($A351, [8]RawData!$A$8:$A$1411, 0), MATCH(D$19, [8]RawData!$B$7:$N$7, 0))</f>
        <v>Gas htstove</v>
      </c>
      <c r="E351" s="12" t="str">
        <f>INDEX([8]RawData!$B$8:$N$1411, MATCH($A351, [8]RawData!$A$8:$A$1411, 0), MATCH(E$19, [8]RawData!$B$7:$N$7, 0))</f>
        <v/>
      </c>
      <c r="F351" s="12" t="s">
        <v>94</v>
      </c>
      <c r="G351" s="12" t="b">
        <f t="shared" si="40"/>
        <v>0</v>
      </c>
      <c r="H351" s="12" t="b">
        <f t="shared" si="41"/>
        <v>0</v>
      </c>
      <c r="I351" s="12" t="b">
        <f t="shared" si="42"/>
        <v>0</v>
      </c>
      <c r="J351" s="12" t="str">
        <f t="shared" si="43"/>
        <v>Plug-in heater, or none</v>
      </c>
    </row>
    <row r="352" spans="1:10">
      <c r="A352" s="121">
        <v>12105</v>
      </c>
      <c r="B352" s="12">
        <f>INDEX([8]RawData!$B$8:$N$1411, MATCH($A352, [8]RawData!$A$8:$A$1411, 0), MATCH(B$19, [8]RawData!$B$7:$N$7, 0))</f>
        <v>1188.027</v>
      </c>
      <c r="C352" s="12">
        <f>INDEX([8]RawData!$B$8:$N$1411, MATCH($A352, [8]RawData!$A$8:$A$1411, 0), MATCH(C$19, [8]RawData!$B$7:$N$7, 0))</f>
        <v>1</v>
      </c>
      <c r="D352" s="12" t="str">
        <f>INDEX([8]RawData!$B$8:$N$1411, MATCH($A352, [8]RawData!$A$8:$A$1411, 0), MATCH(D$19, [8]RawData!$B$7:$N$7, 0))</f>
        <v>Electric heatpump</v>
      </c>
      <c r="E352" s="12" t="str">
        <f>INDEX([8]RawData!$B$8:$N$1411, MATCH($A352, [8]RawData!$A$8:$A$1411, 0), MATCH(E$19, [8]RawData!$B$7:$N$7, 0))</f>
        <v xml:space="preserve">Electric heatpump AND Gas htstove AND </v>
      </c>
      <c r="F352" s="12">
        <v>1188.027</v>
      </c>
      <c r="G352" s="12" t="b">
        <f t="shared" si="40"/>
        <v>0</v>
      </c>
      <c r="H352" s="12" t="b">
        <f t="shared" si="41"/>
        <v>1</v>
      </c>
      <c r="I352" s="12" t="b">
        <f t="shared" si="42"/>
        <v>1</v>
      </c>
      <c r="J352" s="12" t="str">
        <f t="shared" si="43"/>
        <v>Heat pump</v>
      </c>
    </row>
    <row r="353" spans="1:10">
      <c r="A353" s="121">
        <v>12107</v>
      </c>
      <c r="B353" s="12">
        <f>INDEX([8]RawData!$B$8:$N$1411, MATCH($A353, [8]RawData!$A$8:$A$1411, 0), MATCH(B$19, [8]RawData!$B$7:$N$7, 0))</f>
        <v>4956.4930000000004</v>
      </c>
      <c r="C353" s="12">
        <f>INDEX([8]RawData!$B$8:$N$1411, MATCH($A353, [8]RawData!$A$8:$A$1411, 0), MATCH(C$19, [8]RawData!$B$7:$N$7, 0))</f>
        <v>1</v>
      </c>
      <c r="D353" s="12" t="str">
        <f>INDEX([8]RawData!$B$8:$N$1411, MATCH($A353, [8]RawData!$A$8:$A$1411, 0), MATCH(D$19, [8]RawData!$B$7:$N$7, 0))</f>
        <v>Electric baseboard</v>
      </c>
      <c r="E353" s="12" t="str">
        <f>INDEX([8]RawData!$B$8:$N$1411, MATCH($A353, [8]RawData!$A$8:$A$1411, 0), MATCH(E$19, [8]RawData!$B$7:$N$7, 0))</f>
        <v/>
      </c>
      <c r="F353" s="12">
        <v>4956.4930000000004</v>
      </c>
      <c r="G353" s="12" t="b">
        <f t="shared" si="40"/>
        <v>0</v>
      </c>
      <c r="H353" s="12" t="b">
        <f t="shared" si="41"/>
        <v>1</v>
      </c>
      <c r="I353" s="12" t="b">
        <f t="shared" si="42"/>
        <v>1</v>
      </c>
      <c r="J353" s="12" t="str">
        <f t="shared" si="43"/>
        <v>Baseboard</v>
      </c>
    </row>
    <row r="354" spans="1:10">
      <c r="A354" s="121">
        <v>12108</v>
      </c>
      <c r="B354" s="12">
        <f>INDEX([8]RawData!$B$8:$N$1411, MATCH($A354, [8]RawData!$A$8:$A$1411, 0), MATCH(B$19, [8]RawData!$B$7:$N$7, 0))</f>
        <v>1524.7619999999999</v>
      </c>
      <c r="C354" s="12">
        <f>INDEX([8]RawData!$B$8:$N$1411, MATCH($A354, [8]RawData!$A$8:$A$1411, 0), MATCH(C$19, [8]RawData!$B$7:$N$7, 0))</f>
        <v>1</v>
      </c>
      <c r="D354" s="12" t="str">
        <f>INDEX([8]RawData!$B$8:$N$1411, MATCH($A354, [8]RawData!$A$8:$A$1411, 0), MATCH(D$19, [8]RawData!$B$7:$N$7, 0))</f>
        <v>Electric baseboard</v>
      </c>
      <c r="E354" s="12" t="str">
        <f>INDEX([8]RawData!$B$8:$N$1411, MATCH($A354, [8]RawData!$A$8:$A$1411, 0), MATCH(E$19, [8]RawData!$B$7:$N$7, 0))</f>
        <v/>
      </c>
      <c r="F354" s="12">
        <v>1524.7619999999999</v>
      </c>
      <c r="G354" s="12" t="b">
        <f t="shared" si="40"/>
        <v>0</v>
      </c>
      <c r="H354" s="12" t="b">
        <f t="shared" si="41"/>
        <v>1</v>
      </c>
      <c r="I354" s="12" t="b">
        <f t="shared" si="42"/>
        <v>1</v>
      </c>
      <c r="J354" s="12" t="str">
        <f t="shared" si="43"/>
        <v>Baseboard</v>
      </c>
    </row>
    <row r="355" spans="1:10">
      <c r="A355" s="121">
        <v>12111</v>
      </c>
      <c r="B355" s="12">
        <f>INDEX([8]RawData!$B$8:$N$1411, MATCH($A355, [8]RawData!$A$8:$A$1411, 0), MATCH(B$19, [8]RawData!$B$7:$N$7, 0))</f>
        <v>1464.694</v>
      </c>
      <c r="C355" s="12">
        <f>INDEX([8]RawData!$B$8:$N$1411, MATCH($A355, [8]RawData!$A$8:$A$1411, 0), MATCH(C$19, [8]RawData!$B$7:$N$7, 0))</f>
        <v>1</v>
      </c>
      <c r="D355" s="12" t="str">
        <f>INDEX([8]RawData!$B$8:$N$1411, MATCH($A355, [8]RawData!$A$8:$A$1411, 0), MATCH(D$19, [8]RawData!$B$7:$N$7, 0))</f>
        <v>Gas faf</v>
      </c>
      <c r="E355" s="12" t="str">
        <f>INDEX([8]RawData!$B$8:$N$1411, MATCH($A355, [8]RawData!$A$8:$A$1411, 0), MATCH(E$19, [8]RawData!$B$7:$N$7, 0))</f>
        <v>Wood fireplace</v>
      </c>
      <c r="F355" s="12" t="s">
        <v>94</v>
      </c>
      <c r="G355" s="12" t="b">
        <f t="shared" si="40"/>
        <v>1</v>
      </c>
      <c r="H355" s="12" t="b">
        <f t="shared" si="41"/>
        <v>0</v>
      </c>
      <c r="I355" s="12" t="b">
        <f t="shared" si="42"/>
        <v>0</v>
      </c>
      <c r="J355" s="12" t="str">
        <f t="shared" si="43"/>
        <v>Plug-in heater, or none</v>
      </c>
    </row>
    <row r="356" spans="1:10">
      <c r="A356" s="121">
        <v>12114</v>
      </c>
      <c r="B356" s="12">
        <f>INDEX([8]RawData!$B$8:$N$1411, MATCH($A356, [8]RawData!$A$8:$A$1411, 0), MATCH(B$19, [8]RawData!$B$7:$N$7, 0))</f>
        <v>2003.7159999999999</v>
      </c>
      <c r="C356" s="12">
        <f>INDEX([8]RawData!$B$8:$N$1411, MATCH($A356, [8]RawData!$A$8:$A$1411, 0), MATCH(C$19, [8]RawData!$B$7:$N$7, 0))</f>
        <v>1</v>
      </c>
      <c r="D356" s="12" t="str">
        <f>INDEX([8]RawData!$B$8:$N$1411, MATCH($A356, [8]RawData!$A$8:$A$1411, 0), MATCH(D$19, [8]RawData!$B$7:$N$7, 0))</f>
        <v>Gas faf</v>
      </c>
      <c r="E356" s="12" t="str">
        <f>INDEX([8]RawData!$B$8:$N$1411, MATCH($A356, [8]RawData!$A$8:$A$1411, 0), MATCH(E$19, [8]RawData!$B$7:$N$7, 0))</f>
        <v xml:space="preserve">Propane htstove AND Electric pluginheater AND </v>
      </c>
      <c r="F356" s="12" t="s">
        <v>94</v>
      </c>
      <c r="G356" s="12" t="b">
        <f t="shared" si="40"/>
        <v>1</v>
      </c>
      <c r="H356" s="12" t="b">
        <f t="shared" si="41"/>
        <v>0</v>
      </c>
      <c r="I356" s="12" t="b">
        <f t="shared" si="42"/>
        <v>0</v>
      </c>
      <c r="J356" s="12" t="str">
        <f t="shared" si="43"/>
        <v>Plug-in heater, or none</v>
      </c>
    </row>
    <row r="357" spans="1:10">
      <c r="A357" s="121">
        <v>12131</v>
      </c>
      <c r="B357" s="12">
        <f>INDEX([8]RawData!$B$8:$N$1411, MATCH($A357, [8]RawData!$A$8:$A$1411, 0), MATCH(B$19, [8]RawData!$B$7:$N$7, 0))</f>
        <v>4956.4930000000004</v>
      </c>
      <c r="C357" s="12">
        <f>INDEX([8]RawData!$B$8:$N$1411, MATCH($A357, [8]RawData!$A$8:$A$1411, 0), MATCH(C$19, [8]RawData!$B$7:$N$7, 0))</f>
        <v>1</v>
      </c>
      <c r="D357" s="12" t="str">
        <f>INDEX([8]RawData!$B$8:$N$1411, MATCH($A357, [8]RawData!$A$8:$A$1411, 0), MATCH(D$19, [8]RawData!$B$7:$N$7, 0))</f>
        <v>Oil faf</v>
      </c>
      <c r="E357" s="12" t="str">
        <f>INDEX([8]RawData!$B$8:$N$1411, MATCH($A357, [8]RawData!$A$8:$A$1411, 0), MATCH(E$19, [8]RawData!$B$7:$N$7, 0))</f>
        <v/>
      </c>
      <c r="F357" s="12" t="s">
        <v>94</v>
      </c>
      <c r="G357" s="12" t="b">
        <f t="shared" si="40"/>
        <v>0</v>
      </c>
      <c r="H357" s="12" t="b">
        <f t="shared" si="41"/>
        <v>0</v>
      </c>
      <c r="I357" s="12" t="b">
        <f t="shared" si="42"/>
        <v>0</v>
      </c>
      <c r="J357" s="12" t="str">
        <f t="shared" si="43"/>
        <v>Plug-in heater, or none</v>
      </c>
    </row>
    <row r="358" spans="1:10">
      <c r="A358" s="121">
        <v>12142</v>
      </c>
      <c r="B358" s="12">
        <f>INDEX([8]RawData!$B$8:$N$1411, MATCH($A358, [8]RawData!$A$8:$A$1411, 0), MATCH(B$19, [8]RawData!$B$7:$N$7, 0))</f>
        <v>1524.7619999999999</v>
      </c>
      <c r="C358" s="12">
        <f>INDEX([8]RawData!$B$8:$N$1411, MATCH($A358, [8]RawData!$A$8:$A$1411, 0), MATCH(C$19, [8]RawData!$B$7:$N$7, 0))</f>
        <v>1</v>
      </c>
      <c r="D358" s="12" t="str">
        <f>INDEX([8]RawData!$B$8:$N$1411, MATCH($A358, [8]RawData!$A$8:$A$1411, 0), MATCH(D$19, [8]RawData!$B$7:$N$7, 0))</f>
        <v>Gas faf</v>
      </c>
      <c r="E358" s="12" t="str">
        <f>INDEX([8]RawData!$B$8:$N$1411, MATCH($A358, [8]RawData!$A$8:$A$1411, 0), MATCH(E$19, [8]RawData!$B$7:$N$7, 0))</f>
        <v>Wood htstove</v>
      </c>
      <c r="F358" s="12" t="s">
        <v>94</v>
      </c>
      <c r="G358" s="12" t="b">
        <f t="shared" si="40"/>
        <v>1</v>
      </c>
      <c r="H358" s="12" t="b">
        <f t="shared" si="41"/>
        <v>0</v>
      </c>
      <c r="I358" s="12" t="b">
        <f t="shared" si="42"/>
        <v>0</v>
      </c>
      <c r="J358" s="12" t="str">
        <f t="shared" si="43"/>
        <v>Plug-in heater, or none</v>
      </c>
    </row>
    <row r="359" spans="1:10">
      <c r="A359" s="121">
        <v>12144</v>
      </c>
      <c r="B359" s="12">
        <f>INDEX([8]RawData!$B$8:$N$1411, MATCH($A359, [8]RawData!$A$8:$A$1411, 0), MATCH(B$19, [8]RawData!$B$7:$N$7, 0))</f>
        <v>6932.7380000000003</v>
      </c>
      <c r="C359" s="12">
        <f>INDEX([8]RawData!$B$8:$N$1411, MATCH($A359, [8]RawData!$A$8:$A$1411, 0), MATCH(C$19, [8]RawData!$B$7:$N$7, 0))</f>
        <v>1</v>
      </c>
      <c r="D359" s="12" t="str">
        <f>INDEX([8]RawData!$B$8:$N$1411, MATCH($A359, [8]RawData!$A$8:$A$1411, 0), MATCH(D$19, [8]RawData!$B$7:$N$7, 0))</f>
        <v>Gas faf</v>
      </c>
      <c r="E359" s="12" t="str">
        <f>INDEX([8]RawData!$B$8:$N$1411, MATCH($A359, [8]RawData!$A$8:$A$1411, 0), MATCH(E$19, [8]RawData!$B$7:$N$7, 0))</f>
        <v>Gas htstove</v>
      </c>
      <c r="F359" s="12" t="s">
        <v>94</v>
      </c>
      <c r="G359" s="12" t="b">
        <f t="shared" si="40"/>
        <v>1</v>
      </c>
      <c r="H359" s="12" t="b">
        <f t="shared" si="41"/>
        <v>0</v>
      </c>
      <c r="I359" s="12" t="b">
        <f t="shared" si="42"/>
        <v>0</v>
      </c>
      <c r="J359" s="12" t="str">
        <f t="shared" si="43"/>
        <v>Plug-in heater, or none</v>
      </c>
    </row>
    <row r="360" spans="1:10">
      <c r="A360" s="121">
        <v>12145</v>
      </c>
      <c r="B360" s="12">
        <f>INDEX([8]RawData!$B$8:$N$1411, MATCH($A360, [8]RawData!$A$8:$A$1411, 0), MATCH(B$19, [8]RawData!$B$7:$N$7, 0))</f>
        <v>1524.7619999999999</v>
      </c>
      <c r="C360" s="12">
        <f>INDEX([8]RawData!$B$8:$N$1411, MATCH($A360, [8]RawData!$A$8:$A$1411, 0), MATCH(C$19, [8]RawData!$B$7:$N$7, 0))</f>
        <v>1</v>
      </c>
      <c r="D360" s="12" t="str">
        <f>INDEX([8]RawData!$B$8:$N$1411, MATCH($A360, [8]RawData!$A$8:$A$1411, 0), MATCH(D$19, [8]RawData!$B$7:$N$7, 0))</f>
        <v>Oil faf</v>
      </c>
      <c r="E360" s="12" t="str">
        <f>INDEX([8]RawData!$B$8:$N$1411, MATCH($A360, [8]RawData!$A$8:$A$1411, 0), MATCH(E$19, [8]RawData!$B$7:$N$7, 0))</f>
        <v/>
      </c>
      <c r="F360" s="12" t="s">
        <v>94</v>
      </c>
      <c r="G360" s="12" t="b">
        <f t="shared" si="40"/>
        <v>0</v>
      </c>
      <c r="H360" s="12" t="b">
        <f t="shared" si="41"/>
        <v>0</v>
      </c>
      <c r="I360" s="12" t="b">
        <f t="shared" si="42"/>
        <v>0</v>
      </c>
      <c r="J360" s="12" t="str">
        <f t="shared" si="43"/>
        <v>Plug-in heater, or none</v>
      </c>
    </row>
    <row r="361" spans="1:10">
      <c r="A361" s="121">
        <v>12146</v>
      </c>
      <c r="B361" s="12">
        <f>INDEX([8]RawData!$B$8:$N$1411, MATCH($A361, [8]RawData!$A$8:$A$1411, 0), MATCH(B$19, [8]RawData!$B$7:$N$7, 0))</f>
        <v>1464.694</v>
      </c>
      <c r="C361" s="12">
        <f>INDEX([8]RawData!$B$8:$N$1411, MATCH($A361, [8]RawData!$A$8:$A$1411, 0), MATCH(C$19, [8]RawData!$B$7:$N$7, 0))</f>
        <v>1</v>
      </c>
      <c r="D361" s="12" t="str">
        <f>INDEX([8]RawData!$B$8:$N$1411, MATCH($A361, [8]RawData!$A$8:$A$1411, 0), MATCH(D$19, [8]RawData!$B$7:$N$7, 0))</f>
        <v>Gas faf</v>
      </c>
      <c r="E361" s="12" t="str">
        <f>INDEX([8]RawData!$B$8:$N$1411, MATCH($A361, [8]RawData!$A$8:$A$1411, 0), MATCH(E$19, [8]RawData!$B$7:$N$7, 0))</f>
        <v>Wood htstove</v>
      </c>
      <c r="F361" s="12" t="s">
        <v>94</v>
      </c>
      <c r="G361" s="12" t="b">
        <f t="shared" si="40"/>
        <v>1</v>
      </c>
      <c r="H361" s="12" t="b">
        <f t="shared" si="41"/>
        <v>0</v>
      </c>
      <c r="I361" s="12" t="b">
        <f t="shared" si="42"/>
        <v>0</v>
      </c>
      <c r="J361" s="12" t="str">
        <f t="shared" si="43"/>
        <v>Plug-in heater, or none</v>
      </c>
    </row>
    <row r="362" spans="1:10">
      <c r="A362" s="121">
        <v>12148</v>
      </c>
      <c r="B362" s="12">
        <f>INDEX([8]RawData!$B$8:$N$1411, MATCH($A362, [8]RawData!$A$8:$A$1411, 0), MATCH(B$19, [8]RawData!$B$7:$N$7, 0))</f>
        <v>6932.7380000000003</v>
      </c>
      <c r="C362" s="12">
        <f>INDEX([8]RawData!$B$8:$N$1411, MATCH($A362, [8]RawData!$A$8:$A$1411, 0), MATCH(C$19, [8]RawData!$B$7:$N$7, 0))</f>
        <v>1</v>
      </c>
      <c r="D362" s="12" t="str">
        <f>INDEX([8]RawData!$B$8:$N$1411, MATCH($A362, [8]RawData!$A$8:$A$1411, 0), MATCH(D$19, [8]RawData!$B$7:$N$7, 0))</f>
        <v>Gas faf</v>
      </c>
      <c r="E362" s="12" t="str">
        <f>INDEX([8]RawData!$B$8:$N$1411, MATCH($A362, [8]RawData!$A$8:$A$1411, 0), MATCH(E$19, [8]RawData!$B$7:$N$7, 0))</f>
        <v>Electric baseboard</v>
      </c>
      <c r="F362" s="12" t="s">
        <v>94</v>
      </c>
      <c r="G362" s="12" t="b">
        <f t="shared" si="40"/>
        <v>1</v>
      </c>
      <c r="H362" s="12" t="b">
        <f t="shared" si="41"/>
        <v>1</v>
      </c>
      <c r="I362" s="12" t="b">
        <f t="shared" si="42"/>
        <v>0</v>
      </c>
      <c r="J362" s="12" t="str">
        <f t="shared" si="43"/>
        <v>Baseboard</v>
      </c>
    </row>
    <row r="363" spans="1:10">
      <c r="A363" s="121">
        <v>12153</v>
      </c>
      <c r="B363" s="12">
        <f>INDEX([8]RawData!$B$8:$N$1411, MATCH($A363, [8]RawData!$A$8:$A$1411, 0), MATCH(B$19, [8]RawData!$B$7:$N$7, 0))</f>
        <v>1524.7619999999999</v>
      </c>
      <c r="C363" s="12">
        <f>INDEX([8]RawData!$B$8:$N$1411, MATCH($A363, [8]RawData!$A$8:$A$1411, 0), MATCH(C$19, [8]RawData!$B$7:$N$7, 0))</f>
        <v>1</v>
      </c>
      <c r="D363" s="12" t="str">
        <f>INDEX([8]RawData!$B$8:$N$1411, MATCH($A363, [8]RawData!$A$8:$A$1411, 0), MATCH(D$19, [8]RawData!$B$7:$N$7, 0))</f>
        <v>Electric baseboard</v>
      </c>
      <c r="E363" s="12" t="str">
        <f>INDEX([8]RawData!$B$8:$N$1411, MATCH($A363, [8]RawData!$A$8:$A$1411, 0), MATCH(E$19, [8]RawData!$B$7:$N$7, 0))</f>
        <v/>
      </c>
      <c r="F363" s="12">
        <v>1524.7619999999999</v>
      </c>
      <c r="G363" s="12" t="b">
        <f t="shared" si="40"/>
        <v>0</v>
      </c>
      <c r="H363" s="12" t="b">
        <f t="shared" si="41"/>
        <v>1</v>
      </c>
      <c r="I363" s="12" t="b">
        <f t="shared" si="42"/>
        <v>1</v>
      </c>
      <c r="J363" s="12" t="str">
        <f t="shared" si="43"/>
        <v>Baseboard</v>
      </c>
    </row>
    <row r="364" spans="1:10">
      <c r="A364" s="121">
        <v>12163</v>
      </c>
      <c r="B364" s="12">
        <f>INDEX([8]RawData!$B$8:$N$1411, MATCH($A364, [8]RawData!$A$8:$A$1411, 0), MATCH(B$19, [8]RawData!$B$7:$N$7, 0))</f>
        <v>1524.7619999999999</v>
      </c>
      <c r="C364" s="12">
        <f>INDEX([8]RawData!$B$8:$N$1411, MATCH($A364, [8]RawData!$A$8:$A$1411, 0), MATCH(C$19, [8]RawData!$B$7:$N$7, 0))</f>
        <v>1</v>
      </c>
      <c r="D364" s="12" t="str">
        <f>INDEX([8]RawData!$B$8:$N$1411, MATCH($A364, [8]RawData!$A$8:$A$1411, 0), MATCH(D$19, [8]RawData!$B$7:$N$7, 0))</f>
        <v>Gas faf</v>
      </c>
      <c r="E364" s="12" t="str">
        <f>INDEX([8]RawData!$B$8:$N$1411, MATCH($A364, [8]RawData!$A$8:$A$1411, 0), MATCH(E$19, [8]RawData!$B$7:$N$7, 0))</f>
        <v/>
      </c>
      <c r="F364" s="12" t="s">
        <v>94</v>
      </c>
      <c r="G364" s="12" t="b">
        <f t="shared" si="40"/>
        <v>1</v>
      </c>
      <c r="H364" s="12" t="b">
        <f t="shared" si="41"/>
        <v>0</v>
      </c>
      <c r="I364" s="12" t="b">
        <f t="shared" si="42"/>
        <v>0</v>
      </c>
      <c r="J364" s="12" t="str">
        <f t="shared" si="43"/>
        <v>Plug-in heater, or none</v>
      </c>
    </row>
    <row r="365" spans="1:10">
      <c r="A365" s="121">
        <v>12169</v>
      </c>
      <c r="B365" s="12">
        <f>INDEX([8]RawData!$B$8:$N$1411, MATCH($A365, [8]RawData!$A$8:$A$1411, 0), MATCH(B$19, [8]RawData!$B$7:$N$7, 0))</f>
        <v>1524.7619999999999</v>
      </c>
      <c r="C365" s="12">
        <f>INDEX([8]RawData!$B$8:$N$1411, MATCH($A365, [8]RawData!$A$8:$A$1411, 0), MATCH(C$19, [8]RawData!$B$7:$N$7, 0))</f>
        <v>1</v>
      </c>
      <c r="D365" s="12" t="str">
        <f>INDEX([8]RawData!$B$8:$N$1411, MATCH($A365, [8]RawData!$A$8:$A$1411, 0), MATCH(D$19, [8]RawData!$B$7:$N$7, 0))</f>
        <v>Gas faf</v>
      </c>
      <c r="E365" s="12" t="str">
        <f>INDEX([8]RawData!$B$8:$N$1411, MATCH($A365, [8]RawData!$A$8:$A$1411, 0), MATCH(E$19, [8]RawData!$B$7:$N$7, 0))</f>
        <v/>
      </c>
      <c r="F365" s="12" t="s">
        <v>94</v>
      </c>
      <c r="G365" s="12" t="b">
        <f t="shared" si="40"/>
        <v>1</v>
      </c>
      <c r="H365" s="12" t="b">
        <f t="shared" si="41"/>
        <v>0</v>
      </c>
      <c r="I365" s="12" t="b">
        <f t="shared" si="42"/>
        <v>0</v>
      </c>
      <c r="J365" s="12" t="str">
        <f t="shared" si="43"/>
        <v>Plug-in heater, or none</v>
      </c>
    </row>
    <row r="366" spans="1:10">
      <c r="A366" s="121">
        <v>12176</v>
      </c>
      <c r="B366" s="12">
        <f>INDEX([8]RawData!$B$8:$N$1411, MATCH($A366, [8]RawData!$A$8:$A$1411, 0), MATCH(B$19, [8]RawData!$B$7:$N$7, 0))</f>
        <v>1524.7619999999999</v>
      </c>
      <c r="C366" s="12">
        <f>INDEX([8]RawData!$B$8:$N$1411, MATCH($A366, [8]RawData!$A$8:$A$1411, 0), MATCH(C$19, [8]RawData!$B$7:$N$7, 0))</f>
        <v>1</v>
      </c>
      <c r="D366" s="12" t="str">
        <f>INDEX([8]RawData!$B$8:$N$1411, MATCH($A366, [8]RawData!$A$8:$A$1411, 0), MATCH(D$19, [8]RawData!$B$7:$N$7, 0))</f>
        <v>Gas faf</v>
      </c>
      <c r="E366" s="12" t="str">
        <f>INDEX([8]RawData!$B$8:$N$1411, MATCH($A366, [8]RawData!$A$8:$A$1411, 0), MATCH(E$19, [8]RawData!$B$7:$N$7, 0))</f>
        <v>Gas htstove</v>
      </c>
      <c r="F366" s="12" t="s">
        <v>94</v>
      </c>
      <c r="G366" s="12" t="b">
        <f t="shared" si="40"/>
        <v>1</v>
      </c>
      <c r="H366" s="12" t="b">
        <f t="shared" si="41"/>
        <v>0</v>
      </c>
      <c r="I366" s="12" t="b">
        <f t="shared" si="42"/>
        <v>0</v>
      </c>
      <c r="J366" s="12" t="str">
        <f t="shared" si="43"/>
        <v>Plug-in heater, or none</v>
      </c>
    </row>
    <row r="367" spans="1:10">
      <c r="A367" s="121">
        <v>12183</v>
      </c>
      <c r="B367" s="12">
        <f>INDEX([8]RawData!$B$8:$N$1411, MATCH($A367, [8]RawData!$A$8:$A$1411, 0), MATCH(B$19, [8]RawData!$B$7:$N$7, 0))</f>
        <v>4956.4930000000004</v>
      </c>
      <c r="C367" s="12">
        <f>INDEX([8]RawData!$B$8:$N$1411, MATCH($A367, [8]RawData!$A$8:$A$1411, 0), MATCH(C$19, [8]RawData!$B$7:$N$7, 0))</f>
        <v>1</v>
      </c>
      <c r="D367" s="12" t="str">
        <f>INDEX([8]RawData!$B$8:$N$1411, MATCH($A367, [8]RawData!$A$8:$A$1411, 0), MATCH(D$19, [8]RawData!$B$7:$N$7, 0))</f>
        <v>Gas faf</v>
      </c>
      <c r="E367" s="12" t="str">
        <f>INDEX([8]RawData!$B$8:$N$1411, MATCH($A367, [8]RawData!$A$8:$A$1411, 0), MATCH(E$19, [8]RawData!$B$7:$N$7, 0))</f>
        <v>Wood fireplace</v>
      </c>
      <c r="F367" s="12" t="s">
        <v>94</v>
      </c>
      <c r="G367" s="12" t="b">
        <f t="shared" si="40"/>
        <v>1</v>
      </c>
      <c r="H367" s="12" t="b">
        <f t="shared" si="41"/>
        <v>0</v>
      </c>
      <c r="I367" s="12" t="b">
        <f t="shared" si="42"/>
        <v>0</v>
      </c>
      <c r="J367" s="12" t="str">
        <f t="shared" si="43"/>
        <v>Plug-in heater, or none</v>
      </c>
    </row>
    <row r="368" spans="1:10">
      <c r="A368" s="121">
        <v>12186</v>
      </c>
      <c r="B368" s="12">
        <f>INDEX([8]RawData!$B$8:$N$1411, MATCH($A368, [8]RawData!$A$8:$A$1411, 0), MATCH(B$19, [8]RawData!$B$7:$N$7, 0))</f>
        <v>4956.4930000000004</v>
      </c>
      <c r="C368" s="12">
        <f>INDEX([8]RawData!$B$8:$N$1411, MATCH($A368, [8]RawData!$A$8:$A$1411, 0), MATCH(C$19, [8]RawData!$B$7:$N$7, 0))</f>
        <v>1</v>
      </c>
      <c r="D368" s="12" t="str">
        <f>INDEX([8]RawData!$B$8:$N$1411, MATCH($A368, [8]RawData!$A$8:$A$1411, 0), MATCH(D$19, [8]RawData!$B$7:$N$7, 0))</f>
        <v xml:space="preserve">Gas faf AND Electric dhp AND </v>
      </c>
      <c r="E368" s="12" t="str">
        <f>INDEX([8]RawData!$B$8:$N$1411, MATCH($A368, [8]RawData!$A$8:$A$1411, 0), MATCH(E$19, [8]RawData!$B$7:$N$7, 0))</f>
        <v/>
      </c>
      <c r="F368" s="12" t="s">
        <v>94</v>
      </c>
      <c r="G368" s="12" t="b">
        <f t="shared" si="40"/>
        <v>1</v>
      </c>
      <c r="H368" s="12" t="b">
        <f t="shared" si="41"/>
        <v>1</v>
      </c>
      <c r="I368" s="12" t="b">
        <f t="shared" si="42"/>
        <v>0</v>
      </c>
      <c r="J368" s="12" t="str">
        <f t="shared" si="43"/>
        <v>Ductless HP</v>
      </c>
    </row>
    <row r="369" spans="1:10">
      <c r="A369" s="121">
        <v>12190</v>
      </c>
      <c r="B369" s="12">
        <f>INDEX([8]RawData!$B$8:$N$1411, MATCH($A369, [8]RawData!$A$8:$A$1411, 0), MATCH(B$19, [8]RawData!$B$7:$N$7, 0))</f>
        <v>4956.4930000000004</v>
      </c>
      <c r="C369" s="12">
        <f>INDEX([8]RawData!$B$8:$N$1411, MATCH($A369, [8]RawData!$A$8:$A$1411, 0), MATCH(C$19, [8]RawData!$B$7:$N$7, 0))</f>
        <v>1</v>
      </c>
      <c r="D369" s="12" t="str">
        <f>INDEX([8]RawData!$B$8:$N$1411, MATCH($A369, [8]RawData!$A$8:$A$1411, 0), MATCH(D$19, [8]RawData!$B$7:$N$7, 0))</f>
        <v>Electric boiler</v>
      </c>
      <c r="E369" s="12" t="str">
        <f>INDEX([8]RawData!$B$8:$N$1411, MATCH($A369, [8]RawData!$A$8:$A$1411, 0), MATCH(E$19, [8]RawData!$B$7:$N$7, 0))</f>
        <v>Electric baseboard</v>
      </c>
      <c r="F369" s="12">
        <v>4956.4930000000004</v>
      </c>
      <c r="G369" s="12" t="b">
        <f t="shared" si="40"/>
        <v>0</v>
      </c>
      <c r="H369" s="12" t="b">
        <f t="shared" si="41"/>
        <v>1</v>
      </c>
      <c r="I369" s="12" t="b">
        <f t="shared" si="42"/>
        <v>1</v>
      </c>
      <c r="J369" s="12" t="str">
        <f t="shared" si="43"/>
        <v>Baseboard</v>
      </c>
    </row>
    <row r="370" spans="1:10">
      <c r="A370" s="121">
        <v>12197</v>
      </c>
      <c r="B370" s="12">
        <f>INDEX([8]RawData!$B$8:$N$1411, MATCH($A370, [8]RawData!$A$8:$A$1411, 0), MATCH(B$19, [8]RawData!$B$7:$N$7, 0))</f>
        <v>1524.7619999999999</v>
      </c>
      <c r="C370" s="12">
        <f>INDEX([8]RawData!$B$8:$N$1411, MATCH($A370, [8]RawData!$A$8:$A$1411, 0), MATCH(C$19, [8]RawData!$B$7:$N$7, 0))</f>
        <v>1</v>
      </c>
      <c r="D370" s="12" t="str">
        <f>INDEX([8]RawData!$B$8:$N$1411, MATCH($A370, [8]RawData!$A$8:$A$1411, 0), MATCH(D$19, [8]RawData!$B$7:$N$7, 0))</f>
        <v>Gas faf</v>
      </c>
      <c r="E370" s="12" t="str">
        <f>INDEX([8]RawData!$B$8:$N$1411, MATCH($A370, [8]RawData!$A$8:$A$1411, 0), MATCH(E$19, [8]RawData!$B$7:$N$7, 0))</f>
        <v/>
      </c>
      <c r="F370" s="12" t="s">
        <v>94</v>
      </c>
      <c r="G370" s="12" t="b">
        <f t="shared" si="40"/>
        <v>1</v>
      </c>
      <c r="H370" s="12" t="b">
        <f t="shared" si="41"/>
        <v>0</v>
      </c>
      <c r="I370" s="12" t="b">
        <f t="shared" si="42"/>
        <v>0</v>
      </c>
      <c r="J370" s="12" t="str">
        <f t="shared" si="43"/>
        <v>Plug-in heater, or none</v>
      </c>
    </row>
    <row r="371" spans="1:10">
      <c r="A371" s="121">
        <v>12199</v>
      </c>
      <c r="B371" s="12">
        <f>INDEX([8]RawData!$B$8:$N$1411, MATCH($A371, [8]RawData!$A$8:$A$1411, 0), MATCH(B$19, [8]RawData!$B$7:$N$7, 0))</f>
        <v>2003.7159999999999</v>
      </c>
      <c r="C371" s="12">
        <f>INDEX([8]RawData!$B$8:$N$1411, MATCH($A371, [8]RawData!$A$8:$A$1411, 0), MATCH(C$19, [8]RawData!$B$7:$N$7, 0))</f>
        <v>1</v>
      </c>
      <c r="D371" s="12" t="str">
        <f>INDEX([8]RawData!$B$8:$N$1411, MATCH($A371, [8]RawData!$A$8:$A$1411, 0), MATCH(D$19, [8]RawData!$B$7:$N$7, 0))</f>
        <v>Gas htstove</v>
      </c>
      <c r="E371" s="12" t="str">
        <f>INDEX([8]RawData!$B$8:$N$1411, MATCH($A371, [8]RawData!$A$8:$A$1411, 0), MATCH(E$19, [8]RawData!$B$7:$N$7, 0))</f>
        <v>Electric baseboard</v>
      </c>
      <c r="F371" s="12">
        <v>2003.7159999999999</v>
      </c>
      <c r="G371" s="12" t="b">
        <f t="shared" si="40"/>
        <v>0</v>
      </c>
      <c r="H371" s="12" t="b">
        <f t="shared" si="41"/>
        <v>1</v>
      </c>
      <c r="I371" s="12" t="b">
        <f t="shared" si="42"/>
        <v>1</v>
      </c>
      <c r="J371" s="12" t="str">
        <f t="shared" si="43"/>
        <v>Baseboard</v>
      </c>
    </row>
    <row r="372" spans="1:10">
      <c r="A372" s="121">
        <v>12203</v>
      </c>
      <c r="B372" s="12">
        <f>INDEX([8]RawData!$B$8:$N$1411, MATCH($A372, [8]RawData!$A$8:$A$1411, 0), MATCH(B$19, [8]RawData!$B$7:$N$7, 0))</f>
        <v>1524.7619999999999</v>
      </c>
      <c r="C372" s="12">
        <f>INDEX([8]RawData!$B$8:$N$1411, MATCH($A372, [8]RawData!$A$8:$A$1411, 0), MATCH(C$19, [8]RawData!$B$7:$N$7, 0))</f>
        <v>1</v>
      </c>
      <c r="D372" s="12" t="str">
        <f>INDEX([8]RawData!$B$8:$N$1411, MATCH($A372, [8]RawData!$A$8:$A$1411, 0), MATCH(D$19, [8]RawData!$B$7:$N$7, 0))</f>
        <v>Gas faf</v>
      </c>
      <c r="E372" s="12" t="str">
        <f>INDEX([8]RawData!$B$8:$N$1411, MATCH($A372, [8]RawData!$A$8:$A$1411, 0), MATCH(E$19, [8]RawData!$B$7:$N$7, 0))</f>
        <v/>
      </c>
      <c r="F372" s="12" t="s">
        <v>94</v>
      </c>
      <c r="G372" s="12" t="b">
        <f t="shared" si="40"/>
        <v>1</v>
      </c>
      <c r="H372" s="12" t="b">
        <f t="shared" si="41"/>
        <v>0</v>
      </c>
      <c r="I372" s="12" t="b">
        <f t="shared" si="42"/>
        <v>0</v>
      </c>
      <c r="J372" s="12" t="str">
        <f t="shared" si="43"/>
        <v>Plug-in heater, or none</v>
      </c>
    </row>
    <row r="373" spans="1:10">
      <c r="A373" s="121">
        <v>12207</v>
      </c>
      <c r="B373" s="12">
        <f>INDEX([8]RawData!$B$8:$N$1411, MATCH($A373, [8]RawData!$A$8:$A$1411, 0), MATCH(B$19, [8]RawData!$B$7:$N$7, 0))</f>
        <v>4956.4930000000004</v>
      </c>
      <c r="C373" s="12">
        <f>INDEX([8]RawData!$B$8:$N$1411, MATCH($A373, [8]RawData!$A$8:$A$1411, 0), MATCH(C$19, [8]RawData!$B$7:$N$7, 0))</f>
        <v>1</v>
      </c>
      <c r="D373" s="12" t="str">
        <f>INDEX([8]RawData!$B$8:$N$1411, MATCH($A373, [8]RawData!$A$8:$A$1411, 0), MATCH(D$19, [8]RawData!$B$7:$N$7, 0))</f>
        <v xml:space="preserve">Electric faf AND Wood htstove AND </v>
      </c>
      <c r="E373" s="12" t="str">
        <f>INDEX([8]RawData!$B$8:$N$1411, MATCH($A373, [8]RawData!$A$8:$A$1411, 0), MATCH(E$19, [8]RawData!$B$7:$N$7, 0))</f>
        <v/>
      </c>
      <c r="F373" s="12">
        <v>4956.4930000000004</v>
      </c>
      <c r="G373" s="12" t="b">
        <f t="shared" si="40"/>
        <v>0</v>
      </c>
      <c r="H373" s="12" t="b">
        <f t="shared" si="41"/>
        <v>1</v>
      </c>
      <c r="I373" s="12" t="b">
        <f t="shared" si="42"/>
        <v>1</v>
      </c>
      <c r="J373" s="12" t="str">
        <f t="shared" si="43"/>
        <v>Electric FAF</v>
      </c>
    </row>
    <row r="374" spans="1:10">
      <c r="A374" s="121">
        <v>12213</v>
      </c>
      <c r="B374" s="12">
        <f>INDEX([8]RawData!$B$8:$N$1411, MATCH($A374, [8]RawData!$A$8:$A$1411, 0), MATCH(B$19, [8]RawData!$B$7:$N$7, 0))</f>
        <v>1464.694</v>
      </c>
      <c r="C374" s="12">
        <f>INDEX([8]RawData!$B$8:$N$1411, MATCH($A374, [8]RawData!$A$8:$A$1411, 0), MATCH(C$19, [8]RawData!$B$7:$N$7, 0))</f>
        <v>1</v>
      </c>
      <c r="D374" s="12" t="str">
        <f>INDEX([8]RawData!$B$8:$N$1411, MATCH($A374, [8]RawData!$A$8:$A$1411, 0), MATCH(D$19, [8]RawData!$B$7:$N$7, 0))</f>
        <v>Electric baseboard</v>
      </c>
      <c r="E374" s="12" t="str">
        <f>INDEX([8]RawData!$B$8:$N$1411, MATCH($A374, [8]RawData!$A$8:$A$1411, 0), MATCH(E$19, [8]RawData!$B$7:$N$7, 0))</f>
        <v/>
      </c>
      <c r="F374" s="12">
        <v>1464.694</v>
      </c>
      <c r="G374" s="12" t="b">
        <f t="shared" si="40"/>
        <v>0</v>
      </c>
      <c r="H374" s="12" t="b">
        <f t="shared" si="41"/>
        <v>1</v>
      </c>
      <c r="I374" s="12" t="b">
        <f t="shared" si="42"/>
        <v>1</v>
      </c>
      <c r="J374" s="12" t="str">
        <f t="shared" si="43"/>
        <v>Baseboard</v>
      </c>
    </row>
    <row r="375" spans="1:10">
      <c r="A375" s="121">
        <v>12214</v>
      </c>
      <c r="B375" s="12">
        <f>INDEX([8]RawData!$B$8:$N$1411, MATCH($A375, [8]RawData!$A$8:$A$1411, 0), MATCH(B$19, [8]RawData!$B$7:$N$7, 0))</f>
        <v>4956.4930000000004</v>
      </c>
      <c r="C375" s="12">
        <f>INDEX([8]RawData!$B$8:$N$1411, MATCH($A375, [8]RawData!$A$8:$A$1411, 0), MATCH(C$19, [8]RawData!$B$7:$N$7, 0))</f>
        <v>1</v>
      </c>
      <c r="D375" s="12" t="str">
        <f>INDEX([8]RawData!$B$8:$N$1411, MATCH($A375, [8]RawData!$A$8:$A$1411, 0), MATCH(D$19, [8]RawData!$B$7:$N$7, 0))</f>
        <v>Electric pluginheater</v>
      </c>
      <c r="E375" s="12" t="str">
        <f>INDEX([8]RawData!$B$8:$N$1411, MATCH($A375, [8]RawData!$A$8:$A$1411, 0), MATCH(E$19, [8]RawData!$B$7:$N$7, 0))</f>
        <v>Electric baseboard</v>
      </c>
      <c r="F375" s="12">
        <v>4956.4930000000004</v>
      </c>
      <c r="G375" s="12" t="b">
        <f t="shared" si="40"/>
        <v>0</v>
      </c>
      <c r="H375" s="12" t="b">
        <f t="shared" si="41"/>
        <v>1</v>
      </c>
      <c r="I375" s="12" t="b">
        <f t="shared" si="42"/>
        <v>1</v>
      </c>
      <c r="J375" s="12" t="str">
        <f t="shared" si="43"/>
        <v>Baseboard</v>
      </c>
    </row>
    <row r="376" spans="1:10">
      <c r="A376" s="121">
        <v>12215</v>
      </c>
      <c r="B376" s="12">
        <f>INDEX([8]RawData!$B$8:$N$1411, MATCH($A376, [8]RawData!$A$8:$A$1411, 0), MATCH(B$19, [8]RawData!$B$7:$N$7, 0))</f>
        <v>2003.7159999999999</v>
      </c>
      <c r="C376" s="12">
        <f>INDEX([8]RawData!$B$8:$N$1411, MATCH($A376, [8]RawData!$A$8:$A$1411, 0), MATCH(C$19, [8]RawData!$B$7:$N$7, 0))</f>
        <v>1</v>
      </c>
      <c r="D376" s="12" t="str">
        <f>INDEX([8]RawData!$B$8:$N$1411, MATCH($A376, [8]RawData!$A$8:$A$1411, 0), MATCH(D$19, [8]RawData!$B$7:$N$7, 0))</f>
        <v>Electric baseboard</v>
      </c>
      <c r="E376" s="12" t="str">
        <f>INDEX([8]RawData!$B$8:$N$1411, MATCH($A376, [8]RawData!$A$8:$A$1411, 0), MATCH(E$19, [8]RawData!$B$7:$N$7, 0))</f>
        <v>Propane htstove</v>
      </c>
      <c r="F376" s="12">
        <v>2003.7159999999999</v>
      </c>
      <c r="G376" s="12" t="b">
        <f t="shared" si="40"/>
        <v>0</v>
      </c>
      <c r="H376" s="12" t="b">
        <f t="shared" si="41"/>
        <v>1</v>
      </c>
      <c r="I376" s="12" t="b">
        <f t="shared" si="42"/>
        <v>1</v>
      </c>
      <c r="J376" s="12" t="str">
        <f t="shared" si="43"/>
        <v>Baseboard</v>
      </c>
    </row>
    <row r="377" spans="1:10">
      <c r="A377" s="121">
        <v>12226</v>
      </c>
      <c r="B377" s="12">
        <f>INDEX([8]RawData!$B$8:$N$1411, MATCH($A377, [8]RawData!$A$8:$A$1411, 0), MATCH(B$19, [8]RawData!$B$7:$N$7, 0))</f>
        <v>6932.7380000000003</v>
      </c>
      <c r="C377" s="12">
        <f>INDEX([8]RawData!$B$8:$N$1411, MATCH($A377, [8]RawData!$A$8:$A$1411, 0), MATCH(C$19, [8]RawData!$B$7:$N$7, 0))</f>
        <v>1</v>
      </c>
      <c r="D377" s="12" t="str">
        <f>INDEX([8]RawData!$B$8:$N$1411, MATCH($A377, [8]RawData!$A$8:$A$1411, 0), MATCH(D$19, [8]RawData!$B$7:$N$7, 0))</f>
        <v>Gas faf</v>
      </c>
      <c r="E377" s="12" t="str">
        <f>INDEX([8]RawData!$B$8:$N$1411, MATCH($A377, [8]RawData!$A$8:$A$1411, 0), MATCH(E$19, [8]RawData!$B$7:$N$7, 0))</f>
        <v xml:space="preserve">Gas faf AND Gas htstove AND Gas htstove AND Electric pluginheater AND </v>
      </c>
      <c r="F377" s="12" t="s">
        <v>94</v>
      </c>
      <c r="G377" s="12" t="b">
        <f t="shared" si="40"/>
        <v>1</v>
      </c>
      <c r="H377" s="12" t="b">
        <f t="shared" si="41"/>
        <v>0</v>
      </c>
      <c r="I377" s="12" t="b">
        <f t="shared" si="42"/>
        <v>0</v>
      </c>
      <c r="J377" s="12" t="str">
        <f t="shared" si="43"/>
        <v>Plug-in heater, or none</v>
      </c>
    </row>
    <row r="378" spans="1:10">
      <c r="A378" s="121">
        <v>12229</v>
      </c>
      <c r="B378" s="12">
        <f>INDEX([8]RawData!$B$8:$N$1411, MATCH($A378, [8]RawData!$A$8:$A$1411, 0), MATCH(B$19, [8]RawData!$B$7:$N$7, 0))</f>
        <v>1524.7619999999999</v>
      </c>
      <c r="C378" s="12">
        <f>INDEX([8]RawData!$B$8:$N$1411, MATCH($A378, [8]RawData!$A$8:$A$1411, 0), MATCH(C$19, [8]RawData!$B$7:$N$7, 0))</f>
        <v>1</v>
      </c>
      <c r="D378" s="12" t="str">
        <f>INDEX([8]RawData!$B$8:$N$1411, MATCH($A378, [8]RawData!$A$8:$A$1411, 0), MATCH(D$19, [8]RawData!$B$7:$N$7, 0))</f>
        <v>Gas faf</v>
      </c>
      <c r="E378" s="12" t="str">
        <f>INDEX([8]RawData!$B$8:$N$1411, MATCH($A378, [8]RawData!$A$8:$A$1411, 0), MATCH(E$19, [8]RawData!$B$7:$N$7, 0))</f>
        <v/>
      </c>
      <c r="F378" s="12" t="s">
        <v>94</v>
      </c>
      <c r="G378" s="12" t="b">
        <f t="shared" si="40"/>
        <v>1</v>
      </c>
      <c r="H378" s="12" t="b">
        <f t="shared" si="41"/>
        <v>0</v>
      </c>
      <c r="I378" s="12" t="b">
        <f t="shared" si="42"/>
        <v>0</v>
      </c>
      <c r="J378" s="12" t="str">
        <f t="shared" si="43"/>
        <v>Plug-in heater, or none</v>
      </c>
    </row>
    <row r="379" spans="1:10">
      <c r="A379" s="121">
        <v>12230</v>
      </c>
      <c r="B379" s="12">
        <f>INDEX([8]RawData!$B$8:$N$1411, MATCH($A379, [8]RawData!$A$8:$A$1411, 0), MATCH(B$19, [8]RawData!$B$7:$N$7, 0))</f>
        <v>6932.7380000000003</v>
      </c>
      <c r="C379" s="12">
        <f>INDEX([8]RawData!$B$8:$N$1411, MATCH($A379, [8]RawData!$A$8:$A$1411, 0), MATCH(C$19, [8]RawData!$B$7:$N$7, 0))</f>
        <v>1</v>
      </c>
      <c r="D379" s="12" t="str">
        <f>INDEX([8]RawData!$B$8:$N$1411, MATCH($A379, [8]RawData!$A$8:$A$1411, 0), MATCH(D$19, [8]RawData!$B$7:$N$7, 0))</f>
        <v>Gas faf</v>
      </c>
      <c r="E379" s="12" t="str">
        <f>INDEX([8]RawData!$B$8:$N$1411, MATCH($A379, [8]RawData!$A$8:$A$1411, 0), MATCH(E$19, [8]RawData!$B$7:$N$7, 0))</f>
        <v/>
      </c>
      <c r="F379" s="12" t="s">
        <v>94</v>
      </c>
      <c r="G379" s="12" t="b">
        <f t="shared" si="40"/>
        <v>1</v>
      </c>
      <c r="H379" s="12" t="b">
        <f t="shared" si="41"/>
        <v>0</v>
      </c>
      <c r="I379" s="12" t="b">
        <f t="shared" si="42"/>
        <v>0</v>
      </c>
      <c r="J379" s="12" t="str">
        <f t="shared" si="43"/>
        <v>Plug-in heater, or none</v>
      </c>
    </row>
    <row r="380" spans="1:10">
      <c r="A380" s="121">
        <v>12232</v>
      </c>
      <c r="B380" s="12">
        <f>INDEX([8]RawData!$B$8:$N$1411, MATCH($A380, [8]RawData!$A$8:$A$1411, 0), MATCH(B$19, [8]RawData!$B$7:$N$7, 0))</f>
        <v>1188.027</v>
      </c>
      <c r="C380" s="12">
        <f>INDEX([8]RawData!$B$8:$N$1411, MATCH($A380, [8]RawData!$A$8:$A$1411, 0), MATCH(C$19, [8]RawData!$B$7:$N$7, 0))</f>
        <v>1</v>
      </c>
      <c r="D380" s="12" t="str">
        <f>INDEX([8]RawData!$B$8:$N$1411, MATCH($A380, [8]RawData!$A$8:$A$1411, 0), MATCH(D$19, [8]RawData!$B$7:$N$7, 0))</f>
        <v>Electric baseboard</v>
      </c>
      <c r="E380" s="12" t="str">
        <f>INDEX([8]RawData!$B$8:$N$1411, MATCH($A380, [8]RawData!$A$8:$A$1411, 0), MATCH(E$19, [8]RawData!$B$7:$N$7, 0))</f>
        <v>Electric baseboard</v>
      </c>
      <c r="F380" s="12">
        <v>1188.027</v>
      </c>
      <c r="G380" s="12" t="b">
        <f t="shared" si="40"/>
        <v>0</v>
      </c>
      <c r="H380" s="12" t="b">
        <f t="shared" si="41"/>
        <v>1</v>
      </c>
      <c r="I380" s="12" t="b">
        <f t="shared" si="42"/>
        <v>1</v>
      </c>
      <c r="J380" s="12" t="str">
        <f t="shared" si="43"/>
        <v>Baseboard</v>
      </c>
    </row>
    <row r="381" spans="1:10">
      <c r="A381" s="121">
        <v>12242</v>
      </c>
      <c r="B381" s="12">
        <f>INDEX([8]RawData!$B$8:$N$1411, MATCH($A381, [8]RawData!$A$8:$A$1411, 0), MATCH(B$19, [8]RawData!$B$7:$N$7, 0))</f>
        <v>1524.7619999999999</v>
      </c>
      <c r="C381" s="12">
        <f>INDEX([8]RawData!$B$8:$N$1411, MATCH($A381, [8]RawData!$A$8:$A$1411, 0), MATCH(C$19, [8]RawData!$B$7:$N$7, 0))</f>
        <v>1</v>
      </c>
      <c r="D381" s="12" t="str">
        <f>INDEX([8]RawData!$B$8:$N$1411, MATCH($A381, [8]RawData!$A$8:$A$1411, 0), MATCH(D$19, [8]RawData!$B$7:$N$7, 0))</f>
        <v>Gas faf</v>
      </c>
      <c r="E381" s="12" t="str">
        <f>INDEX([8]RawData!$B$8:$N$1411, MATCH($A381, [8]RawData!$A$8:$A$1411, 0), MATCH(E$19, [8]RawData!$B$7:$N$7, 0))</f>
        <v/>
      </c>
      <c r="F381" s="12" t="s">
        <v>94</v>
      </c>
      <c r="G381" s="12" t="b">
        <f t="shared" si="40"/>
        <v>1</v>
      </c>
      <c r="H381" s="12" t="b">
        <f t="shared" si="41"/>
        <v>0</v>
      </c>
      <c r="I381" s="12" t="b">
        <f t="shared" si="42"/>
        <v>0</v>
      </c>
      <c r="J381" s="12" t="str">
        <f t="shared" si="43"/>
        <v>Plug-in heater, or none</v>
      </c>
    </row>
    <row r="382" spans="1:10">
      <c r="A382" s="121">
        <v>12247</v>
      </c>
      <c r="B382" s="12">
        <f>INDEX([8]RawData!$B$8:$N$1411, MATCH($A382, [8]RawData!$A$8:$A$1411, 0), MATCH(B$19, [8]RawData!$B$7:$N$7, 0))</f>
        <v>2003.7159999999999</v>
      </c>
      <c r="C382" s="12">
        <f>INDEX([8]RawData!$B$8:$N$1411, MATCH($A382, [8]RawData!$A$8:$A$1411, 0), MATCH(C$19, [8]RawData!$B$7:$N$7, 0))</f>
        <v>1</v>
      </c>
      <c r="D382" s="12" t="str">
        <f>INDEX([8]RawData!$B$8:$N$1411, MATCH($A382, [8]RawData!$A$8:$A$1411, 0), MATCH(D$19, [8]RawData!$B$7:$N$7, 0))</f>
        <v xml:space="preserve">Electric baseboard AND Wood htstove AND </v>
      </c>
      <c r="E382" s="12" t="str">
        <f>INDEX([8]RawData!$B$8:$N$1411, MATCH($A382, [8]RawData!$A$8:$A$1411, 0), MATCH(E$19, [8]RawData!$B$7:$N$7, 0))</f>
        <v xml:space="preserve">Electric baseboard AND Electric baseboard AND </v>
      </c>
      <c r="F382" s="12">
        <v>2003.7159999999999</v>
      </c>
      <c r="G382" s="12" t="b">
        <f t="shared" si="40"/>
        <v>0</v>
      </c>
      <c r="H382" s="12" t="b">
        <f t="shared" si="41"/>
        <v>1</v>
      </c>
      <c r="I382" s="12" t="b">
        <f t="shared" si="42"/>
        <v>1</v>
      </c>
      <c r="J382" s="12" t="str">
        <f t="shared" si="43"/>
        <v>Baseboard</v>
      </c>
    </row>
    <row r="383" spans="1:10">
      <c r="A383" s="121">
        <v>12255</v>
      </c>
      <c r="B383" s="12">
        <f>INDEX([8]RawData!$B$8:$N$1411, MATCH($A383, [8]RawData!$A$8:$A$1411, 0), MATCH(B$19, [8]RawData!$B$7:$N$7, 0))</f>
        <v>1188.027</v>
      </c>
      <c r="C383" s="12">
        <f>INDEX([8]RawData!$B$8:$N$1411, MATCH($A383, [8]RawData!$A$8:$A$1411, 0), MATCH(C$19, [8]RawData!$B$7:$N$7, 0))</f>
        <v>1</v>
      </c>
      <c r="D383" s="12" t="str">
        <f>INDEX([8]RawData!$B$8:$N$1411, MATCH($A383, [8]RawData!$A$8:$A$1411, 0), MATCH(D$19, [8]RawData!$B$7:$N$7, 0))</f>
        <v>Wood htstove</v>
      </c>
      <c r="E383" s="12" t="str">
        <f>INDEX([8]RawData!$B$8:$N$1411, MATCH($A383, [8]RawData!$A$8:$A$1411, 0), MATCH(E$19, [8]RawData!$B$7:$N$7, 0))</f>
        <v/>
      </c>
      <c r="F383" s="12" t="s">
        <v>94</v>
      </c>
      <c r="G383" s="12" t="b">
        <f t="shared" si="40"/>
        <v>0</v>
      </c>
      <c r="H383" s="12" t="b">
        <f t="shared" si="41"/>
        <v>0</v>
      </c>
      <c r="I383" s="12" t="b">
        <f t="shared" si="42"/>
        <v>0</v>
      </c>
      <c r="J383" s="12" t="str">
        <f t="shared" si="43"/>
        <v>Plug-in heater, or none</v>
      </c>
    </row>
    <row r="384" spans="1:10">
      <c r="A384" s="121">
        <v>12263</v>
      </c>
      <c r="B384" s="12">
        <f>INDEX([8]RawData!$B$8:$N$1411, MATCH($A384, [8]RawData!$A$8:$A$1411, 0), MATCH(B$19, [8]RawData!$B$7:$N$7, 0))</f>
        <v>1524.7619999999999</v>
      </c>
      <c r="C384" s="12">
        <f>INDEX([8]RawData!$B$8:$N$1411, MATCH($A384, [8]RawData!$A$8:$A$1411, 0), MATCH(C$19, [8]RawData!$B$7:$N$7, 0))</f>
        <v>1</v>
      </c>
      <c r="D384" s="12" t="str">
        <f>INDEX([8]RawData!$B$8:$N$1411, MATCH($A384, [8]RawData!$A$8:$A$1411, 0), MATCH(D$19, [8]RawData!$B$7:$N$7, 0))</f>
        <v>Electric baseboard</v>
      </c>
      <c r="E384" s="12" t="str">
        <f>INDEX([8]RawData!$B$8:$N$1411, MATCH($A384, [8]RawData!$A$8:$A$1411, 0), MATCH(E$19, [8]RawData!$B$7:$N$7, 0))</f>
        <v/>
      </c>
      <c r="F384" s="12">
        <v>1524.7619999999999</v>
      </c>
      <c r="G384" s="12" t="b">
        <f t="shared" si="40"/>
        <v>0</v>
      </c>
      <c r="H384" s="12" t="b">
        <f t="shared" si="41"/>
        <v>1</v>
      </c>
      <c r="I384" s="12" t="b">
        <f t="shared" si="42"/>
        <v>1</v>
      </c>
      <c r="J384" s="12" t="str">
        <f t="shared" si="43"/>
        <v>Baseboard</v>
      </c>
    </row>
    <row r="385" spans="1:10">
      <c r="A385" s="121">
        <v>12264</v>
      </c>
      <c r="B385" s="12">
        <f>INDEX([8]RawData!$B$8:$N$1411, MATCH($A385, [8]RawData!$A$8:$A$1411, 0), MATCH(B$19, [8]RawData!$B$7:$N$7, 0))</f>
        <v>1464.694</v>
      </c>
      <c r="C385" s="12">
        <f>INDEX([8]RawData!$B$8:$N$1411, MATCH($A385, [8]RawData!$A$8:$A$1411, 0), MATCH(C$19, [8]RawData!$B$7:$N$7, 0))</f>
        <v>1</v>
      </c>
      <c r="D385" s="12" t="str">
        <f>INDEX([8]RawData!$B$8:$N$1411, MATCH($A385, [8]RawData!$A$8:$A$1411, 0), MATCH(D$19, [8]RawData!$B$7:$N$7, 0))</f>
        <v>Gas faf</v>
      </c>
      <c r="E385" s="12" t="str">
        <f>INDEX([8]RawData!$B$8:$N$1411, MATCH($A385, [8]RawData!$A$8:$A$1411, 0), MATCH(E$19, [8]RawData!$B$7:$N$7, 0))</f>
        <v>Wood htstove</v>
      </c>
      <c r="F385" s="12" t="s">
        <v>94</v>
      </c>
      <c r="G385" s="12" t="b">
        <f t="shared" si="40"/>
        <v>1</v>
      </c>
      <c r="H385" s="12" t="b">
        <f t="shared" si="41"/>
        <v>0</v>
      </c>
      <c r="I385" s="12" t="b">
        <f t="shared" si="42"/>
        <v>0</v>
      </c>
      <c r="J385" s="12" t="str">
        <f t="shared" si="43"/>
        <v>Plug-in heater, or none</v>
      </c>
    </row>
    <row r="386" spans="1:10">
      <c r="A386" s="121">
        <v>12266</v>
      </c>
      <c r="B386" s="12">
        <f>INDEX([8]RawData!$B$8:$N$1411, MATCH($A386, [8]RawData!$A$8:$A$1411, 0), MATCH(B$19, [8]RawData!$B$7:$N$7, 0))</f>
        <v>4956.4930000000004</v>
      </c>
      <c r="C386" s="12">
        <f>INDEX([8]RawData!$B$8:$N$1411, MATCH($A386, [8]RawData!$A$8:$A$1411, 0), MATCH(C$19, [8]RawData!$B$7:$N$7, 0))</f>
        <v>1</v>
      </c>
      <c r="D386" s="12" t="str">
        <f>INDEX([8]RawData!$B$8:$N$1411, MATCH($A386, [8]RawData!$A$8:$A$1411, 0), MATCH(D$19, [8]RawData!$B$7:$N$7, 0))</f>
        <v>Gas htstove</v>
      </c>
      <c r="E386" s="12" t="str">
        <f>INDEX([8]RawData!$B$8:$N$1411, MATCH($A386, [8]RawData!$A$8:$A$1411, 0), MATCH(E$19, [8]RawData!$B$7:$N$7, 0))</f>
        <v>Electric pluginheater</v>
      </c>
      <c r="F386" s="12">
        <v>4956.4930000000004</v>
      </c>
      <c r="G386" s="12" t="b">
        <f t="shared" si="40"/>
        <v>0</v>
      </c>
      <c r="H386" s="12" t="b">
        <f t="shared" si="41"/>
        <v>0</v>
      </c>
      <c r="I386" s="12" t="b">
        <f t="shared" si="42"/>
        <v>0</v>
      </c>
      <c r="J386" s="12" t="str">
        <f t="shared" si="43"/>
        <v>Plug-in heater, or none</v>
      </c>
    </row>
    <row r="387" spans="1:10">
      <c r="A387" s="121">
        <v>12270</v>
      </c>
      <c r="B387" s="12">
        <f>INDEX([8]RawData!$B$8:$N$1411, MATCH($A387, [8]RawData!$A$8:$A$1411, 0), MATCH(B$19, [8]RawData!$B$7:$N$7, 0))</f>
        <v>1150.8789999999999</v>
      </c>
      <c r="C387" s="12">
        <f>INDEX([8]RawData!$B$8:$N$1411, MATCH($A387, [8]RawData!$A$8:$A$1411, 0), MATCH(C$19, [8]RawData!$B$7:$N$7, 0))</f>
        <v>1</v>
      </c>
      <c r="D387" s="12" t="str">
        <f>INDEX([8]RawData!$B$8:$N$1411, MATCH($A387, [8]RawData!$A$8:$A$1411, 0), MATCH(D$19, [8]RawData!$B$7:$N$7, 0))</f>
        <v>Electric baseboard</v>
      </c>
      <c r="E387" s="12" t="str">
        <f>INDEX([8]RawData!$B$8:$N$1411, MATCH($A387, [8]RawData!$A$8:$A$1411, 0), MATCH(E$19, [8]RawData!$B$7:$N$7, 0))</f>
        <v/>
      </c>
      <c r="F387" s="12">
        <v>1150.8789999999999</v>
      </c>
      <c r="G387" s="12" t="b">
        <f t="shared" si="40"/>
        <v>0</v>
      </c>
      <c r="H387" s="12" t="b">
        <f t="shared" si="41"/>
        <v>1</v>
      </c>
      <c r="I387" s="12" t="b">
        <f t="shared" si="42"/>
        <v>1</v>
      </c>
      <c r="J387" s="12" t="str">
        <f t="shared" si="43"/>
        <v>Baseboard</v>
      </c>
    </row>
    <row r="388" spans="1:10">
      <c r="A388" s="121">
        <v>12271</v>
      </c>
      <c r="B388" s="12">
        <f>INDEX([8]RawData!$B$8:$N$1411, MATCH($A388, [8]RawData!$A$8:$A$1411, 0), MATCH(B$19, [8]RawData!$B$7:$N$7, 0))</f>
        <v>1524.7619999999999</v>
      </c>
      <c r="C388" s="12">
        <f>INDEX([8]RawData!$B$8:$N$1411, MATCH($A388, [8]RawData!$A$8:$A$1411, 0), MATCH(C$19, [8]RawData!$B$7:$N$7, 0))</f>
        <v>1</v>
      </c>
      <c r="D388" s="12" t="str">
        <f>INDEX([8]RawData!$B$8:$N$1411, MATCH($A388, [8]RawData!$A$8:$A$1411, 0), MATCH(D$19, [8]RawData!$B$7:$N$7, 0))</f>
        <v>Gas faf</v>
      </c>
      <c r="E388" s="12" t="str">
        <f>INDEX([8]RawData!$B$8:$N$1411, MATCH($A388, [8]RawData!$A$8:$A$1411, 0), MATCH(E$19, [8]RawData!$B$7:$N$7, 0))</f>
        <v/>
      </c>
      <c r="F388" s="12" t="s">
        <v>94</v>
      </c>
      <c r="G388" s="12" t="b">
        <f t="shared" si="40"/>
        <v>1</v>
      </c>
      <c r="H388" s="12" t="b">
        <f t="shared" si="41"/>
        <v>0</v>
      </c>
      <c r="I388" s="12" t="b">
        <f t="shared" si="42"/>
        <v>0</v>
      </c>
      <c r="J388" s="12" t="str">
        <f t="shared" si="43"/>
        <v>Plug-in heater, or none</v>
      </c>
    </row>
    <row r="389" spans="1:10">
      <c r="A389" s="121">
        <v>12274</v>
      </c>
      <c r="B389" s="12">
        <f>INDEX([8]RawData!$B$8:$N$1411, MATCH($A389, [8]RawData!$A$8:$A$1411, 0), MATCH(B$19, [8]RawData!$B$7:$N$7, 0))</f>
        <v>4956.4930000000004</v>
      </c>
      <c r="C389" s="12">
        <f>INDEX([8]RawData!$B$8:$N$1411, MATCH($A389, [8]RawData!$A$8:$A$1411, 0), MATCH(C$19, [8]RawData!$B$7:$N$7, 0))</f>
        <v>1</v>
      </c>
      <c r="D389" s="12" t="str">
        <f>INDEX([8]RawData!$B$8:$N$1411, MATCH($A389, [8]RawData!$A$8:$A$1411, 0), MATCH(D$19, [8]RawData!$B$7:$N$7, 0))</f>
        <v>Gas faf</v>
      </c>
      <c r="E389" s="12" t="str">
        <f>INDEX([8]RawData!$B$8:$N$1411, MATCH($A389, [8]RawData!$A$8:$A$1411, 0), MATCH(E$19, [8]RawData!$B$7:$N$7, 0))</f>
        <v xml:space="preserve">Wood htstove AND Wood htstove AND </v>
      </c>
      <c r="F389" s="12" t="s">
        <v>94</v>
      </c>
      <c r="G389" s="12" t="b">
        <f t="shared" si="40"/>
        <v>1</v>
      </c>
      <c r="H389" s="12" t="b">
        <f t="shared" si="41"/>
        <v>0</v>
      </c>
      <c r="I389" s="12" t="b">
        <f t="shared" si="42"/>
        <v>0</v>
      </c>
      <c r="J389" s="12" t="str">
        <f t="shared" si="43"/>
        <v>Plug-in heater, or none</v>
      </c>
    </row>
    <row r="390" spans="1:10">
      <c r="A390" s="121">
        <v>12278</v>
      </c>
      <c r="B390" s="12">
        <f>INDEX([8]RawData!$B$8:$N$1411, MATCH($A390, [8]RawData!$A$8:$A$1411, 0), MATCH(B$19, [8]RawData!$B$7:$N$7, 0))</f>
        <v>2003.7159999999999</v>
      </c>
      <c r="C390" s="12">
        <f>INDEX([8]RawData!$B$8:$N$1411, MATCH($A390, [8]RawData!$A$8:$A$1411, 0), MATCH(C$19, [8]RawData!$B$7:$N$7, 0))</f>
        <v>1</v>
      </c>
      <c r="D390" s="12" t="str">
        <f>INDEX([8]RawData!$B$8:$N$1411, MATCH($A390, [8]RawData!$A$8:$A$1411, 0), MATCH(D$19, [8]RawData!$B$7:$N$7, 0))</f>
        <v>Gas faf</v>
      </c>
      <c r="E390" s="12" t="str">
        <f>INDEX([8]RawData!$B$8:$N$1411, MATCH($A390, [8]RawData!$A$8:$A$1411, 0), MATCH(E$19, [8]RawData!$B$7:$N$7, 0))</f>
        <v>Gas htstove</v>
      </c>
      <c r="F390" s="12" t="s">
        <v>94</v>
      </c>
      <c r="G390" s="12" t="b">
        <f t="shared" si="40"/>
        <v>1</v>
      </c>
      <c r="H390" s="12" t="b">
        <f t="shared" si="41"/>
        <v>0</v>
      </c>
      <c r="I390" s="12" t="b">
        <f t="shared" si="42"/>
        <v>0</v>
      </c>
      <c r="J390" s="12" t="str">
        <f t="shared" si="43"/>
        <v>Plug-in heater, or none</v>
      </c>
    </row>
    <row r="391" spans="1:10">
      <c r="A391" s="121">
        <v>12295</v>
      </c>
      <c r="B391" s="12">
        <f>INDEX([8]RawData!$B$8:$N$1411, MATCH($A391, [8]RawData!$A$8:$A$1411, 0), MATCH(B$19, [8]RawData!$B$7:$N$7, 0))</f>
        <v>6932.7380000000003</v>
      </c>
      <c r="C391" s="12">
        <f>INDEX([8]RawData!$B$8:$N$1411, MATCH($A391, [8]RawData!$A$8:$A$1411, 0), MATCH(C$19, [8]RawData!$B$7:$N$7, 0))</f>
        <v>1</v>
      </c>
      <c r="D391" s="12" t="str">
        <f>INDEX([8]RawData!$B$8:$N$1411, MATCH($A391, [8]RawData!$A$8:$A$1411, 0), MATCH(D$19, [8]RawData!$B$7:$N$7, 0))</f>
        <v>Gas faf</v>
      </c>
      <c r="E391" s="12" t="str">
        <f>INDEX([8]RawData!$B$8:$N$1411, MATCH($A391, [8]RawData!$A$8:$A$1411, 0), MATCH(E$19, [8]RawData!$B$7:$N$7, 0))</f>
        <v>Gas htstove</v>
      </c>
      <c r="F391" s="12" t="s">
        <v>94</v>
      </c>
      <c r="G391" s="12" t="b">
        <f t="shared" si="40"/>
        <v>1</v>
      </c>
      <c r="H391" s="12" t="b">
        <f t="shared" si="41"/>
        <v>0</v>
      </c>
      <c r="I391" s="12" t="b">
        <f t="shared" si="42"/>
        <v>0</v>
      </c>
      <c r="J391" s="12" t="str">
        <f t="shared" si="43"/>
        <v>Plug-in heater, or none</v>
      </c>
    </row>
    <row r="392" spans="1:10">
      <c r="A392" s="121">
        <v>12303</v>
      </c>
      <c r="B392" s="12">
        <f>INDEX([8]RawData!$B$8:$N$1411, MATCH($A392, [8]RawData!$A$8:$A$1411, 0), MATCH(B$19, [8]RawData!$B$7:$N$7, 0))</f>
        <v>1464.694</v>
      </c>
      <c r="C392" s="12">
        <f>INDEX([8]RawData!$B$8:$N$1411, MATCH($A392, [8]RawData!$A$8:$A$1411, 0), MATCH(C$19, [8]RawData!$B$7:$N$7, 0))</f>
        <v>1</v>
      </c>
      <c r="D392" s="12" t="str">
        <f>INDEX([8]RawData!$B$8:$N$1411, MATCH($A392, [8]RawData!$A$8:$A$1411, 0), MATCH(D$19, [8]RawData!$B$7:$N$7, 0))</f>
        <v>Electric heatpumpdualfuel</v>
      </c>
      <c r="E392" s="12" t="str">
        <f>INDEX([8]RawData!$B$8:$N$1411, MATCH($A392, [8]RawData!$A$8:$A$1411, 0), MATCH(E$19, [8]RawData!$B$7:$N$7, 0))</f>
        <v/>
      </c>
      <c r="F392" s="12">
        <v>1464.694</v>
      </c>
      <c r="G392" s="12" t="b">
        <f t="shared" si="40"/>
        <v>0</v>
      </c>
      <c r="H392" s="12" t="b">
        <f t="shared" si="41"/>
        <v>1</v>
      </c>
      <c r="I392" s="12" t="b">
        <f t="shared" si="42"/>
        <v>1</v>
      </c>
      <c r="J392" s="12" t="str">
        <f t="shared" si="43"/>
        <v>Heat pump</v>
      </c>
    </row>
    <row r="393" spans="1:10">
      <c r="A393" s="121">
        <v>12305</v>
      </c>
      <c r="B393" s="12">
        <f>INDEX([8]RawData!$B$8:$N$1411, MATCH($A393, [8]RawData!$A$8:$A$1411, 0), MATCH(B$19, [8]RawData!$B$7:$N$7, 0))</f>
        <v>4956.4930000000004</v>
      </c>
      <c r="C393" s="12">
        <f>INDEX([8]RawData!$B$8:$N$1411, MATCH($A393, [8]RawData!$A$8:$A$1411, 0), MATCH(C$19, [8]RawData!$B$7:$N$7, 0))</f>
        <v>1</v>
      </c>
      <c r="D393" s="12" t="str">
        <f>INDEX([8]RawData!$B$8:$N$1411, MATCH($A393, [8]RawData!$A$8:$A$1411, 0), MATCH(D$19, [8]RawData!$B$7:$N$7, 0))</f>
        <v>Gas faf</v>
      </c>
      <c r="E393" s="12" t="str">
        <f>INDEX([8]RawData!$B$8:$N$1411, MATCH($A393, [8]RawData!$A$8:$A$1411, 0), MATCH(E$19, [8]RawData!$B$7:$N$7, 0))</f>
        <v/>
      </c>
      <c r="F393" s="12" t="s">
        <v>94</v>
      </c>
      <c r="G393" s="12" t="b">
        <f t="shared" si="40"/>
        <v>1</v>
      </c>
      <c r="H393" s="12" t="b">
        <f t="shared" si="41"/>
        <v>0</v>
      </c>
      <c r="I393" s="12" t="b">
        <f t="shared" si="42"/>
        <v>0</v>
      </c>
      <c r="J393" s="12" t="str">
        <f t="shared" si="43"/>
        <v>Plug-in heater, or none</v>
      </c>
    </row>
    <row r="394" spans="1:10">
      <c r="A394" s="121">
        <v>12307</v>
      </c>
      <c r="B394" s="12">
        <f>INDEX([8]RawData!$B$8:$N$1411, MATCH($A394, [8]RawData!$A$8:$A$1411, 0), MATCH(B$19, [8]RawData!$B$7:$N$7, 0))</f>
        <v>1524.7619999999999</v>
      </c>
      <c r="C394" s="12">
        <f>INDEX([8]RawData!$B$8:$N$1411, MATCH($A394, [8]RawData!$A$8:$A$1411, 0), MATCH(C$19, [8]RawData!$B$7:$N$7, 0))</f>
        <v>1</v>
      </c>
      <c r="D394" s="12" t="str">
        <f>INDEX([8]RawData!$B$8:$N$1411, MATCH($A394, [8]RawData!$A$8:$A$1411, 0), MATCH(D$19, [8]RawData!$B$7:$N$7, 0))</f>
        <v>Oil faf</v>
      </c>
      <c r="E394" s="12" t="str">
        <f>INDEX([8]RawData!$B$8:$N$1411, MATCH($A394, [8]RawData!$A$8:$A$1411, 0), MATCH(E$19, [8]RawData!$B$7:$N$7, 0))</f>
        <v/>
      </c>
      <c r="F394" s="12" t="s">
        <v>94</v>
      </c>
      <c r="G394" s="12" t="b">
        <f t="shared" si="40"/>
        <v>0</v>
      </c>
      <c r="H394" s="12" t="b">
        <f t="shared" si="41"/>
        <v>0</v>
      </c>
      <c r="I394" s="12" t="b">
        <f t="shared" si="42"/>
        <v>0</v>
      </c>
      <c r="J394" s="12" t="str">
        <f t="shared" si="43"/>
        <v>Plug-in heater, or none</v>
      </c>
    </row>
    <row r="395" spans="1:10">
      <c r="A395" s="121">
        <v>12315</v>
      </c>
      <c r="B395" s="12">
        <f>INDEX([8]RawData!$B$8:$N$1411, MATCH($A395, [8]RawData!$A$8:$A$1411, 0), MATCH(B$19, [8]RawData!$B$7:$N$7, 0))</f>
        <v>2003.7159999999999</v>
      </c>
      <c r="C395" s="12">
        <f>INDEX([8]RawData!$B$8:$N$1411, MATCH($A395, [8]RawData!$A$8:$A$1411, 0), MATCH(C$19, [8]RawData!$B$7:$N$7, 0))</f>
        <v>1</v>
      </c>
      <c r="D395" s="12" t="str">
        <f>INDEX([8]RawData!$B$8:$N$1411, MATCH($A395, [8]RawData!$A$8:$A$1411, 0), MATCH(D$19, [8]RawData!$B$7:$N$7, 0))</f>
        <v>Electric heatpump</v>
      </c>
      <c r="E395" s="12" t="str">
        <f>INDEX([8]RawData!$B$8:$N$1411, MATCH($A395, [8]RawData!$A$8:$A$1411, 0), MATCH(E$19, [8]RawData!$B$7:$N$7, 0))</f>
        <v xml:space="preserve">Wood htstove AND Wood htstove AND </v>
      </c>
      <c r="F395" s="12">
        <v>2003.7159999999999</v>
      </c>
      <c r="G395" s="12" t="b">
        <f t="shared" si="40"/>
        <v>0</v>
      </c>
      <c r="H395" s="12" t="b">
        <f t="shared" si="41"/>
        <v>1</v>
      </c>
      <c r="I395" s="12" t="b">
        <f t="shared" si="42"/>
        <v>1</v>
      </c>
      <c r="J395" s="12" t="str">
        <f t="shared" si="43"/>
        <v>Heat pump</v>
      </c>
    </row>
    <row r="396" spans="1:10">
      <c r="A396" s="121">
        <v>12320</v>
      </c>
      <c r="B396" s="12">
        <f>INDEX([8]RawData!$B$8:$N$1411, MATCH($A396, [8]RawData!$A$8:$A$1411, 0), MATCH(B$19, [8]RawData!$B$7:$N$7, 0))</f>
        <v>2003.7159999999999</v>
      </c>
      <c r="C396" s="12">
        <f>INDEX([8]RawData!$B$8:$N$1411, MATCH($A396, [8]RawData!$A$8:$A$1411, 0), MATCH(C$19, [8]RawData!$B$7:$N$7, 0))</f>
        <v>1</v>
      </c>
      <c r="D396" s="12" t="str">
        <f>INDEX([8]RawData!$B$8:$N$1411, MATCH($A396, [8]RawData!$A$8:$A$1411, 0), MATCH(D$19, [8]RawData!$B$7:$N$7, 0))</f>
        <v>Gas faf</v>
      </c>
      <c r="E396" s="12" t="str">
        <f>INDEX([8]RawData!$B$8:$N$1411, MATCH($A396, [8]RawData!$A$8:$A$1411, 0), MATCH(E$19, [8]RawData!$B$7:$N$7, 0))</f>
        <v/>
      </c>
      <c r="F396" s="12" t="s">
        <v>94</v>
      </c>
      <c r="G396" s="12" t="b">
        <f t="shared" si="40"/>
        <v>1</v>
      </c>
      <c r="H396" s="12" t="b">
        <f t="shared" si="41"/>
        <v>0</v>
      </c>
      <c r="I396" s="12" t="b">
        <f t="shared" si="42"/>
        <v>0</v>
      </c>
      <c r="J396" s="12" t="str">
        <f t="shared" si="43"/>
        <v>Plug-in heater, or none</v>
      </c>
    </row>
    <row r="397" spans="1:10">
      <c r="A397" s="121">
        <v>12321</v>
      </c>
      <c r="B397" s="12">
        <f>INDEX([8]RawData!$B$8:$N$1411, MATCH($A397, [8]RawData!$A$8:$A$1411, 0), MATCH(B$19, [8]RawData!$B$7:$N$7, 0))</f>
        <v>1524.7619999999999</v>
      </c>
      <c r="C397" s="12">
        <f>INDEX([8]RawData!$B$8:$N$1411, MATCH($A397, [8]RawData!$A$8:$A$1411, 0), MATCH(C$19, [8]RawData!$B$7:$N$7, 0))</f>
        <v>1</v>
      </c>
      <c r="D397" s="12" t="str">
        <f>INDEX([8]RawData!$B$8:$N$1411, MATCH($A397, [8]RawData!$A$8:$A$1411, 0), MATCH(D$19, [8]RawData!$B$7:$N$7, 0))</f>
        <v>Electric faf</v>
      </c>
      <c r="E397" s="12" t="str">
        <f>INDEX([8]RawData!$B$8:$N$1411, MATCH($A397, [8]RawData!$A$8:$A$1411, 0), MATCH(E$19, [8]RawData!$B$7:$N$7, 0))</f>
        <v>Electric pluginheater</v>
      </c>
      <c r="F397" s="12">
        <v>1524.7619999999999</v>
      </c>
      <c r="G397" s="12" t="b">
        <f t="shared" si="40"/>
        <v>0</v>
      </c>
      <c r="H397" s="12" t="b">
        <f t="shared" si="41"/>
        <v>1</v>
      </c>
      <c r="I397" s="12" t="b">
        <f t="shared" si="42"/>
        <v>1</v>
      </c>
      <c r="J397" s="12" t="str">
        <f t="shared" si="43"/>
        <v>Electric FAF</v>
      </c>
    </row>
    <row r="398" spans="1:10">
      <c r="A398" s="121">
        <v>12339</v>
      </c>
      <c r="B398" s="12">
        <f>INDEX([8]RawData!$B$8:$N$1411, MATCH($A398, [8]RawData!$A$8:$A$1411, 0), MATCH(B$19, [8]RawData!$B$7:$N$7, 0))</f>
        <v>2003.7159999999999</v>
      </c>
      <c r="C398" s="12">
        <f>INDEX([8]RawData!$B$8:$N$1411, MATCH($A398, [8]RawData!$A$8:$A$1411, 0), MATCH(C$19, [8]RawData!$B$7:$N$7, 0))</f>
        <v>1</v>
      </c>
      <c r="D398" s="12" t="str">
        <f>INDEX([8]RawData!$B$8:$N$1411, MATCH($A398, [8]RawData!$A$8:$A$1411, 0), MATCH(D$19, [8]RawData!$B$7:$N$7, 0))</f>
        <v>Gas faf</v>
      </c>
      <c r="E398" s="12" t="str">
        <f>INDEX([8]RawData!$B$8:$N$1411, MATCH($A398, [8]RawData!$A$8:$A$1411, 0), MATCH(E$19, [8]RawData!$B$7:$N$7, 0))</f>
        <v/>
      </c>
      <c r="F398" s="12" t="s">
        <v>94</v>
      </c>
      <c r="G398" s="12" t="b">
        <f t="shared" si="40"/>
        <v>1</v>
      </c>
      <c r="H398" s="12" t="b">
        <f t="shared" si="41"/>
        <v>0</v>
      </c>
      <c r="I398" s="12" t="b">
        <f t="shared" si="42"/>
        <v>0</v>
      </c>
      <c r="J398" s="12" t="str">
        <f t="shared" si="43"/>
        <v>Plug-in heater, or none</v>
      </c>
    </row>
    <row r="399" spans="1:10">
      <c r="A399" s="121">
        <v>12341</v>
      </c>
      <c r="B399" s="12">
        <f>INDEX([8]RawData!$B$8:$N$1411, MATCH($A399, [8]RawData!$A$8:$A$1411, 0), MATCH(B$19, [8]RawData!$B$7:$N$7, 0))</f>
        <v>1464.694</v>
      </c>
      <c r="C399" s="12">
        <f>INDEX([8]RawData!$B$8:$N$1411, MATCH($A399, [8]RawData!$A$8:$A$1411, 0), MATCH(C$19, [8]RawData!$B$7:$N$7, 0))</f>
        <v>1</v>
      </c>
      <c r="D399" s="12" t="str">
        <f>INDEX([8]RawData!$B$8:$N$1411, MATCH($A399, [8]RawData!$A$8:$A$1411, 0), MATCH(D$19, [8]RawData!$B$7:$N$7, 0))</f>
        <v>Gas faf</v>
      </c>
      <c r="E399" s="12" t="str">
        <f>INDEX([8]RawData!$B$8:$N$1411, MATCH($A399, [8]RawData!$A$8:$A$1411, 0), MATCH(E$19, [8]RawData!$B$7:$N$7, 0))</f>
        <v>Wood fireplace</v>
      </c>
      <c r="F399" s="12" t="s">
        <v>94</v>
      </c>
      <c r="G399" s="12" t="b">
        <f t="shared" si="40"/>
        <v>1</v>
      </c>
      <c r="H399" s="12" t="b">
        <f t="shared" si="41"/>
        <v>0</v>
      </c>
      <c r="I399" s="12" t="b">
        <f t="shared" si="42"/>
        <v>0</v>
      </c>
      <c r="J399" s="12" t="str">
        <f t="shared" si="43"/>
        <v>Plug-in heater, or none</v>
      </c>
    </row>
    <row r="400" spans="1:10">
      <c r="A400" s="121">
        <v>12348</v>
      </c>
      <c r="B400" s="12">
        <f>INDEX([8]RawData!$B$8:$N$1411, MATCH($A400, [8]RawData!$A$8:$A$1411, 0), MATCH(B$19, [8]RawData!$B$7:$N$7, 0))</f>
        <v>1524.7619999999999</v>
      </c>
      <c r="C400" s="12">
        <f>INDEX([8]RawData!$B$8:$N$1411, MATCH($A400, [8]RawData!$A$8:$A$1411, 0), MATCH(C$19, [8]RawData!$B$7:$N$7, 0))</f>
        <v>1</v>
      </c>
      <c r="D400" s="12" t="str">
        <f>INDEX([8]RawData!$B$8:$N$1411, MATCH($A400, [8]RawData!$A$8:$A$1411, 0), MATCH(D$19, [8]RawData!$B$7:$N$7, 0))</f>
        <v>Gas faf</v>
      </c>
      <c r="E400" s="12" t="str">
        <f>INDEX([8]RawData!$B$8:$N$1411, MATCH($A400, [8]RawData!$A$8:$A$1411, 0), MATCH(E$19, [8]RawData!$B$7:$N$7, 0))</f>
        <v>Wood htstove</v>
      </c>
      <c r="F400" s="12" t="s">
        <v>94</v>
      </c>
      <c r="G400" s="12" t="b">
        <f t="shared" si="40"/>
        <v>1</v>
      </c>
      <c r="H400" s="12" t="b">
        <f t="shared" si="41"/>
        <v>0</v>
      </c>
      <c r="I400" s="12" t="b">
        <f t="shared" si="42"/>
        <v>0</v>
      </c>
      <c r="J400" s="12" t="str">
        <f t="shared" si="43"/>
        <v>Plug-in heater, or none</v>
      </c>
    </row>
    <row r="401" spans="1:10">
      <c r="A401" s="121">
        <v>12358</v>
      </c>
      <c r="B401" s="12">
        <f>INDEX([8]RawData!$B$8:$N$1411, MATCH($A401, [8]RawData!$A$8:$A$1411, 0), MATCH(B$19, [8]RawData!$B$7:$N$7, 0))</f>
        <v>1524.7619999999999</v>
      </c>
      <c r="C401" s="12">
        <f>INDEX([8]RawData!$B$8:$N$1411, MATCH($A401, [8]RawData!$A$8:$A$1411, 0), MATCH(C$19, [8]RawData!$B$7:$N$7, 0))</f>
        <v>1</v>
      </c>
      <c r="D401" s="12" t="str">
        <f>INDEX([8]RawData!$B$8:$N$1411, MATCH($A401, [8]RawData!$A$8:$A$1411, 0), MATCH(D$19, [8]RawData!$B$7:$N$7, 0))</f>
        <v>Gas faf</v>
      </c>
      <c r="E401" s="12" t="str">
        <f>INDEX([8]RawData!$B$8:$N$1411, MATCH($A401, [8]RawData!$A$8:$A$1411, 0), MATCH(E$19, [8]RawData!$B$7:$N$7, 0))</f>
        <v/>
      </c>
      <c r="F401" s="12" t="s">
        <v>94</v>
      </c>
      <c r="G401" s="12" t="b">
        <f t="shared" si="40"/>
        <v>1</v>
      </c>
      <c r="H401" s="12" t="b">
        <f t="shared" si="41"/>
        <v>0</v>
      </c>
      <c r="I401" s="12" t="b">
        <f t="shared" si="42"/>
        <v>0</v>
      </c>
      <c r="J401" s="12" t="str">
        <f t="shared" si="43"/>
        <v>Plug-in heater, or none</v>
      </c>
    </row>
    <row r="402" spans="1:10">
      <c r="A402" s="121">
        <v>12370</v>
      </c>
      <c r="B402" s="12">
        <f>INDEX([8]RawData!$B$8:$N$1411, MATCH($A402, [8]RawData!$A$8:$A$1411, 0), MATCH(B$19, [8]RawData!$B$7:$N$7, 0))</f>
        <v>6932.7380000000003</v>
      </c>
      <c r="C402" s="12">
        <f>INDEX([8]RawData!$B$8:$N$1411, MATCH($A402, [8]RawData!$A$8:$A$1411, 0), MATCH(C$19, [8]RawData!$B$7:$N$7, 0))</f>
        <v>1</v>
      </c>
      <c r="D402" s="12" t="str">
        <f>INDEX([8]RawData!$B$8:$N$1411, MATCH($A402, [8]RawData!$A$8:$A$1411, 0), MATCH(D$19, [8]RawData!$B$7:$N$7, 0))</f>
        <v>Electric heatpump</v>
      </c>
      <c r="E402" s="12" t="str">
        <f>INDEX([8]RawData!$B$8:$N$1411, MATCH($A402, [8]RawData!$A$8:$A$1411, 0), MATCH(E$19, [8]RawData!$B$7:$N$7, 0))</f>
        <v xml:space="preserve">Wood fireplace AND Wood fireplace AND </v>
      </c>
      <c r="F402" s="12">
        <v>6932.7380000000003</v>
      </c>
      <c r="G402" s="12" t="b">
        <f t="shared" si="40"/>
        <v>0</v>
      </c>
      <c r="H402" s="12" t="b">
        <f t="shared" si="41"/>
        <v>1</v>
      </c>
      <c r="I402" s="12" t="b">
        <f t="shared" si="42"/>
        <v>1</v>
      </c>
      <c r="J402" s="12" t="str">
        <f t="shared" si="43"/>
        <v>Heat pump</v>
      </c>
    </row>
    <row r="403" spans="1:10">
      <c r="A403" s="121">
        <v>12372</v>
      </c>
      <c r="B403" s="12">
        <f>INDEX([8]RawData!$B$8:$N$1411, MATCH($A403, [8]RawData!$A$8:$A$1411, 0), MATCH(B$19, [8]RawData!$B$7:$N$7, 0))</f>
        <v>4956.4930000000004</v>
      </c>
      <c r="C403" s="12">
        <f>INDEX([8]RawData!$B$8:$N$1411, MATCH($A403, [8]RawData!$A$8:$A$1411, 0), MATCH(C$19, [8]RawData!$B$7:$N$7, 0))</f>
        <v>1</v>
      </c>
      <c r="D403" s="12" t="str">
        <f>INDEX([8]RawData!$B$8:$N$1411, MATCH($A403, [8]RawData!$A$8:$A$1411, 0), MATCH(D$19, [8]RawData!$B$7:$N$7, 0))</f>
        <v>Electric baseboard</v>
      </c>
      <c r="E403" s="12" t="str">
        <f>INDEX([8]RawData!$B$8:$N$1411, MATCH($A403, [8]RawData!$A$8:$A$1411, 0), MATCH(E$19, [8]RawData!$B$7:$N$7, 0))</f>
        <v/>
      </c>
      <c r="F403" s="12">
        <v>4956.4930000000004</v>
      </c>
      <c r="G403" s="12" t="b">
        <f t="shared" si="40"/>
        <v>0</v>
      </c>
      <c r="H403" s="12" t="b">
        <f t="shared" si="41"/>
        <v>1</v>
      </c>
      <c r="I403" s="12" t="b">
        <f t="shared" si="42"/>
        <v>1</v>
      </c>
      <c r="J403" s="12" t="str">
        <f t="shared" si="43"/>
        <v>Baseboard</v>
      </c>
    </row>
    <row r="404" spans="1:10">
      <c r="A404" s="121">
        <v>12376</v>
      </c>
      <c r="B404" s="12">
        <f>INDEX([8]RawData!$B$8:$N$1411, MATCH($A404, [8]RawData!$A$8:$A$1411, 0), MATCH(B$19, [8]RawData!$B$7:$N$7, 0))</f>
        <v>1188.027</v>
      </c>
      <c r="C404" s="12">
        <f>INDEX([8]RawData!$B$8:$N$1411, MATCH($A404, [8]RawData!$A$8:$A$1411, 0), MATCH(C$19, [8]RawData!$B$7:$N$7, 0))</f>
        <v>1</v>
      </c>
      <c r="D404" s="12" t="str">
        <f>INDEX([8]RawData!$B$8:$N$1411, MATCH($A404, [8]RawData!$A$8:$A$1411, 0), MATCH(D$19, [8]RawData!$B$7:$N$7, 0))</f>
        <v>Gas htstove</v>
      </c>
      <c r="E404" s="12" t="str">
        <f>INDEX([8]RawData!$B$8:$N$1411, MATCH($A404, [8]RawData!$A$8:$A$1411, 0), MATCH(E$19, [8]RawData!$B$7:$N$7, 0))</f>
        <v>Electric baseboard</v>
      </c>
      <c r="F404" s="12">
        <v>1188.027</v>
      </c>
      <c r="G404" s="12" t="b">
        <f t="shared" si="40"/>
        <v>0</v>
      </c>
      <c r="H404" s="12" t="b">
        <f t="shared" si="41"/>
        <v>1</v>
      </c>
      <c r="I404" s="12" t="b">
        <f t="shared" si="42"/>
        <v>1</v>
      </c>
      <c r="J404" s="12" t="str">
        <f t="shared" si="43"/>
        <v>Baseboard</v>
      </c>
    </row>
    <row r="405" spans="1:10">
      <c r="A405" s="121">
        <v>12377</v>
      </c>
      <c r="B405" s="12">
        <f>INDEX([8]RawData!$B$8:$N$1411, MATCH($A405, [8]RawData!$A$8:$A$1411, 0), MATCH(B$19, [8]RawData!$B$7:$N$7, 0))</f>
        <v>6932.7380000000003</v>
      </c>
      <c r="C405" s="12">
        <f>INDEX([8]RawData!$B$8:$N$1411, MATCH($A405, [8]RawData!$A$8:$A$1411, 0), MATCH(C$19, [8]RawData!$B$7:$N$7, 0))</f>
        <v>1</v>
      </c>
      <c r="D405" s="12" t="str">
        <f>INDEX([8]RawData!$B$8:$N$1411, MATCH($A405, [8]RawData!$A$8:$A$1411, 0), MATCH(D$19, [8]RawData!$B$7:$N$7, 0))</f>
        <v>Oil faf</v>
      </c>
      <c r="E405" s="12" t="str">
        <f>INDEX([8]RawData!$B$8:$N$1411, MATCH($A405, [8]RawData!$A$8:$A$1411, 0), MATCH(E$19, [8]RawData!$B$7:$N$7, 0))</f>
        <v>Wood htstove</v>
      </c>
      <c r="F405" s="12" t="s">
        <v>94</v>
      </c>
      <c r="G405" s="12" t="b">
        <f t="shared" ref="G405:G468" si="44">OR(ISNUMBER(FIND("Gas faf", D405&amp;E405)),  ISNUMBER(FIND("Gas boiler", D405&amp;E405)))</f>
        <v>0</v>
      </c>
      <c r="H405" s="12" t="b">
        <f t="shared" ref="H405:H468" si="45">OR(ISNUMBER(FIND("Electric faf", D405&amp;E405)),  ISNUMBER(FIND("Electric boiler", D405&amp;E405)),  ISNUMBER(FIND("Electric baseboard", D405&amp;E405)),  ISNUMBER(FIND("Electric heatpump", D405&amp;E405)),  ISNUMBER(FIND("Electric gshp", D405&amp;E405)),  ISNUMBER(FIND("Electric dhp", D405&amp;E405)) )</f>
        <v>0</v>
      </c>
      <c r="I405" s="12" t="b">
        <f t="shared" ref="I405:I468" si="46">AND(NOT(G405), H405)</f>
        <v>0</v>
      </c>
      <c r="J405" s="12" t="str">
        <f t="shared" ref="J405:J468" si="47">IF( OR(  ISNUMBER(FIND("Electric heatpump", D405&amp;E405)),  ISNUMBER(FIND("Electric gshp", D405&amp;E405)) ), "Heat pump",
   IF(ISNUMBER(FIND("Electric faf", D405&amp;E405)), "Electric FAF",
 IF(ISNUMBER(FIND("dhp", D405&amp;E405)), "Ductless HP",
   IF(OR(ISNUMBER(FIND("Electric boiler", D405&amp;E405)),  ISNUMBER(FIND("Electric baseboard", D405&amp;E405))), "Baseboard", "Plug-in heater, or none"))))</f>
        <v>Plug-in heater, or none</v>
      </c>
    </row>
    <row r="406" spans="1:10">
      <c r="A406" s="121">
        <v>12398</v>
      </c>
      <c r="B406" s="12">
        <f>INDEX([8]RawData!$B$8:$N$1411, MATCH($A406, [8]RawData!$A$8:$A$1411, 0), MATCH(B$19, [8]RawData!$B$7:$N$7, 0))</f>
        <v>1524.7619999999999</v>
      </c>
      <c r="C406" s="12">
        <f>INDEX([8]RawData!$B$8:$N$1411, MATCH($A406, [8]RawData!$A$8:$A$1411, 0), MATCH(C$19, [8]RawData!$B$7:$N$7, 0))</f>
        <v>1</v>
      </c>
      <c r="D406" s="12" t="str">
        <f>INDEX([8]RawData!$B$8:$N$1411, MATCH($A406, [8]RawData!$A$8:$A$1411, 0), MATCH(D$19, [8]RawData!$B$7:$N$7, 0))</f>
        <v>Gas faf</v>
      </c>
      <c r="E406" s="12" t="str">
        <f>INDEX([8]RawData!$B$8:$N$1411, MATCH($A406, [8]RawData!$A$8:$A$1411, 0), MATCH(E$19, [8]RawData!$B$7:$N$7, 0))</f>
        <v xml:space="preserve">Wood htstove AND Wood htstove AND </v>
      </c>
      <c r="F406" s="12" t="s">
        <v>94</v>
      </c>
      <c r="G406" s="12" t="b">
        <f t="shared" si="44"/>
        <v>1</v>
      </c>
      <c r="H406" s="12" t="b">
        <f t="shared" si="45"/>
        <v>0</v>
      </c>
      <c r="I406" s="12" t="b">
        <f t="shared" si="46"/>
        <v>0</v>
      </c>
      <c r="J406" s="12" t="str">
        <f t="shared" si="47"/>
        <v>Plug-in heater, or none</v>
      </c>
    </row>
    <row r="407" spans="1:10">
      <c r="A407" s="121">
        <v>12399</v>
      </c>
      <c r="B407" s="12">
        <f>INDEX([8]RawData!$B$8:$N$1411, MATCH($A407, [8]RawData!$A$8:$A$1411, 0), MATCH(B$19, [8]RawData!$B$7:$N$7, 0))</f>
        <v>1524.7619999999999</v>
      </c>
      <c r="C407" s="12">
        <f>INDEX([8]RawData!$B$8:$N$1411, MATCH($A407, [8]RawData!$A$8:$A$1411, 0), MATCH(C$19, [8]RawData!$B$7:$N$7, 0))</f>
        <v>1</v>
      </c>
      <c r="D407" s="12" t="str">
        <f>INDEX([8]RawData!$B$8:$N$1411, MATCH($A407, [8]RawData!$A$8:$A$1411, 0), MATCH(D$19, [8]RawData!$B$7:$N$7, 0))</f>
        <v>Gas boiler</v>
      </c>
      <c r="E407" s="12" t="str">
        <f>INDEX([8]RawData!$B$8:$N$1411, MATCH($A407, [8]RawData!$A$8:$A$1411, 0), MATCH(E$19, [8]RawData!$B$7:$N$7, 0))</f>
        <v/>
      </c>
      <c r="F407" s="12" t="s">
        <v>94</v>
      </c>
      <c r="G407" s="12" t="b">
        <f t="shared" si="44"/>
        <v>1</v>
      </c>
      <c r="H407" s="12" t="b">
        <f t="shared" si="45"/>
        <v>0</v>
      </c>
      <c r="I407" s="12" t="b">
        <f t="shared" si="46"/>
        <v>0</v>
      </c>
      <c r="J407" s="12" t="str">
        <f t="shared" si="47"/>
        <v>Plug-in heater, or none</v>
      </c>
    </row>
    <row r="408" spans="1:10">
      <c r="A408" s="121">
        <v>12404</v>
      </c>
      <c r="B408" s="12">
        <f>INDEX([8]RawData!$B$8:$N$1411, MATCH($A408, [8]RawData!$A$8:$A$1411, 0), MATCH(B$19, [8]RawData!$B$7:$N$7, 0))</f>
        <v>2003.7159999999999</v>
      </c>
      <c r="C408" s="12">
        <f>INDEX([8]RawData!$B$8:$N$1411, MATCH($A408, [8]RawData!$A$8:$A$1411, 0), MATCH(C$19, [8]RawData!$B$7:$N$7, 0))</f>
        <v>1</v>
      </c>
      <c r="D408" s="12" t="str">
        <f>INDEX([8]RawData!$B$8:$N$1411, MATCH($A408, [8]RawData!$A$8:$A$1411, 0), MATCH(D$19, [8]RawData!$B$7:$N$7, 0))</f>
        <v>Electric heatpump</v>
      </c>
      <c r="E408" s="12" t="str">
        <f>INDEX([8]RawData!$B$8:$N$1411, MATCH($A408, [8]RawData!$A$8:$A$1411, 0), MATCH(E$19, [8]RawData!$B$7:$N$7, 0))</f>
        <v/>
      </c>
      <c r="F408" s="12">
        <v>2003.7159999999999</v>
      </c>
      <c r="G408" s="12" t="b">
        <f t="shared" si="44"/>
        <v>0</v>
      </c>
      <c r="H408" s="12" t="b">
        <f t="shared" si="45"/>
        <v>1</v>
      </c>
      <c r="I408" s="12" t="b">
        <f t="shared" si="46"/>
        <v>1</v>
      </c>
      <c r="J408" s="12" t="str">
        <f t="shared" si="47"/>
        <v>Heat pump</v>
      </c>
    </row>
    <row r="409" spans="1:10">
      <c r="A409" s="121">
        <v>12407</v>
      </c>
      <c r="B409" s="12">
        <f>INDEX([8]RawData!$B$8:$N$1411, MATCH($A409, [8]RawData!$A$8:$A$1411, 0), MATCH(B$19, [8]RawData!$B$7:$N$7, 0))</f>
        <v>1150.8789999999999</v>
      </c>
      <c r="C409" s="12">
        <f>INDEX([8]RawData!$B$8:$N$1411, MATCH($A409, [8]RawData!$A$8:$A$1411, 0), MATCH(C$19, [8]RawData!$B$7:$N$7, 0))</f>
        <v>1</v>
      </c>
      <c r="D409" s="12" t="str">
        <f>INDEX([8]RawData!$B$8:$N$1411, MATCH($A409, [8]RawData!$A$8:$A$1411, 0), MATCH(D$19, [8]RawData!$B$7:$N$7, 0))</f>
        <v>Electric heatpump</v>
      </c>
      <c r="E409" s="12" t="str">
        <f>INDEX([8]RawData!$B$8:$N$1411, MATCH($A409, [8]RawData!$A$8:$A$1411, 0), MATCH(E$19, [8]RawData!$B$7:$N$7, 0))</f>
        <v/>
      </c>
      <c r="F409" s="12">
        <v>1150.8789999999999</v>
      </c>
      <c r="G409" s="12" t="b">
        <f t="shared" si="44"/>
        <v>0</v>
      </c>
      <c r="H409" s="12" t="b">
        <f t="shared" si="45"/>
        <v>1</v>
      </c>
      <c r="I409" s="12" t="b">
        <f t="shared" si="46"/>
        <v>1</v>
      </c>
      <c r="J409" s="12" t="str">
        <f t="shared" si="47"/>
        <v>Heat pump</v>
      </c>
    </row>
    <row r="410" spans="1:10">
      <c r="A410" s="121">
        <v>12408</v>
      </c>
      <c r="B410" s="12">
        <f>INDEX([8]RawData!$B$8:$N$1411, MATCH($A410, [8]RawData!$A$8:$A$1411, 0), MATCH(B$19, [8]RawData!$B$7:$N$7, 0))</f>
        <v>4956.4930000000004</v>
      </c>
      <c r="C410" s="12">
        <f>INDEX([8]RawData!$B$8:$N$1411, MATCH($A410, [8]RawData!$A$8:$A$1411, 0), MATCH(C$19, [8]RawData!$B$7:$N$7, 0))</f>
        <v>1</v>
      </c>
      <c r="D410" s="12" t="str">
        <f>INDEX([8]RawData!$B$8:$N$1411, MATCH($A410, [8]RawData!$A$8:$A$1411, 0), MATCH(D$19, [8]RawData!$B$7:$N$7, 0))</f>
        <v>Gas faf</v>
      </c>
      <c r="E410" s="12" t="str">
        <f>INDEX([8]RawData!$B$8:$N$1411, MATCH($A410, [8]RawData!$A$8:$A$1411, 0), MATCH(E$19, [8]RawData!$B$7:$N$7, 0))</f>
        <v xml:space="preserve">Electric heatpump AND Gas htstove AND Gas htstove AND Wood htstove AND </v>
      </c>
      <c r="F410" s="12" t="s">
        <v>94</v>
      </c>
      <c r="G410" s="12" t="b">
        <f t="shared" si="44"/>
        <v>1</v>
      </c>
      <c r="H410" s="12" t="b">
        <f t="shared" si="45"/>
        <v>1</v>
      </c>
      <c r="I410" s="12" t="b">
        <f t="shared" si="46"/>
        <v>0</v>
      </c>
      <c r="J410" s="12" t="str">
        <f t="shared" si="47"/>
        <v>Heat pump</v>
      </c>
    </row>
    <row r="411" spans="1:10">
      <c r="A411" s="121">
        <v>12414</v>
      </c>
      <c r="B411" s="12">
        <f>INDEX([8]RawData!$B$8:$N$1411, MATCH($A411, [8]RawData!$A$8:$A$1411, 0), MATCH(B$19, [8]RawData!$B$7:$N$7, 0))</f>
        <v>1524.7619999999999</v>
      </c>
      <c r="C411" s="12">
        <f>INDEX([8]RawData!$B$8:$N$1411, MATCH($A411, [8]RawData!$A$8:$A$1411, 0), MATCH(C$19, [8]RawData!$B$7:$N$7, 0))</f>
        <v>1</v>
      </c>
      <c r="D411" s="12" t="str">
        <f>INDEX([8]RawData!$B$8:$N$1411, MATCH($A411, [8]RawData!$A$8:$A$1411, 0), MATCH(D$19, [8]RawData!$B$7:$N$7, 0))</f>
        <v>Electric pluginheater</v>
      </c>
      <c r="E411" s="12" t="str">
        <f>INDEX([8]RawData!$B$8:$N$1411, MATCH($A411, [8]RawData!$A$8:$A$1411, 0), MATCH(E$19, [8]RawData!$B$7:$N$7, 0))</f>
        <v/>
      </c>
      <c r="F411" s="12">
        <v>1524.7619999999999</v>
      </c>
      <c r="G411" s="12" t="b">
        <f t="shared" si="44"/>
        <v>0</v>
      </c>
      <c r="H411" s="12" t="b">
        <f t="shared" si="45"/>
        <v>0</v>
      </c>
      <c r="I411" s="12" t="b">
        <f t="shared" si="46"/>
        <v>0</v>
      </c>
      <c r="J411" s="12" t="str">
        <f t="shared" si="47"/>
        <v>Plug-in heater, or none</v>
      </c>
    </row>
    <row r="412" spans="1:10">
      <c r="A412" s="121">
        <v>12427</v>
      </c>
      <c r="B412" s="12">
        <f>INDEX([8]RawData!$B$8:$N$1411, MATCH($A412, [8]RawData!$A$8:$A$1411, 0), MATCH(B$19, [8]RawData!$B$7:$N$7, 0))</f>
        <v>1524.7619999999999</v>
      </c>
      <c r="C412" s="12">
        <f>INDEX([8]RawData!$B$8:$N$1411, MATCH($A412, [8]RawData!$A$8:$A$1411, 0), MATCH(C$19, [8]RawData!$B$7:$N$7, 0))</f>
        <v>1</v>
      </c>
      <c r="D412" s="12" t="str">
        <f>INDEX([8]RawData!$B$8:$N$1411, MATCH($A412, [8]RawData!$A$8:$A$1411, 0), MATCH(D$19, [8]RawData!$B$7:$N$7, 0))</f>
        <v>Gas faf</v>
      </c>
      <c r="E412" s="12" t="str">
        <f>INDEX([8]RawData!$B$8:$N$1411, MATCH($A412, [8]RawData!$A$8:$A$1411, 0), MATCH(E$19, [8]RawData!$B$7:$N$7, 0))</f>
        <v/>
      </c>
      <c r="F412" s="12" t="s">
        <v>94</v>
      </c>
      <c r="G412" s="12" t="b">
        <f t="shared" si="44"/>
        <v>1</v>
      </c>
      <c r="H412" s="12" t="b">
        <f t="shared" si="45"/>
        <v>0</v>
      </c>
      <c r="I412" s="12" t="b">
        <f t="shared" si="46"/>
        <v>0</v>
      </c>
      <c r="J412" s="12" t="str">
        <f t="shared" si="47"/>
        <v>Plug-in heater, or none</v>
      </c>
    </row>
    <row r="413" spans="1:10">
      <c r="A413" s="121">
        <v>12434</v>
      </c>
      <c r="B413" s="12">
        <f>INDEX([8]RawData!$B$8:$N$1411, MATCH($A413, [8]RawData!$A$8:$A$1411, 0), MATCH(B$19, [8]RawData!$B$7:$N$7, 0))</f>
        <v>6932.7380000000003</v>
      </c>
      <c r="C413" s="12">
        <f>INDEX([8]RawData!$B$8:$N$1411, MATCH($A413, [8]RawData!$A$8:$A$1411, 0), MATCH(C$19, [8]RawData!$B$7:$N$7, 0))</f>
        <v>1</v>
      </c>
      <c r="D413" s="12" t="str">
        <f>INDEX([8]RawData!$B$8:$N$1411, MATCH($A413, [8]RawData!$A$8:$A$1411, 0), MATCH(D$19, [8]RawData!$B$7:$N$7, 0))</f>
        <v>Pellets htstove</v>
      </c>
      <c r="E413" s="12" t="str">
        <f>INDEX([8]RawData!$B$8:$N$1411, MATCH($A413, [8]RawData!$A$8:$A$1411, 0), MATCH(E$19, [8]RawData!$B$7:$N$7, 0))</f>
        <v>Gas faf</v>
      </c>
      <c r="F413" s="12" t="s">
        <v>94</v>
      </c>
      <c r="G413" s="12" t="b">
        <f t="shared" si="44"/>
        <v>1</v>
      </c>
      <c r="H413" s="12" t="b">
        <f t="shared" si="45"/>
        <v>0</v>
      </c>
      <c r="I413" s="12" t="b">
        <f t="shared" si="46"/>
        <v>0</v>
      </c>
      <c r="J413" s="12" t="str">
        <f t="shared" si="47"/>
        <v>Plug-in heater, or none</v>
      </c>
    </row>
    <row r="414" spans="1:10">
      <c r="A414" s="121">
        <v>12456</v>
      </c>
      <c r="B414" s="12">
        <f>INDEX([8]RawData!$B$8:$N$1411, MATCH($A414, [8]RawData!$A$8:$A$1411, 0), MATCH(B$19, [8]RawData!$B$7:$N$7, 0))</f>
        <v>2003.7159999999999</v>
      </c>
      <c r="C414" s="12">
        <f>INDEX([8]RawData!$B$8:$N$1411, MATCH($A414, [8]RawData!$A$8:$A$1411, 0), MATCH(C$19, [8]RawData!$B$7:$N$7, 0))</f>
        <v>1</v>
      </c>
      <c r="D414" s="12" t="str">
        <f>INDEX([8]RawData!$B$8:$N$1411, MATCH($A414, [8]RawData!$A$8:$A$1411, 0), MATCH(D$19, [8]RawData!$B$7:$N$7, 0))</f>
        <v>Electric baseboard</v>
      </c>
      <c r="E414" s="12" t="str">
        <f>INDEX([8]RawData!$B$8:$N$1411, MATCH($A414, [8]RawData!$A$8:$A$1411, 0), MATCH(E$19, [8]RawData!$B$7:$N$7, 0))</f>
        <v/>
      </c>
      <c r="F414" s="12">
        <v>2003.7159999999999</v>
      </c>
      <c r="G414" s="12" t="b">
        <f t="shared" si="44"/>
        <v>0</v>
      </c>
      <c r="H414" s="12" t="b">
        <f t="shared" si="45"/>
        <v>1</v>
      </c>
      <c r="I414" s="12" t="b">
        <f t="shared" si="46"/>
        <v>1</v>
      </c>
      <c r="J414" s="12" t="str">
        <f t="shared" si="47"/>
        <v>Baseboard</v>
      </c>
    </row>
    <row r="415" spans="1:10">
      <c r="A415" s="121">
        <v>12458</v>
      </c>
      <c r="B415" s="12">
        <f>INDEX([8]RawData!$B$8:$N$1411, MATCH($A415, [8]RawData!$A$8:$A$1411, 0), MATCH(B$19, [8]RawData!$B$7:$N$7, 0))</f>
        <v>1188.027</v>
      </c>
      <c r="C415" s="12">
        <f>INDEX([8]RawData!$B$8:$N$1411, MATCH($A415, [8]RawData!$A$8:$A$1411, 0), MATCH(C$19, [8]RawData!$B$7:$N$7, 0))</f>
        <v>1</v>
      </c>
      <c r="D415" s="12" t="str">
        <f>INDEX([8]RawData!$B$8:$N$1411, MATCH($A415, [8]RawData!$A$8:$A$1411, 0), MATCH(D$19, [8]RawData!$B$7:$N$7, 0))</f>
        <v>Gas boiler</v>
      </c>
      <c r="E415" s="12" t="str">
        <f>INDEX([8]RawData!$B$8:$N$1411, MATCH($A415, [8]RawData!$A$8:$A$1411, 0), MATCH(E$19, [8]RawData!$B$7:$N$7, 0))</f>
        <v xml:space="preserve">Electric baseboard AND Electric baseboard AND Wood htstove AND </v>
      </c>
      <c r="F415" s="12" t="s">
        <v>94</v>
      </c>
      <c r="G415" s="12" t="b">
        <f t="shared" si="44"/>
        <v>1</v>
      </c>
      <c r="H415" s="12" t="b">
        <f t="shared" si="45"/>
        <v>1</v>
      </c>
      <c r="I415" s="12" t="b">
        <f t="shared" si="46"/>
        <v>0</v>
      </c>
      <c r="J415" s="12" t="str">
        <f t="shared" si="47"/>
        <v>Baseboard</v>
      </c>
    </row>
    <row r="416" spans="1:10">
      <c r="A416" s="121">
        <v>12460</v>
      </c>
      <c r="B416" s="12">
        <f>INDEX([8]RawData!$B$8:$N$1411, MATCH($A416, [8]RawData!$A$8:$A$1411, 0), MATCH(B$19, [8]RawData!$B$7:$N$7, 0))</f>
        <v>1150.8789999999999</v>
      </c>
      <c r="C416" s="12">
        <f>INDEX([8]RawData!$B$8:$N$1411, MATCH($A416, [8]RawData!$A$8:$A$1411, 0), MATCH(C$19, [8]RawData!$B$7:$N$7, 0))</f>
        <v>1</v>
      </c>
      <c r="D416" s="12" t="str">
        <f>INDEX([8]RawData!$B$8:$N$1411, MATCH($A416, [8]RawData!$A$8:$A$1411, 0), MATCH(D$19, [8]RawData!$B$7:$N$7, 0))</f>
        <v>Electric heatpump</v>
      </c>
      <c r="E416" s="12" t="str">
        <f>INDEX([8]RawData!$B$8:$N$1411, MATCH($A416, [8]RawData!$A$8:$A$1411, 0), MATCH(E$19, [8]RawData!$B$7:$N$7, 0))</f>
        <v/>
      </c>
      <c r="F416" s="12">
        <v>1150.8789999999999</v>
      </c>
      <c r="G416" s="12" t="b">
        <f t="shared" si="44"/>
        <v>0</v>
      </c>
      <c r="H416" s="12" t="b">
        <f t="shared" si="45"/>
        <v>1</v>
      </c>
      <c r="I416" s="12" t="b">
        <f t="shared" si="46"/>
        <v>1</v>
      </c>
      <c r="J416" s="12" t="str">
        <f t="shared" si="47"/>
        <v>Heat pump</v>
      </c>
    </row>
    <row r="417" spans="1:10">
      <c r="A417" s="121">
        <v>12478</v>
      </c>
      <c r="B417" s="12">
        <f>INDEX([8]RawData!$B$8:$N$1411, MATCH($A417, [8]RawData!$A$8:$A$1411, 0), MATCH(B$19, [8]RawData!$B$7:$N$7, 0))</f>
        <v>1150.8789999999999</v>
      </c>
      <c r="C417" s="12">
        <f>INDEX([8]RawData!$B$8:$N$1411, MATCH($A417, [8]RawData!$A$8:$A$1411, 0), MATCH(C$19, [8]RawData!$B$7:$N$7, 0))</f>
        <v>1</v>
      </c>
      <c r="D417" s="12" t="str">
        <f>INDEX([8]RawData!$B$8:$N$1411, MATCH($A417, [8]RawData!$A$8:$A$1411, 0), MATCH(D$19, [8]RawData!$B$7:$N$7, 0))</f>
        <v>Wood htstove</v>
      </c>
      <c r="E417" s="12" t="str">
        <f>INDEX([8]RawData!$B$8:$N$1411, MATCH($A417, [8]RawData!$A$8:$A$1411, 0), MATCH(E$19, [8]RawData!$B$7:$N$7, 0))</f>
        <v/>
      </c>
      <c r="F417" s="12" t="s">
        <v>94</v>
      </c>
      <c r="G417" s="12" t="b">
        <f t="shared" si="44"/>
        <v>0</v>
      </c>
      <c r="H417" s="12" t="b">
        <f t="shared" si="45"/>
        <v>0</v>
      </c>
      <c r="I417" s="12" t="b">
        <f t="shared" si="46"/>
        <v>0</v>
      </c>
      <c r="J417" s="12" t="str">
        <f t="shared" si="47"/>
        <v>Plug-in heater, or none</v>
      </c>
    </row>
    <row r="418" spans="1:10">
      <c r="A418" s="121">
        <v>12482</v>
      </c>
      <c r="B418" s="12">
        <f>INDEX([8]RawData!$B$8:$N$1411, MATCH($A418, [8]RawData!$A$8:$A$1411, 0), MATCH(B$19, [8]RawData!$B$7:$N$7, 0))</f>
        <v>4956.4930000000004</v>
      </c>
      <c r="C418" s="12">
        <f>INDEX([8]RawData!$B$8:$N$1411, MATCH($A418, [8]RawData!$A$8:$A$1411, 0), MATCH(C$19, [8]RawData!$B$7:$N$7, 0))</f>
        <v>1</v>
      </c>
      <c r="D418" s="12" t="str">
        <f>INDEX([8]RawData!$B$8:$N$1411, MATCH($A418, [8]RawData!$A$8:$A$1411, 0), MATCH(D$19, [8]RawData!$B$7:$N$7, 0))</f>
        <v>Electric heatpump</v>
      </c>
      <c r="E418" s="12" t="str">
        <f>INDEX([8]RawData!$B$8:$N$1411, MATCH($A418, [8]RawData!$A$8:$A$1411, 0), MATCH(E$19, [8]RawData!$B$7:$N$7, 0))</f>
        <v>Propane htstove</v>
      </c>
      <c r="F418" s="12">
        <v>4956.4930000000004</v>
      </c>
      <c r="G418" s="12" t="b">
        <f t="shared" si="44"/>
        <v>0</v>
      </c>
      <c r="H418" s="12" t="b">
        <f t="shared" si="45"/>
        <v>1</v>
      </c>
      <c r="I418" s="12" t="b">
        <f t="shared" si="46"/>
        <v>1</v>
      </c>
      <c r="J418" s="12" t="str">
        <f t="shared" si="47"/>
        <v>Heat pump</v>
      </c>
    </row>
    <row r="419" spans="1:10">
      <c r="A419" s="121">
        <v>12483</v>
      </c>
      <c r="B419" s="12">
        <f>INDEX([8]RawData!$B$8:$N$1411, MATCH($A419, [8]RawData!$A$8:$A$1411, 0), MATCH(B$19, [8]RawData!$B$7:$N$7, 0))</f>
        <v>1188.027</v>
      </c>
      <c r="C419" s="12">
        <f>INDEX([8]RawData!$B$8:$N$1411, MATCH($A419, [8]RawData!$A$8:$A$1411, 0), MATCH(C$19, [8]RawData!$B$7:$N$7, 0))</f>
        <v>1</v>
      </c>
      <c r="D419" s="12" t="str">
        <f>INDEX([8]RawData!$B$8:$N$1411, MATCH($A419, [8]RawData!$A$8:$A$1411, 0), MATCH(D$19, [8]RawData!$B$7:$N$7, 0))</f>
        <v>Electric baseboard</v>
      </c>
      <c r="E419" s="12" t="str">
        <f>INDEX([8]RawData!$B$8:$N$1411, MATCH($A419, [8]RawData!$A$8:$A$1411, 0), MATCH(E$19, [8]RawData!$B$7:$N$7, 0))</f>
        <v>Wood htstove</v>
      </c>
      <c r="F419" s="12">
        <v>1188.027</v>
      </c>
      <c r="G419" s="12" t="b">
        <f t="shared" si="44"/>
        <v>0</v>
      </c>
      <c r="H419" s="12" t="b">
        <f t="shared" si="45"/>
        <v>1</v>
      </c>
      <c r="I419" s="12" t="b">
        <f t="shared" si="46"/>
        <v>1</v>
      </c>
      <c r="J419" s="12" t="str">
        <f t="shared" si="47"/>
        <v>Baseboard</v>
      </c>
    </row>
    <row r="420" spans="1:10">
      <c r="A420" s="121">
        <v>12486</v>
      </c>
      <c r="B420" s="12">
        <f>INDEX([8]RawData!$B$8:$N$1411, MATCH($A420, [8]RawData!$A$8:$A$1411, 0), MATCH(B$19, [8]RawData!$B$7:$N$7, 0))</f>
        <v>4956.4930000000004</v>
      </c>
      <c r="C420" s="12">
        <f>INDEX([8]RawData!$B$8:$N$1411, MATCH($A420, [8]RawData!$A$8:$A$1411, 0), MATCH(C$19, [8]RawData!$B$7:$N$7, 0))</f>
        <v>1</v>
      </c>
      <c r="D420" s="12" t="str">
        <f>INDEX([8]RawData!$B$8:$N$1411, MATCH($A420, [8]RawData!$A$8:$A$1411, 0), MATCH(D$19, [8]RawData!$B$7:$N$7, 0))</f>
        <v>Gas faf</v>
      </c>
      <c r="E420" s="12" t="str">
        <f>INDEX([8]RawData!$B$8:$N$1411, MATCH($A420, [8]RawData!$A$8:$A$1411, 0), MATCH(E$19, [8]RawData!$B$7:$N$7, 0))</f>
        <v>Wood htstove</v>
      </c>
      <c r="F420" s="12" t="s">
        <v>94</v>
      </c>
      <c r="G420" s="12" t="b">
        <f t="shared" si="44"/>
        <v>1</v>
      </c>
      <c r="H420" s="12" t="b">
        <f t="shared" si="45"/>
        <v>0</v>
      </c>
      <c r="I420" s="12" t="b">
        <f t="shared" si="46"/>
        <v>0</v>
      </c>
      <c r="J420" s="12" t="str">
        <f t="shared" si="47"/>
        <v>Plug-in heater, or none</v>
      </c>
    </row>
    <row r="421" spans="1:10">
      <c r="A421" s="121">
        <v>12489</v>
      </c>
      <c r="B421" s="12">
        <f>INDEX([8]RawData!$B$8:$N$1411, MATCH($A421, [8]RawData!$A$8:$A$1411, 0), MATCH(B$19, [8]RawData!$B$7:$N$7, 0))</f>
        <v>4956.4930000000004</v>
      </c>
      <c r="C421" s="12">
        <f>INDEX([8]RawData!$B$8:$N$1411, MATCH($A421, [8]RawData!$A$8:$A$1411, 0), MATCH(C$19, [8]RawData!$B$7:$N$7, 0))</f>
        <v>1</v>
      </c>
      <c r="D421" s="12" t="str">
        <f>INDEX([8]RawData!$B$8:$N$1411, MATCH($A421, [8]RawData!$A$8:$A$1411, 0), MATCH(D$19, [8]RawData!$B$7:$N$7, 0))</f>
        <v>Gas faf</v>
      </c>
      <c r="E421" s="12" t="str">
        <f>INDEX([8]RawData!$B$8:$N$1411, MATCH($A421, [8]RawData!$A$8:$A$1411, 0), MATCH(E$19, [8]RawData!$B$7:$N$7, 0))</f>
        <v/>
      </c>
      <c r="F421" s="12" t="s">
        <v>94</v>
      </c>
      <c r="G421" s="12" t="b">
        <f t="shared" si="44"/>
        <v>1</v>
      </c>
      <c r="H421" s="12" t="b">
        <f t="shared" si="45"/>
        <v>0</v>
      </c>
      <c r="I421" s="12" t="b">
        <f t="shared" si="46"/>
        <v>0</v>
      </c>
      <c r="J421" s="12" t="str">
        <f t="shared" si="47"/>
        <v>Plug-in heater, or none</v>
      </c>
    </row>
    <row r="422" spans="1:10">
      <c r="A422" s="121">
        <v>12494</v>
      </c>
      <c r="B422" s="12">
        <f>INDEX([8]RawData!$B$8:$N$1411, MATCH($A422, [8]RawData!$A$8:$A$1411, 0), MATCH(B$19, [8]RawData!$B$7:$N$7, 0))</f>
        <v>1524.7619999999999</v>
      </c>
      <c r="C422" s="12">
        <f>INDEX([8]RawData!$B$8:$N$1411, MATCH($A422, [8]RawData!$A$8:$A$1411, 0), MATCH(C$19, [8]RawData!$B$7:$N$7, 0))</f>
        <v>1</v>
      </c>
      <c r="D422" s="12" t="str">
        <f>INDEX([8]RawData!$B$8:$N$1411, MATCH($A422, [8]RawData!$A$8:$A$1411, 0), MATCH(D$19, [8]RawData!$B$7:$N$7, 0))</f>
        <v>Gas boiler</v>
      </c>
      <c r="E422" s="12" t="str">
        <f>INDEX([8]RawData!$B$8:$N$1411, MATCH($A422, [8]RawData!$A$8:$A$1411, 0), MATCH(E$19, [8]RawData!$B$7:$N$7, 0))</f>
        <v xml:space="preserve">Electric baseboard AND Wood htstove AND </v>
      </c>
      <c r="F422" s="12" t="s">
        <v>94</v>
      </c>
      <c r="G422" s="12" t="b">
        <f t="shared" si="44"/>
        <v>1</v>
      </c>
      <c r="H422" s="12" t="b">
        <f t="shared" si="45"/>
        <v>1</v>
      </c>
      <c r="I422" s="12" t="b">
        <f t="shared" si="46"/>
        <v>0</v>
      </c>
      <c r="J422" s="12" t="str">
        <f t="shared" si="47"/>
        <v>Baseboard</v>
      </c>
    </row>
    <row r="423" spans="1:10">
      <c r="A423" s="121">
        <v>12496</v>
      </c>
      <c r="B423" s="12">
        <f>INDEX([8]RawData!$B$8:$N$1411, MATCH($A423, [8]RawData!$A$8:$A$1411, 0), MATCH(B$19, [8]RawData!$B$7:$N$7, 0))</f>
        <v>1150.8789999999999</v>
      </c>
      <c r="C423" s="12">
        <f>INDEX([8]RawData!$B$8:$N$1411, MATCH($A423, [8]RawData!$A$8:$A$1411, 0), MATCH(C$19, [8]RawData!$B$7:$N$7, 0))</f>
        <v>1</v>
      </c>
      <c r="D423" s="12" t="str">
        <f>INDEX([8]RawData!$B$8:$N$1411, MATCH($A423, [8]RawData!$A$8:$A$1411, 0), MATCH(D$19, [8]RawData!$B$7:$N$7, 0))</f>
        <v>Electric baseboard</v>
      </c>
      <c r="E423" s="12" t="str">
        <f>INDEX([8]RawData!$B$8:$N$1411, MATCH($A423, [8]RawData!$A$8:$A$1411, 0), MATCH(E$19, [8]RawData!$B$7:$N$7, 0))</f>
        <v>Wood htstove</v>
      </c>
      <c r="F423" s="12">
        <v>1150.8789999999999</v>
      </c>
      <c r="G423" s="12" t="b">
        <f t="shared" si="44"/>
        <v>0</v>
      </c>
      <c r="H423" s="12" t="b">
        <f t="shared" si="45"/>
        <v>1</v>
      </c>
      <c r="I423" s="12" t="b">
        <f t="shared" si="46"/>
        <v>1</v>
      </c>
      <c r="J423" s="12" t="str">
        <f t="shared" si="47"/>
        <v>Baseboard</v>
      </c>
    </row>
    <row r="424" spans="1:10">
      <c r="A424" s="121">
        <v>12499</v>
      </c>
      <c r="B424" s="12">
        <f>INDEX([8]RawData!$B$8:$N$1411, MATCH($A424, [8]RawData!$A$8:$A$1411, 0), MATCH(B$19, [8]RawData!$B$7:$N$7, 0))</f>
        <v>6932.7380000000003</v>
      </c>
      <c r="C424" s="12">
        <f>INDEX([8]RawData!$B$8:$N$1411, MATCH($A424, [8]RawData!$A$8:$A$1411, 0), MATCH(C$19, [8]RawData!$B$7:$N$7, 0))</f>
        <v>1</v>
      </c>
      <c r="D424" s="12" t="str">
        <f>INDEX([8]RawData!$B$8:$N$1411, MATCH($A424, [8]RawData!$A$8:$A$1411, 0), MATCH(D$19, [8]RawData!$B$7:$N$7, 0))</f>
        <v>Gas faf</v>
      </c>
      <c r="E424" s="12" t="str">
        <f>INDEX([8]RawData!$B$8:$N$1411, MATCH($A424, [8]RawData!$A$8:$A$1411, 0), MATCH(E$19, [8]RawData!$B$7:$N$7, 0))</f>
        <v>Wood htstove</v>
      </c>
      <c r="F424" s="12" t="s">
        <v>94</v>
      </c>
      <c r="G424" s="12" t="b">
        <f t="shared" si="44"/>
        <v>1</v>
      </c>
      <c r="H424" s="12" t="b">
        <f t="shared" si="45"/>
        <v>0</v>
      </c>
      <c r="I424" s="12" t="b">
        <f t="shared" si="46"/>
        <v>0</v>
      </c>
      <c r="J424" s="12" t="str">
        <f t="shared" si="47"/>
        <v>Plug-in heater, or none</v>
      </c>
    </row>
    <row r="425" spans="1:10">
      <c r="A425" s="121">
        <v>12504</v>
      </c>
      <c r="B425" s="12">
        <f>INDEX([8]RawData!$B$8:$N$1411, MATCH($A425, [8]RawData!$A$8:$A$1411, 0), MATCH(B$19, [8]RawData!$B$7:$N$7, 0))</f>
        <v>1524.7619999999999</v>
      </c>
      <c r="C425" s="12">
        <f>INDEX([8]RawData!$B$8:$N$1411, MATCH($A425, [8]RawData!$A$8:$A$1411, 0), MATCH(C$19, [8]RawData!$B$7:$N$7, 0))</f>
        <v>1</v>
      </c>
      <c r="D425" s="12" t="str">
        <f>INDEX([8]RawData!$B$8:$N$1411, MATCH($A425, [8]RawData!$A$8:$A$1411, 0), MATCH(D$19, [8]RawData!$B$7:$N$7, 0))</f>
        <v>Gas faf</v>
      </c>
      <c r="E425" s="12" t="str">
        <f>INDEX([8]RawData!$B$8:$N$1411, MATCH($A425, [8]RawData!$A$8:$A$1411, 0), MATCH(E$19, [8]RawData!$B$7:$N$7, 0))</f>
        <v/>
      </c>
      <c r="F425" s="12" t="s">
        <v>94</v>
      </c>
      <c r="G425" s="12" t="b">
        <f t="shared" si="44"/>
        <v>1</v>
      </c>
      <c r="H425" s="12" t="b">
        <f t="shared" si="45"/>
        <v>0</v>
      </c>
      <c r="I425" s="12" t="b">
        <f t="shared" si="46"/>
        <v>0</v>
      </c>
      <c r="J425" s="12" t="str">
        <f t="shared" si="47"/>
        <v>Plug-in heater, or none</v>
      </c>
    </row>
    <row r="426" spans="1:10">
      <c r="A426" s="121">
        <v>12505</v>
      </c>
      <c r="B426" s="12">
        <f>INDEX([8]RawData!$B$8:$N$1411, MATCH($A426, [8]RawData!$A$8:$A$1411, 0), MATCH(B$19, [8]RawData!$B$7:$N$7, 0))</f>
        <v>2003.7159999999999</v>
      </c>
      <c r="C426" s="12">
        <f>INDEX([8]RawData!$B$8:$N$1411, MATCH($A426, [8]RawData!$A$8:$A$1411, 0), MATCH(C$19, [8]RawData!$B$7:$N$7, 0))</f>
        <v>1</v>
      </c>
      <c r="D426" s="12" t="str">
        <f>INDEX([8]RawData!$B$8:$N$1411, MATCH($A426, [8]RawData!$A$8:$A$1411, 0), MATCH(D$19, [8]RawData!$B$7:$N$7, 0))</f>
        <v>Electric baseboard</v>
      </c>
      <c r="E426" s="12" t="str">
        <f>INDEX([8]RawData!$B$8:$N$1411, MATCH($A426, [8]RawData!$A$8:$A$1411, 0), MATCH(E$19, [8]RawData!$B$7:$N$7, 0))</f>
        <v>Electric pluginheater</v>
      </c>
      <c r="F426" s="12">
        <v>2003.7159999999999</v>
      </c>
      <c r="G426" s="12" t="b">
        <f t="shared" si="44"/>
        <v>0</v>
      </c>
      <c r="H426" s="12" t="b">
        <f t="shared" si="45"/>
        <v>1</v>
      </c>
      <c r="I426" s="12" t="b">
        <f t="shared" si="46"/>
        <v>1</v>
      </c>
      <c r="J426" s="12" t="str">
        <f t="shared" si="47"/>
        <v>Baseboard</v>
      </c>
    </row>
    <row r="427" spans="1:10">
      <c r="A427" s="121">
        <v>12507</v>
      </c>
      <c r="B427" s="12">
        <f>INDEX([8]RawData!$B$8:$N$1411, MATCH($A427, [8]RawData!$A$8:$A$1411, 0), MATCH(B$19, [8]RawData!$B$7:$N$7, 0))</f>
        <v>1524.7619999999999</v>
      </c>
      <c r="C427" s="12">
        <f>INDEX([8]RawData!$B$8:$N$1411, MATCH($A427, [8]RawData!$A$8:$A$1411, 0), MATCH(C$19, [8]RawData!$B$7:$N$7, 0))</f>
        <v>1</v>
      </c>
      <c r="D427" s="12" t="str">
        <f>INDEX([8]RawData!$B$8:$N$1411, MATCH($A427, [8]RawData!$A$8:$A$1411, 0), MATCH(D$19, [8]RawData!$B$7:$N$7, 0))</f>
        <v>Electric dhp</v>
      </c>
      <c r="E427" s="12" t="str">
        <f>INDEX([8]RawData!$B$8:$N$1411, MATCH($A427, [8]RawData!$A$8:$A$1411, 0), MATCH(E$19, [8]RawData!$B$7:$N$7, 0))</f>
        <v xml:space="preserve">Electric baseboard AND Electric baseboard AND Electric baseboard AND </v>
      </c>
      <c r="F427" s="12">
        <v>1524.7619999999999</v>
      </c>
      <c r="G427" s="12" t="b">
        <f t="shared" si="44"/>
        <v>0</v>
      </c>
      <c r="H427" s="12" t="b">
        <f t="shared" si="45"/>
        <v>1</v>
      </c>
      <c r="I427" s="12" t="b">
        <f t="shared" si="46"/>
        <v>1</v>
      </c>
      <c r="J427" s="12" t="str">
        <f t="shared" si="47"/>
        <v>Ductless HP</v>
      </c>
    </row>
    <row r="428" spans="1:10">
      <c r="A428" s="121">
        <v>12510</v>
      </c>
      <c r="B428" s="12">
        <f>INDEX([8]RawData!$B$8:$N$1411, MATCH($A428, [8]RawData!$A$8:$A$1411, 0), MATCH(B$19, [8]RawData!$B$7:$N$7, 0))</f>
        <v>2003.7159999999999</v>
      </c>
      <c r="C428" s="12">
        <f>INDEX([8]RawData!$B$8:$N$1411, MATCH($A428, [8]RawData!$A$8:$A$1411, 0), MATCH(C$19, [8]RawData!$B$7:$N$7, 0))</f>
        <v>1</v>
      </c>
      <c r="D428" s="12" t="str">
        <f>INDEX([8]RawData!$B$8:$N$1411, MATCH($A428, [8]RawData!$A$8:$A$1411, 0), MATCH(D$19, [8]RawData!$B$7:$N$7, 0))</f>
        <v>Electric heatpump</v>
      </c>
      <c r="E428" s="12" t="str">
        <f>INDEX([8]RawData!$B$8:$N$1411, MATCH($A428, [8]RawData!$A$8:$A$1411, 0), MATCH(E$19, [8]RawData!$B$7:$N$7, 0))</f>
        <v>Propane htstove</v>
      </c>
      <c r="F428" s="12">
        <v>2003.7159999999999</v>
      </c>
      <c r="G428" s="12" t="b">
        <f t="shared" si="44"/>
        <v>0</v>
      </c>
      <c r="H428" s="12" t="b">
        <f t="shared" si="45"/>
        <v>1</v>
      </c>
      <c r="I428" s="12" t="b">
        <f t="shared" si="46"/>
        <v>1</v>
      </c>
      <c r="J428" s="12" t="str">
        <f t="shared" si="47"/>
        <v>Heat pump</v>
      </c>
    </row>
    <row r="429" spans="1:10">
      <c r="A429" s="121">
        <v>12514</v>
      </c>
      <c r="B429" s="12">
        <f>INDEX([8]RawData!$B$8:$N$1411, MATCH($A429, [8]RawData!$A$8:$A$1411, 0), MATCH(B$19, [8]RawData!$B$7:$N$7, 0))</f>
        <v>1524.7619999999999</v>
      </c>
      <c r="C429" s="12">
        <f>INDEX([8]RawData!$B$8:$N$1411, MATCH($A429, [8]RawData!$A$8:$A$1411, 0), MATCH(C$19, [8]RawData!$B$7:$N$7, 0))</f>
        <v>1</v>
      </c>
      <c r="D429" s="12" t="str">
        <f>INDEX([8]RawData!$B$8:$N$1411, MATCH($A429, [8]RawData!$A$8:$A$1411, 0), MATCH(D$19, [8]RawData!$B$7:$N$7, 0))</f>
        <v>Gas faf</v>
      </c>
      <c r="E429" s="12" t="str">
        <f>INDEX([8]RawData!$B$8:$N$1411, MATCH($A429, [8]RawData!$A$8:$A$1411, 0), MATCH(E$19, [8]RawData!$B$7:$N$7, 0))</f>
        <v/>
      </c>
      <c r="F429" s="12" t="s">
        <v>94</v>
      </c>
      <c r="G429" s="12" t="b">
        <f t="shared" si="44"/>
        <v>1</v>
      </c>
      <c r="H429" s="12" t="b">
        <f t="shared" si="45"/>
        <v>0</v>
      </c>
      <c r="I429" s="12" t="b">
        <f t="shared" si="46"/>
        <v>0</v>
      </c>
      <c r="J429" s="12" t="str">
        <f t="shared" si="47"/>
        <v>Plug-in heater, or none</v>
      </c>
    </row>
    <row r="430" spans="1:10">
      <c r="A430" s="121">
        <v>12524</v>
      </c>
      <c r="B430" s="12">
        <f>INDEX([8]RawData!$B$8:$N$1411, MATCH($A430, [8]RawData!$A$8:$A$1411, 0), MATCH(B$19, [8]RawData!$B$7:$N$7, 0))</f>
        <v>2003.7159999999999</v>
      </c>
      <c r="C430" s="12">
        <f>INDEX([8]RawData!$B$8:$N$1411, MATCH($A430, [8]RawData!$A$8:$A$1411, 0), MATCH(C$19, [8]RawData!$B$7:$N$7, 0))</f>
        <v>1</v>
      </c>
      <c r="D430" s="12" t="str">
        <f>INDEX([8]RawData!$B$8:$N$1411, MATCH($A430, [8]RawData!$A$8:$A$1411, 0), MATCH(D$19, [8]RawData!$B$7:$N$7, 0))</f>
        <v>Gas faf</v>
      </c>
      <c r="E430" s="12" t="str">
        <f>INDEX([8]RawData!$B$8:$N$1411, MATCH($A430, [8]RawData!$A$8:$A$1411, 0), MATCH(E$19, [8]RawData!$B$7:$N$7, 0))</f>
        <v xml:space="preserve">Gas htstove AND Gas htstove AND </v>
      </c>
      <c r="F430" s="12" t="s">
        <v>94</v>
      </c>
      <c r="G430" s="12" t="b">
        <f t="shared" si="44"/>
        <v>1</v>
      </c>
      <c r="H430" s="12" t="b">
        <f t="shared" si="45"/>
        <v>0</v>
      </c>
      <c r="I430" s="12" t="b">
        <f t="shared" si="46"/>
        <v>0</v>
      </c>
      <c r="J430" s="12" t="str">
        <f t="shared" si="47"/>
        <v>Plug-in heater, or none</v>
      </c>
    </row>
    <row r="431" spans="1:10">
      <c r="A431" s="121">
        <v>12556</v>
      </c>
      <c r="B431" s="12">
        <f>INDEX([8]RawData!$B$8:$N$1411, MATCH($A431, [8]RawData!$A$8:$A$1411, 0), MATCH(B$19, [8]RawData!$B$7:$N$7, 0))</f>
        <v>4956.4930000000004</v>
      </c>
      <c r="C431" s="12">
        <f>INDEX([8]RawData!$B$8:$N$1411, MATCH($A431, [8]RawData!$A$8:$A$1411, 0), MATCH(C$19, [8]RawData!$B$7:$N$7, 0))</f>
        <v>1</v>
      </c>
      <c r="D431" s="12" t="str">
        <f>INDEX([8]RawData!$B$8:$N$1411, MATCH($A431, [8]RawData!$A$8:$A$1411, 0), MATCH(D$19, [8]RawData!$B$7:$N$7, 0))</f>
        <v>Wood htstove</v>
      </c>
      <c r="E431" s="12" t="str">
        <f>INDEX([8]RawData!$B$8:$N$1411, MATCH($A431, [8]RawData!$A$8:$A$1411, 0), MATCH(E$19, [8]RawData!$B$7:$N$7, 0))</f>
        <v>Electric baseboard</v>
      </c>
      <c r="F431" s="12">
        <v>4956.4930000000004</v>
      </c>
      <c r="G431" s="12" t="b">
        <f t="shared" si="44"/>
        <v>0</v>
      </c>
      <c r="H431" s="12" t="b">
        <f t="shared" si="45"/>
        <v>1</v>
      </c>
      <c r="I431" s="12" t="b">
        <f t="shared" si="46"/>
        <v>1</v>
      </c>
      <c r="J431" s="12" t="str">
        <f t="shared" si="47"/>
        <v>Baseboard</v>
      </c>
    </row>
    <row r="432" spans="1:10">
      <c r="A432" s="121">
        <v>12561</v>
      </c>
      <c r="B432" s="12">
        <f>INDEX([8]RawData!$B$8:$N$1411, MATCH($A432, [8]RawData!$A$8:$A$1411, 0), MATCH(B$19, [8]RawData!$B$7:$N$7, 0))</f>
        <v>4956.4930000000004</v>
      </c>
      <c r="C432" s="12">
        <f>INDEX([8]RawData!$B$8:$N$1411, MATCH($A432, [8]RawData!$A$8:$A$1411, 0), MATCH(C$19, [8]RawData!$B$7:$N$7, 0))</f>
        <v>1</v>
      </c>
      <c r="D432" s="12" t="str">
        <f>INDEX([8]RawData!$B$8:$N$1411, MATCH($A432, [8]RawData!$A$8:$A$1411, 0), MATCH(D$19, [8]RawData!$B$7:$N$7, 0))</f>
        <v>Propane htstove</v>
      </c>
      <c r="E432" s="12" t="str">
        <f>INDEX([8]RawData!$B$8:$N$1411, MATCH($A432, [8]RawData!$A$8:$A$1411, 0), MATCH(E$19, [8]RawData!$B$7:$N$7, 0))</f>
        <v>Electric baseboard</v>
      </c>
      <c r="F432" s="12" t="s">
        <v>94</v>
      </c>
      <c r="G432" s="12" t="b">
        <f t="shared" si="44"/>
        <v>0</v>
      </c>
      <c r="H432" s="12" t="b">
        <f t="shared" si="45"/>
        <v>1</v>
      </c>
      <c r="I432" s="12" t="b">
        <f t="shared" si="46"/>
        <v>1</v>
      </c>
      <c r="J432" s="12" t="str">
        <f t="shared" si="47"/>
        <v>Baseboard</v>
      </c>
    </row>
    <row r="433" spans="1:10">
      <c r="A433" s="121">
        <v>12564</v>
      </c>
      <c r="B433" s="12">
        <f>INDEX([8]RawData!$B$8:$N$1411, MATCH($A433, [8]RawData!$A$8:$A$1411, 0), MATCH(B$19, [8]RawData!$B$7:$N$7, 0))</f>
        <v>2003.7159999999999</v>
      </c>
      <c r="C433" s="12">
        <f>INDEX([8]RawData!$B$8:$N$1411, MATCH($A433, [8]RawData!$A$8:$A$1411, 0), MATCH(C$19, [8]RawData!$B$7:$N$7, 0))</f>
        <v>1</v>
      </c>
      <c r="D433" s="12" t="str">
        <f>INDEX([8]RawData!$B$8:$N$1411, MATCH($A433, [8]RawData!$A$8:$A$1411, 0), MATCH(D$19, [8]RawData!$B$7:$N$7, 0))</f>
        <v>Wood htstove</v>
      </c>
      <c r="E433" s="12" t="str">
        <f>INDEX([8]RawData!$B$8:$N$1411, MATCH($A433, [8]RawData!$A$8:$A$1411, 0), MATCH(E$19, [8]RawData!$B$7:$N$7, 0))</f>
        <v xml:space="preserve">Electric baseboard AND Electric baseboard AND Electric baseboard AND Electric baseboard AND </v>
      </c>
      <c r="F433" s="12">
        <v>2003.7159999999999</v>
      </c>
      <c r="G433" s="12" t="b">
        <f t="shared" si="44"/>
        <v>0</v>
      </c>
      <c r="H433" s="12" t="b">
        <f t="shared" si="45"/>
        <v>1</v>
      </c>
      <c r="I433" s="12" t="b">
        <f t="shared" si="46"/>
        <v>1</v>
      </c>
      <c r="J433" s="12" t="str">
        <f t="shared" si="47"/>
        <v>Baseboard</v>
      </c>
    </row>
    <row r="434" spans="1:10">
      <c r="A434" s="121">
        <v>12569</v>
      </c>
      <c r="B434" s="12">
        <f>INDEX([8]RawData!$B$8:$N$1411, MATCH($A434, [8]RawData!$A$8:$A$1411, 0), MATCH(B$19, [8]RawData!$B$7:$N$7, 0))</f>
        <v>2003.7159999999999</v>
      </c>
      <c r="C434" s="12">
        <f>INDEX([8]RawData!$B$8:$N$1411, MATCH($A434, [8]RawData!$A$8:$A$1411, 0), MATCH(C$19, [8]RawData!$B$7:$N$7, 0))</f>
        <v>1</v>
      </c>
      <c r="D434" s="12" t="str">
        <f>INDEX([8]RawData!$B$8:$N$1411, MATCH($A434, [8]RawData!$A$8:$A$1411, 0), MATCH(D$19, [8]RawData!$B$7:$N$7, 0))</f>
        <v>Electric faf</v>
      </c>
      <c r="E434" s="12" t="str">
        <f>INDEX([8]RawData!$B$8:$N$1411, MATCH($A434, [8]RawData!$A$8:$A$1411, 0), MATCH(E$19, [8]RawData!$B$7:$N$7, 0))</f>
        <v/>
      </c>
      <c r="F434" s="12">
        <v>2003.7159999999999</v>
      </c>
      <c r="G434" s="12" t="b">
        <f t="shared" si="44"/>
        <v>0</v>
      </c>
      <c r="H434" s="12" t="b">
        <f t="shared" si="45"/>
        <v>1</v>
      </c>
      <c r="I434" s="12" t="b">
        <f t="shared" si="46"/>
        <v>1</v>
      </c>
      <c r="J434" s="12" t="str">
        <f t="shared" si="47"/>
        <v>Electric FAF</v>
      </c>
    </row>
    <row r="435" spans="1:10">
      <c r="A435" s="121">
        <v>12572</v>
      </c>
      <c r="B435" s="12">
        <f>INDEX([8]RawData!$B$8:$N$1411, MATCH($A435, [8]RawData!$A$8:$A$1411, 0), MATCH(B$19, [8]RawData!$B$7:$N$7, 0))</f>
        <v>6932.7380000000003</v>
      </c>
      <c r="C435" s="12">
        <f>INDEX([8]RawData!$B$8:$N$1411, MATCH($A435, [8]RawData!$A$8:$A$1411, 0), MATCH(C$19, [8]RawData!$B$7:$N$7, 0))</f>
        <v>1</v>
      </c>
      <c r="D435" s="12" t="str">
        <f>INDEX([8]RawData!$B$8:$N$1411, MATCH($A435, [8]RawData!$A$8:$A$1411, 0), MATCH(D$19, [8]RawData!$B$7:$N$7, 0))</f>
        <v xml:space="preserve">Electric faf AND Wood htstove AND </v>
      </c>
      <c r="E435" s="12" t="str">
        <f>INDEX([8]RawData!$B$8:$N$1411, MATCH($A435, [8]RawData!$A$8:$A$1411, 0), MATCH(E$19, [8]RawData!$B$7:$N$7, 0))</f>
        <v/>
      </c>
      <c r="F435" s="12">
        <v>6932.7380000000003</v>
      </c>
      <c r="G435" s="12" t="b">
        <f t="shared" si="44"/>
        <v>0</v>
      </c>
      <c r="H435" s="12" t="b">
        <f t="shared" si="45"/>
        <v>1</v>
      </c>
      <c r="I435" s="12" t="b">
        <f t="shared" si="46"/>
        <v>1</v>
      </c>
      <c r="J435" s="12" t="str">
        <f t="shared" si="47"/>
        <v>Electric FAF</v>
      </c>
    </row>
    <row r="436" spans="1:10">
      <c r="A436" s="121">
        <v>12582</v>
      </c>
      <c r="B436" s="12">
        <f>INDEX([8]RawData!$B$8:$N$1411, MATCH($A436, [8]RawData!$A$8:$A$1411, 0), MATCH(B$19, [8]RawData!$B$7:$N$7, 0))</f>
        <v>2003.7159999999999</v>
      </c>
      <c r="C436" s="12">
        <f>INDEX([8]RawData!$B$8:$N$1411, MATCH($A436, [8]RawData!$A$8:$A$1411, 0), MATCH(C$19, [8]RawData!$B$7:$N$7, 0))</f>
        <v>1</v>
      </c>
      <c r="D436" s="12" t="str">
        <f>INDEX([8]RawData!$B$8:$N$1411, MATCH($A436, [8]RawData!$A$8:$A$1411, 0), MATCH(D$19, [8]RawData!$B$7:$N$7, 0))</f>
        <v>Electric heatpump</v>
      </c>
      <c r="E436" s="12" t="str">
        <f>INDEX([8]RawData!$B$8:$N$1411, MATCH($A436, [8]RawData!$A$8:$A$1411, 0), MATCH(E$19, [8]RawData!$B$7:$N$7, 0))</f>
        <v>Wood htstove</v>
      </c>
      <c r="F436" s="12">
        <v>2003.7159999999999</v>
      </c>
      <c r="G436" s="12" t="b">
        <f t="shared" si="44"/>
        <v>0</v>
      </c>
      <c r="H436" s="12" t="b">
        <f t="shared" si="45"/>
        <v>1</v>
      </c>
      <c r="I436" s="12" t="b">
        <f t="shared" si="46"/>
        <v>1</v>
      </c>
      <c r="J436" s="12" t="str">
        <f t="shared" si="47"/>
        <v>Heat pump</v>
      </c>
    </row>
    <row r="437" spans="1:10">
      <c r="A437" s="121">
        <v>12600</v>
      </c>
      <c r="B437" s="12">
        <f>INDEX([8]RawData!$B$8:$N$1411, MATCH($A437, [8]RawData!$A$8:$A$1411, 0), MATCH(B$19, [8]RawData!$B$7:$N$7, 0))</f>
        <v>1524.7619999999999</v>
      </c>
      <c r="C437" s="12">
        <f>INDEX([8]RawData!$B$8:$N$1411, MATCH($A437, [8]RawData!$A$8:$A$1411, 0), MATCH(C$19, [8]RawData!$B$7:$N$7, 0))</f>
        <v>1</v>
      </c>
      <c r="D437" s="12" t="str">
        <f>INDEX([8]RawData!$B$8:$N$1411, MATCH($A437, [8]RawData!$A$8:$A$1411, 0), MATCH(D$19, [8]RawData!$B$7:$N$7, 0))</f>
        <v>Gas faf</v>
      </c>
      <c r="E437" s="12" t="str">
        <f>INDEX([8]RawData!$B$8:$N$1411, MATCH($A437, [8]RawData!$A$8:$A$1411, 0), MATCH(E$19, [8]RawData!$B$7:$N$7, 0))</f>
        <v/>
      </c>
      <c r="F437" s="12" t="s">
        <v>94</v>
      </c>
      <c r="G437" s="12" t="b">
        <f t="shared" si="44"/>
        <v>1</v>
      </c>
      <c r="H437" s="12" t="b">
        <f t="shared" si="45"/>
        <v>0</v>
      </c>
      <c r="I437" s="12" t="b">
        <f t="shared" si="46"/>
        <v>0</v>
      </c>
      <c r="J437" s="12" t="str">
        <f t="shared" si="47"/>
        <v>Plug-in heater, or none</v>
      </c>
    </row>
    <row r="438" spans="1:10">
      <c r="A438" s="121">
        <v>12614</v>
      </c>
      <c r="B438" s="12">
        <f>INDEX([8]RawData!$B$8:$N$1411, MATCH($A438, [8]RawData!$A$8:$A$1411, 0), MATCH(B$19, [8]RawData!$B$7:$N$7, 0))</f>
        <v>1524.7619999999999</v>
      </c>
      <c r="C438" s="12">
        <f>INDEX([8]RawData!$B$8:$N$1411, MATCH($A438, [8]RawData!$A$8:$A$1411, 0), MATCH(C$19, [8]RawData!$B$7:$N$7, 0))</f>
        <v>1</v>
      </c>
      <c r="D438" s="12" t="str">
        <f>INDEX([8]RawData!$B$8:$N$1411, MATCH($A438, [8]RawData!$A$8:$A$1411, 0), MATCH(D$19, [8]RawData!$B$7:$N$7, 0))</f>
        <v>Gas faf</v>
      </c>
      <c r="E438" s="12" t="str">
        <f>INDEX([8]RawData!$B$8:$N$1411, MATCH($A438, [8]RawData!$A$8:$A$1411, 0), MATCH(E$19, [8]RawData!$B$7:$N$7, 0))</f>
        <v/>
      </c>
      <c r="F438" s="12" t="s">
        <v>94</v>
      </c>
      <c r="G438" s="12" t="b">
        <f t="shared" si="44"/>
        <v>1</v>
      </c>
      <c r="H438" s="12" t="b">
        <f t="shared" si="45"/>
        <v>0</v>
      </c>
      <c r="I438" s="12" t="b">
        <f t="shared" si="46"/>
        <v>0</v>
      </c>
      <c r="J438" s="12" t="str">
        <f t="shared" si="47"/>
        <v>Plug-in heater, or none</v>
      </c>
    </row>
    <row r="439" spans="1:10">
      <c r="A439" s="121">
        <v>12620</v>
      </c>
      <c r="B439" s="12">
        <f>INDEX([8]RawData!$B$8:$N$1411, MATCH($A439, [8]RawData!$A$8:$A$1411, 0), MATCH(B$19, [8]RawData!$B$7:$N$7, 0))</f>
        <v>2003.7159999999999</v>
      </c>
      <c r="C439" s="12">
        <f>INDEX([8]RawData!$B$8:$N$1411, MATCH($A439, [8]RawData!$A$8:$A$1411, 0), MATCH(C$19, [8]RawData!$B$7:$N$7, 0))</f>
        <v>1</v>
      </c>
      <c r="D439" s="12" t="str">
        <f>INDEX([8]RawData!$B$8:$N$1411, MATCH($A439, [8]RawData!$A$8:$A$1411, 0), MATCH(D$19, [8]RawData!$B$7:$N$7, 0))</f>
        <v>Electric baseboard</v>
      </c>
      <c r="E439" s="12" t="str">
        <f>INDEX([8]RawData!$B$8:$N$1411, MATCH($A439, [8]RawData!$A$8:$A$1411, 0), MATCH(E$19, [8]RawData!$B$7:$N$7, 0))</f>
        <v xml:space="preserve">Gas faf AND Wood htstove AND </v>
      </c>
      <c r="F439" s="12" t="s">
        <v>94</v>
      </c>
      <c r="G439" s="12" t="b">
        <f t="shared" si="44"/>
        <v>1</v>
      </c>
      <c r="H439" s="12" t="b">
        <f t="shared" si="45"/>
        <v>1</v>
      </c>
      <c r="I439" s="12" t="b">
        <f t="shared" si="46"/>
        <v>0</v>
      </c>
      <c r="J439" s="12" t="str">
        <f t="shared" si="47"/>
        <v>Baseboard</v>
      </c>
    </row>
    <row r="440" spans="1:10">
      <c r="A440" s="121">
        <v>12621</v>
      </c>
      <c r="B440" s="12">
        <f>INDEX([8]RawData!$B$8:$N$1411, MATCH($A440, [8]RawData!$A$8:$A$1411, 0), MATCH(B$19, [8]RawData!$B$7:$N$7, 0))</f>
        <v>2003.7159999999999</v>
      </c>
      <c r="C440" s="12">
        <f>INDEX([8]RawData!$B$8:$N$1411, MATCH($A440, [8]RawData!$A$8:$A$1411, 0), MATCH(C$19, [8]RawData!$B$7:$N$7, 0))</f>
        <v>1</v>
      </c>
      <c r="D440" s="12" t="str">
        <f>INDEX([8]RawData!$B$8:$N$1411, MATCH($A440, [8]RawData!$A$8:$A$1411, 0), MATCH(D$19, [8]RawData!$B$7:$N$7, 0))</f>
        <v>Electric heatpump</v>
      </c>
      <c r="E440" s="12" t="str">
        <f>INDEX([8]RawData!$B$8:$N$1411, MATCH($A440, [8]RawData!$A$8:$A$1411, 0), MATCH(E$19, [8]RawData!$B$7:$N$7, 0))</f>
        <v/>
      </c>
      <c r="F440" s="12">
        <v>2003.7159999999999</v>
      </c>
      <c r="G440" s="12" t="b">
        <f t="shared" si="44"/>
        <v>0</v>
      </c>
      <c r="H440" s="12" t="b">
        <f t="shared" si="45"/>
        <v>1</v>
      </c>
      <c r="I440" s="12" t="b">
        <f t="shared" si="46"/>
        <v>1</v>
      </c>
      <c r="J440" s="12" t="str">
        <f t="shared" si="47"/>
        <v>Heat pump</v>
      </c>
    </row>
    <row r="441" spans="1:10">
      <c r="A441" s="121">
        <v>12630</v>
      </c>
      <c r="B441" s="12">
        <f>INDEX([8]RawData!$B$8:$N$1411, MATCH($A441, [8]RawData!$A$8:$A$1411, 0), MATCH(B$19, [8]RawData!$B$7:$N$7, 0))</f>
        <v>2003.7159999999999</v>
      </c>
      <c r="C441" s="12">
        <f>INDEX([8]RawData!$B$8:$N$1411, MATCH($A441, [8]RawData!$A$8:$A$1411, 0), MATCH(C$19, [8]RawData!$B$7:$N$7, 0))</f>
        <v>1</v>
      </c>
      <c r="D441" s="12" t="str">
        <f>INDEX([8]RawData!$B$8:$N$1411, MATCH($A441, [8]RawData!$A$8:$A$1411, 0), MATCH(D$19, [8]RawData!$B$7:$N$7, 0))</f>
        <v>Electric baseboard</v>
      </c>
      <c r="E441" s="12" t="str">
        <f>INDEX([8]RawData!$B$8:$N$1411, MATCH($A441, [8]RawData!$A$8:$A$1411, 0), MATCH(E$19, [8]RawData!$B$7:$N$7, 0))</f>
        <v>Electric baseboard</v>
      </c>
      <c r="F441" s="12">
        <v>2003.7159999999999</v>
      </c>
      <c r="G441" s="12" t="b">
        <f t="shared" si="44"/>
        <v>0</v>
      </c>
      <c r="H441" s="12" t="b">
        <f t="shared" si="45"/>
        <v>1</v>
      </c>
      <c r="I441" s="12" t="b">
        <f t="shared" si="46"/>
        <v>1</v>
      </c>
      <c r="J441" s="12" t="str">
        <f t="shared" si="47"/>
        <v>Baseboard</v>
      </c>
    </row>
    <row r="442" spans="1:10">
      <c r="A442" s="121">
        <v>12640</v>
      </c>
      <c r="B442" s="12">
        <f>INDEX([8]RawData!$B$8:$N$1411, MATCH($A442, [8]RawData!$A$8:$A$1411, 0), MATCH(B$19, [8]RawData!$B$7:$N$7, 0))</f>
        <v>1150.8789999999999</v>
      </c>
      <c r="C442" s="12">
        <f>INDEX([8]RawData!$B$8:$N$1411, MATCH($A442, [8]RawData!$A$8:$A$1411, 0), MATCH(C$19, [8]RawData!$B$7:$N$7, 0))</f>
        <v>1</v>
      </c>
      <c r="D442" s="12" t="str">
        <f>INDEX([8]RawData!$B$8:$N$1411, MATCH($A442, [8]RawData!$A$8:$A$1411, 0), MATCH(D$19, [8]RawData!$B$7:$N$7, 0))</f>
        <v>Electric baseboard</v>
      </c>
      <c r="E442" s="12" t="str">
        <f>INDEX([8]RawData!$B$8:$N$1411, MATCH($A442, [8]RawData!$A$8:$A$1411, 0), MATCH(E$19, [8]RawData!$B$7:$N$7, 0))</f>
        <v>Electric pluginheater</v>
      </c>
      <c r="F442" s="12">
        <v>1150.8789999999999</v>
      </c>
      <c r="G442" s="12" t="b">
        <f t="shared" si="44"/>
        <v>0</v>
      </c>
      <c r="H442" s="12" t="b">
        <f t="shared" si="45"/>
        <v>1</v>
      </c>
      <c r="I442" s="12" t="b">
        <f t="shared" si="46"/>
        <v>1</v>
      </c>
      <c r="J442" s="12" t="str">
        <f t="shared" si="47"/>
        <v>Baseboard</v>
      </c>
    </row>
    <row r="443" spans="1:10">
      <c r="A443" s="121">
        <v>12643</v>
      </c>
      <c r="B443" s="12">
        <f>INDEX([8]RawData!$B$8:$N$1411, MATCH($A443, [8]RawData!$A$8:$A$1411, 0), MATCH(B$19, [8]RawData!$B$7:$N$7, 0))</f>
        <v>6932.7380000000003</v>
      </c>
      <c r="C443" s="12">
        <f>INDEX([8]RawData!$B$8:$N$1411, MATCH($A443, [8]RawData!$A$8:$A$1411, 0), MATCH(C$19, [8]RawData!$B$7:$N$7, 0))</f>
        <v>1</v>
      </c>
      <c r="D443" s="12" t="str">
        <f>INDEX([8]RawData!$B$8:$N$1411, MATCH($A443, [8]RawData!$A$8:$A$1411, 0), MATCH(D$19, [8]RawData!$B$7:$N$7, 0))</f>
        <v>Gas faf</v>
      </c>
      <c r="E443" s="12" t="str">
        <f>INDEX([8]RawData!$B$8:$N$1411, MATCH($A443, [8]RawData!$A$8:$A$1411, 0), MATCH(E$19, [8]RawData!$B$7:$N$7, 0))</f>
        <v xml:space="preserve">Electric baseboard AND Wood fireplace AND </v>
      </c>
      <c r="F443" s="12" t="s">
        <v>94</v>
      </c>
      <c r="G443" s="12" t="b">
        <f t="shared" si="44"/>
        <v>1</v>
      </c>
      <c r="H443" s="12" t="b">
        <f t="shared" si="45"/>
        <v>1</v>
      </c>
      <c r="I443" s="12" t="b">
        <f t="shared" si="46"/>
        <v>0</v>
      </c>
      <c r="J443" s="12" t="str">
        <f t="shared" si="47"/>
        <v>Baseboard</v>
      </c>
    </row>
    <row r="444" spans="1:10">
      <c r="A444" s="121">
        <v>12648</v>
      </c>
      <c r="B444" s="12">
        <f>INDEX([8]RawData!$B$8:$N$1411, MATCH($A444, [8]RawData!$A$8:$A$1411, 0), MATCH(B$19, [8]RawData!$B$7:$N$7, 0))</f>
        <v>4956.4930000000004</v>
      </c>
      <c r="C444" s="12">
        <f>INDEX([8]RawData!$B$8:$N$1411, MATCH($A444, [8]RawData!$A$8:$A$1411, 0), MATCH(C$19, [8]RawData!$B$7:$N$7, 0))</f>
        <v>1</v>
      </c>
      <c r="D444" s="12" t="str">
        <f>INDEX([8]RawData!$B$8:$N$1411, MATCH($A444, [8]RawData!$A$8:$A$1411, 0), MATCH(D$19, [8]RawData!$B$7:$N$7, 0))</f>
        <v>Electric heatpump</v>
      </c>
      <c r="E444" s="12" t="str">
        <f>INDEX([8]RawData!$B$8:$N$1411, MATCH($A444, [8]RawData!$A$8:$A$1411, 0), MATCH(E$19, [8]RawData!$B$7:$N$7, 0))</f>
        <v>Wood htstove</v>
      </c>
      <c r="F444" s="12">
        <v>4956.4930000000004</v>
      </c>
      <c r="G444" s="12" t="b">
        <f t="shared" si="44"/>
        <v>0</v>
      </c>
      <c r="H444" s="12" t="b">
        <f t="shared" si="45"/>
        <v>1</v>
      </c>
      <c r="I444" s="12" t="b">
        <f t="shared" si="46"/>
        <v>1</v>
      </c>
      <c r="J444" s="12" t="str">
        <f t="shared" si="47"/>
        <v>Heat pump</v>
      </c>
    </row>
    <row r="445" spans="1:10">
      <c r="A445" s="121">
        <v>12656</v>
      </c>
      <c r="B445" s="12">
        <f>INDEX([8]RawData!$B$8:$N$1411, MATCH($A445, [8]RawData!$A$8:$A$1411, 0), MATCH(B$19, [8]RawData!$B$7:$N$7, 0))</f>
        <v>2003.7159999999999</v>
      </c>
      <c r="C445" s="12">
        <f>INDEX([8]RawData!$B$8:$N$1411, MATCH($A445, [8]RawData!$A$8:$A$1411, 0), MATCH(C$19, [8]RawData!$B$7:$N$7, 0))</f>
        <v>1</v>
      </c>
      <c r="D445" s="12" t="str">
        <f>INDEX([8]RawData!$B$8:$N$1411, MATCH($A445, [8]RawData!$A$8:$A$1411, 0), MATCH(D$19, [8]RawData!$B$7:$N$7, 0))</f>
        <v>Pellets htstove</v>
      </c>
      <c r="E445" s="12" t="str">
        <f>INDEX([8]RawData!$B$8:$N$1411, MATCH($A445, [8]RawData!$A$8:$A$1411, 0), MATCH(E$19, [8]RawData!$B$7:$N$7, 0))</f>
        <v>Electric baseboard</v>
      </c>
      <c r="F445" s="12">
        <v>2003.7159999999999</v>
      </c>
      <c r="G445" s="12" t="b">
        <f t="shared" si="44"/>
        <v>0</v>
      </c>
      <c r="H445" s="12" t="b">
        <f t="shared" si="45"/>
        <v>1</v>
      </c>
      <c r="I445" s="12" t="b">
        <f t="shared" si="46"/>
        <v>1</v>
      </c>
      <c r="J445" s="12" t="str">
        <f t="shared" si="47"/>
        <v>Baseboard</v>
      </c>
    </row>
    <row r="446" spans="1:10">
      <c r="A446" s="121">
        <v>12657</v>
      </c>
      <c r="B446" s="12">
        <f>INDEX([8]RawData!$B$8:$N$1411, MATCH($A446, [8]RawData!$A$8:$A$1411, 0), MATCH(B$19, [8]RawData!$B$7:$N$7, 0))</f>
        <v>1524.7619999999999</v>
      </c>
      <c r="C446" s="12">
        <f>INDEX([8]RawData!$B$8:$N$1411, MATCH($A446, [8]RawData!$A$8:$A$1411, 0), MATCH(C$19, [8]RawData!$B$7:$N$7, 0))</f>
        <v>1</v>
      </c>
      <c r="D446" s="12" t="str">
        <f>INDEX([8]RawData!$B$8:$N$1411, MATCH($A446, [8]RawData!$A$8:$A$1411, 0), MATCH(D$19, [8]RawData!$B$7:$N$7, 0))</f>
        <v>Electric baseboard</v>
      </c>
      <c r="E446" s="12" t="str">
        <f>INDEX([8]RawData!$B$8:$N$1411, MATCH($A446, [8]RawData!$A$8:$A$1411, 0), MATCH(E$19, [8]RawData!$B$7:$N$7, 0))</f>
        <v/>
      </c>
      <c r="F446" s="12">
        <v>1524.7619999999999</v>
      </c>
      <c r="G446" s="12" t="b">
        <f t="shared" si="44"/>
        <v>0</v>
      </c>
      <c r="H446" s="12" t="b">
        <f t="shared" si="45"/>
        <v>1</v>
      </c>
      <c r="I446" s="12" t="b">
        <f t="shared" si="46"/>
        <v>1</v>
      </c>
      <c r="J446" s="12" t="str">
        <f t="shared" si="47"/>
        <v>Baseboard</v>
      </c>
    </row>
    <row r="447" spans="1:10">
      <c r="A447" s="121">
        <v>12661</v>
      </c>
      <c r="B447" s="12">
        <f>INDEX([8]RawData!$B$8:$N$1411, MATCH($A447, [8]RawData!$A$8:$A$1411, 0), MATCH(B$19, [8]RawData!$B$7:$N$7, 0))</f>
        <v>2003.7159999999999</v>
      </c>
      <c r="C447" s="12">
        <f>INDEX([8]RawData!$B$8:$N$1411, MATCH($A447, [8]RawData!$A$8:$A$1411, 0), MATCH(C$19, [8]RawData!$B$7:$N$7, 0))</f>
        <v>1</v>
      </c>
      <c r="D447" s="12" t="str">
        <f>INDEX([8]RawData!$B$8:$N$1411, MATCH($A447, [8]RawData!$A$8:$A$1411, 0), MATCH(D$19, [8]RawData!$B$7:$N$7, 0))</f>
        <v>Electric baseboard</v>
      </c>
      <c r="E447" s="12" t="str">
        <f>INDEX([8]RawData!$B$8:$N$1411, MATCH($A447, [8]RawData!$A$8:$A$1411, 0), MATCH(E$19, [8]RawData!$B$7:$N$7, 0))</f>
        <v xml:space="preserve">Wood fireplace AND Electric pluginheater AND </v>
      </c>
      <c r="F447" s="12">
        <v>2003.7159999999999</v>
      </c>
      <c r="G447" s="12" t="b">
        <f t="shared" si="44"/>
        <v>0</v>
      </c>
      <c r="H447" s="12" t="b">
        <f t="shared" si="45"/>
        <v>1</v>
      </c>
      <c r="I447" s="12" t="b">
        <f t="shared" si="46"/>
        <v>1</v>
      </c>
      <c r="J447" s="12" t="str">
        <f t="shared" si="47"/>
        <v>Baseboard</v>
      </c>
    </row>
    <row r="448" spans="1:10">
      <c r="A448" s="121">
        <v>12669</v>
      </c>
      <c r="B448" s="12">
        <f>INDEX([8]RawData!$B$8:$N$1411, MATCH($A448, [8]RawData!$A$8:$A$1411, 0), MATCH(B$19, [8]RawData!$B$7:$N$7, 0))</f>
        <v>4956.4930000000004</v>
      </c>
      <c r="C448" s="12">
        <f>INDEX([8]RawData!$B$8:$N$1411, MATCH($A448, [8]RawData!$A$8:$A$1411, 0), MATCH(C$19, [8]RawData!$B$7:$N$7, 0))</f>
        <v>1</v>
      </c>
      <c r="D448" s="12" t="str">
        <f>INDEX([8]RawData!$B$8:$N$1411, MATCH($A448, [8]RawData!$A$8:$A$1411, 0), MATCH(D$19, [8]RawData!$B$7:$N$7, 0))</f>
        <v>Gas faf</v>
      </c>
      <c r="E448" s="12" t="str">
        <f>INDEX([8]RawData!$B$8:$N$1411, MATCH($A448, [8]RawData!$A$8:$A$1411, 0), MATCH(E$19, [8]RawData!$B$7:$N$7, 0))</f>
        <v xml:space="preserve">Wood fireplace AND Wood htstove AND Electric pluginheater AND </v>
      </c>
      <c r="F448" s="12" t="s">
        <v>94</v>
      </c>
      <c r="G448" s="12" t="b">
        <f t="shared" si="44"/>
        <v>1</v>
      </c>
      <c r="H448" s="12" t="b">
        <f t="shared" si="45"/>
        <v>0</v>
      </c>
      <c r="I448" s="12" t="b">
        <f t="shared" si="46"/>
        <v>0</v>
      </c>
      <c r="J448" s="12" t="str">
        <f t="shared" si="47"/>
        <v>Plug-in heater, or none</v>
      </c>
    </row>
    <row r="449" spans="1:10">
      <c r="A449" s="121">
        <v>12670</v>
      </c>
      <c r="B449" s="12">
        <f>INDEX([8]RawData!$B$8:$N$1411, MATCH($A449, [8]RawData!$A$8:$A$1411, 0), MATCH(B$19, [8]RawData!$B$7:$N$7, 0))</f>
        <v>1524.7619999999999</v>
      </c>
      <c r="C449" s="12">
        <f>INDEX([8]RawData!$B$8:$N$1411, MATCH($A449, [8]RawData!$A$8:$A$1411, 0), MATCH(C$19, [8]RawData!$B$7:$N$7, 0))</f>
        <v>1</v>
      </c>
      <c r="D449" s="12" t="str">
        <f>INDEX([8]RawData!$B$8:$N$1411, MATCH($A449, [8]RawData!$A$8:$A$1411, 0), MATCH(D$19, [8]RawData!$B$7:$N$7, 0))</f>
        <v xml:space="preserve">Electric baseboard AND Oil faf AND </v>
      </c>
      <c r="E449" s="12" t="str">
        <f>INDEX([8]RawData!$B$8:$N$1411, MATCH($A449, [8]RawData!$A$8:$A$1411, 0), MATCH(E$19, [8]RawData!$B$7:$N$7, 0))</f>
        <v>Wood htstove</v>
      </c>
      <c r="F449" s="12" t="s">
        <v>94</v>
      </c>
      <c r="G449" s="12" t="b">
        <f t="shared" si="44"/>
        <v>0</v>
      </c>
      <c r="H449" s="12" t="b">
        <f t="shared" si="45"/>
        <v>1</v>
      </c>
      <c r="I449" s="12" t="b">
        <f t="shared" si="46"/>
        <v>1</v>
      </c>
      <c r="J449" s="12" t="str">
        <f t="shared" si="47"/>
        <v>Baseboard</v>
      </c>
    </row>
    <row r="450" spans="1:10">
      <c r="A450" s="121">
        <v>12675</v>
      </c>
      <c r="B450" s="12">
        <f>INDEX([8]RawData!$B$8:$N$1411, MATCH($A450, [8]RawData!$A$8:$A$1411, 0), MATCH(B$19, [8]RawData!$B$7:$N$7, 0))</f>
        <v>1464.694</v>
      </c>
      <c r="C450" s="12">
        <f>INDEX([8]RawData!$B$8:$N$1411, MATCH($A450, [8]RawData!$A$8:$A$1411, 0), MATCH(C$19, [8]RawData!$B$7:$N$7, 0))</f>
        <v>1</v>
      </c>
      <c r="D450" s="12" t="str">
        <f>INDEX([8]RawData!$B$8:$N$1411, MATCH($A450, [8]RawData!$A$8:$A$1411, 0), MATCH(D$19, [8]RawData!$B$7:$N$7, 0))</f>
        <v>Wood htstove</v>
      </c>
      <c r="E450" s="12" t="str">
        <f>INDEX([8]RawData!$B$8:$N$1411, MATCH($A450, [8]RawData!$A$8:$A$1411, 0), MATCH(E$19, [8]RawData!$B$7:$N$7, 0))</f>
        <v>Electric baseboard</v>
      </c>
      <c r="F450" s="12" t="s">
        <v>94</v>
      </c>
      <c r="G450" s="12" t="b">
        <f t="shared" si="44"/>
        <v>0</v>
      </c>
      <c r="H450" s="12" t="b">
        <f t="shared" si="45"/>
        <v>1</v>
      </c>
      <c r="I450" s="12" t="b">
        <f t="shared" si="46"/>
        <v>1</v>
      </c>
      <c r="J450" s="12" t="str">
        <f t="shared" si="47"/>
        <v>Baseboard</v>
      </c>
    </row>
    <row r="451" spans="1:10">
      <c r="A451" s="121">
        <v>12678</v>
      </c>
      <c r="B451" s="12">
        <f>INDEX([8]RawData!$B$8:$N$1411, MATCH($A451, [8]RawData!$A$8:$A$1411, 0), MATCH(B$19, [8]RawData!$B$7:$N$7, 0))</f>
        <v>2003.7159999999999</v>
      </c>
      <c r="C451" s="12">
        <f>INDEX([8]RawData!$B$8:$N$1411, MATCH($A451, [8]RawData!$A$8:$A$1411, 0), MATCH(C$19, [8]RawData!$B$7:$N$7, 0))</f>
        <v>1</v>
      </c>
      <c r="D451" s="12" t="str">
        <f>INDEX([8]RawData!$B$8:$N$1411, MATCH($A451, [8]RawData!$A$8:$A$1411, 0), MATCH(D$19, [8]RawData!$B$7:$N$7, 0))</f>
        <v>Gas faf</v>
      </c>
      <c r="E451" s="12" t="str">
        <f>INDEX([8]RawData!$B$8:$N$1411, MATCH($A451, [8]RawData!$A$8:$A$1411, 0), MATCH(E$19, [8]RawData!$B$7:$N$7, 0))</f>
        <v/>
      </c>
      <c r="F451" s="12" t="s">
        <v>94</v>
      </c>
      <c r="G451" s="12" t="b">
        <f t="shared" si="44"/>
        <v>1</v>
      </c>
      <c r="H451" s="12" t="b">
        <f t="shared" si="45"/>
        <v>0</v>
      </c>
      <c r="I451" s="12" t="b">
        <f t="shared" si="46"/>
        <v>0</v>
      </c>
      <c r="J451" s="12" t="str">
        <f t="shared" si="47"/>
        <v>Plug-in heater, or none</v>
      </c>
    </row>
    <row r="452" spans="1:10">
      <c r="A452" s="121">
        <v>12679</v>
      </c>
      <c r="B452" s="12">
        <f>INDEX([8]RawData!$B$8:$N$1411, MATCH($A452, [8]RawData!$A$8:$A$1411, 0), MATCH(B$19, [8]RawData!$B$7:$N$7, 0))</f>
        <v>1524.7619999999999</v>
      </c>
      <c r="C452" s="12">
        <f>INDEX([8]RawData!$B$8:$N$1411, MATCH($A452, [8]RawData!$A$8:$A$1411, 0), MATCH(C$19, [8]RawData!$B$7:$N$7, 0))</f>
        <v>1</v>
      </c>
      <c r="D452" s="12" t="str">
        <f>INDEX([8]RawData!$B$8:$N$1411, MATCH($A452, [8]RawData!$A$8:$A$1411, 0), MATCH(D$19, [8]RawData!$B$7:$N$7, 0))</f>
        <v>Gas faf</v>
      </c>
      <c r="E452" s="12" t="str">
        <f>INDEX([8]RawData!$B$8:$N$1411, MATCH($A452, [8]RawData!$A$8:$A$1411, 0), MATCH(E$19, [8]RawData!$B$7:$N$7, 0))</f>
        <v/>
      </c>
      <c r="F452" s="12" t="s">
        <v>94</v>
      </c>
      <c r="G452" s="12" t="b">
        <f t="shared" si="44"/>
        <v>1</v>
      </c>
      <c r="H452" s="12" t="b">
        <f t="shared" si="45"/>
        <v>0</v>
      </c>
      <c r="I452" s="12" t="b">
        <f t="shared" si="46"/>
        <v>0</v>
      </c>
      <c r="J452" s="12" t="str">
        <f t="shared" si="47"/>
        <v>Plug-in heater, or none</v>
      </c>
    </row>
    <row r="453" spans="1:10">
      <c r="A453" s="121">
        <v>12690</v>
      </c>
      <c r="B453" s="12">
        <f>INDEX([8]RawData!$B$8:$N$1411, MATCH($A453, [8]RawData!$A$8:$A$1411, 0), MATCH(B$19, [8]RawData!$B$7:$N$7, 0))</f>
        <v>4956.4930000000004</v>
      </c>
      <c r="C453" s="12">
        <f>INDEX([8]RawData!$B$8:$N$1411, MATCH($A453, [8]RawData!$A$8:$A$1411, 0), MATCH(C$19, [8]RawData!$B$7:$N$7, 0))</f>
        <v>1</v>
      </c>
      <c r="D453" s="12" t="str">
        <f>INDEX([8]RawData!$B$8:$N$1411, MATCH($A453, [8]RawData!$A$8:$A$1411, 0), MATCH(D$19, [8]RawData!$B$7:$N$7, 0))</f>
        <v>Electric heatpump</v>
      </c>
      <c r="E453" s="12" t="str">
        <f>INDEX([8]RawData!$B$8:$N$1411, MATCH($A453, [8]RawData!$A$8:$A$1411, 0), MATCH(E$19, [8]RawData!$B$7:$N$7, 0))</f>
        <v/>
      </c>
      <c r="F453" s="12">
        <v>4956.4930000000004</v>
      </c>
      <c r="G453" s="12" t="b">
        <f t="shared" si="44"/>
        <v>0</v>
      </c>
      <c r="H453" s="12" t="b">
        <f t="shared" si="45"/>
        <v>1</v>
      </c>
      <c r="I453" s="12" t="b">
        <f t="shared" si="46"/>
        <v>1</v>
      </c>
      <c r="J453" s="12" t="str">
        <f t="shared" si="47"/>
        <v>Heat pump</v>
      </c>
    </row>
    <row r="454" spans="1:10">
      <c r="A454" s="121">
        <v>12693</v>
      </c>
      <c r="B454" s="12">
        <f>INDEX([8]RawData!$B$8:$N$1411, MATCH($A454, [8]RawData!$A$8:$A$1411, 0), MATCH(B$19, [8]RawData!$B$7:$N$7, 0))</f>
        <v>4956.4930000000004</v>
      </c>
      <c r="C454" s="12">
        <f>INDEX([8]RawData!$B$8:$N$1411, MATCH($A454, [8]RawData!$A$8:$A$1411, 0), MATCH(C$19, [8]RawData!$B$7:$N$7, 0))</f>
        <v>1</v>
      </c>
      <c r="D454" s="12" t="str">
        <f>INDEX([8]RawData!$B$8:$N$1411, MATCH($A454, [8]RawData!$A$8:$A$1411, 0), MATCH(D$19, [8]RawData!$B$7:$N$7, 0))</f>
        <v>Gas faf</v>
      </c>
      <c r="E454" s="12" t="str">
        <f>INDEX([8]RawData!$B$8:$N$1411, MATCH($A454, [8]RawData!$A$8:$A$1411, 0), MATCH(E$19, [8]RawData!$B$7:$N$7, 0))</f>
        <v>Wood htstove</v>
      </c>
      <c r="F454" s="12" t="s">
        <v>94</v>
      </c>
      <c r="G454" s="12" t="b">
        <f t="shared" si="44"/>
        <v>1</v>
      </c>
      <c r="H454" s="12" t="b">
        <f t="shared" si="45"/>
        <v>0</v>
      </c>
      <c r="I454" s="12" t="b">
        <f t="shared" si="46"/>
        <v>0</v>
      </c>
      <c r="J454" s="12" t="str">
        <f t="shared" si="47"/>
        <v>Plug-in heater, or none</v>
      </c>
    </row>
    <row r="455" spans="1:10">
      <c r="A455" s="121">
        <v>12724</v>
      </c>
      <c r="B455" s="12">
        <f>INDEX([8]RawData!$B$8:$N$1411, MATCH($A455, [8]RawData!$A$8:$A$1411, 0), MATCH(B$19, [8]RawData!$B$7:$N$7, 0))</f>
        <v>2003.7159999999999</v>
      </c>
      <c r="C455" s="12">
        <f>INDEX([8]RawData!$B$8:$N$1411, MATCH($A455, [8]RawData!$A$8:$A$1411, 0), MATCH(C$19, [8]RawData!$B$7:$N$7, 0))</f>
        <v>1</v>
      </c>
      <c r="D455" s="12" t="str">
        <f>INDEX([8]RawData!$B$8:$N$1411, MATCH($A455, [8]RawData!$A$8:$A$1411, 0), MATCH(D$19, [8]RawData!$B$7:$N$7, 0))</f>
        <v>Electric faf</v>
      </c>
      <c r="E455" s="12" t="str">
        <f>INDEX([8]RawData!$B$8:$N$1411, MATCH($A455, [8]RawData!$A$8:$A$1411, 0), MATCH(E$19, [8]RawData!$B$7:$N$7, 0))</f>
        <v xml:space="preserve">Electric baseboard AND Wood htstove AND Wood htstove AND Wood htstove AND </v>
      </c>
      <c r="F455" s="12">
        <v>2003.7159999999999</v>
      </c>
      <c r="G455" s="12" t="b">
        <f t="shared" si="44"/>
        <v>0</v>
      </c>
      <c r="H455" s="12" t="b">
        <f t="shared" si="45"/>
        <v>1</v>
      </c>
      <c r="I455" s="12" t="b">
        <f t="shared" si="46"/>
        <v>1</v>
      </c>
      <c r="J455" s="12" t="str">
        <f t="shared" si="47"/>
        <v>Electric FAF</v>
      </c>
    </row>
    <row r="456" spans="1:10">
      <c r="A456" s="121">
        <v>12730</v>
      </c>
      <c r="B456" s="12">
        <f>INDEX([8]RawData!$B$8:$N$1411, MATCH($A456, [8]RawData!$A$8:$A$1411, 0), MATCH(B$19, [8]RawData!$B$7:$N$7, 0))</f>
        <v>1150.8789999999999</v>
      </c>
      <c r="C456" s="12">
        <f>INDEX([8]RawData!$B$8:$N$1411, MATCH($A456, [8]RawData!$A$8:$A$1411, 0), MATCH(C$19, [8]RawData!$B$7:$N$7, 0))</f>
        <v>1</v>
      </c>
      <c r="D456" s="12" t="str">
        <f>INDEX([8]RawData!$B$8:$N$1411, MATCH($A456, [8]RawData!$A$8:$A$1411, 0), MATCH(D$19, [8]RawData!$B$7:$N$7, 0))</f>
        <v>Electric baseboard</v>
      </c>
      <c r="E456" s="12" t="str">
        <f>INDEX([8]RawData!$B$8:$N$1411, MATCH($A456, [8]RawData!$A$8:$A$1411, 0), MATCH(E$19, [8]RawData!$B$7:$N$7, 0))</f>
        <v>Electric pluginheater</v>
      </c>
      <c r="F456" s="12">
        <v>1150.8789999999999</v>
      </c>
      <c r="G456" s="12" t="b">
        <f t="shared" si="44"/>
        <v>0</v>
      </c>
      <c r="H456" s="12" t="b">
        <f t="shared" si="45"/>
        <v>1</v>
      </c>
      <c r="I456" s="12" t="b">
        <f t="shared" si="46"/>
        <v>1</v>
      </c>
      <c r="J456" s="12" t="str">
        <f t="shared" si="47"/>
        <v>Baseboard</v>
      </c>
    </row>
    <row r="457" spans="1:10">
      <c r="A457" s="121">
        <v>12737</v>
      </c>
      <c r="B457" s="12">
        <f>INDEX([8]RawData!$B$8:$N$1411, MATCH($A457, [8]RawData!$A$8:$A$1411, 0), MATCH(B$19, [8]RawData!$B$7:$N$7, 0))</f>
        <v>6932.7380000000003</v>
      </c>
      <c r="C457" s="12">
        <f>INDEX([8]RawData!$B$8:$N$1411, MATCH($A457, [8]RawData!$A$8:$A$1411, 0), MATCH(C$19, [8]RawData!$B$7:$N$7, 0))</f>
        <v>1</v>
      </c>
      <c r="D457" s="12" t="str">
        <f>INDEX([8]RawData!$B$8:$N$1411, MATCH($A457, [8]RawData!$A$8:$A$1411, 0), MATCH(D$19, [8]RawData!$B$7:$N$7, 0))</f>
        <v>Gas faf</v>
      </c>
      <c r="E457" s="12" t="str">
        <f>INDEX([8]RawData!$B$8:$N$1411, MATCH($A457, [8]RawData!$A$8:$A$1411, 0), MATCH(E$19, [8]RawData!$B$7:$N$7, 0))</f>
        <v>Wood htstove</v>
      </c>
      <c r="F457" s="12" t="s">
        <v>94</v>
      </c>
      <c r="G457" s="12" t="b">
        <f t="shared" si="44"/>
        <v>1</v>
      </c>
      <c r="H457" s="12" t="b">
        <f t="shared" si="45"/>
        <v>0</v>
      </c>
      <c r="I457" s="12" t="b">
        <f t="shared" si="46"/>
        <v>0</v>
      </c>
      <c r="J457" s="12" t="str">
        <f t="shared" si="47"/>
        <v>Plug-in heater, or none</v>
      </c>
    </row>
    <row r="458" spans="1:10">
      <c r="A458" s="121">
        <v>12738</v>
      </c>
      <c r="B458" s="12">
        <f>INDEX([8]RawData!$B$8:$N$1411, MATCH($A458, [8]RawData!$A$8:$A$1411, 0), MATCH(B$19, [8]RawData!$B$7:$N$7, 0))</f>
        <v>1464.694</v>
      </c>
      <c r="C458" s="12">
        <f>INDEX([8]RawData!$B$8:$N$1411, MATCH($A458, [8]RawData!$A$8:$A$1411, 0), MATCH(C$19, [8]RawData!$B$7:$N$7, 0))</f>
        <v>1</v>
      </c>
      <c r="D458" s="12" t="str">
        <f>INDEX([8]RawData!$B$8:$N$1411, MATCH($A458, [8]RawData!$A$8:$A$1411, 0), MATCH(D$19, [8]RawData!$B$7:$N$7, 0))</f>
        <v>Electric baseboard</v>
      </c>
      <c r="E458" s="12" t="str">
        <f>INDEX([8]RawData!$B$8:$N$1411, MATCH($A458, [8]RawData!$A$8:$A$1411, 0), MATCH(E$19, [8]RawData!$B$7:$N$7, 0))</f>
        <v/>
      </c>
      <c r="F458" s="12">
        <v>1464.694</v>
      </c>
      <c r="G458" s="12" t="b">
        <f t="shared" si="44"/>
        <v>0</v>
      </c>
      <c r="H458" s="12" t="b">
        <f t="shared" si="45"/>
        <v>1</v>
      </c>
      <c r="I458" s="12" t="b">
        <f t="shared" si="46"/>
        <v>1</v>
      </c>
      <c r="J458" s="12" t="str">
        <f t="shared" si="47"/>
        <v>Baseboard</v>
      </c>
    </row>
    <row r="459" spans="1:10">
      <c r="A459" s="121">
        <v>12739</v>
      </c>
      <c r="B459" s="12">
        <f>INDEX([8]RawData!$B$8:$N$1411, MATCH($A459, [8]RawData!$A$8:$A$1411, 0), MATCH(B$19, [8]RawData!$B$7:$N$7, 0))</f>
        <v>1188.027</v>
      </c>
      <c r="C459" s="12">
        <f>INDEX([8]RawData!$B$8:$N$1411, MATCH($A459, [8]RawData!$A$8:$A$1411, 0), MATCH(C$19, [8]RawData!$B$7:$N$7, 0))</f>
        <v>1</v>
      </c>
      <c r="D459" s="12" t="str">
        <f>INDEX([8]RawData!$B$8:$N$1411, MATCH($A459, [8]RawData!$A$8:$A$1411, 0), MATCH(D$19, [8]RawData!$B$7:$N$7, 0))</f>
        <v>Electric baseboard</v>
      </c>
      <c r="E459" s="12" t="str">
        <f>INDEX([8]RawData!$B$8:$N$1411, MATCH($A459, [8]RawData!$A$8:$A$1411, 0), MATCH(E$19, [8]RawData!$B$7:$N$7, 0))</f>
        <v/>
      </c>
      <c r="F459" s="12">
        <v>1188.027</v>
      </c>
      <c r="G459" s="12" t="b">
        <f t="shared" si="44"/>
        <v>0</v>
      </c>
      <c r="H459" s="12" t="b">
        <f t="shared" si="45"/>
        <v>1</v>
      </c>
      <c r="I459" s="12" t="b">
        <f t="shared" si="46"/>
        <v>1</v>
      </c>
      <c r="J459" s="12" t="str">
        <f t="shared" si="47"/>
        <v>Baseboard</v>
      </c>
    </row>
    <row r="460" spans="1:10">
      <c r="A460" s="121">
        <v>12743</v>
      </c>
      <c r="B460" s="12">
        <f>INDEX([8]RawData!$B$8:$N$1411, MATCH($A460, [8]RawData!$A$8:$A$1411, 0), MATCH(B$19, [8]RawData!$B$7:$N$7, 0))</f>
        <v>4956.4930000000004</v>
      </c>
      <c r="C460" s="12">
        <f>INDEX([8]RawData!$B$8:$N$1411, MATCH($A460, [8]RawData!$A$8:$A$1411, 0), MATCH(C$19, [8]RawData!$B$7:$N$7, 0))</f>
        <v>1</v>
      </c>
      <c r="D460" s="12" t="str">
        <f>INDEX([8]RawData!$B$8:$N$1411, MATCH($A460, [8]RawData!$A$8:$A$1411, 0), MATCH(D$19, [8]RawData!$B$7:$N$7, 0))</f>
        <v>Propane htstove</v>
      </c>
      <c r="E460" s="12" t="str">
        <f>INDEX([8]RawData!$B$8:$N$1411, MATCH($A460, [8]RawData!$A$8:$A$1411, 0), MATCH(E$19, [8]RawData!$B$7:$N$7, 0))</f>
        <v xml:space="preserve">Electric baseboard AND Electric pluginheater AND </v>
      </c>
      <c r="F460" s="12" t="s">
        <v>94</v>
      </c>
      <c r="G460" s="12" t="b">
        <f t="shared" si="44"/>
        <v>0</v>
      </c>
      <c r="H460" s="12" t="b">
        <f t="shared" si="45"/>
        <v>1</v>
      </c>
      <c r="I460" s="12" t="b">
        <f t="shared" si="46"/>
        <v>1</v>
      </c>
      <c r="J460" s="12" t="str">
        <f t="shared" si="47"/>
        <v>Baseboard</v>
      </c>
    </row>
    <row r="461" spans="1:10">
      <c r="A461" s="121">
        <v>12745</v>
      </c>
      <c r="B461" s="12">
        <f>INDEX([8]RawData!$B$8:$N$1411, MATCH($A461, [8]RawData!$A$8:$A$1411, 0), MATCH(B$19, [8]RawData!$B$7:$N$7, 0))</f>
        <v>1524.7619999999999</v>
      </c>
      <c r="C461" s="12">
        <f>INDEX([8]RawData!$B$8:$N$1411, MATCH($A461, [8]RawData!$A$8:$A$1411, 0), MATCH(C$19, [8]RawData!$B$7:$N$7, 0))</f>
        <v>1</v>
      </c>
      <c r="D461" s="12" t="str">
        <f>INDEX([8]RawData!$B$8:$N$1411, MATCH($A461, [8]RawData!$A$8:$A$1411, 0), MATCH(D$19, [8]RawData!$B$7:$N$7, 0))</f>
        <v>Electric faf</v>
      </c>
      <c r="E461" s="12" t="str">
        <f>INDEX([8]RawData!$B$8:$N$1411, MATCH($A461, [8]RawData!$A$8:$A$1411, 0), MATCH(E$19, [8]RawData!$B$7:$N$7, 0))</f>
        <v>Wood htstove</v>
      </c>
      <c r="F461" s="12">
        <v>1524.7619999999999</v>
      </c>
      <c r="G461" s="12" t="b">
        <f t="shared" si="44"/>
        <v>0</v>
      </c>
      <c r="H461" s="12" t="b">
        <f t="shared" si="45"/>
        <v>1</v>
      </c>
      <c r="I461" s="12" t="b">
        <f t="shared" si="46"/>
        <v>1</v>
      </c>
      <c r="J461" s="12" t="str">
        <f t="shared" si="47"/>
        <v>Electric FAF</v>
      </c>
    </row>
    <row r="462" spans="1:10">
      <c r="A462" s="121">
        <v>12753</v>
      </c>
      <c r="B462" s="12">
        <f>INDEX([8]RawData!$B$8:$N$1411, MATCH($A462, [8]RawData!$A$8:$A$1411, 0), MATCH(B$19, [8]RawData!$B$7:$N$7, 0))</f>
        <v>1524.7619999999999</v>
      </c>
      <c r="C462" s="12">
        <f>INDEX([8]RawData!$B$8:$N$1411, MATCH($A462, [8]RawData!$A$8:$A$1411, 0), MATCH(C$19, [8]RawData!$B$7:$N$7, 0))</f>
        <v>1</v>
      </c>
      <c r="D462" s="12" t="str">
        <f>INDEX([8]RawData!$B$8:$N$1411, MATCH($A462, [8]RawData!$A$8:$A$1411, 0), MATCH(D$19, [8]RawData!$B$7:$N$7, 0))</f>
        <v>Gas boiler</v>
      </c>
      <c r="E462" s="12" t="str">
        <f>INDEX([8]RawData!$B$8:$N$1411, MATCH($A462, [8]RawData!$A$8:$A$1411, 0), MATCH(E$19, [8]RawData!$B$7:$N$7, 0))</f>
        <v>Gas htstove</v>
      </c>
      <c r="F462" s="12" t="s">
        <v>94</v>
      </c>
      <c r="G462" s="12" t="b">
        <f t="shared" si="44"/>
        <v>1</v>
      </c>
      <c r="H462" s="12" t="b">
        <f t="shared" si="45"/>
        <v>0</v>
      </c>
      <c r="I462" s="12" t="b">
        <f t="shared" si="46"/>
        <v>0</v>
      </c>
      <c r="J462" s="12" t="str">
        <f t="shared" si="47"/>
        <v>Plug-in heater, or none</v>
      </c>
    </row>
    <row r="463" spans="1:10">
      <c r="A463" s="121">
        <v>12755</v>
      </c>
      <c r="B463" s="12">
        <f>INDEX([8]RawData!$B$8:$N$1411, MATCH($A463, [8]RawData!$A$8:$A$1411, 0), MATCH(B$19, [8]RawData!$B$7:$N$7, 0))</f>
        <v>4956.4930000000004</v>
      </c>
      <c r="C463" s="12">
        <f>INDEX([8]RawData!$B$8:$N$1411, MATCH($A463, [8]RawData!$A$8:$A$1411, 0), MATCH(C$19, [8]RawData!$B$7:$N$7, 0))</f>
        <v>1</v>
      </c>
      <c r="D463" s="12" t="str">
        <f>INDEX([8]RawData!$B$8:$N$1411, MATCH($A463, [8]RawData!$A$8:$A$1411, 0), MATCH(D$19, [8]RawData!$B$7:$N$7, 0))</f>
        <v>Gas faf</v>
      </c>
      <c r="E463" s="12" t="str">
        <f>INDEX([8]RawData!$B$8:$N$1411, MATCH($A463, [8]RawData!$A$8:$A$1411, 0), MATCH(E$19, [8]RawData!$B$7:$N$7, 0))</f>
        <v>Gas htstove</v>
      </c>
      <c r="F463" s="12" t="s">
        <v>94</v>
      </c>
      <c r="G463" s="12" t="b">
        <f t="shared" si="44"/>
        <v>1</v>
      </c>
      <c r="H463" s="12" t="b">
        <f t="shared" si="45"/>
        <v>0</v>
      </c>
      <c r="I463" s="12" t="b">
        <f t="shared" si="46"/>
        <v>0</v>
      </c>
      <c r="J463" s="12" t="str">
        <f t="shared" si="47"/>
        <v>Plug-in heater, or none</v>
      </c>
    </row>
    <row r="464" spans="1:10">
      <c r="A464" s="121">
        <v>12759</v>
      </c>
      <c r="B464" s="12">
        <f>INDEX([8]RawData!$B$8:$N$1411, MATCH($A464, [8]RawData!$A$8:$A$1411, 0), MATCH(B$19, [8]RawData!$B$7:$N$7, 0))</f>
        <v>2003.7159999999999</v>
      </c>
      <c r="C464" s="12">
        <f>INDEX([8]RawData!$B$8:$N$1411, MATCH($A464, [8]RawData!$A$8:$A$1411, 0), MATCH(C$19, [8]RawData!$B$7:$N$7, 0))</f>
        <v>1</v>
      </c>
      <c r="D464" s="12" t="str">
        <f>INDEX([8]RawData!$B$8:$N$1411, MATCH($A464, [8]RawData!$A$8:$A$1411, 0), MATCH(D$19, [8]RawData!$B$7:$N$7, 0))</f>
        <v>Electric baseboard</v>
      </c>
      <c r="E464" s="12" t="str">
        <f>INDEX([8]RawData!$B$8:$N$1411, MATCH($A464, [8]RawData!$A$8:$A$1411, 0), MATCH(E$19, [8]RawData!$B$7:$N$7, 0))</f>
        <v/>
      </c>
      <c r="F464" s="12">
        <v>2003.7159999999999</v>
      </c>
      <c r="G464" s="12" t="b">
        <f t="shared" si="44"/>
        <v>0</v>
      </c>
      <c r="H464" s="12" t="b">
        <f t="shared" si="45"/>
        <v>1</v>
      </c>
      <c r="I464" s="12" t="b">
        <f t="shared" si="46"/>
        <v>1</v>
      </c>
      <c r="J464" s="12" t="str">
        <f t="shared" si="47"/>
        <v>Baseboard</v>
      </c>
    </row>
    <row r="465" spans="1:10">
      <c r="A465" s="121">
        <v>12771</v>
      </c>
      <c r="B465" s="12">
        <f>INDEX([8]RawData!$B$8:$N$1411, MATCH($A465, [8]RawData!$A$8:$A$1411, 0), MATCH(B$19, [8]RawData!$B$7:$N$7, 0))</f>
        <v>1464.694</v>
      </c>
      <c r="C465" s="12">
        <f>INDEX([8]RawData!$B$8:$N$1411, MATCH($A465, [8]RawData!$A$8:$A$1411, 0), MATCH(C$19, [8]RawData!$B$7:$N$7, 0))</f>
        <v>1</v>
      </c>
      <c r="D465" s="12" t="str">
        <f>INDEX([8]RawData!$B$8:$N$1411, MATCH($A465, [8]RawData!$A$8:$A$1411, 0), MATCH(D$19, [8]RawData!$B$7:$N$7, 0))</f>
        <v>Gas faf</v>
      </c>
      <c r="E465" s="12" t="str">
        <f>INDEX([8]RawData!$B$8:$N$1411, MATCH($A465, [8]RawData!$A$8:$A$1411, 0), MATCH(E$19, [8]RawData!$B$7:$N$7, 0))</f>
        <v>Electric baseboard</v>
      </c>
      <c r="F465" s="12" t="s">
        <v>94</v>
      </c>
      <c r="G465" s="12" t="b">
        <f t="shared" si="44"/>
        <v>1</v>
      </c>
      <c r="H465" s="12" t="b">
        <f t="shared" si="45"/>
        <v>1</v>
      </c>
      <c r="I465" s="12" t="b">
        <f t="shared" si="46"/>
        <v>0</v>
      </c>
      <c r="J465" s="12" t="str">
        <f t="shared" si="47"/>
        <v>Baseboard</v>
      </c>
    </row>
    <row r="466" spans="1:10">
      <c r="A466" s="121">
        <v>12773</v>
      </c>
      <c r="B466" s="12">
        <f>INDEX([8]RawData!$B$8:$N$1411, MATCH($A466, [8]RawData!$A$8:$A$1411, 0), MATCH(B$19, [8]RawData!$B$7:$N$7, 0))</f>
        <v>4956.4930000000004</v>
      </c>
      <c r="C466" s="12">
        <f>INDEX([8]RawData!$B$8:$N$1411, MATCH($A466, [8]RawData!$A$8:$A$1411, 0), MATCH(C$19, [8]RawData!$B$7:$N$7, 0))</f>
        <v>1</v>
      </c>
      <c r="D466" s="12" t="str">
        <f>INDEX([8]RawData!$B$8:$N$1411, MATCH($A466, [8]RawData!$A$8:$A$1411, 0), MATCH(D$19, [8]RawData!$B$7:$N$7, 0))</f>
        <v>Gas faf</v>
      </c>
      <c r="E466" s="12" t="str">
        <f>INDEX([8]RawData!$B$8:$N$1411, MATCH($A466, [8]RawData!$A$8:$A$1411, 0), MATCH(E$19, [8]RawData!$B$7:$N$7, 0))</f>
        <v>Gas htstove</v>
      </c>
      <c r="F466" s="12" t="s">
        <v>94</v>
      </c>
      <c r="G466" s="12" t="b">
        <f t="shared" si="44"/>
        <v>1</v>
      </c>
      <c r="H466" s="12" t="b">
        <f t="shared" si="45"/>
        <v>0</v>
      </c>
      <c r="I466" s="12" t="b">
        <f t="shared" si="46"/>
        <v>0</v>
      </c>
      <c r="J466" s="12" t="str">
        <f t="shared" si="47"/>
        <v>Plug-in heater, or none</v>
      </c>
    </row>
    <row r="467" spans="1:10">
      <c r="A467" s="121">
        <v>12777</v>
      </c>
      <c r="B467" s="12">
        <f>INDEX([8]RawData!$B$8:$N$1411, MATCH($A467, [8]RawData!$A$8:$A$1411, 0), MATCH(B$19, [8]RawData!$B$7:$N$7, 0))</f>
        <v>1188.027</v>
      </c>
      <c r="C467" s="12">
        <f>INDEX([8]RawData!$B$8:$N$1411, MATCH($A467, [8]RawData!$A$8:$A$1411, 0), MATCH(C$19, [8]RawData!$B$7:$N$7, 0))</f>
        <v>1</v>
      </c>
      <c r="D467" s="12" t="str">
        <f>INDEX([8]RawData!$B$8:$N$1411, MATCH($A467, [8]RawData!$A$8:$A$1411, 0), MATCH(D$19, [8]RawData!$B$7:$N$7, 0))</f>
        <v>Electric heatpumpdualfuel</v>
      </c>
      <c r="E467" s="12" t="str">
        <f>INDEX([8]RawData!$B$8:$N$1411, MATCH($A467, [8]RawData!$A$8:$A$1411, 0), MATCH(E$19, [8]RawData!$B$7:$N$7, 0))</f>
        <v/>
      </c>
      <c r="F467" s="12">
        <v>1188.027</v>
      </c>
      <c r="G467" s="12" t="b">
        <f t="shared" si="44"/>
        <v>0</v>
      </c>
      <c r="H467" s="12" t="b">
        <f t="shared" si="45"/>
        <v>1</v>
      </c>
      <c r="I467" s="12" t="b">
        <f t="shared" si="46"/>
        <v>1</v>
      </c>
      <c r="J467" s="12" t="str">
        <f t="shared" si="47"/>
        <v>Heat pump</v>
      </c>
    </row>
    <row r="468" spans="1:10">
      <c r="A468" s="121">
        <v>12782</v>
      </c>
      <c r="B468" s="12">
        <f>INDEX([8]RawData!$B$8:$N$1411, MATCH($A468, [8]RawData!$A$8:$A$1411, 0), MATCH(B$19, [8]RawData!$B$7:$N$7, 0))</f>
        <v>1524.7619999999999</v>
      </c>
      <c r="C468" s="12">
        <f>INDEX([8]RawData!$B$8:$N$1411, MATCH($A468, [8]RawData!$A$8:$A$1411, 0), MATCH(C$19, [8]RawData!$B$7:$N$7, 0))</f>
        <v>1</v>
      </c>
      <c r="D468" s="12" t="str">
        <f>INDEX([8]RawData!$B$8:$N$1411, MATCH($A468, [8]RawData!$A$8:$A$1411, 0), MATCH(D$19, [8]RawData!$B$7:$N$7, 0))</f>
        <v>Oil faf</v>
      </c>
      <c r="E468" s="12" t="str">
        <f>INDEX([8]RawData!$B$8:$N$1411, MATCH($A468, [8]RawData!$A$8:$A$1411, 0), MATCH(E$19, [8]RawData!$B$7:$N$7, 0))</f>
        <v>Electric pluginheater</v>
      </c>
      <c r="F468" s="12" t="s">
        <v>94</v>
      </c>
      <c r="G468" s="12" t="b">
        <f t="shared" si="44"/>
        <v>0</v>
      </c>
      <c r="H468" s="12" t="b">
        <f t="shared" si="45"/>
        <v>0</v>
      </c>
      <c r="I468" s="12" t="b">
        <f t="shared" si="46"/>
        <v>0</v>
      </c>
      <c r="J468" s="12" t="str">
        <f t="shared" si="47"/>
        <v>Plug-in heater, or none</v>
      </c>
    </row>
    <row r="469" spans="1:10">
      <c r="A469" s="121">
        <v>12814</v>
      </c>
      <c r="B469" s="12">
        <f>INDEX([8]RawData!$B$8:$N$1411, MATCH($A469, [8]RawData!$A$8:$A$1411, 0), MATCH(B$19, [8]RawData!$B$7:$N$7, 0))</f>
        <v>1524.7619999999999</v>
      </c>
      <c r="C469" s="12">
        <f>INDEX([8]RawData!$B$8:$N$1411, MATCH($A469, [8]RawData!$A$8:$A$1411, 0), MATCH(C$19, [8]RawData!$B$7:$N$7, 0))</f>
        <v>1</v>
      </c>
      <c r="D469" s="12" t="str">
        <f>INDEX([8]RawData!$B$8:$N$1411, MATCH($A469, [8]RawData!$A$8:$A$1411, 0), MATCH(D$19, [8]RawData!$B$7:$N$7, 0))</f>
        <v>Gas faf</v>
      </c>
      <c r="E469" s="12" t="str">
        <f>INDEX([8]RawData!$B$8:$N$1411, MATCH($A469, [8]RawData!$A$8:$A$1411, 0), MATCH(E$19, [8]RawData!$B$7:$N$7, 0))</f>
        <v>Wood htstove</v>
      </c>
      <c r="F469" s="12" t="s">
        <v>94</v>
      </c>
      <c r="G469" s="12" t="b">
        <f t="shared" ref="G469:G532" si="48">OR(ISNUMBER(FIND("Gas faf", D469&amp;E469)),  ISNUMBER(FIND("Gas boiler", D469&amp;E469)))</f>
        <v>1</v>
      </c>
      <c r="H469" s="12" t="b">
        <f t="shared" ref="H469:H532" si="49">OR(ISNUMBER(FIND("Electric faf", D469&amp;E469)),  ISNUMBER(FIND("Electric boiler", D469&amp;E469)),  ISNUMBER(FIND("Electric baseboard", D469&amp;E469)),  ISNUMBER(FIND("Electric heatpump", D469&amp;E469)),  ISNUMBER(FIND("Electric gshp", D469&amp;E469)),  ISNUMBER(FIND("Electric dhp", D469&amp;E469)) )</f>
        <v>0</v>
      </c>
      <c r="I469" s="12" t="b">
        <f t="shared" ref="I469:I532" si="50">AND(NOT(G469), H469)</f>
        <v>0</v>
      </c>
      <c r="J469" s="12" t="str">
        <f t="shared" ref="J469:J532" si="51">IF( OR(  ISNUMBER(FIND("Electric heatpump", D469&amp;E469)),  ISNUMBER(FIND("Electric gshp", D469&amp;E469)) ), "Heat pump",
   IF(ISNUMBER(FIND("Electric faf", D469&amp;E469)), "Electric FAF",
 IF(ISNUMBER(FIND("dhp", D469&amp;E469)), "Ductless HP",
   IF(OR(ISNUMBER(FIND("Electric boiler", D469&amp;E469)),  ISNUMBER(FIND("Electric baseboard", D469&amp;E469))), "Baseboard", "Plug-in heater, or none"))))</f>
        <v>Plug-in heater, or none</v>
      </c>
    </row>
    <row r="470" spans="1:10">
      <c r="A470" s="121">
        <v>12818</v>
      </c>
      <c r="B470" s="12">
        <f>INDEX([8]RawData!$B$8:$N$1411, MATCH($A470, [8]RawData!$A$8:$A$1411, 0), MATCH(B$19, [8]RawData!$B$7:$N$7, 0))</f>
        <v>1524.7619999999999</v>
      </c>
      <c r="C470" s="12">
        <f>INDEX([8]RawData!$B$8:$N$1411, MATCH($A470, [8]RawData!$A$8:$A$1411, 0), MATCH(C$19, [8]RawData!$B$7:$N$7, 0))</f>
        <v>1</v>
      </c>
      <c r="D470" s="12" t="str">
        <f>INDEX([8]RawData!$B$8:$N$1411, MATCH($A470, [8]RawData!$A$8:$A$1411, 0), MATCH(D$19, [8]RawData!$B$7:$N$7, 0))</f>
        <v>Gas faf</v>
      </c>
      <c r="E470" s="12" t="str">
        <f>INDEX([8]RawData!$B$8:$N$1411, MATCH($A470, [8]RawData!$A$8:$A$1411, 0), MATCH(E$19, [8]RawData!$B$7:$N$7, 0))</f>
        <v>Wood htstove</v>
      </c>
      <c r="F470" s="12" t="s">
        <v>94</v>
      </c>
      <c r="G470" s="12" t="b">
        <f t="shared" si="48"/>
        <v>1</v>
      </c>
      <c r="H470" s="12" t="b">
        <f t="shared" si="49"/>
        <v>0</v>
      </c>
      <c r="I470" s="12" t="b">
        <f t="shared" si="50"/>
        <v>0</v>
      </c>
      <c r="J470" s="12" t="str">
        <f t="shared" si="51"/>
        <v>Plug-in heater, or none</v>
      </c>
    </row>
    <row r="471" spans="1:10">
      <c r="A471" s="121">
        <v>12825</v>
      </c>
      <c r="B471" s="12">
        <f>INDEX([8]RawData!$B$8:$N$1411, MATCH($A471, [8]RawData!$A$8:$A$1411, 0), MATCH(B$19, [8]RawData!$B$7:$N$7, 0))</f>
        <v>1524.7619999999999</v>
      </c>
      <c r="C471" s="12">
        <f>INDEX([8]RawData!$B$8:$N$1411, MATCH($A471, [8]RawData!$A$8:$A$1411, 0), MATCH(C$19, [8]RawData!$B$7:$N$7, 0))</f>
        <v>1</v>
      </c>
      <c r="D471" s="12" t="str">
        <f>INDEX([8]RawData!$B$8:$N$1411, MATCH($A471, [8]RawData!$A$8:$A$1411, 0), MATCH(D$19, [8]RawData!$B$7:$N$7, 0))</f>
        <v>Electric baseboard</v>
      </c>
      <c r="E471" s="12" t="str">
        <f>INDEX([8]RawData!$B$8:$N$1411, MATCH($A471, [8]RawData!$A$8:$A$1411, 0), MATCH(E$19, [8]RawData!$B$7:$N$7, 0))</f>
        <v/>
      </c>
      <c r="F471" s="12">
        <v>1524.7619999999999</v>
      </c>
      <c r="G471" s="12" t="b">
        <f t="shared" si="48"/>
        <v>0</v>
      </c>
      <c r="H471" s="12" t="b">
        <f t="shared" si="49"/>
        <v>1</v>
      </c>
      <c r="I471" s="12" t="b">
        <f t="shared" si="50"/>
        <v>1</v>
      </c>
      <c r="J471" s="12" t="str">
        <f t="shared" si="51"/>
        <v>Baseboard</v>
      </c>
    </row>
    <row r="472" spans="1:10">
      <c r="A472" s="121">
        <v>12833</v>
      </c>
      <c r="B472" s="12">
        <f>INDEX([8]RawData!$B$8:$N$1411, MATCH($A472, [8]RawData!$A$8:$A$1411, 0), MATCH(B$19, [8]RawData!$B$7:$N$7, 0))</f>
        <v>2003.7159999999999</v>
      </c>
      <c r="C472" s="12">
        <f>INDEX([8]RawData!$B$8:$N$1411, MATCH($A472, [8]RawData!$A$8:$A$1411, 0), MATCH(C$19, [8]RawData!$B$7:$N$7, 0))</f>
        <v>1</v>
      </c>
      <c r="D472" s="12" t="str">
        <f>INDEX([8]RawData!$B$8:$N$1411, MATCH($A472, [8]RawData!$A$8:$A$1411, 0), MATCH(D$19, [8]RawData!$B$7:$N$7, 0))</f>
        <v>Electric heatpump</v>
      </c>
      <c r="E472" s="12" t="str">
        <f>INDEX([8]RawData!$B$8:$N$1411, MATCH($A472, [8]RawData!$A$8:$A$1411, 0), MATCH(E$19, [8]RawData!$B$7:$N$7, 0))</f>
        <v xml:space="preserve">Gas htstove AND Gas htstove AND </v>
      </c>
      <c r="F472" s="12">
        <v>2003.7159999999999</v>
      </c>
      <c r="G472" s="12" t="b">
        <f t="shared" si="48"/>
        <v>0</v>
      </c>
      <c r="H472" s="12" t="b">
        <f t="shared" si="49"/>
        <v>1</v>
      </c>
      <c r="I472" s="12" t="b">
        <f t="shared" si="50"/>
        <v>1</v>
      </c>
      <c r="J472" s="12" t="str">
        <f t="shared" si="51"/>
        <v>Heat pump</v>
      </c>
    </row>
    <row r="473" spans="1:10">
      <c r="A473" s="121">
        <v>12845</v>
      </c>
      <c r="B473" s="12">
        <f>INDEX([8]RawData!$B$8:$N$1411, MATCH($A473, [8]RawData!$A$8:$A$1411, 0), MATCH(B$19, [8]RawData!$B$7:$N$7, 0))</f>
        <v>1464.694</v>
      </c>
      <c r="C473" s="12">
        <f>INDEX([8]RawData!$B$8:$N$1411, MATCH($A473, [8]RawData!$A$8:$A$1411, 0), MATCH(C$19, [8]RawData!$B$7:$N$7, 0))</f>
        <v>1</v>
      </c>
      <c r="D473" s="12" t="str">
        <f>INDEX([8]RawData!$B$8:$N$1411, MATCH($A473, [8]RawData!$A$8:$A$1411, 0), MATCH(D$19, [8]RawData!$B$7:$N$7, 0))</f>
        <v>Gas faf</v>
      </c>
      <c r="E473" s="12" t="str">
        <f>INDEX([8]RawData!$B$8:$N$1411, MATCH($A473, [8]RawData!$A$8:$A$1411, 0), MATCH(E$19, [8]RawData!$B$7:$N$7, 0))</f>
        <v>Wood htstove</v>
      </c>
      <c r="F473" s="12" t="s">
        <v>94</v>
      </c>
      <c r="G473" s="12" t="b">
        <f t="shared" si="48"/>
        <v>1</v>
      </c>
      <c r="H473" s="12" t="b">
        <f t="shared" si="49"/>
        <v>0</v>
      </c>
      <c r="I473" s="12" t="b">
        <f t="shared" si="50"/>
        <v>0</v>
      </c>
      <c r="J473" s="12" t="str">
        <f t="shared" si="51"/>
        <v>Plug-in heater, or none</v>
      </c>
    </row>
    <row r="474" spans="1:10">
      <c r="A474" s="121">
        <v>12853</v>
      </c>
      <c r="B474" s="12">
        <f>INDEX([8]RawData!$B$8:$N$1411, MATCH($A474, [8]RawData!$A$8:$A$1411, 0), MATCH(B$19, [8]RawData!$B$7:$N$7, 0))</f>
        <v>1188.027</v>
      </c>
      <c r="C474" s="12">
        <f>INDEX([8]RawData!$B$8:$N$1411, MATCH($A474, [8]RawData!$A$8:$A$1411, 0), MATCH(C$19, [8]RawData!$B$7:$N$7, 0))</f>
        <v>1</v>
      </c>
      <c r="D474" s="12" t="str">
        <f>INDEX([8]RawData!$B$8:$N$1411, MATCH($A474, [8]RawData!$A$8:$A$1411, 0), MATCH(D$19, [8]RawData!$B$7:$N$7, 0))</f>
        <v>Electric heatpump</v>
      </c>
      <c r="E474" s="12" t="str">
        <f>INDEX([8]RawData!$B$8:$N$1411, MATCH($A474, [8]RawData!$A$8:$A$1411, 0), MATCH(E$19, [8]RawData!$B$7:$N$7, 0))</f>
        <v xml:space="preserve">Electric baseboard AND Wood htstove AND Electric pluginheater AND </v>
      </c>
      <c r="F474" s="12">
        <v>1188.027</v>
      </c>
      <c r="G474" s="12" t="b">
        <f t="shared" si="48"/>
        <v>0</v>
      </c>
      <c r="H474" s="12" t="b">
        <f t="shared" si="49"/>
        <v>1</v>
      </c>
      <c r="I474" s="12" t="b">
        <f t="shared" si="50"/>
        <v>1</v>
      </c>
      <c r="J474" s="12" t="str">
        <f t="shared" si="51"/>
        <v>Heat pump</v>
      </c>
    </row>
    <row r="475" spans="1:10">
      <c r="A475" s="121">
        <v>12856</v>
      </c>
      <c r="B475" s="12">
        <f>INDEX([8]RawData!$B$8:$N$1411, MATCH($A475, [8]RawData!$A$8:$A$1411, 0), MATCH(B$19, [8]RawData!$B$7:$N$7, 0))</f>
        <v>4956.4930000000004</v>
      </c>
      <c r="C475" s="12">
        <f>INDEX([8]RawData!$B$8:$N$1411, MATCH($A475, [8]RawData!$A$8:$A$1411, 0), MATCH(C$19, [8]RawData!$B$7:$N$7, 0))</f>
        <v>1</v>
      </c>
      <c r="D475" s="12" t="str">
        <f>INDEX([8]RawData!$B$8:$N$1411, MATCH($A475, [8]RawData!$A$8:$A$1411, 0), MATCH(D$19, [8]RawData!$B$7:$N$7, 0))</f>
        <v>Propane htstove</v>
      </c>
      <c r="E475" s="12" t="str">
        <f>INDEX([8]RawData!$B$8:$N$1411, MATCH($A475, [8]RawData!$A$8:$A$1411, 0), MATCH(E$19, [8]RawData!$B$7:$N$7, 0))</f>
        <v xml:space="preserve">Electric baseboard AND Electric baseboard AND </v>
      </c>
      <c r="F475" s="12">
        <v>4956.4930000000004</v>
      </c>
      <c r="G475" s="12" t="b">
        <f t="shared" si="48"/>
        <v>0</v>
      </c>
      <c r="H475" s="12" t="b">
        <f t="shared" si="49"/>
        <v>1</v>
      </c>
      <c r="I475" s="12" t="b">
        <f t="shared" si="50"/>
        <v>1</v>
      </c>
      <c r="J475" s="12" t="str">
        <f t="shared" si="51"/>
        <v>Baseboard</v>
      </c>
    </row>
    <row r="476" spans="1:10">
      <c r="A476" s="121">
        <v>12889</v>
      </c>
      <c r="B476" s="12">
        <f>INDEX([8]RawData!$B$8:$N$1411, MATCH($A476, [8]RawData!$A$8:$A$1411, 0), MATCH(B$19, [8]RawData!$B$7:$N$7, 0))</f>
        <v>4956.4930000000004</v>
      </c>
      <c r="C476" s="12">
        <f>INDEX([8]RawData!$B$8:$N$1411, MATCH($A476, [8]RawData!$A$8:$A$1411, 0), MATCH(C$19, [8]RawData!$B$7:$N$7, 0))</f>
        <v>1</v>
      </c>
      <c r="D476" s="12" t="str">
        <f>INDEX([8]RawData!$B$8:$N$1411, MATCH($A476, [8]RawData!$A$8:$A$1411, 0), MATCH(D$19, [8]RawData!$B$7:$N$7, 0))</f>
        <v>Gas faf</v>
      </c>
      <c r="E476" s="12" t="str">
        <f>INDEX([8]RawData!$B$8:$N$1411, MATCH($A476, [8]RawData!$A$8:$A$1411, 0), MATCH(E$19, [8]RawData!$B$7:$N$7, 0))</f>
        <v>Gas htstove</v>
      </c>
      <c r="F476" s="12" t="s">
        <v>94</v>
      </c>
      <c r="G476" s="12" t="b">
        <f t="shared" si="48"/>
        <v>1</v>
      </c>
      <c r="H476" s="12" t="b">
        <f t="shared" si="49"/>
        <v>0</v>
      </c>
      <c r="I476" s="12" t="b">
        <f t="shared" si="50"/>
        <v>0</v>
      </c>
      <c r="J476" s="12" t="str">
        <f t="shared" si="51"/>
        <v>Plug-in heater, or none</v>
      </c>
    </row>
    <row r="477" spans="1:10">
      <c r="A477" s="121">
        <v>12895</v>
      </c>
      <c r="B477" s="12">
        <f>INDEX([8]RawData!$B$8:$N$1411, MATCH($A477, [8]RawData!$A$8:$A$1411, 0), MATCH(B$19, [8]RawData!$B$7:$N$7, 0))</f>
        <v>4956.4930000000004</v>
      </c>
      <c r="C477" s="12">
        <f>INDEX([8]RawData!$B$8:$N$1411, MATCH($A477, [8]RawData!$A$8:$A$1411, 0), MATCH(C$19, [8]RawData!$B$7:$N$7, 0))</f>
        <v>1</v>
      </c>
      <c r="D477" s="12" t="str">
        <f>INDEX([8]RawData!$B$8:$N$1411, MATCH($A477, [8]RawData!$A$8:$A$1411, 0), MATCH(D$19, [8]RawData!$B$7:$N$7, 0))</f>
        <v>Gas faf</v>
      </c>
      <c r="E477" s="12" t="str">
        <f>INDEX([8]RawData!$B$8:$N$1411, MATCH($A477, [8]RawData!$A$8:$A$1411, 0), MATCH(E$19, [8]RawData!$B$7:$N$7, 0))</f>
        <v xml:space="preserve">Wood htstove AND Gas htstove AND </v>
      </c>
      <c r="F477" s="12" t="s">
        <v>94</v>
      </c>
      <c r="G477" s="12" t="b">
        <f t="shared" si="48"/>
        <v>1</v>
      </c>
      <c r="H477" s="12" t="b">
        <f t="shared" si="49"/>
        <v>0</v>
      </c>
      <c r="I477" s="12" t="b">
        <f t="shared" si="50"/>
        <v>0</v>
      </c>
      <c r="J477" s="12" t="str">
        <f t="shared" si="51"/>
        <v>Plug-in heater, or none</v>
      </c>
    </row>
    <row r="478" spans="1:10">
      <c r="A478" s="121">
        <v>12897</v>
      </c>
      <c r="B478" s="12">
        <f>INDEX([8]RawData!$B$8:$N$1411, MATCH($A478, [8]RawData!$A$8:$A$1411, 0), MATCH(B$19, [8]RawData!$B$7:$N$7, 0))</f>
        <v>1524.7619999999999</v>
      </c>
      <c r="C478" s="12">
        <f>INDEX([8]RawData!$B$8:$N$1411, MATCH($A478, [8]RawData!$A$8:$A$1411, 0), MATCH(C$19, [8]RawData!$B$7:$N$7, 0))</f>
        <v>1</v>
      </c>
      <c r="D478" s="12" t="str">
        <f>INDEX([8]RawData!$B$8:$N$1411, MATCH($A478, [8]RawData!$A$8:$A$1411, 0), MATCH(D$19, [8]RawData!$B$7:$N$7, 0))</f>
        <v>Gas faf</v>
      </c>
      <c r="E478" s="12" t="str">
        <f>INDEX([8]RawData!$B$8:$N$1411, MATCH($A478, [8]RawData!$A$8:$A$1411, 0), MATCH(E$19, [8]RawData!$B$7:$N$7, 0))</f>
        <v>Wood htstove</v>
      </c>
      <c r="F478" s="12" t="s">
        <v>94</v>
      </c>
      <c r="G478" s="12" t="b">
        <f t="shared" si="48"/>
        <v>1</v>
      </c>
      <c r="H478" s="12" t="b">
        <f t="shared" si="49"/>
        <v>0</v>
      </c>
      <c r="I478" s="12" t="b">
        <f t="shared" si="50"/>
        <v>0</v>
      </c>
      <c r="J478" s="12" t="str">
        <f t="shared" si="51"/>
        <v>Plug-in heater, or none</v>
      </c>
    </row>
    <row r="479" spans="1:10">
      <c r="A479" s="121">
        <v>12898</v>
      </c>
      <c r="B479" s="12">
        <f>INDEX([8]RawData!$B$8:$N$1411, MATCH($A479, [8]RawData!$A$8:$A$1411, 0), MATCH(B$19, [8]RawData!$B$7:$N$7, 0))</f>
        <v>4956.4930000000004</v>
      </c>
      <c r="C479" s="12">
        <f>INDEX([8]RawData!$B$8:$N$1411, MATCH($A479, [8]RawData!$A$8:$A$1411, 0), MATCH(C$19, [8]RawData!$B$7:$N$7, 0))</f>
        <v>1</v>
      </c>
      <c r="D479" s="12" t="str">
        <f>INDEX([8]RawData!$B$8:$N$1411, MATCH($A479, [8]RawData!$A$8:$A$1411, 0), MATCH(D$19, [8]RawData!$B$7:$N$7, 0))</f>
        <v>Gas faf</v>
      </c>
      <c r="E479" s="12" t="str">
        <f>INDEX([8]RawData!$B$8:$N$1411, MATCH($A479, [8]RawData!$A$8:$A$1411, 0), MATCH(E$19, [8]RawData!$B$7:$N$7, 0))</f>
        <v>Wood htstove</v>
      </c>
      <c r="F479" s="12" t="s">
        <v>94</v>
      </c>
      <c r="G479" s="12" t="b">
        <f t="shared" si="48"/>
        <v>1</v>
      </c>
      <c r="H479" s="12" t="b">
        <f t="shared" si="49"/>
        <v>0</v>
      </c>
      <c r="I479" s="12" t="b">
        <f t="shared" si="50"/>
        <v>0</v>
      </c>
      <c r="J479" s="12" t="str">
        <f t="shared" si="51"/>
        <v>Plug-in heater, or none</v>
      </c>
    </row>
    <row r="480" spans="1:10">
      <c r="A480" s="121">
        <v>12902</v>
      </c>
      <c r="B480" s="12">
        <f>INDEX([8]RawData!$B$8:$N$1411, MATCH($A480, [8]RawData!$A$8:$A$1411, 0), MATCH(B$19, [8]RawData!$B$7:$N$7, 0))</f>
        <v>1524.7619999999999</v>
      </c>
      <c r="C480" s="12">
        <f>INDEX([8]RawData!$B$8:$N$1411, MATCH($A480, [8]RawData!$A$8:$A$1411, 0), MATCH(C$19, [8]RawData!$B$7:$N$7, 0))</f>
        <v>1</v>
      </c>
      <c r="D480" s="12" t="str">
        <f>INDEX([8]RawData!$B$8:$N$1411, MATCH($A480, [8]RawData!$A$8:$A$1411, 0), MATCH(D$19, [8]RawData!$B$7:$N$7, 0))</f>
        <v>Gas faf</v>
      </c>
      <c r="E480" s="12" t="str">
        <f>INDEX([8]RawData!$B$8:$N$1411, MATCH($A480, [8]RawData!$A$8:$A$1411, 0), MATCH(E$19, [8]RawData!$B$7:$N$7, 0))</f>
        <v>Wood fireplace</v>
      </c>
      <c r="F480" s="12" t="s">
        <v>94</v>
      </c>
      <c r="G480" s="12" t="b">
        <f t="shared" si="48"/>
        <v>1</v>
      </c>
      <c r="H480" s="12" t="b">
        <f t="shared" si="49"/>
        <v>0</v>
      </c>
      <c r="I480" s="12" t="b">
        <f t="shared" si="50"/>
        <v>0</v>
      </c>
      <c r="J480" s="12" t="str">
        <f t="shared" si="51"/>
        <v>Plug-in heater, or none</v>
      </c>
    </row>
    <row r="481" spans="1:10">
      <c r="A481" s="121">
        <v>12906</v>
      </c>
      <c r="B481" s="12">
        <f>INDEX([8]RawData!$B$8:$N$1411, MATCH($A481, [8]RawData!$A$8:$A$1411, 0), MATCH(B$19, [8]RawData!$B$7:$N$7, 0))</f>
        <v>4956.4930000000004</v>
      </c>
      <c r="C481" s="12">
        <f>INDEX([8]RawData!$B$8:$N$1411, MATCH($A481, [8]RawData!$A$8:$A$1411, 0), MATCH(C$19, [8]RawData!$B$7:$N$7, 0))</f>
        <v>1</v>
      </c>
      <c r="D481" s="12" t="str">
        <f>INDEX([8]RawData!$B$8:$N$1411, MATCH($A481, [8]RawData!$A$8:$A$1411, 0), MATCH(D$19, [8]RawData!$B$7:$N$7, 0))</f>
        <v>Electric faf</v>
      </c>
      <c r="E481" s="12" t="str">
        <f>INDEX([8]RawData!$B$8:$N$1411, MATCH($A481, [8]RawData!$A$8:$A$1411, 0), MATCH(E$19, [8]RawData!$B$7:$N$7, 0))</f>
        <v>Wood htstove</v>
      </c>
      <c r="F481" s="12">
        <v>4956.4930000000004</v>
      </c>
      <c r="G481" s="12" t="b">
        <f t="shared" si="48"/>
        <v>0</v>
      </c>
      <c r="H481" s="12" t="b">
        <f t="shared" si="49"/>
        <v>1</v>
      </c>
      <c r="I481" s="12" t="b">
        <f t="shared" si="50"/>
        <v>1</v>
      </c>
      <c r="J481" s="12" t="str">
        <f t="shared" si="51"/>
        <v>Electric FAF</v>
      </c>
    </row>
    <row r="482" spans="1:10">
      <c r="A482" s="121">
        <v>12908</v>
      </c>
      <c r="B482" s="12">
        <f>INDEX([8]RawData!$B$8:$N$1411, MATCH($A482, [8]RawData!$A$8:$A$1411, 0), MATCH(B$19, [8]RawData!$B$7:$N$7, 0))</f>
        <v>1524.7619999999999</v>
      </c>
      <c r="C482" s="12">
        <f>INDEX([8]RawData!$B$8:$N$1411, MATCH($A482, [8]RawData!$A$8:$A$1411, 0), MATCH(C$19, [8]RawData!$B$7:$N$7, 0))</f>
        <v>1</v>
      </c>
      <c r="D482" s="12" t="str">
        <f>INDEX([8]RawData!$B$8:$N$1411, MATCH($A482, [8]RawData!$A$8:$A$1411, 0), MATCH(D$19, [8]RawData!$B$7:$N$7, 0))</f>
        <v>Gas faf</v>
      </c>
      <c r="E482" s="12" t="str">
        <f>INDEX([8]RawData!$B$8:$N$1411, MATCH($A482, [8]RawData!$A$8:$A$1411, 0), MATCH(E$19, [8]RawData!$B$7:$N$7, 0))</f>
        <v/>
      </c>
      <c r="F482" s="12" t="s">
        <v>94</v>
      </c>
      <c r="G482" s="12" t="b">
        <f t="shared" si="48"/>
        <v>1</v>
      </c>
      <c r="H482" s="12" t="b">
        <f t="shared" si="49"/>
        <v>0</v>
      </c>
      <c r="I482" s="12" t="b">
        <f t="shared" si="50"/>
        <v>0</v>
      </c>
      <c r="J482" s="12" t="str">
        <f t="shared" si="51"/>
        <v>Plug-in heater, or none</v>
      </c>
    </row>
    <row r="483" spans="1:10">
      <c r="A483" s="121">
        <v>12939</v>
      </c>
      <c r="B483" s="12">
        <f>INDEX([8]RawData!$B$8:$N$1411, MATCH($A483, [8]RawData!$A$8:$A$1411, 0), MATCH(B$19, [8]RawData!$B$7:$N$7, 0))</f>
        <v>2003.7159999999999</v>
      </c>
      <c r="C483" s="12">
        <f>INDEX([8]RawData!$B$8:$N$1411, MATCH($A483, [8]RawData!$A$8:$A$1411, 0), MATCH(C$19, [8]RawData!$B$7:$N$7, 0))</f>
        <v>1</v>
      </c>
      <c r="D483" s="12" t="str">
        <f>INDEX([8]RawData!$B$8:$N$1411, MATCH($A483, [8]RawData!$A$8:$A$1411, 0), MATCH(D$19, [8]RawData!$B$7:$N$7, 0))</f>
        <v>Electric dhp</v>
      </c>
      <c r="E483" s="12" t="str">
        <f>INDEX([8]RawData!$B$8:$N$1411, MATCH($A483, [8]RawData!$A$8:$A$1411, 0), MATCH(E$19, [8]RawData!$B$7:$N$7, 0))</f>
        <v>Electric pluginheater</v>
      </c>
      <c r="F483" s="12">
        <v>2003.7159999999999</v>
      </c>
      <c r="G483" s="12" t="b">
        <f t="shared" si="48"/>
        <v>0</v>
      </c>
      <c r="H483" s="12" t="b">
        <f t="shared" si="49"/>
        <v>1</v>
      </c>
      <c r="I483" s="12" t="b">
        <f t="shared" si="50"/>
        <v>1</v>
      </c>
      <c r="J483" s="12" t="str">
        <f t="shared" si="51"/>
        <v>Ductless HP</v>
      </c>
    </row>
    <row r="484" spans="1:10">
      <c r="A484" s="121">
        <v>12944</v>
      </c>
      <c r="B484" s="12">
        <f>INDEX([8]RawData!$B$8:$N$1411, MATCH($A484, [8]RawData!$A$8:$A$1411, 0), MATCH(B$19, [8]RawData!$B$7:$N$7, 0))</f>
        <v>4956.4930000000004</v>
      </c>
      <c r="C484" s="12">
        <f>INDEX([8]RawData!$B$8:$N$1411, MATCH($A484, [8]RawData!$A$8:$A$1411, 0), MATCH(C$19, [8]RawData!$B$7:$N$7, 0))</f>
        <v>1</v>
      </c>
      <c r="D484" s="12" t="str">
        <f>INDEX([8]RawData!$B$8:$N$1411, MATCH($A484, [8]RawData!$A$8:$A$1411, 0), MATCH(D$19, [8]RawData!$B$7:$N$7, 0))</f>
        <v>Gas faf</v>
      </c>
      <c r="E484" s="12" t="str">
        <f>INDEX([8]RawData!$B$8:$N$1411, MATCH($A484, [8]RawData!$A$8:$A$1411, 0), MATCH(E$19, [8]RawData!$B$7:$N$7, 0))</f>
        <v xml:space="preserve">Wood fireplace AND Wood htstove AND </v>
      </c>
      <c r="F484" s="12" t="s">
        <v>94</v>
      </c>
      <c r="G484" s="12" t="b">
        <f t="shared" si="48"/>
        <v>1</v>
      </c>
      <c r="H484" s="12" t="b">
        <f t="shared" si="49"/>
        <v>0</v>
      </c>
      <c r="I484" s="12" t="b">
        <f t="shared" si="50"/>
        <v>0</v>
      </c>
      <c r="J484" s="12" t="str">
        <f t="shared" si="51"/>
        <v>Plug-in heater, or none</v>
      </c>
    </row>
    <row r="485" spans="1:10">
      <c r="A485" s="121">
        <v>12955</v>
      </c>
      <c r="B485" s="12">
        <f>INDEX([8]RawData!$B$8:$N$1411, MATCH($A485, [8]RawData!$A$8:$A$1411, 0), MATCH(B$19, [8]RawData!$B$7:$N$7, 0))</f>
        <v>1524.7619999999999</v>
      </c>
      <c r="C485" s="12">
        <f>INDEX([8]RawData!$B$8:$N$1411, MATCH($A485, [8]RawData!$A$8:$A$1411, 0), MATCH(C$19, [8]RawData!$B$7:$N$7, 0))</f>
        <v>1</v>
      </c>
      <c r="D485" s="12" t="str">
        <f>INDEX([8]RawData!$B$8:$N$1411, MATCH($A485, [8]RawData!$A$8:$A$1411, 0), MATCH(D$19, [8]RawData!$B$7:$N$7, 0))</f>
        <v>Gas boiler</v>
      </c>
      <c r="E485" s="12" t="str">
        <f>INDEX([8]RawData!$B$8:$N$1411, MATCH($A485, [8]RawData!$A$8:$A$1411, 0), MATCH(E$19, [8]RawData!$B$7:$N$7, 0))</f>
        <v>Gas htstove</v>
      </c>
      <c r="F485" s="12" t="s">
        <v>94</v>
      </c>
      <c r="G485" s="12" t="b">
        <f t="shared" si="48"/>
        <v>1</v>
      </c>
      <c r="H485" s="12" t="b">
        <f t="shared" si="49"/>
        <v>0</v>
      </c>
      <c r="I485" s="12" t="b">
        <f t="shared" si="50"/>
        <v>0</v>
      </c>
      <c r="J485" s="12" t="str">
        <f t="shared" si="51"/>
        <v>Plug-in heater, or none</v>
      </c>
    </row>
    <row r="486" spans="1:10">
      <c r="A486" s="121">
        <v>12956</v>
      </c>
      <c r="B486" s="12">
        <f>INDEX([8]RawData!$B$8:$N$1411, MATCH($A486, [8]RawData!$A$8:$A$1411, 0), MATCH(B$19, [8]RawData!$B$7:$N$7, 0))</f>
        <v>2003.7159999999999</v>
      </c>
      <c r="C486" s="12">
        <f>INDEX([8]RawData!$B$8:$N$1411, MATCH($A486, [8]RawData!$A$8:$A$1411, 0), MATCH(C$19, [8]RawData!$B$7:$N$7, 0))</f>
        <v>1</v>
      </c>
      <c r="D486" s="12" t="str">
        <f>INDEX([8]RawData!$B$8:$N$1411, MATCH($A486, [8]RawData!$A$8:$A$1411, 0), MATCH(D$19, [8]RawData!$B$7:$N$7, 0))</f>
        <v>Electric heatpump</v>
      </c>
      <c r="E486" s="12" t="str">
        <f>INDEX([8]RawData!$B$8:$N$1411, MATCH($A486, [8]RawData!$A$8:$A$1411, 0), MATCH(E$19, [8]RawData!$B$7:$N$7, 0))</f>
        <v/>
      </c>
      <c r="F486" s="12">
        <v>2003.7159999999999</v>
      </c>
      <c r="G486" s="12" t="b">
        <f t="shared" si="48"/>
        <v>0</v>
      </c>
      <c r="H486" s="12" t="b">
        <f t="shared" si="49"/>
        <v>1</v>
      </c>
      <c r="I486" s="12" t="b">
        <f t="shared" si="50"/>
        <v>1</v>
      </c>
      <c r="J486" s="12" t="str">
        <f t="shared" si="51"/>
        <v>Heat pump</v>
      </c>
    </row>
    <row r="487" spans="1:10">
      <c r="A487" s="121">
        <v>12975</v>
      </c>
      <c r="B487" s="12">
        <f>INDEX([8]RawData!$B$8:$N$1411, MATCH($A487, [8]RawData!$A$8:$A$1411, 0), MATCH(B$19, [8]RawData!$B$7:$N$7, 0))</f>
        <v>6932.7380000000003</v>
      </c>
      <c r="C487" s="12">
        <f>INDEX([8]RawData!$B$8:$N$1411, MATCH($A487, [8]RawData!$A$8:$A$1411, 0), MATCH(C$19, [8]RawData!$B$7:$N$7, 0))</f>
        <v>1</v>
      </c>
      <c r="D487" s="12" t="str">
        <f>INDEX([8]RawData!$B$8:$N$1411, MATCH($A487, [8]RawData!$A$8:$A$1411, 0), MATCH(D$19, [8]RawData!$B$7:$N$7, 0))</f>
        <v>Electric heatpump</v>
      </c>
      <c r="E487" s="12" t="str">
        <f>INDEX([8]RawData!$B$8:$N$1411, MATCH($A487, [8]RawData!$A$8:$A$1411, 0), MATCH(E$19, [8]RawData!$B$7:$N$7, 0))</f>
        <v>Electric pluginheater</v>
      </c>
      <c r="F487" s="12">
        <v>6932.7380000000003</v>
      </c>
      <c r="G487" s="12" t="b">
        <f t="shared" si="48"/>
        <v>0</v>
      </c>
      <c r="H487" s="12" t="b">
        <f t="shared" si="49"/>
        <v>1</v>
      </c>
      <c r="I487" s="12" t="b">
        <f t="shared" si="50"/>
        <v>1</v>
      </c>
      <c r="J487" s="12" t="str">
        <f t="shared" si="51"/>
        <v>Heat pump</v>
      </c>
    </row>
    <row r="488" spans="1:10">
      <c r="A488" s="121">
        <v>12977</v>
      </c>
      <c r="B488" s="12">
        <f>INDEX([8]RawData!$B$8:$N$1411, MATCH($A488, [8]RawData!$A$8:$A$1411, 0), MATCH(B$19, [8]RawData!$B$7:$N$7, 0))</f>
        <v>4956.4930000000004</v>
      </c>
      <c r="C488" s="12">
        <f>INDEX([8]RawData!$B$8:$N$1411, MATCH($A488, [8]RawData!$A$8:$A$1411, 0), MATCH(C$19, [8]RawData!$B$7:$N$7, 0))</f>
        <v>1</v>
      </c>
      <c r="D488" s="12" t="str">
        <f>INDEX([8]RawData!$B$8:$N$1411, MATCH($A488, [8]RawData!$A$8:$A$1411, 0), MATCH(D$19, [8]RawData!$B$7:$N$7, 0))</f>
        <v>Electric heatpump</v>
      </c>
      <c r="E488" s="12" t="str">
        <f>INDEX([8]RawData!$B$8:$N$1411, MATCH($A488, [8]RawData!$A$8:$A$1411, 0), MATCH(E$19, [8]RawData!$B$7:$N$7, 0))</f>
        <v>Wood htstove</v>
      </c>
      <c r="F488" s="12">
        <v>4956.4930000000004</v>
      </c>
      <c r="G488" s="12" t="b">
        <f t="shared" si="48"/>
        <v>0</v>
      </c>
      <c r="H488" s="12" t="b">
        <f t="shared" si="49"/>
        <v>1</v>
      </c>
      <c r="I488" s="12" t="b">
        <f t="shared" si="50"/>
        <v>1</v>
      </c>
      <c r="J488" s="12" t="str">
        <f t="shared" si="51"/>
        <v>Heat pump</v>
      </c>
    </row>
    <row r="489" spans="1:10">
      <c r="A489" s="121">
        <v>12992</v>
      </c>
      <c r="B489" s="12">
        <f>INDEX([8]RawData!$B$8:$N$1411, MATCH($A489, [8]RawData!$A$8:$A$1411, 0), MATCH(B$19, [8]RawData!$B$7:$N$7, 0))</f>
        <v>4956.4930000000004</v>
      </c>
      <c r="C489" s="12">
        <f>INDEX([8]RawData!$B$8:$N$1411, MATCH($A489, [8]RawData!$A$8:$A$1411, 0), MATCH(C$19, [8]RawData!$B$7:$N$7, 0))</f>
        <v>1</v>
      </c>
      <c r="D489" s="12" t="str">
        <f>INDEX([8]RawData!$B$8:$N$1411, MATCH($A489, [8]RawData!$A$8:$A$1411, 0), MATCH(D$19, [8]RawData!$B$7:$N$7, 0))</f>
        <v>Gas faf</v>
      </c>
      <c r="E489" s="12" t="str">
        <f>INDEX([8]RawData!$B$8:$N$1411, MATCH($A489, [8]RawData!$A$8:$A$1411, 0), MATCH(E$19, [8]RawData!$B$7:$N$7, 0))</f>
        <v/>
      </c>
      <c r="F489" s="12" t="s">
        <v>94</v>
      </c>
      <c r="G489" s="12" t="b">
        <f t="shared" si="48"/>
        <v>1</v>
      </c>
      <c r="H489" s="12" t="b">
        <f t="shared" si="49"/>
        <v>0</v>
      </c>
      <c r="I489" s="12" t="b">
        <f t="shared" si="50"/>
        <v>0</v>
      </c>
      <c r="J489" s="12" t="str">
        <f t="shared" si="51"/>
        <v>Plug-in heater, or none</v>
      </c>
    </row>
    <row r="490" spans="1:10">
      <c r="A490" s="121">
        <v>12994</v>
      </c>
      <c r="B490" s="12">
        <f>INDEX([8]RawData!$B$8:$N$1411, MATCH($A490, [8]RawData!$A$8:$A$1411, 0), MATCH(B$19, [8]RawData!$B$7:$N$7, 0))</f>
        <v>6932.7380000000003</v>
      </c>
      <c r="C490" s="12">
        <f>INDEX([8]RawData!$B$8:$N$1411, MATCH($A490, [8]RawData!$A$8:$A$1411, 0), MATCH(C$19, [8]RawData!$B$7:$N$7, 0))</f>
        <v>1</v>
      </c>
      <c r="D490" s="12" t="str">
        <f>INDEX([8]RawData!$B$8:$N$1411, MATCH($A490, [8]RawData!$A$8:$A$1411, 0), MATCH(D$19, [8]RawData!$B$7:$N$7, 0))</f>
        <v>Gas faf</v>
      </c>
      <c r="E490" s="12" t="str">
        <f>INDEX([8]RawData!$B$8:$N$1411, MATCH($A490, [8]RawData!$A$8:$A$1411, 0), MATCH(E$19, [8]RawData!$B$7:$N$7, 0))</f>
        <v xml:space="preserve">Wood htstove AND Electric pluginheater AND Electric pluginheater AND </v>
      </c>
      <c r="F490" s="12" t="s">
        <v>94</v>
      </c>
      <c r="G490" s="12" t="b">
        <f t="shared" si="48"/>
        <v>1</v>
      </c>
      <c r="H490" s="12" t="b">
        <f t="shared" si="49"/>
        <v>0</v>
      </c>
      <c r="I490" s="12" t="b">
        <f t="shared" si="50"/>
        <v>0</v>
      </c>
      <c r="J490" s="12" t="str">
        <f t="shared" si="51"/>
        <v>Plug-in heater, or none</v>
      </c>
    </row>
    <row r="491" spans="1:10">
      <c r="A491" s="121">
        <v>13004</v>
      </c>
      <c r="B491" s="12">
        <f>INDEX([8]RawData!$B$8:$N$1411, MATCH($A491, [8]RawData!$A$8:$A$1411, 0), MATCH(B$19, [8]RawData!$B$7:$N$7, 0))</f>
        <v>1464.694</v>
      </c>
      <c r="C491" s="12">
        <f>INDEX([8]RawData!$B$8:$N$1411, MATCH($A491, [8]RawData!$A$8:$A$1411, 0), MATCH(C$19, [8]RawData!$B$7:$N$7, 0))</f>
        <v>1</v>
      </c>
      <c r="D491" s="12" t="str">
        <f>INDEX([8]RawData!$B$8:$N$1411, MATCH($A491, [8]RawData!$A$8:$A$1411, 0), MATCH(D$19, [8]RawData!$B$7:$N$7, 0))</f>
        <v>Gas faf</v>
      </c>
      <c r="E491" s="12" t="str">
        <f>INDEX([8]RawData!$B$8:$N$1411, MATCH($A491, [8]RawData!$A$8:$A$1411, 0), MATCH(E$19, [8]RawData!$B$7:$N$7, 0))</f>
        <v/>
      </c>
      <c r="F491" s="12" t="s">
        <v>94</v>
      </c>
      <c r="G491" s="12" t="b">
        <f t="shared" si="48"/>
        <v>1</v>
      </c>
      <c r="H491" s="12" t="b">
        <f t="shared" si="49"/>
        <v>0</v>
      </c>
      <c r="I491" s="12" t="b">
        <f t="shared" si="50"/>
        <v>0</v>
      </c>
      <c r="J491" s="12" t="str">
        <f t="shared" si="51"/>
        <v>Plug-in heater, or none</v>
      </c>
    </row>
    <row r="492" spans="1:10">
      <c r="A492" s="121">
        <v>13011</v>
      </c>
      <c r="B492" s="12">
        <f>INDEX([8]RawData!$B$8:$N$1411, MATCH($A492, [8]RawData!$A$8:$A$1411, 0), MATCH(B$19, [8]RawData!$B$7:$N$7, 0))</f>
        <v>1188.027</v>
      </c>
      <c r="C492" s="12">
        <f>INDEX([8]RawData!$B$8:$N$1411, MATCH($A492, [8]RawData!$A$8:$A$1411, 0), MATCH(C$19, [8]RawData!$B$7:$N$7, 0))</f>
        <v>1</v>
      </c>
      <c r="D492" s="12" t="str">
        <f>INDEX([8]RawData!$B$8:$N$1411, MATCH($A492, [8]RawData!$A$8:$A$1411, 0), MATCH(D$19, [8]RawData!$B$7:$N$7, 0))</f>
        <v>Electric baseboard</v>
      </c>
      <c r="E492" s="12" t="str">
        <f>INDEX([8]RawData!$B$8:$N$1411, MATCH($A492, [8]RawData!$A$8:$A$1411, 0), MATCH(E$19, [8]RawData!$B$7:$N$7, 0))</f>
        <v/>
      </c>
      <c r="F492" s="12">
        <v>1188.027</v>
      </c>
      <c r="G492" s="12" t="b">
        <f t="shared" si="48"/>
        <v>0</v>
      </c>
      <c r="H492" s="12" t="b">
        <f t="shared" si="49"/>
        <v>1</v>
      </c>
      <c r="I492" s="12" t="b">
        <f t="shared" si="50"/>
        <v>1</v>
      </c>
      <c r="J492" s="12" t="str">
        <f t="shared" si="51"/>
        <v>Baseboard</v>
      </c>
    </row>
    <row r="493" spans="1:10">
      <c r="A493" s="121">
        <v>13017</v>
      </c>
      <c r="B493" s="12">
        <f>INDEX([8]RawData!$B$8:$N$1411, MATCH($A493, [8]RawData!$A$8:$A$1411, 0), MATCH(B$19, [8]RawData!$B$7:$N$7, 0))</f>
        <v>2003.7159999999999</v>
      </c>
      <c r="C493" s="12">
        <f>INDEX([8]RawData!$B$8:$N$1411, MATCH($A493, [8]RawData!$A$8:$A$1411, 0), MATCH(C$19, [8]RawData!$B$7:$N$7, 0))</f>
        <v>1</v>
      </c>
      <c r="D493" s="12" t="str">
        <f>INDEX([8]RawData!$B$8:$N$1411, MATCH($A493, [8]RawData!$A$8:$A$1411, 0), MATCH(D$19, [8]RawData!$B$7:$N$7, 0))</f>
        <v>Gas boiler</v>
      </c>
      <c r="E493" s="12" t="str">
        <f>INDEX([8]RawData!$B$8:$N$1411, MATCH($A493, [8]RawData!$A$8:$A$1411, 0), MATCH(E$19, [8]RawData!$B$7:$N$7, 0))</f>
        <v>Wood htstove</v>
      </c>
      <c r="F493" s="12" t="s">
        <v>94</v>
      </c>
      <c r="G493" s="12" t="b">
        <f t="shared" si="48"/>
        <v>1</v>
      </c>
      <c r="H493" s="12" t="b">
        <f t="shared" si="49"/>
        <v>0</v>
      </c>
      <c r="I493" s="12" t="b">
        <f t="shared" si="50"/>
        <v>0</v>
      </c>
      <c r="J493" s="12" t="str">
        <f t="shared" si="51"/>
        <v>Plug-in heater, or none</v>
      </c>
    </row>
    <row r="494" spans="1:10">
      <c r="A494" s="121">
        <v>13019</v>
      </c>
      <c r="B494" s="12">
        <f>INDEX([8]RawData!$B$8:$N$1411, MATCH($A494, [8]RawData!$A$8:$A$1411, 0), MATCH(B$19, [8]RawData!$B$7:$N$7, 0))</f>
        <v>6932.7380000000003</v>
      </c>
      <c r="C494" s="12">
        <f>INDEX([8]RawData!$B$8:$N$1411, MATCH($A494, [8]RawData!$A$8:$A$1411, 0), MATCH(C$19, [8]RawData!$B$7:$N$7, 0))</f>
        <v>1</v>
      </c>
      <c r="D494" s="12" t="str">
        <f>INDEX([8]RawData!$B$8:$N$1411, MATCH($A494, [8]RawData!$A$8:$A$1411, 0), MATCH(D$19, [8]RawData!$B$7:$N$7, 0))</f>
        <v>Gas faf</v>
      </c>
      <c r="E494" s="12" t="str">
        <f>INDEX([8]RawData!$B$8:$N$1411, MATCH($A494, [8]RawData!$A$8:$A$1411, 0), MATCH(E$19, [8]RawData!$B$7:$N$7, 0))</f>
        <v xml:space="preserve">Electric baseboard AND Wood htstove AND Gas htstove AND Electric pluginheater AND </v>
      </c>
      <c r="F494" s="12" t="s">
        <v>94</v>
      </c>
      <c r="G494" s="12" t="b">
        <f t="shared" si="48"/>
        <v>1</v>
      </c>
      <c r="H494" s="12" t="b">
        <f t="shared" si="49"/>
        <v>1</v>
      </c>
      <c r="I494" s="12" t="b">
        <f t="shared" si="50"/>
        <v>0</v>
      </c>
      <c r="J494" s="12" t="str">
        <f t="shared" si="51"/>
        <v>Baseboard</v>
      </c>
    </row>
    <row r="495" spans="1:10">
      <c r="A495" s="121">
        <v>13023</v>
      </c>
      <c r="B495" s="12">
        <f>INDEX([8]RawData!$B$8:$N$1411, MATCH($A495, [8]RawData!$A$8:$A$1411, 0), MATCH(B$19, [8]RawData!$B$7:$N$7, 0))</f>
        <v>2003.7159999999999</v>
      </c>
      <c r="C495" s="12">
        <f>INDEX([8]RawData!$B$8:$N$1411, MATCH($A495, [8]RawData!$A$8:$A$1411, 0), MATCH(C$19, [8]RawData!$B$7:$N$7, 0))</f>
        <v>1</v>
      </c>
      <c r="D495" s="12" t="str">
        <f>INDEX([8]RawData!$B$8:$N$1411, MATCH($A495, [8]RawData!$A$8:$A$1411, 0), MATCH(D$19, [8]RawData!$B$7:$N$7, 0))</f>
        <v>Electric baseboard</v>
      </c>
      <c r="E495" s="12" t="str">
        <f>INDEX([8]RawData!$B$8:$N$1411, MATCH($A495, [8]RawData!$A$8:$A$1411, 0), MATCH(E$19, [8]RawData!$B$7:$N$7, 0))</f>
        <v/>
      </c>
      <c r="F495" s="12">
        <v>2003.7159999999999</v>
      </c>
      <c r="G495" s="12" t="b">
        <f t="shared" si="48"/>
        <v>0</v>
      </c>
      <c r="H495" s="12" t="b">
        <f t="shared" si="49"/>
        <v>1</v>
      </c>
      <c r="I495" s="12" t="b">
        <f t="shared" si="50"/>
        <v>1</v>
      </c>
      <c r="J495" s="12" t="str">
        <f t="shared" si="51"/>
        <v>Baseboard</v>
      </c>
    </row>
    <row r="496" spans="1:10">
      <c r="A496" s="121">
        <v>13041</v>
      </c>
      <c r="B496" s="12">
        <f>INDEX([8]RawData!$B$8:$N$1411, MATCH($A496, [8]RawData!$A$8:$A$1411, 0), MATCH(B$19, [8]RawData!$B$7:$N$7, 0))</f>
        <v>4956.4930000000004</v>
      </c>
      <c r="C496" s="12">
        <f>INDEX([8]RawData!$B$8:$N$1411, MATCH($A496, [8]RawData!$A$8:$A$1411, 0), MATCH(C$19, [8]RawData!$B$7:$N$7, 0))</f>
        <v>1</v>
      </c>
      <c r="D496" s="12" t="str">
        <f>INDEX([8]RawData!$B$8:$N$1411, MATCH($A496, [8]RawData!$A$8:$A$1411, 0), MATCH(D$19, [8]RawData!$B$7:$N$7, 0))</f>
        <v>Gas faf</v>
      </c>
      <c r="E496" s="12" t="str">
        <f>INDEX([8]RawData!$B$8:$N$1411, MATCH($A496, [8]RawData!$A$8:$A$1411, 0), MATCH(E$19, [8]RawData!$B$7:$N$7, 0))</f>
        <v/>
      </c>
      <c r="F496" s="12" t="s">
        <v>94</v>
      </c>
      <c r="G496" s="12" t="b">
        <f t="shared" si="48"/>
        <v>1</v>
      </c>
      <c r="H496" s="12" t="b">
        <f t="shared" si="49"/>
        <v>0</v>
      </c>
      <c r="I496" s="12" t="b">
        <f t="shared" si="50"/>
        <v>0</v>
      </c>
      <c r="J496" s="12" t="str">
        <f t="shared" si="51"/>
        <v>Plug-in heater, or none</v>
      </c>
    </row>
    <row r="497" spans="1:10">
      <c r="A497" s="121">
        <v>13046</v>
      </c>
      <c r="B497" s="12">
        <f>INDEX([8]RawData!$B$8:$N$1411, MATCH($A497, [8]RawData!$A$8:$A$1411, 0), MATCH(B$19, [8]RawData!$B$7:$N$7, 0))</f>
        <v>1464.694</v>
      </c>
      <c r="C497" s="12">
        <f>INDEX([8]RawData!$B$8:$N$1411, MATCH($A497, [8]RawData!$A$8:$A$1411, 0), MATCH(C$19, [8]RawData!$B$7:$N$7, 0))</f>
        <v>1</v>
      </c>
      <c r="D497" s="12" t="str">
        <f>INDEX([8]RawData!$B$8:$N$1411, MATCH($A497, [8]RawData!$A$8:$A$1411, 0), MATCH(D$19, [8]RawData!$B$7:$N$7, 0))</f>
        <v>Gas faf</v>
      </c>
      <c r="E497" s="12" t="str">
        <f>INDEX([8]RawData!$B$8:$N$1411, MATCH($A497, [8]RawData!$A$8:$A$1411, 0), MATCH(E$19, [8]RawData!$B$7:$N$7, 0))</f>
        <v>Electric baseboard</v>
      </c>
      <c r="F497" s="12" t="s">
        <v>94</v>
      </c>
      <c r="G497" s="12" t="b">
        <f t="shared" si="48"/>
        <v>1</v>
      </c>
      <c r="H497" s="12" t="b">
        <f t="shared" si="49"/>
        <v>1</v>
      </c>
      <c r="I497" s="12" t="b">
        <f t="shared" si="50"/>
        <v>0</v>
      </c>
      <c r="J497" s="12" t="str">
        <f t="shared" si="51"/>
        <v>Baseboard</v>
      </c>
    </row>
    <row r="498" spans="1:10">
      <c r="A498" s="121">
        <v>13051</v>
      </c>
      <c r="B498" s="12">
        <f>INDEX([8]RawData!$B$8:$N$1411, MATCH($A498, [8]RawData!$A$8:$A$1411, 0), MATCH(B$19, [8]RawData!$B$7:$N$7, 0))</f>
        <v>4956.4930000000004</v>
      </c>
      <c r="C498" s="12">
        <f>INDEX([8]RawData!$B$8:$N$1411, MATCH($A498, [8]RawData!$A$8:$A$1411, 0), MATCH(C$19, [8]RawData!$B$7:$N$7, 0))</f>
        <v>1</v>
      </c>
      <c r="D498" s="12" t="str">
        <f>INDEX([8]RawData!$B$8:$N$1411, MATCH($A498, [8]RawData!$A$8:$A$1411, 0), MATCH(D$19, [8]RawData!$B$7:$N$7, 0))</f>
        <v>Electric baseboard</v>
      </c>
      <c r="E498" s="12" t="str">
        <f>INDEX([8]RawData!$B$8:$N$1411, MATCH($A498, [8]RawData!$A$8:$A$1411, 0), MATCH(E$19, [8]RawData!$B$7:$N$7, 0))</f>
        <v/>
      </c>
      <c r="F498" s="12">
        <v>4956.4930000000004</v>
      </c>
      <c r="G498" s="12" t="b">
        <f t="shared" si="48"/>
        <v>0</v>
      </c>
      <c r="H498" s="12" t="b">
        <f t="shared" si="49"/>
        <v>1</v>
      </c>
      <c r="I498" s="12" t="b">
        <f t="shared" si="50"/>
        <v>1</v>
      </c>
      <c r="J498" s="12" t="str">
        <f t="shared" si="51"/>
        <v>Baseboard</v>
      </c>
    </row>
    <row r="499" spans="1:10">
      <c r="A499" s="121">
        <v>13055</v>
      </c>
      <c r="B499" s="12">
        <f>INDEX([8]RawData!$B$8:$N$1411, MATCH($A499, [8]RawData!$A$8:$A$1411, 0), MATCH(B$19, [8]RawData!$B$7:$N$7, 0))</f>
        <v>4956.4930000000004</v>
      </c>
      <c r="C499" s="12">
        <f>INDEX([8]RawData!$B$8:$N$1411, MATCH($A499, [8]RawData!$A$8:$A$1411, 0), MATCH(C$19, [8]RawData!$B$7:$N$7, 0))</f>
        <v>1</v>
      </c>
      <c r="D499" s="12" t="str">
        <f>INDEX([8]RawData!$B$8:$N$1411, MATCH($A499, [8]RawData!$A$8:$A$1411, 0), MATCH(D$19, [8]RawData!$B$7:$N$7, 0))</f>
        <v>Gas faf</v>
      </c>
      <c r="E499" s="12" t="str">
        <f>INDEX([8]RawData!$B$8:$N$1411, MATCH($A499, [8]RawData!$A$8:$A$1411, 0), MATCH(E$19, [8]RawData!$B$7:$N$7, 0))</f>
        <v>Gas htstove</v>
      </c>
      <c r="F499" s="12" t="s">
        <v>94</v>
      </c>
      <c r="G499" s="12" t="b">
        <f t="shared" si="48"/>
        <v>1</v>
      </c>
      <c r="H499" s="12" t="b">
        <f t="shared" si="49"/>
        <v>0</v>
      </c>
      <c r="I499" s="12" t="b">
        <f t="shared" si="50"/>
        <v>0</v>
      </c>
      <c r="J499" s="12" t="str">
        <f t="shared" si="51"/>
        <v>Plug-in heater, or none</v>
      </c>
    </row>
    <row r="500" spans="1:10">
      <c r="A500" s="121">
        <v>13094</v>
      </c>
      <c r="B500" s="12">
        <f>INDEX([8]RawData!$B$8:$N$1411, MATCH($A500, [8]RawData!$A$8:$A$1411, 0), MATCH(B$19, [8]RawData!$B$7:$N$7, 0))</f>
        <v>4956.4930000000004</v>
      </c>
      <c r="C500" s="12">
        <f>INDEX([8]RawData!$B$8:$N$1411, MATCH($A500, [8]RawData!$A$8:$A$1411, 0), MATCH(C$19, [8]RawData!$B$7:$N$7, 0))</f>
        <v>1</v>
      </c>
      <c r="D500" s="12" t="str">
        <f>INDEX([8]RawData!$B$8:$N$1411, MATCH($A500, [8]RawData!$A$8:$A$1411, 0), MATCH(D$19, [8]RawData!$B$7:$N$7, 0))</f>
        <v>Gas faf</v>
      </c>
      <c r="E500" s="12" t="str">
        <f>INDEX([8]RawData!$B$8:$N$1411, MATCH($A500, [8]RawData!$A$8:$A$1411, 0), MATCH(E$19, [8]RawData!$B$7:$N$7, 0))</f>
        <v/>
      </c>
      <c r="F500" s="12" t="s">
        <v>94</v>
      </c>
      <c r="G500" s="12" t="b">
        <f t="shared" si="48"/>
        <v>1</v>
      </c>
      <c r="H500" s="12" t="b">
        <f t="shared" si="49"/>
        <v>0</v>
      </c>
      <c r="I500" s="12" t="b">
        <f t="shared" si="50"/>
        <v>0</v>
      </c>
      <c r="J500" s="12" t="str">
        <f t="shared" si="51"/>
        <v>Plug-in heater, or none</v>
      </c>
    </row>
    <row r="501" spans="1:10">
      <c r="A501" s="121">
        <v>13113</v>
      </c>
      <c r="B501" s="12">
        <f>INDEX([8]RawData!$B$8:$N$1411, MATCH($A501, [8]RawData!$A$8:$A$1411, 0), MATCH(B$19, [8]RawData!$B$7:$N$7, 0))</f>
        <v>1464.694</v>
      </c>
      <c r="C501" s="12">
        <f>INDEX([8]RawData!$B$8:$N$1411, MATCH($A501, [8]RawData!$A$8:$A$1411, 0), MATCH(C$19, [8]RawData!$B$7:$N$7, 0))</f>
        <v>1</v>
      </c>
      <c r="D501" s="12" t="str">
        <f>INDEX([8]RawData!$B$8:$N$1411, MATCH($A501, [8]RawData!$A$8:$A$1411, 0), MATCH(D$19, [8]RawData!$B$7:$N$7, 0))</f>
        <v>Gas faf</v>
      </c>
      <c r="E501" s="12" t="str">
        <f>INDEX([8]RawData!$B$8:$N$1411, MATCH($A501, [8]RawData!$A$8:$A$1411, 0), MATCH(E$19, [8]RawData!$B$7:$N$7, 0))</f>
        <v/>
      </c>
      <c r="F501" s="12" t="s">
        <v>94</v>
      </c>
      <c r="G501" s="12" t="b">
        <f t="shared" si="48"/>
        <v>1</v>
      </c>
      <c r="H501" s="12" t="b">
        <f t="shared" si="49"/>
        <v>0</v>
      </c>
      <c r="I501" s="12" t="b">
        <f t="shared" si="50"/>
        <v>0</v>
      </c>
      <c r="J501" s="12" t="str">
        <f t="shared" si="51"/>
        <v>Plug-in heater, or none</v>
      </c>
    </row>
    <row r="502" spans="1:10">
      <c r="A502" s="121">
        <v>13127</v>
      </c>
      <c r="B502" s="12">
        <f>INDEX([8]RawData!$B$8:$N$1411, MATCH($A502, [8]RawData!$A$8:$A$1411, 0), MATCH(B$19, [8]RawData!$B$7:$N$7, 0))</f>
        <v>4956.4930000000004</v>
      </c>
      <c r="C502" s="12">
        <f>INDEX([8]RawData!$B$8:$N$1411, MATCH($A502, [8]RawData!$A$8:$A$1411, 0), MATCH(C$19, [8]RawData!$B$7:$N$7, 0))</f>
        <v>1</v>
      </c>
      <c r="D502" s="12" t="str">
        <f>INDEX([8]RawData!$B$8:$N$1411, MATCH($A502, [8]RawData!$A$8:$A$1411, 0), MATCH(D$19, [8]RawData!$B$7:$N$7, 0))</f>
        <v>Gas boiler</v>
      </c>
      <c r="E502" s="12" t="str">
        <f>INDEX([8]RawData!$B$8:$N$1411, MATCH($A502, [8]RawData!$A$8:$A$1411, 0), MATCH(E$19, [8]RawData!$B$7:$N$7, 0))</f>
        <v/>
      </c>
      <c r="F502" s="12" t="s">
        <v>94</v>
      </c>
      <c r="G502" s="12" t="b">
        <f t="shared" si="48"/>
        <v>1</v>
      </c>
      <c r="H502" s="12" t="b">
        <f t="shared" si="49"/>
        <v>0</v>
      </c>
      <c r="I502" s="12" t="b">
        <f t="shared" si="50"/>
        <v>0</v>
      </c>
      <c r="J502" s="12" t="str">
        <f t="shared" si="51"/>
        <v>Plug-in heater, or none</v>
      </c>
    </row>
    <row r="503" spans="1:10">
      <c r="A503" s="121">
        <v>13129</v>
      </c>
      <c r="B503" s="12">
        <f>INDEX([8]RawData!$B$8:$N$1411, MATCH($A503, [8]RawData!$A$8:$A$1411, 0), MATCH(B$19, [8]RawData!$B$7:$N$7, 0))</f>
        <v>4956.4930000000004</v>
      </c>
      <c r="C503" s="12">
        <f>INDEX([8]RawData!$B$8:$N$1411, MATCH($A503, [8]RawData!$A$8:$A$1411, 0), MATCH(C$19, [8]RawData!$B$7:$N$7, 0))</f>
        <v>1</v>
      </c>
      <c r="D503" s="12" t="str">
        <f>INDEX([8]RawData!$B$8:$N$1411, MATCH($A503, [8]RawData!$A$8:$A$1411, 0), MATCH(D$19, [8]RawData!$B$7:$N$7, 0))</f>
        <v>Gas faf</v>
      </c>
      <c r="E503" s="12" t="str">
        <f>INDEX([8]RawData!$B$8:$N$1411, MATCH($A503, [8]RawData!$A$8:$A$1411, 0), MATCH(E$19, [8]RawData!$B$7:$N$7, 0))</f>
        <v/>
      </c>
      <c r="F503" s="12" t="s">
        <v>94</v>
      </c>
      <c r="G503" s="12" t="b">
        <f t="shared" si="48"/>
        <v>1</v>
      </c>
      <c r="H503" s="12" t="b">
        <f t="shared" si="49"/>
        <v>0</v>
      </c>
      <c r="I503" s="12" t="b">
        <f t="shared" si="50"/>
        <v>0</v>
      </c>
      <c r="J503" s="12" t="str">
        <f t="shared" si="51"/>
        <v>Plug-in heater, or none</v>
      </c>
    </row>
    <row r="504" spans="1:10">
      <c r="A504" s="121">
        <v>13131</v>
      </c>
      <c r="B504" s="12">
        <f>INDEX([8]RawData!$B$8:$N$1411, MATCH($A504, [8]RawData!$A$8:$A$1411, 0), MATCH(B$19, [8]RawData!$B$7:$N$7, 0))</f>
        <v>1464.694</v>
      </c>
      <c r="C504" s="12">
        <f>INDEX([8]RawData!$B$8:$N$1411, MATCH($A504, [8]RawData!$A$8:$A$1411, 0), MATCH(C$19, [8]RawData!$B$7:$N$7, 0))</f>
        <v>1</v>
      </c>
      <c r="D504" s="12" t="str">
        <f>INDEX([8]RawData!$B$8:$N$1411, MATCH($A504, [8]RawData!$A$8:$A$1411, 0), MATCH(D$19, [8]RawData!$B$7:$N$7, 0))</f>
        <v>Gas htstove</v>
      </c>
      <c r="E504" s="12" t="str">
        <f>INDEX([8]RawData!$B$8:$N$1411, MATCH($A504, [8]RawData!$A$8:$A$1411, 0), MATCH(E$19, [8]RawData!$B$7:$N$7, 0))</f>
        <v>Electric baseboard</v>
      </c>
      <c r="F504" s="12">
        <v>1464.694</v>
      </c>
      <c r="G504" s="12" t="b">
        <f t="shared" si="48"/>
        <v>0</v>
      </c>
      <c r="H504" s="12" t="b">
        <f t="shared" si="49"/>
        <v>1</v>
      </c>
      <c r="I504" s="12" t="b">
        <f t="shared" si="50"/>
        <v>1</v>
      </c>
      <c r="J504" s="12" t="str">
        <f t="shared" si="51"/>
        <v>Baseboard</v>
      </c>
    </row>
    <row r="505" spans="1:10">
      <c r="A505" s="121">
        <v>13141</v>
      </c>
      <c r="B505" s="12">
        <f>INDEX([8]RawData!$B$8:$N$1411, MATCH($A505, [8]RawData!$A$8:$A$1411, 0), MATCH(B$19, [8]RawData!$B$7:$N$7, 0))</f>
        <v>4956.4930000000004</v>
      </c>
      <c r="C505" s="12">
        <f>INDEX([8]RawData!$B$8:$N$1411, MATCH($A505, [8]RawData!$A$8:$A$1411, 0), MATCH(C$19, [8]RawData!$B$7:$N$7, 0))</f>
        <v>1</v>
      </c>
      <c r="D505" s="12" t="str">
        <f>INDEX([8]RawData!$B$8:$N$1411, MATCH($A505, [8]RawData!$A$8:$A$1411, 0), MATCH(D$19, [8]RawData!$B$7:$N$7, 0))</f>
        <v>Electric baseboard</v>
      </c>
      <c r="E505" s="12" t="str">
        <f>INDEX([8]RawData!$B$8:$N$1411, MATCH($A505, [8]RawData!$A$8:$A$1411, 0), MATCH(E$19, [8]RawData!$B$7:$N$7, 0))</f>
        <v>Propane htstove</v>
      </c>
      <c r="F505" s="12">
        <v>4956.4930000000004</v>
      </c>
      <c r="G505" s="12" t="b">
        <f t="shared" si="48"/>
        <v>0</v>
      </c>
      <c r="H505" s="12" t="b">
        <f t="shared" si="49"/>
        <v>1</v>
      </c>
      <c r="I505" s="12" t="b">
        <f t="shared" si="50"/>
        <v>1</v>
      </c>
      <c r="J505" s="12" t="str">
        <f t="shared" si="51"/>
        <v>Baseboard</v>
      </c>
    </row>
    <row r="506" spans="1:10">
      <c r="A506" s="121">
        <v>13154</v>
      </c>
      <c r="B506" s="12">
        <f>INDEX([8]RawData!$B$8:$N$1411, MATCH($A506, [8]RawData!$A$8:$A$1411, 0), MATCH(B$19, [8]RawData!$B$7:$N$7, 0))</f>
        <v>4956.4930000000004</v>
      </c>
      <c r="C506" s="12">
        <f>INDEX([8]RawData!$B$8:$N$1411, MATCH($A506, [8]RawData!$A$8:$A$1411, 0), MATCH(C$19, [8]RawData!$B$7:$N$7, 0))</f>
        <v>1</v>
      </c>
      <c r="D506" s="12" t="str">
        <f>INDEX([8]RawData!$B$8:$N$1411, MATCH($A506, [8]RawData!$A$8:$A$1411, 0), MATCH(D$19, [8]RawData!$B$7:$N$7, 0))</f>
        <v>Gas faf</v>
      </c>
      <c r="E506" s="12" t="str">
        <f>INDEX([8]RawData!$B$8:$N$1411, MATCH($A506, [8]RawData!$A$8:$A$1411, 0), MATCH(E$19, [8]RawData!$B$7:$N$7, 0))</f>
        <v xml:space="preserve">Wood htstove AND Wood htstove AND </v>
      </c>
      <c r="F506" s="12" t="s">
        <v>94</v>
      </c>
      <c r="G506" s="12" t="b">
        <f t="shared" si="48"/>
        <v>1</v>
      </c>
      <c r="H506" s="12" t="b">
        <f t="shared" si="49"/>
        <v>0</v>
      </c>
      <c r="I506" s="12" t="b">
        <f t="shared" si="50"/>
        <v>0</v>
      </c>
      <c r="J506" s="12" t="str">
        <f t="shared" si="51"/>
        <v>Plug-in heater, or none</v>
      </c>
    </row>
    <row r="507" spans="1:10">
      <c r="A507" s="121">
        <v>13165</v>
      </c>
      <c r="B507" s="12">
        <f>INDEX([8]RawData!$B$8:$N$1411, MATCH($A507, [8]RawData!$A$8:$A$1411, 0), MATCH(B$19, [8]RawData!$B$7:$N$7, 0))</f>
        <v>4956.4930000000004</v>
      </c>
      <c r="C507" s="12">
        <f>INDEX([8]RawData!$B$8:$N$1411, MATCH($A507, [8]RawData!$A$8:$A$1411, 0), MATCH(C$19, [8]RawData!$B$7:$N$7, 0))</f>
        <v>1</v>
      </c>
      <c r="D507" s="12" t="str">
        <f>INDEX([8]RawData!$B$8:$N$1411, MATCH($A507, [8]RawData!$A$8:$A$1411, 0), MATCH(D$19, [8]RawData!$B$7:$N$7, 0))</f>
        <v>Electric heatpump</v>
      </c>
      <c r="E507" s="12" t="str">
        <f>INDEX([8]RawData!$B$8:$N$1411, MATCH($A507, [8]RawData!$A$8:$A$1411, 0), MATCH(E$19, [8]RawData!$B$7:$N$7, 0))</f>
        <v/>
      </c>
      <c r="F507" s="12">
        <v>4956.4930000000004</v>
      </c>
      <c r="G507" s="12" t="b">
        <f t="shared" si="48"/>
        <v>0</v>
      </c>
      <c r="H507" s="12" t="b">
        <f t="shared" si="49"/>
        <v>1</v>
      </c>
      <c r="I507" s="12" t="b">
        <f t="shared" si="50"/>
        <v>1</v>
      </c>
      <c r="J507" s="12" t="str">
        <f t="shared" si="51"/>
        <v>Heat pump</v>
      </c>
    </row>
    <row r="508" spans="1:10">
      <c r="A508" s="121">
        <v>13166</v>
      </c>
      <c r="B508" s="12">
        <f>INDEX([8]RawData!$B$8:$N$1411, MATCH($A508, [8]RawData!$A$8:$A$1411, 0), MATCH(B$19, [8]RawData!$B$7:$N$7, 0))</f>
        <v>1524.7619999999999</v>
      </c>
      <c r="C508" s="12">
        <f>INDEX([8]RawData!$B$8:$N$1411, MATCH($A508, [8]RawData!$A$8:$A$1411, 0), MATCH(C$19, [8]RawData!$B$7:$N$7, 0))</f>
        <v>1</v>
      </c>
      <c r="D508" s="12" t="str">
        <f>INDEX([8]RawData!$B$8:$N$1411, MATCH($A508, [8]RawData!$A$8:$A$1411, 0), MATCH(D$19, [8]RawData!$B$7:$N$7, 0))</f>
        <v>Gas faf</v>
      </c>
      <c r="E508" s="12" t="str">
        <f>INDEX([8]RawData!$B$8:$N$1411, MATCH($A508, [8]RawData!$A$8:$A$1411, 0), MATCH(E$19, [8]RawData!$B$7:$N$7, 0))</f>
        <v/>
      </c>
      <c r="F508" s="12" t="s">
        <v>94</v>
      </c>
      <c r="G508" s="12" t="b">
        <f t="shared" si="48"/>
        <v>1</v>
      </c>
      <c r="H508" s="12" t="b">
        <f t="shared" si="49"/>
        <v>0</v>
      </c>
      <c r="I508" s="12" t="b">
        <f t="shared" si="50"/>
        <v>0</v>
      </c>
      <c r="J508" s="12" t="str">
        <f t="shared" si="51"/>
        <v>Plug-in heater, or none</v>
      </c>
    </row>
    <row r="509" spans="1:10">
      <c r="A509" s="121">
        <v>13169</v>
      </c>
      <c r="B509" s="12">
        <f>INDEX([8]RawData!$B$8:$N$1411, MATCH($A509, [8]RawData!$A$8:$A$1411, 0), MATCH(B$19, [8]RawData!$B$7:$N$7, 0))</f>
        <v>1150.8789999999999</v>
      </c>
      <c r="C509" s="12">
        <f>INDEX([8]RawData!$B$8:$N$1411, MATCH($A509, [8]RawData!$A$8:$A$1411, 0), MATCH(C$19, [8]RawData!$B$7:$N$7, 0))</f>
        <v>1</v>
      </c>
      <c r="D509" s="12" t="str">
        <f>INDEX([8]RawData!$B$8:$N$1411, MATCH($A509, [8]RawData!$A$8:$A$1411, 0), MATCH(D$19, [8]RawData!$B$7:$N$7, 0))</f>
        <v>Electric heatpump</v>
      </c>
      <c r="E509" s="12" t="str">
        <f>INDEX([8]RawData!$B$8:$N$1411, MATCH($A509, [8]RawData!$A$8:$A$1411, 0), MATCH(E$19, [8]RawData!$B$7:$N$7, 0))</f>
        <v/>
      </c>
      <c r="F509" s="12">
        <v>1150.8789999999999</v>
      </c>
      <c r="G509" s="12" t="b">
        <f t="shared" si="48"/>
        <v>0</v>
      </c>
      <c r="H509" s="12" t="b">
        <f t="shared" si="49"/>
        <v>1</v>
      </c>
      <c r="I509" s="12" t="b">
        <f t="shared" si="50"/>
        <v>1</v>
      </c>
      <c r="J509" s="12" t="str">
        <f t="shared" si="51"/>
        <v>Heat pump</v>
      </c>
    </row>
    <row r="510" spans="1:10">
      <c r="A510" s="121">
        <v>13188</v>
      </c>
      <c r="B510" s="12">
        <f>INDEX([8]RawData!$B$8:$N$1411, MATCH($A510, [8]RawData!$A$8:$A$1411, 0), MATCH(B$19, [8]RawData!$B$7:$N$7, 0))</f>
        <v>1524.7619999999999</v>
      </c>
      <c r="C510" s="12">
        <f>INDEX([8]RawData!$B$8:$N$1411, MATCH($A510, [8]RawData!$A$8:$A$1411, 0), MATCH(C$19, [8]RawData!$B$7:$N$7, 0))</f>
        <v>1</v>
      </c>
      <c r="D510" s="12" t="str">
        <f>INDEX([8]RawData!$B$8:$N$1411, MATCH($A510, [8]RawData!$A$8:$A$1411, 0), MATCH(D$19, [8]RawData!$B$7:$N$7, 0))</f>
        <v>Gas faf</v>
      </c>
      <c r="E510" s="12" t="str">
        <f>INDEX([8]RawData!$B$8:$N$1411, MATCH($A510, [8]RawData!$A$8:$A$1411, 0), MATCH(E$19, [8]RawData!$B$7:$N$7, 0))</f>
        <v/>
      </c>
      <c r="F510" s="12" t="s">
        <v>94</v>
      </c>
      <c r="G510" s="12" t="b">
        <f t="shared" si="48"/>
        <v>1</v>
      </c>
      <c r="H510" s="12" t="b">
        <f t="shared" si="49"/>
        <v>0</v>
      </c>
      <c r="I510" s="12" t="b">
        <f t="shared" si="50"/>
        <v>0</v>
      </c>
      <c r="J510" s="12" t="str">
        <f t="shared" si="51"/>
        <v>Plug-in heater, or none</v>
      </c>
    </row>
    <row r="511" spans="1:10">
      <c r="A511" s="121">
        <v>13191</v>
      </c>
      <c r="B511" s="12">
        <f>INDEX([8]RawData!$B$8:$N$1411, MATCH($A511, [8]RawData!$A$8:$A$1411, 0), MATCH(B$19, [8]RawData!$B$7:$N$7, 0))</f>
        <v>1524.7619999999999</v>
      </c>
      <c r="C511" s="12">
        <f>INDEX([8]RawData!$B$8:$N$1411, MATCH($A511, [8]RawData!$A$8:$A$1411, 0), MATCH(C$19, [8]RawData!$B$7:$N$7, 0))</f>
        <v>1</v>
      </c>
      <c r="D511" s="12" t="str">
        <f>INDEX([8]RawData!$B$8:$N$1411, MATCH($A511, [8]RawData!$A$8:$A$1411, 0), MATCH(D$19, [8]RawData!$B$7:$N$7, 0))</f>
        <v>Gas faf</v>
      </c>
      <c r="E511" s="12" t="str">
        <f>INDEX([8]RawData!$B$8:$N$1411, MATCH($A511, [8]RawData!$A$8:$A$1411, 0), MATCH(E$19, [8]RawData!$B$7:$N$7, 0))</f>
        <v>Wood htstove</v>
      </c>
      <c r="F511" s="12" t="s">
        <v>94</v>
      </c>
      <c r="G511" s="12" t="b">
        <f t="shared" si="48"/>
        <v>1</v>
      </c>
      <c r="H511" s="12" t="b">
        <f t="shared" si="49"/>
        <v>0</v>
      </c>
      <c r="I511" s="12" t="b">
        <f t="shared" si="50"/>
        <v>0</v>
      </c>
      <c r="J511" s="12" t="str">
        <f t="shared" si="51"/>
        <v>Plug-in heater, or none</v>
      </c>
    </row>
    <row r="512" spans="1:10">
      <c r="A512" s="121">
        <v>13222</v>
      </c>
      <c r="B512" s="12">
        <f>INDEX([8]RawData!$B$8:$N$1411, MATCH($A512, [8]RawData!$A$8:$A$1411, 0), MATCH(B$19, [8]RawData!$B$7:$N$7, 0))</f>
        <v>2003.7159999999999</v>
      </c>
      <c r="C512" s="12">
        <f>INDEX([8]RawData!$B$8:$N$1411, MATCH($A512, [8]RawData!$A$8:$A$1411, 0), MATCH(C$19, [8]RawData!$B$7:$N$7, 0))</f>
        <v>1</v>
      </c>
      <c r="D512" s="12" t="str">
        <f>INDEX([8]RawData!$B$8:$N$1411, MATCH($A512, [8]RawData!$A$8:$A$1411, 0), MATCH(D$19, [8]RawData!$B$7:$N$7, 0))</f>
        <v>Electric heatpumpdualfuel</v>
      </c>
      <c r="E512" s="12" t="str">
        <f>INDEX([8]RawData!$B$8:$N$1411, MATCH($A512, [8]RawData!$A$8:$A$1411, 0), MATCH(E$19, [8]RawData!$B$7:$N$7, 0))</f>
        <v xml:space="preserve">Gas htstove AND Gas htstove AND </v>
      </c>
      <c r="F512" s="12">
        <v>2003.7159999999999</v>
      </c>
      <c r="G512" s="12" t="b">
        <f t="shared" si="48"/>
        <v>0</v>
      </c>
      <c r="H512" s="12" t="b">
        <f t="shared" si="49"/>
        <v>1</v>
      </c>
      <c r="I512" s="12" t="b">
        <f t="shared" si="50"/>
        <v>1</v>
      </c>
      <c r="J512" s="12" t="str">
        <f t="shared" si="51"/>
        <v>Heat pump</v>
      </c>
    </row>
    <row r="513" spans="1:10">
      <c r="A513" s="121">
        <v>13232</v>
      </c>
      <c r="B513" s="12">
        <f>INDEX([8]RawData!$B$8:$N$1411, MATCH($A513, [8]RawData!$A$8:$A$1411, 0), MATCH(B$19, [8]RawData!$B$7:$N$7, 0))</f>
        <v>2003.7159999999999</v>
      </c>
      <c r="C513" s="12">
        <f>INDEX([8]RawData!$B$8:$N$1411, MATCH($A513, [8]RawData!$A$8:$A$1411, 0), MATCH(C$19, [8]RawData!$B$7:$N$7, 0))</f>
        <v>1</v>
      </c>
      <c r="D513" s="12" t="str">
        <f>INDEX([8]RawData!$B$8:$N$1411, MATCH($A513, [8]RawData!$A$8:$A$1411, 0), MATCH(D$19, [8]RawData!$B$7:$N$7, 0))</f>
        <v>Gas faf</v>
      </c>
      <c r="E513" s="12" t="str">
        <f>INDEX([8]RawData!$B$8:$N$1411, MATCH($A513, [8]RawData!$A$8:$A$1411, 0), MATCH(E$19, [8]RawData!$B$7:$N$7, 0))</f>
        <v>Wood htstove</v>
      </c>
      <c r="F513" s="12" t="s">
        <v>94</v>
      </c>
      <c r="G513" s="12" t="b">
        <f t="shared" si="48"/>
        <v>1</v>
      </c>
      <c r="H513" s="12" t="b">
        <f t="shared" si="49"/>
        <v>0</v>
      </c>
      <c r="I513" s="12" t="b">
        <f t="shared" si="50"/>
        <v>0</v>
      </c>
      <c r="J513" s="12" t="str">
        <f t="shared" si="51"/>
        <v>Plug-in heater, or none</v>
      </c>
    </row>
    <row r="514" spans="1:10">
      <c r="A514" s="121">
        <v>13242</v>
      </c>
      <c r="B514" s="12">
        <f>INDEX([8]RawData!$B$8:$N$1411, MATCH($A514, [8]RawData!$A$8:$A$1411, 0), MATCH(B$19, [8]RawData!$B$7:$N$7, 0))</f>
        <v>4956.4930000000004</v>
      </c>
      <c r="C514" s="12">
        <f>INDEX([8]RawData!$B$8:$N$1411, MATCH($A514, [8]RawData!$A$8:$A$1411, 0), MATCH(C$19, [8]RawData!$B$7:$N$7, 0))</f>
        <v>1</v>
      </c>
      <c r="D514" s="12" t="str">
        <f>INDEX([8]RawData!$B$8:$N$1411, MATCH($A514, [8]RawData!$A$8:$A$1411, 0), MATCH(D$19, [8]RawData!$B$7:$N$7, 0))</f>
        <v>Gas faf</v>
      </c>
      <c r="E514" s="12" t="str">
        <f>INDEX([8]RawData!$B$8:$N$1411, MATCH($A514, [8]RawData!$A$8:$A$1411, 0), MATCH(E$19, [8]RawData!$B$7:$N$7, 0))</f>
        <v/>
      </c>
      <c r="F514" s="12" t="s">
        <v>94</v>
      </c>
      <c r="G514" s="12" t="b">
        <f t="shared" si="48"/>
        <v>1</v>
      </c>
      <c r="H514" s="12" t="b">
        <f t="shared" si="49"/>
        <v>0</v>
      </c>
      <c r="I514" s="12" t="b">
        <f t="shared" si="50"/>
        <v>0</v>
      </c>
      <c r="J514" s="12" t="str">
        <f t="shared" si="51"/>
        <v>Plug-in heater, or none</v>
      </c>
    </row>
    <row r="515" spans="1:10">
      <c r="A515" s="121">
        <v>13246</v>
      </c>
      <c r="B515" s="12">
        <f>INDEX([8]RawData!$B$8:$N$1411, MATCH($A515, [8]RawData!$A$8:$A$1411, 0), MATCH(B$19, [8]RawData!$B$7:$N$7, 0))</f>
        <v>2003.7159999999999</v>
      </c>
      <c r="C515" s="12">
        <f>INDEX([8]RawData!$B$8:$N$1411, MATCH($A515, [8]RawData!$A$8:$A$1411, 0), MATCH(C$19, [8]RawData!$B$7:$N$7, 0))</f>
        <v>1</v>
      </c>
      <c r="D515" s="12" t="str">
        <f>INDEX([8]RawData!$B$8:$N$1411, MATCH($A515, [8]RawData!$A$8:$A$1411, 0), MATCH(D$19, [8]RawData!$B$7:$N$7, 0))</f>
        <v>Electric boiler</v>
      </c>
      <c r="E515" s="12" t="str">
        <f>INDEX([8]RawData!$B$8:$N$1411, MATCH($A515, [8]RawData!$A$8:$A$1411, 0), MATCH(E$19, [8]RawData!$B$7:$N$7, 0))</f>
        <v>Gas htstove</v>
      </c>
      <c r="F515" s="12">
        <v>2003.7159999999999</v>
      </c>
      <c r="G515" s="12" t="b">
        <f t="shared" si="48"/>
        <v>0</v>
      </c>
      <c r="H515" s="12" t="b">
        <f t="shared" si="49"/>
        <v>1</v>
      </c>
      <c r="I515" s="12" t="b">
        <f t="shared" si="50"/>
        <v>1</v>
      </c>
      <c r="J515" s="12" t="str">
        <f t="shared" si="51"/>
        <v>Baseboard</v>
      </c>
    </row>
    <row r="516" spans="1:10">
      <c r="A516" s="121">
        <v>13248</v>
      </c>
      <c r="B516" s="12">
        <f>INDEX([8]RawData!$B$8:$N$1411, MATCH($A516, [8]RawData!$A$8:$A$1411, 0), MATCH(B$19, [8]RawData!$B$7:$N$7, 0))</f>
        <v>1464.694</v>
      </c>
      <c r="C516" s="12">
        <f>INDEX([8]RawData!$B$8:$N$1411, MATCH($A516, [8]RawData!$A$8:$A$1411, 0), MATCH(C$19, [8]RawData!$B$7:$N$7, 0))</f>
        <v>1</v>
      </c>
      <c r="D516" s="12" t="str">
        <f>INDEX([8]RawData!$B$8:$N$1411, MATCH($A516, [8]RawData!$A$8:$A$1411, 0), MATCH(D$19, [8]RawData!$B$7:$N$7, 0))</f>
        <v>Electric heatpump</v>
      </c>
      <c r="E516" s="12" t="str">
        <f>INDEX([8]RawData!$B$8:$N$1411, MATCH($A516, [8]RawData!$A$8:$A$1411, 0), MATCH(E$19, [8]RawData!$B$7:$N$7, 0))</f>
        <v xml:space="preserve">Electric baseboard AND Wood fireplace AND Electric pluginheater AND </v>
      </c>
      <c r="F516" s="12">
        <v>1464.694</v>
      </c>
      <c r="G516" s="12" t="b">
        <f t="shared" si="48"/>
        <v>0</v>
      </c>
      <c r="H516" s="12" t="b">
        <f t="shared" si="49"/>
        <v>1</v>
      </c>
      <c r="I516" s="12" t="b">
        <f t="shared" si="50"/>
        <v>1</v>
      </c>
      <c r="J516" s="12" t="str">
        <f t="shared" si="51"/>
        <v>Heat pump</v>
      </c>
    </row>
    <row r="517" spans="1:10">
      <c r="A517" s="121">
        <v>13250</v>
      </c>
      <c r="B517" s="12">
        <f>INDEX([8]RawData!$B$8:$N$1411, MATCH($A517, [8]RawData!$A$8:$A$1411, 0), MATCH(B$19, [8]RawData!$B$7:$N$7, 0))</f>
        <v>2003.7159999999999</v>
      </c>
      <c r="C517" s="12">
        <f>INDEX([8]RawData!$B$8:$N$1411, MATCH($A517, [8]RawData!$A$8:$A$1411, 0), MATCH(C$19, [8]RawData!$B$7:$N$7, 0))</f>
        <v>1</v>
      </c>
      <c r="D517" s="12" t="str">
        <f>INDEX([8]RawData!$B$8:$N$1411, MATCH($A517, [8]RawData!$A$8:$A$1411, 0), MATCH(D$19, [8]RawData!$B$7:$N$7, 0))</f>
        <v>Electric baseboard</v>
      </c>
      <c r="E517" s="12" t="str">
        <f>INDEX([8]RawData!$B$8:$N$1411, MATCH($A517, [8]RawData!$A$8:$A$1411, 0), MATCH(E$19, [8]RawData!$B$7:$N$7, 0))</f>
        <v/>
      </c>
      <c r="F517" s="12">
        <v>2003.7159999999999</v>
      </c>
      <c r="G517" s="12" t="b">
        <f t="shared" si="48"/>
        <v>0</v>
      </c>
      <c r="H517" s="12" t="b">
        <f t="shared" si="49"/>
        <v>1</v>
      </c>
      <c r="I517" s="12" t="b">
        <f t="shared" si="50"/>
        <v>1</v>
      </c>
      <c r="J517" s="12" t="str">
        <f t="shared" si="51"/>
        <v>Baseboard</v>
      </c>
    </row>
    <row r="518" spans="1:10">
      <c r="A518" s="121">
        <v>13261</v>
      </c>
      <c r="B518" s="12">
        <f>INDEX([8]RawData!$B$8:$N$1411, MATCH($A518, [8]RawData!$A$8:$A$1411, 0), MATCH(B$19, [8]RawData!$B$7:$N$7, 0))</f>
        <v>6932.7380000000003</v>
      </c>
      <c r="C518" s="12">
        <f>INDEX([8]RawData!$B$8:$N$1411, MATCH($A518, [8]RawData!$A$8:$A$1411, 0), MATCH(C$19, [8]RawData!$B$7:$N$7, 0))</f>
        <v>1</v>
      </c>
      <c r="D518" s="12" t="str">
        <f>INDEX([8]RawData!$B$8:$N$1411, MATCH($A518, [8]RawData!$A$8:$A$1411, 0), MATCH(D$19, [8]RawData!$B$7:$N$7, 0))</f>
        <v>Gas faf</v>
      </c>
      <c r="E518" s="12" t="str">
        <f>INDEX([8]RawData!$B$8:$N$1411, MATCH($A518, [8]RawData!$A$8:$A$1411, 0), MATCH(E$19, [8]RawData!$B$7:$N$7, 0))</f>
        <v/>
      </c>
      <c r="F518" s="12" t="s">
        <v>94</v>
      </c>
      <c r="G518" s="12" t="b">
        <f t="shared" si="48"/>
        <v>1</v>
      </c>
      <c r="H518" s="12" t="b">
        <f t="shared" si="49"/>
        <v>0</v>
      </c>
      <c r="I518" s="12" t="b">
        <f t="shared" si="50"/>
        <v>0</v>
      </c>
      <c r="J518" s="12" t="str">
        <f t="shared" si="51"/>
        <v>Plug-in heater, or none</v>
      </c>
    </row>
    <row r="519" spans="1:10">
      <c r="A519" s="121">
        <v>13265</v>
      </c>
      <c r="B519" s="12">
        <f>INDEX([8]RawData!$B$8:$N$1411, MATCH($A519, [8]RawData!$A$8:$A$1411, 0), MATCH(B$19, [8]RawData!$B$7:$N$7, 0))</f>
        <v>2003.7159999999999</v>
      </c>
      <c r="C519" s="12">
        <f>INDEX([8]RawData!$B$8:$N$1411, MATCH($A519, [8]RawData!$A$8:$A$1411, 0), MATCH(C$19, [8]RawData!$B$7:$N$7, 0))</f>
        <v>1</v>
      </c>
      <c r="D519" s="12" t="str">
        <f>INDEX([8]RawData!$B$8:$N$1411, MATCH($A519, [8]RawData!$A$8:$A$1411, 0), MATCH(D$19, [8]RawData!$B$7:$N$7, 0))</f>
        <v xml:space="preserve">Electric baseboard AND Electric baseboard AND </v>
      </c>
      <c r="E519" s="12" t="str">
        <f>INDEX([8]RawData!$B$8:$N$1411, MATCH($A519, [8]RawData!$A$8:$A$1411, 0), MATCH(E$19, [8]RawData!$B$7:$N$7, 0))</f>
        <v>Wood htstove</v>
      </c>
      <c r="F519" s="12">
        <v>2003.7159999999999</v>
      </c>
      <c r="G519" s="12" t="b">
        <f t="shared" si="48"/>
        <v>0</v>
      </c>
      <c r="H519" s="12" t="b">
        <f t="shared" si="49"/>
        <v>1</v>
      </c>
      <c r="I519" s="12" t="b">
        <f t="shared" si="50"/>
        <v>1</v>
      </c>
      <c r="J519" s="12" t="str">
        <f t="shared" si="51"/>
        <v>Baseboard</v>
      </c>
    </row>
    <row r="520" spans="1:10">
      <c r="A520" s="121">
        <v>13273</v>
      </c>
      <c r="B520" s="12">
        <f>INDEX([8]RawData!$B$8:$N$1411, MATCH($A520, [8]RawData!$A$8:$A$1411, 0), MATCH(B$19, [8]RawData!$B$7:$N$7, 0))</f>
        <v>4956.4930000000004</v>
      </c>
      <c r="C520" s="12">
        <f>INDEX([8]RawData!$B$8:$N$1411, MATCH($A520, [8]RawData!$A$8:$A$1411, 0), MATCH(C$19, [8]RawData!$B$7:$N$7, 0))</f>
        <v>1</v>
      </c>
      <c r="D520" s="12" t="str">
        <f>INDEX([8]RawData!$B$8:$N$1411, MATCH($A520, [8]RawData!$A$8:$A$1411, 0), MATCH(D$19, [8]RawData!$B$7:$N$7, 0))</f>
        <v>Gas faf</v>
      </c>
      <c r="E520" s="12" t="str">
        <f>INDEX([8]RawData!$B$8:$N$1411, MATCH($A520, [8]RawData!$A$8:$A$1411, 0), MATCH(E$19, [8]RawData!$B$7:$N$7, 0))</f>
        <v>Electric baseboard</v>
      </c>
      <c r="F520" s="12" t="s">
        <v>94</v>
      </c>
      <c r="G520" s="12" t="b">
        <f t="shared" si="48"/>
        <v>1</v>
      </c>
      <c r="H520" s="12" t="b">
        <f t="shared" si="49"/>
        <v>1</v>
      </c>
      <c r="I520" s="12" t="b">
        <f t="shared" si="50"/>
        <v>0</v>
      </c>
      <c r="J520" s="12" t="str">
        <f t="shared" si="51"/>
        <v>Baseboard</v>
      </c>
    </row>
    <row r="521" spans="1:10">
      <c r="A521" s="121">
        <v>13275</v>
      </c>
      <c r="B521" s="12">
        <f>INDEX([8]RawData!$B$8:$N$1411, MATCH($A521, [8]RawData!$A$8:$A$1411, 0), MATCH(B$19, [8]RawData!$B$7:$N$7, 0))</f>
        <v>2003.7159999999999</v>
      </c>
      <c r="C521" s="12">
        <f>INDEX([8]RawData!$B$8:$N$1411, MATCH($A521, [8]RawData!$A$8:$A$1411, 0), MATCH(C$19, [8]RawData!$B$7:$N$7, 0))</f>
        <v>1</v>
      </c>
      <c r="D521" s="12" t="str">
        <f>INDEX([8]RawData!$B$8:$N$1411, MATCH($A521, [8]RawData!$A$8:$A$1411, 0), MATCH(D$19, [8]RawData!$B$7:$N$7, 0))</f>
        <v>Gas faf</v>
      </c>
      <c r="E521" s="12" t="str">
        <f>INDEX([8]RawData!$B$8:$N$1411, MATCH($A521, [8]RawData!$A$8:$A$1411, 0), MATCH(E$19, [8]RawData!$B$7:$N$7, 0))</f>
        <v/>
      </c>
      <c r="F521" s="12" t="s">
        <v>94</v>
      </c>
      <c r="G521" s="12" t="b">
        <f t="shared" si="48"/>
        <v>1</v>
      </c>
      <c r="H521" s="12" t="b">
        <f t="shared" si="49"/>
        <v>0</v>
      </c>
      <c r="I521" s="12" t="b">
        <f t="shared" si="50"/>
        <v>0</v>
      </c>
      <c r="J521" s="12" t="str">
        <f t="shared" si="51"/>
        <v>Plug-in heater, or none</v>
      </c>
    </row>
    <row r="522" spans="1:10">
      <c r="A522" s="121">
        <v>13292</v>
      </c>
      <c r="B522" s="12">
        <f>INDEX([8]RawData!$B$8:$N$1411, MATCH($A522, [8]RawData!$A$8:$A$1411, 0), MATCH(B$19, [8]RawData!$B$7:$N$7, 0))</f>
        <v>2003.7159999999999</v>
      </c>
      <c r="C522" s="12">
        <f>INDEX([8]RawData!$B$8:$N$1411, MATCH($A522, [8]RawData!$A$8:$A$1411, 0), MATCH(C$19, [8]RawData!$B$7:$N$7, 0))</f>
        <v>1</v>
      </c>
      <c r="D522" s="12" t="str">
        <f>INDEX([8]RawData!$B$8:$N$1411, MATCH($A522, [8]RawData!$A$8:$A$1411, 0), MATCH(D$19, [8]RawData!$B$7:$N$7, 0))</f>
        <v>Gas htstove</v>
      </c>
      <c r="E522" s="12" t="str">
        <f>INDEX([8]RawData!$B$8:$N$1411, MATCH($A522, [8]RawData!$A$8:$A$1411, 0), MATCH(E$19, [8]RawData!$B$7:$N$7, 0))</f>
        <v>Electric baseboard</v>
      </c>
      <c r="F522" s="12">
        <v>2003.7159999999999</v>
      </c>
      <c r="G522" s="12" t="b">
        <f t="shared" si="48"/>
        <v>0</v>
      </c>
      <c r="H522" s="12" t="b">
        <f t="shared" si="49"/>
        <v>1</v>
      </c>
      <c r="I522" s="12" t="b">
        <f t="shared" si="50"/>
        <v>1</v>
      </c>
      <c r="J522" s="12" t="str">
        <f t="shared" si="51"/>
        <v>Baseboard</v>
      </c>
    </row>
    <row r="523" spans="1:10">
      <c r="A523" s="121">
        <v>13293</v>
      </c>
      <c r="B523" s="12">
        <f>INDEX([8]RawData!$B$8:$N$1411, MATCH($A523, [8]RawData!$A$8:$A$1411, 0), MATCH(B$19, [8]RawData!$B$7:$N$7, 0))</f>
        <v>1188.027</v>
      </c>
      <c r="C523" s="12">
        <f>INDEX([8]RawData!$B$8:$N$1411, MATCH($A523, [8]RawData!$A$8:$A$1411, 0), MATCH(C$19, [8]RawData!$B$7:$N$7, 0))</f>
        <v>1</v>
      </c>
      <c r="D523" s="12" t="str">
        <f>INDEX([8]RawData!$B$8:$N$1411, MATCH($A523, [8]RawData!$A$8:$A$1411, 0), MATCH(D$19, [8]RawData!$B$7:$N$7, 0))</f>
        <v>Gas faf</v>
      </c>
      <c r="E523" s="12" t="str">
        <f>INDEX([8]RawData!$B$8:$N$1411, MATCH($A523, [8]RawData!$A$8:$A$1411, 0), MATCH(E$19, [8]RawData!$B$7:$N$7, 0))</f>
        <v>Wood htstove</v>
      </c>
      <c r="F523" s="12" t="s">
        <v>94</v>
      </c>
      <c r="G523" s="12" t="b">
        <f t="shared" si="48"/>
        <v>1</v>
      </c>
      <c r="H523" s="12" t="b">
        <f t="shared" si="49"/>
        <v>0</v>
      </c>
      <c r="I523" s="12" t="b">
        <f t="shared" si="50"/>
        <v>0</v>
      </c>
      <c r="J523" s="12" t="str">
        <f t="shared" si="51"/>
        <v>Plug-in heater, or none</v>
      </c>
    </row>
    <row r="524" spans="1:10">
      <c r="A524" s="121">
        <v>13303</v>
      </c>
      <c r="B524" s="12">
        <f>INDEX([8]RawData!$B$8:$N$1411, MATCH($A524, [8]RawData!$A$8:$A$1411, 0), MATCH(B$19, [8]RawData!$B$7:$N$7, 0))</f>
        <v>2003.7159999999999</v>
      </c>
      <c r="C524" s="12">
        <f>INDEX([8]RawData!$B$8:$N$1411, MATCH($A524, [8]RawData!$A$8:$A$1411, 0), MATCH(C$19, [8]RawData!$B$7:$N$7, 0))</f>
        <v>1</v>
      </c>
      <c r="D524" s="12" t="str">
        <f>INDEX([8]RawData!$B$8:$N$1411, MATCH($A524, [8]RawData!$A$8:$A$1411, 0), MATCH(D$19, [8]RawData!$B$7:$N$7, 0))</f>
        <v>Gas faf</v>
      </c>
      <c r="E524" s="12" t="str">
        <f>INDEX([8]RawData!$B$8:$N$1411, MATCH($A524, [8]RawData!$A$8:$A$1411, 0), MATCH(E$19, [8]RawData!$B$7:$N$7, 0))</f>
        <v/>
      </c>
      <c r="F524" s="12" t="s">
        <v>94</v>
      </c>
      <c r="G524" s="12" t="b">
        <f t="shared" si="48"/>
        <v>1</v>
      </c>
      <c r="H524" s="12" t="b">
        <f t="shared" si="49"/>
        <v>0</v>
      </c>
      <c r="I524" s="12" t="b">
        <f t="shared" si="50"/>
        <v>0</v>
      </c>
      <c r="J524" s="12" t="str">
        <f t="shared" si="51"/>
        <v>Plug-in heater, or none</v>
      </c>
    </row>
    <row r="525" spans="1:10">
      <c r="A525" s="121">
        <v>13310</v>
      </c>
      <c r="B525" s="12">
        <f>INDEX([8]RawData!$B$8:$N$1411, MATCH($A525, [8]RawData!$A$8:$A$1411, 0), MATCH(B$19, [8]RawData!$B$7:$N$7, 0))</f>
        <v>2003.7159999999999</v>
      </c>
      <c r="C525" s="12">
        <f>INDEX([8]RawData!$B$8:$N$1411, MATCH($A525, [8]RawData!$A$8:$A$1411, 0), MATCH(C$19, [8]RawData!$B$7:$N$7, 0))</f>
        <v>1</v>
      </c>
      <c r="D525" s="12" t="str">
        <f>INDEX([8]RawData!$B$8:$N$1411, MATCH($A525, [8]RawData!$A$8:$A$1411, 0), MATCH(D$19, [8]RawData!$B$7:$N$7, 0))</f>
        <v>Electric baseboard</v>
      </c>
      <c r="E525" s="12" t="str">
        <f>INDEX([8]RawData!$B$8:$N$1411, MATCH($A525, [8]RawData!$A$8:$A$1411, 0), MATCH(E$19, [8]RawData!$B$7:$N$7, 0))</f>
        <v/>
      </c>
      <c r="F525" s="12">
        <v>2003.7159999999999</v>
      </c>
      <c r="G525" s="12" t="b">
        <f t="shared" si="48"/>
        <v>0</v>
      </c>
      <c r="H525" s="12" t="b">
        <f t="shared" si="49"/>
        <v>1</v>
      </c>
      <c r="I525" s="12" t="b">
        <f t="shared" si="50"/>
        <v>1</v>
      </c>
      <c r="J525" s="12" t="str">
        <f t="shared" si="51"/>
        <v>Baseboard</v>
      </c>
    </row>
    <row r="526" spans="1:10">
      <c r="A526" s="121">
        <v>13315</v>
      </c>
      <c r="B526" s="12">
        <f>INDEX([8]RawData!$B$8:$N$1411, MATCH($A526, [8]RawData!$A$8:$A$1411, 0), MATCH(B$19, [8]RawData!$B$7:$N$7, 0))</f>
        <v>4956.4930000000004</v>
      </c>
      <c r="C526" s="12">
        <f>INDEX([8]RawData!$B$8:$N$1411, MATCH($A526, [8]RawData!$A$8:$A$1411, 0), MATCH(C$19, [8]RawData!$B$7:$N$7, 0))</f>
        <v>1</v>
      </c>
      <c r="D526" s="12" t="str">
        <f>INDEX([8]RawData!$B$8:$N$1411, MATCH($A526, [8]RawData!$A$8:$A$1411, 0), MATCH(D$19, [8]RawData!$B$7:$N$7, 0))</f>
        <v>Electric baseboard</v>
      </c>
      <c r="E526" s="12" t="str">
        <f>INDEX([8]RawData!$B$8:$N$1411, MATCH($A526, [8]RawData!$A$8:$A$1411, 0), MATCH(E$19, [8]RawData!$B$7:$N$7, 0))</f>
        <v>Propane htstove</v>
      </c>
      <c r="F526" s="12">
        <v>4956.4930000000004</v>
      </c>
      <c r="G526" s="12" t="b">
        <f t="shared" si="48"/>
        <v>0</v>
      </c>
      <c r="H526" s="12" t="b">
        <f t="shared" si="49"/>
        <v>1</v>
      </c>
      <c r="I526" s="12" t="b">
        <f t="shared" si="50"/>
        <v>1</v>
      </c>
      <c r="J526" s="12" t="str">
        <f t="shared" si="51"/>
        <v>Baseboard</v>
      </c>
    </row>
    <row r="527" spans="1:10">
      <c r="A527" s="121">
        <v>13319</v>
      </c>
      <c r="B527" s="12">
        <f>INDEX([8]RawData!$B$8:$N$1411, MATCH($A527, [8]RawData!$A$8:$A$1411, 0), MATCH(B$19, [8]RawData!$B$7:$N$7, 0))</f>
        <v>1150.8789999999999</v>
      </c>
      <c r="C527" s="12">
        <f>INDEX([8]RawData!$B$8:$N$1411, MATCH($A527, [8]RawData!$A$8:$A$1411, 0), MATCH(C$19, [8]RawData!$B$7:$N$7, 0))</f>
        <v>1</v>
      </c>
      <c r="D527" s="12" t="str">
        <f>INDEX([8]RawData!$B$8:$N$1411, MATCH($A527, [8]RawData!$A$8:$A$1411, 0), MATCH(D$19, [8]RawData!$B$7:$N$7, 0))</f>
        <v>Electric faf</v>
      </c>
      <c r="E527" s="12" t="str">
        <f>INDEX([8]RawData!$B$8:$N$1411, MATCH($A527, [8]RawData!$A$8:$A$1411, 0), MATCH(E$19, [8]RawData!$B$7:$N$7, 0))</f>
        <v>Electric baseboard</v>
      </c>
      <c r="F527" s="12">
        <v>1150.8789999999999</v>
      </c>
      <c r="G527" s="12" t="b">
        <f t="shared" si="48"/>
        <v>0</v>
      </c>
      <c r="H527" s="12" t="b">
        <f t="shared" si="49"/>
        <v>1</v>
      </c>
      <c r="I527" s="12" t="b">
        <f t="shared" si="50"/>
        <v>1</v>
      </c>
      <c r="J527" s="12" t="str">
        <f t="shared" si="51"/>
        <v>Electric FAF</v>
      </c>
    </row>
    <row r="528" spans="1:10">
      <c r="A528" s="121">
        <v>13323</v>
      </c>
      <c r="B528" s="12">
        <f>INDEX([8]RawData!$B$8:$N$1411, MATCH($A528, [8]RawData!$A$8:$A$1411, 0), MATCH(B$19, [8]RawData!$B$7:$N$7, 0))</f>
        <v>1524.7619999999999</v>
      </c>
      <c r="C528" s="12">
        <f>INDEX([8]RawData!$B$8:$N$1411, MATCH($A528, [8]RawData!$A$8:$A$1411, 0), MATCH(C$19, [8]RawData!$B$7:$N$7, 0))</f>
        <v>1</v>
      </c>
      <c r="D528" s="12" t="str">
        <f>INDEX([8]RawData!$B$8:$N$1411, MATCH($A528, [8]RawData!$A$8:$A$1411, 0), MATCH(D$19, [8]RawData!$B$7:$N$7, 0))</f>
        <v>Gas faf</v>
      </c>
      <c r="E528" s="12" t="str">
        <f>INDEX([8]RawData!$B$8:$N$1411, MATCH($A528, [8]RawData!$A$8:$A$1411, 0), MATCH(E$19, [8]RawData!$B$7:$N$7, 0))</f>
        <v>Electric baseboard</v>
      </c>
      <c r="F528" s="12" t="s">
        <v>94</v>
      </c>
      <c r="G528" s="12" t="b">
        <f t="shared" si="48"/>
        <v>1</v>
      </c>
      <c r="H528" s="12" t="b">
        <f t="shared" si="49"/>
        <v>1</v>
      </c>
      <c r="I528" s="12" t="b">
        <f t="shared" si="50"/>
        <v>0</v>
      </c>
      <c r="J528" s="12" t="str">
        <f t="shared" si="51"/>
        <v>Baseboard</v>
      </c>
    </row>
    <row r="529" spans="1:10">
      <c r="A529" s="121">
        <v>13327</v>
      </c>
      <c r="B529" s="12">
        <f>INDEX([8]RawData!$B$8:$N$1411, MATCH($A529, [8]RawData!$A$8:$A$1411, 0), MATCH(B$19, [8]RawData!$B$7:$N$7, 0))</f>
        <v>1464.694</v>
      </c>
      <c r="C529" s="12">
        <f>INDEX([8]RawData!$B$8:$N$1411, MATCH($A529, [8]RawData!$A$8:$A$1411, 0), MATCH(C$19, [8]RawData!$B$7:$N$7, 0))</f>
        <v>1</v>
      </c>
      <c r="D529" s="12" t="str">
        <f>INDEX([8]RawData!$B$8:$N$1411, MATCH($A529, [8]RawData!$A$8:$A$1411, 0), MATCH(D$19, [8]RawData!$B$7:$N$7, 0))</f>
        <v>Gas faf</v>
      </c>
      <c r="E529" s="12" t="str">
        <f>INDEX([8]RawData!$B$8:$N$1411, MATCH($A529, [8]RawData!$A$8:$A$1411, 0), MATCH(E$19, [8]RawData!$B$7:$N$7, 0))</f>
        <v/>
      </c>
      <c r="F529" s="12" t="s">
        <v>94</v>
      </c>
      <c r="G529" s="12" t="b">
        <f t="shared" si="48"/>
        <v>1</v>
      </c>
      <c r="H529" s="12" t="b">
        <f t="shared" si="49"/>
        <v>0</v>
      </c>
      <c r="I529" s="12" t="b">
        <f t="shared" si="50"/>
        <v>0</v>
      </c>
      <c r="J529" s="12" t="str">
        <f t="shared" si="51"/>
        <v>Plug-in heater, or none</v>
      </c>
    </row>
    <row r="530" spans="1:10">
      <c r="A530" s="121">
        <v>13328</v>
      </c>
      <c r="B530" s="12">
        <f>INDEX([8]RawData!$B$8:$N$1411, MATCH($A530, [8]RawData!$A$8:$A$1411, 0), MATCH(B$19, [8]RawData!$B$7:$N$7, 0))</f>
        <v>2003.7159999999999</v>
      </c>
      <c r="C530" s="12">
        <f>INDEX([8]RawData!$B$8:$N$1411, MATCH($A530, [8]RawData!$A$8:$A$1411, 0), MATCH(C$19, [8]RawData!$B$7:$N$7, 0))</f>
        <v>1</v>
      </c>
      <c r="D530" s="12" t="str">
        <f>INDEX([8]RawData!$B$8:$N$1411, MATCH($A530, [8]RawData!$A$8:$A$1411, 0), MATCH(D$19, [8]RawData!$B$7:$N$7, 0))</f>
        <v>Gas faf</v>
      </c>
      <c r="E530" s="12" t="str">
        <f>INDEX([8]RawData!$B$8:$N$1411, MATCH($A530, [8]RawData!$A$8:$A$1411, 0), MATCH(E$19, [8]RawData!$B$7:$N$7, 0))</f>
        <v xml:space="preserve">Gas htstove AND Wood htstove AND </v>
      </c>
      <c r="F530" s="12" t="s">
        <v>94</v>
      </c>
      <c r="G530" s="12" t="b">
        <f t="shared" si="48"/>
        <v>1</v>
      </c>
      <c r="H530" s="12" t="b">
        <f t="shared" si="49"/>
        <v>0</v>
      </c>
      <c r="I530" s="12" t="b">
        <f t="shared" si="50"/>
        <v>0</v>
      </c>
      <c r="J530" s="12" t="str">
        <f t="shared" si="51"/>
        <v>Plug-in heater, or none</v>
      </c>
    </row>
    <row r="531" spans="1:10">
      <c r="A531" s="121">
        <v>13336</v>
      </c>
      <c r="B531" s="12">
        <f>INDEX([8]RawData!$B$8:$N$1411, MATCH($A531, [8]RawData!$A$8:$A$1411, 0), MATCH(B$19, [8]RawData!$B$7:$N$7, 0))</f>
        <v>6932.7380000000003</v>
      </c>
      <c r="C531" s="12">
        <f>INDEX([8]RawData!$B$8:$N$1411, MATCH($A531, [8]RawData!$A$8:$A$1411, 0), MATCH(C$19, [8]RawData!$B$7:$N$7, 0))</f>
        <v>1</v>
      </c>
      <c r="D531" s="12" t="str">
        <f>INDEX([8]RawData!$B$8:$N$1411, MATCH($A531, [8]RawData!$A$8:$A$1411, 0), MATCH(D$19, [8]RawData!$B$7:$N$7, 0))</f>
        <v>Gas faf</v>
      </c>
      <c r="E531" s="12" t="str">
        <f>INDEX([8]RawData!$B$8:$N$1411, MATCH($A531, [8]RawData!$A$8:$A$1411, 0), MATCH(E$19, [8]RawData!$B$7:$N$7, 0))</f>
        <v/>
      </c>
      <c r="F531" s="12" t="s">
        <v>94</v>
      </c>
      <c r="G531" s="12" t="b">
        <f t="shared" si="48"/>
        <v>1</v>
      </c>
      <c r="H531" s="12" t="b">
        <f t="shared" si="49"/>
        <v>0</v>
      </c>
      <c r="I531" s="12" t="b">
        <f t="shared" si="50"/>
        <v>0</v>
      </c>
      <c r="J531" s="12" t="str">
        <f t="shared" si="51"/>
        <v>Plug-in heater, or none</v>
      </c>
    </row>
    <row r="532" spans="1:10">
      <c r="A532" s="121">
        <v>13347</v>
      </c>
      <c r="B532" s="12">
        <f>INDEX([8]RawData!$B$8:$N$1411, MATCH($A532, [8]RawData!$A$8:$A$1411, 0), MATCH(B$19, [8]RawData!$B$7:$N$7, 0))</f>
        <v>2003.7159999999999</v>
      </c>
      <c r="C532" s="12">
        <f>INDEX([8]RawData!$B$8:$N$1411, MATCH($A532, [8]RawData!$A$8:$A$1411, 0), MATCH(C$19, [8]RawData!$B$7:$N$7, 0))</f>
        <v>1</v>
      </c>
      <c r="D532" s="12" t="str">
        <f>INDEX([8]RawData!$B$8:$N$1411, MATCH($A532, [8]RawData!$A$8:$A$1411, 0), MATCH(D$19, [8]RawData!$B$7:$N$7, 0))</f>
        <v>Electric boiler</v>
      </c>
      <c r="E532" s="12" t="str">
        <f>INDEX([8]RawData!$B$8:$N$1411, MATCH($A532, [8]RawData!$A$8:$A$1411, 0), MATCH(E$19, [8]RawData!$B$7:$N$7, 0))</f>
        <v>Propane htstove</v>
      </c>
      <c r="F532" s="12">
        <v>2003.7159999999999</v>
      </c>
      <c r="G532" s="12" t="b">
        <f t="shared" si="48"/>
        <v>0</v>
      </c>
      <c r="H532" s="12" t="b">
        <f t="shared" si="49"/>
        <v>1</v>
      </c>
      <c r="I532" s="12" t="b">
        <f t="shared" si="50"/>
        <v>1</v>
      </c>
      <c r="J532" s="12" t="str">
        <f t="shared" si="51"/>
        <v>Baseboard</v>
      </c>
    </row>
    <row r="533" spans="1:10">
      <c r="A533" s="121">
        <v>13359</v>
      </c>
      <c r="B533" s="12">
        <f>INDEX([8]RawData!$B$8:$N$1411, MATCH($A533, [8]RawData!$A$8:$A$1411, 0), MATCH(B$19, [8]RawData!$B$7:$N$7, 0))</f>
        <v>1150.8789999999999</v>
      </c>
      <c r="C533" s="12">
        <f>INDEX([8]RawData!$B$8:$N$1411, MATCH($A533, [8]RawData!$A$8:$A$1411, 0), MATCH(C$19, [8]RawData!$B$7:$N$7, 0))</f>
        <v>1</v>
      </c>
      <c r="D533" s="12" t="str">
        <f>INDEX([8]RawData!$B$8:$N$1411, MATCH($A533, [8]RawData!$A$8:$A$1411, 0), MATCH(D$19, [8]RawData!$B$7:$N$7, 0))</f>
        <v>Electric baseboard</v>
      </c>
      <c r="E533" s="12" t="str">
        <f>INDEX([8]RawData!$B$8:$N$1411, MATCH($A533, [8]RawData!$A$8:$A$1411, 0), MATCH(E$19, [8]RawData!$B$7:$N$7, 0))</f>
        <v/>
      </c>
      <c r="F533" s="12">
        <v>1150.8789999999999</v>
      </c>
      <c r="G533" s="12" t="b">
        <f t="shared" ref="G533:G596" si="52">OR(ISNUMBER(FIND("Gas faf", D533&amp;E533)),  ISNUMBER(FIND("Gas boiler", D533&amp;E533)))</f>
        <v>0</v>
      </c>
      <c r="H533" s="12" t="b">
        <f t="shared" ref="H533:H596" si="53">OR(ISNUMBER(FIND("Electric faf", D533&amp;E533)),  ISNUMBER(FIND("Electric boiler", D533&amp;E533)),  ISNUMBER(FIND("Electric baseboard", D533&amp;E533)),  ISNUMBER(FIND("Electric heatpump", D533&amp;E533)),  ISNUMBER(FIND("Electric gshp", D533&amp;E533)),  ISNUMBER(FIND("Electric dhp", D533&amp;E533)) )</f>
        <v>1</v>
      </c>
      <c r="I533" s="12" t="b">
        <f t="shared" ref="I533:I596" si="54">AND(NOT(G533), H533)</f>
        <v>1</v>
      </c>
      <c r="J533" s="12" t="str">
        <f t="shared" ref="J533:J596" si="55">IF( OR(  ISNUMBER(FIND("Electric heatpump", D533&amp;E533)),  ISNUMBER(FIND("Electric gshp", D533&amp;E533)) ), "Heat pump",
   IF(ISNUMBER(FIND("Electric faf", D533&amp;E533)), "Electric FAF",
 IF(ISNUMBER(FIND("dhp", D533&amp;E533)), "Ductless HP",
   IF(OR(ISNUMBER(FIND("Electric boiler", D533&amp;E533)),  ISNUMBER(FIND("Electric baseboard", D533&amp;E533))), "Baseboard", "Plug-in heater, or none"))))</f>
        <v>Baseboard</v>
      </c>
    </row>
    <row r="534" spans="1:10">
      <c r="A534" s="121">
        <v>13365</v>
      </c>
      <c r="B534" s="12">
        <f>INDEX([8]RawData!$B$8:$N$1411, MATCH($A534, [8]RawData!$A$8:$A$1411, 0), MATCH(B$19, [8]RawData!$B$7:$N$7, 0))</f>
        <v>4956.4930000000004</v>
      </c>
      <c r="C534" s="12">
        <f>INDEX([8]RawData!$B$8:$N$1411, MATCH($A534, [8]RawData!$A$8:$A$1411, 0), MATCH(C$19, [8]RawData!$B$7:$N$7, 0))</f>
        <v>1</v>
      </c>
      <c r="D534" s="12" t="str">
        <f>INDEX([8]RawData!$B$8:$N$1411, MATCH($A534, [8]RawData!$A$8:$A$1411, 0), MATCH(D$19, [8]RawData!$B$7:$N$7, 0))</f>
        <v>Gas faf</v>
      </c>
      <c r="E534" s="12" t="str">
        <f>INDEX([8]RawData!$B$8:$N$1411, MATCH($A534, [8]RawData!$A$8:$A$1411, 0), MATCH(E$19, [8]RawData!$B$7:$N$7, 0))</f>
        <v/>
      </c>
      <c r="F534" s="12" t="s">
        <v>94</v>
      </c>
      <c r="G534" s="12" t="b">
        <f t="shared" si="52"/>
        <v>1</v>
      </c>
      <c r="H534" s="12" t="b">
        <f t="shared" si="53"/>
        <v>0</v>
      </c>
      <c r="I534" s="12" t="b">
        <f t="shared" si="54"/>
        <v>0</v>
      </c>
      <c r="J534" s="12" t="str">
        <f t="shared" si="55"/>
        <v>Plug-in heater, or none</v>
      </c>
    </row>
    <row r="535" spans="1:10">
      <c r="A535" s="121">
        <v>13400</v>
      </c>
      <c r="B535" s="12">
        <f>INDEX([8]RawData!$B$8:$N$1411, MATCH($A535, [8]RawData!$A$8:$A$1411, 0), MATCH(B$19, [8]RawData!$B$7:$N$7, 0))</f>
        <v>6932.7380000000003</v>
      </c>
      <c r="C535" s="12">
        <f>INDEX([8]RawData!$B$8:$N$1411, MATCH($A535, [8]RawData!$A$8:$A$1411, 0), MATCH(C$19, [8]RawData!$B$7:$N$7, 0))</f>
        <v>1</v>
      </c>
      <c r="D535" s="12" t="str">
        <f>INDEX([8]RawData!$B$8:$N$1411, MATCH($A535, [8]RawData!$A$8:$A$1411, 0), MATCH(D$19, [8]RawData!$B$7:$N$7, 0))</f>
        <v>Gas faf</v>
      </c>
      <c r="E535" s="12" t="str">
        <f>INDEX([8]RawData!$B$8:$N$1411, MATCH($A535, [8]RawData!$A$8:$A$1411, 0), MATCH(E$19, [8]RawData!$B$7:$N$7, 0))</f>
        <v/>
      </c>
      <c r="F535" s="12" t="s">
        <v>94</v>
      </c>
      <c r="G535" s="12" t="b">
        <f t="shared" si="52"/>
        <v>1</v>
      </c>
      <c r="H535" s="12" t="b">
        <f t="shared" si="53"/>
        <v>0</v>
      </c>
      <c r="I535" s="12" t="b">
        <f t="shared" si="54"/>
        <v>0</v>
      </c>
      <c r="J535" s="12" t="str">
        <f t="shared" si="55"/>
        <v>Plug-in heater, or none</v>
      </c>
    </row>
    <row r="536" spans="1:10">
      <c r="A536" s="121">
        <v>13401</v>
      </c>
      <c r="B536" s="12">
        <f>INDEX([8]RawData!$B$8:$N$1411, MATCH($A536, [8]RawData!$A$8:$A$1411, 0), MATCH(B$19, [8]RawData!$B$7:$N$7, 0))</f>
        <v>4956.4930000000004</v>
      </c>
      <c r="C536" s="12">
        <f>INDEX([8]RawData!$B$8:$N$1411, MATCH($A536, [8]RawData!$A$8:$A$1411, 0), MATCH(C$19, [8]RawData!$B$7:$N$7, 0))</f>
        <v>1</v>
      </c>
      <c r="D536" s="12" t="str">
        <f>INDEX([8]RawData!$B$8:$N$1411, MATCH($A536, [8]RawData!$A$8:$A$1411, 0), MATCH(D$19, [8]RawData!$B$7:$N$7, 0))</f>
        <v>Gas faf</v>
      </c>
      <c r="E536" s="12" t="str">
        <f>INDEX([8]RawData!$B$8:$N$1411, MATCH($A536, [8]RawData!$A$8:$A$1411, 0), MATCH(E$19, [8]RawData!$B$7:$N$7, 0))</f>
        <v/>
      </c>
      <c r="F536" s="12" t="s">
        <v>94</v>
      </c>
      <c r="G536" s="12" t="b">
        <f t="shared" si="52"/>
        <v>1</v>
      </c>
      <c r="H536" s="12" t="b">
        <f t="shared" si="53"/>
        <v>0</v>
      </c>
      <c r="I536" s="12" t="b">
        <f t="shared" si="54"/>
        <v>0</v>
      </c>
      <c r="J536" s="12" t="str">
        <f t="shared" si="55"/>
        <v>Plug-in heater, or none</v>
      </c>
    </row>
    <row r="537" spans="1:10">
      <c r="A537" s="121">
        <v>13420</v>
      </c>
      <c r="B537" s="12">
        <f>INDEX([8]RawData!$B$8:$N$1411, MATCH($A537, [8]RawData!$A$8:$A$1411, 0), MATCH(B$19, [8]RawData!$B$7:$N$7, 0))</f>
        <v>4956.4930000000004</v>
      </c>
      <c r="C537" s="12">
        <f>INDEX([8]RawData!$B$8:$N$1411, MATCH($A537, [8]RawData!$A$8:$A$1411, 0), MATCH(C$19, [8]RawData!$B$7:$N$7, 0))</f>
        <v>1</v>
      </c>
      <c r="D537" s="12" t="str">
        <f>INDEX([8]RawData!$B$8:$N$1411, MATCH($A537, [8]RawData!$A$8:$A$1411, 0), MATCH(D$19, [8]RawData!$B$7:$N$7, 0))</f>
        <v>Gas faf</v>
      </c>
      <c r="E537" s="12" t="str">
        <f>INDEX([8]RawData!$B$8:$N$1411, MATCH($A537, [8]RawData!$A$8:$A$1411, 0), MATCH(E$19, [8]RawData!$B$7:$N$7, 0))</f>
        <v>Wood htstove</v>
      </c>
      <c r="F537" s="12" t="s">
        <v>94</v>
      </c>
      <c r="G537" s="12" t="b">
        <f t="shared" si="52"/>
        <v>1</v>
      </c>
      <c r="H537" s="12" t="b">
        <f t="shared" si="53"/>
        <v>0</v>
      </c>
      <c r="I537" s="12" t="b">
        <f t="shared" si="54"/>
        <v>0</v>
      </c>
      <c r="J537" s="12" t="str">
        <f t="shared" si="55"/>
        <v>Plug-in heater, or none</v>
      </c>
    </row>
    <row r="538" spans="1:10">
      <c r="A538" s="121">
        <v>13426</v>
      </c>
      <c r="B538" s="12">
        <f>INDEX([8]RawData!$B$8:$N$1411, MATCH($A538, [8]RawData!$A$8:$A$1411, 0), MATCH(B$19, [8]RawData!$B$7:$N$7, 0))</f>
        <v>1188.027</v>
      </c>
      <c r="C538" s="12">
        <f>INDEX([8]RawData!$B$8:$N$1411, MATCH($A538, [8]RawData!$A$8:$A$1411, 0), MATCH(C$19, [8]RawData!$B$7:$N$7, 0))</f>
        <v>1</v>
      </c>
      <c r="D538" s="12" t="str">
        <f>INDEX([8]RawData!$B$8:$N$1411, MATCH($A538, [8]RawData!$A$8:$A$1411, 0), MATCH(D$19, [8]RawData!$B$7:$N$7, 0))</f>
        <v>Gas faf</v>
      </c>
      <c r="E538" s="12" t="str">
        <f>INDEX([8]RawData!$B$8:$N$1411, MATCH($A538, [8]RawData!$A$8:$A$1411, 0), MATCH(E$19, [8]RawData!$B$7:$N$7, 0))</f>
        <v/>
      </c>
      <c r="F538" s="12" t="s">
        <v>94</v>
      </c>
      <c r="G538" s="12" t="b">
        <f t="shared" si="52"/>
        <v>1</v>
      </c>
      <c r="H538" s="12" t="b">
        <f t="shared" si="53"/>
        <v>0</v>
      </c>
      <c r="I538" s="12" t="b">
        <f t="shared" si="54"/>
        <v>0</v>
      </c>
      <c r="J538" s="12" t="str">
        <f t="shared" si="55"/>
        <v>Plug-in heater, or none</v>
      </c>
    </row>
    <row r="539" spans="1:10">
      <c r="A539" s="121">
        <v>13427</v>
      </c>
      <c r="B539" s="12">
        <f>INDEX([8]RawData!$B$8:$N$1411, MATCH($A539, [8]RawData!$A$8:$A$1411, 0), MATCH(B$19, [8]RawData!$B$7:$N$7, 0))</f>
        <v>4956.4930000000004</v>
      </c>
      <c r="C539" s="12">
        <f>INDEX([8]RawData!$B$8:$N$1411, MATCH($A539, [8]RawData!$A$8:$A$1411, 0), MATCH(C$19, [8]RawData!$B$7:$N$7, 0))</f>
        <v>1</v>
      </c>
      <c r="D539" s="12" t="str">
        <f>INDEX([8]RawData!$B$8:$N$1411, MATCH($A539, [8]RawData!$A$8:$A$1411, 0), MATCH(D$19, [8]RawData!$B$7:$N$7, 0))</f>
        <v>Gas boiler</v>
      </c>
      <c r="E539" s="12" t="str">
        <f>INDEX([8]RawData!$B$8:$N$1411, MATCH($A539, [8]RawData!$A$8:$A$1411, 0), MATCH(E$19, [8]RawData!$B$7:$N$7, 0))</f>
        <v xml:space="preserve">Wood fireplace AND Wood fireplace AND Wood fireplace AND Wood fireplace AND Electric pluginheater AND </v>
      </c>
      <c r="F539" s="12" t="s">
        <v>94</v>
      </c>
      <c r="G539" s="12" t="b">
        <f t="shared" si="52"/>
        <v>1</v>
      </c>
      <c r="H539" s="12" t="b">
        <f t="shared" si="53"/>
        <v>0</v>
      </c>
      <c r="I539" s="12" t="b">
        <f t="shared" si="54"/>
        <v>0</v>
      </c>
      <c r="J539" s="12" t="str">
        <f t="shared" si="55"/>
        <v>Plug-in heater, or none</v>
      </c>
    </row>
    <row r="540" spans="1:10">
      <c r="A540" s="121">
        <v>13435</v>
      </c>
      <c r="B540" s="12">
        <f>INDEX([8]RawData!$B$8:$N$1411, MATCH($A540, [8]RawData!$A$8:$A$1411, 0), MATCH(B$19, [8]RawData!$B$7:$N$7, 0))</f>
        <v>1464.694</v>
      </c>
      <c r="C540" s="12">
        <f>INDEX([8]RawData!$B$8:$N$1411, MATCH($A540, [8]RawData!$A$8:$A$1411, 0), MATCH(C$19, [8]RawData!$B$7:$N$7, 0))</f>
        <v>1</v>
      </c>
      <c r="D540" s="12" t="str">
        <f>INDEX([8]RawData!$B$8:$N$1411, MATCH($A540, [8]RawData!$A$8:$A$1411, 0), MATCH(D$19, [8]RawData!$B$7:$N$7, 0))</f>
        <v>Gas faf</v>
      </c>
      <c r="E540" s="12" t="str">
        <f>INDEX([8]RawData!$B$8:$N$1411, MATCH($A540, [8]RawData!$A$8:$A$1411, 0), MATCH(E$19, [8]RawData!$B$7:$N$7, 0))</f>
        <v/>
      </c>
      <c r="F540" s="12" t="s">
        <v>94</v>
      </c>
      <c r="G540" s="12" t="b">
        <f t="shared" si="52"/>
        <v>1</v>
      </c>
      <c r="H540" s="12" t="b">
        <f t="shared" si="53"/>
        <v>0</v>
      </c>
      <c r="I540" s="12" t="b">
        <f t="shared" si="54"/>
        <v>0</v>
      </c>
      <c r="J540" s="12" t="str">
        <f t="shared" si="55"/>
        <v>Plug-in heater, or none</v>
      </c>
    </row>
    <row r="541" spans="1:10">
      <c r="A541" s="121">
        <v>13445</v>
      </c>
      <c r="B541" s="12">
        <f>INDEX([8]RawData!$B$8:$N$1411, MATCH($A541, [8]RawData!$A$8:$A$1411, 0), MATCH(B$19, [8]RawData!$B$7:$N$7, 0))</f>
        <v>4956.4930000000004</v>
      </c>
      <c r="C541" s="12">
        <f>INDEX([8]RawData!$B$8:$N$1411, MATCH($A541, [8]RawData!$A$8:$A$1411, 0), MATCH(C$19, [8]RawData!$B$7:$N$7, 0))</f>
        <v>1</v>
      </c>
      <c r="D541" s="12" t="str">
        <f>INDEX([8]RawData!$B$8:$N$1411, MATCH($A541, [8]RawData!$A$8:$A$1411, 0), MATCH(D$19, [8]RawData!$B$7:$N$7, 0))</f>
        <v>Electric heatpump</v>
      </c>
      <c r="E541" s="12" t="str">
        <f>INDEX([8]RawData!$B$8:$N$1411, MATCH($A541, [8]RawData!$A$8:$A$1411, 0), MATCH(E$19, [8]RawData!$B$7:$N$7, 0))</f>
        <v xml:space="preserve">Propane fireplace AND Electric pluginheater AND Electric pluginheater AND </v>
      </c>
      <c r="F541" s="12">
        <v>4956.4930000000004</v>
      </c>
      <c r="G541" s="12" t="b">
        <f t="shared" si="52"/>
        <v>0</v>
      </c>
      <c r="H541" s="12" t="b">
        <f t="shared" si="53"/>
        <v>1</v>
      </c>
      <c r="I541" s="12" t="b">
        <f t="shared" si="54"/>
        <v>1</v>
      </c>
      <c r="J541" s="12" t="str">
        <f t="shared" si="55"/>
        <v>Heat pump</v>
      </c>
    </row>
    <row r="542" spans="1:10">
      <c r="A542" s="121">
        <v>13451</v>
      </c>
      <c r="B542" s="12">
        <f>INDEX([8]RawData!$B$8:$N$1411, MATCH($A542, [8]RawData!$A$8:$A$1411, 0), MATCH(B$19, [8]RawData!$B$7:$N$7, 0))</f>
        <v>1150.8789999999999</v>
      </c>
      <c r="C542" s="12">
        <f>INDEX([8]RawData!$B$8:$N$1411, MATCH($A542, [8]RawData!$A$8:$A$1411, 0), MATCH(C$19, [8]RawData!$B$7:$N$7, 0))</f>
        <v>1</v>
      </c>
      <c r="D542" s="12" t="str">
        <f>INDEX([8]RawData!$B$8:$N$1411, MATCH($A542, [8]RawData!$A$8:$A$1411, 0), MATCH(D$19, [8]RawData!$B$7:$N$7, 0))</f>
        <v>Electric dhp</v>
      </c>
      <c r="E542" s="12" t="str">
        <f>INDEX([8]RawData!$B$8:$N$1411, MATCH($A542, [8]RawData!$A$8:$A$1411, 0), MATCH(E$19, [8]RawData!$B$7:$N$7, 0))</f>
        <v/>
      </c>
      <c r="F542" s="12">
        <v>1150.8789999999999</v>
      </c>
      <c r="G542" s="12" t="b">
        <f t="shared" si="52"/>
        <v>0</v>
      </c>
      <c r="H542" s="12" t="b">
        <f t="shared" si="53"/>
        <v>1</v>
      </c>
      <c r="I542" s="12" t="b">
        <f t="shared" si="54"/>
        <v>1</v>
      </c>
      <c r="J542" s="12" t="str">
        <f t="shared" si="55"/>
        <v>Ductless HP</v>
      </c>
    </row>
    <row r="543" spans="1:10">
      <c r="A543" s="121">
        <v>13453</v>
      </c>
      <c r="B543" s="12">
        <f>INDEX([8]RawData!$B$8:$N$1411, MATCH($A543, [8]RawData!$A$8:$A$1411, 0), MATCH(B$19, [8]RawData!$B$7:$N$7, 0))</f>
        <v>4956.4930000000004</v>
      </c>
      <c r="C543" s="12">
        <f>INDEX([8]RawData!$B$8:$N$1411, MATCH($A543, [8]RawData!$A$8:$A$1411, 0), MATCH(C$19, [8]RawData!$B$7:$N$7, 0))</f>
        <v>1</v>
      </c>
      <c r="D543" s="12" t="str">
        <f>INDEX([8]RawData!$B$8:$N$1411, MATCH($A543, [8]RawData!$A$8:$A$1411, 0), MATCH(D$19, [8]RawData!$B$7:$N$7, 0))</f>
        <v>Gas faf</v>
      </c>
      <c r="E543" s="12" t="str">
        <f>INDEX([8]RawData!$B$8:$N$1411, MATCH($A543, [8]RawData!$A$8:$A$1411, 0), MATCH(E$19, [8]RawData!$B$7:$N$7, 0))</f>
        <v/>
      </c>
      <c r="F543" s="12" t="s">
        <v>94</v>
      </c>
      <c r="G543" s="12" t="b">
        <f t="shared" si="52"/>
        <v>1</v>
      </c>
      <c r="H543" s="12" t="b">
        <f t="shared" si="53"/>
        <v>0</v>
      </c>
      <c r="I543" s="12" t="b">
        <f t="shared" si="54"/>
        <v>0</v>
      </c>
      <c r="J543" s="12" t="str">
        <f t="shared" si="55"/>
        <v>Plug-in heater, or none</v>
      </c>
    </row>
    <row r="544" spans="1:10">
      <c r="A544" s="121">
        <v>13455</v>
      </c>
      <c r="B544" s="12">
        <f>INDEX([8]RawData!$B$8:$N$1411, MATCH($A544, [8]RawData!$A$8:$A$1411, 0), MATCH(B$19, [8]RawData!$B$7:$N$7, 0))</f>
        <v>2003.7159999999999</v>
      </c>
      <c r="C544" s="12">
        <f>INDEX([8]RawData!$B$8:$N$1411, MATCH($A544, [8]RawData!$A$8:$A$1411, 0), MATCH(C$19, [8]RawData!$B$7:$N$7, 0))</f>
        <v>1</v>
      </c>
      <c r="D544" s="12" t="str">
        <f>INDEX([8]RawData!$B$8:$N$1411, MATCH($A544, [8]RawData!$A$8:$A$1411, 0), MATCH(D$19, [8]RawData!$B$7:$N$7, 0))</f>
        <v>Wood htstove</v>
      </c>
      <c r="E544" s="12" t="str">
        <f>INDEX([8]RawData!$B$8:$N$1411, MATCH($A544, [8]RawData!$A$8:$A$1411, 0), MATCH(E$19, [8]RawData!$B$7:$N$7, 0))</f>
        <v xml:space="preserve">Electric baseboard AND Wood htstove AND </v>
      </c>
      <c r="F544" s="12">
        <v>2003.7159999999999</v>
      </c>
      <c r="G544" s="12" t="b">
        <f t="shared" si="52"/>
        <v>0</v>
      </c>
      <c r="H544" s="12" t="b">
        <f t="shared" si="53"/>
        <v>1</v>
      </c>
      <c r="I544" s="12" t="b">
        <f t="shared" si="54"/>
        <v>1</v>
      </c>
      <c r="J544" s="12" t="str">
        <f t="shared" si="55"/>
        <v>Baseboard</v>
      </c>
    </row>
    <row r="545" spans="1:10">
      <c r="A545" s="121">
        <v>13462</v>
      </c>
      <c r="B545" s="12">
        <f>INDEX([8]RawData!$B$8:$N$1411, MATCH($A545, [8]RawData!$A$8:$A$1411, 0), MATCH(B$19, [8]RawData!$B$7:$N$7, 0))</f>
        <v>1464.694</v>
      </c>
      <c r="C545" s="12">
        <f>INDEX([8]RawData!$B$8:$N$1411, MATCH($A545, [8]RawData!$A$8:$A$1411, 0), MATCH(C$19, [8]RawData!$B$7:$N$7, 0))</f>
        <v>1</v>
      </c>
      <c r="D545" s="12" t="str">
        <f>INDEX([8]RawData!$B$8:$N$1411, MATCH($A545, [8]RawData!$A$8:$A$1411, 0), MATCH(D$19, [8]RawData!$B$7:$N$7, 0))</f>
        <v>Gas faf</v>
      </c>
      <c r="E545" s="12" t="str">
        <f>INDEX([8]RawData!$B$8:$N$1411, MATCH($A545, [8]RawData!$A$8:$A$1411, 0), MATCH(E$19, [8]RawData!$B$7:$N$7, 0))</f>
        <v>Wood htstove</v>
      </c>
      <c r="F545" s="12" t="s">
        <v>94</v>
      </c>
      <c r="G545" s="12" t="b">
        <f t="shared" si="52"/>
        <v>1</v>
      </c>
      <c r="H545" s="12" t="b">
        <f t="shared" si="53"/>
        <v>0</v>
      </c>
      <c r="I545" s="12" t="b">
        <f t="shared" si="54"/>
        <v>0</v>
      </c>
      <c r="J545" s="12" t="str">
        <f t="shared" si="55"/>
        <v>Plug-in heater, or none</v>
      </c>
    </row>
    <row r="546" spans="1:10">
      <c r="A546" s="121">
        <v>13474</v>
      </c>
      <c r="B546" s="12">
        <f>INDEX([8]RawData!$B$8:$N$1411, MATCH($A546, [8]RawData!$A$8:$A$1411, 0), MATCH(B$19, [8]RawData!$B$7:$N$7, 0))</f>
        <v>1524.7619999999999</v>
      </c>
      <c r="C546" s="12">
        <f>INDEX([8]RawData!$B$8:$N$1411, MATCH($A546, [8]RawData!$A$8:$A$1411, 0), MATCH(C$19, [8]RawData!$B$7:$N$7, 0))</f>
        <v>1</v>
      </c>
      <c r="D546" s="12" t="str">
        <f>INDEX([8]RawData!$B$8:$N$1411, MATCH($A546, [8]RawData!$A$8:$A$1411, 0), MATCH(D$19, [8]RawData!$B$7:$N$7, 0))</f>
        <v>Gas faf</v>
      </c>
      <c r="E546" s="12" t="str">
        <f>INDEX([8]RawData!$B$8:$N$1411, MATCH($A546, [8]RawData!$A$8:$A$1411, 0), MATCH(E$19, [8]RawData!$B$7:$N$7, 0))</f>
        <v>Wood htstove</v>
      </c>
      <c r="F546" s="12" t="s">
        <v>94</v>
      </c>
      <c r="G546" s="12" t="b">
        <f t="shared" si="52"/>
        <v>1</v>
      </c>
      <c r="H546" s="12" t="b">
        <f t="shared" si="53"/>
        <v>0</v>
      </c>
      <c r="I546" s="12" t="b">
        <f t="shared" si="54"/>
        <v>0</v>
      </c>
      <c r="J546" s="12" t="str">
        <f t="shared" si="55"/>
        <v>Plug-in heater, or none</v>
      </c>
    </row>
    <row r="547" spans="1:10">
      <c r="A547" s="121">
        <v>13490</v>
      </c>
      <c r="B547" s="12">
        <f>INDEX([8]RawData!$B$8:$N$1411, MATCH($A547, [8]RawData!$A$8:$A$1411, 0), MATCH(B$19, [8]RawData!$B$7:$N$7, 0))</f>
        <v>1464.694</v>
      </c>
      <c r="C547" s="12">
        <f>INDEX([8]RawData!$B$8:$N$1411, MATCH($A547, [8]RawData!$A$8:$A$1411, 0), MATCH(C$19, [8]RawData!$B$7:$N$7, 0))</f>
        <v>1</v>
      </c>
      <c r="D547" s="12" t="str">
        <f>INDEX([8]RawData!$B$8:$N$1411, MATCH($A547, [8]RawData!$A$8:$A$1411, 0), MATCH(D$19, [8]RawData!$B$7:$N$7, 0))</f>
        <v>Electric heatpump</v>
      </c>
      <c r="E547" s="12" t="str">
        <f>INDEX([8]RawData!$B$8:$N$1411, MATCH($A547, [8]RawData!$A$8:$A$1411, 0), MATCH(E$19, [8]RawData!$B$7:$N$7, 0))</f>
        <v/>
      </c>
      <c r="F547" s="12">
        <v>1464.694</v>
      </c>
      <c r="G547" s="12" t="b">
        <f t="shared" si="52"/>
        <v>0</v>
      </c>
      <c r="H547" s="12" t="b">
        <f t="shared" si="53"/>
        <v>1</v>
      </c>
      <c r="I547" s="12" t="b">
        <f t="shared" si="54"/>
        <v>1</v>
      </c>
      <c r="J547" s="12" t="str">
        <f t="shared" si="55"/>
        <v>Heat pump</v>
      </c>
    </row>
    <row r="548" spans="1:10">
      <c r="A548" s="121">
        <v>13494</v>
      </c>
      <c r="B548" s="12">
        <f>INDEX([8]RawData!$B$8:$N$1411, MATCH($A548, [8]RawData!$A$8:$A$1411, 0), MATCH(B$19, [8]RawData!$B$7:$N$7, 0))</f>
        <v>2003.7159999999999</v>
      </c>
      <c r="C548" s="12">
        <f>INDEX([8]RawData!$B$8:$N$1411, MATCH($A548, [8]RawData!$A$8:$A$1411, 0), MATCH(C$19, [8]RawData!$B$7:$N$7, 0))</f>
        <v>1</v>
      </c>
      <c r="D548" s="12" t="str">
        <f>INDEX([8]RawData!$B$8:$N$1411, MATCH($A548, [8]RawData!$A$8:$A$1411, 0), MATCH(D$19, [8]RawData!$B$7:$N$7, 0))</f>
        <v>Gas faf</v>
      </c>
      <c r="E548" s="12" t="str">
        <f>INDEX([8]RawData!$B$8:$N$1411, MATCH($A548, [8]RawData!$A$8:$A$1411, 0), MATCH(E$19, [8]RawData!$B$7:$N$7, 0))</f>
        <v>Electric baseboard</v>
      </c>
      <c r="F548" s="12" t="s">
        <v>94</v>
      </c>
      <c r="G548" s="12" t="b">
        <f t="shared" si="52"/>
        <v>1</v>
      </c>
      <c r="H548" s="12" t="b">
        <f t="shared" si="53"/>
        <v>1</v>
      </c>
      <c r="I548" s="12" t="b">
        <f t="shared" si="54"/>
        <v>0</v>
      </c>
      <c r="J548" s="12" t="str">
        <f t="shared" si="55"/>
        <v>Baseboard</v>
      </c>
    </row>
    <row r="549" spans="1:10">
      <c r="A549" s="121">
        <v>13495</v>
      </c>
      <c r="B549" s="12">
        <f>INDEX([8]RawData!$B$8:$N$1411, MATCH($A549, [8]RawData!$A$8:$A$1411, 0), MATCH(B$19, [8]RawData!$B$7:$N$7, 0))</f>
        <v>1464.694</v>
      </c>
      <c r="C549" s="12">
        <f>INDEX([8]RawData!$B$8:$N$1411, MATCH($A549, [8]RawData!$A$8:$A$1411, 0), MATCH(C$19, [8]RawData!$B$7:$N$7, 0))</f>
        <v>1</v>
      </c>
      <c r="D549" s="12" t="str">
        <f>INDEX([8]RawData!$B$8:$N$1411, MATCH($A549, [8]RawData!$A$8:$A$1411, 0), MATCH(D$19, [8]RawData!$B$7:$N$7, 0))</f>
        <v>Gas faf</v>
      </c>
      <c r="E549" s="12" t="str">
        <f>INDEX([8]RawData!$B$8:$N$1411, MATCH($A549, [8]RawData!$A$8:$A$1411, 0), MATCH(E$19, [8]RawData!$B$7:$N$7, 0))</f>
        <v xml:space="preserve">Wood htstove AND Wood htstove AND </v>
      </c>
      <c r="F549" s="12" t="s">
        <v>94</v>
      </c>
      <c r="G549" s="12" t="b">
        <f t="shared" si="52"/>
        <v>1</v>
      </c>
      <c r="H549" s="12" t="b">
        <f t="shared" si="53"/>
        <v>0</v>
      </c>
      <c r="I549" s="12" t="b">
        <f t="shared" si="54"/>
        <v>0</v>
      </c>
      <c r="J549" s="12" t="str">
        <f t="shared" si="55"/>
        <v>Plug-in heater, or none</v>
      </c>
    </row>
    <row r="550" spans="1:10">
      <c r="A550" s="121">
        <v>13505</v>
      </c>
      <c r="B550" s="12">
        <f>INDEX([8]RawData!$B$8:$N$1411, MATCH($A550, [8]RawData!$A$8:$A$1411, 0), MATCH(B$19, [8]RawData!$B$7:$N$7, 0))</f>
        <v>1464.694</v>
      </c>
      <c r="C550" s="12">
        <f>INDEX([8]RawData!$B$8:$N$1411, MATCH($A550, [8]RawData!$A$8:$A$1411, 0), MATCH(C$19, [8]RawData!$B$7:$N$7, 0))</f>
        <v>1</v>
      </c>
      <c r="D550" s="12" t="str">
        <f>INDEX([8]RawData!$B$8:$N$1411, MATCH($A550, [8]RawData!$A$8:$A$1411, 0), MATCH(D$19, [8]RawData!$B$7:$N$7, 0))</f>
        <v>Gas faf</v>
      </c>
      <c r="E550" s="12" t="str">
        <f>INDEX([8]RawData!$B$8:$N$1411, MATCH($A550, [8]RawData!$A$8:$A$1411, 0), MATCH(E$19, [8]RawData!$B$7:$N$7, 0))</f>
        <v/>
      </c>
      <c r="F550" s="12" t="s">
        <v>94</v>
      </c>
      <c r="G550" s="12" t="b">
        <f t="shared" si="52"/>
        <v>1</v>
      </c>
      <c r="H550" s="12" t="b">
        <f t="shared" si="53"/>
        <v>0</v>
      </c>
      <c r="I550" s="12" t="b">
        <f t="shared" si="54"/>
        <v>0</v>
      </c>
      <c r="J550" s="12" t="str">
        <f t="shared" si="55"/>
        <v>Plug-in heater, or none</v>
      </c>
    </row>
    <row r="551" spans="1:10">
      <c r="A551" s="121">
        <v>13507</v>
      </c>
      <c r="B551" s="12">
        <f>INDEX([8]RawData!$B$8:$N$1411, MATCH($A551, [8]RawData!$A$8:$A$1411, 0), MATCH(B$19, [8]RawData!$B$7:$N$7, 0))</f>
        <v>4956.4930000000004</v>
      </c>
      <c r="C551" s="12">
        <f>INDEX([8]RawData!$B$8:$N$1411, MATCH($A551, [8]RawData!$A$8:$A$1411, 0), MATCH(C$19, [8]RawData!$B$7:$N$7, 0))</f>
        <v>1</v>
      </c>
      <c r="D551" s="12" t="str">
        <f>INDEX([8]RawData!$B$8:$N$1411, MATCH($A551, [8]RawData!$A$8:$A$1411, 0), MATCH(D$19, [8]RawData!$B$7:$N$7, 0))</f>
        <v>Oil faf</v>
      </c>
      <c r="E551" s="12" t="str">
        <f>INDEX([8]RawData!$B$8:$N$1411, MATCH($A551, [8]RawData!$A$8:$A$1411, 0), MATCH(E$19, [8]RawData!$B$7:$N$7, 0))</f>
        <v xml:space="preserve">Wood htstove AND Electric pluginheater AND </v>
      </c>
      <c r="F551" s="12" t="s">
        <v>94</v>
      </c>
      <c r="G551" s="12" t="b">
        <f t="shared" si="52"/>
        <v>0</v>
      </c>
      <c r="H551" s="12" t="b">
        <f t="shared" si="53"/>
        <v>0</v>
      </c>
      <c r="I551" s="12" t="b">
        <f t="shared" si="54"/>
        <v>0</v>
      </c>
      <c r="J551" s="12" t="str">
        <f t="shared" si="55"/>
        <v>Plug-in heater, or none</v>
      </c>
    </row>
    <row r="552" spans="1:10">
      <c r="A552" s="121">
        <v>13514</v>
      </c>
      <c r="B552" s="12">
        <f>INDEX([8]RawData!$B$8:$N$1411, MATCH($A552, [8]RawData!$A$8:$A$1411, 0), MATCH(B$19, [8]RawData!$B$7:$N$7, 0))</f>
        <v>4956.4930000000004</v>
      </c>
      <c r="C552" s="12">
        <f>INDEX([8]RawData!$B$8:$N$1411, MATCH($A552, [8]RawData!$A$8:$A$1411, 0), MATCH(C$19, [8]RawData!$B$7:$N$7, 0))</f>
        <v>1</v>
      </c>
      <c r="D552" s="12" t="str">
        <f>INDEX([8]RawData!$B$8:$N$1411, MATCH($A552, [8]RawData!$A$8:$A$1411, 0), MATCH(D$19, [8]RawData!$B$7:$N$7, 0))</f>
        <v>Gas faf</v>
      </c>
      <c r="E552" s="12" t="str">
        <f>INDEX([8]RawData!$B$8:$N$1411, MATCH($A552, [8]RawData!$A$8:$A$1411, 0), MATCH(E$19, [8]RawData!$B$7:$N$7, 0))</f>
        <v>Wood htstove</v>
      </c>
      <c r="F552" s="12" t="s">
        <v>94</v>
      </c>
      <c r="G552" s="12" t="b">
        <f t="shared" si="52"/>
        <v>1</v>
      </c>
      <c r="H552" s="12" t="b">
        <f t="shared" si="53"/>
        <v>0</v>
      </c>
      <c r="I552" s="12" t="b">
        <f t="shared" si="54"/>
        <v>0</v>
      </c>
      <c r="J552" s="12" t="str">
        <f t="shared" si="55"/>
        <v>Plug-in heater, or none</v>
      </c>
    </row>
    <row r="553" spans="1:10">
      <c r="A553" s="121">
        <v>13554</v>
      </c>
      <c r="B553" s="12">
        <f>INDEX([8]RawData!$B$8:$N$1411, MATCH($A553, [8]RawData!$A$8:$A$1411, 0), MATCH(B$19, [8]RawData!$B$7:$N$7, 0))</f>
        <v>4956.4930000000004</v>
      </c>
      <c r="C553" s="12">
        <f>INDEX([8]RawData!$B$8:$N$1411, MATCH($A553, [8]RawData!$A$8:$A$1411, 0), MATCH(C$19, [8]RawData!$B$7:$N$7, 0))</f>
        <v>1</v>
      </c>
      <c r="D553" s="12" t="str">
        <f>INDEX([8]RawData!$B$8:$N$1411, MATCH($A553, [8]RawData!$A$8:$A$1411, 0), MATCH(D$19, [8]RawData!$B$7:$N$7, 0))</f>
        <v>Gas faf</v>
      </c>
      <c r="E553" s="12" t="str">
        <f>INDEX([8]RawData!$B$8:$N$1411, MATCH($A553, [8]RawData!$A$8:$A$1411, 0), MATCH(E$19, [8]RawData!$B$7:$N$7, 0))</f>
        <v>Electric pluginheater</v>
      </c>
      <c r="F553" s="12" t="s">
        <v>94</v>
      </c>
      <c r="G553" s="12" t="b">
        <f t="shared" si="52"/>
        <v>1</v>
      </c>
      <c r="H553" s="12" t="b">
        <f t="shared" si="53"/>
        <v>0</v>
      </c>
      <c r="I553" s="12" t="b">
        <f t="shared" si="54"/>
        <v>0</v>
      </c>
      <c r="J553" s="12" t="str">
        <f t="shared" si="55"/>
        <v>Plug-in heater, or none</v>
      </c>
    </row>
    <row r="554" spans="1:10">
      <c r="A554" s="121">
        <v>13621</v>
      </c>
      <c r="B554" s="12">
        <f>INDEX([8]RawData!$B$8:$N$1411, MATCH($A554, [8]RawData!$A$8:$A$1411, 0), MATCH(B$19, [8]RawData!$B$7:$N$7, 0))</f>
        <v>1464.694</v>
      </c>
      <c r="C554" s="12">
        <f>INDEX([8]RawData!$B$8:$N$1411, MATCH($A554, [8]RawData!$A$8:$A$1411, 0), MATCH(C$19, [8]RawData!$B$7:$N$7, 0))</f>
        <v>1</v>
      </c>
      <c r="D554" s="12" t="str">
        <f>INDEX([8]RawData!$B$8:$N$1411, MATCH($A554, [8]RawData!$A$8:$A$1411, 0), MATCH(D$19, [8]RawData!$B$7:$N$7, 0))</f>
        <v>Oil faf</v>
      </c>
      <c r="E554" s="12" t="str">
        <f>INDEX([8]RawData!$B$8:$N$1411, MATCH($A554, [8]RawData!$A$8:$A$1411, 0), MATCH(E$19, [8]RawData!$B$7:$N$7, 0))</f>
        <v/>
      </c>
      <c r="F554" s="12" t="s">
        <v>94</v>
      </c>
      <c r="G554" s="12" t="b">
        <f t="shared" si="52"/>
        <v>0</v>
      </c>
      <c r="H554" s="12" t="b">
        <f t="shared" si="53"/>
        <v>0</v>
      </c>
      <c r="I554" s="12" t="b">
        <f t="shared" si="54"/>
        <v>0</v>
      </c>
      <c r="J554" s="12" t="str">
        <f t="shared" si="55"/>
        <v>Plug-in heater, or none</v>
      </c>
    </row>
    <row r="555" spans="1:10">
      <c r="A555" s="121">
        <v>13643</v>
      </c>
      <c r="B555" s="12">
        <f>INDEX([8]RawData!$B$8:$N$1411, MATCH($A555, [8]RawData!$A$8:$A$1411, 0), MATCH(B$19, [8]RawData!$B$7:$N$7, 0))</f>
        <v>2003.7159999999999</v>
      </c>
      <c r="C555" s="12">
        <f>INDEX([8]RawData!$B$8:$N$1411, MATCH($A555, [8]RawData!$A$8:$A$1411, 0), MATCH(C$19, [8]RawData!$B$7:$N$7, 0))</f>
        <v>1</v>
      </c>
      <c r="D555" s="12" t="str">
        <f>INDEX([8]RawData!$B$8:$N$1411, MATCH($A555, [8]RawData!$A$8:$A$1411, 0), MATCH(D$19, [8]RawData!$B$7:$N$7, 0))</f>
        <v>Pellets htstove</v>
      </c>
      <c r="E555" s="12" t="str">
        <f>INDEX([8]RawData!$B$8:$N$1411, MATCH($A555, [8]RawData!$A$8:$A$1411, 0), MATCH(E$19, [8]RawData!$B$7:$N$7, 0))</f>
        <v xml:space="preserve">Electric baseboard AND Electric baseboard AND Wood htstove AND </v>
      </c>
      <c r="F555" s="12">
        <v>2003.7159999999999</v>
      </c>
      <c r="G555" s="12" t="b">
        <f t="shared" si="52"/>
        <v>0</v>
      </c>
      <c r="H555" s="12" t="b">
        <f t="shared" si="53"/>
        <v>1</v>
      </c>
      <c r="I555" s="12" t="b">
        <f t="shared" si="54"/>
        <v>1</v>
      </c>
      <c r="J555" s="12" t="str">
        <f t="shared" si="55"/>
        <v>Baseboard</v>
      </c>
    </row>
    <row r="556" spans="1:10">
      <c r="A556" s="121">
        <v>13655</v>
      </c>
      <c r="B556" s="12">
        <f>INDEX([8]RawData!$B$8:$N$1411, MATCH($A556, [8]RawData!$A$8:$A$1411, 0), MATCH(B$19, [8]RawData!$B$7:$N$7, 0))</f>
        <v>1464.694</v>
      </c>
      <c r="C556" s="12">
        <f>INDEX([8]RawData!$B$8:$N$1411, MATCH($A556, [8]RawData!$A$8:$A$1411, 0), MATCH(C$19, [8]RawData!$B$7:$N$7, 0))</f>
        <v>1</v>
      </c>
      <c r="D556" s="12" t="str">
        <f>INDEX([8]RawData!$B$8:$N$1411, MATCH($A556, [8]RawData!$A$8:$A$1411, 0), MATCH(D$19, [8]RawData!$B$7:$N$7, 0))</f>
        <v>Electric baseboard</v>
      </c>
      <c r="E556" s="12" t="str">
        <f>INDEX([8]RawData!$B$8:$N$1411, MATCH($A556, [8]RawData!$A$8:$A$1411, 0), MATCH(E$19, [8]RawData!$B$7:$N$7, 0))</f>
        <v>Electric baseboard</v>
      </c>
      <c r="F556" s="12">
        <v>1464.694</v>
      </c>
      <c r="G556" s="12" t="b">
        <f t="shared" si="52"/>
        <v>0</v>
      </c>
      <c r="H556" s="12" t="b">
        <f t="shared" si="53"/>
        <v>1</v>
      </c>
      <c r="I556" s="12" t="b">
        <f t="shared" si="54"/>
        <v>1</v>
      </c>
      <c r="J556" s="12" t="str">
        <f t="shared" si="55"/>
        <v>Baseboard</v>
      </c>
    </row>
    <row r="557" spans="1:10">
      <c r="A557" s="121">
        <v>13656</v>
      </c>
      <c r="B557" s="12">
        <f>INDEX([8]RawData!$B$8:$N$1411, MATCH($A557, [8]RawData!$A$8:$A$1411, 0), MATCH(B$19, [8]RawData!$B$7:$N$7, 0))</f>
        <v>1524.7619999999999</v>
      </c>
      <c r="C557" s="12">
        <f>INDEX([8]RawData!$B$8:$N$1411, MATCH($A557, [8]RawData!$A$8:$A$1411, 0), MATCH(C$19, [8]RawData!$B$7:$N$7, 0))</f>
        <v>1</v>
      </c>
      <c r="D557" s="12" t="str">
        <f>INDEX([8]RawData!$B$8:$N$1411, MATCH($A557, [8]RawData!$A$8:$A$1411, 0), MATCH(D$19, [8]RawData!$B$7:$N$7, 0))</f>
        <v>Gas faf</v>
      </c>
      <c r="E557" s="12" t="str">
        <f>INDEX([8]RawData!$B$8:$N$1411, MATCH($A557, [8]RawData!$A$8:$A$1411, 0), MATCH(E$19, [8]RawData!$B$7:$N$7, 0))</f>
        <v xml:space="preserve">Wood fireplace AND Wood fireplace AND Electric pluginheater AND </v>
      </c>
      <c r="F557" s="12" t="s">
        <v>94</v>
      </c>
      <c r="G557" s="12" t="b">
        <f t="shared" si="52"/>
        <v>1</v>
      </c>
      <c r="H557" s="12" t="b">
        <f t="shared" si="53"/>
        <v>0</v>
      </c>
      <c r="I557" s="12" t="b">
        <f t="shared" si="54"/>
        <v>0</v>
      </c>
      <c r="J557" s="12" t="str">
        <f t="shared" si="55"/>
        <v>Plug-in heater, or none</v>
      </c>
    </row>
    <row r="558" spans="1:10">
      <c r="A558" s="121">
        <v>13672</v>
      </c>
      <c r="B558" s="12">
        <f>INDEX([8]RawData!$B$8:$N$1411, MATCH($A558, [8]RawData!$A$8:$A$1411, 0), MATCH(B$19, [8]RawData!$B$7:$N$7, 0))</f>
        <v>1188.027</v>
      </c>
      <c r="C558" s="12">
        <f>INDEX([8]RawData!$B$8:$N$1411, MATCH($A558, [8]RawData!$A$8:$A$1411, 0), MATCH(C$19, [8]RawData!$B$7:$N$7, 0))</f>
        <v>1</v>
      </c>
      <c r="D558" s="12" t="str">
        <f>INDEX([8]RawData!$B$8:$N$1411, MATCH($A558, [8]RawData!$A$8:$A$1411, 0), MATCH(D$19, [8]RawData!$B$7:$N$7, 0))</f>
        <v>Electric baseboard</v>
      </c>
      <c r="E558" s="12" t="str">
        <f>INDEX([8]RawData!$B$8:$N$1411, MATCH($A558, [8]RawData!$A$8:$A$1411, 0), MATCH(E$19, [8]RawData!$B$7:$N$7, 0))</f>
        <v xml:space="preserve">Electric baseboard AND Electric pluginheater AND </v>
      </c>
      <c r="F558" s="12">
        <v>1188.027</v>
      </c>
      <c r="G558" s="12" t="b">
        <f t="shared" si="52"/>
        <v>0</v>
      </c>
      <c r="H558" s="12" t="b">
        <f t="shared" si="53"/>
        <v>1</v>
      </c>
      <c r="I558" s="12" t="b">
        <f t="shared" si="54"/>
        <v>1</v>
      </c>
      <c r="J558" s="12" t="str">
        <f t="shared" si="55"/>
        <v>Baseboard</v>
      </c>
    </row>
    <row r="559" spans="1:10">
      <c r="A559" s="121">
        <v>13678</v>
      </c>
      <c r="B559" s="12">
        <f>INDEX([8]RawData!$B$8:$N$1411, MATCH($A559, [8]RawData!$A$8:$A$1411, 0), MATCH(B$19, [8]RawData!$B$7:$N$7, 0))</f>
        <v>2003.7159999999999</v>
      </c>
      <c r="C559" s="12">
        <f>INDEX([8]RawData!$B$8:$N$1411, MATCH($A559, [8]RawData!$A$8:$A$1411, 0), MATCH(C$19, [8]RawData!$B$7:$N$7, 0))</f>
        <v>1</v>
      </c>
      <c r="D559" s="12" t="str">
        <f>INDEX([8]RawData!$B$8:$N$1411, MATCH($A559, [8]RawData!$A$8:$A$1411, 0), MATCH(D$19, [8]RawData!$B$7:$N$7, 0))</f>
        <v>Gas faf</v>
      </c>
      <c r="E559" s="12" t="str">
        <f>INDEX([8]RawData!$B$8:$N$1411, MATCH($A559, [8]RawData!$A$8:$A$1411, 0), MATCH(E$19, [8]RawData!$B$7:$N$7, 0))</f>
        <v/>
      </c>
      <c r="F559" s="12" t="s">
        <v>94</v>
      </c>
      <c r="G559" s="12" t="b">
        <f t="shared" si="52"/>
        <v>1</v>
      </c>
      <c r="H559" s="12" t="b">
        <f t="shared" si="53"/>
        <v>0</v>
      </c>
      <c r="I559" s="12" t="b">
        <f t="shared" si="54"/>
        <v>0</v>
      </c>
      <c r="J559" s="12" t="str">
        <f t="shared" si="55"/>
        <v>Plug-in heater, or none</v>
      </c>
    </row>
    <row r="560" spans="1:10">
      <c r="A560" s="121">
        <v>13691</v>
      </c>
      <c r="B560" s="12">
        <f>INDEX([8]RawData!$B$8:$N$1411, MATCH($A560, [8]RawData!$A$8:$A$1411, 0), MATCH(B$19, [8]RawData!$B$7:$N$7, 0))</f>
        <v>6932.7380000000003</v>
      </c>
      <c r="C560" s="12">
        <f>INDEX([8]RawData!$B$8:$N$1411, MATCH($A560, [8]RawData!$A$8:$A$1411, 0), MATCH(C$19, [8]RawData!$B$7:$N$7, 0))</f>
        <v>1</v>
      </c>
      <c r="D560" s="12" t="str">
        <f>INDEX([8]RawData!$B$8:$N$1411, MATCH($A560, [8]RawData!$A$8:$A$1411, 0), MATCH(D$19, [8]RawData!$B$7:$N$7, 0))</f>
        <v>Gas faf</v>
      </c>
      <c r="E560" s="12" t="str">
        <f>INDEX([8]RawData!$B$8:$N$1411, MATCH($A560, [8]RawData!$A$8:$A$1411, 0), MATCH(E$19, [8]RawData!$B$7:$N$7, 0))</f>
        <v/>
      </c>
      <c r="F560" s="12" t="s">
        <v>94</v>
      </c>
      <c r="G560" s="12" t="b">
        <f t="shared" si="52"/>
        <v>1</v>
      </c>
      <c r="H560" s="12" t="b">
        <f t="shared" si="53"/>
        <v>0</v>
      </c>
      <c r="I560" s="12" t="b">
        <f t="shared" si="54"/>
        <v>0</v>
      </c>
      <c r="J560" s="12" t="str">
        <f t="shared" si="55"/>
        <v>Plug-in heater, or none</v>
      </c>
    </row>
    <row r="561" spans="1:10">
      <c r="A561" s="121">
        <v>13713</v>
      </c>
      <c r="B561" s="12">
        <f>INDEX([8]RawData!$B$8:$N$1411, MATCH($A561, [8]RawData!$A$8:$A$1411, 0), MATCH(B$19, [8]RawData!$B$7:$N$7, 0))</f>
        <v>1150.8789999999999</v>
      </c>
      <c r="C561" s="12">
        <f>INDEX([8]RawData!$B$8:$N$1411, MATCH($A561, [8]RawData!$A$8:$A$1411, 0), MATCH(C$19, [8]RawData!$B$7:$N$7, 0))</f>
        <v>1</v>
      </c>
      <c r="D561" s="12" t="str">
        <f>INDEX([8]RawData!$B$8:$N$1411, MATCH($A561, [8]RawData!$A$8:$A$1411, 0), MATCH(D$19, [8]RawData!$B$7:$N$7, 0))</f>
        <v>Gas htstove</v>
      </c>
      <c r="E561" s="12" t="str">
        <f>INDEX([8]RawData!$B$8:$N$1411, MATCH($A561, [8]RawData!$A$8:$A$1411, 0), MATCH(E$19, [8]RawData!$B$7:$N$7, 0))</f>
        <v/>
      </c>
      <c r="F561" s="12" t="s">
        <v>94</v>
      </c>
      <c r="G561" s="12" t="b">
        <f t="shared" si="52"/>
        <v>0</v>
      </c>
      <c r="H561" s="12" t="b">
        <f t="shared" si="53"/>
        <v>0</v>
      </c>
      <c r="I561" s="12" t="b">
        <f t="shared" si="54"/>
        <v>0</v>
      </c>
      <c r="J561" s="12" t="str">
        <f t="shared" si="55"/>
        <v>Plug-in heater, or none</v>
      </c>
    </row>
    <row r="562" spans="1:10">
      <c r="A562" s="121">
        <v>13746</v>
      </c>
      <c r="B562" s="12">
        <f>INDEX([8]RawData!$B$8:$N$1411, MATCH($A562, [8]RawData!$A$8:$A$1411, 0), MATCH(B$19, [8]RawData!$B$7:$N$7, 0))</f>
        <v>1188.027</v>
      </c>
      <c r="C562" s="12">
        <f>INDEX([8]RawData!$B$8:$N$1411, MATCH($A562, [8]RawData!$A$8:$A$1411, 0), MATCH(C$19, [8]RawData!$B$7:$N$7, 0))</f>
        <v>1</v>
      </c>
      <c r="D562" s="12" t="str">
        <f>INDEX([8]RawData!$B$8:$N$1411, MATCH($A562, [8]RawData!$A$8:$A$1411, 0), MATCH(D$19, [8]RawData!$B$7:$N$7, 0))</f>
        <v>Electric baseboard</v>
      </c>
      <c r="E562" s="12" t="str">
        <f>INDEX([8]RawData!$B$8:$N$1411, MATCH($A562, [8]RawData!$A$8:$A$1411, 0), MATCH(E$19, [8]RawData!$B$7:$N$7, 0))</f>
        <v/>
      </c>
      <c r="F562" s="12">
        <v>1188.027</v>
      </c>
      <c r="G562" s="12" t="b">
        <f t="shared" si="52"/>
        <v>0</v>
      </c>
      <c r="H562" s="12" t="b">
        <f t="shared" si="53"/>
        <v>1</v>
      </c>
      <c r="I562" s="12" t="b">
        <f t="shared" si="54"/>
        <v>1</v>
      </c>
      <c r="J562" s="12" t="str">
        <f t="shared" si="55"/>
        <v>Baseboard</v>
      </c>
    </row>
    <row r="563" spans="1:10">
      <c r="A563" s="121">
        <v>13752</v>
      </c>
      <c r="B563" s="12">
        <f>INDEX([8]RawData!$B$8:$N$1411, MATCH($A563, [8]RawData!$A$8:$A$1411, 0), MATCH(B$19, [8]RawData!$B$7:$N$7, 0))</f>
        <v>2003.7159999999999</v>
      </c>
      <c r="C563" s="12">
        <f>INDEX([8]RawData!$B$8:$N$1411, MATCH($A563, [8]RawData!$A$8:$A$1411, 0), MATCH(C$19, [8]RawData!$B$7:$N$7, 0))</f>
        <v>1</v>
      </c>
      <c r="D563" s="12" t="str">
        <f>INDEX([8]RawData!$B$8:$N$1411, MATCH($A563, [8]RawData!$A$8:$A$1411, 0), MATCH(D$19, [8]RawData!$B$7:$N$7, 0))</f>
        <v>Electric baseboard</v>
      </c>
      <c r="E563" s="12" t="str">
        <f>INDEX([8]RawData!$B$8:$N$1411, MATCH($A563, [8]RawData!$A$8:$A$1411, 0), MATCH(E$19, [8]RawData!$B$7:$N$7, 0))</f>
        <v>Wood htstove</v>
      </c>
      <c r="F563" s="12">
        <v>2003.7159999999999</v>
      </c>
      <c r="G563" s="12" t="b">
        <f t="shared" si="52"/>
        <v>0</v>
      </c>
      <c r="H563" s="12" t="b">
        <f t="shared" si="53"/>
        <v>1</v>
      </c>
      <c r="I563" s="12" t="b">
        <f t="shared" si="54"/>
        <v>1</v>
      </c>
      <c r="J563" s="12" t="str">
        <f t="shared" si="55"/>
        <v>Baseboard</v>
      </c>
    </row>
    <row r="564" spans="1:10">
      <c r="A564" s="121">
        <v>13756</v>
      </c>
      <c r="B564" s="12">
        <f>INDEX([8]RawData!$B$8:$N$1411, MATCH($A564, [8]RawData!$A$8:$A$1411, 0), MATCH(B$19, [8]RawData!$B$7:$N$7, 0))</f>
        <v>1188.027</v>
      </c>
      <c r="C564" s="12">
        <f>INDEX([8]RawData!$B$8:$N$1411, MATCH($A564, [8]RawData!$A$8:$A$1411, 0), MATCH(C$19, [8]RawData!$B$7:$N$7, 0))</f>
        <v>1</v>
      </c>
      <c r="D564" s="12" t="str">
        <f>INDEX([8]RawData!$B$8:$N$1411, MATCH($A564, [8]RawData!$A$8:$A$1411, 0), MATCH(D$19, [8]RawData!$B$7:$N$7, 0))</f>
        <v xml:space="preserve">Electric baseboard AND Electric dhp AND </v>
      </c>
      <c r="E564" s="12" t="str">
        <f>INDEX([8]RawData!$B$8:$N$1411, MATCH($A564, [8]RawData!$A$8:$A$1411, 0), MATCH(E$19, [8]RawData!$B$7:$N$7, 0))</f>
        <v xml:space="preserve">Gas htstove AND Wood htstove AND </v>
      </c>
      <c r="F564" s="12">
        <v>1188.027</v>
      </c>
      <c r="G564" s="12" t="b">
        <f t="shared" si="52"/>
        <v>0</v>
      </c>
      <c r="H564" s="12" t="b">
        <f t="shared" si="53"/>
        <v>1</v>
      </c>
      <c r="I564" s="12" t="b">
        <f t="shared" si="54"/>
        <v>1</v>
      </c>
      <c r="J564" s="12" t="str">
        <f t="shared" si="55"/>
        <v>Ductless HP</v>
      </c>
    </row>
    <row r="565" spans="1:10">
      <c r="A565" s="121">
        <v>13785</v>
      </c>
      <c r="B565" s="12">
        <f>INDEX([8]RawData!$B$8:$N$1411, MATCH($A565, [8]RawData!$A$8:$A$1411, 0), MATCH(B$19, [8]RawData!$B$7:$N$7, 0))</f>
        <v>1150.8789999999999</v>
      </c>
      <c r="C565" s="12">
        <f>INDEX([8]RawData!$B$8:$N$1411, MATCH($A565, [8]RawData!$A$8:$A$1411, 0), MATCH(C$19, [8]RawData!$B$7:$N$7, 0))</f>
        <v>1</v>
      </c>
      <c r="D565" s="12" t="str">
        <f>INDEX([8]RawData!$B$8:$N$1411, MATCH($A565, [8]RawData!$A$8:$A$1411, 0), MATCH(D$19, [8]RawData!$B$7:$N$7, 0))</f>
        <v>Electric heatpump</v>
      </c>
      <c r="E565" s="12" t="str">
        <f>INDEX([8]RawData!$B$8:$N$1411, MATCH($A565, [8]RawData!$A$8:$A$1411, 0), MATCH(E$19, [8]RawData!$B$7:$N$7, 0))</f>
        <v/>
      </c>
      <c r="F565" s="12">
        <v>1150.8789999999999</v>
      </c>
      <c r="G565" s="12" t="b">
        <f t="shared" si="52"/>
        <v>0</v>
      </c>
      <c r="H565" s="12" t="b">
        <f t="shared" si="53"/>
        <v>1</v>
      </c>
      <c r="I565" s="12" t="b">
        <f t="shared" si="54"/>
        <v>1</v>
      </c>
      <c r="J565" s="12" t="str">
        <f t="shared" si="55"/>
        <v>Heat pump</v>
      </c>
    </row>
    <row r="566" spans="1:10">
      <c r="A566" s="121">
        <v>13803</v>
      </c>
      <c r="B566" s="12">
        <f>INDEX([8]RawData!$B$8:$N$1411, MATCH($A566, [8]RawData!$A$8:$A$1411, 0), MATCH(B$19, [8]RawData!$B$7:$N$7, 0))</f>
        <v>2003.7159999999999</v>
      </c>
      <c r="C566" s="12">
        <f>INDEX([8]RawData!$B$8:$N$1411, MATCH($A566, [8]RawData!$A$8:$A$1411, 0), MATCH(C$19, [8]RawData!$B$7:$N$7, 0))</f>
        <v>1</v>
      </c>
      <c r="D566" s="12" t="str">
        <f>INDEX([8]RawData!$B$8:$N$1411, MATCH($A566, [8]RawData!$A$8:$A$1411, 0), MATCH(D$19, [8]RawData!$B$7:$N$7, 0))</f>
        <v>Electric pluginheater</v>
      </c>
      <c r="E566" s="12" t="str">
        <f>INDEX([8]RawData!$B$8:$N$1411, MATCH($A566, [8]RawData!$A$8:$A$1411, 0), MATCH(E$19, [8]RawData!$B$7:$N$7, 0))</f>
        <v xml:space="preserve">Electric baseboard AND Wood htstove AND </v>
      </c>
      <c r="F566" s="12">
        <v>2003.7159999999999</v>
      </c>
      <c r="G566" s="12" t="b">
        <f t="shared" si="52"/>
        <v>0</v>
      </c>
      <c r="H566" s="12" t="b">
        <f t="shared" si="53"/>
        <v>1</v>
      </c>
      <c r="I566" s="12" t="b">
        <f t="shared" si="54"/>
        <v>1</v>
      </c>
      <c r="J566" s="12" t="str">
        <f t="shared" si="55"/>
        <v>Baseboard</v>
      </c>
    </row>
    <row r="567" spans="1:10">
      <c r="A567" s="121">
        <v>13817</v>
      </c>
      <c r="B567" s="12">
        <f>INDEX([8]RawData!$B$8:$N$1411, MATCH($A567, [8]RawData!$A$8:$A$1411, 0), MATCH(B$19, [8]RawData!$B$7:$N$7, 0))</f>
        <v>1188.027</v>
      </c>
      <c r="C567" s="12">
        <f>INDEX([8]RawData!$B$8:$N$1411, MATCH($A567, [8]RawData!$A$8:$A$1411, 0), MATCH(C$19, [8]RawData!$B$7:$N$7, 0))</f>
        <v>1</v>
      </c>
      <c r="D567" s="12" t="str">
        <f>INDEX([8]RawData!$B$8:$N$1411, MATCH($A567, [8]RawData!$A$8:$A$1411, 0), MATCH(D$19, [8]RawData!$B$7:$N$7, 0))</f>
        <v>Electric heatpumpdualfuel</v>
      </c>
      <c r="E567" s="12" t="str">
        <f>INDEX([8]RawData!$B$8:$N$1411, MATCH($A567, [8]RawData!$A$8:$A$1411, 0), MATCH(E$19, [8]RawData!$B$7:$N$7, 0))</f>
        <v>Gas htstove</v>
      </c>
      <c r="F567" s="12">
        <v>1188.027</v>
      </c>
      <c r="G567" s="12" t="b">
        <f t="shared" si="52"/>
        <v>0</v>
      </c>
      <c r="H567" s="12" t="b">
        <f t="shared" si="53"/>
        <v>1</v>
      </c>
      <c r="I567" s="12" t="b">
        <f t="shared" si="54"/>
        <v>1</v>
      </c>
      <c r="J567" s="12" t="str">
        <f t="shared" si="55"/>
        <v>Heat pump</v>
      </c>
    </row>
    <row r="568" spans="1:10">
      <c r="A568" s="121">
        <v>13829</v>
      </c>
      <c r="B568" s="12">
        <f>INDEX([8]RawData!$B$8:$N$1411, MATCH($A568, [8]RawData!$A$8:$A$1411, 0), MATCH(B$19, [8]RawData!$B$7:$N$7, 0))</f>
        <v>1464.694</v>
      </c>
      <c r="C568" s="12">
        <f>INDEX([8]RawData!$B$8:$N$1411, MATCH($A568, [8]RawData!$A$8:$A$1411, 0), MATCH(C$19, [8]RawData!$B$7:$N$7, 0))</f>
        <v>1</v>
      </c>
      <c r="D568" s="12" t="str">
        <f>INDEX([8]RawData!$B$8:$N$1411, MATCH($A568, [8]RawData!$A$8:$A$1411, 0), MATCH(D$19, [8]RawData!$B$7:$N$7, 0))</f>
        <v>Gas faf</v>
      </c>
      <c r="E568" s="12" t="str">
        <f>INDEX([8]RawData!$B$8:$N$1411, MATCH($A568, [8]RawData!$A$8:$A$1411, 0), MATCH(E$19, [8]RawData!$B$7:$N$7, 0))</f>
        <v/>
      </c>
      <c r="F568" s="12" t="s">
        <v>94</v>
      </c>
      <c r="G568" s="12" t="b">
        <f t="shared" si="52"/>
        <v>1</v>
      </c>
      <c r="H568" s="12" t="b">
        <f t="shared" si="53"/>
        <v>0</v>
      </c>
      <c r="I568" s="12" t="b">
        <f t="shared" si="54"/>
        <v>0</v>
      </c>
      <c r="J568" s="12" t="str">
        <f t="shared" si="55"/>
        <v>Plug-in heater, or none</v>
      </c>
    </row>
    <row r="569" spans="1:10">
      <c r="A569" s="121">
        <v>13863</v>
      </c>
      <c r="B569" s="12">
        <f>INDEX([8]RawData!$B$8:$N$1411, MATCH($A569, [8]RawData!$A$8:$A$1411, 0), MATCH(B$19, [8]RawData!$B$7:$N$7, 0))</f>
        <v>1464.694</v>
      </c>
      <c r="C569" s="12">
        <f>INDEX([8]RawData!$B$8:$N$1411, MATCH($A569, [8]RawData!$A$8:$A$1411, 0), MATCH(C$19, [8]RawData!$B$7:$N$7, 0))</f>
        <v>1</v>
      </c>
      <c r="D569" s="12" t="str">
        <f>INDEX([8]RawData!$B$8:$N$1411, MATCH($A569, [8]RawData!$A$8:$A$1411, 0), MATCH(D$19, [8]RawData!$B$7:$N$7, 0))</f>
        <v>Oil faf</v>
      </c>
      <c r="E569" s="12" t="str">
        <f>INDEX([8]RawData!$B$8:$N$1411, MATCH($A569, [8]RawData!$A$8:$A$1411, 0), MATCH(E$19, [8]RawData!$B$7:$N$7, 0))</f>
        <v/>
      </c>
      <c r="F569" s="12" t="s">
        <v>94</v>
      </c>
      <c r="G569" s="12" t="b">
        <f t="shared" si="52"/>
        <v>0</v>
      </c>
      <c r="H569" s="12" t="b">
        <f t="shared" si="53"/>
        <v>0</v>
      </c>
      <c r="I569" s="12" t="b">
        <f t="shared" si="54"/>
        <v>0</v>
      </c>
      <c r="J569" s="12" t="str">
        <f t="shared" si="55"/>
        <v>Plug-in heater, or none</v>
      </c>
    </row>
    <row r="570" spans="1:10">
      <c r="A570" s="121">
        <v>13867</v>
      </c>
      <c r="B570" s="12">
        <f>INDEX([8]RawData!$B$8:$N$1411, MATCH($A570, [8]RawData!$A$8:$A$1411, 0), MATCH(B$19, [8]RawData!$B$7:$N$7, 0))</f>
        <v>1464.694</v>
      </c>
      <c r="C570" s="12">
        <f>INDEX([8]RawData!$B$8:$N$1411, MATCH($A570, [8]RawData!$A$8:$A$1411, 0), MATCH(C$19, [8]RawData!$B$7:$N$7, 0))</f>
        <v>1</v>
      </c>
      <c r="D570" s="12" t="str">
        <f>INDEX([8]RawData!$B$8:$N$1411, MATCH($A570, [8]RawData!$A$8:$A$1411, 0), MATCH(D$19, [8]RawData!$B$7:$N$7, 0))</f>
        <v>Electric heatpump</v>
      </c>
      <c r="E570" s="12" t="str">
        <f>INDEX([8]RawData!$B$8:$N$1411, MATCH($A570, [8]RawData!$A$8:$A$1411, 0), MATCH(E$19, [8]RawData!$B$7:$N$7, 0))</f>
        <v/>
      </c>
      <c r="F570" s="12">
        <v>1464.694</v>
      </c>
      <c r="G570" s="12" t="b">
        <f t="shared" si="52"/>
        <v>0</v>
      </c>
      <c r="H570" s="12" t="b">
        <f t="shared" si="53"/>
        <v>1</v>
      </c>
      <c r="I570" s="12" t="b">
        <f t="shared" si="54"/>
        <v>1</v>
      </c>
      <c r="J570" s="12" t="str">
        <f t="shared" si="55"/>
        <v>Heat pump</v>
      </c>
    </row>
    <row r="571" spans="1:10">
      <c r="A571" s="121">
        <v>13871</v>
      </c>
      <c r="B571" s="12">
        <f>INDEX([8]RawData!$B$8:$N$1411, MATCH($A571, [8]RawData!$A$8:$A$1411, 0), MATCH(B$19, [8]RawData!$B$7:$N$7, 0))</f>
        <v>1150.8789999999999</v>
      </c>
      <c r="C571" s="12">
        <f>INDEX([8]RawData!$B$8:$N$1411, MATCH($A571, [8]RawData!$A$8:$A$1411, 0), MATCH(C$19, [8]RawData!$B$7:$N$7, 0))</f>
        <v>1</v>
      </c>
      <c r="D571" s="12" t="str">
        <f>INDEX([8]RawData!$B$8:$N$1411, MATCH($A571, [8]RawData!$A$8:$A$1411, 0), MATCH(D$19, [8]RawData!$B$7:$N$7, 0))</f>
        <v>Electric heatpump</v>
      </c>
      <c r="E571" s="12" t="str">
        <f>INDEX([8]RawData!$B$8:$N$1411, MATCH($A571, [8]RawData!$A$8:$A$1411, 0), MATCH(E$19, [8]RawData!$B$7:$N$7, 0))</f>
        <v>Other htstove</v>
      </c>
      <c r="F571" s="12">
        <v>1150.8789999999999</v>
      </c>
      <c r="G571" s="12" t="b">
        <f t="shared" si="52"/>
        <v>0</v>
      </c>
      <c r="H571" s="12" t="b">
        <f t="shared" si="53"/>
        <v>1</v>
      </c>
      <c r="I571" s="12" t="b">
        <f t="shared" si="54"/>
        <v>1</v>
      </c>
      <c r="J571" s="12" t="str">
        <f t="shared" si="55"/>
        <v>Heat pump</v>
      </c>
    </row>
    <row r="572" spans="1:10">
      <c r="A572" s="121">
        <v>13880</v>
      </c>
      <c r="B572" s="12">
        <f>INDEX([8]RawData!$B$8:$N$1411, MATCH($A572, [8]RawData!$A$8:$A$1411, 0), MATCH(B$19, [8]RawData!$B$7:$N$7, 0))</f>
        <v>4956.4930000000004</v>
      </c>
      <c r="C572" s="12">
        <f>INDEX([8]RawData!$B$8:$N$1411, MATCH($A572, [8]RawData!$A$8:$A$1411, 0), MATCH(C$19, [8]RawData!$B$7:$N$7, 0))</f>
        <v>1</v>
      </c>
      <c r="D572" s="12" t="str">
        <f>INDEX([8]RawData!$B$8:$N$1411, MATCH($A572, [8]RawData!$A$8:$A$1411, 0), MATCH(D$19, [8]RawData!$B$7:$N$7, 0))</f>
        <v>Gas faf</v>
      </c>
      <c r="E572" s="12" t="str">
        <f>INDEX([8]RawData!$B$8:$N$1411, MATCH($A572, [8]RawData!$A$8:$A$1411, 0), MATCH(E$19, [8]RawData!$B$7:$N$7, 0))</f>
        <v>Electric pluginheater</v>
      </c>
      <c r="F572" s="12" t="s">
        <v>94</v>
      </c>
      <c r="G572" s="12" t="b">
        <f t="shared" si="52"/>
        <v>1</v>
      </c>
      <c r="H572" s="12" t="b">
        <f t="shared" si="53"/>
        <v>0</v>
      </c>
      <c r="I572" s="12" t="b">
        <f t="shared" si="54"/>
        <v>0</v>
      </c>
      <c r="J572" s="12" t="str">
        <f t="shared" si="55"/>
        <v>Plug-in heater, or none</v>
      </c>
    </row>
    <row r="573" spans="1:10">
      <c r="A573" s="121">
        <v>13895</v>
      </c>
      <c r="B573" s="12">
        <f>INDEX([8]RawData!$B$8:$N$1411, MATCH($A573, [8]RawData!$A$8:$A$1411, 0), MATCH(B$19, [8]RawData!$B$7:$N$7, 0))</f>
        <v>1524.7619999999999</v>
      </c>
      <c r="C573" s="12">
        <f>INDEX([8]RawData!$B$8:$N$1411, MATCH($A573, [8]RawData!$A$8:$A$1411, 0), MATCH(C$19, [8]RawData!$B$7:$N$7, 0))</f>
        <v>1</v>
      </c>
      <c r="D573" s="12" t="str">
        <f>INDEX([8]RawData!$B$8:$N$1411, MATCH($A573, [8]RawData!$A$8:$A$1411, 0), MATCH(D$19, [8]RawData!$B$7:$N$7, 0))</f>
        <v>Gas htstove</v>
      </c>
      <c r="E573" s="12" t="str">
        <f>INDEX([8]RawData!$B$8:$N$1411, MATCH($A573, [8]RawData!$A$8:$A$1411, 0), MATCH(E$19, [8]RawData!$B$7:$N$7, 0))</f>
        <v xml:space="preserve">Electric baseboard AND Electric baseboard AND </v>
      </c>
      <c r="F573" s="12">
        <v>1524.7619999999999</v>
      </c>
      <c r="G573" s="12" t="b">
        <f t="shared" si="52"/>
        <v>0</v>
      </c>
      <c r="H573" s="12" t="b">
        <f t="shared" si="53"/>
        <v>1</v>
      </c>
      <c r="I573" s="12" t="b">
        <f t="shared" si="54"/>
        <v>1</v>
      </c>
      <c r="J573" s="12" t="str">
        <f t="shared" si="55"/>
        <v>Baseboard</v>
      </c>
    </row>
    <row r="574" spans="1:10">
      <c r="A574" s="121">
        <v>13898</v>
      </c>
      <c r="B574" s="12">
        <f>INDEX([8]RawData!$B$8:$N$1411, MATCH($A574, [8]RawData!$A$8:$A$1411, 0), MATCH(B$19, [8]RawData!$B$7:$N$7, 0))</f>
        <v>1188.027</v>
      </c>
      <c r="C574" s="12">
        <f>INDEX([8]RawData!$B$8:$N$1411, MATCH($A574, [8]RawData!$A$8:$A$1411, 0), MATCH(C$19, [8]RawData!$B$7:$N$7, 0))</f>
        <v>1</v>
      </c>
      <c r="D574" s="12" t="str">
        <f>INDEX([8]RawData!$B$8:$N$1411, MATCH($A574, [8]RawData!$A$8:$A$1411, 0), MATCH(D$19, [8]RawData!$B$7:$N$7, 0))</f>
        <v>Gas faf</v>
      </c>
      <c r="E574" s="12" t="str">
        <f>INDEX([8]RawData!$B$8:$N$1411, MATCH($A574, [8]RawData!$A$8:$A$1411, 0), MATCH(E$19, [8]RawData!$B$7:$N$7, 0))</f>
        <v/>
      </c>
      <c r="F574" s="12" t="s">
        <v>94</v>
      </c>
      <c r="G574" s="12" t="b">
        <f t="shared" si="52"/>
        <v>1</v>
      </c>
      <c r="H574" s="12" t="b">
        <f t="shared" si="53"/>
        <v>0</v>
      </c>
      <c r="I574" s="12" t="b">
        <f t="shared" si="54"/>
        <v>0</v>
      </c>
      <c r="J574" s="12" t="str">
        <f t="shared" si="55"/>
        <v>Plug-in heater, or none</v>
      </c>
    </row>
    <row r="575" spans="1:10">
      <c r="A575" s="121">
        <v>13903</v>
      </c>
      <c r="B575" s="12">
        <f>INDEX([8]RawData!$B$8:$N$1411, MATCH($A575, [8]RawData!$A$8:$A$1411, 0), MATCH(B$19, [8]RawData!$B$7:$N$7, 0))</f>
        <v>6932.7380000000003</v>
      </c>
      <c r="C575" s="12">
        <f>INDEX([8]RawData!$B$8:$N$1411, MATCH($A575, [8]RawData!$A$8:$A$1411, 0), MATCH(C$19, [8]RawData!$B$7:$N$7, 0))</f>
        <v>1</v>
      </c>
      <c r="D575" s="12" t="str">
        <f>INDEX([8]RawData!$B$8:$N$1411, MATCH($A575, [8]RawData!$A$8:$A$1411, 0), MATCH(D$19, [8]RawData!$B$7:$N$7, 0))</f>
        <v>Gas faf</v>
      </c>
      <c r="E575" s="12" t="str">
        <f>INDEX([8]RawData!$B$8:$N$1411, MATCH($A575, [8]RawData!$A$8:$A$1411, 0), MATCH(E$19, [8]RawData!$B$7:$N$7, 0))</f>
        <v xml:space="preserve">Electric baseboard AND Wood htstove AND Electric pluginheater AND </v>
      </c>
      <c r="F575" s="12" t="s">
        <v>94</v>
      </c>
      <c r="G575" s="12" t="b">
        <f t="shared" si="52"/>
        <v>1</v>
      </c>
      <c r="H575" s="12" t="b">
        <f t="shared" si="53"/>
        <v>1</v>
      </c>
      <c r="I575" s="12" t="b">
        <f t="shared" si="54"/>
        <v>0</v>
      </c>
      <c r="J575" s="12" t="str">
        <f t="shared" si="55"/>
        <v>Baseboard</v>
      </c>
    </row>
    <row r="576" spans="1:10">
      <c r="A576" s="121">
        <v>13912</v>
      </c>
      <c r="B576" s="12">
        <f>INDEX([8]RawData!$B$8:$N$1411, MATCH($A576, [8]RawData!$A$8:$A$1411, 0), MATCH(B$19, [8]RawData!$B$7:$N$7, 0))</f>
        <v>2003.7159999999999</v>
      </c>
      <c r="C576" s="12">
        <f>INDEX([8]RawData!$B$8:$N$1411, MATCH($A576, [8]RawData!$A$8:$A$1411, 0), MATCH(C$19, [8]RawData!$B$7:$N$7, 0))</f>
        <v>1</v>
      </c>
      <c r="D576" s="12" t="str">
        <f>INDEX([8]RawData!$B$8:$N$1411, MATCH($A576, [8]RawData!$A$8:$A$1411, 0), MATCH(D$19, [8]RawData!$B$7:$N$7, 0))</f>
        <v xml:space="preserve">Electric baseboard AND Wood htstove AND </v>
      </c>
      <c r="E576" s="12" t="str">
        <f>INDEX([8]RawData!$B$8:$N$1411, MATCH($A576, [8]RawData!$A$8:$A$1411, 0), MATCH(E$19, [8]RawData!$B$7:$N$7, 0))</f>
        <v/>
      </c>
      <c r="F576" s="12">
        <v>2003.7159999999999</v>
      </c>
      <c r="G576" s="12" t="b">
        <f t="shared" si="52"/>
        <v>0</v>
      </c>
      <c r="H576" s="12" t="b">
        <f t="shared" si="53"/>
        <v>1</v>
      </c>
      <c r="I576" s="12" t="b">
        <f t="shared" si="54"/>
        <v>1</v>
      </c>
      <c r="J576" s="12" t="str">
        <f t="shared" si="55"/>
        <v>Baseboard</v>
      </c>
    </row>
    <row r="577" spans="1:10">
      <c r="A577" s="121">
        <v>13948</v>
      </c>
      <c r="B577" s="12">
        <f>INDEX([8]RawData!$B$8:$N$1411, MATCH($A577, [8]RawData!$A$8:$A$1411, 0), MATCH(B$19, [8]RawData!$B$7:$N$7, 0))</f>
        <v>1524.7619999999999</v>
      </c>
      <c r="C577" s="12">
        <f>INDEX([8]RawData!$B$8:$N$1411, MATCH($A577, [8]RawData!$A$8:$A$1411, 0), MATCH(C$19, [8]RawData!$B$7:$N$7, 0))</f>
        <v>1</v>
      </c>
      <c r="D577" s="12" t="str">
        <f>INDEX([8]RawData!$B$8:$N$1411, MATCH($A577, [8]RawData!$A$8:$A$1411, 0), MATCH(D$19, [8]RawData!$B$7:$N$7, 0))</f>
        <v>Gas faf</v>
      </c>
      <c r="E577" s="12" t="str">
        <f>INDEX([8]RawData!$B$8:$N$1411, MATCH($A577, [8]RawData!$A$8:$A$1411, 0), MATCH(E$19, [8]RawData!$B$7:$N$7, 0))</f>
        <v xml:space="preserve">Electric baseboard AND Electric baseboard AND Gas htstove AND </v>
      </c>
      <c r="F577" s="12" t="s">
        <v>94</v>
      </c>
      <c r="G577" s="12" t="b">
        <f t="shared" si="52"/>
        <v>1</v>
      </c>
      <c r="H577" s="12" t="b">
        <f t="shared" si="53"/>
        <v>1</v>
      </c>
      <c r="I577" s="12" t="b">
        <f t="shared" si="54"/>
        <v>0</v>
      </c>
      <c r="J577" s="12" t="str">
        <f t="shared" si="55"/>
        <v>Baseboard</v>
      </c>
    </row>
    <row r="578" spans="1:10">
      <c r="A578" s="121">
        <v>13956</v>
      </c>
      <c r="B578" s="12">
        <f>INDEX([8]RawData!$B$8:$N$1411, MATCH($A578, [8]RawData!$A$8:$A$1411, 0), MATCH(B$19, [8]RawData!$B$7:$N$7, 0))</f>
        <v>1524.7619999999999</v>
      </c>
      <c r="C578" s="12">
        <f>INDEX([8]RawData!$B$8:$N$1411, MATCH($A578, [8]RawData!$A$8:$A$1411, 0), MATCH(C$19, [8]RawData!$B$7:$N$7, 0))</f>
        <v>1</v>
      </c>
      <c r="D578" s="12" t="str">
        <f>INDEX([8]RawData!$B$8:$N$1411, MATCH($A578, [8]RawData!$A$8:$A$1411, 0), MATCH(D$19, [8]RawData!$B$7:$N$7, 0))</f>
        <v>Gas boiler</v>
      </c>
      <c r="E578" s="12" t="str">
        <f>INDEX([8]RawData!$B$8:$N$1411, MATCH($A578, [8]RawData!$A$8:$A$1411, 0), MATCH(E$19, [8]RawData!$B$7:$N$7, 0))</f>
        <v xml:space="preserve">Wood htstove AND Electric pluginheater AND </v>
      </c>
      <c r="F578" s="12" t="s">
        <v>94</v>
      </c>
      <c r="G578" s="12" t="b">
        <f t="shared" si="52"/>
        <v>1</v>
      </c>
      <c r="H578" s="12" t="b">
        <f t="shared" si="53"/>
        <v>0</v>
      </c>
      <c r="I578" s="12" t="b">
        <f t="shared" si="54"/>
        <v>0</v>
      </c>
      <c r="J578" s="12" t="str">
        <f t="shared" si="55"/>
        <v>Plug-in heater, or none</v>
      </c>
    </row>
    <row r="579" spans="1:10">
      <c r="A579" s="121">
        <v>13970</v>
      </c>
      <c r="B579" s="12">
        <f>INDEX([8]RawData!$B$8:$N$1411, MATCH($A579, [8]RawData!$A$8:$A$1411, 0), MATCH(B$19, [8]RawData!$B$7:$N$7, 0))</f>
        <v>1524.7619999999999</v>
      </c>
      <c r="C579" s="12">
        <f>INDEX([8]RawData!$B$8:$N$1411, MATCH($A579, [8]RawData!$A$8:$A$1411, 0), MATCH(C$19, [8]RawData!$B$7:$N$7, 0))</f>
        <v>1</v>
      </c>
      <c r="D579" s="12" t="str">
        <f>INDEX([8]RawData!$B$8:$N$1411, MATCH($A579, [8]RawData!$A$8:$A$1411, 0), MATCH(D$19, [8]RawData!$B$7:$N$7, 0))</f>
        <v>Gas faf</v>
      </c>
      <c r="E579" s="12" t="str">
        <f>INDEX([8]RawData!$B$8:$N$1411, MATCH($A579, [8]RawData!$A$8:$A$1411, 0), MATCH(E$19, [8]RawData!$B$7:$N$7, 0))</f>
        <v xml:space="preserve">Electric baseboard AND Electric baseboard AND Wood fireplace AND </v>
      </c>
      <c r="F579" s="12" t="s">
        <v>94</v>
      </c>
      <c r="G579" s="12" t="b">
        <f t="shared" si="52"/>
        <v>1</v>
      </c>
      <c r="H579" s="12" t="b">
        <f t="shared" si="53"/>
        <v>1</v>
      </c>
      <c r="I579" s="12" t="b">
        <f t="shared" si="54"/>
        <v>0</v>
      </c>
      <c r="J579" s="12" t="str">
        <f t="shared" si="55"/>
        <v>Baseboard</v>
      </c>
    </row>
    <row r="580" spans="1:10">
      <c r="A580" s="121">
        <v>13974</v>
      </c>
      <c r="B580" s="12">
        <f>INDEX([8]RawData!$B$8:$N$1411, MATCH($A580, [8]RawData!$A$8:$A$1411, 0), MATCH(B$19, [8]RawData!$B$7:$N$7, 0))</f>
        <v>2003.7159999999999</v>
      </c>
      <c r="C580" s="12">
        <f>INDEX([8]RawData!$B$8:$N$1411, MATCH($A580, [8]RawData!$A$8:$A$1411, 0), MATCH(C$19, [8]RawData!$B$7:$N$7, 0))</f>
        <v>1</v>
      </c>
      <c r="D580" s="12" t="str">
        <f>INDEX([8]RawData!$B$8:$N$1411, MATCH($A580, [8]RawData!$A$8:$A$1411, 0), MATCH(D$19, [8]RawData!$B$7:$N$7, 0))</f>
        <v>Gas faf</v>
      </c>
      <c r="E580" s="12" t="str">
        <f>INDEX([8]RawData!$B$8:$N$1411, MATCH($A580, [8]RawData!$A$8:$A$1411, 0), MATCH(E$19, [8]RawData!$B$7:$N$7, 0))</f>
        <v xml:space="preserve">Wood fireplace AND Electric pluginheater AND </v>
      </c>
      <c r="F580" s="12" t="s">
        <v>94</v>
      </c>
      <c r="G580" s="12" t="b">
        <f t="shared" si="52"/>
        <v>1</v>
      </c>
      <c r="H580" s="12" t="b">
        <f t="shared" si="53"/>
        <v>0</v>
      </c>
      <c r="I580" s="12" t="b">
        <f t="shared" si="54"/>
        <v>0</v>
      </c>
      <c r="J580" s="12" t="str">
        <f t="shared" si="55"/>
        <v>Plug-in heater, or none</v>
      </c>
    </row>
    <row r="581" spans="1:10">
      <c r="A581" s="121">
        <v>13975</v>
      </c>
      <c r="B581" s="12">
        <f>INDEX([8]RawData!$B$8:$N$1411, MATCH($A581, [8]RawData!$A$8:$A$1411, 0), MATCH(B$19, [8]RawData!$B$7:$N$7, 0))</f>
        <v>4956.4930000000004</v>
      </c>
      <c r="C581" s="12">
        <f>INDEX([8]RawData!$B$8:$N$1411, MATCH($A581, [8]RawData!$A$8:$A$1411, 0), MATCH(C$19, [8]RawData!$B$7:$N$7, 0))</f>
        <v>1</v>
      </c>
      <c r="D581" s="12" t="str">
        <f>INDEX([8]RawData!$B$8:$N$1411, MATCH($A581, [8]RawData!$A$8:$A$1411, 0), MATCH(D$19, [8]RawData!$B$7:$N$7, 0))</f>
        <v>Gas faf</v>
      </c>
      <c r="E581" s="12" t="str">
        <f>INDEX([8]RawData!$B$8:$N$1411, MATCH($A581, [8]RawData!$A$8:$A$1411, 0), MATCH(E$19, [8]RawData!$B$7:$N$7, 0))</f>
        <v>Gas htstove</v>
      </c>
      <c r="F581" s="12" t="s">
        <v>94</v>
      </c>
      <c r="G581" s="12" t="b">
        <f t="shared" si="52"/>
        <v>1</v>
      </c>
      <c r="H581" s="12" t="b">
        <f t="shared" si="53"/>
        <v>0</v>
      </c>
      <c r="I581" s="12" t="b">
        <f t="shared" si="54"/>
        <v>0</v>
      </c>
      <c r="J581" s="12" t="str">
        <f t="shared" si="55"/>
        <v>Plug-in heater, or none</v>
      </c>
    </row>
    <row r="582" spans="1:10">
      <c r="A582" s="121">
        <v>14000</v>
      </c>
      <c r="B582" s="12">
        <f>INDEX([8]RawData!$B$8:$N$1411, MATCH($A582, [8]RawData!$A$8:$A$1411, 0), MATCH(B$19, [8]RawData!$B$7:$N$7, 0))</f>
        <v>1524.7619999999999</v>
      </c>
      <c r="C582" s="12">
        <f>INDEX([8]RawData!$B$8:$N$1411, MATCH($A582, [8]RawData!$A$8:$A$1411, 0), MATCH(C$19, [8]RawData!$B$7:$N$7, 0))</f>
        <v>1</v>
      </c>
      <c r="D582" s="12" t="str">
        <f>INDEX([8]RawData!$B$8:$N$1411, MATCH($A582, [8]RawData!$A$8:$A$1411, 0), MATCH(D$19, [8]RawData!$B$7:$N$7, 0))</f>
        <v>Gas faf</v>
      </c>
      <c r="E582" s="12" t="str">
        <f>INDEX([8]RawData!$B$8:$N$1411, MATCH($A582, [8]RawData!$A$8:$A$1411, 0), MATCH(E$19, [8]RawData!$B$7:$N$7, 0))</f>
        <v xml:space="preserve">Electric baseboard AND Electric pluginheater AND </v>
      </c>
      <c r="F582" s="12" t="s">
        <v>94</v>
      </c>
      <c r="G582" s="12" t="b">
        <f t="shared" si="52"/>
        <v>1</v>
      </c>
      <c r="H582" s="12" t="b">
        <f t="shared" si="53"/>
        <v>1</v>
      </c>
      <c r="I582" s="12" t="b">
        <f t="shared" si="54"/>
        <v>0</v>
      </c>
      <c r="J582" s="12" t="str">
        <f t="shared" si="55"/>
        <v>Baseboard</v>
      </c>
    </row>
    <row r="583" spans="1:10">
      <c r="A583" s="121">
        <v>14012</v>
      </c>
      <c r="B583" s="12">
        <f>INDEX([8]RawData!$B$8:$N$1411, MATCH($A583, [8]RawData!$A$8:$A$1411, 0), MATCH(B$19, [8]RawData!$B$7:$N$7, 0))</f>
        <v>2003.7159999999999</v>
      </c>
      <c r="C583" s="12">
        <f>INDEX([8]RawData!$B$8:$N$1411, MATCH($A583, [8]RawData!$A$8:$A$1411, 0), MATCH(C$19, [8]RawData!$B$7:$N$7, 0))</f>
        <v>1</v>
      </c>
      <c r="D583" s="12" t="str">
        <f>INDEX([8]RawData!$B$8:$N$1411, MATCH($A583, [8]RawData!$A$8:$A$1411, 0), MATCH(D$19, [8]RawData!$B$7:$N$7, 0))</f>
        <v>Gas faf</v>
      </c>
      <c r="E583" s="12" t="str">
        <f>INDEX([8]RawData!$B$8:$N$1411, MATCH($A583, [8]RawData!$A$8:$A$1411, 0), MATCH(E$19, [8]RawData!$B$7:$N$7, 0))</f>
        <v xml:space="preserve">Gas htstove AND Electric pluginheater AND Electric pluginheater AND </v>
      </c>
      <c r="F583" s="12" t="s">
        <v>94</v>
      </c>
      <c r="G583" s="12" t="b">
        <f t="shared" si="52"/>
        <v>1</v>
      </c>
      <c r="H583" s="12" t="b">
        <f t="shared" si="53"/>
        <v>0</v>
      </c>
      <c r="I583" s="12" t="b">
        <f t="shared" si="54"/>
        <v>0</v>
      </c>
      <c r="J583" s="12" t="str">
        <f t="shared" si="55"/>
        <v>Plug-in heater, or none</v>
      </c>
    </row>
    <row r="584" spans="1:10">
      <c r="A584" s="121">
        <v>14015</v>
      </c>
      <c r="B584" s="12">
        <f>INDEX([8]RawData!$B$8:$N$1411, MATCH($A584, [8]RawData!$A$8:$A$1411, 0), MATCH(B$19, [8]RawData!$B$7:$N$7, 0))</f>
        <v>4956.4930000000004</v>
      </c>
      <c r="C584" s="12">
        <f>INDEX([8]RawData!$B$8:$N$1411, MATCH($A584, [8]RawData!$A$8:$A$1411, 0), MATCH(C$19, [8]RawData!$B$7:$N$7, 0))</f>
        <v>1</v>
      </c>
      <c r="D584" s="12" t="str">
        <f>INDEX([8]RawData!$B$8:$N$1411, MATCH($A584, [8]RawData!$A$8:$A$1411, 0), MATCH(D$19, [8]RawData!$B$7:$N$7, 0))</f>
        <v>Gas faf</v>
      </c>
      <c r="E584" s="12" t="str">
        <f>INDEX([8]RawData!$B$8:$N$1411, MATCH($A584, [8]RawData!$A$8:$A$1411, 0), MATCH(E$19, [8]RawData!$B$7:$N$7, 0))</f>
        <v>Gas htstove</v>
      </c>
      <c r="F584" s="12" t="s">
        <v>94</v>
      </c>
      <c r="G584" s="12" t="b">
        <f t="shared" si="52"/>
        <v>1</v>
      </c>
      <c r="H584" s="12" t="b">
        <f t="shared" si="53"/>
        <v>0</v>
      </c>
      <c r="I584" s="12" t="b">
        <f t="shared" si="54"/>
        <v>0</v>
      </c>
      <c r="J584" s="12" t="str">
        <f t="shared" si="55"/>
        <v>Plug-in heater, or none</v>
      </c>
    </row>
    <row r="585" spans="1:10">
      <c r="A585" s="121">
        <v>14017</v>
      </c>
      <c r="B585" s="12">
        <f>INDEX([8]RawData!$B$8:$N$1411, MATCH($A585, [8]RawData!$A$8:$A$1411, 0), MATCH(B$19, [8]RawData!$B$7:$N$7, 0))</f>
        <v>1188.027</v>
      </c>
      <c r="C585" s="12">
        <f>INDEX([8]RawData!$B$8:$N$1411, MATCH($A585, [8]RawData!$A$8:$A$1411, 0), MATCH(C$19, [8]RawData!$B$7:$N$7, 0))</f>
        <v>1</v>
      </c>
      <c r="D585" s="12" t="str">
        <f>INDEX([8]RawData!$B$8:$N$1411, MATCH($A585, [8]RawData!$A$8:$A$1411, 0), MATCH(D$19, [8]RawData!$B$7:$N$7, 0))</f>
        <v>Wood htstove</v>
      </c>
      <c r="E585" s="12" t="str">
        <f>INDEX([8]RawData!$B$8:$N$1411, MATCH($A585, [8]RawData!$A$8:$A$1411, 0), MATCH(E$19, [8]RawData!$B$7:$N$7, 0))</f>
        <v>Electric baseboard</v>
      </c>
      <c r="F585" s="12">
        <v>1188.027</v>
      </c>
      <c r="G585" s="12" t="b">
        <f t="shared" si="52"/>
        <v>0</v>
      </c>
      <c r="H585" s="12" t="b">
        <f t="shared" si="53"/>
        <v>1</v>
      </c>
      <c r="I585" s="12" t="b">
        <f t="shared" si="54"/>
        <v>1</v>
      </c>
      <c r="J585" s="12" t="str">
        <f t="shared" si="55"/>
        <v>Baseboard</v>
      </c>
    </row>
    <row r="586" spans="1:10">
      <c r="A586" s="121">
        <v>14037</v>
      </c>
      <c r="B586" s="12">
        <f>INDEX([8]RawData!$B$8:$N$1411, MATCH($A586, [8]RawData!$A$8:$A$1411, 0), MATCH(B$19, [8]RawData!$B$7:$N$7, 0))</f>
        <v>1524.7619999999999</v>
      </c>
      <c r="C586" s="12">
        <f>INDEX([8]RawData!$B$8:$N$1411, MATCH($A586, [8]RawData!$A$8:$A$1411, 0), MATCH(C$19, [8]RawData!$B$7:$N$7, 0))</f>
        <v>1</v>
      </c>
      <c r="D586" s="12" t="str">
        <f>INDEX([8]RawData!$B$8:$N$1411, MATCH($A586, [8]RawData!$A$8:$A$1411, 0), MATCH(D$19, [8]RawData!$B$7:$N$7, 0))</f>
        <v>Gas faf</v>
      </c>
      <c r="E586" s="12" t="str">
        <f>INDEX([8]RawData!$B$8:$N$1411, MATCH($A586, [8]RawData!$A$8:$A$1411, 0), MATCH(E$19, [8]RawData!$B$7:$N$7, 0))</f>
        <v xml:space="preserve">Electric baseboard AND Wood htstove AND </v>
      </c>
      <c r="F586" s="12" t="s">
        <v>94</v>
      </c>
      <c r="G586" s="12" t="b">
        <f t="shared" si="52"/>
        <v>1</v>
      </c>
      <c r="H586" s="12" t="b">
        <f t="shared" si="53"/>
        <v>1</v>
      </c>
      <c r="I586" s="12" t="b">
        <f t="shared" si="54"/>
        <v>0</v>
      </c>
      <c r="J586" s="12" t="str">
        <f t="shared" si="55"/>
        <v>Baseboard</v>
      </c>
    </row>
    <row r="587" spans="1:10">
      <c r="A587" s="121">
        <v>14046</v>
      </c>
      <c r="B587" s="12">
        <f>INDEX([8]RawData!$B$8:$N$1411, MATCH($A587, [8]RawData!$A$8:$A$1411, 0), MATCH(B$19, [8]RawData!$B$7:$N$7, 0))</f>
        <v>1464.694</v>
      </c>
      <c r="C587" s="12">
        <f>INDEX([8]RawData!$B$8:$N$1411, MATCH($A587, [8]RawData!$A$8:$A$1411, 0), MATCH(C$19, [8]RawData!$B$7:$N$7, 0))</f>
        <v>1</v>
      </c>
      <c r="D587" s="12" t="str">
        <f>INDEX([8]RawData!$B$8:$N$1411, MATCH($A587, [8]RawData!$A$8:$A$1411, 0), MATCH(D$19, [8]RawData!$B$7:$N$7, 0))</f>
        <v>Electric pluginheater</v>
      </c>
      <c r="E587" s="12" t="str">
        <f>INDEX([8]RawData!$B$8:$N$1411, MATCH($A587, [8]RawData!$A$8:$A$1411, 0), MATCH(E$19, [8]RawData!$B$7:$N$7, 0))</f>
        <v>Electric heatpump</v>
      </c>
      <c r="F587" s="12">
        <v>1464.694</v>
      </c>
      <c r="G587" s="12" t="b">
        <f t="shared" si="52"/>
        <v>0</v>
      </c>
      <c r="H587" s="12" t="b">
        <f t="shared" si="53"/>
        <v>1</v>
      </c>
      <c r="I587" s="12" t="b">
        <f t="shared" si="54"/>
        <v>1</v>
      </c>
      <c r="J587" s="12" t="str">
        <f t="shared" si="55"/>
        <v>Heat pump</v>
      </c>
    </row>
    <row r="588" spans="1:10">
      <c r="A588" s="121">
        <v>14051</v>
      </c>
      <c r="B588" s="12">
        <f>INDEX([8]RawData!$B$8:$N$1411, MATCH($A588, [8]RawData!$A$8:$A$1411, 0), MATCH(B$19, [8]RawData!$B$7:$N$7, 0))</f>
        <v>1188.027</v>
      </c>
      <c r="C588" s="12">
        <f>INDEX([8]RawData!$B$8:$N$1411, MATCH($A588, [8]RawData!$A$8:$A$1411, 0), MATCH(C$19, [8]RawData!$B$7:$N$7, 0))</f>
        <v>1</v>
      </c>
      <c r="D588" s="12" t="str">
        <f>INDEX([8]RawData!$B$8:$N$1411, MATCH($A588, [8]RawData!$A$8:$A$1411, 0), MATCH(D$19, [8]RawData!$B$7:$N$7, 0))</f>
        <v>Electric baseboard</v>
      </c>
      <c r="E588" s="12" t="str">
        <f>INDEX([8]RawData!$B$8:$N$1411, MATCH($A588, [8]RawData!$A$8:$A$1411, 0), MATCH(E$19, [8]RawData!$B$7:$N$7, 0))</f>
        <v>Wood htstove</v>
      </c>
      <c r="F588" s="12">
        <v>1188.027</v>
      </c>
      <c r="G588" s="12" t="b">
        <f t="shared" si="52"/>
        <v>0</v>
      </c>
      <c r="H588" s="12" t="b">
        <f t="shared" si="53"/>
        <v>1</v>
      </c>
      <c r="I588" s="12" t="b">
        <f t="shared" si="54"/>
        <v>1</v>
      </c>
      <c r="J588" s="12" t="str">
        <f t="shared" si="55"/>
        <v>Baseboard</v>
      </c>
    </row>
    <row r="589" spans="1:10">
      <c r="A589" s="121">
        <v>14052</v>
      </c>
      <c r="B589" s="12">
        <f>INDEX([8]RawData!$B$8:$N$1411, MATCH($A589, [8]RawData!$A$8:$A$1411, 0), MATCH(B$19, [8]RawData!$B$7:$N$7, 0))</f>
        <v>1188.027</v>
      </c>
      <c r="C589" s="12">
        <f>INDEX([8]RawData!$B$8:$N$1411, MATCH($A589, [8]RawData!$A$8:$A$1411, 0), MATCH(C$19, [8]RawData!$B$7:$N$7, 0))</f>
        <v>1</v>
      </c>
      <c r="D589" s="12" t="str">
        <f>INDEX([8]RawData!$B$8:$N$1411, MATCH($A589, [8]RawData!$A$8:$A$1411, 0), MATCH(D$19, [8]RawData!$B$7:$N$7, 0))</f>
        <v>Electric heatpump</v>
      </c>
      <c r="E589" s="12" t="str">
        <f>INDEX([8]RawData!$B$8:$N$1411, MATCH($A589, [8]RawData!$A$8:$A$1411, 0), MATCH(E$19, [8]RawData!$B$7:$N$7, 0))</f>
        <v/>
      </c>
      <c r="F589" s="12">
        <v>1188.027</v>
      </c>
      <c r="G589" s="12" t="b">
        <f t="shared" si="52"/>
        <v>0</v>
      </c>
      <c r="H589" s="12" t="b">
        <f t="shared" si="53"/>
        <v>1</v>
      </c>
      <c r="I589" s="12" t="b">
        <f t="shared" si="54"/>
        <v>1</v>
      </c>
      <c r="J589" s="12" t="str">
        <f t="shared" si="55"/>
        <v>Heat pump</v>
      </c>
    </row>
    <row r="590" spans="1:10">
      <c r="A590" s="121">
        <v>14073</v>
      </c>
      <c r="B590" s="12">
        <f>INDEX([8]RawData!$B$8:$N$1411, MATCH($A590, [8]RawData!$A$8:$A$1411, 0), MATCH(B$19, [8]RawData!$B$7:$N$7, 0))</f>
        <v>2003.7159999999999</v>
      </c>
      <c r="C590" s="12">
        <f>INDEX([8]RawData!$B$8:$N$1411, MATCH($A590, [8]RawData!$A$8:$A$1411, 0), MATCH(C$19, [8]RawData!$B$7:$N$7, 0))</f>
        <v>1</v>
      </c>
      <c r="D590" s="12" t="str">
        <f>INDEX([8]RawData!$B$8:$N$1411, MATCH($A590, [8]RawData!$A$8:$A$1411, 0), MATCH(D$19, [8]RawData!$B$7:$N$7, 0))</f>
        <v>Gas faf</v>
      </c>
      <c r="E590" s="12" t="str">
        <f>INDEX([8]RawData!$B$8:$N$1411, MATCH($A590, [8]RawData!$A$8:$A$1411, 0), MATCH(E$19, [8]RawData!$B$7:$N$7, 0))</f>
        <v xml:space="preserve">Wood fireplace AND Wood fireplace AND Wood htstove AND Electric pluginheater AND </v>
      </c>
      <c r="F590" s="12" t="s">
        <v>94</v>
      </c>
      <c r="G590" s="12" t="b">
        <f t="shared" si="52"/>
        <v>1</v>
      </c>
      <c r="H590" s="12" t="b">
        <f t="shared" si="53"/>
        <v>0</v>
      </c>
      <c r="I590" s="12" t="b">
        <f t="shared" si="54"/>
        <v>0</v>
      </c>
      <c r="J590" s="12" t="str">
        <f t="shared" si="55"/>
        <v>Plug-in heater, or none</v>
      </c>
    </row>
    <row r="591" spans="1:10">
      <c r="A591" s="121">
        <v>14078</v>
      </c>
      <c r="B591" s="12">
        <f>INDEX([8]RawData!$B$8:$N$1411, MATCH($A591, [8]RawData!$A$8:$A$1411, 0), MATCH(B$19, [8]RawData!$B$7:$N$7, 0))</f>
        <v>1150.8789999999999</v>
      </c>
      <c r="C591" s="12">
        <f>INDEX([8]RawData!$B$8:$N$1411, MATCH($A591, [8]RawData!$A$8:$A$1411, 0), MATCH(C$19, [8]RawData!$B$7:$N$7, 0))</f>
        <v>1</v>
      </c>
      <c r="D591" s="12" t="str">
        <f>INDEX([8]RawData!$B$8:$N$1411, MATCH($A591, [8]RawData!$A$8:$A$1411, 0), MATCH(D$19, [8]RawData!$B$7:$N$7, 0))</f>
        <v>Electric baseboard</v>
      </c>
      <c r="E591" s="12" t="str">
        <f>INDEX([8]RawData!$B$8:$N$1411, MATCH($A591, [8]RawData!$A$8:$A$1411, 0), MATCH(E$19, [8]RawData!$B$7:$N$7, 0))</f>
        <v/>
      </c>
      <c r="F591" s="12">
        <v>1150.8789999999999</v>
      </c>
      <c r="G591" s="12" t="b">
        <f t="shared" si="52"/>
        <v>0</v>
      </c>
      <c r="H591" s="12" t="b">
        <f t="shared" si="53"/>
        <v>1</v>
      </c>
      <c r="I591" s="12" t="b">
        <f t="shared" si="54"/>
        <v>1</v>
      </c>
      <c r="J591" s="12" t="str">
        <f t="shared" si="55"/>
        <v>Baseboard</v>
      </c>
    </row>
    <row r="592" spans="1:10">
      <c r="A592" s="121">
        <v>14102</v>
      </c>
      <c r="B592" s="12">
        <f>INDEX([8]RawData!$B$8:$N$1411, MATCH($A592, [8]RawData!$A$8:$A$1411, 0), MATCH(B$19, [8]RawData!$B$7:$N$7, 0))</f>
        <v>4956.4930000000004</v>
      </c>
      <c r="C592" s="12">
        <f>INDEX([8]RawData!$B$8:$N$1411, MATCH($A592, [8]RawData!$A$8:$A$1411, 0), MATCH(C$19, [8]RawData!$B$7:$N$7, 0))</f>
        <v>1</v>
      </c>
      <c r="D592" s="12" t="str">
        <f>INDEX([8]RawData!$B$8:$N$1411, MATCH($A592, [8]RawData!$A$8:$A$1411, 0), MATCH(D$19, [8]RawData!$B$7:$N$7, 0))</f>
        <v>Gas faf</v>
      </c>
      <c r="E592" s="12" t="str">
        <f>INDEX([8]RawData!$B$8:$N$1411, MATCH($A592, [8]RawData!$A$8:$A$1411, 0), MATCH(E$19, [8]RawData!$B$7:$N$7, 0))</f>
        <v/>
      </c>
      <c r="F592" s="12" t="s">
        <v>94</v>
      </c>
      <c r="G592" s="12" t="b">
        <f t="shared" si="52"/>
        <v>1</v>
      </c>
      <c r="H592" s="12" t="b">
        <f t="shared" si="53"/>
        <v>0</v>
      </c>
      <c r="I592" s="12" t="b">
        <f t="shared" si="54"/>
        <v>0</v>
      </c>
      <c r="J592" s="12" t="str">
        <f t="shared" si="55"/>
        <v>Plug-in heater, or none</v>
      </c>
    </row>
    <row r="593" spans="1:10">
      <c r="A593" s="121">
        <v>14117</v>
      </c>
      <c r="B593" s="12">
        <f>INDEX([8]RawData!$B$8:$N$1411, MATCH($A593, [8]RawData!$A$8:$A$1411, 0), MATCH(B$19, [8]RawData!$B$7:$N$7, 0))</f>
        <v>1150.8789999999999</v>
      </c>
      <c r="C593" s="12">
        <f>INDEX([8]RawData!$B$8:$N$1411, MATCH($A593, [8]RawData!$A$8:$A$1411, 0), MATCH(C$19, [8]RawData!$B$7:$N$7, 0))</f>
        <v>1</v>
      </c>
      <c r="D593" s="12" t="str">
        <f>INDEX([8]RawData!$B$8:$N$1411, MATCH($A593, [8]RawData!$A$8:$A$1411, 0), MATCH(D$19, [8]RawData!$B$7:$N$7, 0))</f>
        <v>Electric baseboard</v>
      </c>
      <c r="E593" s="12" t="str">
        <f>INDEX([8]RawData!$B$8:$N$1411, MATCH($A593, [8]RawData!$A$8:$A$1411, 0), MATCH(E$19, [8]RawData!$B$7:$N$7, 0))</f>
        <v/>
      </c>
      <c r="F593" s="12">
        <v>1150.8789999999999</v>
      </c>
      <c r="G593" s="12" t="b">
        <f t="shared" si="52"/>
        <v>0</v>
      </c>
      <c r="H593" s="12" t="b">
        <f t="shared" si="53"/>
        <v>1</v>
      </c>
      <c r="I593" s="12" t="b">
        <f t="shared" si="54"/>
        <v>1</v>
      </c>
      <c r="J593" s="12" t="str">
        <f t="shared" si="55"/>
        <v>Baseboard</v>
      </c>
    </row>
    <row r="594" spans="1:10">
      <c r="A594" s="121">
        <v>14122</v>
      </c>
      <c r="B594" s="12">
        <f>INDEX([8]RawData!$B$8:$N$1411, MATCH($A594, [8]RawData!$A$8:$A$1411, 0), MATCH(B$19, [8]RawData!$B$7:$N$7, 0))</f>
        <v>1464.694</v>
      </c>
      <c r="C594" s="12">
        <f>INDEX([8]RawData!$B$8:$N$1411, MATCH($A594, [8]RawData!$A$8:$A$1411, 0), MATCH(C$19, [8]RawData!$B$7:$N$7, 0))</f>
        <v>1</v>
      </c>
      <c r="D594" s="12" t="str">
        <f>INDEX([8]RawData!$B$8:$N$1411, MATCH($A594, [8]RawData!$A$8:$A$1411, 0), MATCH(D$19, [8]RawData!$B$7:$N$7, 0))</f>
        <v>Oil boiler</v>
      </c>
      <c r="E594" s="12" t="str">
        <f>INDEX([8]RawData!$B$8:$N$1411, MATCH($A594, [8]RawData!$A$8:$A$1411, 0), MATCH(E$19, [8]RawData!$B$7:$N$7, 0))</f>
        <v>Wood htstove</v>
      </c>
      <c r="F594" s="12" t="s">
        <v>94</v>
      </c>
      <c r="G594" s="12" t="b">
        <f t="shared" si="52"/>
        <v>0</v>
      </c>
      <c r="H594" s="12" t="b">
        <f t="shared" si="53"/>
        <v>0</v>
      </c>
      <c r="I594" s="12" t="b">
        <f t="shared" si="54"/>
        <v>0</v>
      </c>
      <c r="J594" s="12" t="str">
        <f t="shared" si="55"/>
        <v>Plug-in heater, or none</v>
      </c>
    </row>
    <row r="595" spans="1:10">
      <c r="A595" s="121">
        <v>14129</v>
      </c>
      <c r="B595" s="12">
        <f>INDEX([8]RawData!$B$8:$N$1411, MATCH($A595, [8]RawData!$A$8:$A$1411, 0), MATCH(B$19, [8]RawData!$B$7:$N$7, 0))</f>
        <v>1188.027</v>
      </c>
      <c r="C595" s="12">
        <f>INDEX([8]RawData!$B$8:$N$1411, MATCH($A595, [8]RawData!$A$8:$A$1411, 0), MATCH(C$19, [8]RawData!$B$7:$N$7, 0))</f>
        <v>1</v>
      </c>
      <c r="D595" s="12" t="str">
        <f>INDEX([8]RawData!$B$8:$N$1411, MATCH($A595, [8]RawData!$A$8:$A$1411, 0), MATCH(D$19, [8]RawData!$B$7:$N$7, 0))</f>
        <v>Electric baseboard</v>
      </c>
      <c r="E595" s="12" t="str">
        <f>INDEX([8]RawData!$B$8:$N$1411, MATCH($A595, [8]RawData!$A$8:$A$1411, 0), MATCH(E$19, [8]RawData!$B$7:$N$7, 0))</f>
        <v/>
      </c>
      <c r="F595" s="12">
        <v>1188.027</v>
      </c>
      <c r="G595" s="12" t="b">
        <f t="shared" si="52"/>
        <v>0</v>
      </c>
      <c r="H595" s="12" t="b">
        <f t="shared" si="53"/>
        <v>1</v>
      </c>
      <c r="I595" s="12" t="b">
        <f t="shared" si="54"/>
        <v>1</v>
      </c>
      <c r="J595" s="12" t="str">
        <f t="shared" si="55"/>
        <v>Baseboard</v>
      </c>
    </row>
    <row r="596" spans="1:10">
      <c r="A596" s="121">
        <v>14140</v>
      </c>
      <c r="B596" s="12">
        <f>INDEX([8]RawData!$B$8:$N$1411, MATCH($A596, [8]RawData!$A$8:$A$1411, 0), MATCH(B$19, [8]RawData!$B$7:$N$7, 0))</f>
        <v>2003.7159999999999</v>
      </c>
      <c r="C596" s="12">
        <f>INDEX([8]RawData!$B$8:$N$1411, MATCH($A596, [8]RawData!$A$8:$A$1411, 0), MATCH(C$19, [8]RawData!$B$7:$N$7, 0))</f>
        <v>1</v>
      </c>
      <c r="D596" s="12" t="str">
        <f>INDEX([8]RawData!$B$8:$N$1411, MATCH($A596, [8]RawData!$A$8:$A$1411, 0), MATCH(D$19, [8]RawData!$B$7:$N$7, 0))</f>
        <v>Electric baseboard</v>
      </c>
      <c r="E596" s="12" t="str">
        <f>INDEX([8]RawData!$B$8:$N$1411, MATCH($A596, [8]RawData!$A$8:$A$1411, 0), MATCH(E$19, [8]RawData!$B$7:$N$7, 0))</f>
        <v>Electric pluginheater</v>
      </c>
      <c r="F596" s="12">
        <v>2003.7159999999999</v>
      </c>
      <c r="G596" s="12" t="b">
        <f t="shared" si="52"/>
        <v>0</v>
      </c>
      <c r="H596" s="12" t="b">
        <f t="shared" si="53"/>
        <v>1</v>
      </c>
      <c r="I596" s="12" t="b">
        <f t="shared" si="54"/>
        <v>1</v>
      </c>
      <c r="J596" s="12" t="str">
        <f t="shared" si="55"/>
        <v>Baseboard</v>
      </c>
    </row>
    <row r="597" spans="1:10">
      <c r="A597" s="121">
        <v>14143</v>
      </c>
      <c r="B597" s="12">
        <f>INDEX([8]RawData!$B$8:$N$1411, MATCH($A597, [8]RawData!$A$8:$A$1411, 0), MATCH(B$19, [8]RawData!$B$7:$N$7, 0))</f>
        <v>1464.694</v>
      </c>
      <c r="C597" s="12">
        <f>INDEX([8]RawData!$B$8:$N$1411, MATCH($A597, [8]RawData!$A$8:$A$1411, 0), MATCH(C$19, [8]RawData!$B$7:$N$7, 0))</f>
        <v>1</v>
      </c>
      <c r="D597" s="12" t="str">
        <f>INDEX([8]RawData!$B$8:$N$1411, MATCH($A597, [8]RawData!$A$8:$A$1411, 0), MATCH(D$19, [8]RawData!$B$7:$N$7, 0))</f>
        <v>Wood htstove</v>
      </c>
      <c r="E597" s="12" t="str">
        <f>INDEX([8]RawData!$B$8:$N$1411, MATCH($A597, [8]RawData!$A$8:$A$1411, 0), MATCH(E$19, [8]RawData!$B$7:$N$7, 0))</f>
        <v xml:space="preserve">Electric baseboard AND Electric baseboard AND </v>
      </c>
      <c r="F597" s="12">
        <v>1464.694</v>
      </c>
      <c r="G597" s="12" t="b">
        <f t="shared" ref="G597:G660" si="56">OR(ISNUMBER(FIND("Gas faf", D597&amp;E597)),  ISNUMBER(FIND("Gas boiler", D597&amp;E597)))</f>
        <v>0</v>
      </c>
      <c r="H597" s="12" t="b">
        <f t="shared" ref="H597:H660" si="57">OR(ISNUMBER(FIND("Electric faf", D597&amp;E597)),  ISNUMBER(FIND("Electric boiler", D597&amp;E597)),  ISNUMBER(FIND("Electric baseboard", D597&amp;E597)),  ISNUMBER(FIND("Electric heatpump", D597&amp;E597)),  ISNUMBER(FIND("Electric gshp", D597&amp;E597)),  ISNUMBER(FIND("Electric dhp", D597&amp;E597)) )</f>
        <v>1</v>
      </c>
      <c r="I597" s="12" t="b">
        <f t="shared" ref="I597:I660" si="58">AND(NOT(G597), H597)</f>
        <v>1</v>
      </c>
      <c r="J597" s="12" t="str">
        <f t="shared" ref="J597:J660" si="59">IF( OR(  ISNUMBER(FIND("Electric heatpump", D597&amp;E597)),  ISNUMBER(FIND("Electric gshp", D597&amp;E597)) ), "Heat pump",
   IF(ISNUMBER(FIND("Electric faf", D597&amp;E597)), "Electric FAF",
 IF(ISNUMBER(FIND("dhp", D597&amp;E597)), "Ductless HP",
   IF(OR(ISNUMBER(FIND("Electric boiler", D597&amp;E597)),  ISNUMBER(FIND("Electric baseboard", D597&amp;E597))), "Baseboard", "Plug-in heater, or none"))))</f>
        <v>Baseboard</v>
      </c>
    </row>
    <row r="598" spans="1:10">
      <c r="A598" s="121">
        <v>14150</v>
      </c>
      <c r="B598" s="12">
        <f>INDEX([8]RawData!$B$8:$N$1411, MATCH($A598, [8]RawData!$A$8:$A$1411, 0), MATCH(B$19, [8]RawData!$B$7:$N$7, 0))</f>
        <v>6932.7380000000003</v>
      </c>
      <c r="C598" s="12">
        <f>INDEX([8]RawData!$B$8:$N$1411, MATCH($A598, [8]RawData!$A$8:$A$1411, 0), MATCH(C$19, [8]RawData!$B$7:$N$7, 0))</f>
        <v>1</v>
      </c>
      <c r="D598" s="12" t="str">
        <f>INDEX([8]RawData!$B$8:$N$1411, MATCH($A598, [8]RawData!$A$8:$A$1411, 0), MATCH(D$19, [8]RawData!$B$7:$N$7, 0))</f>
        <v>Gas faf</v>
      </c>
      <c r="E598" s="12" t="str">
        <f>INDEX([8]RawData!$B$8:$N$1411, MATCH($A598, [8]RawData!$A$8:$A$1411, 0), MATCH(E$19, [8]RawData!$B$7:$N$7, 0))</f>
        <v/>
      </c>
      <c r="F598" s="12" t="s">
        <v>94</v>
      </c>
      <c r="G598" s="12" t="b">
        <f t="shared" si="56"/>
        <v>1</v>
      </c>
      <c r="H598" s="12" t="b">
        <f t="shared" si="57"/>
        <v>0</v>
      </c>
      <c r="I598" s="12" t="b">
        <f t="shared" si="58"/>
        <v>0</v>
      </c>
      <c r="J598" s="12" t="str">
        <f t="shared" si="59"/>
        <v>Plug-in heater, or none</v>
      </c>
    </row>
    <row r="599" spans="1:10">
      <c r="A599" s="121">
        <v>14153</v>
      </c>
      <c r="B599" s="12">
        <f>INDEX([8]RawData!$B$8:$N$1411, MATCH($A599, [8]RawData!$A$8:$A$1411, 0), MATCH(B$19, [8]RawData!$B$7:$N$7, 0))</f>
        <v>6932.7380000000003</v>
      </c>
      <c r="C599" s="12">
        <f>INDEX([8]RawData!$B$8:$N$1411, MATCH($A599, [8]RawData!$A$8:$A$1411, 0), MATCH(C$19, [8]RawData!$B$7:$N$7, 0))</f>
        <v>1</v>
      </c>
      <c r="D599" s="12" t="str">
        <f>INDEX([8]RawData!$B$8:$N$1411, MATCH($A599, [8]RawData!$A$8:$A$1411, 0), MATCH(D$19, [8]RawData!$B$7:$N$7, 0))</f>
        <v>Gas faf</v>
      </c>
      <c r="E599" s="12" t="str">
        <f>INDEX([8]RawData!$B$8:$N$1411, MATCH($A599, [8]RawData!$A$8:$A$1411, 0), MATCH(E$19, [8]RawData!$B$7:$N$7, 0))</f>
        <v/>
      </c>
      <c r="F599" s="12" t="s">
        <v>94</v>
      </c>
      <c r="G599" s="12" t="b">
        <f t="shared" si="56"/>
        <v>1</v>
      </c>
      <c r="H599" s="12" t="b">
        <f t="shared" si="57"/>
        <v>0</v>
      </c>
      <c r="I599" s="12" t="b">
        <f t="shared" si="58"/>
        <v>0</v>
      </c>
      <c r="J599" s="12" t="str">
        <f t="shared" si="59"/>
        <v>Plug-in heater, or none</v>
      </c>
    </row>
    <row r="600" spans="1:10">
      <c r="A600" s="121">
        <v>14162</v>
      </c>
      <c r="B600" s="12">
        <f>INDEX([8]RawData!$B$8:$N$1411, MATCH($A600, [8]RawData!$A$8:$A$1411, 0), MATCH(B$19, [8]RawData!$B$7:$N$7, 0))</f>
        <v>1464.694</v>
      </c>
      <c r="C600" s="12">
        <f>INDEX([8]RawData!$B$8:$N$1411, MATCH($A600, [8]RawData!$A$8:$A$1411, 0), MATCH(C$19, [8]RawData!$B$7:$N$7, 0))</f>
        <v>1</v>
      </c>
      <c r="D600" s="12" t="str">
        <f>INDEX([8]RawData!$B$8:$N$1411, MATCH($A600, [8]RawData!$A$8:$A$1411, 0), MATCH(D$19, [8]RawData!$B$7:$N$7, 0))</f>
        <v>Electric heatpump</v>
      </c>
      <c r="E600" s="12" t="str">
        <f>INDEX([8]RawData!$B$8:$N$1411, MATCH($A600, [8]RawData!$A$8:$A$1411, 0), MATCH(E$19, [8]RawData!$B$7:$N$7, 0))</f>
        <v>Wood fireplace</v>
      </c>
      <c r="F600" s="12">
        <v>1464.694</v>
      </c>
      <c r="G600" s="12" t="b">
        <f t="shared" si="56"/>
        <v>0</v>
      </c>
      <c r="H600" s="12" t="b">
        <f t="shared" si="57"/>
        <v>1</v>
      </c>
      <c r="I600" s="12" t="b">
        <f t="shared" si="58"/>
        <v>1</v>
      </c>
      <c r="J600" s="12" t="str">
        <f t="shared" si="59"/>
        <v>Heat pump</v>
      </c>
    </row>
    <row r="601" spans="1:10">
      <c r="A601" s="121">
        <v>14174</v>
      </c>
      <c r="B601" s="12">
        <f>INDEX([8]RawData!$B$8:$N$1411, MATCH($A601, [8]RawData!$A$8:$A$1411, 0), MATCH(B$19, [8]RawData!$B$7:$N$7, 0))</f>
        <v>6932.7380000000003</v>
      </c>
      <c r="C601" s="12">
        <f>INDEX([8]RawData!$B$8:$N$1411, MATCH($A601, [8]RawData!$A$8:$A$1411, 0), MATCH(C$19, [8]RawData!$B$7:$N$7, 0))</f>
        <v>1</v>
      </c>
      <c r="D601" s="12" t="str">
        <f>INDEX([8]RawData!$B$8:$N$1411, MATCH($A601, [8]RawData!$A$8:$A$1411, 0), MATCH(D$19, [8]RawData!$B$7:$N$7, 0))</f>
        <v>Electric heatpumpdualfuel</v>
      </c>
      <c r="E601" s="12" t="str">
        <f>INDEX([8]RawData!$B$8:$N$1411, MATCH($A601, [8]RawData!$A$8:$A$1411, 0), MATCH(E$19, [8]RawData!$B$7:$N$7, 0))</f>
        <v xml:space="preserve">Electric baseboard AND Wood fireplace AND Wood fireplace AND </v>
      </c>
      <c r="F601" s="12">
        <v>6932.7380000000003</v>
      </c>
      <c r="G601" s="12" t="b">
        <f t="shared" si="56"/>
        <v>0</v>
      </c>
      <c r="H601" s="12" t="b">
        <f t="shared" si="57"/>
        <v>1</v>
      </c>
      <c r="I601" s="12" t="b">
        <f t="shared" si="58"/>
        <v>1</v>
      </c>
      <c r="J601" s="12" t="str">
        <f t="shared" si="59"/>
        <v>Heat pump</v>
      </c>
    </row>
    <row r="602" spans="1:10">
      <c r="A602" s="121">
        <v>14181</v>
      </c>
      <c r="B602" s="12">
        <f>INDEX([8]RawData!$B$8:$N$1411, MATCH($A602, [8]RawData!$A$8:$A$1411, 0), MATCH(B$19, [8]RawData!$B$7:$N$7, 0))</f>
        <v>1524.7619999999999</v>
      </c>
      <c r="C602" s="12">
        <f>INDEX([8]RawData!$B$8:$N$1411, MATCH($A602, [8]RawData!$A$8:$A$1411, 0), MATCH(C$19, [8]RawData!$B$7:$N$7, 0))</f>
        <v>1</v>
      </c>
      <c r="D602" s="12" t="str">
        <f>INDEX([8]RawData!$B$8:$N$1411, MATCH($A602, [8]RawData!$A$8:$A$1411, 0), MATCH(D$19, [8]RawData!$B$7:$N$7, 0))</f>
        <v>Gas faf</v>
      </c>
      <c r="E602" s="12" t="str">
        <f>INDEX([8]RawData!$B$8:$N$1411, MATCH($A602, [8]RawData!$A$8:$A$1411, 0), MATCH(E$19, [8]RawData!$B$7:$N$7, 0))</f>
        <v xml:space="preserve">Wood fireplace AND Electric pluginheater AND </v>
      </c>
      <c r="F602" s="12" t="s">
        <v>94</v>
      </c>
      <c r="G602" s="12" t="b">
        <f t="shared" si="56"/>
        <v>1</v>
      </c>
      <c r="H602" s="12" t="b">
        <f t="shared" si="57"/>
        <v>0</v>
      </c>
      <c r="I602" s="12" t="b">
        <f t="shared" si="58"/>
        <v>0</v>
      </c>
      <c r="J602" s="12" t="str">
        <f t="shared" si="59"/>
        <v>Plug-in heater, or none</v>
      </c>
    </row>
    <row r="603" spans="1:10">
      <c r="A603" s="121">
        <v>14210</v>
      </c>
      <c r="B603" s="12">
        <f>INDEX([8]RawData!$B$8:$N$1411, MATCH($A603, [8]RawData!$A$8:$A$1411, 0), MATCH(B$19, [8]RawData!$B$7:$N$7, 0))</f>
        <v>1464.694</v>
      </c>
      <c r="C603" s="12">
        <f>INDEX([8]RawData!$B$8:$N$1411, MATCH($A603, [8]RawData!$A$8:$A$1411, 0), MATCH(C$19, [8]RawData!$B$7:$N$7, 0))</f>
        <v>1</v>
      </c>
      <c r="D603" s="12" t="str">
        <f>INDEX([8]RawData!$B$8:$N$1411, MATCH($A603, [8]RawData!$A$8:$A$1411, 0), MATCH(D$19, [8]RawData!$B$7:$N$7, 0))</f>
        <v>Gas faf</v>
      </c>
      <c r="E603" s="12" t="str">
        <f>INDEX([8]RawData!$B$8:$N$1411, MATCH($A603, [8]RawData!$A$8:$A$1411, 0), MATCH(E$19, [8]RawData!$B$7:$N$7, 0))</f>
        <v/>
      </c>
      <c r="F603" s="12" t="s">
        <v>94</v>
      </c>
      <c r="G603" s="12" t="b">
        <f t="shared" si="56"/>
        <v>1</v>
      </c>
      <c r="H603" s="12" t="b">
        <f t="shared" si="57"/>
        <v>0</v>
      </c>
      <c r="I603" s="12" t="b">
        <f t="shared" si="58"/>
        <v>0</v>
      </c>
      <c r="J603" s="12" t="str">
        <f t="shared" si="59"/>
        <v>Plug-in heater, or none</v>
      </c>
    </row>
    <row r="604" spans="1:10">
      <c r="A604" s="121">
        <v>14211</v>
      </c>
      <c r="B604" s="12">
        <f>INDEX([8]RawData!$B$8:$N$1411, MATCH($A604, [8]RawData!$A$8:$A$1411, 0), MATCH(B$19, [8]RawData!$B$7:$N$7, 0))</f>
        <v>1524.7619999999999</v>
      </c>
      <c r="C604" s="12">
        <f>INDEX([8]RawData!$B$8:$N$1411, MATCH($A604, [8]RawData!$A$8:$A$1411, 0), MATCH(C$19, [8]RawData!$B$7:$N$7, 0))</f>
        <v>1</v>
      </c>
      <c r="D604" s="12" t="str">
        <f>INDEX([8]RawData!$B$8:$N$1411, MATCH($A604, [8]RawData!$A$8:$A$1411, 0), MATCH(D$19, [8]RawData!$B$7:$N$7, 0))</f>
        <v>Gas faf</v>
      </c>
      <c r="E604" s="12" t="str">
        <f>INDEX([8]RawData!$B$8:$N$1411, MATCH($A604, [8]RawData!$A$8:$A$1411, 0), MATCH(E$19, [8]RawData!$B$7:$N$7, 0))</f>
        <v>Electric pluginheater</v>
      </c>
      <c r="F604" s="12" t="s">
        <v>94</v>
      </c>
      <c r="G604" s="12" t="b">
        <f t="shared" si="56"/>
        <v>1</v>
      </c>
      <c r="H604" s="12" t="b">
        <f t="shared" si="57"/>
        <v>0</v>
      </c>
      <c r="I604" s="12" t="b">
        <f t="shared" si="58"/>
        <v>0</v>
      </c>
      <c r="J604" s="12" t="str">
        <f t="shared" si="59"/>
        <v>Plug-in heater, or none</v>
      </c>
    </row>
    <row r="605" spans="1:10">
      <c r="A605" s="121">
        <v>14222</v>
      </c>
      <c r="B605" s="12">
        <f>INDEX([8]RawData!$B$8:$N$1411, MATCH($A605, [8]RawData!$A$8:$A$1411, 0), MATCH(B$19, [8]RawData!$B$7:$N$7, 0))</f>
        <v>1524.7619999999999</v>
      </c>
      <c r="C605" s="12">
        <f>INDEX([8]RawData!$B$8:$N$1411, MATCH($A605, [8]RawData!$A$8:$A$1411, 0), MATCH(C$19, [8]RawData!$B$7:$N$7, 0))</f>
        <v>1</v>
      </c>
      <c r="D605" s="12" t="str">
        <f>INDEX([8]RawData!$B$8:$N$1411, MATCH($A605, [8]RawData!$A$8:$A$1411, 0), MATCH(D$19, [8]RawData!$B$7:$N$7, 0))</f>
        <v>Gas faf</v>
      </c>
      <c r="E605" s="12" t="str">
        <f>INDEX([8]RawData!$B$8:$N$1411, MATCH($A605, [8]RawData!$A$8:$A$1411, 0), MATCH(E$19, [8]RawData!$B$7:$N$7, 0))</f>
        <v xml:space="preserve">Electric baseboard AND Wood fireplace AND Wood fireplace AND </v>
      </c>
      <c r="F605" s="12" t="s">
        <v>94</v>
      </c>
      <c r="G605" s="12" t="b">
        <f t="shared" si="56"/>
        <v>1</v>
      </c>
      <c r="H605" s="12" t="b">
        <f t="shared" si="57"/>
        <v>1</v>
      </c>
      <c r="I605" s="12" t="b">
        <f t="shared" si="58"/>
        <v>0</v>
      </c>
      <c r="J605" s="12" t="str">
        <f t="shared" si="59"/>
        <v>Baseboard</v>
      </c>
    </row>
    <row r="606" spans="1:10">
      <c r="A606" s="121">
        <v>14264</v>
      </c>
      <c r="B606" s="12">
        <f>INDEX([8]RawData!$B$8:$N$1411, MATCH($A606, [8]RawData!$A$8:$A$1411, 0), MATCH(B$19, [8]RawData!$B$7:$N$7, 0))</f>
        <v>4956.4930000000004</v>
      </c>
      <c r="C606" s="12">
        <f>INDEX([8]RawData!$B$8:$N$1411, MATCH($A606, [8]RawData!$A$8:$A$1411, 0), MATCH(C$19, [8]RawData!$B$7:$N$7, 0))</f>
        <v>1</v>
      </c>
      <c r="D606" s="12" t="str">
        <f>INDEX([8]RawData!$B$8:$N$1411, MATCH($A606, [8]RawData!$A$8:$A$1411, 0), MATCH(D$19, [8]RawData!$B$7:$N$7, 0))</f>
        <v>Gas faf</v>
      </c>
      <c r="E606" s="12" t="str">
        <f>INDEX([8]RawData!$B$8:$N$1411, MATCH($A606, [8]RawData!$A$8:$A$1411, 0), MATCH(E$19, [8]RawData!$B$7:$N$7, 0))</f>
        <v xml:space="preserve">Wood fireplace AND Wood fireplace AND </v>
      </c>
      <c r="F606" s="12" t="s">
        <v>94</v>
      </c>
      <c r="G606" s="12" t="b">
        <f t="shared" si="56"/>
        <v>1</v>
      </c>
      <c r="H606" s="12" t="b">
        <f t="shared" si="57"/>
        <v>0</v>
      </c>
      <c r="I606" s="12" t="b">
        <f t="shared" si="58"/>
        <v>0</v>
      </c>
      <c r="J606" s="12" t="str">
        <f t="shared" si="59"/>
        <v>Plug-in heater, or none</v>
      </c>
    </row>
    <row r="607" spans="1:10">
      <c r="A607" s="121">
        <v>14273</v>
      </c>
      <c r="B607" s="12">
        <f>INDEX([8]RawData!$B$8:$N$1411, MATCH($A607, [8]RawData!$A$8:$A$1411, 0), MATCH(B$19, [8]RawData!$B$7:$N$7, 0))</f>
        <v>4956.4930000000004</v>
      </c>
      <c r="C607" s="12">
        <f>INDEX([8]RawData!$B$8:$N$1411, MATCH($A607, [8]RawData!$A$8:$A$1411, 0), MATCH(C$19, [8]RawData!$B$7:$N$7, 0))</f>
        <v>1</v>
      </c>
      <c r="D607" s="12" t="str">
        <f>INDEX([8]RawData!$B$8:$N$1411, MATCH($A607, [8]RawData!$A$8:$A$1411, 0), MATCH(D$19, [8]RawData!$B$7:$N$7, 0))</f>
        <v>Gas faf</v>
      </c>
      <c r="E607" s="12" t="str">
        <f>INDEX([8]RawData!$B$8:$N$1411, MATCH($A607, [8]RawData!$A$8:$A$1411, 0), MATCH(E$19, [8]RawData!$B$7:$N$7, 0))</f>
        <v/>
      </c>
      <c r="F607" s="12" t="s">
        <v>94</v>
      </c>
      <c r="G607" s="12" t="b">
        <f t="shared" si="56"/>
        <v>1</v>
      </c>
      <c r="H607" s="12" t="b">
        <f t="shared" si="57"/>
        <v>0</v>
      </c>
      <c r="I607" s="12" t="b">
        <f t="shared" si="58"/>
        <v>0</v>
      </c>
      <c r="J607" s="12" t="str">
        <f t="shared" si="59"/>
        <v>Plug-in heater, or none</v>
      </c>
    </row>
    <row r="608" spans="1:10">
      <c r="A608" s="121">
        <v>14277</v>
      </c>
      <c r="B608" s="12">
        <f>INDEX([8]RawData!$B$8:$N$1411, MATCH($A608, [8]RawData!$A$8:$A$1411, 0), MATCH(B$19, [8]RawData!$B$7:$N$7, 0))</f>
        <v>4956.4930000000004</v>
      </c>
      <c r="C608" s="12">
        <f>INDEX([8]RawData!$B$8:$N$1411, MATCH($A608, [8]RawData!$A$8:$A$1411, 0), MATCH(C$19, [8]RawData!$B$7:$N$7, 0))</f>
        <v>1</v>
      </c>
      <c r="D608" s="12" t="str">
        <f>INDEX([8]RawData!$B$8:$N$1411, MATCH($A608, [8]RawData!$A$8:$A$1411, 0), MATCH(D$19, [8]RawData!$B$7:$N$7, 0))</f>
        <v>Gas faf</v>
      </c>
      <c r="E608" s="12" t="str">
        <f>INDEX([8]RawData!$B$8:$N$1411, MATCH($A608, [8]RawData!$A$8:$A$1411, 0), MATCH(E$19, [8]RawData!$B$7:$N$7, 0))</f>
        <v xml:space="preserve">Electric baseboard AND Electric pluginheater AND </v>
      </c>
      <c r="F608" s="12" t="s">
        <v>94</v>
      </c>
      <c r="G608" s="12" t="b">
        <f t="shared" si="56"/>
        <v>1</v>
      </c>
      <c r="H608" s="12" t="b">
        <f t="shared" si="57"/>
        <v>1</v>
      </c>
      <c r="I608" s="12" t="b">
        <f t="shared" si="58"/>
        <v>0</v>
      </c>
      <c r="J608" s="12" t="str">
        <f t="shared" si="59"/>
        <v>Baseboard</v>
      </c>
    </row>
    <row r="609" spans="1:10">
      <c r="A609" s="121">
        <v>14284</v>
      </c>
      <c r="B609" s="12">
        <f>INDEX([8]RawData!$B$8:$N$1411, MATCH($A609, [8]RawData!$A$8:$A$1411, 0), MATCH(B$19, [8]RawData!$B$7:$N$7, 0))</f>
        <v>1524.7619999999999</v>
      </c>
      <c r="C609" s="12">
        <f>INDEX([8]RawData!$B$8:$N$1411, MATCH($A609, [8]RawData!$A$8:$A$1411, 0), MATCH(C$19, [8]RawData!$B$7:$N$7, 0))</f>
        <v>1</v>
      </c>
      <c r="D609" s="12" t="str">
        <f>INDEX([8]RawData!$B$8:$N$1411, MATCH($A609, [8]RawData!$A$8:$A$1411, 0), MATCH(D$19, [8]RawData!$B$7:$N$7, 0))</f>
        <v>Gas faf</v>
      </c>
      <c r="E609" s="12" t="str">
        <f>INDEX([8]RawData!$B$8:$N$1411, MATCH($A609, [8]RawData!$A$8:$A$1411, 0), MATCH(E$19, [8]RawData!$B$7:$N$7, 0))</f>
        <v/>
      </c>
      <c r="F609" s="12" t="s">
        <v>94</v>
      </c>
      <c r="G609" s="12" t="b">
        <f t="shared" si="56"/>
        <v>1</v>
      </c>
      <c r="H609" s="12" t="b">
        <f t="shared" si="57"/>
        <v>0</v>
      </c>
      <c r="I609" s="12" t="b">
        <f t="shared" si="58"/>
        <v>0</v>
      </c>
      <c r="J609" s="12" t="str">
        <f t="shared" si="59"/>
        <v>Plug-in heater, or none</v>
      </c>
    </row>
    <row r="610" spans="1:10">
      <c r="A610" s="121">
        <v>14285</v>
      </c>
      <c r="B610" s="12">
        <f>INDEX([8]RawData!$B$8:$N$1411, MATCH($A610, [8]RawData!$A$8:$A$1411, 0), MATCH(B$19, [8]RawData!$B$7:$N$7, 0))</f>
        <v>1524.7619999999999</v>
      </c>
      <c r="C610" s="12">
        <f>INDEX([8]RawData!$B$8:$N$1411, MATCH($A610, [8]RawData!$A$8:$A$1411, 0), MATCH(C$19, [8]RawData!$B$7:$N$7, 0))</f>
        <v>1</v>
      </c>
      <c r="D610" s="12" t="str">
        <f>INDEX([8]RawData!$B$8:$N$1411, MATCH($A610, [8]RawData!$A$8:$A$1411, 0), MATCH(D$19, [8]RawData!$B$7:$N$7, 0))</f>
        <v>Electric faf</v>
      </c>
      <c r="E610" s="12" t="str">
        <f>INDEX([8]RawData!$B$8:$N$1411, MATCH($A610, [8]RawData!$A$8:$A$1411, 0), MATCH(E$19, [8]RawData!$B$7:$N$7, 0))</f>
        <v xml:space="preserve">Wood fireplace AND Electric pluginheater AND </v>
      </c>
      <c r="F610" s="12">
        <v>1524.7619999999999</v>
      </c>
      <c r="G610" s="12" t="b">
        <f t="shared" si="56"/>
        <v>0</v>
      </c>
      <c r="H610" s="12" t="b">
        <f t="shared" si="57"/>
        <v>1</v>
      </c>
      <c r="I610" s="12" t="b">
        <f t="shared" si="58"/>
        <v>1</v>
      </c>
      <c r="J610" s="12" t="str">
        <f t="shared" si="59"/>
        <v>Electric FAF</v>
      </c>
    </row>
    <row r="611" spans="1:10">
      <c r="A611" s="121">
        <v>14300</v>
      </c>
      <c r="B611" s="12">
        <f>INDEX([8]RawData!$B$8:$N$1411, MATCH($A611, [8]RawData!$A$8:$A$1411, 0), MATCH(B$19, [8]RawData!$B$7:$N$7, 0))</f>
        <v>4956.4930000000004</v>
      </c>
      <c r="C611" s="12">
        <f>INDEX([8]RawData!$B$8:$N$1411, MATCH($A611, [8]RawData!$A$8:$A$1411, 0), MATCH(C$19, [8]RawData!$B$7:$N$7, 0))</f>
        <v>1</v>
      </c>
      <c r="D611" s="12" t="str">
        <f>INDEX([8]RawData!$B$8:$N$1411, MATCH($A611, [8]RawData!$A$8:$A$1411, 0), MATCH(D$19, [8]RawData!$B$7:$N$7, 0))</f>
        <v>Electric baseboard</v>
      </c>
      <c r="E611" s="12" t="str">
        <f>INDEX([8]RawData!$B$8:$N$1411, MATCH($A611, [8]RawData!$A$8:$A$1411, 0), MATCH(E$19, [8]RawData!$B$7:$N$7, 0))</f>
        <v xml:space="preserve">Electric baseboard AND Electric pluginheater AND </v>
      </c>
      <c r="F611" s="12">
        <v>4956.4930000000004</v>
      </c>
      <c r="G611" s="12" t="b">
        <f t="shared" si="56"/>
        <v>0</v>
      </c>
      <c r="H611" s="12" t="b">
        <f t="shared" si="57"/>
        <v>1</v>
      </c>
      <c r="I611" s="12" t="b">
        <f t="shared" si="58"/>
        <v>1</v>
      </c>
      <c r="J611" s="12" t="str">
        <f t="shared" si="59"/>
        <v>Baseboard</v>
      </c>
    </row>
    <row r="612" spans="1:10">
      <c r="A612" s="121">
        <v>14329</v>
      </c>
      <c r="B612" s="12">
        <f>INDEX([8]RawData!$B$8:$N$1411, MATCH($A612, [8]RawData!$A$8:$A$1411, 0), MATCH(B$19, [8]RawData!$B$7:$N$7, 0))</f>
        <v>6932.7380000000003</v>
      </c>
      <c r="C612" s="12">
        <f>INDEX([8]RawData!$B$8:$N$1411, MATCH($A612, [8]RawData!$A$8:$A$1411, 0), MATCH(C$19, [8]RawData!$B$7:$N$7, 0))</f>
        <v>1</v>
      </c>
      <c r="D612" s="12" t="str">
        <f>INDEX([8]RawData!$B$8:$N$1411, MATCH($A612, [8]RawData!$A$8:$A$1411, 0), MATCH(D$19, [8]RawData!$B$7:$N$7, 0))</f>
        <v>Gas faf</v>
      </c>
      <c r="E612" s="12" t="str">
        <f>INDEX([8]RawData!$B$8:$N$1411, MATCH($A612, [8]RawData!$A$8:$A$1411, 0), MATCH(E$19, [8]RawData!$B$7:$N$7, 0))</f>
        <v/>
      </c>
      <c r="F612" s="12" t="s">
        <v>94</v>
      </c>
      <c r="G612" s="12" t="b">
        <f t="shared" si="56"/>
        <v>1</v>
      </c>
      <c r="H612" s="12" t="b">
        <f t="shared" si="57"/>
        <v>0</v>
      </c>
      <c r="I612" s="12" t="b">
        <f t="shared" si="58"/>
        <v>0</v>
      </c>
      <c r="J612" s="12" t="str">
        <f t="shared" si="59"/>
        <v>Plug-in heater, or none</v>
      </c>
    </row>
    <row r="613" spans="1:10">
      <c r="A613" s="121">
        <v>14331</v>
      </c>
      <c r="B613" s="12">
        <f>INDEX([8]RawData!$B$8:$N$1411, MATCH($A613, [8]RawData!$A$8:$A$1411, 0), MATCH(B$19, [8]RawData!$B$7:$N$7, 0))</f>
        <v>6932.7380000000003</v>
      </c>
      <c r="C613" s="12">
        <f>INDEX([8]RawData!$B$8:$N$1411, MATCH($A613, [8]RawData!$A$8:$A$1411, 0), MATCH(C$19, [8]RawData!$B$7:$N$7, 0))</f>
        <v>1</v>
      </c>
      <c r="D613" s="12" t="str">
        <f>INDEX([8]RawData!$B$8:$N$1411, MATCH($A613, [8]RawData!$A$8:$A$1411, 0), MATCH(D$19, [8]RawData!$B$7:$N$7, 0))</f>
        <v>Electric heatpump</v>
      </c>
      <c r="E613" s="12" t="str">
        <f>INDEX([8]RawData!$B$8:$N$1411, MATCH($A613, [8]RawData!$A$8:$A$1411, 0), MATCH(E$19, [8]RawData!$B$7:$N$7, 0))</f>
        <v xml:space="preserve">Electric baseboard AND Wood fireplace AND Electric pluginheater AND </v>
      </c>
      <c r="F613" s="12">
        <v>6932.7380000000003</v>
      </c>
      <c r="G613" s="12" t="b">
        <f t="shared" si="56"/>
        <v>0</v>
      </c>
      <c r="H613" s="12" t="b">
        <f t="shared" si="57"/>
        <v>1</v>
      </c>
      <c r="I613" s="12" t="b">
        <f t="shared" si="58"/>
        <v>1</v>
      </c>
      <c r="J613" s="12" t="str">
        <f t="shared" si="59"/>
        <v>Heat pump</v>
      </c>
    </row>
    <row r="614" spans="1:10">
      <c r="A614" s="121">
        <v>14423</v>
      </c>
      <c r="B614" s="12">
        <f>INDEX([8]RawData!$B$8:$N$1411, MATCH($A614, [8]RawData!$A$8:$A$1411, 0), MATCH(B$19, [8]RawData!$B$7:$N$7, 0))</f>
        <v>4956.4930000000004</v>
      </c>
      <c r="C614" s="12">
        <f>INDEX([8]RawData!$B$8:$N$1411, MATCH($A614, [8]RawData!$A$8:$A$1411, 0), MATCH(C$19, [8]RawData!$B$7:$N$7, 0))</f>
        <v>1</v>
      </c>
      <c r="D614" s="12" t="str">
        <f>INDEX([8]RawData!$B$8:$N$1411, MATCH($A614, [8]RawData!$A$8:$A$1411, 0), MATCH(D$19, [8]RawData!$B$7:$N$7, 0))</f>
        <v>Gas faf</v>
      </c>
      <c r="E614" s="12" t="str">
        <f>INDEX([8]RawData!$B$8:$N$1411, MATCH($A614, [8]RawData!$A$8:$A$1411, 0), MATCH(E$19, [8]RawData!$B$7:$N$7, 0))</f>
        <v>Electric pluginheater</v>
      </c>
      <c r="F614" s="12" t="s">
        <v>94</v>
      </c>
      <c r="G614" s="12" t="b">
        <f t="shared" si="56"/>
        <v>1</v>
      </c>
      <c r="H614" s="12" t="b">
        <f t="shared" si="57"/>
        <v>0</v>
      </c>
      <c r="I614" s="12" t="b">
        <f t="shared" si="58"/>
        <v>0</v>
      </c>
      <c r="J614" s="12" t="str">
        <f t="shared" si="59"/>
        <v>Plug-in heater, or none</v>
      </c>
    </row>
    <row r="615" spans="1:10">
      <c r="A615" s="121">
        <v>14457</v>
      </c>
      <c r="B615" s="12">
        <f>INDEX([8]RawData!$B$8:$N$1411, MATCH($A615, [8]RawData!$A$8:$A$1411, 0), MATCH(B$19, [8]RawData!$B$7:$N$7, 0))</f>
        <v>1150.8789999999999</v>
      </c>
      <c r="C615" s="12">
        <f>INDEX([8]RawData!$B$8:$N$1411, MATCH($A615, [8]RawData!$A$8:$A$1411, 0), MATCH(C$19, [8]RawData!$B$7:$N$7, 0))</f>
        <v>1</v>
      </c>
      <c r="D615" s="12" t="str">
        <f>INDEX([8]RawData!$B$8:$N$1411, MATCH($A615, [8]RawData!$A$8:$A$1411, 0), MATCH(D$19, [8]RawData!$B$7:$N$7, 0))</f>
        <v>Electric baseboard</v>
      </c>
      <c r="E615" s="12" t="str">
        <f>INDEX([8]RawData!$B$8:$N$1411, MATCH($A615, [8]RawData!$A$8:$A$1411, 0), MATCH(E$19, [8]RawData!$B$7:$N$7, 0))</f>
        <v/>
      </c>
      <c r="F615" s="12">
        <v>1150.8789999999999</v>
      </c>
      <c r="G615" s="12" t="b">
        <f t="shared" si="56"/>
        <v>0</v>
      </c>
      <c r="H615" s="12" t="b">
        <f t="shared" si="57"/>
        <v>1</v>
      </c>
      <c r="I615" s="12" t="b">
        <f t="shared" si="58"/>
        <v>1</v>
      </c>
      <c r="J615" s="12" t="str">
        <f t="shared" si="59"/>
        <v>Baseboard</v>
      </c>
    </row>
    <row r="616" spans="1:10">
      <c r="A616" s="121">
        <v>14508</v>
      </c>
      <c r="B616" s="12">
        <f>INDEX([8]RawData!$B$8:$N$1411, MATCH($A616, [8]RawData!$A$8:$A$1411, 0), MATCH(B$19, [8]RawData!$B$7:$N$7, 0))</f>
        <v>4956.4930000000004</v>
      </c>
      <c r="C616" s="12">
        <f>INDEX([8]RawData!$B$8:$N$1411, MATCH($A616, [8]RawData!$A$8:$A$1411, 0), MATCH(C$19, [8]RawData!$B$7:$N$7, 0))</f>
        <v>1</v>
      </c>
      <c r="D616" s="12" t="str">
        <f>INDEX([8]RawData!$B$8:$N$1411, MATCH($A616, [8]RawData!$A$8:$A$1411, 0), MATCH(D$19, [8]RawData!$B$7:$N$7, 0))</f>
        <v>Electric heatpump</v>
      </c>
      <c r="E616" s="12" t="str">
        <f>INDEX([8]RawData!$B$8:$N$1411, MATCH($A616, [8]RawData!$A$8:$A$1411, 0), MATCH(E$19, [8]RawData!$B$7:$N$7, 0))</f>
        <v xml:space="preserve">Wood fireplace AND Wood fireplace AND Wood fireplace AND Electric pluginheater AND </v>
      </c>
      <c r="F616" s="12">
        <v>4956.4930000000004</v>
      </c>
      <c r="G616" s="12" t="b">
        <f t="shared" si="56"/>
        <v>0</v>
      </c>
      <c r="H616" s="12" t="b">
        <f t="shared" si="57"/>
        <v>1</v>
      </c>
      <c r="I616" s="12" t="b">
        <f t="shared" si="58"/>
        <v>1</v>
      </c>
      <c r="J616" s="12" t="str">
        <f t="shared" si="59"/>
        <v>Heat pump</v>
      </c>
    </row>
    <row r="617" spans="1:10">
      <c r="A617" s="121">
        <v>14542</v>
      </c>
      <c r="B617" s="12">
        <f>INDEX([8]RawData!$B$8:$N$1411, MATCH($A617, [8]RawData!$A$8:$A$1411, 0), MATCH(B$19, [8]RawData!$B$7:$N$7, 0))</f>
        <v>1188.027</v>
      </c>
      <c r="C617" s="12">
        <f>INDEX([8]RawData!$B$8:$N$1411, MATCH($A617, [8]RawData!$A$8:$A$1411, 0), MATCH(C$19, [8]RawData!$B$7:$N$7, 0))</f>
        <v>1</v>
      </c>
      <c r="D617" s="12" t="str">
        <f>INDEX([8]RawData!$B$8:$N$1411, MATCH($A617, [8]RawData!$A$8:$A$1411, 0), MATCH(D$19, [8]RawData!$B$7:$N$7, 0))</f>
        <v>Electric heatpump</v>
      </c>
      <c r="E617" s="12" t="str">
        <f>INDEX([8]RawData!$B$8:$N$1411, MATCH($A617, [8]RawData!$A$8:$A$1411, 0), MATCH(E$19, [8]RawData!$B$7:$N$7, 0))</f>
        <v>Pellets htstove</v>
      </c>
      <c r="F617" s="12">
        <v>1188.027</v>
      </c>
      <c r="G617" s="12" t="b">
        <f t="shared" si="56"/>
        <v>0</v>
      </c>
      <c r="H617" s="12" t="b">
        <f t="shared" si="57"/>
        <v>1</v>
      </c>
      <c r="I617" s="12" t="b">
        <f t="shared" si="58"/>
        <v>1</v>
      </c>
      <c r="J617" s="12" t="str">
        <f t="shared" si="59"/>
        <v>Heat pump</v>
      </c>
    </row>
    <row r="618" spans="1:10">
      <c r="A618" s="121">
        <v>14545</v>
      </c>
      <c r="B618" s="12">
        <f>INDEX([8]RawData!$B$8:$N$1411, MATCH($A618, [8]RawData!$A$8:$A$1411, 0), MATCH(B$19, [8]RawData!$B$7:$N$7, 0))</f>
        <v>1188.027</v>
      </c>
      <c r="C618" s="12">
        <f>INDEX([8]RawData!$B$8:$N$1411, MATCH($A618, [8]RawData!$A$8:$A$1411, 0), MATCH(C$19, [8]RawData!$B$7:$N$7, 0))</f>
        <v>1</v>
      </c>
      <c r="D618" s="12" t="str">
        <f>INDEX([8]RawData!$B$8:$N$1411, MATCH($A618, [8]RawData!$A$8:$A$1411, 0), MATCH(D$19, [8]RawData!$B$7:$N$7, 0))</f>
        <v>Gas faf</v>
      </c>
      <c r="E618" s="12" t="str">
        <f>INDEX([8]RawData!$B$8:$N$1411, MATCH($A618, [8]RawData!$A$8:$A$1411, 0), MATCH(E$19, [8]RawData!$B$7:$N$7, 0))</f>
        <v/>
      </c>
      <c r="F618" s="12" t="s">
        <v>94</v>
      </c>
      <c r="G618" s="12" t="b">
        <f t="shared" si="56"/>
        <v>1</v>
      </c>
      <c r="H618" s="12" t="b">
        <f t="shared" si="57"/>
        <v>0</v>
      </c>
      <c r="I618" s="12" t="b">
        <f t="shared" si="58"/>
        <v>0</v>
      </c>
      <c r="J618" s="12" t="str">
        <f t="shared" si="59"/>
        <v>Plug-in heater, or none</v>
      </c>
    </row>
    <row r="619" spans="1:10">
      <c r="A619" s="121">
        <v>14560</v>
      </c>
      <c r="B619" s="12">
        <f>INDEX([8]RawData!$B$8:$N$1411, MATCH($A619, [8]RawData!$A$8:$A$1411, 0), MATCH(B$19, [8]RawData!$B$7:$N$7, 0))</f>
        <v>6932.7380000000003</v>
      </c>
      <c r="C619" s="12">
        <f>INDEX([8]RawData!$B$8:$N$1411, MATCH($A619, [8]RawData!$A$8:$A$1411, 0), MATCH(C$19, [8]RawData!$B$7:$N$7, 0))</f>
        <v>1</v>
      </c>
      <c r="D619" s="12" t="str">
        <f>INDEX([8]RawData!$B$8:$N$1411, MATCH($A619, [8]RawData!$A$8:$A$1411, 0), MATCH(D$19, [8]RawData!$B$7:$N$7, 0))</f>
        <v>Gas faf</v>
      </c>
      <c r="E619" s="12" t="str">
        <f>INDEX([8]RawData!$B$8:$N$1411, MATCH($A619, [8]RawData!$A$8:$A$1411, 0), MATCH(E$19, [8]RawData!$B$7:$N$7, 0))</f>
        <v>Gas htstove</v>
      </c>
      <c r="F619" s="12" t="s">
        <v>94</v>
      </c>
      <c r="G619" s="12" t="b">
        <f t="shared" si="56"/>
        <v>1</v>
      </c>
      <c r="H619" s="12" t="b">
        <f t="shared" si="57"/>
        <v>0</v>
      </c>
      <c r="I619" s="12" t="b">
        <f t="shared" si="58"/>
        <v>0</v>
      </c>
      <c r="J619" s="12" t="str">
        <f t="shared" si="59"/>
        <v>Plug-in heater, or none</v>
      </c>
    </row>
    <row r="620" spans="1:10">
      <c r="A620" s="121">
        <v>14577</v>
      </c>
      <c r="B620" s="12">
        <f>INDEX([8]RawData!$B$8:$N$1411, MATCH($A620, [8]RawData!$A$8:$A$1411, 0), MATCH(B$19, [8]RawData!$B$7:$N$7, 0))</f>
        <v>6932.7380000000003</v>
      </c>
      <c r="C620" s="12">
        <f>INDEX([8]RawData!$B$8:$N$1411, MATCH($A620, [8]RawData!$A$8:$A$1411, 0), MATCH(C$19, [8]RawData!$B$7:$N$7, 0))</f>
        <v>1</v>
      </c>
      <c r="D620" s="12" t="str">
        <f>INDEX([8]RawData!$B$8:$N$1411, MATCH($A620, [8]RawData!$A$8:$A$1411, 0), MATCH(D$19, [8]RawData!$B$7:$N$7, 0))</f>
        <v>Gas faf</v>
      </c>
      <c r="E620" s="12" t="str">
        <f>INDEX([8]RawData!$B$8:$N$1411, MATCH($A620, [8]RawData!$A$8:$A$1411, 0), MATCH(E$19, [8]RawData!$B$7:$N$7, 0))</f>
        <v/>
      </c>
      <c r="F620" s="12" t="s">
        <v>94</v>
      </c>
      <c r="G620" s="12" t="b">
        <f t="shared" si="56"/>
        <v>1</v>
      </c>
      <c r="H620" s="12" t="b">
        <f t="shared" si="57"/>
        <v>0</v>
      </c>
      <c r="I620" s="12" t="b">
        <f t="shared" si="58"/>
        <v>0</v>
      </c>
      <c r="J620" s="12" t="str">
        <f t="shared" si="59"/>
        <v>Plug-in heater, or none</v>
      </c>
    </row>
    <row r="621" spans="1:10">
      <c r="A621" s="121">
        <v>14646</v>
      </c>
      <c r="B621" s="12">
        <f>INDEX([8]RawData!$B$8:$N$1411, MATCH($A621, [8]RawData!$A$8:$A$1411, 0), MATCH(B$19, [8]RawData!$B$7:$N$7, 0))</f>
        <v>1188.027</v>
      </c>
      <c r="C621" s="12">
        <f>INDEX([8]RawData!$B$8:$N$1411, MATCH($A621, [8]RawData!$A$8:$A$1411, 0), MATCH(C$19, [8]RawData!$B$7:$N$7, 0))</f>
        <v>1</v>
      </c>
      <c r="D621" s="12" t="str">
        <f>INDEX([8]RawData!$B$8:$N$1411, MATCH($A621, [8]RawData!$A$8:$A$1411, 0), MATCH(D$19, [8]RawData!$B$7:$N$7, 0))</f>
        <v>Electric heatpump</v>
      </c>
      <c r="E621" s="12" t="str">
        <f>INDEX([8]RawData!$B$8:$N$1411, MATCH($A621, [8]RawData!$A$8:$A$1411, 0), MATCH(E$19, [8]RawData!$B$7:$N$7, 0))</f>
        <v/>
      </c>
      <c r="F621" s="12">
        <v>1188.027</v>
      </c>
      <c r="G621" s="12" t="b">
        <f t="shared" si="56"/>
        <v>0</v>
      </c>
      <c r="H621" s="12" t="b">
        <f t="shared" si="57"/>
        <v>1</v>
      </c>
      <c r="I621" s="12" t="b">
        <f t="shared" si="58"/>
        <v>1</v>
      </c>
      <c r="J621" s="12" t="str">
        <f t="shared" si="59"/>
        <v>Heat pump</v>
      </c>
    </row>
    <row r="622" spans="1:10">
      <c r="A622" s="121">
        <v>14674</v>
      </c>
      <c r="B622" s="12">
        <f>INDEX([8]RawData!$B$8:$N$1411, MATCH($A622, [8]RawData!$A$8:$A$1411, 0), MATCH(B$19, [8]RawData!$B$7:$N$7, 0))</f>
        <v>6932.7380000000003</v>
      </c>
      <c r="C622" s="12">
        <f>INDEX([8]RawData!$B$8:$N$1411, MATCH($A622, [8]RawData!$A$8:$A$1411, 0), MATCH(C$19, [8]RawData!$B$7:$N$7, 0))</f>
        <v>1</v>
      </c>
      <c r="D622" s="12" t="str">
        <f>INDEX([8]RawData!$B$8:$N$1411, MATCH($A622, [8]RawData!$A$8:$A$1411, 0), MATCH(D$19, [8]RawData!$B$7:$N$7, 0))</f>
        <v>Gas faf</v>
      </c>
      <c r="E622" s="12" t="str">
        <f>INDEX([8]RawData!$B$8:$N$1411, MATCH($A622, [8]RawData!$A$8:$A$1411, 0), MATCH(E$19, [8]RawData!$B$7:$N$7, 0))</f>
        <v>Wood fireplace</v>
      </c>
      <c r="F622" s="12" t="s">
        <v>94</v>
      </c>
      <c r="G622" s="12" t="b">
        <f t="shared" si="56"/>
        <v>1</v>
      </c>
      <c r="H622" s="12" t="b">
        <f t="shared" si="57"/>
        <v>0</v>
      </c>
      <c r="I622" s="12" t="b">
        <f t="shared" si="58"/>
        <v>0</v>
      </c>
      <c r="J622" s="12" t="str">
        <f t="shared" si="59"/>
        <v>Plug-in heater, or none</v>
      </c>
    </row>
    <row r="623" spans="1:10">
      <c r="A623" s="121">
        <v>20007</v>
      </c>
      <c r="B623" s="12">
        <f>INDEX([8]RawData!$B$8:$N$1411, MATCH($A623, [8]RawData!$A$8:$A$1411, 0), MATCH(B$19, [8]RawData!$B$7:$N$7, 0))</f>
        <v>2079.9929999999999</v>
      </c>
      <c r="C623" s="12">
        <f>INDEX([8]RawData!$B$8:$N$1411, MATCH($A623, [8]RawData!$A$8:$A$1411, 0), MATCH(C$19, [8]RawData!$B$7:$N$7, 0))</f>
        <v>1</v>
      </c>
      <c r="D623" s="12" t="str">
        <f>INDEX([8]RawData!$B$8:$N$1411, MATCH($A623, [8]RawData!$A$8:$A$1411, 0), MATCH(D$19, [8]RawData!$B$7:$N$7, 0))</f>
        <v>Electric faf</v>
      </c>
      <c r="E623" s="12" t="str">
        <f>INDEX([8]RawData!$B$8:$N$1411, MATCH($A623, [8]RawData!$A$8:$A$1411, 0), MATCH(E$19, [8]RawData!$B$7:$N$7, 0))</f>
        <v/>
      </c>
      <c r="F623" s="12">
        <v>2079.9929999999999</v>
      </c>
      <c r="G623" s="12" t="b">
        <f t="shared" si="56"/>
        <v>0</v>
      </c>
      <c r="H623" s="12" t="b">
        <f t="shared" si="57"/>
        <v>1</v>
      </c>
      <c r="I623" s="12" t="b">
        <f t="shared" si="58"/>
        <v>1</v>
      </c>
      <c r="J623" s="12" t="str">
        <f t="shared" si="59"/>
        <v>Electric FAF</v>
      </c>
    </row>
    <row r="624" spans="1:10">
      <c r="A624" s="121">
        <v>20016</v>
      </c>
      <c r="B624" s="12">
        <f>INDEX([8]RawData!$B$8:$N$1411, MATCH($A624, [8]RawData!$A$8:$A$1411, 0), MATCH(B$19, [8]RawData!$B$7:$N$7, 0))</f>
        <v>12271.31</v>
      </c>
      <c r="C624" s="12">
        <f>INDEX([8]RawData!$B$8:$N$1411, MATCH($A624, [8]RawData!$A$8:$A$1411, 0), MATCH(C$19, [8]RawData!$B$7:$N$7, 0))</f>
        <v>2</v>
      </c>
      <c r="D624" s="12" t="str">
        <f>INDEX([8]RawData!$B$8:$N$1411, MATCH($A624, [8]RawData!$A$8:$A$1411, 0), MATCH(D$19, [8]RawData!$B$7:$N$7, 0))</f>
        <v>Electric baseboard</v>
      </c>
      <c r="E624" s="12" t="str">
        <f>INDEX([8]RawData!$B$8:$N$1411, MATCH($A624, [8]RawData!$A$8:$A$1411, 0), MATCH(E$19, [8]RawData!$B$7:$N$7, 0))</f>
        <v>Electric pluginheater</v>
      </c>
      <c r="F624" s="12">
        <v>12271.31</v>
      </c>
      <c r="G624" s="12" t="b">
        <f t="shared" si="56"/>
        <v>0</v>
      </c>
      <c r="H624" s="12" t="b">
        <f t="shared" si="57"/>
        <v>1</v>
      </c>
      <c r="I624" s="12" t="b">
        <f t="shared" si="58"/>
        <v>1</v>
      </c>
      <c r="J624" s="12" t="str">
        <f t="shared" si="59"/>
        <v>Baseboard</v>
      </c>
    </row>
    <row r="625" spans="1:10">
      <c r="A625" s="121">
        <v>20020</v>
      </c>
      <c r="B625" s="12">
        <f>INDEX([8]RawData!$B$8:$N$1411, MATCH($A625, [8]RawData!$A$8:$A$1411, 0), MATCH(B$19, [8]RawData!$B$7:$N$7, 0))</f>
        <v>1904.288</v>
      </c>
      <c r="C625" s="12">
        <f>INDEX([8]RawData!$B$8:$N$1411, MATCH($A625, [8]RawData!$A$8:$A$1411, 0), MATCH(C$19, [8]RawData!$B$7:$N$7, 0))</f>
        <v>2</v>
      </c>
      <c r="D625" s="12" t="str">
        <f>INDEX([8]RawData!$B$8:$N$1411, MATCH($A625, [8]RawData!$A$8:$A$1411, 0), MATCH(D$19, [8]RawData!$B$7:$N$7, 0))</f>
        <v>Electric faf</v>
      </c>
      <c r="E625" s="12" t="str">
        <f>INDEX([8]RawData!$B$8:$N$1411, MATCH($A625, [8]RawData!$A$8:$A$1411, 0), MATCH(E$19, [8]RawData!$B$7:$N$7, 0))</f>
        <v xml:space="preserve">Propane fireplace AND Electric pluginheater AND </v>
      </c>
      <c r="F625" s="12">
        <v>1904.288</v>
      </c>
      <c r="G625" s="12" t="b">
        <f t="shared" si="56"/>
        <v>0</v>
      </c>
      <c r="H625" s="12" t="b">
        <f t="shared" si="57"/>
        <v>1</v>
      </c>
      <c r="I625" s="12" t="b">
        <f t="shared" si="58"/>
        <v>1</v>
      </c>
      <c r="J625" s="12" t="str">
        <f t="shared" si="59"/>
        <v>Electric FAF</v>
      </c>
    </row>
    <row r="626" spans="1:10">
      <c r="A626" s="121">
        <v>20028</v>
      </c>
      <c r="B626" s="12">
        <f>INDEX([8]RawData!$B$8:$N$1411, MATCH($A626, [8]RawData!$A$8:$A$1411, 0), MATCH(B$19, [8]RawData!$B$7:$N$7, 0))</f>
        <v>6932.7380000000003</v>
      </c>
      <c r="C626" s="12">
        <f>INDEX([8]RawData!$B$8:$N$1411, MATCH($A626, [8]RawData!$A$8:$A$1411, 0), MATCH(C$19, [8]RawData!$B$7:$N$7, 0))</f>
        <v>1</v>
      </c>
      <c r="D626" s="12" t="str">
        <f>INDEX([8]RawData!$B$8:$N$1411, MATCH($A626, [8]RawData!$A$8:$A$1411, 0), MATCH(D$19, [8]RawData!$B$7:$N$7, 0))</f>
        <v>Gas faf</v>
      </c>
      <c r="E626" s="12" t="str">
        <f>INDEX([8]RawData!$B$8:$N$1411, MATCH($A626, [8]RawData!$A$8:$A$1411, 0), MATCH(E$19, [8]RawData!$B$7:$N$7, 0))</f>
        <v/>
      </c>
      <c r="F626" s="12" t="s">
        <v>94</v>
      </c>
      <c r="G626" s="12" t="b">
        <f t="shared" si="56"/>
        <v>1</v>
      </c>
      <c r="H626" s="12" t="b">
        <f t="shared" si="57"/>
        <v>0</v>
      </c>
      <c r="I626" s="12" t="b">
        <f t="shared" si="58"/>
        <v>0</v>
      </c>
      <c r="J626" s="12" t="str">
        <f t="shared" si="59"/>
        <v>Plug-in heater, or none</v>
      </c>
    </row>
    <row r="627" spans="1:10">
      <c r="A627" s="121">
        <v>20034</v>
      </c>
      <c r="B627" s="12">
        <f>INDEX([8]RawData!$B$8:$N$1411, MATCH($A627, [8]RawData!$A$8:$A$1411, 0), MATCH(B$19, [8]RawData!$B$7:$N$7, 0))</f>
        <v>3785.7640000000001</v>
      </c>
      <c r="C627" s="12">
        <f>INDEX([8]RawData!$B$8:$N$1411, MATCH($A627, [8]RawData!$A$8:$A$1411, 0), MATCH(C$19, [8]RawData!$B$7:$N$7, 0))</f>
        <v>1</v>
      </c>
      <c r="D627" s="12" t="str">
        <f>INDEX([8]RawData!$B$8:$N$1411, MATCH($A627, [8]RawData!$A$8:$A$1411, 0), MATCH(D$19, [8]RawData!$B$7:$N$7, 0))</f>
        <v>Gas faf</v>
      </c>
      <c r="E627" s="12" t="str">
        <f>INDEX([8]RawData!$B$8:$N$1411, MATCH($A627, [8]RawData!$A$8:$A$1411, 0), MATCH(E$19, [8]RawData!$B$7:$N$7, 0))</f>
        <v>Electric baseboard</v>
      </c>
      <c r="F627" s="12" t="s">
        <v>94</v>
      </c>
      <c r="G627" s="12" t="b">
        <f t="shared" si="56"/>
        <v>1</v>
      </c>
      <c r="H627" s="12" t="b">
        <f t="shared" si="57"/>
        <v>1</v>
      </c>
      <c r="I627" s="12" t="b">
        <f t="shared" si="58"/>
        <v>0</v>
      </c>
      <c r="J627" s="12" t="str">
        <f t="shared" si="59"/>
        <v>Baseboard</v>
      </c>
    </row>
    <row r="628" spans="1:10">
      <c r="A628" s="121">
        <v>20038</v>
      </c>
      <c r="B628" s="12">
        <f>INDEX([8]RawData!$B$8:$N$1411, MATCH($A628, [8]RawData!$A$8:$A$1411, 0), MATCH(B$19, [8]RawData!$B$7:$N$7, 0))</f>
        <v>1144.6790000000001</v>
      </c>
      <c r="C628" s="12">
        <f>INDEX([8]RawData!$B$8:$N$1411, MATCH($A628, [8]RawData!$A$8:$A$1411, 0), MATCH(C$19, [8]RawData!$B$7:$N$7, 0))</f>
        <v>2</v>
      </c>
      <c r="D628" s="12" t="str">
        <f>INDEX([8]RawData!$B$8:$N$1411, MATCH($A628, [8]RawData!$A$8:$A$1411, 0), MATCH(D$19, [8]RawData!$B$7:$N$7, 0))</f>
        <v>Electric gshp</v>
      </c>
      <c r="E628" s="12" t="str">
        <f>INDEX([8]RawData!$B$8:$N$1411, MATCH($A628, [8]RawData!$A$8:$A$1411, 0), MATCH(E$19, [8]RawData!$B$7:$N$7, 0))</f>
        <v/>
      </c>
      <c r="F628" s="12">
        <v>1144.6790000000001</v>
      </c>
      <c r="G628" s="12" t="b">
        <f t="shared" si="56"/>
        <v>0</v>
      </c>
      <c r="H628" s="12" t="b">
        <f t="shared" si="57"/>
        <v>1</v>
      </c>
      <c r="I628" s="12" t="b">
        <f t="shared" si="58"/>
        <v>1</v>
      </c>
      <c r="J628" s="12" t="str">
        <f t="shared" si="59"/>
        <v>Heat pump</v>
      </c>
    </row>
    <row r="629" spans="1:10">
      <c r="A629" s="121">
        <v>20042</v>
      </c>
      <c r="B629" s="12">
        <f>INDEX([8]RawData!$B$8:$N$1411, MATCH($A629, [8]RawData!$A$8:$A$1411, 0), MATCH(B$19, [8]RawData!$B$7:$N$7, 0))</f>
        <v>2130.886</v>
      </c>
      <c r="C629" s="12">
        <f>INDEX([8]RawData!$B$8:$N$1411, MATCH($A629, [8]RawData!$A$8:$A$1411, 0), MATCH(C$19, [8]RawData!$B$7:$N$7, 0))</f>
        <v>3</v>
      </c>
      <c r="D629" s="12" t="str">
        <f>INDEX([8]RawData!$B$8:$N$1411, MATCH($A629, [8]RawData!$A$8:$A$1411, 0), MATCH(D$19, [8]RawData!$B$7:$N$7, 0))</f>
        <v>Gas boiler</v>
      </c>
      <c r="E629" s="12" t="str">
        <f>INDEX([8]RawData!$B$8:$N$1411, MATCH($A629, [8]RawData!$A$8:$A$1411, 0), MATCH(E$19, [8]RawData!$B$7:$N$7, 0))</f>
        <v>Wood fireplace</v>
      </c>
      <c r="F629" s="12" t="s">
        <v>94</v>
      </c>
      <c r="G629" s="12" t="b">
        <f t="shared" si="56"/>
        <v>1</v>
      </c>
      <c r="H629" s="12" t="b">
        <f t="shared" si="57"/>
        <v>0</v>
      </c>
      <c r="I629" s="12" t="b">
        <f t="shared" si="58"/>
        <v>0</v>
      </c>
      <c r="J629" s="12" t="str">
        <f t="shared" si="59"/>
        <v>Plug-in heater, or none</v>
      </c>
    </row>
    <row r="630" spans="1:10">
      <c r="A630" s="121">
        <v>20043</v>
      </c>
      <c r="B630" s="12">
        <f>INDEX([8]RawData!$B$8:$N$1411, MATCH($A630, [8]RawData!$A$8:$A$1411, 0), MATCH(B$19, [8]RawData!$B$7:$N$7, 0))</f>
        <v>1904.288</v>
      </c>
      <c r="C630" s="12">
        <f>INDEX([8]RawData!$B$8:$N$1411, MATCH($A630, [8]RawData!$A$8:$A$1411, 0), MATCH(C$19, [8]RawData!$B$7:$N$7, 0))</f>
        <v>2</v>
      </c>
      <c r="D630" s="12" t="str">
        <f>INDEX([8]RawData!$B$8:$N$1411, MATCH($A630, [8]RawData!$A$8:$A$1411, 0), MATCH(D$19, [8]RawData!$B$7:$N$7, 0))</f>
        <v>Wood htstove</v>
      </c>
      <c r="E630" s="12" t="str">
        <f>INDEX([8]RawData!$B$8:$N$1411, MATCH($A630, [8]RawData!$A$8:$A$1411, 0), MATCH(E$19, [8]RawData!$B$7:$N$7, 0))</f>
        <v>Wood fireplace</v>
      </c>
      <c r="F630" s="12" t="s">
        <v>94</v>
      </c>
      <c r="G630" s="12" t="b">
        <f t="shared" si="56"/>
        <v>0</v>
      </c>
      <c r="H630" s="12" t="b">
        <f t="shared" si="57"/>
        <v>0</v>
      </c>
      <c r="I630" s="12" t="b">
        <f t="shared" si="58"/>
        <v>0</v>
      </c>
      <c r="J630" s="12" t="str">
        <f t="shared" si="59"/>
        <v>Plug-in heater, or none</v>
      </c>
    </row>
    <row r="631" spans="1:10">
      <c r="A631" s="121">
        <v>20051</v>
      </c>
      <c r="B631" s="12">
        <f>INDEX([8]RawData!$B$8:$N$1411, MATCH($A631, [8]RawData!$A$8:$A$1411, 0), MATCH(B$19, [8]RawData!$B$7:$N$7, 0))</f>
        <v>1144.6790000000001</v>
      </c>
      <c r="C631" s="12">
        <f>INDEX([8]RawData!$B$8:$N$1411, MATCH($A631, [8]RawData!$A$8:$A$1411, 0), MATCH(C$19, [8]RawData!$B$7:$N$7, 0))</f>
        <v>3</v>
      </c>
      <c r="D631" s="12" t="str">
        <f>INDEX([8]RawData!$B$8:$N$1411, MATCH($A631, [8]RawData!$A$8:$A$1411, 0), MATCH(D$19, [8]RawData!$B$7:$N$7, 0))</f>
        <v>Wood htstove</v>
      </c>
      <c r="E631" s="12" t="str">
        <f>INDEX([8]RawData!$B$8:$N$1411, MATCH($A631, [8]RawData!$A$8:$A$1411, 0), MATCH(E$19, [8]RawData!$B$7:$N$7, 0))</f>
        <v/>
      </c>
      <c r="F631" s="12" t="s">
        <v>94</v>
      </c>
      <c r="G631" s="12" t="b">
        <f t="shared" si="56"/>
        <v>0</v>
      </c>
      <c r="H631" s="12" t="b">
        <f t="shared" si="57"/>
        <v>0</v>
      </c>
      <c r="I631" s="12" t="b">
        <f t="shared" si="58"/>
        <v>0</v>
      </c>
      <c r="J631" s="12" t="str">
        <f t="shared" si="59"/>
        <v>Plug-in heater, or none</v>
      </c>
    </row>
    <row r="632" spans="1:10">
      <c r="A632" s="121">
        <v>20058</v>
      </c>
      <c r="B632" s="12">
        <f>INDEX([8]RawData!$B$8:$N$1411, MATCH($A632, [8]RawData!$A$8:$A$1411, 0), MATCH(B$19, [8]RawData!$B$7:$N$7, 0))</f>
        <v>3785.7640000000001</v>
      </c>
      <c r="C632" s="12">
        <f>INDEX([8]RawData!$B$8:$N$1411, MATCH($A632, [8]RawData!$A$8:$A$1411, 0), MATCH(C$19, [8]RawData!$B$7:$N$7, 0))</f>
        <v>1</v>
      </c>
      <c r="D632" s="12" t="str">
        <f>INDEX([8]RawData!$B$8:$N$1411, MATCH($A632, [8]RawData!$A$8:$A$1411, 0), MATCH(D$19, [8]RawData!$B$7:$N$7, 0))</f>
        <v>Electric heatpumpdualfuel</v>
      </c>
      <c r="E632" s="12" t="str">
        <f>INDEX([8]RawData!$B$8:$N$1411, MATCH($A632, [8]RawData!$A$8:$A$1411, 0), MATCH(E$19, [8]RawData!$B$7:$N$7, 0))</f>
        <v/>
      </c>
      <c r="F632" s="12">
        <v>3785.7640000000001</v>
      </c>
      <c r="G632" s="12" t="b">
        <f t="shared" si="56"/>
        <v>0</v>
      </c>
      <c r="H632" s="12" t="b">
        <f t="shared" si="57"/>
        <v>1</v>
      </c>
      <c r="I632" s="12" t="b">
        <f t="shared" si="58"/>
        <v>1</v>
      </c>
      <c r="J632" s="12" t="str">
        <f t="shared" si="59"/>
        <v>Heat pump</v>
      </c>
    </row>
    <row r="633" spans="1:10">
      <c r="A633" s="121">
        <v>20065</v>
      </c>
      <c r="B633" s="12">
        <f>INDEX([8]RawData!$B$8:$N$1411, MATCH($A633, [8]RawData!$A$8:$A$1411, 0), MATCH(B$19, [8]RawData!$B$7:$N$7, 0))</f>
        <v>3785.7640000000001</v>
      </c>
      <c r="C633" s="12">
        <f>INDEX([8]RawData!$B$8:$N$1411, MATCH($A633, [8]RawData!$A$8:$A$1411, 0), MATCH(C$19, [8]RawData!$B$7:$N$7, 0))</f>
        <v>2</v>
      </c>
      <c r="D633" s="12" t="str">
        <f>INDEX([8]RawData!$B$8:$N$1411, MATCH($A633, [8]RawData!$A$8:$A$1411, 0), MATCH(D$19, [8]RawData!$B$7:$N$7, 0))</f>
        <v>Pellets htstove</v>
      </c>
      <c r="E633" s="12" t="str">
        <f>INDEX([8]RawData!$B$8:$N$1411, MATCH($A633, [8]RawData!$A$8:$A$1411, 0), MATCH(E$19, [8]RawData!$B$7:$N$7, 0))</f>
        <v>Electric baseboard</v>
      </c>
      <c r="F633" s="12">
        <v>3785.7640000000001</v>
      </c>
      <c r="G633" s="12" t="b">
        <f t="shared" si="56"/>
        <v>0</v>
      </c>
      <c r="H633" s="12" t="b">
        <f t="shared" si="57"/>
        <v>1</v>
      </c>
      <c r="I633" s="12" t="b">
        <f t="shared" si="58"/>
        <v>1</v>
      </c>
      <c r="J633" s="12" t="str">
        <f t="shared" si="59"/>
        <v>Baseboard</v>
      </c>
    </row>
    <row r="634" spans="1:10">
      <c r="A634" s="121">
        <v>20066</v>
      </c>
      <c r="B634" s="12">
        <f>INDEX([8]RawData!$B$8:$N$1411, MATCH($A634, [8]RawData!$A$8:$A$1411, 0), MATCH(B$19, [8]RawData!$B$7:$N$7, 0))</f>
        <v>2079.9929999999999</v>
      </c>
      <c r="C634" s="12">
        <f>INDEX([8]RawData!$B$8:$N$1411, MATCH($A634, [8]RawData!$A$8:$A$1411, 0), MATCH(C$19, [8]RawData!$B$7:$N$7, 0))</f>
        <v>1</v>
      </c>
      <c r="D634" s="12" t="str">
        <f>INDEX([8]RawData!$B$8:$N$1411, MATCH($A634, [8]RawData!$A$8:$A$1411, 0), MATCH(D$19, [8]RawData!$B$7:$N$7, 0))</f>
        <v>Electric heatpump</v>
      </c>
      <c r="E634" s="12" t="str">
        <f>INDEX([8]RawData!$B$8:$N$1411, MATCH($A634, [8]RawData!$A$8:$A$1411, 0), MATCH(E$19, [8]RawData!$B$7:$N$7, 0))</f>
        <v/>
      </c>
      <c r="F634" s="12">
        <v>2079.9929999999999</v>
      </c>
      <c r="G634" s="12" t="b">
        <f t="shared" si="56"/>
        <v>0</v>
      </c>
      <c r="H634" s="12" t="b">
        <f t="shared" si="57"/>
        <v>1</v>
      </c>
      <c r="I634" s="12" t="b">
        <f t="shared" si="58"/>
        <v>1</v>
      </c>
      <c r="J634" s="12" t="str">
        <f t="shared" si="59"/>
        <v>Heat pump</v>
      </c>
    </row>
    <row r="635" spans="1:10">
      <c r="A635" s="121">
        <v>20076</v>
      </c>
      <c r="B635" s="12">
        <f>INDEX([8]RawData!$B$8:$N$1411, MATCH($A635, [8]RawData!$A$8:$A$1411, 0), MATCH(B$19, [8]RawData!$B$7:$N$7, 0))</f>
        <v>3785.7640000000001</v>
      </c>
      <c r="C635" s="12">
        <f>INDEX([8]RawData!$B$8:$N$1411, MATCH($A635, [8]RawData!$A$8:$A$1411, 0), MATCH(C$19, [8]RawData!$B$7:$N$7, 0))</f>
        <v>1</v>
      </c>
      <c r="D635" s="12" t="str">
        <f>INDEX([8]RawData!$B$8:$N$1411, MATCH($A635, [8]RawData!$A$8:$A$1411, 0), MATCH(D$19, [8]RawData!$B$7:$N$7, 0))</f>
        <v>Electric heatpump</v>
      </c>
      <c r="E635" s="12" t="str">
        <f>INDEX([8]RawData!$B$8:$N$1411, MATCH($A635, [8]RawData!$A$8:$A$1411, 0), MATCH(E$19, [8]RawData!$B$7:$N$7, 0))</f>
        <v/>
      </c>
      <c r="F635" s="12">
        <v>3785.7640000000001</v>
      </c>
      <c r="G635" s="12" t="b">
        <f t="shared" si="56"/>
        <v>0</v>
      </c>
      <c r="H635" s="12" t="b">
        <f t="shared" si="57"/>
        <v>1</v>
      </c>
      <c r="I635" s="12" t="b">
        <f t="shared" si="58"/>
        <v>1</v>
      </c>
      <c r="J635" s="12" t="str">
        <f t="shared" si="59"/>
        <v>Heat pump</v>
      </c>
    </row>
    <row r="636" spans="1:10">
      <c r="A636" s="121">
        <v>20078</v>
      </c>
      <c r="B636" s="12">
        <f>INDEX([8]RawData!$B$8:$N$1411, MATCH($A636, [8]RawData!$A$8:$A$1411, 0), MATCH(B$19, [8]RawData!$B$7:$N$7, 0))</f>
        <v>1144.6790000000001</v>
      </c>
      <c r="C636" s="12">
        <f>INDEX([8]RawData!$B$8:$N$1411, MATCH($A636, [8]RawData!$A$8:$A$1411, 0), MATCH(C$19, [8]RawData!$B$7:$N$7, 0))</f>
        <v>3</v>
      </c>
      <c r="D636" s="12" t="str">
        <f>INDEX([8]RawData!$B$8:$N$1411, MATCH($A636, [8]RawData!$A$8:$A$1411, 0), MATCH(D$19, [8]RawData!$B$7:$N$7, 0))</f>
        <v>Gas boiler</v>
      </c>
      <c r="E636" s="12" t="str">
        <f>INDEX([8]RawData!$B$8:$N$1411, MATCH($A636, [8]RawData!$A$8:$A$1411, 0), MATCH(E$19, [8]RawData!$B$7:$N$7, 0))</f>
        <v/>
      </c>
      <c r="F636" s="12" t="s">
        <v>94</v>
      </c>
      <c r="G636" s="12" t="b">
        <f t="shared" si="56"/>
        <v>1</v>
      </c>
      <c r="H636" s="12" t="b">
        <f t="shared" si="57"/>
        <v>0</v>
      </c>
      <c r="I636" s="12" t="b">
        <f t="shared" si="58"/>
        <v>0</v>
      </c>
      <c r="J636" s="12" t="str">
        <f t="shared" si="59"/>
        <v>Plug-in heater, or none</v>
      </c>
    </row>
    <row r="637" spans="1:10">
      <c r="A637" s="121">
        <v>20080</v>
      </c>
      <c r="B637" s="12">
        <f>INDEX([8]RawData!$B$8:$N$1411, MATCH($A637, [8]RawData!$A$8:$A$1411, 0), MATCH(B$19, [8]RawData!$B$7:$N$7, 0))</f>
        <v>1904.288</v>
      </c>
      <c r="C637" s="12">
        <f>INDEX([8]RawData!$B$8:$N$1411, MATCH($A637, [8]RawData!$A$8:$A$1411, 0), MATCH(C$19, [8]RawData!$B$7:$N$7, 0))</f>
        <v>2</v>
      </c>
      <c r="D637" s="12" t="str">
        <f>INDEX([8]RawData!$B$8:$N$1411, MATCH($A637, [8]RawData!$A$8:$A$1411, 0), MATCH(D$19, [8]RawData!$B$7:$N$7, 0))</f>
        <v>Electric faf</v>
      </c>
      <c r="E637" s="12" t="str">
        <f>INDEX([8]RawData!$B$8:$N$1411, MATCH($A637, [8]RawData!$A$8:$A$1411, 0), MATCH(E$19, [8]RawData!$B$7:$N$7, 0))</f>
        <v>Wood htstove</v>
      </c>
      <c r="F637" s="12">
        <v>1904.288</v>
      </c>
      <c r="G637" s="12" t="b">
        <f t="shared" si="56"/>
        <v>0</v>
      </c>
      <c r="H637" s="12" t="b">
        <f t="shared" si="57"/>
        <v>1</v>
      </c>
      <c r="I637" s="12" t="b">
        <f t="shared" si="58"/>
        <v>1</v>
      </c>
      <c r="J637" s="12" t="str">
        <f t="shared" si="59"/>
        <v>Electric FAF</v>
      </c>
    </row>
    <row r="638" spans="1:10">
      <c r="A638" s="121">
        <v>20081</v>
      </c>
      <c r="B638" s="12">
        <f>INDEX([8]RawData!$B$8:$N$1411, MATCH($A638, [8]RawData!$A$8:$A$1411, 0), MATCH(B$19, [8]RawData!$B$7:$N$7, 0))</f>
        <v>2130.886</v>
      </c>
      <c r="C638" s="12">
        <f>INDEX([8]RawData!$B$8:$N$1411, MATCH($A638, [8]RawData!$A$8:$A$1411, 0), MATCH(C$19, [8]RawData!$B$7:$N$7, 0))</f>
        <v>3</v>
      </c>
      <c r="D638" s="12" t="str">
        <f>INDEX([8]RawData!$B$8:$N$1411, MATCH($A638, [8]RawData!$A$8:$A$1411, 0), MATCH(D$19, [8]RawData!$B$7:$N$7, 0))</f>
        <v>Propane htstove</v>
      </c>
      <c r="E638" s="12" t="str">
        <f>INDEX([8]RawData!$B$8:$N$1411, MATCH($A638, [8]RawData!$A$8:$A$1411, 0), MATCH(E$19, [8]RawData!$B$7:$N$7, 0))</f>
        <v xml:space="preserve">Propane htstove AND Propane htstove AND Electric pluginheater AND </v>
      </c>
      <c r="F638" s="12">
        <v>2130.886</v>
      </c>
      <c r="G638" s="12" t="b">
        <f t="shared" si="56"/>
        <v>0</v>
      </c>
      <c r="H638" s="12" t="b">
        <f t="shared" si="57"/>
        <v>0</v>
      </c>
      <c r="I638" s="12" t="b">
        <f t="shared" si="58"/>
        <v>0</v>
      </c>
      <c r="J638" s="12" t="str">
        <f t="shared" si="59"/>
        <v>Plug-in heater, or none</v>
      </c>
    </row>
    <row r="639" spans="1:10">
      <c r="A639" s="121">
        <v>20085</v>
      </c>
      <c r="B639" s="12">
        <f>INDEX([8]RawData!$B$8:$N$1411, MATCH($A639, [8]RawData!$A$8:$A$1411, 0), MATCH(B$19, [8]RawData!$B$7:$N$7, 0))</f>
        <v>4360.1880000000001</v>
      </c>
      <c r="C639" s="12">
        <f>INDEX([8]RawData!$B$8:$N$1411, MATCH($A639, [8]RawData!$A$8:$A$1411, 0), MATCH(C$19, [8]RawData!$B$7:$N$7, 0))</f>
        <v>1</v>
      </c>
      <c r="D639" s="12" t="str">
        <f>INDEX([8]RawData!$B$8:$N$1411, MATCH($A639, [8]RawData!$A$8:$A$1411, 0), MATCH(D$19, [8]RawData!$B$7:$N$7, 0))</f>
        <v>Wood htstove</v>
      </c>
      <c r="E639" s="12" t="str">
        <f>INDEX([8]RawData!$B$8:$N$1411, MATCH($A639, [8]RawData!$A$8:$A$1411, 0), MATCH(E$19, [8]RawData!$B$7:$N$7, 0))</f>
        <v xml:space="preserve">Electric baseboard AND Propane htstove AND </v>
      </c>
      <c r="F639" s="12">
        <v>4360.1880000000001</v>
      </c>
      <c r="G639" s="12" t="b">
        <f t="shared" si="56"/>
        <v>0</v>
      </c>
      <c r="H639" s="12" t="b">
        <f t="shared" si="57"/>
        <v>1</v>
      </c>
      <c r="I639" s="12" t="b">
        <f t="shared" si="58"/>
        <v>1</v>
      </c>
      <c r="J639" s="12" t="str">
        <f t="shared" si="59"/>
        <v>Baseboard</v>
      </c>
    </row>
    <row r="640" spans="1:10">
      <c r="A640" s="121">
        <v>20088</v>
      </c>
      <c r="B640" s="12">
        <f>INDEX([8]RawData!$B$8:$N$1411, MATCH($A640, [8]RawData!$A$8:$A$1411, 0), MATCH(B$19, [8]RawData!$B$7:$N$7, 0))</f>
        <v>3785.7640000000001</v>
      </c>
      <c r="C640" s="12">
        <f>INDEX([8]RawData!$B$8:$N$1411, MATCH($A640, [8]RawData!$A$8:$A$1411, 0), MATCH(C$19, [8]RawData!$B$7:$N$7, 0))</f>
        <v>1</v>
      </c>
      <c r="D640" s="12" t="str">
        <f>INDEX([8]RawData!$B$8:$N$1411, MATCH($A640, [8]RawData!$A$8:$A$1411, 0), MATCH(D$19, [8]RawData!$B$7:$N$7, 0))</f>
        <v>Gas faf</v>
      </c>
      <c r="E640" s="12" t="str">
        <f>INDEX([8]RawData!$B$8:$N$1411, MATCH($A640, [8]RawData!$A$8:$A$1411, 0), MATCH(E$19, [8]RawData!$B$7:$N$7, 0))</f>
        <v/>
      </c>
      <c r="F640" s="12" t="s">
        <v>94</v>
      </c>
      <c r="G640" s="12" t="b">
        <f t="shared" si="56"/>
        <v>1</v>
      </c>
      <c r="H640" s="12" t="b">
        <f t="shared" si="57"/>
        <v>0</v>
      </c>
      <c r="I640" s="12" t="b">
        <f t="shared" si="58"/>
        <v>0</v>
      </c>
      <c r="J640" s="12" t="str">
        <f t="shared" si="59"/>
        <v>Plug-in heater, or none</v>
      </c>
    </row>
    <row r="641" spans="1:10">
      <c r="A641" s="121">
        <v>20089</v>
      </c>
      <c r="B641" s="12">
        <f>INDEX([8]RawData!$B$8:$N$1411, MATCH($A641, [8]RawData!$A$8:$A$1411, 0), MATCH(B$19, [8]RawData!$B$7:$N$7, 0))</f>
        <v>1144.6790000000001</v>
      </c>
      <c r="C641" s="12">
        <f>INDEX([8]RawData!$B$8:$N$1411, MATCH($A641, [8]RawData!$A$8:$A$1411, 0), MATCH(C$19, [8]RawData!$B$7:$N$7, 0))</f>
        <v>3</v>
      </c>
      <c r="D641" s="12" t="str">
        <f>INDEX([8]RawData!$B$8:$N$1411, MATCH($A641, [8]RawData!$A$8:$A$1411, 0), MATCH(D$19, [8]RawData!$B$7:$N$7, 0))</f>
        <v>Gas faf</v>
      </c>
      <c r="E641" s="12" t="str">
        <f>INDEX([8]RawData!$B$8:$N$1411, MATCH($A641, [8]RawData!$A$8:$A$1411, 0), MATCH(E$19, [8]RawData!$B$7:$N$7, 0))</f>
        <v/>
      </c>
      <c r="F641" s="12" t="s">
        <v>94</v>
      </c>
      <c r="G641" s="12" t="b">
        <f t="shared" si="56"/>
        <v>1</v>
      </c>
      <c r="H641" s="12" t="b">
        <f t="shared" si="57"/>
        <v>0</v>
      </c>
      <c r="I641" s="12" t="b">
        <f t="shared" si="58"/>
        <v>0</v>
      </c>
      <c r="J641" s="12" t="str">
        <f t="shared" si="59"/>
        <v>Plug-in heater, or none</v>
      </c>
    </row>
    <row r="642" spans="1:10">
      <c r="A642" s="121">
        <v>20095</v>
      </c>
      <c r="B642" s="12">
        <f>INDEX([8]RawData!$B$8:$N$1411, MATCH($A642, [8]RawData!$A$8:$A$1411, 0), MATCH(B$19, [8]RawData!$B$7:$N$7, 0))</f>
        <v>1904.288</v>
      </c>
      <c r="C642" s="12">
        <f>INDEX([8]RawData!$B$8:$N$1411, MATCH($A642, [8]RawData!$A$8:$A$1411, 0), MATCH(C$19, [8]RawData!$B$7:$N$7, 0))</f>
        <v>1</v>
      </c>
      <c r="D642" s="12" t="str">
        <f>INDEX([8]RawData!$B$8:$N$1411, MATCH($A642, [8]RawData!$A$8:$A$1411, 0), MATCH(D$19, [8]RawData!$B$7:$N$7, 0))</f>
        <v>Gas faf</v>
      </c>
      <c r="E642" s="12" t="str">
        <f>INDEX([8]RawData!$B$8:$N$1411, MATCH($A642, [8]RawData!$A$8:$A$1411, 0), MATCH(E$19, [8]RawData!$B$7:$N$7, 0))</f>
        <v>Propane htstove</v>
      </c>
      <c r="F642" s="12" t="s">
        <v>94</v>
      </c>
      <c r="G642" s="12" t="b">
        <f t="shared" si="56"/>
        <v>1</v>
      </c>
      <c r="H642" s="12" t="b">
        <f t="shared" si="57"/>
        <v>0</v>
      </c>
      <c r="I642" s="12" t="b">
        <f t="shared" si="58"/>
        <v>0</v>
      </c>
      <c r="J642" s="12" t="str">
        <f t="shared" si="59"/>
        <v>Plug-in heater, or none</v>
      </c>
    </row>
    <row r="643" spans="1:10">
      <c r="A643" s="121">
        <v>20100</v>
      </c>
      <c r="B643" s="12">
        <f>INDEX([8]RawData!$B$8:$N$1411, MATCH($A643, [8]RawData!$A$8:$A$1411, 0), MATCH(B$19, [8]RawData!$B$7:$N$7, 0))</f>
        <v>2130.886</v>
      </c>
      <c r="C643" s="12">
        <f>INDEX([8]RawData!$B$8:$N$1411, MATCH($A643, [8]RawData!$A$8:$A$1411, 0), MATCH(C$19, [8]RawData!$B$7:$N$7, 0))</f>
        <v>2</v>
      </c>
      <c r="D643" s="12" t="str">
        <f>INDEX([8]RawData!$B$8:$N$1411, MATCH($A643, [8]RawData!$A$8:$A$1411, 0), MATCH(D$19, [8]RawData!$B$7:$N$7, 0))</f>
        <v>Gas boiler</v>
      </c>
      <c r="E643" s="12" t="str">
        <f>INDEX([8]RawData!$B$8:$N$1411, MATCH($A643, [8]RawData!$A$8:$A$1411, 0), MATCH(E$19, [8]RawData!$B$7:$N$7, 0))</f>
        <v/>
      </c>
      <c r="F643" s="12" t="s">
        <v>94</v>
      </c>
      <c r="G643" s="12" t="b">
        <f t="shared" si="56"/>
        <v>1</v>
      </c>
      <c r="H643" s="12" t="b">
        <f t="shared" si="57"/>
        <v>0</v>
      </c>
      <c r="I643" s="12" t="b">
        <f t="shared" si="58"/>
        <v>0</v>
      </c>
      <c r="J643" s="12" t="str">
        <f t="shared" si="59"/>
        <v>Plug-in heater, or none</v>
      </c>
    </row>
    <row r="644" spans="1:10">
      <c r="A644" s="121">
        <v>20106</v>
      </c>
      <c r="B644" s="12">
        <f>INDEX([8]RawData!$B$8:$N$1411, MATCH($A644, [8]RawData!$A$8:$A$1411, 0), MATCH(B$19, [8]RawData!$B$7:$N$7, 0))</f>
        <v>3785.7640000000001</v>
      </c>
      <c r="C644" s="12">
        <f>INDEX([8]RawData!$B$8:$N$1411, MATCH($A644, [8]RawData!$A$8:$A$1411, 0), MATCH(C$19, [8]RawData!$B$7:$N$7, 0))</f>
        <v>1</v>
      </c>
      <c r="D644" s="12" t="str">
        <f>INDEX([8]RawData!$B$8:$N$1411, MATCH($A644, [8]RawData!$A$8:$A$1411, 0), MATCH(D$19, [8]RawData!$B$7:$N$7, 0))</f>
        <v>Gas faf</v>
      </c>
      <c r="E644" s="12" t="str">
        <f>INDEX([8]RawData!$B$8:$N$1411, MATCH($A644, [8]RawData!$A$8:$A$1411, 0), MATCH(E$19, [8]RawData!$B$7:$N$7, 0))</f>
        <v/>
      </c>
      <c r="F644" s="12" t="s">
        <v>94</v>
      </c>
      <c r="G644" s="12" t="b">
        <f t="shared" si="56"/>
        <v>1</v>
      </c>
      <c r="H644" s="12" t="b">
        <f t="shared" si="57"/>
        <v>0</v>
      </c>
      <c r="I644" s="12" t="b">
        <f t="shared" si="58"/>
        <v>0</v>
      </c>
      <c r="J644" s="12" t="str">
        <f t="shared" si="59"/>
        <v>Plug-in heater, or none</v>
      </c>
    </row>
    <row r="645" spans="1:10">
      <c r="A645" s="121">
        <v>20108</v>
      </c>
      <c r="B645" s="12">
        <f>INDEX([8]RawData!$B$8:$N$1411, MATCH($A645, [8]RawData!$A$8:$A$1411, 0), MATCH(B$19, [8]RawData!$B$7:$N$7, 0))</f>
        <v>3785.7640000000001</v>
      </c>
      <c r="C645" s="12">
        <f>INDEX([8]RawData!$B$8:$N$1411, MATCH($A645, [8]RawData!$A$8:$A$1411, 0), MATCH(C$19, [8]RawData!$B$7:$N$7, 0))</f>
        <v>2</v>
      </c>
      <c r="D645" s="12" t="str">
        <f>INDEX([8]RawData!$B$8:$N$1411, MATCH($A645, [8]RawData!$A$8:$A$1411, 0), MATCH(D$19, [8]RawData!$B$7:$N$7, 0))</f>
        <v>Gas faf</v>
      </c>
      <c r="E645" s="12" t="str">
        <f>INDEX([8]RawData!$B$8:$N$1411, MATCH($A645, [8]RawData!$A$8:$A$1411, 0), MATCH(E$19, [8]RawData!$B$7:$N$7, 0))</f>
        <v>Gas htstove</v>
      </c>
      <c r="F645" s="12" t="s">
        <v>94</v>
      </c>
      <c r="G645" s="12" t="b">
        <f t="shared" si="56"/>
        <v>1</v>
      </c>
      <c r="H645" s="12" t="b">
        <f t="shared" si="57"/>
        <v>0</v>
      </c>
      <c r="I645" s="12" t="b">
        <f t="shared" si="58"/>
        <v>0</v>
      </c>
      <c r="J645" s="12" t="str">
        <f t="shared" si="59"/>
        <v>Plug-in heater, or none</v>
      </c>
    </row>
    <row r="646" spans="1:10">
      <c r="A646" s="121">
        <v>20109</v>
      </c>
      <c r="B646" s="12">
        <f>INDEX([8]RawData!$B$8:$N$1411, MATCH($A646, [8]RawData!$A$8:$A$1411, 0), MATCH(B$19, [8]RawData!$B$7:$N$7, 0))</f>
        <v>1612.692</v>
      </c>
      <c r="C646" s="12">
        <f>INDEX([8]RawData!$B$8:$N$1411, MATCH($A646, [8]RawData!$A$8:$A$1411, 0), MATCH(C$19, [8]RawData!$B$7:$N$7, 0))</f>
        <v>1</v>
      </c>
      <c r="D646" s="12" t="str">
        <f>INDEX([8]RawData!$B$8:$N$1411, MATCH($A646, [8]RawData!$A$8:$A$1411, 0), MATCH(D$19, [8]RawData!$B$7:$N$7, 0))</f>
        <v>Gas faf</v>
      </c>
      <c r="E646" s="12" t="str">
        <f>INDEX([8]RawData!$B$8:$N$1411, MATCH($A646, [8]RawData!$A$8:$A$1411, 0), MATCH(E$19, [8]RawData!$B$7:$N$7, 0))</f>
        <v/>
      </c>
      <c r="F646" s="12" t="s">
        <v>94</v>
      </c>
      <c r="G646" s="12" t="b">
        <f t="shared" si="56"/>
        <v>1</v>
      </c>
      <c r="H646" s="12" t="b">
        <f t="shared" si="57"/>
        <v>0</v>
      </c>
      <c r="I646" s="12" t="b">
        <f t="shared" si="58"/>
        <v>0</v>
      </c>
      <c r="J646" s="12" t="str">
        <f t="shared" si="59"/>
        <v>Plug-in heater, or none</v>
      </c>
    </row>
    <row r="647" spans="1:10">
      <c r="A647" s="121">
        <v>20111</v>
      </c>
      <c r="B647" s="12">
        <f>INDEX([8]RawData!$B$8:$N$1411, MATCH($A647, [8]RawData!$A$8:$A$1411, 0), MATCH(B$19, [8]RawData!$B$7:$N$7, 0))</f>
        <v>2079.9929999999999</v>
      </c>
      <c r="C647" s="12">
        <f>INDEX([8]RawData!$B$8:$N$1411, MATCH($A647, [8]RawData!$A$8:$A$1411, 0), MATCH(C$19, [8]RawData!$B$7:$N$7, 0))</f>
        <v>1</v>
      </c>
      <c r="D647" s="12" t="str">
        <f>INDEX([8]RawData!$B$8:$N$1411, MATCH($A647, [8]RawData!$A$8:$A$1411, 0), MATCH(D$19, [8]RawData!$B$7:$N$7, 0))</f>
        <v>Propane htstove</v>
      </c>
      <c r="E647" s="12" t="str">
        <f>INDEX([8]RawData!$B$8:$N$1411, MATCH($A647, [8]RawData!$A$8:$A$1411, 0), MATCH(E$19, [8]RawData!$B$7:$N$7, 0))</f>
        <v>Electric baseboard</v>
      </c>
      <c r="F647" s="12">
        <v>2079.9929999999999</v>
      </c>
      <c r="G647" s="12" t="b">
        <f t="shared" si="56"/>
        <v>0</v>
      </c>
      <c r="H647" s="12" t="b">
        <f t="shared" si="57"/>
        <v>1</v>
      </c>
      <c r="I647" s="12" t="b">
        <f t="shared" si="58"/>
        <v>1</v>
      </c>
      <c r="J647" s="12" t="str">
        <f t="shared" si="59"/>
        <v>Baseboard</v>
      </c>
    </row>
    <row r="648" spans="1:10">
      <c r="A648" s="121">
        <v>20117</v>
      </c>
      <c r="B648" s="12">
        <f>INDEX([8]RawData!$B$8:$N$1411, MATCH($A648, [8]RawData!$A$8:$A$1411, 0), MATCH(B$19, [8]RawData!$B$7:$N$7, 0))</f>
        <v>2130.886</v>
      </c>
      <c r="C648" s="12">
        <f>INDEX([8]RawData!$B$8:$N$1411, MATCH($A648, [8]RawData!$A$8:$A$1411, 0), MATCH(C$19, [8]RawData!$B$7:$N$7, 0))</f>
        <v>3</v>
      </c>
      <c r="D648" s="12" t="str">
        <f>INDEX([8]RawData!$B$8:$N$1411, MATCH($A648, [8]RawData!$A$8:$A$1411, 0), MATCH(D$19, [8]RawData!$B$7:$N$7, 0))</f>
        <v>Gas faf</v>
      </c>
      <c r="E648" s="12" t="str">
        <f>INDEX([8]RawData!$B$8:$N$1411, MATCH($A648, [8]RawData!$A$8:$A$1411, 0), MATCH(E$19, [8]RawData!$B$7:$N$7, 0))</f>
        <v/>
      </c>
      <c r="F648" s="12" t="s">
        <v>94</v>
      </c>
      <c r="G648" s="12" t="b">
        <f t="shared" si="56"/>
        <v>1</v>
      </c>
      <c r="H648" s="12" t="b">
        <f t="shared" si="57"/>
        <v>0</v>
      </c>
      <c r="I648" s="12" t="b">
        <f t="shared" si="58"/>
        <v>0</v>
      </c>
      <c r="J648" s="12" t="str">
        <f t="shared" si="59"/>
        <v>Plug-in heater, or none</v>
      </c>
    </row>
    <row r="649" spans="1:10">
      <c r="A649" s="121">
        <v>20125</v>
      </c>
      <c r="B649" s="12">
        <f>INDEX([8]RawData!$B$8:$N$1411, MATCH($A649, [8]RawData!$A$8:$A$1411, 0), MATCH(B$19, [8]RawData!$B$7:$N$7, 0))</f>
        <v>3785.7640000000001</v>
      </c>
      <c r="C649" s="12">
        <f>INDEX([8]RawData!$B$8:$N$1411, MATCH($A649, [8]RawData!$A$8:$A$1411, 0), MATCH(C$19, [8]RawData!$B$7:$N$7, 0))</f>
        <v>1</v>
      </c>
      <c r="D649" s="12" t="str">
        <f>INDEX([8]RawData!$B$8:$N$1411, MATCH($A649, [8]RawData!$A$8:$A$1411, 0), MATCH(D$19, [8]RawData!$B$7:$N$7, 0))</f>
        <v>Gas faf</v>
      </c>
      <c r="E649" s="12" t="str">
        <f>INDEX([8]RawData!$B$8:$N$1411, MATCH($A649, [8]RawData!$A$8:$A$1411, 0), MATCH(E$19, [8]RawData!$B$7:$N$7, 0))</f>
        <v>Wood htstove</v>
      </c>
      <c r="F649" s="12" t="s">
        <v>94</v>
      </c>
      <c r="G649" s="12" t="b">
        <f t="shared" si="56"/>
        <v>1</v>
      </c>
      <c r="H649" s="12" t="b">
        <f t="shared" si="57"/>
        <v>0</v>
      </c>
      <c r="I649" s="12" t="b">
        <f t="shared" si="58"/>
        <v>0</v>
      </c>
      <c r="J649" s="12" t="str">
        <f t="shared" si="59"/>
        <v>Plug-in heater, or none</v>
      </c>
    </row>
    <row r="650" spans="1:10">
      <c r="A650" s="121">
        <v>20152</v>
      </c>
      <c r="B650" s="12">
        <f>INDEX([8]RawData!$B$8:$N$1411, MATCH($A650, [8]RawData!$A$8:$A$1411, 0), MATCH(B$19, [8]RawData!$B$7:$N$7, 0))</f>
        <v>3785.7640000000001</v>
      </c>
      <c r="C650" s="12">
        <f>INDEX([8]RawData!$B$8:$N$1411, MATCH($A650, [8]RawData!$A$8:$A$1411, 0), MATCH(C$19, [8]RawData!$B$7:$N$7, 0))</f>
        <v>3</v>
      </c>
      <c r="D650" s="12" t="str">
        <f>INDEX([8]RawData!$B$8:$N$1411, MATCH($A650, [8]RawData!$A$8:$A$1411, 0), MATCH(D$19, [8]RawData!$B$7:$N$7, 0))</f>
        <v>Electric baseboard</v>
      </c>
      <c r="E650" s="12" t="str">
        <f>INDEX([8]RawData!$B$8:$N$1411, MATCH($A650, [8]RawData!$A$8:$A$1411, 0), MATCH(E$19, [8]RawData!$B$7:$N$7, 0))</f>
        <v xml:space="preserve">Electric baseboard AND Electric baseboard AND Pellets htstove AND Wood htstove AND </v>
      </c>
      <c r="F650" s="12">
        <v>3785.7640000000001</v>
      </c>
      <c r="G650" s="12" t="b">
        <f t="shared" si="56"/>
        <v>0</v>
      </c>
      <c r="H650" s="12" t="b">
        <f t="shared" si="57"/>
        <v>1</v>
      </c>
      <c r="I650" s="12" t="b">
        <f t="shared" si="58"/>
        <v>1</v>
      </c>
      <c r="J650" s="12" t="str">
        <f t="shared" si="59"/>
        <v>Baseboard</v>
      </c>
    </row>
    <row r="651" spans="1:10">
      <c r="A651" s="121">
        <v>20154</v>
      </c>
      <c r="B651" s="12">
        <f>INDEX([8]RawData!$B$8:$N$1411, MATCH($A651, [8]RawData!$A$8:$A$1411, 0), MATCH(B$19, [8]RawData!$B$7:$N$7, 0))</f>
        <v>3785.7640000000001</v>
      </c>
      <c r="C651" s="12">
        <f>INDEX([8]RawData!$B$8:$N$1411, MATCH($A651, [8]RawData!$A$8:$A$1411, 0), MATCH(C$19, [8]RawData!$B$7:$N$7, 0))</f>
        <v>2</v>
      </c>
      <c r="D651" s="12" t="str">
        <f>INDEX([8]RawData!$B$8:$N$1411, MATCH($A651, [8]RawData!$A$8:$A$1411, 0), MATCH(D$19, [8]RawData!$B$7:$N$7, 0))</f>
        <v>Gas faf</v>
      </c>
      <c r="E651" s="12" t="str">
        <f>INDEX([8]RawData!$B$8:$N$1411, MATCH($A651, [8]RawData!$A$8:$A$1411, 0), MATCH(E$19, [8]RawData!$B$7:$N$7, 0))</f>
        <v>Propane fireplace</v>
      </c>
      <c r="F651" s="12" t="s">
        <v>94</v>
      </c>
      <c r="G651" s="12" t="b">
        <f t="shared" si="56"/>
        <v>1</v>
      </c>
      <c r="H651" s="12" t="b">
        <f t="shared" si="57"/>
        <v>0</v>
      </c>
      <c r="I651" s="12" t="b">
        <f t="shared" si="58"/>
        <v>0</v>
      </c>
      <c r="J651" s="12" t="str">
        <f t="shared" si="59"/>
        <v>Plug-in heater, or none</v>
      </c>
    </row>
    <row r="652" spans="1:10">
      <c r="A652" s="121">
        <v>20155</v>
      </c>
      <c r="B652" s="12">
        <f>INDEX([8]RawData!$B$8:$N$1411, MATCH($A652, [8]RawData!$A$8:$A$1411, 0), MATCH(B$19, [8]RawData!$B$7:$N$7, 0))</f>
        <v>1612.692</v>
      </c>
      <c r="C652" s="12">
        <f>INDEX([8]RawData!$B$8:$N$1411, MATCH($A652, [8]RawData!$A$8:$A$1411, 0), MATCH(C$19, [8]RawData!$B$7:$N$7, 0))</f>
        <v>1</v>
      </c>
      <c r="D652" s="12" t="str">
        <f>INDEX([8]RawData!$B$8:$N$1411, MATCH($A652, [8]RawData!$A$8:$A$1411, 0), MATCH(D$19, [8]RawData!$B$7:$N$7, 0))</f>
        <v>Gas faf</v>
      </c>
      <c r="E652" s="12" t="str">
        <f>INDEX([8]RawData!$B$8:$N$1411, MATCH($A652, [8]RawData!$A$8:$A$1411, 0), MATCH(E$19, [8]RawData!$B$7:$N$7, 0))</f>
        <v/>
      </c>
      <c r="F652" s="12" t="s">
        <v>94</v>
      </c>
      <c r="G652" s="12" t="b">
        <f t="shared" si="56"/>
        <v>1</v>
      </c>
      <c r="H652" s="12" t="b">
        <f t="shared" si="57"/>
        <v>0</v>
      </c>
      <c r="I652" s="12" t="b">
        <f t="shared" si="58"/>
        <v>0</v>
      </c>
      <c r="J652" s="12" t="str">
        <f t="shared" si="59"/>
        <v>Plug-in heater, or none</v>
      </c>
    </row>
    <row r="653" spans="1:10">
      <c r="A653" s="121">
        <v>20156</v>
      </c>
      <c r="B653" s="12">
        <f>INDEX([8]RawData!$B$8:$N$1411, MATCH($A653, [8]RawData!$A$8:$A$1411, 0), MATCH(B$19, [8]RawData!$B$7:$N$7, 0))</f>
        <v>1612.692</v>
      </c>
      <c r="C653" s="12">
        <f>INDEX([8]RawData!$B$8:$N$1411, MATCH($A653, [8]RawData!$A$8:$A$1411, 0), MATCH(C$19, [8]RawData!$B$7:$N$7, 0))</f>
        <v>1</v>
      </c>
      <c r="D653" s="12" t="str">
        <f>INDEX([8]RawData!$B$8:$N$1411, MATCH($A653, [8]RawData!$A$8:$A$1411, 0), MATCH(D$19, [8]RawData!$B$7:$N$7, 0))</f>
        <v>Wood htstove</v>
      </c>
      <c r="E653" s="12" t="str">
        <f>INDEX([8]RawData!$B$8:$N$1411, MATCH($A653, [8]RawData!$A$8:$A$1411, 0), MATCH(E$19, [8]RawData!$B$7:$N$7, 0))</f>
        <v xml:space="preserve">Electric baseboard AND Electric pluginheater AND </v>
      </c>
      <c r="F653" s="12">
        <v>1612.692</v>
      </c>
      <c r="G653" s="12" t="b">
        <f t="shared" si="56"/>
        <v>0</v>
      </c>
      <c r="H653" s="12" t="b">
        <f t="shared" si="57"/>
        <v>1</v>
      </c>
      <c r="I653" s="12" t="b">
        <f t="shared" si="58"/>
        <v>1</v>
      </c>
      <c r="J653" s="12" t="str">
        <f t="shared" si="59"/>
        <v>Baseboard</v>
      </c>
    </row>
    <row r="654" spans="1:10">
      <c r="A654" s="121">
        <v>20163</v>
      </c>
      <c r="B654" s="12">
        <f>INDEX([8]RawData!$B$8:$N$1411, MATCH($A654, [8]RawData!$A$8:$A$1411, 0), MATCH(B$19, [8]RawData!$B$7:$N$7, 0))</f>
        <v>2079.9929999999999</v>
      </c>
      <c r="C654" s="12">
        <f>INDEX([8]RawData!$B$8:$N$1411, MATCH($A654, [8]RawData!$A$8:$A$1411, 0), MATCH(C$19, [8]RawData!$B$7:$N$7, 0))</f>
        <v>1</v>
      </c>
      <c r="D654" s="12" t="str">
        <f>INDEX([8]RawData!$B$8:$N$1411, MATCH($A654, [8]RawData!$A$8:$A$1411, 0), MATCH(D$19, [8]RawData!$B$7:$N$7, 0))</f>
        <v>Electric dhp</v>
      </c>
      <c r="E654" s="12" t="str">
        <f>INDEX([8]RawData!$B$8:$N$1411, MATCH($A654, [8]RawData!$A$8:$A$1411, 0), MATCH(E$19, [8]RawData!$B$7:$N$7, 0))</f>
        <v xml:space="preserve">Electric baseboard AND Wood htstove AND Wood htstove AND </v>
      </c>
      <c r="F654" s="12">
        <v>2079.9929999999999</v>
      </c>
      <c r="G654" s="12" t="b">
        <f t="shared" si="56"/>
        <v>0</v>
      </c>
      <c r="H654" s="12" t="b">
        <f t="shared" si="57"/>
        <v>1</v>
      </c>
      <c r="I654" s="12" t="b">
        <f t="shared" si="58"/>
        <v>1</v>
      </c>
      <c r="J654" s="12" t="str">
        <f t="shared" si="59"/>
        <v>Ductless HP</v>
      </c>
    </row>
    <row r="655" spans="1:10">
      <c r="A655" s="121">
        <v>20166</v>
      </c>
      <c r="B655" s="12">
        <f>INDEX([8]RawData!$B$8:$N$1411, MATCH($A655, [8]RawData!$A$8:$A$1411, 0), MATCH(B$19, [8]RawData!$B$7:$N$7, 0))</f>
        <v>2079.9929999999999</v>
      </c>
      <c r="C655" s="12">
        <f>INDEX([8]RawData!$B$8:$N$1411, MATCH($A655, [8]RawData!$A$8:$A$1411, 0), MATCH(C$19, [8]RawData!$B$7:$N$7, 0))</f>
        <v>1</v>
      </c>
      <c r="D655" s="12" t="str">
        <f>INDEX([8]RawData!$B$8:$N$1411, MATCH($A655, [8]RawData!$A$8:$A$1411, 0), MATCH(D$19, [8]RawData!$B$7:$N$7, 0))</f>
        <v>Electric heatpump</v>
      </c>
      <c r="E655" s="12" t="str">
        <f>INDEX([8]RawData!$B$8:$N$1411, MATCH($A655, [8]RawData!$A$8:$A$1411, 0), MATCH(E$19, [8]RawData!$B$7:$N$7, 0))</f>
        <v/>
      </c>
      <c r="F655" s="12">
        <v>2079.9929999999999</v>
      </c>
      <c r="G655" s="12" t="b">
        <f t="shared" si="56"/>
        <v>0</v>
      </c>
      <c r="H655" s="12" t="b">
        <f t="shared" si="57"/>
        <v>1</v>
      </c>
      <c r="I655" s="12" t="b">
        <f t="shared" si="58"/>
        <v>1</v>
      </c>
      <c r="J655" s="12" t="str">
        <f t="shared" si="59"/>
        <v>Heat pump</v>
      </c>
    </row>
    <row r="656" spans="1:10">
      <c r="A656" s="121">
        <v>20168</v>
      </c>
      <c r="B656" s="12">
        <f>INDEX([8]RawData!$B$8:$N$1411, MATCH($A656, [8]RawData!$A$8:$A$1411, 0), MATCH(B$19, [8]RawData!$B$7:$N$7, 0))</f>
        <v>1612.692</v>
      </c>
      <c r="C656" s="12">
        <f>INDEX([8]RawData!$B$8:$N$1411, MATCH($A656, [8]RawData!$A$8:$A$1411, 0), MATCH(C$19, [8]RawData!$B$7:$N$7, 0))</f>
        <v>1</v>
      </c>
      <c r="D656" s="12" t="str">
        <f>INDEX([8]RawData!$B$8:$N$1411, MATCH($A656, [8]RawData!$A$8:$A$1411, 0), MATCH(D$19, [8]RawData!$B$7:$N$7, 0))</f>
        <v>Electric heatpump</v>
      </c>
      <c r="E656" s="12" t="str">
        <f>INDEX([8]RawData!$B$8:$N$1411, MATCH($A656, [8]RawData!$A$8:$A$1411, 0), MATCH(E$19, [8]RawData!$B$7:$N$7, 0))</f>
        <v>Propane htstove</v>
      </c>
      <c r="F656" s="12">
        <v>1612.692</v>
      </c>
      <c r="G656" s="12" t="b">
        <f t="shared" si="56"/>
        <v>0</v>
      </c>
      <c r="H656" s="12" t="b">
        <f t="shared" si="57"/>
        <v>1</v>
      </c>
      <c r="I656" s="12" t="b">
        <f t="shared" si="58"/>
        <v>1</v>
      </c>
      <c r="J656" s="12" t="str">
        <f t="shared" si="59"/>
        <v>Heat pump</v>
      </c>
    </row>
    <row r="657" spans="1:10">
      <c r="A657" s="121">
        <v>20180</v>
      </c>
      <c r="B657" s="12">
        <f>INDEX([8]RawData!$B$8:$N$1411, MATCH($A657, [8]RawData!$A$8:$A$1411, 0), MATCH(B$19, [8]RawData!$B$7:$N$7, 0))</f>
        <v>1612.692</v>
      </c>
      <c r="C657" s="12">
        <f>INDEX([8]RawData!$B$8:$N$1411, MATCH($A657, [8]RawData!$A$8:$A$1411, 0), MATCH(C$19, [8]RawData!$B$7:$N$7, 0))</f>
        <v>1</v>
      </c>
      <c r="D657" s="12" t="str">
        <f>INDEX([8]RawData!$B$8:$N$1411, MATCH($A657, [8]RawData!$A$8:$A$1411, 0), MATCH(D$19, [8]RawData!$B$7:$N$7, 0))</f>
        <v>Electric heatpump</v>
      </c>
      <c r="E657" s="12" t="str">
        <f>INDEX([8]RawData!$B$8:$N$1411, MATCH($A657, [8]RawData!$A$8:$A$1411, 0), MATCH(E$19, [8]RawData!$B$7:$N$7, 0))</f>
        <v xml:space="preserve">Pellets htstove AND Electric pluginheater AND </v>
      </c>
      <c r="F657" s="12">
        <v>1612.692</v>
      </c>
      <c r="G657" s="12" t="b">
        <f t="shared" si="56"/>
        <v>0</v>
      </c>
      <c r="H657" s="12" t="b">
        <f t="shared" si="57"/>
        <v>1</v>
      </c>
      <c r="I657" s="12" t="b">
        <f t="shared" si="58"/>
        <v>1</v>
      </c>
      <c r="J657" s="12" t="str">
        <f t="shared" si="59"/>
        <v>Heat pump</v>
      </c>
    </row>
    <row r="658" spans="1:10">
      <c r="A658" s="121">
        <v>20182</v>
      </c>
      <c r="B658" s="12">
        <f>INDEX([8]RawData!$B$8:$N$1411, MATCH($A658, [8]RawData!$A$8:$A$1411, 0), MATCH(B$19, [8]RawData!$B$7:$N$7, 0))</f>
        <v>8559.1039999999994</v>
      </c>
      <c r="C658" s="12">
        <f>INDEX([8]RawData!$B$8:$N$1411, MATCH($A658, [8]RawData!$A$8:$A$1411, 0), MATCH(C$19, [8]RawData!$B$7:$N$7, 0))</f>
        <v>2</v>
      </c>
      <c r="D658" s="12" t="str">
        <f>INDEX([8]RawData!$B$8:$N$1411, MATCH($A658, [8]RawData!$A$8:$A$1411, 0), MATCH(D$19, [8]RawData!$B$7:$N$7, 0))</f>
        <v>Gas faf</v>
      </c>
      <c r="E658" s="12" t="str">
        <f>INDEX([8]RawData!$B$8:$N$1411, MATCH($A658, [8]RawData!$A$8:$A$1411, 0), MATCH(E$19, [8]RawData!$B$7:$N$7, 0))</f>
        <v xml:space="preserve">Electric baseboard AND Gas htstove AND </v>
      </c>
      <c r="F658" s="12" t="s">
        <v>94</v>
      </c>
      <c r="G658" s="12" t="b">
        <f t="shared" si="56"/>
        <v>1</v>
      </c>
      <c r="H658" s="12" t="b">
        <f t="shared" si="57"/>
        <v>1</v>
      </c>
      <c r="I658" s="12" t="b">
        <f t="shared" si="58"/>
        <v>0</v>
      </c>
      <c r="J658" s="12" t="str">
        <f t="shared" si="59"/>
        <v>Baseboard</v>
      </c>
    </row>
    <row r="659" spans="1:10">
      <c r="A659" s="121">
        <v>20184</v>
      </c>
      <c r="B659" s="12">
        <f>INDEX([8]RawData!$B$8:$N$1411, MATCH($A659, [8]RawData!$A$8:$A$1411, 0), MATCH(B$19, [8]RawData!$B$7:$N$7, 0))</f>
        <v>1612.692</v>
      </c>
      <c r="C659" s="12">
        <f>INDEX([8]RawData!$B$8:$N$1411, MATCH($A659, [8]RawData!$A$8:$A$1411, 0), MATCH(C$19, [8]RawData!$B$7:$N$7, 0))</f>
        <v>1</v>
      </c>
      <c r="D659" s="12" t="str">
        <f>INDEX([8]RawData!$B$8:$N$1411, MATCH($A659, [8]RawData!$A$8:$A$1411, 0), MATCH(D$19, [8]RawData!$B$7:$N$7, 0))</f>
        <v>Wood htstove</v>
      </c>
      <c r="E659" s="12" t="str">
        <f>INDEX([8]RawData!$B$8:$N$1411, MATCH($A659, [8]RawData!$A$8:$A$1411, 0), MATCH(E$19, [8]RawData!$B$7:$N$7, 0))</f>
        <v>Electric baseboard</v>
      </c>
      <c r="F659" s="12">
        <v>1612.692</v>
      </c>
      <c r="G659" s="12" t="b">
        <f t="shared" si="56"/>
        <v>0</v>
      </c>
      <c r="H659" s="12" t="b">
        <f t="shared" si="57"/>
        <v>1</v>
      </c>
      <c r="I659" s="12" t="b">
        <f t="shared" si="58"/>
        <v>1</v>
      </c>
      <c r="J659" s="12" t="str">
        <f t="shared" si="59"/>
        <v>Baseboard</v>
      </c>
    </row>
    <row r="660" spans="1:10">
      <c r="A660" s="121">
        <v>20185</v>
      </c>
      <c r="B660" s="12">
        <f>INDEX([8]RawData!$B$8:$N$1411, MATCH($A660, [8]RawData!$A$8:$A$1411, 0), MATCH(B$19, [8]RawData!$B$7:$N$7, 0))</f>
        <v>1904.288</v>
      </c>
      <c r="C660" s="12">
        <f>INDEX([8]RawData!$B$8:$N$1411, MATCH($A660, [8]RawData!$A$8:$A$1411, 0), MATCH(C$19, [8]RawData!$B$7:$N$7, 0))</f>
        <v>1</v>
      </c>
      <c r="D660" s="12" t="str">
        <f>INDEX([8]RawData!$B$8:$N$1411, MATCH($A660, [8]RawData!$A$8:$A$1411, 0), MATCH(D$19, [8]RawData!$B$7:$N$7, 0))</f>
        <v>Wood htstove</v>
      </c>
      <c r="E660" s="12" t="str">
        <f>INDEX([8]RawData!$B$8:$N$1411, MATCH($A660, [8]RawData!$A$8:$A$1411, 0), MATCH(E$19, [8]RawData!$B$7:$N$7, 0))</f>
        <v xml:space="preserve">Electric heatpump AND Wood htstove AND </v>
      </c>
      <c r="F660" s="12">
        <v>1904.288</v>
      </c>
      <c r="G660" s="12" t="b">
        <f t="shared" si="56"/>
        <v>0</v>
      </c>
      <c r="H660" s="12" t="b">
        <f t="shared" si="57"/>
        <v>1</v>
      </c>
      <c r="I660" s="12" t="b">
        <f t="shared" si="58"/>
        <v>1</v>
      </c>
      <c r="J660" s="12" t="str">
        <f t="shared" si="59"/>
        <v>Heat pump</v>
      </c>
    </row>
    <row r="661" spans="1:10">
      <c r="A661" s="121">
        <v>20188</v>
      </c>
      <c r="B661" s="12">
        <f>INDEX([8]RawData!$B$8:$N$1411, MATCH($A661, [8]RawData!$A$8:$A$1411, 0), MATCH(B$19, [8]RawData!$B$7:$N$7, 0))</f>
        <v>1612.692</v>
      </c>
      <c r="C661" s="12">
        <f>INDEX([8]RawData!$B$8:$N$1411, MATCH($A661, [8]RawData!$A$8:$A$1411, 0), MATCH(C$19, [8]RawData!$B$7:$N$7, 0))</f>
        <v>1</v>
      </c>
      <c r="D661" s="12" t="str">
        <f>INDEX([8]RawData!$B$8:$N$1411, MATCH($A661, [8]RawData!$A$8:$A$1411, 0), MATCH(D$19, [8]RawData!$B$7:$N$7, 0))</f>
        <v>Gas faf</v>
      </c>
      <c r="E661" s="12" t="str">
        <f>INDEX([8]RawData!$B$8:$N$1411, MATCH($A661, [8]RawData!$A$8:$A$1411, 0), MATCH(E$19, [8]RawData!$B$7:$N$7, 0))</f>
        <v>Gas htstove</v>
      </c>
      <c r="F661" s="12" t="s">
        <v>94</v>
      </c>
      <c r="G661" s="12" t="b">
        <f t="shared" ref="G661:G724" si="60">OR(ISNUMBER(FIND("Gas faf", D661&amp;E661)),  ISNUMBER(FIND("Gas boiler", D661&amp;E661)))</f>
        <v>1</v>
      </c>
      <c r="H661" s="12" t="b">
        <f t="shared" ref="H661:H724" si="61">OR(ISNUMBER(FIND("Electric faf", D661&amp;E661)),  ISNUMBER(FIND("Electric boiler", D661&amp;E661)),  ISNUMBER(FIND("Electric baseboard", D661&amp;E661)),  ISNUMBER(FIND("Electric heatpump", D661&amp;E661)),  ISNUMBER(FIND("Electric gshp", D661&amp;E661)),  ISNUMBER(FIND("Electric dhp", D661&amp;E661)) )</f>
        <v>0</v>
      </c>
      <c r="I661" s="12" t="b">
        <f t="shared" ref="I661:I724" si="62">AND(NOT(G661), H661)</f>
        <v>0</v>
      </c>
      <c r="J661" s="12" t="str">
        <f t="shared" ref="J661:J724" si="63">IF( OR(  ISNUMBER(FIND("Electric heatpump", D661&amp;E661)),  ISNUMBER(FIND("Electric gshp", D661&amp;E661)) ), "Heat pump",
   IF(ISNUMBER(FIND("Electric faf", D661&amp;E661)), "Electric FAF",
 IF(ISNUMBER(FIND("dhp", D661&amp;E661)), "Ductless HP",
   IF(OR(ISNUMBER(FIND("Electric boiler", D661&amp;E661)),  ISNUMBER(FIND("Electric baseboard", D661&amp;E661))), "Baseboard", "Plug-in heater, or none"))))</f>
        <v>Plug-in heater, or none</v>
      </c>
    </row>
    <row r="662" spans="1:10">
      <c r="A662" s="121">
        <v>20200</v>
      </c>
      <c r="B662" s="12">
        <f>INDEX([8]RawData!$B$8:$N$1411, MATCH($A662, [8]RawData!$A$8:$A$1411, 0), MATCH(B$19, [8]RawData!$B$7:$N$7, 0))</f>
        <v>1925.059</v>
      </c>
      <c r="C662" s="12">
        <f>INDEX([8]RawData!$B$8:$N$1411, MATCH($A662, [8]RawData!$A$8:$A$1411, 0), MATCH(C$19, [8]RawData!$B$7:$N$7, 0))</f>
        <v>2</v>
      </c>
      <c r="D662" s="12" t="str">
        <f>INDEX([8]RawData!$B$8:$N$1411, MATCH($A662, [8]RawData!$A$8:$A$1411, 0), MATCH(D$19, [8]RawData!$B$7:$N$7, 0))</f>
        <v>Gas faf</v>
      </c>
      <c r="E662" s="12" t="str">
        <f>INDEX([8]RawData!$B$8:$N$1411, MATCH($A662, [8]RawData!$A$8:$A$1411, 0), MATCH(E$19, [8]RawData!$B$7:$N$7, 0))</f>
        <v/>
      </c>
      <c r="F662" s="12" t="s">
        <v>94</v>
      </c>
      <c r="G662" s="12" t="b">
        <f t="shared" si="60"/>
        <v>1</v>
      </c>
      <c r="H662" s="12" t="b">
        <f t="shared" si="61"/>
        <v>0</v>
      </c>
      <c r="I662" s="12" t="b">
        <f t="shared" si="62"/>
        <v>0</v>
      </c>
      <c r="J662" s="12" t="str">
        <f t="shared" si="63"/>
        <v>Plug-in heater, or none</v>
      </c>
    </row>
    <row r="663" spans="1:10">
      <c r="A663" s="121">
        <v>20206</v>
      </c>
      <c r="B663" s="12">
        <f>INDEX([8]RawData!$B$8:$N$1411, MATCH($A663, [8]RawData!$A$8:$A$1411, 0), MATCH(B$19, [8]RawData!$B$7:$N$7, 0))</f>
        <v>1612.692</v>
      </c>
      <c r="C663" s="12">
        <f>INDEX([8]RawData!$B$8:$N$1411, MATCH($A663, [8]RawData!$A$8:$A$1411, 0), MATCH(C$19, [8]RawData!$B$7:$N$7, 0))</f>
        <v>1</v>
      </c>
      <c r="D663" s="12" t="str">
        <f>INDEX([8]RawData!$B$8:$N$1411, MATCH($A663, [8]RawData!$A$8:$A$1411, 0), MATCH(D$19, [8]RawData!$B$7:$N$7, 0))</f>
        <v>Gas faf</v>
      </c>
      <c r="E663" s="12" t="str">
        <f>INDEX([8]RawData!$B$8:$N$1411, MATCH($A663, [8]RawData!$A$8:$A$1411, 0), MATCH(E$19, [8]RawData!$B$7:$N$7, 0))</f>
        <v>Electric pluginheater</v>
      </c>
      <c r="F663" s="12" t="s">
        <v>94</v>
      </c>
      <c r="G663" s="12" t="b">
        <f t="shared" si="60"/>
        <v>1</v>
      </c>
      <c r="H663" s="12" t="b">
        <f t="shared" si="61"/>
        <v>0</v>
      </c>
      <c r="I663" s="12" t="b">
        <f t="shared" si="62"/>
        <v>0</v>
      </c>
      <c r="J663" s="12" t="str">
        <f t="shared" si="63"/>
        <v>Plug-in heater, or none</v>
      </c>
    </row>
    <row r="664" spans="1:10">
      <c r="A664" s="121">
        <v>20215</v>
      </c>
      <c r="B664" s="12">
        <f>INDEX([8]RawData!$B$8:$N$1411, MATCH($A664, [8]RawData!$A$8:$A$1411, 0), MATCH(B$19, [8]RawData!$B$7:$N$7, 0))</f>
        <v>1612.692</v>
      </c>
      <c r="C664" s="12">
        <f>INDEX([8]RawData!$B$8:$N$1411, MATCH($A664, [8]RawData!$A$8:$A$1411, 0), MATCH(C$19, [8]RawData!$B$7:$N$7, 0))</f>
        <v>1</v>
      </c>
      <c r="D664" s="12" t="str">
        <f>INDEX([8]RawData!$B$8:$N$1411, MATCH($A664, [8]RawData!$A$8:$A$1411, 0), MATCH(D$19, [8]RawData!$B$7:$N$7, 0))</f>
        <v>Electric faf</v>
      </c>
      <c r="E664" s="12" t="str">
        <f>INDEX([8]RawData!$B$8:$N$1411, MATCH($A664, [8]RawData!$A$8:$A$1411, 0), MATCH(E$19, [8]RawData!$B$7:$N$7, 0))</f>
        <v>Wood htstove</v>
      </c>
      <c r="F664" s="12">
        <v>1612.692</v>
      </c>
      <c r="G664" s="12" t="b">
        <f t="shared" si="60"/>
        <v>0</v>
      </c>
      <c r="H664" s="12" t="b">
        <f t="shared" si="61"/>
        <v>1</v>
      </c>
      <c r="I664" s="12" t="b">
        <f t="shared" si="62"/>
        <v>1</v>
      </c>
      <c r="J664" s="12" t="str">
        <f t="shared" si="63"/>
        <v>Electric FAF</v>
      </c>
    </row>
    <row r="665" spans="1:10">
      <c r="A665" s="121">
        <v>20230</v>
      </c>
      <c r="B665" s="12">
        <f>INDEX([8]RawData!$B$8:$N$1411, MATCH($A665, [8]RawData!$A$8:$A$1411, 0), MATCH(B$19, [8]RawData!$B$7:$N$7, 0))</f>
        <v>1144.6790000000001</v>
      </c>
      <c r="C665" s="12">
        <f>INDEX([8]RawData!$B$8:$N$1411, MATCH($A665, [8]RawData!$A$8:$A$1411, 0), MATCH(C$19, [8]RawData!$B$7:$N$7, 0))</f>
        <v>2</v>
      </c>
      <c r="D665" s="12" t="str">
        <f>INDEX([8]RawData!$B$8:$N$1411, MATCH($A665, [8]RawData!$A$8:$A$1411, 0), MATCH(D$19, [8]RawData!$B$7:$N$7, 0))</f>
        <v>Electric baseboard</v>
      </c>
      <c r="E665" s="12" t="str">
        <f>INDEX([8]RawData!$B$8:$N$1411, MATCH($A665, [8]RawData!$A$8:$A$1411, 0), MATCH(E$19, [8]RawData!$B$7:$N$7, 0))</f>
        <v xml:space="preserve">Propane fireplace AND Propane fireplace AND </v>
      </c>
      <c r="F665" s="12">
        <v>1144.6790000000001</v>
      </c>
      <c r="G665" s="12" t="b">
        <f t="shared" si="60"/>
        <v>0</v>
      </c>
      <c r="H665" s="12" t="b">
        <f t="shared" si="61"/>
        <v>1</v>
      </c>
      <c r="I665" s="12" t="b">
        <f t="shared" si="62"/>
        <v>1</v>
      </c>
      <c r="J665" s="12" t="str">
        <f t="shared" si="63"/>
        <v>Baseboard</v>
      </c>
    </row>
    <row r="666" spans="1:10">
      <c r="A666" s="121">
        <v>20244</v>
      </c>
      <c r="B666" s="12">
        <f>INDEX([8]RawData!$B$8:$N$1411, MATCH($A666, [8]RawData!$A$8:$A$1411, 0), MATCH(B$19, [8]RawData!$B$7:$N$7, 0))</f>
        <v>2079.9929999999999</v>
      </c>
      <c r="C666" s="12">
        <f>INDEX([8]RawData!$B$8:$N$1411, MATCH($A666, [8]RawData!$A$8:$A$1411, 0), MATCH(C$19, [8]RawData!$B$7:$N$7, 0))</f>
        <v>1</v>
      </c>
      <c r="D666" s="12" t="str">
        <f>INDEX([8]RawData!$B$8:$N$1411, MATCH($A666, [8]RawData!$A$8:$A$1411, 0), MATCH(D$19, [8]RawData!$B$7:$N$7, 0))</f>
        <v>Electric baseboard</v>
      </c>
      <c r="E666" s="12" t="str">
        <f>INDEX([8]RawData!$B$8:$N$1411, MATCH($A666, [8]RawData!$A$8:$A$1411, 0), MATCH(E$19, [8]RawData!$B$7:$N$7, 0))</f>
        <v/>
      </c>
      <c r="F666" s="12">
        <v>2079.9929999999999</v>
      </c>
      <c r="G666" s="12" t="b">
        <f t="shared" si="60"/>
        <v>0</v>
      </c>
      <c r="H666" s="12" t="b">
        <f t="shared" si="61"/>
        <v>1</v>
      </c>
      <c r="I666" s="12" t="b">
        <f t="shared" si="62"/>
        <v>1</v>
      </c>
      <c r="J666" s="12" t="str">
        <f t="shared" si="63"/>
        <v>Baseboard</v>
      </c>
    </row>
    <row r="667" spans="1:10">
      <c r="A667" s="121">
        <v>20245</v>
      </c>
      <c r="B667" s="12">
        <f>INDEX([8]RawData!$B$8:$N$1411, MATCH($A667, [8]RawData!$A$8:$A$1411, 0), MATCH(B$19, [8]RawData!$B$7:$N$7, 0))</f>
        <v>2079.9929999999999</v>
      </c>
      <c r="C667" s="12">
        <f>INDEX([8]RawData!$B$8:$N$1411, MATCH($A667, [8]RawData!$A$8:$A$1411, 0), MATCH(C$19, [8]RawData!$B$7:$N$7, 0))</f>
        <v>1</v>
      </c>
      <c r="D667" s="12" t="str">
        <f>INDEX([8]RawData!$B$8:$N$1411, MATCH($A667, [8]RawData!$A$8:$A$1411, 0), MATCH(D$19, [8]RawData!$B$7:$N$7, 0))</f>
        <v>Electric baseboard</v>
      </c>
      <c r="E667" s="12" t="str">
        <f>INDEX([8]RawData!$B$8:$N$1411, MATCH($A667, [8]RawData!$A$8:$A$1411, 0), MATCH(E$19, [8]RawData!$B$7:$N$7, 0))</f>
        <v/>
      </c>
      <c r="F667" s="12">
        <v>2079.9929999999999</v>
      </c>
      <c r="G667" s="12" t="b">
        <f t="shared" si="60"/>
        <v>0</v>
      </c>
      <c r="H667" s="12" t="b">
        <f t="shared" si="61"/>
        <v>1</v>
      </c>
      <c r="I667" s="12" t="b">
        <f t="shared" si="62"/>
        <v>1</v>
      </c>
      <c r="J667" s="12" t="str">
        <f t="shared" si="63"/>
        <v>Baseboard</v>
      </c>
    </row>
    <row r="668" spans="1:10">
      <c r="A668" s="121">
        <v>20250</v>
      </c>
      <c r="B668" s="12">
        <f>INDEX([8]RawData!$B$8:$N$1411, MATCH($A668, [8]RawData!$A$8:$A$1411, 0), MATCH(B$19, [8]RawData!$B$7:$N$7, 0))</f>
        <v>12271.31</v>
      </c>
      <c r="C668" s="12">
        <f>INDEX([8]RawData!$B$8:$N$1411, MATCH($A668, [8]RawData!$A$8:$A$1411, 0), MATCH(C$19, [8]RawData!$B$7:$N$7, 0))</f>
        <v>2</v>
      </c>
      <c r="D668" s="12" t="str">
        <f>INDEX([8]RawData!$B$8:$N$1411, MATCH($A668, [8]RawData!$A$8:$A$1411, 0), MATCH(D$19, [8]RawData!$B$7:$N$7, 0))</f>
        <v>Gas faf</v>
      </c>
      <c r="E668" s="12" t="str">
        <f>INDEX([8]RawData!$B$8:$N$1411, MATCH($A668, [8]RawData!$A$8:$A$1411, 0), MATCH(E$19, [8]RawData!$B$7:$N$7, 0))</f>
        <v>Electric baseboard</v>
      </c>
      <c r="F668" s="12" t="s">
        <v>94</v>
      </c>
      <c r="G668" s="12" t="b">
        <f t="shared" si="60"/>
        <v>1</v>
      </c>
      <c r="H668" s="12" t="b">
        <f t="shared" si="61"/>
        <v>1</v>
      </c>
      <c r="I668" s="12" t="b">
        <f t="shared" si="62"/>
        <v>0</v>
      </c>
      <c r="J668" s="12" t="str">
        <f t="shared" si="63"/>
        <v>Baseboard</v>
      </c>
    </row>
    <row r="669" spans="1:10">
      <c r="A669" s="121">
        <v>20264</v>
      </c>
      <c r="B669" s="12">
        <f>INDEX([8]RawData!$B$8:$N$1411, MATCH($A669, [8]RawData!$A$8:$A$1411, 0), MATCH(B$19, [8]RawData!$B$7:$N$7, 0))</f>
        <v>1192.4649999999999</v>
      </c>
      <c r="C669" s="12">
        <f>INDEX([8]RawData!$B$8:$N$1411, MATCH($A669, [8]RawData!$A$8:$A$1411, 0), MATCH(C$19, [8]RawData!$B$7:$N$7, 0))</f>
        <v>2</v>
      </c>
      <c r="D669" s="12" t="str">
        <f>INDEX([8]RawData!$B$8:$N$1411, MATCH($A669, [8]RawData!$A$8:$A$1411, 0), MATCH(D$19, [8]RawData!$B$7:$N$7, 0))</f>
        <v>Wood htstove</v>
      </c>
      <c r="E669" s="12" t="str">
        <f>INDEX([8]RawData!$B$8:$N$1411, MATCH($A669, [8]RawData!$A$8:$A$1411, 0), MATCH(E$19, [8]RawData!$B$7:$N$7, 0))</f>
        <v>Gas faf</v>
      </c>
      <c r="F669" s="12" t="s">
        <v>94</v>
      </c>
      <c r="G669" s="12" t="b">
        <f t="shared" si="60"/>
        <v>1</v>
      </c>
      <c r="H669" s="12" t="b">
        <f t="shared" si="61"/>
        <v>0</v>
      </c>
      <c r="I669" s="12" t="b">
        <f t="shared" si="62"/>
        <v>0</v>
      </c>
      <c r="J669" s="12" t="str">
        <f t="shared" si="63"/>
        <v>Plug-in heater, or none</v>
      </c>
    </row>
    <row r="670" spans="1:10">
      <c r="A670" s="121">
        <v>20265</v>
      </c>
      <c r="B670" s="12">
        <f>INDEX([8]RawData!$B$8:$N$1411, MATCH($A670, [8]RawData!$A$8:$A$1411, 0), MATCH(B$19, [8]RawData!$B$7:$N$7, 0))</f>
        <v>1925.059</v>
      </c>
      <c r="C670" s="12">
        <f>INDEX([8]RawData!$B$8:$N$1411, MATCH($A670, [8]RawData!$A$8:$A$1411, 0), MATCH(C$19, [8]RawData!$B$7:$N$7, 0))</f>
        <v>2</v>
      </c>
      <c r="D670" s="12" t="str">
        <f>INDEX([8]RawData!$B$8:$N$1411, MATCH($A670, [8]RawData!$A$8:$A$1411, 0), MATCH(D$19, [8]RawData!$B$7:$N$7, 0))</f>
        <v>Oil faf</v>
      </c>
      <c r="E670" s="12" t="str">
        <f>INDEX([8]RawData!$B$8:$N$1411, MATCH($A670, [8]RawData!$A$8:$A$1411, 0), MATCH(E$19, [8]RawData!$B$7:$N$7, 0))</f>
        <v/>
      </c>
      <c r="F670" s="12" t="s">
        <v>94</v>
      </c>
      <c r="G670" s="12" t="b">
        <f t="shared" si="60"/>
        <v>0</v>
      </c>
      <c r="H670" s="12" t="b">
        <f t="shared" si="61"/>
        <v>0</v>
      </c>
      <c r="I670" s="12" t="b">
        <f t="shared" si="62"/>
        <v>0</v>
      </c>
      <c r="J670" s="12" t="str">
        <f t="shared" si="63"/>
        <v>Plug-in heater, or none</v>
      </c>
    </row>
    <row r="671" spans="1:10">
      <c r="A671" s="121">
        <v>20266</v>
      </c>
      <c r="B671" s="12">
        <f>INDEX([8]RawData!$B$8:$N$1411, MATCH($A671, [8]RawData!$A$8:$A$1411, 0), MATCH(B$19, [8]RawData!$B$7:$N$7, 0))</f>
        <v>1925.059</v>
      </c>
      <c r="C671" s="12">
        <f>INDEX([8]RawData!$B$8:$N$1411, MATCH($A671, [8]RawData!$A$8:$A$1411, 0), MATCH(C$19, [8]RawData!$B$7:$N$7, 0))</f>
        <v>2</v>
      </c>
      <c r="D671" s="12" t="str">
        <f>INDEX([8]RawData!$B$8:$N$1411, MATCH($A671, [8]RawData!$A$8:$A$1411, 0), MATCH(D$19, [8]RawData!$B$7:$N$7, 0))</f>
        <v>Propane boiler</v>
      </c>
      <c r="E671" s="12" t="str">
        <f>INDEX([8]RawData!$B$8:$N$1411, MATCH($A671, [8]RawData!$A$8:$A$1411, 0), MATCH(E$19, [8]RawData!$B$7:$N$7, 0))</f>
        <v xml:space="preserve">Electric heatpump AND Electric pluginheater AND </v>
      </c>
      <c r="F671" s="12">
        <v>1925.059</v>
      </c>
      <c r="G671" s="12" t="b">
        <f t="shared" si="60"/>
        <v>0</v>
      </c>
      <c r="H671" s="12" t="b">
        <f t="shared" si="61"/>
        <v>1</v>
      </c>
      <c r="I671" s="12" t="b">
        <f t="shared" si="62"/>
        <v>1</v>
      </c>
      <c r="J671" s="12" t="str">
        <f t="shared" si="63"/>
        <v>Heat pump</v>
      </c>
    </row>
    <row r="672" spans="1:10">
      <c r="A672" s="121">
        <v>20274</v>
      </c>
      <c r="B672" s="12">
        <f>INDEX([8]RawData!$B$8:$N$1411, MATCH($A672, [8]RawData!$A$8:$A$1411, 0), MATCH(B$19, [8]RawData!$B$7:$N$7, 0))</f>
        <v>1612.692</v>
      </c>
      <c r="C672" s="12">
        <f>INDEX([8]RawData!$B$8:$N$1411, MATCH($A672, [8]RawData!$A$8:$A$1411, 0), MATCH(C$19, [8]RawData!$B$7:$N$7, 0))</f>
        <v>1</v>
      </c>
      <c r="D672" s="12" t="str">
        <f>INDEX([8]RawData!$B$8:$N$1411, MATCH($A672, [8]RawData!$A$8:$A$1411, 0), MATCH(D$19, [8]RawData!$B$7:$N$7, 0))</f>
        <v>Gas faf</v>
      </c>
      <c r="E672" s="12" t="str">
        <f>INDEX([8]RawData!$B$8:$N$1411, MATCH($A672, [8]RawData!$A$8:$A$1411, 0), MATCH(E$19, [8]RawData!$B$7:$N$7, 0))</f>
        <v/>
      </c>
      <c r="F672" s="12" t="s">
        <v>94</v>
      </c>
      <c r="G672" s="12" t="b">
        <f t="shared" si="60"/>
        <v>1</v>
      </c>
      <c r="H672" s="12" t="b">
        <f t="shared" si="61"/>
        <v>0</v>
      </c>
      <c r="I672" s="12" t="b">
        <f t="shared" si="62"/>
        <v>0</v>
      </c>
      <c r="J672" s="12" t="str">
        <f t="shared" si="63"/>
        <v>Plug-in heater, or none</v>
      </c>
    </row>
    <row r="673" spans="1:10">
      <c r="A673" s="121">
        <v>20287</v>
      </c>
      <c r="B673" s="12">
        <f>INDEX([8]RawData!$B$8:$N$1411, MATCH($A673, [8]RawData!$A$8:$A$1411, 0), MATCH(B$19, [8]RawData!$B$7:$N$7, 0))</f>
        <v>2079.9929999999999</v>
      </c>
      <c r="C673" s="12">
        <f>INDEX([8]RawData!$B$8:$N$1411, MATCH($A673, [8]RawData!$A$8:$A$1411, 0), MATCH(C$19, [8]RawData!$B$7:$N$7, 0))</f>
        <v>1</v>
      </c>
      <c r="D673" s="12" t="str">
        <f>INDEX([8]RawData!$B$8:$N$1411, MATCH($A673, [8]RawData!$A$8:$A$1411, 0), MATCH(D$19, [8]RawData!$B$7:$N$7, 0))</f>
        <v>Electric gshp</v>
      </c>
      <c r="E673" s="12" t="str">
        <f>INDEX([8]RawData!$B$8:$N$1411, MATCH($A673, [8]RawData!$A$8:$A$1411, 0), MATCH(E$19, [8]RawData!$B$7:$N$7, 0))</f>
        <v/>
      </c>
      <c r="F673" s="12">
        <v>2079.9929999999999</v>
      </c>
      <c r="G673" s="12" t="b">
        <f t="shared" si="60"/>
        <v>0</v>
      </c>
      <c r="H673" s="12" t="b">
        <f t="shared" si="61"/>
        <v>1</v>
      </c>
      <c r="I673" s="12" t="b">
        <f t="shared" si="62"/>
        <v>1</v>
      </c>
      <c r="J673" s="12" t="str">
        <f t="shared" si="63"/>
        <v>Heat pump</v>
      </c>
    </row>
    <row r="674" spans="1:10">
      <c r="A674" s="121">
        <v>20288</v>
      </c>
      <c r="B674" s="12">
        <f>INDEX([8]RawData!$B$8:$N$1411, MATCH($A674, [8]RawData!$A$8:$A$1411, 0), MATCH(B$19, [8]RawData!$B$7:$N$7, 0))</f>
        <v>1144.6790000000001</v>
      </c>
      <c r="C674" s="12">
        <f>INDEX([8]RawData!$B$8:$N$1411, MATCH($A674, [8]RawData!$A$8:$A$1411, 0), MATCH(C$19, [8]RawData!$B$7:$N$7, 0))</f>
        <v>2</v>
      </c>
      <c r="D674" s="12" t="str">
        <f>INDEX([8]RawData!$B$8:$N$1411, MATCH($A674, [8]RawData!$A$8:$A$1411, 0), MATCH(D$19, [8]RawData!$B$7:$N$7, 0))</f>
        <v>Electric boiler</v>
      </c>
      <c r="E674" s="12" t="str">
        <f>INDEX([8]RawData!$B$8:$N$1411, MATCH($A674, [8]RawData!$A$8:$A$1411, 0), MATCH(E$19, [8]RawData!$B$7:$N$7, 0))</f>
        <v xml:space="preserve">Propane htstove AND Electric pluginheater AND </v>
      </c>
      <c r="F674" s="12">
        <v>1144.6790000000001</v>
      </c>
      <c r="G674" s="12" t="b">
        <f t="shared" si="60"/>
        <v>0</v>
      </c>
      <c r="H674" s="12" t="b">
        <f t="shared" si="61"/>
        <v>1</v>
      </c>
      <c r="I674" s="12" t="b">
        <f t="shared" si="62"/>
        <v>1</v>
      </c>
      <c r="J674" s="12" t="str">
        <f t="shared" si="63"/>
        <v>Baseboard</v>
      </c>
    </row>
    <row r="675" spans="1:10">
      <c r="A675" s="121">
        <v>20290</v>
      </c>
      <c r="B675" s="12">
        <f>INDEX([8]RawData!$B$8:$N$1411, MATCH($A675, [8]RawData!$A$8:$A$1411, 0), MATCH(B$19, [8]RawData!$B$7:$N$7, 0))</f>
        <v>1144.6790000000001</v>
      </c>
      <c r="C675" s="12">
        <f>INDEX([8]RawData!$B$8:$N$1411, MATCH($A675, [8]RawData!$A$8:$A$1411, 0), MATCH(C$19, [8]RawData!$B$7:$N$7, 0))</f>
        <v>3</v>
      </c>
      <c r="D675" s="12" t="str">
        <f>INDEX([8]RawData!$B$8:$N$1411, MATCH($A675, [8]RawData!$A$8:$A$1411, 0), MATCH(D$19, [8]RawData!$B$7:$N$7, 0))</f>
        <v>Wood htstove</v>
      </c>
      <c r="E675" s="12" t="str">
        <f>INDEX([8]RawData!$B$8:$N$1411, MATCH($A675, [8]RawData!$A$8:$A$1411, 0), MATCH(E$19, [8]RawData!$B$7:$N$7, 0))</f>
        <v/>
      </c>
      <c r="F675" s="12" t="s">
        <v>94</v>
      </c>
      <c r="G675" s="12" t="b">
        <f t="shared" si="60"/>
        <v>0</v>
      </c>
      <c r="H675" s="12" t="b">
        <f t="shared" si="61"/>
        <v>0</v>
      </c>
      <c r="I675" s="12" t="b">
        <f t="shared" si="62"/>
        <v>0</v>
      </c>
      <c r="J675" s="12" t="str">
        <f t="shared" si="63"/>
        <v>Plug-in heater, or none</v>
      </c>
    </row>
    <row r="676" spans="1:10">
      <c r="A676" s="121">
        <v>20294</v>
      </c>
      <c r="B676" s="12">
        <f>INDEX([8]RawData!$B$8:$N$1411, MATCH($A676, [8]RawData!$A$8:$A$1411, 0), MATCH(B$19, [8]RawData!$B$7:$N$7, 0))</f>
        <v>2079.9929999999999</v>
      </c>
      <c r="C676" s="12">
        <f>INDEX([8]RawData!$B$8:$N$1411, MATCH($A676, [8]RawData!$A$8:$A$1411, 0), MATCH(C$19, [8]RawData!$B$7:$N$7, 0))</f>
        <v>1</v>
      </c>
      <c r="D676" s="12" t="str">
        <f>INDEX([8]RawData!$B$8:$N$1411, MATCH($A676, [8]RawData!$A$8:$A$1411, 0), MATCH(D$19, [8]RawData!$B$7:$N$7, 0))</f>
        <v xml:space="preserve">Electric faf AND Electric heatpump AND </v>
      </c>
      <c r="E676" s="12" t="str">
        <f>INDEX([8]RawData!$B$8:$N$1411, MATCH($A676, [8]RawData!$A$8:$A$1411, 0), MATCH(E$19, [8]RawData!$B$7:$N$7, 0))</f>
        <v/>
      </c>
      <c r="F676" s="12">
        <v>2079.9929999999999</v>
      </c>
      <c r="G676" s="12" t="b">
        <f t="shared" si="60"/>
        <v>0</v>
      </c>
      <c r="H676" s="12" t="b">
        <f t="shared" si="61"/>
        <v>1</v>
      </c>
      <c r="I676" s="12" t="b">
        <f t="shared" si="62"/>
        <v>1</v>
      </c>
      <c r="J676" s="12" t="str">
        <f t="shared" si="63"/>
        <v>Heat pump</v>
      </c>
    </row>
    <row r="677" spans="1:10">
      <c r="A677" s="121">
        <v>20297</v>
      </c>
      <c r="B677" s="12">
        <f>INDEX([8]RawData!$B$8:$N$1411, MATCH($A677, [8]RawData!$A$8:$A$1411, 0), MATCH(B$19, [8]RawData!$B$7:$N$7, 0))</f>
        <v>1612.692</v>
      </c>
      <c r="C677" s="12">
        <f>INDEX([8]RawData!$B$8:$N$1411, MATCH($A677, [8]RawData!$A$8:$A$1411, 0), MATCH(C$19, [8]RawData!$B$7:$N$7, 0))</f>
        <v>1</v>
      </c>
      <c r="D677" s="12" t="str">
        <f>INDEX([8]RawData!$B$8:$N$1411, MATCH($A677, [8]RawData!$A$8:$A$1411, 0), MATCH(D$19, [8]RawData!$B$7:$N$7, 0))</f>
        <v>Pellets htstove</v>
      </c>
      <c r="E677" s="12" t="str">
        <f>INDEX([8]RawData!$B$8:$N$1411, MATCH($A677, [8]RawData!$A$8:$A$1411, 0), MATCH(E$19, [8]RawData!$B$7:$N$7, 0))</f>
        <v xml:space="preserve">Electric baseboard AND Oil faf AND </v>
      </c>
      <c r="F677" s="12" t="s">
        <v>94</v>
      </c>
      <c r="G677" s="12" t="b">
        <f t="shared" si="60"/>
        <v>0</v>
      </c>
      <c r="H677" s="12" t="b">
        <f t="shared" si="61"/>
        <v>1</v>
      </c>
      <c r="I677" s="12" t="b">
        <f t="shared" si="62"/>
        <v>1</v>
      </c>
      <c r="J677" s="12" t="str">
        <f t="shared" si="63"/>
        <v>Baseboard</v>
      </c>
    </row>
    <row r="678" spans="1:10">
      <c r="A678" s="121">
        <v>20303</v>
      </c>
      <c r="B678" s="12">
        <f>INDEX([8]RawData!$B$8:$N$1411, MATCH($A678, [8]RawData!$A$8:$A$1411, 0), MATCH(B$19, [8]RawData!$B$7:$N$7, 0))</f>
        <v>2130.886</v>
      </c>
      <c r="C678" s="12">
        <f>INDEX([8]RawData!$B$8:$N$1411, MATCH($A678, [8]RawData!$A$8:$A$1411, 0), MATCH(C$19, [8]RawData!$B$7:$N$7, 0))</f>
        <v>2</v>
      </c>
      <c r="D678" s="12" t="str">
        <f>INDEX([8]RawData!$B$8:$N$1411, MATCH($A678, [8]RawData!$A$8:$A$1411, 0), MATCH(D$19, [8]RawData!$B$7:$N$7, 0))</f>
        <v>Gas boiler</v>
      </c>
      <c r="E678" s="12" t="str">
        <f>INDEX([8]RawData!$B$8:$N$1411, MATCH($A678, [8]RawData!$A$8:$A$1411, 0), MATCH(E$19, [8]RawData!$B$7:$N$7, 0))</f>
        <v>Gas htstove</v>
      </c>
      <c r="F678" s="12" t="s">
        <v>94</v>
      </c>
      <c r="G678" s="12" t="b">
        <f t="shared" si="60"/>
        <v>1</v>
      </c>
      <c r="H678" s="12" t="b">
        <f t="shared" si="61"/>
        <v>0</v>
      </c>
      <c r="I678" s="12" t="b">
        <f t="shared" si="62"/>
        <v>0</v>
      </c>
      <c r="J678" s="12" t="str">
        <f t="shared" si="63"/>
        <v>Plug-in heater, or none</v>
      </c>
    </row>
    <row r="679" spans="1:10">
      <c r="A679" s="121">
        <v>20305</v>
      </c>
      <c r="B679" s="12">
        <f>INDEX([8]RawData!$B$8:$N$1411, MATCH($A679, [8]RawData!$A$8:$A$1411, 0), MATCH(B$19, [8]RawData!$B$7:$N$7, 0))</f>
        <v>1192.4649999999999</v>
      </c>
      <c r="C679" s="12">
        <f>INDEX([8]RawData!$B$8:$N$1411, MATCH($A679, [8]RawData!$A$8:$A$1411, 0), MATCH(C$19, [8]RawData!$B$7:$N$7, 0))</f>
        <v>2</v>
      </c>
      <c r="D679" s="12" t="str">
        <f>INDEX([8]RawData!$B$8:$N$1411, MATCH($A679, [8]RawData!$A$8:$A$1411, 0), MATCH(D$19, [8]RawData!$B$7:$N$7, 0))</f>
        <v>Gas boiler</v>
      </c>
      <c r="E679" s="12" t="str">
        <f>INDEX([8]RawData!$B$8:$N$1411, MATCH($A679, [8]RawData!$A$8:$A$1411, 0), MATCH(E$19, [8]RawData!$B$7:$N$7, 0))</f>
        <v>Wood htstove</v>
      </c>
      <c r="F679" s="12" t="s">
        <v>94</v>
      </c>
      <c r="G679" s="12" t="b">
        <f t="shared" si="60"/>
        <v>1</v>
      </c>
      <c r="H679" s="12" t="b">
        <f t="shared" si="61"/>
        <v>0</v>
      </c>
      <c r="I679" s="12" t="b">
        <f t="shared" si="62"/>
        <v>0</v>
      </c>
      <c r="J679" s="12" t="str">
        <f t="shared" si="63"/>
        <v>Plug-in heater, or none</v>
      </c>
    </row>
    <row r="680" spans="1:10">
      <c r="A680" s="121">
        <v>20311</v>
      </c>
      <c r="B680" s="12">
        <f>INDEX([8]RawData!$B$8:$N$1411, MATCH($A680, [8]RawData!$A$8:$A$1411, 0), MATCH(B$19, [8]RawData!$B$7:$N$7, 0))</f>
        <v>1612.692</v>
      </c>
      <c r="C680" s="12">
        <f>INDEX([8]RawData!$B$8:$N$1411, MATCH($A680, [8]RawData!$A$8:$A$1411, 0), MATCH(C$19, [8]RawData!$B$7:$N$7, 0))</f>
        <v>1</v>
      </c>
      <c r="D680" s="12" t="str">
        <f>INDEX([8]RawData!$B$8:$N$1411, MATCH($A680, [8]RawData!$A$8:$A$1411, 0), MATCH(D$19, [8]RawData!$B$7:$N$7, 0))</f>
        <v>Electric heatpump</v>
      </c>
      <c r="E680" s="12" t="str">
        <f>INDEX([8]RawData!$B$8:$N$1411, MATCH($A680, [8]RawData!$A$8:$A$1411, 0), MATCH(E$19, [8]RawData!$B$7:$N$7, 0))</f>
        <v/>
      </c>
      <c r="F680" s="12">
        <v>1612.692</v>
      </c>
      <c r="G680" s="12" t="b">
        <f t="shared" si="60"/>
        <v>0</v>
      </c>
      <c r="H680" s="12" t="b">
        <f t="shared" si="61"/>
        <v>1</v>
      </c>
      <c r="I680" s="12" t="b">
        <f t="shared" si="62"/>
        <v>1</v>
      </c>
      <c r="J680" s="12" t="str">
        <f t="shared" si="63"/>
        <v>Heat pump</v>
      </c>
    </row>
    <row r="681" spans="1:10">
      <c r="A681" s="121">
        <v>20324</v>
      </c>
      <c r="B681" s="12">
        <f>INDEX([8]RawData!$B$8:$N$1411, MATCH($A681, [8]RawData!$A$8:$A$1411, 0), MATCH(B$19, [8]RawData!$B$7:$N$7, 0))</f>
        <v>1925.059</v>
      </c>
      <c r="C681" s="12">
        <f>INDEX([8]RawData!$B$8:$N$1411, MATCH($A681, [8]RawData!$A$8:$A$1411, 0), MATCH(C$19, [8]RawData!$B$7:$N$7, 0))</f>
        <v>1</v>
      </c>
      <c r="D681" s="12" t="str">
        <f>INDEX([8]RawData!$B$8:$N$1411, MATCH($A681, [8]RawData!$A$8:$A$1411, 0), MATCH(D$19, [8]RawData!$B$7:$N$7, 0))</f>
        <v>Electric heatpump</v>
      </c>
      <c r="E681" s="12" t="str">
        <f>INDEX([8]RawData!$B$8:$N$1411, MATCH($A681, [8]RawData!$A$8:$A$1411, 0), MATCH(E$19, [8]RawData!$B$7:$N$7, 0))</f>
        <v xml:space="preserve">Electric baseboard AND Wood htstove AND Wood htstove AND </v>
      </c>
      <c r="F681" s="12">
        <v>1925.059</v>
      </c>
      <c r="G681" s="12" t="b">
        <f t="shared" si="60"/>
        <v>0</v>
      </c>
      <c r="H681" s="12" t="b">
        <f t="shared" si="61"/>
        <v>1</v>
      </c>
      <c r="I681" s="12" t="b">
        <f t="shared" si="62"/>
        <v>1</v>
      </c>
      <c r="J681" s="12" t="str">
        <f t="shared" si="63"/>
        <v>Heat pump</v>
      </c>
    </row>
    <row r="682" spans="1:10">
      <c r="A682" s="121">
        <v>20325</v>
      </c>
      <c r="B682" s="12">
        <f>INDEX([8]RawData!$B$8:$N$1411, MATCH($A682, [8]RawData!$A$8:$A$1411, 0), MATCH(B$19, [8]RawData!$B$7:$N$7, 0))</f>
        <v>1925.059</v>
      </c>
      <c r="C682" s="12">
        <f>INDEX([8]RawData!$B$8:$N$1411, MATCH($A682, [8]RawData!$A$8:$A$1411, 0), MATCH(C$19, [8]RawData!$B$7:$N$7, 0))</f>
        <v>2</v>
      </c>
      <c r="D682" s="12" t="str">
        <f>INDEX([8]RawData!$B$8:$N$1411, MATCH($A682, [8]RawData!$A$8:$A$1411, 0), MATCH(D$19, [8]RawData!$B$7:$N$7, 0))</f>
        <v>Electric heatpump</v>
      </c>
      <c r="E682" s="12" t="str">
        <f>INDEX([8]RawData!$B$8:$N$1411, MATCH($A682, [8]RawData!$A$8:$A$1411, 0), MATCH(E$19, [8]RawData!$B$7:$N$7, 0))</f>
        <v>Electric pluginheater</v>
      </c>
      <c r="F682" s="12">
        <v>1925.059</v>
      </c>
      <c r="G682" s="12" t="b">
        <f t="shared" si="60"/>
        <v>0</v>
      </c>
      <c r="H682" s="12" t="b">
        <f t="shared" si="61"/>
        <v>1</v>
      </c>
      <c r="I682" s="12" t="b">
        <f t="shared" si="62"/>
        <v>1</v>
      </c>
      <c r="J682" s="12" t="str">
        <f t="shared" si="63"/>
        <v>Heat pump</v>
      </c>
    </row>
    <row r="683" spans="1:10">
      <c r="A683" s="121">
        <v>20338</v>
      </c>
      <c r="B683" s="12">
        <f>INDEX([8]RawData!$B$8:$N$1411, MATCH($A683, [8]RawData!$A$8:$A$1411, 0), MATCH(B$19, [8]RawData!$B$7:$N$7, 0))</f>
        <v>1192.4649999999999</v>
      </c>
      <c r="C683" s="12">
        <f>INDEX([8]RawData!$B$8:$N$1411, MATCH($A683, [8]RawData!$A$8:$A$1411, 0), MATCH(C$19, [8]RawData!$B$7:$N$7, 0))</f>
        <v>2</v>
      </c>
      <c r="D683" s="12" t="str">
        <f>INDEX([8]RawData!$B$8:$N$1411, MATCH($A683, [8]RawData!$A$8:$A$1411, 0), MATCH(D$19, [8]RawData!$B$7:$N$7, 0))</f>
        <v>Wood htstove</v>
      </c>
      <c r="E683" s="12" t="str">
        <f>INDEX([8]RawData!$B$8:$N$1411, MATCH($A683, [8]RawData!$A$8:$A$1411, 0), MATCH(E$19, [8]RawData!$B$7:$N$7, 0))</f>
        <v/>
      </c>
      <c r="F683" s="12" t="s">
        <v>94</v>
      </c>
      <c r="G683" s="12" t="b">
        <f t="shared" si="60"/>
        <v>0</v>
      </c>
      <c r="H683" s="12" t="b">
        <f t="shared" si="61"/>
        <v>0</v>
      </c>
      <c r="I683" s="12" t="b">
        <f t="shared" si="62"/>
        <v>0</v>
      </c>
      <c r="J683" s="12" t="str">
        <f t="shared" si="63"/>
        <v>Plug-in heater, or none</v>
      </c>
    </row>
    <row r="684" spans="1:10">
      <c r="A684" s="121">
        <v>20340</v>
      </c>
      <c r="B684" s="12">
        <f>INDEX([8]RawData!$B$8:$N$1411, MATCH($A684, [8]RawData!$A$8:$A$1411, 0), MATCH(B$19, [8]RawData!$B$7:$N$7, 0))</f>
        <v>1612.692</v>
      </c>
      <c r="C684" s="12">
        <f>INDEX([8]RawData!$B$8:$N$1411, MATCH($A684, [8]RawData!$A$8:$A$1411, 0), MATCH(C$19, [8]RawData!$B$7:$N$7, 0))</f>
        <v>1</v>
      </c>
      <c r="D684" s="12" t="str">
        <f>INDEX([8]RawData!$B$8:$N$1411, MATCH($A684, [8]RawData!$A$8:$A$1411, 0), MATCH(D$19, [8]RawData!$B$7:$N$7, 0))</f>
        <v>Gas htstove</v>
      </c>
      <c r="E684" s="12" t="str">
        <f>INDEX([8]RawData!$B$8:$N$1411, MATCH($A684, [8]RawData!$A$8:$A$1411, 0), MATCH(E$19, [8]RawData!$B$7:$N$7, 0))</f>
        <v>Electric baseboard</v>
      </c>
      <c r="F684" s="12">
        <v>1612.692</v>
      </c>
      <c r="G684" s="12" t="b">
        <f t="shared" si="60"/>
        <v>0</v>
      </c>
      <c r="H684" s="12" t="b">
        <f t="shared" si="61"/>
        <v>1</v>
      </c>
      <c r="I684" s="12" t="b">
        <f t="shared" si="62"/>
        <v>1</v>
      </c>
      <c r="J684" s="12" t="str">
        <f t="shared" si="63"/>
        <v>Baseboard</v>
      </c>
    </row>
    <row r="685" spans="1:10">
      <c r="A685" s="121">
        <v>20344</v>
      </c>
      <c r="B685" s="12">
        <f>INDEX([8]RawData!$B$8:$N$1411, MATCH($A685, [8]RawData!$A$8:$A$1411, 0), MATCH(B$19, [8]RawData!$B$7:$N$7, 0))</f>
        <v>1144.6790000000001</v>
      </c>
      <c r="C685" s="12">
        <f>INDEX([8]RawData!$B$8:$N$1411, MATCH($A685, [8]RawData!$A$8:$A$1411, 0), MATCH(C$19, [8]RawData!$B$7:$N$7, 0))</f>
        <v>3</v>
      </c>
      <c r="D685" s="12" t="str">
        <f>INDEX([8]RawData!$B$8:$N$1411, MATCH($A685, [8]RawData!$A$8:$A$1411, 0), MATCH(D$19, [8]RawData!$B$7:$N$7, 0))</f>
        <v>Wood htstove</v>
      </c>
      <c r="E685" s="12" t="str">
        <f>INDEX([8]RawData!$B$8:$N$1411, MATCH($A685, [8]RawData!$A$8:$A$1411, 0), MATCH(E$19, [8]RawData!$B$7:$N$7, 0))</f>
        <v>Electric baseboard</v>
      </c>
      <c r="F685" s="12">
        <v>1144.6790000000001</v>
      </c>
      <c r="G685" s="12" t="b">
        <f t="shared" si="60"/>
        <v>0</v>
      </c>
      <c r="H685" s="12" t="b">
        <f t="shared" si="61"/>
        <v>1</v>
      </c>
      <c r="I685" s="12" t="b">
        <f t="shared" si="62"/>
        <v>1</v>
      </c>
      <c r="J685" s="12" t="str">
        <f t="shared" si="63"/>
        <v>Baseboard</v>
      </c>
    </row>
    <row r="686" spans="1:10">
      <c r="A686" s="121">
        <v>20351</v>
      </c>
      <c r="B686" s="12">
        <f>INDEX([8]RawData!$B$8:$N$1411, MATCH($A686, [8]RawData!$A$8:$A$1411, 0), MATCH(B$19, [8]RawData!$B$7:$N$7, 0))</f>
        <v>2130.886</v>
      </c>
      <c r="C686" s="12">
        <f>INDEX([8]RawData!$B$8:$N$1411, MATCH($A686, [8]RawData!$A$8:$A$1411, 0), MATCH(C$19, [8]RawData!$B$7:$N$7, 0))</f>
        <v>3</v>
      </c>
      <c r="D686" s="12" t="str">
        <f>INDEX([8]RawData!$B$8:$N$1411, MATCH($A686, [8]RawData!$A$8:$A$1411, 0), MATCH(D$19, [8]RawData!$B$7:$N$7, 0))</f>
        <v>Gas faf</v>
      </c>
      <c r="E686" s="12" t="str">
        <f>INDEX([8]RawData!$B$8:$N$1411, MATCH($A686, [8]RawData!$A$8:$A$1411, 0), MATCH(E$19, [8]RawData!$B$7:$N$7, 0))</f>
        <v/>
      </c>
      <c r="F686" s="12" t="s">
        <v>94</v>
      </c>
      <c r="G686" s="12" t="b">
        <f t="shared" si="60"/>
        <v>1</v>
      </c>
      <c r="H686" s="12" t="b">
        <f t="shared" si="61"/>
        <v>0</v>
      </c>
      <c r="I686" s="12" t="b">
        <f t="shared" si="62"/>
        <v>0</v>
      </c>
      <c r="J686" s="12" t="str">
        <f t="shared" si="63"/>
        <v>Plug-in heater, or none</v>
      </c>
    </row>
    <row r="687" spans="1:10">
      <c r="A687" s="121">
        <v>20357</v>
      </c>
      <c r="B687" s="12">
        <f>INDEX([8]RawData!$B$8:$N$1411, MATCH($A687, [8]RawData!$A$8:$A$1411, 0), MATCH(B$19, [8]RawData!$B$7:$N$7, 0))</f>
        <v>1612.692</v>
      </c>
      <c r="C687" s="12">
        <f>INDEX([8]RawData!$B$8:$N$1411, MATCH($A687, [8]RawData!$A$8:$A$1411, 0), MATCH(C$19, [8]RawData!$B$7:$N$7, 0))</f>
        <v>1</v>
      </c>
      <c r="D687" s="12" t="str">
        <f>INDEX([8]RawData!$B$8:$N$1411, MATCH($A687, [8]RawData!$A$8:$A$1411, 0), MATCH(D$19, [8]RawData!$B$7:$N$7, 0))</f>
        <v>Wood htstove</v>
      </c>
      <c r="E687" s="12" t="str">
        <f>INDEX([8]RawData!$B$8:$N$1411, MATCH($A687, [8]RawData!$A$8:$A$1411, 0), MATCH(E$19, [8]RawData!$B$7:$N$7, 0))</f>
        <v xml:space="preserve">Electric baseboard AND Electric baseboard AND </v>
      </c>
      <c r="F687" s="12">
        <v>1612.692</v>
      </c>
      <c r="G687" s="12" t="b">
        <f t="shared" si="60"/>
        <v>0</v>
      </c>
      <c r="H687" s="12" t="b">
        <f t="shared" si="61"/>
        <v>1</v>
      </c>
      <c r="I687" s="12" t="b">
        <f t="shared" si="62"/>
        <v>1</v>
      </c>
      <c r="J687" s="12" t="str">
        <f t="shared" si="63"/>
        <v>Baseboard</v>
      </c>
    </row>
    <row r="688" spans="1:10">
      <c r="A688" s="121">
        <v>20360</v>
      </c>
      <c r="B688" s="12">
        <f>INDEX([8]RawData!$B$8:$N$1411, MATCH($A688, [8]RawData!$A$8:$A$1411, 0), MATCH(B$19, [8]RawData!$B$7:$N$7, 0))</f>
        <v>1904.288</v>
      </c>
      <c r="C688" s="12">
        <f>INDEX([8]RawData!$B$8:$N$1411, MATCH($A688, [8]RawData!$A$8:$A$1411, 0), MATCH(C$19, [8]RawData!$B$7:$N$7, 0))</f>
        <v>2</v>
      </c>
      <c r="D688" s="12" t="str">
        <f>INDEX([8]RawData!$B$8:$N$1411, MATCH($A688, [8]RawData!$A$8:$A$1411, 0), MATCH(D$19, [8]RawData!$B$7:$N$7, 0))</f>
        <v>Gas faf</v>
      </c>
      <c r="E688" s="12" t="str">
        <f>INDEX([8]RawData!$B$8:$N$1411, MATCH($A688, [8]RawData!$A$8:$A$1411, 0), MATCH(E$19, [8]RawData!$B$7:$N$7, 0))</f>
        <v/>
      </c>
      <c r="F688" s="12" t="s">
        <v>94</v>
      </c>
      <c r="G688" s="12" t="b">
        <f t="shared" si="60"/>
        <v>1</v>
      </c>
      <c r="H688" s="12" t="b">
        <f t="shared" si="61"/>
        <v>0</v>
      </c>
      <c r="I688" s="12" t="b">
        <f t="shared" si="62"/>
        <v>0</v>
      </c>
      <c r="J688" s="12" t="str">
        <f t="shared" si="63"/>
        <v>Plug-in heater, or none</v>
      </c>
    </row>
    <row r="689" spans="1:10">
      <c r="A689" s="121">
        <v>20363</v>
      </c>
      <c r="B689" s="12">
        <f>INDEX([8]RawData!$B$8:$N$1411, MATCH($A689, [8]RawData!$A$8:$A$1411, 0), MATCH(B$19, [8]RawData!$B$7:$N$7, 0))</f>
        <v>2130.886</v>
      </c>
      <c r="C689" s="12">
        <f>INDEX([8]RawData!$B$8:$N$1411, MATCH($A689, [8]RawData!$A$8:$A$1411, 0), MATCH(C$19, [8]RawData!$B$7:$N$7, 0))</f>
        <v>2</v>
      </c>
      <c r="D689" s="12" t="str">
        <f>INDEX([8]RawData!$B$8:$N$1411, MATCH($A689, [8]RawData!$A$8:$A$1411, 0), MATCH(D$19, [8]RawData!$B$7:$N$7, 0))</f>
        <v>Gas faf</v>
      </c>
      <c r="E689" s="12" t="str">
        <f>INDEX([8]RawData!$B$8:$N$1411, MATCH($A689, [8]RawData!$A$8:$A$1411, 0), MATCH(E$19, [8]RawData!$B$7:$N$7, 0))</f>
        <v>Electric pluginheater</v>
      </c>
      <c r="F689" s="12" t="s">
        <v>94</v>
      </c>
      <c r="G689" s="12" t="b">
        <f t="shared" si="60"/>
        <v>1</v>
      </c>
      <c r="H689" s="12" t="b">
        <f t="shared" si="61"/>
        <v>0</v>
      </c>
      <c r="I689" s="12" t="b">
        <f t="shared" si="62"/>
        <v>0</v>
      </c>
      <c r="J689" s="12" t="str">
        <f t="shared" si="63"/>
        <v>Plug-in heater, or none</v>
      </c>
    </row>
    <row r="690" spans="1:10">
      <c r="A690" s="121">
        <v>20371</v>
      </c>
      <c r="B690" s="12">
        <f>INDEX([8]RawData!$B$8:$N$1411, MATCH($A690, [8]RawData!$A$8:$A$1411, 0), MATCH(B$19, [8]RawData!$B$7:$N$7, 0))</f>
        <v>1925.059</v>
      </c>
      <c r="C690" s="12">
        <f>INDEX([8]RawData!$B$8:$N$1411, MATCH($A690, [8]RawData!$A$8:$A$1411, 0), MATCH(C$19, [8]RawData!$B$7:$N$7, 0))</f>
        <v>3</v>
      </c>
      <c r="D690" s="12" t="str">
        <f>INDEX([8]RawData!$B$8:$N$1411, MATCH($A690, [8]RawData!$A$8:$A$1411, 0), MATCH(D$19, [8]RawData!$B$7:$N$7, 0))</f>
        <v>Wood htstove</v>
      </c>
      <c r="E690" s="12" t="str">
        <f>INDEX([8]RawData!$B$8:$N$1411, MATCH($A690, [8]RawData!$A$8:$A$1411, 0), MATCH(E$19, [8]RawData!$B$7:$N$7, 0))</f>
        <v>Electric pluginheater</v>
      </c>
      <c r="F690" s="12">
        <v>1925.059</v>
      </c>
      <c r="G690" s="12" t="b">
        <f t="shared" si="60"/>
        <v>0</v>
      </c>
      <c r="H690" s="12" t="b">
        <f t="shared" si="61"/>
        <v>0</v>
      </c>
      <c r="I690" s="12" t="b">
        <f t="shared" si="62"/>
        <v>0</v>
      </c>
      <c r="J690" s="12" t="str">
        <f t="shared" si="63"/>
        <v>Plug-in heater, or none</v>
      </c>
    </row>
    <row r="691" spans="1:10">
      <c r="A691" s="121">
        <v>20374</v>
      </c>
      <c r="B691" s="12">
        <f>INDEX([8]RawData!$B$8:$N$1411, MATCH($A691, [8]RawData!$A$8:$A$1411, 0), MATCH(B$19, [8]RawData!$B$7:$N$7, 0))</f>
        <v>8264.9449999999997</v>
      </c>
      <c r="C691" s="12">
        <f>INDEX([8]RawData!$B$8:$N$1411, MATCH($A691, [8]RawData!$A$8:$A$1411, 0), MATCH(C$19, [8]RawData!$B$7:$N$7, 0))</f>
        <v>1</v>
      </c>
      <c r="D691" s="12" t="str">
        <f>INDEX([8]RawData!$B$8:$N$1411, MATCH($A691, [8]RawData!$A$8:$A$1411, 0), MATCH(D$19, [8]RawData!$B$7:$N$7, 0))</f>
        <v>Gas faf</v>
      </c>
      <c r="E691" s="12" t="str">
        <f>INDEX([8]RawData!$B$8:$N$1411, MATCH($A691, [8]RawData!$A$8:$A$1411, 0), MATCH(E$19, [8]RawData!$B$7:$N$7, 0))</f>
        <v/>
      </c>
      <c r="F691" s="12" t="s">
        <v>94</v>
      </c>
      <c r="G691" s="12" t="b">
        <f t="shared" si="60"/>
        <v>1</v>
      </c>
      <c r="H691" s="12" t="b">
        <f t="shared" si="61"/>
        <v>0</v>
      </c>
      <c r="I691" s="12" t="b">
        <f t="shared" si="62"/>
        <v>0</v>
      </c>
      <c r="J691" s="12" t="str">
        <f t="shared" si="63"/>
        <v>Plug-in heater, or none</v>
      </c>
    </row>
    <row r="692" spans="1:10">
      <c r="A692" s="121">
        <v>20381</v>
      </c>
      <c r="B692" s="12">
        <f>INDEX([8]RawData!$B$8:$N$1411, MATCH($A692, [8]RawData!$A$8:$A$1411, 0), MATCH(B$19, [8]RawData!$B$7:$N$7, 0))</f>
        <v>1192.4649999999999</v>
      </c>
      <c r="C692" s="12">
        <f>INDEX([8]RawData!$B$8:$N$1411, MATCH($A692, [8]RawData!$A$8:$A$1411, 0), MATCH(C$19, [8]RawData!$B$7:$N$7, 0))</f>
        <v>3</v>
      </c>
      <c r="D692" s="12" t="str">
        <f>INDEX([8]RawData!$B$8:$N$1411, MATCH($A692, [8]RawData!$A$8:$A$1411, 0), MATCH(D$19, [8]RawData!$B$7:$N$7, 0))</f>
        <v>Gas faf</v>
      </c>
      <c r="E692" s="12" t="str">
        <f>INDEX([8]RawData!$B$8:$N$1411, MATCH($A692, [8]RawData!$A$8:$A$1411, 0), MATCH(E$19, [8]RawData!$B$7:$N$7, 0))</f>
        <v>Gas htstove</v>
      </c>
      <c r="F692" s="12" t="s">
        <v>94</v>
      </c>
      <c r="G692" s="12" t="b">
        <f t="shared" si="60"/>
        <v>1</v>
      </c>
      <c r="H692" s="12" t="b">
        <f t="shared" si="61"/>
        <v>0</v>
      </c>
      <c r="I692" s="12" t="b">
        <f t="shared" si="62"/>
        <v>0</v>
      </c>
      <c r="J692" s="12" t="str">
        <f t="shared" si="63"/>
        <v>Plug-in heater, or none</v>
      </c>
    </row>
    <row r="693" spans="1:10">
      <c r="A693" s="121">
        <v>20384</v>
      </c>
      <c r="B693" s="12">
        <f>INDEX([8]RawData!$B$8:$N$1411, MATCH($A693, [8]RawData!$A$8:$A$1411, 0), MATCH(B$19, [8]RawData!$B$7:$N$7, 0))</f>
        <v>2130.886</v>
      </c>
      <c r="C693" s="12">
        <f>INDEX([8]RawData!$B$8:$N$1411, MATCH($A693, [8]RawData!$A$8:$A$1411, 0), MATCH(C$19, [8]RawData!$B$7:$N$7, 0))</f>
        <v>3</v>
      </c>
      <c r="D693" s="12" t="str">
        <f>INDEX([8]RawData!$B$8:$N$1411, MATCH($A693, [8]RawData!$A$8:$A$1411, 0), MATCH(D$19, [8]RawData!$B$7:$N$7, 0))</f>
        <v>Gas faf</v>
      </c>
      <c r="E693" s="12" t="str">
        <f>INDEX([8]RawData!$B$8:$N$1411, MATCH($A693, [8]RawData!$A$8:$A$1411, 0), MATCH(E$19, [8]RawData!$B$7:$N$7, 0))</f>
        <v>Wood htstove</v>
      </c>
      <c r="F693" s="12" t="s">
        <v>94</v>
      </c>
      <c r="G693" s="12" t="b">
        <f t="shared" si="60"/>
        <v>1</v>
      </c>
      <c r="H693" s="12" t="b">
        <f t="shared" si="61"/>
        <v>0</v>
      </c>
      <c r="I693" s="12" t="b">
        <f t="shared" si="62"/>
        <v>0</v>
      </c>
      <c r="J693" s="12" t="str">
        <f t="shared" si="63"/>
        <v>Plug-in heater, or none</v>
      </c>
    </row>
    <row r="694" spans="1:10">
      <c r="A694" s="121">
        <v>20390</v>
      </c>
      <c r="B694" s="12">
        <f>INDEX([8]RawData!$B$8:$N$1411, MATCH($A694, [8]RawData!$A$8:$A$1411, 0), MATCH(B$19, [8]RawData!$B$7:$N$7, 0))</f>
        <v>8264.9449999999997</v>
      </c>
      <c r="C694" s="12">
        <f>INDEX([8]RawData!$B$8:$N$1411, MATCH($A694, [8]RawData!$A$8:$A$1411, 0), MATCH(C$19, [8]RawData!$B$7:$N$7, 0))</f>
        <v>1</v>
      </c>
      <c r="D694" s="12" t="str">
        <f>INDEX([8]RawData!$B$8:$N$1411, MATCH($A694, [8]RawData!$A$8:$A$1411, 0), MATCH(D$19, [8]RawData!$B$7:$N$7, 0))</f>
        <v>Wood htstove</v>
      </c>
      <c r="E694" s="12" t="str">
        <f>INDEX([8]RawData!$B$8:$N$1411, MATCH($A694, [8]RawData!$A$8:$A$1411, 0), MATCH(E$19, [8]RawData!$B$7:$N$7, 0))</f>
        <v/>
      </c>
      <c r="F694" s="12" t="s">
        <v>94</v>
      </c>
      <c r="G694" s="12" t="b">
        <f t="shared" si="60"/>
        <v>0</v>
      </c>
      <c r="H694" s="12" t="b">
        <f t="shared" si="61"/>
        <v>0</v>
      </c>
      <c r="I694" s="12" t="b">
        <f t="shared" si="62"/>
        <v>0</v>
      </c>
      <c r="J694" s="12" t="str">
        <f t="shared" si="63"/>
        <v>Plug-in heater, or none</v>
      </c>
    </row>
    <row r="695" spans="1:10">
      <c r="A695" s="121">
        <v>20392</v>
      </c>
      <c r="B695" s="12">
        <f>INDEX([8]RawData!$B$8:$N$1411, MATCH($A695, [8]RawData!$A$8:$A$1411, 0), MATCH(B$19, [8]RawData!$B$7:$N$7, 0))</f>
        <v>1904.288</v>
      </c>
      <c r="C695" s="12">
        <f>INDEX([8]RawData!$B$8:$N$1411, MATCH($A695, [8]RawData!$A$8:$A$1411, 0), MATCH(C$19, [8]RawData!$B$7:$N$7, 0))</f>
        <v>1</v>
      </c>
      <c r="D695" s="12" t="str">
        <f>INDEX([8]RawData!$B$8:$N$1411, MATCH($A695, [8]RawData!$A$8:$A$1411, 0), MATCH(D$19, [8]RawData!$B$7:$N$7, 0))</f>
        <v>Electric heatpump</v>
      </c>
      <c r="E695" s="12" t="str">
        <f>INDEX([8]RawData!$B$8:$N$1411, MATCH($A695, [8]RawData!$A$8:$A$1411, 0), MATCH(E$19, [8]RawData!$B$7:$N$7, 0))</f>
        <v>Gas htstove</v>
      </c>
      <c r="F695" s="12">
        <v>1904.288</v>
      </c>
      <c r="G695" s="12" t="b">
        <f t="shared" si="60"/>
        <v>0</v>
      </c>
      <c r="H695" s="12" t="b">
        <f t="shared" si="61"/>
        <v>1</v>
      </c>
      <c r="I695" s="12" t="b">
        <f t="shared" si="62"/>
        <v>1</v>
      </c>
      <c r="J695" s="12" t="str">
        <f t="shared" si="63"/>
        <v>Heat pump</v>
      </c>
    </row>
    <row r="696" spans="1:10">
      <c r="A696" s="121">
        <v>20395</v>
      </c>
      <c r="B696" s="12">
        <f>INDEX([8]RawData!$B$8:$N$1411, MATCH($A696, [8]RawData!$A$8:$A$1411, 0), MATCH(B$19, [8]RawData!$B$7:$N$7, 0))</f>
        <v>8264.9449999999997</v>
      </c>
      <c r="C696" s="12">
        <f>INDEX([8]RawData!$B$8:$N$1411, MATCH($A696, [8]RawData!$A$8:$A$1411, 0), MATCH(C$19, [8]RawData!$B$7:$N$7, 0))</f>
        <v>1</v>
      </c>
      <c r="D696" s="12" t="str">
        <f>INDEX([8]RawData!$B$8:$N$1411, MATCH($A696, [8]RawData!$A$8:$A$1411, 0), MATCH(D$19, [8]RawData!$B$7:$N$7, 0))</f>
        <v>Gas faf</v>
      </c>
      <c r="E696" s="12" t="str">
        <f>INDEX([8]RawData!$B$8:$N$1411, MATCH($A696, [8]RawData!$A$8:$A$1411, 0), MATCH(E$19, [8]RawData!$B$7:$N$7, 0))</f>
        <v/>
      </c>
      <c r="F696" s="12" t="s">
        <v>94</v>
      </c>
      <c r="G696" s="12" t="b">
        <f t="shared" si="60"/>
        <v>1</v>
      </c>
      <c r="H696" s="12" t="b">
        <f t="shared" si="61"/>
        <v>0</v>
      </c>
      <c r="I696" s="12" t="b">
        <f t="shared" si="62"/>
        <v>0</v>
      </c>
      <c r="J696" s="12" t="str">
        <f t="shared" si="63"/>
        <v>Plug-in heater, or none</v>
      </c>
    </row>
    <row r="697" spans="1:10">
      <c r="A697" s="121">
        <v>20408</v>
      </c>
      <c r="B697" s="12">
        <f>INDEX([8]RawData!$B$8:$N$1411, MATCH($A697, [8]RawData!$A$8:$A$1411, 0), MATCH(B$19, [8]RawData!$B$7:$N$7, 0))</f>
        <v>2079.9929999999999</v>
      </c>
      <c r="C697" s="12">
        <f>INDEX([8]RawData!$B$8:$N$1411, MATCH($A697, [8]RawData!$A$8:$A$1411, 0), MATCH(C$19, [8]RawData!$B$7:$N$7, 0))</f>
        <v>1</v>
      </c>
      <c r="D697" s="12" t="str">
        <f>INDEX([8]RawData!$B$8:$N$1411, MATCH($A697, [8]RawData!$A$8:$A$1411, 0), MATCH(D$19, [8]RawData!$B$7:$N$7, 0))</f>
        <v>Electric baseboard</v>
      </c>
      <c r="E697" s="12" t="str">
        <f>INDEX([8]RawData!$B$8:$N$1411, MATCH($A697, [8]RawData!$A$8:$A$1411, 0), MATCH(E$19, [8]RawData!$B$7:$N$7, 0))</f>
        <v>Wood htstove</v>
      </c>
      <c r="F697" s="12">
        <v>2079.9929999999999</v>
      </c>
      <c r="G697" s="12" t="b">
        <f t="shared" si="60"/>
        <v>0</v>
      </c>
      <c r="H697" s="12" t="b">
        <f t="shared" si="61"/>
        <v>1</v>
      </c>
      <c r="I697" s="12" t="b">
        <f t="shared" si="62"/>
        <v>1</v>
      </c>
      <c r="J697" s="12" t="str">
        <f t="shared" si="63"/>
        <v>Baseboard</v>
      </c>
    </row>
    <row r="698" spans="1:10">
      <c r="A698" s="121">
        <v>20411</v>
      </c>
      <c r="B698" s="12">
        <f>INDEX([8]RawData!$B$8:$N$1411, MATCH($A698, [8]RawData!$A$8:$A$1411, 0), MATCH(B$19, [8]RawData!$B$7:$N$7, 0))</f>
        <v>3785.7640000000001</v>
      </c>
      <c r="C698" s="12">
        <f>INDEX([8]RawData!$B$8:$N$1411, MATCH($A698, [8]RawData!$A$8:$A$1411, 0), MATCH(C$19, [8]RawData!$B$7:$N$7, 0))</f>
        <v>1</v>
      </c>
      <c r="D698" s="12" t="str">
        <f>INDEX([8]RawData!$B$8:$N$1411, MATCH($A698, [8]RawData!$A$8:$A$1411, 0), MATCH(D$19, [8]RawData!$B$7:$N$7, 0))</f>
        <v>Gas faf</v>
      </c>
      <c r="E698" s="12" t="str">
        <f>INDEX([8]RawData!$B$8:$N$1411, MATCH($A698, [8]RawData!$A$8:$A$1411, 0), MATCH(E$19, [8]RawData!$B$7:$N$7, 0))</f>
        <v/>
      </c>
      <c r="F698" s="12" t="s">
        <v>94</v>
      </c>
      <c r="G698" s="12" t="b">
        <f t="shared" si="60"/>
        <v>1</v>
      </c>
      <c r="H698" s="12" t="b">
        <f t="shared" si="61"/>
        <v>0</v>
      </c>
      <c r="I698" s="12" t="b">
        <f t="shared" si="62"/>
        <v>0</v>
      </c>
      <c r="J698" s="12" t="str">
        <f t="shared" si="63"/>
        <v>Plug-in heater, or none</v>
      </c>
    </row>
    <row r="699" spans="1:10">
      <c r="A699" s="121">
        <v>20414</v>
      </c>
      <c r="B699" s="12">
        <f>INDEX([8]RawData!$B$8:$N$1411, MATCH($A699, [8]RawData!$A$8:$A$1411, 0), MATCH(B$19, [8]RawData!$B$7:$N$7, 0))</f>
        <v>2079.9929999999999</v>
      </c>
      <c r="C699" s="12">
        <f>INDEX([8]RawData!$B$8:$N$1411, MATCH($A699, [8]RawData!$A$8:$A$1411, 0), MATCH(C$19, [8]RawData!$B$7:$N$7, 0))</f>
        <v>1</v>
      </c>
      <c r="D699" s="12" t="e">
        <f>INDEX([8]RawData!$B$8:$N$1411, MATCH($A699, [8]RawData!$A$8:$A$1411, 0), MATCH(D$19, [8]RawData!$B$7:$N$7, 0))</f>
        <v>#N/A</v>
      </c>
      <c r="E699" s="12" t="e">
        <f>INDEX([8]RawData!$B$8:$N$1411, MATCH($A699, [8]RawData!$A$8:$A$1411, 0), MATCH(E$19, [8]RawData!$B$7:$N$7, 0))</f>
        <v>#N/A</v>
      </c>
      <c r="F699" s="12" t="s">
        <v>94</v>
      </c>
      <c r="G699" s="12" t="b">
        <f t="shared" si="60"/>
        <v>0</v>
      </c>
      <c r="H699" s="12" t="b">
        <f t="shared" si="61"/>
        <v>0</v>
      </c>
      <c r="I699" s="12" t="b">
        <f t="shared" si="62"/>
        <v>0</v>
      </c>
      <c r="J699" s="12" t="str">
        <f t="shared" si="63"/>
        <v>Plug-in heater, or none</v>
      </c>
    </row>
    <row r="700" spans="1:10">
      <c r="A700" s="121">
        <v>20426</v>
      </c>
      <c r="B700" s="12">
        <f>INDEX([8]RawData!$B$8:$N$1411, MATCH($A700, [8]RawData!$A$8:$A$1411, 0), MATCH(B$19, [8]RawData!$B$7:$N$7, 0))</f>
        <v>1904.288</v>
      </c>
      <c r="C700" s="12">
        <f>INDEX([8]RawData!$B$8:$N$1411, MATCH($A700, [8]RawData!$A$8:$A$1411, 0), MATCH(C$19, [8]RawData!$B$7:$N$7, 0))</f>
        <v>2</v>
      </c>
      <c r="D700" s="12" t="str">
        <f>INDEX([8]RawData!$B$8:$N$1411, MATCH($A700, [8]RawData!$A$8:$A$1411, 0), MATCH(D$19, [8]RawData!$B$7:$N$7, 0))</f>
        <v>Electric pluginheater</v>
      </c>
      <c r="E700" s="12" t="str">
        <f>INDEX([8]RawData!$B$8:$N$1411, MATCH($A700, [8]RawData!$A$8:$A$1411, 0), MATCH(E$19, [8]RawData!$B$7:$N$7, 0))</f>
        <v xml:space="preserve">Electric baseboard AND Electric baseboard AND </v>
      </c>
      <c r="F700" s="12">
        <v>1904.288</v>
      </c>
      <c r="G700" s="12" t="b">
        <f t="shared" si="60"/>
        <v>0</v>
      </c>
      <c r="H700" s="12" t="b">
        <f t="shared" si="61"/>
        <v>1</v>
      </c>
      <c r="I700" s="12" t="b">
        <f t="shared" si="62"/>
        <v>1</v>
      </c>
      <c r="J700" s="12" t="str">
        <f t="shared" si="63"/>
        <v>Baseboard</v>
      </c>
    </row>
    <row r="701" spans="1:10">
      <c r="A701" s="121">
        <v>20430</v>
      </c>
      <c r="B701" s="12">
        <f>INDEX([8]RawData!$B$8:$N$1411, MATCH($A701, [8]RawData!$A$8:$A$1411, 0), MATCH(B$19, [8]RawData!$B$7:$N$7, 0))</f>
        <v>2079.9929999999999</v>
      </c>
      <c r="C701" s="12">
        <f>INDEX([8]RawData!$B$8:$N$1411, MATCH($A701, [8]RawData!$A$8:$A$1411, 0), MATCH(C$19, [8]RawData!$B$7:$N$7, 0))</f>
        <v>1</v>
      </c>
      <c r="D701" s="12" t="str">
        <f>INDEX([8]RawData!$B$8:$N$1411, MATCH($A701, [8]RawData!$A$8:$A$1411, 0), MATCH(D$19, [8]RawData!$B$7:$N$7, 0))</f>
        <v>Gas faf</v>
      </c>
      <c r="E701" s="12" t="str">
        <f>INDEX([8]RawData!$B$8:$N$1411, MATCH($A701, [8]RawData!$A$8:$A$1411, 0), MATCH(E$19, [8]RawData!$B$7:$N$7, 0))</f>
        <v/>
      </c>
      <c r="F701" s="12" t="s">
        <v>94</v>
      </c>
      <c r="G701" s="12" t="b">
        <f t="shared" si="60"/>
        <v>1</v>
      </c>
      <c r="H701" s="12" t="b">
        <f t="shared" si="61"/>
        <v>0</v>
      </c>
      <c r="I701" s="12" t="b">
        <f t="shared" si="62"/>
        <v>0</v>
      </c>
      <c r="J701" s="12" t="str">
        <f t="shared" si="63"/>
        <v>Plug-in heater, or none</v>
      </c>
    </row>
    <row r="702" spans="1:10">
      <c r="A702" s="121">
        <v>20433</v>
      </c>
      <c r="B702" s="12">
        <f>INDEX([8]RawData!$B$8:$N$1411, MATCH($A702, [8]RawData!$A$8:$A$1411, 0), MATCH(B$19, [8]RawData!$B$7:$N$7, 0))</f>
        <v>1612.692</v>
      </c>
      <c r="C702" s="12">
        <f>INDEX([8]RawData!$B$8:$N$1411, MATCH($A702, [8]RawData!$A$8:$A$1411, 0), MATCH(C$19, [8]RawData!$B$7:$N$7, 0))</f>
        <v>1</v>
      </c>
      <c r="D702" s="12" t="str">
        <f>INDEX([8]RawData!$B$8:$N$1411, MATCH($A702, [8]RawData!$A$8:$A$1411, 0), MATCH(D$19, [8]RawData!$B$7:$N$7, 0))</f>
        <v>Electric faf</v>
      </c>
      <c r="E702" s="12" t="str">
        <f>INDEX([8]RawData!$B$8:$N$1411, MATCH($A702, [8]RawData!$A$8:$A$1411, 0), MATCH(E$19, [8]RawData!$B$7:$N$7, 0))</f>
        <v xml:space="preserve">Electric baseboard AND Electric baseboard AND </v>
      </c>
      <c r="F702" s="12">
        <v>1612.692</v>
      </c>
      <c r="G702" s="12" t="b">
        <f t="shared" si="60"/>
        <v>0</v>
      </c>
      <c r="H702" s="12" t="b">
        <f t="shared" si="61"/>
        <v>1</v>
      </c>
      <c r="I702" s="12" t="b">
        <f t="shared" si="62"/>
        <v>1</v>
      </c>
      <c r="J702" s="12" t="str">
        <f t="shared" si="63"/>
        <v>Electric FAF</v>
      </c>
    </row>
    <row r="703" spans="1:10">
      <c r="A703" s="121">
        <v>20440</v>
      </c>
      <c r="B703" s="12">
        <f>INDEX([8]RawData!$B$8:$N$1411, MATCH($A703, [8]RawData!$A$8:$A$1411, 0), MATCH(B$19, [8]RawData!$B$7:$N$7, 0))</f>
        <v>1925.059</v>
      </c>
      <c r="C703" s="12">
        <f>INDEX([8]RawData!$B$8:$N$1411, MATCH($A703, [8]RawData!$A$8:$A$1411, 0), MATCH(C$19, [8]RawData!$B$7:$N$7, 0))</f>
        <v>2</v>
      </c>
      <c r="D703" s="12" t="str">
        <f>INDEX([8]RawData!$B$8:$N$1411, MATCH($A703, [8]RawData!$A$8:$A$1411, 0), MATCH(D$19, [8]RawData!$B$7:$N$7, 0))</f>
        <v>Electric faf</v>
      </c>
      <c r="E703" s="12" t="str">
        <f>INDEX([8]RawData!$B$8:$N$1411, MATCH($A703, [8]RawData!$A$8:$A$1411, 0), MATCH(E$19, [8]RawData!$B$7:$N$7, 0))</f>
        <v/>
      </c>
      <c r="F703" s="12">
        <v>1925.059</v>
      </c>
      <c r="G703" s="12" t="b">
        <f t="shared" si="60"/>
        <v>0</v>
      </c>
      <c r="H703" s="12" t="b">
        <f t="shared" si="61"/>
        <v>1</v>
      </c>
      <c r="I703" s="12" t="b">
        <f t="shared" si="62"/>
        <v>1</v>
      </c>
      <c r="J703" s="12" t="str">
        <f t="shared" si="63"/>
        <v>Electric FAF</v>
      </c>
    </row>
    <row r="704" spans="1:10">
      <c r="A704" s="121">
        <v>20445</v>
      </c>
      <c r="B704" s="12">
        <f>INDEX([8]RawData!$B$8:$N$1411, MATCH($A704, [8]RawData!$A$8:$A$1411, 0), MATCH(B$19, [8]RawData!$B$7:$N$7, 0))</f>
        <v>1144.6790000000001</v>
      </c>
      <c r="C704" s="12">
        <f>INDEX([8]RawData!$B$8:$N$1411, MATCH($A704, [8]RawData!$A$8:$A$1411, 0), MATCH(C$19, [8]RawData!$B$7:$N$7, 0))</f>
        <v>2</v>
      </c>
      <c r="D704" s="12" t="str">
        <f>INDEX([8]RawData!$B$8:$N$1411, MATCH($A704, [8]RawData!$A$8:$A$1411, 0), MATCH(D$19, [8]RawData!$B$7:$N$7, 0))</f>
        <v xml:space="preserve">Oil faf AND Wood htstove AND </v>
      </c>
      <c r="E704" s="12" t="str">
        <f>INDEX([8]RawData!$B$8:$N$1411, MATCH($A704, [8]RawData!$A$8:$A$1411, 0), MATCH(E$19, [8]RawData!$B$7:$N$7, 0))</f>
        <v>Electric baseboard</v>
      </c>
      <c r="F704" s="12" t="s">
        <v>94</v>
      </c>
      <c r="G704" s="12" t="b">
        <f t="shared" si="60"/>
        <v>0</v>
      </c>
      <c r="H704" s="12" t="b">
        <f t="shared" si="61"/>
        <v>1</v>
      </c>
      <c r="I704" s="12" t="b">
        <f t="shared" si="62"/>
        <v>1</v>
      </c>
      <c r="J704" s="12" t="str">
        <f t="shared" si="63"/>
        <v>Baseboard</v>
      </c>
    </row>
    <row r="705" spans="1:10">
      <c r="A705" s="121">
        <v>20446</v>
      </c>
      <c r="B705" s="12">
        <f>INDEX([8]RawData!$B$8:$N$1411, MATCH($A705, [8]RawData!$A$8:$A$1411, 0), MATCH(B$19, [8]RawData!$B$7:$N$7, 0))</f>
        <v>1612.692</v>
      </c>
      <c r="C705" s="12">
        <f>INDEX([8]RawData!$B$8:$N$1411, MATCH($A705, [8]RawData!$A$8:$A$1411, 0), MATCH(C$19, [8]RawData!$B$7:$N$7, 0))</f>
        <v>1</v>
      </c>
      <c r="D705" s="12" t="str">
        <f>INDEX([8]RawData!$B$8:$N$1411, MATCH($A705, [8]RawData!$A$8:$A$1411, 0), MATCH(D$19, [8]RawData!$B$7:$N$7, 0))</f>
        <v>Electric baseboard</v>
      </c>
      <c r="E705" s="12" t="str">
        <f>INDEX([8]RawData!$B$8:$N$1411, MATCH($A705, [8]RawData!$A$8:$A$1411, 0), MATCH(E$19, [8]RawData!$B$7:$N$7, 0))</f>
        <v xml:space="preserve">Electric baseboard AND Electric pluginheater AND </v>
      </c>
      <c r="F705" s="12">
        <v>1612.692</v>
      </c>
      <c r="G705" s="12" t="b">
        <f t="shared" si="60"/>
        <v>0</v>
      </c>
      <c r="H705" s="12" t="b">
        <f t="shared" si="61"/>
        <v>1</v>
      </c>
      <c r="I705" s="12" t="b">
        <f t="shared" si="62"/>
        <v>1</v>
      </c>
      <c r="J705" s="12" t="str">
        <f t="shared" si="63"/>
        <v>Baseboard</v>
      </c>
    </row>
    <row r="706" spans="1:10">
      <c r="A706" s="121">
        <v>20448</v>
      </c>
      <c r="B706" s="12">
        <f>INDEX([8]RawData!$B$8:$N$1411, MATCH($A706, [8]RawData!$A$8:$A$1411, 0), MATCH(B$19, [8]RawData!$B$7:$N$7, 0))</f>
        <v>1612.692</v>
      </c>
      <c r="C706" s="12">
        <f>INDEX([8]RawData!$B$8:$N$1411, MATCH($A706, [8]RawData!$A$8:$A$1411, 0), MATCH(C$19, [8]RawData!$B$7:$N$7, 0))</f>
        <v>1</v>
      </c>
      <c r="D706" s="12" t="str">
        <f>INDEX([8]RawData!$B$8:$N$1411, MATCH($A706, [8]RawData!$A$8:$A$1411, 0), MATCH(D$19, [8]RawData!$B$7:$N$7, 0))</f>
        <v>Electric faf</v>
      </c>
      <c r="E706" s="12" t="str">
        <f>INDEX([8]RawData!$B$8:$N$1411, MATCH($A706, [8]RawData!$A$8:$A$1411, 0), MATCH(E$19, [8]RawData!$B$7:$N$7, 0))</f>
        <v xml:space="preserve">Wood htstove AND Electric pluginheater AND </v>
      </c>
      <c r="F706" s="12">
        <v>1612.692</v>
      </c>
      <c r="G706" s="12" t="b">
        <f t="shared" si="60"/>
        <v>0</v>
      </c>
      <c r="H706" s="12" t="b">
        <f t="shared" si="61"/>
        <v>1</v>
      </c>
      <c r="I706" s="12" t="b">
        <f t="shared" si="62"/>
        <v>1</v>
      </c>
      <c r="J706" s="12" t="str">
        <f t="shared" si="63"/>
        <v>Electric FAF</v>
      </c>
    </row>
    <row r="707" spans="1:10">
      <c r="A707" s="121">
        <v>20457</v>
      </c>
      <c r="B707" s="12">
        <f>INDEX([8]RawData!$B$8:$N$1411, MATCH($A707, [8]RawData!$A$8:$A$1411, 0), MATCH(B$19, [8]RawData!$B$7:$N$7, 0))</f>
        <v>1612.692</v>
      </c>
      <c r="C707" s="12">
        <f>INDEX([8]RawData!$B$8:$N$1411, MATCH($A707, [8]RawData!$A$8:$A$1411, 0), MATCH(C$19, [8]RawData!$B$7:$N$7, 0))</f>
        <v>1</v>
      </c>
      <c r="D707" s="12" t="str">
        <f>INDEX([8]RawData!$B$8:$N$1411, MATCH($A707, [8]RawData!$A$8:$A$1411, 0), MATCH(D$19, [8]RawData!$B$7:$N$7, 0))</f>
        <v>Gas faf</v>
      </c>
      <c r="E707" s="12" t="str">
        <f>INDEX([8]RawData!$B$8:$N$1411, MATCH($A707, [8]RawData!$A$8:$A$1411, 0), MATCH(E$19, [8]RawData!$B$7:$N$7, 0))</f>
        <v xml:space="preserve">Gas htstove AND Gas htstove AND </v>
      </c>
      <c r="F707" s="12" t="s">
        <v>94</v>
      </c>
      <c r="G707" s="12" t="b">
        <f t="shared" si="60"/>
        <v>1</v>
      </c>
      <c r="H707" s="12" t="b">
        <f t="shared" si="61"/>
        <v>0</v>
      </c>
      <c r="I707" s="12" t="b">
        <f t="shared" si="62"/>
        <v>0</v>
      </c>
      <c r="J707" s="12" t="str">
        <f t="shared" si="63"/>
        <v>Plug-in heater, or none</v>
      </c>
    </row>
    <row r="708" spans="1:10">
      <c r="A708" s="121">
        <v>20458</v>
      </c>
      <c r="B708" s="12">
        <f>INDEX([8]RawData!$B$8:$N$1411, MATCH($A708, [8]RawData!$A$8:$A$1411, 0), MATCH(B$19, [8]RawData!$B$7:$N$7, 0))</f>
        <v>3785.7640000000001</v>
      </c>
      <c r="C708" s="12">
        <f>INDEX([8]RawData!$B$8:$N$1411, MATCH($A708, [8]RawData!$A$8:$A$1411, 0), MATCH(C$19, [8]RawData!$B$7:$N$7, 0))</f>
        <v>2</v>
      </c>
      <c r="D708" s="12" t="str">
        <f>INDEX([8]RawData!$B$8:$N$1411, MATCH($A708, [8]RawData!$A$8:$A$1411, 0), MATCH(D$19, [8]RawData!$B$7:$N$7, 0))</f>
        <v>Electric baseboard</v>
      </c>
      <c r="E708" s="12" t="str">
        <f>INDEX([8]RawData!$B$8:$N$1411, MATCH($A708, [8]RawData!$A$8:$A$1411, 0), MATCH(E$19, [8]RawData!$B$7:$N$7, 0))</f>
        <v>Wood htstove</v>
      </c>
      <c r="F708" s="12">
        <v>3785.7640000000001</v>
      </c>
      <c r="G708" s="12" t="b">
        <f t="shared" si="60"/>
        <v>0</v>
      </c>
      <c r="H708" s="12" t="b">
        <f t="shared" si="61"/>
        <v>1</v>
      </c>
      <c r="I708" s="12" t="b">
        <f t="shared" si="62"/>
        <v>1</v>
      </c>
      <c r="J708" s="12" t="str">
        <f t="shared" si="63"/>
        <v>Baseboard</v>
      </c>
    </row>
    <row r="709" spans="1:10">
      <c r="A709" s="121">
        <v>20466</v>
      </c>
      <c r="B709" s="12">
        <f>INDEX([8]RawData!$B$8:$N$1411, MATCH($A709, [8]RawData!$A$8:$A$1411, 0), MATCH(B$19, [8]RawData!$B$7:$N$7, 0))</f>
        <v>2130.886</v>
      </c>
      <c r="C709" s="12">
        <f>INDEX([8]RawData!$B$8:$N$1411, MATCH($A709, [8]RawData!$A$8:$A$1411, 0), MATCH(C$19, [8]RawData!$B$7:$N$7, 0))</f>
        <v>3</v>
      </c>
      <c r="D709" s="12" t="str">
        <f>INDEX([8]RawData!$B$8:$N$1411, MATCH($A709, [8]RawData!$A$8:$A$1411, 0), MATCH(D$19, [8]RawData!$B$7:$N$7, 0))</f>
        <v>Wood htstove</v>
      </c>
      <c r="E709" s="12" t="str">
        <f>INDEX([8]RawData!$B$8:$N$1411, MATCH($A709, [8]RawData!$A$8:$A$1411, 0), MATCH(E$19, [8]RawData!$B$7:$N$7, 0))</f>
        <v xml:space="preserve">Gas faf AND Electric pluginheater AND </v>
      </c>
      <c r="F709" s="12" t="s">
        <v>94</v>
      </c>
      <c r="G709" s="12" t="b">
        <f t="shared" si="60"/>
        <v>1</v>
      </c>
      <c r="H709" s="12" t="b">
        <f t="shared" si="61"/>
        <v>0</v>
      </c>
      <c r="I709" s="12" t="b">
        <f t="shared" si="62"/>
        <v>0</v>
      </c>
      <c r="J709" s="12" t="str">
        <f t="shared" si="63"/>
        <v>Plug-in heater, or none</v>
      </c>
    </row>
    <row r="710" spans="1:10">
      <c r="A710" s="121">
        <v>20469</v>
      </c>
      <c r="B710" s="12">
        <f>INDEX([8]RawData!$B$8:$N$1411, MATCH($A710, [8]RawData!$A$8:$A$1411, 0), MATCH(B$19, [8]RawData!$B$7:$N$7, 0))</f>
        <v>1904.288</v>
      </c>
      <c r="C710" s="12">
        <f>INDEX([8]RawData!$B$8:$N$1411, MATCH($A710, [8]RawData!$A$8:$A$1411, 0), MATCH(C$19, [8]RawData!$B$7:$N$7, 0))</f>
        <v>1</v>
      </c>
      <c r="D710" s="12" t="str">
        <f>INDEX([8]RawData!$B$8:$N$1411, MATCH($A710, [8]RawData!$A$8:$A$1411, 0), MATCH(D$19, [8]RawData!$B$7:$N$7, 0))</f>
        <v>Electric heatpump</v>
      </c>
      <c r="E710" s="12" t="str">
        <f>INDEX([8]RawData!$B$8:$N$1411, MATCH($A710, [8]RawData!$A$8:$A$1411, 0), MATCH(E$19, [8]RawData!$B$7:$N$7, 0))</f>
        <v/>
      </c>
      <c r="F710" s="12">
        <v>1904.288</v>
      </c>
      <c r="G710" s="12" t="b">
        <f t="shared" si="60"/>
        <v>0</v>
      </c>
      <c r="H710" s="12" t="b">
        <f t="shared" si="61"/>
        <v>1</v>
      </c>
      <c r="I710" s="12" t="b">
        <f t="shared" si="62"/>
        <v>1</v>
      </c>
      <c r="J710" s="12" t="str">
        <f t="shared" si="63"/>
        <v>Heat pump</v>
      </c>
    </row>
    <row r="711" spans="1:10">
      <c r="A711" s="121">
        <v>20472</v>
      </c>
      <c r="B711" s="12">
        <f>INDEX([8]RawData!$B$8:$N$1411, MATCH($A711, [8]RawData!$A$8:$A$1411, 0), MATCH(B$19, [8]RawData!$B$7:$N$7, 0))</f>
        <v>1612.692</v>
      </c>
      <c r="C711" s="12">
        <f>INDEX([8]RawData!$B$8:$N$1411, MATCH($A711, [8]RawData!$A$8:$A$1411, 0), MATCH(C$19, [8]RawData!$B$7:$N$7, 0))</f>
        <v>1</v>
      </c>
      <c r="D711" s="12" t="str">
        <f>INDEX([8]RawData!$B$8:$N$1411, MATCH($A711, [8]RawData!$A$8:$A$1411, 0), MATCH(D$19, [8]RawData!$B$7:$N$7, 0))</f>
        <v>Gas faf</v>
      </c>
      <c r="E711" s="12" t="str">
        <f>INDEX([8]RawData!$B$8:$N$1411, MATCH($A711, [8]RawData!$A$8:$A$1411, 0), MATCH(E$19, [8]RawData!$B$7:$N$7, 0))</f>
        <v xml:space="preserve">Gas htstove AND Electric pluginheater AND </v>
      </c>
      <c r="F711" s="12" t="s">
        <v>94</v>
      </c>
      <c r="G711" s="12" t="b">
        <f t="shared" si="60"/>
        <v>1</v>
      </c>
      <c r="H711" s="12" t="b">
        <f t="shared" si="61"/>
        <v>0</v>
      </c>
      <c r="I711" s="12" t="b">
        <f t="shared" si="62"/>
        <v>0</v>
      </c>
      <c r="J711" s="12" t="str">
        <f t="shared" si="63"/>
        <v>Plug-in heater, or none</v>
      </c>
    </row>
    <row r="712" spans="1:10">
      <c r="A712" s="121">
        <v>20477</v>
      </c>
      <c r="B712" s="12">
        <f>INDEX([8]RawData!$B$8:$N$1411, MATCH($A712, [8]RawData!$A$8:$A$1411, 0), MATCH(B$19, [8]RawData!$B$7:$N$7, 0))</f>
        <v>1904.288</v>
      </c>
      <c r="C712" s="12">
        <f>INDEX([8]RawData!$B$8:$N$1411, MATCH($A712, [8]RawData!$A$8:$A$1411, 0), MATCH(C$19, [8]RawData!$B$7:$N$7, 0))</f>
        <v>2</v>
      </c>
      <c r="D712" s="12" t="str">
        <f>INDEX([8]RawData!$B$8:$N$1411, MATCH($A712, [8]RawData!$A$8:$A$1411, 0), MATCH(D$19, [8]RawData!$B$7:$N$7, 0))</f>
        <v>Electric heatpump</v>
      </c>
      <c r="E712" s="12" t="str">
        <f>INDEX([8]RawData!$B$8:$N$1411, MATCH($A712, [8]RawData!$A$8:$A$1411, 0), MATCH(E$19, [8]RawData!$B$7:$N$7, 0))</f>
        <v/>
      </c>
      <c r="F712" s="12">
        <v>1904.288</v>
      </c>
      <c r="G712" s="12" t="b">
        <f t="shared" si="60"/>
        <v>0</v>
      </c>
      <c r="H712" s="12" t="b">
        <f t="shared" si="61"/>
        <v>1</v>
      </c>
      <c r="I712" s="12" t="b">
        <f t="shared" si="62"/>
        <v>1</v>
      </c>
      <c r="J712" s="12" t="str">
        <f t="shared" si="63"/>
        <v>Heat pump</v>
      </c>
    </row>
    <row r="713" spans="1:10">
      <c r="A713" s="121">
        <v>20485</v>
      </c>
      <c r="B713" s="12">
        <f>INDEX([8]RawData!$B$8:$N$1411, MATCH($A713, [8]RawData!$A$8:$A$1411, 0), MATCH(B$19, [8]RawData!$B$7:$N$7, 0))</f>
        <v>3785.7640000000001</v>
      </c>
      <c r="C713" s="12">
        <f>INDEX([8]RawData!$B$8:$N$1411, MATCH($A713, [8]RawData!$A$8:$A$1411, 0), MATCH(C$19, [8]RawData!$B$7:$N$7, 0))</f>
        <v>3</v>
      </c>
      <c r="D713" s="12" t="str">
        <f>INDEX([8]RawData!$B$8:$N$1411, MATCH($A713, [8]RawData!$A$8:$A$1411, 0), MATCH(D$19, [8]RawData!$B$7:$N$7, 0))</f>
        <v>Gas faf</v>
      </c>
      <c r="E713" s="12" t="str">
        <f>INDEX([8]RawData!$B$8:$N$1411, MATCH($A713, [8]RawData!$A$8:$A$1411, 0), MATCH(E$19, [8]RawData!$B$7:$N$7, 0))</f>
        <v xml:space="preserve">Electric baseboard AND Wood htstove AND </v>
      </c>
      <c r="F713" s="12" t="s">
        <v>94</v>
      </c>
      <c r="G713" s="12" t="b">
        <f t="shared" si="60"/>
        <v>1</v>
      </c>
      <c r="H713" s="12" t="b">
        <f t="shared" si="61"/>
        <v>1</v>
      </c>
      <c r="I713" s="12" t="b">
        <f t="shared" si="62"/>
        <v>0</v>
      </c>
      <c r="J713" s="12" t="str">
        <f t="shared" si="63"/>
        <v>Baseboard</v>
      </c>
    </row>
    <row r="714" spans="1:10">
      <c r="A714" s="121">
        <v>20491</v>
      </c>
      <c r="B714" s="12">
        <f>INDEX([8]RawData!$B$8:$N$1411, MATCH($A714, [8]RawData!$A$8:$A$1411, 0), MATCH(B$19, [8]RawData!$B$7:$N$7, 0))</f>
        <v>1192.4649999999999</v>
      </c>
      <c r="C714" s="12">
        <f>INDEX([8]RawData!$B$8:$N$1411, MATCH($A714, [8]RawData!$A$8:$A$1411, 0), MATCH(C$19, [8]RawData!$B$7:$N$7, 0))</f>
        <v>3</v>
      </c>
      <c r="D714" s="12" t="str">
        <f>INDEX([8]RawData!$B$8:$N$1411, MATCH($A714, [8]RawData!$A$8:$A$1411, 0), MATCH(D$19, [8]RawData!$B$7:$N$7, 0))</f>
        <v>Propane htstove</v>
      </c>
      <c r="E714" s="12" t="str">
        <f>INDEX([8]RawData!$B$8:$N$1411, MATCH($A714, [8]RawData!$A$8:$A$1411, 0), MATCH(E$19, [8]RawData!$B$7:$N$7, 0))</f>
        <v>Electric baseboard</v>
      </c>
      <c r="F714" s="12">
        <v>1192.4649999999999</v>
      </c>
      <c r="G714" s="12" t="b">
        <f t="shared" si="60"/>
        <v>0</v>
      </c>
      <c r="H714" s="12" t="b">
        <f t="shared" si="61"/>
        <v>1</v>
      </c>
      <c r="I714" s="12" t="b">
        <f t="shared" si="62"/>
        <v>1</v>
      </c>
      <c r="J714" s="12" t="str">
        <f t="shared" si="63"/>
        <v>Baseboard</v>
      </c>
    </row>
    <row r="715" spans="1:10">
      <c r="A715" s="121">
        <v>20505</v>
      </c>
      <c r="B715" s="12">
        <f>INDEX([8]RawData!$B$8:$N$1411, MATCH($A715, [8]RawData!$A$8:$A$1411, 0), MATCH(B$19, [8]RawData!$B$7:$N$7, 0))</f>
        <v>1612.692</v>
      </c>
      <c r="C715" s="12">
        <f>INDEX([8]RawData!$B$8:$N$1411, MATCH($A715, [8]RawData!$A$8:$A$1411, 0), MATCH(C$19, [8]RawData!$B$7:$N$7, 0))</f>
        <v>1</v>
      </c>
      <c r="D715" s="12" t="str">
        <f>INDEX([8]RawData!$B$8:$N$1411, MATCH($A715, [8]RawData!$A$8:$A$1411, 0), MATCH(D$19, [8]RawData!$B$7:$N$7, 0))</f>
        <v>Electric heatpump</v>
      </c>
      <c r="E715" s="12" t="str">
        <f>INDEX([8]RawData!$B$8:$N$1411, MATCH($A715, [8]RawData!$A$8:$A$1411, 0), MATCH(E$19, [8]RawData!$B$7:$N$7, 0))</f>
        <v xml:space="preserve">Wood fireplace AND Wood htstove AND </v>
      </c>
      <c r="F715" s="12">
        <v>1612.692</v>
      </c>
      <c r="G715" s="12" t="b">
        <f t="shared" si="60"/>
        <v>0</v>
      </c>
      <c r="H715" s="12" t="b">
        <f t="shared" si="61"/>
        <v>1</v>
      </c>
      <c r="I715" s="12" t="b">
        <f t="shared" si="62"/>
        <v>1</v>
      </c>
      <c r="J715" s="12" t="str">
        <f t="shared" si="63"/>
        <v>Heat pump</v>
      </c>
    </row>
    <row r="716" spans="1:10">
      <c r="A716" s="121">
        <v>20516</v>
      </c>
      <c r="B716" s="12">
        <f>INDEX([8]RawData!$B$8:$N$1411, MATCH($A716, [8]RawData!$A$8:$A$1411, 0), MATCH(B$19, [8]RawData!$B$7:$N$7, 0))</f>
        <v>2079.9929999999999</v>
      </c>
      <c r="C716" s="12">
        <f>INDEX([8]RawData!$B$8:$N$1411, MATCH($A716, [8]RawData!$A$8:$A$1411, 0), MATCH(C$19, [8]RawData!$B$7:$N$7, 0))</f>
        <v>1</v>
      </c>
      <c r="D716" s="12" t="str">
        <f>INDEX([8]RawData!$B$8:$N$1411, MATCH($A716, [8]RawData!$A$8:$A$1411, 0), MATCH(D$19, [8]RawData!$B$7:$N$7, 0))</f>
        <v>Gas faf</v>
      </c>
      <c r="E716" s="12" t="str">
        <f>INDEX([8]RawData!$B$8:$N$1411, MATCH($A716, [8]RawData!$A$8:$A$1411, 0), MATCH(E$19, [8]RawData!$B$7:$N$7, 0))</f>
        <v/>
      </c>
      <c r="F716" s="12" t="s">
        <v>94</v>
      </c>
      <c r="G716" s="12" t="b">
        <f t="shared" si="60"/>
        <v>1</v>
      </c>
      <c r="H716" s="12" t="b">
        <f t="shared" si="61"/>
        <v>0</v>
      </c>
      <c r="I716" s="12" t="b">
        <f t="shared" si="62"/>
        <v>0</v>
      </c>
      <c r="J716" s="12" t="str">
        <f t="shared" si="63"/>
        <v>Plug-in heater, or none</v>
      </c>
    </row>
    <row r="717" spans="1:10">
      <c r="A717" s="121">
        <v>20540</v>
      </c>
      <c r="B717" s="12">
        <f>INDEX([8]RawData!$B$8:$N$1411, MATCH($A717, [8]RawData!$A$8:$A$1411, 0), MATCH(B$19, [8]RawData!$B$7:$N$7, 0))</f>
        <v>1904.288</v>
      </c>
      <c r="C717" s="12">
        <f>INDEX([8]RawData!$B$8:$N$1411, MATCH($A717, [8]RawData!$A$8:$A$1411, 0), MATCH(C$19, [8]RawData!$B$7:$N$7, 0))</f>
        <v>1</v>
      </c>
      <c r="D717" s="12" t="str">
        <f>INDEX([8]RawData!$B$8:$N$1411, MATCH($A717, [8]RawData!$A$8:$A$1411, 0), MATCH(D$19, [8]RawData!$B$7:$N$7, 0))</f>
        <v>Electric heatpumpdualfuel</v>
      </c>
      <c r="E717" s="12" t="str">
        <f>INDEX([8]RawData!$B$8:$N$1411, MATCH($A717, [8]RawData!$A$8:$A$1411, 0), MATCH(E$19, [8]RawData!$B$7:$N$7, 0))</f>
        <v xml:space="preserve">Electric baseboard AND Propane htstove AND </v>
      </c>
      <c r="F717" s="12">
        <v>1904.288</v>
      </c>
      <c r="G717" s="12" t="b">
        <f t="shared" si="60"/>
        <v>0</v>
      </c>
      <c r="H717" s="12" t="b">
        <f t="shared" si="61"/>
        <v>1</v>
      </c>
      <c r="I717" s="12" t="b">
        <f t="shared" si="62"/>
        <v>1</v>
      </c>
      <c r="J717" s="12" t="str">
        <f t="shared" si="63"/>
        <v>Heat pump</v>
      </c>
    </row>
    <row r="718" spans="1:10">
      <c r="A718" s="121">
        <v>20547</v>
      </c>
      <c r="B718" s="12">
        <f>INDEX([8]RawData!$B$8:$N$1411, MATCH($A718, [8]RawData!$A$8:$A$1411, 0), MATCH(B$19, [8]RawData!$B$7:$N$7, 0))</f>
        <v>2079.9929999999999</v>
      </c>
      <c r="C718" s="12">
        <f>INDEX([8]RawData!$B$8:$N$1411, MATCH($A718, [8]RawData!$A$8:$A$1411, 0), MATCH(C$19, [8]RawData!$B$7:$N$7, 0))</f>
        <v>1</v>
      </c>
      <c r="D718" s="12" t="str">
        <f>INDEX([8]RawData!$B$8:$N$1411, MATCH($A718, [8]RawData!$A$8:$A$1411, 0), MATCH(D$19, [8]RawData!$B$7:$N$7, 0))</f>
        <v>Electric baseboard</v>
      </c>
      <c r="E718" s="12" t="str">
        <f>INDEX([8]RawData!$B$8:$N$1411, MATCH($A718, [8]RawData!$A$8:$A$1411, 0), MATCH(E$19, [8]RawData!$B$7:$N$7, 0))</f>
        <v/>
      </c>
      <c r="F718" s="12">
        <v>2079.9929999999999</v>
      </c>
      <c r="G718" s="12" t="b">
        <f t="shared" si="60"/>
        <v>0</v>
      </c>
      <c r="H718" s="12" t="b">
        <f t="shared" si="61"/>
        <v>1</v>
      </c>
      <c r="I718" s="12" t="b">
        <f t="shared" si="62"/>
        <v>1</v>
      </c>
      <c r="J718" s="12" t="str">
        <f t="shared" si="63"/>
        <v>Baseboard</v>
      </c>
    </row>
    <row r="719" spans="1:10">
      <c r="A719" s="121">
        <v>20553</v>
      </c>
      <c r="B719" s="12">
        <f>INDEX([8]RawData!$B$8:$N$1411, MATCH($A719, [8]RawData!$A$8:$A$1411, 0), MATCH(B$19, [8]RawData!$B$7:$N$7, 0))</f>
        <v>3785.7640000000001</v>
      </c>
      <c r="C719" s="12">
        <f>INDEX([8]RawData!$B$8:$N$1411, MATCH($A719, [8]RawData!$A$8:$A$1411, 0), MATCH(C$19, [8]RawData!$B$7:$N$7, 0))</f>
        <v>1</v>
      </c>
      <c r="D719" s="12" t="str">
        <f>INDEX([8]RawData!$B$8:$N$1411, MATCH($A719, [8]RawData!$A$8:$A$1411, 0), MATCH(D$19, [8]RawData!$B$7:$N$7, 0))</f>
        <v>Gas faf</v>
      </c>
      <c r="E719" s="12" t="str">
        <f>INDEX([8]RawData!$B$8:$N$1411, MATCH($A719, [8]RawData!$A$8:$A$1411, 0), MATCH(E$19, [8]RawData!$B$7:$N$7, 0))</f>
        <v>Electric pluginheater</v>
      </c>
      <c r="F719" s="12" t="s">
        <v>94</v>
      </c>
      <c r="G719" s="12" t="b">
        <f t="shared" si="60"/>
        <v>1</v>
      </c>
      <c r="H719" s="12" t="b">
        <f t="shared" si="61"/>
        <v>0</v>
      </c>
      <c r="I719" s="12" t="b">
        <f t="shared" si="62"/>
        <v>0</v>
      </c>
      <c r="J719" s="12" t="str">
        <f t="shared" si="63"/>
        <v>Plug-in heater, or none</v>
      </c>
    </row>
    <row r="720" spans="1:10">
      <c r="A720" s="121">
        <v>20559</v>
      </c>
      <c r="B720" s="12">
        <f>INDEX([8]RawData!$B$8:$N$1411, MATCH($A720, [8]RawData!$A$8:$A$1411, 0), MATCH(B$19, [8]RawData!$B$7:$N$7, 0))</f>
        <v>1192.4649999999999</v>
      </c>
      <c r="C720" s="12">
        <f>INDEX([8]RawData!$B$8:$N$1411, MATCH($A720, [8]RawData!$A$8:$A$1411, 0), MATCH(C$19, [8]RawData!$B$7:$N$7, 0))</f>
        <v>2</v>
      </c>
      <c r="D720" s="12" t="str">
        <f>INDEX([8]RawData!$B$8:$N$1411, MATCH($A720, [8]RawData!$A$8:$A$1411, 0), MATCH(D$19, [8]RawData!$B$7:$N$7, 0))</f>
        <v>Electric baseboard</v>
      </c>
      <c r="E720" s="12" t="str">
        <f>INDEX([8]RawData!$B$8:$N$1411, MATCH($A720, [8]RawData!$A$8:$A$1411, 0), MATCH(E$19, [8]RawData!$B$7:$N$7, 0))</f>
        <v/>
      </c>
      <c r="F720" s="12">
        <v>1192.4649999999999</v>
      </c>
      <c r="G720" s="12" t="b">
        <f t="shared" si="60"/>
        <v>0</v>
      </c>
      <c r="H720" s="12" t="b">
        <f t="shared" si="61"/>
        <v>1</v>
      </c>
      <c r="I720" s="12" t="b">
        <f t="shared" si="62"/>
        <v>1</v>
      </c>
      <c r="J720" s="12" t="str">
        <f t="shared" si="63"/>
        <v>Baseboard</v>
      </c>
    </row>
    <row r="721" spans="1:10">
      <c r="A721" s="121">
        <v>20565</v>
      </c>
      <c r="B721" s="12">
        <f>INDEX([8]RawData!$B$8:$N$1411, MATCH($A721, [8]RawData!$A$8:$A$1411, 0), MATCH(B$19, [8]RawData!$B$7:$N$7, 0))</f>
        <v>1192.4649999999999</v>
      </c>
      <c r="C721" s="12">
        <f>INDEX([8]RawData!$B$8:$N$1411, MATCH($A721, [8]RawData!$A$8:$A$1411, 0), MATCH(C$19, [8]RawData!$B$7:$N$7, 0))</f>
        <v>2</v>
      </c>
      <c r="D721" s="12" t="str">
        <f>INDEX([8]RawData!$B$8:$N$1411, MATCH($A721, [8]RawData!$A$8:$A$1411, 0), MATCH(D$19, [8]RawData!$B$7:$N$7, 0))</f>
        <v>Gas faf</v>
      </c>
      <c r="E721" s="12" t="str">
        <f>INDEX([8]RawData!$B$8:$N$1411, MATCH($A721, [8]RawData!$A$8:$A$1411, 0), MATCH(E$19, [8]RawData!$B$7:$N$7, 0))</f>
        <v/>
      </c>
      <c r="F721" s="12" t="s">
        <v>94</v>
      </c>
      <c r="G721" s="12" t="b">
        <f t="shared" si="60"/>
        <v>1</v>
      </c>
      <c r="H721" s="12" t="b">
        <f t="shared" si="61"/>
        <v>0</v>
      </c>
      <c r="I721" s="12" t="b">
        <f t="shared" si="62"/>
        <v>0</v>
      </c>
      <c r="J721" s="12" t="str">
        <f t="shared" si="63"/>
        <v>Plug-in heater, or none</v>
      </c>
    </row>
    <row r="722" spans="1:10">
      <c r="A722" s="121">
        <v>20574</v>
      </c>
      <c r="B722" s="12">
        <f>INDEX([8]RawData!$B$8:$N$1411, MATCH($A722, [8]RawData!$A$8:$A$1411, 0), MATCH(B$19, [8]RawData!$B$7:$N$7, 0))</f>
        <v>2079.9929999999999</v>
      </c>
      <c r="C722" s="12">
        <f>INDEX([8]RawData!$B$8:$N$1411, MATCH($A722, [8]RawData!$A$8:$A$1411, 0), MATCH(C$19, [8]RawData!$B$7:$N$7, 0))</f>
        <v>1</v>
      </c>
      <c r="D722" s="12" t="str">
        <f>INDEX([8]RawData!$B$8:$N$1411, MATCH($A722, [8]RawData!$A$8:$A$1411, 0), MATCH(D$19, [8]RawData!$B$7:$N$7, 0))</f>
        <v>Electric baseboard</v>
      </c>
      <c r="E722" s="12" t="str">
        <f>INDEX([8]RawData!$B$8:$N$1411, MATCH($A722, [8]RawData!$A$8:$A$1411, 0), MATCH(E$19, [8]RawData!$B$7:$N$7, 0))</f>
        <v/>
      </c>
      <c r="F722" s="12">
        <v>2079.9929999999999</v>
      </c>
      <c r="G722" s="12" t="b">
        <f t="shared" si="60"/>
        <v>0</v>
      </c>
      <c r="H722" s="12" t="b">
        <f t="shared" si="61"/>
        <v>1</v>
      </c>
      <c r="I722" s="12" t="b">
        <f t="shared" si="62"/>
        <v>1</v>
      </c>
      <c r="J722" s="12" t="str">
        <f t="shared" si="63"/>
        <v>Baseboard</v>
      </c>
    </row>
    <row r="723" spans="1:10">
      <c r="A723" s="121">
        <v>20586</v>
      </c>
      <c r="B723" s="12">
        <f>INDEX([8]RawData!$B$8:$N$1411, MATCH($A723, [8]RawData!$A$8:$A$1411, 0), MATCH(B$19, [8]RawData!$B$7:$N$7, 0))</f>
        <v>1192.4649999999999</v>
      </c>
      <c r="C723" s="12">
        <f>INDEX([8]RawData!$B$8:$N$1411, MATCH($A723, [8]RawData!$A$8:$A$1411, 0), MATCH(C$19, [8]RawData!$B$7:$N$7, 0))</f>
        <v>2</v>
      </c>
      <c r="D723" s="12" t="str">
        <f>INDEX([8]RawData!$B$8:$N$1411, MATCH($A723, [8]RawData!$A$8:$A$1411, 0), MATCH(D$19, [8]RawData!$B$7:$N$7, 0))</f>
        <v>Propane boiler</v>
      </c>
      <c r="E723" s="12" t="str">
        <f>INDEX([8]RawData!$B$8:$N$1411, MATCH($A723, [8]RawData!$A$8:$A$1411, 0), MATCH(E$19, [8]RawData!$B$7:$N$7, 0))</f>
        <v>Propane htstove</v>
      </c>
      <c r="F723" s="12" t="s">
        <v>94</v>
      </c>
      <c r="G723" s="12" t="b">
        <f t="shared" si="60"/>
        <v>0</v>
      </c>
      <c r="H723" s="12" t="b">
        <f t="shared" si="61"/>
        <v>0</v>
      </c>
      <c r="I723" s="12" t="b">
        <f t="shared" si="62"/>
        <v>0</v>
      </c>
      <c r="J723" s="12" t="str">
        <f t="shared" si="63"/>
        <v>Plug-in heater, or none</v>
      </c>
    </row>
    <row r="724" spans="1:10">
      <c r="A724" s="121">
        <v>20593</v>
      </c>
      <c r="B724" s="12">
        <f>INDEX([8]RawData!$B$8:$N$1411, MATCH($A724, [8]RawData!$A$8:$A$1411, 0), MATCH(B$19, [8]RawData!$B$7:$N$7, 0))</f>
        <v>2130.886</v>
      </c>
      <c r="C724" s="12">
        <f>INDEX([8]RawData!$B$8:$N$1411, MATCH($A724, [8]RawData!$A$8:$A$1411, 0), MATCH(C$19, [8]RawData!$B$7:$N$7, 0))</f>
        <v>3</v>
      </c>
      <c r="D724" s="12" t="str">
        <f>INDEX([8]RawData!$B$8:$N$1411, MATCH($A724, [8]RawData!$A$8:$A$1411, 0), MATCH(D$19, [8]RawData!$B$7:$N$7, 0))</f>
        <v>Gas faf</v>
      </c>
      <c r="E724" s="12" t="str">
        <f>INDEX([8]RawData!$B$8:$N$1411, MATCH($A724, [8]RawData!$A$8:$A$1411, 0), MATCH(E$19, [8]RawData!$B$7:$N$7, 0))</f>
        <v/>
      </c>
      <c r="F724" s="12" t="s">
        <v>94</v>
      </c>
      <c r="G724" s="12" t="b">
        <f t="shared" si="60"/>
        <v>1</v>
      </c>
      <c r="H724" s="12" t="b">
        <f t="shared" si="61"/>
        <v>0</v>
      </c>
      <c r="I724" s="12" t="b">
        <f t="shared" si="62"/>
        <v>0</v>
      </c>
      <c r="J724" s="12" t="str">
        <f t="shared" si="63"/>
        <v>Plug-in heater, or none</v>
      </c>
    </row>
    <row r="725" spans="1:10">
      <c r="A725" s="121">
        <v>20595</v>
      </c>
      <c r="B725" s="12">
        <f>INDEX([8]RawData!$B$8:$N$1411, MATCH($A725, [8]RawData!$A$8:$A$1411, 0), MATCH(B$19, [8]RawData!$B$7:$N$7, 0))</f>
        <v>1192.4649999999999</v>
      </c>
      <c r="C725" s="12">
        <f>INDEX([8]RawData!$B$8:$N$1411, MATCH($A725, [8]RawData!$A$8:$A$1411, 0), MATCH(C$19, [8]RawData!$B$7:$N$7, 0))</f>
        <v>3</v>
      </c>
      <c r="D725" s="12" t="str">
        <f>INDEX([8]RawData!$B$8:$N$1411, MATCH($A725, [8]RawData!$A$8:$A$1411, 0), MATCH(D$19, [8]RawData!$B$7:$N$7, 0))</f>
        <v>Electric faf</v>
      </c>
      <c r="E725" s="12" t="str">
        <f>INDEX([8]RawData!$B$8:$N$1411, MATCH($A725, [8]RawData!$A$8:$A$1411, 0), MATCH(E$19, [8]RawData!$B$7:$N$7, 0))</f>
        <v xml:space="preserve">Electric baseboard AND Wood htstove AND </v>
      </c>
      <c r="F725" s="12">
        <v>1192.4649999999999</v>
      </c>
      <c r="G725" s="12" t="b">
        <f t="shared" ref="G725:G788" si="64">OR(ISNUMBER(FIND("Gas faf", D725&amp;E725)),  ISNUMBER(FIND("Gas boiler", D725&amp;E725)))</f>
        <v>0</v>
      </c>
      <c r="H725" s="12" t="b">
        <f t="shared" ref="H725:H788" si="65">OR(ISNUMBER(FIND("Electric faf", D725&amp;E725)),  ISNUMBER(FIND("Electric boiler", D725&amp;E725)),  ISNUMBER(FIND("Electric baseboard", D725&amp;E725)),  ISNUMBER(FIND("Electric heatpump", D725&amp;E725)),  ISNUMBER(FIND("Electric gshp", D725&amp;E725)),  ISNUMBER(FIND("Electric dhp", D725&amp;E725)) )</f>
        <v>1</v>
      </c>
      <c r="I725" s="12" t="b">
        <f t="shared" ref="I725:I788" si="66">AND(NOT(G725), H725)</f>
        <v>1</v>
      </c>
      <c r="J725" s="12" t="str">
        <f t="shared" ref="J725:J788" si="67">IF( OR(  ISNUMBER(FIND("Electric heatpump", D725&amp;E725)),  ISNUMBER(FIND("Electric gshp", D725&amp;E725)) ), "Heat pump",
   IF(ISNUMBER(FIND("Electric faf", D725&amp;E725)), "Electric FAF",
 IF(ISNUMBER(FIND("dhp", D725&amp;E725)), "Ductless HP",
   IF(OR(ISNUMBER(FIND("Electric boiler", D725&amp;E725)),  ISNUMBER(FIND("Electric baseboard", D725&amp;E725))), "Baseboard", "Plug-in heater, or none"))))</f>
        <v>Electric FAF</v>
      </c>
    </row>
    <row r="726" spans="1:10">
      <c r="A726" s="121">
        <v>20601</v>
      </c>
      <c r="B726" s="12">
        <f>INDEX([8]RawData!$B$8:$N$1411, MATCH($A726, [8]RawData!$A$8:$A$1411, 0), MATCH(B$19, [8]RawData!$B$7:$N$7, 0))</f>
        <v>2130.886</v>
      </c>
      <c r="C726" s="12">
        <f>INDEX([8]RawData!$B$8:$N$1411, MATCH($A726, [8]RawData!$A$8:$A$1411, 0), MATCH(C$19, [8]RawData!$B$7:$N$7, 0))</f>
        <v>3</v>
      </c>
      <c r="D726" s="12" t="str">
        <f>INDEX([8]RawData!$B$8:$N$1411, MATCH($A726, [8]RawData!$A$8:$A$1411, 0), MATCH(D$19, [8]RawData!$B$7:$N$7, 0))</f>
        <v>Gas faf</v>
      </c>
      <c r="E726" s="12" t="str">
        <f>INDEX([8]RawData!$B$8:$N$1411, MATCH($A726, [8]RawData!$A$8:$A$1411, 0), MATCH(E$19, [8]RawData!$B$7:$N$7, 0))</f>
        <v>Wood htstove</v>
      </c>
      <c r="F726" s="12" t="s">
        <v>94</v>
      </c>
      <c r="G726" s="12" t="b">
        <f t="shared" si="64"/>
        <v>1</v>
      </c>
      <c r="H726" s="12" t="b">
        <f t="shared" si="65"/>
        <v>0</v>
      </c>
      <c r="I726" s="12" t="b">
        <f t="shared" si="66"/>
        <v>0</v>
      </c>
      <c r="J726" s="12" t="str">
        <f t="shared" si="67"/>
        <v>Plug-in heater, or none</v>
      </c>
    </row>
    <row r="727" spans="1:10">
      <c r="A727" s="121">
        <v>20603</v>
      </c>
      <c r="B727" s="12">
        <f>INDEX([8]RawData!$B$8:$N$1411, MATCH($A727, [8]RawData!$A$8:$A$1411, 0), MATCH(B$19, [8]RawData!$B$7:$N$7, 0))</f>
        <v>1192.4649999999999</v>
      </c>
      <c r="C727" s="12">
        <f>INDEX([8]RawData!$B$8:$N$1411, MATCH($A727, [8]RawData!$A$8:$A$1411, 0), MATCH(C$19, [8]RawData!$B$7:$N$7, 0))</f>
        <v>2</v>
      </c>
      <c r="D727" s="12" t="str">
        <f>INDEX([8]RawData!$B$8:$N$1411, MATCH($A727, [8]RawData!$A$8:$A$1411, 0), MATCH(D$19, [8]RawData!$B$7:$N$7, 0))</f>
        <v>Gas faf</v>
      </c>
      <c r="E727" s="12" t="str">
        <f>INDEX([8]RawData!$B$8:$N$1411, MATCH($A727, [8]RawData!$A$8:$A$1411, 0), MATCH(E$19, [8]RawData!$B$7:$N$7, 0))</f>
        <v/>
      </c>
      <c r="F727" s="12" t="s">
        <v>94</v>
      </c>
      <c r="G727" s="12" t="b">
        <f t="shared" si="64"/>
        <v>1</v>
      </c>
      <c r="H727" s="12" t="b">
        <f t="shared" si="65"/>
        <v>0</v>
      </c>
      <c r="I727" s="12" t="b">
        <f t="shared" si="66"/>
        <v>0</v>
      </c>
      <c r="J727" s="12" t="str">
        <f t="shared" si="67"/>
        <v>Plug-in heater, or none</v>
      </c>
    </row>
    <row r="728" spans="1:10">
      <c r="A728" s="121">
        <v>20606</v>
      </c>
      <c r="B728" s="12">
        <f>INDEX([8]RawData!$B$8:$N$1411, MATCH($A728, [8]RawData!$A$8:$A$1411, 0), MATCH(B$19, [8]RawData!$B$7:$N$7, 0))</f>
        <v>1612.692</v>
      </c>
      <c r="C728" s="12">
        <f>INDEX([8]RawData!$B$8:$N$1411, MATCH($A728, [8]RawData!$A$8:$A$1411, 0), MATCH(C$19, [8]RawData!$B$7:$N$7, 0))</f>
        <v>1</v>
      </c>
      <c r="D728" s="12" t="str">
        <f>INDEX([8]RawData!$B$8:$N$1411, MATCH($A728, [8]RawData!$A$8:$A$1411, 0), MATCH(D$19, [8]RawData!$B$7:$N$7, 0))</f>
        <v>Electric baseboard</v>
      </c>
      <c r="E728" s="12" t="str">
        <f>INDEX([8]RawData!$B$8:$N$1411, MATCH($A728, [8]RawData!$A$8:$A$1411, 0), MATCH(E$19, [8]RawData!$B$7:$N$7, 0))</f>
        <v xml:space="preserve">Electric baseboard AND Wood htstove AND </v>
      </c>
      <c r="F728" s="12">
        <v>1612.692</v>
      </c>
      <c r="G728" s="12" t="b">
        <f t="shared" si="64"/>
        <v>0</v>
      </c>
      <c r="H728" s="12" t="b">
        <f t="shared" si="65"/>
        <v>1</v>
      </c>
      <c r="I728" s="12" t="b">
        <f t="shared" si="66"/>
        <v>1</v>
      </c>
      <c r="J728" s="12" t="str">
        <f t="shared" si="67"/>
        <v>Baseboard</v>
      </c>
    </row>
    <row r="729" spans="1:10">
      <c r="A729" s="121">
        <v>20612</v>
      </c>
      <c r="B729" s="12">
        <f>INDEX([8]RawData!$B$8:$N$1411, MATCH($A729, [8]RawData!$A$8:$A$1411, 0), MATCH(B$19, [8]RawData!$B$7:$N$7, 0))</f>
        <v>2079.9929999999999</v>
      </c>
      <c r="C729" s="12">
        <f>INDEX([8]RawData!$B$8:$N$1411, MATCH($A729, [8]RawData!$A$8:$A$1411, 0), MATCH(C$19, [8]RawData!$B$7:$N$7, 0))</f>
        <v>1</v>
      </c>
      <c r="D729" s="12" t="str">
        <f>INDEX([8]RawData!$B$8:$N$1411, MATCH($A729, [8]RawData!$A$8:$A$1411, 0), MATCH(D$19, [8]RawData!$B$7:$N$7, 0))</f>
        <v>Wood htstove</v>
      </c>
      <c r="E729" s="12" t="str">
        <f>INDEX([8]RawData!$B$8:$N$1411, MATCH($A729, [8]RawData!$A$8:$A$1411, 0), MATCH(E$19, [8]RawData!$B$7:$N$7, 0))</f>
        <v xml:space="preserve">Electric baseboard AND Wood htstove AND </v>
      </c>
      <c r="F729" s="12">
        <v>2079.9929999999999</v>
      </c>
      <c r="G729" s="12" t="b">
        <f t="shared" si="64"/>
        <v>0</v>
      </c>
      <c r="H729" s="12" t="b">
        <f t="shared" si="65"/>
        <v>1</v>
      </c>
      <c r="I729" s="12" t="b">
        <f t="shared" si="66"/>
        <v>1</v>
      </c>
      <c r="J729" s="12" t="str">
        <f t="shared" si="67"/>
        <v>Baseboard</v>
      </c>
    </row>
    <row r="730" spans="1:10">
      <c r="A730" s="121">
        <v>20613</v>
      </c>
      <c r="B730" s="12">
        <f>INDEX([8]RawData!$B$8:$N$1411, MATCH($A730, [8]RawData!$A$8:$A$1411, 0), MATCH(B$19, [8]RawData!$B$7:$N$7, 0))</f>
        <v>1904.288</v>
      </c>
      <c r="C730" s="12">
        <f>INDEX([8]RawData!$B$8:$N$1411, MATCH($A730, [8]RawData!$A$8:$A$1411, 0), MATCH(C$19, [8]RawData!$B$7:$N$7, 0))</f>
        <v>2</v>
      </c>
      <c r="D730" s="12" t="str">
        <f>INDEX([8]RawData!$B$8:$N$1411, MATCH($A730, [8]RawData!$A$8:$A$1411, 0), MATCH(D$19, [8]RawData!$B$7:$N$7, 0))</f>
        <v>Gas faf</v>
      </c>
      <c r="E730" s="12" t="str">
        <f>INDEX([8]RawData!$B$8:$N$1411, MATCH($A730, [8]RawData!$A$8:$A$1411, 0), MATCH(E$19, [8]RawData!$B$7:$N$7, 0))</f>
        <v xml:space="preserve">Gas htstove AND Gas htstove AND </v>
      </c>
      <c r="F730" s="12" t="s">
        <v>94</v>
      </c>
      <c r="G730" s="12" t="b">
        <f t="shared" si="64"/>
        <v>1</v>
      </c>
      <c r="H730" s="12" t="b">
        <f t="shared" si="65"/>
        <v>0</v>
      </c>
      <c r="I730" s="12" t="b">
        <f t="shared" si="66"/>
        <v>0</v>
      </c>
      <c r="J730" s="12" t="str">
        <f t="shared" si="67"/>
        <v>Plug-in heater, or none</v>
      </c>
    </row>
    <row r="731" spans="1:10">
      <c r="A731" s="121">
        <v>20618</v>
      </c>
      <c r="B731" s="12">
        <f>INDEX([8]RawData!$B$8:$N$1411, MATCH($A731, [8]RawData!$A$8:$A$1411, 0), MATCH(B$19, [8]RawData!$B$7:$N$7, 0))</f>
        <v>1612.692</v>
      </c>
      <c r="C731" s="12">
        <f>INDEX([8]RawData!$B$8:$N$1411, MATCH($A731, [8]RawData!$A$8:$A$1411, 0), MATCH(C$19, [8]RawData!$B$7:$N$7, 0))</f>
        <v>1</v>
      </c>
      <c r="D731" s="12" t="str">
        <f>INDEX([8]RawData!$B$8:$N$1411, MATCH($A731, [8]RawData!$A$8:$A$1411, 0), MATCH(D$19, [8]RawData!$B$7:$N$7, 0))</f>
        <v>Propane htstove</v>
      </c>
      <c r="E731" s="12" t="str">
        <f>INDEX([8]RawData!$B$8:$N$1411, MATCH($A731, [8]RawData!$A$8:$A$1411, 0), MATCH(E$19, [8]RawData!$B$7:$N$7, 0))</f>
        <v>Electric pluginheater</v>
      </c>
      <c r="F731" s="12">
        <v>1612.692</v>
      </c>
      <c r="G731" s="12" t="b">
        <f t="shared" si="64"/>
        <v>0</v>
      </c>
      <c r="H731" s="12" t="b">
        <f t="shared" si="65"/>
        <v>0</v>
      </c>
      <c r="I731" s="12" t="b">
        <f t="shared" si="66"/>
        <v>0</v>
      </c>
      <c r="J731" s="12" t="str">
        <f t="shared" si="67"/>
        <v>Plug-in heater, or none</v>
      </c>
    </row>
    <row r="732" spans="1:10">
      <c r="A732" s="121">
        <v>20619</v>
      </c>
      <c r="B732" s="12">
        <f>INDEX([8]RawData!$B$8:$N$1411, MATCH($A732, [8]RawData!$A$8:$A$1411, 0), MATCH(B$19, [8]RawData!$B$7:$N$7, 0))</f>
        <v>2079.9929999999999</v>
      </c>
      <c r="C732" s="12">
        <f>INDEX([8]RawData!$B$8:$N$1411, MATCH($A732, [8]RawData!$A$8:$A$1411, 0), MATCH(C$19, [8]RawData!$B$7:$N$7, 0))</f>
        <v>1</v>
      </c>
      <c r="D732" s="12" t="str">
        <f>INDEX([8]RawData!$B$8:$N$1411, MATCH($A732, [8]RawData!$A$8:$A$1411, 0), MATCH(D$19, [8]RawData!$B$7:$N$7, 0))</f>
        <v>Electric dhp</v>
      </c>
      <c r="E732" s="12" t="str">
        <f>INDEX([8]RawData!$B$8:$N$1411, MATCH($A732, [8]RawData!$A$8:$A$1411, 0), MATCH(E$19, [8]RawData!$B$7:$N$7, 0))</f>
        <v xml:space="preserve">Electric baseboard AND Wood htstove AND Wood htstove AND </v>
      </c>
      <c r="F732" s="12">
        <v>2079.9929999999999</v>
      </c>
      <c r="G732" s="12" t="b">
        <f t="shared" si="64"/>
        <v>0</v>
      </c>
      <c r="H732" s="12" t="b">
        <f t="shared" si="65"/>
        <v>1</v>
      </c>
      <c r="I732" s="12" t="b">
        <f t="shared" si="66"/>
        <v>1</v>
      </c>
      <c r="J732" s="12" t="str">
        <f t="shared" si="67"/>
        <v>Ductless HP</v>
      </c>
    </row>
    <row r="733" spans="1:10">
      <c r="A733" s="121">
        <v>20626</v>
      </c>
      <c r="B733" s="12">
        <f>INDEX([8]RawData!$B$8:$N$1411, MATCH($A733, [8]RawData!$A$8:$A$1411, 0), MATCH(B$19, [8]RawData!$B$7:$N$7, 0))</f>
        <v>1904.288</v>
      </c>
      <c r="C733" s="12">
        <f>INDEX([8]RawData!$B$8:$N$1411, MATCH($A733, [8]RawData!$A$8:$A$1411, 0), MATCH(C$19, [8]RawData!$B$7:$N$7, 0))</f>
        <v>2</v>
      </c>
      <c r="D733" s="12" t="str">
        <f>INDEX([8]RawData!$B$8:$N$1411, MATCH($A733, [8]RawData!$A$8:$A$1411, 0), MATCH(D$19, [8]RawData!$B$7:$N$7, 0))</f>
        <v>Electric heatpump</v>
      </c>
      <c r="E733" s="12" t="str">
        <f>INDEX([8]RawData!$B$8:$N$1411, MATCH($A733, [8]RawData!$A$8:$A$1411, 0), MATCH(E$19, [8]RawData!$B$7:$N$7, 0))</f>
        <v/>
      </c>
      <c r="F733" s="12">
        <v>1904.288</v>
      </c>
      <c r="G733" s="12" t="b">
        <f t="shared" si="64"/>
        <v>0</v>
      </c>
      <c r="H733" s="12" t="b">
        <f t="shared" si="65"/>
        <v>1</v>
      </c>
      <c r="I733" s="12" t="b">
        <f t="shared" si="66"/>
        <v>1</v>
      </c>
      <c r="J733" s="12" t="str">
        <f t="shared" si="67"/>
        <v>Heat pump</v>
      </c>
    </row>
    <row r="734" spans="1:10">
      <c r="A734" s="121">
        <v>20632</v>
      </c>
      <c r="B734" s="12">
        <f>INDEX([8]RawData!$B$8:$N$1411, MATCH($A734, [8]RawData!$A$8:$A$1411, 0), MATCH(B$19, [8]RawData!$B$7:$N$7, 0))</f>
        <v>1192.4649999999999</v>
      </c>
      <c r="C734" s="12">
        <f>INDEX([8]RawData!$B$8:$N$1411, MATCH($A734, [8]RawData!$A$8:$A$1411, 0), MATCH(C$19, [8]RawData!$B$7:$N$7, 0))</f>
        <v>2</v>
      </c>
      <c r="D734" s="12" t="str">
        <f>INDEX([8]RawData!$B$8:$N$1411, MATCH($A734, [8]RawData!$A$8:$A$1411, 0), MATCH(D$19, [8]RawData!$B$7:$N$7, 0))</f>
        <v>Wood htstove</v>
      </c>
      <c r="E734" s="12" t="str">
        <f>INDEX([8]RawData!$B$8:$N$1411, MATCH($A734, [8]RawData!$A$8:$A$1411, 0), MATCH(E$19, [8]RawData!$B$7:$N$7, 0))</f>
        <v>Propane htstove</v>
      </c>
      <c r="F734" s="12" t="s">
        <v>94</v>
      </c>
      <c r="G734" s="12" t="b">
        <f t="shared" si="64"/>
        <v>0</v>
      </c>
      <c r="H734" s="12" t="b">
        <f t="shared" si="65"/>
        <v>0</v>
      </c>
      <c r="I734" s="12" t="b">
        <f t="shared" si="66"/>
        <v>0</v>
      </c>
      <c r="J734" s="12" t="str">
        <f t="shared" si="67"/>
        <v>Plug-in heater, or none</v>
      </c>
    </row>
    <row r="735" spans="1:10">
      <c r="A735" s="121">
        <v>20635</v>
      </c>
      <c r="B735" s="12">
        <f>INDEX([8]RawData!$B$8:$N$1411, MATCH($A735, [8]RawData!$A$8:$A$1411, 0), MATCH(B$19, [8]RawData!$B$7:$N$7, 0))</f>
        <v>2130.886</v>
      </c>
      <c r="C735" s="12">
        <f>INDEX([8]RawData!$B$8:$N$1411, MATCH($A735, [8]RawData!$A$8:$A$1411, 0), MATCH(C$19, [8]RawData!$B$7:$N$7, 0))</f>
        <v>3</v>
      </c>
      <c r="D735" s="12" t="str">
        <f>INDEX([8]RawData!$B$8:$N$1411, MATCH($A735, [8]RawData!$A$8:$A$1411, 0), MATCH(D$19, [8]RawData!$B$7:$N$7, 0))</f>
        <v>Gas faf</v>
      </c>
      <c r="E735" s="12" t="str">
        <f>INDEX([8]RawData!$B$8:$N$1411, MATCH($A735, [8]RawData!$A$8:$A$1411, 0), MATCH(E$19, [8]RawData!$B$7:$N$7, 0))</f>
        <v/>
      </c>
      <c r="F735" s="12" t="s">
        <v>94</v>
      </c>
      <c r="G735" s="12" t="b">
        <f t="shared" si="64"/>
        <v>1</v>
      </c>
      <c r="H735" s="12" t="b">
        <f t="shared" si="65"/>
        <v>0</v>
      </c>
      <c r="I735" s="12" t="b">
        <f t="shared" si="66"/>
        <v>0</v>
      </c>
      <c r="J735" s="12" t="str">
        <f t="shared" si="67"/>
        <v>Plug-in heater, or none</v>
      </c>
    </row>
    <row r="736" spans="1:10">
      <c r="A736" s="121">
        <v>20646</v>
      </c>
      <c r="B736" s="12">
        <f>INDEX([8]RawData!$B$8:$N$1411, MATCH($A736, [8]RawData!$A$8:$A$1411, 0), MATCH(B$19, [8]RawData!$B$7:$N$7, 0))</f>
        <v>1904.288</v>
      </c>
      <c r="C736" s="12">
        <f>INDEX([8]RawData!$B$8:$N$1411, MATCH($A736, [8]RawData!$A$8:$A$1411, 0), MATCH(C$19, [8]RawData!$B$7:$N$7, 0))</f>
        <v>2</v>
      </c>
      <c r="D736" s="12" t="str">
        <f>INDEX([8]RawData!$B$8:$N$1411, MATCH($A736, [8]RawData!$A$8:$A$1411, 0), MATCH(D$19, [8]RawData!$B$7:$N$7, 0))</f>
        <v>Gas htstove</v>
      </c>
      <c r="E736" s="12" t="str">
        <f>INDEX([8]RawData!$B$8:$N$1411, MATCH($A736, [8]RawData!$A$8:$A$1411, 0), MATCH(E$19, [8]RawData!$B$7:$N$7, 0))</f>
        <v/>
      </c>
      <c r="F736" s="12" t="s">
        <v>94</v>
      </c>
      <c r="G736" s="12" t="b">
        <f t="shared" si="64"/>
        <v>0</v>
      </c>
      <c r="H736" s="12" t="b">
        <f t="shared" si="65"/>
        <v>0</v>
      </c>
      <c r="I736" s="12" t="b">
        <f t="shared" si="66"/>
        <v>0</v>
      </c>
      <c r="J736" s="12" t="str">
        <f t="shared" si="67"/>
        <v>Plug-in heater, or none</v>
      </c>
    </row>
    <row r="737" spans="1:10">
      <c r="A737" s="121">
        <v>20650</v>
      </c>
      <c r="B737" s="12">
        <f>INDEX([8]RawData!$B$8:$N$1411, MATCH($A737, [8]RawData!$A$8:$A$1411, 0), MATCH(B$19, [8]RawData!$B$7:$N$7, 0))</f>
        <v>1925.059</v>
      </c>
      <c r="C737" s="12">
        <f>INDEX([8]RawData!$B$8:$N$1411, MATCH($A737, [8]RawData!$A$8:$A$1411, 0), MATCH(C$19, [8]RawData!$B$7:$N$7, 0))</f>
        <v>2</v>
      </c>
      <c r="D737" s="12" t="str">
        <f>INDEX([8]RawData!$B$8:$N$1411, MATCH($A737, [8]RawData!$A$8:$A$1411, 0), MATCH(D$19, [8]RawData!$B$7:$N$7, 0))</f>
        <v>Gas faf</v>
      </c>
      <c r="E737" s="12" t="str">
        <f>INDEX([8]RawData!$B$8:$N$1411, MATCH($A737, [8]RawData!$A$8:$A$1411, 0), MATCH(E$19, [8]RawData!$B$7:$N$7, 0))</f>
        <v/>
      </c>
      <c r="F737" s="12" t="s">
        <v>94</v>
      </c>
      <c r="G737" s="12" t="b">
        <f t="shared" si="64"/>
        <v>1</v>
      </c>
      <c r="H737" s="12" t="b">
        <f t="shared" si="65"/>
        <v>0</v>
      </c>
      <c r="I737" s="12" t="b">
        <f t="shared" si="66"/>
        <v>0</v>
      </c>
      <c r="J737" s="12" t="str">
        <f t="shared" si="67"/>
        <v>Plug-in heater, or none</v>
      </c>
    </row>
    <row r="738" spans="1:10">
      <c r="A738" s="121">
        <v>20671</v>
      </c>
      <c r="B738" s="12">
        <f>INDEX([8]RawData!$B$8:$N$1411, MATCH($A738, [8]RawData!$A$8:$A$1411, 0), MATCH(B$19, [8]RawData!$B$7:$N$7, 0))</f>
        <v>8264.9449999999997</v>
      </c>
      <c r="C738" s="12">
        <f>INDEX([8]RawData!$B$8:$N$1411, MATCH($A738, [8]RawData!$A$8:$A$1411, 0), MATCH(C$19, [8]RawData!$B$7:$N$7, 0))</f>
        <v>1</v>
      </c>
      <c r="D738" s="12" t="str">
        <f>INDEX([8]RawData!$B$8:$N$1411, MATCH($A738, [8]RawData!$A$8:$A$1411, 0), MATCH(D$19, [8]RawData!$B$7:$N$7, 0))</f>
        <v>Electric pluginheater</v>
      </c>
      <c r="E738" s="12" t="str">
        <f>INDEX([8]RawData!$B$8:$N$1411, MATCH($A738, [8]RawData!$A$8:$A$1411, 0), MATCH(E$19, [8]RawData!$B$7:$N$7, 0))</f>
        <v>Electric baseboard</v>
      </c>
      <c r="F738" s="12">
        <v>8264.9449999999997</v>
      </c>
      <c r="G738" s="12" t="b">
        <f t="shared" si="64"/>
        <v>0</v>
      </c>
      <c r="H738" s="12" t="b">
        <f t="shared" si="65"/>
        <v>1</v>
      </c>
      <c r="I738" s="12" t="b">
        <f t="shared" si="66"/>
        <v>1</v>
      </c>
      <c r="J738" s="12" t="str">
        <f t="shared" si="67"/>
        <v>Baseboard</v>
      </c>
    </row>
    <row r="739" spans="1:10">
      <c r="A739" s="121">
        <v>20685</v>
      </c>
      <c r="B739" s="12">
        <f>INDEX([8]RawData!$B$8:$N$1411, MATCH($A739, [8]RawData!$A$8:$A$1411, 0), MATCH(B$19, [8]RawData!$B$7:$N$7, 0))</f>
        <v>3785.7640000000001</v>
      </c>
      <c r="C739" s="12">
        <f>INDEX([8]RawData!$B$8:$N$1411, MATCH($A739, [8]RawData!$A$8:$A$1411, 0), MATCH(C$19, [8]RawData!$B$7:$N$7, 0))</f>
        <v>1</v>
      </c>
      <c r="D739" s="12" t="str">
        <f>INDEX([8]RawData!$B$8:$N$1411, MATCH($A739, [8]RawData!$A$8:$A$1411, 0), MATCH(D$19, [8]RawData!$B$7:$N$7, 0))</f>
        <v>Gas faf</v>
      </c>
      <c r="E739" s="12" t="str">
        <f>INDEX([8]RawData!$B$8:$N$1411, MATCH($A739, [8]RawData!$A$8:$A$1411, 0), MATCH(E$19, [8]RawData!$B$7:$N$7, 0))</f>
        <v>Gas htstove</v>
      </c>
      <c r="F739" s="12" t="s">
        <v>94</v>
      </c>
      <c r="G739" s="12" t="b">
        <f t="shared" si="64"/>
        <v>1</v>
      </c>
      <c r="H739" s="12" t="b">
        <f t="shared" si="65"/>
        <v>0</v>
      </c>
      <c r="I739" s="12" t="b">
        <f t="shared" si="66"/>
        <v>0</v>
      </c>
      <c r="J739" s="12" t="str">
        <f t="shared" si="67"/>
        <v>Plug-in heater, or none</v>
      </c>
    </row>
    <row r="740" spans="1:10">
      <c r="A740" s="121">
        <v>20688</v>
      </c>
      <c r="B740" s="12">
        <f>INDEX([8]RawData!$B$8:$N$1411, MATCH($A740, [8]RawData!$A$8:$A$1411, 0), MATCH(B$19, [8]RawData!$B$7:$N$7, 0))</f>
        <v>3785.7640000000001</v>
      </c>
      <c r="C740" s="12">
        <f>INDEX([8]RawData!$B$8:$N$1411, MATCH($A740, [8]RawData!$A$8:$A$1411, 0), MATCH(C$19, [8]RawData!$B$7:$N$7, 0))</f>
        <v>1</v>
      </c>
      <c r="D740" s="12" t="str">
        <f>INDEX([8]RawData!$B$8:$N$1411, MATCH($A740, [8]RawData!$A$8:$A$1411, 0), MATCH(D$19, [8]RawData!$B$7:$N$7, 0))</f>
        <v>Gas faf</v>
      </c>
      <c r="E740" s="12" t="str">
        <f>INDEX([8]RawData!$B$8:$N$1411, MATCH($A740, [8]RawData!$A$8:$A$1411, 0), MATCH(E$19, [8]RawData!$B$7:$N$7, 0))</f>
        <v/>
      </c>
      <c r="F740" s="12" t="s">
        <v>94</v>
      </c>
      <c r="G740" s="12" t="b">
        <f t="shared" si="64"/>
        <v>1</v>
      </c>
      <c r="H740" s="12" t="b">
        <f t="shared" si="65"/>
        <v>0</v>
      </c>
      <c r="I740" s="12" t="b">
        <f t="shared" si="66"/>
        <v>0</v>
      </c>
      <c r="J740" s="12" t="str">
        <f t="shared" si="67"/>
        <v>Plug-in heater, or none</v>
      </c>
    </row>
    <row r="741" spans="1:10">
      <c r="A741" s="121">
        <v>20702</v>
      </c>
      <c r="B741" s="12">
        <f>INDEX([8]RawData!$B$8:$N$1411, MATCH($A741, [8]RawData!$A$8:$A$1411, 0), MATCH(B$19, [8]RawData!$B$7:$N$7, 0))</f>
        <v>2130.886</v>
      </c>
      <c r="C741" s="12">
        <f>INDEX([8]RawData!$B$8:$N$1411, MATCH($A741, [8]RawData!$A$8:$A$1411, 0), MATCH(C$19, [8]RawData!$B$7:$N$7, 0))</f>
        <v>3</v>
      </c>
      <c r="D741" s="12" t="str">
        <f>INDEX([8]RawData!$B$8:$N$1411, MATCH($A741, [8]RawData!$A$8:$A$1411, 0), MATCH(D$19, [8]RawData!$B$7:$N$7, 0))</f>
        <v>Gas faf</v>
      </c>
      <c r="E741" s="12" t="str">
        <f>INDEX([8]RawData!$B$8:$N$1411, MATCH($A741, [8]RawData!$A$8:$A$1411, 0), MATCH(E$19, [8]RawData!$B$7:$N$7, 0))</f>
        <v>Electric baseboard</v>
      </c>
      <c r="F741" s="12" t="s">
        <v>94</v>
      </c>
      <c r="G741" s="12" t="b">
        <f t="shared" si="64"/>
        <v>1</v>
      </c>
      <c r="H741" s="12" t="b">
        <f t="shared" si="65"/>
        <v>1</v>
      </c>
      <c r="I741" s="12" t="b">
        <f t="shared" si="66"/>
        <v>0</v>
      </c>
      <c r="J741" s="12" t="str">
        <f t="shared" si="67"/>
        <v>Baseboard</v>
      </c>
    </row>
    <row r="742" spans="1:10">
      <c r="A742" s="121">
        <v>20707</v>
      </c>
      <c r="B742" s="12">
        <f>INDEX([8]RawData!$B$8:$N$1411, MATCH($A742, [8]RawData!$A$8:$A$1411, 0), MATCH(B$19, [8]RawData!$B$7:$N$7, 0))</f>
        <v>3785.7640000000001</v>
      </c>
      <c r="C742" s="12">
        <f>INDEX([8]RawData!$B$8:$N$1411, MATCH($A742, [8]RawData!$A$8:$A$1411, 0), MATCH(C$19, [8]RawData!$B$7:$N$7, 0))</f>
        <v>3</v>
      </c>
      <c r="D742" s="12" t="str">
        <f>INDEX([8]RawData!$B$8:$N$1411, MATCH($A742, [8]RawData!$A$8:$A$1411, 0), MATCH(D$19, [8]RawData!$B$7:$N$7, 0))</f>
        <v>Gas faf</v>
      </c>
      <c r="E742" s="12" t="str">
        <f>INDEX([8]RawData!$B$8:$N$1411, MATCH($A742, [8]RawData!$A$8:$A$1411, 0), MATCH(E$19, [8]RawData!$B$7:$N$7, 0))</f>
        <v>Electric baseboard</v>
      </c>
      <c r="F742" s="12" t="s">
        <v>94</v>
      </c>
      <c r="G742" s="12" t="b">
        <f t="shared" si="64"/>
        <v>1</v>
      </c>
      <c r="H742" s="12" t="b">
        <f t="shared" si="65"/>
        <v>1</v>
      </c>
      <c r="I742" s="12" t="b">
        <f t="shared" si="66"/>
        <v>0</v>
      </c>
      <c r="J742" s="12" t="str">
        <f t="shared" si="67"/>
        <v>Baseboard</v>
      </c>
    </row>
    <row r="743" spans="1:10">
      <c r="A743" s="121">
        <v>20712</v>
      </c>
      <c r="B743" s="12">
        <f>INDEX([8]RawData!$B$8:$N$1411, MATCH($A743, [8]RawData!$A$8:$A$1411, 0), MATCH(B$19, [8]RawData!$B$7:$N$7, 0))</f>
        <v>2079.9929999999999</v>
      </c>
      <c r="C743" s="12">
        <f>INDEX([8]RawData!$B$8:$N$1411, MATCH($A743, [8]RawData!$A$8:$A$1411, 0), MATCH(C$19, [8]RawData!$B$7:$N$7, 0))</f>
        <v>1</v>
      </c>
      <c r="D743" s="12" t="str">
        <f>INDEX([8]RawData!$B$8:$N$1411, MATCH($A743, [8]RawData!$A$8:$A$1411, 0), MATCH(D$19, [8]RawData!$B$7:$N$7, 0))</f>
        <v>Gas faf</v>
      </c>
      <c r="E743" s="12" t="str">
        <f>INDEX([8]RawData!$B$8:$N$1411, MATCH($A743, [8]RawData!$A$8:$A$1411, 0), MATCH(E$19, [8]RawData!$B$7:$N$7, 0))</f>
        <v/>
      </c>
      <c r="F743" s="12" t="s">
        <v>94</v>
      </c>
      <c r="G743" s="12" t="b">
        <f t="shared" si="64"/>
        <v>1</v>
      </c>
      <c r="H743" s="12" t="b">
        <f t="shared" si="65"/>
        <v>0</v>
      </c>
      <c r="I743" s="12" t="b">
        <f t="shared" si="66"/>
        <v>0</v>
      </c>
      <c r="J743" s="12" t="str">
        <f t="shared" si="67"/>
        <v>Plug-in heater, or none</v>
      </c>
    </row>
    <row r="744" spans="1:10">
      <c r="A744" s="121">
        <v>20716</v>
      </c>
      <c r="B744" s="12">
        <f>INDEX([8]RawData!$B$8:$N$1411, MATCH($A744, [8]RawData!$A$8:$A$1411, 0), MATCH(B$19, [8]RawData!$B$7:$N$7, 0))</f>
        <v>1144.6790000000001</v>
      </c>
      <c r="C744" s="12">
        <f>INDEX([8]RawData!$B$8:$N$1411, MATCH($A744, [8]RawData!$A$8:$A$1411, 0), MATCH(C$19, [8]RawData!$B$7:$N$7, 0))</f>
        <v>3</v>
      </c>
      <c r="D744" s="12" t="str">
        <f>INDEX([8]RawData!$B$8:$N$1411, MATCH($A744, [8]RawData!$A$8:$A$1411, 0), MATCH(D$19, [8]RawData!$B$7:$N$7, 0))</f>
        <v>Wood htstove</v>
      </c>
      <c r="E744" s="12" t="str">
        <f>INDEX([8]RawData!$B$8:$N$1411, MATCH($A744, [8]RawData!$A$8:$A$1411, 0), MATCH(E$19, [8]RawData!$B$7:$N$7, 0))</f>
        <v/>
      </c>
      <c r="F744" s="12" t="s">
        <v>94</v>
      </c>
      <c r="G744" s="12" t="b">
        <f t="shared" si="64"/>
        <v>0</v>
      </c>
      <c r="H744" s="12" t="b">
        <f t="shared" si="65"/>
        <v>0</v>
      </c>
      <c r="I744" s="12" t="b">
        <f t="shared" si="66"/>
        <v>0</v>
      </c>
      <c r="J744" s="12" t="str">
        <f t="shared" si="67"/>
        <v>Plug-in heater, or none</v>
      </c>
    </row>
    <row r="745" spans="1:10">
      <c r="A745" s="121">
        <v>20746</v>
      </c>
      <c r="B745" s="12">
        <f>INDEX([8]RawData!$B$8:$N$1411, MATCH($A745, [8]RawData!$A$8:$A$1411, 0), MATCH(B$19, [8]RawData!$B$7:$N$7, 0))</f>
        <v>2130.886</v>
      </c>
      <c r="C745" s="12">
        <f>INDEX([8]RawData!$B$8:$N$1411, MATCH($A745, [8]RawData!$A$8:$A$1411, 0), MATCH(C$19, [8]RawData!$B$7:$N$7, 0))</f>
        <v>3</v>
      </c>
      <c r="D745" s="12" t="str">
        <f>INDEX([8]RawData!$B$8:$N$1411, MATCH($A745, [8]RawData!$A$8:$A$1411, 0), MATCH(D$19, [8]RawData!$B$7:$N$7, 0))</f>
        <v>Gas boiler</v>
      </c>
      <c r="E745" s="12" t="str">
        <f>INDEX([8]RawData!$B$8:$N$1411, MATCH($A745, [8]RawData!$A$8:$A$1411, 0), MATCH(E$19, [8]RawData!$B$7:$N$7, 0))</f>
        <v/>
      </c>
      <c r="F745" s="12" t="s">
        <v>94</v>
      </c>
      <c r="G745" s="12" t="b">
        <f t="shared" si="64"/>
        <v>1</v>
      </c>
      <c r="H745" s="12" t="b">
        <f t="shared" si="65"/>
        <v>0</v>
      </c>
      <c r="I745" s="12" t="b">
        <f t="shared" si="66"/>
        <v>0</v>
      </c>
      <c r="J745" s="12" t="str">
        <f t="shared" si="67"/>
        <v>Plug-in heater, or none</v>
      </c>
    </row>
    <row r="746" spans="1:10">
      <c r="A746" s="121">
        <v>20748</v>
      </c>
      <c r="B746" s="12">
        <f>INDEX([8]RawData!$B$8:$N$1411, MATCH($A746, [8]RawData!$A$8:$A$1411, 0), MATCH(B$19, [8]RawData!$B$7:$N$7, 0))</f>
        <v>1192.4649999999999</v>
      </c>
      <c r="C746" s="12">
        <f>INDEX([8]RawData!$B$8:$N$1411, MATCH($A746, [8]RawData!$A$8:$A$1411, 0), MATCH(C$19, [8]RawData!$B$7:$N$7, 0))</f>
        <v>3</v>
      </c>
      <c r="D746" s="12" t="str">
        <f>INDEX([8]RawData!$B$8:$N$1411, MATCH($A746, [8]RawData!$A$8:$A$1411, 0), MATCH(D$19, [8]RawData!$B$7:$N$7, 0))</f>
        <v>Gas boiler</v>
      </c>
      <c r="E746" s="12" t="str">
        <f>INDEX([8]RawData!$B$8:$N$1411, MATCH($A746, [8]RawData!$A$8:$A$1411, 0), MATCH(E$19, [8]RawData!$B$7:$N$7, 0))</f>
        <v xml:space="preserve">Electric baseboard AND Electric pluginheater AND </v>
      </c>
      <c r="F746" s="12" t="s">
        <v>94</v>
      </c>
      <c r="G746" s="12" t="b">
        <f t="shared" si="64"/>
        <v>1</v>
      </c>
      <c r="H746" s="12" t="b">
        <f t="shared" si="65"/>
        <v>1</v>
      </c>
      <c r="I746" s="12" t="b">
        <f t="shared" si="66"/>
        <v>0</v>
      </c>
      <c r="J746" s="12" t="str">
        <f t="shared" si="67"/>
        <v>Baseboard</v>
      </c>
    </row>
    <row r="747" spans="1:10">
      <c r="A747" s="121">
        <v>20753</v>
      </c>
      <c r="B747" s="12">
        <f>INDEX([8]RawData!$B$8:$N$1411, MATCH($A747, [8]RawData!$A$8:$A$1411, 0), MATCH(B$19, [8]RawData!$B$7:$N$7, 0))</f>
        <v>3785.7640000000001</v>
      </c>
      <c r="C747" s="12">
        <f>INDEX([8]RawData!$B$8:$N$1411, MATCH($A747, [8]RawData!$A$8:$A$1411, 0), MATCH(C$19, [8]RawData!$B$7:$N$7, 0))</f>
        <v>1</v>
      </c>
      <c r="D747" s="12" t="str">
        <f>INDEX([8]RawData!$B$8:$N$1411, MATCH($A747, [8]RawData!$A$8:$A$1411, 0), MATCH(D$19, [8]RawData!$B$7:$N$7, 0))</f>
        <v>Gas faf</v>
      </c>
      <c r="E747" s="12" t="str">
        <f>INDEX([8]RawData!$B$8:$N$1411, MATCH($A747, [8]RawData!$A$8:$A$1411, 0), MATCH(E$19, [8]RawData!$B$7:$N$7, 0))</f>
        <v>Wood fireplace</v>
      </c>
      <c r="F747" s="12" t="s">
        <v>94</v>
      </c>
      <c r="G747" s="12" t="b">
        <f t="shared" si="64"/>
        <v>1</v>
      </c>
      <c r="H747" s="12" t="b">
        <f t="shared" si="65"/>
        <v>0</v>
      </c>
      <c r="I747" s="12" t="b">
        <f t="shared" si="66"/>
        <v>0</v>
      </c>
      <c r="J747" s="12" t="str">
        <f t="shared" si="67"/>
        <v>Plug-in heater, or none</v>
      </c>
    </row>
    <row r="748" spans="1:10">
      <c r="A748" s="121">
        <v>20758</v>
      </c>
      <c r="B748" s="12">
        <f>INDEX([8]RawData!$B$8:$N$1411, MATCH($A748, [8]RawData!$A$8:$A$1411, 0), MATCH(B$19, [8]RawData!$B$7:$N$7, 0))</f>
        <v>1904.288</v>
      </c>
      <c r="C748" s="12">
        <f>INDEX([8]RawData!$B$8:$N$1411, MATCH($A748, [8]RawData!$A$8:$A$1411, 0), MATCH(C$19, [8]RawData!$B$7:$N$7, 0))</f>
        <v>2</v>
      </c>
      <c r="D748" s="12" t="str">
        <f>INDEX([8]RawData!$B$8:$N$1411, MATCH($A748, [8]RawData!$A$8:$A$1411, 0), MATCH(D$19, [8]RawData!$B$7:$N$7, 0))</f>
        <v>Electric baseboard</v>
      </c>
      <c r="E748" s="12" t="str">
        <f>INDEX([8]RawData!$B$8:$N$1411, MATCH($A748, [8]RawData!$A$8:$A$1411, 0), MATCH(E$19, [8]RawData!$B$7:$N$7, 0))</f>
        <v xml:space="preserve">Electric pluginheater AND Electric pluginheater AND </v>
      </c>
      <c r="F748" s="12">
        <v>1904.288</v>
      </c>
      <c r="G748" s="12" t="b">
        <f t="shared" si="64"/>
        <v>0</v>
      </c>
      <c r="H748" s="12" t="b">
        <f t="shared" si="65"/>
        <v>1</v>
      </c>
      <c r="I748" s="12" t="b">
        <f t="shared" si="66"/>
        <v>1</v>
      </c>
      <c r="J748" s="12" t="str">
        <f t="shared" si="67"/>
        <v>Baseboard</v>
      </c>
    </row>
    <row r="749" spans="1:10">
      <c r="A749" s="121">
        <v>20770</v>
      </c>
      <c r="B749" s="12">
        <f>INDEX([8]RawData!$B$8:$N$1411, MATCH($A749, [8]RawData!$A$8:$A$1411, 0), MATCH(B$19, [8]RawData!$B$7:$N$7, 0))</f>
        <v>2079.9929999999999</v>
      </c>
      <c r="C749" s="12">
        <f>INDEX([8]RawData!$B$8:$N$1411, MATCH($A749, [8]RawData!$A$8:$A$1411, 0), MATCH(C$19, [8]RawData!$B$7:$N$7, 0))</f>
        <v>1</v>
      </c>
      <c r="D749" s="12" t="str">
        <f>INDEX([8]RawData!$B$8:$N$1411, MATCH($A749, [8]RawData!$A$8:$A$1411, 0), MATCH(D$19, [8]RawData!$B$7:$N$7, 0))</f>
        <v>Electric baseboard</v>
      </c>
      <c r="E749" s="12" t="str">
        <f>INDEX([8]RawData!$B$8:$N$1411, MATCH($A749, [8]RawData!$A$8:$A$1411, 0), MATCH(E$19, [8]RawData!$B$7:$N$7, 0))</f>
        <v/>
      </c>
      <c r="F749" s="12">
        <v>2079.9929999999999</v>
      </c>
      <c r="G749" s="12" t="b">
        <f t="shared" si="64"/>
        <v>0</v>
      </c>
      <c r="H749" s="12" t="b">
        <f t="shared" si="65"/>
        <v>1</v>
      </c>
      <c r="I749" s="12" t="b">
        <f t="shared" si="66"/>
        <v>1</v>
      </c>
      <c r="J749" s="12" t="str">
        <f t="shared" si="67"/>
        <v>Baseboard</v>
      </c>
    </row>
    <row r="750" spans="1:10">
      <c r="A750" s="121">
        <v>20775</v>
      </c>
      <c r="B750" s="12">
        <f>INDEX([8]RawData!$B$8:$N$1411, MATCH($A750, [8]RawData!$A$8:$A$1411, 0), MATCH(B$19, [8]RawData!$B$7:$N$7, 0))</f>
        <v>2130.886</v>
      </c>
      <c r="C750" s="12">
        <f>INDEX([8]RawData!$B$8:$N$1411, MATCH($A750, [8]RawData!$A$8:$A$1411, 0), MATCH(C$19, [8]RawData!$B$7:$N$7, 0))</f>
        <v>3</v>
      </c>
      <c r="D750" s="12" t="str">
        <f>INDEX([8]RawData!$B$8:$N$1411, MATCH($A750, [8]RawData!$A$8:$A$1411, 0), MATCH(D$19, [8]RawData!$B$7:$N$7, 0))</f>
        <v>Gas faf</v>
      </c>
      <c r="E750" s="12" t="str">
        <f>INDEX([8]RawData!$B$8:$N$1411, MATCH($A750, [8]RawData!$A$8:$A$1411, 0), MATCH(E$19, [8]RawData!$B$7:$N$7, 0))</f>
        <v xml:space="preserve">Gas htstove AND Gas htstove AND </v>
      </c>
      <c r="F750" s="12" t="s">
        <v>94</v>
      </c>
      <c r="G750" s="12" t="b">
        <f t="shared" si="64"/>
        <v>1</v>
      </c>
      <c r="H750" s="12" t="b">
        <f t="shared" si="65"/>
        <v>0</v>
      </c>
      <c r="I750" s="12" t="b">
        <f t="shared" si="66"/>
        <v>0</v>
      </c>
      <c r="J750" s="12" t="str">
        <f t="shared" si="67"/>
        <v>Plug-in heater, or none</v>
      </c>
    </row>
    <row r="751" spans="1:10">
      <c r="A751" s="121">
        <v>20777</v>
      </c>
      <c r="B751" s="12">
        <f>INDEX([8]RawData!$B$8:$N$1411, MATCH($A751, [8]RawData!$A$8:$A$1411, 0), MATCH(B$19, [8]RawData!$B$7:$N$7, 0))</f>
        <v>2079.9929999999999</v>
      </c>
      <c r="C751" s="12">
        <f>INDEX([8]RawData!$B$8:$N$1411, MATCH($A751, [8]RawData!$A$8:$A$1411, 0), MATCH(C$19, [8]RawData!$B$7:$N$7, 0))</f>
        <v>1</v>
      </c>
      <c r="D751" s="12" t="str">
        <f>INDEX([8]RawData!$B$8:$N$1411, MATCH($A751, [8]RawData!$A$8:$A$1411, 0), MATCH(D$19, [8]RawData!$B$7:$N$7, 0))</f>
        <v>Electric heatpump</v>
      </c>
      <c r="E751" s="12" t="str">
        <f>INDEX([8]RawData!$B$8:$N$1411, MATCH($A751, [8]RawData!$A$8:$A$1411, 0), MATCH(E$19, [8]RawData!$B$7:$N$7, 0))</f>
        <v/>
      </c>
      <c r="F751" s="12">
        <v>2079.9929999999999</v>
      </c>
      <c r="G751" s="12" t="b">
        <f t="shared" si="64"/>
        <v>0</v>
      </c>
      <c r="H751" s="12" t="b">
        <f t="shared" si="65"/>
        <v>1</v>
      </c>
      <c r="I751" s="12" t="b">
        <f t="shared" si="66"/>
        <v>1</v>
      </c>
      <c r="J751" s="12" t="str">
        <f t="shared" si="67"/>
        <v>Heat pump</v>
      </c>
    </row>
    <row r="752" spans="1:10">
      <c r="A752" s="121">
        <v>20778</v>
      </c>
      <c r="B752" s="12">
        <f>INDEX([8]RawData!$B$8:$N$1411, MATCH($A752, [8]RawData!$A$8:$A$1411, 0), MATCH(B$19, [8]RawData!$B$7:$N$7, 0))</f>
        <v>1144.6790000000001</v>
      </c>
      <c r="C752" s="12">
        <f>INDEX([8]RawData!$B$8:$N$1411, MATCH($A752, [8]RawData!$A$8:$A$1411, 0), MATCH(C$19, [8]RawData!$B$7:$N$7, 0))</f>
        <v>2</v>
      </c>
      <c r="D752" s="12" t="str">
        <f>INDEX([8]RawData!$B$8:$N$1411, MATCH($A752, [8]RawData!$A$8:$A$1411, 0), MATCH(D$19, [8]RawData!$B$7:$N$7, 0))</f>
        <v xml:space="preserve">Electric baseboard AND Wood htstove AND </v>
      </c>
      <c r="E752" s="12" t="str">
        <f>INDEX([8]RawData!$B$8:$N$1411, MATCH($A752, [8]RawData!$A$8:$A$1411, 0), MATCH(E$19, [8]RawData!$B$7:$N$7, 0))</f>
        <v/>
      </c>
      <c r="F752" s="12">
        <v>1144.6790000000001</v>
      </c>
      <c r="G752" s="12" t="b">
        <f t="shared" si="64"/>
        <v>0</v>
      </c>
      <c r="H752" s="12" t="b">
        <f t="shared" si="65"/>
        <v>1</v>
      </c>
      <c r="I752" s="12" t="b">
        <f t="shared" si="66"/>
        <v>1</v>
      </c>
      <c r="J752" s="12" t="str">
        <f t="shared" si="67"/>
        <v>Baseboard</v>
      </c>
    </row>
    <row r="753" spans="1:10">
      <c r="A753" s="121">
        <v>20779</v>
      </c>
      <c r="B753" s="12">
        <f>INDEX([8]RawData!$B$8:$N$1411, MATCH($A753, [8]RawData!$A$8:$A$1411, 0), MATCH(B$19, [8]RawData!$B$7:$N$7, 0))</f>
        <v>2079.9929999999999</v>
      </c>
      <c r="C753" s="12">
        <f>INDEX([8]RawData!$B$8:$N$1411, MATCH($A753, [8]RawData!$A$8:$A$1411, 0), MATCH(C$19, [8]RawData!$B$7:$N$7, 0))</f>
        <v>1</v>
      </c>
      <c r="D753" s="12" t="str">
        <f>INDEX([8]RawData!$B$8:$N$1411, MATCH($A753, [8]RawData!$A$8:$A$1411, 0), MATCH(D$19, [8]RawData!$B$7:$N$7, 0))</f>
        <v>Wood htstove</v>
      </c>
      <c r="E753" s="12" t="str">
        <f>INDEX([8]RawData!$B$8:$N$1411, MATCH($A753, [8]RawData!$A$8:$A$1411, 0), MATCH(E$19, [8]RawData!$B$7:$N$7, 0))</f>
        <v>Electric heatpump</v>
      </c>
      <c r="F753" s="12">
        <v>2079.9929999999999</v>
      </c>
      <c r="G753" s="12" t="b">
        <f t="shared" si="64"/>
        <v>0</v>
      </c>
      <c r="H753" s="12" t="b">
        <f t="shared" si="65"/>
        <v>1</v>
      </c>
      <c r="I753" s="12" t="b">
        <f t="shared" si="66"/>
        <v>1</v>
      </c>
      <c r="J753" s="12" t="str">
        <f t="shared" si="67"/>
        <v>Heat pump</v>
      </c>
    </row>
    <row r="754" spans="1:10">
      <c r="A754" s="121">
        <v>20783</v>
      </c>
      <c r="B754" s="12">
        <f>INDEX([8]RawData!$B$8:$N$1411, MATCH($A754, [8]RawData!$A$8:$A$1411, 0), MATCH(B$19, [8]RawData!$B$7:$N$7, 0))</f>
        <v>1144.6790000000001</v>
      </c>
      <c r="C754" s="12">
        <f>INDEX([8]RawData!$B$8:$N$1411, MATCH($A754, [8]RawData!$A$8:$A$1411, 0), MATCH(C$19, [8]RawData!$B$7:$N$7, 0))</f>
        <v>2</v>
      </c>
      <c r="D754" s="12" t="str">
        <f>INDEX([8]RawData!$B$8:$N$1411, MATCH($A754, [8]RawData!$A$8:$A$1411, 0), MATCH(D$19, [8]RawData!$B$7:$N$7, 0))</f>
        <v>Electric faf</v>
      </c>
      <c r="E754" s="12" t="str">
        <f>INDEX([8]RawData!$B$8:$N$1411, MATCH($A754, [8]RawData!$A$8:$A$1411, 0), MATCH(E$19, [8]RawData!$B$7:$N$7, 0))</f>
        <v/>
      </c>
      <c r="F754" s="12">
        <v>1144.6790000000001</v>
      </c>
      <c r="G754" s="12" t="b">
        <f t="shared" si="64"/>
        <v>0</v>
      </c>
      <c r="H754" s="12" t="b">
        <f t="shared" si="65"/>
        <v>1</v>
      </c>
      <c r="I754" s="12" t="b">
        <f t="shared" si="66"/>
        <v>1</v>
      </c>
      <c r="J754" s="12" t="str">
        <f t="shared" si="67"/>
        <v>Electric FAF</v>
      </c>
    </row>
    <row r="755" spans="1:10">
      <c r="A755" s="121">
        <v>20792</v>
      </c>
      <c r="B755" s="12">
        <f>INDEX([8]RawData!$B$8:$N$1411, MATCH($A755, [8]RawData!$A$8:$A$1411, 0), MATCH(B$19, [8]RawData!$B$7:$N$7, 0))</f>
        <v>1192.4649999999999</v>
      </c>
      <c r="C755" s="12">
        <f>INDEX([8]RawData!$B$8:$N$1411, MATCH($A755, [8]RawData!$A$8:$A$1411, 0), MATCH(C$19, [8]RawData!$B$7:$N$7, 0))</f>
        <v>3</v>
      </c>
      <c r="D755" s="12" t="str">
        <f>INDEX([8]RawData!$B$8:$N$1411, MATCH($A755, [8]RawData!$A$8:$A$1411, 0), MATCH(D$19, [8]RawData!$B$7:$N$7, 0))</f>
        <v>Electric baseboard</v>
      </c>
      <c r="E755" s="12" t="str">
        <f>INDEX([8]RawData!$B$8:$N$1411, MATCH($A755, [8]RawData!$A$8:$A$1411, 0), MATCH(E$19, [8]RawData!$B$7:$N$7, 0))</f>
        <v xml:space="preserve">Wood htstove AND Wood htstove AND </v>
      </c>
      <c r="F755" s="12">
        <v>1192.4649999999999</v>
      </c>
      <c r="G755" s="12" t="b">
        <f t="shared" si="64"/>
        <v>0</v>
      </c>
      <c r="H755" s="12" t="b">
        <f t="shared" si="65"/>
        <v>1</v>
      </c>
      <c r="I755" s="12" t="b">
        <f t="shared" si="66"/>
        <v>1</v>
      </c>
      <c r="J755" s="12" t="str">
        <f t="shared" si="67"/>
        <v>Baseboard</v>
      </c>
    </row>
    <row r="756" spans="1:10">
      <c r="A756" s="121">
        <v>20807</v>
      </c>
      <c r="B756" s="12">
        <f>INDEX([8]RawData!$B$8:$N$1411, MATCH($A756, [8]RawData!$A$8:$A$1411, 0), MATCH(B$19, [8]RawData!$B$7:$N$7, 0))</f>
        <v>12271.31</v>
      </c>
      <c r="C756" s="12">
        <f>INDEX([8]RawData!$B$8:$N$1411, MATCH($A756, [8]RawData!$A$8:$A$1411, 0), MATCH(C$19, [8]RawData!$B$7:$N$7, 0))</f>
        <v>1</v>
      </c>
      <c r="D756" s="12" t="str">
        <f>INDEX([8]RawData!$B$8:$N$1411, MATCH($A756, [8]RawData!$A$8:$A$1411, 0), MATCH(D$19, [8]RawData!$B$7:$N$7, 0))</f>
        <v>Gas faf</v>
      </c>
      <c r="E756" s="12" t="str">
        <f>INDEX([8]RawData!$B$8:$N$1411, MATCH($A756, [8]RawData!$A$8:$A$1411, 0), MATCH(E$19, [8]RawData!$B$7:$N$7, 0))</f>
        <v xml:space="preserve">Electric baseboard AND Gas htstove AND </v>
      </c>
      <c r="F756" s="12" t="s">
        <v>94</v>
      </c>
      <c r="G756" s="12" t="b">
        <f t="shared" si="64"/>
        <v>1</v>
      </c>
      <c r="H756" s="12" t="b">
        <f t="shared" si="65"/>
        <v>1</v>
      </c>
      <c r="I756" s="12" t="b">
        <f t="shared" si="66"/>
        <v>0</v>
      </c>
      <c r="J756" s="12" t="str">
        <f t="shared" si="67"/>
        <v>Baseboard</v>
      </c>
    </row>
    <row r="757" spans="1:10">
      <c r="A757" s="121">
        <v>20808</v>
      </c>
      <c r="B757" s="12">
        <f>INDEX([8]RawData!$B$8:$N$1411, MATCH($A757, [8]RawData!$A$8:$A$1411, 0), MATCH(B$19, [8]RawData!$B$7:$N$7, 0))</f>
        <v>3785.7640000000001</v>
      </c>
      <c r="C757" s="12">
        <f>INDEX([8]RawData!$B$8:$N$1411, MATCH($A757, [8]RawData!$A$8:$A$1411, 0), MATCH(C$19, [8]RawData!$B$7:$N$7, 0))</f>
        <v>3</v>
      </c>
      <c r="D757" s="12" t="str">
        <f>INDEX([8]RawData!$B$8:$N$1411, MATCH($A757, [8]RawData!$A$8:$A$1411, 0), MATCH(D$19, [8]RawData!$B$7:$N$7, 0))</f>
        <v>Gas faf</v>
      </c>
      <c r="E757" s="12" t="str">
        <f>INDEX([8]RawData!$B$8:$N$1411, MATCH($A757, [8]RawData!$A$8:$A$1411, 0), MATCH(E$19, [8]RawData!$B$7:$N$7, 0))</f>
        <v>Wood htstove</v>
      </c>
      <c r="F757" s="12" t="s">
        <v>94</v>
      </c>
      <c r="G757" s="12" t="b">
        <f t="shared" si="64"/>
        <v>1</v>
      </c>
      <c r="H757" s="12" t="b">
        <f t="shared" si="65"/>
        <v>0</v>
      </c>
      <c r="I757" s="12" t="b">
        <f t="shared" si="66"/>
        <v>0</v>
      </c>
      <c r="J757" s="12" t="str">
        <f t="shared" si="67"/>
        <v>Plug-in heater, or none</v>
      </c>
    </row>
    <row r="758" spans="1:10">
      <c r="A758" s="121">
        <v>20809</v>
      </c>
      <c r="B758" s="12">
        <f>INDEX([8]RawData!$B$8:$N$1411, MATCH($A758, [8]RawData!$A$8:$A$1411, 0), MATCH(B$19, [8]RawData!$B$7:$N$7, 0))</f>
        <v>1192.4649999999999</v>
      </c>
      <c r="C758" s="12">
        <f>INDEX([8]RawData!$B$8:$N$1411, MATCH($A758, [8]RawData!$A$8:$A$1411, 0), MATCH(C$19, [8]RawData!$B$7:$N$7, 0))</f>
        <v>2</v>
      </c>
      <c r="D758" s="12" t="str">
        <f>INDEX([8]RawData!$B$8:$N$1411, MATCH($A758, [8]RawData!$A$8:$A$1411, 0), MATCH(D$19, [8]RawData!$B$7:$N$7, 0))</f>
        <v>Electric baseboard</v>
      </c>
      <c r="E758" s="12" t="str">
        <f>INDEX([8]RawData!$B$8:$N$1411, MATCH($A758, [8]RawData!$A$8:$A$1411, 0), MATCH(E$19, [8]RawData!$B$7:$N$7, 0))</f>
        <v/>
      </c>
      <c r="F758" s="12">
        <v>1192.4649999999999</v>
      </c>
      <c r="G758" s="12" t="b">
        <f t="shared" si="64"/>
        <v>0</v>
      </c>
      <c r="H758" s="12" t="b">
        <f t="shared" si="65"/>
        <v>1</v>
      </c>
      <c r="I758" s="12" t="b">
        <f t="shared" si="66"/>
        <v>1</v>
      </c>
      <c r="J758" s="12" t="str">
        <f t="shared" si="67"/>
        <v>Baseboard</v>
      </c>
    </row>
    <row r="759" spans="1:10">
      <c r="A759" s="121">
        <v>20814</v>
      </c>
      <c r="B759" s="12">
        <f>INDEX([8]RawData!$B$8:$N$1411, MATCH($A759, [8]RawData!$A$8:$A$1411, 0), MATCH(B$19, [8]RawData!$B$7:$N$7, 0))</f>
        <v>2079.9929999999999</v>
      </c>
      <c r="C759" s="12">
        <f>INDEX([8]RawData!$B$8:$N$1411, MATCH($A759, [8]RawData!$A$8:$A$1411, 0), MATCH(C$19, [8]RawData!$B$7:$N$7, 0))</f>
        <v>1</v>
      </c>
      <c r="D759" s="12" t="str">
        <f>INDEX([8]RawData!$B$8:$N$1411, MATCH($A759, [8]RawData!$A$8:$A$1411, 0), MATCH(D$19, [8]RawData!$B$7:$N$7, 0))</f>
        <v>Electric baseboard</v>
      </c>
      <c r="E759" s="12" t="str">
        <f>INDEX([8]RawData!$B$8:$N$1411, MATCH($A759, [8]RawData!$A$8:$A$1411, 0), MATCH(E$19, [8]RawData!$B$7:$N$7, 0))</f>
        <v>Wood htstove</v>
      </c>
      <c r="F759" s="12">
        <v>2079.9929999999999</v>
      </c>
      <c r="G759" s="12" t="b">
        <f t="shared" si="64"/>
        <v>0</v>
      </c>
      <c r="H759" s="12" t="b">
        <f t="shared" si="65"/>
        <v>1</v>
      </c>
      <c r="I759" s="12" t="b">
        <f t="shared" si="66"/>
        <v>1</v>
      </c>
      <c r="J759" s="12" t="str">
        <f t="shared" si="67"/>
        <v>Baseboard</v>
      </c>
    </row>
    <row r="760" spans="1:10">
      <c r="A760" s="121">
        <v>20817</v>
      </c>
      <c r="B760" s="12">
        <f>INDEX([8]RawData!$B$8:$N$1411, MATCH($A760, [8]RawData!$A$8:$A$1411, 0), MATCH(B$19, [8]RawData!$B$7:$N$7, 0))</f>
        <v>2079.9929999999999</v>
      </c>
      <c r="C760" s="12">
        <f>INDEX([8]RawData!$B$8:$N$1411, MATCH($A760, [8]RawData!$A$8:$A$1411, 0), MATCH(C$19, [8]RawData!$B$7:$N$7, 0))</f>
        <v>1</v>
      </c>
      <c r="D760" s="12" t="str">
        <f>INDEX([8]RawData!$B$8:$N$1411, MATCH($A760, [8]RawData!$A$8:$A$1411, 0), MATCH(D$19, [8]RawData!$B$7:$N$7, 0))</f>
        <v>Wood htstove</v>
      </c>
      <c r="E760" s="12" t="str">
        <f>INDEX([8]RawData!$B$8:$N$1411, MATCH($A760, [8]RawData!$A$8:$A$1411, 0), MATCH(E$19, [8]RawData!$B$7:$N$7, 0))</f>
        <v>Electric baseboard</v>
      </c>
      <c r="F760" s="12">
        <v>2079.9929999999999</v>
      </c>
      <c r="G760" s="12" t="b">
        <f t="shared" si="64"/>
        <v>0</v>
      </c>
      <c r="H760" s="12" t="b">
        <f t="shared" si="65"/>
        <v>1</v>
      </c>
      <c r="I760" s="12" t="b">
        <f t="shared" si="66"/>
        <v>1</v>
      </c>
      <c r="J760" s="12" t="str">
        <f t="shared" si="67"/>
        <v>Baseboard</v>
      </c>
    </row>
    <row r="761" spans="1:10">
      <c r="A761" s="121">
        <v>20819</v>
      </c>
      <c r="B761" s="12">
        <f>INDEX([8]RawData!$B$8:$N$1411, MATCH($A761, [8]RawData!$A$8:$A$1411, 0), MATCH(B$19, [8]RawData!$B$7:$N$7, 0))</f>
        <v>1192.4649999999999</v>
      </c>
      <c r="C761" s="12">
        <f>INDEX([8]RawData!$B$8:$N$1411, MATCH($A761, [8]RawData!$A$8:$A$1411, 0), MATCH(C$19, [8]RawData!$B$7:$N$7, 0))</f>
        <v>2</v>
      </c>
      <c r="D761" s="12" t="str">
        <f>INDEX([8]RawData!$B$8:$N$1411, MATCH($A761, [8]RawData!$A$8:$A$1411, 0), MATCH(D$19, [8]RawData!$B$7:$N$7, 0))</f>
        <v>Gas faf</v>
      </c>
      <c r="E761" s="12" t="str">
        <f>INDEX([8]RawData!$B$8:$N$1411, MATCH($A761, [8]RawData!$A$8:$A$1411, 0), MATCH(E$19, [8]RawData!$B$7:$N$7, 0))</f>
        <v>Electric pluginheater</v>
      </c>
      <c r="F761" s="12" t="s">
        <v>94</v>
      </c>
      <c r="G761" s="12" t="b">
        <f t="shared" si="64"/>
        <v>1</v>
      </c>
      <c r="H761" s="12" t="b">
        <f t="shared" si="65"/>
        <v>0</v>
      </c>
      <c r="I761" s="12" t="b">
        <f t="shared" si="66"/>
        <v>0</v>
      </c>
      <c r="J761" s="12" t="str">
        <f t="shared" si="67"/>
        <v>Plug-in heater, or none</v>
      </c>
    </row>
    <row r="762" spans="1:10">
      <c r="A762" s="121">
        <v>20825</v>
      </c>
      <c r="B762" s="12">
        <f>INDEX([8]RawData!$B$8:$N$1411, MATCH($A762, [8]RawData!$A$8:$A$1411, 0), MATCH(B$19, [8]RawData!$B$7:$N$7, 0))</f>
        <v>2079.9929999999999</v>
      </c>
      <c r="C762" s="12">
        <f>INDEX([8]RawData!$B$8:$N$1411, MATCH($A762, [8]RawData!$A$8:$A$1411, 0), MATCH(C$19, [8]RawData!$B$7:$N$7, 0))</f>
        <v>1</v>
      </c>
      <c r="D762" s="12" t="str">
        <f>INDEX([8]RawData!$B$8:$N$1411, MATCH($A762, [8]RawData!$A$8:$A$1411, 0), MATCH(D$19, [8]RawData!$B$7:$N$7, 0))</f>
        <v>Gas faf</v>
      </c>
      <c r="E762" s="12" t="str">
        <f>INDEX([8]RawData!$B$8:$N$1411, MATCH($A762, [8]RawData!$A$8:$A$1411, 0), MATCH(E$19, [8]RawData!$B$7:$N$7, 0))</f>
        <v>Gas htstove</v>
      </c>
      <c r="F762" s="12" t="s">
        <v>94</v>
      </c>
      <c r="G762" s="12" t="b">
        <f t="shared" si="64"/>
        <v>1</v>
      </c>
      <c r="H762" s="12" t="b">
        <f t="shared" si="65"/>
        <v>0</v>
      </c>
      <c r="I762" s="12" t="b">
        <f t="shared" si="66"/>
        <v>0</v>
      </c>
      <c r="J762" s="12" t="str">
        <f t="shared" si="67"/>
        <v>Plug-in heater, or none</v>
      </c>
    </row>
    <row r="763" spans="1:10">
      <c r="A763" s="121">
        <v>20839</v>
      </c>
      <c r="B763" s="12">
        <f>INDEX([8]RawData!$B$8:$N$1411, MATCH($A763, [8]RawData!$A$8:$A$1411, 0), MATCH(B$19, [8]RawData!$B$7:$N$7, 0))</f>
        <v>1904.288</v>
      </c>
      <c r="C763" s="12">
        <f>INDEX([8]RawData!$B$8:$N$1411, MATCH($A763, [8]RawData!$A$8:$A$1411, 0), MATCH(C$19, [8]RawData!$B$7:$N$7, 0))</f>
        <v>2</v>
      </c>
      <c r="D763" s="12" t="str">
        <f>INDEX([8]RawData!$B$8:$N$1411, MATCH($A763, [8]RawData!$A$8:$A$1411, 0), MATCH(D$19, [8]RawData!$B$7:$N$7, 0))</f>
        <v>Gas faf</v>
      </c>
      <c r="E763" s="12" t="str">
        <f>INDEX([8]RawData!$B$8:$N$1411, MATCH($A763, [8]RawData!$A$8:$A$1411, 0), MATCH(E$19, [8]RawData!$B$7:$N$7, 0))</f>
        <v/>
      </c>
      <c r="F763" s="12" t="s">
        <v>94</v>
      </c>
      <c r="G763" s="12" t="b">
        <f t="shared" si="64"/>
        <v>1</v>
      </c>
      <c r="H763" s="12" t="b">
        <f t="shared" si="65"/>
        <v>0</v>
      </c>
      <c r="I763" s="12" t="b">
        <f t="shared" si="66"/>
        <v>0</v>
      </c>
      <c r="J763" s="12" t="str">
        <f t="shared" si="67"/>
        <v>Plug-in heater, or none</v>
      </c>
    </row>
    <row r="764" spans="1:10">
      <c r="A764" s="121">
        <v>20853</v>
      </c>
      <c r="B764" s="12">
        <f>INDEX([8]RawData!$B$8:$N$1411, MATCH($A764, [8]RawData!$A$8:$A$1411, 0), MATCH(B$19, [8]RawData!$B$7:$N$7, 0))</f>
        <v>1612.692</v>
      </c>
      <c r="C764" s="12">
        <f>INDEX([8]RawData!$B$8:$N$1411, MATCH($A764, [8]RawData!$A$8:$A$1411, 0), MATCH(C$19, [8]RawData!$B$7:$N$7, 0))</f>
        <v>1</v>
      </c>
      <c r="D764" s="12" t="str">
        <f>INDEX([8]RawData!$B$8:$N$1411, MATCH($A764, [8]RawData!$A$8:$A$1411, 0), MATCH(D$19, [8]RawData!$B$7:$N$7, 0))</f>
        <v>Electric heatpump</v>
      </c>
      <c r="E764" s="12" t="str">
        <f>INDEX([8]RawData!$B$8:$N$1411, MATCH($A764, [8]RawData!$A$8:$A$1411, 0), MATCH(E$19, [8]RawData!$B$7:$N$7, 0))</f>
        <v xml:space="preserve">Electric baseboard AND Wood htstove AND Wood htstove AND </v>
      </c>
      <c r="F764" s="12">
        <v>1612.692</v>
      </c>
      <c r="G764" s="12" t="b">
        <f t="shared" si="64"/>
        <v>0</v>
      </c>
      <c r="H764" s="12" t="b">
        <f t="shared" si="65"/>
        <v>1</v>
      </c>
      <c r="I764" s="12" t="b">
        <f t="shared" si="66"/>
        <v>1</v>
      </c>
      <c r="J764" s="12" t="str">
        <f t="shared" si="67"/>
        <v>Heat pump</v>
      </c>
    </row>
    <row r="765" spans="1:10">
      <c r="A765" s="121">
        <v>20859</v>
      </c>
      <c r="B765" s="12">
        <f>INDEX([8]RawData!$B$8:$N$1411, MATCH($A765, [8]RawData!$A$8:$A$1411, 0), MATCH(B$19, [8]RawData!$B$7:$N$7, 0))</f>
        <v>2079.9929999999999</v>
      </c>
      <c r="C765" s="12">
        <f>INDEX([8]RawData!$B$8:$N$1411, MATCH($A765, [8]RawData!$A$8:$A$1411, 0), MATCH(C$19, [8]RawData!$B$7:$N$7, 0))</f>
        <v>1</v>
      </c>
      <c r="D765" s="12" t="str">
        <f>INDEX([8]RawData!$B$8:$N$1411, MATCH($A765, [8]RawData!$A$8:$A$1411, 0), MATCH(D$19, [8]RawData!$B$7:$N$7, 0))</f>
        <v>Electric baseboard</v>
      </c>
      <c r="E765" s="12" t="str">
        <f>INDEX([8]RawData!$B$8:$N$1411, MATCH($A765, [8]RawData!$A$8:$A$1411, 0), MATCH(E$19, [8]RawData!$B$7:$N$7, 0))</f>
        <v/>
      </c>
      <c r="F765" s="12">
        <v>2079.9929999999999</v>
      </c>
      <c r="G765" s="12" t="b">
        <f t="shared" si="64"/>
        <v>0</v>
      </c>
      <c r="H765" s="12" t="b">
        <f t="shared" si="65"/>
        <v>1</v>
      </c>
      <c r="I765" s="12" t="b">
        <f t="shared" si="66"/>
        <v>1</v>
      </c>
      <c r="J765" s="12" t="str">
        <f t="shared" si="67"/>
        <v>Baseboard</v>
      </c>
    </row>
    <row r="766" spans="1:10">
      <c r="A766" s="121">
        <v>20861</v>
      </c>
      <c r="B766" s="12">
        <f>INDEX([8]RawData!$B$8:$N$1411, MATCH($A766, [8]RawData!$A$8:$A$1411, 0), MATCH(B$19, [8]RawData!$B$7:$N$7, 0))</f>
        <v>2130.886</v>
      </c>
      <c r="C766" s="12">
        <f>INDEX([8]RawData!$B$8:$N$1411, MATCH($A766, [8]RawData!$A$8:$A$1411, 0), MATCH(C$19, [8]RawData!$B$7:$N$7, 0))</f>
        <v>3</v>
      </c>
      <c r="D766" s="12" t="str">
        <f>INDEX([8]RawData!$B$8:$N$1411, MATCH($A766, [8]RawData!$A$8:$A$1411, 0), MATCH(D$19, [8]RawData!$B$7:$N$7, 0))</f>
        <v>Gas boiler</v>
      </c>
      <c r="E766" s="12" t="str">
        <f>INDEX([8]RawData!$B$8:$N$1411, MATCH($A766, [8]RawData!$A$8:$A$1411, 0), MATCH(E$19, [8]RawData!$B$7:$N$7, 0))</f>
        <v>Gas htstove</v>
      </c>
      <c r="F766" s="12" t="s">
        <v>94</v>
      </c>
      <c r="G766" s="12" t="b">
        <f t="shared" si="64"/>
        <v>1</v>
      </c>
      <c r="H766" s="12" t="b">
        <f t="shared" si="65"/>
        <v>0</v>
      </c>
      <c r="I766" s="12" t="b">
        <f t="shared" si="66"/>
        <v>0</v>
      </c>
      <c r="J766" s="12" t="str">
        <f t="shared" si="67"/>
        <v>Plug-in heater, or none</v>
      </c>
    </row>
    <row r="767" spans="1:10">
      <c r="A767" s="121">
        <v>20863</v>
      </c>
      <c r="B767" s="12">
        <f>INDEX([8]RawData!$B$8:$N$1411, MATCH($A767, [8]RawData!$A$8:$A$1411, 0), MATCH(B$19, [8]RawData!$B$7:$N$7, 0))</f>
        <v>8559.1039999999994</v>
      </c>
      <c r="C767" s="12">
        <f>INDEX([8]RawData!$B$8:$N$1411, MATCH($A767, [8]RawData!$A$8:$A$1411, 0), MATCH(C$19, [8]RawData!$B$7:$N$7, 0))</f>
        <v>2</v>
      </c>
      <c r="D767" s="12" t="str">
        <f>INDEX([8]RawData!$B$8:$N$1411, MATCH($A767, [8]RawData!$A$8:$A$1411, 0), MATCH(D$19, [8]RawData!$B$7:$N$7, 0))</f>
        <v>Gas faf</v>
      </c>
      <c r="E767" s="12" t="str">
        <f>INDEX([8]RawData!$B$8:$N$1411, MATCH($A767, [8]RawData!$A$8:$A$1411, 0), MATCH(E$19, [8]RawData!$B$7:$N$7, 0))</f>
        <v>Electric pluginheater</v>
      </c>
      <c r="F767" s="12" t="s">
        <v>94</v>
      </c>
      <c r="G767" s="12" t="b">
        <f t="shared" si="64"/>
        <v>1</v>
      </c>
      <c r="H767" s="12" t="b">
        <f t="shared" si="65"/>
        <v>0</v>
      </c>
      <c r="I767" s="12" t="b">
        <f t="shared" si="66"/>
        <v>0</v>
      </c>
      <c r="J767" s="12" t="str">
        <f t="shared" si="67"/>
        <v>Plug-in heater, or none</v>
      </c>
    </row>
    <row r="768" spans="1:10">
      <c r="A768" s="121">
        <v>20878</v>
      </c>
      <c r="B768" s="12">
        <f>INDEX([8]RawData!$B$8:$N$1411, MATCH($A768, [8]RawData!$A$8:$A$1411, 0), MATCH(B$19, [8]RawData!$B$7:$N$7, 0))</f>
        <v>1904.288</v>
      </c>
      <c r="C768" s="12">
        <f>INDEX([8]RawData!$B$8:$N$1411, MATCH($A768, [8]RawData!$A$8:$A$1411, 0), MATCH(C$19, [8]RawData!$B$7:$N$7, 0))</f>
        <v>1</v>
      </c>
      <c r="D768" s="12" t="str">
        <f>INDEX([8]RawData!$B$8:$N$1411, MATCH($A768, [8]RawData!$A$8:$A$1411, 0), MATCH(D$19, [8]RawData!$B$7:$N$7, 0))</f>
        <v>Electric faf</v>
      </c>
      <c r="E768" s="12" t="str">
        <f>INDEX([8]RawData!$B$8:$N$1411, MATCH($A768, [8]RawData!$A$8:$A$1411, 0), MATCH(E$19, [8]RawData!$B$7:$N$7, 0))</f>
        <v/>
      </c>
      <c r="F768" s="12">
        <v>1904.288</v>
      </c>
      <c r="G768" s="12" t="b">
        <f t="shared" si="64"/>
        <v>0</v>
      </c>
      <c r="H768" s="12" t="b">
        <f t="shared" si="65"/>
        <v>1</v>
      </c>
      <c r="I768" s="12" t="b">
        <f t="shared" si="66"/>
        <v>1</v>
      </c>
      <c r="J768" s="12" t="str">
        <f t="shared" si="67"/>
        <v>Electric FAF</v>
      </c>
    </row>
    <row r="769" spans="1:10">
      <c r="A769" s="121">
        <v>20894</v>
      </c>
      <c r="B769" s="12">
        <f>INDEX([8]RawData!$B$8:$N$1411, MATCH($A769, [8]RawData!$A$8:$A$1411, 0), MATCH(B$19, [8]RawData!$B$7:$N$7, 0))</f>
        <v>2079.9929999999999</v>
      </c>
      <c r="C769" s="12">
        <f>INDEX([8]RawData!$B$8:$N$1411, MATCH($A769, [8]RawData!$A$8:$A$1411, 0), MATCH(C$19, [8]RawData!$B$7:$N$7, 0))</f>
        <v>1</v>
      </c>
      <c r="D769" s="12" t="str">
        <f>INDEX([8]RawData!$B$8:$N$1411, MATCH($A769, [8]RawData!$A$8:$A$1411, 0), MATCH(D$19, [8]RawData!$B$7:$N$7, 0))</f>
        <v>Electric baseboard</v>
      </c>
      <c r="E769" s="12" t="str">
        <f>INDEX([8]RawData!$B$8:$N$1411, MATCH($A769, [8]RawData!$A$8:$A$1411, 0), MATCH(E$19, [8]RawData!$B$7:$N$7, 0))</f>
        <v/>
      </c>
      <c r="F769" s="12">
        <v>2079.9929999999999</v>
      </c>
      <c r="G769" s="12" t="b">
        <f t="shared" si="64"/>
        <v>0</v>
      </c>
      <c r="H769" s="12" t="b">
        <f t="shared" si="65"/>
        <v>1</v>
      </c>
      <c r="I769" s="12" t="b">
        <f t="shared" si="66"/>
        <v>1</v>
      </c>
      <c r="J769" s="12" t="str">
        <f t="shared" si="67"/>
        <v>Baseboard</v>
      </c>
    </row>
    <row r="770" spans="1:10">
      <c r="A770" s="121">
        <v>20895</v>
      </c>
      <c r="B770" s="12">
        <f>INDEX([8]RawData!$B$8:$N$1411, MATCH($A770, [8]RawData!$A$8:$A$1411, 0), MATCH(B$19, [8]RawData!$B$7:$N$7, 0))</f>
        <v>1612.692</v>
      </c>
      <c r="C770" s="12">
        <f>INDEX([8]RawData!$B$8:$N$1411, MATCH($A770, [8]RawData!$A$8:$A$1411, 0), MATCH(C$19, [8]RawData!$B$7:$N$7, 0))</f>
        <v>1</v>
      </c>
      <c r="D770" s="12" t="str">
        <f>INDEX([8]RawData!$B$8:$N$1411, MATCH($A770, [8]RawData!$A$8:$A$1411, 0), MATCH(D$19, [8]RawData!$B$7:$N$7, 0))</f>
        <v>Electric baseboard</v>
      </c>
      <c r="E770" s="12" t="str">
        <f>INDEX([8]RawData!$B$8:$N$1411, MATCH($A770, [8]RawData!$A$8:$A$1411, 0), MATCH(E$19, [8]RawData!$B$7:$N$7, 0))</f>
        <v/>
      </c>
      <c r="F770" s="12">
        <v>1612.692</v>
      </c>
      <c r="G770" s="12" t="b">
        <f t="shared" si="64"/>
        <v>0</v>
      </c>
      <c r="H770" s="12" t="b">
        <f t="shared" si="65"/>
        <v>1</v>
      </c>
      <c r="I770" s="12" t="b">
        <f t="shared" si="66"/>
        <v>1</v>
      </c>
      <c r="J770" s="12" t="str">
        <f t="shared" si="67"/>
        <v>Baseboard</v>
      </c>
    </row>
    <row r="771" spans="1:10">
      <c r="A771" s="121">
        <v>20902</v>
      </c>
      <c r="B771" s="12">
        <f>INDEX([8]RawData!$B$8:$N$1411, MATCH($A771, [8]RawData!$A$8:$A$1411, 0), MATCH(B$19, [8]RawData!$B$7:$N$7, 0))</f>
        <v>2130.886</v>
      </c>
      <c r="C771" s="12">
        <f>INDEX([8]RawData!$B$8:$N$1411, MATCH($A771, [8]RawData!$A$8:$A$1411, 0), MATCH(C$19, [8]RawData!$B$7:$N$7, 0))</f>
        <v>3</v>
      </c>
      <c r="D771" s="12" t="str">
        <f>INDEX([8]RawData!$B$8:$N$1411, MATCH($A771, [8]RawData!$A$8:$A$1411, 0), MATCH(D$19, [8]RawData!$B$7:$N$7, 0))</f>
        <v>Gas boiler</v>
      </c>
      <c r="E771" s="12" t="str">
        <f>INDEX([8]RawData!$B$8:$N$1411, MATCH($A771, [8]RawData!$A$8:$A$1411, 0), MATCH(E$19, [8]RawData!$B$7:$N$7, 0))</f>
        <v/>
      </c>
      <c r="F771" s="12" t="s">
        <v>94</v>
      </c>
      <c r="G771" s="12" t="b">
        <f t="shared" si="64"/>
        <v>1</v>
      </c>
      <c r="H771" s="12" t="b">
        <f t="shared" si="65"/>
        <v>0</v>
      </c>
      <c r="I771" s="12" t="b">
        <f t="shared" si="66"/>
        <v>0</v>
      </c>
      <c r="J771" s="12" t="str">
        <f t="shared" si="67"/>
        <v>Plug-in heater, or none</v>
      </c>
    </row>
    <row r="772" spans="1:10">
      <c r="A772" s="121">
        <v>20905</v>
      </c>
      <c r="B772" s="12">
        <f>INDEX([8]RawData!$B$8:$N$1411, MATCH($A772, [8]RawData!$A$8:$A$1411, 0), MATCH(B$19, [8]RawData!$B$7:$N$7, 0))</f>
        <v>8264.9449999999997</v>
      </c>
      <c r="C772" s="12">
        <f>INDEX([8]RawData!$B$8:$N$1411, MATCH($A772, [8]RawData!$A$8:$A$1411, 0), MATCH(C$19, [8]RawData!$B$7:$N$7, 0))</f>
        <v>1</v>
      </c>
      <c r="D772" s="12" t="str">
        <f>INDEX([8]RawData!$B$8:$N$1411, MATCH($A772, [8]RawData!$A$8:$A$1411, 0), MATCH(D$19, [8]RawData!$B$7:$N$7, 0))</f>
        <v>Gas htstove</v>
      </c>
      <c r="E772" s="12" t="str">
        <f>INDEX([8]RawData!$B$8:$N$1411, MATCH($A772, [8]RawData!$A$8:$A$1411, 0), MATCH(E$19, [8]RawData!$B$7:$N$7, 0))</f>
        <v xml:space="preserve">Electric baseboard AND Electric pluginheater AND </v>
      </c>
      <c r="F772" s="12">
        <v>8264.9449999999997</v>
      </c>
      <c r="G772" s="12" t="b">
        <f t="shared" si="64"/>
        <v>0</v>
      </c>
      <c r="H772" s="12" t="b">
        <f t="shared" si="65"/>
        <v>1</v>
      </c>
      <c r="I772" s="12" t="b">
        <f t="shared" si="66"/>
        <v>1</v>
      </c>
      <c r="J772" s="12" t="str">
        <f t="shared" si="67"/>
        <v>Baseboard</v>
      </c>
    </row>
    <row r="773" spans="1:10">
      <c r="A773" s="121">
        <v>20920</v>
      </c>
      <c r="B773" s="12">
        <f>INDEX([8]RawData!$B$8:$N$1411, MATCH($A773, [8]RawData!$A$8:$A$1411, 0), MATCH(B$19, [8]RawData!$B$7:$N$7, 0))</f>
        <v>2079.9929999999999</v>
      </c>
      <c r="C773" s="12">
        <f>INDEX([8]RawData!$B$8:$N$1411, MATCH($A773, [8]RawData!$A$8:$A$1411, 0), MATCH(C$19, [8]RawData!$B$7:$N$7, 0))</f>
        <v>1</v>
      </c>
      <c r="D773" s="12" t="str">
        <f>INDEX([8]RawData!$B$8:$N$1411, MATCH($A773, [8]RawData!$A$8:$A$1411, 0), MATCH(D$19, [8]RawData!$B$7:$N$7, 0))</f>
        <v>Electric baseboard</v>
      </c>
      <c r="E773" s="12" t="str">
        <f>INDEX([8]RawData!$B$8:$N$1411, MATCH($A773, [8]RawData!$A$8:$A$1411, 0), MATCH(E$19, [8]RawData!$B$7:$N$7, 0))</f>
        <v/>
      </c>
      <c r="F773" s="12">
        <v>2079.9929999999999</v>
      </c>
      <c r="G773" s="12" t="b">
        <f t="shared" si="64"/>
        <v>0</v>
      </c>
      <c r="H773" s="12" t="b">
        <f t="shared" si="65"/>
        <v>1</v>
      </c>
      <c r="I773" s="12" t="b">
        <f t="shared" si="66"/>
        <v>1</v>
      </c>
      <c r="J773" s="12" t="str">
        <f t="shared" si="67"/>
        <v>Baseboard</v>
      </c>
    </row>
    <row r="774" spans="1:10">
      <c r="A774" s="121">
        <v>20930</v>
      </c>
      <c r="B774" s="12">
        <f>INDEX([8]RawData!$B$8:$N$1411, MATCH($A774, [8]RawData!$A$8:$A$1411, 0), MATCH(B$19, [8]RawData!$B$7:$N$7, 0))</f>
        <v>1904.288</v>
      </c>
      <c r="C774" s="12">
        <f>INDEX([8]RawData!$B$8:$N$1411, MATCH($A774, [8]RawData!$A$8:$A$1411, 0), MATCH(C$19, [8]RawData!$B$7:$N$7, 0))</f>
        <v>2</v>
      </c>
      <c r="D774" s="12" t="str">
        <f>INDEX([8]RawData!$B$8:$N$1411, MATCH($A774, [8]RawData!$A$8:$A$1411, 0), MATCH(D$19, [8]RawData!$B$7:$N$7, 0))</f>
        <v>Electric heatpump</v>
      </c>
      <c r="E774" s="12" t="str">
        <f>INDEX([8]RawData!$B$8:$N$1411, MATCH($A774, [8]RawData!$A$8:$A$1411, 0), MATCH(E$19, [8]RawData!$B$7:$N$7, 0))</f>
        <v xml:space="preserve">Electric baseboard AND Pellets htstove AND Pellets htstove AND Electric pluginheater AND </v>
      </c>
      <c r="F774" s="12">
        <v>1904.288</v>
      </c>
      <c r="G774" s="12" t="b">
        <f t="shared" si="64"/>
        <v>0</v>
      </c>
      <c r="H774" s="12" t="b">
        <f t="shared" si="65"/>
        <v>1</v>
      </c>
      <c r="I774" s="12" t="b">
        <f t="shared" si="66"/>
        <v>1</v>
      </c>
      <c r="J774" s="12" t="str">
        <f t="shared" si="67"/>
        <v>Heat pump</v>
      </c>
    </row>
    <row r="775" spans="1:10">
      <c r="A775" s="121">
        <v>20936</v>
      </c>
      <c r="B775" s="12">
        <f>INDEX([8]RawData!$B$8:$N$1411, MATCH($A775, [8]RawData!$A$8:$A$1411, 0), MATCH(B$19, [8]RawData!$B$7:$N$7, 0))</f>
        <v>1904.288</v>
      </c>
      <c r="C775" s="12">
        <f>INDEX([8]RawData!$B$8:$N$1411, MATCH($A775, [8]RawData!$A$8:$A$1411, 0), MATCH(C$19, [8]RawData!$B$7:$N$7, 0))</f>
        <v>1</v>
      </c>
      <c r="D775" s="12" t="str">
        <f>INDEX([8]RawData!$B$8:$N$1411, MATCH($A775, [8]RawData!$A$8:$A$1411, 0), MATCH(D$19, [8]RawData!$B$7:$N$7, 0))</f>
        <v xml:space="preserve">Wood htstove AND Wood htstove AND </v>
      </c>
      <c r="E775" s="12" t="str">
        <f>INDEX([8]RawData!$B$8:$N$1411, MATCH($A775, [8]RawData!$A$8:$A$1411, 0), MATCH(E$19, [8]RawData!$B$7:$N$7, 0))</f>
        <v>Electric heatpump</v>
      </c>
      <c r="F775" s="12">
        <v>1904.288</v>
      </c>
      <c r="G775" s="12" t="b">
        <f t="shared" si="64"/>
        <v>0</v>
      </c>
      <c r="H775" s="12" t="b">
        <f t="shared" si="65"/>
        <v>1</v>
      </c>
      <c r="I775" s="12" t="b">
        <f t="shared" si="66"/>
        <v>1</v>
      </c>
      <c r="J775" s="12" t="str">
        <f t="shared" si="67"/>
        <v>Heat pump</v>
      </c>
    </row>
    <row r="776" spans="1:10">
      <c r="A776" s="121">
        <v>20941</v>
      </c>
      <c r="B776" s="12">
        <f>INDEX([8]RawData!$B$8:$N$1411, MATCH($A776, [8]RawData!$A$8:$A$1411, 0), MATCH(B$19, [8]RawData!$B$7:$N$7, 0))</f>
        <v>3785.7640000000001</v>
      </c>
      <c r="C776" s="12">
        <f>INDEX([8]RawData!$B$8:$N$1411, MATCH($A776, [8]RawData!$A$8:$A$1411, 0), MATCH(C$19, [8]RawData!$B$7:$N$7, 0))</f>
        <v>2</v>
      </c>
      <c r="D776" s="12" t="str">
        <f>INDEX([8]RawData!$B$8:$N$1411, MATCH($A776, [8]RawData!$A$8:$A$1411, 0), MATCH(D$19, [8]RawData!$B$7:$N$7, 0))</f>
        <v>Gas faf</v>
      </c>
      <c r="E776" s="12" t="str">
        <f>INDEX([8]RawData!$B$8:$N$1411, MATCH($A776, [8]RawData!$A$8:$A$1411, 0), MATCH(E$19, [8]RawData!$B$7:$N$7, 0))</f>
        <v/>
      </c>
      <c r="F776" s="12" t="s">
        <v>94</v>
      </c>
      <c r="G776" s="12" t="b">
        <f t="shared" si="64"/>
        <v>1</v>
      </c>
      <c r="H776" s="12" t="b">
        <f t="shared" si="65"/>
        <v>0</v>
      </c>
      <c r="I776" s="12" t="b">
        <f t="shared" si="66"/>
        <v>0</v>
      </c>
      <c r="J776" s="12" t="str">
        <f t="shared" si="67"/>
        <v>Plug-in heater, or none</v>
      </c>
    </row>
    <row r="777" spans="1:10">
      <c r="A777" s="121">
        <v>20946</v>
      </c>
      <c r="B777" s="12">
        <f>INDEX([8]RawData!$B$8:$N$1411, MATCH($A777, [8]RawData!$A$8:$A$1411, 0), MATCH(B$19, [8]RawData!$B$7:$N$7, 0))</f>
        <v>2130.886</v>
      </c>
      <c r="C777" s="12">
        <f>INDEX([8]RawData!$B$8:$N$1411, MATCH($A777, [8]RawData!$A$8:$A$1411, 0), MATCH(C$19, [8]RawData!$B$7:$N$7, 0))</f>
        <v>3</v>
      </c>
      <c r="D777" s="12" t="str">
        <f>INDEX([8]RawData!$B$8:$N$1411, MATCH($A777, [8]RawData!$A$8:$A$1411, 0), MATCH(D$19, [8]RawData!$B$7:$N$7, 0))</f>
        <v>Wood htstove</v>
      </c>
      <c r="E777" s="12" t="str">
        <f>INDEX([8]RawData!$B$8:$N$1411, MATCH($A777, [8]RawData!$A$8:$A$1411, 0), MATCH(E$19, [8]RawData!$B$7:$N$7, 0))</f>
        <v xml:space="preserve">Gas boiler AND Wood htstove AND </v>
      </c>
      <c r="F777" s="12" t="s">
        <v>94</v>
      </c>
      <c r="G777" s="12" t="b">
        <f t="shared" si="64"/>
        <v>1</v>
      </c>
      <c r="H777" s="12" t="b">
        <f t="shared" si="65"/>
        <v>0</v>
      </c>
      <c r="I777" s="12" t="b">
        <f t="shared" si="66"/>
        <v>0</v>
      </c>
      <c r="J777" s="12" t="str">
        <f t="shared" si="67"/>
        <v>Plug-in heater, or none</v>
      </c>
    </row>
    <row r="778" spans="1:10">
      <c r="A778" s="121">
        <v>20958</v>
      </c>
      <c r="B778" s="12">
        <f>INDEX([8]RawData!$B$8:$N$1411, MATCH($A778, [8]RawData!$A$8:$A$1411, 0), MATCH(B$19, [8]RawData!$B$7:$N$7, 0))</f>
        <v>1192.4649999999999</v>
      </c>
      <c r="C778" s="12">
        <f>INDEX([8]RawData!$B$8:$N$1411, MATCH($A778, [8]RawData!$A$8:$A$1411, 0), MATCH(C$19, [8]RawData!$B$7:$N$7, 0))</f>
        <v>3</v>
      </c>
      <c r="D778" s="12" t="str">
        <f>INDEX([8]RawData!$B$8:$N$1411, MATCH($A778, [8]RawData!$A$8:$A$1411, 0), MATCH(D$19, [8]RawData!$B$7:$N$7, 0))</f>
        <v>Electric gshp</v>
      </c>
      <c r="E778" s="12" t="str">
        <f>INDEX([8]RawData!$B$8:$N$1411, MATCH($A778, [8]RawData!$A$8:$A$1411, 0), MATCH(E$19, [8]RawData!$B$7:$N$7, 0))</f>
        <v/>
      </c>
      <c r="F778" s="12">
        <v>1192.4649999999999</v>
      </c>
      <c r="G778" s="12" t="b">
        <f t="shared" si="64"/>
        <v>0</v>
      </c>
      <c r="H778" s="12" t="b">
        <f t="shared" si="65"/>
        <v>1</v>
      </c>
      <c r="I778" s="12" t="b">
        <f t="shared" si="66"/>
        <v>1</v>
      </c>
      <c r="J778" s="12" t="str">
        <f t="shared" si="67"/>
        <v>Heat pump</v>
      </c>
    </row>
    <row r="779" spans="1:10">
      <c r="A779" s="121">
        <v>20965</v>
      </c>
      <c r="B779" s="12">
        <f>INDEX([8]RawData!$B$8:$N$1411, MATCH($A779, [8]RawData!$A$8:$A$1411, 0), MATCH(B$19, [8]RawData!$B$7:$N$7, 0))</f>
        <v>3785.7640000000001</v>
      </c>
      <c r="C779" s="12">
        <f>INDEX([8]RawData!$B$8:$N$1411, MATCH($A779, [8]RawData!$A$8:$A$1411, 0), MATCH(C$19, [8]RawData!$B$7:$N$7, 0))</f>
        <v>1</v>
      </c>
      <c r="D779" s="12" t="str">
        <f>INDEX([8]RawData!$B$8:$N$1411, MATCH($A779, [8]RawData!$A$8:$A$1411, 0), MATCH(D$19, [8]RawData!$B$7:$N$7, 0))</f>
        <v>Gas faf</v>
      </c>
      <c r="E779" s="12" t="str">
        <f>INDEX([8]RawData!$B$8:$N$1411, MATCH($A779, [8]RawData!$A$8:$A$1411, 0), MATCH(E$19, [8]RawData!$B$7:$N$7, 0))</f>
        <v/>
      </c>
      <c r="F779" s="12" t="s">
        <v>94</v>
      </c>
      <c r="G779" s="12" t="b">
        <f t="shared" si="64"/>
        <v>1</v>
      </c>
      <c r="H779" s="12" t="b">
        <f t="shared" si="65"/>
        <v>0</v>
      </c>
      <c r="I779" s="12" t="b">
        <f t="shared" si="66"/>
        <v>0</v>
      </c>
      <c r="J779" s="12" t="str">
        <f t="shared" si="67"/>
        <v>Plug-in heater, or none</v>
      </c>
    </row>
    <row r="780" spans="1:10">
      <c r="A780" s="121">
        <v>20968</v>
      </c>
      <c r="B780" s="12">
        <f>INDEX([8]RawData!$B$8:$N$1411, MATCH($A780, [8]RawData!$A$8:$A$1411, 0), MATCH(B$19, [8]RawData!$B$7:$N$7, 0))</f>
        <v>1612.692</v>
      </c>
      <c r="C780" s="12">
        <f>INDEX([8]RawData!$B$8:$N$1411, MATCH($A780, [8]RawData!$A$8:$A$1411, 0), MATCH(C$19, [8]RawData!$B$7:$N$7, 0))</f>
        <v>1</v>
      </c>
      <c r="D780" s="12" t="str">
        <f>INDEX([8]RawData!$B$8:$N$1411, MATCH($A780, [8]RawData!$A$8:$A$1411, 0), MATCH(D$19, [8]RawData!$B$7:$N$7, 0))</f>
        <v>Oil faf</v>
      </c>
      <c r="E780" s="12" t="str">
        <f>INDEX([8]RawData!$B$8:$N$1411, MATCH($A780, [8]RawData!$A$8:$A$1411, 0), MATCH(E$19, [8]RawData!$B$7:$N$7, 0))</f>
        <v>Wood htstove</v>
      </c>
      <c r="F780" s="12" t="s">
        <v>94</v>
      </c>
      <c r="G780" s="12" t="b">
        <f t="shared" si="64"/>
        <v>0</v>
      </c>
      <c r="H780" s="12" t="b">
        <f t="shared" si="65"/>
        <v>0</v>
      </c>
      <c r="I780" s="12" t="b">
        <f t="shared" si="66"/>
        <v>0</v>
      </c>
      <c r="J780" s="12" t="str">
        <f t="shared" si="67"/>
        <v>Plug-in heater, or none</v>
      </c>
    </row>
    <row r="781" spans="1:10">
      <c r="A781" s="121">
        <v>20970</v>
      </c>
      <c r="B781" s="12">
        <f>INDEX([8]RawData!$B$8:$N$1411, MATCH($A781, [8]RawData!$A$8:$A$1411, 0), MATCH(B$19, [8]RawData!$B$7:$N$7, 0))</f>
        <v>2079.9929999999999</v>
      </c>
      <c r="C781" s="12">
        <f>INDEX([8]RawData!$B$8:$N$1411, MATCH($A781, [8]RawData!$A$8:$A$1411, 0), MATCH(C$19, [8]RawData!$B$7:$N$7, 0))</f>
        <v>1</v>
      </c>
      <c r="D781" s="12" t="str">
        <f>INDEX([8]RawData!$B$8:$N$1411, MATCH($A781, [8]RawData!$A$8:$A$1411, 0), MATCH(D$19, [8]RawData!$B$7:$N$7, 0))</f>
        <v>Gas faf</v>
      </c>
      <c r="E781" s="12" t="str">
        <f>INDEX([8]RawData!$B$8:$N$1411, MATCH($A781, [8]RawData!$A$8:$A$1411, 0), MATCH(E$19, [8]RawData!$B$7:$N$7, 0))</f>
        <v>Gas htstove</v>
      </c>
      <c r="F781" s="12" t="s">
        <v>94</v>
      </c>
      <c r="G781" s="12" t="b">
        <f t="shared" si="64"/>
        <v>1</v>
      </c>
      <c r="H781" s="12" t="b">
        <f t="shared" si="65"/>
        <v>0</v>
      </c>
      <c r="I781" s="12" t="b">
        <f t="shared" si="66"/>
        <v>0</v>
      </c>
      <c r="J781" s="12" t="str">
        <f t="shared" si="67"/>
        <v>Plug-in heater, or none</v>
      </c>
    </row>
    <row r="782" spans="1:10">
      <c r="A782" s="121">
        <v>20974</v>
      </c>
      <c r="B782" s="12">
        <f>INDEX([8]RawData!$B$8:$N$1411, MATCH($A782, [8]RawData!$A$8:$A$1411, 0), MATCH(B$19, [8]RawData!$B$7:$N$7, 0))</f>
        <v>3785.7640000000001</v>
      </c>
      <c r="C782" s="12">
        <f>INDEX([8]RawData!$B$8:$N$1411, MATCH($A782, [8]RawData!$A$8:$A$1411, 0), MATCH(C$19, [8]RawData!$B$7:$N$7, 0))</f>
        <v>3</v>
      </c>
      <c r="D782" s="12" t="str">
        <f>INDEX([8]RawData!$B$8:$N$1411, MATCH($A782, [8]RawData!$A$8:$A$1411, 0), MATCH(D$19, [8]RawData!$B$7:$N$7, 0))</f>
        <v>Electric faf</v>
      </c>
      <c r="E782" s="12" t="str">
        <f>INDEX([8]RawData!$B$8:$N$1411, MATCH($A782, [8]RawData!$A$8:$A$1411, 0), MATCH(E$19, [8]RawData!$B$7:$N$7, 0))</f>
        <v/>
      </c>
      <c r="F782" s="12">
        <v>3785.7640000000001</v>
      </c>
      <c r="G782" s="12" t="b">
        <f t="shared" si="64"/>
        <v>0</v>
      </c>
      <c r="H782" s="12" t="b">
        <f t="shared" si="65"/>
        <v>1</v>
      </c>
      <c r="I782" s="12" t="b">
        <f t="shared" si="66"/>
        <v>1</v>
      </c>
      <c r="J782" s="12" t="str">
        <f t="shared" si="67"/>
        <v>Electric FAF</v>
      </c>
    </row>
    <row r="783" spans="1:10">
      <c r="A783" s="121">
        <v>20976</v>
      </c>
      <c r="B783" s="12">
        <f>INDEX([8]RawData!$B$8:$N$1411, MATCH($A783, [8]RawData!$A$8:$A$1411, 0), MATCH(B$19, [8]RawData!$B$7:$N$7, 0))</f>
        <v>1192.4649999999999</v>
      </c>
      <c r="C783" s="12">
        <f>INDEX([8]RawData!$B$8:$N$1411, MATCH($A783, [8]RawData!$A$8:$A$1411, 0), MATCH(C$19, [8]RawData!$B$7:$N$7, 0))</f>
        <v>2</v>
      </c>
      <c r="D783" s="12" t="str">
        <f>INDEX([8]RawData!$B$8:$N$1411, MATCH($A783, [8]RawData!$A$8:$A$1411, 0), MATCH(D$19, [8]RawData!$B$7:$N$7, 0))</f>
        <v>Electric baseboard</v>
      </c>
      <c r="E783" s="12" t="str">
        <f>INDEX([8]RawData!$B$8:$N$1411, MATCH($A783, [8]RawData!$A$8:$A$1411, 0), MATCH(E$19, [8]RawData!$B$7:$N$7, 0))</f>
        <v/>
      </c>
      <c r="F783" s="12">
        <v>1192.4649999999999</v>
      </c>
      <c r="G783" s="12" t="b">
        <f t="shared" si="64"/>
        <v>0</v>
      </c>
      <c r="H783" s="12" t="b">
        <f t="shared" si="65"/>
        <v>1</v>
      </c>
      <c r="I783" s="12" t="b">
        <f t="shared" si="66"/>
        <v>1</v>
      </c>
      <c r="J783" s="12" t="str">
        <f t="shared" si="67"/>
        <v>Baseboard</v>
      </c>
    </row>
    <row r="784" spans="1:10">
      <c r="A784" s="121">
        <v>20995</v>
      </c>
      <c r="B784" s="12">
        <f>INDEX([8]RawData!$B$8:$N$1411, MATCH($A784, [8]RawData!$A$8:$A$1411, 0), MATCH(B$19, [8]RawData!$B$7:$N$7, 0))</f>
        <v>2130.886</v>
      </c>
      <c r="C784" s="12">
        <f>INDEX([8]RawData!$B$8:$N$1411, MATCH($A784, [8]RawData!$A$8:$A$1411, 0), MATCH(C$19, [8]RawData!$B$7:$N$7, 0))</f>
        <v>3</v>
      </c>
      <c r="D784" s="12" t="str">
        <f>INDEX([8]RawData!$B$8:$N$1411, MATCH($A784, [8]RawData!$A$8:$A$1411, 0), MATCH(D$19, [8]RawData!$B$7:$N$7, 0))</f>
        <v>Electric baseboard</v>
      </c>
      <c r="E784" s="12" t="str">
        <f>INDEX([8]RawData!$B$8:$N$1411, MATCH($A784, [8]RawData!$A$8:$A$1411, 0), MATCH(E$19, [8]RawData!$B$7:$N$7, 0))</f>
        <v/>
      </c>
      <c r="F784" s="12">
        <v>2130.886</v>
      </c>
      <c r="G784" s="12" t="b">
        <f t="shared" si="64"/>
        <v>0</v>
      </c>
      <c r="H784" s="12" t="b">
        <f t="shared" si="65"/>
        <v>1</v>
      </c>
      <c r="I784" s="12" t="b">
        <f t="shared" si="66"/>
        <v>1</v>
      </c>
      <c r="J784" s="12" t="str">
        <f t="shared" si="67"/>
        <v>Baseboard</v>
      </c>
    </row>
    <row r="785" spans="1:10">
      <c r="A785" s="121">
        <v>20998</v>
      </c>
      <c r="B785" s="12">
        <f>INDEX([8]RawData!$B$8:$N$1411, MATCH($A785, [8]RawData!$A$8:$A$1411, 0), MATCH(B$19, [8]RawData!$B$7:$N$7, 0))</f>
        <v>3785.7640000000001</v>
      </c>
      <c r="C785" s="12">
        <f>INDEX([8]RawData!$B$8:$N$1411, MATCH($A785, [8]RawData!$A$8:$A$1411, 0), MATCH(C$19, [8]RawData!$B$7:$N$7, 0))</f>
        <v>2</v>
      </c>
      <c r="D785" s="12" t="str">
        <f>INDEX([8]RawData!$B$8:$N$1411, MATCH($A785, [8]RawData!$A$8:$A$1411, 0), MATCH(D$19, [8]RawData!$B$7:$N$7, 0))</f>
        <v>Electric heatpump</v>
      </c>
      <c r="E785" s="12" t="str">
        <f>INDEX([8]RawData!$B$8:$N$1411, MATCH($A785, [8]RawData!$A$8:$A$1411, 0), MATCH(E$19, [8]RawData!$B$7:$N$7, 0))</f>
        <v/>
      </c>
      <c r="F785" s="12">
        <v>3785.7640000000001</v>
      </c>
      <c r="G785" s="12" t="b">
        <f t="shared" si="64"/>
        <v>0</v>
      </c>
      <c r="H785" s="12" t="b">
        <f t="shared" si="65"/>
        <v>1</v>
      </c>
      <c r="I785" s="12" t="b">
        <f t="shared" si="66"/>
        <v>1</v>
      </c>
      <c r="J785" s="12" t="str">
        <f t="shared" si="67"/>
        <v>Heat pump</v>
      </c>
    </row>
    <row r="786" spans="1:10">
      <c r="A786" s="121">
        <v>21002</v>
      </c>
      <c r="B786" s="12">
        <f>INDEX([8]RawData!$B$8:$N$1411, MATCH($A786, [8]RawData!$A$8:$A$1411, 0), MATCH(B$19, [8]RawData!$B$7:$N$7, 0))</f>
        <v>1144.6790000000001</v>
      </c>
      <c r="C786" s="12">
        <f>INDEX([8]RawData!$B$8:$N$1411, MATCH($A786, [8]RawData!$A$8:$A$1411, 0), MATCH(C$19, [8]RawData!$B$7:$N$7, 0))</f>
        <v>3</v>
      </c>
      <c r="D786" s="12" t="str">
        <f>INDEX([8]RawData!$B$8:$N$1411, MATCH($A786, [8]RawData!$A$8:$A$1411, 0), MATCH(D$19, [8]RawData!$B$7:$N$7, 0))</f>
        <v>Gas boiler</v>
      </c>
      <c r="E786" s="12" t="str">
        <f>INDEX([8]RawData!$B$8:$N$1411, MATCH($A786, [8]RawData!$A$8:$A$1411, 0), MATCH(E$19, [8]RawData!$B$7:$N$7, 0))</f>
        <v/>
      </c>
      <c r="F786" s="12" t="s">
        <v>94</v>
      </c>
      <c r="G786" s="12" t="b">
        <f t="shared" si="64"/>
        <v>1</v>
      </c>
      <c r="H786" s="12" t="b">
        <f t="shared" si="65"/>
        <v>0</v>
      </c>
      <c r="I786" s="12" t="b">
        <f t="shared" si="66"/>
        <v>0</v>
      </c>
      <c r="J786" s="12" t="str">
        <f t="shared" si="67"/>
        <v>Plug-in heater, or none</v>
      </c>
    </row>
    <row r="787" spans="1:10">
      <c r="A787" s="121">
        <v>21003</v>
      </c>
      <c r="B787" s="12">
        <f>INDEX([8]RawData!$B$8:$N$1411, MATCH($A787, [8]RawData!$A$8:$A$1411, 0), MATCH(B$19, [8]RawData!$B$7:$N$7, 0))</f>
        <v>2079.9929999999999</v>
      </c>
      <c r="C787" s="12">
        <f>INDEX([8]RawData!$B$8:$N$1411, MATCH($A787, [8]RawData!$A$8:$A$1411, 0), MATCH(C$19, [8]RawData!$B$7:$N$7, 0))</f>
        <v>1</v>
      </c>
      <c r="D787" s="12" t="str">
        <f>INDEX([8]RawData!$B$8:$N$1411, MATCH($A787, [8]RawData!$A$8:$A$1411, 0), MATCH(D$19, [8]RawData!$B$7:$N$7, 0))</f>
        <v>Gas faf</v>
      </c>
      <c r="E787" s="12" t="str">
        <f>INDEX([8]RawData!$B$8:$N$1411, MATCH($A787, [8]RawData!$A$8:$A$1411, 0), MATCH(E$19, [8]RawData!$B$7:$N$7, 0))</f>
        <v>Gas htstove</v>
      </c>
      <c r="F787" s="12" t="s">
        <v>94</v>
      </c>
      <c r="G787" s="12" t="b">
        <f t="shared" si="64"/>
        <v>1</v>
      </c>
      <c r="H787" s="12" t="b">
        <f t="shared" si="65"/>
        <v>0</v>
      </c>
      <c r="I787" s="12" t="b">
        <f t="shared" si="66"/>
        <v>0</v>
      </c>
      <c r="J787" s="12" t="str">
        <f t="shared" si="67"/>
        <v>Plug-in heater, or none</v>
      </c>
    </row>
    <row r="788" spans="1:10">
      <c r="A788" s="121">
        <v>21006</v>
      </c>
      <c r="B788" s="12">
        <f>INDEX([8]RawData!$B$8:$N$1411, MATCH($A788, [8]RawData!$A$8:$A$1411, 0), MATCH(B$19, [8]RawData!$B$7:$N$7, 0))</f>
        <v>1192.4649999999999</v>
      </c>
      <c r="C788" s="12">
        <f>INDEX([8]RawData!$B$8:$N$1411, MATCH($A788, [8]RawData!$A$8:$A$1411, 0), MATCH(C$19, [8]RawData!$B$7:$N$7, 0))</f>
        <v>2</v>
      </c>
      <c r="D788" s="12" t="str">
        <f>INDEX([8]RawData!$B$8:$N$1411, MATCH($A788, [8]RawData!$A$8:$A$1411, 0), MATCH(D$19, [8]RawData!$B$7:$N$7, 0))</f>
        <v>Gas faf</v>
      </c>
      <c r="E788" s="12" t="str">
        <f>INDEX([8]RawData!$B$8:$N$1411, MATCH($A788, [8]RawData!$A$8:$A$1411, 0), MATCH(E$19, [8]RawData!$B$7:$N$7, 0))</f>
        <v>Electric pluginheater</v>
      </c>
      <c r="F788" s="12" t="s">
        <v>94</v>
      </c>
      <c r="G788" s="12" t="b">
        <f t="shared" si="64"/>
        <v>1</v>
      </c>
      <c r="H788" s="12" t="b">
        <f t="shared" si="65"/>
        <v>0</v>
      </c>
      <c r="I788" s="12" t="b">
        <f t="shared" si="66"/>
        <v>0</v>
      </c>
      <c r="J788" s="12" t="str">
        <f t="shared" si="67"/>
        <v>Plug-in heater, or none</v>
      </c>
    </row>
    <row r="789" spans="1:10">
      <c r="A789" s="121">
        <v>21012</v>
      </c>
      <c r="B789" s="12">
        <f>INDEX([8]RawData!$B$8:$N$1411, MATCH($A789, [8]RawData!$A$8:$A$1411, 0), MATCH(B$19, [8]RawData!$B$7:$N$7, 0))</f>
        <v>3785.7640000000001</v>
      </c>
      <c r="C789" s="12">
        <f>INDEX([8]RawData!$B$8:$N$1411, MATCH($A789, [8]RawData!$A$8:$A$1411, 0), MATCH(C$19, [8]RawData!$B$7:$N$7, 0))</f>
        <v>2</v>
      </c>
      <c r="D789" s="12" t="str">
        <f>INDEX([8]RawData!$B$8:$N$1411, MATCH($A789, [8]RawData!$A$8:$A$1411, 0), MATCH(D$19, [8]RawData!$B$7:$N$7, 0))</f>
        <v>Gas faf</v>
      </c>
      <c r="E789" s="12" t="str">
        <f>INDEX([8]RawData!$B$8:$N$1411, MATCH($A789, [8]RawData!$A$8:$A$1411, 0), MATCH(E$19, [8]RawData!$B$7:$N$7, 0))</f>
        <v/>
      </c>
      <c r="F789" s="12" t="s">
        <v>94</v>
      </c>
      <c r="G789" s="12" t="b">
        <f t="shared" ref="G789:G852" si="68">OR(ISNUMBER(FIND("Gas faf", D789&amp;E789)),  ISNUMBER(FIND("Gas boiler", D789&amp;E789)))</f>
        <v>1</v>
      </c>
      <c r="H789" s="12" t="b">
        <f t="shared" ref="H789:H852" si="69">OR(ISNUMBER(FIND("Electric faf", D789&amp;E789)),  ISNUMBER(FIND("Electric boiler", D789&amp;E789)),  ISNUMBER(FIND("Electric baseboard", D789&amp;E789)),  ISNUMBER(FIND("Electric heatpump", D789&amp;E789)),  ISNUMBER(FIND("Electric gshp", D789&amp;E789)),  ISNUMBER(FIND("Electric dhp", D789&amp;E789)) )</f>
        <v>0</v>
      </c>
      <c r="I789" s="12" t="b">
        <f t="shared" ref="I789:I852" si="70">AND(NOT(G789), H789)</f>
        <v>0</v>
      </c>
      <c r="J789" s="12" t="str">
        <f t="shared" ref="J789:J852" si="71">IF( OR(  ISNUMBER(FIND("Electric heatpump", D789&amp;E789)),  ISNUMBER(FIND("Electric gshp", D789&amp;E789)) ), "Heat pump",
   IF(ISNUMBER(FIND("Electric faf", D789&amp;E789)), "Electric FAF",
 IF(ISNUMBER(FIND("dhp", D789&amp;E789)), "Ductless HP",
   IF(OR(ISNUMBER(FIND("Electric boiler", D789&amp;E789)),  ISNUMBER(FIND("Electric baseboard", D789&amp;E789))), "Baseboard", "Plug-in heater, or none"))))</f>
        <v>Plug-in heater, or none</v>
      </c>
    </row>
    <row r="790" spans="1:10">
      <c r="A790" s="121">
        <v>21016</v>
      </c>
      <c r="B790" s="12">
        <f>INDEX([8]RawData!$B$8:$N$1411, MATCH($A790, [8]RawData!$A$8:$A$1411, 0), MATCH(B$19, [8]RawData!$B$7:$N$7, 0))</f>
        <v>3785.7640000000001</v>
      </c>
      <c r="C790" s="12">
        <f>INDEX([8]RawData!$B$8:$N$1411, MATCH($A790, [8]RawData!$A$8:$A$1411, 0), MATCH(C$19, [8]RawData!$B$7:$N$7, 0))</f>
        <v>1</v>
      </c>
      <c r="D790" s="12" t="str">
        <f>INDEX([8]RawData!$B$8:$N$1411, MATCH($A790, [8]RawData!$A$8:$A$1411, 0), MATCH(D$19, [8]RawData!$B$7:$N$7, 0))</f>
        <v>Gas faf</v>
      </c>
      <c r="E790" s="12" t="str">
        <f>INDEX([8]RawData!$B$8:$N$1411, MATCH($A790, [8]RawData!$A$8:$A$1411, 0), MATCH(E$19, [8]RawData!$B$7:$N$7, 0))</f>
        <v/>
      </c>
      <c r="F790" s="12" t="s">
        <v>94</v>
      </c>
      <c r="G790" s="12" t="b">
        <f t="shared" si="68"/>
        <v>1</v>
      </c>
      <c r="H790" s="12" t="b">
        <f t="shared" si="69"/>
        <v>0</v>
      </c>
      <c r="I790" s="12" t="b">
        <f t="shared" si="70"/>
        <v>0</v>
      </c>
      <c r="J790" s="12" t="str">
        <f t="shared" si="71"/>
        <v>Plug-in heater, or none</v>
      </c>
    </row>
    <row r="791" spans="1:10">
      <c r="A791" s="121">
        <v>21018</v>
      </c>
      <c r="B791" s="12">
        <f>INDEX([8]RawData!$B$8:$N$1411, MATCH($A791, [8]RawData!$A$8:$A$1411, 0), MATCH(B$19, [8]RawData!$B$7:$N$7, 0))</f>
        <v>2130.886</v>
      </c>
      <c r="C791" s="12">
        <f>INDEX([8]RawData!$B$8:$N$1411, MATCH($A791, [8]RawData!$A$8:$A$1411, 0), MATCH(C$19, [8]RawData!$B$7:$N$7, 0))</f>
        <v>3</v>
      </c>
      <c r="D791" s="12" t="str">
        <f>INDEX([8]RawData!$B$8:$N$1411, MATCH($A791, [8]RawData!$A$8:$A$1411, 0), MATCH(D$19, [8]RawData!$B$7:$N$7, 0))</f>
        <v>Gas faf</v>
      </c>
      <c r="E791" s="12" t="str">
        <f>INDEX([8]RawData!$B$8:$N$1411, MATCH($A791, [8]RawData!$A$8:$A$1411, 0), MATCH(E$19, [8]RawData!$B$7:$N$7, 0))</f>
        <v/>
      </c>
      <c r="F791" s="12" t="s">
        <v>94</v>
      </c>
      <c r="G791" s="12" t="b">
        <f t="shared" si="68"/>
        <v>1</v>
      </c>
      <c r="H791" s="12" t="b">
        <f t="shared" si="69"/>
        <v>0</v>
      </c>
      <c r="I791" s="12" t="b">
        <f t="shared" si="70"/>
        <v>0</v>
      </c>
      <c r="J791" s="12" t="str">
        <f t="shared" si="71"/>
        <v>Plug-in heater, or none</v>
      </c>
    </row>
    <row r="792" spans="1:10">
      <c r="A792" s="121">
        <v>21021</v>
      </c>
      <c r="B792" s="12">
        <f>INDEX([8]RawData!$B$8:$N$1411, MATCH($A792, [8]RawData!$A$8:$A$1411, 0), MATCH(B$19, [8]RawData!$B$7:$N$7, 0))</f>
        <v>8264.9449999999997</v>
      </c>
      <c r="C792" s="12">
        <f>INDEX([8]RawData!$B$8:$N$1411, MATCH($A792, [8]RawData!$A$8:$A$1411, 0), MATCH(C$19, [8]RawData!$B$7:$N$7, 0))</f>
        <v>1</v>
      </c>
      <c r="D792" s="12" t="str">
        <f>INDEX([8]RawData!$B$8:$N$1411, MATCH($A792, [8]RawData!$A$8:$A$1411, 0), MATCH(D$19, [8]RawData!$B$7:$N$7, 0))</f>
        <v>Wood htstove</v>
      </c>
      <c r="E792" s="12" t="str">
        <f>INDEX([8]RawData!$B$8:$N$1411, MATCH($A792, [8]RawData!$A$8:$A$1411, 0), MATCH(E$19, [8]RawData!$B$7:$N$7, 0))</f>
        <v>Gas faf</v>
      </c>
      <c r="F792" s="12" t="s">
        <v>94</v>
      </c>
      <c r="G792" s="12" t="b">
        <f t="shared" si="68"/>
        <v>1</v>
      </c>
      <c r="H792" s="12" t="b">
        <f t="shared" si="69"/>
        <v>0</v>
      </c>
      <c r="I792" s="12" t="b">
        <f t="shared" si="70"/>
        <v>0</v>
      </c>
      <c r="J792" s="12" t="str">
        <f t="shared" si="71"/>
        <v>Plug-in heater, or none</v>
      </c>
    </row>
    <row r="793" spans="1:10">
      <c r="A793" s="121">
        <v>21026</v>
      </c>
      <c r="B793" s="12">
        <f>INDEX([8]RawData!$B$8:$N$1411, MATCH($A793, [8]RawData!$A$8:$A$1411, 0), MATCH(B$19, [8]RawData!$B$7:$N$7, 0))</f>
        <v>8264.9449999999997</v>
      </c>
      <c r="C793" s="12">
        <f>INDEX([8]RawData!$B$8:$N$1411, MATCH($A793, [8]RawData!$A$8:$A$1411, 0), MATCH(C$19, [8]RawData!$B$7:$N$7, 0))</f>
        <v>1</v>
      </c>
      <c r="D793" s="12" t="str">
        <f>INDEX([8]RawData!$B$8:$N$1411, MATCH($A793, [8]RawData!$A$8:$A$1411, 0), MATCH(D$19, [8]RawData!$B$7:$N$7, 0))</f>
        <v>Electric baseboard</v>
      </c>
      <c r="E793" s="12" t="str">
        <f>INDEX([8]RawData!$B$8:$N$1411, MATCH($A793, [8]RawData!$A$8:$A$1411, 0), MATCH(E$19, [8]RawData!$B$7:$N$7, 0))</f>
        <v/>
      </c>
      <c r="F793" s="12">
        <v>8264.9449999999997</v>
      </c>
      <c r="G793" s="12" t="b">
        <f t="shared" si="68"/>
        <v>0</v>
      </c>
      <c r="H793" s="12" t="b">
        <f t="shared" si="69"/>
        <v>1</v>
      </c>
      <c r="I793" s="12" t="b">
        <f t="shared" si="70"/>
        <v>1</v>
      </c>
      <c r="J793" s="12" t="str">
        <f t="shared" si="71"/>
        <v>Baseboard</v>
      </c>
    </row>
    <row r="794" spans="1:10">
      <c r="A794" s="121">
        <v>21038</v>
      </c>
      <c r="B794" s="12">
        <f>INDEX([8]RawData!$B$8:$N$1411, MATCH($A794, [8]RawData!$A$8:$A$1411, 0), MATCH(B$19, [8]RawData!$B$7:$N$7, 0))</f>
        <v>1904.288</v>
      </c>
      <c r="C794" s="12">
        <f>INDEX([8]RawData!$B$8:$N$1411, MATCH($A794, [8]RawData!$A$8:$A$1411, 0), MATCH(C$19, [8]RawData!$B$7:$N$7, 0))</f>
        <v>2</v>
      </c>
      <c r="D794" s="12" t="str">
        <f>INDEX([8]RawData!$B$8:$N$1411, MATCH($A794, [8]RawData!$A$8:$A$1411, 0), MATCH(D$19, [8]RawData!$B$7:$N$7, 0))</f>
        <v>Oil faf</v>
      </c>
      <c r="E794" s="12" t="str">
        <f>INDEX([8]RawData!$B$8:$N$1411, MATCH($A794, [8]RawData!$A$8:$A$1411, 0), MATCH(E$19, [8]RawData!$B$7:$N$7, 0))</f>
        <v/>
      </c>
      <c r="F794" s="12" t="s">
        <v>94</v>
      </c>
      <c r="G794" s="12" t="b">
        <f t="shared" si="68"/>
        <v>0</v>
      </c>
      <c r="H794" s="12" t="b">
        <f t="shared" si="69"/>
        <v>0</v>
      </c>
      <c r="I794" s="12" t="b">
        <f t="shared" si="70"/>
        <v>0</v>
      </c>
      <c r="J794" s="12" t="str">
        <f t="shared" si="71"/>
        <v>Plug-in heater, or none</v>
      </c>
    </row>
    <row r="795" spans="1:10">
      <c r="A795" s="121">
        <v>21045</v>
      </c>
      <c r="B795" s="12">
        <f>INDEX([8]RawData!$B$8:$N$1411, MATCH($A795, [8]RawData!$A$8:$A$1411, 0), MATCH(B$19, [8]RawData!$B$7:$N$7, 0))</f>
        <v>2130.886</v>
      </c>
      <c r="C795" s="12">
        <f>INDEX([8]RawData!$B$8:$N$1411, MATCH($A795, [8]RawData!$A$8:$A$1411, 0), MATCH(C$19, [8]RawData!$B$7:$N$7, 0))</f>
        <v>2</v>
      </c>
      <c r="D795" s="12" t="str">
        <f>INDEX([8]RawData!$B$8:$N$1411, MATCH($A795, [8]RawData!$A$8:$A$1411, 0), MATCH(D$19, [8]RawData!$B$7:$N$7, 0))</f>
        <v>Gas faf</v>
      </c>
      <c r="E795" s="12" t="str">
        <f>INDEX([8]RawData!$B$8:$N$1411, MATCH($A795, [8]RawData!$A$8:$A$1411, 0), MATCH(E$19, [8]RawData!$B$7:$N$7, 0))</f>
        <v/>
      </c>
      <c r="F795" s="12" t="s">
        <v>94</v>
      </c>
      <c r="G795" s="12" t="b">
        <f t="shared" si="68"/>
        <v>1</v>
      </c>
      <c r="H795" s="12" t="b">
        <f t="shared" si="69"/>
        <v>0</v>
      </c>
      <c r="I795" s="12" t="b">
        <f t="shared" si="70"/>
        <v>0</v>
      </c>
      <c r="J795" s="12" t="str">
        <f t="shared" si="71"/>
        <v>Plug-in heater, or none</v>
      </c>
    </row>
    <row r="796" spans="1:10">
      <c r="A796" s="121">
        <v>21049</v>
      </c>
      <c r="B796" s="12">
        <f>INDEX([8]RawData!$B$8:$N$1411, MATCH($A796, [8]RawData!$A$8:$A$1411, 0), MATCH(B$19, [8]RawData!$B$7:$N$7, 0))</f>
        <v>2130.886</v>
      </c>
      <c r="C796" s="12">
        <f>INDEX([8]RawData!$B$8:$N$1411, MATCH($A796, [8]RawData!$A$8:$A$1411, 0), MATCH(C$19, [8]RawData!$B$7:$N$7, 0))</f>
        <v>3</v>
      </c>
      <c r="D796" s="12" t="str">
        <f>INDEX([8]RawData!$B$8:$N$1411, MATCH($A796, [8]RawData!$A$8:$A$1411, 0), MATCH(D$19, [8]RawData!$B$7:$N$7, 0))</f>
        <v>Gas boiler</v>
      </c>
      <c r="E796" s="12" t="str">
        <f>INDEX([8]RawData!$B$8:$N$1411, MATCH($A796, [8]RawData!$A$8:$A$1411, 0), MATCH(E$19, [8]RawData!$B$7:$N$7, 0))</f>
        <v xml:space="preserve">Wood htstove AND Wood htstove AND </v>
      </c>
      <c r="F796" s="12" t="s">
        <v>94</v>
      </c>
      <c r="G796" s="12" t="b">
        <f t="shared" si="68"/>
        <v>1</v>
      </c>
      <c r="H796" s="12" t="b">
        <f t="shared" si="69"/>
        <v>0</v>
      </c>
      <c r="I796" s="12" t="b">
        <f t="shared" si="70"/>
        <v>0</v>
      </c>
      <c r="J796" s="12" t="str">
        <f t="shared" si="71"/>
        <v>Plug-in heater, or none</v>
      </c>
    </row>
    <row r="797" spans="1:10">
      <c r="A797" s="121">
        <v>21070</v>
      </c>
      <c r="B797" s="12">
        <f>INDEX([8]RawData!$B$8:$N$1411, MATCH($A797, [8]RawData!$A$8:$A$1411, 0), MATCH(B$19, [8]RawData!$B$7:$N$7, 0))</f>
        <v>1904.288</v>
      </c>
      <c r="C797" s="12">
        <f>INDEX([8]RawData!$B$8:$N$1411, MATCH($A797, [8]RawData!$A$8:$A$1411, 0), MATCH(C$19, [8]RawData!$B$7:$N$7, 0))</f>
        <v>1</v>
      </c>
      <c r="D797" s="12" t="str">
        <f>INDEX([8]RawData!$B$8:$N$1411, MATCH($A797, [8]RawData!$A$8:$A$1411, 0), MATCH(D$19, [8]RawData!$B$7:$N$7, 0))</f>
        <v>Electric heatpump</v>
      </c>
      <c r="E797" s="12" t="str">
        <f>INDEX([8]RawData!$B$8:$N$1411, MATCH($A797, [8]RawData!$A$8:$A$1411, 0), MATCH(E$19, [8]RawData!$B$7:$N$7, 0))</f>
        <v>Propane htstove</v>
      </c>
      <c r="F797" s="12">
        <v>1904.288</v>
      </c>
      <c r="G797" s="12" t="b">
        <f t="shared" si="68"/>
        <v>0</v>
      </c>
      <c r="H797" s="12" t="b">
        <f t="shared" si="69"/>
        <v>1</v>
      </c>
      <c r="I797" s="12" t="b">
        <f t="shared" si="70"/>
        <v>1</v>
      </c>
      <c r="J797" s="12" t="str">
        <f t="shared" si="71"/>
        <v>Heat pump</v>
      </c>
    </row>
    <row r="798" spans="1:10">
      <c r="A798" s="121">
        <v>21085</v>
      </c>
      <c r="B798" s="12">
        <f>INDEX([8]RawData!$B$8:$N$1411, MATCH($A798, [8]RawData!$A$8:$A$1411, 0), MATCH(B$19, [8]RawData!$B$7:$N$7, 0))</f>
        <v>3785.7640000000001</v>
      </c>
      <c r="C798" s="12">
        <f>INDEX([8]RawData!$B$8:$N$1411, MATCH($A798, [8]RawData!$A$8:$A$1411, 0), MATCH(C$19, [8]RawData!$B$7:$N$7, 0))</f>
        <v>3</v>
      </c>
      <c r="D798" s="12" t="str">
        <f>INDEX([8]RawData!$B$8:$N$1411, MATCH($A798, [8]RawData!$A$8:$A$1411, 0), MATCH(D$19, [8]RawData!$B$7:$N$7, 0))</f>
        <v>Electric pluginheater</v>
      </c>
      <c r="E798" s="12" t="str">
        <f>INDEX([8]RawData!$B$8:$N$1411, MATCH($A798, [8]RawData!$A$8:$A$1411, 0), MATCH(E$19, [8]RawData!$B$7:$N$7, 0))</f>
        <v>Electric baseboard</v>
      </c>
      <c r="F798" s="12">
        <v>3785.7640000000001</v>
      </c>
      <c r="G798" s="12" t="b">
        <f t="shared" si="68"/>
        <v>0</v>
      </c>
      <c r="H798" s="12" t="b">
        <f t="shared" si="69"/>
        <v>1</v>
      </c>
      <c r="I798" s="12" t="b">
        <f t="shared" si="70"/>
        <v>1</v>
      </c>
      <c r="J798" s="12" t="str">
        <f t="shared" si="71"/>
        <v>Baseboard</v>
      </c>
    </row>
    <row r="799" spans="1:10">
      <c r="A799" s="121">
        <v>21089</v>
      </c>
      <c r="B799" s="12">
        <f>INDEX([8]RawData!$B$8:$N$1411, MATCH($A799, [8]RawData!$A$8:$A$1411, 0), MATCH(B$19, [8]RawData!$B$7:$N$7, 0))</f>
        <v>3785.7640000000001</v>
      </c>
      <c r="C799" s="12">
        <f>INDEX([8]RawData!$B$8:$N$1411, MATCH($A799, [8]RawData!$A$8:$A$1411, 0), MATCH(C$19, [8]RawData!$B$7:$N$7, 0))</f>
        <v>2</v>
      </c>
      <c r="D799" s="12" t="str">
        <f>INDEX([8]RawData!$B$8:$N$1411, MATCH($A799, [8]RawData!$A$8:$A$1411, 0), MATCH(D$19, [8]RawData!$B$7:$N$7, 0))</f>
        <v>Gas faf</v>
      </c>
      <c r="E799" s="12" t="str">
        <f>INDEX([8]RawData!$B$8:$N$1411, MATCH($A799, [8]RawData!$A$8:$A$1411, 0), MATCH(E$19, [8]RawData!$B$7:$N$7, 0))</f>
        <v/>
      </c>
      <c r="F799" s="12" t="s">
        <v>94</v>
      </c>
      <c r="G799" s="12" t="b">
        <f t="shared" si="68"/>
        <v>1</v>
      </c>
      <c r="H799" s="12" t="b">
        <f t="shared" si="69"/>
        <v>0</v>
      </c>
      <c r="I799" s="12" t="b">
        <f t="shared" si="70"/>
        <v>0</v>
      </c>
      <c r="J799" s="12" t="str">
        <f t="shared" si="71"/>
        <v>Plug-in heater, or none</v>
      </c>
    </row>
    <row r="800" spans="1:10">
      <c r="A800" s="121">
        <v>21091</v>
      </c>
      <c r="B800" s="12">
        <f>INDEX([8]RawData!$B$8:$N$1411, MATCH($A800, [8]RawData!$A$8:$A$1411, 0), MATCH(B$19, [8]RawData!$B$7:$N$7, 0))</f>
        <v>8559.1039999999994</v>
      </c>
      <c r="C800" s="12">
        <f>INDEX([8]RawData!$B$8:$N$1411, MATCH($A800, [8]RawData!$A$8:$A$1411, 0), MATCH(C$19, [8]RawData!$B$7:$N$7, 0))</f>
        <v>2</v>
      </c>
      <c r="D800" s="12" t="str">
        <f>INDEX([8]RawData!$B$8:$N$1411, MATCH($A800, [8]RawData!$A$8:$A$1411, 0), MATCH(D$19, [8]RawData!$B$7:$N$7, 0))</f>
        <v>Gas boiler</v>
      </c>
      <c r="E800" s="12" t="str">
        <f>INDEX([8]RawData!$B$8:$N$1411, MATCH($A800, [8]RawData!$A$8:$A$1411, 0), MATCH(E$19, [8]RawData!$B$7:$N$7, 0))</f>
        <v xml:space="preserve">Gas htstove AND Electric pluginheater AND </v>
      </c>
      <c r="F800" s="12" t="s">
        <v>94</v>
      </c>
      <c r="G800" s="12" t="b">
        <f t="shared" si="68"/>
        <v>1</v>
      </c>
      <c r="H800" s="12" t="b">
        <f t="shared" si="69"/>
        <v>0</v>
      </c>
      <c r="I800" s="12" t="b">
        <f t="shared" si="70"/>
        <v>0</v>
      </c>
      <c r="J800" s="12" t="str">
        <f t="shared" si="71"/>
        <v>Plug-in heater, or none</v>
      </c>
    </row>
    <row r="801" spans="1:10">
      <c r="A801" s="121">
        <v>21103</v>
      </c>
      <c r="B801" s="12">
        <f>INDEX([8]RawData!$B$8:$N$1411, MATCH($A801, [8]RawData!$A$8:$A$1411, 0), MATCH(B$19, [8]RawData!$B$7:$N$7, 0))</f>
        <v>2079.9929999999999</v>
      </c>
      <c r="C801" s="12">
        <f>INDEX([8]RawData!$B$8:$N$1411, MATCH($A801, [8]RawData!$A$8:$A$1411, 0), MATCH(C$19, [8]RawData!$B$7:$N$7, 0))</f>
        <v>1</v>
      </c>
      <c r="D801" s="12" t="str">
        <f>INDEX([8]RawData!$B$8:$N$1411, MATCH($A801, [8]RawData!$A$8:$A$1411, 0), MATCH(D$19, [8]RawData!$B$7:$N$7, 0))</f>
        <v>Electric baseboard</v>
      </c>
      <c r="E801" s="12" t="str">
        <f>INDEX([8]RawData!$B$8:$N$1411, MATCH($A801, [8]RawData!$A$8:$A$1411, 0), MATCH(E$19, [8]RawData!$B$7:$N$7, 0))</f>
        <v/>
      </c>
      <c r="F801" s="12">
        <v>2079.9929999999999</v>
      </c>
      <c r="G801" s="12" t="b">
        <f t="shared" si="68"/>
        <v>0</v>
      </c>
      <c r="H801" s="12" t="b">
        <f t="shared" si="69"/>
        <v>1</v>
      </c>
      <c r="I801" s="12" t="b">
        <f t="shared" si="70"/>
        <v>1</v>
      </c>
      <c r="J801" s="12" t="str">
        <f t="shared" si="71"/>
        <v>Baseboard</v>
      </c>
    </row>
    <row r="802" spans="1:10">
      <c r="A802" s="121">
        <v>21107</v>
      </c>
      <c r="B802" s="12">
        <f>INDEX([8]RawData!$B$8:$N$1411, MATCH($A802, [8]RawData!$A$8:$A$1411, 0), MATCH(B$19, [8]RawData!$B$7:$N$7, 0))</f>
        <v>1144.6790000000001</v>
      </c>
      <c r="C802" s="12">
        <f>INDEX([8]RawData!$B$8:$N$1411, MATCH($A802, [8]RawData!$A$8:$A$1411, 0), MATCH(C$19, [8]RawData!$B$7:$N$7, 0))</f>
        <v>2</v>
      </c>
      <c r="D802" s="12" t="str">
        <f>INDEX([8]RawData!$B$8:$N$1411, MATCH($A802, [8]RawData!$A$8:$A$1411, 0), MATCH(D$19, [8]RawData!$B$7:$N$7, 0))</f>
        <v>Wood htstove</v>
      </c>
      <c r="E802" s="12" t="str">
        <f>INDEX([8]RawData!$B$8:$N$1411, MATCH($A802, [8]RawData!$A$8:$A$1411, 0), MATCH(E$19, [8]RawData!$B$7:$N$7, 0))</f>
        <v/>
      </c>
      <c r="F802" s="12" t="s">
        <v>94</v>
      </c>
      <c r="G802" s="12" t="b">
        <f t="shared" si="68"/>
        <v>0</v>
      </c>
      <c r="H802" s="12" t="b">
        <f t="shared" si="69"/>
        <v>0</v>
      </c>
      <c r="I802" s="12" t="b">
        <f t="shared" si="70"/>
        <v>0</v>
      </c>
      <c r="J802" s="12" t="str">
        <f t="shared" si="71"/>
        <v>Plug-in heater, or none</v>
      </c>
    </row>
    <row r="803" spans="1:10">
      <c r="A803" s="121">
        <v>21109</v>
      </c>
      <c r="B803" s="12">
        <f>INDEX([8]RawData!$B$8:$N$1411, MATCH($A803, [8]RawData!$A$8:$A$1411, 0), MATCH(B$19, [8]RawData!$B$7:$N$7, 0))</f>
        <v>1925.059</v>
      </c>
      <c r="C803" s="12">
        <f>INDEX([8]RawData!$B$8:$N$1411, MATCH($A803, [8]RawData!$A$8:$A$1411, 0), MATCH(C$19, [8]RawData!$B$7:$N$7, 0))</f>
        <v>1</v>
      </c>
      <c r="D803" s="12" t="str">
        <f>INDEX([8]RawData!$B$8:$N$1411, MATCH($A803, [8]RawData!$A$8:$A$1411, 0), MATCH(D$19, [8]RawData!$B$7:$N$7, 0))</f>
        <v>Electric heatpump</v>
      </c>
      <c r="E803" s="12" t="str">
        <f>INDEX([8]RawData!$B$8:$N$1411, MATCH($A803, [8]RawData!$A$8:$A$1411, 0), MATCH(E$19, [8]RawData!$B$7:$N$7, 0))</f>
        <v>Gas htstove</v>
      </c>
      <c r="F803" s="12">
        <v>1925.059</v>
      </c>
      <c r="G803" s="12" t="b">
        <f t="shared" si="68"/>
        <v>0</v>
      </c>
      <c r="H803" s="12" t="b">
        <f t="shared" si="69"/>
        <v>1</v>
      </c>
      <c r="I803" s="12" t="b">
        <f t="shared" si="70"/>
        <v>1</v>
      </c>
      <c r="J803" s="12" t="str">
        <f t="shared" si="71"/>
        <v>Heat pump</v>
      </c>
    </row>
    <row r="804" spans="1:10">
      <c r="A804" s="121">
        <v>21112</v>
      </c>
      <c r="B804" s="12">
        <f>INDEX([8]RawData!$B$8:$N$1411, MATCH($A804, [8]RawData!$A$8:$A$1411, 0), MATCH(B$19, [8]RawData!$B$7:$N$7, 0))</f>
        <v>1612.692</v>
      </c>
      <c r="C804" s="12">
        <f>INDEX([8]RawData!$B$8:$N$1411, MATCH($A804, [8]RawData!$A$8:$A$1411, 0), MATCH(C$19, [8]RawData!$B$7:$N$7, 0))</f>
        <v>1</v>
      </c>
      <c r="D804" s="12" t="str">
        <f>INDEX([8]RawData!$B$8:$N$1411, MATCH($A804, [8]RawData!$A$8:$A$1411, 0), MATCH(D$19, [8]RawData!$B$7:$N$7, 0))</f>
        <v>Electric heatpump</v>
      </c>
      <c r="E804" s="12" t="str">
        <f>INDEX([8]RawData!$B$8:$N$1411, MATCH($A804, [8]RawData!$A$8:$A$1411, 0), MATCH(E$19, [8]RawData!$B$7:$N$7, 0))</f>
        <v/>
      </c>
      <c r="F804" s="12">
        <v>1612.692</v>
      </c>
      <c r="G804" s="12" t="b">
        <f t="shared" si="68"/>
        <v>0</v>
      </c>
      <c r="H804" s="12" t="b">
        <f t="shared" si="69"/>
        <v>1</v>
      </c>
      <c r="I804" s="12" t="b">
        <f t="shared" si="70"/>
        <v>1</v>
      </c>
      <c r="J804" s="12" t="str">
        <f t="shared" si="71"/>
        <v>Heat pump</v>
      </c>
    </row>
    <row r="805" spans="1:10">
      <c r="A805" s="121">
        <v>21122</v>
      </c>
      <c r="B805" s="12">
        <f>INDEX([8]RawData!$B$8:$N$1411, MATCH($A805, [8]RawData!$A$8:$A$1411, 0), MATCH(B$19, [8]RawData!$B$7:$N$7, 0))</f>
        <v>1904.288</v>
      </c>
      <c r="C805" s="12">
        <f>INDEX([8]RawData!$B$8:$N$1411, MATCH($A805, [8]RawData!$A$8:$A$1411, 0), MATCH(C$19, [8]RawData!$B$7:$N$7, 0))</f>
        <v>2</v>
      </c>
      <c r="D805" s="12" t="str">
        <f>INDEX([8]RawData!$B$8:$N$1411, MATCH($A805, [8]RawData!$A$8:$A$1411, 0), MATCH(D$19, [8]RawData!$B$7:$N$7, 0))</f>
        <v>Electric faf</v>
      </c>
      <c r="E805" s="12" t="str">
        <f>INDEX([8]RawData!$B$8:$N$1411, MATCH($A805, [8]RawData!$A$8:$A$1411, 0), MATCH(E$19, [8]RawData!$B$7:$N$7, 0))</f>
        <v/>
      </c>
      <c r="F805" s="12">
        <v>1904.288</v>
      </c>
      <c r="G805" s="12" t="b">
        <f t="shared" si="68"/>
        <v>0</v>
      </c>
      <c r="H805" s="12" t="b">
        <f t="shared" si="69"/>
        <v>1</v>
      </c>
      <c r="I805" s="12" t="b">
        <f t="shared" si="70"/>
        <v>1</v>
      </c>
      <c r="J805" s="12" t="str">
        <f t="shared" si="71"/>
        <v>Electric FAF</v>
      </c>
    </row>
    <row r="806" spans="1:10">
      <c r="A806" s="121">
        <v>21132</v>
      </c>
      <c r="B806" s="12">
        <f>INDEX([8]RawData!$B$8:$N$1411, MATCH($A806, [8]RawData!$A$8:$A$1411, 0), MATCH(B$19, [8]RawData!$B$7:$N$7, 0))</f>
        <v>2079.9929999999999</v>
      </c>
      <c r="C806" s="12">
        <f>INDEX([8]RawData!$B$8:$N$1411, MATCH($A806, [8]RawData!$A$8:$A$1411, 0), MATCH(C$19, [8]RawData!$B$7:$N$7, 0))</f>
        <v>1</v>
      </c>
      <c r="D806" s="12" t="str">
        <f>INDEX([8]RawData!$B$8:$N$1411, MATCH($A806, [8]RawData!$A$8:$A$1411, 0), MATCH(D$19, [8]RawData!$B$7:$N$7, 0))</f>
        <v>Gas faf</v>
      </c>
      <c r="E806" s="12" t="str">
        <f>INDEX([8]RawData!$B$8:$N$1411, MATCH($A806, [8]RawData!$A$8:$A$1411, 0), MATCH(E$19, [8]RawData!$B$7:$N$7, 0))</f>
        <v>Propane htstove</v>
      </c>
      <c r="F806" s="12" t="s">
        <v>94</v>
      </c>
      <c r="G806" s="12" t="b">
        <f t="shared" si="68"/>
        <v>1</v>
      </c>
      <c r="H806" s="12" t="b">
        <f t="shared" si="69"/>
        <v>0</v>
      </c>
      <c r="I806" s="12" t="b">
        <f t="shared" si="70"/>
        <v>0</v>
      </c>
      <c r="J806" s="12" t="str">
        <f t="shared" si="71"/>
        <v>Plug-in heater, or none</v>
      </c>
    </row>
    <row r="807" spans="1:10">
      <c r="A807" s="121">
        <v>21137</v>
      </c>
      <c r="B807" s="12">
        <f>INDEX([8]RawData!$B$8:$N$1411, MATCH($A807, [8]RawData!$A$8:$A$1411, 0), MATCH(B$19, [8]RawData!$B$7:$N$7, 0))</f>
        <v>2130.886</v>
      </c>
      <c r="C807" s="12">
        <f>INDEX([8]RawData!$B$8:$N$1411, MATCH($A807, [8]RawData!$A$8:$A$1411, 0), MATCH(C$19, [8]RawData!$B$7:$N$7, 0))</f>
        <v>3</v>
      </c>
      <c r="D807" s="12" t="str">
        <f>INDEX([8]RawData!$B$8:$N$1411, MATCH($A807, [8]RawData!$A$8:$A$1411, 0), MATCH(D$19, [8]RawData!$B$7:$N$7, 0))</f>
        <v>Electric baseboard</v>
      </c>
      <c r="E807" s="12" t="str">
        <f>INDEX([8]RawData!$B$8:$N$1411, MATCH($A807, [8]RawData!$A$8:$A$1411, 0), MATCH(E$19, [8]RawData!$B$7:$N$7, 0))</f>
        <v/>
      </c>
      <c r="F807" s="12">
        <v>2130.886</v>
      </c>
      <c r="G807" s="12" t="b">
        <f t="shared" si="68"/>
        <v>0</v>
      </c>
      <c r="H807" s="12" t="b">
        <f t="shared" si="69"/>
        <v>1</v>
      </c>
      <c r="I807" s="12" t="b">
        <f t="shared" si="70"/>
        <v>1</v>
      </c>
      <c r="J807" s="12" t="str">
        <f t="shared" si="71"/>
        <v>Baseboard</v>
      </c>
    </row>
    <row r="808" spans="1:10">
      <c r="A808" s="121">
        <v>21143</v>
      </c>
      <c r="B808" s="12">
        <f>INDEX([8]RawData!$B$8:$N$1411, MATCH($A808, [8]RawData!$A$8:$A$1411, 0), MATCH(B$19, [8]RawData!$B$7:$N$7, 0))</f>
        <v>1612.692</v>
      </c>
      <c r="C808" s="12">
        <f>INDEX([8]RawData!$B$8:$N$1411, MATCH($A808, [8]RawData!$A$8:$A$1411, 0), MATCH(C$19, [8]RawData!$B$7:$N$7, 0))</f>
        <v>1</v>
      </c>
      <c r="D808" s="12" t="str">
        <f>INDEX([8]RawData!$B$8:$N$1411, MATCH($A808, [8]RawData!$A$8:$A$1411, 0), MATCH(D$19, [8]RawData!$B$7:$N$7, 0))</f>
        <v>Electric dhp</v>
      </c>
      <c r="E808" s="12" t="str">
        <f>INDEX([8]RawData!$B$8:$N$1411, MATCH($A808, [8]RawData!$A$8:$A$1411, 0), MATCH(E$19, [8]RawData!$B$7:$N$7, 0))</f>
        <v>Electric baseboard</v>
      </c>
      <c r="F808" s="12">
        <v>1612.692</v>
      </c>
      <c r="G808" s="12" t="b">
        <f t="shared" si="68"/>
        <v>0</v>
      </c>
      <c r="H808" s="12" t="b">
        <f t="shared" si="69"/>
        <v>1</v>
      </c>
      <c r="I808" s="12" t="b">
        <f t="shared" si="70"/>
        <v>1</v>
      </c>
      <c r="J808" s="12" t="str">
        <f t="shared" si="71"/>
        <v>Ductless HP</v>
      </c>
    </row>
    <row r="809" spans="1:10">
      <c r="A809" s="121">
        <v>21155</v>
      </c>
      <c r="B809" s="12">
        <f>INDEX([8]RawData!$B$8:$N$1411, MATCH($A809, [8]RawData!$A$8:$A$1411, 0), MATCH(B$19, [8]RawData!$B$7:$N$7, 0))</f>
        <v>1192.4649999999999</v>
      </c>
      <c r="C809" s="12">
        <f>INDEX([8]RawData!$B$8:$N$1411, MATCH($A809, [8]RawData!$A$8:$A$1411, 0), MATCH(C$19, [8]RawData!$B$7:$N$7, 0))</f>
        <v>3</v>
      </c>
      <c r="D809" s="12" t="str">
        <f>INDEX([8]RawData!$B$8:$N$1411, MATCH($A809, [8]RawData!$A$8:$A$1411, 0), MATCH(D$19, [8]RawData!$B$7:$N$7, 0))</f>
        <v>Gas faf</v>
      </c>
      <c r="E809" s="12" t="str">
        <f>INDEX([8]RawData!$B$8:$N$1411, MATCH($A809, [8]RawData!$A$8:$A$1411, 0), MATCH(E$19, [8]RawData!$B$7:$N$7, 0))</f>
        <v>Gas htstove</v>
      </c>
      <c r="F809" s="12" t="s">
        <v>94</v>
      </c>
      <c r="G809" s="12" t="b">
        <f t="shared" si="68"/>
        <v>1</v>
      </c>
      <c r="H809" s="12" t="b">
        <f t="shared" si="69"/>
        <v>0</v>
      </c>
      <c r="I809" s="12" t="b">
        <f t="shared" si="70"/>
        <v>0</v>
      </c>
      <c r="J809" s="12" t="str">
        <f t="shared" si="71"/>
        <v>Plug-in heater, or none</v>
      </c>
    </row>
    <row r="810" spans="1:10">
      <c r="A810" s="121">
        <v>21160</v>
      </c>
      <c r="B810" s="12">
        <f>INDEX([8]RawData!$B$8:$N$1411, MATCH($A810, [8]RawData!$A$8:$A$1411, 0), MATCH(B$19, [8]RawData!$B$7:$N$7, 0))</f>
        <v>1925.059</v>
      </c>
      <c r="C810" s="12">
        <f>INDEX([8]RawData!$B$8:$N$1411, MATCH($A810, [8]RawData!$A$8:$A$1411, 0), MATCH(C$19, [8]RawData!$B$7:$N$7, 0))</f>
        <v>1</v>
      </c>
      <c r="D810" s="12" t="str">
        <f>INDEX([8]RawData!$B$8:$N$1411, MATCH($A810, [8]RawData!$A$8:$A$1411, 0), MATCH(D$19, [8]RawData!$B$7:$N$7, 0))</f>
        <v>Oil faf</v>
      </c>
      <c r="E810" s="12" t="str">
        <f>INDEX([8]RawData!$B$8:$N$1411, MATCH($A810, [8]RawData!$A$8:$A$1411, 0), MATCH(E$19, [8]RawData!$B$7:$N$7, 0))</f>
        <v/>
      </c>
      <c r="F810" s="12" t="s">
        <v>94</v>
      </c>
      <c r="G810" s="12" t="b">
        <f t="shared" si="68"/>
        <v>0</v>
      </c>
      <c r="H810" s="12" t="b">
        <f t="shared" si="69"/>
        <v>0</v>
      </c>
      <c r="I810" s="12" t="b">
        <f t="shared" si="70"/>
        <v>0</v>
      </c>
      <c r="J810" s="12" t="str">
        <f t="shared" si="71"/>
        <v>Plug-in heater, or none</v>
      </c>
    </row>
    <row r="811" spans="1:10">
      <c r="A811" s="121">
        <v>21176</v>
      </c>
      <c r="B811" s="12">
        <f>INDEX([8]RawData!$B$8:$N$1411, MATCH($A811, [8]RawData!$A$8:$A$1411, 0), MATCH(B$19, [8]RawData!$B$7:$N$7, 0))</f>
        <v>1192.4649999999999</v>
      </c>
      <c r="C811" s="12">
        <f>INDEX([8]RawData!$B$8:$N$1411, MATCH($A811, [8]RawData!$A$8:$A$1411, 0), MATCH(C$19, [8]RawData!$B$7:$N$7, 0))</f>
        <v>3</v>
      </c>
      <c r="D811" s="12" t="str">
        <f>INDEX([8]RawData!$B$8:$N$1411, MATCH($A811, [8]RawData!$A$8:$A$1411, 0), MATCH(D$19, [8]RawData!$B$7:$N$7, 0))</f>
        <v>Gas faf</v>
      </c>
      <c r="E811" s="12" t="str">
        <f>INDEX([8]RawData!$B$8:$N$1411, MATCH($A811, [8]RawData!$A$8:$A$1411, 0), MATCH(E$19, [8]RawData!$B$7:$N$7, 0))</f>
        <v>Gas htstove</v>
      </c>
      <c r="F811" s="12" t="s">
        <v>94</v>
      </c>
      <c r="G811" s="12" t="b">
        <f t="shared" si="68"/>
        <v>1</v>
      </c>
      <c r="H811" s="12" t="b">
        <f t="shared" si="69"/>
        <v>0</v>
      </c>
      <c r="I811" s="12" t="b">
        <f t="shared" si="70"/>
        <v>0</v>
      </c>
      <c r="J811" s="12" t="str">
        <f t="shared" si="71"/>
        <v>Plug-in heater, or none</v>
      </c>
    </row>
    <row r="812" spans="1:10">
      <c r="A812" s="121">
        <v>21180</v>
      </c>
      <c r="B812" s="12">
        <f>INDEX([8]RawData!$B$8:$N$1411, MATCH($A812, [8]RawData!$A$8:$A$1411, 0), MATCH(B$19, [8]RawData!$B$7:$N$7, 0))</f>
        <v>2079.9929999999999</v>
      </c>
      <c r="C812" s="12">
        <f>INDEX([8]RawData!$B$8:$N$1411, MATCH($A812, [8]RawData!$A$8:$A$1411, 0), MATCH(C$19, [8]RawData!$B$7:$N$7, 0))</f>
        <v>1</v>
      </c>
      <c r="D812" s="12" t="str">
        <f>INDEX([8]RawData!$B$8:$N$1411, MATCH($A812, [8]RawData!$A$8:$A$1411, 0), MATCH(D$19, [8]RawData!$B$7:$N$7, 0))</f>
        <v>Gas faf</v>
      </c>
      <c r="E812" s="12" t="str">
        <f>INDEX([8]RawData!$B$8:$N$1411, MATCH($A812, [8]RawData!$A$8:$A$1411, 0), MATCH(E$19, [8]RawData!$B$7:$N$7, 0))</f>
        <v/>
      </c>
      <c r="F812" s="12" t="s">
        <v>94</v>
      </c>
      <c r="G812" s="12" t="b">
        <f t="shared" si="68"/>
        <v>1</v>
      </c>
      <c r="H812" s="12" t="b">
        <f t="shared" si="69"/>
        <v>0</v>
      </c>
      <c r="I812" s="12" t="b">
        <f t="shared" si="70"/>
        <v>0</v>
      </c>
      <c r="J812" s="12" t="str">
        <f t="shared" si="71"/>
        <v>Plug-in heater, or none</v>
      </c>
    </row>
    <row r="813" spans="1:10">
      <c r="A813" s="121">
        <v>21188</v>
      </c>
      <c r="B813" s="12">
        <f>INDEX([8]RawData!$B$8:$N$1411, MATCH($A813, [8]RawData!$A$8:$A$1411, 0), MATCH(B$19, [8]RawData!$B$7:$N$7, 0))</f>
        <v>4360.1880000000001</v>
      </c>
      <c r="C813" s="12">
        <f>INDEX([8]RawData!$B$8:$N$1411, MATCH($A813, [8]RawData!$A$8:$A$1411, 0), MATCH(C$19, [8]RawData!$B$7:$N$7, 0))</f>
        <v>1</v>
      </c>
      <c r="D813" s="12" t="str">
        <f>INDEX([8]RawData!$B$8:$N$1411, MATCH($A813, [8]RawData!$A$8:$A$1411, 0), MATCH(D$19, [8]RawData!$B$7:$N$7, 0))</f>
        <v>Gas faf</v>
      </c>
      <c r="E813" s="12" t="str">
        <f>INDEX([8]RawData!$B$8:$N$1411, MATCH($A813, [8]RawData!$A$8:$A$1411, 0), MATCH(E$19, [8]RawData!$B$7:$N$7, 0))</f>
        <v>Gas htstove</v>
      </c>
      <c r="F813" s="12" t="s">
        <v>94</v>
      </c>
      <c r="G813" s="12" t="b">
        <f t="shared" si="68"/>
        <v>1</v>
      </c>
      <c r="H813" s="12" t="b">
        <f t="shared" si="69"/>
        <v>0</v>
      </c>
      <c r="I813" s="12" t="b">
        <f t="shared" si="70"/>
        <v>0</v>
      </c>
      <c r="J813" s="12" t="str">
        <f t="shared" si="71"/>
        <v>Plug-in heater, or none</v>
      </c>
    </row>
    <row r="814" spans="1:10">
      <c r="A814" s="121">
        <v>21201</v>
      </c>
      <c r="B814" s="12">
        <f>INDEX([8]RawData!$B$8:$N$1411, MATCH($A814, [8]RawData!$A$8:$A$1411, 0), MATCH(B$19, [8]RawData!$B$7:$N$7, 0))</f>
        <v>2079.9929999999999</v>
      </c>
      <c r="C814" s="12">
        <f>INDEX([8]RawData!$B$8:$N$1411, MATCH($A814, [8]RawData!$A$8:$A$1411, 0), MATCH(C$19, [8]RawData!$B$7:$N$7, 0))</f>
        <v>1</v>
      </c>
      <c r="D814" s="12" t="str">
        <f>INDEX([8]RawData!$B$8:$N$1411, MATCH($A814, [8]RawData!$A$8:$A$1411, 0), MATCH(D$19, [8]RawData!$B$7:$N$7, 0))</f>
        <v>Electric baseboard</v>
      </c>
      <c r="E814" s="12" t="str">
        <f>INDEX([8]RawData!$B$8:$N$1411, MATCH($A814, [8]RawData!$A$8:$A$1411, 0), MATCH(E$19, [8]RawData!$B$7:$N$7, 0))</f>
        <v>Wood htstove</v>
      </c>
      <c r="F814" s="12">
        <v>2079.9929999999999</v>
      </c>
      <c r="G814" s="12" t="b">
        <f t="shared" si="68"/>
        <v>0</v>
      </c>
      <c r="H814" s="12" t="b">
        <f t="shared" si="69"/>
        <v>1</v>
      </c>
      <c r="I814" s="12" t="b">
        <f t="shared" si="70"/>
        <v>1</v>
      </c>
      <c r="J814" s="12" t="str">
        <f t="shared" si="71"/>
        <v>Baseboard</v>
      </c>
    </row>
    <row r="815" spans="1:10">
      <c r="A815" s="121">
        <v>21203</v>
      </c>
      <c r="B815" s="12">
        <f>INDEX([8]RawData!$B$8:$N$1411, MATCH($A815, [8]RawData!$A$8:$A$1411, 0), MATCH(B$19, [8]RawData!$B$7:$N$7, 0))</f>
        <v>2079.9929999999999</v>
      </c>
      <c r="C815" s="12">
        <f>INDEX([8]RawData!$B$8:$N$1411, MATCH($A815, [8]RawData!$A$8:$A$1411, 0), MATCH(C$19, [8]RawData!$B$7:$N$7, 0))</f>
        <v>1</v>
      </c>
      <c r="D815" s="12" t="str">
        <f>INDEX([8]RawData!$B$8:$N$1411, MATCH($A815, [8]RawData!$A$8:$A$1411, 0), MATCH(D$19, [8]RawData!$B$7:$N$7, 0))</f>
        <v>Electric dhp</v>
      </c>
      <c r="E815" s="12" t="str">
        <f>INDEX([8]RawData!$B$8:$N$1411, MATCH($A815, [8]RawData!$A$8:$A$1411, 0), MATCH(E$19, [8]RawData!$B$7:$N$7, 0))</f>
        <v xml:space="preserve">Electric baseboard AND Electric baseboard AND Wood htstove AND </v>
      </c>
      <c r="F815" s="12">
        <v>2079.9929999999999</v>
      </c>
      <c r="G815" s="12" t="b">
        <f t="shared" si="68"/>
        <v>0</v>
      </c>
      <c r="H815" s="12" t="b">
        <f t="shared" si="69"/>
        <v>1</v>
      </c>
      <c r="I815" s="12" t="b">
        <f t="shared" si="70"/>
        <v>1</v>
      </c>
      <c r="J815" s="12" t="str">
        <f t="shared" si="71"/>
        <v>Ductless HP</v>
      </c>
    </row>
    <row r="816" spans="1:10">
      <c r="A816" s="121">
        <v>21214</v>
      </c>
      <c r="B816" s="12">
        <f>INDEX([8]RawData!$B$8:$N$1411, MATCH($A816, [8]RawData!$A$8:$A$1411, 0), MATCH(B$19, [8]RawData!$B$7:$N$7, 0))</f>
        <v>1144.6790000000001</v>
      </c>
      <c r="C816" s="12">
        <f>INDEX([8]RawData!$B$8:$N$1411, MATCH($A816, [8]RawData!$A$8:$A$1411, 0), MATCH(C$19, [8]RawData!$B$7:$N$7, 0))</f>
        <v>3</v>
      </c>
      <c r="D816" s="12" t="str">
        <f>INDEX([8]RawData!$B$8:$N$1411, MATCH($A816, [8]RawData!$A$8:$A$1411, 0), MATCH(D$19, [8]RawData!$B$7:$N$7, 0))</f>
        <v>Gas faf</v>
      </c>
      <c r="E816" s="12" t="str">
        <f>INDEX([8]RawData!$B$8:$N$1411, MATCH($A816, [8]RawData!$A$8:$A$1411, 0), MATCH(E$19, [8]RawData!$B$7:$N$7, 0))</f>
        <v>Wood htstove</v>
      </c>
      <c r="F816" s="12" t="s">
        <v>94</v>
      </c>
      <c r="G816" s="12" t="b">
        <f t="shared" si="68"/>
        <v>1</v>
      </c>
      <c r="H816" s="12" t="b">
        <f t="shared" si="69"/>
        <v>0</v>
      </c>
      <c r="I816" s="12" t="b">
        <f t="shared" si="70"/>
        <v>0</v>
      </c>
      <c r="J816" s="12" t="str">
        <f t="shared" si="71"/>
        <v>Plug-in heater, or none</v>
      </c>
    </row>
    <row r="817" spans="1:10">
      <c r="A817" s="121">
        <v>21218</v>
      </c>
      <c r="B817" s="12">
        <f>INDEX([8]RawData!$B$8:$N$1411, MATCH($A817, [8]RawData!$A$8:$A$1411, 0), MATCH(B$19, [8]RawData!$B$7:$N$7, 0))</f>
        <v>1192.4649999999999</v>
      </c>
      <c r="C817" s="12">
        <f>INDEX([8]RawData!$B$8:$N$1411, MATCH($A817, [8]RawData!$A$8:$A$1411, 0), MATCH(C$19, [8]RawData!$B$7:$N$7, 0))</f>
        <v>3</v>
      </c>
      <c r="D817" s="12" t="str">
        <f>INDEX([8]RawData!$B$8:$N$1411, MATCH($A817, [8]RawData!$A$8:$A$1411, 0), MATCH(D$19, [8]RawData!$B$7:$N$7, 0))</f>
        <v>Electric heatpump</v>
      </c>
      <c r="E817" s="12" t="str">
        <f>INDEX([8]RawData!$B$8:$N$1411, MATCH($A817, [8]RawData!$A$8:$A$1411, 0), MATCH(E$19, [8]RawData!$B$7:$N$7, 0))</f>
        <v xml:space="preserve">Gas boiler AND Electric heatpump AND Propane htstove AND Wood htstove AND Wood htstove AND Electric pluginheater AND </v>
      </c>
      <c r="F817" s="12" t="s">
        <v>94</v>
      </c>
      <c r="G817" s="12" t="b">
        <f t="shared" si="68"/>
        <v>1</v>
      </c>
      <c r="H817" s="12" t="b">
        <f t="shared" si="69"/>
        <v>1</v>
      </c>
      <c r="I817" s="12" t="b">
        <f t="shared" si="70"/>
        <v>0</v>
      </c>
      <c r="J817" s="12" t="str">
        <f t="shared" si="71"/>
        <v>Heat pump</v>
      </c>
    </row>
    <row r="818" spans="1:10">
      <c r="A818" s="121">
        <v>21219</v>
      </c>
      <c r="B818" s="12">
        <f>INDEX([8]RawData!$B$8:$N$1411, MATCH($A818, [8]RawData!$A$8:$A$1411, 0), MATCH(B$19, [8]RawData!$B$7:$N$7, 0))</f>
        <v>8559.1039999999994</v>
      </c>
      <c r="C818" s="12">
        <f>INDEX([8]RawData!$B$8:$N$1411, MATCH($A818, [8]RawData!$A$8:$A$1411, 0), MATCH(C$19, [8]RawData!$B$7:$N$7, 0))</f>
        <v>2</v>
      </c>
      <c r="D818" s="12" t="str">
        <f>INDEX([8]RawData!$B$8:$N$1411, MATCH($A818, [8]RawData!$A$8:$A$1411, 0), MATCH(D$19, [8]RawData!$B$7:$N$7, 0))</f>
        <v>Electric heatpump</v>
      </c>
      <c r="E818" s="12" t="str">
        <f>INDEX([8]RawData!$B$8:$N$1411, MATCH($A818, [8]RawData!$A$8:$A$1411, 0), MATCH(E$19, [8]RawData!$B$7:$N$7, 0))</f>
        <v/>
      </c>
      <c r="F818" s="12">
        <v>8559.1039999999994</v>
      </c>
      <c r="G818" s="12" t="b">
        <f t="shared" si="68"/>
        <v>0</v>
      </c>
      <c r="H818" s="12" t="b">
        <f t="shared" si="69"/>
        <v>1</v>
      </c>
      <c r="I818" s="12" t="b">
        <f t="shared" si="70"/>
        <v>1</v>
      </c>
      <c r="J818" s="12" t="str">
        <f t="shared" si="71"/>
        <v>Heat pump</v>
      </c>
    </row>
    <row r="819" spans="1:10">
      <c r="A819" s="121">
        <v>21225</v>
      </c>
      <c r="B819" s="12">
        <f>INDEX([8]RawData!$B$8:$N$1411, MATCH($A819, [8]RawData!$A$8:$A$1411, 0), MATCH(B$19, [8]RawData!$B$7:$N$7, 0))</f>
        <v>2130.886</v>
      </c>
      <c r="C819" s="12">
        <f>INDEX([8]RawData!$B$8:$N$1411, MATCH($A819, [8]RawData!$A$8:$A$1411, 0), MATCH(C$19, [8]RawData!$B$7:$N$7, 0))</f>
        <v>2</v>
      </c>
      <c r="D819" s="12" t="str">
        <f>INDEX([8]RawData!$B$8:$N$1411, MATCH($A819, [8]RawData!$A$8:$A$1411, 0), MATCH(D$19, [8]RawData!$B$7:$N$7, 0))</f>
        <v>Gas htstove</v>
      </c>
      <c r="E819" s="12" t="str">
        <f>INDEX([8]RawData!$B$8:$N$1411, MATCH($A819, [8]RawData!$A$8:$A$1411, 0), MATCH(E$19, [8]RawData!$B$7:$N$7, 0))</f>
        <v/>
      </c>
      <c r="F819" s="12" t="s">
        <v>94</v>
      </c>
      <c r="G819" s="12" t="b">
        <f t="shared" si="68"/>
        <v>0</v>
      </c>
      <c r="H819" s="12" t="b">
        <f t="shared" si="69"/>
        <v>0</v>
      </c>
      <c r="I819" s="12" t="b">
        <f t="shared" si="70"/>
        <v>0</v>
      </c>
      <c r="J819" s="12" t="str">
        <f t="shared" si="71"/>
        <v>Plug-in heater, or none</v>
      </c>
    </row>
    <row r="820" spans="1:10">
      <c r="A820" s="121">
        <v>21228</v>
      </c>
      <c r="B820" s="12">
        <f>INDEX([8]RawData!$B$8:$N$1411, MATCH($A820, [8]RawData!$A$8:$A$1411, 0), MATCH(B$19, [8]RawData!$B$7:$N$7, 0))</f>
        <v>3785.7640000000001</v>
      </c>
      <c r="C820" s="12">
        <f>INDEX([8]RawData!$B$8:$N$1411, MATCH($A820, [8]RawData!$A$8:$A$1411, 0), MATCH(C$19, [8]RawData!$B$7:$N$7, 0))</f>
        <v>2</v>
      </c>
      <c r="D820" s="12" t="str">
        <f>INDEX([8]RawData!$B$8:$N$1411, MATCH($A820, [8]RawData!$A$8:$A$1411, 0), MATCH(D$19, [8]RawData!$B$7:$N$7, 0))</f>
        <v>Gas faf</v>
      </c>
      <c r="E820" s="12" t="str">
        <f>INDEX([8]RawData!$B$8:$N$1411, MATCH($A820, [8]RawData!$A$8:$A$1411, 0), MATCH(E$19, [8]RawData!$B$7:$N$7, 0))</f>
        <v/>
      </c>
      <c r="F820" s="12" t="s">
        <v>94</v>
      </c>
      <c r="G820" s="12" t="b">
        <f t="shared" si="68"/>
        <v>1</v>
      </c>
      <c r="H820" s="12" t="b">
        <f t="shared" si="69"/>
        <v>0</v>
      </c>
      <c r="I820" s="12" t="b">
        <f t="shared" si="70"/>
        <v>0</v>
      </c>
      <c r="J820" s="12" t="str">
        <f t="shared" si="71"/>
        <v>Plug-in heater, or none</v>
      </c>
    </row>
    <row r="821" spans="1:10">
      <c r="A821" s="121">
        <v>21231</v>
      </c>
      <c r="B821" s="12">
        <f>INDEX([8]RawData!$B$8:$N$1411, MATCH($A821, [8]RawData!$A$8:$A$1411, 0), MATCH(B$19, [8]RawData!$B$7:$N$7, 0))</f>
        <v>1612.692</v>
      </c>
      <c r="C821" s="12">
        <f>INDEX([8]RawData!$B$8:$N$1411, MATCH($A821, [8]RawData!$A$8:$A$1411, 0), MATCH(C$19, [8]RawData!$B$7:$N$7, 0))</f>
        <v>1</v>
      </c>
      <c r="D821" s="12" t="str">
        <f>INDEX([8]RawData!$B$8:$N$1411, MATCH($A821, [8]RawData!$A$8:$A$1411, 0), MATCH(D$19, [8]RawData!$B$7:$N$7, 0))</f>
        <v>Electric dhp</v>
      </c>
      <c r="E821" s="12" t="str">
        <f>INDEX([8]RawData!$B$8:$N$1411, MATCH($A821, [8]RawData!$A$8:$A$1411, 0), MATCH(E$19, [8]RawData!$B$7:$N$7, 0))</f>
        <v xml:space="preserve">Electric baseboard AND Wood fireplace AND </v>
      </c>
      <c r="F821" s="12">
        <v>1612.692</v>
      </c>
      <c r="G821" s="12" t="b">
        <f t="shared" si="68"/>
        <v>0</v>
      </c>
      <c r="H821" s="12" t="b">
        <f t="shared" si="69"/>
        <v>1</v>
      </c>
      <c r="I821" s="12" t="b">
        <f t="shared" si="70"/>
        <v>1</v>
      </c>
      <c r="J821" s="12" t="str">
        <f t="shared" si="71"/>
        <v>Ductless HP</v>
      </c>
    </row>
    <row r="822" spans="1:10">
      <c r="A822" s="121">
        <v>21233</v>
      </c>
      <c r="B822" s="12">
        <f>INDEX([8]RawData!$B$8:$N$1411, MATCH($A822, [8]RawData!$A$8:$A$1411, 0), MATCH(B$19, [8]RawData!$B$7:$N$7, 0))</f>
        <v>2130.886</v>
      </c>
      <c r="C822" s="12">
        <f>INDEX([8]RawData!$B$8:$N$1411, MATCH($A822, [8]RawData!$A$8:$A$1411, 0), MATCH(C$19, [8]RawData!$B$7:$N$7, 0))</f>
        <v>2</v>
      </c>
      <c r="D822" s="12" t="str">
        <f>INDEX([8]RawData!$B$8:$N$1411, MATCH($A822, [8]RawData!$A$8:$A$1411, 0), MATCH(D$19, [8]RawData!$B$7:$N$7, 0))</f>
        <v>Gas faf</v>
      </c>
      <c r="E822" s="12" t="str">
        <f>INDEX([8]RawData!$B$8:$N$1411, MATCH($A822, [8]RawData!$A$8:$A$1411, 0), MATCH(E$19, [8]RawData!$B$7:$N$7, 0))</f>
        <v/>
      </c>
      <c r="F822" s="12" t="s">
        <v>94</v>
      </c>
      <c r="G822" s="12" t="b">
        <f t="shared" si="68"/>
        <v>1</v>
      </c>
      <c r="H822" s="12" t="b">
        <f t="shared" si="69"/>
        <v>0</v>
      </c>
      <c r="I822" s="12" t="b">
        <f t="shared" si="70"/>
        <v>0</v>
      </c>
      <c r="J822" s="12" t="str">
        <f t="shared" si="71"/>
        <v>Plug-in heater, or none</v>
      </c>
    </row>
    <row r="823" spans="1:10">
      <c r="A823" s="121">
        <v>21238</v>
      </c>
      <c r="B823" s="12">
        <f>INDEX([8]RawData!$B$8:$N$1411, MATCH($A823, [8]RawData!$A$8:$A$1411, 0), MATCH(B$19, [8]RawData!$B$7:$N$7, 0))</f>
        <v>2130.886</v>
      </c>
      <c r="C823" s="12">
        <f>INDEX([8]RawData!$B$8:$N$1411, MATCH($A823, [8]RawData!$A$8:$A$1411, 0), MATCH(C$19, [8]RawData!$B$7:$N$7, 0))</f>
        <v>3</v>
      </c>
      <c r="D823" s="12" t="str">
        <f>INDEX([8]RawData!$B$8:$N$1411, MATCH($A823, [8]RawData!$A$8:$A$1411, 0), MATCH(D$19, [8]RawData!$B$7:$N$7, 0))</f>
        <v>Electric heatpump</v>
      </c>
      <c r="E823" s="12" t="str">
        <f>INDEX([8]RawData!$B$8:$N$1411, MATCH($A823, [8]RawData!$A$8:$A$1411, 0), MATCH(E$19, [8]RawData!$B$7:$N$7, 0))</f>
        <v/>
      </c>
      <c r="F823" s="12">
        <v>2130.886</v>
      </c>
      <c r="G823" s="12" t="b">
        <f t="shared" si="68"/>
        <v>0</v>
      </c>
      <c r="H823" s="12" t="b">
        <f t="shared" si="69"/>
        <v>1</v>
      </c>
      <c r="I823" s="12" t="b">
        <f t="shared" si="70"/>
        <v>1</v>
      </c>
      <c r="J823" s="12" t="str">
        <f t="shared" si="71"/>
        <v>Heat pump</v>
      </c>
    </row>
    <row r="824" spans="1:10">
      <c r="A824" s="121">
        <v>21242</v>
      </c>
      <c r="B824" s="12">
        <f>INDEX([8]RawData!$B$8:$N$1411, MATCH($A824, [8]RawData!$A$8:$A$1411, 0), MATCH(B$19, [8]RawData!$B$7:$N$7, 0))</f>
        <v>1925.059</v>
      </c>
      <c r="C824" s="12">
        <f>INDEX([8]RawData!$B$8:$N$1411, MATCH($A824, [8]RawData!$A$8:$A$1411, 0), MATCH(C$19, [8]RawData!$B$7:$N$7, 0))</f>
        <v>2</v>
      </c>
      <c r="D824" s="12" t="str">
        <f>INDEX([8]RawData!$B$8:$N$1411, MATCH($A824, [8]RawData!$A$8:$A$1411, 0), MATCH(D$19, [8]RawData!$B$7:$N$7, 0))</f>
        <v>Gas faf</v>
      </c>
      <c r="E824" s="12" t="str">
        <f>INDEX([8]RawData!$B$8:$N$1411, MATCH($A824, [8]RawData!$A$8:$A$1411, 0), MATCH(E$19, [8]RawData!$B$7:$N$7, 0))</f>
        <v>Gas htstove</v>
      </c>
      <c r="F824" s="12" t="s">
        <v>94</v>
      </c>
      <c r="G824" s="12" t="b">
        <f t="shared" si="68"/>
        <v>1</v>
      </c>
      <c r="H824" s="12" t="b">
        <f t="shared" si="69"/>
        <v>0</v>
      </c>
      <c r="I824" s="12" t="b">
        <f t="shared" si="70"/>
        <v>0</v>
      </c>
      <c r="J824" s="12" t="str">
        <f t="shared" si="71"/>
        <v>Plug-in heater, or none</v>
      </c>
    </row>
    <row r="825" spans="1:10">
      <c r="A825" s="121">
        <v>21252</v>
      </c>
      <c r="B825" s="12">
        <f>INDEX([8]RawData!$B$8:$N$1411, MATCH($A825, [8]RawData!$A$8:$A$1411, 0), MATCH(B$19, [8]RawData!$B$7:$N$7, 0))</f>
        <v>1612.692</v>
      </c>
      <c r="C825" s="12">
        <f>INDEX([8]RawData!$B$8:$N$1411, MATCH($A825, [8]RawData!$A$8:$A$1411, 0), MATCH(C$19, [8]RawData!$B$7:$N$7, 0))</f>
        <v>1</v>
      </c>
      <c r="D825" s="12" t="str">
        <f>INDEX([8]RawData!$B$8:$N$1411, MATCH($A825, [8]RawData!$A$8:$A$1411, 0), MATCH(D$19, [8]RawData!$B$7:$N$7, 0))</f>
        <v>Electric gshp</v>
      </c>
      <c r="E825" s="12" t="str">
        <f>INDEX([8]RawData!$B$8:$N$1411, MATCH($A825, [8]RawData!$A$8:$A$1411, 0), MATCH(E$19, [8]RawData!$B$7:$N$7, 0))</f>
        <v>Wood htstove</v>
      </c>
      <c r="F825" s="12">
        <v>1612.692</v>
      </c>
      <c r="G825" s="12" t="b">
        <f t="shared" si="68"/>
        <v>0</v>
      </c>
      <c r="H825" s="12" t="b">
        <f t="shared" si="69"/>
        <v>1</v>
      </c>
      <c r="I825" s="12" t="b">
        <f t="shared" si="70"/>
        <v>1</v>
      </c>
      <c r="J825" s="12" t="str">
        <f t="shared" si="71"/>
        <v>Heat pump</v>
      </c>
    </row>
    <row r="826" spans="1:10">
      <c r="A826" s="121">
        <v>21258</v>
      </c>
      <c r="B826" s="12">
        <f>INDEX([8]RawData!$B$8:$N$1411, MATCH($A826, [8]RawData!$A$8:$A$1411, 0), MATCH(B$19, [8]RawData!$B$7:$N$7, 0))</f>
        <v>1612.692</v>
      </c>
      <c r="C826" s="12">
        <f>INDEX([8]RawData!$B$8:$N$1411, MATCH($A826, [8]RawData!$A$8:$A$1411, 0), MATCH(C$19, [8]RawData!$B$7:$N$7, 0))</f>
        <v>1</v>
      </c>
      <c r="D826" s="12" t="str">
        <f>INDEX([8]RawData!$B$8:$N$1411, MATCH($A826, [8]RawData!$A$8:$A$1411, 0), MATCH(D$19, [8]RawData!$B$7:$N$7, 0))</f>
        <v>Electric baseboard</v>
      </c>
      <c r="E826" s="12" t="str">
        <f>INDEX([8]RawData!$B$8:$N$1411, MATCH($A826, [8]RawData!$A$8:$A$1411, 0), MATCH(E$19, [8]RawData!$B$7:$N$7, 0))</f>
        <v xml:space="preserve">Electric baseboard AND Wood htstove AND Wood htstove AND </v>
      </c>
      <c r="F826" s="12">
        <v>1612.692</v>
      </c>
      <c r="G826" s="12" t="b">
        <f t="shared" si="68"/>
        <v>0</v>
      </c>
      <c r="H826" s="12" t="b">
        <f t="shared" si="69"/>
        <v>1</v>
      </c>
      <c r="I826" s="12" t="b">
        <f t="shared" si="70"/>
        <v>1</v>
      </c>
      <c r="J826" s="12" t="str">
        <f t="shared" si="71"/>
        <v>Baseboard</v>
      </c>
    </row>
    <row r="827" spans="1:10">
      <c r="A827" s="121">
        <v>21259</v>
      </c>
      <c r="B827" s="12">
        <f>INDEX([8]RawData!$B$8:$N$1411, MATCH($A827, [8]RawData!$A$8:$A$1411, 0), MATCH(B$19, [8]RawData!$B$7:$N$7, 0))</f>
        <v>3785.7640000000001</v>
      </c>
      <c r="C827" s="12">
        <f>INDEX([8]RawData!$B$8:$N$1411, MATCH($A827, [8]RawData!$A$8:$A$1411, 0), MATCH(C$19, [8]RawData!$B$7:$N$7, 0))</f>
        <v>2</v>
      </c>
      <c r="D827" s="12" t="str">
        <f>INDEX([8]RawData!$B$8:$N$1411, MATCH($A827, [8]RawData!$A$8:$A$1411, 0), MATCH(D$19, [8]RawData!$B$7:$N$7, 0))</f>
        <v>Gas faf</v>
      </c>
      <c r="E827" s="12" t="str">
        <f>INDEX([8]RawData!$B$8:$N$1411, MATCH($A827, [8]RawData!$A$8:$A$1411, 0), MATCH(E$19, [8]RawData!$B$7:$N$7, 0))</f>
        <v/>
      </c>
      <c r="F827" s="12" t="s">
        <v>94</v>
      </c>
      <c r="G827" s="12" t="b">
        <f t="shared" si="68"/>
        <v>1</v>
      </c>
      <c r="H827" s="12" t="b">
        <f t="shared" si="69"/>
        <v>0</v>
      </c>
      <c r="I827" s="12" t="b">
        <f t="shared" si="70"/>
        <v>0</v>
      </c>
      <c r="J827" s="12" t="str">
        <f t="shared" si="71"/>
        <v>Plug-in heater, or none</v>
      </c>
    </row>
    <row r="828" spans="1:10">
      <c r="A828" s="121">
        <v>21263</v>
      </c>
      <c r="B828" s="12">
        <f>INDEX([8]RawData!$B$8:$N$1411, MATCH($A828, [8]RawData!$A$8:$A$1411, 0), MATCH(B$19, [8]RawData!$B$7:$N$7, 0))</f>
        <v>1904.288</v>
      </c>
      <c r="C828" s="12">
        <f>INDEX([8]RawData!$B$8:$N$1411, MATCH($A828, [8]RawData!$A$8:$A$1411, 0), MATCH(C$19, [8]RawData!$B$7:$N$7, 0))</f>
        <v>2</v>
      </c>
      <c r="D828" s="12" t="e">
        <f>INDEX([8]RawData!$B$8:$N$1411, MATCH($A828, [8]RawData!$A$8:$A$1411, 0), MATCH(D$19, [8]RawData!$B$7:$N$7, 0))</f>
        <v>#N/A</v>
      </c>
      <c r="E828" s="12" t="e">
        <f>INDEX([8]RawData!$B$8:$N$1411, MATCH($A828, [8]RawData!$A$8:$A$1411, 0), MATCH(E$19, [8]RawData!$B$7:$N$7, 0))</f>
        <v>#N/A</v>
      </c>
      <c r="F828" s="12" t="s">
        <v>94</v>
      </c>
      <c r="G828" s="12" t="b">
        <f t="shared" si="68"/>
        <v>0</v>
      </c>
      <c r="H828" s="12" t="b">
        <f t="shared" si="69"/>
        <v>0</v>
      </c>
      <c r="I828" s="12" t="b">
        <f t="shared" si="70"/>
        <v>0</v>
      </c>
      <c r="J828" s="12" t="str">
        <f t="shared" si="71"/>
        <v>Plug-in heater, or none</v>
      </c>
    </row>
    <row r="829" spans="1:10">
      <c r="A829" s="121">
        <v>21264</v>
      </c>
      <c r="B829" s="12">
        <f>INDEX([8]RawData!$B$8:$N$1411, MATCH($A829, [8]RawData!$A$8:$A$1411, 0), MATCH(B$19, [8]RawData!$B$7:$N$7, 0))</f>
        <v>1904.288</v>
      </c>
      <c r="C829" s="12">
        <f>INDEX([8]RawData!$B$8:$N$1411, MATCH($A829, [8]RawData!$A$8:$A$1411, 0), MATCH(C$19, [8]RawData!$B$7:$N$7, 0))</f>
        <v>1</v>
      </c>
      <c r="D829" s="12" t="str">
        <f>INDEX([8]RawData!$B$8:$N$1411, MATCH($A829, [8]RawData!$A$8:$A$1411, 0), MATCH(D$19, [8]RawData!$B$7:$N$7, 0))</f>
        <v>Electric heatpump</v>
      </c>
      <c r="E829" s="12" t="str">
        <f>INDEX([8]RawData!$B$8:$N$1411, MATCH($A829, [8]RawData!$A$8:$A$1411, 0), MATCH(E$19, [8]RawData!$B$7:$N$7, 0))</f>
        <v xml:space="preserve">Propane htstove AND Gas htstove AND </v>
      </c>
      <c r="F829" s="12">
        <v>1904.288</v>
      </c>
      <c r="G829" s="12" t="b">
        <f t="shared" si="68"/>
        <v>0</v>
      </c>
      <c r="H829" s="12" t="b">
        <f t="shared" si="69"/>
        <v>1</v>
      </c>
      <c r="I829" s="12" t="b">
        <f t="shared" si="70"/>
        <v>1</v>
      </c>
      <c r="J829" s="12" t="str">
        <f t="shared" si="71"/>
        <v>Heat pump</v>
      </c>
    </row>
    <row r="830" spans="1:10">
      <c r="A830" s="121">
        <v>21277</v>
      </c>
      <c r="B830" s="12">
        <f>INDEX([8]RawData!$B$8:$N$1411, MATCH($A830, [8]RawData!$A$8:$A$1411, 0), MATCH(B$19, [8]RawData!$B$7:$N$7, 0))</f>
        <v>1612.692</v>
      </c>
      <c r="C830" s="12">
        <f>INDEX([8]RawData!$B$8:$N$1411, MATCH($A830, [8]RawData!$A$8:$A$1411, 0), MATCH(C$19, [8]RawData!$B$7:$N$7, 0))</f>
        <v>1</v>
      </c>
      <c r="D830" s="12" t="str">
        <f>INDEX([8]RawData!$B$8:$N$1411, MATCH($A830, [8]RawData!$A$8:$A$1411, 0), MATCH(D$19, [8]RawData!$B$7:$N$7, 0))</f>
        <v>Oil faf</v>
      </c>
      <c r="E830" s="12" t="str">
        <f>INDEX([8]RawData!$B$8:$N$1411, MATCH($A830, [8]RawData!$A$8:$A$1411, 0), MATCH(E$19, [8]RawData!$B$7:$N$7, 0))</f>
        <v>Wood htstove</v>
      </c>
      <c r="F830" s="12" t="s">
        <v>94</v>
      </c>
      <c r="G830" s="12" t="b">
        <f t="shared" si="68"/>
        <v>0</v>
      </c>
      <c r="H830" s="12" t="b">
        <f t="shared" si="69"/>
        <v>0</v>
      </c>
      <c r="I830" s="12" t="b">
        <f t="shared" si="70"/>
        <v>0</v>
      </c>
      <c r="J830" s="12" t="str">
        <f t="shared" si="71"/>
        <v>Plug-in heater, or none</v>
      </c>
    </row>
    <row r="831" spans="1:10">
      <c r="A831" s="121">
        <v>21291</v>
      </c>
      <c r="B831" s="12">
        <f>INDEX([8]RawData!$B$8:$N$1411, MATCH($A831, [8]RawData!$A$8:$A$1411, 0), MATCH(B$19, [8]RawData!$B$7:$N$7, 0))</f>
        <v>2079.9929999999999</v>
      </c>
      <c r="C831" s="12">
        <f>INDEX([8]RawData!$B$8:$N$1411, MATCH($A831, [8]RawData!$A$8:$A$1411, 0), MATCH(C$19, [8]RawData!$B$7:$N$7, 0))</f>
        <v>1</v>
      </c>
      <c r="D831" s="12" t="str">
        <f>INDEX([8]RawData!$B$8:$N$1411, MATCH($A831, [8]RawData!$A$8:$A$1411, 0), MATCH(D$19, [8]RawData!$B$7:$N$7, 0))</f>
        <v>Electric heatpump</v>
      </c>
      <c r="E831" s="12" t="str">
        <f>INDEX([8]RawData!$B$8:$N$1411, MATCH($A831, [8]RawData!$A$8:$A$1411, 0), MATCH(E$19, [8]RawData!$B$7:$N$7, 0))</f>
        <v/>
      </c>
      <c r="F831" s="12">
        <v>2079.9929999999999</v>
      </c>
      <c r="G831" s="12" t="b">
        <f t="shared" si="68"/>
        <v>0</v>
      </c>
      <c r="H831" s="12" t="b">
        <f t="shared" si="69"/>
        <v>1</v>
      </c>
      <c r="I831" s="12" t="b">
        <f t="shared" si="70"/>
        <v>1</v>
      </c>
      <c r="J831" s="12" t="str">
        <f t="shared" si="71"/>
        <v>Heat pump</v>
      </c>
    </row>
    <row r="832" spans="1:10">
      <c r="A832" s="121">
        <v>21293</v>
      </c>
      <c r="B832" s="12">
        <f>INDEX([8]RawData!$B$8:$N$1411, MATCH($A832, [8]RawData!$A$8:$A$1411, 0), MATCH(B$19, [8]RawData!$B$7:$N$7, 0))</f>
        <v>3785.7640000000001</v>
      </c>
      <c r="C832" s="12">
        <f>INDEX([8]RawData!$B$8:$N$1411, MATCH($A832, [8]RawData!$A$8:$A$1411, 0), MATCH(C$19, [8]RawData!$B$7:$N$7, 0))</f>
        <v>2</v>
      </c>
      <c r="D832" s="12" t="str">
        <f>INDEX([8]RawData!$B$8:$N$1411, MATCH($A832, [8]RawData!$A$8:$A$1411, 0), MATCH(D$19, [8]RawData!$B$7:$N$7, 0))</f>
        <v>Gas faf</v>
      </c>
      <c r="E832" s="12" t="str">
        <f>INDEX([8]RawData!$B$8:$N$1411, MATCH($A832, [8]RawData!$A$8:$A$1411, 0), MATCH(E$19, [8]RawData!$B$7:$N$7, 0))</f>
        <v/>
      </c>
      <c r="F832" s="12" t="s">
        <v>94</v>
      </c>
      <c r="G832" s="12" t="b">
        <f t="shared" si="68"/>
        <v>1</v>
      </c>
      <c r="H832" s="12" t="b">
        <f t="shared" si="69"/>
        <v>0</v>
      </c>
      <c r="I832" s="12" t="b">
        <f t="shared" si="70"/>
        <v>0</v>
      </c>
      <c r="J832" s="12" t="str">
        <f t="shared" si="71"/>
        <v>Plug-in heater, or none</v>
      </c>
    </row>
    <row r="833" spans="1:10">
      <c r="A833" s="121">
        <v>21294</v>
      </c>
      <c r="B833" s="12">
        <f>INDEX([8]RawData!$B$8:$N$1411, MATCH($A833, [8]RawData!$A$8:$A$1411, 0), MATCH(B$19, [8]RawData!$B$7:$N$7, 0))</f>
        <v>2079.9929999999999</v>
      </c>
      <c r="C833" s="12">
        <f>INDEX([8]RawData!$B$8:$N$1411, MATCH($A833, [8]RawData!$A$8:$A$1411, 0), MATCH(C$19, [8]RawData!$B$7:$N$7, 0))</f>
        <v>1</v>
      </c>
      <c r="D833" s="12" t="str">
        <f>INDEX([8]RawData!$B$8:$N$1411, MATCH($A833, [8]RawData!$A$8:$A$1411, 0), MATCH(D$19, [8]RawData!$B$7:$N$7, 0))</f>
        <v>Electric baseboard</v>
      </c>
      <c r="E833" s="12" t="str">
        <f>INDEX([8]RawData!$B$8:$N$1411, MATCH($A833, [8]RawData!$A$8:$A$1411, 0), MATCH(E$19, [8]RawData!$B$7:$N$7, 0))</f>
        <v xml:space="preserve">Wood htstove AND Wood htstove AND </v>
      </c>
      <c r="F833" s="12">
        <v>2079.9929999999999</v>
      </c>
      <c r="G833" s="12" t="b">
        <f t="shared" si="68"/>
        <v>0</v>
      </c>
      <c r="H833" s="12" t="b">
        <f t="shared" si="69"/>
        <v>1</v>
      </c>
      <c r="I833" s="12" t="b">
        <f t="shared" si="70"/>
        <v>1</v>
      </c>
      <c r="J833" s="12" t="str">
        <f t="shared" si="71"/>
        <v>Baseboard</v>
      </c>
    </row>
    <row r="834" spans="1:10">
      <c r="A834" s="121">
        <v>21295</v>
      </c>
      <c r="B834" s="12">
        <f>INDEX([8]RawData!$B$8:$N$1411, MATCH($A834, [8]RawData!$A$8:$A$1411, 0), MATCH(B$19, [8]RawData!$B$7:$N$7, 0))</f>
        <v>1612.692</v>
      </c>
      <c r="C834" s="12">
        <f>INDEX([8]RawData!$B$8:$N$1411, MATCH($A834, [8]RawData!$A$8:$A$1411, 0), MATCH(C$19, [8]RawData!$B$7:$N$7, 0))</f>
        <v>1</v>
      </c>
      <c r="D834" s="12" t="str">
        <f>INDEX([8]RawData!$B$8:$N$1411, MATCH($A834, [8]RawData!$A$8:$A$1411, 0), MATCH(D$19, [8]RawData!$B$7:$N$7, 0))</f>
        <v>Wood htstove</v>
      </c>
      <c r="E834" s="12" t="str">
        <f>INDEX([8]RawData!$B$8:$N$1411, MATCH($A834, [8]RawData!$A$8:$A$1411, 0), MATCH(E$19, [8]RawData!$B$7:$N$7, 0))</f>
        <v xml:space="preserve">Wood htstove AND Wood htstove AND </v>
      </c>
      <c r="F834" s="12" t="s">
        <v>94</v>
      </c>
      <c r="G834" s="12" t="b">
        <f t="shared" si="68"/>
        <v>0</v>
      </c>
      <c r="H834" s="12" t="b">
        <f t="shared" si="69"/>
        <v>0</v>
      </c>
      <c r="I834" s="12" t="b">
        <f t="shared" si="70"/>
        <v>0</v>
      </c>
      <c r="J834" s="12" t="str">
        <f t="shared" si="71"/>
        <v>Plug-in heater, or none</v>
      </c>
    </row>
    <row r="835" spans="1:10">
      <c r="A835" s="121">
        <v>21296</v>
      </c>
      <c r="B835" s="12">
        <f>INDEX([8]RawData!$B$8:$N$1411, MATCH($A835, [8]RawData!$A$8:$A$1411, 0), MATCH(B$19, [8]RawData!$B$7:$N$7, 0))</f>
        <v>1925.059</v>
      </c>
      <c r="C835" s="12">
        <f>INDEX([8]RawData!$B$8:$N$1411, MATCH($A835, [8]RawData!$A$8:$A$1411, 0), MATCH(C$19, [8]RawData!$B$7:$N$7, 0))</f>
        <v>1</v>
      </c>
      <c r="D835" s="12" t="str">
        <f>INDEX([8]RawData!$B$8:$N$1411, MATCH($A835, [8]RawData!$A$8:$A$1411, 0), MATCH(D$19, [8]RawData!$B$7:$N$7, 0))</f>
        <v>Gas htstove</v>
      </c>
      <c r="E835" s="12" t="str">
        <f>INDEX([8]RawData!$B$8:$N$1411, MATCH($A835, [8]RawData!$A$8:$A$1411, 0), MATCH(E$19, [8]RawData!$B$7:$N$7, 0))</f>
        <v/>
      </c>
      <c r="F835" s="12" t="s">
        <v>94</v>
      </c>
      <c r="G835" s="12" t="b">
        <f t="shared" si="68"/>
        <v>0</v>
      </c>
      <c r="H835" s="12" t="b">
        <f t="shared" si="69"/>
        <v>0</v>
      </c>
      <c r="I835" s="12" t="b">
        <f t="shared" si="70"/>
        <v>0</v>
      </c>
      <c r="J835" s="12" t="str">
        <f t="shared" si="71"/>
        <v>Plug-in heater, or none</v>
      </c>
    </row>
    <row r="836" spans="1:10">
      <c r="A836" s="121">
        <v>21298</v>
      </c>
      <c r="B836" s="12">
        <f>INDEX([8]RawData!$B$8:$N$1411, MATCH($A836, [8]RawData!$A$8:$A$1411, 0), MATCH(B$19, [8]RawData!$B$7:$N$7, 0))</f>
        <v>3785.7640000000001</v>
      </c>
      <c r="C836" s="12">
        <f>INDEX([8]RawData!$B$8:$N$1411, MATCH($A836, [8]RawData!$A$8:$A$1411, 0), MATCH(C$19, [8]RawData!$B$7:$N$7, 0))</f>
        <v>1</v>
      </c>
      <c r="D836" s="12" t="str">
        <f>INDEX([8]RawData!$B$8:$N$1411, MATCH($A836, [8]RawData!$A$8:$A$1411, 0), MATCH(D$19, [8]RawData!$B$7:$N$7, 0))</f>
        <v>Gas faf</v>
      </c>
      <c r="E836" s="12" t="str">
        <f>INDEX([8]RawData!$B$8:$N$1411, MATCH($A836, [8]RawData!$A$8:$A$1411, 0), MATCH(E$19, [8]RawData!$B$7:$N$7, 0))</f>
        <v xml:space="preserve">Wood fireplace AND Electric pluginheater AND </v>
      </c>
      <c r="F836" s="12" t="s">
        <v>94</v>
      </c>
      <c r="G836" s="12" t="b">
        <f t="shared" si="68"/>
        <v>1</v>
      </c>
      <c r="H836" s="12" t="b">
        <f t="shared" si="69"/>
        <v>0</v>
      </c>
      <c r="I836" s="12" t="b">
        <f t="shared" si="70"/>
        <v>0</v>
      </c>
      <c r="J836" s="12" t="str">
        <f t="shared" si="71"/>
        <v>Plug-in heater, or none</v>
      </c>
    </row>
    <row r="837" spans="1:10">
      <c r="A837" s="121">
        <v>21305</v>
      </c>
      <c r="B837" s="12">
        <f>INDEX([8]RawData!$B$8:$N$1411, MATCH($A837, [8]RawData!$A$8:$A$1411, 0), MATCH(B$19, [8]RawData!$B$7:$N$7, 0))</f>
        <v>1612.692</v>
      </c>
      <c r="C837" s="12">
        <f>INDEX([8]RawData!$B$8:$N$1411, MATCH($A837, [8]RawData!$A$8:$A$1411, 0), MATCH(C$19, [8]RawData!$B$7:$N$7, 0))</f>
        <v>1</v>
      </c>
      <c r="D837" s="12" t="str">
        <f>INDEX([8]RawData!$B$8:$N$1411, MATCH($A837, [8]RawData!$A$8:$A$1411, 0), MATCH(D$19, [8]RawData!$B$7:$N$7, 0))</f>
        <v>Wood htstove</v>
      </c>
      <c r="E837" s="12" t="str">
        <f>INDEX([8]RawData!$B$8:$N$1411, MATCH($A837, [8]RawData!$A$8:$A$1411, 0), MATCH(E$19, [8]RawData!$B$7:$N$7, 0))</f>
        <v/>
      </c>
      <c r="F837" s="12" t="s">
        <v>94</v>
      </c>
      <c r="G837" s="12" t="b">
        <f t="shared" si="68"/>
        <v>0</v>
      </c>
      <c r="H837" s="12" t="b">
        <f t="shared" si="69"/>
        <v>0</v>
      </c>
      <c r="I837" s="12" t="b">
        <f t="shared" si="70"/>
        <v>0</v>
      </c>
      <c r="J837" s="12" t="str">
        <f t="shared" si="71"/>
        <v>Plug-in heater, or none</v>
      </c>
    </row>
    <row r="838" spans="1:10">
      <c r="A838" s="121">
        <v>21316</v>
      </c>
      <c r="B838" s="12">
        <f>INDEX([8]RawData!$B$8:$N$1411, MATCH($A838, [8]RawData!$A$8:$A$1411, 0), MATCH(B$19, [8]RawData!$B$7:$N$7, 0))</f>
        <v>3785.7640000000001</v>
      </c>
      <c r="C838" s="12">
        <f>INDEX([8]RawData!$B$8:$N$1411, MATCH($A838, [8]RawData!$A$8:$A$1411, 0), MATCH(C$19, [8]RawData!$B$7:$N$7, 0))</f>
        <v>1</v>
      </c>
      <c r="D838" s="12" t="str">
        <f>INDEX([8]RawData!$B$8:$N$1411, MATCH($A838, [8]RawData!$A$8:$A$1411, 0), MATCH(D$19, [8]RawData!$B$7:$N$7, 0))</f>
        <v>Gas faf</v>
      </c>
      <c r="E838" s="12" t="str">
        <f>INDEX([8]RawData!$B$8:$N$1411, MATCH($A838, [8]RawData!$A$8:$A$1411, 0), MATCH(E$19, [8]RawData!$B$7:$N$7, 0))</f>
        <v>Wood htstove</v>
      </c>
      <c r="F838" s="12" t="s">
        <v>94</v>
      </c>
      <c r="G838" s="12" t="b">
        <f t="shared" si="68"/>
        <v>1</v>
      </c>
      <c r="H838" s="12" t="b">
        <f t="shared" si="69"/>
        <v>0</v>
      </c>
      <c r="I838" s="12" t="b">
        <f t="shared" si="70"/>
        <v>0</v>
      </c>
      <c r="J838" s="12" t="str">
        <f t="shared" si="71"/>
        <v>Plug-in heater, or none</v>
      </c>
    </row>
    <row r="839" spans="1:10">
      <c r="A839" s="121">
        <v>21319</v>
      </c>
      <c r="B839" s="12">
        <f>INDEX([8]RawData!$B$8:$N$1411, MATCH($A839, [8]RawData!$A$8:$A$1411, 0), MATCH(B$19, [8]RawData!$B$7:$N$7, 0))</f>
        <v>2130.886</v>
      </c>
      <c r="C839" s="12">
        <f>INDEX([8]RawData!$B$8:$N$1411, MATCH($A839, [8]RawData!$A$8:$A$1411, 0), MATCH(C$19, [8]RawData!$B$7:$N$7, 0))</f>
        <v>3</v>
      </c>
      <c r="D839" s="12" t="str">
        <f>INDEX([8]RawData!$B$8:$N$1411, MATCH($A839, [8]RawData!$A$8:$A$1411, 0), MATCH(D$19, [8]RawData!$B$7:$N$7, 0))</f>
        <v>Gas faf</v>
      </c>
      <c r="E839" s="12" t="str">
        <f>INDEX([8]RawData!$B$8:$N$1411, MATCH($A839, [8]RawData!$A$8:$A$1411, 0), MATCH(E$19, [8]RawData!$B$7:$N$7, 0))</f>
        <v/>
      </c>
      <c r="F839" s="12" t="s">
        <v>94</v>
      </c>
      <c r="G839" s="12" t="b">
        <f t="shared" si="68"/>
        <v>1</v>
      </c>
      <c r="H839" s="12" t="b">
        <f t="shared" si="69"/>
        <v>0</v>
      </c>
      <c r="I839" s="12" t="b">
        <f t="shared" si="70"/>
        <v>0</v>
      </c>
      <c r="J839" s="12" t="str">
        <f t="shared" si="71"/>
        <v>Plug-in heater, or none</v>
      </c>
    </row>
    <row r="840" spans="1:10">
      <c r="A840" s="121">
        <v>21320</v>
      </c>
      <c r="B840" s="12">
        <f>INDEX([8]RawData!$B$8:$N$1411, MATCH($A840, [8]RawData!$A$8:$A$1411, 0), MATCH(B$19, [8]RawData!$B$7:$N$7, 0))</f>
        <v>2079.9929999999999</v>
      </c>
      <c r="C840" s="12">
        <f>INDEX([8]RawData!$B$8:$N$1411, MATCH($A840, [8]RawData!$A$8:$A$1411, 0), MATCH(C$19, [8]RawData!$B$7:$N$7, 0))</f>
        <v>1</v>
      </c>
      <c r="D840" s="12" t="str">
        <f>INDEX([8]RawData!$B$8:$N$1411, MATCH($A840, [8]RawData!$A$8:$A$1411, 0), MATCH(D$19, [8]RawData!$B$7:$N$7, 0))</f>
        <v>Propane htstove</v>
      </c>
      <c r="E840" s="12" t="str">
        <f>INDEX([8]RawData!$B$8:$N$1411, MATCH($A840, [8]RawData!$A$8:$A$1411, 0), MATCH(E$19, [8]RawData!$B$7:$N$7, 0))</f>
        <v>Electric baseboard</v>
      </c>
      <c r="F840" s="12">
        <v>2079.9929999999999</v>
      </c>
      <c r="G840" s="12" t="b">
        <f t="shared" si="68"/>
        <v>0</v>
      </c>
      <c r="H840" s="12" t="b">
        <f t="shared" si="69"/>
        <v>1</v>
      </c>
      <c r="I840" s="12" t="b">
        <f t="shared" si="70"/>
        <v>1</v>
      </c>
      <c r="J840" s="12" t="str">
        <f t="shared" si="71"/>
        <v>Baseboard</v>
      </c>
    </row>
    <row r="841" spans="1:10">
      <c r="A841" s="121">
        <v>21326</v>
      </c>
      <c r="B841" s="12">
        <f>INDEX([8]RawData!$B$8:$N$1411, MATCH($A841, [8]RawData!$A$8:$A$1411, 0), MATCH(B$19, [8]RawData!$B$7:$N$7, 0))</f>
        <v>1925.059</v>
      </c>
      <c r="C841" s="12">
        <f>INDEX([8]RawData!$B$8:$N$1411, MATCH($A841, [8]RawData!$A$8:$A$1411, 0), MATCH(C$19, [8]RawData!$B$7:$N$7, 0))</f>
        <v>2</v>
      </c>
      <c r="D841" s="12" t="str">
        <f>INDEX([8]RawData!$B$8:$N$1411, MATCH($A841, [8]RawData!$A$8:$A$1411, 0), MATCH(D$19, [8]RawData!$B$7:$N$7, 0))</f>
        <v>Electric faf</v>
      </c>
      <c r="E841" s="12" t="str">
        <f>INDEX([8]RawData!$B$8:$N$1411, MATCH($A841, [8]RawData!$A$8:$A$1411, 0), MATCH(E$19, [8]RawData!$B$7:$N$7, 0))</f>
        <v>Propane htstove</v>
      </c>
      <c r="F841" s="12">
        <v>1925.059</v>
      </c>
      <c r="G841" s="12" t="b">
        <f t="shared" si="68"/>
        <v>0</v>
      </c>
      <c r="H841" s="12" t="b">
        <f t="shared" si="69"/>
        <v>1</v>
      </c>
      <c r="I841" s="12" t="b">
        <f t="shared" si="70"/>
        <v>1</v>
      </c>
      <c r="J841" s="12" t="str">
        <f t="shared" si="71"/>
        <v>Electric FAF</v>
      </c>
    </row>
    <row r="842" spans="1:10">
      <c r="A842" s="121">
        <v>21334</v>
      </c>
      <c r="B842" s="12">
        <f>INDEX([8]RawData!$B$8:$N$1411, MATCH($A842, [8]RawData!$A$8:$A$1411, 0), MATCH(B$19, [8]RawData!$B$7:$N$7, 0))</f>
        <v>12271.31</v>
      </c>
      <c r="C842" s="12">
        <f>INDEX([8]RawData!$B$8:$N$1411, MATCH($A842, [8]RawData!$A$8:$A$1411, 0), MATCH(C$19, [8]RawData!$B$7:$N$7, 0))</f>
        <v>2</v>
      </c>
      <c r="D842" s="12" t="str">
        <f>INDEX([8]RawData!$B$8:$N$1411, MATCH($A842, [8]RawData!$A$8:$A$1411, 0), MATCH(D$19, [8]RawData!$B$7:$N$7, 0))</f>
        <v>Gas faf</v>
      </c>
      <c r="E842" s="12" t="str">
        <f>INDEX([8]RawData!$B$8:$N$1411, MATCH($A842, [8]RawData!$A$8:$A$1411, 0), MATCH(E$19, [8]RawData!$B$7:$N$7, 0))</f>
        <v>Electric pluginheater</v>
      </c>
      <c r="F842" s="12" t="s">
        <v>94</v>
      </c>
      <c r="G842" s="12" t="b">
        <f t="shared" si="68"/>
        <v>1</v>
      </c>
      <c r="H842" s="12" t="b">
        <f t="shared" si="69"/>
        <v>0</v>
      </c>
      <c r="I842" s="12" t="b">
        <f t="shared" si="70"/>
        <v>0</v>
      </c>
      <c r="J842" s="12" t="str">
        <f t="shared" si="71"/>
        <v>Plug-in heater, or none</v>
      </c>
    </row>
    <row r="843" spans="1:10">
      <c r="A843" s="121">
        <v>21343</v>
      </c>
      <c r="B843" s="12">
        <f>INDEX([8]RawData!$B$8:$N$1411, MATCH($A843, [8]RawData!$A$8:$A$1411, 0), MATCH(B$19, [8]RawData!$B$7:$N$7, 0))</f>
        <v>8264.9449999999997</v>
      </c>
      <c r="C843" s="12">
        <f>INDEX([8]RawData!$B$8:$N$1411, MATCH($A843, [8]RawData!$A$8:$A$1411, 0), MATCH(C$19, [8]RawData!$B$7:$N$7, 0))</f>
        <v>1</v>
      </c>
      <c r="D843" s="12" t="str">
        <f>INDEX([8]RawData!$B$8:$N$1411, MATCH($A843, [8]RawData!$A$8:$A$1411, 0), MATCH(D$19, [8]RawData!$B$7:$N$7, 0))</f>
        <v>Gas faf</v>
      </c>
      <c r="E843" s="12" t="str">
        <f>INDEX([8]RawData!$B$8:$N$1411, MATCH($A843, [8]RawData!$A$8:$A$1411, 0), MATCH(E$19, [8]RawData!$B$7:$N$7, 0))</f>
        <v xml:space="preserve">Electric baseboard AND Wood fireplace AND </v>
      </c>
      <c r="F843" s="12" t="s">
        <v>94</v>
      </c>
      <c r="G843" s="12" t="b">
        <f t="shared" si="68"/>
        <v>1</v>
      </c>
      <c r="H843" s="12" t="b">
        <f t="shared" si="69"/>
        <v>1</v>
      </c>
      <c r="I843" s="12" t="b">
        <f t="shared" si="70"/>
        <v>0</v>
      </c>
      <c r="J843" s="12" t="str">
        <f t="shared" si="71"/>
        <v>Baseboard</v>
      </c>
    </row>
    <row r="844" spans="1:10">
      <c r="A844" s="121">
        <v>21345</v>
      </c>
      <c r="B844" s="12">
        <f>INDEX([8]RawData!$B$8:$N$1411, MATCH($A844, [8]RawData!$A$8:$A$1411, 0), MATCH(B$19, [8]RawData!$B$7:$N$7, 0))</f>
        <v>1612.692</v>
      </c>
      <c r="C844" s="12">
        <f>INDEX([8]RawData!$B$8:$N$1411, MATCH($A844, [8]RawData!$A$8:$A$1411, 0), MATCH(C$19, [8]RawData!$B$7:$N$7, 0))</f>
        <v>1</v>
      </c>
      <c r="D844" s="12" t="str">
        <f>INDEX([8]RawData!$B$8:$N$1411, MATCH($A844, [8]RawData!$A$8:$A$1411, 0), MATCH(D$19, [8]RawData!$B$7:$N$7, 0))</f>
        <v>Electric baseboard</v>
      </c>
      <c r="E844" s="12" t="str">
        <f>INDEX([8]RawData!$B$8:$N$1411, MATCH($A844, [8]RawData!$A$8:$A$1411, 0), MATCH(E$19, [8]RawData!$B$7:$N$7, 0))</f>
        <v/>
      </c>
      <c r="F844" s="12">
        <v>1612.692</v>
      </c>
      <c r="G844" s="12" t="b">
        <f t="shared" si="68"/>
        <v>0</v>
      </c>
      <c r="H844" s="12" t="b">
        <f t="shared" si="69"/>
        <v>1</v>
      </c>
      <c r="I844" s="12" t="b">
        <f t="shared" si="70"/>
        <v>1</v>
      </c>
      <c r="J844" s="12" t="str">
        <f t="shared" si="71"/>
        <v>Baseboard</v>
      </c>
    </row>
    <row r="845" spans="1:10">
      <c r="A845" s="121">
        <v>21350</v>
      </c>
      <c r="B845" s="12">
        <f>INDEX([8]RawData!$B$8:$N$1411, MATCH($A845, [8]RawData!$A$8:$A$1411, 0), MATCH(B$19, [8]RawData!$B$7:$N$7, 0))</f>
        <v>8264.9449999999997</v>
      </c>
      <c r="C845" s="12">
        <f>INDEX([8]RawData!$B$8:$N$1411, MATCH($A845, [8]RawData!$A$8:$A$1411, 0), MATCH(C$19, [8]RawData!$B$7:$N$7, 0))</f>
        <v>1</v>
      </c>
      <c r="D845" s="12" t="str">
        <f>INDEX([8]RawData!$B$8:$N$1411, MATCH($A845, [8]RawData!$A$8:$A$1411, 0), MATCH(D$19, [8]RawData!$B$7:$N$7, 0))</f>
        <v>Gas boiler</v>
      </c>
      <c r="E845" s="12" t="str">
        <f>INDEX([8]RawData!$B$8:$N$1411, MATCH($A845, [8]RawData!$A$8:$A$1411, 0), MATCH(E$19, [8]RawData!$B$7:$N$7, 0))</f>
        <v/>
      </c>
      <c r="F845" s="12" t="s">
        <v>94</v>
      </c>
      <c r="G845" s="12" t="b">
        <f t="shared" si="68"/>
        <v>1</v>
      </c>
      <c r="H845" s="12" t="b">
        <f t="shared" si="69"/>
        <v>0</v>
      </c>
      <c r="I845" s="12" t="b">
        <f t="shared" si="70"/>
        <v>0</v>
      </c>
      <c r="J845" s="12" t="str">
        <f t="shared" si="71"/>
        <v>Plug-in heater, or none</v>
      </c>
    </row>
    <row r="846" spans="1:10">
      <c r="A846" s="121">
        <v>21353</v>
      </c>
      <c r="B846" s="12">
        <f>INDEX([8]RawData!$B$8:$N$1411, MATCH($A846, [8]RawData!$A$8:$A$1411, 0), MATCH(B$19, [8]RawData!$B$7:$N$7, 0))</f>
        <v>1192.4649999999999</v>
      </c>
      <c r="C846" s="12">
        <f>INDEX([8]RawData!$B$8:$N$1411, MATCH($A846, [8]RawData!$A$8:$A$1411, 0), MATCH(C$19, [8]RawData!$B$7:$N$7, 0))</f>
        <v>3</v>
      </c>
      <c r="D846" s="12" t="str">
        <f>INDEX([8]RawData!$B$8:$N$1411, MATCH($A846, [8]RawData!$A$8:$A$1411, 0), MATCH(D$19, [8]RawData!$B$7:$N$7, 0))</f>
        <v>Gas faf</v>
      </c>
      <c r="E846" s="12" t="str">
        <f>INDEX([8]RawData!$B$8:$N$1411, MATCH($A846, [8]RawData!$A$8:$A$1411, 0), MATCH(E$19, [8]RawData!$B$7:$N$7, 0))</f>
        <v xml:space="preserve">Wood fireplace AND Gas htstove AND </v>
      </c>
      <c r="F846" s="12" t="s">
        <v>94</v>
      </c>
      <c r="G846" s="12" t="b">
        <f t="shared" si="68"/>
        <v>1</v>
      </c>
      <c r="H846" s="12" t="b">
        <f t="shared" si="69"/>
        <v>0</v>
      </c>
      <c r="I846" s="12" t="b">
        <f t="shared" si="70"/>
        <v>0</v>
      </c>
      <c r="J846" s="12" t="str">
        <f t="shared" si="71"/>
        <v>Plug-in heater, or none</v>
      </c>
    </row>
    <row r="847" spans="1:10">
      <c r="A847" s="121">
        <v>21355</v>
      </c>
      <c r="B847" s="12">
        <f>INDEX([8]RawData!$B$8:$N$1411, MATCH($A847, [8]RawData!$A$8:$A$1411, 0), MATCH(B$19, [8]RawData!$B$7:$N$7, 0))</f>
        <v>8264.9449999999997</v>
      </c>
      <c r="C847" s="12">
        <f>INDEX([8]RawData!$B$8:$N$1411, MATCH($A847, [8]RawData!$A$8:$A$1411, 0), MATCH(C$19, [8]RawData!$B$7:$N$7, 0))</f>
        <v>1</v>
      </c>
      <c r="D847" s="12" t="str">
        <f>INDEX([8]RawData!$B$8:$N$1411, MATCH($A847, [8]RawData!$A$8:$A$1411, 0), MATCH(D$19, [8]RawData!$B$7:$N$7, 0))</f>
        <v>Electric faf</v>
      </c>
      <c r="E847" s="12" t="str">
        <f>INDEX([8]RawData!$B$8:$N$1411, MATCH($A847, [8]RawData!$A$8:$A$1411, 0), MATCH(E$19, [8]RawData!$B$7:$N$7, 0))</f>
        <v/>
      </c>
      <c r="F847" s="12">
        <v>8264.9449999999997</v>
      </c>
      <c r="G847" s="12" t="b">
        <f t="shared" si="68"/>
        <v>0</v>
      </c>
      <c r="H847" s="12" t="b">
        <f t="shared" si="69"/>
        <v>1</v>
      </c>
      <c r="I847" s="12" t="b">
        <f t="shared" si="70"/>
        <v>1</v>
      </c>
      <c r="J847" s="12" t="str">
        <f t="shared" si="71"/>
        <v>Electric FAF</v>
      </c>
    </row>
    <row r="848" spans="1:10">
      <c r="A848" s="121">
        <v>21366</v>
      </c>
      <c r="B848" s="12">
        <f>INDEX([8]RawData!$B$8:$N$1411, MATCH($A848, [8]RawData!$A$8:$A$1411, 0), MATCH(B$19, [8]RawData!$B$7:$N$7, 0))</f>
        <v>2130.886</v>
      </c>
      <c r="C848" s="12">
        <f>INDEX([8]RawData!$B$8:$N$1411, MATCH($A848, [8]RawData!$A$8:$A$1411, 0), MATCH(C$19, [8]RawData!$B$7:$N$7, 0))</f>
        <v>3</v>
      </c>
      <c r="D848" s="12" t="str">
        <f>INDEX([8]RawData!$B$8:$N$1411, MATCH($A848, [8]RawData!$A$8:$A$1411, 0), MATCH(D$19, [8]RawData!$B$7:$N$7, 0))</f>
        <v>Gas boiler</v>
      </c>
      <c r="E848" s="12" t="str">
        <f>INDEX([8]RawData!$B$8:$N$1411, MATCH($A848, [8]RawData!$A$8:$A$1411, 0), MATCH(E$19, [8]RawData!$B$7:$N$7, 0))</f>
        <v/>
      </c>
      <c r="F848" s="12" t="s">
        <v>94</v>
      </c>
      <c r="G848" s="12" t="b">
        <f t="shared" si="68"/>
        <v>1</v>
      </c>
      <c r="H848" s="12" t="b">
        <f t="shared" si="69"/>
        <v>0</v>
      </c>
      <c r="I848" s="12" t="b">
        <f t="shared" si="70"/>
        <v>0</v>
      </c>
      <c r="J848" s="12" t="str">
        <f t="shared" si="71"/>
        <v>Plug-in heater, or none</v>
      </c>
    </row>
    <row r="849" spans="1:10">
      <c r="A849" s="121">
        <v>21367</v>
      </c>
      <c r="B849" s="12">
        <f>INDEX([8]RawData!$B$8:$N$1411, MATCH($A849, [8]RawData!$A$8:$A$1411, 0), MATCH(B$19, [8]RawData!$B$7:$N$7, 0))</f>
        <v>2130.886</v>
      </c>
      <c r="C849" s="12">
        <f>INDEX([8]RawData!$B$8:$N$1411, MATCH($A849, [8]RawData!$A$8:$A$1411, 0), MATCH(C$19, [8]RawData!$B$7:$N$7, 0))</f>
        <v>3</v>
      </c>
      <c r="D849" s="12" t="str">
        <f>INDEX([8]RawData!$B$8:$N$1411, MATCH($A849, [8]RawData!$A$8:$A$1411, 0), MATCH(D$19, [8]RawData!$B$7:$N$7, 0))</f>
        <v>Gas faf</v>
      </c>
      <c r="E849" s="12" t="str">
        <f>INDEX([8]RawData!$B$8:$N$1411, MATCH($A849, [8]RawData!$A$8:$A$1411, 0), MATCH(E$19, [8]RawData!$B$7:$N$7, 0))</f>
        <v/>
      </c>
      <c r="F849" s="12" t="s">
        <v>94</v>
      </c>
      <c r="G849" s="12" t="b">
        <f t="shared" si="68"/>
        <v>1</v>
      </c>
      <c r="H849" s="12" t="b">
        <f t="shared" si="69"/>
        <v>0</v>
      </c>
      <c r="I849" s="12" t="b">
        <f t="shared" si="70"/>
        <v>0</v>
      </c>
      <c r="J849" s="12" t="str">
        <f t="shared" si="71"/>
        <v>Plug-in heater, or none</v>
      </c>
    </row>
    <row r="850" spans="1:10">
      <c r="A850" s="121">
        <v>21372</v>
      </c>
      <c r="B850" s="12">
        <f>INDEX([8]RawData!$B$8:$N$1411, MATCH($A850, [8]RawData!$A$8:$A$1411, 0), MATCH(B$19, [8]RawData!$B$7:$N$7, 0))</f>
        <v>1612.692</v>
      </c>
      <c r="C850" s="12">
        <f>INDEX([8]RawData!$B$8:$N$1411, MATCH($A850, [8]RawData!$A$8:$A$1411, 0), MATCH(C$19, [8]RawData!$B$7:$N$7, 0))</f>
        <v>1</v>
      </c>
      <c r="D850" s="12" t="str">
        <f>INDEX([8]RawData!$B$8:$N$1411, MATCH($A850, [8]RawData!$A$8:$A$1411, 0), MATCH(D$19, [8]RawData!$B$7:$N$7, 0))</f>
        <v>Gas faf</v>
      </c>
      <c r="E850" s="12" t="str">
        <f>INDEX([8]RawData!$B$8:$N$1411, MATCH($A850, [8]RawData!$A$8:$A$1411, 0), MATCH(E$19, [8]RawData!$B$7:$N$7, 0))</f>
        <v/>
      </c>
      <c r="F850" s="12" t="s">
        <v>94</v>
      </c>
      <c r="G850" s="12" t="b">
        <f t="shared" si="68"/>
        <v>1</v>
      </c>
      <c r="H850" s="12" t="b">
        <f t="shared" si="69"/>
        <v>0</v>
      </c>
      <c r="I850" s="12" t="b">
        <f t="shared" si="70"/>
        <v>0</v>
      </c>
      <c r="J850" s="12" t="str">
        <f t="shared" si="71"/>
        <v>Plug-in heater, or none</v>
      </c>
    </row>
    <row r="851" spans="1:10">
      <c r="A851" s="121">
        <v>21374</v>
      </c>
      <c r="B851" s="12">
        <f>INDEX([8]RawData!$B$8:$N$1411, MATCH($A851, [8]RawData!$A$8:$A$1411, 0), MATCH(B$19, [8]RawData!$B$7:$N$7, 0))</f>
        <v>1612.692</v>
      </c>
      <c r="C851" s="12">
        <f>INDEX([8]RawData!$B$8:$N$1411, MATCH($A851, [8]RawData!$A$8:$A$1411, 0), MATCH(C$19, [8]RawData!$B$7:$N$7, 0))</f>
        <v>1</v>
      </c>
      <c r="D851" s="12" t="str">
        <f>INDEX([8]RawData!$B$8:$N$1411, MATCH($A851, [8]RawData!$A$8:$A$1411, 0), MATCH(D$19, [8]RawData!$B$7:$N$7, 0))</f>
        <v>Pellets htstove</v>
      </c>
      <c r="E851" s="12" t="str">
        <f>INDEX([8]RawData!$B$8:$N$1411, MATCH($A851, [8]RawData!$A$8:$A$1411, 0), MATCH(E$19, [8]RawData!$B$7:$N$7, 0))</f>
        <v>Wood htstove</v>
      </c>
      <c r="F851" s="12" t="s">
        <v>94</v>
      </c>
      <c r="G851" s="12" t="b">
        <f t="shared" si="68"/>
        <v>0</v>
      </c>
      <c r="H851" s="12" t="b">
        <f t="shared" si="69"/>
        <v>0</v>
      </c>
      <c r="I851" s="12" t="b">
        <f t="shared" si="70"/>
        <v>0</v>
      </c>
      <c r="J851" s="12" t="str">
        <f t="shared" si="71"/>
        <v>Plug-in heater, or none</v>
      </c>
    </row>
    <row r="852" spans="1:10">
      <c r="A852" s="121">
        <v>21376</v>
      </c>
      <c r="B852" s="12">
        <f>INDEX([8]RawData!$B$8:$N$1411, MATCH($A852, [8]RawData!$A$8:$A$1411, 0), MATCH(B$19, [8]RawData!$B$7:$N$7, 0))</f>
        <v>3785.7640000000001</v>
      </c>
      <c r="C852" s="12">
        <f>INDEX([8]RawData!$B$8:$N$1411, MATCH($A852, [8]RawData!$A$8:$A$1411, 0), MATCH(C$19, [8]RawData!$B$7:$N$7, 0))</f>
        <v>1</v>
      </c>
      <c r="D852" s="12" t="str">
        <f>INDEX([8]RawData!$B$8:$N$1411, MATCH($A852, [8]RawData!$A$8:$A$1411, 0), MATCH(D$19, [8]RawData!$B$7:$N$7, 0))</f>
        <v>Electric heatpump</v>
      </c>
      <c r="E852" s="12" t="str">
        <f>INDEX([8]RawData!$B$8:$N$1411, MATCH($A852, [8]RawData!$A$8:$A$1411, 0), MATCH(E$19, [8]RawData!$B$7:$N$7, 0))</f>
        <v xml:space="preserve">Electric baseboard AND Electric baseboard AND Wood htstove AND </v>
      </c>
      <c r="F852" s="12">
        <v>3785.7640000000001</v>
      </c>
      <c r="G852" s="12" t="b">
        <f t="shared" si="68"/>
        <v>0</v>
      </c>
      <c r="H852" s="12" t="b">
        <f t="shared" si="69"/>
        <v>1</v>
      </c>
      <c r="I852" s="12" t="b">
        <f t="shared" si="70"/>
        <v>1</v>
      </c>
      <c r="J852" s="12" t="str">
        <f t="shared" si="71"/>
        <v>Heat pump</v>
      </c>
    </row>
    <row r="853" spans="1:10">
      <c r="A853" s="121">
        <v>21384</v>
      </c>
      <c r="B853" s="12">
        <f>INDEX([8]RawData!$B$8:$N$1411, MATCH($A853, [8]RawData!$A$8:$A$1411, 0), MATCH(B$19, [8]RawData!$B$7:$N$7, 0))</f>
        <v>1904.288</v>
      </c>
      <c r="C853" s="12">
        <f>INDEX([8]RawData!$B$8:$N$1411, MATCH($A853, [8]RawData!$A$8:$A$1411, 0), MATCH(C$19, [8]RawData!$B$7:$N$7, 0))</f>
        <v>1</v>
      </c>
      <c r="D853" s="12" t="str">
        <f>INDEX([8]RawData!$B$8:$N$1411, MATCH($A853, [8]RawData!$A$8:$A$1411, 0), MATCH(D$19, [8]RawData!$B$7:$N$7, 0))</f>
        <v>Electric faf</v>
      </c>
      <c r="E853" s="12" t="str">
        <f>INDEX([8]RawData!$B$8:$N$1411, MATCH($A853, [8]RawData!$A$8:$A$1411, 0), MATCH(E$19, [8]RawData!$B$7:$N$7, 0))</f>
        <v/>
      </c>
      <c r="F853" s="12">
        <v>1904.288</v>
      </c>
      <c r="G853" s="12" t="b">
        <f t="shared" ref="G853:G916" si="72">OR(ISNUMBER(FIND("Gas faf", D853&amp;E853)),  ISNUMBER(FIND("Gas boiler", D853&amp;E853)))</f>
        <v>0</v>
      </c>
      <c r="H853" s="12" t="b">
        <f t="shared" ref="H853:H916" si="73">OR(ISNUMBER(FIND("Electric faf", D853&amp;E853)),  ISNUMBER(FIND("Electric boiler", D853&amp;E853)),  ISNUMBER(FIND("Electric baseboard", D853&amp;E853)),  ISNUMBER(FIND("Electric heatpump", D853&amp;E853)),  ISNUMBER(FIND("Electric gshp", D853&amp;E853)),  ISNUMBER(FIND("Electric dhp", D853&amp;E853)) )</f>
        <v>1</v>
      </c>
      <c r="I853" s="12" t="b">
        <f t="shared" ref="I853:I916" si="74">AND(NOT(G853), H853)</f>
        <v>1</v>
      </c>
      <c r="J853" s="12" t="str">
        <f t="shared" ref="J853:J916" si="75">IF( OR(  ISNUMBER(FIND("Electric heatpump", D853&amp;E853)),  ISNUMBER(FIND("Electric gshp", D853&amp;E853)) ), "Heat pump",
   IF(ISNUMBER(FIND("Electric faf", D853&amp;E853)), "Electric FAF",
 IF(ISNUMBER(FIND("dhp", D853&amp;E853)), "Ductless HP",
   IF(OR(ISNUMBER(FIND("Electric boiler", D853&amp;E853)),  ISNUMBER(FIND("Electric baseboard", D853&amp;E853))), "Baseboard", "Plug-in heater, or none"))))</f>
        <v>Electric FAF</v>
      </c>
    </row>
    <row r="854" spans="1:10">
      <c r="A854" s="121">
        <v>21390</v>
      </c>
      <c r="B854" s="12">
        <f>INDEX([8]RawData!$B$8:$N$1411, MATCH($A854, [8]RawData!$A$8:$A$1411, 0), MATCH(B$19, [8]RawData!$B$7:$N$7, 0))</f>
        <v>2130.886</v>
      </c>
      <c r="C854" s="12">
        <f>INDEX([8]RawData!$B$8:$N$1411, MATCH($A854, [8]RawData!$A$8:$A$1411, 0), MATCH(C$19, [8]RawData!$B$7:$N$7, 0))</f>
        <v>3</v>
      </c>
      <c r="D854" s="12" t="str">
        <f>INDEX([8]RawData!$B$8:$N$1411, MATCH($A854, [8]RawData!$A$8:$A$1411, 0), MATCH(D$19, [8]RawData!$B$7:$N$7, 0))</f>
        <v>Gas faf</v>
      </c>
      <c r="E854" s="12" t="str">
        <f>INDEX([8]RawData!$B$8:$N$1411, MATCH($A854, [8]RawData!$A$8:$A$1411, 0), MATCH(E$19, [8]RawData!$B$7:$N$7, 0))</f>
        <v/>
      </c>
      <c r="F854" s="12" t="s">
        <v>94</v>
      </c>
      <c r="G854" s="12" t="b">
        <f t="shared" si="72"/>
        <v>1</v>
      </c>
      <c r="H854" s="12" t="b">
        <f t="shared" si="73"/>
        <v>0</v>
      </c>
      <c r="I854" s="12" t="b">
        <f t="shared" si="74"/>
        <v>0</v>
      </c>
      <c r="J854" s="12" t="str">
        <f t="shared" si="75"/>
        <v>Plug-in heater, or none</v>
      </c>
    </row>
    <row r="855" spans="1:10">
      <c r="A855" s="121">
        <v>21391</v>
      </c>
      <c r="B855" s="12">
        <f>INDEX([8]RawData!$B$8:$N$1411, MATCH($A855, [8]RawData!$A$8:$A$1411, 0), MATCH(B$19, [8]RawData!$B$7:$N$7, 0))</f>
        <v>3785.7640000000001</v>
      </c>
      <c r="C855" s="12">
        <f>INDEX([8]RawData!$B$8:$N$1411, MATCH($A855, [8]RawData!$A$8:$A$1411, 0), MATCH(C$19, [8]RawData!$B$7:$N$7, 0))</f>
        <v>1</v>
      </c>
      <c r="D855" s="12" t="str">
        <f>INDEX([8]RawData!$B$8:$N$1411, MATCH($A855, [8]RawData!$A$8:$A$1411, 0), MATCH(D$19, [8]RawData!$B$7:$N$7, 0))</f>
        <v>Gas faf</v>
      </c>
      <c r="E855" s="12" t="str">
        <f>INDEX([8]RawData!$B$8:$N$1411, MATCH($A855, [8]RawData!$A$8:$A$1411, 0), MATCH(E$19, [8]RawData!$B$7:$N$7, 0))</f>
        <v/>
      </c>
      <c r="F855" s="12" t="s">
        <v>94</v>
      </c>
      <c r="G855" s="12" t="b">
        <f t="shared" si="72"/>
        <v>1</v>
      </c>
      <c r="H855" s="12" t="b">
        <f t="shared" si="73"/>
        <v>0</v>
      </c>
      <c r="I855" s="12" t="b">
        <f t="shared" si="74"/>
        <v>0</v>
      </c>
      <c r="J855" s="12" t="str">
        <f t="shared" si="75"/>
        <v>Plug-in heater, or none</v>
      </c>
    </row>
    <row r="856" spans="1:10">
      <c r="A856" s="121">
        <v>21394</v>
      </c>
      <c r="B856" s="12">
        <f>INDEX([8]RawData!$B$8:$N$1411, MATCH($A856, [8]RawData!$A$8:$A$1411, 0), MATCH(B$19, [8]RawData!$B$7:$N$7, 0))</f>
        <v>2079.9929999999999</v>
      </c>
      <c r="C856" s="12">
        <f>INDEX([8]RawData!$B$8:$N$1411, MATCH($A856, [8]RawData!$A$8:$A$1411, 0), MATCH(C$19, [8]RawData!$B$7:$N$7, 0))</f>
        <v>1</v>
      </c>
      <c r="D856" s="12" t="str">
        <f>INDEX([8]RawData!$B$8:$N$1411, MATCH($A856, [8]RawData!$A$8:$A$1411, 0), MATCH(D$19, [8]RawData!$B$7:$N$7, 0))</f>
        <v>Wood fireplace</v>
      </c>
      <c r="E856" s="12" t="str">
        <f>INDEX([8]RawData!$B$8:$N$1411, MATCH($A856, [8]RawData!$A$8:$A$1411, 0), MATCH(E$19, [8]RawData!$B$7:$N$7, 0))</f>
        <v/>
      </c>
      <c r="F856" s="12" t="s">
        <v>94</v>
      </c>
      <c r="G856" s="12" t="b">
        <f t="shared" si="72"/>
        <v>0</v>
      </c>
      <c r="H856" s="12" t="b">
        <f t="shared" si="73"/>
        <v>0</v>
      </c>
      <c r="I856" s="12" t="b">
        <f t="shared" si="74"/>
        <v>0</v>
      </c>
      <c r="J856" s="12" t="str">
        <f t="shared" si="75"/>
        <v>Plug-in heater, or none</v>
      </c>
    </row>
    <row r="857" spans="1:10">
      <c r="A857" s="121">
        <v>21401</v>
      </c>
      <c r="B857" s="12">
        <f>INDEX([8]RawData!$B$8:$N$1411, MATCH($A857, [8]RawData!$A$8:$A$1411, 0), MATCH(B$19, [8]RawData!$B$7:$N$7, 0))</f>
        <v>2130.886</v>
      </c>
      <c r="C857" s="12">
        <f>INDEX([8]RawData!$B$8:$N$1411, MATCH($A857, [8]RawData!$A$8:$A$1411, 0), MATCH(C$19, [8]RawData!$B$7:$N$7, 0))</f>
        <v>3</v>
      </c>
      <c r="D857" s="12" t="str">
        <f>INDEX([8]RawData!$B$8:$N$1411, MATCH($A857, [8]RawData!$A$8:$A$1411, 0), MATCH(D$19, [8]RawData!$B$7:$N$7, 0))</f>
        <v>Gas boiler</v>
      </c>
      <c r="E857" s="12" t="str">
        <f>INDEX([8]RawData!$B$8:$N$1411, MATCH($A857, [8]RawData!$A$8:$A$1411, 0), MATCH(E$19, [8]RawData!$B$7:$N$7, 0))</f>
        <v/>
      </c>
      <c r="F857" s="12" t="s">
        <v>94</v>
      </c>
      <c r="G857" s="12" t="b">
        <f t="shared" si="72"/>
        <v>1</v>
      </c>
      <c r="H857" s="12" t="b">
        <f t="shared" si="73"/>
        <v>0</v>
      </c>
      <c r="I857" s="12" t="b">
        <f t="shared" si="74"/>
        <v>0</v>
      </c>
      <c r="J857" s="12" t="str">
        <f t="shared" si="75"/>
        <v>Plug-in heater, or none</v>
      </c>
    </row>
    <row r="858" spans="1:10">
      <c r="A858" s="121">
        <v>21403</v>
      </c>
      <c r="B858" s="12">
        <f>INDEX([8]RawData!$B$8:$N$1411, MATCH($A858, [8]RawData!$A$8:$A$1411, 0), MATCH(B$19, [8]RawData!$B$7:$N$7, 0))</f>
        <v>12271.31</v>
      </c>
      <c r="C858" s="12">
        <f>INDEX([8]RawData!$B$8:$N$1411, MATCH($A858, [8]RawData!$A$8:$A$1411, 0), MATCH(C$19, [8]RawData!$B$7:$N$7, 0))</f>
        <v>2</v>
      </c>
      <c r="D858" s="12" t="str">
        <f>INDEX([8]RawData!$B$8:$N$1411, MATCH($A858, [8]RawData!$A$8:$A$1411, 0), MATCH(D$19, [8]RawData!$B$7:$N$7, 0))</f>
        <v>Gas faf</v>
      </c>
      <c r="E858" s="12" t="str">
        <f>INDEX([8]RawData!$B$8:$N$1411, MATCH($A858, [8]RawData!$A$8:$A$1411, 0), MATCH(E$19, [8]RawData!$B$7:$N$7, 0))</f>
        <v/>
      </c>
      <c r="F858" s="12" t="s">
        <v>94</v>
      </c>
      <c r="G858" s="12" t="b">
        <f t="shared" si="72"/>
        <v>1</v>
      </c>
      <c r="H858" s="12" t="b">
        <f t="shared" si="73"/>
        <v>0</v>
      </c>
      <c r="I858" s="12" t="b">
        <f t="shared" si="74"/>
        <v>0</v>
      </c>
      <c r="J858" s="12" t="str">
        <f t="shared" si="75"/>
        <v>Plug-in heater, or none</v>
      </c>
    </row>
    <row r="859" spans="1:10">
      <c r="A859" s="121">
        <v>21405</v>
      </c>
      <c r="B859" s="12">
        <f>INDEX([8]RawData!$B$8:$N$1411, MATCH($A859, [8]RawData!$A$8:$A$1411, 0), MATCH(B$19, [8]RawData!$B$7:$N$7, 0))</f>
        <v>12271.31</v>
      </c>
      <c r="C859" s="12">
        <f>INDEX([8]RawData!$B$8:$N$1411, MATCH($A859, [8]RawData!$A$8:$A$1411, 0), MATCH(C$19, [8]RawData!$B$7:$N$7, 0))</f>
        <v>1</v>
      </c>
      <c r="D859" s="12" t="str">
        <f>INDEX([8]RawData!$B$8:$N$1411, MATCH($A859, [8]RawData!$A$8:$A$1411, 0), MATCH(D$19, [8]RawData!$B$7:$N$7, 0))</f>
        <v>Electric heatpump</v>
      </c>
      <c r="E859" s="12" t="str">
        <f>INDEX([8]RawData!$B$8:$N$1411, MATCH($A859, [8]RawData!$A$8:$A$1411, 0), MATCH(E$19, [8]RawData!$B$7:$N$7, 0))</f>
        <v/>
      </c>
      <c r="F859" s="12">
        <v>12271.31</v>
      </c>
      <c r="G859" s="12" t="b">
        <f t="shared" si="72"/>
        <v>0</v>
      </c>
      <c r="H859" s="12" t="b">
        <f t="shared" si="73"/>
        <v>1</v>
      </c>
      <c r="I859" s="12" t="b">
        <f t="shared" si="74"/>
        <v>1</v>
      </c>
      <c r="J859" s="12" t="str">
        <f t="shared" si="75"/>
        <v>Heat pump</v>
      </c>
    </row>
    <row r="860" spans="1:10">
      <c r="A860" s="121">
        <v>21408</v>
      </c>
      <c r="B860" s="12">
        <f>INDEX([8]RawData!$B$8:$N$1411, MATCH($A860, [8]RawData!$A$8:$A$1411, 0), MATCH(B$19, [8]RawData!$B$7:$N$7, 0))</f>
        <v>3785.7640000000001</v>
      </c>
      <c r="C860" s="12">
        <f>INDEX([8]RawData!$B$8:$N$1411, MATCH($A860, [8]RawData!$A$8:$A$1411, 0), MATCH(C$19, [8]RawData!$B$7:$N$7, 0))</f>
        <v>2</v>
      </c>
      <c r="D860" s="12" t="str">
        <f>INDEX([8]RawData!$B$8:$N$1411, MATCH($A860, [8]RawData!$A$8:$A$1411, 0), MATCH(D$19, [8]RawData!$B$7:$N$7, 0))</f>
        <v>Gas faf</v>
      </c>
      <c r="E860" s="12" t="str">
        <f>INDEX([8]RawData!$B$8:$N$1411, MATCH($A860, [8]RawData!$A$8:$A$1411, 0), MATCH(E$19, [8]RawData!$B$7:$N$7, 0))</f>
        <v>Electric baseboard</v>
      </c>
      <c r="F860" s="12" t="s">
        <v>94</v>
      </c>
      <c r="G860" s="12" t="b">
        <f t="shared" si="72"/>
        <v>1</v>
      </c>
      <c r="H860" s="12" t="b">
        <f t="shared" si="73"/>
        <v>1</v>
      </c>
      <c r="I860" s="12" t="b">
        <f t="shared" si="74"/>
        <v>0</v>
      </c>
      <c r="J860" s="12" t="str">
        <f t="shared" si="75"/>
        <v>Baseboard</v>
      </c>
    </row>
    <row r="861" spans="1:10">
      <c r="A861" s="121">
        <v>21411</v>
      </c>
      <c r="B861" s="12">
        <f>INDEX([8]RawData!$B$8:$N$1411, MATCH($A861, [8]RawData!$A$8:$A$1411, 0), MATCH(B$19, [8]RawData!$B$7:$N$7, 0))</f>
        <v>2130.886</v>
      </c>
      <c r="C861" s="12">
        <f>INDEX([8]RawData!$B$8:$N$1411, MATCH($A861, [8]RawData!$A$8:$A$1411, 0), MATCH(C$19, [8]RawData!$B$7:$N$7, 0))</f>
        <v>3</v>
      </c>
      <c r="D861" s="12" t="str">
        <f>INDEX([8]RawData!$B$8:$N$1411, MATCH($A861, [8]RawData!$A$8:$A$1411, 0), MATCH(D$19, [8]RawData!$B$7:$N$7, 0))</f>
        <v>Gas boiler</v>
      </c>
      <c r="E861" s="12" t="str">
        <f>INDEX([8]RawData!$B$8:$N$1411, MATCH($A861, [8]RawData!$A$8:$A$1411, 0), MATCH(E$19, [8]RawData!$B$7:$N$7, 0))</f>
        <v/>
      </c>
      <c r="F861" s="12" t="s">
        <v>94</v>
      </c>
      <c r="G861" s="12" t="b">
        <f t="shared" si="72"/>
        <v>1</v>
      </c>
      <c r="H861" s="12" t="b">
        <f t="shared" si="73"/>
        <v>0</v>
      </c>
      <c r="I861" s="12" t="b">
        <f t="shared" si="74"/>
        <v>0</v>
      </c>
      <c r="J861" s="12" t="str">
        <f t="shared" si="75"/>
        <v>Plug-in heater, or none</v>
      </c>
    </row>
    <row r="862" spans="1:10">
      <c r="A862" s="121">
        <v>21414</v>
      </c>
      <c r="B862" s="12">
        <f>INDEX([8]RawData!$B$8:$N$1411, MATCH($A862, [8]RawData!$A$8:$A$1411, 0), MATCH(B$19, [8]RawData!$B$7:$N$7, 0))</f>
        <v>12271.31</v>
      </c>
      <c r="C862" s="12">
        <f>INDEX([8]RawData!$B$8:$N$1411, MATCH($A862, [8]RawData!$A$8:$A$1411, 0), MATCH(C$19, [8]RawData!$B$7:$N$7, 0))</f>
        <v>1</v>
      </c>
      <c r="D862" s="12" t="str">
        <f>INDEX([8]RawData!$B$8:$N$1411, MATCH($A862, [8]RawData!$A$8:$A$1411, 0), MATCH(D$19, [8]RawData!$B$7:$N$7, 0))</f>
        <v>Electric heatpump</v>
      </c>
      <c r="E862" s="12" t="str">
        <f>INDEX([8]RawData!$B$8:$N$1411, MATCH($A862, [8]RawData!$A$8:$A$1411, 0), MATCH(E$19, [8]RawData!$B$7:$N$7, 0))</f>
        <v/>
      </c>
      <c r="F862" s="12">
        <v>12271.31</v>
      </c>
      <c r="G862" s="12" t="b">
        <f t="shared" si="72"/>
        <v>0</v>
      </c>
      <c r="H862" s="12" t="b">
        <f t="shared" si="73"/>
        <v>1</v>
      </c>
      <c r="I862" s="12" t="b">
        <f t="shared" si="74"/>
        <v>1</v>
      </c>
      <c r="J862" s="12" t="str">
        <f t="shared" si="75"/>
        <v>Heat pump</v>
      </c>
    </row>
    <row r="863" spans="1:10">
      <c r="A863" s="121">
        <v>21417</v>
      </c>
      <c r="B863" s="12">
        <f>INDEX([8]RawData!$B$8:$N$1411, MATCH($A863, [8]RawData!$A$8:$A$1411, 0), MATCH(B$19, [8]RawData!$B$7:$N$7, 0))</f>
        <v>1192.4649999999999</v>
      </c>
      <c r="C863" s="12">
        <f>INDEX([8]RawData!$B$8:$N$1411, MATCH($A863, [8]RawData!$A$8:$A$1411, 0), MATCH(C$19, [8]RawData!$B$7:$N$7, 0))</f>
        <v>2</v>
      </c>
      <c r="D863" s="12" t="str">
        <f>INDEX([8]RawData!$B$8:$N$1411, MATCH($A863, [8]RawData!$A$8:$A$1411, 0), MATCH(D$19, [8]RawData!$B$7:$N$7, 0))</f>
        <v>Wood htstove</v>
      </c>
      <c r="E863" s="12" t="str">
        <f>INDEX([8]RawData!$B$8:$N$1411, MATCH($A863, [8]RawData!$A$8:$A$1411, 0), MATCH(E$19, [8]RawData!$B$7:$N$7, 0))</f>
        <v xml:space="preserve">Electric baseboard AND Electric baseboard AND Electric pluginheater AND </v>
      </c>
      <c r="F863" s="12">
        <v>1192.4649999999999</v>
      </c>
      <c r="G863" s="12" t="b">
        <f t="shared" si="72"/>
        <v>0</v>
      </c>
      <c r="H863" s="12" t="b">
        <f t="shared" si="73"/>
        <v>1</v>
      </c>
      <c r="I863" s="12" t="b">
        <f t="shared" si="74"/>
        <v>1</v>
      </c>
      <c r="J863" s="12" t="str">
        <f t="shared" si="75"/>
        <v>Baseboard</v>
      </c>
    </row>
    <row r="864" spans="1:10">
      <c r="A864" s="121">
        <v>21419</v>
      </c>
      <c r="B864" s="12">
        <f>INDEX([8]RawData!$B$8:$N$1411, MATCH($A864, [8]RawData!$A$8:$A$1411, 0), MATCH(B$19, [8]RawData!$B$7:$N$7, 0))</f>
        <v>2130.886</v>
      </c>
      <c r="C864" s="12">
        <f>INDEX([8]RawData!$B$8:$N$1411, MATCH($A864, [8]RawData!$A$8:$A$1411, 0), MATCH(C$19, [8]RawData!$B$7:$N$7, 0))</f>
        <v>3</v>
      </c>
      <c r="D864" s="12" t="str">
        <f>INDEX([8]RawData!$B$8:$N$1411, MATCH($A864, [8]RawData!$A$8:$A$1411, 0), MATCH(D$19, [8]RawData!$B$7:$N$7, 0))</f>
        <v>Gas htstove</v>
      </c>
      <c r="E864" s="12" t="str">
        <f>INDEX([8]RawData!$B$8:$N$1411, MATCH($A864, [8]RawData!$A$8:$A$1411, 0), MATCH(E$19, [8]RawData!$B$7:$N$7, 0))</f>
        <v/>
      </c>
      <c r="F864" s="12" t="s">
        <v>94</v>
      </c>
      <c r="G864" s="12" t="b">
        <f t="shared" si="72"/>
        <v>0</v>
      </c>
      <c r="H864" s="12" t="b">
        <f t="shared" si="73"/>
        <v>0</v>
      </c>
      <c r="I864" s="12" t="b">
        <f t="shared" si="74"/>
        <v>0</v>
      </c>
      <c r="J864" s="12" t="str">
        <f t="shared" si="75"/>
        <v>Plug-in heater, or none</v>
      </c>
    </row>
    <row r="865" spans="1:10">
      <c r="A865" s="121">
        <v>21427</v>
      </c>
      <c r="B865" s="12">
        <f>INDEX([8]RawData!$B$8:$N$1411, MATCH($A865, [8]RawData!$A$8:$A$1411, 0), MATCH(B$19, [8]RawData!$B$7:$N$7, 0))</f>
        <v>1612.692</v>
      </c>
      <c r="C865" s="12">
        <f>INDEX([8]RawData!$B$8:$N$1411, MATCH($A865, [8]RawData!$A$8:$A$1411, 0), MATCH(C$19, [8]RawData!$B$7:$N$7, 0))</f>
        <v>1</v>
      </c>
      <c r="D865" s="12" t="str">
        <f>INDEX([8]RawData!$B$8:$N$1411, MATCH($A865, [8]RawData!$A$8:$A$1411, 0), MATCH(D$19, [8]RawData!$B$7:$N$7, 0))</f>
        <v>Electric baseboard</v>
      </c>
      <c r="E865" s="12" t="str">
        <f>INDEX([8]RawData!$B$8:$N$1411, MATCH($A865, [8]RawData!$A$8:$A$1411, 0), MATCH(E$19, [8]RawData!$B$7:$N$7, 0))</f>
        <v/>
      </c>
      <c r="F865" s="12">
        <v>1612.692</v>
      </c>
      <c r="G865" s="12" t="b">
        <f t="shared" si="72"/>
        <v>0</v>
      </c>
      <c r="H865" s="12" t="b">
        <f t="shared" si="73"/>
        <v>1</v>
      </c>
      <c r="I865" s="12" t="b">
        <f t="shared" si="74"/>
        <v>1</v>
      </c>
      <c r="J865" s="12" t="str">
        <f t="shared" si="75"/>
        <v>Baseboard</v>
      </c>
    </row>
    <row r="866" spans="1:10">
      <c r="A866" s="121">
        <v>21431</v>
      </c>
      <c r="B866" s="12">
        <f>INDEX([8]RawData!$B$8:$N$1411, MATCH($A866, [8]RawData!$A$8:$A$1411, 0), MATCH(B$19, [8]RawData!$B$7:$N$7, 0))</f>
        <v>1144.6790000000001</v>
      </c>
      <c r="C866" s="12">
        <f>INDEX([8]RawData!$B$8:$N$1411, MATCH($A866, [8]RawData!$A$8:$A$1411, 0), MATCH(C$19, [8]RawData!$B$7:$N$7, 0))</f>
        <v>3</v>
      </c>
      <c r="D866" s="12" t="str">
        <f>INDEX([8]RawData!$B$8:$N$1411, MATCH($A866, [8]RawData!$A$8:$A$1411, 0), MATCH(D$19, [8]RawData!$B$7:$N$7, 0))</f>
        <v>Gas faf</v>
      </c>
      <c r="E866" s="12" t="str">
        <f>INDEX([8]RawData!$B$8:$N$1411, MATCH($A866, [8]RawData!$A$8:$A$1411, 0), MATCH(E$19, [8]RawData!$B$7:$N$7, 0))</f>
        <v>Electric baseboard</v>
      </c>
      <c r="F866" s="12" t="s">
        <v>94</v>
      </c>
      <c r="G866" s="12" t="b">
        <f t="shared" si="72"/>
        <v>1</v>
      </c>
      <c r="H866" s="12" t="b">
        <f t="shared" si="73"/>
        <v>1</v>
      </c>
      <c r="I866" s="12" t="b">
        <f t="shared" si="74"/>
        <v>0</v>
      </c>
      <c r="J866" s="12" t="str">
        <f t="shared" si="75"/>
        <v>Baseboard</v>
      </c>
    </row>
    <row r="867" spans="1:10">
      <c r="A867" s="121">
        <v>21436</v>
      </c>
      <c r="B867" s="12">
        <f>INDEX([8]RawData!$B$8:$N$1411, MATCH($A867, [8]RawData!$A$8:$A$1411, 0), MATCH(B$19, [8]RawData!$B$7:$N$7, 0))</f>
        <v>3785.7640000000001</v>
      </c>
      <c r="C867" s="12">
        <f>INDEX([8]RawData!$B$8:$N$1411, MATCH($A867, [8]RawData!$A$8:$A$1411, 0), MATCH(C$19, [8]RawData!$B$7:$N$7, 0))</f>
        <v>2</v>
      </c>
      <c r="D867" s="12" t="str">
        <f>INDEX([8]RawData!$B$8:$N$1411, MATCH($A867, [8]RawData!$A$8:$A$1411, 0), MATCH(D$19, [8]RawData!$B$7:$N$7, 0))</f>
        <v>Gas faf</v>
      </c>
      <c r="E867" s="12" t="str">
        <f>INDEX([8]RawData!$B$8:$N$1411, MATCH($A867, [8]RawData!$A$8:$A$1411, 0), MATCH(E$19, [8]RawData!$B$7:$N$7, 0))</f>
        <v/>
      </c>
      <c r="F867" s="12" t="s">
        <v>94</v>
      </c>
      <c r="G867" s="12" t="b">
        <f t="shared" si="72"/>
        <v>1</v>
      </c>
      <c r="H867" s="12" t="b">
        <f t="shared" si="73"/>
        <v>0</v>
      </c>
      <c r="I867" s="12" t="b">
        <f t="shared" si="74"/>
        <v>0</v>
      </c>
      <c r="J867" s="12" t="str">
        <f t="shared" si="75"/>
        <v>Plug-in heater, or none</v>
      </c>
    </row>
    <row r="868" spans="1:10">
      <c r="A868" s="121">
        <v>21437</v>
      </c>
      <c r="B868" s="12">
        <f>INDEX([8]RawData!$B$8:$N$1411, MATCH($A868, [8]RawData!$A$8:$A$1411, 0), MATCH(B$19, [8]RawData!$B$7:$N$7, 0))</f>
        <v>2079.9929999999999</v>
      </c>
      <c r="C868" s="12">
        <f>INDEX([8]RawData!$B$8:$N$1411, MATCH($A868, [8]RawData!$A$8:$A$1411, 0), MATCH(C$19, [8]RawData!$B$7:$N$7, 0))</f>
        <v>1</v>
      </c>
      <c r="D868" s="12" t="str">
        <f>INDEX([8]RawData!$B$8:$N$1411, MATCH($A868, [8]RawData!$A$8:$A$1411, 0), MATCH(D$19, [8]RawData!$B$7:$N$7, 0))</f>
        <v>Gas faf</v>
      </c>
      <c r="E868" s="12" t="str">
        <f>INDEX([8]RawData!$B$8:$N$1411, MATCH($A868, [8]RawData!$A$8:$A$1411, 0), MATCH(E$19, [8]RawData!$B$7:$N$7, 0))</f>
        <v/>
      </c>
      <c r="F868" s="12" t="s">
        <v>94</v>
      </c>
      <c r="G868" s="12" t="b">
        <f t="shared" si="72"/>
        <v>1</v>
      </c>
      <c r="H868" s="12" t="b">
        <f t="shared" si="73"/>
        <v>0</v>
      </c>
      <c r="I868" s="12" t="b">
        <f t="shared" si="74"/>
        <v>0</v>
      </c>
      <c r="J868" s="12" t="str">
        <f t="shared" si="75"/>
        <v>Plug-in heater, or none</v>
      </c>
    </row>
    <row r="869" spans="1:10">
      <c r="A869" s="121">
        <v>21438</v>
      </c>
      <c r="B869" s="12">
        <f>INDEX([8]RawData!$B$8:$N$1411, MATCH($A869, [8]RawData!$A$8:$A$1411, 0), MATCH(B$19, [8]RawData!$B$7:$N$7, 0))</f>
        <v>1612.692</v>
      </c>
      <c r="C869" s="12">
        <f>INDEX([8]RawData!$B$8:$N$1411, MATCH($A869, [8]RawData!$A$8:$A$1411, 0), MATCH(C$19, [8]RawData!$B$7:$N$7, 0))</f>
        <v>1</v>
      </c>
      <c r="D869" s="12" t="str">
        <f>INDEX([8]RawData!$B$8:$N$1411, MATCH($A869, [8]RawData!$A$8:$A$1411, 0), MATCH(D$19, [8]RawData!$B$7:$N$7, 0))</f>
        <v>Electric heatpump</v>
      </c>
      <c r="E869" s="12" t="str">
        <f>INDEX([8]RawData!$B$8:$N$1411, MATCH($A869, [8]RawData!$A$8:$A$1411, 0), MATCH(E$19, [8]RawData!$B$7:$N$7, 0))</f>
        <v>Propane htstove</v>
      </c>
      <c r="F869" s="12">
        <v>1612.692</v>
      </c>
      <c r="G869" s="12" t="b">
        <f t="shared" si="72"/>
        <v>0</v>
      </c>
      <c r="H869" s="12" t="b">
        <f t="shared" si="73"/>
        <v>1</v>
      </c>
      <c r="I869" s="12" t="b">
        <f t="shared" si="74"/>
        <v>1</v>
      </c>
      <c r="J869" s="12" t="str">
        <f t="shared" si="75"/>
        <v>Heat pump</v>
      </c>
    </row>
    <row r="870" spans="1:10">
      <c r="A870" s="121">
        <v>21452</v>
      </c>
      <c r="B870" s="12">
        <f>INDEX([8]RawData!$B$8:$N$1411, MATCH($A870, [8]RawData!$A$8:$A$1411, 0), MATCH(B$19, [8]RawData!$B$7:$N$7, 0))</f>
        <v>1904.288</v>
      </c>
      <c r="C870" s="12">
        <f>INDEX([8]RawData!$B$8:$N$1411, MATCH($A870, [8]RawData!$A$8:$A$1411, 0), MATCH(C$19, [8]RawData!$B$7:$N$7, 0))</f>
        <v>2</v>
      </c>
      <c r="D870" s="12" t="str">
        <f>INDEX([8]RawData!$B$8:$N$1411, MATCH($A870, [8]RawData!$A$8:$A$1411, 0), MATCH(D$19, [8]RawData!$B$7:$N$7, 0))</f>
        <v>Electric heatpump</v>
      </c>
      <c r="E870" s="12" t="str">
        <f>INDEX([8]RawData!$B$8:$N$1411, MATCH($A870, [8]RawData!$A$8:$A$1411, 0), MATCH(E$19, [8]RawData!$B$7:$N$7, 0))</f>
        <v>Electric baseboard</v>
      </c>
      <c r="F870" s="12">
        <v>1904.288</v>
      </c>
      <c r="G870" s="12" t="b">
        <f t="shared" si="72"/>
        <v>0</v>
      </c>
      <c r="H870" s="12" t="b">
        <f t="shared" si="73"/>
        <v>1</v>
      </c>
      <c r="I870" s="12" t="b">
        <f t="shared" si="74"/>
        <v>1</v>
      </c>
      <c r="J870" s="12" t="str">
        <f t="shared" si="75"/>
        <v>Heat pump</v>
      </c>
    </row>
    <row r="871" spans="1:10">
      <c r="A871" s="121">
        <v>21456</v>
      </c>
      <c r="B871" s="12">
        <f>INDEX([8]RawData!$B$8:$N$1411, MATCH($A871, [8]RawData!$A$8:$A$1411, 0), MATCH(B$19, [8]RawData!$B$7:$N$7, 0))</f>
        <v>1612.692</v>
      </c>
      <c r="C871" s="12">
        <f>INDEX([8]RawData!$B$8:$N$1411, MATCH($A871, [8]RawData!$A$8:$A$1411, 0), MATCH(C$19, [8]RawData!$B$7:$N$7, 0))</f>
        <v>1</v>
      </c>
      <c r="D871" s="12" t="str">
        <f>INDEX([8]RawData!$B$8:$N$1411, MATCH($A871, [8]RawData!$A$8:$A$1411, 0), MATCH(D$19, [8]RawData!$B$7:$N$7, 0))</f>
        <v>Electric baseboard</v>
      </c>
      <c r="E871" s="12" t="str">
        <f>INDEX([8]RawData!$B$8:$N$1411, MATCH($A871, [8]RawData!$A$8:$A$1411, 0), MATCH(E$19, [8]RawData!$B$7:$N$7, 0))</f>
        <v/>
      </c>
      <c r="F871" s="12">
        <v>1612.692</v>
      </c>
      <c r="G871" s="12" t="b">
        <f t="shared" si="72"/>
        <v>0</v>
      </c>
      <c r="H871" s="12" t="b">
        <f t="shared" si="73"/>
        <v>1</v>
      </c>
      <c r="I871" s="12" t="b">
        <f t="shared" si="74"/>
        <v>1</v>
      </c>
      <c r="J871" s="12" t="str">
        <f t="shared" si="75"/>
        <v>Baseboard</v>
      </c>
    </row>
    <row r="872" spans="1:10">
      <c r="A872" s="121">
        <v>21459</v>
      </c>
      <c r="B872" s="12">
        <f>INDEX([8]RawData!$B$8:$N$1411, MATCH($A872, [8]RawData!$A$8:$A$1411, 0), MATCH(B$19, [8]RawData!$B$7:$N$7, 0))</f>
        <v>1144.6790000000001</v>
      </c>
      <c r="C872" s="12">
        <f>INDEX([8]RawData!$B$8:$N$1411, MATCH($A872, [8]RawData!$A$8:$A$1411, 0), MATCH(C$19, [8]RawData!$B$7:$N$7, 0))</f>
        <v>2</v>
      </c>
      <c r="D872" s="12" t="str">
        <f>INDEX([8]RawData!$B$8:$N$1411, MATCH($A872, [8]RawData!$A$8:$A$1411, 0), MATCH(D$19, [8]RawData!$B$7:$N$7, 0))</f>
        <v>Electric baseboard</v>
      </c>
      <c r="E872" s="12" t="str">
        <f>INDEX([8]RawData!$B$8:$N$1411, MATCH($A872, [8]RawData!$A$8:$A$1411, 0), MATCH(E$19, [8]RawData!$B$7:$N$7, 0))</f>
        <v/>
      </c>
      <c r="F872" s="12">
        <v>1144.6790000000001</v>
      </c>
      <c r="G872" s="12" t="b">
        <f t="shared" si="72"/>
        <v>0</v>
      </c>
      <c r="H872" s="12" t="b">
        <f t="shared" si="73"/>
        <v>1</v>
      </c>
      <c r="I872" s="12" t="b">
        <f t="shared" si="74"/>
        <v>1</v>
      </c>
      <c r="J872" s="12" t="str">
        <f t="shared" si="75"/>
        <v>Baseboard</v>
      </c>
    </row>
    <row r="873" spans="1:10">
      <c r="A873" s="121">
        <v>21460</v>
      </c>
      <c r="B873" s="12">
        <f>INDEX([8]RawData!$B$8:$N$1411, MATCH($A873, [8]RawData!$A$8:$A$1411, 0), MATCH(B$19, [8]RawData!$B$7:$N$7, 0))</f>
        <v>3785.7640000000001</v>
      </c>
      <c r="C873" s="12">
        <f>INDEX([8]RawData!$B$8:$N$1411, MATCH($A873, [8]RawData!$A$8:$A$1411, 0), MATCH(C$19, [8]RawData!$B$7:$N$7, 0))</f>
        <v>2</v>
      </c>
      <c r="D873" s="12" t="str">
        <f>INDEX([8]RawData!$B$8:$N$1411, MATCH($A873, [8]RawData!$A$8:$A$1411, 0), MATCH(D$19, [8]RawData!$B$7:$N$7, 0))</f>
        <v>Gas faf</v>
      </c>
      <c r="E873" s="12" t="str">
        <f>INDEX([8]RawData!$B$8:$N$1411, MATCH($A873, [8]RawData!$A$8:$A$1411, 0), MATCH(E$19, [8]RawData!$B$7:$N$7, 0))</f>
        <v>Wood htstove</v>
      </c>
      <c r="F873" s="12" t="s">
        <v>94</v>
      </c>
      <c r="G873" s="12" t="b">
        <f t="shared" si="72"/>
        <v>1</v>
      </c>
      <c r="H873" s="12" t="b">
        <f t="shared" si="73"/>
        <v>0</v>
      </c>
      <c r="I873" s="12" t="b">
        <f t="shared" si="74"/>
        <v>0</v>
      </c>
      <c r="J873" s="12" t="str">
        <f t="shared" si="75"/>
        <v>Plug-in heater, or none</v>
      </c>
    </row>
    <row r="874" spans="1:10">
      <c r="A874" s="121">
        <v>21463</v>
      </c>
      <c r="B874" s="12">
        <f>INDEX([8]RawData!$B$8:$N$1411, MATCH($A874, [8]RawData!$A$8:$A$1411, 0), MATCH(B$19, [8]RawData!$B$7:$N$7, 0))</f>
        <v>2079.9929999999999</v>
      </c>
      <c r="C874" s="12">
        <f>INDEX([8]RawData!$B$8:$N$1411, MATCH($A874, [8]RawData!$A$8:$A$1411, 0), MATCH(C$19, [8]RawData!$B$7:$N$7, 0))</f>
        <v>1</v>
      </c>
      <c r="D874" s="12" t="str">
        <f>INDEX([8]RawData!$B$8:$N$1411, MATCH($A874, [8]RawData!$A$8:$A$1411, 0), MATCH(D$19, [8]RawData!$B$7:$N$7, 0))</f>
        <v>Gas faf</v>
      </c>
      <c r="E874" s="12" t="str">
        <f>INDEX([8]RawData!$B$8:$N$1411, MATCH($A874, [8]RawData!$A$8:$A$1411, 0), MATCH(E$19, [8]RawData!$B$7:$N$7, 0))</f>
        <v/>
      </c>
      <c r="F874" s="12" t="s">
        <v>94</v>
      </c>
      <c r="G874" s="12" t="b">
        <f t="shared" si="72"/>
        <v>1</v>
      </c>
      <c r="H874" s="12" t="b">
        <f t="shared" si="73"/>
        <v>0</v>
      </c>
      <c r="I874" s="12" t="b">
        <f t="shared" si="74"/>
        <v>0</v>
      </c>
      <c r="J874" s="12" t="str">
        <f t="shared" si="75"/>
        <v>Plug-in heater, or none</v>
      </c>
    </row>
    <row r="875" spans="1:10">
      <c r="A875" s="121">
        <v>21464</v>
      </c>
      <c r="B875" s="12">
        <f>INDEX([8]RawData!$B$8:$N$1411, MATCH($A875, [8]RawData!$A$8:$A$1411, 0), MATCH(B$19, [8]RawData!$B$7:$N$7, 0))</f>
        <v>1192.4649999999999</v>
      </c>
      <c r="C875" s="12">
        <f>INDEX([8]RawData!$B$8:$N$1411, MATCH($A875, [8]RawData!$A$8:$A$1411, 0), MATCH(C$19, [8]RawData!$B$7:$N$7, 0))</f>
        <v>3</v>
      </c>
      <c r="D875" s="12" t="str">
        <f>INDEX([8]RawData!$B$8:$N$1411, MATCH($A875, [8]RawData!$A$8:$A$1411, 0), MATCH(D$19, [8]RawData!$B$7:$N$7, 0))</f>
        <v>Electric baseboard</v>
      </c>
      <c r="E875" s="12" t="str">
        <f>INDEX([8]RawData!$B$8:$N$1411, MATCH($A875, [8]RawData!$A$8:$A$1411, 0), MATCH(E$19, [8]RawData!$B$7:$N$7, 0))</f>
        <v>Wood htstove</v>
      </c>
      <c r="F875" s="12">
        <v>1192.4649999999999</v>
      </c>
      <c r="G875" s="12" t="b">
        <f t="shared" si="72"/>
        <v>0</v>
      </c>
      <c r="H875" s="12" t="b">
        <f t="shared" si="73"/>
        <v>1</v>
      </c>
      <c r="I875" s="12" t="b">
        <f t="shared" si="74"/>
        <v>1</v>
      </c>
      <c r="J875" s="12" t="str">
        <f t="shared" si="75"/>
        <v>Baseboard</v>
      </c>
    </row>
    <row r="876" spans="1:10">
      <c r="A876" s="121">
        <v>21469</v>
      </c>
      <c r="B876" s="12">
        <f>INDEX([8]RawData!$B$8:$N$1411, MATCH($A876, [8]RawData!$A$8:$A$1411, 0), MATCH(B$19, [8]RawData!$B$7:$N$7, 0))</f>
        <v>1904.288</v>
      </c>
      <c r="C876" s="12">
        <f>INDEX([8]RawData!$B$8:$N$1411, MATCH($A876, [8]RawData!$A$8:$A$1411, 0), MATCH(C$19, [8]RawData!$B$7:$N$7, 0))</f>
        <v>2</v>
      </c>
      <c r="D876" s="12" t="str">
        <f>INDEX([8]RawData!$B$8:$N$1411, MATCH($A876, [8]RawData!$A$8:$A$1411, 0), MATCH(D$19, [8]RawData!$B$7:$N$7, 0))</f>
        <v>Electric faf</v>
      </c>
      <c r="E876" s="12" t="str">
        <f>INDEX([8]RawData!$B$8:$N$1411, MATCH($A876, [8]RawData!$A$8:$A$1411, 0), MATCH(E$19, [8]RawData!$B$7:$N$7, 0))</f>
        <v xml:space="preserve">Wood htstove AND Electric pluginheater AND </v>
      </c>
      <c r="F876" s="12">
        <v>1904.288</v>
      </c>
      <c r="G876" s="12" t="b">
        <f t="shared" si="72"/>
        <v>0</v>
      </c>
      <c r="H876" s="12" t="b">
        <f t="shared" si="73"/>
        <v>1</v>
      </c>
      <c r="I876" s="12" t="b">
        <f t="shared" si="74"/>
        <v>1</v>
      </c>
      <c r="J876" s="12" t="str">
        <f t="shared" si="75"/>
        <v>Electric FAF</v>
      </c>
    </row>
    <row r="877" spans="1:10">
      <c r="A877" s="121">
        <v>21471</v>
      </c>
      <c r="B877" s="12">
        <f>INDEX([8]RawData!$B$8:$N$1411, MATCH($A877, [8]RawData!$A$8:$A$1411, 0), MATCH(B$19, [8]RawData!$B$7:$N$7, 0))</f>
        <v>2079.9929999999999</v>
      </c>
      <c r="C877" s="12">
        <f>INDEX([8]RawData!$B$8:$N$1411, MATCH($A877, [8]RawData!$A$8:$A$1411, 0), MATCH(C$19, [8]RawData!$B$7:$N$7, 0))</f>
        <v>1</v>
      </c>
      <c r="D877" s="12" t="str">
        <f>INDEX([8]RawData!$B$8:$N$1411, MATCH($A877, [8]RawData!$A$8:$A$1411, 0), MATCH(D$19, [8]RawData!$B$7:$N$7, 0))</f>
        <v>Electric heatpump</v>
      </c>
      <c r="E877" s="12" t="str">
        <f>INDEX([8]RawData!$B$8:$N$1411, MATCH($A877, [8]RawData!$A$8:$A$1411, 0), MATCH(E$19, [8]RawData!$B$7:$N$7, 0))</f>
        <v/>
      </c>
      <c r="F877" s="12">
        <v>2079.9929999999999</v>
      </c>
      <c r="G877" s="12" t="b">
        <f t="shared" si="72"/>
        <v>0</v>
      </c>
      <c r="H877" s="12" t="b">
        <f t="shared" si="73"/>
        <v>1</v>
      </c>
      <c r="I877" s="12" t="b">
        <f t="shared" si="74"/>
        <v>1</v>
      </c>
      <c r="J877" s="12" t="str">
        <f t="shared" si="75"/>
        <v>Heat pump</v>
      </c>
    </row>
    <row r="878" spans="1:10">
      <c r="A878" s="121">
        <v>21483</v>
      </c>
      <c r="B878" s="12">
        <f>INDEX([8]RawData!$B$8:$N$1411, MATCH($A878, [8]RawData!$A$8:$A$1411, 0), MATCH(B$19, [8]RawData!$B$7:$N$7, 0))</f>
        <v>1904.288</v>
      </c>
      <c r="C878" s="12">
        <f>INDEX([8]RawData!$B$8:$N$1411, MATCH($A878, [8]RawData!$A$8:$A$1411, 0), MATCH(C$19, [8]RawData!$B$7:$N$7, 0))</f>
        <v>1</v>
      </c>
      <c r="D878" s="12" t="str">
        <f>INDEX([8]RawData!$B$8:$N$1411, MATCH($A878, [8]RawData!$A$8:$A$1411, 0), MATCH(D$19, [8]RawData!$B$7:$N$7, 0))</f>
        <v>Electric heatpump</v>
      </c>
      <c r="E878" s="12" t="str">
        <f>INDEX([8]RawData!$B$8:$N$1411, MATCH($A878, [8]RawData!$A$8:$A$1411, 0), MATCH(E$19, [8]RawData!$B$7:$N$7, 0))</f>
        <v/>
      </c>
      <c r="F878" s="12">
        <v>1904.288</v>
      </c>
      <c r="G878" s="12" t="b">
        <f t="shared" si="72"/>
        <v>0</v>
      </c>
      <c r="H878" s="12" t="b">
        <f t="shared" si="73"/>
        <v>1</v>
      </c>
      <c r="I878" s="12" t="b">
        <f t="shared" si="74"/>
        <v>1</v>
      </c>
      <c r="J878" s="12" t="str">
        <f t="shared" si="75"/>
        <v>Heat pump</v>
      </c>
    </row>
    <row r="879" spans="1:10">
      <c r="A879" s="121">
        <v>21484</v>
      </c>
      <c r="B879" s="12">
        <f>INDEX([8]RawData!$B$8:$N$1411, MATCH($A879, [8]RawData!$A$8:$A$1411, 0), MATCH(B$19, [8]RawData!$B$7:$N$7, 0))</f>
        <v>3785.7640000000001</v>
      </c>
      <c r="C879" s="12">
        <f>INDEX([8]RawData!$B$8:$N$1411, MATCH($A879, [8]RawData!$A$8:$A$1411, 0), MATCH(C$19, [8]RawData!$B$7:$N$7, 0))</f>
        <v>1</v>
      </c>
      <c r="D879" s="12" t="str">
        <f>INDEX([8]RawData!$B$8:$N$1411, MATCH($A879, [8]RawData!$A$8:$A$1411, 0), MATCH(D$19, [8]RawData!$B$7:$N$7, 0))</f>
        <v>Gas faf</v>
      </c>
      <c r="E879" s="12" t="str">
        <f>INDEX([8]RawData!$B$8:$N$1411, MATCH($A879, [8]RawData!$A$8:$A$1411, 0), MATCH(E$19, [8]RawData!$B$7:$N$7, 0))</f>
        <v>Gas htstove</v>
      </c>
      <c r="F879" s="12" t="s">
        <v>94</v>
      </c>
      <c r="G879" s="12" t="b">
        <f t="shared" si="72"/>
        <v>1</v>
      </c>
      <c r="H879" s="12" t="b">
        <f t="shared" si="73"/>
        <v>0</v>
      </c>
      <c r="I879" s="12" t="b">
        <f t="shared" si="74"/>
        <v>0</v>
      </c>
      <c r="J879" s="12" t="str">
        <f t="shared" si="75"/>
        <v>Plug-in heater, or none</v>
      </c>
    </row>
    <row r="880" spans="1:10">
      <c r="A880" s="121">
        <v>21486</v>
      </c>
      <c r="B880" s="12">
        <f>INDEX([8]RawData!$B$8:$N$1411, MATCH($A880, [8]RawData!$A$8:$A$1411, 0), MATCH(B$19, [8]RawData!$B$7:$N$7, 0))</f>
        <v>1612.692</v>
      </c>
      <c r="C880" s="12">
        <f>INDEX([8]RawData!$B$8:$N$1411, MATCH($A880, [8]RawData!$A$8:$A$1411, 0), MATCH(C$19, [8]RawData!$B$7:$N$7, 0))</f>
        <v>1</v>
      </c>
      <c r="D880" s="12" t="str">
        <f>INDEX([8]RawData!$B$8:$N$1411, MATCH($A880, [8]RawData!$A$8:$A$1411, 0), MATCH(D$19, [8]RawData!$B$7:$N$7, 0))</f>
        <v>Electric heatpump</v>
      </c>
      <c r="E880" s="12" t="str">
        <f>INDEX([8]RawData!$B$8:$N$1411, MATCH($A880, [8]RawData!$A$8:$A$1411, 0), MATCH(E$19, [8]RawData!$B$7:$N$7, 0))</f>
        <v>Wood htstove</v>
      </c>
      <c r="F880" s="12">
        <v>1612.692</v>
      </c>
      <c r="G880" s="12" t="b">
        <f t="shared" si="72"/>
        <v>0</v>
      </c>
      <c r="H880" s="12" t="b">
        <f t="shared" si="73"/>
        <v>1</v>
      </c>
      <c r="I880" s="12" t="b">
        <f t="shared" si="74"/>
        <v>1</v>
      </c>
      <c r="J880" s="12" t="str">
        <f t="shared" si="75"/>
        <v>Heat pump</v>
      </c>
    </row>
    <row r="881" spans="1:10">
      <c r="A881" s="121">
        <v>21487</v>
      </c>
      <c r="B881" s="12">
        <f>INDEX([8]RawData!$B$8:$N$1411, MATCH($A881, [8]RawData!$A$8:$A$1411, 0), MATCH(B$19, [8]RawData!$B$7:$N$7, 0))</f>
        <v>8264.9449999999997</v>
      </c>
      <c r="C881" s="12">
        <f>INDEX([8]RawData!$B$8:$N$1411, MATCH($A881, [8]RawData!$A$8:$A$1411, 0), MATCH(C$19, [8]RawData!$B$7:$N$7, 0))</f>
        <v>1</v>
      </c>
      <c r="D881" s="12" t="str">
        <f>INDEX([8]RawData!$B$8:$N$1411, MATCH($A881, [8]RawData!$A$8:$A$1411, 0), MATCH(D$19, [8]RawData!$B$7:$N$7, 0))</f>
        <v>Electric baseboard</v>
      </c>
      <c r="E881" s="12" t="str">
        <f>INDEX([8]RawData!$B$8:$N$1411, MATCH($A881, [8]RawData!$A$8:$A$1411, 0), MATCH(E$19, [8]RawData!$B$7:$N$7, 0))</f>
        <v/>
      </c>
      <c r="F881" s="12">
        <v>8264.9449999999997</v>
      </c>
      <c r="G881" s="12" t="b">
        <f t="shared" si="72"/>
        <v>0</v>
      </c>
      <c r="H881" s="12" t="b">
        <f t="shared" si="73"/>
        <v>1</v>
      </c>
      <c r="I881" s="12" t="b">
        <f t="shared" si="74"/>
        <v>1</v>
      </c>
      <c r="J881" s="12" t="str">
        <f t="shared" si="75"/>
        <v>Baseboard</v>
      </c>
    </row>
    <row r="882" spans="1:10">
      <c r="A882" s="121">
        <v>21494</v>
      </c>
      <c r="B882" s="12">
        <f>INDEX([8]RawData!$B$8:$N$1411, MATCH($A882, [8]RawData!$A$8:$A$1411, 0), MATCH(B$19, [8]RawData!$B$7:$N$7, 0))</f>
        <v>2130.886</v>
      </c>
      <c r="C882" s="12">
        <f>INDEX([8]RawData!$B$8:$N$1411, MATCH($A882, [8]RawData!$A$8:$A$1411, 0), MATCH(C$19, [8]RawData!$B$7:$N$7, 0))</f>
        <v>3</v>
      </c>
      <c r="D882" s="12" t="str">
        <f>INDEX([8]RawData!$B$8:$N$1411, MATCH($A882, [8]RawData!$A$8:$A$1411, 0), MATCH(D$19, [8]RawData!$B$7:$N$7, 0))</f>
        <v>Gas htstove</v>
      </c>
      <c r="E882" s="12" t="str">
        <f>INDEX([8]RawData!$B$8:$N$1411, MATCH($A882, [8]RawData!$A$8:$A$1411, 0), MATCH(E$19, [8]RawData!$B$7:$N$7, 0))</f>
        <v>Electric baseboard</v>
      </c>
      <c r="F882" s="12">
        <v>2130.886</v>
      </c>
      <c r="G882" s="12" t="b">
        <f t="shared" si="72"/>
        <v>0</v>
      </c>
      <c r="H882" s="12" t="b">
        <f t="shared" si="73"/>
        <v>1</v>
      </c>
      <c r="I882" s="12" t="b">
        <f t="shared" si="74"/>
        <v>1</v>
      </c>
      <c r="J882" s="12" t="str">
        <f t="shared" si="75"/>
        <v>Baseboard</v>
      </c>
    </row>
    <row r="883" spans="1:10">
      <c r="A883" s="121">
        <v>21499</v>
      </c>
      <c r="B883" s="12">
        <f>INDEX([8]RawData!$B$8:$N$1411, MATCH($A883, [8]RawData!$A$8:$A$1411, 0), MATCH(B$19, [8]RawData!$B$7:$N$7, 0))</f>
        <v>1904.288</v>
      </c>
      <c r="C883" s="12">
        <f>INDEX([8]RawData!$B$8:$N$1411, MATCH($A883, [8]RawData!$A$8:$A$1411, 0), MATCH(C$19, [8]RawData!$B$7:$N$7, 0))</f>
        <v>2</v>
      </c>
      <c r="D883" s="12" t="str">
        <f>INDEX([8]RawData!$B$8:$N$1411, MATCH($A883, [8]RawData!$A$8:$A$1411, 0), MATCH(D$19, [8]RawData!$B$7:$N$7, 0))</f>
        <v xml:space="preserve">Electric baseboard AND Electric pluginheater AND </v>
      </c>
      <c r="E883" s="12" t="str">
        <f>INDEX([8]RawData!$B$8:$N$1411, MATCH($A883, [8]RawData!$A$8:$A$1411, 0), MATCH(E$19, [8]RawData!$B$7:$N$7, 0))</f>
        <v>Wood fireplace</v>
      </c>
      <c r="F883" s="12">
        <v>1904.288</v>
      </c>
      <c r="G883" s="12" t="b">
        <f t="shared" si="72"/>
        <v>0</v>
      </c>
      <c r="H883" s="12" t="b">
        <f t="shared" si="73"/>
        <v>1</v>
      </c>
      <c r="I883" s="12" t="b">
        <f t="shared" si="74"/>
        <v>1</v>
      </c>
      <c r="J883" s="12" t="str">
        <f t="shared" si="75"/>
        <v>Baseboard</v>
      </c>
    </row>
    <row r="884" spans="1:10">
      <c r="A884" s="121">
        <v>21501</v>
      </c>
      <c r="B884" s="12">
        <f>INDEX([8]RawData!$B$8:$N$1411, MATCH($A884, [8]RawData!$A$8:$A$1411, 0), MATCH(B$19, [8]RawData!$B$7:$N$7, 0))</f>
        <v>3785.7640000000001</v>
      </c>
      <c r="C884" s="12">
        <f>INDEX([8]RawData!$B$8:$N$1411, MATCH($A884, [8]RawData!$A$8:$A$1411, 0), MATCH(C$19, [8]RawData!$B$7:$N$7, 0))</f>
        <v>1</v>
      </c>
      <c r="D884" s="12" t="str">
        <f>INDEX([8]RawData!$B$8:$N$1411, MATCH($A884, [8]RawData!$A$8:$A$1411, 0), MATCH(D$19, [8]RawData!$B$7:$N$7, 0))</f>
        <v>Gas faf</v>
      </c>
      <c r="E884" s="12" t="str">
        <f>INDEX([8]RawData!$B$8:$N$1411, MATCH($A884, [8]RawData!$A$8:$A$1411, 0), MATCH(E$19, [8]RawData!$B$7:$N$7, 0))</f>
        <v/>
      </c>
      <c r="F884" s="12" t="s">
        <v>94</v>
      </c>
      <c r="G884" s="12" t="b">
        <f t="shared" si="72"/>
        <v>1</v>
      </c>
      <c r="H884" s="12" t="b">
        <f t="shared" si="73"/>
        <v>0</v>
      </c>
      <c r="I884" s="12" t="b">
        <f t="shared" si="74"/>
        <v>0</v>
      </c>
      <c r="J884" s="12" t="str">
        <f t="shared" si="75"/>
        <v>Plug-in heater, or none</v>
      </c>
    </row>
    <row r="885" spans="1:10">
      <c r="A885" s="121">
        <v>21503</v>
      </c>
      <c r="B885" s="12">
        <f>INDEX([8]RawData!$B$8:$N$1411, MATCH($A885, [8]RawData!$A$8:$A$1411, 0), MATCH(B$19, [8]RawData!$B$7:$N$7, 0))</f>
        <v>2079.9929999999999</v>
      </c>
      <c r="C885" s="12">
        <f>INDEX([8]RawData!$B$8:$N$1411, MATCH($A885, [8]RawData!$A$8:$A$1411, 0), MATCH(C$19, [8]RawData!$B$7:$N$7, 0))</f>
        <v>1</v>
      </c>
      <c r="D885" s="12" t="str">
        <f>INDEX([8]RawData!$B$8:$N$1411, MATCH($A885, [8]RawData!$A$8:$A$1411, 0), MATCH(D$19, [8]RawData!$B$7:$N$7, 0))</f>
        <v>Wood htstove</v>
      </c>
      <c r="E885" s="12" t="str">
        <f>INDEX([8]RawData!$B$8:$N$1411, MATCH($A885, [8]RawData!$A$8:$A$1411, 0), MATCH(E$19, [8]RawData!$B$7:$N$7, 0))</f>
        <v/>
      </c>
      <c r="F885" s="12" t="s">
        <v>94</v>
      </c>
      <c r="G885" s="12" t="b">
        <f t="shared" si="72"/>
        <v>0</v>
      </c>
      <c r="H885" s="12" t="b">
        <f t="shared" si="73"/>
        <v>0</v>
      </c>
      <c r="I885" s="12" t="b">
        <f t="shared" si="74"/>
        <v>0</v>
      </c>
      <c r="J885" s="12" t="str">
        <f t="shared" si="75"/>
        <v>Plug-in heater, or none</v>
      </c>
    </row>
    <row r="886" spans="1:10">
      <c r="A886" s="121">
        <v>21504</v>
      </c>
      <c r="B886" s="12">
        <f>INDEX([8]RawData!$B$8:$N$1411, MATCH($A886, [8]RawData!$A$8:$A$1411, 0), MATCH(B$19, [8]RawData!$B$7:$N$7, 0))</f>
        <v>1144.6790000000001</v>
      </c>
      <c r="C886" s="12">
        <f>INDEX([8]RawData!$B$8:$N$1411, MATCH($A886, [8]RawData!$A$8:$A$1411, 0), MATCH(C$19, [8]RawData!$B$7:$N$7, 0))</f>
        <v>2</v>
      </c>
      <c r="D886" s="12" t="str">
        <f>INDEX([8]RawData!$B$8:$N$1411, MATCH($A886, [8]RawData!$A$8:$A$1411, 0), MATCH(D$19, [8]RawData!$B$7:$N$7, 0))</f>
        <v>Electric faf</v>
      </c>
      <c r="E886" s="12" t="str">
        <f>INDEX([8]RawData!$B$8:$N$1411, MATCH($A886, [8]RawData!$A$8:$A$1411, 0), MATCH(E$19, [8]RawData!$B$7:$N$7, 0))</f>
        <v/>
      </c>
      <c r="F886" s="12">
        <v>1144.6790000000001</v>
      </c>
      <c r="G886" s="12" t="b">
        <f t="shared" si="72"/>
        <v>0</v>
      </c>
      <c r="H886" s="12" t="b">
        <f t="shared" si="73"/>
        <v>1</v>
      </c>
      <c r="I886" s="12" t="b">
        <f t="shared" si="74"/>
        <v>1</v>
      </c>
      <c r="J886" s="12" t="str">
        <f t="shared" si="75"/>
        <v>Electric FAF</v>
      </c>
    </row>
    <row r="887" spans="1:10">
      <c r="A887" s="121">
        <v>21524</v>
      </c>
      <c r="B887" s="12">
        <f>INDEX([8]RawData!$B$8:$N$1411, MATCH($A887, [8]RawData!$A$8:$A$1411, 0), MATCH(B$19, [8]RawData!$B$7:$N$7, 0))</f>
        <v>1904.288</v>
      </c>
      <c r="C887" s="12">
        <f>INDEX([8]RawData!$B$8:$N$1411, MATCH($A887, [8]RawData!$A$8:$A$1411, 0), MATCH(C$19, [8]RawData!$B$7:$N$7, 0))</f>
        <v>1</v>
      </c>
      <c r="D887" s="12" t="str">
        <f>INDEX([8]RawData!$B$8:$N$1411, MATCH($A887, [8]RawData!$A$8:$A$1411, 0), MATCH(D$19, [8]RawData!$B$7:$N$7, 0))</f>
        <v>Electric heatpump</v>
      </c>
      <c r="E887" s="12" t="str">
        <f>INDEX([8]RawData!$B$8:$N$1411, MATCH($A887, [8]RawData!$A$8:$A$1411, 0), MATCH(E$19, [8]RawData!$B$7:$N$7, 0))</f>
        <v>Pellets htstove</v>
      </c>
      <c r="F887" s="12">
        <v>1904.288</v>
      </c>
      <c r="G887" s="12" t="b">
        <f t="shared" si="72"/>
        <v>0</v>
      </c>
      <c r="H887" s="12" t="b">
        <f t="shared" si="73"/>
        <v>1</v>
      </c>
      <c r="I887" s="12" t="b">
        <f t="shared" si="74"/>
        <v>1</v>
      </c>
      <c r="J887" s="12" t="str">
        <f t="shared" si="75"/>
        <v>Heat pump</v>
      </c>
    </row>
    <row r="888" spans="1:10">
      <c r="A888" s="121">
        <v>21531</v>
      </c>
      <c r="B888" s="12">
        <f>INDEX([8]RawData!$B$8:$N$1411, MATCH($A888, [8]RawData!$A$8:$A$1411, 0), MATCH(B$19, [8]RawData!$B$7:$N$7, 0))</f>
        <v>4360.1880000000001</v>
      </c>
      <c r="C888" s="12">
        <f>INDEX([8]RawData!$B$8:$N$1411, MATCH($A888, [8]RawData!$A$8:$A$1411, 0), MATCH(C$19, [8]RawData!$B$7:$N$7, 0))</f>
        <v>1</v>
      </c>
      <c r="D888" s="12" t="str">
        <f>INDEX([8]RawData!$B$8:$N$1411, MATCH($A888, [8]RawData!$A$8:$A$1411, 0), MATCH(D$19, [8]RawData!$B$7:$N$7, 0))</f>
        <v>Electric heatpump</v>
      </c>
      <c r="E888" s="12" t="str">
        <f>INDEX([8]RawData!$B$8:$N$1411, MATCH($A888, [8]RawData!$A$8:$A$1411, 0), MATCH(E$19, [8]RawData!$B$7:$N$7, 0))</f>
        <v/>
      </c>
      <c r="F888" s="12">
        <v>4360.1880000000001</v>
      </c>
      <c r="G888" s="12" t="b">
        <f t="shared" si="72"/>
        <v>0</v>
      </c>
      <c r="H888" s="12" t="b">
        <f t="shared" si="73"/>
        <v>1</v>
      </c>
      <c r="I888" s="12" t="b">
        <f t="shared" si="74"/>
        <v>1</v>
      </c>
      <c r="J888" s="12" t="str">
        <f t="shared" si="75"/>
        <v>Heat pump</v>
      </c>
    </row>
    <row r="889" spans="1:10">
      <c r="A889" s="121">
        <v>21532</v>
      </c>
      <c r="B889" s="12">
        <f>INDEX([8]RawData!$B$8:$N$1411, MATCH($A889, [8]RawData!$A$8:$A$1411, 0), MATCH(B$19, [8]RawData!$B$7:$N$7, 0))</f>
        <v>1925.059</v>
      </c>
      <c r="C889" s="12">
        <f>INDEX([8]RawData!$B$8:$N$1411, MATCH($A889, [8]RawData!$A$8:$A$1411, 0), MATCH(C$19, [8]RawData!$B$7:$N$7, 0))</f>
        <v>2</v>
      </c>
      <c r="D889" s="12" t="str">
        <f>INDEX([8]RawData!$B$8:$N$1411, MATCH($A889, [8]RawData!$A$8:$A$1411, 0), MATCH(D$19, [8]RawData!$B$7:$N$7, 0))</f>
        <v>Electric gshp</v>
      </c>
      <c r="E889" s="12" t="str">
        <f>INDEX([8]RawData!$B$8:$N$1411, MATCH($A889, [8]RawData!$A$8:$A$1411, 0), MATCH(E$19, [8]RawData!$B$7:$N$7, 0))</f>
        <v xml:space="preserve">Wood fireplace AND Electric pluginheater AND </v>
      </c>
      <c r="F889" s="12">
        <v>1925.059</v>
      </c>
      <c r="G889" s="12" t="b">
        <f t="shared" si="72"/>
        <v>0</v>
      </c>
      <c r="H889" s="12" t="b">
        <f t="shared" si="73"/>
        <v>1</v>
      </c>
      <c r="I889" s="12" t="b">
        <f t="shared" si="74"/>
        <v>1</v>
      </c>
      <c r="J889" s="12" t="str">
        <f t="shared" si="75"/>
        <v>Heat pump</v>
      </c>
    </row>
    <row r="890" spans="1:10">
      <c r="A890" s="121">
        <v>21537</v>
      </c>
      <c r="B890" s="12">
        <f>INDEX([8]RawData!$B$8:$N$1411, MATCH($A890, [8]RawData!$A$8:$A$1411, 0), MATCH(B$19, [8]RawData!$B$7:$N$7, 0))</f>
        <v>1612.692</v>
      </c>
      <c r="C890" s="12">
        <f>INDEX([8]RawData!$B$8:$N$1411, MATCH($A890, [8]RawData!$A$8:$A$1411, 0), MATCH(C$19, [8]RawData!$B$7:$N$7, 0))</f>
        <v>1</v>
      </c>
      <c r="D890" s="12" t="str">
        <f>INDEX([8]RawData!$B$8:$N$1411, MATCH($A890, [8]RawData!$A$8:$A$1411, 0), MATCH(D$19, [8]RawData!$B$7:$N$7, 0))</f>
        <v>Electric baseboard</v>
      </c>
      <c r="E890" s="12" t="str">
        <f>INDEX([8]RawData!$B$8:$N$1411, MATCH($A890, [8]RawData!$A$8:$A$1411, 0), MATCH(E$19, [8]RawData!$B$7:$N$7, 0))</f>
        <v xml:space="preserve">Wood htstove AND Electric pluginheater AND </v>
      </c>
      <c r="F890" s="12">
        <v>1612.692</v>
      </c>
      <c r="G890" s="12" t="b">
        <f t="shared" si="72"/>
        <v>0</v>
      </c>
      <c r="H890" s="12" t="b">
        <f t="shared" si="73"/>
        <v>1</v>
      </c>
      <c r="I890" s="12" t="b">
        <f t="shared" si="74"/>
        <v>1</v>
      </c>
      <c r="J890" s="12" t="str">
        <f t="shared" si="75"/>
        <v>Baseboard</v>
      </c>
    </row>
    <row r="891" spans="1:10">
      <c r="A891" s="121">
        <v>21546</v>
      </c>
      <c r="B891" s="12">
        <f>INDEX([8]RawData!$B$8:$N$1411, MATCH($A891, [8]RawData!$A$8:$A$1411, 0), MATCH(B$19, [8]RawData!$B$7:$N$7, 0))</f>
        <v>1612.692</v>
      </c>
      <c r="C891" s="12">
        <f>INDEX([8]RawData!$B$8:$N$1411, MATCH($A891, [8]RawData!$A$8:$A$1411, 0), MATCH(C$19, [8]RawData!$B$7:$N$7, 0))</f>
        <v>1</v>
      </c>
      <c r="D891" s="12" t="str">
        <f>INDEX([8]RawData!$B$8:$N$1411, MATCH($A891, [8]RawData!$A$8:$A$1411, 0), MATCH(D$19, [8]RawData!$B$7:$N$7, 0))</f>
        <v>Gas faf</v>
      </c>
      <c r="E891" s="12" t="str">
        <f>INDEX([8]RawData!$B$8:$N$1411, MATCH($A891, [8]RawData!$A$8:$A$1411, 0), MATCH(E$19, [8]RawData!$B$7:$N$7, 0))</f>
        <v xml:space="preserve">Gas htstove AND Gas htstove AND </v>
      </c>
      <c r="F891" s="12" t="s">
        <v>94</v>
      </c>
      <c r="G891" s="12" t="b">
        <f t="shared" si="72"/>
        <v>1</v>
      </c>
      <c r="H891" s="12" t="b">
        <f t="shared" si="73"/>
        <v>0</v>
      </c>
      <c r="I891" s="12" t="b">
        <f t="shared" si="74"/>
        <v>0</v>
      </c>
      <c r="J891" s="12" t="str">
        <f t="shared" si="75"/>
        <v>Plug-in heater, or none</v>
      </c>
    </row>
    <row r="892" spans="1:10">
      <c r="A892" s="121">
        <v>21566</v>
      </c>
      <c r="B892" s="12">
        <f>INDEX([8]RawData!$B$8:$N$1411, MATCH($A892, [8]RawData!$A$8:$A$1411, 0), MATCH(B$19, [8]RawData!$B$7:$N$7, 0))</f>
        <v>2130.886</v>
      </c>
      <c r="C892" s="12">
        <f>INDEX([8]RawData!$B$8:$N$1411, MATCH($A892, [8]RawData!$A$8:$A$1411, 0), MATCH(C$19, [8]RawData!$B$7:$N$7, 0))</f>
        <v>3</v>
      </c>
      <c r="D892" s="12" t="str">
        <f>INDEX([8]RawData!$B$8:$N$1411, MATCH($A892, [8]RawData!$A$8:$A$1411, 0), MATCH(D$19, [8]RawData!$B$7:$N$7, 0))</f>
        <v>Gas boiler</v>
      </c>
      <c r="E892" s="12" t="str">
        <f>INDEX([8]RawData!$B$8:$N$1411, MATCH($A892, [8]RawData!$A$8:$A$1411, 0), MATCH(E$19, [8]RawData!$B$7:$N$7, 0))</f>
        <v/>
      </c>
      <c r="F892" s="12" t="s">
        <v>94</v>
      </c>
      <c r="G892" s="12" t="b">
        <f t="shared" si="72"/>
        <v>1</v>
      </c>
      <c r="H892" s="12" t="b">
        <f t="shared" si="73"/>
        <v>0</v>
      </c>
      <c r="I892" s="12" t="b">
        <f t="shared" si="74"/>
        <v>0</v>
      </c>
      <c r="J892" s="12" t="str">
        <f t="shared" si="75"/>
        <v>Plug-in heater, or none</v>
      </c>
    </row>
    <row r="893" spans="1:10">
      <c r="A893" s="121">
        <v>21578</v>
      </c>
      <c r="B893" s="12">
        <f>INDEX([8]RawData!$B$8:$N$1411, MATCH($A893, [8]RawData!$A$8:$A$1411, 0), MATCH(B$19, [8]RawData!$B$7:$N$7, 0))</f>
        <v>2079.9929999999999</v>
      </c>
      <c r="C893" s="12">
        <f>INDEX([8]RawData!$B$8:$N$1411, MATCH($A893, [8]RawData!$A$8:$A$1411, 0), MATCH(C$19, [8]RawData!$B$7:$N$7, 0))</f>
        <v>1</v>
      </c>
      <c r="D893" s="12" t="str">
        <f>INDEX([8]RawData!$B$8:$N$1411, MATCH($A893, [8]RawData!$A$8:$A$1411, 0), MATCH(D$19, [8]RawData!$B$7:$N$7, 0))</f>
        <v>Electric faf</v>
      </c>
      <c r="E893" s="12" t="str">
        <f>INDEX([8]RawData!$B$8:$N$1411, MATCH($A893, [8]RawData!$A$8:$A$1411, 0), MATCH(E$19, [8]RawData!$B$7:$N$7, 0))</f>
        <v/>
      </c>
      <c r="F893" s="12">
        <v>2079.9929999999999</v>
      </c>
      <c r="G893" s="12" t="b">
        <f t="shared" si="72"/>
        <v>0</v>
      </c>
      <c r="H893" s="12" t="b">
        <f t="shared" si="73"/>
        <v>1</v>
      </c>
      <c r="I893" s="12" t="b">
        <f t="shared" si="74"/>
        <v>1</v>
      </c>
      <c r="J893" s="12" t="str">
        <f t="shared" si="75"/>
        <v>Electric FAF</v>
      </c>
    </row>
    <row r="894" spans="1:10">
      <c r="A894" s="121">
        <v>21588</v>
      </c>
      <c r="B894" s="12">
        <f>INDEX([8]RawData!$B$8:$N$1411, MATCH($A894, [8]RawData!$A$8:$A$1411, 0), MATCH(B$19, [8]RawData!$B$7:$N$7, 0))</f>
        <v>3785.7640000000001</v>
      </c>
      <c r="C894" s="12">
        <f>INDEX([8]RawData!$B$8:$N$1411, MATCH($A894, [8]RawData!$A$8:$A$1411, 0), MATCH(C$19, [8]RawData!$B$7:$N$7, 0))</f>
        <v>2</v>
      </c>
      <c r="D894" s="12" t="str">
        <f>INDEX([8]RawData!$B$8:$N$1411, MATCH($A894, [8]RawData!$A$8:$A$1411, 0), MATCH(D$19, [8]RawData!$B$7:$N$7, 0))</f>
        <v>Electric baseboard</v>
      </c>
      <c r="E894" s="12" t="str">
        <f>INDEX([8]RawData!$B$8:$N$1411, MATCH($A894, [8]RawData!$A$8:$A$1411, 0), MATCH(E$19, [8]RawData!$B$7:$N$7, 0))</f>
        <v/>
      </c>
      <c r="F894" s="12">
        <v>3785.7640000000001</v>
      </c>
      <c r="G894" s="12" t="b">
        <f t="shared" si="72"/>
        <v>0</v>
      </c>
      <c r="H894" s="12" t="b">
        <f t="shared" si="73"/>
        <v>1</v>
      </c>
      <c r="I894" s="12" t="b">
        <f t="shared" si="74"/>
        <v>1</v>
      </c>
      <c r="J894" s="12" t="str">
        <f t="shared" si="75"/>
        <v>Baseboard</v>
      </c>
    </row>
    <row r="895" spans="1:10">
      <c r="A895" s="121">
        <v>21598</v>
      </c>
      <c r="B895" s="12">
        <f>INDEX([8]RawData!$B$8:$N$1411, MATCH($A895, [8]RawData!$A$8:$A$1411, 0), MATCH(B$19, [8]RawData!$B$7:$N$7, 0))</f>
        <v>8559.1039999999994</v>
      </c>
      <c r="C895" s="12">
        <f>INDEX([8]RawData!$B$8:$N$1411, MATCH($A895, [8]RawData!$A$8:$A$1411, 0), MATCH(C$19, [8]RawData!$B$7:$N$7, 0))</f>
        <v>2</v>
      </c>
      <c r="D895" s="12" t="str">
        <f>INDEX([8]RawData!$B$8:$N$1411, MATCH($A895, [8]RawData!$A$8:$A$1411, 0), MATCH(D$19, [8]RawData!$B$7:$N$7, 0))</f>
        <v xml:space="preserve">Oil faf AND Wood htstove AND </v>
      </c>
      <c r="E895" s="12" t="str">
        <f>INDEX([8]RawData!$B$8:$N$1411, MATCH($A895, [8]RawData!$A$8:$A$1411, 0), MATCH(E$19, [8]RawData!$B$7:$N$7, 0))</f>
        <v>Electric pluginheater</v>
      </c>
      <c r="F895" s="12" t="s">
        <v>94</v>
      </c>
      <c r="G895" s="12" t="b">
        <f t="shared" si="72"/>
        <v>0</v>
      </c>
      <c r="H895" s="12" t="b">
        <f t="shared" si="73"/>
        <v>0</v>
      </c>
      <c r="I895" s="12" t="b">
        <f t="shared" si="74"/>
        <v>0</v>
      </c>
      <c r="J895" s="12" t="str">
        <f t="shared" si="75"/>
        <v>Plug-in heater, or none</v>
      </c>
    </row>
    <row r="896" spans="1:10">
      <c r="A896" s="121">
        <v>21601</v>
      </c>
      <c r="B896" s="12">
        <f>INDEX([8]RawData!$B$8:$N$1411, MATCH($A896, [8]RawData!$A$8:$A$1411, 0), MATCH(B$19, [8]RawData!$B$7:$N$7, 0))</f>
        <v>2079.9929999999999</v>
      </c>
      <c r="C896" s="12">
        <f>INDEX([8]RawData!$B$8:$N$1411, MATCH($A896, [8]RawData!$A$8:$A$1411, 0), MATCH(C$19, [8]RawData!$B$7:$N$7, 0))</f>
        <v>1</v>
      </c>
      <c r="D896" s="12" t="str">
        <f>INDEX([8]RawData!$B$8:$N$1411, MATCH($A896, [8]RawData!$A$8:$A$1411, 0), MATCH(D$19, [8]RawData!$B$7:$N$7, 0))</f>
        <v>Electric baseboard</v>
      </c>
      <c r="E896" s="12" t="str">
        <f>INDEX([8]RawData!$B$8:$N$1411, MATCH($A896, [8]RawData!$A$8:$A$1411, 0), MATCH(E$19, [8]RawData!$B$7:$N$7, 0))</f>
        <v>Electric baseboard</v>
      </c>
      <c r="F896" s="12">
        <v>2079.9929999999999</v>
      </c>
      <c r="G896" s="12" t="b">
        <f t="shared" si="72"/>
        <v>0</v>
      </c>
      <c r="H896" s="12" t="b">
        <f t="shared" si="73"/>
        <v>1</v>
      </c>
      <c r="I896" s="12" t="b">
        <f t="shared" si="74"/>
        <v>1</v>
      </c>
      <c r="J896" s="12" t="str">
        <f t="shared" si="75"/>
        <v>Baseboard</v>
      </c>
    </row>
    <row r="897" spans="1:10">
      <c r="A897" s="121">
        <v>21605</v>
      </c>
      <c r="B897" s="12">
        <f>INDEX([8]RawData!$B$8:$N$1411, MATCH($A897, [8]RawData!$A$8:$A$1411, 0), MATCH(B$19, [8]RawData!$B$7:$N$7, 0))</f>
        <v>2130.886</v>
      </c>
      <c r="C897" s="12">
        <f>INDEX([8]RawData!$B$8:$N$1411, MATCH($A897, [8]RawData!$A$8:$A$1411, 0), MATCH(C$19, [8]RawData!$B$7:$N$7, 0))</f>
        <v>2</v>
      </c>
      <c r="D897" s="12" t="str">
        <f>INDEX([8]RawData!$B$8:$N$1411, MATCH($A897, [8]RawData!$A$8:$A$1411, 0), MATCH(D$19, [8]RawData!$B$7:$N$7, 0))</f>
        <v>Wood htstove</v>
      </c>
      <c r="E897" s="12" t="str">
        <f>INDEX([8]RawData!$B$8:$N$1411, MATCH($A897, [8]RawData!$A$8:$A$1411, 0), MATCH(E$19, [8]RawData!$B$7:$N$7, 0))</f>
        <v/>
      </c>
      <c r="F897" s="12" t="s">
        <v>94</v>
      </c>
      <c r="G897" s="12" t="b">
        <f t="shared" si="72"/>
        <v>0</v>
      </c>
      <c r="H897" s="12" t="b">
        <f t="shared" si="73"/>
        <v>0</v>
      </c>
      <c r="I897" s="12" t="b">
        <f t="shared" si="74"/>
        <v>0</v>
      </c>
      <c r="J897" s="12" t="str">
        <f t="shared" si="75"/>
        <v>Plug-in heater, or none</v>
      </c>
    </row>
    <row r="898" spans="1:10">
      <c r="A898" s="121">
        <v>21612</v>
      </c>
      <c r="B898" s="12">
        <f>INDEX([8]RawData!$B$8:$N$1411, MATCH($A898, [8]RawData!$A$8:$A$1411, 0), MATCH(B$19, [8]RawData!$B$7:$N$7, 0))</f>
        <v>2130.886</v>
      </c>
      <c r="C898" s="12">
        <f>INDEX([8]RawData!$B$8:$N$1411, MATCH($A898, [8]RawData!$A$8:$A$1411, 0), MATCH(C$19, [8]RawData!$B$7:$N$7, 0))</f>
        <v>3</v>
      </c>
      <c r="D898" s="12" t="str">
        <f>INDEX([8]RawData!$B$8:$N$1411, MATCH($A898, [8]RawData!$A$8:$A$1411, 0), MATCH(D$19, [8]RawData!$B$7:$N$7, 0))</f>
        <v>Gas faf</v>
      </c>
      <c r="E898" s="12" t="str">
        <f>INDEX([8]RawData!$B$8:$N$1411, MATCH($A898, [8]RawData!$A$8:$A$1411, 0), MATCH(E$19, [8]RawData!$B$7:$N$7, 0))</f>
        <v/>
      </c>
      <c r="F898" s="12" t="s">
        <v>94</v>
      </c>
      <c r="G898" s="12" t="b">
        <f t="shared" si="72"/>
        <v>1</v>
      </c>
      <c r="H898" s="12" t="b">
        <f t="shared" si="73"/>
        <v>0</v>
      </c>
      <c r="I898" s="12" t="b">
        <f t="shared" si="74"/>
        <v>0</v>
      </c>
      <c r="J898" s="12" t="str">
        <f t="shared" si="75"/>
        <v>Plug-in heater, or none</v>
      </c>
    </row>
    <row r="899" spans="1:10">
      <c r="A899" s="121">
        <v>21615</v>
      </c>
      <c r="B899" s="12">
        <f>INDEX([8]RawData!$B$8:$N$1411, MATCH($A899, [8]RawData!$A$8:$A$1411, 0), MATCH(B$19, [8]RawData!$B$7:$N$7, 0))</f>
        <v>12271.31</v>
      </c>
      <c r="C899" s="12">
        <f>INDEX([8]RawData!$B$8:$N$1411, MATCH($A899, [8]RawData!$A$8:$A$1411, 0), MATCH(C$19, [8]RawData!$B$7:$N$7, 0))</f>
        <v>2</v>
      </c>
      <c r="D899" s="12" t="str">
        <f>INDEX([8]RawData!$B$8:$N$1411, MATCH($A899, [8]RawData!$A$8:$A$1411, 0), MATCH(D$19, [8]RawData!$B$7:$N$7, 0))</f>
        <v>Gas faf</v>
      </c>
      <c r="E899" s="12" t="str">
        <f>INDEX([8]RawData!$B$8:$N$1411, MATCH($A899, [8]RawData!$A$8:$A$1411, 0), MATCH(E$19, [8]RawData!$B$7:$N$7, 0))</f>
        <v/>
      </c>
      <c r="F899" s="12" t="s">
        <v>94</v>
      </c>
      <c r="G899" s="12" t="b">
        <f t="shared" si="72"/>
        <v>1</v>
      </c>
      <c r="H899" s="12" t="b">
        <f t="shared" si="73"/>
        <v>0</v>
      </c>
      <c r="I899" s="12" t="b">
        <f t="shared" si="74"/>
        <v>0</v>
      </c>
      <c r="J899" s="12" t="str">
        <f t="shared" si="75"/>
        <v>Plug-in heater, or none</v>
      </c>
    </row>
    <row r="900" spans="1:10">
      <c r="A900" s="121">
        <v>21623</v>
      </c>
      <c r="B900" s="12">
        <f>INDEX([8]RawData!$B$8:$N$1411, MATCH($A900, [8]RawData!$A$8:$A$1411, 0), MATCH(B$19, [8]RawData!$B$7:$N$7, 0))</f>
        <v>2079.9929999999999</v>
      </c>
      <c r="C900" s="12">
        <f>INDEX([8]RawData!$B$8:$N$1411, MATCH($A900, [8]RawData!$A$8:$A$1411, 0), MATCH(C$19, [8]RawData!$B$7:$N$7, 0))</f>
        <v>1</v>
      </c>
      <c r="D900" s="12" t="str">
        <f>INDEX([8]RawData!$B$8:$N$1411, MATCH($A900, [8]RawData!$A$8:$A$1411, 0), MATCH(D$19, [8]RawData!$B$7:$N$7, 0))</f>
        <v>Electric heatpump</v>
      </c>
      <c r="E900" s="12" t="str">
        <f>INDEX([8]RawData!$B$8:$N$1411, MATCH($A900, [8]RawData!$A$8:$A$1411, 0), MATCH(E$19, [8]RawData!$B$7:$N$7, 0))</f>
        <v/>
      </c>
      <c r="F900" s="12">
        <v>2079.9929999999999</v>
      </c>
      <c r="G900" s="12" t="b">
        <f t="shared" si="72"/>
        <v>0</v>
      </c>
      <c r="H900" s="12" t="b">
        <f t="shared" si="73"/>
        <v>1</v>
      </c>
      <c r="I900" s="12" t="b">
        <f t="shared" si="74"/>
        <v>1</v>
      </c>
      <c r="J900" s="12" t="str">
        <f t="shared" si="75"/>
        <v>Heat pump</v>
      </c>
    </row>
    <row r="901" spans="1:10">
      <c r="A901" s="121">
        <v>21638</v>
      </c>
      <c r="B901" s="12">
        <f>INDEX([8]RawData!$B$8:$N$1411, MATCH($A901, [8]RawData!$A$8:$A$1411, 0), MATCH(B$19, [8]RawData!$B$7:$N$7, 0))</f>
        <v>2130.886</v>
      </c>
      <c r="C901" s="12">
        <f>INDEX([8]RawData!$B$8:$N$1411, MATCH($A901, [8]RawData!$A$8:$A$1411, 0), MATCH(C$19, [8]RawData!$B$7:$N$7, 0))</f>
        <v>3</v>
      </c>
      <c r="D901" s="12" t="str">
        <f>INDEX([8]RawData!$B$8:$N$1411, MATCH($A901, [8]RawData!$A$8:$A$1411, 0), MATCH(D$19, [8]RawData!$B$7:$N$7, 0))</f>
        <v>Gas faf</v>
      </c>
      <c r="E901" s="12" t="str">
        <f>INDEX([8]RawData!$B$8:$N$1411, MATCH($A901, [8]RawData!$A$8:$A$1411, 0), MATCH(E$19, [8]RawData!$B$7:$N$7, 0))</f>
        <v/>
      </c>
      <c r="F901" s="12" t="s">
        <v>94</v>
      </c>
      <c r="G901" s="12" t="b">
        <f t="shared" si="72"/>
        <v>1</v>
      </c>
      <c r="H901" s="12" t="b">
        <f t="shared" si="73"/>
        <v>0</v>
      </c>
      <c r="I901" s="12" t="b">
        <f t="shared" si="74"/>
        <v>0</v>
      </c>
      <c r="J901" s="12" t="str">
        <f t="shared" si="75"/>
        <v>Plug-in heater, or none</v>
      </c>
    </row>
    <row r="902" spans="1:10">
      <c r="A902" s="121">
        <v>21647</v>
      </c>
      <c r="B902" s="12">
        <f>INDEX([8]RawData!$B$8:$N$1411, MATCH($A902, [8]RawData!$A$8:$A$1411, 0), MATCH(B$19, [8]RawData!$B$7:$N$7, 0))</f>
        <v>1612.692</v>
      </c>
      <c r="C902" s="12">
        <f>INDEX([8]RawData!$B$8:$N$1411, MATCH($A902, [8]RawData!$A$8:$A$1411, 0), MATCH(C$19, [8]RawData!$B$7:$N$7, 0))</f>
        <v>1</v>
      </c>
      <c r="D902" s="12" t="str">
        <f>INDEX([8]RawData!$B$8:$N$1411, MATCH($A902, [8]RawData!$A$8:$A$1411, 0), MATCH(D$19, [8]RawData!$B$7:$N$7, 0))</f>
        <v>Wood htstove</v>
      </c>
      <c r="E902" s="12" t="str">
        <f>INDEX([8]RawData!$B$8:$N$1411, MATCH($A902, [8]RawData!$A$8:$A$1411, 0), MATCH(E$19, [8]RawData!$B$7:$N$7, 0))</f>
        <v xml:space="preserve">Electric baseboard AND Electric pluginheater AND </v>
      </c>
      <c r="F902" s="12">
        <v>1612.692</v>
      </c>
      <c r="G902" s="12" t="b">
        <f t="shared" si="72"/>
        <v>0</v>
      </c>
      <c r="H902" s="12" t="b">
        <f t="shared" si="73"/>
        <v>1</v>
      </c>
      <c r="I902" s="12" t="b">
        <f t="shared" si="74"/>
        <v>1</v>
      </c>
      <c r="J902" s="12" t="str">
        <f t="shared" si="75"/>
        <v>Baseboard</v>
      </c>
    </row>
    <row r="903" spans="1:10">
      <c r="A903" s="121">
        <v>21654</v>
      </c>
      <c r="B903" s="12">
        <f>INDEX([8]RawData!$B$8:$N$1411, MATCH($A903, [8]RawData!$A$8:$A$1411, 0), MATCH(B$19, [8]RawData!$B$7:$N$7, 0))</f>
        <v>1144.6790000000001</v>
      </c>
      <c r="C903" s="12">
        <f>INDEX([8]RawData!$B$8:$N$1411, MATCH($A903, [8]RawData!$A$8:$A$1411, 0), MATCH(C$19, [8]RawData!$B$7:$N$7, 0))</f>
        <v>3</v>
      </c>
      <c r="D903" s="12" t="str">
        <f>INDEX([8]RawData!$B$8:$N$1411, MATCH($A903, [8]RawData!$A$8:$A$1411, 0), MATCH(D$19, [8]RawData!$B$7:$N$7, 0))</f>
        <v>Gas faf</v>
      </c>
      <c r="E903" s="12" t="str">
        <f>INDEX([8]RawData!$B$8:$N$1411, MATCH($A903, [8]RawData!$A$8:$A$1411, 0), MATCH(E$19, [8]RawData!$B$7:$N$7, 0))</f>
        <v/>
      </c>
      <c r="F903" s="12" t="s">
        <v>94</v>
      </c>
      <c r="G903" s="12" t="b">
        <f t="shared" si="72"/>
        <v>1</v>
      </c>
      <c r="H903" s="12" t="b">
        <f t="shared" si="73"/>
        <v>0</v>
      </c>
      <c r="I903" s="12" t="b">
        <f t="shared" si="74"/>
        <v>0</v>
      </c>
      <c r="J903" s="12" t="str">
        <f t="shared" si="75"/>
        <v>Plug-in heater, or none</v>
      </c>
    </row>
    <row r="904" spans="1:10">
      <c r="A904" s="121">
        <v>21668</v>
      </c>
      <c r="B904" s="12">
        <f>INDEX([8]RawData!$B$8:$N$1411, MATCH($A904, [8]RawData!$A$8:$A$1411, 0), MATCH(B$19, [8]RawData!$B$7:$N$7, 0))</f>
        <v>3785.7640000000001</v>
      </c>
      <c r="C904" s="12">
        <f>INDEX([8]RawData!$B$8:$N$1411, MATCH($A904, [8]RawData!$A$8:$A$1411, 0), MATCH(C$19, [8]RawData!$B$7:$N$7, 0))</f>
        <v>1</v>
      </c>
      <c r="D904" s="12" t="str">
        <f>INDEX([8]RawData!$B$8:$N$1411, MATCH($A904, [8]RawData!$A$8:$A$1411, 0), MATCH(D$19, [8]RawData!$B$7:$N$7, 0))</f>
        <v>Gas faf</v>
      </c>
      <c r="E904" s="12" t="str">
        <f>INDEX([8]RawData!$B$8:$N$1411, MATCH($A904, [8]RawData!$A$8:$A$1411, 0), MATCH(E$19, [8]RawData!$B$7:$N$7, 0))</f>
        <v/>
      </c>
      <c r="F904" s="12" t="s">
        <v>94</v>
      </c>
      <c r="G904" s="12" t="b">
        <f t="shared" si="72"/>
        <v>1</v>
      </c>
      <c r="H904" s="12" t="b">
        <f t="shared" si="73"/>
        <v>0</v>
      </c>
      <c r="I904" s="12" t="b">
        <f t="shared" si="74"/>
        <v>0</v>
      </c>
      <c r="J904" s="12" t="str">
        <f t="shared" si="75"/>
        <v>Plug-in heater, or none</v>
      </c>
    </row>
    <row r="905" spans="1:10">
      <c r="A905" s="121">
        <v>21672</v>
      </c>
      <c r="B905" s="12">
        <f>INDEX([8]RawData!$B$8:$N$1411, MATCH($A905, [8]RawData!$A$8:$A$1411, 0), MATCH(B$19, [8]RawData!$B$7:$N$7, 0))</f>
        <v>1144.6790000000001</v>
      </c>
      <c r="C905" s="12">
        <f>INDEX([8]RawData!$B$8:$N$1411, MATCH($A905, [8]RawData!$A$8:$A$1411, 0), MATCH(C$19, [8]RawData!$B$7:$N$7, 0))</f>
        <v>3</v>
      </c>
      <c r="D905" s="12" t="str">
        <f>INDEX([8]RawData!$B$8:$N$1411, MATCH($A905, [8]RawData!$A$8:$A$1411, 0), MATCH(D$19, [8]RawData!$B$7:$N$7, 0))</f>
        <v>Electric faf</v>
      </c>
      <c r="E905" s="12" t="str">
        <f>INDEX([8]RawData!$B$8:$N$1411, MATCH($A905, [8]RawData!$A$8:$A$1411, 0), MATCH(E$19, [8]RawData!$B$7:$N$7, 0))</f>
        <v>Electric pluginheater</v>
      </c>
      <c r="F905" s="12">
        <v>1144.6790000000001</v>
      </c>
      <c r="G905" s="12" t="b">
        <f t="shared" si="72"/>
        <v>0</v>
      </c>
      <c r="H905" s="12" t="b">
        <f t="shared" si="73"/>
        <v>1</v>
      </c>
      <c r="I905" s="12" t="b">
        <f t="shared" si="74"/>
        <v>1</v>
      </c>
      <c r="J905" s="12" t="str">
        <f t="shared" si="75"/>
        <v>Electric FAF</v>
      </c>
    </row>
    <row r="906" spans="1:10">
      <c r="A906" s="121">
        <v>21678</v>
      </c>
      <c r="B906" s="12">
        <f>INDEX([8]RawData!$B$8:$N$1411, MATCH($A906, [8]RawData!$A$8:$A$1411, 0), MATCH(B$19, [8]RawData!$B$7:$N$7, 0))</f>
        <v>3785.7640000000001</v>
      </c>
      <c r="C906" s="12">
        <f>INDEX([8]RawData!$B$8:$N$1411, MATCH($A906, [8]RawData!$A$8:$A$1411, 0), MATCH(C$19, [8]RawData!$B$7:$N$7, 0))</f>
        <v>2</v>
      </c>
      <c r="D906" s="12" t="str">
        <f>INDEX([8]RawData!$B$8:$N$1411, MATCH($A906, [8]RawData!$A$8:$A$1411, 0), MATCH(D$19, [8]RawData!$B$7:$N$7, 0))</f>
        <v>Gas faf</v>
      </c>
      <c r="E906" s="12" t="str">
        <f>INDEX([8]RawData!$B$8:$N$1411, MATCH($A906, [8]RawData!$A$8:$A$1411, 0), MATCH(E$19, [8]RawData!$B$7:$N$7, 0))</f>
        <v/>
      </c>
      <c r="F906" s="12" t="s">
        <v>94</v>
      </c>
      <c r="G906" s="12" t="b">
        <f t="shared" si="72"/>
        <v>1</v>
      </c>
      <c r="H906" s="12" t="b">
        <f t="shared" si="73"/>
        <v>0</v>
      </c>
      <c r="I906" s="12" t="b">
        <f t="shared" si="74"/>
        <v>0</v>
      </c>
      <c r="J906" s="12" t="str">
        <f t="shared" si="75"/>
        <v>Plug-in heater, or none</v>
      </c>
    </row>
    <row r="907" spans="1:10">
      <c r="A907" s="121">
        <v>21680</v>
      </c>
      <c r="B907" s="12">
        <f>INDEX([8]RawData!$B$8:$N$1411, MATCH($A907, [8]RawData!$A$8:$A$1411, 0), MATCH(B$19, [8]RawData!$B$7:$N$7, 0))</f>
        <v>1144.6790000000001</v>
      </c>
      <c r="C907" s="12">
        <f>INDEX([8]RawData!$B$8:$N$1411, MATCH($A907, [8]RawData!$A$8:$A$1411, 0), MATCH(C$19, [8]RawData!$B$7:$N$7, 0))</f>
        <v>3</v>
      </c>
      <c r="D907" s="12" t="str">
        <f>INDEX([8]RawData!$B$8:$N$1411, MATCH($A907, [8]RawData!$A$8:$A$1411, 0), MATCH(D$19, [8]RawData!$B$7:$N$7, 0))</f>
        <v>Gas faf</v>
      </c>
      <c r="E907" s="12" t="str">
        <f>INDEX([8]RawData!$B$8:$N$1411, MATCH($A907, [8]RawData!$A$8:$A$1411, 0), MATCH(E$19, [8]RawData!$B$7:$N$7, 0))</f>
        <v>Gas htstove</v>
      </c>
      <c r="F907" s="12" t="s">
        <v>94</v>
      </c>
      <c r="G907" s="12" t="b">
        <f t="shared" si="72"/>
        <v>1</v>
      </c>
      <c r="H907" s="12" t="b">
        <f t="shared" si="73"/>
        <v>0</v>
      </c>
      <c r="I907" s="12" t="b">
        <f t="shared" si="74"/>
        <v>0</v>
      </c>
      <c r="J907" s="12" t="str">
        <f t="shared" si="75"/>
        <v>Plug-in heater, or none</v>
      </c>
    </row>
    <row r="908" spans="1:10">
      <c r="A908" s="121">
        <v>21684</v>
      </c>
      <c r="B908" s="12">
        <f>INDEX([8]RawData!$B$8:$N$1411, MATCH($A908, [8]RawData!$A$8:$A$1411, 0), MATCH(B$19, [8]RawData!$B$7:$N$7, 0))</f>
        <v>8264.9449999999997</v>
      </c>
      <c r="C908" s="12">
        <f>INDEX([8]RawData!$B$8:$N$1411, MATCH($A908, [8]RawData!$A$8:$A$1411, 0), MATCH(C$19, [8]RawData!$B$7:$N$7, 0))</f>
        <v>1</v>
      </c>
      <c r="D908" s="12" t="str">
        <f>INDEX([8]RawData!$B$8:$N$1411, MATCH($A908, [8]RawData!$A$8:$A$1411, 0), MATCH(D$19, [8]RawData!$B$7:$N$7, 0))</f>
        <v>Electric heatpump</v>
      </c>
      <c r="E908" s="12" t="str">
        <f>INDEX([8]RawData!$B$8:$N$1411, MATCH($A908, [8]RawData!$A$8:$A$1411, 0), MATCH(E$19, [8]RawData!$B$7:$N$7, 0))</f>
        <v>Wood htstove</v>
      </c>
      <c r="F908" s="12">
        <v>8264.9449999999997</v>
      </c>
      <c r="G908" s="12" t="b">
        <f t="shared" si="72"/>
        <v>0</v>
      </c>
      <c r="H908" s="12" t="b">
        <f t="shared" si="73"/>
        <v>1</v>
      </c>
      <c r="I908" s="12" t="b">
        <f t="shared" si="74"/>
        <v>1</v>
      </c>
      <c r="J908" s="12" t="str">
        <f t="shared" si="75"/>
        <v>Heat pump</v>
      </c>
    </row>
    <row r="909" spans="1:10">
      <c r="A909" s="121">
        <v>21689</v>
      </c>
      <c r="B909" s="12">
        <f>INDEX([8]RawData!$B$8:$N$1411, MATCH($A909, [8]RawData!$A$8:$A$1411, 0), MATCH(B$19, [8]RawData!$B$7:$N$7, 0))</f>
        <v>3785.7640000000001</v>
      </c>
      <c r="C909" s="12">
        <f>INDEX([8]RawData!$B$8:$N$1411, MATCH($A909, [8]RawData!$A$8:$A$1411, 0), MATCH(C$19, [8]RawData!$B$7:$N$7, 0))</f>
        <v>2</v>
      </c>
      <c r="D909" s="12" t="str">
        <f>INDEX([8]RawData!$B$8:$N$1411, MATCH($A909, [8]RawData!$A$8:$A$1411, 0), MATCH(D$19, [8]RawData!$B$7:$N$7, 0))</f>
        <v>Wood htstove</v>
      </c>
      <c r="E909" s="12" t="str">
        <f>INDEX([8]RawData!$B$8:$N$1411, MATCH($A909, [8]RawData!$A$8:$A$1411, 0), MATCH(E$19, [8]RawData!$B$7:$N$7, 0))</f>
        <v>Electric pluginheater</v>
      </c>
      <c r="F909" s="12">
        <v>3785.7640000000001</v>
      </c>
      <c r="G909" s="12" t="b">
        <f t="shared" si="72"/>
        <v>0</v>
      </c>
      <c r="H909" s="12" t="b">
        <f t="shared" si="73"/>
        <v>0</v>
      </c>
      <c r="I909" s="12" t="b">
        <f t="shared" si="74"/>
        <v>0</v>
      </c>
      <c r="J909" s="12" t="str">
        <f t="shared" si="75"/>
        <v>Plug-in heater, or none</v>
      </c>
    </row>
    <row r="910" spans="1:10">
      <c r="A910" s="121">
        <v>21692</v>
      </c>
      <c r="B910" s="12">
        <f>INDEX([8]RawData!$B$8:$N$1411, MATCH($A910, [8]RawData!$A$8:$A$1411, 0), MATCH(B$19, [8]RawData!$B$7:$N$7, 0))</f>
        <v>8559.1039999999994</v>
      </c>
      <c r="C910" s="12">
        <f>INDEX([8]RawData!$B$8:$N$1411, MATCH($A910, [8]RawData!$A$8:$A$1411, 0), MATCH(C$19, [8]RawData!$B$7:$N$7, 0))</f>
        <v>3</v>
      </c>
      <c r="D910" s="12" t="str">
        <f>INDEX([8]RawData!$B$8:$N$1411, MATCH($A910, [8]RawData!$A$8:$A$1411, 0), MATCH(D$19, [8]RawData!$B$7:$N$7, 0))</f>
        <v>Oil faf</v>
      </c>
      <c r="E910" s="12" t="str">
        <f>INDEX([8]RawData!$B$8:$N$1411, MATCH($A910, [8]RawData!$A$8:$A$1411, 0), MATCH(E$19, [8]RawData!$B$7:$N$7, 0))</f>
        <v>Electric pluginheater</v>
      </c>
      <c r="F910" s="12" t="s">
        <v>94</v>
      </c>
      <c r="G910" s="12" t="b">
        <f t="shared" si="72"/>
        <v>0</v>
      </c>
      <c r="H910" s="12" t="b">
        <f t="shared" si="73"/>
        <v>0</v>
      </c>
      <c r="I910" s="12" t="b">
        <f t="shared" si="74"/>
        <v>0</v>
      </c>
      <c r="J910" s="12" t="str">
        <f t="shared" si="75"/>
        <v>Plug-in heater, or none</v>
      </c>
    </row>
    <row r="911" spans="1:10">
      <c r="A911" s="121">
        <v>21700</v>
      </c>
      <c r="B911" s="12">
        <f>INDEX([8]RawData!$B$8:$N$1411, MATCH($A911, [8]RawData!$A$8:$A$1411, 0), MATCH(B$19, [8]RawData!$B$7:$N$7, 0))</f>
        <v>8264.9449999999997</v>
      </c>
      <c r="C911" s="12">
        <f>INDEX([8]RawData!$B$8:$N$1411, MATCH($A911, [8]RawData!$A$8:$A$1411, 0), MATCH(C$19, [8]RawData!$B$7:$N$7, 0))</f>
        <v>1</v>
      </c>
      <c r="D911" s="12" t="str">
        <f>INDEX([8]RawData!$B$8:$N$1411, MATCH($A911, [8]RawData!$A$8:$A$1411, 0), MATCH(D$19, [8]RawData!$B$7:$N$7, 0))</f>
        <v>Wood htstove</v>
      </c>
      <c r="E911" s="12" t="str">
        <f>INDEX([8]RawData!$B$8:$N$1411, MATCH($A911, [8]RawData!$A$8:$A$1411, 0), MATCH(E$19, [8]RawData!$B$7:$N$7, 0))</f>
        <v>Electric baseboard</v>
      </c>
      <c r="F911" s="12">
        <v>8264.9449999999997</v>
      </c>
      <c r="G911" s="12" t="b">
        <f t="shared" si="72"/>
        <v>0</v>
      </c>
      <c r="H911" s="12" t="b">
        <f t="shared" si="73"/>
        <v>1</v>
      </c>
      <c r="I911" s="12" t="b">
        <f t="shared" si="74"/>
        <v>1</v>
      </c>
      <c r="J911" s="12" t="str">
        <f t="shared" si="75"/>
        <v>Baseboard</v>
      </c>
    </row>
    <row r="912" spans="1:10">
      <c r="A912" s="121">
        <v>21701</v>
      </c>
      <c r="B912" s="12">
        <f>INDEX([8]RawData!$B$8:$N$1411, MATCH($A912, [8]RawData!$A$8:$A$1411, 0), MATCH(B$19, [8]RawData!$B$7:$N$7, 0))</f>
        <v>1144.6790000000001</v>
      </c>
      <c r="C912" s="12">
        <f>INDEX([8]RawData!$B$8:$N$1411, MATCH($A912, [8]RawData!$A$8:$A$1411, 0), MATCH(C$19, [8]RawData!$B$7:$N$7, 0))</f>
        <v>2</v>
      </c>
      <c r="D912" s="12" t="str">
        <f>INDEX([8]RawData!$B$8:$N$1411, MATCH($A912, [8]RawData!$A$8:$A$1411, 0), MATCH(D$19, [8]RawData!$B$7:$N$7, 0))</f>
        <v>Wood htstove</v>
      </c>
      <c r="E912" s="12" t="str">
        <f>INDEX([8]RawData!$B$8:$N$1411, MATCH($A912, [8]RawData!$A$8:$A$1411, 0), MATCH(E$19, [8]RawData!$B$7:$N$7, 0))</f>
        <v>Electric baseboard</v>
      </c>
      <c r="F912" s="12">
        <v>1144.6790000000001</v>
      </c>
      <c r="G912" s="12" t="b">
        <f t="shared" si="72"/>
        <v>0</v>
      </c>
      <c r="H912" s="12" t="b">
        <f t="shared" si="73"/>
        <v>1</v>
      </c>
      <c r="I912" s="12" t="b">
        <f t="shared" si="74"/>
        <v>1</v>
      </c>
      <c r="J912" s="12" t="str">
        <f t="shared" si="75"/>
        <v>Baseboard</v>
      </c>
    </row>
    <row r="913" spans="1:10">
      <c r="A913" s="121">
        <v>21703</v>
      </c>
      <c r="B913" s="12">
        <f>INDEX([8]RawData!$B$8:$N$1411, MATCH($A913, [8]RawData!$A$8:$A$1411, 0), MATCH(B$19, [8]RawData!$B$7:$N$7, 0))</f>
        <v>1904.288</v>
      </c>
      <c r="C913" s="12">
        <f>INDEX([8]RawData!$B$8:$N$1411, MATCH($A913, [8]RawData!$A$8:$A$1411, 0), MATCH(C$19, [8]RawData!$B$7:$N$7, 0))</f>
        <v>1</v>
      </c>
      <c r="D913" s="12" t="str">
        <f>INDEX([8]RawData!$B$8:$N$1411, MATCH($A913, [8]RawData!$A$8:$A$1411, 0), MATCH(D$19, [8]RawData!$B$7:$N$7, 0))</f>
        <v>Electric faf</v>
      </c>
      <c r="E913" s="12" t="str">
        <f>INDEX([8]RawData!$B$8:$N$1411, MATCH($A913, [8]RawData!$A$8:$A$1411, 0), MATCH(E$19, [8]RawData!$B$7:$N$7, 0))</f>
        <v/>
      </c>
      <c r="F913" s="12">
        <v>1904.288</v>
      </c>
      <c r="G913" s="12" t="b">
        <f t="shared" si="72"/>
        <v>0</v>
      </c>
      <c r="H913" s="12" t="b">
        <f t="shared" si="73"/>
        <v>1</v>
      </c>
      <c r="I913" s="12" t="b">
        <f t="shared" si="74"/>
        <v>1</v>
      </c>
      <c r="J913" s="12" t="str">
        <f t="shared" si="75"/>
        <v>Electric FAF</v>
      </c>
    </row>
    <row r="914" spans="1:10">
      <c r="A914" s="121">
        <v>21707</v>
      </c>
      <c r="B914" s="12">
        <f>INDEX([8]RawData!$B$8:$N$1411, MATCH($A914, [8]RawData!$A$8:$A$1411, 0), MATCH(B$19, [8]RawData!$B$7:$N$7, 0))</f>
        <v>1904.288</v>
      </c>
      <c r="C914" s="12">
        <f>INDEX([8]RawData!$B$8:$N$1411, MATCH($A914, [8]RawData!$A$8:$A$1411, 0), MATCH(C$19, [8]RawData!$B$7:$N$7, 0))</f>
        <v>2</v>
      </c>
      <c r="D914" s="12" t="str">
        <f>INDEX([8]RawData!$B$8:$N$1411, MATCH($A914, [8]RawData!$A$8:$A$1411, 0), MATCH(D$19, [8]RawData!$B$7:$N$7, 0))</f>
        <v>Wood htstove</v>
      </c>
      <c r="E914" s="12" t="str">
        <f>INDEX([8]RawData!$B$8:$N$1411, MATCH($A914, [8]RawData!$A$8:$A$1411, 0), MATCH(E$19, [8]RawData!$B$7:$N$7, 0))</f>
        <v xml:space="preserve">Electric baseboard AND Electric baseboard AND Wood htstove AND Wood htstove AND Electric pluginheater AND </v>
      </c>
      <c r="F914" s="12">
        <v>1904.288</v>
      </c>
      <c r="G914" s="12" t="b">
        <f t="shared" si="72"/>
        <v>0</v>
      </c>
      <c r="H914" s="12" t="b">
        <f t="shared" si="73"/>
        <v>1</v>
      </c>
      <c r="I914" s="12" t="b">
        <f t="shared" si="74"/>
        <v>1</v>
      </c>
      <c r="J914" s="12" t="str">
        <f t="shared" si="75"/>
        <v>Baseboard</v>
      </c>
    </row>
    <row r="915" spans="1:10">
      <c r="A915" s="121">
        <v>21708</v>
      </c>
      <c r="B915" s="12">
        <f>INDEX([8]RawData!$B$8:$N$1411, MATCH($A915, [8]RawData!$A$8:$A$1411, 0), MATCH(B$19, [8]RawData!$B$7:$N$7, 0))</f>
        <v>3785.7640000000001</v>
      </c>
      <c r="C915" s="12">
        <f>INDEX([8]RawData!$B$8:$N$1411, MATCH($A915, [8]RawData!$A$8:$A$1411, 0), MATCH(C$19, [8]RawData!$B$7:$N$7, 0))</f>
        <v>2</v>
      </c>
      <c r="D915" s="12" t="str">
        <f>INDEX([8]RawData!$B$8:$N$1411, MATCH($A915, [8]RawData!$A$8:$A$1411, 0), MATCH(D$19, [8]RawData!$B$7:$N$7, 0))</f>
        <v>Gas faf</v>
      </c>
      <c r="E915" s="12" t="str">
        <f>INDEX([8]RawData!$B$8:$N$1411, MATCH($A915, [8]RawData!$A$8:$A$1411, 0), MATCH(E$19, [8]RawData!$B$7:$N$7, 0))</f>
        <v/>
      </c>
      <c r="F915" s="12" t="s">
        <v>94</v>
      </c>
      <c r="G915" s="12" t="b">
        <f t="shared" si="72"/>
        <v>1</v>
      </c>
      <c r="H915" s="12" t="b">
        <f t="shared" si="73"/>
        <v>0</v>
      </c>
      <c r="I915" s="12" t="b">
        <f t="shared" si="74"/>
        <v>0</v>
      </c>
      <c r="J915" s="12" t="str">
        <f t="shared" si="75"/>
        <v>Plug-in heater, or none</v>
      </c>
    </row>
    <row r="916" spans="1:10">
      <c r="A916" s="121">
        <v>21710</v>
      </c>
      <c r="B916" s="12">
        <f>INDEX([8]RawData!$B$8:$N$1411, MATCH($A916, [8]RawData!$A$8:$A$1411, 0), MATCH(B$19, [8]RawData!$B$7:$N$7, 0))</f>
        <v>2079.9929999999999</v>
      </c>
      <c r="C916" s="12">
        <f>INDEX([8]RawData!$B$8:$N$1411, MATCH($A916, [8]RawData!$A$8:$A$1411, 0), MATCH(C$19, [8]RawData!$B$7:$N$7, 0))</f>
        <v>1</v>
      </c>
      <c r="D916" s="12" t="str">
        <f>INDEX([8]RawData!$B$8:$N$1411, MATCH($A916, [8]RawData!$A$8:$A$1411, 0), MATCH(D$19, [8]RawData!$B$7:$N$7, 0))</f>
        <v>Gas htstove</v>
      </c>
      <c r="E916" s="12" t="str">
        <f>INDEX([8]RawData!$B$8:$N$1411, MATCH($A916, [8]RawData!$A$8:$A$1411, 0), MATCH(E$19, [8]RawData!$B$7:$N$7, 0))</f>
        <v>Electric baseboard</v>
      </c>
      <c r="F916" s="12">
        <v>2079.9929999999999</v>
      </c>
      <c r="G916" s="12" t="b">
        <f t="shared" si="72"/>
        <v>0</v>
      </c>
      <c r="H916" s="12" t="b">
        <f t="shared" si="73"/>
        <v>1</v>
      </c>
      <c r="I916" s="12" t="b">
        <f t="shared" si="74"/>
        <v>1</v>
      </c>
      <c r="J916" s="12" t="str">
        <f t="shared" si="75"/>
        <v>Baseboard</v>
      </c>
    </row>
    <row r="917" spans="1:10">
      <c r="A917" s="121">
        <v>21719</v>
      </c>
      <c r="B917" s="12">
        <f>INDEX([8]RawData!$B$8:$N$1411, MATCH($A917, [8]RawData!$A$8:$A$1411, 0), MATCH(B$19, [8]RawData!$B$7:$N$7, 0))</f>
        <v>2130.886</v>
      </c>
      <c r="C917" s="12">
        <f>INDEX([8]RawData!$B$8:$N$1411, MATCH($A917, [8]RawData!$A$8:$A$1411, 0), MATCH(C$19, [8]RawData!$B$7:$N$7, 0))</f>
        <v>3</v>
      </c>
      <c r="D917" s="12" t="str">
        <f>INDEX([8]RawData!$B$8:$N$1411, MATCH($A917, [8]RawData!$A$8:$A$1411, 0), MATCH(D$19, [8]RawData!$B$7:$N$7, 0))</f>
        <v>Gas faf</v>
      </c>
      <c r="E917" s="12" t="str">
        <f>INDEX([8]RawData!$B$8:$N$1411, MATCH($A917, [8]RawData!$A$8:$A$1411, 0), MATCH(E$19, [8]RawData!$B$7:$N$7, 0))</f>
        <v/>
      </c>
      <c r="F917" s="12" t="s">
        <v>94</v>
      </c>
      <c r="G917" s="12" t="b">
        <f t="shared" ref="G917:G980" si="76">OR(ISNUMBER(FIND("Gas faf", D917&amp;E917)),  ISNUMBER(FIND("Gas boiler", D917&amp;E917)))</f>
        <v>1</v>
      </c>
      <c r="H917" s="12" t="b">
        <f t="shared" ref="H917:H980" si="77">OR(ISNUMBER(FIND("Electric faf", D917&amp;E917)),  ISNUMBER(FIND("Electric boiler", D917&amp;E917)),  ISNUMBER(FIND("Electric baseboard", D917&amp;E917)),  ISNUMBER(FIND("Electric heatpump", D917&amp;E917)),  ISNUMBER(FIND("Electric gshp", D917&amp;E917)),  ISNUMBER(FIND("Electric dhp", D917&amp;E917)) )</f>
        <v>0</v>
      </c>
      <c r="I917" s="12" t="b">
        <f t="shared" ref="I917:I980" si="78">AND(NOT(G917), H917)</f>
        <v>0</v>
      </c>
      <c r="J917" s="12" t="str">
        <f t="shared" ref="J917:J980" si="79">IF( OR(  ISNUMBER(FIND("Electric heatpump", D917&amp;E917)),  ISNUMBER(FIND("Electric gshp", D917&amp;E917)) ), "Heat pump",
   IF(ISNUMBER(FIND("Electric faf", D917&amp;E917)), "Electric FAF",
 IF(ISNUMBER(FIND("dhp", D917&amp;E917)), "Ductless HP",
   IF(OR(ISNUMBER(FIND("Electric boiler", D917&amp;E917)),  ISNUMBER(FIND("Electric baseboard", D917&amp;E917))), "Baseboard", "Plug-in heater, or none"))))</f>
        <v>Plug-in heater, or none</v>
      </c>
    </row>
    <row r="918" spans="1:10">
      <c r="A918" s="121">
        <v>21720</v>
      </c>
      <c r="B918" s="12">
        <f>INDEX([8]RawData!$B$8:$N$1411, MATCH($A918, [8]RawData!$A$8:$A$1411, 0), MATCH(B$19, [8]RawData!$B$7:$N$7, 0))</f>
        <v>3785.7640000000001</v>
      </c>
      <c r="C918" s="12">
        <f>INDEX([8]RawData!$B$8:$N$1411, MATCH($A918, [8]RawData!$A$8:$A$1411, 0), MATCH(C$19, [8]RawData!$B$7:$N$7, 0))</f>
        <v>2</v>
      </c>
      <c r="D918" s="12" t="str">
        <f>INDEX([8]RawData!$B$8:$N$1411, MATCH($A918, [8]RawData!$A$8:$A$1411, 0), MATCH(D$19, [8]RawData!$B$7:$N$7, 0))</f>
        <v>Electric baseboard</v>
      </c>
      <c r="E918" s="12" t="str">
        <f>INDEX([8]RawData!$B$8:$N$1411, MATCH($A918, [8]RawData!$A$8:$A$1411, 0), MATCH(E$19, [8]RawData!$B$7:$N$7, 0))</f>
        <v>Propane htstove</v>
      </c>
      <c r="F918" s="12">
        <v>3785.7640000000001</v>
      </c>
      <c r="G918" s="12" t="b">
        <f t="shared" si="76"/>
        <v>0</v>
      </c>
      <c r="H918" s="12" t="b">
        <f t="shared" si="77"/>
        <v>1</v>
      </c>
      <c r="I918" s="12" t="b">
        <f t="shared" si="78"/>
        <v>1</v>
      </c>
      <c r="J918" s="12" t="str">
        <f t="shared" si="79"/>
        <v>Baseboard</v>
      </c>
    </row>
    <row r="919" spans="1:10">
      <c r="A919" s="121">
        <v>21722</v>
      </c>
      <c r="B919" s="12">
        <f>INDEX([8]RawData!$B$8:$N$1411, MATCH($A919, [8]RawData!$A$8:$A$1411, 0), MATCH(B$19, [8]RawData!$B$7:$N$7, 0))</f>
        <v>2130.886</v>
      </c>
      <c r="C919" s="12">
        <f>INDEX([8]RawData!$B$8:$N$1411, MATCH($A919, [8]RawData!$A$8:$A$1411, 0), MATCH(C$19, [8]RawData!$B$7:$N$7, 0))</f>
        <v>3</v>
      </c>
      <c r="D919" s="12" t="str">
        <f>INDEX([8]RawData!$B$8:$N$1411, MATCH($A919, [8]RawData!$A$8:$A$1411, 0), MATCH(D$19, [8]RawData!$B$7:$N$7, 0))</f>
        <v>Gas faf</v>
      </c>
      <c r="E919" s="12" t="str">
        <f>INDEX([8]RawData!$B$8:$N$1411, MATCH($A919, [8]RawData!$A$8:$A$1411, 0), MATCH(E$19, [8]RawData!$B$7:$N$7, 0))</f>
        <v>Gas htstove</v>
      </c>
      <c r="F919" s="12" t="s">
        <v>94</v>
      </c>
      <c r="G919" s="12" t="b">
        <f t="shared" si="76"/>
        <v>1</v>
      </c>
      <c r="H919" s="12" t="b">
        <f t="shared" si="77"/>
        <v>0</v>
      </c>
      <c r="I919" s="12" t="b">
        <f t="shared" si="78"/>
        <v>0</v>
      </c>
      <c r="J919" s="12" t="str">
        <f t="shared" si="79"/>
        <v>Plug-in heater, or none</v>
      </c>
    </row>
    <row r="920" spans="1:10">
      <c r="A920" s="121">
        <v>21733</v>
      </c>
      <c r="B920" s="12">
        <f>INDEX([8]RawData!$B$8:$N$1411, MATCH($A920, [8]RawData!$A$8:$A$1411, 0), MATCH(B$19, [8]RawData!$B$7:$N$7, 0))</f>
        <v>1192.4649999999999</v>
      </c>
      <c r="C920" s="12">
        <f>INDEX([8]RawData!$B$8:$N$1411, MATCH($A920, [8]RawData!$A$8:$A$1411, 0), MATCH(C$19, [8]RawData!$B$7:$N$7, 0))</f>
        <v>3</v>
      </c>
      <c r="D920" s="12" t="str">
        <f>INDEX([8]RawData!$B$8:$N$1411, MATCH($A920, [8]RawData!$A$8:$A$1411, 0), MATCH(D$19, [8]RawData!$B$7:$N$7, 0))</f>
        <v>Gas faf</v>
      </c>
      <c r="E920" s="12" t="str">
        <f>INDEX([8]RawData!$B$8:$N$1411, MATCH($A920, [8]RawData!$A$8:$A$1411, 0), MATCH(E$19, [8]RawData!$B$7:$N$7, 0))</f>
        <v/>
      </c>
      <c r="F920" s="12" t="s">
        <v>94</v>
      </c>
      <c r="G920" s="12" t="b">
        <f t="shared" si="76"/>
        <v>1</v>
      </c>
      <c r="H920" s="12" t="b">
        <f t="shared" si="77"/>
        <v>0</v>
      </c>
      <c r="I920" s="12" t="b">
        <f t="shared" si="78"/>
        <v>0</v>
      </c>
      <c r="J920" s="12" t="str">
        <f t="shared" si="79"/>
        <v>Plug-in heater, or none</v>
      </c>
    </row>
    <row r="921" spans="1:10">
      <c r="A921" s="121">
        <v>21741</v>
      </c>
      <c r="B921" s="12">
        <f>INDEX([8]RawData!$B$8:$N$1411, MATCH($A921, [8]RawData!$A$8:$A$1411, 0), MATCH(B$19, [8]RawData!$B$7:$N$7, 0))</f>
        <v>4360.1880000000001</v>
      </c>
      <c r="C921" s="12">
        <f>INDEX([8]RawData!$B$8:$N$1411, MATCH($A921, [8]RawData!$A$8:$A$1411, 0), MATCH(C$19, [8]RawData!$B$7:$N$7, 0))</f>
        <v>1</v>
      </c>
      <c r="D921" s="12" t="str">
        <f>INDEX([8]RawData!$B$8:$N$1411, MATCH($A921, [8]RawData!$A$8:$A$1411, 0), MATCH(D$19, [8]RawData!$B$7:$N$7, 0))</f>
        <v>Gas faf</v>
      </c>
      <c r="E921" s="12" t="str">
        <f>INDEX([8]RawData!$B$8:$N$1411, MATCH($A921, [8]RawData!$A$8:$A$1411, 0), MATCH(E$19, [8]RawData!$B$7:$N$7, 0))</f>
        <v xml:space="preserve">Wood fireplace AND Wood htstove AND </v>
      </c>
      <c r="F921" s="12" t="s">
        <v>94</v>
      </c>
      <c r="G921" s="12" t="b">
        <f t="shared" si="76"/>
        <v>1</v>
      </c>
      <c r="H921" s="12" t="b">
        <f t="shared" si="77"/>
        <v>0</v>
      </c>
      <c r="I921" s="12" t="b">
        <f t="shared" si="78"/>
        <v>0</v>
      </c>
      <c r="J921" s="12" t="str">
        <f t="shared" si="79"/>
        <v>Plug-in heater, or none</v>
      </c>
    </row>
    <row r="922" spans="1:10">
      <c r="A922" s="121">
        <v>21746</v>
      </c>
      <c r="B922" s="12">
        <f>INDEX([8]RawData!$B$8:$N$1411, MATCH($A922, [8]RawData!$A$8:$A$1411, 0), MATCH(B$19, [8]RawData!$B$7:$N$7, 0))</f>
        <v>8264.9449999999997</v>
      </c>
      <c r="C922" s="12">
        <f>INDEX([8]RawData!$B$8:$N$1411, MATCH($A922, [8]RawData!$A$8:$A$1411, 0), MATCH(C$19, [8]RawData!$B$7:$N$7, 0))</f>
        <v>1</v>
      </c>
      <c r="D922" s="12" t="str">
        <f>INDEX([8]RawData!$B$8:$N$1411, MATCH($A922, [8]RawData!$A$8:$A$1411, 0), MATCH(D$19, [8]RawData!$B$7:$N$7, 0))</f>
        <v>Gas faf</v>
      </c>
      <c r="E922" s="12" t="str">
        <f>INDEX([8]RawData!$B$8:$N$1411, MATCH($A922, [8]RawData!$A$8:$A$1411, 0), MATCH(E$19, [8]RawData!$B$7:$N$7, 0))</f>
        <v>Gas htstove</v>
      </c>
      <c r="F922" s="12" t="s">
        <v>94</v>
      </c>
      <c r="G922" s="12" t="b">
        <f t="shared" si="76"/>
        <v>1</v>
      </c>
      <c r="H922" s="12" t="b">
        <f t="shared" si="77"/>
        <v>0</v>
      </c>
      <c r="I922" s="12" t="b">
        <f t="shared" si="78"/>
        <v>0</v>
      </c>
      <c r="J922" s="12" t="str">
        <f t="shared" si="79"/>
        <v>Plug-in heater, or none</v>
      </c>
    </row>
    <row r="923" spans="1:10">
      <c r="A923" s="121">
        <v>21748</v>
      </c>
      <c r="B923" s="12">
        <f>INDEX([8]RawData!$B$8:$N$1411, MATCH($A923, [8]RawData!$A$8:$A$1411, 0), MATCH(B$19, [8]RawData!$B$7:$N$7, 0))</f>
        <v>1192.4649999999999</v>
      </c>
      <c r="C923" s="12">
        <f>INDEX([8]RawData!$B$8:$N$1411, MATCH($A923, [8]RawData!$A$8:$A$1411, 0), MATCH(C$19, [8]RawData!$B$7:$N$7, 0))</f>
        <v>2</v>
      </c>
      <c r="D923" s="12" t="str">
        <f>INDEX([8]RawData!$B$8:$N$1411, MATCH($A923, [8]RawData!$A$8:$A$1411, 0), MATCH(D$19, [8]RawData!$B$7:$N$7, 0))</f>
        <v>Pellets htstove</v>
      </c>
      <c r="E923" s="12" t="str">
        <f>INDEX([8]RawData!$B$8:$N$1411, MATCH($A923, [8]RawData!$A$8:$A$1411, 0), MATCH(E$19, [8]RawData!$B$7:$N$7, 0))</f>
        <v>Electric baseboard</v>
      </c>
      <c r="F923" s="12">
        <v>1192.4649999999999</v>
      </c>
      <c r="G923" s="12" t="b">
        <f t="shared" si="76"/>
        <v>0</v>
      </c>
      <c r="H923" s="12" t="b">
        <f t="shared" si="77"/>
        <v>1</v>
      </c>
      <c r="I923" s="12" t="b">
        <f t="shared" si="78"/>
        <v>1</v>
      </c>
      <c r="J923" s="12" t="str">
        <f t="shared" si="79"/>
        <v>Baseboard</v>
      </c>
    </row>
    <row r="924" spans="1:10">
      <c r="A924" s="121">
        <v>21753</v>
      </c>
      <c r="B924" s="12">
        <f>INDEX([8]RawData!$B$8:$N$1411, MATCH($A924, [8]RawData!$A$8:$A$1411, 0), MATCH(B$19, [8]RawData!$B$7:$N$7, 0))</f>
        <v>1612.692</v>
      </c>
      <c r="C924" s="12">
        <f>INDEX([8]RawData!$B$8:$N$1411, MATCH($A924, [8]RawData!$A$8:$A$1411, 0), MATCH(C$19, [8]RawData!$B$7:$N$7, 0))</f>
        <v>1</v>
      </c>
      <c r="D924" s="12" t="str">
        <f>INDEX([8]RawData!$B$8:$N$1411, MATCH($A924, [8]RawData!$A$8:$A$1411, 0), MATCH(D$19, [8]RawData!$B$7:$N$7, 0))</f>
        <v>Pellets htstove</v>
      </c>
      <c r="E924" s="12" t="str">
        <f>INDEX([8]RawData!$B$8:$N$1411, MATCH($A924, [8]RawData!$A$8:$A$1411, 0), MATCH(E$19, [8]RawData!$B$7:$N$7, 0))</f>
        <v/>
      </c>
      <c r="F924" s="12" t="s">
        <v>94</v>
      </c>
      <c r="G924" s="12" t="b">
        <f t="shared" si="76"/>
        <v>0</v>
      </c>
      <c r="H924" s="12" t="b">
        <f t="shared" si="77"/>
        <v>0</v>
      </c>
      <c r="I924" s="12" t="b">
        <f t="shared" si="78"/>
        <v>0</v>
      </c>
      <c r="J924" s="12" t="str">
        <f t="shared" si="79"/>
        <v>Plug-in heater, or none</v>
      </c>
    </row>
    <row r="925" spans="1:10">
      <c r="A925" s="121">
        <v>21768</v>
      </c>
      <c r="B925" s="12">
        <f>INDEX([8]RawData!$B$8:$N$1411, MATCH($A925, [8]RawData!$A$8:$A$1411, 0), MATCH(B$19, [8]RawData!$B$7:$N$7, 0))</f>
        <v>1925.059</v>
      </c>
      <c r="C925" s="12">
        <f>INDEX([8]RawData!$B$8:$N$1411, MATCH($A925, [8]RawData!$A$8:$A$1411, 0), MATCH(C$19, [8]RawData!$B$7:$N$7, 0))</f>
        <v>2</v>
      </c>
      <c r="D925" s="12" t="str">
        <f>INDEX([8]RawData!$B$8:$N$1411, MATCH($A925, [8]RawData!$A$8:$A$1411, 0), MATCH(D$19, [8]RawData!$B$7:$N$7, 0))</f>
        <v>Gas faf</v>
      </c>
      <c r="E925" s="12" t="str">
        <f>INDEX([8]RawData!$B$8:$N$1411, MATCH($A925, [8]RawData!$A$8:$A$1411, 0), MATCH(E$19, [8]RawData!$B$7:$N$7, 0))</f>
        <v/>
      </c>
      <c r="F925" s="12" t="s">
        <v>94</v>
      </c>
      <c r="G925" s="12" t="b">
        <f t="shared" si="76"/>
        <v>1</v>
      </c>
      <c r="H925" s="12" t="b">
        <f t="shared" si="77"/>
        <v>0</v>
      </c>
      <c r="I925" s="12" t="b">
        <f t="shared" si="78"/>
        <v>0</v>
      </c>
      <c r="J925" s="12" t="str">
        <f t="shared" si="79"/>
        <v>Plug-in heater, or none</v>
      </c>
    </row>
    <row r="926" spans="1:10">
      <c r="A926" s="121">
        <v>21777</v>
      </c>
      <c r="B926" s="12">
        <f>INDEX([8]RawData!$B$8:$N$1411, MATCH($A926, [8]RawData!$A$8:$A$1411, 0), MATCH(B$19, [8]RawData!$B$7:$N$7, 0))</f>
        <v>2130.886</v>
      </c>
      <c r="C926" s="12">
        <f>INDEX([8]RawData!$B$8:$N$1411, MATCH($A926, [8]RawData!$A$8:$A$1411, 0), MATCH(C$19, [8]RawData!$B$7:$N$7, 0))</f>
        <v>2</v>
      </c>
      <c r="D926" s="12" t="str">
        <f>INDEX([8]RawData!$B$8:$N$1411, MATCH($A926, [8]RawData!$A$8:$A$1411, 0), MATCH(D$19, [8]RawData!$B$7:$N$7, 0))</f>
        <v>Electric baseboard</v>
      </c>
      <c r="E926" s="12" t="str">
        <f>INDEX([8]RawData!$B$8:$N$1411, MATCH($A926, [8]RawData!$A$8:$A$1411, 0), MATCH(E$19, [8]RawData!$B$7:$N$7, 0))</f>
        <v/>
      </c>
      <c r="F926" s="12">
        <v>2130.886</v>
      </c>
      <c r="G926" s="12" t="b">
        <f t="shared" si="76"/>
        <v>0</v>
      </c>
      <c r="H926" s="12" t="b">
        <f t="shared" si="77"/>
        <v>1</v>
      </c>
      <c r="I926" s="12" t="b">
        <f t="shared" si="78"/>
        <v>1</v>
      </c>
      <c r="J926" s="12" t="str">
        <f t="shared" si="79"/>
        <v>Baseboard</v>
      </c>
    </row>
    <row r="927" spans="1:10">
      <c r="A927" s="121">
        <v>21781</v>
      </c>
      <c r="B927" s="12">
        <f>INDEX([8]RawData!$B$8:$N$1411, MATCH($A927, [8]RawData!$A$8:$A$1411, 0), MATCH(B$19, [8]RawData!$B$7:$N$7, 0))</f>
        <v>1612.692</v>
      </c>
      <c r="C927" s="12">
        <f>INDEX([8]RawData!$B$8:$N$1411, MATCH($A927, [8]RawData!$A$8:$A$1411, 0), MATCH(C$19, [8]RawData!$B$7:$N$7, 0))</f>
        <v>1</v>
      </c>
      <c r="D927" s="12" t="str">
        <f>INDEX([8]RawData!$B$8:$N$1411, MATCH($A927, [8]RawData!$A$8:$A$1411, 0), MATCH(D$19, [8]RawData!$B$7:$N$7, 0))</f>
        <v>Electric heatpump</v>
      </c>
      <c r="E927" s="12" t="str">
        <f>INDEX([8]RawData!$B$8:$N$1411, MATCH($A927, [8]RawData!$A$8:$A$1411, 0), MATCH(E$19, [8]RawData!$B$7:$N$7, 0))</f>
        <v>Wood htstove</v>
      </c>
      <c r="F927" s="12">
        <v>1612.692</v>
      </c>
      <c r="G927" s="12" t="b">
        <f t="shared" si="76"/>
        <v>0</v>
      </c>
      <c r="H927" s="12" t="b">
        <f t="shared" si="77"/>
        <v>1</v>
      </c>
      <c r="I927" s="12" t="b">
        <f t="shared" si="78"/>
        <v>1</v>
      </c>
      <c r="J927" s="12" t="str">
        <f t="shared" si="79"/>
        <v>Heat pump</v>
      </c>
    </row>
    <row r="928" spans="1:10">
      <c r="A928" s="121">
        <v>21783</v>
      </c>
      <c r="B928" s="12">
        <f>INDEX([8]RawData!$B$8:$N$1411, MATCH($A928, [8]RawData!$A$8:$A$1411, 0), MATCH(B$19, [8]RawData!$B$7:$N$7, 0))</f>
        <v>8264.9449999999997</v>
      </c>
      <c r="C928" s="12">
        <f>INDEX([8]RawData!$B$8:$N$1411, MATCH($A928, [8]RawData!$A$8:$A$1411, 0), MATCH(C$19, [8]RawData!$B$7:$N$7, 0))</f>
        <v>1</v>
      </c>
      <c r="D928" s="12" t="str">
        <f>INDEX([8]RawData!$B$8:$N$1411, MATCH($A928, [8]RawData!$A$8:$A$1411, 0), MATCH(D$19, [8]RawData!$B$7:$N$7, 0))</f>
        <v>Wood htstove</v>
      </c>
      <c r="E928" s="12" t="str">
        <f>INDEX([8]RawData!$B$8:$N$1411, MATCH($A928, [8]RawData!$A$8:$A$1411, 0), MATCH(E$19, [8]RawData!$B$7:$N$7, 0))</f>
        <v>Electric pluginheater</v>
      </c>
      <c r="F928" s="12">
        <v>8264.9449999999997</v>
      </c>
      <c r="G928" s="12" t="b">
        <f t="shared" si="76"/>
        <v>0</v>
      </c>
      <c r="H928" s="12" t="b">
        <f t="shared" si="77"/>
        <v>0</v>
      </c>
      <c r="I928" s="12" t="b">
        <f t="shared" si="78"/>
        <v>0</v>
      </c>
      <c r="J928" s="12" t="str">
        <f t="shared" si="79"/>
        <v>Plug-in heater, or none</v>
      </c>
    </row>
    <row r="929" spans="1:10">
      <c r="A929" s="121">
        <v>21787</v>
      </c>
      <c r="B929" s="12">
        <f>INDEX([8]RawData!$B$8:$N$1411, MATCH($A929, [8]RawData!$A$8:$A$1411, 0), MATCH(B$19, [8]RawData!$B$7:$N$7, 0))</f>
        <v>4360.1880000000001</v>
      </c>
      <c r="C929" s="12">
        <f>INDEX([8]RawData!$B$8:$N$1411, MATCH($A929, [8]RawData!$A$8:$A$1411, 0), MATCH(C$19, [8]RawData!$B$7:$N$7, 0))</f>
        <v>1</v>
      </c>
      <c r="D929" s="12" t="str">
        <f>INDEX([8]RawData!$B$8:$N$1411, MATCH($A929, [8]RawData!$A$8:$A$1411, 0), MATCH(D$19, [8]RawData!$B$7:$N$7, 0))</f>
        <v>Electric heatpump</v>
      </c>
      <c r="E929" s="12" t="str">
        <f>INDEX([8]RawData!$B$8:$N$1411, MATCH($A929, [8]RawData!$A$8:$A$1411, 0), MATCH(E$19, [8]RawData!$B$7:$N$7, 0))</f>
        <v>Electric baseboard</v>
      </c>
      <c r="F929" s="12">
        <v>4360.1880000000001</v>
      </c>
      <c r="G929" s="12" t="b">
        <f t="shared" si="76"/>
        <v>0</v>
      </c>
      <c r="H929" s="12" t="b">
        <f t="shared" si="77"/>
        <v>1</v>
      </c>
      <c r="I929" s="12" t="b">
        <f t="shared" si="78"/>
        <v>1</v>
      </c>
      <c r="J929" s="12" t="str">
        <f t="shared" si="79"/>
        <v>Heat pump</v>
      </c>
    </row>
    <row r="930" spans="1:10">
      <c r="A930" s="121">
        <v>21791</v>
      </c>
      <c r="B930" s="12">
        <f>INDEX([8]RawData!$B$8:$N$1411, MATCH($A930, [8]RawData!$A$8:$A$1411, 0), MATCH(B$19, [8]RawData!$B$7:$N$7, 0))</f>
        <v>1612.692</v>
      </c>
      <c r="C930" s="12">
        <f>INDEX([8]RawData!$B$8:$N$1411, MATCH($A930, [8]RawData!$A$8:$A$1411, 0), MATCH(C$19, [8]RawData!$B$7:$N$7, 0))</f>
        <v>1</v>
      </c>
      <c r="D930" s="12" t="str">
        <f>INDEX([8]RawData!$B$8:$N$1411, MATCH($A930, [8]RawData!$A$8:$A$1411, 0), MATCH(D$19, [8]RawData!$B$7:$N$7, 0))</f>
        <v xml:space="preserve">Electric faf AND Pellets htstove AND </v>
      </c>
      <c r="E930" s="12" t="str">
        <f>INDEX([8]RawData!$B$8:$N$1411, MATCH($A930, [8]RawData!$A$8:$A$1411, 0), MATCH(E$19, [8]RawData!$B$7:$N$7, 0))</f>
        <v/>
      </c>
      <c r="F930" s="12">
        <v>1612.692</v>
      </c>
      <c r="G930" s="12" t="b">
        <f t="shared" si="76"/>
        <v>0</v>
      </c>
      <c r="H930" s="12" t="b">
        <f t="shared" si="77"/>
        <v>1</v>
      </c>
      <c r="I930" s="12" t="b">
        <f t="shared" si="78"/>
        <v>1</v>
      </c>
      <c r="J930" s="12" t="str">
        <f t="shared" si="79"/>
        <v>Electric FAF</v>
      </c>
    </row>
    <row r="931" spans="1:10">
      <c r="A931" s="121">
        <v>21796</v>
      </c>
      <c r="B931" s="12">
        <f>INDEX([8]RawData!$B$8:$N$1411, MATCH($A931, [8]RawData!$A$8:$A$1411, 0), MATCH(B$19, [8]RawData!$B$7:$N$7, 0))</f>
        <v>1192.4649999999999</v>
      </c>
      <c r="C931" s="12">
        <f>INDEX([8]RawData!$B$8:$N$1411, MATCH($A931, [8]RawData!$A$8:$A$1411, 0), MATCH(C$19, [8]RawData!$B$7:$N$7, 0))</f>
        <v>3</v>
      </c>
      <c r="D931" s="12" t="str">
        <f>INDEX([8]RawData!$B$8:$N$1411, MATCH($A931, [8]RawData!$A$8:$A$1411, 0), MATCH(D$19, [8]RawData!$B$7:$N$7, 0))</f>
        <v>Electric boiler</v>
      </c>
      <c r="E931" s="12" t="str">
        <f>INDEX([8]RawData!$B$8:$N$1411, MATCH($A931, [8]RawData!$A$8:$A$1411, 0), MATCH(E$19, [8]RawData!$B$7:$N$7, 0))</f>
        <v>Gas faf</v>
      </c>
      <c r="F931" s="12" t="s">
        <v>94</v>
      </c>
      <c r="G931" s="12" t="b">
        <f t="shared" si="76"/>
        <v>1</v>
      </c>
      <c r="H931" s="12" t="b">
        <f t="shared" si="77"/>
        <v>1</v>
      </c>
      <c r="I931" s="12" t="b">
        <f t="shared" si="78"/>
        <v>0</v>
      </c>
      <c r="J931" s="12" t="str">
        <f t="shared" si="79"/>
        <v>Baseboard</v>
      </c>
    </row>
    <row r="932" spans="1:10">
      <c r="A932" s="121">
        <v>21799</v>
      </c>
      <c r="B932" s="12">
        <f>INDEX([8]RawData!$B$8:$N$1411, MATCH($A932, [8]RawData!$A$8:$A$1411, 0), MATCH(B$19, [8]RawData!$B$7:$N$7, 0))</f>
        <v>1904.288</v>
      </c>
      <c r="C932" s="12">
        <f>INDEX([8]RawData!$B$8:$N$1411, MATCH($A932, [8]RawData!$A$8:$A$1411, 0), MATCH(C$19, [8]RawData!$B$7:$N$7, 0))</f>
        <v>1</v>
      </c>
      <c r="D932" s="12" t="str">
        <f>INDEX([8]RawData!$B$8:$N$1411, MATCH($A932, [8]RawData!$A$8:$A$1411, 0), MATCH(D$19, [8]RawData!$B$7:$N$7, 0))</f>
        <v>Electric heatpump</v>
      </c>
      <c r="E932" s="12" t="str">
        <f>INDEX([8]RawData!$B$8:$N$1411, MATCH($A932, [8]RawData!$A$8:$A$1411, 0), MATCH(E$19, [8]RawData!$B$7:$N$7, 0))</f>
        <v>Electric pluginheater</v>
      </c>
      <c r="F932" s="12">
        <v>1904.288</v>
      </c>
      <c r="G932" s="12" t="b">
        <f t="shared" si="76"/>
        <v>0</v>
      </c>
      <c r="H932" s="12" t="b">
        <f t="shared" si="77"/>
        <v>1</v>
      </c>
      <c r="I932" s="12" t="b">
        <f t="shared" si="78"/>
        <v>1</v>
      </c>
      <c r="J932" s="12" t="str">
        <f t="shared" si="79"/>
        <v>Heat pump</v>
      </c>
    </row>
    <row r="933" spans="1:10">
      <c r="A933" s="121">
        <v>21816</v>
      </c>
      <c r="B933" s="12">
        <f>INDEX([8]RawData!$B$8:$N$1411, MATCH($A933, [8]RawData!$A$8:$A$1411, 0), MATCH(B$19, [8]RawData!$B$7:$N$7, 0))</f>
        <v>1192.4649999999999</v>
      </c>
      <c r="C933" s="12">
        <f>INDEX([8]RawData!$B$8:$N$1411, MATCH($A933, [8]RawData!$A$8:$A$1411, 0), MATCH(C$19, [8]RawData!$B$7:$N$7, 0))</f>
        <v>2</v>
      </c>
      <c r="D933" s="12" t="str">
        <f>INDEX([8]RawData!$B$8:$N$1411, MATCH($A933, [8]RawData!$A$8:$A$1411, 0), MATCH(D$19, [8]RawData!$B$7:$N$7, 0))</f>
        <v>Gas faf</v>
      </c>
      <c r="E933" s="12" t="str">
        <f>INDEX([8]RawData!$B$8:$N$1411, MATCH($A933, [8]RawData!$A$8:$A$1411, 0), MATCH(E$19, [8]RawData!$B$7:$N$7, 0))</f>
        <v xml:space="preserve">Wood htstove AND Wood htstove AND </v>
      </c>
      <c r="F933" s="12" t="s">
        <v>94</v>
      </c>
      <c r="G933" s="12" t="b">
        <f t="shared" si="76"/>
        <v>1</v>
      </c>
      <c r="H933" s="12" t="b">
        <f t="shared" si="77"/>
        <v>0</v>
      </c>
      <c r="I933" s="12" t="b">
        <f t="shared" si="78"/>
        <v>0</v>
      </c>
      <c r="J933" s="12" t="str">
        <f t="shared" si="79"/>
        <v>Plug-in heater, or none</v>
      </c>
    </row>
    <row r="934" spans="1:10">
      <c r="A934" s="121">
        <v>21818</v>
      </c>
      <c r="B934" s="12">
        <f>INDEX([8]RawData!$B$8:$N$1411, MATCH($A934, [8]RawData!$A$8:$A$1411, 0), MATCH(B$19, [8]RawData!$B$7:$N$7, 0))</f>
        <v>2130.886</v>
      </c>
      <c r="C934" s="12">
        <f>INDEX([8]RawData!$B$8:$N$1411, MATCH($A934, [8]RawData!$A$8:$A$1411, 0), MATCH(C$19, [8]RawData!$B$7:$N$7, 0))</f>
        <v>3</v>
      </c>
      <c r="D934" s="12" t="str">
        <f>INDEX([8]RawData!$B$8:$N$1411, MATCH($A934, [8]RawData!$A$8:$A$1411, 0), MATCH(D$19, [8]RawData!$B$7:$N$7, 0))</f>
        <v>Gas faf</v>
      </c>
      <c r="E934" s="12" t="str">
        <f>INDEX([8]RawData!$B$8:$N$1411, MATCH($A934, [8]RawData!$A$8:$A$1411, 0), MATCH(E$19, [8]RawData!$B$7:$N$7, 0))</f>
        <v/>
      </c>
      <c r="F934" s="12" t="s">
        <v>94</v>
      </c>
      <c r="G934" s="12" t="b">
        <f t="shared" si="76"/>
        <v>1</v>
      </c>
      <c r="H934" s="12" t="b">
        <f t="shared" si="77"/>
        <v>0</v>
      </c>
      <c r="I934" s="12" t="b">
        <f t="shared" si="78"/>
        <v>0</v>
      </c>
      <c r="J934" s="12" t="str">
        <f t="shared" si="79"/>
        <v>Plug-in heater, or none</v>
      </c>
    </row>
    <row r="935" spans="1:10">
      <c r="A935" s="121">
        <v>21828</v>
      </c>
      <c r="B935" s="12">
        <f>INDEX([8]RawData!$B$8:$N$1411, MATCH($A935, [8]RawData!$A$8:$A$1411, 0), MATCH(B$19, [8]RawData!$B$7:$N$7, 0))</f>
        <v>1904.288</v>
      </c>
      <c r="C935" s="12">
        <f>INDEX([8]RawData!$B$8:$N$1411, MATCH($A935, [8]RawData!$A$8:$A$1411, 0), MATCH(C$19, [8]RawData!$B$7:$N$7, 0))</f>
        <v>1</v>
      </c>
      <c r="D935" s="12" t="str">
        <f>INDEX([8]RawData!$B$8:$N$1411, MATCH($A935, [8]RawData!$A$8:$A$1411, 0), MATCH(D$19, [8]RawData!$B$7:$N$7, 0))</f>
        <v/>
      </c>
      <c r="E935" s="12" t="str">
        <f>INDEX([8]RawData!$B$8:$N$1411, MATCH($A935, [8]RawData!$A$8:$A$1411, 0), MATCH(E$19, [8]RawData!$B$7:$N$7, 0))</f>
        <v>Wood htstove</v>
      </c>
      <c r="F935" s="12" t="s">
        <v>94</v>
      </c>
      <c r="G935" s="12" t="b">
        <f t="shared" si="76"/>
        <v>0</v>
      </c>
      <c r="H935" s="12" t="b">
        <f t="shared" si="77"/>
        <v>0</v>
      </c>
      <c r="I935" s="12" t="b">
        <f t="shared" si="78"/>
        <v>0</v>
      </c>
      <c r="J935" s="12" t="str">
        <f t="shared" si="79"/>
        <v>Plug-in heater, or none</v>
      </c>
    </row>
    <row r="936" spans="1:10">
      <c r="A936" s="121">
        <v>21831</v>
      </c>
      <c r="B936" s="12">
        <f>INDEX([8]RawData!$B$8:$N$1411, MATCH($A936, [8]RawData!$A$8:$A$1411, 0), MATCH(B$19, [8]RawData!$B$7:$N$7, 0))</f>
        <v>1144.6790000000001</v>
      </c>
      <c r="C936" s="12">
        <f>INDEX([8]RawData!$B$8:$N$1411, MATCH($A936, [8]RawData!$A$8:$A$1411, 0), MATCH(C$19, [8]RawData!$B$7:$N$7, 0))</f>
        <v>2</v>
      </c>
      <c r="D936" s="12" t="str">
        <f>INDEX([8]RawData!$B$8:$N$1411, MATCH($A936, [8]RawData!$A$8:$A$1411, 0), MATCH(D$19, [8]RawData!$B$7:$N$7, 0))</f>
        <v>Gas faf</v>
      </c>
      <c r="E936" s="12" t="str">
        <f>INDEX([8]RawData!$B$8:$N$1411, MATCH($A936, [8]RawData!$A$8:$A$1411, 0), MATCH(E$19, [8]RawData!$B$7:$N$7, 0))</f>
        <v/>
      </c>
      <c r="F936" s="12" t="s">
        <v>94</v>
      </c>
      <c r="G936" s="12" t="b">
        <f t="shared" si="76"/>
        <v>1</v>
      </c>
      <c r="H936" s="12" t="b">
        <f t="shared" si="77"/>
        <v>0</v>
      </c>
      <c r="I936" s="12" t="b">
        <f t="shared" si="78"/>
        <v>0</v>
      </c>
      <c r="J936" s="12" t="str">
        <f t="shared" si="79"/>
        <v>Plug-in heater, or none</v>
      </c>
    </row>
    <row r="937" spans="1:10">
      <c r="A937" s="121">
        <v>21856</v>
      </c>
      <c r="B937" s="12">
        <f>INDEX([8]RawData!$B$8:$N$1411, MATCH($A937, [8]RawData!$A$8:$A$1411, 0), MATCH(B$19, [8]RawData!$B$7:$N$7, 0))</f>
        <v>2130.886</v>
      </c>
      <c r="C937" s="12">
        <f>INDEX([8]RawData!$B$8:$N$1411, MATCH($A937, [8]RawData!$A$8:$A$1411, 0), MATCH(C$19, [8]RawData!$B$7:$N$7, 0))</f>
        <v>3</v>
      </c>
      <c r="D937" s="12" t="str">
        <f>INDEX([8]RawData!$B$8:$N$1411, MATCH($A937, [8]RawData!$A$8:$A$1411, 0), MATCH(D$19, [8]RawData!$B$7:$N$7, 0))</f>
        <v>Gas htstove</v>
      </c>
      <c r="E937" s="12" t="str">
        <f>INDEX([8]RawData!$B$8:$N$1411, MATCH($A937, [8]RawData!$A$8:$A$1411, 0), MATCH(E$19, [8]RawData!$B$7:$N$7, 0))</f>
        <v/>
      </c>
      <c r="F937" s="12" t="s">
        <v>94</v>
      </c>
      <c r="G937" s="12" t="b">
        <f t="shared" si="76"/>
        <v>0</v>
      </c>
      <c r="H937" s="12" t="b">
        <f t="shared" si="77"/>
        <v>0</v>
      </c>
      <c r="I937" s="12" t="b">
        <f t="shared" si="78"/>
        <v>0</v>
      </c>
      <c r="J937" s="12" t="str">
        <f t="shared" si="79"/>
        <v>Plug-in heater, or none</v>
      </c>
    </row>
    <row r="938" spans="1:10">
      <c r="A938" s="121">
        <v>21862</v>
      </c>
      <c r="B938" s="12">
        <f>INDEX([8]RawData!$B$8:$N$1411, MATCH($A938, [8]RawData!$A$8:$A$1411, 0), MATCH(B$19, [8]RawData!$B$7:$N$7, 0))</f>
        <v>1192.4649999999999</v>
      </c>
      <c r="C938" s="12">
        <f>INDEX([8]RawData!$B$8:$N$1411, MATCH($A938, [8]RawData!$A$8:$A$1411, 0), MATCH(C$19, [8]RawData!$B$7:$N$7, 0))</f>
        <v>2</v>
      </c>
      <c r="D938" s="12" t="str">
        <f>INDEX([8]RawData!$B$8:$N$1411, MATCH($A938, [8]RawData!$A$8:$A$1411, 0), MATCH(D$19, [8]RawData!$B$7:$N$7, 0))</f>
        <v>Electric heatpumpdualfuel</v>
      </c>
      <c r="E938" s="12" t="str">
        <f>INDEX([8]RawData!$B$8:$N$1411, MATCH($A938, [8]RawData!$A$8:$A$1411, 0), MATCH(E$19, [8]RawData!$B$7:$N$7, 0))</f>
        <v xml:space="preserve">Electric baseboard AND Wood htstove AND </v>
      </c>
      <c r="F938" s="12">
        <v>1192.4649999999999</v>
      </c>
      <c r="G938" s="12" t="b">
        <f t="shared" si="76"/>
        <v>0</v>
      </c>
      <c r="H938" s="12" t="b">
        <f t="shared" si="77"/>
        <v>1</v>
      </c>
      <c r="I938" s="12" t="b">
        <f t="shared" si="78"/>
        <v>1</v>
      </c>
      <c r="J938" s="12" t="str">
        <f t="shared" si="79"/>
        <v>Heat pump</v>
      </c>
    </row>
    <row r="939" spans="1:10">
      <c r="A939" s="121">
        <v>21877</v>
      </c>
      <c r="B939" s="12">
        <f>INDEX([8]RawData!$B$8:$N$1411, MATCH($A939, [8]RawData!$A$8:$A$1411, 0), MATCH(B$19, [8]RawData!$B$7:$N$7, 0))</f>
        <v>1904.288</v>
      </c>
      <c r="C939" s="12">
        <f>INDEX([8]RawData!$B$8:$N$1411, MATCH($A939, [8]RawData!$A$8:$A$1411, 0), MATCH(C$19, [8]RawData!$B$7:$N$7, 0))</f>
        <v>2</v>
      </c>
      <c r="D939" s="12" t="str">
        <f>INDEX([8]RawData!$B$8:$N$1411, MATCH($A939, [8]RawData!$A$8:$A$1411, 0), MATCH(D$19, [8]RawData!$B$7:$N$7, 0))</f>
        <v>Electric baseboard</v>
      </c>
      <c r="E939" s="12" t="str">
        <f>INDEX([8]RawData!$B$8:$N$1411, MATCH($A939, [8]RawData!$A$8:$A$1411, 0), MATCH(E$19, [8]RawData!$B$7:$N$7, 0))</f>
        <v/>
      </c>
      <c r="F939" s="12">
        <v>1904.288</v>
      </c>
      <c r="G939" s="12" t="b">
        <f t="shared" si="76"/>
        <v>0</v>
      </c>
      <c r="H939" s="12" t="b">
        <f t="shared" si="77"/>
        <v>1</v>
      </c>
      <c r="I939" s="12" t="b">
        <f t="shared" si="78"/>
        <v>1</v>
      </c>
      <c r="J939" s="12" t="str">
        <f t="shared" si="79"/>
        <v>Baseboard</v>
      </c>
    </row>
    <row r="940" spans="1:10">
      <c r="A940" s="121">
        <v>21881</v>
      </c>
      <c r="B940" s="12">
        <f>INDEX([8]RawData!$B$8:$N$1411, MATCH($A940, [8]RawData!$A$8:$A$1411, 0), MATCH(B$19, [8]RawData!$B$7:$N$7, 0))</f>
        <v>1192.4649999999999</v>
      </c>
      <c r="C940" s="12">
        <f>INDEX([8]RawData!$B$8:$N$1411, MATCH($A940, [8]RawData!$A$8:$A$1411, 0), MATCH(C$19, [8]RawData!$B$7:$N$7, 0))</f>
        <v>3</v>
      </c>
      <c r="D940" s="12" t="str">
        <f>INDEX([8]RawData!$B$8:$N$1411, MATCH($A940, [8]RawData!$A$8:$A$1411, 0), MATCH(D$19, [8]RawData!$B$7:$N$7, 0))</f>
        <v>Electric faf</v>
      </c>
      <c r="E940" s="12" t="str">
        <f>INDEX([8]RawData!$B$8:$N$1411, MATCH($A940, [8]RawData!$A$8:$A$1411, 0), MATCH(E$19, [8]RawData!$B$7:$N$7, 0))</f>
        <v>Wood htstove</v>
      </c>
      <c r="F940" s="12">
        <v>1192.4649999999999</v>
      </c>
      <c r="G940" s="12" t="b">
        <f t="shared" si="76"/>
        <v>0</v>
      </c>
      <c r="H940" s="12" t="b">
        <f t="shared" si="77"/>
        <v>1</v>
      </c>
      <c r="I940" s="12" t="b">
        <f t="shared" si="78"/>
        <v>1</v>
      </c>
      <c r="J940" s="12" t="str">
        <f t="shared" si="79"/>
        <v>Electric FAF</v>
      </c>
    </row>
    <row r="941" spans="1:10">
      <c r="A941" s="121">
        <v>21883</v>
      </c>
      <c r="B941" s="12">
        <f>INDEX([8]RawData!$B$8:$N$1411, MATCH($A941, [8]RawData!$A$8:$A$1411, 0), MATCH(B$19, [8]RawData!$B$7:$N$7, 0))</f>
        <v>1144.6790000000001</v>
      </c>
      <c r="C941" s="12">
        <f>INDEX([8]RawData!$B$8:$N$1411, MATCH($A941, [8]RawData!$A$8:$A$1411, 0), MATCH(C$19, [8]RawData!$B$7:$N$7, 0))</f>
        <v>3</v>
      </c>
      <c r="D941" s="12" t="str">
        <f>INDEX([8]RawData!$B$8:$N$1411, MATCH($A941, [8]RawData!$A$8:$A$1411, 0), MATCH(D$19, [8]RawData!$B$7:$N$7, 0))</f>
        <v>Gas faf</v>
      </c>
      <c r="E941" s="12" t="str">
        <f>INDEX([8]RawData!$B$8:$N$1411, MATCH($A941, [8]RawData!$A$8:$A$1411, 0), MATCH(E$19, [8]RawData!$B$7:$N$7, 0))</f>
        <v/>
      </c>
      <c r="F941" s="12" t="s">
        <v>94</v>
      </c>
      <c r="G941" s="12" t="b">
        <f t="shared" si="76"/>
        <v>1</v>
      </c>
      <c r="H941" s="12" t="b">
        <f t="shared" si="77"/>
        <v>0</v>
      </c>
      <c r="I941" s="12" t="b">
        <f t="shared" si="78"/>
        <v>0</v>
      </c>
      <c r="J941" s="12" t="str">
        <f t="shared" si="79"/>
        <v>Plug-in heater, or none</v>
      </c>
    </row>
    <row r="942" spans="1:10">
      <c r="A942" s="121">
        <v>21888</v>
      </c>
      <c r="B942" s="12">
        <f>INDEX([8]RawData!$B$8:$N$1411, MATCH($A942, [8]RawData!$A$8:$A$1411, 0), MATCH(B$19, [8]RawData!$B$7:$N$7, 0))</f>
        <v>8559.1039999999994</v>
      </c>
      <c r="C942" s="12">
        <f>INDEX([8]RawData!$B$8:$N$1411, MATCH($A942, [8]RawData!$A$8:$A$1411, 0), MATCH(C$19, [8]RawData!$B$7:$N$7, 0))</f>
        <v>3</v>
      </c>
      <c r="D942" s="12" t="str">
        <f>INDEX([8]RawData!$B$8:$N$1411, MATCH($A942, [8]RawData!$A$8:$A$1411, 0), MATCH(D$19, [8]RawData!$B$7:$N$7, 0))</f>
        <v>Wood htstove</v>
      </c>
      <c r="E942" s="12" t="str">
        <f>INDEX([8]RawData!$B$8:$N$1411, MATCH($A942, [8]RawData!$A$8:$A$1411, 0), MATCH(E$19, [8]RawData!$B$7:$N$7, 0))</f>
        <v>Propane htstove</v>
      </c>
      <c r="F942" s="12" t="s">
        <v>94</v>
      </c>
      <c r="G942" s="12" t="b">
        <f t="shared" si="76"/>
        <v>0</v>
      </c>
      <c r="H942" s="12" t="b">
        <f t="shared" si="77"/>
        <v>0</v>
      </c>
      <c r="I942" s="12" t="b">
        <f t="shared" si="78"/>
        <v>0</v>
      </c>
      <c r="J942" s="12" t="str">
        <f t="shared" si="79"/>
        <v>Plug-in heater, or none</v>
      </c>
    </row>
    <row r="943" spans="1:10">
      <c r="A943" s="121">
        <v>21889</v>
      </c>
      <c r="B943" s="12">
        <f>INDEX([8]RawData!$B$8:$N$1411, MATCH($A943, [8]RawData!$A$8:$A$1411, 0), MATCH(B$19, [8]RawData!$B$7:$N$7, 0))</f>
        <v>1925.059</v>
      </c>
      <c r="C943" s="12">
        <f>INDEX([8]RawData!$B$8:$N$1411, MATCH($A943, [8]RawData!$A$8:$A$1411, 0), MATCH(C$19, [8]RawData!$B$7:$N$7, 0))</f>
        <v>1</v>
      </c>
      <c r="D943" s="12" t="str">
        <f>INDEX([8]RawData!$B$8:$N$1411, MATCH($A943, [8]RawData!$A$8:$A$1411, 0), MATCH(D$19, [8]RawData!$B$7:$N$7, 0))</f>
        <v>Electric heatpump</v>
      </c>
      <c r="E943" s="12" t="str">
        <f>INDEX([8]RawData!$B$8:$N$1411, MATCH($A943, [8]RawData!$A$8:$A$1411, 0), MATCH(E$19, [8]RawData!$B$7:$N$7, 0))</f>
        <v/>
      </c>
      <c r="F943" s="12">
        <v>1925.059</v>
      </c>
      <c r="G943" s="12" t="b">
        <f t="shared" si="76"/>
        <v>0</v>
      </c>
      <c r="H943" s="12" t="b">
        <f t="shared" si="77"/>
        <v>1</v>
      </c>
      <c r="I943" s="12" t="b">
        <f t="shared" si="78"/>
        <v>1</v>
      </c>
      <c r="J943" s="12" t="str">
        <f t="shared" si="79"/>
        <v>Heat pump</v>
      </c>
    </row>
    <row r="944" spans="1:10">
      <c r="A944" s="121">
        <v>21896</v>
      </c>
      <c r="B944" s="12">
        <f>INDEX([8]RawData!$B$8:$N$1411, MATCH($A944, [8]RawData!$A$8:$A$1411, 0), MATCH(B$19, [8]RawData!$B$7:$N$7, 0))</f>
        <v>1144.6790000000001</v>
      </c>
      <c r="C944" s="12">
        <f>INDEX([8]RawData!$B$8:$N$1411, MATCH($A944, [8]RawData!$A$8:$A$1411, 0), MATCH(C$19, [8]RawData!$B$7:$N$7, 0))</f>
        <v>2</v>
      </c>
      <c r="D944" s="12" t="str">
        <f>INDEX([8]RawData!$B$8:$N$1411, MATCH($A944, [8]RawData!$A$8:$A$1411, 0), MATCH(D$19, [8]RawData!$B$7:$N$7, 0))</f>
        <v>Wood htstove</v>
      </c>
      <c r="E944" s="12" t="str">
        <f>INDEX([8]RawData!$B$8:$N$1411, MATCH($A944, [8]RawData!$A$8:$A$1411, 0), MATCH(E$19, [8]RawData!$B$7:$N$7, 0))</f>
        <v>Gas htstove</v>
      </c>
      <c r="F944" s="12" t="s">
        <v>94</v>
      </c>
      <c r="G944" s="12" t="b">
        <f t="shared" si="76"/>
        <v>0</v>
      </c>
      <c r="H944" s="12" t="b">
        <f t="shared" si="77"/>
        <v>0</v>
      </c>
      <c r="I944" s="12" t="b">
        <f t="shared" si="78"/>
        <v>0</v>
      </c>
      <c r="J944" s="12" t="str">
        <f t="shared" si="79"/>
        <v>Plug-in heater, or none</v>
      </c>
    </row>
    <row r="945" spans="1:10">
      <c r="A945" s="121">
        <v>21898</v>
      </c>
      <c r="B945" s="12">
        <f>INDEX([8]RawData!$B$8:$N$1411, MATCH($A945, [8]RawData!$A$8:$A$1411, 0), MATCH(B$19, [8]RawData!$B$7:$N$7, 0))</f>
        <v>3785.7640000000001</v>
      </c>
      <c r="C945" s="12">
        <f>INDEX([8]RawData!$B$8:$N$1411, MATCH($A945, [8]RawData!$A$8:$A$1411, 0), MATCH(C$19, [8]RawData!$B$7:$N$7, 0))</f>
        <v>1</v>
      </c>
      <c r="D945" s="12" t="str">
        <f>INDEX([8]RawData!$B$8:$N$1411, MATCH($A945, [8]RawData!$A$8:$A$1411, 0), MATCH(D$19, [8]RawData!$B$7:$N$7, 0))</f>
        <v>Gas faf</v>
      </c>
      <c r="E945" s="12" t="str">
        <f>INDEX([8]RawData!$B$8:$N$1411, MATCH($A945, [8]RawData!$A$8:$A$1411, 0), MATCH(E$19, [8]RawData!$B$7:$N$7, 0))</f>
        <v/>
      </c>
      <c r="F945" s="12" t="s">
        <v>94</v>
      </c>
      <c r="G945" s="12" t="b">
        <f t="shared" si="76"/>
        <v>1</v>
      </c>
      <c r="H945" s="12" t="b">
        <f t="shared" si="77"/>
        <v>0</v>
      </c>
      <c r="I945" s="12" t="b">
        <f t="shared" si="78"/>
        <v>0</v>
      </c>
      <c r="J945" s="12" t="str">
        <f t="shared" si="79"/>
        <v>Plug-in heater, or none</v>
      </c>
    </row>
    <row r="946" spans="1:10">
      <c r="A946" s="121">
        <v>21899</v>
      </c>
      <c r="B946" s="12">
        <f>INDEX([8]RawData!$B$8:$N$1411, MATCH($A946, [8]RawData!$A$8:$A$1411, 0), MATCH(B$19, [8]RawData!$B$7:$N$7, 0))</f>
        <v>8264.9449999999997</v>
      </c>
      <c r="C946" s="12">
        <f>INDEX([8]RawData!$B$8:$N$1411, MATCH($A946, [8]RawData!$A$8:$A$1411, 0), MATCH(C$19, [8]RawData!$B$7:$N$7, 0))</f>
        <v>1</v>
      </c>
      <c r="D946" s="12" t="str">
        <f>INDEX([8]RawData!$B$8:$N$1411, MATCH($A946, [8]RawData!$A$8:$A$1411, 0), MATCH(D$19, [8]RawData!$B$7:$N$7, 0))</f>
        <v xml:space="preserve">Gas faf AND Electric heatpump AND </v>
      </c>
      <c r="E946" s="12" t="str">
        <f>INDEX([8]RawData!$B$8:$N$1411, MATCH($A946, [8]RawData!$A$8:$A$1411, 0), MATCH(E$19, [8]RawData!$B$7:$N$7, 0))</f>
        <v xml:space="preserve">Gas faf AND Gas htstove AND </v>
      </c>
      <c r="F946" s="12" t="s">
        <v>94</v>
      </c>
      <c r="G946" s="12" t="b">
        <f t="shared" si="76"/>
        <v>1</v>
      </c>
      <c r="H946" s="12" t="b">
        <f t="shared" si="77"/>
        <v>1</v>
      </c>
      <c r="I946" s="12" t="b">
        <f t="shared" si="78"/>
        <v>0</v>
      </c>
      <c r="J946" s="12" t="str">
        <f t="shared" si="79"/>
        <v>Heat pump</v>
      </c>
    </row>
    <row r="947" spans="1:10">
      <c r="A947" s="121">
        <v>21905</v>
      </c>
      <c r="B947" s="12">
        <f>INDEX([8]RawData!$B$8:$N$1411, MATCH($A947, [8]RawData!$A$8:$A$1411, 0), MATCH(B$19, [8]RawData!$B$7:$N$7, 0))</f>
        <v>12271.31</v>
      </c>
      <c r="C947" s="12">
        <f>INDEX([8]RawData!$B$8:$N$1411, MATCH($A947, [8]RawData!$A$8:$A$1411, 0), MATCH(C$19, [8]RawData!$B$7:$N$7, 0))</f>
        <v>2</v>
      </c>
      <c r="D947" s="12" t="str">
        <f>INDEX([8]RawData!$B$8:$N$1411, MATCH($A947, [8]RawData!$A$8:$A$1411, 0), MATCH(D$19, [8]RawData!$B$7:$N$7, 0))</f>
        <v>Gas faf</v>
      </c>
      <c r="E947" s="12" t="str">
        <f>INDEX([8]RawData!$B$8:$N$1411, MATCH($A947, [8]RawData!$A$8:$A$1411, 0), MATCH(E$19, [8]RawData!$B$7:$N$7, 0))</f>
        <v>Gas htstove</v>
      </c>
      <c r="F947" s="12" t="s">
        <v>94</v>
      </c>
      <c r="G947" s="12" t="b">
        <f t="shared" si="76"/>
        <v>1</v>
      </c>
      <c r="H947" s="12" t="b">
        <f t="shared" si="77"/>
        <v>0</v>
      </c>
      <c r="I947" s="12" t="b">
        <f t="shared" si="78"/>
        <v>0</v>
      </c>
      <c r="J947" s="12" t="str">
        <f t="shared" si="79"/>
        <v>Plug-in heater, or none</v>
      </c>
    </row>
    <row r="948" spans="1:10">
      <c r="A948" s="121">
        <v>21906</v>
      </c>
      <c r="B948" s="12">
        <f>INDEX([8]RawData!$B$8:$N$1411, MATCH($A948, [8]RawData!$A$8:$A$1411, 0), MATCH(B$19, [8]RawData!$B$7:$N$7, 0))</f>
        <v>2130.886</v>
      </c>
      <c r="C948" s="12">
        <f>INDEX([8]RawData!$B$8:$N$1411, MATCH($A948, [8]RawData!$A$8:$A$1411, 0), MATCH(C$19, [8]RawData!$B$7:$N$7, 0))</f>
        <v>3</v>
      </c>
      <c r="D948" s="12" t="str">
        <f>INDEX([8]RawData!$B$8:$N$1411, MATCH($A948, [8]RawData!$A$8:$A$1411, 0), MATCH(D$19, [8]RawData!$B$7:$N$7, 0))</f>
        <v>Gas boiler</v>
      </c>
      <c r="E948" s="12" t="str">
        <f>INDEX([8]RawData!$B$8:$N$1411, MATCH($A948, [8]RawData!$A$8:$A$1411, 0), MATCH(E$19, [8]RawData!$B$7:$N$7, 0))</f>
        <v/>
      </c>
      <c r="F948" s="12" t="s">
        <v>94</v>
      </c>
      <c r="G948" s="12" t="b">
        <f t="shared" si="76"/>
        <v>1</v>
      </c>
      <c r="H948" s="12" t="b">
        <f t="shared" si="77"/>
        <v>0</v>
      </c>
      <c r="I948" s="12" t="b">
        <f t="shared" si="78"/>
        <v>0</v>
      </c>
      <c r="J948" s="12" t="str">
        <f t="shared" si="79"/>
        <v>Plug-in heater, or none</v>
      </c>
    </row>
    <row r="949" spans="1:10">
      <c r="A949" s="121">
        <v>21914</v>
      </c>
      <c r="B949" s="12">
        <f>INDEX([8]RawData!$B$8:$N$1411, MATCH($A949, [8]RawData!$A$8:$A$1411, 0), MATCH(B$19, [8]RawData!$B$7:$N$7, 0))</f>
        <v>1612.692</v>
      </c>
      <c r="C949" s="12">
        <f>INDEX([8]RawData!$B$8:$N$1411, MATCH($A949, [8]RawData!$A$8:$A$1411, 0), MATCH(C$19, [8]RawData!$B$7:$N$7, 0))</f>
        <v>1</v>
      </c>
      <c r="D949" s="12" t="str">
        <f>INDEX([8]RawData!$B$8:$N$1411, MATCH($A949, [8]RawData!$A$8:$A$1411, 0), MATCH(D$19, [8]RawData!$B$7:$N$7, 0))</f>
        <v>Electric heatpump</v>
      </c>
      <c r="E949" s="12" t="str">
        <f>INDEX([8]RawData!$B$8:$N$1411, MATCH($A949, [8]RawData!$A$8:$A$1411, 0), MATCH(E$19, [8]RawData!$B$7:$N$7, 0))</f>
        <v>Propane htstove</v>
      </c>
      <c r="F949" s="12">
        <v>1612.692</v>
      </c>
      <c r="G949" s="12" t="b">
        <f t="shared" si="76"/>
        <v>0</v>
      </c>
      <c r="H949" s="12" t="b">
        <f t="shared" si="77"/>
        <v>1</v>
      </c>
      <c r="I949" s="12" t="b">
        <f t="shared" si="78"/>
        <v>1</v>
      </c>
      <c r="J949" s="12" t="str">
        <f t="shared" si="79"/>
        <v>Heat pump</v>
      </c>
    </row>
    <row r="950" spans="1:10">
      <c r="A950" s="121">
        <v>21922</v>
      </c>
      <c r="B950" s="12">
        <f>INDEX([8]RawData!$B$8:$N$1411, MATCH($A950, [8]RawData!$A$8:$A$1411, 0), MATCH(B$19, [8]RawData!$B$7:$N$7, 0))</f>
        <v>1904.288</v>
      </c>
      <c r="C950" s="12">
        <f>INDEX([8]RawData!$B$8:$N$1411, MATCH($A950, [8]RawData!$A$8:$A$1411, 0), MATCH(C$19, [8]RawData!$B$7:$N$7, 0))</f>
        <v>1</v>
      </c>
      <c r="D950" s="12" t="str">
        <f>INDEX([8]RawData!$B$8:$N$1411, MATCH($A950, [8]RawData!$A$8:$A$1411, 0), MATCH(D$19, [8]RawData!$B$7:$N$7, 0))</f>
        <v>Gas faf</v>
      </c>
      <c r="E950" s="12" t="str">
        <f>INDEX([8]RawData!$B$8:$N$1411, MATCH($A950, [8]RawData!$A$8:$A$1411, 0), MATCH(E$19, [8]RawData!$B$7:$N$7, 0))</f>
        <v/>
      </c>
      <c r="F950" s="12" t="s">
        <v>94</v>
      </c>
      <c r="G950" s="12" t="b">
        <f t="shared" si="76"/>
        <v>1</v>
      </c>
      <c r="H950" s="12" t="b">
        <f t="shared" si="77"/>
        <v>0</v>
      </c>
      <c r="I950" s="12" t="b">
        <f t="shared" si="78"/>
        <v>0</v>
      </c>
      <c r="J950" s="12" t="str">
        <f t="shared" si="79"/>
        <v>Plug-in heater, or none</v>
      </c>
    </row>
    <row r="951" spans="1:10">
      <c r="A951" s="121">
        <v>21934</v>
      </c>
      <c r="B951" s="12">
        <f>INDEX([8]RawData!$B$8:$N$1411, MATCH($A951, [8]RawData!$A$8:$A$1411, 0), MATCH(B$19, [8]RawData!$B$7:$N$7, 0))</f>
        <v>3785.7640000000001</v>
      </c>
      <c r="C951" s="12">
        <f>INDEX([8]RawData!$B$8:$N$1411, MATCH($A951, [8]RawData!$A$8:$A$1411, 0), MATCH(C$19, [8]RawData!$B$7:$N$7, 0))</f>
        <v>1</v>
      </c>
      <c r="D951" s="12" t="str">
        <f>INDEX([8]RawData!$B$8:$N$1411, MATCH($A951, [8]RawData!$A$8:$A$1411, 0), MATCH(D$19, [8]RawData!$B$7:$N$7, 0))</f>
        <v>Electric baseboard</v>
      </c>
      <c r="E951" s="12" t="str">
        <f>INDEX([8]RawData!$B$8:$N$1411, MATCH($A951, [8]RawData!$A$8:$A$1411, 0), MATCH(E$19, [8]RawData!$B$7:$N$7, 0))</f>
        <v/>
      </c>
      <c r="F951" s="12">
        <v>3785.7640000000001</v>
      </c>
      <c r="G951" s="12" t="b">
        <f t="shared" si="76"/>
        <v>0</v>
      </c>
      <c r="H951" s="12" t="b">
        <f t="shared" si="77"/>
        <v>1</v>
      </c>
      <c r="I951" s="12" t="b">
        <f t="shared" si="78"/>
        <v>1</v>
      </c>
      <c r="J951" s="12" t="str">
        <f t="shared" si="79"/>
        <v>Baseboard</v>
      </c>
    </row>
    <row r="952" spans="1:10">
      <c r="A952" s="121">
        <v>21936</v>
      </c>
      <c r="B952" s="12">
        <f>INDEX([8]RawData!$B$8:$N$1411, MATCH($A952, [8]RawData!$A$8:$A$1411, 0), MATCH(B$19, [8]RawData!$B$7:$N$7, 0))</f>
        <v>2130.886</v>
      </c>
      <c r="C952" s="12">
        <f>INDEX([8]RawData!$B$8:$N$1411, MATCH($A952, [8]RawData!$A$8:$A$1411, 0), MATCH(C$19, [8]RawData!$B$7:$N$7, 0))</f>
        <v>3</v>
      </c>
      <c r="D952" s="12" t="str">
        <f>INDEX([8]RawData!$B$8:$N$1411, MATCH($A952, [8]RawData!$A$8:$A$1411, 0), MATCH(D$19, [8]RawData!$B$7:$N$7, 0))</f>
        <v>Electric baseboard</v>
      </c>
      <c r="E952" s="12" t="str">
        <f>INDEX([8]RawData!$B$8:$N$1411, MATCH($A952, [8]RawData!$A$8:$A$1411, 0), MATCH(E$19, [8]RawData!$B$7:$N$7, 0))</f>
        <v/>
      </c>
      <c r="F952" s="12">
        <v>2130.886</v>
      </c>
      <c r="G952" s="12" t="b">
        <f t="shared" si="76"/>
        <v>0</v>
      </c>
      <c r="H952" s="12" t="b">
        <f t="shared" si="77"/>
        <v>1</v>
      </c>
      <c r="I952" s="12" t="b">
        <f t="shared" si="78"/>
        <v>1</v>
      </c>
      <c r="J952" s="12" t="str">
        <f t="shared" si="79"/>
        <v>Baseboard</v>
      </c>
    </row>
    <row r="953" spans="1:10">
      <c r="A953" s="121">
        <v>21950</v>
      </c>
      <c r="B953" s="12">
        <f>INDEX([8]RawData!$B$8:$N$1411, MATCH($A953, [8]RawData!$A$8:$A$1411, 0), MATCH(B$19, [8]RawData!$B$7:$N$7, 0))</f>
        <v>2130.886</v>
      </c>
      <c r="C953" s="12">
        <f>INDEX([8]RawData!$B$8:$N$1411, MATCH($A953, [8]RawData!$A$8:$A$1411, 0), MATCH(C$19, [8]RawData!$B$7:$N$7, 0))</f>
        <v>3</v>
      </c>
      <c r="D953" s="12" t="str">
        <f>INDEX([8]RawData!$B$8:$N$1411, MATCH($A953, [8]RawData!$A$8:$A$1411, 0), MATCH(D$19, [8]RawData!$B$7:$N$7, 0))</f>
        <v>Gas boiler</v>
      </c>
      <c r="E953" s="12" t="str">
        <f>INDEX([8]RawData!$B$8:$N$1411, MATCH($A953, [8]RawData!$A$8:$A$1411, 0), MATCH(E$19, [8]RawData!$B$7:$N$7, 0))</f>
        <v/>
      </c>
      <c r="F953" s="12" t="s">
        <v>94</v>
      </c>
      <c r="G953" s="12" t="b">
        <f t="shared" si="76"/>
        <v>1</v>
      </c>
      <c r="H953" s="12" t="b">
        <f t="shared" si="77"/>
        <v>0</v>
      </c>
      <c r="I953" s="12" t="b">
        <f t="shared" si="78"/>
        <v>0</v>
      </c>
      <c r="J953" s="12" t="str">
        <f t="shared" si="79"/>
        <v>Plug-in heater, or none</v>
      </c>
    </row>
    <row r="954" spans="1:10">
      <c r="A954" s="121">
        <v>21951</v>
      </c>
      <c r="B954" s="12">
        <f>INDEX([8]RawData!$B$8:$N$1411, MATCH($A954, [8]RawData!$A$8:$A$1411, 0), MATCH(B$19, [8]RawData!$B$7:$N$7, 0))</f>
        <v>1192.4649999999999</v>
      </c>
      <c r="C954" s="12">
        <f>INDEX([8]RawData!$B$8:$N$1411, MATCH($A954, [8]RawData!$A$8:$A$1411, 0), MATCH(C$19, [8]RawData!$B$7:$N$7, 0))</f>
        <v>2</v>
      </c>
      <c r="D954" s="12" t="str">
        <f>INDEX([8]RawData!$B$8:$N$1411, MATCH($A954, [8]RawData!$A$8:$A$1411, 0), MATCH(D$19, [8]RawData!$B$7:$N$7, 0))</f>
        <v>Gas faf</v>
      </c>
      <c r="E954" s="12" t="str">
        <f>INDEX([8]RawData!$B$8:$N$1411, MATCH($A954, [8]RawData!$A$8:$A$1411, 0), MATCH(E$19, [8]RawData!$B$7:$N$7, 0))</f>
        <v>Wood fireplace</v>
      </c>
      <c r="F954" s="12" t="s">
        <v>94</v>
      </c>
      <c r="G954" s="12" t="b">
        <f t="shared" si="76"/>
        <v>1</v>
      </c>
      <c r="H954" s="12" t="b">
        <f t="shared" si="77"/>
        <v>0</v>
      </c>
      <c r="I954" s="12" t="b">
        <f t="shared" si="78"/>
        <v>0</v>
      </c>
      <c r="J954" s="12" t="str">
        <f t="shared" si="79"/>
        <v>Plug-in heater, or none</v>
      </c>
    </row>
    <row r="955" spans="1:10">
      <c r="A955" s="121">
        <v>21961</v>
      </c>
      <c r="B955" s="12">
        <f>INDEX([8]RawData!$B$8:$N$1411, MATCH($A955, [8]RawData!$A$8:$A$1411, 0), MATCH(B$19, [8]RawData!$B$7:$N$7, 0))</f>
        <v>2079.9929999999999</v>
      </c>
      <c r="C955" s="12">
        <f>INDEX([8]RawData!$B$8:$N$1411, MATCH($A955, [8]RawData!$A$8:$A$1411, 0), MATCH(C$19, [8]RawData!$B$7:$N$7, 0))</f>
        <v>1</v>
      </c>
      <c r="D955" s="12" t="str">
        <f>INDEX([8]RawData!$B$8:$N$1411, MATCH($A955, [8]RawData!$A$8:$A$1411, 0), MATCH(D$19, [8]RawData!$B$7:$N$7, 0))</f>
        <v>Electric faf</v>
      </c>
      <c r="E955" s="12" t="str">
        <f>INDEX([8]RawData!$B$8:$N$1411, MATCH($A955, [8]RawData!$A$8:$A$1411, 0), MATCH(E$19, [8]RawData!$B$7:$N$7, 0))</f>
        <v xml:space="preserve">Electric baseboard AND Wood fireplace AND </v>
      </c>
      <c r="F955" s="12">
        <v>2079.9929999999999</v>
      </c>
      <c r="G955" s="12" t="b">
        <f t="shared" si="76"/>
        <v>0</v>
      </c>
      <c r="H955" s="12" t="b">
        <f t="shared" si="77"/>
        <v>1</v>
      </c>
      <c r="I955" s="12" t="b">
        <f t="shared" si="78"/>
        <v>1</v>
      </c>
      <c r="J955" s="12" t="str">
        <f t="shared" si="79"/>
        <v>Electric FAF</v>
      </c>
    </row>
    <row r="956" spans="1:10">
      <c r="A956" s="121">
        <v>21967</v>
      </c>
      <c r="B956" s="12">
        <f>INDEX([8]RawData!$B$8:$N$1411, MATCH($A956, [8]RawData!$A$8:$A$1411, 0), MATCH(B$19, [8]RawData!$B$7:$N$7, 0))</f>
        <v>1904.288</v>
      </c>
      <c r="C956" s="12">
        <f>INDEX([8]RawData!$B$8:$N$1411, MATCH($A956, [8]RawData!$A$8:$A$1411, 0), MATCH(C$19, [8]RawData!$B$7:$N$7, 0))</f>
        <v>1</v>
      </c>
      <c r="D956" s="12" t="str">
        <f>INDEX([8]RawData!$B$8:$N$1411, MATCH($A956, [8]RawData!$A$8:$A$1411, 0), MATCH(D$19, [8]RawData!$B$7:$N$7, 0))</f>
        <v>Electric heatpump</v>
      </c>
      <c r="E956" s="12" t="str">
        <f>INDEX([8]RawData!$B$8:$N$1411, MATCH($A956, [8]RawData!$A$8:$A$1411, 0), MATCH(E$19, [8]RawData!$B$7:$N$7, 0))</f>
        <v/>
      </c>
      <c r="F956" s="12">
        <v>1904.288</v>
      </c>
      <c r="G956" s="12" t="b">
        <f t="shared" si="76"/>
        <v>0</v>
      </c>
      <c r="H956" s="12" t="b">
        <f t="shared" si="77"/>
        <v>1</v>
      </c>
      <c r="I956" s="12" t="b">
        <f t="shared" si="78"/>
        <v>1</v>
      </c>
      <c r="J956" s="12" t="str">
        <f t="shared" si="79"/>
        <v>Heat pump</v>
      </c>
    </row>
    <row r="957" spans="1:10">
      <c r="A957" s="121">
        <v>21974</v>
      </c>
      <c r="B957" s="12">
        <f>INDEX([8]RawData!$B$8:$N$1411, MATCH($A957, [8]RawData!$A$8:$A$1411, 0), MATCH(B$19, [8]RawData!$B$7:$N$7, 0))</f>
        <v>3785.7640000000001</v>
      </c>
      <c r="C957" s="12">
        <f>INDEX([8]RawData!$B$8:$N$1411, MATCH($A957, [8]RawData!$A$8:$A$1411, 0), MATCH(C$19, [8]RawData!$B$7:$N$7, 0))</f>
        <v>1</v>
      </c>
      <c r="D957" s="12" t="str">
        <f>INDEX([8]RawData!$B$8:$N$1411, MATCH($A957, [8]RawData!$A$8:$A$1411, 0), MATCH(D$19, [8]RawData!$B$7:$N$7, 0))</f>
        <v>Electric baseboard</v>
      </c>
      <c r="E957" s="12" t="str">
        <f>INDEX([8]RawData!$B$8:$N$1411, MATCH($A957, [8]RawData!$A$8:$A$1411, 0), MATCH(E$19, [8]RawData!$B$7:$N$7, 0))</f>
        <v/>
      </c>
      <c r="F957" s="12">
        <v>3785.7640000000001</v>
      </c>
      <c r="G957" s="12" t="b">
        <f t="shared" si="76"/>
        <v>0</v>
      </c>
      <c r="H957" s="12" t="b">
        <f t="shared" si="77"/>
        <v>1</v>
      </c>
      <c r="I957" s="12" t="b">
        <f t="shared" si="78"/>
        <v>1</v>
      </c>
      <c r="J957" s="12" t="str">
        <f t="shared" si="79"/>
        <v>Baseboard</v>
      </c>
    </row>
    <row r="958" spans="1:10">
      <c r="A958" s="121">
        <v>21977</v>
      </c>
      <c r="B958" s="12">
        <f>INDEX([8]RawData!$B$8:$N$1411, MATCH($A958, [8]RawData!$A$8:$A$1411, 0), MATCH(B$19, [8]RawData!$B$7:$N$7, 0))</f>
        <v>8559.1039999999994</v>
      </c>
      <c r="C958" s="12">
        <f>INDEX([8]RawData!$B$8:$N$1411, MATCH($A958, [8]RawData!$A$8:$A$1411, 0), MATCH(C$19, [8]RawData!$B$7:$N$7, 0))</f>
        <v>2</v>
      </c>
      <c r="D958" s="12" t="str">
        <f>INDEX([8]RawData!$B$8:$N$1411, MATCH($A958, [8]RawData!$A$8:$A$1411, 0), MATCH(D$19, [8]RawData!$B$7:$N$7, 0))</f>
        <v>Pellets htstove</v>
      </c>
      <c r="E958" s="12" t="str">
        <f>INDEX([8]RawData!$B$8:$N$1411, MATCH($A958, [8]RawData!$A$8:$A$1411, 0), MATCH(E$19, [8]RawData!$B$7:$N$7, 0))</f>
        <v>Electric baseboard</v>
      </c>
      <c r="F958" s="12">
        <v>8559.1039999999994</v>
      </c>
      <c r="G958" s="12" t="b">
        <f t="shared" si="76"/>
        <v>0</v>
      </c>
      <c r="H958" s="12" t="b">
        <f t="shared" si="77"/>
        <v>1</v>
      </c>
      <c r="I958" s="12" t="b">
        <f t="shared" si="78"/>
        <v>1</v>
      </c>
      <c r="J958" s="12" t="str">
        <f t="shared" si="79"/>
        <v>Baseboard</v>
      </c>
    </row>
    <row r="959" spans="1:10">
      <c r="A959" s="121">
        <v>21978</v>
      </c>
      <c r="B959" s="12">
        <f>INDEX([8]RawData!$B$8:$N$1411, MATCH($A959, [8]RawData!$A$8:$A$1411, 0), MATCH(B$19, [8]RawData!$B$7:$N$7, 0))</f>
        <v>1904.288</v>
      </c>
      <c r="C959" s="12">
        <f>INDEX([8]RawData!$B$8:$N$1411, MATCH($A959, [8]RawData!$A$8:$A$1411, 0), MATCH(C$19, [8]RawData!$B$7:$N$7, 0))</f>
        <v>1</v>
      </c>
      <c r="D959" s="12" t="str">
        <f>INDEX([8]RawData!$B$8:$N$1411, MATCH($A959, [8]RawData!$A$8:$A$1411, 0), MATCH(D$19, [8]RawData!$B$7:$N$7, 0))</f>
        <v>Electric heatpump</v>
      </c>
      <c r="E959" s="12" t="str">
        <f>INDEX([8]RawData!$B$8:$N$1411, MATCH($A959, [8]RawData!$A$8:$A$1411, 0), MATCH(E$19, [8]RawData!$B$7:$N$7, 0))</f>
        <v>Electric baseboard</v>
      </c>
      <c r="F959" s="12">
        <v>1904.288</v>
      </c>
      <c r="G959" s="12" t="b">
        <f t="shared" si="76"/>
        <v>0</v>
      </c>
      <c r="H959" s="12" t="b">
        <f t="shared" si="77"/>
        <v>1</v>
      </c>
      <c r="I959" s="12" t="b">
        <f t="shared" si="78"/>
        <v>1</v>
      </c>
      <c r="J959" s="12" t="str">
        <f t="shared" si="79"/>
        <v>Heat pump</v>
      </c>
    </row>
    <row r="960" spans="1:10">
      <c r="A960" s="121">
        <v>21979</v>
      </c>
      <c r="B960" s="12">
        <f>INDEX([8]RawData!$B$8:$N$1411, MATCH($A960, [8]RawData!$A$8:$A$1411, 0), MATCH(B$19, [8]RawData!$B$7:$N$7, 0))</f>
        <v>1612.692</v>
      </c>
      <c r="C960" s="12">
        <f>INDEX([8]RawData!$B$8:$N$1411, MATCH($A960, [8]RawData!$A$8:$A$1411, 0), MATCH(C$19, [8]RawData!$B$7:$N$7, 0))</f>
        <v>1</v>
      </c>
      <c r="D960" s="12" t="str">
        <f>INDEX([8]RawData!$B$8:$N$1411, MATCH($A960, [8]RawData!$A$8:$A$1411, 0), MATCH(D$19, [8]RawData!$B$7:$N$7, 0))</f>
        <v xml:space="preserve">Electric faf AND Wood htstove AND </v>
      </c>
      <c r="E960" s="12" t="str">
        <f>INDEX([8]RawData!$B$8:$N$1411, MATCH($A960, [8]RawData!$A$8:$A$1411, 0), MATCH(E$19, [8]RawData!$B$7:$N$7, 0))</f>
        <v/>
      </c>
      <c r="F960" s="12">
        <v>1612.692</v>
      </c>
      <c r="G960" s="12" t="b">
        <f t="shared" si="76"/>
        <v>0</v>
      </c>
      <c r="H960" s="12" t="b">
        <f t="shared" si="77"/>
        <v>1</v>
      </c>
      <c r="I960" s="12" t="b">
        <f t="shared" si="78"/>
        <v>1</v>
      </c>
      <c r="J960" s="12" t="str">
        <f t="shared" si="79"/>
        <v>Electric FAF</v>
      </c>
    </row>
    <row r="961" spans="1:10">
      <c r="A961" s="121">
        <v>21981</v>
      </c>
      <c r="B961" s="12">
        <f>INDEX([8]RawData!$B$8:$N$1411, MATCH($A961, [8]RawData!$A$8:$A$1411, 0), MATCH(B$19, [8]RawData!$B$7:$N$7, 0))</f>
        <v>2079.9929999999999</v>
      </c>
      <c r="C961" s="12">
        <f>INDEX([8]RawData!$B$8:$N$1411, MATCH($A961, [8]RawData!$A$8:$A$1411, 0), MATCH(C$19, [8]RawData!$B$7:$N$7, 0))</f>
        <v>1</v>
      </c>
      <c r="D961" s="12" t="str">
        <f>INDEX([8]RawData!$B$8:$N$1411, MATCH($A961, [8]RawData!$A$8:$A$1411, 0), MATCH(D$19, [8]RawData!$B$7:$N$7, 0))</f>
        <v>Electric baseboard</v>
      </c>
      <c r="E961" s="12" t="str">
        <f>INDEX([8]RawData!$B$8:$N$1411, MATCH($A961, [8]RawData!$A$8:$A$1411, 0), MATCH(E$19, [8]RawData!$B$7:$N$7, 0))</f>
        <v/>
      </c>
      <c r="F961" s="12">
        <v>2079.9929999999999</v>
      </c>
      <c r="G961" s="12" t="b">
        <f t="shared" si="76"/>
        <v>0</v>
      </c>
      <c r="H961" s="12" t="b">
        <f t="shared" si="77"/>
        <v>1</v>
      </c>
      <c r="I961" s="12" t="b">
        <f t="shared" si="78"/>
        <v>1</v>
      </c>
      <c r="J961" s="12" t="str">
        <f t="shared" si="79"/>
        <v>Baseboard</v>
      </c>
    </row>
    <row r="962" spans="1:10">
      <c r="A962" s="121">
        <v>21988</v>
      </c>
      <c r="B962" s="12">
        <f>INDEX([8]RawData!$B$8:$N$1411, MATCH($A962, [8]RawData!$A$8:$A$1411, 0), MATCH(B$19, [8]RawData!$B$7:$N$7, 0))</f>
        <v>2079.9929999999999</v>
      </c>
      <c r="C962" s="12">
        <f>INDEX([8]RawData!$B$8:$N$1411, MATCH($A962, [8]RawData!$A$8:$A$1411, 0), MATCH(C$19, [8]RawData!$B$7:$N$7, 0))</f>
        <v>1</v>
      </c>
      <c r="D962" s="12" t="str">
        <f>INDEX([8]RawData!$B$8:$N$1411, MATCH($A962, [8]RawData!$A$8:$A$1411, 0), MATCH(D$19, [8]RawData!$B$7:$N$7, 0))</f>
        <v>Gas faf</v>
      </c>
      <c r="E962" s="12" t="str">
        <f>INDEX([8]RawData!$B$8:$N$1411, MATCH($A962, [8]RawData!$A$8:$A$1411, 0), MATCH(E$19, [8]RawData!$B$7:$N$7, 0))</f>
        <v/>
      </c>
      <c r="F962" s="12" t="s">
        <v>94</v>
      </c>
      <c r="G962" s="12" t="b">
        <f t="shared" si="76"/>
        <v>1</v>
      </c>
      <c r="H962" s="12" t="b">
        <f t="shared" si="77"/>
        <v>0</v>
      </c>
      <c r="I962" s="12" t="b">
        <f t="shared" si="78"/>
        <v>0</v>
      </c>
      <c r="J962" s="12" t="str">
        <f t="shared" si="79"/>
        <v>Plug-in heater, or none</v>
      </c>
    </row>
    <row r="963" spans="1:10">
      <c r="A963" s="121">
        <v>22000</v>
      </c>
      <c r="B963" s="12">
        <f>INDEX([8]RawData!$B$8:$N$1411, MATCH($A963, [8]RawData!$A$8:$A$1411, 0), MATCH(B$19, [8]RawData!$B$7:$N$7, 0))</f>
        <v>3785.7640000000001</v>
      </c>
      <c r="C963" s="12">
        <f>INDEX([8]RawData!$B$8:$N$1411, MATCH($A963, [8]RawData!$A$8:$A$1411, 0), MATCH(C$19, [8]RawData!$B$7:$N$7, 0))</f>
        <v>1</v>
      </c>
      <c r="D963" s="12" t="str">
        <f>INDEX([8]RawData!$B$8:$N$1411, MATCH($A963, [8]RawData!$A$8:$A$1411, 0), MATCH(D$19, [8]RawData!$B$7:$N$7, 0))</f>
        <v>Gas faf</v>
      </c>
      <c r="E963" s="12" t="str">
        <f>INDEX([8]RawData!$B$8:$N$1411, MATCH($A963, [8]RawData!$A$8:$A$1411, 0), MATCH(E$19, [8]RawData!$B$7:$N$7, 0))</f>
        <v>Other htstove</v>
      </c>
      <c r="F963" s="12" t="s">
        <v>94</v>
      </c>
      <c r="G963" s="12" t="b">
        <f t="shared" si="76"/>
        <v>1</v>
      </c>
      <c r="H963" s="12" t="b">
        <f t="shared" si="77"/>
        <v>0</v>
      </c>
      <c r="I963" s="12" t="b">
        <f t="shared" si="78"/>
        <v>0</v>
      </c>
      <c r="J963" s="12" t="str">
        <f t="shared" si="79"/>
        <v>Plug-in heater, or none</v>
      </c>
    </row>
    <row r="964" spans="1:10">
      <c r="A964" s="121">
        <v>22005</v>
      </c>
      <c r="B964" s="12">
        <f>INDEX([8]RawData!$B$8:$N$1411, MATCH($A964, [8]RawData!$A$8:$A$1411, 0), MATCH(B$19, [8]RawData!$B$7:$N$7, 0))</f>
        <v>1144.6790000000001</v>
      </c>
      <c r="C964" s="12">
        <f>INDEX([8]RawData!$B$8:$N$1411, MATCH($A964, [8]RawData!$A$8:$A$1411, 0), MATCH(C$19, [8]RawData!$B$7:$N$7, 0))</f>
        <v>3</v>
      </c>
      <c r="D964" s="12" t="str">
        <f>INDEX([8]RawData!$B$8:$N$1411, MATCH($A964, [8]RawData!$A$8:$A$1411, 0), MATCH(D$19, [8]RawData!$B$7:$N$7, 0))</f>
        <v>Gas faf</v>
      </c>
      <c r="E964" s="12" t="str">
        <f>INDEX([8]RawData!$B$8:$N$1411, MATCH($A964, [8]RawData!$A$8:$A$1411, 0), MATCH(E$19, [8]RawData!$B$7:$N$7, 0))</f>
        <v/>
      </c>
      <c r="F964" s="12" t="s">
        <v>94</v>
      </c>
      <c r="G964" s="12" t="b">
        <f t="shared" si="76"/>
        <v>1</v>
      </c>
      <c r="H964" s="12" t="b">
        <f t="shared" si="77"/>
        <v>0</v>
      </c>
      <c r="I964" s="12" t="b">
        <f t="shared" si="78"/>
        <v>0</v>
      </c>
      <c r="J964" s="12" t="str">
        <f t="shared" si="79"/>
        <v>Plug-in heater, or none</v>
      </c>
    </row>
    <row r="965" spans="1:10">
      <c r="A965" s="121">
        <v>22015</v>
      </c>
      <c r="B965" s="12">
        <f>INDEX([8]RawData!$B$8:$N$1411, MATCH($A965, [8]RawData!$A$8:$A$1411, 0), MATCH(B$19, [8]RawData!$B$7:$N$7, 0))</f>
        <v>2130.886</v>
      </c>
      <c r="C965" s="12">
        <f>INDEX([8]RawData!$B$8:$N$1411, MATCH($A965, [8]RawData!$A$8:$A$1411, 0), MATCH(C$19, [8]RawData!$B$7:$N$7, 0))</f>
        <v>2</v>
      </c>
      <c r="D965" s="12" t="str">
        <f>INDEX([8]RawData!$B$8:$N$1411, MATCH($A965, [8]RawData!$A$8:$A$1411, 0), MATCH(D$19, [8]RawData!$B$7:$N$7, 0))</f>
        <v>Gas boiler</v>
      </c>
      <c r="E965" s="12" t="str">
        <f>INDEX([8]RawData!$B$8:$N$1411, MATCH($A965, [8]RawData!$A$8:$A$1411, 0), MATCH(E$19, [8]RawData!$B$7:$N$7, 0))</f>
        <v/>
      </c>
      <c r="F965" s="12" t="s">
        <v>94</v>
      </c>
      <c r="G965" s="12" t="b">
        <f t="shared" si="76"/>
        <v>1</v>
      </c>
      <c r="H965" s="12" t="b">
        <f t="shared" si="77"/>
        <v>0</v>
      </c>
      <c r="I965" s="12" t="b">
        <f t="shared" si="78"/>
        <v>0</v>
      </c>
      <c r="J965" s="12" t="str">
        <f t="shared" si="79"/>
        <v>Plug-in heater, or none</v>
      </c>
    </row>
    <row r="966" spans="1:10">
      <c r="A966" s="121">
        <v>22019</v>
      </c>
      <c r="B966" s="12">
        <f>INDEX([8]RawData!$B$8:$N$1411, MATCH($A966, [8]RawData!$A$8:$A$1411, 0), MATCH(B$19, [8]RawData!$B$7:$N$7, 0))</f>
        <v>1904.288</v>
      </c>
      <c r="C966" s="12">
        <f>INDEX([8]RawData!$B$8:$N$1411, MATCH($A966, [8]RawData!$A$8:$A$1411, 0), MATCH(C$19, [8]RawData!$B$7:$N$7, 0))</f>
        <v>1</v>
      </c>
      <c r="D966" s="12" t="str">
        <f>INDEX([8]RawData!$B$8:$N$1411, MATCH($A966, [8]RawData!$A$8:$A$1411, 0), MATCH(D$19, [8]RawData!$B$7:$N$7, 0))</f>
        <v>Electric faf</v>
      </c>
      <c r="E966" s="12" t="str">
        <f>INDEX([8]RawData!$B$8:$N$1411, MATCH($A966, [8]RawData!$A$8:$A$1411, 0), MATCH(E$19, [8]RawData!$B$7:$N$7, 0))</f>
        <v xml:space="preserve">Propane htstove AND Wood htstove AND </v>
      </c>
      <c r="F966" s="12">
        <v>1904.288</v>
      </c>
      <c r="G966" s="12" t="b">
        <f t="shared" si="76"/>
        <v>0</v>
      </c>
      <c r="H966" s="12" t="b">
        <f t="shared" si="77"/>
        <v>1</v>
      </c>
      <c r="I966" s="12" t="b">
        <f t="shared" si="78"/>
        <v>1</v>
      </c>
      <c r="J966" s="12" t="str">
        <f t="shared" si="79"/>
        <v>Electric FAF</v>
      </c>
    </row>
    <row r="967" spans="1:10">
      <c r="A967" s="121">
        <v>22021</v>
      </c>
      <c r="B967" s="12">
        <f>INDEX([8]RawData!$B$8:$N$1411, MATCH($A967, [8]RawData!$A$8:$A$1411, 0), MATCH(B$19, [8]RawData!$B$7:$N$7, 0))</f>
        <v>1192.4649999999999</v>
      </c>
      <c r="C967" s="12">
        <f>INDEX([8]RawData!$B$8:$N$1411, MATCH($A967, [8]RawData!$A$8:$A$1411, 0), MATCH(C$19, [8]RawData!$B$7:$N$7, 0))</f>
        <v>2</v>
      </c>
      <c r="D967" s="12" t="str">
        <f>INDEX([8]RawData!$B$8:$N$1411, MATCH($A967, [8]RawData!$A$8:$A$1411, 0), MATCH(D$19, [8]RawData!$B$7:$N$7, 0))</f>
        <v>Gas faf</v>
      </c>
      <c r="E967" s="12" t="str">
        <f>INDEX([8]RawData!$B$8:$N$1411, MATCH($A967, [8]RawData!$A$8:$A$1411, 0), MATCH(E$19, [8]RawData!$B$7:$N$7, 0))</f>
        <v/>
      </c>
      <c r="F967" s="12" t="s">
        <v>94</v>
      </c>
      <c r="G967" s="12" t="b">
        <f t="shared" si="76"/>
        <v>1</v>
      </c>
      <c r="H967" s="12" t="b">
        <f t="shared" si="77"/>
        <v>0</v>
      </c>
      <c r="I967" s="12" t="b">
        <f t="shared" si="78"/>
        <v>0</v>
      </c>
      <c r="J967" s="12" t="str">
        <f t="shared" si="79"/>
        <v>Plug-in heater, or none</v>
      </c>
    </row>
    <row r="968" spans="1:10">
      <c r="A968" s="121">
        <v>22023</v>
      </c>
      <c r="B968" s="12">
        <f>INDEX([8]RawData!$B$8:$N$1411, MATCH($A968, [8]RawData!$A$8:$A$1411, 0), MATCH(B$19, [8]RawData!$B$7:$N$7, 0))</f>
        <v>2079.9929999999999</v>
      </c>
      <c r="C968" s="12">
        <f>INDEX([8]RawData!$B$8:$N$1411, MATCH($A968, [8]RawData!$A$8:$A$1411, 0), MATCH(C$19, [8]RawData!$B$7:$N$7, 0))</f>
        <v>1</v>
      </c>
      <c r="D968" s="12" t="e">
        <f>INDEX([8]RawData!$B$8:$N$1411, MATCH($A968, [8]RawData!$A$8:$A$1411, 0), MATCH(D$19, [8]RawData!$B$7:$N$7, 0))</f>
        <v>#N/A</v>
      </c>
      <c r="E968" s="12" t="e">
        <f>INDEX([8]RawData!$B$8:$N$1411, MATCH($A968, [8]RawData!$A$8:$A$1411, 0), MATCH(E$19, [8]RawData!$B$7:$N$7, 0))</f>
        <v>#N/A</v>
      </c>
      <c r="F968" s="12" t="s">
        <v>94</v>
      </c>
      <c r="G968" s="12" t="b">
        <f t="shared" si="76"/>
        <v>0</v>
      </c>
      <c r="H968" s="12" t="b">
        <f t="shared" si="77"/>
        <v>0</v>
      </c>
      <c r="I968" s="12" t="b">
        <f t="shared" si="78"/>
        <v>0</v>
      </c>
      <c r="J968" s="12" t="str">
        <f t="shared" si="79"/>
        <v>Plug-in heater, or none</v>
      </c>
    </row>
    <row r="969" spans="1:10">
      <c r="A969" s="121">
        <v>22024</v>
      </c>
      <c r="B969" s="12">
        <f>INDEX([8]RawData!$B$8:$N$1411, MATCH($A969, [8]RawData!$A$8:$A$1411, 0), MATCH(B$19, [8]RawData!$B$7:$N$7, 0))</f>
        <v>1192.4649999999999</v>
      </c>
      <c r="C969" s="12">
        <f>INDEX([8]RawData!$B$8:$N$1411, MATCH($A969, [8]RawData!$A$8:$A$1411, 0), MATCH(C$19, [8]RawData!$B$7:$N$7, 0))</f>
        <v>1</v>
      </c>
      <c r="D969" s="12" t="str">
        <f>INDEX([8]RawData!$B$8:$N$1411, MATCH($A969, [8]RawData!$A$8:$A$1411, 0), MATCH(D$19, [8]RawData!$B$7:$N$7, 0))</f>
        <v>Electric baseboard</v>
      </c>
      <c r="E969" s="12" t="str">
        <f>INDEX([8]RawData!$B$8:$N$1411, MATCH($A969, [8]RawData!$A$8:$A$1411, 0), MATCH(E$19, [8]RawData!$B$7:$N$7, 0))</f>
        <v/>
      </c>
      <c r="F969" s="12">
        <v>1192.4649999999999</v>
      </c>
      <c r="G969" s="12" t="b">
        <f t="shared" si="76"/>
        <v>0</v>
      </c>
      <c r="H969" s="12" t="b">
        <f t="shared" si="77"/>
        <v>1</v>
      </c>
      <c r="I969" s="12" t="b">
        <f t="shared" si="78"/>
        <v>1</v>
      </c>
      <c r="J969" s="12" t="str">
        <f t="shared" si="79"/>
        <v>Baseboard</v>
      </c>
    </row>
    <row r="970" spans="1:10">
      <c r="A970" s="121">
        <v>22039</v>
      </c>
      <c r="B970" s="12">
        <f>INDEX([8]RawData!$B$8:$N$1411, MATCH($A970, [8]RawData!$A$8:$A$1411, 0), MATCH(B$19, [8]RawData!$B$7:$N$7, 0))</f>
        <v>1904.288</v>
      </c>
      <c r="C970" s="12">
        <f>INDEX([8]RawData!$B$8:$N$1411, MATCH($A970, [8]RawData!$A$8:$A$1411, 0), MATCH(C$19, [8]RawData!$B$7:$N$7, 0))</f>
        <v>2</v>
      </c>
      <c r="D970" s="12" t="str">
        <f>INDEX([8]RawData!$B$8:$N$1411, MATCH($A970, [8]RawData!$A$8:$A$1411, 0), MATCH(D$19, [8]RawData!$B$7:$N$7, 0))</f>
        <v>Gas faf</v>
      </c>
      <c r="E970" s="12" t="str">
        <f>INDEX([8]RawData!$B$8:$N$1411, MATCH($A970, [8]RawData!$A$8:$A$1411, 0), MATCH(E$19, [8]RawData!$B$7:$N$7, 0))</f>
        <v/>
      </c>
      <c r="F970" s="12" t="s">
        <v>94</v>
      </c>
      <c r="G970" s="12" t="b">
        <f t="shared" si="76"/>
        <v>1</v>
      </c>
      <c r="H970" s="12" t="b">
        <f t="shared" si="77"/>
        <v>0</v>
      </c>
      <c r="I970" s="12" t="b">
        <f t="shared" si="78"/>
        <v>0</v>
      </c>
      <c r="J970" s="12" t="str">
        <f t="shared" si="79"/>
        <v>Plug-in heater, or none</v>
      </c>
    </row>
    <row r="971" spans="1:10">
      <c r="A971" s="121">
        <v>22041</v>
      </c>
      <c r="B971" s="12">
        <f>INDEX([8]RawData!$B$8:$N$1411, MATCH($A971, [8]RawData!$A$8:$A$1411, 0), MATCH(B$19, [8]RawData!$B$7:$N$7, 0))</f>
        <v>2130.886</v>
      </c>
      <c r="C971" s="12">
        <f>INDEX([8]RawData!$B$8:$N$1411, MATCH($A971, [8]RawData!$A$8:$A$1411, 0), MATCH(C$19, [8]RawData!$B$7:$N$7, 0))</f>
        <v>3</v>
      </c>
      <c r="D971" s="12" t="str">
        <f>INDEX([8]RawData!$B$8:$N$1411, MATCH($A971, [8]RawData!$A$8:$A$1411, 0), MATCH(D$19, [8]RawData!$B$7:$N$7, 0))</f>
        <v>Gas faf</v>
      </c>
      <c r="E971" s="12" t="str">
        <f>INDEX([8]RawData!$B$8:$N$1411, MATCH($A971, [8]RawData!$A$8:$A$1411, 0), MATCH(E$19, [8]RawData!$B$7:$N$7, 0))</f>
        <v/>
      </c>
      <c r="F971" s="12" t="s">
        <v>94</v>
      </c>
      <c r="G971" s="12" t="b">
        <f t="shared" si="76"/>
        <v>1</v>
      </c>
      <c r="H971" s="12" t="b">
        <f t="shared" si="77"/>
        <v>0</v>
      </c>
      <c r="I971" s="12" t="b">
        <f t="shared" si="78"/>
        <v>0</v>
      </c>
      <c r="J971" s="12" t="str">
        <f t="shared" si="79"/>
        <v>Plug-in heater, or none</v>
      </c>
    </row>
    <row r="972" spans="1:10">
      <c r="A972" s="121">
        <v>22047</v>
      </c>
      <c r="B972" s="12">
        <f>INDEX([8]RawData!$B$8:$N$1411, MATCH($A972, [8]RawData!$A$8:$A$1411, 0), MATCH(B$19, [8]RawData!$B$7:$N$7, 0))</f>
        <v>3785.7640000000001</v>
      </c>
      <c r="C972" s="12">
        <f>INDEX([8]RawData!$B$8:$N$1411, MATCH($A972, [8]RawData!$A$8:$A$1411, 0), MATCH(C$19, [8]RawData!$B$7:$N$7, 0))</f>
        <v>2</v>
      </c>
      <c r="D972" s="12" t="str">
        <f>INDEX([8]RawData!$B$8:$N$1411, MATCH($A972, [8]RawData!$A$8:$A$1411, 0), MATCH(D$19, [8]RawData!$B$7:$N$7, 0))</f>
        <v xml:space="preserve">Electric baseboard AND Gas htstove AND </v>
      </c>
      <c r="E972" s="12" t="str">
        <f>INDEX([8]RawData!$B$8:$N$1411, MATCH($A972, [8]RawData!$A$8:$A$1411, 0), MATCH(E$19, [8]RawData!$B$7:$N$7, 0))</f>
        <v/>
      </c>
      <c r="F972" s="12">
        <v>3785.7640000000001</v>
      </c>
      <c r="G972" s="12" t="b">
        <f t="shared" si="76"/>
        <v>0</v>
      </c>
      <c r="H972" s="12" t="b">
        <f t="shared" si="77"/>
        <v>1</v>
      </c>
      <c r="I972" s="12" t="b">
        <f t="shared" si="78"/>
        <v>1</v>
      </c>
      <c r="J972" s="12" t="str">
        <f t="shared" si="79"/>
        <v>Baseboard</v>
      </c>
    </row>
    <row r="973" spans="1:10">
      <c r="A973" s="121">
        <v>22052</v>
      </c>
      <c r="B973" s="12">
        <f>INDEX([8]RawData!$B$8:$N$1411, MATCH($A973, [8]RawData!$A$8:$A$1411, 0), MATCH(B$19, [8]RawData!$B$7:$N$7, 0))</f>
        <v>1904.288</v>
      </c>
      <c r="C973" s="12">
        <f>INDEX([8]RawData!$B$8:$N$1411, MATCH($A973, [8]RawData!$A$8:$A$1411, 0), MATCH(C$19, [8]RawData!$B$7:$N$7, 0))</f>
        <v>2</v>
      </c>
      <c r="D973" s="12" t="str">
        <f>INDEX([8]RawData!$B$8:$N$1411, MATCH($A973, [8]RawData!$A$8:$A$1411, 0), MATCH(D$19, [8]RawData!$B$7:$N$7, 0))</f>
        <v>Electric heatpumpdualfuel</v>
      </c>
      <c r="E973" s="12" t="str">
        <f>INDEX([8]RawData!$B$8:$N$1411, MATCH($A973, [8]RawData!$A$8:$A$1411, 0), MATCH(E$19, [8]RawData!$B$7:$N$7, 0))</f>
        <v>Gas htstove</v>
      </c>
      <c r="F973" s="12">
        <v>1904.288</v>
      </c>
      <c r="G973" s="12" t="b">
        <f t="shared" si="76"/>
        <v>0</v>
      </c>
      <c r="H973" s="12" t="b">
        <f t="shared" si="77"/>
        <v>1</v>
      </c>
      <c r="I973" s="12" t="b">
        <f t="shared" si="78"/>
        <v>1</v>
      </c>
      <c r="J973" s="12" t="str">
        <f t="shared" si="79"/>
        <v>Heat pump</v>
      </c>
    </row>
    <row r="974" spans="1:10">
      <c r="A974" s="121">
        <v>22053</v>
      </c>
      <c r="B974" s="12">
        <f>INDEX([8]RawData!$B$8:$N$1411, MATCH($A974, [8]RawData!$A$8:$A$1411, 0), MATCH(B$19, [8]RawData!$B$7:$N$7, 0))</f>
        <v>2079.9929999999999</v>
      </c>
      <c r="C974" s="12">
        <f>INDEX([8]RawData!$B$8:$N$1411, MATCH($A974, [8]RawData!$A$8:$A$1411, 0), MATCH(C$19, [8]RawData!$B$7:$N$7, 0))</f>
        <v>1</v>
      </c>
      <c r="D974" s="12" t="str">
        <f>INDEX([8]RawData!$B$8:$N$1411, MATCH($A974, [8]RawData!$A$8:$A$1411, 0), MATCH(D$19, [8]RawData!$B$7:$N$7, 0))</f>
        <v>Electric faf</v>
      </c>
      <c r="E974" s="12" t="str">
        <f>INDEX([8]RawData!$B$8:$N$1411, MATCH($A974, [8]RawData!$A$8:$A$1411, 0), MATCH(E$19, [8]RawData!$B$7:$N$7, 0))</f>
        <v/>
      </c>
      <c r="F974" s="12">
        <v>2079.9929999999999</v>
      </c>
      <c r="G974" s="12" t="b">
        <f t="shared" si="76"/>
        <v>0</v>
      </c>
      <c r="H974" s="12" t="b">
        <f t="shared" si="77"/>
        <v>1</v>
      </c>
      <c r="I974" s="12" t="b">
        <f t="shared" si="78"/>
        <v>1</v>
      </c>
      <c r="J974" s="12" t="str">
        <f t="shared" si="79"/>
        <v>Electric FAF</v>
      </c>
    </row>
    <row r="975" spans="1:10">
      <c r="A975" s="121">
        <v>22059</v>
      </c>
      <c r="B975" s="12">
        <f>INDEX([8]RawData!$B$8:$N$1411, MATCH($A975, [8]RawData!$A$8:$A$1411, 0), MATCH(B$19, [8]RawData!$B$7:$N$7, 0))</f>
        <v>1904.288</v>
      </c>
      <c r="C975" s="12">
        <f>INDEX([8]RawData!$B$8:$N$1411, MATCH($A975, [8]RawData!$A$8:$A$1411, 0), MATCH(C$19, [8]RawData!$B$7:$N$7, 0))</f>
        <v>2</v>
      </c>
      <c r="D975" s="12" t="str">
        <f>INDEX([8]RawData!$B$8:$N$1411, MATCH($A975, [8]RawData!$A$8:$A$1411, 0), MATCH(D$19, [8]RawData!$B$7:$N$7, 0))</f>
        <v>Electric heatpump</v>
      </c>
      <c r="E975" s="12" t="str">
        <f>INDEX([8]RawData!$B$8:$N$1411, MATCH($A975, [8]RawData!$A$8:$A$1411, 0), MATCH(E$19, [8]RawData!$B$7:$N$7, 0))</f>
        <v>Pellets htstove</v>
      </c>
      <c r="F975" s="12">
        <v>1904.288</v>
      </c>
      <c r="G975" s="12" t="b">
        <f t="shared" si="76"/>
        <v>0</v>
      </c>
      <c r="H975" s="12" t="b">
        <f t="shared" si="77"/>
        <v>1</v>
      </c>
      <c r="I975" s="12" t="b">
        <f t="shared" si="78"/>
        <v>1</v>
      </c>
      <c r="J975" s="12" t="str">
        <f t="shared" si="79"/>
        <v>Heat pump</v>
      </c>
    </row>
    <row r="976" spans="1:10">
      <c r="A976" s="121">
        <v>22061</v>
      </c>
      <c r="B976" s="12">
        <f>INDEX([8]RawData!$B$8:$N$1411, MATCH($A976, [8]RawData!$A$8:$A$1411, 0), MATCH(B$19, [8]RawData!$B$7:$N$7, 0))</f>
        <v>1904.288</v>
      </c>
      <c r="C976" s="12">
        <f>INDEX([8]RawData!$B$8:$N$1411, MATCH($A976, [8]RawData!$A$8:$A$1411, 0), MATCH(C$19, [8]RawData!$B$7:$N$7, 0))</f>
        <v>2</v>
      </c>
      <c r="D976" s="12" t="str">
        <f>INDEX([8]RawData!$B$8:$N$1411, MATCH($A976, [8]RawData!$A$8:$A$1411, 0), MATCH(D$19, [8]RawData!$B$7:$N$7, 0))</f>
        <v xml:space="preserve">Electric heatpump AND Electric dhp AND </v>
      </c>
      <c r="E976" s="12" t="str">
        <f>INDEX([8]RawData!$B$8:$N$1411, MATCH($A976, [8]RawData!$A$8:$A$1411, 0), MATCH(E$19, [8]RawData!$B$7:$N$7, 0))</f>
        <v/>
      </c>
      <c r="F976" s="12">
        <v>1904.288</v>
      </c>
      <c r="G976" s="12" t="b">
        <f t="shared" si="76"/>
        <v>0</v>
      </c>
      <c r="H976" s="12" t="b">
        <f t="shared" si="77"/>
        <v>1</v>
      </c>
      <c r="I976" s="12" t="b">
        <f t="shared" si="78"/>
        <v>1</v>
      </c>
      <c r="J976" s="12" t="str">
        <f t="shared" si="79"/>
        <v>Heat pump</v>
      </c>
    </row>
    <row r="977" spans="1:10">
      <c r="A977" s="121">
        <v>22077</v>
      </c>
      <c r="B977" s="12">
        <f>INDEX([8]RawData!$B$8:$N$1411, MATCH($A977, [8]RawData!$A$8:$A$1411, 0), MATCH(B$19, [8]RawData!$B$7:$N$7, 0))</f>
        <v>3785.7640000000001</v>
      </c>
      <c r="C977" s="12">
        <f>INDEX([8]RawData!$B$8:$N$1411, MATCH($A977, [8]RawData!$A$8:$A$1411, 0), MATCH(C$19, [8]RawData!$B$7:$N$7, 0))</f>
        <v>1</v>
      </c>
      <c r="D977" s="12" t="str">
        <f>INDEX([8]RawData!$B$8:$N$1411, MATCH($A977, [8]RawData!$A$8:$A$1411, 0), MATCH(D$19, [8]RawData!$B$7:$N$7, 0))</f>
        <v>Electric baseboard</v>
      </c>
      <c r="E977" s="12" t="str">
        <f>INDEX([8]RawData!$B$8:$N$1411, MATCH($A977, [8]RawData!$A$8:$A$1411, 0), MATCH(E$19, [8]RawData!$B$7:$N$7, 0))</f>
        <v/>
      </c>
      <c r="F977" s="12">
        <v>3785.7640000000001</v>
      </c>
      <c r="G977" s="12" t="b">
        <f t="shared" si="76"/>
        <v>0</v>
      </c>
      <c r="H977" s="12" t="b">
        <f t="shared" si="77"/>
        <v>1</v>
      </c>
      <c r="I977" s="12" t="b">
        <f t="shared" si="78"/>
        <v>1</v>
      </c>
      <c r="J977" s="12" t="str">
        <f t="shared" si="79"/>
        <v>Baseboard</v>
      </c>
    </row>
    <row r="978" spans="1:10">
      <c r="A978" s="121">
        <v>22084</v>
      </c>
      <c r="B978" s="12">
        <f>INDEX([8]RawData!$B$8:$N$1411, MATCH($A978, [8]RawData!$A$8:$A$1411, 0), MATCH(B$19, [8]RawData!$B$7:$N$7, 0))</f>
        <v>2130.886</v>
      </c>
      <c r="C978" s="12">
        <f>INDEX([8]RawData!$B$8:$N$1411, MATCH($A978, [8]RawData!$A$8:$A$1411, 0), MATCH(C$19, [8]RawData!$B$7:$N$7, 0))</f>
        <v>3</v>
      </c>
      <c r="D978" s="12" t="str">
        <f>INDEX([8]RawData!$B$8:$N$1411, MATCH($A978, [8]RawData!$A$8:$A$1411, 0), MATCH(D$19, [8]RawData!$B$7:$N$7, 0))</f>
        <v>Gas boiler</v>
      </c>
      <c r="E978" s="12" t="str">
        <f>INDEX([8]RawData!$B$8:$N$1411, MATCH($A978, [8]RawData!$A$8:$A$1411, 0), MATCH(E$19, [8]RawData!$B$7:$N$7, 0))</f>
        <v/>
      </c>
      <c r="F978" s="12" t="s">
        <v>94</v>
      </c>
      <c r="G978" s="12" t="b">
        <f t="shared" si="76"/>
        <v>1</v>
      </c>
      <c r="H978" s="12" t="b">
        <f t="shared" si="77"/>
        <v>0</v>
      </c>
      <c r="I978" s="12" t="b">
        <f t="shared" si="78"/>
        <v>0</v>
      </c>
      <c r="J978" s="12" t="str">
        <f t="shared" si="79"/>
        <v>Plug-in heater, or none</v>
      </c>
    </row>
    <row r="979" spans="1:10">
      <c r="A979" s="121">
        <v>22086</v>
      </c>
      <c r="B979" s="12">
        <f>INDEX([8]RawData!$B$8:$N$1411, MATCH($A979, [8]RawData!$A$8:$A$1411, 0), MATCH(B$19, [8]RawData!$B$7:$N$7, 0))</f>
        <v>3785.7640000000001</v>
      </c>
      <c r="C979" s="12">
        <f>INDEX([8]RawData!$B$8:$N$1411, MATCH($A979, [8]RawData!$A$8:$A$1411, 0), MATCH(C$19, [8]RawData!$B$7:$N$7, 0))</f>
        <v>1</v>
      </c>
      <c r="D979" s="12" t="str">
        <f>INDEX([8]RawData!$B$8:$N$1411, MATCH($A979, [8]RawData!$A$8:$A$1411, 0), MATCH(D$19, [8]RawData!$B$7:$N$7, 0))</f>
        <v>Gas faf</v>
      </c>
      <c r="E979" s="12" t="str">
        <f>INDEX([8]RawData!$B$8:$N$1411, MATCH($A979, [8]RawData!$A$8:$A$1411, 0), MATCH(E$19, [8]RawData!$B$7:$N$7, 0))</f>
        <v/>
      </c>
      <c r="F979" s="12" t="s">
        <v>94</v>
      </c>
      <c r="G979" s="12" t="b">
        <f t="shared" si="76"/>
        <v>1</v>
      </c>
      <c r="H979" s="12" t="b">
        <f t="shared" si="77"/>
        <v>0</v>
      </c>
      <c r="I979" s="12" t="b">
        <f t="shared" si="78"/>
        <v>0</v>
      </c>
      <c r="J979" s="12" t="str">
        <f t="shared" si="79"/>
        <v>Plug-in heater, or none</v>
      </c>
    </row>
    <row r="980" spans="1:10">
      <c r="A980" s="121">
        <v>22087</v>
      </c>
      <c r="B980" s="12">
        <f>INDEX([8]RawData!$B$8:$N$1411, MATCH($A980, [8]RawData!$A$8:$A$1411, 0), MATCH(B$19, [8]RawData!$B$7:$N$7, 0))</f>
        <v>1612.692</v>
      </c>
      <c r="C980" s="12">
        <f>INDEX([8]RawData!$B$8:$N$1411, MATCH($A980, [8]RawData!$A$8:$A$1411, 0), MATCH(C$19, [8]RawData!$B$7:$N$7, 0))</f>
        <v>1</v>
      </c>
      <c r="D980" s="12" t="str">
        <f>INDEX([8]RawData!$B$8:$N$1411, MATCH($A980, [8]RawData!$A$8:$A$1411, 0), MATCH(D$19, [8]RawData!$B$7:$N$7, 0))</f>
        <v>Electric baseboard</v>
      </c>
      <c r="E980" s="12" t="str">
        <f>INDEX([8]RawData!$B$8:$N$1411, MATCH($A980, [8]RawData!$A$8:$A$1411, 0), MATCH(E$19, [8]RawData!$B$7:$N$7, 0))</f>
        <v xml:space="preserve">Wood htstove AND Electric pluginheater AND </v>
      </c>
      <c r="F980" s="12">
        <v>1612.692</v>
      </c>
      <c r="G980" s="12" t="b">
        <f t="shared" si="76"/>
        <v>0</v>
      </c>
      <c r="H980" s="12" t="b">
        <f t="shared" si="77"/>
        <v>1</v>
      </c>
      <c r="I980" s="12" t="b">
        <f t="shared" si="78"/>
        <v>1</v>
      </c>
      <c r="J980" s="12" t="str">
        <f t="shared" si="79"/>
        <v>Baseboard</v>
      </c>
    </row>
    <row r="981" spans="1:10">
      <c r="A981" s="121">
        <v>22095</v>
      </c>
      <c r="B981" s="12">
        <f>INDEX([8]RawData!$B$8:$N$1411, MATCH($A981, [8]RawData!$A$8:$A$1411, 0), MATCH(B$19, [8]RawData!$B$7:$N$7, 0))</f>
        <v>2130.886</v>
      </c>
      <c r="C981" s="12">
        <f>INDEX([8]RawData!$B$8:$N$1411, MATCH($A981, [8]RawData!$A$8:$A$1411, 0), MATCH(C$19, [8]RawData!$B$7:$N$7, 0))</f>
        <v>3</v>
      </c>
      <c r="D981" s="12" t="str">
        <f>INDEX([8]RawData!$B$8:$N$1411, MATCH($A981, [8]RawData!$A$8:$A$1411, 0), MATCH(D$19, [8]RawData!$B$7:$N$7, 0))</f>
        <v>Gas faf</v>
      </c>
      <c r="E981" s="12" t="str">
        <f>INDEX([8]RawData!$B$8:$N$1411, MATCH($A981, [8]RawData!$A$8:$A$1411, 0), MATCH(E$19, [8]RawData!$B$7:$N$7, 0))</f>
        <v/>
      </c>
      <c r="F981" s="12" t="s">
        <v>94</v>
      </c>
      <c r="G981" s="12" t="b">
        <f t="shared" ref="G981:G1044" si="80">OR(ISNUMBER(FIND("Gas faf", D981&amp;E981)),  ISNUMBER(FIND("Gas boiler", D981&amp;E981)))</f>
        <v>1</v>
      </c>
      <c r="H981" s="12" t="b">
        <f t="shared" ref="H981:H1044" si="81">OR(ISNUMBER(FIND("Electric faf", D981&amp;E981)),  ISNUMBER(FIND("Electric boiler", D981&amp;E981)),  ISNUMBER(FIND("Electric baseboard", D981&amp;E981)),  ISNUMBER(FIND("Electric heatpump", D981&amp;E981)),  ISNUMBER(FIND("Electric gshp", D981&amp;E981)),  ISNUMBER(FIND("Electric dhp", D981&amp;E981)) )</f>
        <v>0</v>
      </c>
      <c r="I981" s="12" t="b">
        <f t="shared" ref="I981:I1044" si="82">AND(NOT(G981), H981)</f>
        <v>0</v>
      </c>
      <c r="J981" s="12" t="str">
        <f t="shared" ref="J981:J1044" si="83">IF( OR(  ISNUMBER(FIND("Electric heatpump", D981&amp;E981)),  ISNUMBER(FIND("Electric gshp", D981&amp;E981)) ), "Heat pump",
   IF(ISNUMBER(FIND("Electric faf", D981&amp;E981)), "Electric FAF",
 IF(ISNUMBER(FIND("dhp", D981&amp;E981)), "Ductless HP",
   IF(OR(ISNUMBER(FIND("Electric boiler", D981&amp;E981)),  ISNUMBER(FIND("Electric baseboard", D981&amp;E981))), "Baseboard", "Plug-in heater, or none"))))</f>
        <v>Plug-in heater, or none</v>
      </c>
    </row>
    <row r="982" spans="1:10">
      <c r="A982" s="121">
        <v>22096</v>
      </c>
      <c r="B982" s="12">
        <f>INDEX([8]RawData!$B$8:$N$1411, MATCH($A982, [8]RawData!$A$8:$A$1411, 0), MATCH(B$19, [8]RawData!$B$7:$N$7, 0))</f>
        <v>3785.7640000000001</v>
      </c>
      <c r="C982" s="12">
        <f>INDEX([8]RawData!$B$8:$N$1411, MATCH($A982, [8]RawData!$A$8:$A$1411, 0), MATCH(C$19, [8]RawData!$B$7:$N$7, 0))</f>
        <v>3</v>
      </c>
      <c r="D982" s="12" t="str">
        <f>INDEX([8]RawData!$B$8:$N$1411, MATCH($A982, [8]RawData!$A$8:$A$1411, 0), MATCH(D$19, [8]RawData!$B$7:$N$7, 0))</f>
        <v>Electric baseboard</v>
      </c>
      <c r="E982" s="12" t="str">
        <f>INDEX([8]RawData!$B$8:$N$1411, MATCH($A982, [8]RawData!$A$8:$A$1411, 0), MATCH(E$19, [8]RawData!$B$7:$N$7, 0))</f>
        <v xml:space="preserve">Electric baseboard AND Wood htstove AND Electric pluginheater AND </v>
      </c>
      <c r="F982" s="12">
        <v>3785.7640000000001</v>
      </c>
      <c r="G982" s="12" t="b">
        <f t="shared" si="80"/>
        <v>0</v>
      </c>
      <c r="H982" s="12" t="b">
        <f t="shared" si="81"/>
        <v>1</v>
      </c>
      <c r="I982" s="12" t="b">
        <f t="shared" si="82"/>
        <v>1</v>
      </c>
      <c r="J982" s="12" t="str">
        <f t="shared" si="83"/>
        <v>Baseboard</v>
      </c>
    </row>
    <row r="983" spans="1:10">
      <c r="A983" s="121">
        <v>22108</v>
      </c>
      <c r="B983" s="12">
        <f>INDEX([8]RawData!$B$8:$N$1411, MATCH($A983, [8]RawData!$A$8:$A$1411, 0), MATCH(B$19, [8]RawData!$B$7:$N$7, 0))</f>
        <v>1612.692</v>
      </c>
      <c r="C983" s="12">
        <f>INDEX([8]RawData!$B$8:$N$1411, MATCH($A983, [8]RawData!$A$8:$A$1411, 0), MATCH(C$19, [8]RawData!$B$7:$N$7, 0))</f>
        <v>1</v>
      </c>
      <c r="D983" s="12" t="str">
        <f>INDEX([8]RawData!$B$8:$N$1411, MATCH($A983, [8]RawData!$A$8:$A$1411, 0), MATCH(D$19, [8]RawData!$B$7:$N$7, 0))</f>
        <v>Electric gshp</v>
      </c>
      <c r="E983" s="12" t="str">
        <f>INDEX([8]RawData!$B$8:$N$1411, MATCH($A983, [8]RawData!$A$8:$A$1411, 0), MATCH(E$19, [8]RawData!$B$7:$N$7, 0))</f>
        <v>Wood htstove</v>
      </c>
      <c r="F983" s="12">
        <v>1612.692</v>
      </c>
      <c r="G983" s="12" t="b">
        <f t="shared" si="80"/>
        <v>0</v>
      </c>
      <c r="H983" s="12" t="b">
        <f t="shared" si="81"/>
        <v>1</v>
      </c>
      <c r="I983" s="12" t="b">
        <f t="shared" si="82"/>
        <v>1</v>
      </c>
      <c r="J983" s="12" t="str">
        <f t="shared" si="83"/>
        <v>Heat pump</v>
      </c>
    </row>
    <row r="984" spans="1:10">
      <c r="A984" s="121">
        <v>22109</v>
      </c>
      <c r="B984" s="12">
        <f>INDEX([8]RawData!$B$8:$N$1411, MATCH($A984, [8]RawData!$A$8:$A$1411, 0), MATCH(B$19, [8]RawData!$B$7:$N$7, 0))</f>
        <v>1904.288</v>
      </c>
      <c r="C984" s="12">
        <f>INDEX([8]RawData!$B$8:$N$1411, MATCH($A984, [8]RawData!$A$8:$A$1411, 0), MATCH(C$19, [8]RawData!$B$7:$N$7, 0))</f>
        <v>1</v>
      </c>
      <c r="D984" s="12" t="str">
        <f>INDEX([8]RawData!$B$8:$N$1411, MATCH($A984, [8]RawData!$A$8:$A$1411, 0), MATCH(D$19, [8]RawData!$B$7:$N$7, 0))</f>
        <v>Electric heatpump</v>
      </c>
      <c r="E984" s="12" t="str">
        <f>INDEX([8]RawData!$B$8:$N$1411, MATCH($A984, [8]RawData!$A$8:$A$1411, 0), MATCH(E$19, [8]RawData!$B$7:$N$7, 0))</f>
        <v xml:space="preserve">Propane htstove AND Electric pluginheater AND </v>
      </c>
      <c r="F984" s="12">
        <v>1904.288</v>
      </c>
      <c r="G984" s="12" t="b">
        <f t="shared" si="80"/>
        <v>0</v>
      </c>
      <c r="H984" s="12" t="b">
        <f t="shared" si="81"/>
        <v>1</v>
      </c>
      <c r="I984" s="12" t="b">
        <f t="shared" si="82"/>
        <v>1</v>
      </c>
      <c r="J984" s="12" t="str">
        <f t="shared" si="83"/>
        <v>Heat pump</v>
      </c>
    </row>
    <row r="985" spans="1:10">
      <c r="A985" s="121">
        <v>22123</v>
      </c>
      <c r="B985" s="12">
        <f>INDEX([8]RawData!$B$8:$N$1411, MATCH($A985, [8]RawData!$A$8:$A$1411, 0), MATCH(B$19, [8]RawData!$B$7:$N$7, 0))</f>
        <v>1192.4649999999999</v>
      </c>
      <c r="C985" s="12">
        <f>INDEX([8]RawData!$B$8:$N$1411, MATCH($A985, [8]RawData!$A$8:$A$1411, 0), MATCH(C$19, [8]RawData!$B$7:$N$7, 0))</f>
        <v>3</v>
      </c>
      <c r="D985" s="12" t="str">
        <f>INDEX([8]RawData!$B$8:$N$1411, MATCH($A985, [8]RawData!$A$8:$A$1411, 0), MATCH(D$19, [8]RawData!$B$7:$N$7, 0))</f>
        <v>Wood htstove</v>
      </c>
      <c r="E985" s="12" t="str">
        <f>INDEX([8]RawData!$B$8:$N$1411, MATCH($A985, [8]RawData!$A$8:$A$1411, 0), MATCH(E$19, [8]RawData!$B$7:$N$7, 0))</f>
        <v/>
      </c>
      <c r="F985" s="12" t="s">
        <v>94</v>
      </c>
      <c r="G985" s="12" t="b">
        <f t="shared" si="80"/>
        <v>0</v>
      </c>
      <c r="H985" s="12" t="b">
        <f t="shared" si="81"/>
        <v>0</v>
      </c>
      <c r="I985" s="12" t="b">
        <f t="shared" si="82"/>
        <v>0</v>
      </c>
      <c r="J985" s="12" t="str">
        <f t="shared" si="83"/>
        <v>Plug-in heater, or none</v>
      </c>
    </row>
    <row r="986" spans="1:10">
      <c r="A986" s="121">
        <v>22124</v>
      </c>
      <c r="B986" s="12">
        <f>INDEX([8]RawData!$B$8:$N$1411, MATCH($A986, [8]RawData!$A$8:$A$1411, 0), MATCH(B$19, [8]RawData!$B$7:$N$7, 0))</f>
        <v>4360.1880000000001</v>
      </c>
      <c r="C986" s="12">
        <f>INDEX([8]RawData!$B$8:$N$1411, MATCH($A986, [8]RawData!$A$8:$A$1411, 0), MATCH(C$19, [8]RawData!$B$7:$N$7, 0))</f>
        <v>1</v>
      </c>
      <c r="D986" s="12" t="str">
        <f>INDEX([8]RawData!$B$8:$N$1411, MATCH($A986, [8]RawData!$A$8:$A$1411, 0), MATCH(D$19, [8]RawData!$B$7:$N$7, 0))</f>
        <v>Gas faf</v>
      </c>
      <c r="E986" s="12" t="str">
        <f>INDEX([8]RawData!$B$8:$N$1411, MATCH($A986, [8]RawData!$A$8:$A$1411, 0), MATCH(E$19, [8]RawData!$B$7:$N$7, 0))</f>
        <v xml:space="preserve">Gas htstove AND Wood htstove AND </v>
      </c>
      <c r="F986" s="12" t="s">
        <v>94</v>
      </c>
      <c r="G986" s="12" t="b">
        <f t="shared" si="80"/>
        <v>1</v>
      </c>
      <c r="H986" s="12" t="b">
        <f t="shared" si="81"/>
        <v>0</v>
      </c>
      <c r="I986" s="12" t="b">
        <f t="shared" si="82"/>
        <v>0</v>
      </c>
      <c r="J986" s="12" t="str">
        <f t="shared" si="83"/>
        <v>Plug-in heater, or none</v>
      </c>
    </row>
    <row r="987" spans="1:10">
      <c r="A987" s="121">
        <v>22125</v>
      </c>
      <c r="B987" s="12">
        <f>INDEX([8]RawData!$B$8:$N$1411, MATCH($A987, [8]RawData!$A$8:$A$1411, 0), MATCH(B$19, [8]RawData!$B$7:$N$7, 0))</f>
        <v>2079.9929999999999</v>
      </c>
      <c r="C987" s="12">
        <f>INDEX([8]RawData!$B$8:$N$1411, MATCH($A987, [8]RawData!$A$8:$A$1411, 0), MATCH(C$19, [8]RawData!$B$7:$N$7, 0))</f>
        <v>1</v>
      </c>
      <c r="D987" s="12" t="str">
        <f>INDEX([8]RawData!$B$8:$N$1411, MATCH($A987, [8]RawData!$A$8:$A$1411, 0), MATCH(D$19, [8]RawData!$B$7:$N$7, 0))</f>
        <v>Electric heatpump</v>
      </c>
      <c r="E987" s="12" t="str">
        <f>INDEX([8]RawData!$B$8:$N$1411, MATCH($A987, [8]RawData!$A$8:$A$1411, 0), MATCH(E$19, [8]RawData!$B$7:$N$7, 0))</f>
        <v>Electric baseboard</v>
      </c>
      <c r="F987" s="12">
        <v>2079.9929999999999</v>
      </c>
      <c r="G987" s="12" t="b">
        <f t="shared" si="80"/>
        <v>0</v>
      </c>
      <c r="H987" s="12" t="b">
        <f t="shared" si="81"/>
        <v>1</v>
      </c>
      <c r="I987" s="12" t="b">
        <f t="shared" si="82"/>
        <v>1</v>
      </c>
      <c r="J987" s="12" t="str">
        <f t="shared" si="83"/>
        <v>Heat pump</v>
      </c>
    </row>
    <row r="988" spans="1:10">
      <c r="A988" s="121">
        <v>22127</v>
      </c>
      <c r="B988" s="12">
        <f>INDEX([8]RawData!$B$8:$N$1411, MATCH($A988, [8]RawData!$A$8:$A$1411, 0), MATCH(B$19, [8]RawData!$B$7:$N$7, 0))</f>
        <v>3785.7640000000001</v>
      </c>
      <c r="C988" s="12">
        <f>INDEX([8]RawData!$B$8:$N$1411, MATCH($A988, [8]RawData!$A$8:$A$1411, 0), MATCH(C$19, [8]RawData!$B$7:$N$7, 0))</f>
        <v>1</v>
      </c>
      <c r="D988" s="12" t="str">
        <f>INDEX([8]RawData!$B$8:$N$1411, MATCH($A988, [8]RawData!$A$8:$A$1411, 0), MATCH(D$19, [8]RawData!$B$7:$N$7, 0))</f>
        <v>Electric gshp</v>
      </c>
      <c r="E988" s="12" t="str">
        <f>INDEX([8]RawData!$B$8:$N$1411, MATCH($A988, [8]RawData!$A$8:$A$1411, 0), MATCH(E$19, [8]RawData!$B$7:$N$7, 0))</f>
        <v/>
      </c>
      <c r="F988" s="12">
        <v>3785.7640000000001</v>
      </c>
      <c r="G988" s="12" t="b">
        <f t="shared" si="80"/>
        <v>0</v>
      </c>
      <c r="H988" s="12" t="b">
        <f t="shared" si="81"/>
        <v>1</v>
      </c>
      <c r="I988" s="12" t="b">
        <f t="shared" si="82"/>
        <v>1</v>
      </c>
      <c r="J988" s="12" t="str">
        <f t="shared" si="83"/>
        <v>Heat pump</v>
      </c>
    </row>
    <row r="989" spans="1:10">
      <c r="A989" s="121">
        <v>22129</v>
      </c>
      <c r="B989" s="12">
        <f>INDEX([8]RawData!$B$8:$N$1411, MATCH($A989, [8]RawData!$A$8:$A$1411, 0), MATCH(B$19, [8]RawData!$B$7:$N$7, 0))</f>
        <v>1925.059</v>
      </c>
      <c r="C989" s="12">
        <f>INDEX([8]RawData!$B$8:$N$1411, MATCH($A989, [8]RawData!$A$8:$A$1411, 0), MATCH(C$19, [8]RawData!$B$7:$N$7, 0))</f>
        <v>1</v>
      </c>
      <c r="D989" s="12" t="str">
        <f>INDEX([8]RawData!$B$8:$N$1411, MATCH($A989, [8]RawData!$A$8:$A$1411, 0), MATCH(D$19, [8]RawData!$B$7:$N$7, 0))</f>
        <v>Gas faf</v>
      </c>
      <c r="E989" s="12" t="str">
        <f>INDEX([8]RawData!$B$8:$N$1411, MATCH($A989, [8]RawData!$A$8:$A$1411, 0), MATCH(E$19, [8]RawData!$B$7:$N$7, 0))</f>
        <v/>
      </c>
      <c r="F989" s="12" t="s">
        <v>94</v>
      </c>
      <c r="G989" s="12" t="b">
        <f t="shared" si="80"/>
        <v>1</v>
      </c>
      <c r="H989" s="12" t="b">
        <f t="shared" si="81"/>
        <v>0</v>
      </c>
      <c r="I989" s="12" t="b">
        <f t="shared" si="82"/>
        <v>0</v>
      </c>
      <c r="J989" s="12" t="str">
        <f t="shared" si="83"/>
        <v>Plug-in heater, or none</v>
      </c>
    </row>
    <row r="990" spans="1:10">
      <c r="A990" s="121">
        <v>22131</v>
      </c>
      <c r="B990" s="12">
        <f>INDEX([8]RawData!$B$8:$N$1411, MATCH($A990, [8]RawData!$A$8:$A$1411, 0), MATCH(B$19, [8]RawData!$B$7:$N$7, 0))</f>
        <v>8264.9449999999997</v>
      </c>
      <c r="C990" s="12">
        <f>INDEX([8]RawData!$B$8:$N$1411, MATCH($A990, [8]RawData!$A$8:$A$1411, 0), MATCH(C$19, [8]RawData!$B$7:$N$7, 0))</f>
        <v>1</v>
      </c>
      <c r="D990" s="12" t="str">
        <f>INDEX([8]RawData!$B$8:$N$1411, MATCH($A990, [8]RawData!$A$8:$A$1411, 0), MATCH(D$19, [8]RawData!$B$7:$N$7, 0))</f>
        <v>Electric heatpump</v>
      </c>
      <c r="E990" s="12" t="str">
        <f>INDEX([8]RawData!$B$8:$N$1411, MATCH($A990, [8]RawData!$A$8:$A$1411, 0), MATCH(E$19, [8]RawData!$B$7:$N$7, 0))</f>
        <v>Electric pluginheater</v>
      </c>
      <c r="F990" s="12">
        <v>8264.9449999999997</v>
      </c>
      <c r="G990" s="12" t="b">
        <f t="shared" si="80"/>
        <v>0</v>
      </c>
      <c r="H990" s="12" t="b">
        <f t="shared" si="81"/>
        <v>1</v>
      </c>
      <c r="I990" s="12" t="b">
        <f t="shared" si="82"/>
        <v>1</v>
      </c>
      <c r="J990" s="12" t="str">
        <f t="shared" si="83"/>
        <v>Heat pump</v>
      </c>
    </row>
    <row r="991" spans="1:10">
      <c r="A991" s="121">
        <v>22138</v>
      </c>
      <c r="B991" s="12">
        <f>INDEX([8]RawData!$B$8:$N$1411, MATCH($A991, [8]RawData!$A$8:$A$1411, 0), MATCH(B$19, [8]RawData!$B$7:$N$7, 0))</f>
        <v>3785.7640000000001</v>
      </c>
      <c r="C991" s="12">
        <f>INDEX([8]RawData!$B$8:$N$1411, MATCH($A991, [8]RawData!$A$8:$A$1411, 0), MATCH(C$19, [8]RawData!$B$7:$N$7, 0))</f>
        <v>1</v>
      </c>
      <c r="D991" s="12" t="str">
        <f>INDEX([8]RawData!$B$8:$N$1411, MATCH($A991, [8]RawData!$A$8:$A$1411, 0), MATCH(D$19, [8]RawData!$B$7:$N$7, 0))</f>
        <v>Electric faf</v>
      </c>
      <c r="E991" s="12" t="str">
        <f>INDEX([8]RawData!$B$8:$N$1411, MATCH($A991, [8]RawData!$A$8:$A$1411, 0), MATCH(E$19, [8]RawData!$B$7:$N$7, 0))</f>
        <v xml:space="preserve">Pellets htstove AND Electric pluginheater AND </v>
      </c>
      <c r="F991" s="12">
        <v>3785.7640000000001</v>
      </c>
      <c r="G991" s="12" t="b">
        <f t="shared" si="80"/>
        <v>0</v>
      </c>
      <c r="H991" s="12" t="b">
        <f t="shared" si="81"/>
        <v>1</v>
      </c>
      <c r="I991" s="12" t="b">
        <f t="shared" si="82"/>
        <v>1</v>
      </c>
      <c r="J991" s="12" t="str">
        <f t="shared" si="83"/>
        <v>Electric FAF</v>
      </c>
    </row>
    <row r="992" spans="1:10">
      <c r="A992" s="121">
        <v>22144</v>
      </c>
      <c r="B992" s="12">
        <f>INDEX([8]RawData!$B$8:$N$1411, MATCH($A992, [8]RawData!$A$8:$A$1411, 0), MATCH(B$19, [8]RawData!$B$7:$N$7, 0))</f>
        <v>3785.7640000000001</v>
      </c>
      <c r="C992" s="12">
        <f>INDEX([8]RawData!$B$8:$N$1411, MATCH($A992, [8]RawData!$A$8:$A$1411, 0), MATCH(C$19, [8]RawData!$B$7:$N$7, 0))</f>
        <v>1</v>
      </c>
      <c r="D992" s="12" t="str">
        <f>INDEX([8]RawData!$B$8:$N$1411, MATCH($A992, [8]RawData!$A$8:$A$1411, 0), MATCH(D$19, [8]RawData!$B$7:$N$7, 0))</f>
        <v>Gas faf</v>
      </c>
      <c r="E992" s="12" t="str">
        <f>INDEX([8]RawData!$B$8:$N$1411, MATCH($A992, [8]RawData!$A$8:$A$1411, 0), MATCH(E$19, [8]RawData!$B$7:$N$7, 0))</f>
        <v/>
      </c>
      <c r="F992" s="12" t="s">
        <v>94</v>
      </c>
      <c r="G992" s="12" t="b">
        <f t="shared" si="80"/>
        <v>1</v>
      </c>
      <c r="H992" s="12" t="b">
        <f t="shared" si="81"/>
        <v>0</v>
      </c>
      <c r="I992" s="12" t="b">
        <f t="shared" si="82"/>
        <v>0</v>
      </c>
      <c r="J992" s="12" t="str">
        <f t="shared" si="83"/>
        <v>Plug-in heater, or none</v>
      </c>
    </row>
    <row r="993" spans="1:10">
      <c r="A993" s="121">
        <v>22153</v>
      </c>
      <c r="B993" s="12">
        <f>INDEX([8]RawData!$B$8:$N$1411, MATCH($A993, [8]RawData!$A$8:$A$1411, 0), MATCH(B$19, [8]RawData!$B$7:$N$7, 0))</f>
        <v>1192.4649999999999</v>
      </c>
      <c r="C993" s="12">
        <f>INDEX([8]RawData!$B$8:$N$1411, MATCH($A993, [8]RawData!$A$8:$A$1411, 0), MATCH(C$19, [8]RawData!$B$7:$N$7, 0))</f>
        <v>2</v>
      </c>
      <c r="D993" s="12" t="str">
        <f>INDEX([8]RawData!$B$8:$N$1411, MATCH($A993, [8]RawData!$A$8:$A$1411, 0), MATCH(D$19, [8]RawData!$B$7:$N$7, 0))</f>
        <v>Electric heatpump</v>
      </c>
      <c r="E993" s="12" t="str">
        <f>INDEX([8]RawData!$B$8:$N$1411, MATCH($A993, [8]RawData!$A$8:$A$1411, 0), MATCH(E$19, [8]RawData!$B$7:$N$7, 0))</f>
        <v>Propane fireplace</v>
      </c>
      <c r="F993" s="12">
        <v>1192.4649999999999</v>
      </c>
      <c r="G993" s="12" t="b">
        <f t="shared" si="80"/>
        <v>0</v>
      </c>
      <c r="H993" s="12" t="b">
        <f t="shared" si="81"/>
        <v>1</v>
      </c>
      <c r="I993" s="12" t="b">
        <f t="shared" si="82"/>
        <v>1</v>
      </c>
      <c r="J993" s="12" t="str">
        <f t="shared" si="83"/>
        <v>Heat pump</v>
      </c>
    </row>
    <row r="994" spans="1:10">
      <c r="A994" s="121">
        <v>22159</v>
      </c>
      <c r="B994" s="12">
        <f>INDEX([8]RawData!$B$8:$N$1411, MATCH($A994, [8]RawData!$A$8:$A$1411, 0), MATCH(B$19, [8]RawData!$B$7:$N$7, 0))</f>
        <v>1192.4649999999999</v>
      </c>
      <c r="C994" s="12">
        <f>INDEX([8]RawData!$B$8:$N$1411, MATCH($A994, [8]RawData!$A$8:$A$1411, 0), MATCH(C$19, [8]RawData!$B$7:$N$7, 0))</f>
        <v>2</v>
      </c>
      <c r="D994" s="12" t="str">
        <f>INDEX([8]RawData!$B$8:$N$1411, MATCH($A994, [8]RawData!$A$8:$A$1411, 0), MATCH(D$19, [8]RawData!$B$7:$N$7, 0))</f>
        <v>Pellets htstove</v>
      </c>
      <c r="E994" s="12" t="str">
        <f>INDEX([8]RawData!$B$8:$N$1411, MATCH($A994, [8]RawData!$A$8:$A$1411, 0), MATCH(E$19, [8]RawData!$B$7:$N$7, 0))</f>
        <v>Electric pluginheater</v>
      </c>
      <c r="F994" s="12">
        <v>1192.4649999999999</v>
      </c>
      <c r="G994" s="12" t="b">
        <f t="shared" si="80"/>
        <v>0</v>
      </c>
      <c r="H994" s="12" t="b">
        <f t="shared" si="81"/>
        <v>0</v>
      </c>
      <c r="I994" s="12" t="b">
        <f t="shared" si="82"/>
        <v>0</v>
      </c>
      <c r="J994" s="12" t="str">
        <f t="shared" si="83"/>
        <v>Plug-in heater, or none</v>
      </c>
    </row>
    <row r="995" spans="1:10">
      <c r="A995" s="121">
        <v>22172</v>
      </c>
      <c r="B995" s="12">
        <f>INDEX([8]RawData!$B$8:$N$1411, MATCH($A995, [8]RawData!$A$8:$A$1411, 0), MATCH(B$19, [8]RawData!$B$7:$N$7, 0))</f>
        <v>1904.288</v>
      </c>
      <c r="C995" s="12">
        <f>INDEX([8]RawData!$B$8:$N$1411, MATCH($A995, [8]RawData!$A$8:$A$1411, 0), MATCH(C$19, [8]RawData!$B$7:$N$7, 0))</f>
        <v>1</v>
      </c>
      <c r="D995" s="12" t="str">
        <f>INDEX([8]RawData!$B$8:$N$1411, MATCH($A995, [8]RawData!$A$8:$A$1411, 0), MATCH(D$19, [8]RawData!$B$7:$N$7, 0))</f>
        <v>Wood htstove</v>
      </c>
      <c r="E995" s="12" t="str">
        <f>INDEX([8]RawData!$B$8:$N$1411, MATCH($A995, [8]RawData!$A$8:$A$1411, 0), MATCH(E$19, [8]RawData!$B$7:$N$7, 0))</f>
        <v>Electric baseboard</v>
      </c>
      <c r="F995" s="12">
        <v>1904.288</v>
      </c>
      <c r="G995" s="12" t="b">
        <f t="shared" si="80"/>
        <v>0</v>
      </c>
      <c r="H995" s="12" t="b">
        <f t="shared" si="81"/>
        <v>1</v>
      </c>
      <c r="I995" s="12" t="b">
        <f t="shared" si="82"/>
        <v>1</v>
      </c>
      <c r="J995" s="12" t="str">
        <f t="shared" si="83"/>
        <v>Baseboard</v>
      </c>
    </row>
    <row r="996" spans="1:10">
      <c r="A996" s="121">
        <v>22175</v>
      </c>
      <c r="B996" s="12">
        <f>INDEX([8]RawData!$B$8:$N$1411, MATCH($A996, [8]RawData!$A$8:$A$1411, 0), MATCH(B$19, [8]RawData!$B$7:$N$7, 0))</f>
        <v>2079.9929999999999</v>
      </c>
      <c r="C996" s="12">
        <f>INDEX([8]RawData!$B$8:$N$1411, MATCH($A996, [8]RawData!$A$8:$A$1411, 0), MATCH(C$19, [8]RawData!$B$7:$N$7, 0))</f>
        <v>1</v>
      </c>
      <c r="D996" s="12" t="str">
        <f>INDEX([8]RawData!$B$8:$N$1411, MATCH($A996, [8]RawData!$A$8:$A$1411, 0), MATCH(D$19, [8]RawData!$B$7:$N$7, 0))</f>
        <v>Electric faf</v>
      </c>
      <c r="E996" s="12" t="str">
        <f>INDEX([8]RawData!$B$8:$N$1411, MATCH($A996, [8]RawData!$A$8:$A$1411, 0), MATCH(E$19, [8]RawData!$B$7:$N$7, 0))</f>
        <v/>
      </c>
      <c r="F996" s="12">
        <v>2079.9929999999999</v>
      </c>
      <c r="G996" s="12" t="b">
        <f t="shared" si="80"/>
        <v>0</v>
      </c>
      <c r="H996" s="12" t="b">
        <f t="shared" si="81"/>
        <v>1</v>
      </c>
      <c r="I996" s="12" t="b">
        <f t="shared" si="82"/>
        <v>1</v>
      </c>
      <c r="J996" s="12" t="str">
        <f t="shared" si="83"/>
        <v>Electric FAF</v>
      </c>
    </row>
    <row r="997" spans="1:10">
      <c r="A997" s="121">
        <v>22176</v>
      </c>
      <c r="B997" s="12">
        <f>INDEX([8]RawData!$B$8:$N$1411, MATCH($A997, [8]RawData!$A$8:$A$1411, 0), MATCH(B$19, [8]RawData!$B$7:$N$7, 0))</f>
        <v>2130.886</v>
      </c>
      <c r="C997" s="12">
        <f>INDEX([8]RawData!$B$8:$N$1411, MATCH($A997, [8]RawData!$A$8:$A$1411, 0), MATCH(C$19, [8]RawData!$B$7:$N$7, 0))</f>
        <v>3</v>
      </c>
      <c r="D997" s="12" t="str">
        <f>INDEX([8]RawData!$B$8:$N$1411, MATCH($A997, [8]RawData!$A$8:$A$1411, 0), MATCH(D$19, [8]RawData!$B$7:$N$7, 0))</f>
        <v>Gas boiler</v>
      </c>
      <c r="E997" s="12" t="str">
        <f>INDEX([8]RawData!$B$8:$N$1411, MATCH($A997, [8]RawData!$A$8:$A$1411, 0), MATCH(E$19, [8]RawData!$B$7:$N$7, 0))</f>
        <v/>
      </c>
      <c r="F997" s="12" t="s">
        <v>94</v>
      </c>
      <c r="G997" s="12" t="b">
        <f t="shared" si="80"/>
        <v>1</v>
      </c>
      <c r="H997" s="12" t="b">
        <f t="shared" si="81"/>
        <v>0</v>
      </c>
      <c r="I997" s="12" t="b">
        <f t="shared" si="82"/>
        <v>0</v>
      </c>
      <c r="J997" s="12" t="str">
        <f t="shared" si="83"/>
        <v>Plug-in heater, or none</v>
      </c>
    </row>
    <row r="998" spans="1:10">
      <c r="A998" s="121">
        <v>22177</v>
      </c>
      <c r="B998" s="12">
        <f>INDEX([8]RawData!$B$8:$N$1411, MATCH($A998, [8]RawData!$A$8:$A$1411, 0), MATCH(B$19, [8]RawData!$B$7:$N$7, 0))</f>
        <v>1612.692</v>
      </c>
      <c r="C998" s="12">
        <f>INDEX([8]RawData!$B$8:$N$1411, MATCH($A998, [8]RawData!$A$8:$A$1411, 0), MATCH(C$19, [8]RawData!$B$7:$N$7, 0))</f>
        <v>1</v>
      </c>
      <c r="D998" s="12" t="str">
        <f>INDEX([8]RawData!$B$8:$N$1411, MATCH($A998, [8]RawData!$A$8:$A$1411, 0), MATCH(D$19, [8]RawData!$B$7:$N$7, 0))</f>
        <v>Electric gshp</v>
      </c>
      <c r="E998" s="12" t="str">
        <f>INDEX([8]RawData!$B$8:$N$1411, MATCH($A998, [8]RawData!$A$8:$A$1411, 0), MATCH(E$19, [8]RawData!$B$7:$N$7, 0))</f>
        <v xml:space="preserve">Electric baseboard AND Electric pluginheater AND Electric pluginheater AND </v>
      </c>
      <c r="F998" s="12">
        <v>1612.692</v>
      </c>
      <c r="G998" s="12" t="b">
        <f t="shared" si="80"/>
        <v>0</v>
      </c>
      <c r="H998" s="12" t="b">
        <f t="shared" si="81"/>
        <v>1</v>
      </c>
      <c r="I998" s="12" t="b">
        <f t="shared" si="82"/>
        <v>1</v>
      </c>
      <c r="J998" s="12" t="str">
        <f t="shared" si="83"/>
        <v>Heat pump</v>
      </c>
    </row>
    <row r="999" spans="1:10">
      <c r="A999" s="121">
        <v>22179</v>
      </c>
      <c r="B999" s="12">
        <f>INDEX([8]RawData!$B$8:$N$1411, MATCH($A999, [8]RawData!$A$8:$A$1411, 0), MATCH(B$19, [8]RawData!$B$7:$N$7, 0))</f>
        <v>3785.7640000000001</v>
      </c>
      <c r="C999" s="12">
        <f>INDEX([8]RawData!$B$8:$N$1411, MATCH($A999, [8]RawData!$A$8:$A$1411, 0), MATCH(C$19, [8]RawData!$B$7:$N$7, 0))</f>
        <v>1</v>
      </c>
      <c r="D999" s="12" t="str">
        <f>INDEX([8]RawData!$B$8:$N$1411, MATCH($A999, [8]RawData!$A$8:$A$1411, 0), MATCH(D$19, [8]RawData!$B$7:$N$7, 0))</f>
        <v>Gas htstove</v>
      </c>
      <c r="E999" s="12" t="str">
        <f>INDEX([8]RawData!$B$8:$N$1411, MATCH($A999, [8]RawData!$A$8:$A$1411, 0), MATCH(E$19, [8]RawData!$B$7:$N$7, 0))</f>
        <v>Electric baseboard</v>
      </c>
      <c r="F999" s="12">
        <v>3785.7640000000001</v>
      </c>
      <c r="G999" s="12" t="b">
        <f t="shared" si="80"/>
        <v>0</v>
      </c>
      <c r="H999" s="12" t="b">
        <f t="shared" si="81"/>
        <v>1</v>
      </c>
      <c r="I999" s="12" t="b">
        <f t="shared" si="82"/>
        <v>1</v>
      </c>
      <c r="J999" s="12" t="str">
        <f t="shared" si="83"/>
        <v>Baseboard</v>
      </c>
    </row>
    <row r="1000" spans="1:10">
      <c r="A1000" s="121">
        <v>22180</v>
      </c>
      <c r="B1000" s="12">
        <f>INDEX([8]RawData!$B$8:$N$1411, MATCH($A1000, [8]RawData!$A$8:$A$1411, 0), MATCH(B$19, [8]RawData!$B$7:$N$7, 0))</f>
        <v>2079.9929999999999</v>
      </c>
      <c r="C1000" s="12">
        <f>INDEX([8]RawData!$B$8:$N$1411, MATCH($A1000, [8]RawData!$A$8:$A$1411, 0), MATCH(C$19, [8]RawData!$B$7:$N$7, 0))</f>
        <v>1</v>
      </c>
      <c r="D1000" s="12" t="str">
        <f>INDEX([8]RawData!$B$8:$N$1411, MATCH($A1000, [8]RawData!$A$8:$A$1411, 0), MATCH(D$19, [8]RawData!$B$7:$N$7, 0))</f>
        <v>Electric dhp</v>
      </c>
      <c r="E1000" s="12" t="str">
        <f>INDEX([8]RawData!$B$8:$N$1411, MATCH($A1000, [8]RawData!$A$8:$A$1411, 0), MATCH(E$19, [8]RawData!$B$7:$N$7, 0))</f>
        <v xml:space="preserve">Electric baseboard AND Wood htstove AND Electric pluginheater AND </v>
      </c>
      <c r="F1000" s="12">
        <v>2079.9929999999999</v>
      </c>
      <c r="G1000" s="12" t="b">
        <f t="shared" si="80"/>
        <v>0</v>
      </c>
      <c r="H1000" s="12" t="b">
        <f t="shared" si="81"/>
        <v>1</v>
      </c>
      <c r="I1000" s="12" t="b">
        <f t="shared" si="82"/>
        <v>1</v>
      </c>
      <c r="J1000" s="12" t="str">
        <f t="shared" si="83"/>
        <v>Ductless HP</v>
      </c>
    </row>
    <row r="1001" spans="1:10">
      <c r="A1001" s="121">
        <v>22181</v>
      </c>
      <c r="B1001" s="12">
        <f>INDEX([8]RawData!$B$8:$N$1411, MATCH($A1001, [8]RawData!$A$8:$A$1411, 0), MATCH(B$19, [8]RawData!$B$7:$N$7, 0))</f>
        <v>1192.4649999999999</v>
      </c>
      <c r="C1001" s="12">
        <f>INDEX([8]RawData!$B$8:$N$1411, MATCH($A1001, [8]RawData!$A$8:$A$1411, 0), MATCH(C$19, [8]RawData!$B$7:$N$7, 0))</f>
        <v>2</v>
      </c>
      <c r="D1001" s="12" t="str">
        <f>INDEX([8]RawData!$B$8:$N$1411, MATCH($A1001, [8]RawData!$A$8:$A$1411, 0), MATCH(D$19, [8]RawData!$B$7:$N$7, 0))</f>
        <v>Gas faf</v>
      </c>
      <c r="E1001" s="12" t="str">
        <f>INDEX([8]RawData!$B$8:$N$1411, MATCH($A1001, [8]RawData!$A$8:$A$1411, 0), MATCH(E$19, [8]RawData!$B$7:$N$7, 0))</f>
        <v>Wood htstove</v>
      </c>
      <c r="F1001" s="12" t="s">
        <v>94</v>
      </c>
      <c r="G1001" s="12" t="b">
        <f t="shared" si="80"/>
        <v>1</v>
      </c>
      <c r="H1001" s="12" t="b">
        <f t="shared" si="81"/>
        <v>0</v>
      </c>
      <c r="I1001" s="12" t="b">
        <f t="shared" si="82"/>
        <v>0</v>
      </c>
      <c r="J1001" s="12" t="str">
        <f t="shared" si="83"/>
        <v>Plug-in heater, or none</v>
      </c>
    </row>
    <row r="1002" spans="1:10">
      <c r="A1002" s="121">
        <v>22186</v>
      </c>
      <c r="B1002" s="12">
        <f>INDEX([8]RawData!$B$8:$N$1411, MATCH($A1002, [8]RawData!$A$8:$A$1411, 0), MATCH(B$19, [8]RawData!$B$7:$N$7, 0))</f>
        <v>3785.7640000000001</v>
      </c>
      <c r="C1002" s="12">
        <f>INDEX([8]RawData!$B$8:$N$1411, MATCH($A1002, [8]RawData!$A$8:$A$1411, 0), MATCH(C$19, [8]RawData!$B$7:$N$7, 0))</f>
        <v>1</v>
      </c>
      <c r="D1002" s="12" t="str">
        <f>INDEX([8]RawData!$B$8:$N$1411, MATCH($A1002, [8]RawData!$A$8:$A$1411, 0), MATCH(D$19, [8]RawData!$B$7:$N$7, 0))</f>
        <v>Gas faf</v>
      </c>
      <c r="E1002" s="12" t="str">
        <f>INDEX([8]RawData!$B$8:$N$1411, MATCH($A1002, [8]RawData!$A$8:$A$1411, 0), MATCH(E$19, [8]RawData!$B$7:$N$7, 0))</f>
        <v/>
      </c>
      <c r="F1002" s="12" t="s">
        <v>94</v>
      </c>
      <c r="G1002" s="12" t="b">
        <f t="shared" si="80"/>
        <v>1</v>
      </c>
      <c r="H1002" s="12" t="b">
        <f t="shared" si="81"/>
        <v>0</v>
      </c>
      <c r="I1002" s="12" t="b">
        <f t="shared" si="82"/>
        <v>0</v>
      </c>
      <c r="J1002" s="12" t="str">
        <f t="shared" si="83"/>
        <v>Plug-in heater, or none</v>
      </c>
    </row>
    <row r="1003" spans="1:10">
      <c r="A1003" s="121">
        <v>22187</v>
      </c>
      <c r="B1003" s="12">
        <f>INDEX([8]RawData!$B$8:$N$1411, MATCH($A1003, [8]RawData!$A$8:$A$1411, 0), MATCH(B$19, [8]RawData!$B$7:$N$7, 0))</f>
        <v>1612.692</v>
      </c>
      <c r="C1003" s="12">
        <f>INDEX([8]RawData!$B$8:$N$1411, MATCH($A1003, [8]RawData!$A$8:$A$1411, 0), MATCH(C$19, [8]RawData!$B$7:$N$7, 0))</f>
        <v>1</v>
      </c>
      <c r="D1003" s="12" t="str">
        <f>INDEX([8]RawData!$B$8:$N$1411, MATCH($A1003, [8]RawData!$A$8:$A$1411, 0), MATCH(D$19, [8]RawData!$B$7:$N$7, 0))</f>
        <v>Electric heatpump</v>
      </c>
      <c r="E1003" s="12" t="str">
        <f>INDEX([8]RawData!$B$8:$N$1411, MATCH($A1003, [8]RawData!$A$8:$A$1411, 0), MATCH(E$19, [8]RawData!$B$7:$N$7, 0))</f>
        <v xml:space="preserve">Electric baseboard AND Electric pluginheater AND </v>
      </c>
      <c r="F1003" s="12">
        <v>1612.692</v>
      </c>
      <c r="G1003" s="12" t="b">
        <f t="shared" si="80"/>
        <v>0</v>
      </c>
      <c r="H1003" s="12" t="b">
        <f t="shared" si="81"/>
        <v>1</v>
      </c>
      <c r="I1003" s="12" t="b">
        <f t="shared" si="82"/>
        <v>1</v>
      </c>
      <c r="J1003" s="12" t="str">
        <f t="shared" si="83"/>
        <v>Heat pump</v>
      </c>
    </row>
    <row r="1004" spans="1:10">
      <c r="A1004" s="121">
        <v>22191</v>
      </c>
      <c r="B1004" s="12">
        <f>INDEX([8]RawData!$B$8:$N$1411, MATCH($A1004, [8]RawData!$A$8:$A$1411, 0), MATCH(B$19, [8]RawData!$B$7:$N$7, 0))</f>
        <v>8559.1039999999994</v>
      </c>
      <c r="C1004" s="12">
        <f>INDEX([8]RawData!$B$8:$N$1411, MATCH($A1004, [8]RawData!$A$8:$A$1411, 0), MATCH(C$19, [8]RawData!$B$7:$N$7, 0))</f>
        <v>2</v>
      </c>
      <c r="D1004" s="12" t="str">
        <f>INDEX([8]RawData!$B$8:$N$1411, MATCH($A1004, [8]RawData!$A$8:$A$1411, 0), MATCH(D$19, [8]RawData!$B$7:$N$7, 0))</f>
        <v>Electric baseboard</v>
      </c>
      <c r="E1004" s="12" t="str">
        <f>INDEX([8]RawData!$B$8:$N$1411, MATCH($A1004, [8]RawData!$A$8:$A$1411, 0), MATCH(E$19, [8]RawData!$B$7:$N$7, 0))</f>
        <v>Electric pluginheater</v>
      </c>
      <c r="F1004" s="12">
        <v>8559.1039999999994</v>
      </c>
      <c r="G1004" s="12" t="b">
        <f t="shared" si="80"/>
        <v>0</v>
      </c>
      <c r="H1004" s="12" t="b">
        <f t="shared" si="81"/>
        <v>1</v>
      </c>
      <c r="I1004" s="12" t="b">
        <f t="shared" si="82"/>
        <v>1</v>
      </c>
      <c r="J1004" s="12" t="str">
        <f t="shared" si="83"/>
        <v>Baseboard</v>
      </c>
    </row>
    <row r="1005" spans="1:10">
      <c r="A1005" s="121">
        <v>22198</v>
      </c>
      <c r="B1005" s="12">
        <f>INDEX([8]RawData!$B$8:$N$1411, MATCH($A1005, [8]RawData!$A$8:$A$1411, 0), MATCH(B$19, [8]RawData!$B$7:$N$7, 0))</f>
        <v>3785.7640000000001</v>
      </c>
      <c r="C1005" s="12">
        <f>INDEX([8]RawData!$B$8:$N$1411, MATCH($A1005, [8]RawData!$A$8:$A$1411, 0), MATCH(C$19, [8]RawData!$B$7:$N$7, 0))</f>
        <v>1</v>
      </c>
      <c r="D1005" s="12" t="str">
        <f>INDEX([8]RawData!$B$8:$N$1411, MATCH($A1005, [8]RawData!$A$8:$A$1411, 0), MATCH(D$19, [8]RawData!$B$7:$N$7, 0))</f>
        <v>Gas faf</v>
      </c>
      <c r="E1005" s="12" t="str">
        <f>INDEX([8]RawData!$B$8:$N$1411, MATCH($A1005, [8]RawData!$A$8:$A$1411, 0), MATCH(E$19, [8]RawData!$B$7:$N$7, 0))</f>
        <v/>
      </c>
      <c r="F1005" s="12" t="s">
        <v>94</v>
      </c>
      <c r="G1005" s="12" t="b">
        <f t="shared" si="80"/>
        <v>1</v>
      </c>
      <c r="H1005" s="12" t="b">
        <f t="shared" si="81"/>
        <v>0</v>
      </c>
      <c r="I1005" s="12" t="b">
        <f t="shared" si="82"/>
        <v>0</v>
      </c>
      <c r="J1005" s="12" t="str">
        <f t="shared" si="83"/>
        <v>Plug-in heater, or none</v>
      </c>
    </row>
    <row r="1006" spans="1:10">
      <c r="A1006" s="121">
        <v>22200</v>
      </c>
      <c r="B1006" s="12">
        <f>INDEX([8]RawData!$B$8:$N$1411, MATCH($A1006, [8]RawData!$A$8:$A$1411, 0), MATCH(B$19, [8]RawData!$B$7:$N$7, 0))</f>
        <v>1192.4649999999999</v>
      </c>
      <c r="C1006" s="12">
        <f>INDEX([8]RawData!$B$8:$N$1411, MATCH($A1006, [8]RawData!$A$8:$A$1411, 0), MATCH(C$19, [8]RawData!$B$7:$N$7, 0))</f>
        <v>2</v>
      </c>
      <c r="D1006" s="12" t="str">
        <f>INDEX([8]RawData!$B$8:$N$1411, MATCH($A1006, [8]RawData!$A$8:$A$1411, 0), MATCH(D$19, [8]RawData!$B$7:$N$7, 0))</f>
        <v>Electric baseboard</v>
      </c>
      <c r="E1006" s="12" t="str">
        <f>INDEX([8]RawData!$B$8:$N$1411, MATCH($A1006, [8]RawData!$A$8:$A$1411, 0), MATCH(E$19, [8]RawData!$B$7:$N$7, 0))</f>
        <v/>
      </c>
      <c r="F1006" s="12">
        <v>1192.4649999999999</v>
      </c>
      <c r="G1006" s="12" t="b">
        <f t="shared" si="80"/>
        <v>0</v>
      </c>
      <c r="H1006" s="12" t="b">
        <f t="shared" si="81"/>
        <v>1</v>
      </c>
      <c r="I1006" s="12" t="b">
        <f t="shared" si="82"/>
        <v>1</v>
      </c>
      <c r="J1006" s="12" t="str">
        <f t="shared" si="83"/>
        <v>Baseboard</v>
      </c>
    </row>
    <row r="1007" spans="1:10">
      <c r="A1007" s="121">
        <v>22203</v>
      </c>
      <c r="B1007" s="12">
        <f>INDEX([8]RawData!$B$8:$N$1411, MATCH($A1007, [8]RawData!$A$8:$A$1411, 0), MATCH(B$19, [8]RawData!$B$7:$N$7, 0))</f>
        <v>1925.059</v>
      </c>
      <c r="C1007" s="12">
        <f>INDEX([8]RawData!$B$8:$N$1411, MATCH($A1007, [8]RawData!$A$8:$A$1411, 0), MATCH(C$19, [8]RawData!$B$7:$N$7, 0))</f>
        <v>2</v>
      </c>
      <c r="D1007" s="12" t="str">
        <f>INDEX([8]RawData!$B$8:$N$1411, MATCH($A1007, [8]RawData!$A$8:$A$1411, 0), MATCH(D$19, [8]RawData!$B$7:$N$7, 0))</f>
        <v>Gas faf</v>
      </c>
      <c r="E1007" s="12" t="str">
        <f>INDEX([8]RawData!$B$8:$N$1411, MATCH($A1007, [8]RawData!$A$8:$A$1411, 0), MATCH(E$19, [8]RawData!$B$7:$N$7, 0))</f>
        <v>Gas htstove</v>
      </c>
      <c r="F1007" s="12" t="s">
        <v>94</v>
      </c>
      <c r="G1007" s="12" t="b">
        <f t="shared" si="80"/>
        <v>1</v>
      </c>
      <c r="H1007" s="12" t="b">
        <f t="shared" si="81"/>
        <v>0</v>
      </c>
      <c r="I1007" s="12" t="b">
        <f t="shared" si="82"/>
        <v>0</v>
      </c>
      <c r="J1007" s="12" t="str">
        <f t="shared" si="83"/>
        <v>Plug-in heater, or none</v>
      </c>
    </row>
    <row r="1008" spans="1:10">
      <c r="A1008" s="121">
        <v>22205</v>
      </c>
      <c r="B1008" s="12">
        <f>INDEX([8]RawData!$B$8:$N$1411, MATCH($A1008, [8]RawData!$A$8:$A$1411, 0), MATCH(B$19, [8]RawData!$B$7:$N$7, 0))</f>
        <v>1904.288</v>
      </c>
      <c r="C1008" s="12">
        <f>INDEX([8]RawData!$B$8:$N$1411, MATCH($A1008, [8]RawData!$A$8:$A$1411, 0), MATCH(C$19, [8]RawData!$B$7:$N$7, 0))</f>
        <v>2</v>
      </c>
      <c r="D1008" s="12" t="str">
        <f>INDEX([8]RawData!$B$8:$N$1411, MATCH($A1008, [8]RawData!$A$8:$A$1411, 0), MATCH(D$19, [8]RawData!$B$7:$N$7, 0))</f>
        <v xml:space="preserve">Electric faf AND Pellets htstove AND Pellets htstove AND </v>
      </c>
      <c r="E1008" s="12" t="str">
        <f>INDEX([8]RawData!$B$8:$N$1411, MATCH($A1008, [8]RawData!$A$8:$A$1411, 0), MATCH(E$19, [8]RawData!$B$7:$N$7, 0))</f>
        <v/>
      </c>
      <c r="F1008" s="12">
        <v>1904.288</v>
      </c>
      <c r="G1008" s="12" t="b">
        <f t="shared" si="80"/>
        <v>0</v>
      </c>
      <c r="H1008" s="12" t="b">
        <f t="shared" si="81"/>
        <v>1</v>
      </c>
      <c r="I1008" s="12" t="b">
        <f t="shared" si="82"/>
        <v>1</v>
      </c>
      <c r="J1008" s="12" t="str">
        <f t="shared" si="83"/>
        <v>Electric FAF</v>
      </c>
    </row>
    <row r="1009" spans="1:10">
      <c r="A1009" s="121">
        <v>22212</v>
      </c>
      <c r="B1009" s="12">
        <f>INDEX([8]RawData!$B$8:$N$1411, MATCH($A1009, [8]RawData!$A$8:$A$1411, 0), MATCH(B$19, [8]RawData!$B$7:$N$7, 0))</f>
        <v>1612.692</v>
      </c>
      <c r="C1009" s="12">
        <f>INDEX([8]RawData!$B$8:$N$1411, MATCH($A1009, [8]RawData!$A$8:$A$1411, 0), MATCH(C$19, [8]RawData!$B$7:$N$7, 0))</f>
        <v>1</v>
      </c>
      <c r="D1009" s="12" t="str">
        <f>INDEX([8]RawData!$B$8:$N$1411, MATCH($A1009, [8]RawData!$A$8:$A$1411, 0), MATCH(D$19, [8]RawData!$B$7:$N$7, 0))</f>
        <v>Pellets htstove</v>
      </c>
      <c r="E1009" s="12" t="str">
        <f>INDEX([8]RawData!$B$8:$N$1411, MATCH($A1009, [8]RawData!$A$8:$A$1411, 0), MATCH(E$19, [8]RawData!$B$7:$N$7, 0))</f>
        <v>Electric pluginheater</v>
      </c>
      <c r="F1009" s="12">
        <v>1612.692</v>
      </c>
      <c r="G1009" s="12" t="b">
        <f t="shared" si="80"/>
        <v>0</v>
      </c>
      <c r="H1009" s="12" t="b">
        <f t="shared" si="81"/>
        <v>0</v>
      </c>
      <c r="I1009" s="12" t="b">
        <f t="shared" si="82"/>
        <v>0</v>
      </c>
      <c r="J1009" s="12" t="str">
        <f t="shared" si="83"/>
        <v>Plug-in heater, or none</v>
      </c>
    </row>
    <row r="1010" spans="1:10">
      <c r="A1010" s="121">
        <v>22214</v>
      </c>
      <c r="B1010" s="12">
        <f>INDEX([8]RawData!$B$8:$N$1411, MATCH($A1010, [8]RawData!$A$8:$A$1411, 0), MATCH(B$19, [8]RawData!$B$7:$N$7, 0))</f>
        <v>2130.886</v>
      </c>
      <c r="C1010" s="12">
        <f>INDEX([8]RawData!$B$8:$N$1411, MATCH($A1010, [8]RawData!$A$8:$A$1411, 0), MATCH(C$19, [8]RawData!$B$7:$N$7, 0))</f>
        <v>3</v>
      </c>
      <c r="D1010" s="12" t="str">
        <f>INDEX([8]RawData!$B$8:$N$1411, MATCH($A1010, [8]RawData!$A$8:$A$1411, 0), MATCH(D$19, [8]RawData!$B$7:$N$7, 0))</f>
        <v>Wood htstove</v>
      </c>
      <c r="E1010" s="12" t="str">
        <f>INDEX([8]RawData!$B$8:$N$1411, MATCH($A1010, [8]RawData!$A$8:$A$1411, 0), MATCH(E$19, [8]RawData!$B$7:$N$7, 0))</f>
        <v xml:space="preserve">Electric baseboard AND Wood htstove AND Electric pluginheater AND </v>
      </c>
      <c r="F1010" s="12">
        <v>2130.886</v>
      </c>
      <c r="G1010" s="12" t="b">
        <f t="shared" si="80"/>
        <v>0</v>
      </c>
      <c r="H1010" s="12" t="b">
        <f t="shared" si="81"/>
        <v>1</v>
      </c>
      <c r="I1010" s="12" t="b">
        <f t="shared" si="82"/>
        <v>1</v>
      </c>
      <c r="J1010" s="12" t="str">
        <f t="shared" si="83"/>
        <v>Baseboard</v>
      </c>
    </row>
    <row r="1011" spans="1:10">
      <c r="A1011" s="121">
        <v>22215</v>
      </c>
      <c r="B1011" s="12">
        <f>INDEX([8]RawData!$B$8:$N$1411, MATCH($A1011, [8]RawData!$A$8:$A$1411, 0), MATCH(B$19, [8]RawData!$B$7:$N$7, 0))</f>
        <v>3785.7640000000001</v>
      </c>
      <c r="C1011" s="12">
        <f>INDEX([8]RawData!$B$8:$N$1411, MATCH($A1011, [8]RawData!$A$8:$A$1411, 0), MATCH(C$19, [8]RawData!$B$7:$N$7, 0))</f>
        <v>2</v>
      </c>
      <c r="D1011" s="12" t="str">
        <f>INDEX([8]RawData!$B$8:$N$1411, MATCH($A1011, [8]RawData!$A$8:$A$1411, 0), MATCH(D$19, [8]RawData!$B$7:$N$7, 0))</f>
        <v>Gas faf</v>
      </c>
      <c r="E1011" s="12" t="str">
        <f>INDEX([8]RawData!$B$8:$N$1411, MATCH($A1011, [8]RawData!$A$8:$A$1411, 0), MATCH(E$19, [8]RawData!$B$7:$N$7, 0))</f>
        <v>Gas htstove</v>
      </c>
      <c r="F1011" s="12" t="s">
        <v>94</v>
      </c>
      <c r="G1011" s="12" t="b">
        <f t="shared" si="80"/>
        <v>1</v>
      </c>
      <c r="H1011" s="12" t="b">
        <f t="shared" si="81"/>
        <v>0</v>
      </c>
      <c r="I1011" s="12" t="b">
        <f t="shared" si="82"/>
        <v>0</v>
      </c>
      <c r="J1011" s="12" t="str">
        <f t="shared" si="83"/>
        <v>Plug-in heater, or none</v>
      </c>
    </row>
    <row r="1012" spans="1:10">
      <c r="A1012" s="121">
        <v>22222</v>
      </c>
      <c r="B1012" s="12">
        <f>INDEX([8]RawData!$B$8:$N$1411, MATCH($A1012, [8]RawData!$A$8:$A$1411, 0), MATCH(B$19, [8]RawData!$B$7:$N$7, 0))</f>
        <v>1904.288</v>
      </c>
      <c r="C1012" s="12">
        <f>INDEX([8]RawData!$B$8:$N$1411, MATCH($A1012, [8]RawData!$A$8:$A$1411, 0), MATCH(C$19, [8]RawData!$B$7:$N$7, 0))</f>
        <v>2</v>
      </c>
      <c r="D1012" s="12" t="str">
        <f>INDEX([8]RawData!$B$8:$N$1411, MATCH($A1012, [8]RawData!$A$8:$A$1411, 0), MATCH(D$19, [8]RawData!$B$7:$N$7, 0))</f>
        <v>Gas htstove</v>
      </c>
      <c r="E1012" s="12" t="str">
        <f>INDEX([8]RawData!$B$8:$N$1411, MATCH($A1012, [8]RawData!$A$8:$A$1411, 0), MATCH(E$19, [8]RawData!$B$7:$N$7, 0))</f>
        <v/>
      </c>
      <c r="F1012" s="12" t="s">
        <v>94</v>
      </c>
      <c r="G1012" s="12" t="b">
        <f t="shared" si="80"/>
        <v>0</v>
      </c>
      <c r="H1012" s="12" t="b">
        <f t="shared" si="81"/>
        <v>0</v>
      </c>
      <c r="I1012" s="12" t="b">
        <f t="shared" si="82"/>
        <v>0</v>
      </c>
      <c r="J1012" s="12" t="str">
        <f t="shared" si="83"/>
        <v>Plug-in heater, or none</v>
      </c>
    </row>
    <row r="1013" spans="1:10">
      <c r="A1013" s="121">
        <v>22225</v>
      </c>
      <c r="B1013" s="12">
        <f>INDEX([8]RawData!$B$8:$N$1411, MATCH($A1013, [8]RawData!$A$8:$A$1411, 0), MATCH(B$19, [8]RawData!$B$7:$N$7, 0))</f>
        <v>1925.059</v>
      </c>
      <c r="C1013" s="12">
        <f>INDEX([8]RawData!$B$8:$N$1411, MATCH($A1013, [8]RawData!$A$8:$A$1411, 0), MATCH(C$19, [8]RawData!$B$7:$N$7, 0))</f>
        <v>2</v>
      </c>
      <c r="D1013" s="12" t="str">
        <f>INDEX([8]RawData!$B$8:$N$1411, MATCH($A1013, [8]RawData!$A$8:$A$1411, 0), MATCH(D$19, [8]RawData!$B$7:$N$7, 0))</f>
        <v>Electric heatpump</v>
      </c>
      <c r="E1013" s="12" t="str">
        <f>INDEX([8]RawData!$B$8:$N$1411, MATCH($A1013, [8]RawData!$A$8:$A$1411, 0), MATCH(E$19, [8]RawData!$B$7:$N$7, 0))</f>
        <v xml:space="preserve">Wood htstove AND Electric pluginheater AND </v>
      </c>
      <c r="F1013" s="12">
        <v>1925.059</v>
      </c>
      <c r="G1013" s="12" t="b">
        <f t="shared" si="80"/>
        <v>0</v>
      </c>
      <c r="H1013" s="12" t="b">
        <f t="shared" si="81"/>
        <v>1</v>
      </c>
      <c r="I1013" s="12" t="b">
        <f t="shared" si="82"/>
        <v>1</v>
      </c>
      <c r="J1013" s="12" t="str">
        <f t="shared" si="83"/>
        <v>Heat pump</v>
      </c>
    </row>
    <row r="1014" spans="1:10">
      <c r="A1014" s="121">
        <v>22226</v>
      </c>
      <c r="B1014" s="12">
        <f>INDEX([8]RawData!$B$8:$N$1411, MATCH($A1014, [8]RawData!$A$8:$A$1411, 0), MATCH(B$19, [8]RawData!$B$7:$N$7, 0))</f>
        <v>3785.7640000000001</v>
      </c>
      <c r="C1014" s="12">
        <f>INDEX([8]RawData!$B$8:$N$1411, MATCH($A1014, [8]RawData!$A$8:$A$1411, 0), MATCH(C$19, [8]RawData!$B$7:$N$7, 0))</f>
        <v>1</v>
      </c>
      <c r="D1014" s="12" t="str">
        <f>INDEX([8]RawData!$B$8:$N$1411, MATCH($A1014, [8]RawData!$A$8:$A$1411, 0), MATCH(D$19, [8]RawData!$B$7:$N$7, 0))</f>
        <v>Gas faf</v>
      </c>
      <c r="E1014" s="12" t="str">
        <f>INDEX([8]RawData!$B$8:$N$1411, MATCH($A1014, [8]RawData!$A$8:$A$1411, 0), MATCH(E$19, [8]RawData!$B$7:$N$7, 0))</f>
        <v>Wood htstove</v>
      </c>
      <c r="F1014" s="12" t="s">
        <v>94</v>
      </c>
      <c r="G1014" s="12" t="b">
        <f t="shared" si="80"/>
        <v>1</v>
      </c>
      <c r="H1014" s="12" t="b">
        <f t="shared" si="81"/>
        <v>0</v>
      </c>
      <c r="I1014" s="12" t="b">
        <f t="shared" si="82"/>
        <v>0</v>
      </c>
      <c r="J1014" s="12" t="str">
        <f t="shared" si="83"/>
        <v>Plug-in heater, or none</v>
      </c>
    </row>
    <row r="1015" spans="1:10">
      <c r="A1015" s="121">
        <v>22228</v>
      </c>
      <c r="B1015" s="12">
        <f>INDEX([8]RawData!$B$8:$N$1411, MATCH($A1015, [8]RawData!$A$8:$A$1411, 0), MATCH(B$19, [8]RawData!$B$7:$N$7, 0))</f>
        <v>1612.692</v>
      </c>
      <c r="C1015" s="12">
        <f>INDEX([8]RawData!$B$8:$N$1411, MATCH($A1015, [8]RawData!$A$8:$A$1411, 0), MATCH(C$19, [8]RawData!$B$7:$N$7, 0))</f>
        <v>1</v>
      </c>
      <c r="D1015" s="12" t="str">
        <f>INDEX([8]RawData!$B$8:$N$1411, MATCH($A1015, [8]RawData!$A$8:$A$1411, 0), MATCH(D$19, [8]RawData!$B$7:$N$7, 0))</f>
        <v>Wood htstove</v>
      </c>
      <c r="E1015" s="12" t="str">
        <f>INDEX([8]RawData!$B$8:$N$1411, MATCH($A1015, [8]RawData!$A$8:$A$1411, 0), MATCH(E$19, [8]RawData!$B$7:$N$7, 0))</f>
        <v>Electric heatpump</v>
      </c>
      <c r="F1015" s="12">
        <v>1612.692</v>
      </c>
      <c r="G1015" s="12" t="b">
        <f t="shared" si="80"/>
        <v>0</v>
      </c>
      <c r="H1015" s="12" t="b">
        <f t="shared" si="81"/>
        <v>1</v>
      </c>
      <c r="I1015" s="12" t="b">
        <f t="shared" si="82"/>
        <v>1</v>
      </c>
      <c r="J1015" s="12" t="str">
        <f t="shared" si="83"/>
        <v>Heat pump</v>
      </c>
    </row>
    <row r="1016" spans="1:10">
      <c r="A1016" s="121">
        <v>22232</v>
      </c>
      <c r="B1016" s="12">
        <f>INDEX([8]RawData!$B$8:$N$1411, MATCH($A1016, [8]RawData!$A$8:$A$1411, 0), MATCH(B$19, [8]RawData!$B$7:$N$7, 0))</f>
        <v>1904.288</v>
      </c>
      <c r="C1016" s="12">
        <f>INDEX([8]RawData!$B$8:$N$1411, MATCH($A1016, [8]RawData!$A$8:$A$1411, 0), MATCH(C$19, [8]RawData!$B$7:$N$7, 0))</f>
        <v>1</v>
      </c>
      <c r="D1016" s="12" t="str">
        <f>INDEX([8]RawData!$B$8:$N$1411, MATCH($A1016, [8]RawData!$A$8:$A$1411, 0), MATCH(D$19, [8]RawData!$B$7:$N$7, 0))</f>
        <v>Electric heatpump</v>
      </c>
      <c r="E1016" s="12" t="str">
        <f>INDEX([8]RawData!$B$8:$N$1411, MATCH($A1016, [8]RawData!$A$8:$A$1411, 0), MATCH(E$19, [8]RawData!$B$7:$N$7, 0))</f>
        <v/>
      </c>
      <c r="F1016" s="12">
        <v>1904.288</v>
      </c>
      <c r="G1016" s="12" t="b">
        <f t="shared" si="80"/>
        <v>0</v>
      </c>
      <c r="H1016" s="12" t="b">
        <f t="shared" si="81"/>
        <v>1</v>
      </c>
      <c r="I1016" s="12" t="b">
        <f t="shared" si="82"/>
        <v>1</v>
      </c>
      <c r="J1016" s="12" t="str">
        <f t="shared" si="83"/>
        <v>Heat pump</v>
      </c>
    </row>
    <row r="1017" spans="1:10">
      <c r="A1017" s="121">
        <v>22233</v>
      </c>
      <c r="B1017" s="12">
        <f>INDEX([8]RawData!$B$8:$N$1411, MATCH($A1017, [8]RawData!$A$8:$A$1411, 0), MATCH(B$19, [8]RawData!$B$7:$N$7, 0))</f>
        <v>1925.059</v>
      </c>
      <c r="C1017" s="12">
        <f>INDEX([8]RawData!$B$8:$N$1411, MATCH($A1017, [8]RawData!$A$8:$A$1411, 0), MATCH(C$19, [8]RawData!$B$7:$N$7, 0))</f>
        <v>2</v>
      </c>
      <c r="D1017" s="12" t="str">
        <f>INDEX([8]RawData!$B$8:$N$1411, MATCH($A1017, [8]RawData!$A$8:$A$1411, 0), MATCH(D$19, [8]RawData!$B$7:$N$7, 0))</f>
        <v>Wood htstove</v>
      </c>
      <c r="E1017" s="12" t="str">
        <f>INDEX([8]RawData!$B$8:$N$1411, MATCH($A1017, [8]RawData!$A$8:$A$1411, 0), MATCH(E$19, [8]RawData!$B$7:$N$7, 0))</f>
        <v xml:space="preserve">Electric baseboard AND Oil faf AND </v>
      </c>
      <c r="F1017" s="12" t="s">
        <v>94</v>
      </c>
      <c r="G1017" s="12" t="b">
        <f t="shared" si="80"/>
        <v>0</v>
      </c>
      <c r="H1017" s="12" t="b">
        <f t="shared" si="81"/>
        <v>1</v>
      </c>
      <c r="I1017" s="12" t="b">
        <f t="shared" si="82"/>
        <v>1</v>
      </c>
      <c r="J1017" s="12" t="str">
        <f t="shared" si="83"/>
        <v>Baseboard</v>
      </c>
    </row>
    <row r="1018" spans="1:10">
      <c r="A1018" s="121">
        <v>22240</v>
      </c>
      <c r="B1018" s="12">
        <f>INDEX([8]RawData!$B$8:$N$1411, MATCH($A1018, [8]RawData!$A$8:$A$1411, 0), MATCH(B$19, [8]RawData!$B$7:$N$7, 0))</f>
        <v>3785.7640000000001</v>
      </c>
      <c r="C1018" s="12">
        <f>INDEX([8]RawData!$B$8:$N$1411, MATCH($A1018, [8]RawData!$A$8:$A$1411, 0), MATCH(C$19, [8]RawData!$B$7:$N$7, 0))</f>
        <v>2</v>
      </c>
      <c r="D1018" s="12" t="str">
        <f>INDEX([8]RawData!$B$8:$N$1411, MATCH($A1018, [8]RawData!$A$8:$A$1411, 0), MATCH(D$19, [8]RawData!$B$7:$N$7, 0))</f>
        <v>Wood htstove</v>
      </c>
      <c r="E1018" s="12" t="str">
        <f>INDEX([8]RawData!$B$8:$N$1411, MATCH($A1018, [8]RawData!$A$8:$A$1411, 0), MATCH(E$19, [8]RawData!$B$7:$N$7, 0))</f>
        <v xml:space="preserve">Electric baseboard AND Electric pluginheater AND </v>
      </c>
      <c r="F1018" s="12">
        <v>3785.7640000000001</v>
      </c>
      <c r="G1018" s="12" t="b">
        <f t="shared" si="80"/>
        <v>0</v>
      </c>
      <c r="H1018" s="12" t="b">
        <f t="shared" si="81"/>
        <v>1</v>
      </c>
      <c r="I1018" s="12" t="b">
        <f t="shared" si="82"/>
        <v>1</v>
      </c>
      <c r="J1018" s="12" t="str">
        <f t="shared" si="83"/>
        <v>Baseboard</v>
      </c>
    </row>
    <row r="1019" spans="1:10">
      <c r="A1019" s="121">
        <v>22245</v>
      </c>
      <c r="B1019" s="12">
        <f>INDEX([8]RawData!$B$8:$N$1411, MATCH($A1019, [8]RawData!$A$8:$A$1411, 0), MATCH(B$19, [8]RawData!$B$7:$N$7, 0))</f>
        <v>12271.31</v>
      </c>
      <c r="C1019" s="12">
        <f>INDEX([8]RawData!$B$8:$N$1411, MATCH($A1019, [8]RawData!$A$8:$A$1411, 0), MATCH(C$19, [8]RawData!$B$7:$N$7, 0))</f>
        <v>2</v>
      </c>
      <c r="D1019" s="12" t="str">
        <f>INDEX([8]RawData!$B$8:$N$1411, MATCH($A1019, [8]RawData!$A$8:$A$1411, 0), MATCH(D$19, [8]RawData!$B$7:$N$7, 0))</f>
        <v>Electric baseboard</v>
      </c>
      <c r="E1019" s="12" t="str">
        <f>INDEX([8]RawData!$B$8:$N$1411, MATCH($A1019, [8]RawData!$A$8:$A$1411, 0), MATCH(E$19, [8]RawData!$B$7:$N$7, 0))</f>
        <v/>
      </c>
      <c r="F1019" s="12">
        <v>12271.31</v>
      </c>
      <c r="G1019" s="12" t="b">
        <f t="shared" si="80"/>
        <v>0</v>
      </c>
      <c r="H1019" s="12" t="b">
        <f t="shared" si="81"/>
        <v>1</v>
      </c>
      <c r="I1019" s="12" t="b">
        <f t="shared" si="82"/>
        <v>1</v>
      </c>
      <c r="J1019" s="12" t="str">
        <f t="shared" si="83"/>
        <v>Baseboard</v>
      </c>
    </row>
    <row r="1020" spans="1:10">
      <c r="A1020" s="121">
        <v>22246</v>
      </c>
      <c r="B1020" s="12">
        <f>INDEX([8]RawData!$B$8:$N$1411, MATCH($A1020, [8]RawData!$A$8:$A$1411, 0), MATCH(B$19, [8]RawData!$B$7:$N$7, 0))</f>
        <v>1925.059</v>
      </c>
      <c r="C1020" s="12">
        <f>INDEX([8]RawData!$B$8:$N$1411, MATCH($A1020, [8]RawData!$A$8:$A$1411, 0), MATCH(C$19, [8]RawData!$B$7:$N$7, 0))</f>
        <v>2</v>
      </c>
      <c r="D1020" s="12" t="str">
        <f>INDEX([8]RawData!$B$8:$N$1411, MATCH($A1020, [8]RawData!$A$8:$A$1411, 0), MATCH(D$19, [8]RawData!$B$7:$N$7, 0))</f>
        <v xml:space="preserve">Electric faf AND Wood htstove AND </v>
      </c>
      <c r="E1020" s="12" t="str">
        <f>INDEX([8]RawData!$B$8:$N$1411, MATCH($A1020, [8]RawData!$A$8:$A$1411, 0), MATCH(E$19, [8]RawData!$B$7:$N$7, 0))</f>
        <v/>
      </c>
      <c r="F1020" s="12">
        <v>1925.059</v>
      </c>
      <c r="G1020" s="12" t="b">
        <f t="shared" si="80"/>
        <v>0</v>
      </c>
      <c r="H1020" s="12" t="b">
        <f t="shared" si="81"/>
        <v>1</v>
      </c>
      <c r="I1020" s="12" t="b">
        <f t="shared" si="82"/>
        <v>1</v>
      </c>
      <c r="J1020" s="12" t="str">
        <f t="shared" si="83"/>
        <v>Electric FAF</v>
      </c>
    </row>
    <row r="1021" spans="1:10">
      <c r="A1021" s="121">
        <v>22250</v>
      </c>
      <c r="B1021" s="12">
        <f>INDEX([8]RawData!$B$8:$N$1411, MATCH($A1021, [8]RawData!$A$8:$A$1411, 0), MATCH(B$19, [8]RawData!$B$7:$N$7, 0))</f>
        <v>1904.288</v>
      </c>
      <c r="C1021" s="12">
        <f>INDEX([8]RawData!$B$8:$N$1411, MATCH($A1021, [8]RawData!$A$8:$A$1411, 0), MATCH(C$19, [8]RawData!$B$7:$N$7, 0))</f>
        <v>1</v>
      </c>
      <c r="D1021" s="12" t="str">
        <f>INDEX([8]RawData!$B$8:$N$1411, MATCH($A1021, [8]RawData!$A$8:$A$1411, 0), MATCH(D$19, [8]RawData!$B$7:$N$7, 0))</f>
        <v>Wood htstove</v>
      </c>
      <c r="E1021" s="12" t="str">
        <f>INDEX([8]RawData!$B$8:$N$1411, MATCH($A1021, [8]RawData!$A$8:$A$1411, 0), MATCH(E$19, [8]RawData!$B$7:$N$7, 0))</f>
        <v>Wood htstove</v>
      </c>
      <c r="F1021" s="12" t="s">
        <v>94</v>
      </c>
      <c r="G1021" s="12" t="b">
        <f t="shared" si="80"/>
        <v>0</v>
      </c>
      <c r="H1021" s="12" t="b">
        <f t="shared" si="81"/>
        <v>0</v>
      </c>
      <c r="I1021" s="12" t="b">
        <f t="shared" si="82"/>
        <v>0</v>
      </c>
      <c r="J1021" s="12" t="str">
        <f t="shared" si="83"/>
        <v>Plug-in heater, or none</v>
      </c>
    </row>
    <row r="1022" spans="1:10">
      <c r="A1022" s="121">
        <v>22273</v>
      </c>
      <c r="B1022" s="12">
        <f>INDEX([8]RawData!$B$8:$N$1411, MATCH($A1022, [8]RawData!$A$8:$A$1411, 0), MATCH(B$19, [8]RawData!$B$7:$N$7, 0))</f>
        <v>1904.288</v>
      </c>
      <c r="C1022" s="12">
        <f>INDEX([8]RawData!$B$8:$N$1411, MATCH($A1022, [8]RawData!$A$8:$A$1411, 0), MATCH(C$19, [8]RawData!$B$7:$N$7, 0))</f>
        <v>2</v>
      </c>
      <c r="D1022" s="12" t="str">
        <f>INDEX([8]RawData!$B$8:$N$1411, MATCH($A1022, [8]RawData!$A$8:$A$1411, 0), MATCH(D$19, [8]RawData!$B$7:$N$7, 0))</f>
        <v>Electric faf</v>
      </c>
      <c r="E1022" s="12" t="str">
        <f>INDEX([8]RawData!$B$8:$N$1411, MATCH($A1022, [8]RawData!$A$8:$A$1411, 0), MATCH(E$19, [8]RawData!$B$7:$N$7, 0))</f>
        <v/>
      </c>
      <c r="F1022" s="12">
        <v>1904.288</v>
      </c>
      <c r="G1022" s="12" t="b">
        <f t="shared" si="80"/>
        <v>0</v>
      </c>
      <c r="H1022" s="12" t="b">
        <f t="shared" si="81"/>
        <v>1</v>
      </c>
      <c r="I1022" s="12" t="b">
        <f t="shared" si="82"/>
        <v>1</v>
      </c>
      <c r="J1022" s="12" t="str">
        <f t="shared" si="83"/>
        <v>Electric FAF</v>
      </c>
    </row>
    <row r="1023" spans="1:10">
      <c r="A1023" s="121">
        <v>22280</v>
      </c>
      <c r="B1023" s="12">
        <f>INDEX([8]RawData!$B$8:$N$1411, MATCH($A1023, [8]RawData!$A$8:$A$1411, 0), MATCH(B$19, [8]RawData!$B$7:$N$7, 0))</f>
        <v>12271.31</v>
      </c>
      <c r="C1023" s="12">
        <f>INDEX([8]RawData!$B$8:$N$1411, MATCH($A1023, [8]RawData!$A$8:$A$1411, 0), MATCH(C$19, [8]RawData!$B$7:$N$7, 0))</f>
        <v>1</v>
      </c>
      <c r="D1023" s="12" t="str">
        <f>INDEX([8]RawData!$B$8:$N$1411, MATCH($A1023, [8]RawData!$A$8:$A$1411, 0), MATCH(D$19, [8]RawData!$B$7:$N$7, 0))</f>
        <v>Wood htstove</v>
      </c>
      <c r="E1023" s="12" t="str">
        <f>INDEX([8]RawData!$B$8:$N$1411, MATCH($A1023, [8]RawData!$A$8:$A$1411, 0), MATCH(E$19, [8]RawData!$B$7:$N$7, 0))</f>
        <v xml:space="preserve">Electric boiler AND Electric pluginheater AND </v>
      </c>
      <c r="F1023" s="12">
        <v>12271.31</v>
      </c>
      <c r="G1023" s="12" t="b">
        <f t="shared" si="80"/>
        <v>0</v>
      </c>
      <c r="H1023" s="12" t="b">
        <f t="shared" si="81"/>
        <v>1</v>
      </c>
      <c r="I1023" s="12" t="b">
        <f t="shared" si="82"/>
        <v>1</v>
      </c>
      <c r="J1023" s="12" t="str">
        <f t="shared" si="83"/>
        <v>Baseboard</v>
      </c>
    </row>
    <row r="1024" spans="1:10">
      <c r="A1024" s="121">
        <v>22284</v>
      </c>
      <c r="B1024" s="12">
        <f>INDEX([8]RawData!$B$8:$N$1411, MATCH($A1024, [8]RawData!$A$8:$A$1411, 0), MATCH(B$19, [8]RawData!$B$7:$N$7, 0))</f>
        <v>1144.6790000000001</v>
      </c>
      <c r="C1024" s="12">
        <f>INDEX([8]RawData!$B$8:$N$1411, MATCH($A1024, [8]RawData!$A$8:$A$1411, 0), MATCH(C$19, [8]RawData!$B$7:$N$7, 0))</f>
        <v>3</v>
      </c>
      <c r="D1024" s="12" t="str">
        <f>INDEX([8]RawData!$B$8:$N$1411, MATCH($A1024, [8]RawData!$A$8:$A$1411, 0), MATCH(D$19, [8]RawData!$B$7:$N$7, 0))</f>
        <v>Gas boiler</v>
      </c>
      <c r="E1024" s="12" t="str">
        <f>INDEX([8]RawData!$B$8:$N$1411, MATCH($A1024, [8]RawData!$A$8:$A$1411, 0), MATCH(E$19, [8]RawData!$B$7:$N$7, 0))</f>
        <v xml:space="preserve">Electric baseboard AND Electric pluginheater AND </v>
      </c>
      <c r="F1024" s="12" t="s">
        <v>94</v>
      </c>
      <c r="G1024" s="12" t="b">
        <f t="shared" si="80"/>
        <v>1</v>
      </c>
      <c r="H1024" s="12" t="b">
        <f t="shared" si="81"/>
        <v>1</v>
      </c>
      <c r="I1024" s="12" t="b">
        <f t="shared" si="82"/>
        <v>0</v>
      </c>
      <c r="J1024" s="12" t="str">
        <f t="shared" si="83"/>
        <v>Baseboard</v>
      </c>
    </row>
    <row r="1025" spans="1:10">
      <c r="A1025" s="121">
        <v>22288</v>
      </c>
      <c r="B1025" s="12">
        <f>INDEX([8]RawData!$B$8:$N$1411, MATCH($A1025, [8]RawData!$A$8:$A$1411, 0), MATCH(B$19, [8]RawData!$B$7:$N$7, 0))</f>
        <v>2079.9929999999999</v>
      </c>
      <c r="C1025" s="12">
        <f>INDEX([8]RawData!$B$8:$N$1411, MATCH($A1025, [8]RawData!$A$8:$A$1411, 0), MATCH(C$19, [8]RawData!$B$7:$N$7, 0))</f>
        <v>1</v>
      </c>
      <c r="D1025" s="12" t="str">
        <f>INDEX([8]RawData!$B$8:$N$1411, MATCH($A1025, [8]RawData!$A$8:$A$1411, 0), MATCH(D$19, [8]RawData!$B$7:$N$7, 0))</f>
        <v>Gas faf</v>
      </c>
      <c r="E1025" s="12" t="str">
        <f>INDEX([8]RawData!$B$8:$N$1411, MATCH($A1025, [8]RawData!$A$8:$A$1411, 0), MATCH(E$19, [8]RawData!$B$7:$N$7, 0))</f>
        <v/>
      </c>
      <c r="F1025" s="12" t="s">
        <v>94</v>
      </c>
      <c r="G1025" s="12" t="b">
        <f t="shared" si="80"/>
        <v>1</v>
      </c>
      <c r="H1025" s="12" t="b">
        <f t="shared" si="81"/>
        <v>0</v>
      </c>
      <c r="I1025" s="12" t="b">
        <f t="shared" si="82"/>
        <v>0</v>
      </c>
      <c r="J1025" s="12" t="str">
        <f t="shared" si="83"/>
        <v>Plug-in heater, or none</v>
      </c>
    </row>
    <row r="1026" spans="1:10">
      <c r="A1026" s="121">
        <v>22289</v>
      </c>
      <c r="B1026" s="12">
        <f>INDEX([8]RawData!$B$8:$N$1411, MATCH($A1026, [8]RawData!$A$8:$A$1411, 0), MATCH(B$19, [8]RawData!$B$7:$N$7, 0))</f>
        <v>4360.1880000000001</v>
      </c>
      <c r="C1026" s="12">
        <f>INDEX([8]RawData!$B$8:$N$1411, MATCH($A1026, [8]RawData!$A$8:$A$1411, 0), MATCH(C$19, [8]RawData!$B$7:$N$7, 0))</f>
        <v>1</v>
      </c>
      <c r="D1026" s="12" t="str">
        <f>INDEX([8]RawData!$B$8:$N$1411, MATCH($A1026, [8]RawData!$A$8:$A$1411, 0), MATCH(D$19, [8]RawData!$B$7:$N$7, 0))</f>
        <v>Gas faf</v>
      </c>
      <c r="E1026" s="12" t="str">
        <f>INDEX([8]RawData!$B$8:$N$1411, MATCH($A1026, [8]RawData!$A$8:$A$1411, 0), MATCH(E$19, [8]RawData!$B$7:$N$7, 0))</f>
        <v xml:space="preserve">Wood htstove AND Electric pluginheater AND </v>
      </c>
      <c r="F1026" s="12" t="s">
        <v>94</v>
      </c>
      <c r="G1026" s="12" t="b">
        <f t="shared" si="80"/>
        <v>1</v>
      </c>
      <c r="H1026" s="12" t="b">
        <f t="shared" si="81"/>
        <v>0</v>
      </c>
      <c r="I1026" s="12" t="b">
        <f t="shared" si="82"/>
        <v>0</v>
      </c>
      <c r="J1026" s="12" t="str">
        <f t="shared" si="83"/>
        <v>Plug-in heater, or none</v>
      </c>
    </row>
    <row r="1027" spans="1:10">
      <c r="A1027" s="121">
        <v>22291</v>
      </c>
      <c r="B1027" s="12">
        <f>INDEX([8]RawData!$B$8:$N$1411, MATCH($A1027, [8]RawData!$A$8:$A$1411, 0), MATCH(B$19, [8]RawData!$B$7:$N$7, 0))</f>
        <v>1192.4649999999999</v>
      </c>
      <c r="C1027" s="12">
        <f>INDEX([8]RawData!$B$8:$N$1411, MATCH($A1027, [8]RawData!$A$8:$A$1411, 0), MATCH(C$19, [8]RawData!$B$7:$N$7, 0))</f>
        <v>2</v>
      </c>
      <c r="D1027" s="12" t="str">
        <f>INDEX([8]RawData!$B$8:$N$1411, MATCH($A1027, [8]RawData!$A$8:$A$1411, 0), MATCH(D$19, [8]RawData!$B$7:$N$7, 0))</f>
        <v>Gas faf</v>
      </c>
      <c r="E1027" s="12" t="str">
        <f>INDEX([8]RawData!$B$8:$N$1411, MATCH($A1027, [8]RawData!$A$8:$A$1411, 0), MATCH(E$19, [8]RawData!$B$7:$N$7, 0))</f>
        <v/>
      </c>
      <c r="F1027" s="12" t="s">
        <v>94</v>
      </c>
      <c r="G1027" s="12" t="b">
        <f t="shared" si="80"/>
        <v>1</v>
      </c>
      <c r="H1027" s="12" t="b">
        <f t="shared" si="81"/>
        <v>0</v>
      </c>
      <c r="I1027" s="12" t="b">
        <f t="shared" si="82"/>
        <v>0</v>
      </c>
      <c r="J1027" s="12" t="str">
        <f t="shared" si="83"/>
        <v>Plug-in heater, or none</v>
      </c>
    </row>
    <row r="1028" spans="1:10">
      <c r="A1028" s="121">
        <v>22293</v>
      </c>
      <c r="B1028" s="12">
        <f>INDEX([8]RawData!$B$8:$N$1411, MATCH($A1028, [8]RawData!$A$8:$A$1411, 0), MATCH(B$19, [8]RawData!$B$7:$N$7, 0))</f>
        <v>1925.059</v>
      </c>
      <c r="C1028" s="12">
        <f>INDEX([8]RawData!$B$8:$N$1411, MATCH($A1028, [8]RawData!$A$8:$A$1411, 0), MATCH(C$19, [8]RawData!$B$7:$N$7, 0))</f>
        <v>2</v>
      </c>
      <c r="D1028" s="12" t="str">
        <f>INDEX([8]RawData!$B$8:$N$1411, MATCH($A1028, [8]RawData!$A$8:$A$1411, 0), MATCH(D$19, [8]RawData!$B$7:$N$7, 0))</f>
        <v>Gas faf</v>
      </c>
      <c r="E1028" s="12" t="str">
        <f>INDEX([8]RawData!$B$8:$N$1411, MATCH($A1028, [8]RawData!$A$8:$A$1411, 0), MATCH(E$19, [8]RawData!$B$7:$N$7, 0))</f>
        <v/>
      </c>
      <c r="F1028" s="12" t="s">
        <v>94</v>
      </c>
      <c r="G1028" s="12" t="b">
        <f t="shared" si="80"/>
        <v>1</v>
      </c>
      <c r="H1028" s="12" t="b">
        <f t="shared" si="81"/>
        <v>0</v>
      </c>
      <c r="I1028" s="12" t="b">
        <f t="shared" si="82"/>
        <v>0</v>
      </c>
      <c r="J1028" s="12" t="str">
        <f t="shared" si="83"/>
        <v>Plug-in heater, or none</v>
      </c>
    </row>
    <row r="1029" spans="1:10">
      <c r="A1029" s="121">
        <v>22295</v>
      </c>
      <c r="B1029" s="12">
        <f>INDEX([8]RawData!$B$8:$N$1411, MATCH($A1029, [8]RawData!$A$8:$A$1411, 0), MATCH(B$19, [8]RawData!$B$7:$N$7, 0))</f>
        <v>1925.059</v>
      </c>
      <c r="C1029" s="12">
        <f>INDEX([8]RawData!$B$8:$N$1411, MATCH($A1029, [8]RawData!$A$8:$A$1411, 0), MATCH(C$19, [8]RawData!$B$7:$N$7, 0))</f>
        <v>2</v>
      </c>
      <c r="D1029" s="12" t="str">
        <f>INDEX([8]RawData!$B$8:$N$1411, MATCH($A1029, [8]RawData!$A$8:$A$1411, 0), MATCH(D$19, [8]RawData!$B$7:$N$7, 0))</f>
        <v>Gas faf</v>
      </c>
      <c r="E1029" s="12" t="str">
        <f>INDEX([8]RawData!$B$8:$N$1411, MATCH($A1029, [8]RawData!$A$8:$A$1411, 0), MATCH(E$19, [8]RawData!$B$7:$N$7, 0))</f>
        <v/>
      </c>
      <c r="F1029" s="12" t="s">
        <v>94</v>
      </c>
      <c r="G1029" s="12" t="b">
        <f t="shared" si="80"/>
        <v>1</v>
      </c>
      <c r="H1029" s="12" t="b">
        <f t="shared" si="81"/>
        <v>0</v>
      </c>
      <c r="I1029" s="12" t="b">
        <f t="shared" si="82"/>
        <v>0</v>
      </c>
      <c r="J1029" s="12" t="str">
        <f t="shared" si="83"/>
        <v>Plug-in heater, or none</v>
      </c>
    </row>
    <row r="1030" spans="1:10">
      <c r="A1030" s="121">
        <v>22302</v>
      </c>
      <c r="B1030" s="12">
        <f>INDEX([8]RawData!$B$8:$N$1411, MATCH($A1030, [8]RawData!$A$8:$A$1411, 0), MATCH(B$19, [8]RawData!$B$7:$N$7, 0))</f>
        <v>1612.692</v>
      </c>
      <c r="C1030" s="12">
        <f>INDEX([8]RawData!$B$8:$N$1411, MATCH($A1030, [8]RawData!$A$8:$A$1411, 0), MATCH(C$19, [8]RawData!$B$7:$N$7, 0))</f>
        <v>1</v>
      </c>
      <c r="D1030" s="12" t="str">
        <f>INDEX([8]RawData!$B$8:$N$1411, MATCH($A1030, [8]RawData!$A$8:$A$1411, 0), MATCH(D$19, [8]RawData!$B$7:$N$7, 0))</f>
        <v>Wood htstove</v>
      </c>
      <c r="E1030" s="12" t="str">
        <f>INDEX([8]RawData!$B$8:$N$1411, MATCH($A1030, [8]RawData!$A$8:$A$1411, 0), MATCH(E$19, [8]RawData!$B$7:$N$7, 0))</f>
        <v xml:space="preserve">Electric baseboard AND Electric heatpump AND </v>
      </c>
      <c r="F1030" s="12">
        <v>1612.692</v>
      </c>
      <c r="G1030" s="12" t="b">
        <f t="shared" si="80"/>
        <v>0</v>
      </c>
      <c r="H1030" s="12" t="b">
        <f t="shared" si="81"/>
        <v>1</v>
      </c>
      <c r="I1030" s="12" t="b">
        <f t="shared" si="82"/>
        <v>1</v>
      </c>
      <c r="J1030" s="12" t="str">
        <f t="shared" si="83"/>
        <v>Heat pump</v>
      </c>
    </row>
    <row r="1031" spans="1:10">
      <c r="A1031" s="121">
        <v>22306</v>
      </c>
      <c r="B1031" s="12">
        <f>INDEX([8]RawData!$B$8:$N$1411, MATCH($A1031, [8]RawData!$A$8:$A$1411, 0), MATCH(B$19, [8]RawData!$B$7:$N$7, 0))</f>
        <v>2130.886</v>
      </c>
      <c r="C1031" s="12">
        <f>INDEX([8]RawData!$B$8:$N$1411, MATCH($A1031, [8]RawData!$A$8:$A$1411, 0), MATCH(C$19, [8]RawData!$B$7:$N$7, 0))</f>
        <v>3</v>
      </c>
      <c r="D1031" s="12" t="str">
        <f>INDEX([8]RawData!$B$8:$N$1411, MATCH($A1031, [8]RawData!$A$8:$A$1411, 0), MATCH(D$19, [8]RawData!$B$7:$N$7, 0))</f>
        <v>Gas boiler</v>
      </c>
      <c r="E1031" s="12" t="str">
        <f>INDEX([8]RawData!$B$8:$N$1411, MATCH($A1031, [8]RawData!$A$8:$A$1411, 0), MATCH(E$19, [8]RawData!$B$7:$N$7, 0))</f>
        <v/>
      </c>
      <c r="F1031" s="12" t="s">
        <v>94</v>
      </c>
      <c r="G1031" s="12" t="b">
        <f t="shared" si="80"/>
        <v>1</v>
      </c>
      <c r="H1031" s="12" t="b">
        <f t="shared" si="81"/>
        <v>0</v>
      </c>
      <c r="I1031" s="12" t="b">
        <f t="shared" si="82"/>
        <v>0</v>
      </c>
      <c r="J1031" s="12" t="str">
        <f t="shared" si="83"/>
        <v>Plug-in heater, or none</v>
      </c>
    </row>
    <row r="1032" spans="1:10">
      <c r="A1032" s="121">
        <v>22312</v>
      </c>
      <c r="B1032" s="12">
        <f>INDEX([8]RawData!$B$8:$N$1411, MATCH($A1032, [8]RawData!$A$8:$A$1411, 0), MATCH(B$19, [8]RawData!$B$7:$N$7, 0))</f>
        <v>3785.7640000000001</v>
      </c>
      <c r="C1032" s="12">
        <f>INDEX([8]RawData!$B$8:$N$1411, MATCH($A1032, [8]RawData!$A$8:$A$1411, 0), MATCH(C$19, [8]RawData!$B$7:$N$7, 0))</f>
        <v>2</v>
      </c>
      <c r="D1032" s="12" t="str">
        <f>INDEX([8]RawData!$B$8:$N$1411, MATCH($A1032, [8]RawData!$A$8:$A$1411, 0), MATCH(D$19, [8]RawData!$B$7:$N$7, 0))</f>
        <v>Gas faf</v>
      </c>
      <c r="E1032" s="12" t="str">
        <f>INDEX([8]RawData!$B$8:$N$1411, MATCH($A1032, [8]RawData!$A$8:$A$1411, 0), MATCH(E$19, [8]RawData!$B$7:$N$7, 0))</f>
        <v xml:space="preserve">Gas htstove AND Gas htstove AND Electric pluginheater AND </v>
      </c>
      <c r="F1032" s="12" t="s">
        <v>94</v>
      </c>
      <c r="G1032" s="12" t="b">
        <f t="shared" si="80"/>
        <v>1</v>
      </c>
      <c r="H1032" s="12" t="b">
        <f t="shared" si="81"/>
        <v>0</v>
      </c>
      <c r="I1032" s="12" t="b">
        <f t="shared" si="82"/>
        <v>0</v>
      </c>
      <c r="J1032" s="12" t="str">
        <f t="shared" si="83"/>
        <v>Plug-in heater, or none</v>
      </c>
    </row>
    <row r="1033" spans="1:10">
      <c r="A1033" s="121">
        <v>22319</v>
      </c>
      <c r="B1033" s="12">
        <f>INDEX([8]RawData!$B$8:$N$1411, MATCH($A1033, [8]RawData!$A$8:$A$1411, 0), MATCH(B$19, [8]RawData!$B$7:$N$7, 0))</f>
        <v>3785.7640000000001</v>
      </c>
      <c r="C1033" s="12">
        <f>INDEX([8]RawData!$B$8:$N$1411, MATCH($A1033, [8]RawData!$A$8:$A$1411, 0), MATCH(C$19, [8]RawData!$B$7:$N$7, 0))</f>
        <v>2</v>
      </c>
      <c r="D1033" s="12" t="str">
        <f>INDEX([8]RawData!$B$8:$N$1411, MATCH($A1033, [8]RawData!$A$8:$A$1411, 0), MATCH(D$19, [8]RawData!$B$7:$N$7, 0))</f>
        <v>Electric baseboard</v>
      </c>
      <c r="E1033" s="12" t="str">
        <f>INDEX([8]RawData!$B$8:$N$1411, MATCH($A1033, [8]RawData!$A$8:$A$1411, 0), MATCH(E$19, [8]RawData!$B$7:$N$7, 0))</f>
        <v>Wood htstove</v>
      </c>
      <c r="F1033" s="12">
        <v>3785.7640000000001</v>
      </c>
      <c r="G1033" s="12" t="b">
        <f t="shared" si="80"/>
        <v>0</v>
      </c>
      <c r="H1033" s="12" t="b">
        <f t="shared" si="81"/>
        <v>1</v>
      </c>
      <c r="I1033" s="12" t="b">
        <f t="shared" si="82"/>
        <v>1</v>
      </c>
      <c r="J1033" s="12" t="str">
        <f t="shared" si="83"/>
        <v>Baseboard</v>
      </c>
    </row>
    <row r="1034" spans="1:10">
      <c r="A1034" s="121">
        <v>22322</v>
      </c>
      <c r="B1034" s="12">
        <f>INDEX([8]RawData!$B$8:$N$1411, MATCH($A1034, [8]RawData!$A$8:$A$1411, 0), MATCH(B$19, [8]RawData!$B$7:$N$7, 0))</f>
        <v>1612.692</v>
      </c>
      <c r="C1034" s="12">
        <f>INDEX([8]RawData!$B$8:$N$1411, MATCH($A1034, [8]RawData!$A$8:$A$1411, 0), MATCH(C$19, [8]RawData!$B$7:$N$7, 0))</f>
        <v>1</v>
      </c>
      <c r="D1034" s="12" t="str">
        <f>INDEX([8]RawData!$B$8:$N$1411, MATCH($A1034, [8]RawData!$A$8:$A$1411, 0), MATCH(D$19, [8]RawData!$B$7:$N$7, 0))</f>
        <v>Gas faf</v>
      </c>
      <c r="E1034" s="12" t="str">
        <f>INDEX([8]RawData!$B$8:$N$1411, MATCH($A1034, [8]RawData!$A$8:$A$1411, 0), MATCH(E$19, [8]RawData!$B$7:$N$7, 0))</f>
        <v/>
      </c>
      <c r="F1034" s="12" t="s">
        <v>94</v>
      </c>
      <c r="G1034" s="12" t="b">
        <f t="shared" si="80"/>
        <v>1</v>
      </c>
      <c r="H1034" s="12" t="b">
        <f t="shared" si="81"/>
        <v>0</v>
      </c>
      <c r="I1034" s="12" t="b">
        <f t="shared" si="82"/>
        <v>0</v>
      </c>
      <c r="J1034" s="12" t="str">
        <f t="shared" si="83"/>
        <v>Plug-in heater, or none</v>
      </c>
    </row>
    <row r="1035" spans="1:10">
      <c r="A1035" s="121">
        <v>22333</v>
      </c>
      <c r="B1035" s="12">
        <f>INDEX([8]RawData!$B$8:$N$1411, MATCH($A1035, [8]RawData!$A$8:$A$1411, 0), MATCH(B$19, [8]RawData!$B$7:$N$7, 0))</f>
        <v>1144.6790000000001</v>
      </c>
      <c r="C1035" s="12">
        <f>INDEX([8]RawData!$B$8:$N$1411, MATCH($A1035, [8]RawData!$A$8:$A$1411, 0), MATCH(C$19, [8]RawData!$B$7:$N$7, 0))</f>
        <v>2</v>
      </c>
      <c r="D1035" s="12" t="str">
        <f>INDEX([8]RawData!$B$8:$N$1411, MATCH($A1035, [8]RawData!$A$8:$A$1411, 0), MATCH(D$19, [8]RawData!$B$7:$N$7, 0))</f>
        <v>Gas faf</v>
      </c>
      <c r="E1035" s="12" t="str">
        <f>INDEX([8]RawData!$B$8:$N$1411, MATCH($A1035, [8]RawData!$A$8:$A$1411, 0), MATCH(E$19, [8]RawData!$B$7:$N$7, 0))</f>
        <v xml:space="preserve">Electric baseboard AND Electric pluginheater AND </v>
      </c>
      <c r="F1035" s="12" t="s">
        <v>94</v>
      </c>
      <c r="G1035" s="12" t="b">
        <f t="shared" si="80"/>
        <v>1</v>
      </c>
      <c r="H1035" s="12" t="b">
        <f t="shared" si="81"/>
        <v>1</v>
      </c>
      <c r="I1035" s="12" t="b">
        <f t="shared" si="82"/>
        <v>0</v>
      </c>
      <c r="J1035" s="12" t="str">
        <f t="shared" si="83"/>
        <v>Baseboard</v>
      </c>
    </row>
    <row r="1036" spans="1:10">
      <c r="A1036" s="121">
        <v>22352</v>
      </c>
      <c r="B1036" s="12">
        <f>INDEX([8]RawData!$B$8:$N$1411, MATCH($A1036, [8]RawData!$A$8:$A$1411, 0), MATCH(B$19, [8]RawData!$B$7:$N$7, 0))</f>
        <v>1192.4649999999999</v>
      </c>
      <c r="C1036" s="12">
        <f>INDEX([8]RawData!$B$8:$N$1411, MATCH($A1036, [8]RawData!$A$8:$A$1411, 0), MATCH(C$19, [8]RawData!$B$7:$N$7, 0))</f>
        <v>2</v>
      </c>
      <c r="D1036" s="12" t="str">
        <f>INDEX([8]RawData!$B$8:$N$1411, MATCH($A1036, [8]RawData!$A$8:$A$1411, 0), MATCH(D$19, [8]RawData!$B$7:$N$7, 0))</f>
        <v>Wood htstove</v>
      </c>
      <c r="E1036" s="12" t="str">
        <f>INDEX([8]RawData!$B$8:$N$1411, MATCH($A1036, [8]RawData!$A$8:$A$1411, 0), MATCH(E$19, [8]RawData!$B$7:$N$7, 0))</f>
        <v/>
      </c>
      <c r="F1036" s="12" t="s">
        <v>94</v>
      </c>
      <c r="G1036" s="12" t="b">
        <f t="shared" si="80"/>
        <v>0</v>
      </c>
      <c r="H1036" s="12" t="b">
        <f t="shared" si="81"/>
        <v>0</v>
      </c>
      <c r="I1036" s="12" t="b">
        <f t="shared" si="82"/>
        <v>0</v>
      </c>
      <c r="J1036" s="12" t="str">
        <f t="shared" si="83"/>
        <v>Plug-in heater, or none</v>
      </c>
    </row>
    <row r="1037" spans="1:10">
      <c r="A1037" s="121">
        <v>22369</v>
      </c>
      <c r="B1037" s="12">
        <f>INDEX([8]RawData!$B$8:$N$1411, MATCH($A1037, [8]RawData!$A$8:$A$1411, 0), MATCH(B$19, [8]RawData!$B$7:$N$7, 0))</f>
        <v>2130.886</v>
      </c>
      <c r="C1037" s="12">
        <f>INDEX([8]RawData!$B$8:$N$1411, MATCH($A1037, [8]RawData!$A$8:$A$1411, 0), MATCH(C$19, [8]RawData!$B$7:$N$7, 0))</f>
        <v>3</v>
      </c>
      <c r="D1037" s="12" t="str">
        <f>INDEX([8]RawData!$B$8:$N$1411, MATCH($A1037, [8]RawData!$A$8:$A$1411, 0), MATCH(D$19, [8]RawData!$B$7:$N$7, 0))</f>
        <v>Gas faf</v>
      </c>
      <c r="E1037" s="12" t="str">
        <f>INDEX([8]RawData!$B$8:$N$1411, MATCH($A1037, [8]RawData!$A$8:$A$1411, 0), MATCH(E$19, [8]RawData!$B$7:$N$7, 0))</f>
        <v/>
      </c>
      <c r="F1037" s="12" t="s">
        <v>94</v>
      </c>
      <c r="G1037" s="12" t="b">
        <f t="shared" si="80"/>
        <v>1</v>
      </c>
      <c r="H1037" s="12" t="b">
        <f t="shared" si="81"/>
        <v>0</v>
      </c>
      <c r="I1037" s="12" t="b">
        <f t="shared" si="82"/>
        <v>0</v>
      </c>
      <c r="J1037" s="12" t="str">
        <f t="shared" si="83"/>
        <v>Plug-in heater, or none</v>
      </c>
    </row>
    <row r="1038" spans="1:10">
      <c r="A1038" s="121">
        <v>22375</v>
      </c>
      <c r="B1038" s="12">
        <f>INDEX([8]RawData!$B$8:$N$1411, MATCH($A1038, [8]RawData!$A$8:$A$1411, 0), MATCH(B$19, [8]RawData!$B$7:$N$7, 0))</f>
        <v>1612.692</v>
      </c>
      <c r="C1038" s="12">
        <f>INDEX([8]RawData!$B$8:$N$1411, MATCH($A1038, [8]RawData!$A$8:$A$1411, 0), MATCH(C$19, [8]RawData!$B$7:$N$7, 0))</f>
        <v>1</v>
      </c>
      <c r="D1038" s="12" t="str">
        <f>INDEX([8]RawData!$B$8:$N$1411, MATCH($A1038, [8]RawData!$A$8:$A$1411, 0), MATCH(D$19, [8]RawData!$B$7:$N$7, 0))</f>
        <v>Electric heatpump</v>
      </c>
      <c r="E1038" s="12" t="str">
        <f>INDEX([8]RawData!$B$8:$N$1411, MATCH($A1038, [8]RawData!$A$8:$A$1411, 0), MATCH(E$19, [8]RawData!$B$7:$N$7, 0))</f>
        <v/>
      </c>
      <c r="F1038" s="12">
        <v>1612.692</v>
      </c>
      <c r="G1038" s="12" t="b">
        <f t="shared" si="80"/>
        <v>0</v>
      </c>
      <c r="H1038" s="12" t="b">
        <f t="shared" si="81"/>
        <v>1</v>
      </c>
      <c r="I1038" s="12" t="b">
        <f t="shared" si="82"/>
        <v>1</v>
      </c>
      <c r="J1038" s="12" t="str">
        <f t="shared" si="83"/>
        <v>Heat pump</v>
      </c>
    </row>
    <row r="1039" spans="1:10">
      <c r="A1039" s="121">
        <v>22398</v>
      </c>
      <c r="B1039" s="12">
        <f>INDEX([8]RawData!$B$8:$N$1411, MATCH($A1039, [8]RawData!$A$8:$A$1411, 0), MATCH(B$19, [8]RawData!$B$7:$N$7, 0))</f>
        <v>1144.6790000000001</v>
      </c>
      <c r="C1039" s="12">
        <f>INDEX([8]RawData!$B$8:$N$1411, MATCH($A1039, [8]RawData!$A$8:$A$1411, 0), MATCH(C$19, [8]RawData!$B$7:$N$7, 0))</f>
        <v>3</v>
      </c>
      <c r="D1039" s="12" t="str">
        <f>INDEX([8]RawData!$B$8:$N$1411, MATCH($A1039, [8]RawData!$A$8:$A$1411, 0), MATCH(D$19, [8]RawData!$B$7:$N$7, 0))</f>
        <v>Electric gshp</v>
      </c>
      <c r="E1039" s="12" t="str">
        <f>INDEX([8]RawData!$B$8:$N$1411, MATCH($A1039, [8]RawData!$A$8:$A$1411, 0), MATCH(E$19, [8]RawData!$B$7:$N$7, 0))</f>
        <v>Wood htstove</v>
      </c>
      <c r="F1039" s="12">
        <v>1144.6790000000001</v>
      </c>
      <c r="G1039" s="12" t="b">
        <f t="shared" si="80"/>
        <v>0</v>
      </c>
      <c r="H1039" s="12" t="b">
        <f t="shared" si="81"/>
        <v>1</v>
      </c>
      <c r="I1039" s="12" t="b">
        <f t="shared" si="82"/>
        <v>1</v>
      </c>
      <c r="J1039" s="12" t="str">
        <f t="shared" si="83"/>
        <v>Heat pump</v>
      </c>
    </row>
    <row r="1040" spans="1:10">
      <c r="A1040" s="121">
        <v>22404</v>
      </c>
      <c r="B1040" s="12">
        <f>INDEX([8]RawData!$B$8:$N$1411, MATCH($A1040, [8]RawData!$A$8:$A$1411, 0), MATCH(B$19, [8]RawData!$B$7:$N$7, 0))</f>
        <v>2079.9929999999999</v>
      </c>
      <c r="C1040" s="12">
        <f>INDEX([8]RawData!$B$8:$N$1411, MATCH($A1040, [8]RawData!$A$8:$A$1411, 0), MATCH(C$19, [8]RawData!$B$7:$N$7, 0))</f>
        <v>1</v>
      </c>
      <c r="D1040" s="12" t="str">
        <f>INDEX([8]RawData!$B$8:$N$1411, MATCH($A1040, [8]RawData!$A$8:$A$1411, 0), MATCH(D$19, [8]RawData!$B$7:$N$7, 0))</f>
        <v>Electric dhp</v>
      </c>
      <c r="E1040" s="12" t="str">
        <f>INDEX([8]RawData!$B$8:$N$1411, MATCH($A1040, [8]RawData!$A$8:$A$1411, 0), MATCH(E$19, [8]RawData!$B$7:$N$7, 0))</f>
        <v/>
      </c>
      <c r="F1040" s="12">
        <v>2079.9929999999999</v>
      </c>
      <c r="G1040" s="12" t="b">
        <f t="shared" si="80"/>
        <v>0</v>
      </c>
      <c r="H1040" s="12" t="b">
        <f t="shared" si="81"/>
        <v>1</v>
      </c>
      <c r="I1040" s="12" t="b">
        <f t="shared" si="82"/>
        <v>1</v>
      </c>
      <c r="J1040" s="12" t="str">
        <f t="shared" si="83"/>
        <v>Ductless HP</v>
      </c>
    </row>
    <row r="1041" spans="1:10">
      <c r="A1041" s="121">
        <v>22411</v>
      </c>
      <c r="B1041" s="12">
        <f>INDEX([8]RawData!$B$8:$N$1411, MATCH($A1041, [8]RawData!$A$8:$A$1411, 0), MATCH(B$19, [8]RawData!$B$7:$N$7, 0))</f>
        <v>2079.9929999999999</v>
      </c>
      <c r="C1041" s="12">
        <f>INDEX([8]RawData!$B$8:$N$1411, MATCH($A1041, [8]RawData!$A$8:$A$1411, 0), MATCH(C$19, [8]RawData!$B$7:$N$7, 0))</f>
        <v>1</v>
      </c>
      <c r="D1041" s="12" t="str">
        <f>INDEX([8]RawData!$B$8:$N$1411, MATCH($A1041, [8]RawData!$A$8:$A$1411, 0), MATCH(D$19, [8]RawData!$B$7:$N$7, 0))</f>
        <v>Wood htstove</v>
      </c>
      <c r="E1041" s="12" t="str">
        <f>INDEX([8]RawData!$B$8:$N$1411, MATCH($A1041, [8]RawData!$A$8:$A$1411, 0), MATCH(E$19, [8]RawData!$B$7:$N$7, 0))</f>
        <v>Electric baseboard</v>
      </c>
      <c r="F1041" s="12">
        <v>2079.9929999999999</v>
      </c>
      <c r="G1041" s="12" t="b">
        <f t="shared" si="80"/>
        <v>0</v>
      </c>
      <c r="H1041" s="12" t="b">
        <f t="shared" si="81"/>
        <v>1</v>
      </c>
      <c r="I1041" s="12" t="b">
        <f t="shared" si="82"/>
        <v>1</v>
      </c>
      <c r="J1041" s="12" t="str">
        <f t="shared" si="83"/>
        <v>Baseboard</v>
      </c>
    </row>
    <row r="1042" spans="1:10">
      <c r="A1042" s="121">
        <v>22413</v>
      </c>
      <c r="B1042" s="12">
        <f>INDEX([8]RawData!$B$8:$N$1411, MATCH($A1042, [8]RawData!$A$8:$A$1411, 0), MATCH(B$19, [8]RawData!$B$7:$N$7, 0))</f>
        <v>3785.7640000000001</v>
      </c>
      <c r="C1042" s="12">
        <f>INDEX([8]RawData!$B$8:$N$1411, MATCH($A1042, [8]RawData!$A$8:$A$1411, 0), MATCH(C$19, [8]RawData!$B$7:$N$7, 0))</f>
        <v>1</v>
      </c>
      <c r="D1042" s="12" t="str">
        <f>INDEX([8]RawData!$B$8:$N$1411, MATCH($A1042, [8]RawData!$A$8:$A$1411, 0), MATCH(D$19, [8]RawData!$B$7:$N$7, 0))</f>
        <v>Gas faf</v>
      </c>
      <c r="E1042" s="12" t="str">
        <f>INDEX([8]RawData!$B$8:$N$1411, MATCH($A1042, [8]RawData!$A$8:$A$1411, 0), MATCH(E$19, [8]RawData!$B$7:$N$7, 0))</f>
        <v/>
      </c>
      <c r="F1042" s="12" t="s">
        <v>94</v>
      </c>
      <c r="G1042" s="12" t="b">
        <f t="shared" si="80"/>
        <v>1</v>
      </c>
      <c r="H1042" s="12" t="b">
        <f t="shared" si="81"/>
        <v>0</v>
      </c>
      <c r="I1042" s="12" t="b">
        <f t="shared" si="82"/>
        <v>0</v>
      </c>
      <c r="J1042" s="12" t="str">
        <f t="shared" si="83"/>
        <v>Plug-in heater, or none</v>
      </c>
    </row>
    <row r="1043" spans="1:10">
      <c r="A1043" s="121">
        <v>22425</v>
      </c>
      <c r="B1043" s="12">
        <f>INDEX([8]RawData!$B$8:$N$1411, MATCH($A1043, [8]RawData!$A$8:$A$1411, 0), MATCH(B$19, [8]RawData!$B$7:$N$7, 0))</f>
        <v>3785.7640000000001</v>
      </c>
      <c r="C1043" s="12">
        <f>INDEX([8]RawData!$B$8:$N$1411, MATCH($A1043, [8]RawData!$A$8:$A$1411, 0), MATCH(C$19, [8]RawData!$B$7:$N$7, 0))</f>
        <v>1</v>
      </c>
      <c r="D1043" s="12" t="str">
        <f>INDEX([8]RawData!$B$8:$N$1411, MATCH($A1043, [8]RawData!$A$8:$A$1411, 0), MATCH(D$19, [8]RawData!$B$7:$N$7, 0))</f>
        <v>Electric faf</v>
      </c>
      <c r="E1043" s="12" t="str">
        <f>INDEX([8]RawData!$B$8:$N$1411, MATCH($A1043, [8]RawData!$A$8:$A$1411, 0), MATCH(E$19, [8]RawData!$B$7:$N$7, 0))</f>
        <v/>
      </c>
      <c r="F1043" s="12">
        <v>3785.7640000000001</v>
      </c>
      <c r="G1043" s="12" t="b">
        <f t="shared" si="80"/>
        <v>0</v>
      </c>
      <c r="H1043" s="12" t="b">
        <f t="shared" si="81"/>
        <v>1</v>
      </c>
      <c r="I1043" s="12" t="b">
        <f t="shared" si="82"/>
        <v>1</v>
      </c>
      <c r="J1043" s="12" t="str">
        <f t="shared" si="83"/>
        <v>Electric FAF</v>
      </c>
    </row>
    <row r="1044" spans="1:10">
      <c r="A1044" s="121">
        <v>22432</v>
      </c>
      <c r="B1044" s="12">
        <f>INDEX([8]RawData!$B$8:$N$1411, MATCH($A1044, [8]RawData!$A$8:$A$1411, 0), MATCH(B$19, [8]RawData!$B$7:$N$7, 0))</f>
        <v>1925.059</v>
      </c>
      <c r="C1044" s="12">
        <f>INDEX([8]RawData!$B$8:$N$1411, MATCH($A1044, [8]RawData!$A$8:$A$1411, 0), MATCH(C$19, [8]RawData!$B$7:$N$7, 0))</f>
        <v>2</v>
      </c>
      <c r="D1044" s="12" t="str">
        <f>INDEX([8]RawData!$B$8:$N$1411, MATCH($A1044, [8]RawData!$A$8:$A$1411, 0), MATCH(D$19, [8]RawData!$B$7:$N$7, 0))</f>
        <v>Electric heatpump</v>
      </c>
      <c r="E1044" s="12" t="str">
        <f>INDEX([8]RawData!$B$8:$N$1411, MATCH($A1044, [8]RawData!$A$8:$A$1411, 0), MATCH(E$19, [8]RawData!$B$7:$N$7, 0))</f>
        <v/>
      </c>
      <c r="F1044" s="12">
        <v>1925.059</v>
      </c>
      <c r="G1044" s="12" t="b">
        <f t="shared" si="80"/>
        <v>0</v>
      </c>
      <c r="H1044" s="12" t="b">
        <f t="shared" si="81"/>
        <v>1</v>
      </c>
      <c r="I1044" s="12" t="b">
        <f t="shared" si="82"/>
        <v>1</v>
      </c>
      <c r="J1044" s="12" t="str">
        <f t="shared" si="83"/>
        <v>Heat pump</v>
      </c>
    </row>
    <row r="1045" spans="1:10">
      <c r="A1045" s="121">
        <v>22439</v>
      </c>
      <c r="B1045" s="12">
        <f>INDEX([8]RawData!$B$8:$N$1411, MATCH($A1045, [8]RawData!$A$8:$A$1411, 0), MATCH(B$19, [8]RawData!$B$7:$N$7, 0))</f>
        <v>2079.9929999999999</v>
      </c>
      <c r="C1045" s="12">
        <f>INDEX([8]RawData!$B$8:$N$1411, MATCH($A1045, [8]RawData!$A$8:$A$1411, 0), MATCH(C$19, [8]RawData!$B$7:$N$7, 0))</f>
        <v>1</v>
      </c>
      <c r="D1045" s="12" t="str">
        <f>INDEX([8]RawData!$B$8:$N$1411, MATCH($A1045, [8]RawData!$A$8:$A$1411, 0), MATCH(D$19, [8]RawData!$B$7:$N$7, 0))</f>
        <v>Electric baseboard</v>
      </c>
      <c r="E1045" s="12" t="str">
        <f>INDEX([8]RawData!$B$8:$N$1411, MATCH($A1045, [8]RawData!$A$8:$A$1411, 0), MATCH(E$19, [8]RawData!$B$7:$N$7, 0))</f>
        <v>Wood htstove</v>
      </c>
      <c r="F1045" s="12">
        <v>2079.9929999999999</v>
      </c>
      <c r="G1045" s="12" t="b">
        <f t="shared" ref="G1045:G1108" si="84">OR(ISNUMBER(FIND("Gas faf", D1045&amp;E1045)),  ISNUMBER(FIND("Gas boiler", D1045&amp;E1045)))</f>
        <v>0</v>
      </c>
      <c r="H1045" s="12" t="b">
        <f t="shared" ref="H1045:H1108" si="85">OR(ISNUMBER(FIND("Electric faf", D1045&amp;E1045)),  ISNUMBER(FIND("Electric boiler", D1045&amp;E1045)),  ISNUMBER(FIND("Electric baseboard", D1045&amp;E1045)),  ISNUMBER(FIND("Electric heatpump", D1045&amp;E1045)),  ISNUMBER(FIND("Electric gshp", D1045&amp;E1045)),  ISNUMBER(FIND("Electric dhp", D1045&amp;E1045)) )</f>
        <v>1</v>
      </c>
      <c r="I1045" s="12" t="b">
        <f t="shared" ref="I1045:I1108" si="86">AND(NOT(G1045), H1045)</f>
        <v>1</v>
      </c>
      <c r="J1045" s="12" t="str">
        <f t="shared" ref="J1045:J1108" si="87">IF( OR(  ISNUMBER(FIND("Electric heatpump", D1045&amp;E1045)),  ISNUMBER(FIND("Electric gshp", D1045&amp;E1045)) ), "Heat pump",
   IF(ISNUMBER(FIND("Electric faf", D1045&amp;E1045)), "Electric FAF",
 IF(ISNUMBER(FIND("dhp", D1045&amp;E1045)), "Ductless HP",
   IF(OR(ISNUMBER(FIND("Electric boiler", D1045&amp;E1045)),  ISNUMBER(FIND("Electric baseboard", D1045&amp;E1045))), "Baseboard", "Plug-in heater, or none"))))</f>
        <v>Baseboard</v>
      </c>
    </row>
    <row r="1046" spans="1:10">
      <c r="A1046" s="121">
        <v>22445</v>
      </c>
      <c r="B1046" s="12">
        <f>INDEX([8]RawData!$B$8:$N$1411, MATCH($A1046, [8]RawData!$A$8:$A$1411, 0), MATCH(B$19, [8]RawData!$B$7:$N$7, 0))</f>
        <v>12271.31</v>
      </c>
      <c r="C1046" s="12">
        <f>INDEX([8]RawData!$B$8:$N$1411, MATCH($A1046, [8]RawData!$A$8:$A$1411, 0), MATCH(C$19, [8]RawData!$B$7:$N$7, 0))</f>
        <v>1</v>
      </c>
      <c r="D1046" s="12" t="str">
        <f>INDEX([8]RawData!$B$8:$N$1411, MATCH($A1046, [8]RawData!$A$8:$A$1411, 0), MATCH(D$19, [8]RawData!$B$7:$N$7, 0))</f>
        <v>Wood htstove</v>
      </c>
      <c r="E1046" s="12" t="str">
        <f>INDEX([8]RawData!$B$8:$N$1411, MATCH($A1046, [8]RawData!$A$8:$A$1411, 0), MATCH(E$19, [8]RawData!$B$7:$N$7, 0))</f>
        <v>Electric baseboard</v>
      </c>
      <c r="F1046" s="12">
        <v>12271.31</v>
      </c>
      <c r="G1046" s="12" t="b">
        <f t="shared" si="84"/>
        <v>0</v>
      </c>
      <c r="H1046" s="12" t="b">
        <f t="shared" si="85"/>
        <v>1</v>
      </c>
      <c r="I1046" s="12" t="b">
        <f t="shared" si="86"/>
        <v>1</v>
      </c>
      <c r="J1046" s="12" t="str">
        <f t="shared" si="87"/>
        <v>Baseboard</v>
      </c>
    </row>
    <row r="1047" spans="1:10">
      <c r="A1047" s="121">
        <v>22458</v>
      </c>
      <c r="B1047" s="12">
        <f>INDEX([8]RawData!$B$8:$N$1411, MATCH($A1047, [8]RawData!$A$8:$A$1411, 0), MATCH(B$19, [8]RawData!$B$7:$N$7, 0))</f>
        <v>3785.7640000000001</v>
      </c>
      <c r="C1047" s="12">
        <f>INDEX([8]RawData!$B$8:$N$1411, MATCH($A1047, [8]RawData!$A$8:$A$1411, 0), MATCH(C$19, [8]RawData!$B$7:$N$7, 0))</f>
        <v>3</v>
      </c>
      <c r="D1047" s="12" t="str">
        <f>INDEX([8]RawData!$B$8:$N$1411, MATCH($A1047, [8]RawData!$A$8:$A$1411, 0), MATCH(D$19, [8]RawData!$B$7:$N$7, 0))</f>
        <v>Gas faf</v>
      </c>
      <c r="E1047" s="12" t="str">
        <f>INDEX([8]RawData!$B$8:$N$1411, MATCH($A1047, [8]RawData!$A$8:$A$1411, 0), MATCH(E$19, [8]RawData!$B$7:$N$7, 0))</f>
        <v xml:space="preserve">Wood htstove AND Propane htstove AND </v>
      </c>
      <c r="F1047" s="12" t="s">
        <v>94</v>
      </c>
      <c r="G1047" s="12" t="b">
        <f t="shared" si="84"/>
        <v>1</v>
      </c>
      <c r="H1047" s="12" t="b">
        <f t="shared" si="85"/>
        <v>0</v>
      </c>
      <c r="I1047" s="12" t="b">
        <f t="shared" si="86"/>
        <v>0</v>
      </c>
      <c r="J1047" s="12" t="str">
        <f t="shared" si="87"/>
        <v>Plug-in heater, or none</v>
      </c>
    </row>
    <row r="1048" spans="1:10">
      <c r="A1048" s="121">
        <v>22460</v>
      </c>
      <c r="B1048" s="12">
        <f>INDEX([8]RawData!$B$8:$N$1411, MATCH($A1048, [8]RawData!$A$8:$A$1411, 0), MATCH(B$19, [8]RawData!$B$7:$N$7, 0))</f>
        <v>3785.7640000000001</v>
      </c>
      <c r="C1048" s="12">
        <f>INDEX([8]RawData!$B$8:$N$1411, MATCH($A1048, [8]RawData!$A$8:$A$1411, 0), MATCH(C$19, [8]RawData!$B$7:$N$7, 0))</f>
        <v>3</v>
      </c>
      <c r="D1048" s="12" t="str">
        <f>INDEX([8]RawData!$B$8:$N$1411, MATCH($A1048, [8]RawData!$A$8:$A$1411, 0), MATCH(D$19, [8]RawData!$B$7:$N$7, 0))</f>
        <v>Wood htstove</v>
      </c>
      <c r="E1048" s="12" t="str">
        <f>INDEX([8]RawData!$B$8:$N$1411, MATCH($A1048, [8]RawData!$A$8:$A$1411, 0), MATCH(E$19, [8]RawData!$B$7:$N$7, 0))</f>
        <v xml:space="preserve">Gas faf AND Electric pluginheater AND </v>
      </c>
      <c r="F1048" s="12" t="s">
        <v>94</v>
      </c>
      <c r="G1048" s="12" t="b">
        <f t="shared" si="84"/>
        <v>1</v>
      </c>
      <c r="H1048" s="12" t="b">
        <f t="shared" si="85"/>
        <v>0</v>
      </c>
      <c r="I1048" s="12" t="b">
        <f t="shared" si="86"/>
        <v>0</v>
      </c>
      <c r="J1048" s="12" t="str">
        <f t="shared" si="87"/>
        <v>Plug-in heater, or none</v>
      </c>
    </row>
    <row r="1049" spans="1:10">
      <c r="A1049" s="121">
        <v>22474</v>
      </c>
      <c r="B1049" s="12">
        <f>INDEX([8]RawData!$B$8:$N$1411, MATCH($A1049, [8]RawData!$A$8:$A$1411, 0), MATCH(B$19, [8]RawData!$B$7:$N$7, 0))</f>
        <v>1904.288</v>
      </c>
      <c r="C1049" s="12">
        <f>INDEX([8]RawData!$B$8:$N$1411, MATCH($A1049, [8]RawData!$A$8:$A$1411, 0), MATCH(C$19, [8]RawData!$B$7:$N$7, 0))</f>
        <v>1</v>
      </c>
      <c r="D1049" s="12" t="str">
        <f>INDEX([8]RawData!$B$8:$N$1411, MATCH($A1049, [8]RawData!$A$8:$A$1411, 0), MATCH(D$19, [8]RawData!$B$7:$N$7, 0))</f>
        <v>Electric heatpump</v>
      </c>
      <c r="E1049" s="12" t="str">
        <f>INDEX([8]RawData!$B$8:$N$1411, MATCH($A1049, [8]RawData!$A$8:$A$1411, 0), MATCH(E$19, [8]RawData!$B$7:$N$7, 0))</f>
        <v>Propane htstove</v>
      </c>
      <c r="F1049" s="12">
        <v>1904.288</v>
      </c>
      <c r="G1049" s="12" t="b">
        <f t="shared" si="84"/>
        <v>0</v>
      </c>
      <c r="H1049" s="12" t="b">
        <f t="shared" si="85"/>
        <v>1</v>
      </c>
      <c r="I1049" s="12" t="b">
        <f t="shared" si="86"/>
        <v>1</v>
      </c>
      <c r="J1049" s="12" t="str">
        <f t="shared" si="87"/>
        <v>Heat pump</v>
      </c>
    </row>
    <row r="1050" spans="1:10">
      <c r="A1050" s="121">
        <v>22475</v>
      </c>
      <c r="B1050" s="12">
        <f>INDEX([8]RawData!$B$8:$N$1411, MATCH($A1050, [8]RawData!$A$8:$A$1411, 0), MATCH(B$19, [8]RawData!$B$7:$N$7, 0))</f>
        <v>2130.886</v>
      </c>
      <c r="C1050" s="12">
        <f>INDEX([8]RawData!$B$8:$N$1411, MATCH($A1050, [8]RawData!$A$8:$A$1411, 0), MATCH(C$19, [8]RawData!$B$7:$N$7, 0))</f>
        <v>2</v>
      </c>
      <c r="D1050" s="12" t="str">
        <f>INDEX([8]RawData!$B$8:$N$1411, MATCH($A1050, [8]RawData!$A$8:$A$1411, 0), MATCH(D$19, [8]RawData!$B$7:$N$7, 0))</f>
        <v>Propane boiler</v>
      </c>
      <c r="E1050" s="12" t="str">
        <f>INDEX([8]RawData!$B$8:$N$1411, MATCH($A1050, [8]RawData!$A$8:$A$1411, 0), MATCH(E$19, [8]RawData!$B$7:$N$7, 0))</f>
        <v xml:space="preserve">Gas faf AND Wood htstove AND </v>
      </c>
      <c r="F1050" s="12" t="s">
        <v>94</v>
      </c>
      <c r="G1050" s="12" t="b">
        <f t="shared" si="84"/>
        <v>1</v>
      </c>
      <c r="H1050" s="12" t="b">
        <f t="shared" si="85"/>
        <v>0</v>
      </c>
      <c r="I1050" s="12" t="b">
        <f t="shared" si="86"/>
        <v>0</v>
      </c>
      <c r="J1050" s="12" t="str">
        <f t="shared" si="87"/>
        <v>Plug-in heater, or none</v>
      </c>
    </row>
    <row r="1051" spans="1:10">
      <c r="A1051" s="121">
        <v>22479</v>
      </c>
      <c r="B1051" s="12">
        <f>INDEX([8]RawData!$B$8:$N$1411, MATCH($A1051, [8]RawData!$A$8:$A$1411, 0), MATCH(B$19, [8]RawData!$B$7:$N$7, 0))</f>
        <v>1904.288</v>
      </c>
      <c r="C1051" s="12">
        <f>INDEX([8]RawData!$B$8:$N$1411, MATCH($A1051, [8]RawData!$A$8:$A$1411, 0), MATCH(C$19, [8]RawData!$B$7:$N$7, 0))</f>
        <v>2</v>
      </c>
      <c r="D1051" s="12" t="str">
        <f>INDEX([8]RawData!$B$8:$N$1411, MATCH($A1051, [8]RawData!$A$8:$A$1411, 0), MATCH(D$19, [8]RawData!$B$7:$N$7, 0))</f>
        <v>Electric heatpump</v>
      </c>
      <c r="E1051" s="12" t="str">
        <f>INDEX([8]RawData!$B$8:$N$1411, MATCH($A1051, [8]RawData!$A$8:$A$1411, 0), MATCH(E$19, [8]RawData!$B$7:$N$7, 0))</f>
        <v xml:space="preserve">Wood htstove AND Propane htstove AND </v>
      </c>
      <c r="F1051" s="12">
        <v>1904.288</v>
      </c>
      <c r="G1051" s="12" t="b">
        <f t="shared" si="84"/>
        <v>0</v>
      </c>
      <c r="H1051" s="12" t="b">
        <f t="shared" si="85"/>
        <v>1</v>
      </c>
      <c r="I1051" s="12" t="b">
        <f t="shared" si="86"/>
        <v>1</v>
      </c>
      <c r="J1051" s="12" t="str">
        <f t="shared" si="87"/>
        <v>Heat pump</v>
      </c>
    </row>
    <row r="1052" spans="1:10">
      <c r="A1052" s="121">
        <v>22493</v>
      </c>
      <c r="B1052" s="12">
        <f>INDEX([8]RawData!$B$8:$N$1411, MATCH($A1052, [8]RawData!$A$8:$A$1411, 0), MATCH(B$19, [8]RawData!$B$7:$N$7, 0))</f>
        <v>1925.059</v>
      </c>
      <c r="C1052" s="12">
        <f>INDEX([8]RawData!$B$8:$N$1411, MATCH($A1052, [8]RawData!$A$8:$A$1411, 0), MATCH(C$19, [8]RawData!$B$7:$N$7, 0))</f>
        <v>2</v>
      </c>
      <c r="D1052" s="12" t="str">
        <f>INDEX([8]RawData!$B$8:$N$1411, MATCH($A1052, [8]RawData!$A$8:$A$1411, 0), MATCH(D$19, [8]RawData!$B$7:$N$7, 0))</f>
        <v>Gas boiler</v>
      </c>
      <c r="E1052" s="12" t="str">
        <f>INDEX([8]RawData!$B$8:$N$1411, MATCH($A1052, [8]RawData!$A$8:$A$1411, 0), MATCH(E$19, [8]RawData!$B$7:$N$7, 0))</f>
        <v xml:space="preserve">Electric heatpump AND Propane htstove AND Propane htstove AND </v>
      </c>
      <c r="F1052" s="12" t="s">
        <v>94</v>
      </c>
      <c r="G1052" s="12" t="b">
        <f t="shared" si="84"/>
        <v>1</v>
      </c>
      <c r="H1052" s="12" t="b">
        <f t="shared" si="85"/>
        <v>1</v>
      </c>
      <c r="I1052" s="12" t="b">
        <f t="shared" si="86"/>
        <v>0</v>
      </c>
      <c r="J1052" s="12" t="str">
        <f t="shared" si="87"/>
        <v>Heat pump</v>
      </c>
    </row>
    <row r="1053" spans="1:10">
      <c r="A1053" s="121">
        <v>22509</v>
      </c>
      <c r="B1053" s="12">
        <f>INDEX([8]RawData!$B$8:$N$1411, MATCH($A1053, [8]RawData!$A$8:$A$1411, 0), MATCH(B$19, [8]RawData!$B$7:$N$7, 0))</f>
        <v>2079.9929999999999</v>
      </c>
      <c r="C1053" s="12">
        <f>INDEX([8]RawData!$B$8:$N$1411, MATCH($A1053, [8]RawData!$A$8:$A$1411, 0), MATCH(C$19, [8]RawData!$B$7:$N$7, 0))</f>
        <v>1</v>
      </c>
      <c r="D1053" s="12" t="str">
        <f>INDEX([8]RawData!$B$8:$N$1411, MATCH($A1053, [8]RawData!$A$8:$A$1411, 0), MATCH(D$19, [8]RawData!$B$7:$N$7, 0))</f>
        <v>Electric baseboard</v>
      </c>
      <c r="E1053" s="12" t="str">
        <f>INDEX([8]RawData!$B$8:$N$1411, MATCH($A1053, [8]RawData!$A$8:$A$1411, 0), MATCH(E$19, [8]RawData!$B$7:$N$7, 0))</f>
        <v xml:space="preserve">Electric baseboard AND Electric baseboard AND </v>
      </c>
      <c r="F1053" s="12">
        <v>2079.9929999999999</v>
      </c>
      <c r="G1053" s="12" t="b">
        <f t="shared" si="84"/>
        <v>0</v>
      </c>
      <c r="H1053" s="12" t="b">
        <f t="shared" si="85"/>
        <v>1</v>
      </c>
      <c r="I1053" s="12" t="b">
        <f t="shared" si="86"/>
        <v>1</v>
      </c>
      <c r="J1053" s="12" t="str">
        <f t="shared" si="87"/>
        <v>Baseboard</v>
      </c>
    </row>
    <row r="1054" spans="1:10">
      <c r="A1054" s="121">
        <v>22514</v>
      </c>
      <c r="B1054" s="12">
        <f>INDEX([8]RawData!$B$8:$N$1411, MATCH($A1054, [8]RawData!$A$8:$A$1411, 0), MATCH(B$19, [8]RawData!$B$7:$N$7, 0))</f>
        <v>3785.7640000000001</v>
      </c>
      <c r="C1054" s="12">
        <f>INDEX([8]RawData!$B$8:$N$1411, MATCH($A1054, [8]RawData!$A$8:$A$1411, 0), MATCH(C$19, [8]RawData!$B$7:$N$7, 0))</f>
        <v>2</v>
      </c>
      <c r="D1054" s="12" t="str">
        <f>INDEX([8]RawData!$B$8:$N$1411, MATCH($A1054, [8]RawData!$A$8:$A$1411, 0), MATCH(D$19, [8]RawData!$B$7:$N$7, 0))</f>
        <v>Gas faf</v>
      </c>
      <c r="E1054" s="12" t="str">
        <f>INDEX([8]RawData!$B$8:$N$1411, MATCH($A1054, [8]RawData!$A$8:$A$1411, 0), MATCH(E$19, [8]RawData!$B$7:$N$7, 0))</f>
        <v/>
      </c>
      <c r="F1054" s="12" t="s">
        <v>94</v>
      </c>
      <c r="G1054" s="12" t="b">
        <f t="shared" si="84"/>
        <v>1</v>
      </c>
      <c r="H1054" s="12" t="b">
        <f t="shared" si="85"/>
        <v>0</v>
      </c>
      <c r="I1054" s="12" t="b">
        <f t="shared" si="86"/>
        <v>0</v>
      </c>
      <c r="J1054" s="12" t="str">
        <f t="shared" si="87"/>
        <v>Plug-in heater, or none</v>
      </c>
    </row>
    <row r="1055" spans="1:10">
      <c r="A1055" s="121">
        <v>22515</v>
      </c>
      <c r="B1055" s="12">
        <f>INDEX([8]RawData!$B$8:$N$1411, MATCH($A1055, [8]RawData!$A$8:$A$1411, 0), MATCH(B$19, [8]RawData!$B$7:$N$7, 0))</f>
        <v>2079.9929999999999</v>
      </c>
      <c r="C1055" s="12">
        <f>INDEX([8]RawData!$B$8:$N$1411, MATCH($A1055, [8]RawData!$A$8:$A$1411, 0), MATCH(C$19, [8]RawData!$B$7:$N$7, 0))</f>
        <v>1</v>
      </c>
      <c r="D1055" s="12" t="str">
        <f>INDEX([8]RawData!$B$8:$N$1411, MATCH($A1055, [8]RawData!$A$8:$A$1411, 0), MATCH(D$19, [8]RawData!$B$7:$N$7, 0))</f>
        <v>Electric baseboard</v>
      </c>
      <c r="E1055" s="12" t="str">
        <f>INDEX([8]RawData!$B$8:$N$1411, MATCH($A1055, [8]RawData!$A$8:$A$1411, 0), MATCH(E$19, [8]RawData!$B$7:$N$7, 0))</f>
        <v>Wood htstove</v>
      </c>
      <c r="F1055" s="12">
        <v>2079.9929999999999</v>
      </c>
      <c r="G1055" s="12" t="b">
        <f t="shared" si="84"/>
        <v>0</v>
      </c>
      <c r="H1055" s="12" t="b">
        <f t="shared" si="85"/>
        <v>1</v>
      </c>
      <c r="I1055" s="12" t="b">
        <f t="shared" si="86"/>
        <v>1</v>
      </c>
      <c r="J1055" s="12" t="str">
        <f t="shared" si="87"/>
        <v>Baseboard</v>
      </c>
    </row>
    <row r="1056" spans="1:10">
      <c r="A1056" s="121">
        <v>22519</v>
      </c>
      <c r="B1056" s="12">
        <f>INDEX([8]RawData!$B$8:$N$1411, MATCH($A1056, [8]RawData!$A$8:$A$1411, 0), MATCH(B$19, [8]RawData!$B$7:$N$7, 0))</f>
        <v>2130.886</v>
      </c>
      <c r="C1056" s="12">
        <f>INDEX([8]RawData!$B$8:$N$1411, MATCH($A1056, [8]RawData!$A$8:$A$1411, 0), MATCH(C$19, [8]RawData!$B$7:$N$7, 0))</f>
        <v>2</v>
      </c>
      <c r="D1056" s="12" t="str">
        <f>INDEX([8]RawData!$B$8:$N$1411, MATCH($A1056, [8]RawData!$A$8:$A$1411, 0), MATCH(D$19, [8]RawData!$B$7:$N$7, 0))</f>
        <v>Electric boiler</v>
      </c>
      <c r="E1056" s="12" t="str">
        <f>INDEX([8]RawData!$B$8:$N$1411, MATCH($A1056, [8]RawData!$A$8:$A$1411, 0), MATCH(E$19, [8]RawData!$B$7:$N$7, 0))</f>
        <v/>
      </c>
      <c r="F1056" s="12">
        <v>2130.886</v>
      </c>
      <c r="G1056" s="12" t="b">
        <f t="shared" si="84"/>
        <v>0</v>
      </c>
      <c r="H1056" s="12" t="b">
        <f t="shared" si="85"/>
        <v>1</v>
      </c>
      <c r="I1056" s="12" t="b">
        <f t="shared" si="86"/>
        <v>1</v>
      </c>
      <c r="J1056" s="12" t="str">
        <f t="shared" si="87"/>
        <v>Baseboard</v>
      </c>
    </row>
    <row r="1057" spans="1:10">
      <c r="A1057" s="121">
        <v>22521</v>
      </c>
      <c r="B1057" s="12">
        <f>INDEX([8]RawData!$B$8:$N$1411, MATCH($A1057, [8]RawData!$A$8:$A$1411, 0), MATCH(B$19, [8]RawData!$B$7:$N$7, 0))</f>
        <v>1612.692</v>
      </c>
      <c r="C1057" s="12">
        <f>INDEX([8]RawData!$B$8:$N$1411, MATCH($A1057, [8]RawData!$A$8:$A$1411, 0), MATCH(C$19, [8]RawData!$B$7:$N$7, 0))</f>
        <v>1</v>
      </c>
      <c r="D1057" s="12" t="str">
        <f>INDEX([8]RawData!$B$8:$N$1411, MATCH($A1057, [8]RawData!$A$8:$A$1411, 0), MATCH(D$19, [8]RawData!$B$7:$N$7, 0))</f>
        <v>Electric faf</v>
      </c>
      <c r="E1057" s="12" t="str">
        <f>INDEX([8]RawData!$B$8:$N$1411, MATCH($A1057, [8]RawData!$A$8:$A$1411, 0), MATCH(E$19, [8]RawData!$B$7:$N$7, 0))</f>
        <v>Wood htstove</v>
      </c>
      <c r="F1057" s="12">
        <v>1612.692</v>
      </c>
      <c r="G1057" s="12" t="b">
        <f t="shared" si="84"/>
        <v>0</v>
      </c>
      <c r="H1057" s="12" t="b">
        <f t="shared" si="85"/>
        <v>1</v>
      </c>
      <c r="I1057" s="12" t="b">
        <f t="shared" si="86"/>
        <v>1</v>
      </c>
      <c r="J1057" s="12" t="str">
        <f t="shared" si="87"/>
        <v>Electric FAF</v>
      </c>
    </row>
    <row r="1058" spans="1:10">
      <c r="A1058" s="121">
        <v>22530</v>
      </c>
      <c r="B1058" s="12">
        <f>INDEX([8]RawData!$B$8:$N$1411, MATCH($A1058, [8]RawData!$A$8:$A$1411, 0), MATCH(B$19, [8]RawData!$B$7:$N$7, 0))</f>
        <v>1612.692</v>
      </c>
      <c r="C1058" s="12">
        <f>INDEX([8]RawData!$B$8:$N$1411, MATCH($A1058, [8]RawData!$A$8:$A$1411, 0), MATCH(C$19, [8]RawData!$B$7:$N$7, 0))</f>
        <v>1</v>
      </c>
      <c r="D1058" s="12" t="str">
        <f>INDEX([8]RawData!$B$8:$N$1411, MATCH($A1058, [8]RawData!$A$8:$A$1411, 0), MATCH(D$19, [8]RawData!$B$7:$N$7, 0))</f>
        <v>Wood htstove</v>
      </c>
      <c r="E1058" s="12" t="str">
        <f>INDEX([8]RawData!$B$8:$N$1411, MATCH($A1058, [8]RawData!$A$8:$A$1411, 0), MATCH(E$19, [8]RawData!$B$7:$N$7, 0))</f>
        <v>Electric baseboard</v>
      </c>
      <c r="F1058" s="12">
        <v>1612.692</v>
      </c>
      <c r="G1058" s="12" t="b">
        <f t="shared" si="84"/>
        <v>0</v>
      </c>
      <c r="H1058" s="12" t="b">
        <f t="shared" si="85"/>
        <v>1</v>
      </c>
      <c r="I1058" s="12" t="b">
        <f t="shared" si="86"/>
        <v>1</v>
      </c>
      <c r="J1058" s="12" t="str">
        <f t="shared" si="87"/>
        <v>Baseboard</v>
      </c>
    </row>
    <row r="1059" spans="1:10">
      <c r="A1059" s="121">
        <v>22533</v>
      </c>
      <c r="B1059" s="12">
        <f>INDEX([8]RawData!$B$8:$N$1411, MATCH($A1059, [8]RawData!$A$8:$A$1411, 0), MATCH(B$19, [8]RawData!$B$7:$N$7, 0))</f>
        <v>1144.6790000000001</v>
      </c>
      <c r="C1059" s="12">
        <f>INDEX([8]RawData!$B$8:$N$1411, MATCH($A1059, [8]RawData!$A$8:$A$1411, 0), MATCH(C$19, [8]RawData!$B$7:$N$7, 0))</f>
        <v>3</v>
      </c>
      <c r="D1059" s="12" t="str">
        <f>INDEX([8]RawData!$B$8:$N$1411, MATCH($A1059, [8]RawData!$A$8:$A$1411, 0), MATCH(D$19, [8]RawData!$B$7:$N$7, 0))</f>
        <v>Electric dhp</v>
      </c>
      <c r="E1059" s="12" t="str">
        <f>INDEX([8]RawData!$B$8:$N$1411, MATCH($A1059, [8]RawData!$A$8:$A$1411, 0), MATCH(E$19, [8]RawData!$B$7:$N$7, 0))</f>
        <v>Electric baseboard</v>
      </c>
      <c r="F1059" s="12">
        <v>1144.6790000000001</v>
      </c>
      <c r="G1059" s="12" t="b">
        <f t="shared" si="84"/>
        <v>0</v>
      </c>
      <c r="H1059" s="12" t="b">
        <f t="shared" si="85"/>
        <v>1</v>
      </c>
      <c r="I1059" s="12" t="b">
        <f t="shared" si="86"/>
        <v>1</v>
      </c>
      <c r="J1059" s="12" t="str">
        <f t="shared" si="87"/>
        <v>Ductless HP</v>
      </c>
    </row>
    <row r="1060" spans="1:10">
      <c r="A1060" s="121">
        <v>22546</v>
      </c>
      <c r="B1060" s="12">
        <f>INDEX([8]RawData!$B$8:$N$1411, MATCH($A1060, [8]RawData!$A$8:$A$1411, 0), MATCH(B$19, [8]RawData!$B$7:$N$7, 0))</f>
        <v>2079.9929999999999</v>
      </c>
      <c r="C1060" s="12">
        <f>INDEX([8]RawData!$B$8:$N$1411, MATCH($A1060, [8]RawData!$A$8:$A$1411, 0), MATCH(C$19, [8]RawData!$B$7:$N$7, 0))</f>
        <v>1</v>
      </c>
      <c r="D1060" s="12" t="str">
        <f>INDEX([8]RawData!$B$8:$N$1411, MATCH($A1060, [8]RawData!$A$8:$A$1411, 0), MATCH(D$19, [8]RawData!$B$7:$N$7, 0))</f>
        <v>Electric baseboard</v>
      </c>
      <c r="E1060" s="12" t="str">
        <f>INDEX([8]RawData!$B$8:$N$1411, MATCH($A1060, [8]RawData!$A$8:$A$1411, 0), MATCH(E$19, [8]RawData!$B$7:$N$7, 0))</f>
        <v/>
      </c>
      <c r="F1060" s="12">
        <v>2079.9929999999999</v>
      </c>
      <c r="G1060" s="12" t="b">
        <f t="shared" si="84"/>
        <v>0</v>
      </c>
      <c r="H1060" s="12" t="b">
        <f t="shared" si="85"/>
        <v>1</v>
      </c>
      <c r="I1060" s="12" t="b">
        <f t="shared" si="86"/>
        <v>1</v>
      </c>
      <c r="J1060" s="12" t="str">
        <f t="shared" si="87"/>
        <v>Baseboard</v>
      </c>
    </row>
    <row r="1061" spans="1:10">
      <c r="A1061" s="121">
        <v>22557</v>
      </c>
      <c r="B1061" s="12">
        <f>INDEX([8]RawData!$B$8:$N$1411, MATCH($A1061, [8]RawData!$A$8:$A$1411, 0), MATCH(B$19, [8]RawData!$B$7:$N$7, 0))</f>
        <v>2079.9929999999999</v>
      </c>
      <c r="C1061" s="12">
        <f>INDEX([8]RawData!$B$8:$N$1411, MATCH($A1061, [8]RawData!$A$8:$A$1411, 0), MATCH(C$19, [8]RawData!$B$7:$N$7, 0))</f>
        <v>1</v>
      </c>
      <c r="D1061" s="12" t="str">
        <f>INDEX([8]RawData!$B$8:$N$1411, MATCH($A1061, [8]RawData!$A$8:$A$1411, 0), MATCH(D$19, [8]RawData!$B$7:$N$7, 0))</f>
        <v>Wood htstove</v>
      </c>
      <c r="E1061" s="12" t="str">
        <f>INDEX([8]RawData!$B$8:$N$1411, MATCH($A1061, [8]RawData!$A$8:$A$1411, 0), MATCH(E$19, [8]RawData!$B$7:$N$7, 0))</f>
        <v xml:space="preserve">Gas faf AND Wood htstove AND </v>
      </c>
      <c r="F1061" s="12" t="s">
        <v>94</v>
      </c>
      <c r="G1061" s="12" t="b">
        <f t="shared" si="84"/>
        <v>1</v>
      </c>
      <c r="H1061" s="12" t="b">
        <f t="shared" si="85"/>
        <v>0</v>
      </c>
      <c r="I1061" s="12" t="b">
        <f t="shared" si="86"/>
        <v>0</v>
      </c>
      <c r="J1061" s="12" t="str">
        <f t="shared" si="87"/>
        <v>Plug-in heater, or none</v>
      </c>
    </row>
    <row r="1062" spans="1:10">
      <c r="A1062" s="121">
        <v>22559</v>
      </c>
      <c r="B1062" s="12">
        <f>INDEX([8]RawData!$B$8:$N$1411, MATCH($A1062, [8]RawData!$A$8:$A$1411, 0), MATCH(B$19, [8]RawData!$B$7:$N$7, 0))</f>
        <v>1192.4649999999999</v>
      </c>
      <c r="C1062" s="12">
        <f>INDEX([8]RawData!$B$8:$N$1411, MATCH($A1062, [8]RawData!$A$8:$A$1411, 0), MATCH(C$19, [8]RawData!$B$7:$N$7, 0))</f>
        <v>2</v>
      </c>
      <c r="D1062" s="12" t="str">
        <f>INDEX([8]RawData!$B$8:$N$1411, MATCH($A1062, [8]RawData!$A$8:$A$1411, 0), MATCH(D$19, [8]RawData!$B$7:$N$7, 0))</f>
        <v>Propane htstove</v>
      </c>
      <c r="E1062" s="12" t="str">
        <f>INDEX([8]RawData!$B$8:$N$1411, MATCH($A1062, [8]RawData!$A$8:$A$1411, 0), MATCH(E$19, [8]RawData!$B$7:$N$7, 0))</f>
        <v>Electric pluginheater</v>
      </c>
      <c r="F1062" s="12">
        <v>1192.4649999999999</v>
      </c>
      <c r="G1062" s="12" t="b">
        <f t="shared" si="84"/>
        <v>0</v>
      </c>
      <c r="H1062" s="12" t="b">
        <f t="shared" si="85"/>
        <v>0</v>
      </c>
      <c r="I1062" s="12" t="b">
        <f t="shared" si="86"/>
        <v>0</v>
      </c>
      <c r="J1062" s="12" t="str">
        <f t="shared" si="87"/>
        <v>Plug-in heater, or none</v>
      </c>
    </row>
    <row r="1063" spans="1:10">
      <c r="A1063" s="121">
        <v>22566</v>
      </c>
      <c r="B1063" s="12">
        <f>INDEX([8]RawData!$B$8:$N$1411, MATCH($A1063, [8]RawData!$A$8:$A$1411, 0), MATCH(B$19, [8]RawData!$B$7:$N$7, 0))</f>
        <v>1144.6790000000001</v>
      </c>
      <c r="C1063" s="12">
        <f>INDEX([8]RawData!$B$8:$N$1411, MATCH($A1063, [8]RawData!$A$8:$A$1411, 0), MATCH(C$19, [8]RawData!$B$7:$N$7, 0))</f>
        <v>3</v>
      </c>
      <c r="D1063" s="12" t="str">
        <f>INDEX([8]RawData!$B$8:$N$1411, MATCH($A1063, [8]RawData!$A$8:$A$1411, 0), MATCH(D$19, [8]RawData!$B$7:$N$7, 0))</f>
        <v>Gas faf</v>
      </c>
      <c r="E1063" s="12" t="str">
        <f>INDEX([8]RawData!$B$8:$N$1411, MATCH($A1063, [8]RawData!$A$8:$A$1411, 0), MATCH(E$19, [8]RawData!$B$7:$N$7, 0))</f>
        <v/>
      </c>
      <c r="F1063" s="12" t="s">
        <v>94</v>
      </c>
      <c r="G1063" s="12" t="b">
        <f t="shared" si="84"/>
        <v>1</v>
      </c>
      <c r="H1063" s="12" t="b">
        <f t="shared" si="85"/>
        <v>0</v>
      </c>
      <c r="I1063" s="12" t="b">
        <f t="shared" si="86"/>
        <v>0</v>
      </c>
      <c r="J1063" s="12" t="str">
        <f t="shared" si="87"/>
        <v>Plug-in heater, or none</v>
      </c>
    </row>
    <row r="1064" spans="1:10">
      <c r="A1064" s="121">
        <v>22570</v>
      </c>
      <c r="B1064" s="12">
        <f>INDEX([8]RawData!$B$8:$N$1411, MATCH($A1064, [8]RawData!$A$8:$A$1411, 0), MATCH(B$19, [8]RawData!$B$7:$N$7, 0))</f>
        <v>1144.6790000000001</v>
      </c>
      <c r="C1064" s="12">
        <f>INDEX([8]RawData!$B$8:$N$1411, MATCH($A1064, [8]RawData!$A$8:$A$1411, 0), MATCH(C$19, [8]RawData!$B$7:$N$7, 0))</f>
        <v>2</v>
      </c>
      <c r="D1064" s="12" t="str">
        <f>INDEX([8]RawData!$B$8:$N$1411, MATCH($A1064, [8]RawData!$A$8:$A$1411, 0), MATCH(D$19, [8]RawData!$B$7:$N$7, 0))</f>
        <v>Wood htstove</v>
      </c>
      <c r="E1064" s="12" t="str">
        <f>INDEX([8]RawData!$B$8:$N$1411, MATCH($A1064, [8]RawData!$A$8:$A$1411, 0), MATCH(E$19, [8]RawData!$B$7:$N$7, 0))</f>
        <v>Gas faf</v>
      </c>
      <c r="F1064" s="12" t="s">
        <v>94</v>
      </c>
      <c r="G1064" s="12" t="b">
        <f t="shared" si="84"/>
        <v>1</v>
      </c>
      <c r="H1064" s="12" t="b">
        <f t="shared" si="85"/>
        <v>0</v>
      </c>
      <c r="I1064" s="12" t="b">
        <f t="shared" si="86"/>
        <v>0</v>
      </c>
      <c r="J1064" s="12" t="str">
        <f t="shared" si="87"/>
        <v>Plug-in heater, or none</v>
      </c>
    </row>
    <row r="1065" spans="1:10">
      <c r="A1065" s="121">
        <v>22571</v>
      </c>
      <c r="B1065" s="12">
        <f>INDEX([8]RawData!$B$8:$N$1411, MATCH($A1065, [8]RawData!$A$8:$A$1411, 0), MATCH(B$19, [8]RawData!$B$7:$N$7, 0))</f>
        <v>3785.7640000000001</v>
      </c>
      <c r="C1065" s="12">
        <f>INDEX([8]RawData!$B$8:$N$1411, MATCH($A1065, [8]RawData!$A$8:$A$1411, 0), MATCH(C$19, [8]RawData!$B$7:$N$7, 0))</f>
        <v>2</v>
      </c>
      <c r="D1065" s="12" t="str">
        <f>INDEX([8]RawData!$B$8:$N$1411, MATCH($A1065, [8]RawData!$A$8:$A$1411, 0), MATCH(D$19, [8]RawData!$B$7:$N$7, 0))</f>
        <v>Electric baseboard</v>
      </c>
      <c r="E1065" s="12" t="str">
        <f>INDEX([8]RawData!$B$8:$N$1411, MATCH($A1065, [8]RawData!$A$8:$A$1411, 0), MATCH(E$19, [8]RawData!$B$7:$N$7, 0))</f>
        <v/>
      </c>
      <c r="F1065" s="12">
        <v>3785.7640000000001</v>
      </c>
      <c r="G1065" s="12" t="b">
        <f t="shared" si="84"/>
        <v>0</v>
      </c>
      <c r="H1065" s="12" t="b">
        <f t="shared" si="85"/>
        <v>1</v>
      </c>
      <c r="I1065" s="12" t="b">
        <f t="shared" si="86"/>
        <v>1</v>
      </c>
      <c r="J1065" s="12" t="str">
        <f t="shared" si="87"/>
        <v>Baseboard</v>
      </c>
    </row>
    <row r="1066" spans="1:10">
      <c r="A1066" s="121">
        <v>22576</v>
      </c>
      <c r="B1066" s="12">
        <f>INDEX([8]RawData!$B$8:$N$1411, MATCH($A1066, [8]RawData!$A$8:$A$1411, 0), MATCH(B$19, [8]RawData!$B$7:$N$7, 0))</f>
        <v>2079.9929999999999</v>
      </c>
      <c r="C1066" s="12">
        <f>INDEX([8]RawData!$B$8:$N$1411, MATCH($A1066, [8]RawData!$A$8:$A$1411, 0), MATCH(C$19, [8]RawData!$B$7:$N$7, 0))</f>
        <v>1</v>
      </c>
      <c r="D1066" s="12" t="str">
        <f>INDEX([8]RawData!$B$8:$N$1411, MATCH($A1066, [8]RawData!$A$8:$A$1411, 0), MATCH(D$19, [8]RawData!$B$7:$N$7, 0))</f>
        <v>Gas faf</v>
      </c>
      <c r="E1066" s="12" t="str">
        <f>INDEX([8]RawData!$B$8:$N$1411, MATCH($A1066, [8]RawData!$A$8:$A$1411, 0), MATCH(E$19, [8]RawData!$B$7:$N$7, 0))</f>
        <v/>
      </c>
      <c r="F1066" s="12" t="s">
        <v>94</v>
      </c>
      <c r="G1066" s="12" t="b">
        <f t="shared" si="84"/>
        <v>1</v>
      </c>
      <c r="H1066" s="12" t="b">
        <f t="shared" si="85"/>
        <v>0</v>
      </c>
      <c r="I1066" s="12" t="b">
        <f t="shared" si="86"/>
        <v>0</v>
      </c>
      <c r="J1066" s="12" t="str">
        <f t="shared" si="87"/>
        <v>Plug-in heater, or none</v>
      </c>
    </row>
    <row r="1067" spans="1:10">
      <c r="A1067" s="121">
        <v>22577</v>
      </c>
      <c r="B1067" s="12">
        <f>INDEX([8]RawData!$B$8:$N$1411, MATCH($A1067, [8]RawData!$A$8:$A$1411, 0), MATCH(B$19, [8]RawData!$B$7:$N$7, 0))</f>
        <v>1925.059</v>
      </c>
      <c r="C1067" s="12">
        <f>INDEX([8]RawData!$B$8:$N$1411, MATCH($A1067, [8]RawData!$A$8:$A$1411, 0), MATCH(C$19, [8]RawData!$B$7:$N$7, 0))</f>
        <v>1</v>
      </c>
      <c r="D1067" s="12" t="str">
        <f>INDEX([8]RawData!$B$8:$N$1411, MATCH($A1067, [8]RawData!$A$8:$A$1411, 0), MATCH(D$19, [8]RawData!$B$7:$N$7, 0))</f>
        <v>Electric heatpump</v>
      </c>
      <c r="E1067" s="12" t="str">
        <f>INDEX([8]RawData!$B$8:$N$1411, MATCH($A1067, [8]RawData!$A$8:$A$1411, 0), MATCH(E$19, [8]RawData!$B$7:$N$7, 0))</f>
        <v/>
      </c>
      <c r="F1067" s="12">
        <v>1925.059</v>
      </c>
      <c r="G1067" s="12" t="b">
        <f t="shared" si="84"/>
        <v>0</v>
      </c>
      <c r="H1067" s="12" t="b">
        <f t="shared" si="85"/>
        <v>1</v>
      </c>
      <c r="I1067" s="12" t="b">
        <f t="shared" si="86"/>
        <v>1</v>
      </c>
      <c r="J1067" s="12" t="str">
        <f t="shared" si="87"/>
        <v>Heat pump</v>
      </c>
    </row>
    <row r="1068" spans="1:10">
      <c r="A1068" s="121">
        <v>22580</v>
      </c>
      <c r="B1068" s="12">
        <f>INDEX([8]RawData!$B$8:$N$1411, MATCH($A1068, [8]RawData!$A$8:$A$1411, 0), MATCH(B$19, [8]RawData!$B$7:$N$7, 0))</f>
        <v>12271.31</v>
      </c>
      <c r="C1068" s="12">
        <f>INDEX([8]RawData!$B$8:$N$1411, MATCH($A1068, [8]RawData!$A$8:$A$1411, 0), MATCH(C$19, [8]RawData!$B$7:$N$7, 0))</f>
        <v>1</v>
      </c>
      <c r="D1068" s="12" t="str">
        <f>INDEX([8]RawData!$B$8:$N$1411, MATCH($A1068, [8]RawData!$A$8:$A$1411, 0), MATCH(D$19, [8]RawData!$B$7:$N$7, 0))</f>
        <v>Gas faf</v>
      </c>
      <c r="E1068" s="12" t="str">
        <f>INDEX([8]RawData!$B$8:$N$1411, MATCH($A1068, [8]RawData!$A$8:$A$1411, 0), MATCH(E$19, [8]RawData!$B$7:$N$7, 0))</f>
        <v/>
      </c>
      <c r="F1068" s="12" t="s">
        <v>94</v>
      </c>
      <c r="G1068" s="12" t="b">
        <f t="shared" si="84"/>
        <v>1</v>
      </c>
      <c r="H1068" s="12" t="b">
        <f t="shared" si="85"/>
        <v>0</v>
      </c>
      <c r="I1068" s="12" t="b">
        <f t="shared" si="86"/>
        <v>0</v>
      </c>
      <c r="J1068" s="12" t="str">
        <f t="shared" si="87"/>
        <v>Plug-in heater, or none</v>
      </c>
    </row>
    <row r="1069" spans="1:10">
      <c r="A1069" s="121">
        <v>22583</v>
      </c>
      <c r="B1069" s="12">
        <f>INDEX([8]RawData!$B$8:$N$1411, MATCH($A1069, [8]RawData!$A$8:$A$1411, 0), MATCH(B$19, [8]RawData!$B$7:$N$7, 0))</f>
        <v>2130.886</v>
      </c>
      <c r="C1069" s="12">
        <f>INDEX([8]RawData!$B$8:$N$1411, MATCH($A1069, [8]RawData!$A$8:$A$1411, 0), MATCH(C$19, [8]RawData!$B$7:$N$7, 0))</f>
        <v>3</v>
      </c>
      <c r="D1069" s="12" t="str">
        <f>INDEX([8]RawData!$B$8:$N$1411, MATCH($A1069, [8]RawData!$A$8:$A$1411, 0), MATCH(D$19, [8]RawData!$B$7:$N$7, 0))</f>
        <v>Gas faf</v>
      </c>
      <c r="E1069" s="12" t="str">
        <f>INDEX([8]RawData!$B$8:$N$1411, MATCH($A1069, [8]RawData!$A$8:$A$1411, 0), MATCH(E$19, [8]RawData!$B$7:$N$7, 0))</f>
        <v/>
      </c>
      <c r="F1069" s="12" t="s">
        <v>94</v>
      </c>
      <c r="G1069" s="12" t="b">
        <f t="shared" si="84"/>
        <v>1</v>
      </c>
      <c r="H1069" s="12" t="b">
        <f t="shared" si="85"/>
        <v>0</v>
      </c>
      <c r="I1069" s="12" t="b">
        <f t="shared" si="86"/>
        <v>0</v>
      </c>
      <c r="J1069" s="12" t="str">
        <f t="shared" si="87"/>
        <v>Plug-in heater, or none</v>
      </c>
    </row>
    <row r="1070" spans="1:10">
      <c r="A1070" s="121">
        <v>22590</v>
      </c>
      <c r="B1070" s="12">
        <f>INDEX([8]RawData!$B$8:$N$1411, MATCH($A1070, [8]RawData!$A$8:$A$1411, 0), MATCH(B$19, [8]RawData!$B$7:$N$7, 0))</f>
        <v>1192.4649999999999</v>
      </c>
      <c r="C1070" s="12">
        <f>INDEX([8]RawData!$B$8:$N$1411, MATCH($A1070, [8]RawData!$A$8:$A$1411, 0), MATCH(C$19, [8]RawData!$B$7:$N$7, 0))</f>
        <v>3</v>
      </c>
      <c r="D1070" s="12" t="str">
        <f>INDEX([8]RawData!$B$8:$N$1411, MATCH($A1070, [8]RawData!$A$8:$A$1411, 0), MATCH(D$19, [8]RawData!$B$7:$N$7, 0))</f>
        <v>Electric baseboard</v>
      </c>
      <c r="E1070" s="12" t="str">
        <f>INDEX([8]RawData!$B$8:$N$1411, MATCH($A1070, [8]RawData!$A$8:$A$1411, 0), MATCH(E$19, [8]RawData!$B$7:$N$7, 0))</f>
        <v xml:space="preserve">Electric baseboard AND Gas htstove AND Wood htstove AND </v>
      </c>
      <c r="F1070" s="12">
        <v>1192.4649999999999</v>
      </c>
      <c r="G1070" s="12" t="b">
        <f t="shared" si="84"/>
        <v>0</v>
      </c>
      <c r="H1070" s="12" t="b">
        <f t="shared" si="85"/>
        <v>1</v>
      </c>
      <c r="I1070" s="12" t="b">
        <f t="shared" si="86"/>
        <v>1</v>
      </c>
      <c r="J1070" s="12" t="str">
        <f t="shared" si="87"/>
        <v>Baseboard</v>
      </c>
    </row>
    <row r="1071" spans="1:10">
      <c r="A1071" s="121">
        <v>22597</v>
      </c>
      <c r="B1071" s="12">
        <f>INDEX([8]RawData!$B$8:$N$1411, MATCH($A1071, [8]RawData!$A$8:$A$1411, 0), MATCH(B$19, [8]RawData!$B$7:$N$7, 0))</f>
        <v>8264.9449999999997</v>
      </c>
      <c r="C1071" s="12">
        <f>INDEX([8]RawData!$B$8:$N$1411, MATCH($A1071, [8]RawData!$A$8:$A$1411, 0), MATCH(C$19, [8]RawData!$B$7:$N$7, 0))</f>
        <v>1</v>
      </c>
      <c r="D1071" s="12" t="str">
        <f>INDEX([8]RawData!$B$8:$N$1411, MATCH($A1071, [8]RawData!$A$8:$A$1411, 0), MATCH(D$19, [8]RawData!$B$7:$N$7, 0))</f>
        <v>Electric faf</v>
      </c>
      <c r="E1071" s="12" t="str">
        <f>INDEX([8]RawData!$B$8:$N$1411, MATCH($A1071, [8]RawData!$A$8:$A$1411, 0), MATCH(E$19, [8]RawData!$B$7:$N$7, 0))</f>
        <v/>
      </c>
      <c r="F1071" s="12">
        <v>8264.9449999999997</v>
      </c>
      <c r="G1071" s="12" t="b">
        <f t="shared" si="84"/>
        <v>0</v>
      </c>
      <c r="H1071" s="12" t="b">
        <f t="shared" si="85"/>
        <v>1</v>
      </c>
      <c r="I1071" s="12" t="b">
        <f t="shared" si="86"/>
        <v>1</v>
      </c>
      <c r="J1071" s="12" t="str">
        <f t="shared" si="87"/>
        <v>Electric FAF</v>
      </c>
    </row>
    <row r="1072" spans="1:10">
      <c r="A1072" s="121">
        <v>22598</v>
      </c>
      <c r="B1072" s="12">
        <f>INDEX([8]RawData!$B$8:$N$1411, MATCH($A1072, [8]RawData!$A$8:$A$1411, 0), MATCH(B$19, [8]RawData!$B$7:$N$7, 0))</f>
        <v>2130.886</v>
      </c>
      <c r="C1072" s="12">
        <f>INDEX([8]RawData!$B$8:$N$1411, MATCH($A1072, [8]RawData!$A$8:$A$1411, 0), MATCH(C$19, [8]RawData!$B$7:$N$7, 0))</f>
        <v>3</v>
      </c>
      <c r="D1072" s="12" t="str">
        <f>INDEX([8]RawData!$B$8:$N$1411, MATCH($A1072, [8]RawData!$A$8:$A$1411, 0), MATCH(D$19, [8]RawData!$B$7:$N$7, 0))</f>
        <v>Gas faf</v>
      </c>
      <c r="E1072" s="12" t="str">
        <f>INDEX([8]RawData!$B$8:$N$1411, MATCH($A1072, [8]RawData!$A$8:$A$1411, 0), MATCH(E$19, [8]RawData!$B$7:$N$7, 0))</f>
        <v/>
      </c>
      <c r="F1072" s="12" t="s">
        <v>94</v>
      </c>
      <c r="G1072" s="12" t="b">
        <f t="shared" si="84"/>
        <v>1</v>
      </c>
      <c r="H1072" s="12" t="b">
        <f t="shared" si="85"/>
        <v>0</v>
      </c>
      <c r="I1072" s="12" t="b">
        <f t="shared" si="86"/>
        <v>0</v>
      </c>
      <c r="J1072" s="12" t="str">
        <f t="shared" si="87"/>
        <v>Plug-in heater, or none</v>
      </c>
    </row>
    <row r="1073" spans="1:10">
      <c r="A1073" s="121">
        <v>22602</v>
      </c>
      <c r="B1073" s="12">
        <f>INDEX([8]RawData!$B$8:$N$1411, MATCH($A1073, [8]RawData!$A$8:$A$1411, 0), MATCH(B$19, [8]RawData!$B$7:$N$7, 0))</f>
        <v>1904.288</v>
      </c>
      <c r="C1073" s="12">
        <f>INDEX([8]RawData!$B$8:$N$1411, MATCH($A1073, [8]RawData!$A$8:$A$1411, 0), MATCH(C$19, [8]RawData!$B$7:$N$7, 0))</f>
        <v>2</v>
      </c>
      <c r="D1073" s="12" t="str">
        <f>INDEX([8]RawData!$B$8:$N$1411, MATCH($A1073, [8]RawData!$A$8:$A$1411, 0), MATCH(D$19, [8]RawData!$B$7:$N$7, 0))</f>
        <v>Electric heatpump</v>
      </c>
      <c r="E1073" s="12" t="str">
        <f>INDEX([8]RawData!$B$8:$N$1411, MATCH($A1073, [8]RawData!$A$8:$A$1411, 0), MATCH(E$19, [8]RawData!$B$7:$N$7, 0))</f>
        <v/>
      </c>
      <c r="F1073" s="12">
        <v>1904.288</v>
      </c>
      <c r="G1073" s="12" t="b">
        <f t="shared" si="84"/>
        <v>0</v>
      </c>
      <c r="H1073" s="12" t="b">
        <f t="shared" si="85"/>
        <v>1</v>
      </c>
      <c r="I1073" s="12" t="b">
        <f t="shared" si="86"/>
        <v>1</v>
      </c>
      <c r="J1073" s="12" t="str">
        <f t="shared" si="87"/>
        <v>Heat pump</v>
      </c>
    </row>
    <row r="1074" spans="1:10">
      <c r="A1074" s="121">
        <v>22607</v>
      </c>
      <c r="B1074" s="12">
        <f>INDEX([8]RawData!$B$8:$N$1411, MATCH($A1074, [8]RawData!$A$8:$A$1411, 0), MATCH(B$19, [8]RawData!$B$7:$N$7, 0))</f>
        <v>1612.692</v>
      </c>
      <c r="C1074" s="12">
        <f>INDEX([8]RawData!$B$8:$N$1411, MATCH($A1074, [8]RawData!$A$8:$A$1411, 0), MATCH(C$19, [8]RawData!$B$7:$N$7, 0))</f>
        <v>1</v>
      </c>
      <c r="D1074" s="12" t="str">
        <f>INDEX([8]RawData!$B$8:$N$1411, MATCH($A1074, [8]RawData!$A$8:$A$1411, 0), MATCH(D$19, [8]RawData!$B$7:$N$7, 0))</f>
        <v>Gas faf</v>
      </c>
      <c r="E1074" s="12" t="str">
        <f>INDEX([8]RawData!$B$8:$N$1411, MATCH($A1074, [8]RawData!$A$8:$A$1411, 0), MATCH(E$19, [8]RawData!$B$7:$N$7, 0))</f>
        <v>Wood fireplace</v>
      </c>
      <c r="F1074" s="12" t="s">
        <v>94</v>
      </c>
      <c r="G1074" s="12" t="b">
        <f t="shared" si="84"/>
        <v>1</v>
      </c>
      <c r="H1074" s="12" t="b">
        <f t="shared" si="85"/>
        <v>0</v>
      </c>
      <c r="I1074" s="12" t="b">
        <f t="shared" si="86"/>
        <v>0</v>
      </c>
      <c r="J1074" s="12" t="str">
        <f t="shared" si="87"/>
        <v>Plug-in heater, or none</v>
      </c>
    </row>
    <row r="1075" spans="1:10">
      <c r="A1075" s="121">
        <v>22612</v>
      </c>
      <c r="B1075" s="12">
        <f>INDEX([8]RawData!$B$8:$N$1411, MATCH($A1075, [8]RawData!$A$8:$A$1411, 0), MATCH(B$19, [8]RawData!$B$7:$N$7, 0))</f>
        <v>3785.7640000000001</v>
      </c>
      <c r="C1075" s="12">
        <f>INDEX([8]RawData!$B$8:$N$1411, MATCH($A1075, [8]RawData!$A$8:$A$1411, 0), MATCH(C$19, [8]RawData!$B$7:$N$7, 0))</f>
        <v>1</v>
      </c>
      <c r="D1075" s="12" t="str">
        <f>INDEX([8]RawData!$B$8:$N$1411, MATCH($A1075, [8]RawData!$A$8:$A$1411, 0), MATCH(D$19, [8]RawData!$B$7:$N$7, 0))</f>
        <v>Electric baseboard</v>
      </c>
      <c r="E1075" s="12" t="str">
        <f>INDEX([8]RawData!$B$8:$N$1411, MATCH($A1075, [8]RawData!$A$8:$A$1411, 0), MATCH(E$19, [8]RawData!$B$7:$N$7, 0))</f>
        <v/>
      </c>
      <c r="F1075" s="12">
        <v>3785.7640000000001</v>
      </c>
      <c r="G1075" s="12" t="b">
        <f t="shared" si="84"/>
        <v>0</v>
      </c>
      <c r="H1075" s="12" t="b">
        <f t="shared" si="85"/>
        <v>1</v>
      </c>
      <c r="I1075" s="12" t="b">
        <f t="shared" si="86"/>
        <v>1</v>
      </c>
      <c r="J1075" s="12" t="str">
        <f t="shared" si="87"/>
        <v>Baseboard</v>
      </c>
    </row>
    <row r="1076" spans="1:10">
      <c r="A1076" s="121">
        <v>22615</v>
      </c>
      <c r="B1076" s="12">
        <f>INDEX([8]RawData!$B$8:$N$1411, MATCH($A1076, [8]RawData!$A$8:$A$1411, 0), MATCH(B$19, [8]RawData!$B$7:$N$7, 0))</f>
        <v>2130.886</v>
      </c>
      <c r="C1076" s="12">
        <f>INDEX([8]RawData!$B$8:$N$1411, MATCH($A1076, [8]RawData!$A$8:$A$1411, 0), MATCH(C$19, [8]RawData!$B$7:$N$7, 0))</f>
        <v>3</v>
      </c>
      <c r="D1076" s="12" t="str">
        <f>INDEX([8]RawData!$B$8:$N$1411, MATCH($A1076, [8]RawData!$A$8:$A$1411, 0), MATCH(D$19, [8]RawData!$B$7:$N$7, 0))</f>
        <v>Gas faf</v>
      </c>
      <c r="E1076" s="12" t="str">
        <f>INDEX([8]RawData!$B$8:$N$1411, MATCH($A1076, [8]RawData!$A$8:$A$1411, 0), MATCH(E$19, [8]RawData!$B$7:$N$7, 0))</f>
        <v/>
      </c>
      <c r="F1076" s="12" t="s">
        <v>94</v>
      </c>
      <c r="G1076" s="12" t="b">
        <f t="shared" si="84"/>
        <v>1</v>
      </c>
      <c r="H1076" s="12" t="b">
        <f t="shared" si="85"/>
        <v>0</v>
      </c>
      <c r="I1076" s="12" t="b">
        <f t="shared" si="86"/>
        <v>0</v>
      </c>
      <c r="J1076" s="12" t="str">
        <f t="shared" si="87"/>
        <v>Plug-in heater, or none</v>
      </c>
    </row>
    <row r="1077" spans="1:10">
      <c r="A1077" s="121">
        <v>22618</v>
      </c>
      <c r="B1077" s="12">
        <f>INDEX([8]RawData!$B$8:$N$1411, MATCH($A1077, [8]RawData!$A$8:$A$1411, 0), MATCH(B$19, [8]RawData!$B$7:$N$7, 0))</f>
        <v>2130.886</v>
      </c>
      <c r="C1077" s="12">
        <f>INDEX([8]RawData!$B$8:$N$1411, MATCH($A1077, [8]RawData!$A$8:$A$1411, 0), MATCH(C$19, [8]RawData!$B$7:$N$7, 0))</f>
        <v>3</v>
      </c>
      <c r="D1077" s="12" t="str">
        <f>INDEX([8]RawData!$B$8:$N$1411, MATCH($A1077, [8]RawData!$A$8:$A$1411, 0), MATCH(D$19, [8]RawData!$B$7:$N$7, 0))</f>
        <v>Gas htstove</v>
      </c>
      <c r="E1077" s="12" t="str">
        <f>INDEX([8]RawData!$B$8:$N$1411, MATCH($A1077, [8]RawData!$A$8:$A$1411, 0), MATCH(E$19, [8]RawData!$B$7:$N$7, 0))</f>
        <v/>
      </c>
      <c r="F1077" s="12" t="s">
        <v>94</v>
      </c>
      <c r="G1077" s="12" t="b">
        <f t="shared" si="84"/>
        <v>0</v>
      </c>
      <c r="H1077" s="12" t="b">
        <f t="shared" si="85"/>
        <v>0</v>
      </c>
      <c r="I1077" s="12" t="b">
        <f t="shared" si="86"/>
        <v>0</v>
      </c>
      <c r="J1077" s="12" t="str">
        <f t="shared" si="87"/>
        <v>Plug-in heater, or none</v>
      </c>
    </row>
    <row r="1078" spans="1:10">
      <c r="A1078" s="121">
        <v>22620</v>
      </c>
      <c r="B1078" s="12">
        <f>INDEX([8]RawData!$B$8:$N$1411, MATCH($A1078, [8]RawData!$A$8:$A$1411, 0), MATCH(B$19, [8]RawData!$B$7:$N$7, 0))</f>
        <v>2079.9929999999999</v>
      </c>
      <c r="C1078" s="12">
        <f>INDEX([8]RawData!$B$8:$N$1411, MATCH($A1078, [8]RawData!$A$8:$A$1411, 0), MATCH(C$19, [8]RawData!$B$7:$N$7, 0))</f>
        <v>1</v>
      </c>
      <c r="D1078" s="12" t="str">
        <f>INDEX([8]RawData!$B$8:$N$1411, MATCH($A1078, [8]RawData!$A$8:$A$1411, 0), MATCH(D$19, [8]RawData!$B$7:$N$7, 0))</f>
        <v>Electric heatpump</v>
      </c>
      <c r="E1078" s="12" t="str">
        <f>INDEX([8]RawData!$B$8:$N$1411, MATCH($A1078, [8]RawData!$A$8:$A$1411, 0), MATCH(E$19, [8]RawData!$B$7:$N$7, 0))</f>
        <v>Gas htstove</v>
      </c>
      <c r="F1078" s="12">
        <v>2079.9929999999999</v>
      </c>
      <c r="G1078" s="12" t="b">
        <f t="shared" si="84"/>
        <v>0</v>
      </c>
      <c r="H1078" s="12" t="b">
        <f t="shared" si="85"/>
        <v>1</v>
      </c>
      <c r="I1078" s="12" t="b">
        <f t="shared" si="86"/>
        <v>1</v>
      </c>
      <c r="J1078" s="12" t="str">
        <f t="shared" si="87"/>
        <v>Heat pump</v>
      </c>
    </row>
    <row r="1079" spans="1:10">
      <c r="A1079" s="121">
        <v>22625</v>
      </c>
      <c r="B1079" s="12">
        <f>INDEX([8]RawData!$B$8:$N$1411, MATCH($A1079, [8]RawData!$A$8:$A$1411, 0), MATCH(B$19, [8]RawData!$B$7:$N$7, 0))</f>
        <v>1904.288</v>
      </c>
      <c r="C1079" s="12">
        <f>INDEX([8]RawData!$B$8:$N$1411, MATCH($A1079, [8]RawData!$A$8:$A$1411, 0), MATCH(C$19, [8]RawData!$B$7:$N$7, 0))</f>
        <v>1</v>
      </c>
      <c r="D1079" s="12" t="str">
        <f>INDEX([8]RawData!$B$8:$N$1411, MATCH($A1079, [8]RawData!$A$8:$A$1411, 0), MATCH(D$19, [8]RawData!$B$7:$N$7, 0))</f>
        <v>Pellets htstove</v>
      </c>
      <c r="E1079" s="12" t="str">
        <f>INDEX([8]RawData!$B$8:$N$1411, MATCH($A1079, [8]RawData!$A$8:$A$1411, 0), MATCH(E$19, [8]RawData!$B$7:$N$7, 0))</f>
        <v>Electric heatpump</v>
      </c>
      <c r="F1079" s="12">
        <v>1904.288</v>
      </c>
      <c r="G1079" s="12" t="b">
        <f t="shared" si="84"/>
        <v>0</v>
      </c>
      <c r="H1079" s="12" t="b">
        <f t="shared" si="85"/>
        <v>1</v>
      </c>
      <c r="I1079" s="12" t="b">
        <f t="shared" si="86"/>
        <v>1</v>
      </c>
      <c r="J1079" s="12" t="str">
        <f t="shared" si="87"/>
        <v>Heat pump</v>
      </c>
    </row>
    <row r="1080" spans="1:10">
      <c r="A1080" s="121">
        <v>22627</v>
      </c>
      <c r="B1080" s="12">
        <f>INDEX([8]RawData!$B$8:$N$1411, MATCH($A1080, [8]RawData!$A$8:$A$1411, 0), MATCH(B$19, [8]RawData!$B$7:$N$7, 0))</f>
        <v>2130.886</v>
      </c>
      <c r="C1080" s="12">
        <f>INDEX([8]RawData!$B$8:$N$1411, MATCH($A1080, [8]RawData!$A$8:$A$1411, 0), MATCH(C$19, [8]RawData!$B$7:$N$7, 0))</f>
        <v>3</v>
      </c>
      <c r="D1080" s="12" t="str">
        <f>INDEX([8]RawData!$B$8:$N$1411, MATCH($A1080, [8]RawData!$A$8:$A$1411, 0), MATCH(D$19, [8]RawData!$B$7:$N$7, 0))</f>
        <v>Wood htstove</v>
      </c>
      <c r="E1080" s="12" t="str">
        <f>INDEX([8]RawData!$B$8:$N$1411, MATCH($A1080, [8]RawData!$A$8:$A$1411, 0), MATCH(E$19, [8]RawData!$B$7:$N$7, 0))</f>
        <v/>
      </c>
      <c r="F1080" s="12" t="s">
        <v>94</v>
      </c>
      <c r="G1080" s="12" t="b">
        <f t="shared" si="84"/>
        <v>0</v>
      </c>
      <c r="H1080" s="12" t="b">
        <f t="shared" si="85"/>
        <v>0</v>
      </c>
      <c r="I1080" s="12" t="b">
        <f t="shared" si="86"/>
        <v>0</v>
      </c>
      <c r="J1080" s="12" t="str">
        <f t="shared" si="87"/>
        <v>Plug-in heater, or none</v>
      </c>
    </row>
    <row r="1081" spans="1:10">
      <c r="A1081" s="121">
        <v>22632</v>
      </c>
      <c r="B1081" s="12">
        <f>INDEX([8]RawData!$B$8:$N$1411, MATCH($A1081, [8]RawData!$A$8:$A$1411, 0), MATCH(B$19, [8]RawData!$B$7:$N$7, 0))</f>
        <v>1144.6790000000001</v>
      </c>
      <c r="C1081" s="12">
        <f>INDEX([8]RawData!$B$8:$N$1411, MATCH($A1081, [8]RawData!$A$8:$A$1411, 0), MATCH(C$19, [8]RawData!$B$7:$N$7, 0))</f>
        <v>2</v>
      </c>
      <c r="D1081" s="12" t="str">
        <f>INDEX([8]RawData!$B$8:$N$1411, MATCH($A1081, [8]RawData!$A$8:$A$1411, 0), MATCH(D$19, [8]RawData!$B$7:$N$7, 0))</f>
        <v>Electric baseboard</v>
      </c>
      <c r="E1081" s="12" t="str">
        <f>INDEX([8]RawData!$B$8:$N$1411, MATCH($A1081, [8]RawData!$A$8:$A$1411, 0), MATCH(E$19, [8]RawData!$B$7:$N$7, 0))</f>
        <v>Electric pluginheater</v>
      </c>
      <c r="F1081" s="12">
        <v>1144.6790000000001</v>
      </c>
      <c r="G1081" s="12" t="b">
        <f t="shared" si="84"/>
        <v>0</v>
      </c>
      <c r="H1081" s="12" t="b">
        <f t="shared" si="85"/>
        <v>1</v>
      </c>
      <c r="I1081" s="12" t="b">
        <f t="shared" si="86"/>
        <v>1</v>
      </c>
      <c r="J1081" s="12" t="str">
        <f t="shared" si="87"/>
        <v>Baseboard</v>
      </c>
    </row>
    <row r="1082" spans="1:10">
      <c r="A1082" s="121">
        <v>22641</v>
      </c>
      <c r="B1082" s="12">
        <f>INDEX([8]RawData!$B$8:$N$1411, MATCH($A1082, [8]RawData!$A$8:$A$1411, 0), MATCH(B$19, [8]RawData!$B$7:$N$7, 0))</f>
        <v>1144.6790000000001</v>
      </c>
      <c r="C1082" s="12">
        <f>INDEX([8]RawData!$B$8:$N$1411, MATCH($A1082, [8]RawData!$A$8:$A$1411, 0), MATCH(C$19, [8]RawData!$B$7:$N$7, 0))</f>
        <v>2</v>
      </c>
      <c r="D1082" s="12" t="str">
        <f>INDEX([8]RawData!$B$8:$N$1411, MATCH($A1082, [8]RawData!$A$8:$A$1411, 0), MATCH(D$19, [8]RawData!$B$7:$N$7, 0))</f>
        <v>Electric gshp</v>
      </c>
      <c r="E1082" s="12" t="str">
        <f>INDEX([8]RawData!$B$8:$N$1411, MATCH($A1082, [8]RawData!$A$8:$A$1411, 0), MATCH(E$19, [8]RawData!$B$7:$N$7, 0))</f>
        <v>Wood htstove</v>
      </c>
      <c r="F1082" s="12">
        <v>1144.6790000000001</v>
      </c>
      <c r="G1082" s="12" t="b">
        <f t="shared" si="84"/>
        <v>0</v>
      </c>
      <c r="H1082" s="12" t="b">
        <f t="shared" si="85"/>
        <v>1</v>
      </c>
      <c r="I1082" s="12" t="b">
        <f t="shared" si="86"/>
        <v>1</v>
      </c>
      <c r="J1082" s="12" t="str">
        <f t="shared" si="87"/>
        <v>Heat pump</v>
      </c>
    </row>
    <row r="1083" spans="1:10">
      <c r="A1083" s="121">
        <v>22649</v>
      </c>
      <c r="B1083" s="12">
        <f>INDEX([8]RawData!$B$8:$N$1411, MATCH($A1083, [8]RawData!$A$8:$A$1411, 0), MATCH(B$19, [8]RawData!$B$7:$N$7, 0))</f>
        <v>1925.059</v>
      </c>
      <c r="C1083" s="12">
        <f>INDEX([8]RawData!$B$8:$N$1411, MATCH($A1083, [8]RawData!$A$8:$A$1411, 0), MATCH(C$19, [8]RawData!$B$7:$N$7, 0))</f>
        <v>2</v>
      </c>
      <c r="D1083" s="12" t="str">
        <f>INDEX([8]RawData!$B$8:$N$1411, MATCH($A1083, [8]RawData!$A$8:$A$1411, 0), MATCH(D$19, [8]RawData!$B$7:$N$7, 0))</f>
        <v>Electric heatpump</v>
      </c>
      <c r="E1083" s="12" t="str">
        <f>INDEX([8]RawData!$B$8:$N$1411, MATCH($A1083, [8]RawData!$A$8:$A$1411, 0), MATCH(E$19, [8]RawData!$B$7:$N$7, 0))</f>
        <v>Electric pluginheater</v>
      </c>
      <c r="F1083" s="12">
        <v>1925.059</v>
      </c>
      <c r="G1083" s="12" t="b">
        <f t="shared" si="84"/>
        <v>0</v>
      </c>
      <c r="H1083" s="12" t="b">
        <f t="shared" si="85"/>
        <v>1</v>
      </c>
      <c r="I1083" s="12" t="b">
        <f t="shared" si="86"/>
        <v>1</v>
      </c>
      <c r="J1083" s="12" t="str">
        <f t="shared" si="87"/>
        <v>Heat pump</v>
      </c>
    </row>
    <row r="1084" spans="1:10">
      <c r="A1084" s="121">
        <v>22652</v>
      </c>
      <c r="B1084" s="12">
        <f>INDEX([8]RawData!$B$8:$N$1411, MATCH($A1084, [8]RawData!$A$8:$A$1411, 0), MATCH(B$19, [8]RawData!$B$7:$N$7, 0))</f>
        <v>2079.9929999999999</v>
      </c>
      <c r="C1084" s="12">
        <f>INDEX([8]RawData!$B$8:$N$1411, MATCH($A1084, [8]RawData!$A$8:$A$1411, 0), MATCH(C$19, [8]RawData!$B$7:$N$7, 0))</f>
        <v>1</v>
      </c>
      <c r="D1084" s="12" t="str">
        <f>INDEX([8]RawData!$B$8:$N$1411, MATCH($A1084, [8]RawData!$A$8:$A$1411, 0), MATCH(D$19, [8]RawData!$B$7:$N$7, 0))</f>
        <v>Electric heatpump</v>
      </c>
      <c r="E1084" s="12" t="str">
        <f>INDEX([8]RawData!$B$8:$N$1411, MATCH($A1084, [8]RawData!$A$8:$A$1411, 0), MATCH(E$19, [8]RawData!$B$7:$N$7, 0))</f>
        <v>Wood htstove</v>
      </c>
      <c r="F1084" s="12">
        <v>2079.9929999999999</v>
      </c>
      <c r="G1084" s="12" t="b">
        <f t="shared" si="84"/>
        <v>0</v>
      </c>
      <c r="H1084" s="12" t="b">
        <f t="shared" si="85"/>
        <v>1</v>
      </c>
      <c r="I1084" s="12" t="b">
        <f t="shared" si="86"/>
        <v>1</v>
      </c>
      <c r="J1084" s="12" t="str">
        <f t="shared" si="87"/>
        <v>Heat pump</v>
      </c>
    </row>
    <row r="1085" spans="1:10">
      <c r="A1085" s="121">
        <v>22663</v>
      </c>
      <c r="B1085" s="12">
        <f>INDEX([8]RawData!$B$8:$N$1411, MATCH($A1085, [8]RawData!$A$8:$A$1411, 0), MATCH(B$19, [8]RawData!$B$7:$N$7, 0))</f>
        <v>1904.288</v>
      </c>
      <c r="C1085" s="12">
        <f>INDEX([8]RawData!$B$8:$N$1411, MATCH($A1085, [8]RawData!$A$8:$A$1411, 0), MATCH(C$19, [8]RawData!$B$7:$N$7, 0))</f>
        <v>2</v>
      </c>
      <c r="D1085" s="12" t="str">
        <f>INDEX([8]RawData!$B$8:$N$1411, MATCH($A1085, [8]RawData!$A$8:$A$1411, 0), MATCH(D$19, [8]RawData!$B$7:$N$7, 0))</f>
        <v>Electric baseboard</v>
      </c>
      <c r="E1085" s="12" t="str">
        <f>INDEX([8]RawData!$B$8:$N$1411, MATCH($A1085, [8]RawData!$A$8:$A$1411, 0), MATCH(E$19, [8]RawData!$B$7:$N$7, 0))</f>
        <v/>
      </c>
      <c r="F1085" s="12">
        <v>1904.288</v>
      </c>
      <c r="G1085" s="12" t="b">
        <f t="shared" si="84"/>
        <v>0</v>
      </c>
      <c r="H1085" s="12" t="b">
        <f t="shared" si="85"/>
        <v>1</v>
      </c>
      <c r="I1085" s="12" t="b">
        <f t="shared" si="86"/>
        <v>1</v>
      </c>
      <c r="J1085" s="12" t="str">
        <f t="shared" si="87"/>
        <v>Baseboard</v>
      </c>
    </row>
    <row r="1086" spans="1:10">
      <c r="A1086" s="121">
        <v>22671</v>
      </c>
      <c r="B1086" s="12">
        <f>INDEX([8]RawData!$B$8:$N$1411, MATCH($A1086, [8]RawData!$A$8:$A$1411, 0), MATCH(B$19, [8]RawData!$B$7:$N$7, 0))</f>
        <v>1612.692</v>
      </c>
      <c r="C1086" s="12">
        <f>INDEX([8]RawData!$B$8:$N$1411, MATCH($A1086, [8]RawData!$A$8:$A$1411, 0), MATCH(C$19, [8]RawData!$B$7:$N$7, 0))</f>
        <v>1</v>
      </c>
      <c r="D1086" s="12" t="str">
        <f>INDEX([8]RawData!$B$8:$N$1411, MATCH($A1086, [8]RawData!$A$8:$A$1411, 0), MATCH(D$19, [8]RawData!$B$7:$N$7, 0))</f>
        <v>Electric pluginheater</v>
      </c>
      <c r="E1086" s="12" t="str">
        <f>INDEX([8]RawData!$B$8:$N$1411, MATCH($A1086, [8]RawData!$A$8:$A$1411, 0), MATCH(E$19, [8]RawData!$B$7:$N$7, 0))</f>
        <v xml:space="preserve">Electric baseboard AND Wood htstove AND </v>
      </c>
      <c r="F1086" s="12">
        <v>1612.692</v>
      </c>
      <c r="G1086" s="12" t="b">
        <f t="shared" si="84"/>
        <v>0</v>
      </c>
      <c r="H1086" s="12" t="b">
        <f t="shared" si="85"/>
        <v>1</v>
      </c>
      <c r="I1086" s="12" t="b">
        <f t="shared" si="86"/>
        <v>1</v>
      </c>
      <c r="J1086" s="12" t="str">
        <f t="shared" si="87"/>
        <v>Baseboard</v>
      </c>
    </row>
    <row r="1087" spans="1:10">
      <c r="A1087" s="121">
        <v>22673</v>
      </c>
      <c r="B1087" s="12">
        <f>INDEX([8]RawData!$B$8:$N$1411, MATCH($A1087, [8]RawData!$A$8:$A$1411, 0), MATCH(B$19, [8]RawData!$B$7:$N$7, 0))</f>
        <v>1144.6790000000001</v>
      </c>
      <c r="C1087" s="12">
        <f>INDEX([8]RawData!$B$8:$N$1411, MATCH($A1087, [8]RawData!$A$8:$A$1411, 0), MATCH(C$19, [8]RawData!$B$7:$N$7, 0))</f>
        <v>3</v>
      </c>
      <c r="D1087" s="12" t="str">
        <f>INDEX([8]RawData!$B$8:$N$1411, MATCH($A1087, [8]RawData!$A$8:$A$1411, 0), MATCH(D$19, [8]RawData!$B$7:$N$7, 0))</f>
        <v>Gas boiler</v>
      </c>
      <c r="E1087" s="12" t="str">
        <f>INDEX([8]RawData!$B$8:$N$1411, MATCH($A1087, [8]RawData!$A$8:$A$1411, 0), MATCH(E$19, [8]RawData!$B$7:$N$7, 0))</f>
        <v/>
      </c>
      <c r="F1087" s="12" t="s">
        <v>94</v>
      </c>
      <c r="G1087" s="12" t="b">
        <f t="shared" si="84"/>
        <v>1</v>
      </c>
      <c r="H1087" s="12" t="b">
        <f t="shared" si="85"/>
        <v>0</v>
      </c>
      <c r="I1087" s="12" t="b">
        <f t="shared" si="86"/>
        <v>0</v>
      </c>
      <c r="J1087" s="12" t="str">
        <f t="shared" si="87"/>
        <v>Plug-in heater, or none</v>
      </c>
    </row>
    <row r="1088" spans="1:10">
      <c r="A1088" s="121">
        <v>22679</v>
      </c>
      <c r="B1088" s="12">
        <f>INDEX([8]RawData!$B$8:$N$1411, MATCH($A1088, [8]RawData!$A$8:$A$1411, 0), MATCH(B$19, [8]RawData!$B$7:$N$7, 0))</f>
        <v>2130.886</v>
      </c>
      <c r="C1088" s="12">
        <f>INDEX([8]RawData!$B$8:$N$1411, MATCH($A1088, [8]RawData!$A$8:$A$1411, 0), MATCH(C$19, [8]RawData!$B$7:$N$7, 0))</f>
        <v>3</v>
      </c>
      <c r="D1088" s="12" t="str">
        <f>INDEX([8]RawData!$B$8:$N$1411, MATCH($A1088, [8]RawData!$A$8:$A$1411, 0), MATCH(D$19, [8]RawData!$B$7:$N$7, 0))</f>
        <v>Gas boiler</v>
      </c>
      <c r="E1088" s="12" t="str">
        <f>INDEX([8]RawData!$B$8:$N$1411, MATCH($A1088, [8]RawData!$A$8:$A$1411, 0), MATCH(E$19, [8]RawData!$B$7:$N$7, 0))</f>
        <v/>
      </c>
      <c r="F1088" s="12" t="s">
        <v>94</v>
      </c>
      <c r="G1088" s="12" t="b">
        <f t="shared" si="84"/>
        <v>1</v>
      </c>
      <c r="H1088" s="12" t="b">
        <f t="shared" si="85"/>
        <v>0</v>
      </c>
      <c r="I1088" s="12" t="b">
        <f t="shared" si="86"/>
        <v>0</v>
      </c>
      <c r="J1088" s="12" t="str">
        <f t="shared" si="87"/>
        <v>Plug-in heater, or none</v>
      </c>
    </row>
    <row r="1089" spans="1:10">
      <c r="A1089" s="121">
        <v>22681</v>
      </c>
      <c r="B1089" s="12">
        <f>INDEX([8]RawData!$B$8:$N$1411, MATCH($A1089, [8]RawData!$A$8:$A$1411, 0), MATCH(B$19, [8]RawData!$B$7:$N$7, 0))</f>
        <v>1192.4649999999999</v>
      </c>
      <c r="C1089" s="12">
        <f>INDEX([8]RawData!$B$8:$N$1411, MATCH($A1089, [8]RawData!$A$8:$A$1411, 0), MATCH(C$19, [8]RawData!$B$7:$N$7, 0))</f>
        <v>2</v>
      </c>
      <c r="D1089" s="12" t="str">
        <f>INDEX([8]RawData!$B$8:$N$1411, MATCH($A1089, [8]RawData!$A$8:$A$1411, 0), MATCH(D$19, [8]RawData!$B$7:$N$7, 0))</f>
        <v>Gas faf</v>
      </c>
      <c r="E1089" s="12" t="str">
        <f>INDEX([8]RawData!$B$8:$N$1411, MATCH($A1089, [8]RawData!$A$8:$A$1411, 0), MATCH(E$19, [8]RawData!$B$7:$N$7, 0))</f>
        <v/>
      </c>
      <c r="F1089" s="12" t="s">
        <v>94</v>
      </c>
      <c r="G1089" s="12" t="b">
        <f t="shared" si="84"/>
        <v>1</v>
      </c>
      <c r="H1089" s="12" t="b">
        <f t="shared" si="85"/>
        <v>0</v>
      </c>
      <c r="I1089" s="12" t="b">
        <f t="shared" si="86"/>
        <v>0</v>
      </c>
      <c r="J1089" s="12" t="str">
        <f t="shared" si="87"/>
        <v>Plug-in heater, or none</v>
      </c>
    </row>
    <row r="1090" spans="1:10">
      <c r="A1090" s="121">
        <v>22683</v>
      </c>
      <c r="B1090" s="12">
        <f>INDEX([8]RawData!$B$8:$N$1411, MATCH($A1090, [8]RawData!$A$8:$A$1411, 0), MATCH(B$19, [8]RawData!$B$7:$N$7, 0))</f>
        <v>2079.9929999999999</v>
      </c>
      <c r="C1090" s="12">
        <f>INDEX([8]RawData!$B$8:$N$1411, MATCH($A1090, [8]RawData!$A$8:$A$1411, 0), MATCH(C$19, [8]RawData!$B$7:$N$7, 0))</f>
        <v>1</v>
      </c>
      <c r="D1090" s="12" t="str">
        <f>INDEX([8]RawData!$B$8:$N$1411, MATCH($A1090, [8]RawData!$A$8:$A$1411, 0), MATCH(D$19, [8]RawData!$B$7:$N$7, 0))</f>
        <v>Electric baseboard</v>
      </c>
      <c r="E1090" s="12" t="str">
        <f>INDEX([8]RawData!$B$8:$N$1411, MATCH($A1090, [8]RawData!$A$8:$A$1411, 0), MATCH(E$19, [8]RawData!$B$7:$N$7, 0))</f>
        <v/>
      </c>
      <c r="F1090" s="12">
        <v>2079.9929999999999</v>
      </c>
      <c r="G1090" s="12" t="b">
        <f t="shared" si="84"/>
        <v>0</v>
      </c>
      <c r="H1090" s="12" t="b">
        <f t="shared" si="85"/>
        <v>1</v>
      </c>
      <c r="I1090" s="12" t="b">
        <f t="shared" si="86"/>
        <v>1</v>
      </c>
      <c r="J1090" s="12" t="str">
        <f t="shared" si="87"/>
        <v>Baseboard</v>
      </c>
    </row>
    <row r="1091" spans="1:10">
      <c r="A1091" s="121">
        <v>22688</v>
      </c>
      <c r="B1091" s="12">
        <f>INDEX([8]RawData!$B$8:$N$1411, MATCH($A1091, [8]RawData!$A$8:$A$1411, 0), MATCH(B$19, [8]RawData!$B$7:$N$7, 0))</f>
        <v>1925.059</v>
      </c>
      <c r="C1091" s="12">
        <f>INDEX([8]RawData!$B$8:$N$1411, MATCH($A1091, [8]RawData!$A$8:$A$1411, 0), MATCH(C$19, [8]RawData!$B$7:$N$7, 0))</f>
        <v>2</v>
      </c>
      <c r="D1091" s="12" t="str">
        <f>INDEX([8]RawData!$B$8:$N$1411, MATCH($A1091, [8]RawData!$A$8:$A$1411, 0), MATCH(D$19, [8]RawData!$B$7:$N$7, 0))</f>
        <v>Wood htstove</v>
      </c>
      <c r="E1091" s="12" t="str">
        <f>INDEX([8]RawData!$B$8:$N$1411, MATCH($A1091, [8]RawData!$A$8:$A$1411, 0), MATCH(E$19, [8]RawData!$B$7:$N$7, 0))</f>
        <v xml:space="preserve">Electric baseboard AND Electric pluginheater AND </v>
      </c>
      <c r="F1091" s="12">
        <v>1925.059</v>
      </c>
      <c r="G1091" s="12" t="b">
        <f t="shared" si="84"/>
        <v>0</v>
      </c>
      <c r="H1091" s="12" t="b">
        <f t="shared" si="85"/>
        <v>1</v>
      </c>
      <c r="I1091" s="12" t="b">
        <f t="shared" si="86"/>
        <v>1</v>
      </c>
      <c r="J1091" s="12" t="str">
        <f t="shared" si="87"/>
        <v>Baseboard</v>
      </c>
    </row>
    <row r="1092" spans="1:10">
      <c r="A1092" s="121">
        <v>22693</v>
      </c>
      <c r="B1092" s="12">
        <f>INDEX([8]RawData!$B$8:$N$1411, MATCH($A1092, [8]RawData!$A$8:$A$1411, 0), MATCH(B$19, [8]RawData!$B$7:$N$7, 0))</f>
        <v>12271.31</v>
      </c>
      <c r="C1092" s="12">
        <f>INDEX([8]RawData!$B$8:$N$1411, MATCH($A1092, [8]RawData!$A$8:$A$1411, 0), MATCH(C$19, [8]RawData!$B$7:$N$7, 0))</f>
        <v>1</v>
      </c>
      <c r="D1092" s="12" t="str">
        <f>INDEX([8]RawData!$B$8:$N$1411, MATCH($A1092, [8]RawData!$A$8:$A$1411, 0), MATCH(D$19, [8]RawData!$B$7:$N$7, 0))</f>
        <v>Pellets htstove</v>
      </c>
      <c r="E1092" s="12" t="str">
        <f>INDEX([8]RawData!$B$8:$N$1411, MATCH($A1092, [8]RawData!$A$8:$A$1411, 0), MATCH(E$19, [8]RawData!$B$7:$N$7, 0))</f>
        <v xml:space="preserve">Electric baseboard AND Wood htstove AND </v>
      </c>
      <c r="F1092" s="12">
        <v>12271.31</v>
      </c>
      <c r="G1092" s="12" t="b">
        <f t="shared" si="84"/>
        <v>0</v>
      </c>
      <c r="H1092" s="12" t="b">
        <f t="shared" si="85"/>
        <v>1</v>
      </c>
      <c r="I1092" s="12" t="b">
        <f t="shared" si="86"/>
        <v>1</v>
      </c>
      <c r="J1092" s="12" t="str">
        <f t="shared" si="87"/>
        <v>Baseboard</v>
      </c>
    </row>
    <row r="1093" spans="1:10">
      <c r="A1093" s="121">
        <v>22694</v>
      </c>
      <c r="B1093" s="12">
        <f>INDEX([8]RawData!$B$8:$N$1411, MATCH($A1093, [8]RawData!$A$8:$A$1411, 0), MATCH(B$19, [8]RawData!$B$7:$N$7, 0))</f>
        <v>2079.9929999999999</v>
      </c>
      <c r="C1093" s="12">
        <f>INDEX([8]RawData!$B$8:$N$1411, MATCH($A1093, [8]RawData!$A$8:$A$1411, 0), MATCH(C$19, [8]RawData!$B$7:$N$7, 0))</f>
        <v>1</v>
      </c>
      <c r="D1093" s="12" t="str">
        <f>INDEX([8]RawData!$B$8:$N$1411, MATCH($A1093, [8]RawData!$A$8:$A$1411, 0), MATCH(D$19, [8]RawData!$B$7:$N$7, 0))</f>
        <v>Electric faf</v>
      </c>
      <c r="E1093" s="12" t="str">
        <f>INDEX([8]RawData!$B$8:$N$1411, MATCH($A1093, [8]RawData!$A$8:$A$1411, 0), MATCH(E$19, [8]RawData!$B$7:$N$7, 0))</f>
        <v/>
      </c>
      <c r="F1093" s="12">
        <v>2079.9929999999999</v>
      </c>
      <c r="G1093" s="12" t="b">
        <f t="shared" si="84"/>
        <v>0</v>
      </c>
      <c r="H1093" s="12" t="b">
        <f t="shared" si="85"/>
        <v>1</v>
      </c>
      <c r="I1093" s="12" t="b">
        <f t="shared" si="86"/>
        <v>1</v>
      </c>
      <c r="J1093" s="12" t="str">
        <f t="shared" si="87"/>
        <v>Electric FAF</v>
      </c>
    </row>
    <row r="1094" spans="1:10">
      <c r="A1094" s="121">
        <v>22699</v>
      </c>
      <c r="B1094" s="12">
        <f>INDEX([8]RawData!$B$8:$N$1411, MATCH($A1094, [8]RawData!$A$8:$A$1411, 0), MATCH(B$19, [8]RawData!$B$7:$N$7, 0))</f>
        <v>1612.692</v>
      </c>
      <c r="C1094" s="12">
        <f>INDEX([8]RawData!$B$8:$N$1411, MATCH($A1094, [8]RawData!$A$8:$A$1411, 0), MATCH(C$19, [8]RawData!$B$7:$N$7, 0))</f>
        <v>1</v>
      </c>
      <c r="D1094" s="12" t="str">
        <f>INDEX([8]RawData!$B$8:$N$1411, MATCH($A1094, [8]RawData!$A$8:$A$1411, 0), MATCH(D$19, [8]RawData!$B$7:$N$7, 0))</f>
        <v>Electric heatpump</v>
      </c>
      <c r="E1094" s="12" t="str">
        <f>INDEX([8]RawData!$B$8:$N$1411, MATCH($A1094, [8]RawData!$A$8:$A$1411, 0), MATCH(E$19, [8]RawData!$B$7:$N$7, 0))</f>
        <v/>
      </c>
      <c r="F1094" s="12">
        <v>1612.692</v>
      </c>
      <c r="G1094" s="12" t="b">
        <f t="shared" si="84"/>
        <v>0</v>
      </c>
      <c r="H1094" s="12" t="b">
        <f t="shared" si="85"/>
        <v>1</v>
      </c>
      <c r="I1094" s="12" t="b">
        <f t="shared" si="86"/>
        <v>1</v>
      </c>
      <c r="J1094" s="12" t="str">
        <f t="shared" si="87"/>
        <v>Heat pump</v>
      </c>
    </row>
    <row r="1095" spans="1:10">
      <c r="A1095" s="121">
        <v>22701</v>
      </c>
      <c r="B1095" s="12">
        <f>INDEX([8]RawData!$B$8:$N$1411, MATCH($A1095, [8]RawData!$A$8:$A$1411, 0), MATCH(B$19, [8]RawData!$B$7:$N$7, 0))</f>
        <v>1925.059</v>
      </c>
      <c r="C1095" s="12">
        <f>INDEX([8]RawData!$B$8:$N$1411, MATCH($A1095, [8]RawData!$A$8:$A$1411, 0), MATCH(C$19, [8]RawData!$B$7:$N$7, 0))</f>
        <v>2</v>
      </c>
      <c r="D1095" s="12" t="str">
        <f>INDEX([8]RawData!$B$8:$N$1411, MATCH($A1095, [8]RawData!$A$8:$A$1411, 0), MATCH(D$19, [8]RawData!$B$7:$N$7, 0))</f>
        <v>Electric heatpumpdualfuel</v>
      </c>
      <c r="E1095" s="12" t="str">
        <f>INDEX([8]RawData!$B$8:$N$1411, MATCH($A1095, [8]RawData!$A$8:$A$1411, 0), MATCH(E$19, [8]RawData!$B$7:$N$7, 0))</f>
        <v>Electric pluginheater</v>
      </c>
      <c r="F1095" s="12">
        <v>1925.059</v>
      </c>
      <c r="G1095" s="12" t="b">
        <f t="shared" si="84"/>
        <v>0</v>
      </c>
      <c r="H1095" s="12" t="b">
        <f t="shared" si="85"/>
        <v>1</v>
      </c>
      <c r="I1095" s="12" t="b">
        <f t="shared" si="86"/>
        <v>1</v>
      </c>
      <c r="J1095" s="12" t="str">
        <f t="shared" si="87"/>
        <v>Heat pump</v>
      </c>
    </row>
    <row r="1096" spans="1:10">
      <c r="A1096" s="121">
        <v>22702</v>
      </c>
      <c r="B1096" s="12">
        <f>INDEX([8]RawData!$B$8:$N$1411, MATCH($A1096, [8]RawData!$A$8:$A$1411, 0), MATCH(B$19, [8]RawData!$B$7:$N$7, 0))</f>
        <v>4360.1880000000001</v>
      </c>
      <c r="C1096" s="12">
        <f>INDEX([8]RawData!$B$8:$N$1411, MATCH($A1096, [8]RawData!$A$8:$A$1411, 0), MATCH(C$19, [8]RawData!$B$7:$N$7, 0))</f>
        <v>1</v>
      </c>
      <c r="D1096" s="12" t="str">
        <f>INDEX([8]RawData!$B$8:$N$1411, MATCH($A1096, [8]RawData!$A$8:$A$1411, 0), MATCH(D$19, [8]RawData!$B$7:$N$7, 0))</f>
        <v>Electric heatpump</v>
      </c>
      <c r="E1096" s="12" t="str">
        <f>INDEX([8]RawData!$B$8:$N$1411, MATCH($A1096, [8]RawData!$A$8:$A$1411, 0), MATCH(E$19, [8]RawData!$B$7:$N$7, 0))</f>
        <v>Propane htstove</v>
      </c>
      <c r="F1096" s="12">
        <v>4360.1880000000001</v>
      </c>
      <c r="G1096" s="12" t="b">
        <f t="shared" si="84"/>
        <v>0</v>
      </c>
      <c r="H1096" s="12" t="b">
        <f t="shared" si="85"/>
        <v>1</v>
      </c>
      <c r="I1096" s="12" t="b">
        <f t="shared" si="86"/>
        <v>1</v>
      </c>
      <c r="J1096" s="12" t="str">
        <f t="shared" si="87"/>
        <v>Heat pump</v>
      </c>
    </row>
    <row r="1097" spans="1:10">
      <c r="A1097" s="121">
        <v>22703</v>
      </c>
      <c r="B1097" s="12">
        <f>INDEX([8]RawData!$B$8:$N$1411, MATCH($A1097, [8]RawData!$A$8:$A$1411, 0), MATCH(B$19, [8]RawData!$B$7:$N$7, 0))</f>
        <v>2079.9929999999999</v>
      </c>
      <c r="C1097" s="12">
        <f>INDEX([8]RawData!$B$8:$N$1411, MATCH($A1097, [8]RawData!$A$8:$A$1411, 0), MATCH(C$19, [8]RawData!$B$7:$N$7, 0))</f>
        <v>1</v>
      </c>
      <c r="D1097" s="12" t="str">
        <f>INDEX([8]RawData!$B$8:$N$1411, MATCH($A1097, [8]RawData!$A$8:$A$1411, 0), MATCH(D$19, [8]RawData!$B$7:$N$7, 0))</f>
        <v>Gas faf</v>
      </c>
      <c r="E1097" s="12" t="str">
        <f>INDEX([8]RawData!$B$8:$N$1411, MATCH($A1097, [8]RawData!$A$8:$A$1411, 0), MATCH(E$19, [8]RawData!$B$7:$N$7, 0))</f>
        <v xml:space="preserve">Gas htstove AND Electric pluginheater AND </v>
      </c>
      <c r="F1097" s="12" t="s">
        <v>94</v>
      </c>
      <c r="G1097" s="12" t="b">
        <f t="shared" si="84"/>
        <v>1</v>
      </c>
      <c r="H1097" s="12" t="b">
        <f t="shared" si="85"/>
        <v>0</v>
      </c>
      <c r="I1097" s="12" t="b">
        <f t="shared" si="86"/>
        <v>0</v>
      </c>
      <c r="J1097" s="12" t="str">
        <f t="shared" si="87"/>
        <v>Plug-in heater, or none</v>
      </c>
    </row>
    <row r="1098" spans="1:10">
      <c r="A1098" s="121">
        <v>22705</v>
      </c>
      <c r="B1098" s="12">
        <f>INDEX([8]RawData!$B$8:$N$1411, MATCH($A1098, [8]RawData!$A$8:$A$1411, 0), MATCH(B$19, [8]RawData!$B$7:$N$7, 0))</f>
        <v>1144.6790000000001</v>
      </c>
      <c r="C1098" s="12">
        <f>INDEX([8]RawData!$B$8:$N$1411, MATCH($A1098, [8]RawData!$A$8:$A$1411, 0), MATCH(C$19, [8]RawData!$B$7:$N$7, 0))</f>
        <v>2</v>
      </c>
      <c r="D1098" s="12" t="str">
        <f>INDEX([8]RawData!$B$8:$N$1411, MATCH($A1098, [8]RawData!$A$8:$A$1411, 0), MATCH(D$19, [8]RawData!$B$7:$N$7, 0))</f>
        <v>Wood htstove</v>
      </c>
      <c r="E1098" s="12" t="str">
        <f>INDEX([8]RawData!$B$8:$N$1411, MATCH($A1098, [8]RawData!$A$8:$A$1411, 0), MATCH(E$19, [8]RawData!$B$7:$N$7, 0))</f>
        <v xml:space="preserve">Gas htstove AND Gas htstove AND </v>
      </c>
      <c r="F1098" s="12" t="s">
        <v>94</v>
      </c>
      <c r="G1098" s="12" t="b">
        <f t="shared" si="84"/>
        <v>0</v>
      </c>
      <c r="H1098" s="12" t="b">
        <f t="shared" si="85"/>
        <v>0</v>
      </c>
      <c r="I1098" s="12" t="b">
        <f t="shared" si="86"/>
        <v>0</v>
      </c>
      <c r="J1098" s="12" t="str">
        <f t="shared" si="87"/>
        <v>Plug-in heater, or none</v>
      </c>
    </row>
    <row r="1099" spans="1:10">
      <c r="A1099" s="121">
        <v>22721</v>
      </c>
      <c r="B1099" s="12">
        <f>INDEX([8]RawData!$B$8:$N$1411, MATCH($A1099, [8]RawData!$A$8:$A$1411, 0), MATCH(B$19, [8]RawData!$B$7:$N$7, 0))</f>
        <v>2130.886</v>
      </c>
      <c r="C1099" s="12">
        <f>INDEX([8]RawData!$B$8:$N$1411, MATCH($A1099, [8]RawData!$A$8:$A$1411, 0), MATCH(C$19, [8]RawData!$B$7:$N$7, 0))</f>
        <v>3</v>
      </c>
      <c r="D1099" s="12" t="str">
        <f>INDEX([8]RawData!$B$8:$N$1411, MATCH($A1099, [8]RawData!$A$8:$A$1411, 0), MATCH(D$19, [8]RawData!$B$7:$N$7, 0))</f>
        <v>Gas boiler</v>
      </c>
      <c r="E1099" s="12" t="str">
        <f>INDEX([8]RawData!$B$8:$N$1411, MATCH($A1099, [8]RawData!$A$8:$A$1411, 0), MATCH(E$19, [8]RawData!$B$7:$N$7, 0))</f>
        <v/>
      </c>
      <c r="F1099" s="12" t="s">
        <v>94</v>
      </c>
      <c r="G1099" s="12" t="b">
        <f t="shared" si="84"/>
        <v>1</v>
      </c>
      <c r="H1099" s="12" t="b">
        <f t="shared" si="85"/>
        <v>0</v>
      </c>
      <c r="I1099" s="12" t="b">
        <f t="shared" si="86"/>
        <v>0</v>
      </c>
      <c r="J1099" s="12" t="str">
        <f t="shared" si="87"/>
        <v>Plug-in heater, or none</v>
      </c>
    </row>
    <row r="1100" spans="1:10">
      <c r="A1100" s="121">
        <v>22724</v>
      </c>
      <c r="B1100" s="12">
        <f>INDEX([8]RawData!$B$8:$N$1411, MATCH($A1100, [8]RawData!$A$8:$A$1411, 0), MATCH(B$19, [8]RawData!$B$7:$N$7, 0))</f>
        <v>3785.7640000000001</v>
      </c>
      <c r="C1100" s="12">
        <f>INDEX([8]RawData!$B$8:$N$1411, MATCH($A1100, [8]RawData!$A$8:$A$1411, 0), MATCH(C$19, [8]RawData!$B$7:$N$7, 0))</f>
        <v>2</v>
      </c>
      <c r="D1100" s="12" t="str">
        <f>INDEX([8]RawData!$B$8:$N$1411, MATCH($A1100, [8]RawData!$A$8:$A$1411, 0), MATCH(D$19, [8]RawData!$B$7:$N$7, 0))</f>
        <v>Electric pluginheater</v>
      </c>
      <c r="E1100" s="12" t="str">
        <f>INDEX([8]RawData!$B$8:$N$1411, MATCH($A1100, [8]RawData!$A$8:$A$1411, 0), MATCH(E$19, [8]RawData!$B$7:$N$7, 0))</f>
        <v/>
      </c>
      <c r="F1100" s="12">
        <v>3785.7640000000001</v>
      </c>
      <c r="G1100" s="12" t="b">
        <f t="shared" si="84"/>
        <v>0</v>
      </c>
      <c r="H1100" s="12" t="b">
        <f t="shared" si="85"/>
        <v>0</v>
      </c>
      <c r="I1100" s="12" t="b">
        <f t="shared" si="86"/>
        <v>0</v>
      </c>
      <c r="J1100" s="12" t="str">
        <f t="shared" si="87"/>
        <v>Plug-in heater, or none</v>
      </c>
    </row>
    <row r="1101" spans="1:10">
      <c r="A1101" s="121">
        <v>22728</v>
      </c>
      <c r="B1101" s="12">
        <f>INDEX([8]RawData!$B$8:$N$1411, MATCH($A1101, [8]RawData!$A$8:$A$1411, 0), MATCH(B$19, [8]RawData!$B$7:$N$7, 0))</f>
        <v>1144.6790000000001</v>
      </c>
      <c r="C1101" s="12">
        <f>INDEX([8]RawData!$B$8:$N$1411, MATCH($A1101, [8]RawData!$A$8:$A$1411, 0), MATCH(C$19, [8]RawData!$B$7:$N$7, 0))</f>
        <v>3</v>
      </c>
      <c r="D1101" s="12" t="str">
        <f>INDEX([8]RawData!$B$8:$N$1411, MATCH($A1101, [8]RawData!$A$8:$A$1411, 0), MATCH(D$19, [8]RawData!$B$7:$N$7, 0))</f>
        <v>Gas faf</v>
      </c>
      <c r="E1101" s="12" t="str">
        <f>INDEX([8]RawData!$B$8:$N$1411, MATCH($A1101, [8]RawData!$A$8:$A$1411, 0), MATCH(E$19, [8]RawData!$B$7:$N$7, 0))</f>
        <v/>
      </c>
      <c r="F1101" s="12" t="s">
        <v>94</v>
      </c>
      <c r="G1101" s="12" t="b">
        <f t="shared" si="84"/>
        <v>1</v>
      </c>
      <c r="H1101" s="12" t="b">
        <f t="shared" si="85"/>
        <v>0</v>
      </c>
      <c r="I1101" s="12" t="b">
        <f t="shared" si="86"/>
        <v>0</v>
      </c>
      <c r="J1101" s="12" t="str">
        <f t="shared" si="87"/>
        <v>Plug-in heater, or none</v>
      </c>
    </row>
    <row r="1102" spans="1:10">
      <c r="A1102" s="121">
        <v>22733</v>
      </c>
      <c r="B1102" s="12">
        <f>INDEX([8]RawData!$B$8:$N$1411, MATCH($A1102, [8]RawData!$A$8:$A$1411, 0), MATCH(B$19, [8]RawData!$B$7:$N$7, 0))</f>
        <v>1192.4649999999999</v>
      </c>
      <c r="C1102" s="12">
        <f>INDEX([8]RawData!$B$8:$N$1411, MATCH($A1102, [8]RawData!$A$8:$A$1411, 0), MATCH(C$19, [8]RawData!$B$7:$N$7, 0))</f>
        <v>2</v>
      </c>
      <c r="D1102" s="12" t="str">
        <f>INDEX([8]RawData!$B$8:$N$1411, MATCH($A1102, [8]RawData!$A$8:$A$1411, 0), MATCH(D$19, [8]RawData!$B$7:$N$7, 0))</f>
        <v>Gas faf</v>
      </c>
      <c r="E1102" s="12" t="str">
        <f>INDEX([8]RawData!$B$8:$N$1411, MATCH($A1102, [8]RawData!$A$8:$A$1411, 0), MATCH(E$19, [8]RawData!$B$7:$N$7, 0))</f>
        <v>Electric pluginheater</v>
      </c>
      <c r="F1102" s="12" t="s">
        <v>94</v>
      </c>
      <c r="G1102" s="12" t="b">
        <f t="shared" si="84"/>
        <v>1</v>
      </c>
      <c r="H1102" s="12" t="b">
        <f t="shared" si="85"/>
        <v>0</v>
      </c>
      <c r="I1102" s="12" t="b">
        <f t="shared" si="86"/>
        <v>0</v>
      </c>
      <c r="J1102" s="12" t="str">
        <f t="shared" si="87"/>
        <v>Plug-in heater, or none</v>
      </c>
    </row>
    <row r="1103" spans="1:10">
      <c r="A1103" s="121">
        <v>22739</v>
      </c>
      <c r="B1103" s="12">
        <f>INDEX([8]RawData!$B$8:$N$1411, MATCH($A1103, [8]RawData!$A$8:$A$1411, 0), MATCH(B$19, [8]RawData!$B$7:$N$7, 0))</f>
        <v>1192.4649999999999</v>
      </c>
      <c r="C1103" s="12">
        <f>INDEX([8]RawData!$B$8:$N$1411, MATCH($A1103, [8]RawData!$A$8:$A$1411, 0), MATCH(C$19, [8]RawData!$B$7:$N$7, 0))</f>
        <v>2</v>
      </c>
      <c r="D1103" s="12" t="str">
        <f>INDEX([8]RawData!$B$8:$N$1411, MATCH($A1103, [8]RawData!$A$8:$A$1411, 0), MATCH(D$19, [8]RawData!$B$7:$N$7, 0))</f>
        <v>Electric faf</v>
      </c>
      <c r="E1103" s="12" t="str">
        <f>INDEX([8]RawData!$B$8:$N$1411, MATCH($A1103, [8]RawData!$A$8:$A$1411, 0), MATCH(E$19, [8]RawData!$B$7:$N$7, 0))</f>
        <v/>
      </c>
      <c r="F1103" s="12">
        <v>1192.4649999999999</v>
      </c>
      <c r="G1103" s="12" t="b">
        <f t="shared" si="84"/>
        <v>0</v>
      </c>
      <c r="H1103" s="12" t="b">
        <f t="shared" si="85"/>
        <v>1</v>
      </c>
      <c r="I1103" s="12" t="b">
        <f t="shared" si="86"/>
        <v>1</v>
      </c>
      <c r="J1103" s="12" t="str">
        <f t="shared" si="87"/>
        <v>Electric FAF</v>
      </c>
    </row>
    <row r="1104" spans="1:10">
      <c r="A1104" s="121">
        <v>22743</v>
      </c>
      <c r="B1104" s="12">
        <f>INDEX([8]RawData!$B$8:$N$1411, MATCH($A1104, [8]RawData!$A$8:$A$1411, 0), MATCH(B$19, [8]RawData!$B$7:$N$7, 0))</f>
        <v>3785.7640000000001</v>
      </c>
      <c r="C1104" s="12">
        <f>INDEX([8]RawData!$B$8:$N$1411, MATCH($A1104, [8]RawData!$A$8:$A$1411, 0), MATCH(C$19, [8]RawData!$B$7:$N$7, 0))</f>
        <v>1</v>
      </c>
      <c r="D1104" s="12" t="str">
        <f>INDEX([8]RawData!$B$8:$N$1411, MATCH($A1104, [8]RawData!$A$8:$A$1411, 0), MATCH(D$19, [8]RawData!$B$7:$N$7, 0))</f>
        <v>Gas faf</v>
      </c>
      <c r="E1104" s="12" t="str">
        <f>INDEX([8]RawData!$B$8:$N$1411, MATCH($A1104, [8]RawData!$A$8:$A$1411, 0), MATCH(E$19, [8]RawData!$B$7:$N$7, 0))</f>
        <v>Gas faf</v>
      </c>
      <c r="F1104" s="12" t="s">
        <v>94</v>
      </c>
      <c r="G1104" s="12" t="b">
        <f t="shared" si="84"/>
        <v>1</v>
      </c>
      <c r="H1104" s="12" t="b">
        <f t="shared" si="85"/>
        <v>0</v>
      </c>
      <c r="I1104" s="12" t="b">
        <f t="shared" si="86"/>
        <v>0</v>
      </c>
      <c r="J1104" s="12" t="str">
        <f t="shared" si="87"/>
        <v>Plug-in heater, or none</v>
      </c>
    </row>
    <row r="1105" spans="1:10">
      <c r="A1105" s="121">
        <v>22751</v>
      </c>
      <c r="B1105" s="12">
        <f>INDEX([8]RawData!$B$8:$N$1411, MATCH($A1105, [8]RawData!$A$8:$A$1411, 0), MATCH(B$19, [8]RawData!$B$7:$N$7, 0))</f>
        <v>1925.059</v>
      </c>
      <c r="C1105" s="12">
        <f>INDEX([8]RawData!$B$8:$N$1411, MATCH($A1105, [8]RawData!$A$8:$A$1411, 0), MATCH(C$19, [8]RawData!$B$7:$N$7, 0))</f>
        <v>3</v>
      </c>
      <c r="D1105" s="12" t="str">
        <f>INDEX([8]RawData!$B$8:$N$1411, MATCH($A1105, [8]RawData!$A$8:$A$1411, 0), MATCH(D$19, [8]RawData!$B$7:$N$7, 0))</f>
        <v>Wood htstove</v>
      </c>
      <c r="E1105" s="12" t="str">
        <f>INDEX([8]RawData!$B$8:$N$1411, MATCH($A1105, [8]RawData!$A$8:$A$1411, 0), MATCH(E$19, [8]RawData!$B$7:$N$7, 0))</f>
        <v>Electric pluginheater</v>
      </c>
      <c r="F1105" s="12">
        <v>1925.059</v>
      </c>
      <c r="G1105" s="12" t="b">
        <f t="shared" si="84"/>
        <v>0</v>
      </c>
      <c r="H1105" s="12" t="b">
        <f t="shared" si="85"/>
        <v>0</v>
      </c>
      <c r="I1105" s="12" t="b">
        <f t="shared" si="86"/>
        <v>0</v>
      </c>
      <c r="J1105" s="12" t="str">
        <f t="shared" si="87"/>
        <v>Plug-in heater, or none</v>
      </c>
    </row>
    <row r="1106" spans="1:10">
      <c r="A1106" s="121">
        <v>22756</v>
      </c>
      <c r="B1106" s="12">
        <f>INDEX([8]RawData!$B$8:$N$1411, MATCH($A1106, [8]RawData!$A$8:$A$1411, 0), MATCH(B$19, [8]RawData!$B$7:$N$7, 0))</f>
        <v>1904.288</v>
      </c>
      <c r="C1106" s="12">
        <f>INDEX([8]RawData!$B$8:$N$1411, MATCH($A1106, [8]RawData!$A$8:$A$1411, 0), MATCH(C$19, [8]RawData!$B$7:$N$7, 0))</f>
        <v>2</v>
      </c>
      <c r="D1106" s="12" t="str">
        <f>INDEX([8]RawData!$B$8:$N$1411, MATCH($A1106, [8]RawData!$A$8:$A$1411, 0), MATCH(D$19, [8]RawData!$B$7:$N$7, 0))</f>
        <v>Wood htstove</v>
      </c>
      <c r="E1106" s="12" t="str">
        <f>INDEX([8]RawData!$B$8:$N$1411, MATCH($A1106, [8]RawData!$A$8:$A$1411, 0), MATCH(E$19, [8]RawData!$B$7:$N$7, 0))</f>
        <v>Gas faf</v>
      </c>
      <c r="F1106" s="12" t="s">
        <v>94</v>
      </c>
      <c r="G1106" s="12" t="b">
        <f t="shared" si="84"/>
        <v>1</v>
      </c>
      <c r="H1106" s="12" t="b">
        <f t="shared" si="85"/>
        <v>0</v>
      </c>
      <c r="I1106" s="12" t="b">
        <f t="shared" si="86"/>
        <v>0</v>
      </c>
      <c r="J1106" s="12" t="str">
        <f t="shared" si="87"/>
        <v>Plug-in heater, or none</v>
      </c>
    </row>
    <row r="1107" spans="1:10">
      <c r="A1107" s="121">
        <v>22767</v>
      </c>
      <c r="B1107" s="12">
        <f>INDEX([8]RawData!$B$8:$N$1411, MATCH($A1107, [8]RawData!$A$8:$A$1411, 0), MATCH(B$19, [8]RawData!$B$7:$N$7, 0))</f>
        <v>2079.9929999999999</v>
      </c>
      <c r="C1107" s="12">
        <f>INDEX([8]RawData!$B$8:$N$1411, MATCH($A1107, [8]RawData!$A$8:$A$1411, 0), MATCH(C$19, [8]RawData!$B$7:$N$7, 0))</f>
        <v>1</v>
      </c>
      <c r="D1107" s="12" t="str">
        <f>INDEX([8]RawData!$B$8:$N$1411, MATCH($A1107, [8]RawData!$A$8:$A$1411, 0), MATCH(D$19, [8]RawData!$B$7:$N$7, 0))</f>
        <v>Electric heatpump</v>
      </c>
      <c r="E1107" s="12" t="str">
        <f>INDEX([8]RawData!$B$8:$N$1411, MATCH($A1107, [8]RawData!$A$8:$A$1411, 0), MATCH(E$19, [8]RawData!$B$7:$N$7, 0))</f>
        <v/>
      </c>
      <c r="F1107" s="12">
        <v>2079.9929999999999</v>
      </c>
      <c r="G1107" s="12" t="b">
        <f t="shared" si="84"/>
        <v>0</v>
      </c>
      <c r="H1107" s="12" t="b">
        <f t="shared" si="85"/>
        <v>1</v>
      </c>
      <c r="I1107" s="12" t="b">
        <f t="shared" si="86"/>
        <v>1</v>
      </c>
      <c r="J1107" s="12" t="str">
        <f t="shared" si="87"/>
        <v>Heat pump</v>
      </c>
    </row>
    <row r="1108" spans="1:10">
      <c r="A1108" s="121">
        <v>22774</v>
      </c>
      <c r="B1108" s="12">
        <f>INDEX([8]RawData!$B$8:$N$1411, MATCH($A1108, [8]RawData!$A$8:$A$1411, 0), MATCH(B$19, [8]RawData!$B$7:$N$7, 0))</f>
        <v>1144.6790000000001</v>
      </c>
      <c r="C1108" s="12">
        <f>INDEX([8]RawData!$B$8:$N$1411, MATCH($A1108, [8]RawData!$A$8:$A$1411, 0), MATCH(C$19, [8]RawData!$B$7:$N$7, 0))</f>
        <v>3</v>
      </c>
      <c r="D1108" s="12" t="str">
        <f>INDEX([8]RawData!$B$8:$N$1411, MATCH($A1108, [8]RawData!$A$8:$A$1411, 0), MATCH(D$19, [8]RawData!$B$7:$N$7, 0))</f>
        <v>Gas faf</v>
      </c>
      <c r="E1108" s="12" t="str">
        <f>INDEX([8]RawData!$B$8:$N$1411, MATCH($A1108, [8]RawData!$A$8:$A$1411, 0), MATCH(E$19, [8]RawData!$B$7:$N$7, 0))</f>
        <v/>
      </c>
      <c r="F1108" s="12" t="s">
        <v>94</v>
      </c>
      <c r="G1108" s="12" t="b">
        <f t="shared" si="84"/>
        <v>1</v>
      </c>
      <c r="H1108" s="12" t="b">
        <f t="shared" si="85"/>
        <v>0</v>
      </c>
      <c r="I1108" s="12" t="b">
        <f t="shared" si="86"/>
        <v>0</v>
      </c>
      <c r="J1108" s="12" t="str">
        <f t="shared" si="87"/>
        <v>Plug-in heater, or none</v>
      </c>
    </row>
    <row r="1109" spans="1:10">
      <c r="A1109" s="121">
        <v>22785</v>
      </c>
      <c r="B1109" s="12">
        <f>INDEX([8]RawData!$B$8:$N$1411, MATCH($A1109, [8]RawData!$A$8:$A$1411, 0), MATCH(B$19, [8]RawData!$B$7:$N$7, 0))</f>
        <v>2079.9929999999999</v>
      </c>
      <c r="C1109" s="12">
        <f>INDEX([8]RawData!$B$8:$N$1411, MATCH($A1109, [8]RawData!$A$8:$A$1411, 0), MATCH(C$19, [8]RawData!$B$7:$N$7, 0))</f>
        <v>1</v>
      </c>
      <c r="D1109" s="12" t="str">
        <f>INDEX([8]RawData!$B$8:$N$1411, MATCH($A1109, [8]RawData!$A$8:$A$1411, 0), MATCH(D$19, [8]RawData!$B$7:$N$7, 0))</f>
        <v>Electric baseboard</v>
      </c>
      <c r="E1109" s="12" t="str">
        <f>INDEX([8]RawData!$B$8:$N$1411, MATCH($A1109, [8]RawData!$A$8:$A$1411, 0), MATCH(E$19, [8]RawData!$B$7:$N$7, 0))</f>
        <v/>
      </c>
      <c r="F1109" s="12">
        <v>2079.9929999999999</v>
      </c>
      <c r="G1109" s="12" t="b">
        <f t="shared" ref="G1109:G1172" si="88">OR(ISNUMBER(FIND("Gas faf", D1109&amp;E1109)),  ISNUMBER(FIND("Gas boiler", D1109&amp;E1109)))</f>
        <v>0</v>
      </c>
      <c r="H1109" s="12" t="b">
        <f t="shared" ref="H1109:H1172" si="89">OR(ISNUMBER(FIND("Electric faf", D1109&amp;E1109)),  ISNUMBER(FIND("Electric boiler", D1109&amp;E1109)),  ISNUMBER(FIND("Electric baseboard", D1109&amp;E1109)),  ISNUMBER(FIND("Electric heatpump", D1109&amp;E1109)),  ISNUMBER(FIND("Electric gshp", D1109&amp;E1109)),  ISNUMBER(FIND("Electric dhp", D1109&amp;E1109)) )</f>
        <v>1</v>
      </c>
      <c r="I1109" s="12" t="b">
        <f t="shared" ref="I1109:I1172" si="90">AND(NOT(G1109), H1109)</f>
        <v>1</v>
      </c>
      <c r="J1109" s="12" t="str">
        <f t="shared" ref="J1109:J1172" si="91">IF( OR(  ISNUMBER(FIND("Electric heatpump", D1109&amp;E1109)),  ISNUMBER(FIND("Electric gshp", D1109&amp;E1109)) ), "Heat pump",
   IF(ISNUMBER(FIND("Electric faf", D1109&amp;E1109)), "Electric FAF",
 IF(ISNUMBER(FIND("dhp", D1109&amp;E1109)), "Ductless HP",
   IF(OR(ISNUMBER(FIND("Electric boiler", D1109&amp;E1109)),  ISNUMBER(FIND("Electric baseboard", D1109&amp;E1109))), "Baseboard", "Plug-in heater, or none"))))</f>
        <v>Baseboard</v>
      </c>
    </row>
    <row r="1110" spans="1:10">
      <c r="A1110" s="121">
        <v>22787</v>
      </c>
      <c r="B1110" s="12">
        <f>INDEX([8]RawData!$B$8:$N$1411, MATCH($A1110, [8]RawData!$A$8:$A$1411, 0), MATCH(B$19, [8]RawData!$B$7:$N$7, 0))</f>
        <v>3785.7640000000001</v>
      </c>
      <c r="C1110" s="12">
        <f>INDEX([8]RawData!$B$8:$N$1411, MATCH($A1110, [8]RawData!$A$8:$A$1411, 0), MATCH(C$19, [8]RawData!$B$7:$N$7, 0))</f>
        <v>3</v>
      </c>
      <c r="D1110" s="12" t="str">
        <f>INDEX([8]RawData!$B$8:$N$1411, MATCH($A1110, [8]RawData!$A$8:$A$1411, 0), MATCH(D$19, [8]RawData!$B$7:$N$7, 0))</f>
        <v>Propane htstove</v>
      </c>
      <c r="E1110" s="12" t="str">
        <f>INDEX([8]RawData!$B$8:$N$1411, MATCH($A1110, [8]RawData!$A$8:$A$1411, 0), MATCH(E$19, [8]RawData!$B$7:$N$7, 0))</f>
        <v>Electric baseboard</v>
      </c>
      <c r="F1110" s="12">
        <v>3785.7640000000001</v>
      </c>
      <c r="G1110" s="12" t="b">
        <f t="shared" si="88"/>
        <v>0</v>
      </c>
      <c r="H1110" s="12" t="b">
        <f t="shared" si="89"/>
        <v>1</v>
      </c>
      <c r="I1110" s="12" t="b">
        <f t="shared" si="90"/>
        <v>1</v>
      </c>
      <c r="J1110" s="12" t="str">
        <f t="shared" si="91"/>
        <v>Baseboard</v>
      </c>
    </row>
    <row r="1111" spans="1:10">
      <c r="A1111" s="121">
        <v>22822</v>
      </c>
      <c r="B1111" s="12">
        <f>INDEX([8]RawData!$B$8:$N$1411, MATCH($A1111, [8]RawData!$A$8:$A$1411, 0), MATCH(B$19, [8]RawData!$B$7:$N$7, 0))</f>
        <v>1904.288</v>
      </c>
      <c r="C1111" s="12">
        <f>INDEX([8]RawData!$B$8:$N$1411, MATCH($A1111, [8]RawData!$A$8:$A$1411, 0), MATCH(C$19, [8]RawData!$B$7:$N$7, 0))</f>
        <v>2</v>
      </c>
      <c r="D1111" s="12" t="str">
        <f>INDEX([8]RawData!$B$8:$N$1411, MATCH($A1111, [8]RawData!$A$8:$A$1411, 0), MATCH(D$19, [8]RawData!$B$7:$N$7, 0))</f>
        <v>Electric baseboard</v>
      </c>
      <c r="E1111" s="12" t="str">
        <f>INDEX([8]RawData!$B$8:$N$1411, MATCH($A1111, [8]RawData!$A$8:$A$1411, 0), MATCH(E$19, [8]RawData!$B$7:$N$7, 0))</f>
        <v/>
      </c>
      <c r="F1111" s="12">
        <v>1904.288</v>
      </c>
      <c r="G1111" s="12" t="b">
        <f t="shared" si="88"/>
        <v>0</v>
      </c>
      <c r="H1111" s="12" t="b">
        <f t="shared" si="89"/>
        <v>1</v>
      </c>
      <c r="I1111" s="12" t="b">
        <f t="shared" si="90"/>
        <v>1</v>
      </c>
      <c r="J1111" s="12" t="str">
        <f t="shared" si="91"/>
        <v>Baseboard</v>
      </c>
    </row>
    <row r="1112" spans="1:10">
      <c r="A1112" s="121">
        <v>22832</v>
      </c>
      <c r="B1112" s="12">
        <f>INDEX([8]RawData!$B$8:$N$1411, MATCH($A1112, [8]RawData!$A$8:$A$1411, 0), MATCH(B$19, [8]RawData!$B$7:$N$7, 0))</f>
        <v>1612.692</v>
      </c>
      <c r="C1112" s="12">
        <f>INDEX([8]RawData!$B$8:$N$1411, MATCH($A1112, [8]RawData!$A$8:$A$1411, 0), MATCH(C$19, [8]RawData!$B$7:$N$7, 0))</f>
        <v>1</v>
      </c>
      <c r="D1112" s="12" t="str">
        <f>INDEX([8]RawData!$B$8:$N$1411, MATCH($A1112, [8]RawData!$A$8:$A$1411, 0), MATCH(D$19, [8]RawData!$B$7:$N$7, 0))</f>
        <v>Electric heatpump</v>
      </c>
      <c r="E1112" s="12" t="str">
        <f>INDEX([8]RawData!$B$8:$N$1411, MATCH($A1112, [8]RawData!$A$8:$A$1411, 0), MATCH(E$19, [8]RawData!$B$7:$N$7, 0))</f>
        <v/>
      </c>
      <c r="F1112" s="12">
        <v>1612.692</v>
      </c>
      <c r="G1112" s="12" t="b">
        <f t="shared" si="88"/>
        <v>0</v>
      </c>
      <c r="H1112" s="12" t="b">
        <f t="shared" si="89"/>
        <v>1</v>
      </c>
      <c r="I1112" s="12" t="b">
        <f t="shared" si="90"/>
        <v>1</v>
      </c>
      <c r="J1112" s="12" t="str">
        <f t="shared" si="91"/>
        <v>Heat pump</v>
      </c>
    </row>
    <row r="1113" spans="1:10">
      <c r="A1113" s="121">
        <v>22833</v>
      </c>
      <c r="B1113" s="12">
        <f>INDEX([8]RawData!$B$8:$N$1411, MATCH($A1113, [8]RawData!$A$8:$A$1411, 0), MATCH(B$19, [8]RawData!$B$7:$N$7, 0))</f>
        <v>3785.7640000000001</v>
      </c>
      <c r="C1113" s="12">
        <f>INDEX([8]RawData!$B$8:$N$1411, MATCH($A1113, [8]RawData!$A$8:$A$1411, 0), MATCH(C$19, [8]RawData!$B$7:$N$7, 0))</f>
        <v>2</v>
      </c>
      <c r="D1113" s="12" t="str">
        <f>INDEX([8]RawData!$B$8:$N$1411, MATCH($A1113, [8]RawData!$A$8:$A$1411, 0), MATCH(D$19, [8]RawData!$B$7:$N$7, 0))</f>
        <v>Gas faf</v>
      </c>
      <c r="E1113" s="12" t="str">
        <f>INDEX([8]RawData!$B$8:$N$1411, MATCH($A1113, [8]RawData!$A$8:$A$1411, 0), MATCH(E$19, [8]RawData!$B$7:$N$7, 0))</f>
        <v/>
      </c>
      <c r="F1113" s="12" t="s">
        <v>94</v>
      </c>
      <c r="G1113" s="12" t="b">
        <f t="shared" si="88"/>
        <v>1</v>
      </c>
      <c r="H1113" s="12" t="b">
        <f t="shared" si="89"/>
        <v>0</v>
      </c>
      <c r="I1113" s="12" t="b">
        <f t="shared" si="90"/>
        <v>0</v>
      </c>
      <c r="J1113" s="12" t="str">
        <f t="shared" si="91"/>
        <v>Plug-in heater, or none</v>
      </c>
    </row>
    <row r="1114" spans="1:10">
      <c r="A1114" s="121">
        <v>22845</v>
      </c>
      <c r="B1114" s="12">
        <f>INDEX([8]RawData!$B$8:$N$1411, MATCH($A1114, [8]RawData!$A$8:$A$1411, 0), MATCH(B$19, [8]RawData!$B$7:$N$7, 0))</f>
        <v>1144.6790000000001</v>
      </c>
      <c r="C1114" s="12">
        <f>INDEX([8]RawData!$B$8:$N$1411, MATCH($A1114, [8]RawData!$A$8:$A$1411, 0), MATCH(C$19, [8]RawData!$B$7:$N$7, 0))</f>
        <v>3</v>
      </c>
      <c r="D1114" s="12" t="str">
        <f>INDEX([8]RawData!$B$8:$N$1411, MATCH($A1114, [8]RawData!$A$8:$A$1411, 0), MATCH(D$19, [8]RawData!$B$7:$N$7, 0))</f>
        <v>Wood htstove</v>
      </c>
      <c r="E1114" s="12" t="str">
        <f>INDEX([8]RawData!$B$8:$N$1411, MATCH($A1114, [8]RawData!$A$8:$A$1411, 0), MATCH(E$19, [8]RawData!$B$7:$N$7, 0))</f>
        <v/>
      </c>
      <c r="F1114" s="12" t="s">
        <v>94</v>
      </c>
      <c r="G1114" s="12" t="b">
        <f t="shared" si="88"/>
        <v>0</v>
      </c>
      <c r="H1114" s="12" t="b">
        <f t="shared" si="89"/>
        <v>0</v>
      </c>
      <c r="I1114" s="12" t="b">
        <f t="shared" si="90"/>
        <v>0</v>
      </c>
      <c r="J1114" s="12" t="str">
        <f t="shared" si="91"/>
        <v>Plug-in heater, or none</v>
      </c>
    </row>
    <row r="1115" spans="1:10">
      <c r="A1115" s="121">
        <v>22854</v>
      </c>
      <c r="B1115" s="12">
        <f>INDEX([8]RawData!$B$8:$N$1411, MATCH($A1115, [8]RawData!$A$8:$A$1411, 0), MATCH(B$19, [8]RawData!$B$7:$N$7, 0))</f>
        <v>1144.6790000000001</v>
      </c>
      <c r="C1115" s="12">
        <f>INDEX([8]RawData!$B$8:$N$1411, MATCH($A1115, [8]RawData!$A$8:$A$1411, 0), MATCH(C$19, [8]RawData!$B$7:$N$7, 0))</f>
        <v>3</v>
      </c>
      <c r="D1115" s="12" t="str">
        <f>INDEX([8]RawData!$B$8:$N$1411, MATCH($A1115, [8]RawData!$A$8:$A$1411, 0), MATCH(D$19, [8]RawData!$B$7:$N$7, 0))</f>
        <v>Gas faf</v>
      </c>
      <c r="E1115" s="12" t="str">
        <f>INDEX([8]RawData!$B$8:$N$1411, MATCH($A1115, [8]RawData!$A$8:$A$1411, 0), MATCH(E$19, [8]RawData!$B$7:$N$7, 0))</f>
        <v/>
      </c>
      <c r="F1115" s="12" t="s">
        <v>94</v>
      </c>
      <c r="G1115" s="12" t="b">
        <f t="shared" si="88"/>
        <v>1</v>
      </c>
      <c r="H1115" s="12" t="b">
        <f t="shared" si="89"/>
        <v>0</v>
      </c>
      <c r="I1115" s="12" t="b">
        <f t="shared" si="90"/>
        <v>0</v>
      </c>
      <c r="J1115" s="12" t="str">
        <f t="shared" si="91"/>
        <v>Plug-in heater, or none</v>
      </c>
    </row>
    <row r="1116" spans="1:10">
      <c r="A1116" s="121">
        <v>22855</v>
      </c>
      <c r="B1116" s="12">
        <f>INDEX([8]RawData!$B$8:$N$1411, MATCH($A1116, [8]RawData!$A$8:$A$1411, 0), MATCH(B$19, [8]RawData!$B$7:$N$7, 0))</f>
        <v>2079.9929999999999</v>
      </c>
      <c r="C1116" s="12">
        <f>INDEX([8]RawData!$B$8:$N$1411, MATCH($A1116, [8]RawData!$A$8:$A$1411, 0), MATCH(C$19, [8]RawData!$B$7:$N$7, 0))</f>
        <v>1</v>
      </c>
      <c r="D1116" s="12" t="str">
        <f>INDEX([8]RawData!$B$8:$N$1411, MATCH($A1116, [8]RawData!$A$8:$A$1411, 0), MATCH(D$19, [8]RawData!$B$7:$N$7, 0))</f>
        <v>Electric boiler</v>
      </c>
      <c r="E1116" s="12" t="str">
        <f>INDEX([8]RawData!$B$8:$N$1411, MATCH($A1116, [8]RawData!$A$8:$A$1411, 0), MATCH(E$19, [8]RawData!$B$7:$N$7, 0))</f>
        <v xml:space="preserve">Electric baseboard AND Electric pluginheater AND </v>
      </c>
      <c r="F1116" s="12">
        <v>2079.9929999999999</v>
      </c>
      <c r="G1116" s="12" t="b">
        <f t="shared" si="88"/>
        <v>0</v>
      </c>
      <c r="H1116" s="12" t="b">
        <f t="shared" si="89"/>
        <v>1</v>
      </c>
      <c r="I1116" s="12" t="b">
        <f t="shared" si="90"/>
        <v>1</v>
      </c>
      <c r="J1116" s="12" t="str">
        <f t="shared" si="91"/>
        <v>Baseboard</v>
      </c>
    </row>
    <row r="1117" spans="1:10">
      <c r="A1117" s="121">
        <v>22869</v>
      </c>
      <c r="B1117" s="12">
        <f>INDEX([8]RawData!$B$8:$N$1411, MATCH($A1117, [8]RawData!$A$8:$A$1411, 0), MATCH(B$19, [8]RawData!$B$7:$N$7, 0))</f>
        <v>2079.9929999999999</v>
      </c>
      <c r="C1117" s="12">
        <f>INDEX([8]RawData!$B$8:$N$1411, MATCH($A1117, [8]RawData!$A$8:$A$1411, 0), MATCH(C$19, [8]RawData!$B$7:$N$7, 0))</f>
        <v>1</v>
      </c>
      <c r="D1117" s="12" t="str">
        <f>INDEX([8]RawData!$B$8:$N$1411, MATCH($A1117, [8]RawData!$A$8:$A$1411, 0), MATCH(D$19, [8]RawData!$B$7:$N$7, 0))</f>
        <v>Gas faf</v>
      </c>
      <c r="E1117" s="12" t="str">
        <f>INDEX([8]RawData!$B$8:$N$1411, MATCH($A1117, [8]RawData!$A$8:$A$1411, 0), MATCH(E$19, [8]RawData!$B$7:$N$7, 0))</f>
        <v>Gas htstove</v>
      </c>
      <c r="F1117" s="12" t="s">
        <v>94</v>
      </c>
      <c r="G1117" s="12" t="b">
        <f t="shared" si="88"/>
        <v>1</v>
      </c>
      <c r="H1117" s="12" t="b">
        <f t="shared" si="89"/>
        <v>0</v>
      </c>
      <c r="I1117" s="12" t="b">
        <f t="shared" si="90"/>
        <v>0</v>
      </c>
      <c r="J1117" s="12" t="str">
        <f t="shared" si="91"/>
        <v>Plug-in heater, or none</v>
      </c>
    </row>
    <row r="1118" spans="1:10">
      <c r="A1118" s="121">
        <v>22872</v>
      </c>
      <c r="B1118" s="12">
        <f>INDEX([8]RawData!$B$8:$N$1411, MATCH($A1118, [8]RawData!$A$8:$A$1411, 0), MATCH(B$19, [8]RawData!$B$7:$N$7, 0))</f>
        <v>3785.7640000000001</v>
      </c>
      <c r="C1118" s="12">
        <f>INDEX([8]RawData!$B$8:$N$1411, MATCH($A1118, [8]RawData!$A$8:$A$1411, 0), MATCH(C$19, [8]RawData!$B$7:$N$7, 0))</f>
        <v>2</v>
      </c>
      <c r="D1118" s="12" t="str">
        <f>INDEX([8]RawData!$B$8:$N$1411, MATCH($A1118, [8]RawData!$A$8:$A$1411, 0), MATCH(D$19, [8]RawData!$B$7:$N$7, 0))</f>
        <v>Gas faf</v>
      </c>
      <c r="E1118" s="12" t="str">
        <f>INDEX([8]RawData!$B$8:$N$1411, MATCH($A1118, [8]RawData!$A$8:$A$1411, 0), MATCH(E$19, [8]RawData!$B$7:$N$7, 0))</f>
        <v/>
      </c>
      <c r="F1118" s="12" t="s">
        <v>94</v>
      </c>
      <c r="G1118" s="12" t="b">
        <f t="shared" si="88"/>
        <v>1</v>
      </c>
      <c r="H1118" s="12" t="b">
        <f t="shared" si="89"/>
        <v>0</v>
      </c>
      <c r="I1118" s="12" t="b">
        <f t="shared" si="90"/>
        <v>0</v>
      </c>
      <c r="J1118" s="12" t="str">
        <f t="shared" si="91"/>
        <v>Plug-in heater, or none</v>
      </c>
    </row>
    <row r="1119" spans="1:10">
      <c r="A1119" s="121">
        <v>22878</v>
      </c>
      <c r="B1119" s="12">
        <f>INDEX([8]RawData!$B$8:$N$1411, MATCH($A1119, [8]RawData!$A$8:$A$1411, 0), MATCH(B$19, [8]RawData!$B$7:$N$7, 0))</f>
        <v>3785.7640000000001</v>
      </c>
      <c r="C1119" s="12">
        <f>INDEX([8]RawData!$B$8:$N$1411, MATCH($A1119, [8]RawData!$A$8:$A$1411, 0), MATCH(C$19, [8]RawData!$B$7:$N$7, 0))</f>
        <v>2</v>
      </c>
      <c r="D1119" s="12" t="str">
        <f>INDEX([8]RawData!$B$8:$N$1411, MATCH($A1119, [8]RawData!$A$8:$A$1411, 0), MATCH(D$19, [8]RawData!$B$7:$N$7, 0))</f>
        <v>Gas faf</v>
      </c>
      <c r="E1119" s="12" t="str">
        <f>INDEX([8]RawData!$B$8:$N$1411, MATCH($A1119, [8]RawData!$A$8:$A$1411, 0), MATCH(E$19, [8]RawData!$B$7:$N$7, 0))</f>
        <v/>
      </c>
      <c r="F1119" s="12" t="s">
        <v>94</v>
      </c>
      <c r="G1119" s="12" t="b">
        <f t="shared" si="88"/>
        <v>1</v>
      </c>
      <c r="H1119" s="12" t="b">
        <f t="shared" si="89"/>
        <v>0</v>
      </c>
      <c r="I1119" s="12" t="b">
        <f t="shared" si="90"/>
        <v>0</v>
      </c>
      <c r="J1119" s="12" t="str">
        <f t="shared" si="91"/>
        <v>Plug-in heater, or none</v>
      </c>
    </row>
    <row r="1120" spans="1:10">
      <c r="A1120" s="121">
        <v>22880</v>
      </c>
      <c r="B1120" s="12">
        <f>INDEX([8]RawData!$B$8:$N$1411, MATCH($A1120, [8]RawData!$A$8:$A$1411, 0), MATCH(B$19, [8]RawData!$B$7:$N$7, 0))</f>
        <v>1612.692</v>
      </c>
      <c r="C1120" s="12">
        <f>INDEX([8]RawData!$B$8:$N$1411, MATCH($A1120, [8]RawData!$A$8:$A$1411, 0), MATCH(C$19, [8]RawData!$B$7:$N$7, 0))</f>
        <v>1</v>
      </c>
      <c r="D1120" s="12" t="str">
        <f>INDEX([8]RawData!$B$8:$N$1411, MATCH($A1120, [8]RawData!$A$8:$A$1411, 0), MATCH(D$19, [8]RawData!$B$7:$N$7, 0))</f>
        <v>Gas faf</v>
      </c>
      <c r="E1120" s="12" t="str">
        <f>INDEX([8]RawData!$B$8:$N$1411, MATCH($A1120, [8]RawData!$A$8:$A$1411, 0), MATCH(E$19, [8]RawData!$B$7:$N$7, 0))</f>
        <v/>
      </c>
      <c r="F1120" s="12" t="s">
        <v>94</v>
      </c>
      <c r="G1120" s="12" t="b">
        <f t="shared" si="88"/>
        <v>1</v>
      </c>
      <c r="H1120" s="12" t="b">
        <f t="shared" si="89"/>
        <v>0</v>
      </c>
      <c r="I1120" s="12" t="b">
        <f t="shared" si="90"/>
        <v>0</v>
      </c>
      <c r="J1120" s="12" t="str">
        <f t="shared" si="91"/>
        <v>Plug-in heater, or none</v>
      </c>
    </row>
    <row r="1121" spans="1:10">
      <c r="A1121" s="121">
        <v>22890</v>
      </c>
      <c r="B1121" s="12">
        <f>INDEX([8]RawData!$B$8:$N$1411, MATCH($A1121, [8]RawData!$A$8:$A$1411, 0), MATCH(B$19, [8]RawData!$B$7:$N$7, 0))</f>
        <v>1904.288</v>
      </c>
      <c r="C1121" s="12">
        <f>INDEX([8]RawData!$B$8:$N$1411, MATCH($A1121, [8]RawData!$A$8:$A$1411, 0), MATCH(C$19, [8]RawData!$B$7:$N$7, 0))</f>
        <v>2</v>
      </c>
      <c r="D1121" s="12" t="str">
        <f>INDEX([8]RawData!$B$8:$N$1411, MATCH($A1121, [8]RawData!$A$8:$A$1411, 0), MATCH(D$19, [8]RawData!$B$7:$N$7, 0))</f>
        <v>Electric faf</v>
      </c>
      <c r="E1121" s="12" t="str">
        <f>INDEX([8]RawData!$B$8:$N$1411, MATCH($A1121, [8]RawData!$A$8:$A$1411, 0), MATCH(E$19, [8]RawData!$B$7:$N$7, 0))</f>
        <v>Electric baseboard</v>
      </c>
      <c r="F1121" s="12">
        <v>1904.288</v>
      </c>
      <c r="G1121" s="12" t="b">
        <f t="shared" si="88"/>
        <v>0</v>
      </c>
      <c r="H1121" s="12" t="b">
        <f t="shared" si="89"/>
        <v>1</v>
      </c>
      <c r="I1121" s="12" t="b">
        <f t="shared" si="90"/>
        <v>1</v>
      </c>
      <c r="J1121" s="12" t="str">
        <f t="shared" si="91"/>
        <v>Electric FAF</v>
      </c>
    </row>
    <row r="1122" spans="1:10">
      <c r="A1122" s="121">
        <v>22891</v>
      </c>
      <c r="B1122" s="12">
        <f>INDEX([8]RawData!$B$8:$N$1411, MATCH($A1122, [8]RawData!$A$8:$A$1411, 0), MATCH(B$19, [8]RawData!$B$7:$N$7, 0))</f>
        <v>3785.7640000000001</v>
      </c>
      <c r="C1122" s="12">
        <f>INDEX([8]RawData!$B$8:$N$1411, MATCH($A1122, [8]RawData!$A$8:$A$1411, 0), MATCH(C$19, [8]RawData!$B$7:$N$7, 0))</f>
        <v>2</v>
      </c>
      <c r="D1122" s="12" t="str">
        <f>INDEX([8]RawData!$B$8:$N$1411, MATCH($A1122, [8]RawData!$A$8:$A$1411, 0), MATCH(D$19, [8]RawData!$B$7:$N$7, 0))</f>
        <v>Gas faf</v>
      </c>
      <c r="E1122" s="12" t="str">
        <f>INDEX([8]RawData!$B$8:$N$1411, MATCH($A1122, [8]RawData!$A$8:$A$1411, 0), MATCH(E$19, [8]RawData!$B$7:$N$7, 0))</f>
        <v/>
      </c>
      <c r="F1122" s="12" t="s">
        <v>94</v>
      </c>
      <c r="G1122" s="12" t="b">
        <f t="shared" si="88"/>
        <v>1</v>
      </c>
      <c r="H1122" s="12" t="b">
        <f t="shared" si="89"/>
        <v>0</v>
      </c>
      <c r="I1122" s="12" t="b">
        <f t="shared" si="90"/>
        <v>0</v>
      </c>
      <c r="J1122" s="12" t="str">
        <f t="shared" si="91"/>
        <v>Plug-in heater, or none</v>
      </c>
    </row>
    <row r="1123" spans="1:10">
      <c r="A1123" s="121">
        <v>22897</v>
      </c>
      <c r="B1123" s="12">
        <f>INDEX([8]RawData!$B$8:$N$1411, MATCH($A1123, [8]RawData!$A$8:$A$1411, 0), MATCH(B$19, [8]RawData!$B$7:$N$7, 0))</f>
        <v>2079.9929999999999</v>
      </c>
      <c r="C1123" s="12">
        <f>INDEX([8]RawData!$B$8:$N$1411, MATCH($A1123, [8]RawData!$A$8:$A$1411, 0), MATCH(C$19, [8]RawData!$B$7:$N$7, 0))</f>
        <v>1</v>
      </c>
      <c r="D1123" s="12" t="str">
        <f>INDEX([8]RawData!$B$8:$N$1411, MATCH($A1123, [8]RawData!$A$8:$A$1411, 0), MATCH(D$19, [8]RawData!$B$7:$N$7, 0))</f>
        <v>Electric heatpump</v>
      </c>
      <c r="E1123" s="12" t="str">
        <f>INDEX([8]RawData!$B$8:$N$1411, MATCH($A1123, [8]RawData!$A$8:$A$1411, 0), MATCH(E$19, [8]RawData!$B$7:$N$7, 0))</f>
        <v/>
      </c>
      <c r="F1123" s="12">
        <v>2079.9929999999999</v>
      </c>
      <c r="G1123" s="12" t="b">
        <f t="shared" si="88"/>
        <v>0</v>
      </c>
      <c r="H1123" s="12" t="b">
        <f t="shared" si="89"/>
        <v>1</v>
      </c>
      <c r="I1123" s="12" t="b">
        <f t="shared" si="90"/>
        <v>1</v>
      </c>
      <c r="J1123" s="12" t="str">
        <f t="shared" si="91"/>
        <v>Heat pump</v>
      </c>
    </row>
    <row r="1124" spans="1:10">
      <c r="A1124" s="121">
        <v>22902</v>
      </c>
      <c r="B1124" s="12">
        <f>INDEX([8]RawData!$B$8:$N$1411, MATCH($A1124, [8]RawData!$A$8:$A$1411, 0), MATCH(B$19, [8]RawData!$B$7:$N$7, 0))</f>
        <v>2130.886</v>
      </c>
      <c r="C1124" s="12">
        <f>INDEX([8]RawData!$B$8:$N$1411, MATCH($A1124, [8]RawData!$A$8:$A$1411, 0), MATCH(C$19, [8]RawData!$B$7:$N$7, 0))</f>
        <v>3</v>
      </c>
      <c r="D1124" s="12" t="str">
        <f>INDEX([8]RawData!$B$8:$N$1411, MATCH($A1124, [8]RawData!$A$8:$A$1411, 0), MATCH(D$19, [8]RawData!$B$7:$N$7, 0))</f>
        <v>Gas boiler</v>
      </c>
      <c r="E1124" s="12" t="str">
        <f>INDEX([8]RawData!$B$8:$N$1411, MATCH($A1124, [8]RawData!$A$8:$A$1411, 0), MATCH(E$19, [8]RawData!$B$7:$N$7, 0))</f>
        <v/>
      </c>
      <c r="F1124" s="12" t="s">
        <v>94</v>
      </c>
      <c r="G1124" s="12" t="b">
        <f t="shared" si="88"/>
        <v>1</v>
      </c>
      <c r="H1124" s="12" t="b">
        <f t="shared" si="89"/>
        <v>0</v>
      </c>
      <c r="I1124" s="12" t="b">
        <f t="shared" si="90"/>
        <v>0</v>
      </c>
      <c r="J1124" s="12" t="str">
        <f t="shared" si="91"/>
        <v>Plug-in heater, or none</v>
      </c>
    </row>
    <row r="1125" spans="1:10">
      <c r="A1125" s="121">
        <v>22903</v>
      </c>
      <c r="B1125" s="12">
        <f>INDEX([8]RawData!$B$8:$N$1411, MATCH($A1125, [8]RawData!$A$8:$A$1411, 0), MATCH(B$19, [8]RawData!$B$7:$N$7, 0))</f>
        <v>1904.288</v>
      </c>
      <c r="C1125" s="12">
        <f>INDEX([8]RawData!$B$8:$N$1411, MATCH($A1125, [8]RawData!$A$8:$A$1411, 0), MATCH(C$19, [8]RawData!$B$7:$N$7, 0))</f>
        <v>1</v>
      </c>
      <c r="D1125" s="12" t="str">
        <f>INDEX([8]RawData!$B$8:$N$1411, MATCH($A1125, [8]RawData!$A$8:$A$1411, 0), MATCH(D$19, [8]RawData!$B$7:$N$7, 0))</f>
        <v>Electric heatpump</v>
      </c>
      <c r="E1125" s="12" t="str">
        <f>INDEX([8]RawData!$B$8:$N$1411, MATCH($A1125, [8]RawData!$A$8:$A$1411, 0), MATCH(E$19, [8]RawData!$B$7:$N$7, 0))</f>
        <v/>
      </c>
      <c r="F1125" s="12">
        <v>1904.288</v>
      </c>
      <c r="G1125" s="12" t="b">
        <f t="shared" si="88"/>
        <v>0</v>
      </c>
      <c r="H1125" s="12" t="b">
        <f t="shared" si="89"/>
        <v>1</v>
      </c>
      <c r="I1125" s="12" t="b">
        <f t="shared" si="90"/>
        <v>1</v>
      </c>
      <c r="J1125" s="12" t="str">
        <f t="shared" si="91"/>
        <v>Heat pump</v>
      </c>
    </row>
    <row r="1126" spans="1:10">
      <c r="A1126" s="121">
        <v>22904</v>
      </c>
      <c r="B1126" s="12">
        <f>INDEX([8]RawData!$B$8:$N$1411, MATCH($A1126, [8]RawData!$A$8:$A$1411, 0), MATCH(B$19, [8]RawData!$B$7:$N$7, 0))</f>
        <v>1612.692</v>
      </c>
      <c r="C1126" s="12">
        <f>INDEX([8]RawData!$B$8:$N$1411, MATCH($A1126, [8]RawData!$A$8:$A$1411, 0), MATCH(C$19, [8]RawData!$B$7:$N$7, 0))</f>
        <v>1</v>
      </c>
      <c r="D1126" s="12" t="str">
        <f>INDEX([8]RawData!$B$8:$N$1411, MATCH($A1126, [8]RawData!$A$8:$A$1411, 0), MATCH(D$19, [8]RawData!$B$7:$N$7, 0))</f>
        <v>Electric baseboard</v>
      </c>
      <c r="E1126" s="12" t="str">
        <f>INDEX([8]RawData!$B$8:$N$1411, MATCH($A1126, [8]RawData!$A$8:$A$1411, 0), MATCH(E$19, [8]RawData!$B$7:$N$7, 0))</f>
        <v xml:space="preserve">Pellets htstove AND Wood htstove AND </v>
      </c>
      <c r="F1126" s="12">
        <v>1612.692</v>
      </c>
      <c r="G1126" s="12" t="b">
        <f t="shared" si="88"/>
        <v>0</v>
      </c>
      <c r="H1126" s="12" t="b">
        <f t="shared" si="89"/>
        <v>1</v>
      </c>
      <c r="I1126" s="12" t="b">
        <f t="shared" si="90"/>
        <v>1</v>
      </c>
      <c r="J1126" s="12" t="str">
        <f t="shared" si="91"/>
        <v>Baseboard</v>
      </c>
    </row>
    <row r="1127" spans="1:10">
      <c r="A1127" s="121">
        <v>22909</v>
      </c>
      <c r="B1127" s="12">
        <f>INDEX([8]RawData!$B$8:$N$1411, MATCH($A1127, [8]RawData!$A$8:$A$1411, 0), MATCH(B$19, [8]RawData!$B$7:$N$7, 0))</f>
        <v>3785.7640000000001</v>
      </c>
      <c r="C1127" s="12">
        <f>INDEX([8]RawData!$B$8:$N$1411, MATCH($A1127, [8]RawData!$A$8:$A$1411, 0), MATCH(C$19, [8]RawData!$B$7:$N$7, 0))</f>
        <v>1</v>
      </c>
      <c r="D1127" s="12" t="str">
        <f>INDEX([8]RawData!$B$8:$N$1411, MATCH($A1127, [8]RawData!$A$8:$A$1411, 0), MATCH(D$19, [8]RawData!$B$7:$N$7, 0))</f>
        <v>Gas faf</v>
      </c>
      <c r="E1127" s="12" t="str">
        <f>INDEX([8]RawData!$B$8:$N$1411, MATCH($A1127, [8]RawData!$A$8:$A$1411, 0), MATCH(E$19, [8]RawData!$B$7:$N$7, 0))</f>
        <v/>
      </c>
      <c r="F1127" s="12" t="s">
        <v>94</v>
      </c>
      <c r="G1127" s="12" t="b">
        <f t="shared" si="88"/>
        <v>1</v>
      </c>
      <c r="H1127" s="12" t="b">
        <f t="shared" si="89"/>
        <v>0</v>
      </c>
      <c r="I1127" s="12" t="b">
        <f t="shared" si="90"/>
        <v>0</v>
      </c>
      <c r="J1127" s="12" t="str">
        <f t="shared" si="91"/>
        <v>Plug-in heater, or none</v>
      </c>
    </row>
    <row r="1128" spans="1:10">
      <c r="A1128" s="121">
        <v>22919</v>
      </c>
      <c r="B1128" s="12">
        <f>INDEX([8]RawData!$B$8:$N$1411, MATCH($A1128, [8]RawData!$A$8:$A$1411, 0), MATCH(B$19, [8]RawData!$B$7:$N$7, 0))</f>
        <v>2079.9929999999999</v>
      </c>
      <c r="C1128" s="12">
        <f>INDEX([8]RawData!$B$8:$N$1411, MATCH($A1128, [8]RawData!$A$8:$A$1411, 0), MATCH(C$19, [8]RawData!$B$7:$N$7, 0))</f>
        <v>1</v>
      </c>
      <c r="D1128" s="12" t="str">
        <f>INDEX([8]RawData!$B$8:$N$1411, MATCH($A1128, [8]RawData!$A$8:$A$1411, 0), MATCH(D$19, [8]RawData!$B$7:$N$7, 0))</f>
        <v>Gas faf</v>
      </c>
      <c r="E1128" s="12" t="str">
        <f>INDEX([8]RawData!$B$8:$N$1411, MATCH($A1128, [8]RawData!$A$8:$A$1411, 0), MATCH(E$19, [8]RawData!$B$7:$N$7, 0))</f>
        <v/>
      </c>
      <c r="F1128" s="12" t="s">
        <v>94</v>
      </c>
      <c r="G1128" s="12" t="b">
        <f t="shared" si="88"/>
        <v>1</v>
      </c>
      <c r="H1128" s="12" t="b">
        <f t="shared" si="89"/>
        <v>0</v>
      </c>
      <c r="I1128" s="12" t="b">
        <f t="shared" si="90"/>
        <v>0</v>
      </c>
      <c r="J1128" s="12" t="str">
        <f t="shared" si="91"/>
        <v>Plug-in heater, or none</v>
      </c>
    </row>
    <row r="1129" spans="1:10">
      <c r="A1129" s="121">
        <v>22935</v>
      </c>
      <c r="B1129" s="12">
        <f>INDEX([8]RawData!$B$8:$N$1411, MATCH($A1129, [8]RawData!$A$8:$A$1411, 0), MATCH(B$19, [8]RawData!$B$7:$N$7, 0))</f>
        <v>1192.4649999999999</v>
      </c>
      <c r="C1129" s="12">
        <f>INDEX([8]RawData!$B$8:$N$1411, MATCH($A1129, [8]RawData!$A$8:$A$1411, 0), MATCH(C$19, [8]RawData!$B$7:$N$7, 0))</f>
        <v>2</v>
      </c>
      <c r="D1129" s="12" t="str">
        <f>INDEX([8]RawData!$B$8:$N$1411, MATCH($A1129, [8]RawData!$A$8:$A$1411, 0), MATCH(D$19, [8]RawData!$B$7:$N$7, 0))</f>
        <v>Electric heatpump</v>
      </c>
      <c r="E1129" s="12" t="str">
        <f>INDEX([8]RawData!$B$8:$N$1411, MATCH($A1129, [8]RawData!$A$8:$A$1411, 0), MATCH(E$19, [8]RawData!$B$7:$N$7, 0))</f>
        <v>Pellets htstove</v>
      </c>
      <c r="F1129" s="12">
        <v>1192.4649999999999</v>
      </c>
      <c r="G1129" s="12" t="b">
        <f t="shared" si="88"/>
        <v>0</v>
      </c>
      <c r="H1129" s="12" t="b">
        <f t="shared" si="89"/>
        <v>1</v>
      </c>
      <c r="I1129" s="12" t="b">
        <f t="shared" si="90"/>
        <v>1</v>
      </c>
      <c r="J1129" s="12" t="str">
        <f t="shared" si="91"/>
        <v>Heat pump</v>
      </c>
    </row>
    <row r="1130" spans="1:10">
      <c r="A1130" s="121">
        <v>22938</v>
      </c>
      <c r="B1130" s="12">
        <f>INDEX([8]RawData!$B$8:$N$1411, MATCH($A1130, [8]RawData!$A$8:$A$1411, 0), MATCH(B$19, [8]RawData!$B$7:$N$7, 0))</f>
        <v>12271.31</v>
      </c>
      <c r="C1130" s="12">
        <f>INDEX([8]RawData!$B$8:$N$1411, MATCH($A1130, [8]RawData!$A$8:$A$1411, 0), MATCH(C$19, [8]RawData!$B$7:$N$7, 0))</f>
        <v>1</v>
      </c>
      <c r="D1130" s="12" t="str">
        <f>INDEX([8]RawData!$B$8:$N$1411, MATCH($A1130, [8]RawData!$A$8:$A$1411, 0), MATCH(D$19, [8]RawData!$B$7:$N$7, 0))</f>
        <v>Electric faf</v>
      </c>
      <c r="E1130" s="12" t="str">
        <f>INDEX([8]RawData!$B$8:$N$1411, MATCH($A1130, [8]RawData!$A$8:$A$1411, 0), MATCH(E$19, [8]RawData!$B$7:$N$7, 0))</f>
        <v/>
      </c>
      <c r="F1130" s="12">
        <v>12271.31</v>
      </c>
      <c r="G1130" s="12" t="b">
        <f t="shared" si="88"/>
        <v>0</v>
      </c>
      <c r="H1130" s="12" t="b">
        <f t="shared" si="89"/>
        <v>1</v>
      </c>
      <c r="I1130" s="12" t="b">
        <f t="shared" si="90"/>
        <v>1</v>
      </c>
      <c r="J1130" s="12" t="str">
        <f t="shared" si="91"/>
        <v>Electric FAF</v>
      </c>
    </row>
    <row r="1131" spans="1:10">
      <c r="A1131" s="121">
        <v>22944</v>
      </c>
      <c r="B1131" s="12">
        <f>INDEX([8]RawData!$B$8:$N$1411, MATCH($A1131, [8]RawData!$A$8:$A$1411, 0), MATCH(B$19, [8]RawData!$B$7:$N$7, 0))</f>
        <v>2079.9929999999999</v>
      </c>
      <c r="C1131" s="12">
        <f>INDEX([8]RawData!$B$8:$N$1411, MATCH($A1131, [8]RawData!$A$8:$A$1411, 0), MATCH(C$19, [8]RawData!$B$7:$N$7, 0))</f>
        <v>1</v>
      </c>
      <c r="D1131" s="12" t="str">
        <f>INDEX([8]RawData!$B$8:$N$1411, MATCH($A1131, [8]RawData!$A$8:$A$1411, 0), MATCH(D$19, [8]RawData!$B$7:$N$7, 0))</f>
        <v>Electric dhp</v>
      </c>
      <c r="E1131" s="12" t="str">
        <f>INDEX([8]RawData!$B$8:$N$1411, MATCH($A1131, [8]RawData!$A$8:$A$1411, 0), MATCH(E$19, [8]RawData!$B$7:$N$7, 0))</f>
        <v xml:space="preserve">Electric baseboard AND Electric baseboard AND Electric baseboard AND Wood htstove AND </v>
      </c>
      <c r="F1131" s="12">
        <v>2079.9929999999999</v>
      </c>
      <c r="G1131" s="12" t="b">
        <f t="shared" si="88"/>
        <v>0</v>
      </c>
      <c r="H1131" s="12" t="b">
        <f t="shared" si="89"/>
        <v>1</v>
      </c>
      <c r="I1131" s="12" t="b">
        <f t="shared" si="90"/>
        <v>1</v>
      </c>
      <c r="J1131" s="12" t="str">
        <f t="shared" si="91"/>
        <v>Ductless HP</v>
      </c>
    </row>
    <row r="1132" spans="1:10">
      <c r="A1132" s="121">
        <v>22950</v>
      </c>
      <c r="B1132" s="12">
        <f>INDEX([8]RawData!$B$8:$N$1411, MATCH($A1132, [8]RawData!$A$8:$A$1411, 0), MATCH(B$19, [8]RawData!$B$7:$N$7, 0))</f>
        <v>2130.886</v>
      </c>
      <c r="C1132" s="12">
        <f>INDEX([8]RawData!$B$8:$N$1411, MATCH($A1132, [8]RawData!$A$8:$A$1411, 0), MATCH(C$19, [8]RawData!$B$7:$N$7, 0))</f>
        <v>3</v>
      </c>
      <c r="D1132" s="12" t="str">
        <f>INDEX([8]RawData!$B$8:$N$1411, MATCH($A1132, [8]RawData!$A$8:$A$1411, 0), MATCH(D$19, [8]RawData!$B$7:$N$7, 0))</f>
        <v>Gas faf</v>
      </c>
      <c r="E1132" s="12" t="str">
        <f>INDEX([8]RawData!$B$8:$N$1411, MATCH($A1132, [8]RawData!$A$8:$A$1411, 0), MATCH(E$19, [8]RawData!$B$7:$N$7, 0))</f>
        <v/>
      </c>
      <c r="F1132" s="12" t="s">
        <v>94</v>
      </c>
      <c r="G1132" s="12" t="b">
        <f t="shared" si="88"/>
        <v>1</v>
      </c>
      <c r="H1132" s="12" t="b">
        <f t="shared" si="89"/>
        <v>0</v>
      </c>
      <c r="I1132" s="12" t="b">
        <f t="shared" si="90"/>
        <v>0</v>
      </c>
      <c r="J1132" s="12" t="str">
        <f t="shared" si="91"/>
        <v>Plug-in heater, or none</v>
      </c>
    </row>
    <row r="1133" spans="1:10">
      <c r="A1133" s="121">
        <v>22953</v>
      </c>
      <c r="B1133" s="12">
        <f>INDEX([8]RawData!$B$8:$N$1411, MATCH($A1133, [8]RawData!$A$8:$A$1411, 0), MATCH(B$19, [8]RawData!$B$7:$N$7, 0))</f>
        <v>1144.6790000000001</v>
      </c>
      <c r="C1133" s="12">
        <f>INDEX([8]RawData!$B$8:$N$1411, MATCH($A1133, [8]RawData!$A$8:$A$1411, 0), MATCH(C$19, [8]RawData!$B$7:$N$7, 0))</f>
        <v>3</v>
      </c>
      <c r="D1133" s="12" t="str">
        <f>INDEX([8]RawData!$B$8:$N$1411, MATCH($A1133, [8]RawData!$A$8:$A$1411, 0), MATCH(D$19, [8]RawData!$B$7:$N$7, 0))</f>
        <v>Wood htstove</v>
      </c>
      <c r="E1133" s="12" t="str">
        <f>INDEX([8]RawData!$B$8:$N$1411, MATCH($A1133, [8]RawData!$A$8:$A$1411, 0), MATCH(E$19, [8]RawData!$B$7:$N$7, 0))</f>
        <v/>
      </c>
      <c r="F1133" s="12" t="s">
        <v>94</v>
      </c>
      <c r="G1133" s="12" t="b">
        <f t="shared" si="88"/>
        <v>0</v>
      </c>
      <c r="H1133" s="12" t="b">
        <f t="shared" si="89"/>
        <v>0</v>
      </c>
      <c r="I1133" s="12" t="b">
        <f t="shared" si="90"/>
        <v>0</v>
      </c>
      <c r="J1133" s="12" t="str">
        <f t="shared" si="91"/>
        <v>Plug-in heater, or none</v>
      </c>
    </row>
    <row r="1134" spans="1:10">
      <c r="A1134" s="121">
        <v>22955</v>
      </c>
      <c r="B1134" s="12">
        <f>INDEX([8]RawData!$B$8:$N$1411, MATCH($A1134, [8]RawData!$A$8:$A$1411, 0), MATCH(B$19, [8]RawData!$B$7:$N$7, 0))</f>
        <v>3785.7640000000001</v>
      </c>
      <c r="C1134" s="12">
        <f>INDEX([8]RawData!$B$8:$N$1411, MATCH($A1134, [8]RawData!$A$8:$A$1411, 0), MATCH(C$19, [8]RawData!$B$7:$N$7, 0))</f>
        <v>1</v>
      </c>
      <c r="D1134" s="12" t="str">
        <f>INDEX([8]RawData!$B$8:$N$1411, MATCH($A1134, [8]RawData!$A$8:$A$1411, 0), MATCH(D$19, [8]RawData!$B$7:$N$7, 0))</f>
        <v>Gas faf</v>
      </c>
      <c r="E1134" s="12" t="str">
        <f>INDEX([8]RawData!$B$8:$N$1411, MATCH($A1134, [8]RawData!$A$8:$A$1411, 0), MATCH(E$19, [8]RawData!$B$7:$N$7, 0))</f>
        <v/>
      </c>
      <c r="F1134" s="12" t="s">
        <v>94</v>
      </c>
      <c r="G1134" s="12" t="b">
        <f t="shared" si="88"/>
        <v>1</v>
      </c>
      <c r="H1134" s="12" t="b">
        <f t="shared" si="89"/>
        <v>0</v>
      </c>
      <c r="I1134" s="12" t="b">
        <f t="shared" si="90"/>
        <v>0</v>
      </c>
      <c r="J1134" s="12" t="str">
        <f t="shared" si="91"/>
        <v>Plug-in heater, or none</v>
      </c>
    </row>
    <row r="1135" spans="1:10">
      <c r="A1135" s="121">
        <v>22957</v>
      </c>
      <c r="B1135" s="12">
        <f>INDEX([8]RawData!$B$8:$N$1411, MATCH($A1135, [8]RawData!$A$8:$A$1411, 0), MATCH(B$19, [8]RawData!$B$7:$N$7, 0))</f>
        <v>1925.059</v>
      </c>
      <c r="C1135" s="12">
        <f>INDEX([8]RawData!$B$8:$N$1411, MATCH($A1135, [8]RawData!$A$8:$A$1411, 0), MATCH(C$19, [8]RawData!$B$7:$N$7, 0))</f>
        <v>2</v>
      </c>
      <c r="D1135" s="12" t="str">
        <f>INDEX([8]RawData!$B$8:$N$1411, MATCH($A1135, [8]RawData!$A$8:$A$1411, 0), MATCH(D$19, [8]RawData!$B$7:$N$7, 0))</f>
        <v>Gas faf</v>
      </c>
      <c r="E1135" s="12" t="str">
        <f>INDEX([8]RawData!$B$8:$N$1411, MATCH($A1135, [8]RawData!$A$8:$A$1411, 0), MATCH(E$19, [8]RawData!$B$7:$N$7, 0))</f>
        <v xml:space="preserve">Wood htstove AND Electric pluginheater AND </v>
      </c>
      <c r="F1135" s="12" t="s">
        <v>94</v>
      </c>
      <c r="G1135" s="12" t="b">
        <f t="shared" si="88"/>
        <v>1</v>
      </c>
      <c r="H1135" s="12" t="b">
        <f t="shared" si="89"/>
        <v>0</v>
      </c>
      <c r="I1135" s="12" t="b">
        <f t="shared" si="90"/>
        <v>0</v>
      </c>
      <c r="J1135" s="12" t="str">
        <f t="shared" si="91"/>
        <v>Plug-in heater, or none</v>
      </c>
    </row>
    <row r="1136" spans="1:10">
      <c r="A1136" s="121">
        <v>22960</v>
      </c>
      <c r="B1136" s="12">
        <f>INDEX([8]RawData!$B$8:$N$1411, MATCH($A1136, [8]RawData!$A$8:$A$1411, 0), MATCH(B$19, [8]RawData!$B$7:$N$7, 0))</f>
        <v>2130.886</v>
      </c>
      <c r="C1136" s="12">
        <f>INDEX([8]RawData!$B$8:$N$1411, MATCH($A1136, [8]RawData!$A$8:$A$1411, 0), MATCH(C$19, [8]RawData!$B$7:$N$7, 0))</f>
        <v>3</v>
      </c>
      <c r="D1136" s="12" t="str">
        <f>INDEX([8]RawData!$B$8:$N$1411, MATCH($A1136, [8]RawData!$A$8:$A$1411, 0), MATCH(D$19, [8]RawData!$B$7:$N$7, 0))</f>
        <v>Gas boiler</v>
      </c>
      <c r="E1136" s="12" t="str">
        <f>INDEX([8]RawData!$B$8:$N$1411, MATCH($A1136, [8]RawData!$A$8:$A$1411, 0), MATCH(E$19, [8]RawData!$B$7:$N$7, 0))</f>
        <v/>
      </c>
      <c r="F1136" s="12" t="s">
        <v>94</v>
      </c>
      <c r="G1136" s="12" t="b">
        <f t="shared" si="88"/>
        <v>1</v>
      </c>
      <c r="H1136" s="12" t="b">
        <f t="shared" si="89"/>
        <v>0</v>
      </c>
      <c r="I1136" s="12" t="b">
        <f t="shared" si="90"/>
        <v>0</v>
      </c>
      <c r="J1136" s="12" t="str">
        <f t="shared" si="91"/>
        <v>Plug-in heater, or none</v>
      </c>
    </row>
    <row r="1137" spans="1:10">
      <c r="A1137" s="121">
        <v>22965</v>
      </c>
      <c r="B1137" s="12">
        <f>INDEX([8]RawData!$B$8:$N$1411, MATCH($A1137, [8]RawData!$A$8:$A$1411, 0), MATCH(B$19, [8]RawData!$B$7:$N$7, 0))</f>
        <v>1612.692</v>
      </c>
      <c r="C1137" s="12">
        <f>INDEX([8]RawData!$B$8:$N$1411, MATCH($A1137, [8]RawData!$A$8:$A$1411, 0), MATCH(C$19, [8]RawData!$B$7:$N$7, 0))</f>
        <v>1</v>
      </c>
      <c r="D1137" s="12" t="str">
        <f>INDEX([8]RawData!$B$8:$N$1411, MATCH($A1137, [8]RawData!$A$8:$A$1411, 0), MATCH(D$19, [8]RawData!$B$7:$N$7, 0))</f>
        <v>Gas faf</v>
      </c>
      <c r="E1137" s="12" t="str">
        <f>INDEX([8]RawData!$B$8:$N$1411, MATCH($A1137, [8]RawData!$A$8:$A$1411, 0), MATCH(E$19, [8]RawData!$B$7:$N$7, 0))</f>
        <v/>
      </c>
      <c r="F1137" s="12" t="s">
        <v>94</v>
      </c>
      <c r="G1137" s="12" t="b">
        <f t="shared" si="88"/>
        <v>1</v>
      </c>
      <c r="H1137" s="12" t="b">
        <f t="shared" si="89"/>
        <v>0</v>
      </c>
      <c r="I1137" s="12" t="b">
        <f t="shared" si="90"/>
        <v>0</v>
      </c>
      <c r="J1137" s="12" t="str">
        <f t="shared" si="91"/>
        <v>Plug-in heater, or none</v>
      </c>
    </row>
    <row r="1138" spans="1:10">
      <c r="A1138" s="121">
        <v>22966</v>
      </c>
      <c r="B1138" s="12">
        <f>INDEX([8]RawData!$B$8:$N$1411, MATCH($A1138, [8]RawData!$A$8:$A$1411, 0), MATCH(B$19, [8]RawData!$B$7:$N$7, 0))</f>
        <v>2130.886</v>
      </c>
      <c r="C1138" s="12">
        <f>INDEX([8]RawData!$B$8:$N$1411, MATCH($A1138, [8]RawData!$A$8:$A$1411, 0), MATCH(C$19, [8]RawData!$B$7:$N$7, 0))</f>
        <v>3</v>
      </c>
      <c r="D1138" s="12" t="str">
        <f>INDEX([8]RawData!$B$8:$N$1411, MATCH($A1138, [8]RawData!$A$8:$A$1411, 0), MATCH(D$19, [8]RawData!$B$7:$N$7, 0))</f>
        <v>Gas htstove</v>
      </c>
      <c r="E1138" s="12" t="str">
        <f>INDEX([8]RawData!$B$8:$N$1411, MATCH($A1138, [8]RawData!$A$8:$A$1411, 0), MATCH(E$19, [8]RawData!$B$7:$N$7, 0))</f>
        <v>Wood htstove</v>
      </c>
      <c r="F1138" s="12" t="s">
        <v>94</v>
      </c>
      <c r="G1138" s="12" t="b">
        <f t="shared" si="88"/>
        <v>0</v>
      </c>
      <c r="H1138" s="12" t="b">
        <f t="shared" si="89"/>
        <v>0</v>
      </c>
      <c r="I1138" s="12" t="b">
        <f t="shared" si="90"/>
        <v>0</v>
      </c>
      <c r="J1138" s="12" t="str">
        <f t="shared" si="91"/>
        <v>Plug-in heater, or none</v>
      </c>
    </row>
    <row r="1139" spans="1:10">
      <c r="A1139" s="121">
        <v>22969</v>
      </c>
      <c r="B1139" s="12">
        <f>INDEX([8]RawData!$B$8:$N$1411, MATCH($A1139, [8]RawData!$A$8:$A$1411, 0), MATCH(B$19, [8]RawData!$B$7:$N$7, 0))</f>
        <v>2079.9929999999999</v>
      </c>
      <c r="C1139" s="12">
        <f>INDEX([8]RawData!$B$8:$N$1411, MATCH($A1139, [8]RawData!$A$8:$A$1411, 0), MATCH(C$19, [8]RawData!$B$7:$N$7, 0))</f>
        <v>1</v>
      </c>
      <c r="D1139" s="12" t="str">
        <f>INDEX([8]RawData!$B$8:$N$1411, MATCH($A1139, [8]RawData!$A$8:$A$1411, 0), MATCH(D$19, [8]RawData!$B$7:$N$7, 0))</f>
        <v>Gas faf</v>
      </c>
      <c r="E1139" s="12" t="str">
        <f>INDEX([8]RawData!$B$8:$N$1411, MATCH($A1139, [8]RawData!$A$8:$A$1411, 0), MATCH(E$19, [8]RawData!$B$7:$N$7, 0))</f>
        <v/>
      </c>
      <c r="F1139" s="12" t="s">
        <v>94</v>
      </c>
      <c r="G1139" s="12" t="b">
        <f t="shared" si="88"/>
        <v>1</v>
      </c>
      <c r="H1139" s="12" t="b">
        <f t="shared" si="89"/>
        <v>0</v>
      </c>
      <c r="I1139" s="12" t="b">
        <f t="shared" si="90"/>
        <v>0</v>
      </c>
      <c r="J1139" s="12" t="str">
        <f t="shared" si="91"/>
        <v>Plug-in heater, or none</v>
      </c>
    </row>
    <row r="1140" spans="1:10">
      <c r="A1140" s="121">
        <v>22977</v>
      </c>
      <c r="B1140" s="12">
        <f>INDEX([8]RawData!$B$8:$N$1411, MATCH($A1140, [8]RawData!$A$8:$A$1411, 0), MATCH(B$19, [8]RawData!$B$7:$N$7, 0))</f>
        <v>1925.059</v>
      </c>
      <c r="C1140" s="12">
        <f>INDEX([8]RawData!$B$8:$N$1411, MATCH($A1140, [8]RawData!$A$8:$A$1411, 0), MATCH(C$19, [8]RawData!$B$7:$N$7, 0))</f>
        <v>2</v>
      </c>
      <c r="D1140" s="12" t="str">
        <f>INDEX([8]RawData!$B$8:$N$1411, MATCH($A1140, [8]RawData!$A$8:$A$1411, 0), MATCH(D$19, [8]RawData!$B$7:$N$7, 0))</f>
        <v>Gas faf</v>
      </c>
      <c r="E1140" s="12" t="str">
        <f>INDEX([8]RawData!$B$8:$N$1411, MATCH($A1140, [8]RawData!$A$8:$A$1411, 0), MATCH(E$19, [8]RawData!$B$7:$N$7, 0))</f>
        <v>Propane htstove</v>
      </c>
      <c r="F1140" s="12" t="s">
        <v>94</v>
      </c>
      <c r="G1140" s="12" t="b">
        <f t="shared" si="88"/>
        <v>1</v>
      </c>
      <c r="H1140" s="12" t="b">
        <f t="shared" si="89"/>
        <v>0</v>
      </c>
      <c r="I1140" s="12" t="b">
        <f t="shared" si="90"/>
        <v>0</v>
      </c>
      <c r="J1140" s="12" t="str">
        <f t="shared" si="91"/>
        <v>Plug-in heater, or none</v>
      </c>
    </row>
    <row r="1141" spans="1:10">
      <c r="A1141" s="121">
        <v>22982</v>
      </c>
      <c r="B1141" s="12">
        <f>INDEX([8]RawData!$B$8:$N$1411, MATCH($A1141, [8]RawData!$A$8:$A$1411, 0), MATCH(B$19, [8]RawData!$B$7:$N$7, 0))</f>
        <v>2079.9929999999999</v>
      </c>
      <c r="C1141" s="12">
        <f>INDEX([8]RawData!$B$8:$N$1411, MATCH($A1141, [8]RawData!$A$8:$A$1411, 0), MATCH(C$19, [8]RawData!$B$7:$N$7, 0))</f>
        <v>1</v>
      </c>
      <c r="D1141" s="12" t="str">
        <f>INDEX([8]RawData!$B$8:$N$1411, MATCH($A1141, [8]RawData!$A$8:$A$1411, 0), MATCH(D$19, [8]RawData!$B$7:$N$7, 0))</f>
        <v>Electric heatpump</v>
      </c>
      <c r="E1141" s="12" t="str">
        <f>INDEX([8]RawData!$B$8:$N$1411, MATCH($A1141, [8]RawData!$A$8:$A$1411, 0), MATCH(E$19, [8]RawData!$B$7:$N$7, 0))</f>
        <v/>
      </c>
      <c r="F1141" s="12">
        <v>2079.9929999999999</v>
      </c>
      <c r="G1141" s="12" t="b">
        <f t="shared" si="88"/>
        <v>0</v>
      </c>
      <c r="H1141" s="12" t="b">
        <f t="shared" si="89"/>
        <v>1</v>
      </c>
      <c r="I1141" s="12" t="b">
        <f t="shared" si="90"/>
        <v>1</v>
      </c>
      <c r="J1141" s="12" t="str">
        <f t="shared" si="91"/>
        <v>Heat pump</v>
      </c>
    </row>
    <row r="1142" spans="1:10">
      <c r="A1142" s="121">
        <v>22985</v>
      </c>
      <c r="B1142" s="12">
        <f>INDEX([8]RawData!$B$8:$N$1411, MATCH($A1142, [8]RawData!$A$8:$A$1411, 0), MATCH(B$19, [8]RawData!$B$7:$N$7, 0))</f>
        <v>6932.7380000000003</v>
      </c>
      <c r="C1142" s="12">
        <f>INDEX([8]RawData!$B$8:$N$1411, MATCH($A1142, [8]RawData!$A$8:$A$1411, 0), MATCH(C$19, [8]RawData!$B$7:$N$7, 0))</f>
        <v>1</v>
      </c>
      <c r="D1142" s="12" t="str">
        <f>INDEX([8]RawData!$B$8:$N$1411, MATCH($A1142, [8]RawData!$A$8:$A$1411, 0), MATCH(D$19, [8]RawData!$B$7:$N$7, 0))</f>
        <v>Gas faf</v>
      </c>
      <c r="E1142" s="12" t="str">
        <f>INDEX([8]RawData!$B$8:$N$1411, MATCH($A1142, [8]RawData!$A$8:$A$1411, 0), MATCH(E$19, [8]RawData!$B$7:$N$7, 0))</f>
        <v/>
      </c>
      <c r="F1142" s="12" t="s">
        <v>94</v>
      </c>
      <c r="G1142" s="12" t="b">
        <f t="shared" si="88"/>
        <v>1</v>
      </c>
      <c r="H1142" s="12" t="b">
        <f t="shared" si="89"/>
        <v>0</v>
      </c>
      <c r="I1142" s="12" t="b">
        <f t="shared" si="90"/>
        <v>0</v>
      </c>
      <c r="J1142" s="12" t="str">
        <f t="shared" si="91"/>
        <v>Plug-in heater, or none</v>
      </c>
    </row>
    <row r="1143" spans="1:10">
      <c r="A1143" s="121">
        <v>22993</v>
      </c>
      <c r="B1143" s="12">
        <f>INDEX([8]RawData!$B$8:$N$1411, MATCH($A1143, [8]RawData!$A$8:$A$1411, 0), MATCH(B$19, [8]RawData!$B$7:$N$7, 0))</f>
        <v>8264.9449999999997</v>
      </c>
      <c r="C1143" s="12">
        <f>INDEX([8]RawData!$B$8:$N$1411, MATCH($A1143, [8]RawData!$A$8:$A$1411, 0), MATCH(C$19, [8]RawData!$B$7:$N$7, 0))</f>
        <v>1</v>
      </c>
      <c r="D1143" s="12" t="str">
        <f>INDEX([8]RawData!$B$8:$N$1411, MATCH($A1143, [8]RawData!$A$8:$A$1411, 0), MATCH(D$19, [8]RawData!$B$7:$N$7, 0))</f>
        <v>Electric heatpump</v>
      </c>
      <c r="E1143" s="12" t="str">
        <f>INDEX([8]RawData!$B$8:$N$1411, MATCH($A1143, [8]RawData!$A$8:$A$1411, 0), MATCH(E$19, [8]RawData!$B$7:$N$7, 0))</f>
        <v/>
      </c>
      <c r="F1143" s="12">
        <v>8264.9449999999997</v>
      </c>
      <c r="G1143" s="12" t="b">
        <f t="shared" si="88"/>
        <v>0</v>
      </c>
      <c r="H1143" s="12" t="b">
        <f t="shared" si="89"/>
        <v>1</v>
      </c>
      <c r="I1143" s="12" t="b">
        <f t="shared" si="90"/>
        <v>1</v>
      </c>
      <c r="J1143" s="12" t="str">
        <f t="shared" si="91"/>
        <v>Heat pump</v>
      </c>
    </row>
    <row r="1144" spans="1:10">
      <c r="A1144" s="121">
        <v>22994</v>
      </c>
      <c r="B1144" s="12">
        <f>INDEX([8]RawData!$B$8:$N$1411, MATCH($A1144, [8]RawData!$A$8:$A$1411, 0), MATCH(B$19, [8]RawData!$B$7:$N$7, 0))</f>
        <v>1612.692</v>
      </c>
      <c r="C1144" s="12">
        <f>INDEX([8]RawData!$B$8:$N$1411, MATCH($A1144, [8]RawData!$A$8:$A$1411, 0), MATCH(C$19, [8]RawData!$B$7:$N$7, 0))</f>
        <v>1</v>
      </c>
      <c r="D1144" s="12" t="str">
        <f>INDEX([8]RawData!$B$8:$N$1411, MATCH($A1144, [8]RawData!$A$8:$A$1411, 0), MATCH(D$19, [8]RawData!$B$7:$N$7, 0))</f>
        <v>Electric heatpump</v>
      </c>
      <c r="E1144" s="12" t="str">
        <f>INDEX([8]RawData!$B$8:$N$1411, MATCH($A1144, [8]RawData!$A$8:$A$1411, 0), MATCH(E$19, [8]RawData!$B$7:$N$7, 0))</f>
        <v/>
      </c>
      <c r="F1144" s="12">
        <v>1612.692</v>
      </c>
      <c r="G1144" s="12" t="b">
        <f t="shared" si="88"/>
        <v>0</v>
      </c>
      <c r="H1144" s="12" t="b">
        <f t="shared" si="89"/>
        <v>1</v>
      </c>
      <c r="I1144" s="12" t="b">
        <f t="shared" si="90"/>
        <v>1</v>
      </c>
      <c r="J1144" s="12" t="str">
        <f t="shared" si="91"/>
        <v>Heat pump</v>
      </c>
    </row>
    <row r="1145" spans="1:10">
      <c r="A1145" s="121">
        <v>23003</v>
      </c>
      <c r="B1145" s="12">
        <f>INDEX([8]RawData!$B$8:$N$1411, MATCH($A1145, [8]RawData!$A$8:$A$1411, 0), MATCH(B$19, [8]RawData!$B$7:$N$7, 0))</f>
        <v>2079.9929999999999</v>
      </c>
      <c r="C1145" s="12">
        <f>INDEX([8]RawData!$B$8:$N$1411, MATCH($A1145, [8]RawData!$A$8:$A$1411, 0), MATCH(C$19, [8]RawData!$B$7:$N$7, 0))</f>
        <v>1</v>
      </c>
      <c r="D1145" s="12" t="str">
        <f>INDEX([8]RawData!$B$8:$N$1411, MATCH($A1145, [8]RawData!$A$8:$A$1411, 0), MATCH(D$19, [8]RawData!$B$7:$N$7, 0))</f>
        <v>Gas faf</v>
      </c>
      <c r="E1145" s="12" t="str">
        <f>INDEX([8]RawData!$B$8:$N$1411, MATCH($A1145, [8]RawData!$A$8:$A$1411, 0), MATCH(E$19, [8]RawData!$B$7:$N$7, 0))</f>
        <v/>
      </c>
      <c r="F1145" s="12" t="s">
        <v>94</v>
      </c>
      <c r="G1145" s="12" t="b">
        <f t="shared" si="88"/>
        <v>1</v>
      </c>
      <c r="H1145" s="12" t="b">
        <f t="shared" si="89"/>
        <v>0</v>
      </c>
      <c r="I1145" s="12" t="b">
        <f t="shared" si="90"/>
        <v>0</v>
      </c>
      <c r="J1145" s="12" t="str">
        <f t="shared" si="91"/>
        <v>Plug-in heater, or none</v>
      </c>
    </row>
    <row r="1146" spans="1:10">
      <c r="A1146" s="121">
        <v>23017</v>
      </c>
      <c r="B1146" s="12">
        <f>INDEX([8]RawData!$B$8:$N$1411, MATCH($A1146, [8]RawData!$A$8:$A$1411, 0), MATCH(B$19, [8]RawData!$B$7:$N$7, 0))</f>
        <v>3785.7640000000001</v>
      </c>
      <c r="C1146" s="12">
        <f>INDEX([8]RawData!$B$8:$N$1411, MATCH($A1146, [8]RawData!$A$8:$A$1411, 0), MATCH(C$19, [8]RawData!$B$7:$N$7, 0))</f>
        <v>2</v>
      </c>
      <c r="D1146" s="12" t="str">
        <f>INDEX([8]RawData!$B$8:$N$1411, MATCH($A1146, [8]RawData!$A$8:$A$1411, 0), MATCH(D$19, [8]RawData!$B$7:$N$7, 0))</f>
        <v>Electric boiler</v>
      </c>
      <c r="E1146" s="12" t="str">
        <f>INDEX([8]RawData!$B$8:$N$1411, MATCH($A1146, [8]RawData!$A$8:$A$1411, 0), MATCH(E$19, [8]RawData!$B$7:$N$7, 0))</f>
        <v>Electric boiler</v>
      </c>
      <c r="F1146" s="12">
        <v>3785.7640000000001</v>
      </c>
      <c r="G1146" s="12" t="b">
        <f t="shared" si="88"/>
        <v>0</v>
      </c>
      <c r="H1146" s="12" t="b">
        <f t="shared" si="89"/>
        <v>1</v>
      </c>
      <c r="I1146" s="12" t="b">
        <f t="shared" si="90"/>
        <v>1</v>
      </c>
      <c r="J1146" s="12" t="str">
        <f t="shared" si="91"/>
        <v>Baseboard</v>
      </c>
    </row>
    <row r="1147" spans="1:10">
      <c r="A1147" s="121">
        <v>23021</v>
      </c>
      <c r="B1147" s="12">
        <f>INDEX([8]RawData!$B$8:$N$1411, MATCH($A1147, [8]RawData!$A$8:$A$1411, 0), MATCH(B$19, [8]RawData!$B$7:$N$7, 0))</f>
        <v>1144.6790000000001</v>
      </c>
      <c r="C1147" s="12">
        <f>INDEX([8]RawData!$B$8:$N$1411, MATCH($A1147, [8]RawData!$A$8:$A$1411, 0), MATCH(C$19, [8]RawData!$B$7:$N$7, 0))</f>
        <v>3</v>
      </c>
      <c r="D1147" s="12" t="str">
        <f>INDEX([8]RawData!$B$8:$N$1411, MATCH($A1147, [8]RawData!$A$8:$A$1411, 0), MATCH(D$19, [8]RawData!$B$7:$N$7, 0))</f>
        <v>Gas faf</v>
      </c>
      <c r="E1147" s="12" t="str">
        <f>INDEX([8]RawData!$B$8:$N$1411, MATCH($A1147, [8]RawData!$A$8:$A$1411, 0), MATCH(E$19, [8]RawData!$B$7:$N$7, 0))</f>
        <v/>
      </c>
      <c r="F1147" s="12" t="s">
        <v>94</v>
      </c>
      <c r="G1147" s="12" t="b">
        <f t="shared" si="88"/>
        <v>1</v>
      </c>
      <c r="H1147" s="12" t="b">
        <f t="shared" si="89"/>
        <v>0</v>
      </c>
      <c r="I1147" s="12" t="b">
        <f t="shared" si="90"/>
        <v>0</v>
      </c>
      <c r="J1147" s="12" t="str">
        <f t="shared" si="91"/>
        <v>Plug-in heater, or none</v>
      </c>
    </row>
    <row r="1148" spans="1:10">
      <c r="A1148" s="121">
        <v>23028</v>
      </c>
      <c r="B1148" s="12">
        <f>INDEX([8]RawData!$B$8:$N$1411, MATCH($A1148, [8]RawData!$A$8:$A$1411, 0), MATCH(B$19, [8]RawData!$B$7:$N$7, 0))</f>
        <v>12271.31</v>
      </c>
      <c r="C1148" s="12">
        <f>INDEX([8]RawData!$B$8:$N$1411, MATCH($A1148, [8]RawData!$A$8:$A$1411, 0), MATCH(C$19, [8]RawData!$B$7:$N$7, 0))</f>
        <v>1</v>
      </c>
      <c r="D1148" s="12" t="str">
        <f>INDEX([8]RawData!$B$8:$N$1411, MATCH($A1148, [8]RawData!$A$8:$A$1411, 0), MATCH(D$19, [8]RawData!$B$7:$N$7, 0))</f>
        <v>Electric heatpump</v>
      </c>
      <c r="E1148" s="12" t="str">
        <f>INDEX([8]RawData!$B$8:$N$1411, MATCH($A1148, [8]RawData!$A$8:$A$1411, 0), MATCH(E$19, [8]RawData!$B$7:$N$7, 0))</f>
        <v xml:space="preserve">Propane htstove AND Propane htstove AND </v>
      </c>
      <c r="F1148" s="12">
        <v>12271.31</v>
      </c>
      <c r="G1148" s="12" t="b">
        <f t="shared" si="88"/>
        <v>0</v>
      </c>
      <c r="H1148" s="12" t="b">
        <f t="shared" si="89"/>
        <v>1</v>
      </c>
      <c r="I1148" s="12" t="b">
        <f t="shared" si="90"/>
        <v>1</v>
      </c>
      <c r="J1148" s="12" t="str">
        <f t="shared" si="91"/>
        <v>Heat pump</v>
      </c>
    </row>
    <row r="1149" spans="1:10">
      <c r="A1149" s="121">
        <v>23029</v>
      </c>
      <c r="B1149" s="12">
        <f>INDEX([8]RawData!$B$8:$N$1411, MATCH($A1149, [8]RawData!$A$8:$A$1411, 0), MATCH(B$19, [8]RawData!$B$7:$N$7, 0))</f>
        <v>1612.692</v>
      </c>
      <c r="C1149" s="12">
        <f>INDEX([8]RawData!$B$8:$N$1411, MATCH($A1149, [8]RawData!$A$8:$A$1411, 0), MATCH(C$19, [8]RawData!$B$7:$N$7, 0))</f>
        <v>1</v>
      </c>
      <c r="D1149" s="12" t="str">
        <f>INDEX([8]RawData!$B$8:$N$1411, MATCH($A1149, [8]RawData!$A$8:$A$1411, 0), MATCH(D$19, [8]RawData!$B$7:$N$7, 0))</f>
        <v>Electric heatpump</v>
      </c>
      <c r="E1149" s="12" t="str">
        <f>INDEX([8]RawData!$B$8:$N$1411, MATCH($A1149, [8]RawData!$A$8:$A$1411, 0), MATCH(E$19, [8]RawData!$B$7:$N$7, 0))</f>
        <v/>
      </c>
      <c r="F1149" s="12">
        <v>1612.692</v>
      </c>
      <c r="G1149" s="12" t="b">
        <f t="shared" si="88"/>
        <v>0</v>
      </c>
      <c r="H1149" s="12" t="b">
        <f t="shared" si="89"/>
        <v>1</v>
      </c>
      <c r="I1149" s="12" t="b">
        <f t="shared" si="90"/>
        <v>1</v>
      </c>
      <c r="J1149" s="12" t="str">
        <f t="shared" si="91"/>
        <v>Heat pump</v>
      </c>
    </row>
    <row r="1150" spans="1:10">
      <c r="A1150" s="121">
        <v>23034</v>
      </c>
      <c r="B1150" s="12">
        <f>INDEX([8]RawData!$B$8:$N$1411, MATCH($A1150, [8]RawData!$A$8:$A$1411, 0), MATCH(B$19, [8]RawData!$B$7:$N$7, 0))</f>
        <v>1192.4649999999999</v>
      </c>
      <c r="C1150" s="12">
        <f>INDEX([8]RawData!$B$8:$N$1411, MATCH($A1150, [8]RawData!$A$8:$A$1411, 0), MATCH(C$19, [8]RawData!$B$7:$N$7, 0))</f>
        <v>2</v>
      </c>
      <c r="D1150" s="12" t="str">
        <f>INDEX([8]RawData!$B$8:$N$1411, MATCH($A1150, [8]RawData!$A$8:$A$1411, 0), MATCH(D$19, [8]RawData!$B$7:$N$7, 0))</f>
        <v>Electric heatpump</v>
      </c>
      <c r="E1150" s="12" t="str">
        <f>INDEX([8]RawData!$B$8:$N$1411, MATCH($A1150, [8]RawData!$A$8:$A$1411, 0), MATCH(E$19, [8]RawData!$B$7:$N$7, 0))</f>
        <v/>
      </c>
      <c r="F1150" s="12">
        <v>1192.4649999999999</v>
      </c>
      <c r="G1150" s="12" t="b">
        <f t="shared" si="88"/>
        <v>0</v>
      </c>
      <c r="H1150" s="12" t="b">
        <f t="shared" si="89"/>
        <v>1</v>
      </c>
      <c r="I1150" s="12" t="b">
        <f t="shared" si="90"/>
        <v>1</v>
      </c>
      <c r="J1150" s="12" t="str">
        <f t="shared" si="91"/>
        <v>Heat pump</v>
      </c>
    </row>
    <row r="1151" spans="1:10">
      <c r="A1151" s="121">
        <v>23049</v>
      </c>
      <c r="B1151" s="12">
        <f>INDEX([8]RawData!$B$8:$N$1411, MATCH($A1151, [8]RawData!$A$8:$A$1411, 0), MATCH(B$19, [8]RawData!$B$7:$N$7, 0))</f>
        <v>3785.7640000000001</v>
      </c>
      <c r="C1151" s="12">
        <f>INDEX([8]RawData!$B$8:$N$1411, MATCH($A1151, [8]RawData!$A$8:$A$1411, 0), MATCH(C$19, [8]RawData!$B$7:$N$7, 0))</f>
        <v>1</v>
      </c>
      <c r="D1151" s="12" t="str">
        <f>INDEX([8]RawData!$B$8:$N$1411, MATCH($A1151, [8]RawData!$A$8:$A$1411, 0), MATCH(D$19, [8]RawData!$B$7:$N$7, 0))</f>
        <v>Gas faf</v>
      </c>
      <c r="E1151" s="12" t="str">
        <f>INDEX([8]RawData!$B$8:$N$1411, MATCH($A1151, [8]RawData!$A$8:$A$1411, 0), MATCH(E$19, [8]RawData!$B$7:$N$7, 0))</f>
        <v xml:space="preserve">Wood fireplace AND Wood fireplace AND Electric pluginheater AND </v>
      </c>
      <c r="F1151" s="12" t="s">
        <v>94</v>
      </c>
      <c r="G1151" s="12" t="b">
        <f t="shared" si="88"/>
        <v>1</v>
      </c>
      <c r="H1151" s="12" t="b">
        <f t="shared" si="89"/>
        <v>0</v>
      </c>
      <c r="I1151" s="12" t="b">
        <f t="shared" si="90"/>
        <v>0</v>
      </c>
      <c r="J1151" s="12" t="str">
        <f t="shared" si="91"/>
        <v>Plug-in heater, or none</v>
      </c>
    </row>
    <row r="1152" spans="1:10">
      <c r="A1152" s="121">
        <v>23084</v>
      </c>
      <c r="B1152" s="12">
        <f>INDEX([8]RawData!$B$8:$N$1411, MATCH($A1152, [8]RawData!$A$8:$A$1411, 0), MATCH(B$19, [8]RawData!$B$7:$N$7, 0))</f>
        <v>2079.9929999999999</v>
      </c>
      <c r="C1152" s="12">
        <f>INDEX([8]RawData!$B$8:$N$1411, MATCH($A1152, [8]RawData!$A$8:$A$1411, 0), MATCH(C$19, [8]RawData!$B$7:$N$7, 0))</f>
        <v>1</v>
      </c>
      <c r="D1152" s="12" t="str">
        <f>INDEX([8]RawData!$B$8:$N$1411, MATCH($A1152, [8]RawData!$A$8:$A$1411, 0), MATCH(D$19, [8]RawData!$B$7:$N$7, 0))</f>
        <v>Electric heatpump</v>
      </c>
      <c r="E1152" s="12" t="str">
        <f>INDEX([8]RawData!$B$8:$N$1411, MATCH($A1152, [8]RawData!$A$8:$A$1411, 0), MATCH(E$19, [8]RawData!$B$7:$N$7, 0))</f>
        <v xml:space="preserve">Wood htstove AND Wood htstove AND </v>
      </c>
      <c r="F1152" s="12">
        <v>2079.9929999999999</v>
      </c>
      <c r="G1152" s="12" t="b">
        <f t="shared" si="88"/>
        <v>0</v>
      </c>
      <c r="H1152" s="12" t="b">
        <f t="shared" si="89"/>
        <v>1</v>
      </c>
      <c r="I1152" s="12" t="b">
        <f t="shared" si="90"/>
        <v>1</v>
      </c>
      <c r="J1152" s="12" t="str">
        <f t="shared" si="91"/>
        <v>Heat pump</v>
      </c>
    </row>
    <row r="1153" spans="1:10">
      <c r="A1153" s="121">
        <v>23110</v>
      </c>
      <c r="B1153" s="12">
        <f>INDEX([8]RawData!$B$8:$N$1411, MATCH($A1153, [8]RawData!$A$8:$A$1411, 0), MATCH(B$19, [8]RawData!$B$7:$N$7, 0))</f>
        <v>3785.7640000000001</v>
      </c>
      <c r="C1153" s="12">
        <f>INDEX([8]RawData!$B$8:$N$1411, MATCH($A1153, [8]RawData!$A$8:$A$1411, 0), MATCH(C$19, [8]RawData!$B$7:$N$7, 0))</f>
        <v>1</v>
      </c>
      <c r="D1153" s="12" t="str">
        <f>INDEX([8]RawData!$B$8:$N$1411, MATCH($A1153, [8]RawData!$A$8:$A$1411, 0), MATCH(D$19, [8]RawData!$B$7:$N$7, 0))</f>
        <v>Electric baseboard</v>
      </c>
      <c r="E1153" s="12" t="str">
        <f>INDEX([8]RawData!$B$8:$N$1411, MATCH($A1153, [8]RawData!$A$8:$A$1411, 0), MATCH(E$19, [8]RawData!$B$7:$N$7, 0))</f>
        <v/>
      </c>
      <c r="F1153" s="12">
        <v>3785.7640000000001</v>
      </c>
      <c r="G1153" s="12" t="b">
        <f t="shared" si="88"/>
        <v>0</v>
      </c>
      <c r="H1153" s="12" t="b">
        <f t="shared" si="89"/>
        <v>1</v>
      </c>
      <c r="I1153" s="12" t="b">
        <f t="shared" si="90"/>
        <v>1</v>
      </c>
      <c r="J1153" s="12" t="str">
        <f t="shared" si="91"/>
        <v>Baseboard</v>
      </c>
    </row>
    <row r="1154" spans="1:10">
      <c r="A1154" s="121">
        <v>23111</v>
      </c>
      <c r="B1154" s="12">
        <f>INDEX([8]RawData!$B$8:$N$1411, MATCH($A1154, [8]RawData!$A$8:$A$1411, 0), MATCH(B$19, [8]RawData!$B$7:$N$7, 0))</f>
        <v>1192.4649999999999</v>
      </c>
      <c r="C1154" s="12">
        <f>INDEX([8]RawData!$B$8:$N$1411, MATCH($A1154, [8]RawData!$A$8:$A$1411, 0), MATCH(C$19, [8]RawData!$B$7:$N$7, 0))</f>
        <v>3</v>
      </c>
      <c r="D1154" s="12" t="str">
        <f>INDEX([8]RawData!$B$8:$N$1411, MATCH($A1154, [8]RawData!$A$8:$A$1411, 0), MATCH(D$19, [8]RawData!$B$7:$N$7, 0))</f>
        <v>Gas faf</v>
      </c>
      <c r="E1154" s="12" t="str">
        <f>INDEX([8]RawData!$B$8:$N$1411, MATCH($A1154, [8]RawData!$A$8:$A$1411, 0), MATCH(E$19, [8]RawData!$B$7:$N$7, 0))</f>
        <v/>
      </c>
      <c r="F1154" s="12" t="s">
        <v>94</v>
      </c>
      <c r="G1154" s="12" t="b">
        <f t="shared" si="88"/>
        <v>1</v>
      </c>
      <c r="H1154" s="12" t="b">
        <f t="shared" si="89"/>
        <v>0</v>
      </c>
      <c r="I1154" s="12" t="b">
        <f t="shared" si="90"/>
        <v>0</v>
      </c>
      <c r="J1154" s="12" t="str">
        <f t="shared" si="91"/>
        <v>Plug-in heater, or none</v>
      </c>
    </row>
    <row r="1155" spans="1:10">
      <c r="A1155" s="121">
        <v>23112</v>
      </c>
      <c r="B1155" s="12">
        <f>INDEX([8]RawData!$B$8:$N$1411, MATCH($A1155, [8]RawData!$A$8:$A$1411, 0), MATCH(B$19, [8]RawData!$B$7:$N$7, 0))</f>
        <v>1904.288</v>
      </c>
      <c r="C1155" s="12">
        <f>INDEX([8]RawData!$B$8:$N$1411, MATCH($A1155, [8]RawData!$A$8:$A$1411, 0), MATCH(C$19, [8]RawData!$B$7:$N$7, 0))</f>
        <v>2</v>
      </c>
      <c r="D1155" s="12" t="str">
        <f>INDEX([8]RawData!$B$8:$N$1411, MATCH($A1155, [8]RawData!$A$8:$A$1411, 0), MATCH(D$19, [8]RawData!$B$7:$N$7, 0))</f>
        <v>Electric boiler</v>
      </c>
      <c r="E1155" s="12" t="str">
        <f>INDEX([8]RawData!$B$8:$N$1411, MATCH($A1155, [8]RawData!$A$8:$A$1411, 0), MATCH(E$19, [8]RawData!$B$7:$N$7, 0))</f>
        <v>Electric heatpump</v>
      </c>
      <c r="F1155" s="12">
        <v>1904.288</v>
      </c>
      <c r="G1155" s="12" t="b">
        <f t="shared" si="88"/>
        <v>0</v>
      </c>
      <c r="H1155" s="12" t="b">
        <f t="shared" si="89"/>
        <v>1</v>
      </c>
      <c r="I1155" s="12" t="b">
        <f t="shared" si="90"/>
        <v>1</v>
      </c>
      <c r="J1155" s="12" t="str">
        <f t="shared" si="91"/>
        <v>Heat pump</v>
      </c>
    </row>
    <row r="1156" spans="1:10">
      <c r="A1156" s="121">
        <v>23113</v>
      </c>
      <c r="B1156" s="12">
        <f>INDEX([8]RawData!$B$8:$N$1411, MATCH($A1156, [8]RawData!$A$8:$A$1411, 0), MATCH(B$19, [8]RawData!$B$7:$N$7, 0))</f>
        <v>1144.6790000000001</v>
      </c>
      <c r="C1156" s="12">
        <f>INDEX([8]RawData!$B$8:$N$1411, MATCH($A1156, [8]RawData!$A$8:$A$1411, 0), MATCH(C$19, [8]RawData!$B$7:$N$7, 0))</f>
        <v>3</v>
      </c>
      <c r="D1156" s="12" t="str">
        <f>INDEX([8]RawData!$B$8:$N$1411, MATCH($A1156, [8]RawData!$A$8:$A$1411, 0), MATCH(D$19, [8]RawData!$B$7:$N$7, 0))</f>
        <v>Gas faf</v>
      </c>
      <c r="E1156" s="12" t="str">
        <f>INDEX([8]RawData!$B$8:$N$1411, MATCH($A1156, [8]RawData!$A$8:$A$1411, 0), MATCH(E$19, [8]RawData!$B$7:$N$7, 0))</f>
        <v/>
      </c>
      <c r="F1156" s="12" t="s">
        <v>94</v>
      </c>
      <c r="G1156" s="12" t="b">
        <f t="shared" si="88"/>
        <v>1</v>
      </c>
      <c r="H1156" s="12" t="b">
        <f t="shared" si="89"/>
        <v>0</v>
      </c>
      <c r="I1156" s="12" t="b">
        <f t="shared" si="90"/>
        <v>0</v>
      </c>
      <c r="J1156" s="12" t="str">
        <f t="shared" si="91"/>
        <v>Plug-in heater, or none</v>
      </c>
    </row>
    <row r="1157" spans="1:10">
      <c r="A1157" s="121">
        <v>23119</v>
      </c>
      <c r="B1157" s="12">
        <f>INDEX([8]RawData!$B$8:$N$1411, MATCH($A1157, [8]RawData!$A$8:$A$1411, 0), MATCH(B$19, [8]RawData!$B$7:$N$7, 0))</f>
        <v>1612.692</v>
      </c>
      <c r="C1157" s="12">
        <f>INDEX([8]RawData!$B$8:$N$1411, MATCH($A1157, [8]RawData!$A$8:$A$1411, 0), MATCH(C$19, [8]RawData!$B$7:$N$7, 0))</f>
        <v>1</v>
      </c>
      <c r="D1157" s="12" t="str">
        <f>INDEX([8]RawData!$B$8:$N$1411, MATCH($A1157, [8]RawData!$A$8:$A$1411, 0), MATCH(D$19, [8]RawData!$B$7:$N$7, 0))</f>
        <v>Electric dhp</v>
      </c>
      <c r="E1157" s="12" t="str">
        <f>INDEX([8]RawData!$B$8:$N$1411, MATCH($A1157, [8]RawData!$A$8:$A$1411, 0), MATCH(E$19, [8]RawData!$B$7:$N$7, 0))</f>
        <v xml:space="preserve">Electric baseboard AND Wood htstove AND </v>
      </c>
      <c r="F1157" s="12">
        <v>1612.692</v>
      </c>
      <c r="G1157" s="12" t="b">
        <f t="shared" si="88"/>
        <v>0</v>
      </c>
      <c r="H1157" s="12" t="b">
        <f t="shared" si="89"/>
        <v>1</v>
      </c>
      <c r="I1157" s="12" t="b">
        <f t="shared" si="90"/>
        <v>1</v>
      </c>
      <c r="J1157" s="12" t="str">
        <f t="shared" si="91"/>
        <v>Ductless HP</v>
      </c>
    </row>
    <row r="1158" spans="1:10">
      <c r="A1158" s="121">
        <v>23122</v>
      </c>
      <c r="B1158" s="12">
        <f>INDEX([8]RawData!$B$8:$N$1411, MATCH($A1158, [8]RawData!$A$8:$A$1411, 0), MATCH(B$19, [8]RawData!$B$7:$N$7, 0))</f>
        <v>2079.9929999999999</v>
      </c>
      <c r="C1158" s="12">
        <f>INDEX([8]RawData!$B$8:$N$1411, MATCH($A1158, [8]RawData!$A$8:$A$1411, 0), MATCH(C$19, [8]RawData!$B$7:$N$7, 0))</f>
        <v>1</v>
      </c>
      <c r="D1158" s="12" t="str">
        <f>INDEX([8]RawData!$B$8:$N$1411, MATCH($A1158, [8]RawData!$A$8:$A$1411, 0), MATCH(D$19, [8]RawData!$B$7:$N$7, 0))</f>
        <v>Gas faf</v>
      </c>
      <c r="E1158" s="12" t="str">
        <f>INDEX([8]RawData!$B$8:$N$1411, MATCH($A1158, [8]RawData!$A$8:$A$1411, 0), MATCH(E$19, [8]RawData!$B$7:$N$7, 0))</f>
        <v/>
      </c>
      <c r="F1158" s="12" t="s">
        <v>94</v>
      </c>
      <c r="G1158" s="12" t="b">
        <f t="shared" si="88"/>
        <v>1</v>
      </c>
      <c r="H1158" s="12" t="b">
        <f t="shared" si="89"/>
        <v>0</v>
      </c>
      <c r="I1158" s="12" t="b">
        <f t="shared" si="90"/>
        <v>0</v>
      </c>
      <c r="J1158" s="12" t="str">
        <f t="shared" si="91"/>
        <v>Plug-in heater, or none</v>
      </c>
    </row>
    <row r="1159" spans="1:10">
      <c r="A1159" s="121">
        <v>23123</v>
      </c>
      <c r="B1159" s="12">
        <f>INDEX([8]RawData!$B$8:$N$1411, MATCH($A1159, [8]RawData!$A$8:$A$1411, 0), MATCH(B$19, [8]RawData!$B$7:$N$7, 0))</f>
        <v>2130.886</v>
      </c>
      <c r="C1159" s="12">
        <f>INDEX([8]RawData!$B$8:$N$1411, MATCH($A1159, [8]RawData!$A$8:$A$1411, 0), MATCH(C$19, [8]RawData!$B$7:$N$7, 0))</f>
        <v>3</v>
      </c>
      <c r="D1159" s="12" t="str">
        <f>INDEX([8]RawData!$B$8:$N$1411, MATCH($A1159, [8]RawData!$A$8:$A$1411, 0), MATCH(D$19, [8]RawData!$B$7:$N$7, 0))</f>
        <v>Gas faf</v>
      </c>
      <c r="E1159" s="12" t="str">
        <f>INDEX([8]RawData!$B$8:$N$1411, MATCH($A1159, [8]RawData!$A$8:$A$1411, 0), MATCH(E$19, [8]RawData!$B$7:$N$7, 0))</f>
        <v/>
      </c>
      <c r="F1159" s="12" t="s">
        <v>94</v>
      </c>
      <c r="G1159" s="12" t="b">
        <f t="shared" si="88"/>
        <v>1</v>
      </c>
      <c r="H1159" s="12" t="b">
        <f t="shared" si="89"/>
        <v>0</v>
      </c>
      <c r="I1159" s="12" t="b">
        <f t="shared" si="90"/>
        <v>0</v>
      </c>
      <c r="J1159" s="12" t="str">
        <f t="shared" si="91"/>
        <v>Plug-in heater, or none</v>
      </c>
    </row>
    <row r="1160" spans="1:10">
      <c r="A1160" s="121">
        <v>23138</v>
      </c>
      <c r="B1160" s="12">
        <f>INDEX([8]RawData!$B$8:$N$1411, MATCH($A1160, [8]RawData!$A$8:$A$1411, 0), MATCH(B$19, [8]RawData!$B$7:$N$7, 0))</f>
        <v>1904.288</v>
      </c>
      <c r="C1160" s="12">
        <f>INDEX([8]RawData!$B$8:$N$1411, MATCH($A1160, [8]RawData!$A$8:$A$1411, 0), MATCH(C$19, [8]RawData!$B$7:$N$7, 0))</f>
        <v>2</v>
      </c>
      <c r="D1160" s="12" t="str">
        <f>INDEX([8]RawData!$B$8:$N$1411, MATCH($A1160, [8]RawData!$A$8:$A$1411, 0), MATCH(D$19, [8]RawData!$B$7:$N$7, 0))</f>
        <v>Gas faf</v>
      </c>
      <c r="E1160" s="12" t="str">
        <f>INDEX([8]RawData!$B$8:$N$1411, MATCH($A1160, [8]RawData!$A$8:$A$1411, 0), MATCH(E$19, [8]RawData!$B$7:$N$7, 0))</f>
        <v>Wood fireplace</v>
      </c>
      <c r="F1160" s="12" t="s">
        <v>94</v>
      </c>
      <c r="G1160" s="12" t="b">
        <f t="shared" si="88"/>
        <v>1</v>
      </c>
      <c r="H1160" s="12" t="b">
        <f t="shared" si="89"/>
        <v>0</v>
      </c>
      <c r="I1160" s="12" t="b">
        <f t="shared" si="90"/>
        <v>0</v>
      </c>
      <c r="J1160" s="12" t="str">
        <f t="shared" si="91"/>
        <v>Plug-in heater, or none</v>
      </c>
    </row>
    <row r="1161" spans="1:10">
      <c r="A1161" s="121">
        <v>23145</v>
      </c>
      <c r="B1161" s="12">
        <f>INDEX([8]RawData!$B$8:$N$1411, MATCH($A1161, [8]RawData!$A$8:$A$1411, 0), MATCH(B$19, [8]RawData!$B$7:$N$7, 0))</f>
        <v>3785.7640000000001</v>
      </c>
      <c r="C1161" s="12">
        <f>INDEX([8]RawData!$B$8:$N$1411, MATCH($A1161, [8]RawData!$A$8:$A$1411, 0), MATCH(C$19, [8]RawData!$B$7:$N$7, 0))</f>
        <v>1</v>
      </c>
      <c r="D1161" s="12" t="str">
        <f>INDEX([8]RawData!$B$8:$N$1411, MATCH($A1161, [8]RawData!$A$8:$A$1411, 0), MATCH(D$19, [8]RawData!$B$7:$N$7, 0))</f>
        <v>Gas faf</v>
      </c>
      <c r="E1161" s="12" t="str">
        <f>INDEX([8]RawData!$B$8:$N$1411, MATCH($A1161, [8]RawData!$A$8:$A$1411, 0), MATCH(E$19, [8]RawData!$B$7:$N$7, 0))</f>
        <v>Gas htstove</v>
      </c>
      <c r="F1161" s="12" t="s">
        <v>94</v>
      </c>
      <c r="G1161" s="12" t="b">
        <f t="shared" si="88"/>
        <v>1</v>
      </c>
      <c r="H1161" s="12" t="b">
        <f t="shared" si="89"/>
        <v>0</v>
      </c>
      <c r="I1161" s="12" t="b">
        <f t="shared" si="90"/>
        <v>0</v>
      </c>
      <c r="J1161" s="12" t="str">
        <f t="shared" si="91"/>
        <v>Plug-in heater, or none</v>
      </c>
    </row>
    <row r="1162" spans="1:10">
      <c r="A1162" s="121">
        <v>23151</v>
      </c>
      <c r="B1162" s="12">
        <f>INDEX([8]RawData!$B$8:$N$1411, MATCH($A1162, [8]RawData!$A$8:$A$1411, 0), MATCH(B$19, [8]RawData!$B$7:$N$7, 0))</f>
        <v>12271.31</v>
      </c>
      <c r="C1162" s="12">
        <f>INDEX([8]RawData!$B$8:$N$1411, MATCH($A1162, [8]RawData!$A$8:$A$1411, 0), MATCH(C$19, [8]RawData!$B$7:$N$7, 0))</f>
        <v>1</v>
      </c>
      <c r="D1162" s="12" t="str">
        <f>INDEX([8]RawData!$B$8:$N$1411, MATCH($A1162, [8]RawData!$A$8:$A$1411, 0), MATCH(D$19, [8]RawData!$B$7:$N$7, 0))</f>
        <v>Gas faf</v>
      </c>
      <c r="E1162" s="12" t="str">
        <f>INDEX([8]RawData!$B$8:$N$1411, MATCH($A1162, [8]RawData!$A$8:$A$1411, 0), MATCH(E$19, [8]RawData!$B$7:$N$7, 0))</f>
        <v/>
      </c>
      <c r="F1162" s="12" t="s">
        <v>94</v>
      </c>
      <c r="G1162" s="12" t="b">
        <f t="shared" si="88"/>
        <v>1</v>
      </c>
      <c r="H1162" s="12" t="b">
        <f t="shared" si="89"/>
        <v>0</v>
      </c>
      <c r="I1162" s="12" t="b">
        <f t="shared" si="90"/>
        <v>0</v>
      </c>
      <c r="J1162" s="12" t="str">
        <f t="shared" si="91"/>
        <v>Plug-in heater, or none</v>
      </c>
    </row>
    <row r="1163" spans="1:10">
      <c r="A1163" s="121">
        <v>23155</v>
      </c>
      <c r="B1163" s="12">
        <f>INDEX([8]RawData!$B$8:$N$1411, MATCH($A1163, [8]RawData!$A$8:$A$1411, 0), MATCH(B$19, [8]RawData!$B$7:$N$7, 0))</f>
        <v>2079.9929999999999</v>
      </c>
      <c r="C1163" s="12">
        <f>INDEX([8]RawData!$B$8:$N$1411, MATCH($A1163, [8]RawData!$A$8:$A$1411, 0), MATCH(C$19, [8]RawData!$B$7:$N$7, 0))</f>
        <v>1</v>
      </c>
      <c r="D1163" s="12" t="str">
        <f>INDEX([8]RawData!$B$8:$N$1411, MATCH($A1163, [8]RawData!$A$8:$A$1411, 0), MATCH(D$19, [8]RawData!$B$7:$N$7, 0))</f>
        <v>Electric baseboard</v>
      </c>
      <c r="E1163" s="12" t="str">
        <f>INDEX([8]RawData!$B$8:$N$1411, MATCH($A1163, [8]RawData!$A$8:$A$1411, 0), MATCH(E$19, [8]RawData!$B$7:$N$7, 0))</f>
        <v>Propane htstove</v>
      </c>
      <c r="F1163" s="12">
        <v>2079.9929999999999</v>
      </c>
      <c r="G1163" s="12" t="b">
        <f t="shared" si="88"/>
        <v>0</v>
      </c>
      <c r="H1163" s="12" t="b">
        <f t="shared" si="89"/>
        <v>1</v>
      </c>
      <c r="I1163" s="12" t="b">
        <f t="shared" si="90"/>
        <v>1</v>
      </c>
      <c r="J1163" s="12" t="str">
        <f t="shared" si="91"/>
        <v>Baseboard</v>
      </c>
    </row>
    <row r="1164" spans="1:10">
      <c r="A1164" s="121">
        <v>23178</v>
      </c>
      <c r="B1164" s="12">
        <f>INDEX([8]RawData!$B$8:$N$1411, MATCH($A1164, [8]RawData!$A$8:$A$1411, 0), MATCH(B$19, [8]RawData!$B$7:$N$7, 0))</f>
        <v>3785.7640000000001</v>
      </c>
      <c r="C1164" s="12">
        <f>INDEX([8]RawData!$B$8:$N$1411, MATCH($A1164, [8]RawData!$A$8:$A$1411, 0), MATCH(C$19, [8]RawData!$B$7:$N$7, 0))</f>
        <v>2</v>
      </c>
      <c r="D1164" s="12" t="str">
        <f>INDEX([8]RawData!$B$8:$N$1411, MATCH($A1164, [8]RawData!$A$8:$A$1411, 0), MATCH(D$19, [8]RawData!$B$7:$N$7, 0))</f>
        <v>Gas faf</v>
      </c>
      <c r="E1164" s="12" t="str">
        <f>INDEX([8]RawData!$B$8:$N$1411, MATCH($A1164, [8]RawData!$A$8:$A$1411, 0), MATCH(E$19, [8]RawData!$B$7:$N$7, 0))</f>
        <v/>
      </c>
      <c r="F1164" s="12" t="s">
        <v>94</v>
      </c>
      <c r="G1164" s="12" t="b">
        <f t="shared" si="88"/>
        <v>1</v>
      </c>
      <c r="H1164" s="12" t="b">
        <f t="shared" si="89"/>
        <v>0</v>
      </c>
      <c r="I1164" s="12" t="b">
        <f t="shared" si="90"/>
        <v>0</v>
      </c>
      <c r="J1164" s="12" t="str">
        <f t="shared" si="91"/>
        <v>Plug-in heater, or none</v>
      </c>
    </row>
    <row r="1165" spans="1:10">
      <c r="A1165" s="121">
        <v>23183</v>
      </c>
      <c r="B1165" s="12">
        <f>INDEX([8]RawData!$B$8:$N$1411, MATCH($A1165, [8]RawData!$A$8:$A$1411, 0), MATCH(B$19, [8]RawData!$B$7:$N$7, 0))</f>
        <v>3785.7640000000001</v>
      </c>
      <c r="C1165" s="12">
        <f>INDEX([8]RawData!$B$8:$N$1411, MATCH($A1165, [8]RawData!$A$8:$A$1411, 0), MATCH(C$19, [8]RawData!$B$7:$N$7, 0))</f>
        <v>1</v>
      </c>
      <c r="D1165" s="12" t="str">
        <f>INDEX([8]RawData!$B$8:$N$1411, MATCH($A1165, [8]RawData!$A$8:$A$1411, 0), MATCH(D$19, [8]RawData!$B$7:$N$7, 0))</f>
        <v>Gas faf</v>
      </c>
      <c r="E1165" s="12" t="str">
        <f>INDEX([8]RawData!$B$8:$N$1411, MATCH($A1165, [8]RawData!$A$8:$A$1411, 0), MATCH(E$19, [8]RawData!$B$7:$N$7, 0))</f>
        <v/>
      </c>
      <c r="F1165" s="12" t="s">
        <v>94</v>
      </c>
      <c r="G1165" s="12" t="b">
        <f t="shared" si="88"/>
        <v>1</v>
      </c>
      <c r="H1165" s="12" t="b">
        <f t="shared" si="89"/>
        <v>0</v>
      </c>
      <c r="I1165" s="12" t="b">
        <f t="shared" si="90"/>
        <v>0</v>
      </c>
      <c r="J1165" s="12" t="str">
        <f t="shared" si="91"/>
        <v>Plug-in heater, or none</v>
      </c>
    </row>
    <row r="1166" spans="1:10">
      <c r="A1166" s="121">
        <v>23185</v>
      </c>
      <c r="B1166" s="12">
        <f>INDEX([8]RawData!$B$8:$N$1411, MATCH($A1166, [8]RawData!$A$8:$A$1411, 0), MATCH(B$19, [8]RawData!$B$7:$N$7, 0))</f>
        <v>1144.6790000000001</v>
      </c>
      <c r="C1166" s="12">
        <f>INDEX([8]RawData!$B$8:$N$1411, MATCH($A1166, [8]RawData!$A$8:$A$1411, 0), MATCH(C$19, [8]RawData!$B$7:$N$7, 0))</f>
        <v>3</v>
      </c>
      <c r="D1166" s="12" t="str">
        <f>INDEX([8]RawData!$B$8:$N$1411, MATCH($A1166, [8]RawData!$A$8:$A$1411, 0), MATCH(D$19, [8]RawData!$B$7:$N$7, 0))</f>
        <v>Electric gshp</v>
      </c>
      <c r="E1166" s="12" t="str">
        <f>INDEX([8]RawData!$B$8:$N$1411, MATCH($A1166, [8]RawData!$A$8:$A$1411, 0), MATCH(E$19, [8]RawData!$B$7:$N$7, 0))</f>
        <v>Wood htstove</v>
      </c>
      <c r="F1166" s="12">
        <v>1144.6790000000001</v>
      </c>
      <c r="G1166" s="12" t="b">
        <f t="shared" si="88"/>
        <v>0</v>
      </c>
      <c r="H1166" s="12" t="b">
        <f t="shared" si="89"/>
        <v>1</v>
      </c>
      <c r="I1166" s="12" t="b">
        <f t="shared" si="90"/>
        <v>1</v>
      </c>
      <c r="J1166" s="12" t="str">
        <f t="shared" si="91"/>
        <v>Heat pump</v>
      </c>
    </row>
    <row r="1167" spans="1:10">
      <c r="A1167" s="121">
        <v>23188</v>
      </c>
      <c r="B1167" s="12">
        <f>INDEX([8]RawData!$B$8:$N$1411, MATCH($A1167, [8]RawData!$A$8:$A$1411, 0), MATCH(B$19, [8]RawData!$B$7:$N$7, 0))</f>
        <v>2079.9929999999999</v>
      </c>
      <c r="C1167" s="12">
        <f>INDEX([8]RawData!$B$8:$N$1411, MATCH($A1167, [8]RawData!$A$8:$A$1411, 0), MATCH(C$19, [8]RawData!$B$7:$N$7, 0))</f>
        <v>1</v>
      </c>
      <c r="D1167" s="12" t="str">
        <f>INDEX([8]RawData!$B$8:$N$1411, MATCH($A1167, [8]RawData!$A$8:$A$1411, 0), MATCH(D$19, [8]RawData!$B$7:$N$7, 0))</f>
        <v>Wood htstove</v>
      </c>
      <c r="E1167" s="12" t="str">
        <f>INDEX([8]RawData!$B$8:$N$1411, MATCH($A1167, [8]RawData!$A$8:$A$1411, 0), MATCH(E$19, [8]RawData!$B$7:$N$7, 0))</f>
        <v>Electric pluginheater</v>
      </c>
      <c r="F1167" s="12">
        <v>2079.9929999999999</v>
      </c>
      <c r="G1167" s="12" t="b">
        <f t="shared" si="88"/>
        <v>0</v>
      </c>
      <c r="H1167" s="12" t="b">
        <f t="shared" si="89"/>
        <v>0</v>
      </c>
      <c r="I1167" s="12" t="b">
        <f t="shared" si="90"/>
        <v>0</v>
      </c>
      <c r="J1167" s="12" t="str">
        <f t="shared" si="91"/>
        <v>Plug-in heater, or none</v>
      </c>
    </row>
    <row r="1168" spans="1:10">
      <c r="A1168" s="121">
        <v>23192</v>
      </c>
      <c r="B1168" s="12">
        <f>INDEX([8]RawData!$B$8:$N$1411, MATCH($A1168, [8]RawData!$A$8:$A$1411, 0), MATCH(B$19, [8]RawData!$B$7:$N$7, 0))</f>
        <v>1904.288</v>
      </c>
      <c r="C1168" s="12">
        <f>INDEX([8]RawData!$B$8:$N$1411, MATCH($A1168, [8]RawData!$A$8:$A$1411, 0), MATCH(C$19, [8]RawData!$B$7:$N$7, 0))</f>
        <v>1</v>
      </c>
      <c r="D1168" s="12" t="str">
        <f>INDEX([8]RawData!$B$8:$N$1411, MATCH($A1168, [8]RawData!$A$8:$A$1411, 0), MATCH(D$19, [8]RawData!$B$7:$N$7, 0))</f>
        <v>Gas faf</v>
      </c>
      <c r="E1168" s="12" t="str">
        <f>INDEX([8]RawData!$B$8:$N$1411, MATCH($A1168, [8]RawData!$A$8:$A$1411, 0), MATCH(E$19, [8]RawData!$B$7:$N$7, 0))</f>
        <v/>
      </c>
      <c r="F1168" s="12" t="s">
        <v>94</v>
      </c>
      <c r="G1168" s="12" t="b">
        <f t="shared" si="88"/>
        <v>1</v>
      </c>
      <c r="H1168" s="12" t="b">
        <f t="shared" si="89"/>
        <v>0</v>
      </c>
      <c r="I1168" s="12" t="b">
        <f t="shared" si="90"/>
        <v>0</v>
      </c>
      <c r="J1168" s="12" t="str">
        <f t="shared" si="91"/>
        <v>Plug-in heater, or none</v>
      </c>
    </row>
    <row r="1169" spans="1:10">
      <c r="A1169" s="121">
        <v>23196</v>
      </c>
      <c r="B1169" s="12">
        <f>INDEX([8]RawData!$B$8:$N$1411, MATCH($A1169, [8]RawData!$A$8:$A$1411, 0), MATCH(B$19, [8]RawData!$B$7:$N$7, 0))</f>
        <v>2079.9929999999999</v>
      </c>
      <c r="C1169" s="12">
        <f>INDEX([8]RawData!$B$8:$N$1411, MATCH($A1169, [8]RawData!$A$8:$A$1411, 0), MATCH(C$19, [8]RawData!$B$7:$N$7, 0))</f>
        <v>1</v>
      </c>
      <c r="D1169" s="12" t="str">
        <f>INDEX([8]RawData!$B$8:$N$1411, MATCH($A1169, [8]RawData!$A$8:$A$1411, 0), MATCH(D$19, [8]RawData!$B$7:$N$7, 0))</f>
        <v xml:space="preserve">Wood htstove AND Gas htstove AND </v>
      </c>
      <c r="E1169" s="12" t="str">
        <f>INDEX([8]RawData!$B$8:$N$1411, MATCH($A1169, [8]RawData!$A$8:$A$1411, 0), MATCH(E$19, [8]RawData!$B$7:$N$7, 0))</f>
        <v xml:space="preserve">Electric baseboard AND Electric baseboard AND Electric baseboard AND Electric baseboard AND </v>
      </c>
      <c r="F1169" s="12">
        <v>2079.9929999999999</v>
      </c>
      <c r="G1169" s="12" t="b">
        <f t="shared" si="88"/>
        <v>0</v>
      </c>
      <c r="H1169" s="12" t="b">
        <f t="shared" si="89"/>
        <v>1</v>
      </c>
      <c r="I1169" s="12" t="b">
        <f t="shared" si="90"/>
        <v>1</v>
      </c>
      <c r="J1169" s="12" t="str">
        <f t="shared" si="91"/>
        <v>Baseboard</v>
      </c>
    </row>
    <row r="1170" spans="1:10">
      <c r="A1170" s="121">
        <v>23211</v>
      </c>
      <c r="B1170" s="12">
        <f>INDEX([8]RawData!$B$8:$N$1411, MATCH($A1170, [8]RawData!$A$8:$A$1411, 0), MATCH(B$19, [8]RawData!$B$7:$N$7, 0))</f>
        <v>2130.886</v>
      </c>
      <c r="C1170" s="12">
        <f>INDEX([8]RawData!$B$8:$N$1411, MATCH($A1170, [8]RawData!$A$8:$A$1411, 0), MATCH(C$19, [8]RawData!$B$7:$N$7, 0))</f>
        <v>3</v>
      </c>
      <c r="D1170" s="12" t="str">
        <f>INDEX([8]RawData!$B$8:$N$1411, MATCH($A1170, [8]RawData!$A$8:$A$1411, 0), MATCH(D$19, [8]RawData!$B$7:$N$7, 0))</f>
        <v>Gas boiler</v>
      </c>
      <c r="E1170" s="12" t="str">
        <f>INDEX([8]RawData!$B$8:$N$1411, MATCH($A1170, [8]RawData!$A$8:$A$1411, 0), MATCH(E$19, [8]RawData!$B$7:$N$7, 0))</f>
        <v/>
      </c>
      <c r="F1170" s="12" t="s">
        <v>94</v>
      </c>
      <c r="G1170" s="12" t="b">
        <f t="shared" si="88"/>
        <v>1</v>
      </c>
      <c r="H1170" s="12" t="b">
        <f t="shared" si="89"/>
        <v>0</v>
      </c>
      <c r="I1170" s="12" t="b">
        <f t="shared" si="90"/>
        <v>0</v>
      </c>
      <c r="J1170" s="12" t="str">
        <f t="shared" si="91"/>
        <v>Plug-in heater, or none</v>
      </c>
    </row>
    <row r="1171" spans="1:10">
      <c r="A1171" s="121">
        <v>23213</v>
      </c>
      <c r="B1171" s="12">
        <f>INDEX([8]RawData!$B$8:$N$1411, MATCH($A1171, [8]RawData!$A$8:$A$1411, 0), MATCH(B$19, [8]RawData!$B$7:$N$7, 0))</f>
        <v>2130.886</v>
      </c>
      <c r="C1171" s="12">
        <f>INDEX([8]RawData!$B$8:$N$1411, MATCH($A1171, [8]RawData!$A$8:$A$1411, 0), MATCH(C$19, [8]RawData!$B$7:$N$7, 0))</f>
        <v>3</v>
      </c>
      <c r="D1171" s="12" t="str">
        <f>INDEX([8]RawData!$B$8:$N$1411, MATCH($A1171, [8]RawData!$A$8:$A$1411, 0), MATCH(D$19, [8]RawData!$B$7:$N$7, 0))</f>
        <v>Gas faf</v>
      </c>
      <c r="E1171" s="12" t="str">
        <f>INDEX([8]RawData!$B$8:$N$1411, MATCH($A1171, [8]RawData!$A$8:$A$1411, 0), MATCH(E$19, [8]RawData!$B$7:$N$7, 0))</f>
        <v/>
      </c>
      <c r="F1171" s="12" t="s">
        <v>94</v>
      </c>
      <c r="G1171" s="12" t="b">
        <f t="shared" si="88"/>
        <v>1</v>
      </c>
      <c r="H1171" s="12" t="b">
        <f t="shared" si="89"/>
        <v>0</v>
      </c>
      <c r="I1171" s="12" t="b">
        <f t="shared" si="90"/>
        <v>0</v>
      </c>
      <c r="J1171" s="12" t="str">
        <f t="shared" si="91"/>
        <v>Plug-in heater, or none</v>
      </c>
    </row>
    <row r="1172" spans="1:10">
      <c r="A1172" s="121">
        <v>23233</v>
      </c>
      <c r="B1172" s="12">
        <f>INDEX([8]RawData!$B$8:$N$1411, MATCH($A1172, [8]RawData!$A$8:$A$1411, 0), MATCH(B$19, [8]RawData!$B$7:$N$7, 0))</f>
        <v>1904.288</v>
      </c>
      <c r="C1172" s="12">
        <f>INDEX([8]RawData!$B$8:$N$1411, MATCH($A1172, [8]RawData!$A$8:$A$1411, 0), MATCH(C$19, [8]RawData!$B$7:$N$7, 0))</f>
        <v>1</v>
      </c>
      <c r="D1172" s="12" t="str">
        <f>INDEX([8]RawData!$B$8:$N$1411, MATCH($A1172, [8]RawData!$A$8:$A$1411, 0), MATCH(D$19, [8]RawData!$B$7:$N$7, 0))</f>
        <v>Electric heatpump</v>
      </c>
      <c r="E1172" s="12" t="str">
        <f>INDEX([8]RawData!$B$8:$N$1411, MATCH($A1172, [8]RawData!$A$8:$A$1411, 0), MATCH(E$19, [8]RawData!$B$7:$N$7, 0))</f>
        <v/>
      </c>
      <c r="F1172" s="12">
        <v>1904.288</v>
      </c>
      <c r="G1172" s="12" t="b">
        <f t="shared" si="88"/>
        <v>0</v>
      </c>
      <c r="H1172" s="12" t="b">
        <f t="shared" si="89"/>
        <v>1</v>
      </c>
      <c r="I1172" s="12" t="b">
        <f t="shared" si="90"/>
        <v>1</v>
      </c>
      <c r="J1172" s="12" t="str">
        <f t="shared" si="91"/>
        <v>Heat pump</v>
      </c>
    </row>
    <row r="1173" spans="1:10">
      <c r="A1173" s="121">
        <v>23235</v>
      </c>
      <c r="B1173" s="12">
        <f>INDEX([8]RawData!$B$8:$N$1411, MATCH($A1173, [8]RawData!$A$8:$A$1411, 0), MATCH(B$19, [8]RawData!$B$7:$N$7, 0))</f>
        <v>1612.692</v>
      </c>
      <c r="C1173" s="12">
        <f>INDEX([8]RawData!$B$8:$N$1411, MATCH($A1173, [8]RawData!$A$8:$A$1411, 0), MATCH(C$19, [8]RawData!$B$7:$N$7, 0))</f>
        <v>1</v>
      </c>
      <c r="D1173" s="12" t="str">
        <f>INDEX([8]RawData!$B$8:$N$1411, MATCH($A1173, [8]RawData!$A$8:$A$1411, 0), MATCH(D$19, [8]RawData!$B$7:$N$7, 0))</f>
        <v>Wood htstove</v>
      </c>
      <c r="E1173" s="12" t="str">
        <f>INDEX([8]RawData!$B$8:$N$1411, MATCH($A1173, [8]RawData!$A$8:$A$1411, 0), MATCH(E$19, [8]RawData!$B$7:$N$7, 0))</f>
        <v/>
      </c>
      <c r="F1173" s="12" t="s">
        <v>94</v>
      </c>
      <c r="G1173" s="12" t="b">
        <f t="shared" ref="G1173:G1236" si="92">OR(ISNUMBER(FIND("Gas faf", D1173&amp;E1173)),  ISNUMBER(FIND("Gas boiler", D1173&amp;E1173)))</f>
        <v>0</v>
      </c>
      <c r="H1173" s="12" t="b">
        <f t="shared" ref="H1173:H1236" si="93">OR(ISNUMBER(FIND("Electric faf", D1173&amp;E1173)),  ISNUMBER(FIND("Electric boiler", D1173&amp;E1173)),  ISNUMBER(FIND("Electric baseboard", D1173&amp;E1173)),  ISNUMBER(FIND("Electric heatpump", D1173&amp;E1173)),  ISNUMBER(FIND("Electric gshp", D1173&amp;E1173)),  ISNUMBER(FIND("Electric dhp", D1173&amp;E1173)) )</f>
        <v>0</v>
      </c>
      <c r="I1173" s="12" t="b">
        <f t="shared" ref="I1173:I1236" si="94">AND(NOT(G1173), H1173)</f>
        <v>0</v>
      </c>
      <c r="J1173" s="12" t="str">
        <f t="shared" ref="J1173:J1236" si="95">IF( OR(  ISNUMBER(FIND("Electric heatpump", D1173&amp;E1173)),  ISNUMBER(FIND("Electric gshp", D1173&amp;E1173)) ), "Heat pump",
   IF(ISNUMBER(FIND("Electric faf", D1173&amp;E1173)), "Electric FAF",
 IF(ISNUMBER(FIND("dhp", D1173&amp;E1173)), "Ductless HP",
   IF(OR(ISNUMBER(FIND("Electric boiler", D1173&amp;E1173)),  ISNUMBER(FIND("Electric baseboard", D1173&amp;E1173))), "Baseboard", "Plug-in heater, or none"))))</f>
        <v>Plug-in heater, or none</v>
      </c>
    </row>
    <row r="1174" spans="1:10">
      <c r="A1174" s="121">
        <v>23241</v>
      </c>
      <c r="B1174" s="12">
        <f>INDEX([8]RawData!$B$8:$N$1411, MATCH($A1174, [8]RawData!$A$8:$A$1411, 0), MATCH(B$19, [8]RawData!$B$7:$N$7, 0))</f>
        <v>2079.9929999999999</v>
      </c>
      <c r="C1174" s="12">
        <f>INDEX([8]RawData!$B$8:$N$1411, MATCH($A1174, [8]RawData!$A$8:$A$1411, 0), MATCH(C$19, [8]RawData!$B$7:$N$7, 0))</f>
        <v>1</v>
      </c>
      <c r="D1174" s="12" t="str">
        <f>INDEX([8]RawData!$B$8:$N$1411, MATCH($A1174, [8]RawData!$A$8:$A$1411, 0), MATCH(D$19, [8]RawData!$B$7:$N$7, 0))</f>
        <v>Electric heatpump</v>
      </c>
      <c r="E1174" s="12" t="str">
        <f>INDEX([8]RawData!$B$8:$N$1411, MATCH($A1174, [8]RawData!$A$8:$A$1411, 0), MATCH(E$19, [8]RawData!$B$7:$N$7, 0))</f>
        <v/>
      </c>
      <c r="F1174" s="12">
        <v>2079.9929999999999</v>
      </c>
      <c r="G1174" s="12" t="b">
        <f t="shared" si="92"/>
        <v>0</v>
      </c>
      <c r="H1174" s="12" t="b">
        <f t="shared" si="93"/>
        <v>1</v>
      </c>
      <c r="I1174" s="12" t="b">
        <f t="shared" si="94"/>
        <v>1</v>
      </c>
      <c r="J1174" s="12" t="str">
        <f t="shared" si="95"/>
        <v>Heat pump</v>
      </c>
    </row>
    <row r="1175" spans="1:10">
      <c r="A1175" s="121">
        <v>23260</v>
      </c>
      <c r="B1175" s="12">
        <f>INDEX([8]RawData!$B$8:$N$1411, MATCH($A1175, [8]RawData!$A$8:$A$1411, 0), MATCH(B$19, [8]RawData!$B$7:$N$7, 0))</f>
        <v>1904.288</v>
      </c>
      <c r="C1175" s="12">
        <f>INDEX([8]RawData!$B$8:$N$1411, MATCH($A1175, [8]RawData!$A$8:$A$1411, 0), MATCH(C$19, [8]RawData!$B$7:$N$7, 0))</f>
        <v>2</v>
      </c>
      <c r="D1175" s="12" t="str">
        <f>INDEX([8]RawData!$B$8:$N$1411, MATCH($A1175, [8]RawData!$A$8:$A$1411, 0), MATCH(D$19, [8]RawData!$B$7:$N$7, 0))</f>
        <v>Wood htstove</v>
      </c>
      <c r="E1175" s="12" t="str">
        <f>INDEX([8]RawData!$B$8:$N$1411, MATCH($A1175, [8]RawData!$A$8:$A$1411, 0), MATCH(E$19, [8]RawData!$B$7:$N$7, 0))</f>
        <v>Electric pluginheater</v>
      </c>
      <c r="F1175" s="12">
        <v>1904.288</v>
      </c>
      <c r="G1175" s="12" t="b">
        <f t="shared" si="92"/>
        <v>0</v>
      </c>
      <c r="H1175" s="12" t="b">
        <f t="shared" si="93"/>
        <v>0</v>
      </c>
      <c r="I1175" s="12" t="b">
        <f t="shared" si="94"/>
        <v>0</v>
      </c>
      <c r="J1175" s="12" t="str">
        <f t="shared" si="95"/>
        <v>Plug-in heater, or none</v>
      </c>
    </row>
    <row r="1176" spans="1:10">
      <c r="A1176" s="121">
        <v>23262</v>
      </c>
      <c r="B1176" s="12">
        <f>INDEX([8]RawData!$B$8:$N$1411, MATCH($A1176, [8]RawData!$A$8:$A$1411, 0), MATCH(B$19, [8]RawData!$B$7:$N$7, 0))</f>
        <v>1612.692</v>
      </c>
      <c r="C1176" s="12">
        <f>INDEX([8]RawData!$B$8:$N$1411, MATCH($A1176, [8]RawData!$A$8:$A$1411, 0), MATCH(C$19, [8]RawData!$B$7:$N$7, 0))</f>
        <v>1</v>
      </c>
      <c r="D1176" s="12" t="str">
        <f>INDEX([8]RawData!$B$8:$N$1411, MATCH($A1176, [8]RawData!$A$8:$A$1411, 0), MATCH(D$19, [8]RawData!$B$7:$N$7, 0))</f>
        <v>Gas faf</v>
      </c>
      <c r="E1176" s="12" t="str">
        <f>INDEX([8]RawData!$B$8:$N$1411, MATCH($A1176, [8]RawData!$A$8:$A$1411, 0), MATCH(E$19, [8]RawData!$B$7:$N$7, 0))</f>
        <v/>
      </c>
      <c r="F1176" s="12" t="s">
        <v>94</v>
      </c>
      <c r="G1176" s="12" t="b">
        <f t="shared" si="92"/>
        <v>1</v>
      </c>
      <c r="H1176" s="12" t="b">
        <f t="shared" si="93"/>
        <v>0</v>
      </c>
      <c r="I1176" s="12" t="b">
        <f t="shared" si="94"/>
        <v>0</v>
      </c>
      <c r="J1176" s="12" t="str">
        <f t="shared" si="95"/>
        <v>Plug-in heater, or none</v>
      </c>
    </row>
    <row r="1177" spans="1:10">
      <c r="A1177" s="121">
        <v>23267</v>
      </c>
      <c r="B1177" s="12">
        <f>INDEX([8]RawData!$B$8:$N$1411, MATCH($A1177, [8]RawData!$A$8:$A$1411, 0), MATCH(B$19, [8]RawData!$B$7:$N$7, 0))</f>
        <v>8264.9449999999997</v>
      </c>
      <c r="C1177" s="12">
        <f>INDEX([8]RawData!$B$8:$N$1411, MATCH($A1177, [8]RawData!$A$8:$A$1411, 0), MATCH(C$19, [8]RawData!$B$7:$N$7, 0))</f>
        <v>1</v>
      </c>
      <c r="D1177" s="12" t="str">
        <f>INDEX([8]RawData!$B$8:$N$1411, MATCH($A1177, [8]RawData!$A$8:$A$1411, 0), MATCH(D$19, [8]RawData!$B$7:$N$7, 0))</f>
        <v>Gas faf</v>
      </c>
      <c r="E1177" s="12" t="str">
        <f>INDEX([8]RawData!$B$8:$N$1411, MATCH($A1177, [8]RawData!$A$8:$A$1411, 0), MATCH(E$19, [8]RawData!$B$7:$N$7, 0))</f>
        <v xml:space="preserve">Wood fireplace AND Electric pluginheater AND </v>
      </c>
      <c r="F1177" s="12" t="s">
        <v>94</v>
      </c>
      <c r="G1177" s="12" t="b">
        <f t="shared" si="92"/>
        <v>1</v>
      </c>
      <c r="H1177" s="12" t="b">
        <f t="shared" si="93"/>
        <v>0</v>
      </c>
      <c r="I1177" s="12" t="b">
        <f t="shared" si="94"/>
        <v>0</v>
      </c>
      <c r="J1177" s="12" t="str">
        <f t="shared" si="95"/>
        <v>Plug-in heater, or none</v>
      </c>
    </row>
    <row r="1178" spans="1:10">
      <c r="A1178" s="121">
        <v>23274</v>
      </c>
      <c r="B1178" s="12">
        <f>INDEX([8]RawData!$B$8:$N$1411, MATCH($A1178, [8]RawData!$A$8:$A$1411, 0), MATCH(B$19, [8]RawData!$B$7:$N$7, 0))</f>
        <v>1144.6790000000001</v>
      </c>
      <c r="C1178" s="12">
        <f>INDEX([8]RawData!$B$8:$N$1411, MATCH($A1178, [8]RawData!$A$8:$A$1411, 0), MATCH(C$19, [8]RawData!$B$7:$N$7, 0))</f>
        <v>2</v>
      </c>
      <c r="D1178" s="12" t="str">
        <f>INDEX([8]RawData!$B$8:$N$1411, MATCH($A1178, [8]RawData!$A$8:$A$1411, 0), MATCH(D$19, [8]RawData!$B$7:$N$7, 0))</f>
        <v>Gas boiler</v>
      </c>
      <c r="E1178" s="12" t="str">
        <f>INDEX([8]RawData!$B$8:$N$1411, MATCH($A1178, [8]RawData!$A$8:$A$1411, 0), MATCH(E$19, [8]RawData!$B$7:$N$7, 0))</f>
        <v>Electric baseboard</v>
      </c>
      <c r="F1178" s="12" t="s">
        <v>94</v>
      </c>
      <c r="G1178" s="12" t="b">
        <f t="shared" si="92"/>
        <v>1</v>
      </c>
      <c r="H1178" s="12" t="b">
        <f t="shared" si="93"/>
        <v>1</v>
      </c>
      <c r="I1178" s="12" t="b">
        <f t="shared" si="94"/>
        <v>0</v>
      </c>
      <c r="J1178" s="12" t="str">
        <f t="shared" si="95"/>
        <v>Baseboard</v>
      </c>
    </row>
    <row r="1179" spans="1:10">
      <c r="A1179" s="121">
        <v>23278</v>
      </c>
      <c r="B1179" s="12">
        <f>INDEX([8]RawData!$B$8:$N$1411, MATCH($A1179, [8]RawData!$A$8:$A$1411, 0), MATCH(B$19, [8]RawData!$B$7:$N$7, 0))</f>
        <v>1612.692</v>
      </c>
      <c r="C1179" s="12">
        <f>INDEX([8]RawData!$B$8:$N$1411, MATCH($A1179, [8]RawData!$A$8:$A$1411, 0), MATCH(C$19, [8]RawData!$B$7:$N$7, 0))</f>
        <v>1</v>
      </c>
      <c r="D1179" s="12" t="str">
        <f>INDEX([8]RawData!$B$8:$N$1411, MATCH($A1179, [8]RawData!$A$8:$A$1411, 0), MATCH(D$19, [8]RawData!$B$7:$N$7, 0))</f>
        <v>Gas faf</v>
      </c>
      <c r="E1179" s="12" t="str">
        <f>INDEX([8]RawData!$B$8:$N$1411, MATCH($A1179, [8]RawData!$A$8:$A$1411, 0), MATCH(E$19, [8]RawData!$B$7:$N$7, 0))</f>
        <v/>
      </c>
      <c r="F1179" s="12" t="s">
        <v>94</v>
      </c>
      <c r="G1179" s="12" t="b">
        <f t="shared" si="92"/>
        <v>1</v>
      </c>
      <c r="H1179" s="12" t="b">
        <f t="shared" si="93"/>
        <v>0</v>
      </c>
      <c r="I1179" s="12" t="b">
        <f t="shared" si="94"/>
        <v>0</v>
      </c>
      <c r="J1179" s="12" t="str">
        <f t="shared" si="95"/>
        <v>Plug-in heater, or none</v>
      </c>
    </row>
    <row r="1180" spans="1:10">
      <c r="A1180" s="121">
        <v>23282</v>
      </c>
      <c r="B1180" s="12">
        <f>INDEX([8]RawData!$B$8:$N$1411, MATCH($A1180, [8]RawData!$A$8:$A$1411, 0), MATCH(B$19, [8]RawData!$B$7:$N$7, 0))</f>
        <v>3785.7640000000001</v>
      </c>
      <c r="C1180" s="12">
        <f>INDEX([8]RawData!$B$8:$N$1411, MATCH($A1180, [8]RawData!$A$8:$A$1411, 0), MATCH(C$19, [8]RawData!$B$7:$N$7, 0))</f>
        <v>2</v>
      </c>
      <c r="D1180" s="12" t="str">
        <f>INDEX([8]RawData!$B$8:$N$1411, MATCH($A1180, [8]RawData!$A$8:$A$1411, 0), MATCH(D$19, [8]RawData!$B$7:$N$7, 0))</f>
        <v>Electric heatpump</v>
      </c>
      <c r="E1180" s="12" t="str">
        <f>INDEX([8]RawData!$B$8:$N$1411, MATCH($A1180, [8]RawData!$A$8:$A$1411, 0), MATCH(E$19, [8]RawData!$B$7:$N$7, 0))</f>
        <v>Gas htstove</v>
      </c>
      <c r="F1180" s="12">
        <v>3785.7640000000001</v>
      </c>
      <c r="G1180" s="12" t="b">
        <f t="shared" si="92"/>
        <v>0</v>
      </c>
      <c r="H1180" s="12" t="b">
        <f t="shared" si="93"/>
        <v>1</v>
      </c>
      <c r="I1180" s="12" t="b">
        <f t="shared" si="94"/>
        <v>1</v>
      </c>
      <c r="J1180" s="12" t="str">
        <f t="shared" si="95"/>
        <v>Heat pump</v>
      </c>
    </row>
    <row r="1181" spans="1:10">
      <c r="A1181" s="121">
        <v>23283</v>
      </c>
      <c r="B1181" s="12">
        <f>INDEX([8]RawData!$B$8:$N$1411, MATCH($A1181, [8]RawData!$A$8:$A$1411, 0), MATCH(B$19, [8]RawData!$B$7:$N$7, 0))</f>
        <v>1925.059</v>
      </c>
      <c r="C1181" s="12">
        <f>INDEX([8]RawData!$B$8:$N$1411, MATCH($A1181, [8]RawData!$A$8:$A$1411, 0), MATCH(C$19, [8]RawData!$B$7:$N$7, 0))</f>
        <v>2</v>
      </c>
      <c r="D1181" s="12" t="str">
        <f>INDEX([8]RawData!$B$8:$N$1411, MATCH($A1181, [8]RawData!$A$8:$A$1411, 0), MATCH(D$19, [8]RawData!$B$7:$N$7, 0))</f>
        <v>Gas faf</v>
      </c>
      <c r="E1181" s="12" t="str">
        <f>INDEX([8]RawData!$B$8:$N$1411, MATCH($A1181, [8]RawData!$A$8:$A$1411, 0), MATCH(E$19, [8]RawData!$B$7:$N$7, 0))</f>
        <v xml:space="preserve">Gas htstove AND Electric pluginheater AND </v>
      </c>
      <c r="F1181" s="12" t="s">
        <v>94</v>
      </c>
      <c r="G1181" s="12" t="b">
        <f t="shared" si="92"/>
        <v>1</v>
      </c>
      <c r="H1181" s="12" t="b">
        <f t="shared" si="93"/>
        <v>0</v>
      </c>
      <c r="I1181" s="12" t="b">
        <f t="shared" si="94"/>
        <v>0</v>
      </c>
      <c r="J1181" s="12" t="str">
        <f t="shared" si="95"/>
        <v>Plug-in heater, or none</v>
      </c>
    </row>
    <row r="1182" spans="1:10">
      <c r="A1182" s="121">
        <v>23284</v>
      </c>
      <c r="B1182" s="12">
        <f>INDEX([8]RawData!$B$8:$N$1411, MATCH($A1182, [8]RawData!$A$8:$A$1411, 0), MATCH(B$19, [8]RawData!$B$7:$N$7, 0))</f>
        <v>3785.7640000000001</v>
      </c>
      <c r="C1182" s="12">
        <f>INDEX([8]RawData!$B$8:$N$1411, MATCH($A1182, [8]RawData!$A$8:$A$1411, 0), MATCH(C$19, [8]RawData!$B$7:$N$7, 0))</f>
        <v>1</v>
      </c>
      <c r="D1182" s="12" t="str">
        <f>INDEX([8]RawData!$B$8:$N$1411, MATCH($A1182, [8]RawData!$A$8:$A$1411, 0), MATCH(D$19, [8]RawData!$B$7:$N$7, 0))</f>
        <v>Wood htstove</v>
      </c>
      <c r="E1182" s="12" t="str">
        <f>INDEX([8]RawData!$B$8:$N$1411, MATCH($A1182, [8]RawData!$A$8:$A$1411, 0), MATCH(E$19, [8]RawData!$B$7:$N$7, 0))</f>
        <v>Gas faf</v>
      </c>
      <c r="F1182" s="12" t="s">
        <v>94</v>
      </c>
      <c r="G1182" s="12" t="b">
        <f t="shared" si="92"/>
        <v>1</v>
      </c>
      <c r="H1182" s="12" t="b">
        <f t="shared" si="93"/>
        <v>0</v>
      </c>
      <c r="I1182" s="12" t="b">
        <f t="shared" si="94"/>
        <v>0</v>
      </c>
      <c r="J1182" s="12" t="str">
        <f t="shared" si="95"/>
        <v>Plug-in heater, or none</v>
      </c>
    </row>
    <row r="1183" spans="1:10">
      <c r="A1183" s="121">
        <v>23287</v>
      </c>
      <c r="B1183" s="12">
        <f>INDEX([8]RawData!$B$8:$N$1411, MATCH($A1183, [8]RawData!$A$8:$A$1411, 0), MATCH(B$19, [8]RawData!$B$7:$N$7, 0))</f>
        <v>1612.692</v>
      </c>
      <c r="C1183" s="12">
        <f>INDEX([8]RawData!$B$8:$N$1411, MATCH($A1183, [8]RawData!$A$8:$A$1411, 0), MATCH(C$19, [8]RawData!$B$7:$N$7, 0))</f>
        <v>1</v>
      </c>
      <c r="D1183" s="12" t="str">
        <f>INDEX([8]RawData!$B$8:$N$1411, MATCH($A1183, [8]RawData!$A$8:$A$1411, 0), MATCH(D$19, [8]RawData!$B$7:$N$7, 0))</f>
        <v>Electric heatpump</v>
      </c>
      <c r="E1183" s="12" t="str">
        <f>INDEX([8]RawData!$B$8:$N$1411, MATCH($A1183, [8]RawData!$A$8:$A$1411, 0), MATCH(E$19, [8]RawData!$B$7:$N$7, 0))</f>
        <v>Wood htstove</v>
      </c>
      <c r="F1183" s="12">
        <v>1612.692</v>
      </c>
      <c r="G1183" s="12" t="b">
        <f t="shared" si="92"/>
        <v>0</v>
      </c>
      <c r="H1183" s="12" t="b">
        <f t="shared" si="93"/>
        <v>1</v>
      </c>
      <c r="I1183" s="12" t="b">
        <f t="shared" si="94"/>
        <v>1</v>
      </c>
      <c r="J1183" s="12" t="str">
        <f t="shared" si="95"/>
        <v>Heat pump</v>
      </c>
    </row>
    <row r="1184" spans="1:10">
      <c r="A1184" s="121">
        <v>23294</v>
      </c>
      <c r="B1184" s="12">
        <f>INDEX([8]RawData!$B$8:$N$1411, MATCH($A1184, [8]RawData!$A$8:$A$1411, 0), MATCH(B$19, [8]RawData!$B$7:$N$7, 0))</f>
        <v>1904.288</v>
      </c>
      <c r="C1184" s="12">
        <f>INDEX([8]RawData!$B$8:$N$1411, MATCH($A1184, [8]RawData!$A$8:$A$1411, 0), MATCH(C$19, [8]RawData!$B$7:$N$7, 0))</f>
        <v>1</v>
      </c>
      <c r="D1184" s="12" t="str">
        <f>INDEX([8]RawData!$B$8:$N$1411, MATCH($A1184, [8]RawData!$A$8:$A$1411, 0), MATCH(D$19, [8]RawData!$B$7:$N$7, 0))</f>
        <v>Electric heatpump</v>
      </c>
      <c r="E1184" s="12" t="str">
        <f>INDEX([8]RawData!$B$8:$N$1411, MATCH($A1184, [8]RawData!$A$8:$A$1411, 0), MATCH(E$19, [8]RawData!$B$7:$N$7, 0))</f>
        <v xml:space="preserve">Pellets htstove AND Electric pluginheater AND </v>
      </c>
      <c r="F1184" s="12">
        <v>1904.288</v>
      </c>
      <c r="G1184" s="12" t="b">
        <f t="shared" si="92"/>
        <v>0</v>
      </c>
      <c r="H1184" s="12" t="b">
        <f t="shared" si="93"/>
        <v>1</v>
      </c>
      <c r="I1184" s="12" t="b">
        <f t="shared" si="94"/>
        <v>1</v>
      </c>
      <c r="J1184" s="12" t="str">
        <f t="shared" si="95"/>
        <v>Heat pump</v>
      </c>
    </row>
    <row r="1185" spans="1:10">
      <c r="A1185" s="121">
        <v>23300</v>
      </c>
      <c r="B1185" s="12">
        <f>INDEX([8]RawData!$B$8:$N$1411, MATCH($A1185, [8]RawData!$A$8:$A$1411, 0), MATCH(B$19, [8]RawData!$B$7:$N$7, 0))</f>
        <v>1925.059</v>
      </c>
      <c r="C1185" s="12">
        <f>INDEX([8]RawData!$B$8:$N$1411, MATCH($A1185, [8]RawData!$A$8:$A$1411, 0), MATCH(C$19, [8]RawData!$B$7:$N$7, 0))</f>
        <v>2</v>
      </c>
      <c r="D1185" s="12" t="str">
        <f>INDEX([8]RawData!$B$8:$N$1411, MATCH($A1185, [8]RawData!$A$8:$A$1411, 0), MATCH(D$19, [8]RawData!$B$7:$N$7, 0))</f>
        <v>Electric heatpump</v>
      </c>
      <c r="E1185" s="12" t="str">
        <f>INDEX([8]RawData!$B$8:$N$1411, MATCH($A1185, [8]RawData!$A$8:$A$1411, 0), MATCH(E$19, [8]RawData!$B$7:$N$7, 0))</f>
        <v xml:space="preserve">Electric baseboard AND Propane htstove AND </v>
      </c>
      <c r="F1185" s="12">
        <v>1925.059</v>
      </c>
      <c r="G1185" s="12" t="b">
        <f t="shared" si="92"/>
        <v>0</v>
      </c>
      <c r="H1185" s="12" t="b">
        <f t="shared" si="93"/>
        <v>1</v>
      </c>
      <c r="I1185" s="12" t="b">
        <f t="shared" si="94"/>
        <v>1</v>
      </c>
      <c r="J1185" s="12" t="str">
        <f t="shared" si="95"/>
        <v>Heat pump</v>
      </c>
    </row>
    <row r="1186" spans="1:10">
      <c r="A1186" s="121">
        <v>23314</v>
      </c>
      <c r="B1186" s="12">
        <f>INDEX([8]RawData!$B$8:$N$1411, MATCH($A1186, [8]RawData!$A$8:$A$1411, 0), MATCH(B$19, [8]RawData!$B$7:$N$7, 0))</f>
        <v>2130.886</v>
      </c>
      <c r="C1186" s="12">
        <f>INDEX([8]RawData!$B$8:$N$1411, MATCH($A1186, [8]RawData!$A$8:$A$1411, 0), MATCH(C$19, [8]RawData!$B$7:$N$7, 0))</f>
        <v>3</v>
      </c>
      <c r="D1186" s="12" t="str">
        <f>INDEX([8]RawData!$B$8:$N$1411, MATCH($A1186, [8]RawData!$A$8:$A$1411, 0), MATCH(D$19, [8]RawData!$B$7:$N$7, 0))</f>
        <v>Gas boiler</v>
      </c>
      <c r="E1186" s="12" t="str">
        <f>INDEX([8]RawData!$B$8:$N$1411, MATCH($A1186, [8]RawData!$A$8:$A$1411, 0), MATCH(E$19, [8]RawData!$B$7:$N$7, 0))</f>
        <v/>
      </c>
      <c r="F1186" s="12" t="s">
        <v>94</v>
      </c>
      <c r="G1186" s="12" t="b">
        <f t="shared" si="92"/>
        <v>1</v>
      </c>
      <c r="H1186" s="12" t="b">
        <f t="shared" si="93"/>
        <v>0</v>
      </c>
      <c r="I1186" s="12" t="b">
        <f t="shared" si="94"/>
        <v>0</v>
      </c>
      <c r="J1186" s="12" t="str">
        <f t="shared" si="95"/>
        <v>Plug-in heater, or none</v>
      </c>
    </row>
    <row r="1187" spans="1:10">
      <c r="A1187" s="121">
        <v>23318</v>
      </c>
      <c r="B1187" s="12">
        <f>INDEX([8]RawData!$B$8:$N$1411, MATCH($A1187, [8]RawData!$A$8:$A$1411, 0), MATCH(B$19, [8]RawData!$B$7:$N$7, 0))</f>
        <v>1144.6790000000001</v>
      </c>
      <c r="C1187" s="12">
        <f>INDEX([8]RawData!$B$8:$N$1411, MATCH($A1187, [8]RawData!$A$8:$A$1411, 0), MATCH(C$19, [8]RawData!$B$7:$N$7, 0))</f>
        <v>2</v>
      </c>
      <c r="D1187" s="12" t="str">
        <f>INDEX([8]RawData!$B$8:$N$1411, MATCH($A1187, [8]RawData!$A$8:$A$1411, 0), MATCH(D$19, [8]RawData!$B$7:$N$7, 0))</f>
        <v>Oil faf</v>
      </c>
      <c r="E1187" s="12" t="str">
        <f>INDEX([8]RawData!$B$8:$N$1411, MATCH($A1187, [8]RawData!$A$8:$A$1411, 0), MATCH(E$19, [8]RawData!$B$7:$N$7, 0))</f>
        <v/>
      </c>
      <c r="F1187" s="12" t="s">
        <v>94</v>
      </c>
      <c r="G1187" s="12" t="b">
        <f t="shared" si="92"/>
        <v>0</v>
      </c>
      <c r="H1187" s="12" t="b">
        <f t="shared" si="93"/>
        <v>0</v>
      </c>
      <c r="I1187" s="12" t="b">
        <f t="shared" si="94"/>
        <v>0</v>
      </c>
      <c r="J1187" s="12" t="str">
        <f t="shared" si="95"/>
        <v>Plug-in heater, or none</v>
      </c>
    </row>
    <row r="1188" spans="1:10">
      <c r="A1188" s="121">
        <v>23335</v>
      </c>
      <c r="B1188" s="12">
        <f>INDEX([8]RawData!$B$8:$N$1411, MATCH($A1188, [8]RawData!$A$8:$A$1411, 0), MATCH(B$19, [8]RawData!$B$7:$N$7, 0))</f>
        <v>1192.4649999999999</v>
      </c>
      <c r="C1188" s="12">
        <f>INDEX([8]RawData!$B$8:$N$1411, MATCH($A1188, [8]RawData!$A$8:$A$1411, 0), MATCH(C$19, [8]RawData!$B$7:$N$7, 0))</f>
        <v>3</v>
      </c>
      <c r="D1188" s="12" t="str">
        <f>INDEX([8]RawData!$B$8:$N$1411, MATCH($A1188, [8]RawData!$A$8:$A$1411, 0), MATCH(D$19, [8]RawData!$B$7:$N$7, 0))</f>
        <v>Gas faf</v>
      </c>
      <c r="E1188" s="12" t="str">
        <f>INDEX([8]RawData!$B$8:$N$1411, MATCH($A1188, [8]RawData!$A$8:$A$1411, 0), MATCH(E$19, [8]RawData!$B$7:$N$7, 0))</f>
        <v xml:space="preserve">Gas htstove AND Gas htstove AND </v>
      </c>
      <c r="F1188" s="12" t="s">
        <v>94</v>
      </c>
      <c r="G1188" s="12" t="b">
        <f t="shared" si="92"/>
        <v>1</v>
      </c>
      <c r="H1188" s="12" t="b">
        <f t="shared" si="93"/>
        <v>0</v>
      </c>
      <c r="I1188" s="12" t="b">
        <f t="shared" si="94"/>
        <v>0</v>
      </c>
      <c r="J1188" s="12" t="str">
        <f t="shared" si="95"/>
        <v>Plug-in heater, or none</v>
      </c>
    </row>
    <row r="1189" spans="1:10">
      <c r="A1189" s="121">
        <v>23345</v>
      </c>
      <c r="B1189" s="12">
        <f>INDEX([8]RawData!$B$8:$N$1411, MATCH($A1189, [8]RawData!$A$8:$A$1411, 0), MATCH(B$19, [8]RawData!$B$7:$N$7, 0))</f>
        <v>2079.9929999999999</v>
      </c>
      <c r="C1189" s="12">
        <f>INDEX([8]RawData!$B$8:$N$1411, MATCH($A1189, [8]RawData!$A$8:$A$1411, 0), MATCH(C$19, [8]RawData!$B$7:$N$7, 0))</f>
        <v>1</v>
      </c>
      <c r="D1189" s="12" t="str">
        <f>INDEX([8]RawData!$B$8:$N$1411, MATCH($A1189, [8]RawData!$A$8:$A$1411, 0), MATCH(D$19, [8]RawData!$B$7:$N$7, 0))</f>
        <v>Electric heatpump</v>
      </c>
      <c r="E1189" s="12" t="str">
        <f>INDEX([8]RawData!$B$8:$N$1411, MATCH($A1189, [8]RawData!$A$8:$A$1411, 0), MATCH(E$19, [8]RawData!$B$7:$N$7, 0))</f>
        <v>Electric heatpump</v>
      </c>
      <c r="F1189" s="12">
        <v>2079.9929999999999</v>
      </c>
      <c r="G1189" s="12" t="b">
        <f t="shared" si="92"/>
        <v>0</v>
      </c>
      <c r="H1189" s="12" t="b">
        <f t="shared" si="93"/>
        <v>1</v>
      </c>
      <c r="I1189" s="12" t="b">
        <f t="shared" si="94"/>
        <v>1</v>
      </c>
      <c r="J1189" s="12" t="str">
        <f t="shared" si="95"/>
        <v>Heat pump</v>
      </c>
    </row>
    <row r="1190" spans="1:10">
      <c r="A1190" s="121">
        <v>23355</v>
      </c>
      <c r="B1190" s="12">
        <f>INDEX([8]RawData!$B$8:$N$1411, MATCH($A1190, [8]RawData!$A$8:$A$1411, 0), MATCH(B$19, [8]RawData!$B$7:$N$7, 0))</f>
        <v>1192.4649999999999</v>
      </c>
      <c r="C1190" s="12">
        <f>INDEX([8]RawData!$B$8:$N$1411, MATCH($A1190, [8]RawData!$A$8:$A$1411, 0), MATCH(C$19, [8]RawData!$B$7:$N$7, 0))</f>
        <v>2</v>
      </c>
      <c r="D1190" s="12" t="str">
        <f>INDEX([8]RawData!$B$8:$N$1411, MATCH($A1190, [8]RawData!$A$8:$A$1411, 0), MATCH(D$19, [8]RawData!$B$7:$N$7, 0))</f>
        <v>Electric baseboard</v>
      </c>
      <c r="E1190" s="12" t="str">
        <f>INDEX([8]RawData!$B$8:$N$1411, MATCH($A1190, [8]RawData!$A$8:$A$1411, 0), MATCH(E$19, [8]RawData!$B$7:$N$7, 0))</f>
        <v/>
      </c>
      <c r="F1190" s="12">
        <v>1192.4649999999999</v>
      </c>
      <c r="G1190" s="12" t="b">
        <f t="shared" si="92"/>
        <v>0</v>
      </c>
      <c r="H1190" s="12" t="b">
        <f t="shared" si="93"/>
        <v>1</v>
      </c>
      <c r="I1190" s="12" t="b">
        <f t="shared" si="94"/>
        <v>1</v>
      </c>
      <c r="J1190" s="12" t="str">
        <f t="shared" si="95"/>
        <v>Baseboard</v>
      </c>
    </row>
    <row r="1191" spans="1:10">
      <c r="A1191" s="121">
        <v>23358</v>
      </c>
      <c r="B1191" s="12">
        <f>INDEX([8]RawData!$B$8:$N$1411, MATCH($A1191, [8]RawData!$A$8:$A$1411, 0), MATCH(B$19, [8]RawData!$B$7:$N$7, 0))</f>
        <v>2130.886</v>
      </c>
      <c r="C1191" s="12">
        <f>INDEX([8]RawData!$B$8:$N$1411, MATCH($A1191, [8]RawData!$A$8:$A$1411, 0), MATCH(C$19, [8]RawData!$B$7:$N$7, 0))</f>
        <v>3</v>
      </c>
      <c r="D1191" s="12" t="str">
        <f>INDEX([8]RawData!$B$8:$N$1411, MATCH($A1191, [8]RawData!$A$8:$A$1411, 0), MATCH(D$19, [8]RawData!$B$7:$N$7, 0))</f>
        <v>Gas faf</v>
      </c>
      <c r="E1191" s="12" t="str">
        <f>INDEX([8]RawData!$B$8:$N$1411, MATCH($A1191, [8]RawData!$A$8:$A$1411, 0), MATCH(E$19, [8]RawData!$B$7:$N$7, 0))</f>
        <v/>
      </c>
      <c r="F1191" s="12" t="s">
        <v>94</v>
      </c>
      <c r="G1191" s="12" t="b">
        <f t="shared" si="92"/>
        <v>1</v>
      </c>
      <c r="H1191" s="12" t="b">
        <f t="shared" si="93"/>
        <v>0</v>
      </c>
      <c r="I1191" s="12" t="b">
        <f t="shared" si="94"/>
        <v>0</v>
      </c>
      <c r="J1191" s="12" t="str">
        <f t="shared" si="95"/>
        <v>Plug-in heater, or none</v>
      </c>
    </row>
    <row r="1192" spans="1:10">
      <c r="A1192" s="121">
        <v>23366</v>
      </c>
      <c r="B1192" s="12">
        <f>INDEX([8]RawData!$B$8:$N$1411, MATCH($A1192, [8]RawData!$A$8:$A$1411, 0), MATCH(B$19, [8]RawData!$B$7:$N$7, 0))</f>
        <v>1925.059</v>
      </c>
      <c r="C1192" s="12">
        <f>INDEX([8]RawData!$B$8:$N$1411, MATCH($A1192, [8]RawData!$A$8:$A$1411, 0), MATCH(C$19, [8]RawData!$B$7:$N$7, 0))</f>
        <v>3</v>
      </c>
      <c r="D1192" s="12" t="str">
        <f>INDEX([8]RawData!$B$8:$N$1411, MATCH($A1192, [8]RawData!$A$8:$A$1411, 0), MATCH(D$19, [8]RawData!$B$7:$N$7, 0))</f>
        <v>Oil boiler</v>
      </c>
      <c r="E1192" s="12" t="str">
        <f>INDEX([8]RawData!$B$8:$N$1411, MATCH($A1192, [8]RawData!$A$8:$A$1411, 0), MATCH(E$19, [8]RawData!$B$7:$N$7, 0))</f>
        <v xml:space="preserve">Electric pluginheater AND Electric pluginheater AND </v>
      </c>
      <c r="F1192" s="12" t="s">
        <v>94</v>
      </c>
      <c r="G1192" s="12" t="b">
        <f t="shared" si="92"/>
        <v>0</v>
      </c>
      <c r="H1192" s="12" t="b">
        <f t="shared" si="93"/>
        <v>0</v>
      </c>
      <c r="I1192" s="12" t="b">
        <f t="shared" si="94"/>
        <v>0</v>
      </c>
      <c r="J1192" s="12" t="str">
        <f t="shared" si="95"/>
        <v>Plug-in heater, or none</v>
      </c>
    </row>
    <row r="1193" spans="1:10">
      <c r="A1193" s="121">
        <v>23368</v>
      </c>
      <c r="B1193" s="12">
        <f>INDEX([8]RawData!$B$8:$N$1411, MATCH($A1193, [8]RawData!$A$8:$A$1411, 0), MATCH(B$19, [8]RawData!$B$7:$N$7, 0))</f>
        <v>1612.692</v>
      </c>
      <c r="C1193" s="12">
        <f>INDEX([8]RawData!$B$8:$N$1411, MATCH($A1193, [8]RawData!$A$8:$A$1411, 0), MATCH(C$19, [8]RawData!$B$7:$N$7, 0))</f>
        <v>1</v>
      </c>
      <c r="D1193" s="12" t="str">
        <f>INDEX([8]RawData!$B$8:$N$1411, MATCH($A1193, [8]RawData!$A$8:$A$1411, 0), MATCH(D$19, [8]RawData!$B$7:$N$7, 0))</f>
        <v>Gas faf</v>
      </c>
      <c r="E1193" s="12" t="str">
        <f>INDEX([8]RawData!$B$8:$N$1411, MATCH($A1193, [8]RawData!$A$8:$A$1411, 0), MATCH(E$19, [8]RawData!$B$7:$N$7, 0))</f>
        <v>Electric baseboard</v>
      </c>
      <c r="F1193" s="12" t="s">
        <v>94</v>
      </c>
      <c r="G1193" s="12" t="b">
        <f t="shared" si="92"/>
        <v>1</v>
      </c>
      <c r="H1193" s="12" t="b">
        <f t="shared" si="93"/>
        <v>1</v>
      </c>
      <c r="I1193" s="12" t="b">
        <f t="shared" si="94"/>
        <v>0</v>
      </c>
      <c r="J1193" s="12" t="str">
        <f t="shared" si="95"/>
        <v>Baseboard</v>
      </c>
    </row>
    <row r="1194" spans="1:10">
      <c r="A1194" s="121">
        <v>23379</v>
      </c>
      <c r="B1194" s="12">
        <f>INDEX([8]RawData!$B$8:$N$1411, MATCH($A1194, [8]RawData!$A$8:$A$1411, 0), MATCH(B$19, [8]RawData!$B$7:$N$7, 0))</f>
        <v>12271.31</v>
      </c>
      <c r="C1194" s="12">
        <f>INDEX([8]RawData!$B$8:$N$1411, MATCH($A1194, [8]RawData!$A$8:$A$1411, 0), MATCH(C$19, [8]RawData!$B$7:$N$7, 0))</f>
        <v>1</v>
      </c>
      <c r="D1194" s="12" t="str">
        <f>INDEX([8]RawData!$B$8:$N$1411, MATCH($A1194, [8]RawData!$A$8:$A$1411, 0), MATCH(D$19, [8]RawData!$B$7:$N$7, 0))</f>
        <v>Electric heatpump</v>
      </c>
      <c r="E1194" s="12" t="str">
        <f>INDEX([8]RawData!$B$8:$N$1411, MATCH($A1194, [8]RawData!$A$8:$A$1411, 0), MATCH(E$19, [8]RawData!$B$7:$N$7, 0))</f>
        <v xml:space="preserve">Wood htstove AND Wood htstove AND </v>
      </c>
      <c r="F1194" s="12">
        <v>12271.31</v>
      </c>
      <c r="G1194" s="12" t="b">
        <f t="shared" si="92"/>
        <v>0</v>
      </c>
      <c r="H1194" s="12" t="b">
        <f t="shared" si="93"/>
        <v>1</v>
      </c>
      <c r="I1194" s="12" t="b">
        <f t="shared" si="94"/>
        <v>1</v>
      </c>
      <c r="J1194" s="12" t="str">
        <f t="shared" si="95"/>
        <v>Heat pump</v>
      </c>
    </row>
    <row r="1195" spans="1:10">
      <c r="A1195" s="121">
        <v>23380</v>
      </c>
      <c r="B1195" s="12">
        <f>INDEX([8]RawData!$B$8:$N$1411, MATCH($A1195, [8]RawData!$A$8:$A$1411, 0), MATCH(B$19, [8]RawData!$B$7:$N$7, 0))</f>
        <v>3785.7640000000001</v>
      </c>
      <c r="C1195" s="12">
        <f>INDEX([8]RawData!$B$8:$N$1411, MATCH($A1195, [8]RawData!$A$8:$A$1411, 0), MATCH(C$19, [8]RawData!$B$7:$N$7, 0))</f>
        <v>3</v>
      </c>
      <c r="D1195" s="12" t="str">
        <f>INDEX([8]RawData!$B$8:$N$1411, MATCH($A1195, [8]RawData!$A$8:$A$1411, 0), MATCH(D$19, [8]RawData!$B$7:$N$7, 0))</f>
        <v>Oil faf</v>
      </c>
      <c r="E1195" s="12" t="str">
        <f>INDEX([8]RawData!$B$8:$N$1411, MATCH($A1195, [8]RawData!$A$8:$A$1411, 0), MATCH(E$19, [8]RawData!$B$7:$N$7, 0))</f>
        <v/>
      </c>
      <c r="F1195" s="12" t="s">
        <v>94</v>
      </c>
      <c r="G1195" s="12" t="b">
        <f t="shared" si="92"/>
        <v>0</v>
      </c>
      <c r="H1195" s="12" t="b">
        <f t="shared" si="93"/>
        <v>0</v>
      </c>
      <c r="I1195" s="12" t="b">
        <f t="shared" si="94"/>
        <v>0</v>
      </c>
      <c r="J1195" s="12" t="str">
        <f t="shared" si="95"/>
        <v>Plug-in heater, or none</v>
      </c>
    </row>
    <row r="1196" spans="1:10">
      <c r="A1196" s="121">
        <v>23381</v>
      </c>
      <c r="B1196" s="12">
        <f>INDEX([8]RawData!$B$8:$N$1411, MATCH($A1196, [8]RawData!$A$8:$A$1411, 0), MATCH(B$19, [8]RawData!$B$7:$N$7, 0))</f>
        <v>2079.9929999999999</v>
      </c>
      <c r="C1196" s="12">
        <f>INDEX([8]RawData!$B$8:$N$1411, MATCH($A1196, [8]RawData!$A$8:$A$1411, 0), MATCH(C$19, [8]RawData!$B$7:$N$7, 0))</f>
        <v>1</v>
      </c>
      <c r="D1196" s="12" t="str">
        <f>INDEX([8]RawData!$B$8:$N$1411, MATCH($A1196, [8]RawData!$A$8:$A$1411, 0), MATCH(D$19, [8]RawData!$B$7:$N$7, 0))</f>
        <v>Gas faf</v>
      </c>
      <c r="E1196" s="12" t="str">
        <f>INDEX([8]RawData!$B$8:$N$1411, MATCH($A1196, [8]RawData!$A$8:$A$1411, 0), MATCH(E$19, [8]RawData!$B$7:$N$7, 0))</f>
        <v/>
      </c>
      <c r="F1196" s="12" t="s">
        <v>94</v>
      </c>
      <c r="G1196" s="12" t="b">
        <f t="shared" si="92"/>
        <v>1</v>
      </c>
      <c r="H1196" s="12" t="b">
        <f t="shared" si="93"/>
        <v>0</v>
      </c>
      <c r="I1196" s="12" t="b">
        <f t="shared" si="94"/>
        <v>0</v>
      </c>
      <c r="J1196" s="12" t="str">
        <f t="shared" si="95"/>
        <v>Plug-in heater, or none</v>
      </c>
    </row>
    <row r="1197" spans="1:10">
      <c r="A1197" s="121">
        <v>23384</v>
      </c>
      <c r="B1197" s="12">
        <f>INDEX([8]RawData!$B$8:$N$1411, MATCH($A1197, [8]RawData!$A$8:$A$1411, 0), MATCH(B$19, [8]RawData!$B$7:$N$7, 0))</f>
        <v>8264.9449999999997</v>
      </c>
      <c r="C1197" s="12">
        <f>INDEX([8]RawData!$B$8:$N$1411, MATCH($A1197, [8]RawData!$A$8:$A$1411, 0), MATCH(C$19, [8]RawData!$B$7:$N$7, 0))</f>
        <v>1</v>
      </c>
      <c r="D1197" s="12" t="str">
        <f>INDEX([8]RawData!$B$8:$N$1411, MATCH($A1197, [8]RawData!$A$8:$A$1411, 0), MATCH(D$19, [8]RawData!$B$7:$N$7, 0))</f>
        <v>Electric baseboard</v>
      </c>
      <c r="E1197" s="12" t="str">
        <f>INDEX([8]RawData!$B$8:$N$1411, MATCH($A1197, [8]RawData!$A$8:$A$1411, 0), MATCH(E$19, [8]RawData!$B$7:$N$7, 0))</f>
        <v xml:space="preserve">Electric baseboard AND Electric baseboard AND Electric pluginheater AND Electric pluginheater AND </v>
      </c>
      <c r="F1197" s="12">
        <v>8264.9449999999997</v>
      </c>
      <c r="G1197" s="12" t="b">
        <f t="shared" si="92"/>
        <v>0</v>
      </c>
      <c r="H1197" s="12" t="b">
        <f t="shared" si="93"/>
        <v>1</v>
      </c>
      <c r="I1197" s="12" t="b">
        <f t="shared" si="94"/>
        <v>1</v>
      </c>
      <c r="J1197" s="12" t="str">
        <f t="shared" si="95"/>
        <v>Baseboard</v>
      </c>
    </row>
    <row r="1198" spans="1:10">
      <c r="A1198" s="121">
        <v>23387</v>
      </c>
      <c r="B1198" s="12">
        <f>INDEX([8]RawData!$B$8:$N$1411, MATCH($A1198, [8]RawData!$A$8:$A$1411, 0), MATCH(B$19, [8]RawData!$B$7:$N$7, 0))</f>
        <v>1144.6790000000001</v>
      </c>
      <c r="C1198" s="12">
        <f>INDEX([8]RawData!$B$8:$N$1411, MATCH($A1198, [8]RawData!$A$8:$A$1411, 0), MATCH(C$19, [8]RawData!$B$7:$N$7, 0))</f>
        <v>3</v>
      </c>
      <c r="D1198" s="12" t="str">
        <f>INDEX([8]RawData!$B$8:$N$1411, MATCH($A1198, [8]RawData!$A$8:$A$1411, 0), MATCH(D$19, [8]RawData!$B$7:$N$7, 0))</f>
        <v>Wood htstove</v>
      </c>
      <c r="E1198" s="12" t="str">
        <f>INDEX([8]RawData!$B$8:$N$1411, MATCH($A1198, [8]RawData!$A$8:$A$1411, 0), MATCH(E$19, [8]RawData!$B$7:$N$7, 0))</f>
        <v>Gas faf</v>
      </c>
      <c r="F1198" s="12" t="s">
        <v>94</v>
      </c>
      <c r="G1198" s="12" t="b">
        <f t="shared" si="92"/>
        <v>1</v>
      </c>
      <c r="H1198" s="12" t="b">
        <f t="shared" si="93"/>
        <v>0</v>
      </c>
      <c r="I1198" s="12" t="b">
        <f t="shared" si="94"/>
        <v>0</v>
      </c>
      <c r="J1198" s="12" t="str">
        <f t="shared" si="95"/>
        <v>Plug-in heater, or none</v>
      </c>
    </row>
    <row r="1199" spans="1:10">
      <c r="A1199" s="121">
        <v>23390</v>
      </c>
      <c r="B1199" s="12">
        <f>INDEX([8]RawData!$B$8:$N$1411, MATCH($A1199, [8]RawData!$A$8:$A$1411, 0), MATCH(B$19, [8]RawData!$B$7:$N$7, 0))</f>
        <v>2130.886</v>
      </c>
      <c r="C1199" s="12">
        <f>INDEX([8]RawData!$B$8:$N$1411, MATCH($A1199, [8]RawData!$A$8:$A$1411, 0), MATCH(C$19, [8]RawData!$B$7:$N$7, 0))</f>
        <v>2</v>
      </c>
      <c r="D1199" s="12" t="str">
        <f>INDEX([8]RawData!$B$8:$N$1411, MATCH($A1199, [8]RawData!$A$8:$A$1411, 0), MATCH(D$19, [8]RawData!$B$7:$N$7, 0))</f>
        <v>Gas faf</v>
      </c>
      <c r="E1199" s="12" t="str">
        <f>INDEX([8]RawData!$B$8:$N$1411, MATCH($A1199, [8]RawData!$A$8:$A$1411, 0), MATCH(E$19, [8]RawData!$B$7:$N$7, 0))</f>
        <v/>
      </c>
      <c r="F1199" s="12" t="s">
        <v>94</v>
      </c>
      <c r="G1199" s="12" t="b">
        <f t="shared" si="92"/>
        <v>1</v>
      </c>
      <c r="H1199" s="12" t="b">
        <f t="shared" si="93"/>
        <v>0</v>
      </c>
      <c r="I1199" s="12" t="b">
        <f t="shared" si="94"/>
        <v>0</v>
      </c>
      <c r="J1199" s="12" t="str">
        <f t="shared" si="95"/>
        <v>Plug-in heater, or none</v>
      </c>
    </row>
    <row r="1200" spans="1:10">
      <c r="A1200" s="121">
        <v>23391</v>
      </c>
      <c r="B1200" s="12">
        <f>INDEX([8]RawData!$B$8:$N$1411, MATCH($A1200, [8]RawData!$A$8:$A$1411, 0), MATCH(B$19, [8]RawData!$B$7:$N$7, 0))</f>
        <v>1612.692</v>
      </c>
      <c r="C1200" s="12">
        <f>INDEX([8]RawData!$B$8:$N$1411, MATCH($A1200, [8]RawData!$A$8:$A$1411, 0), MATCH(C$19, [8]RawData!$B$7:$N$7, 0))</f>
        <v>1</v>
      </c>
      <c r="D1200" s="12" t="str">
        <f>INDEX([8]RawData!$B$8:$N$1411, MATCH($A1200, [8]RawData!$A$8:$A$1411, 0), MATCH(D$19, [8]RawData!$B$7:$N$7, 0))</f>
        <v>Electric heatpumpdualfuel</v>
      </c>
      <c r="E1200" s="12" t="str">
        <f>INDEX([8]RawData!$B$8:$N$1411, MATCH($A1200, [8]RawData!$A$8:$A$1411, 0), MATCH(E$19, [8]RawData!$B$7:$N$7, 0))</f>
        <v>Electric pluginheater</v>
      </c>
      <c r="F1200" s="12">
        <v>1612.692</v>
      </c>
      <c r="G1200" s="12" t="b">
        <f t="shared" si="92"/>
        <v>0</v>
      </c>
      <c r="H1200" s="12" t="b">
        <f t="shared" si="93"/>
        <v>1</v>
      </c>
      <c r="I1200" s="12" t="b">
        <f t="shared" si="94"/>
        <v>1</v>
      </c>
      <c r="J1200" s="12" t="str">
        <f t="shared" si="95"/>
        <v>Heat pump</v>
      </c>
    </row>
    <row r="1201" spans="1:10">
      <c r="A1201" s="121">
        <v>23392</v>
      </c>
      <c r="B1201" s="12">
        <f>INDEX([8]RawData!$B$8:$N$1411, MATCH($A1201, [8]RawData!$A$8:$A$1411, 0), MATCH(B$19, [8]RawData!$B$7:$N$7, 0))</f>
        <v>1925.059</v>
      </c>
      <c r="C1201" s="12">
        <f>INDEX([8]RawData!$B$8:$N$1411, MATCH($A1201, [8]RawData!$A$8:$A$1411, 0), MATCH(C$19, [8]RawData!$B$7:$N$7, 0))</f>
        <v>2</v>
      </c>
      <c r="D1201" s="12" t="str">
        <f>INDEX([8]RawData!$B$8:$N$1411, MATCH($A1201, [8]RawData!$A$8:$A$1411, 0), MATCH(D$19, [8]RawData!$B$7:$N$7, 0))</f>
        <v>Gas faf</v>
      </c>
      <c r="E1201" s="12" t="str">
        <f>INDEX([8]RawData!$B$8:$N$1411, MATCH($A1201, [8]RawData!$A$8:$A$1411, 0), MATCH(E$19, [8]RawData!$B$7:$N$7, 0))</f>
        <v xml:space="preserve">Wood htstove AND Electric pluginheater AND </v>
      </c>
      <c r="F1201" s="12" t="s">
        <v>94</v>
      </c>
      <c r="G1201" s="12" t="b">
        <f t="shared" si="92"/>
        <v>1</v>
      </c>
      <c r="H1201" s="12" t="b">
        <f t="shared" si="93"/>
        <v>0</v>
      </c>
      <c r="I1201" s="12" t="b">
        <f t="shared" si="94"/>
        <v>0</v>
      </c>
      <c r="J1201" s="12" t="str">
        <f t="shared" si="95"/>
        <v>Plug-in heater, or none</v>
      </c>
    </row>
    <row r="1202" spans="1:10">
      <c r="A1202" s="121">
        <v>23400</v>
      </c>
      <c r="B1202" s="12">
        <f>INDEX([8]RawData!$B$8:$N$1411, MATCH($A1202, [8]RawData!$A$8:$A$1411, 0), MATCH(B$19, [8]RawData!$B$7:$N$7, 0))</f>
        <v>3785.7640000000001</v>
      </c>
      <c r="C1202" s="12">
        <f>INDEX([8]RawData!$B$8:$N$1411, MATCH($A1202, [8]RawData!$A$8:$A$1411, 0), MATCH(C$19, [8]RawData!$B$7:$N$7, 0))</f>
        <v>3</v>
      </c>
      <c r="D1202" s="12" t="str">
        <f>INDEX([8]RawData!$B$8:$N$1411, MATCH($A1202, [8]RawData!$A$8:$A$1411, 0), MATCH(D$19, [8]RawData!$B$7:$N$7, 0))</f>
        <v>Gas faf</v>
      </c>
      <c r="E1202" s="12" t="str">
        <f>INDEX([8]RawData!$B$8:$N$1411, MATCH($A1202, [8]RawData!$A$8:$A$1411, 0), MATCH(E$19, [8]RawData!$B$7:$N$7, 0))</f>
        <v/>
      </c>
      <c r="F1202" s="12" t="s">
        <v>94</v>
      </c>
      <c r="G1202" s="12" t="b">
        <f t="shared" si="92"/>
        <v>1</v>
      </c>
      <c r="H1202" s="12" t="b">
        <f t="shared" si="93"/>
        <v>0</v>
      </c>
      <c r="I1202" s="12" t="b">
        <f t="shared" si="94"/>
        <v>0</v>
      </c>
      <c r="J1202" s="12" t="str">
        <f t="shared" si="95"/>
        <v>Plug-in heater, or none</v>
      </c>
    </row>
    <row r="1203" spans="1:10">
      <c r="A1203" s="121">
        <v>23403</v>
      </c>
      <c r="B1203" s="12">
        <f>INDEX([8]RawData!$B$8:$N$1411, MATCH($A1203, [8]RawData!$A$8:$A$1411, 0), MATCH(B$19, [8]RawData!$B$7:$N$7, 0))</f>
        <v>3785.7640000000001</v>
      </c>
      <c r="C1203" s="12">
        <f>INDEX([8]RawData!$B$8:$N$1411, MATCH($A1203, [8]RawData!$A$8:$A$1411, 0), MATCH(C$19, [8]RawData!$B$7:$N$7, 0))</f>
        <v>1</v>
      </c>
      <c r="D1203" s="12" t="str">
        <f>INDEX([8]RawData!$B$8:$N$1411, MATCH($A1203, [8]RawData!$A$8:$A$1411, 0), MATCH(D$19, [8]RawData!$B$7:$N$7, 0))</f>
        <v>Electric heatpumpdualfuel</v>
      </c>
      <c r="E1203" s="12" t="str">
        <f>INDEX([8]RawData!$B$8:$N$1411, MATCH($A1203, [8]RawData!$A$8:$A$1411, 0), MATCH(E$19, [8]RawData!$B$7:$N$7, 0))</f>
        <v/>
      </c>
      <c r="F1203" s="12">
        <v>3785.7640000000001</v>
      </c>
      <c r="G1203" s="12" t="b">
        <f t="shared" si="92"/>
        <v>0</v>
      </c>
      <c r="H1203" s="12" t="b">
        <f t="shared" si="93"/>
        <v>1</v>
      </c>
      <c r="I1203" s="12" t="b">
        <f t="shared" si="94"/>
        <v>1</v>
      </c>
      <c r="J1203" s="12" t="str">
        <f t="shared" si="95"/>
        <v>Heat pump</v>
      </c>
    </row>
    <row r="1204" spans="1:10">
      <c r="A1204" s="121">
        <v>23408</v>
      </c>
      <c r="B1204" s="12">
        <f>INDEX([8]RawData!$B$8:$N$1411, MATCH($A1204, [8]RawData!$A$8:$A$1411, 0), MATCH(B$19, [8]RawData!$B$7:$N$7, 0))</f>
        <v>3785.7640000000001</v>
      </c>
      <c r="C1204" s="12">
        <f>INDEX([8]RawData!$B$8:$N$1411, MATCH($A1204, [8]RawData!$A$8:$A$1411, 0), MATCH(C$19, [8]RawData!$B$7:$N$7, 0))</f>
        <v>2</v>
      </c>
      <c r="D1204" s="12" t="str">
        <f>INDEX([8]RawData!$B$8:$N$1411, MATCH($A1204, [8]RawData!$A$8:$A$1411, 0), MATCH(D$19, [8]RawData!$B$7:$N$7, 0))</f>
        <v>Gas faf</v>
      </c>
      <c r="E1204" s="12" t="str">
        <f>INDEX([8]RawData!$B$8:$N$1411, MATCH($A1204, [8]RawData!$A$8:$A$1411, 0), MATCH(E$19, [8]RawData!$B$7:$N$7, 0))</f>
        <v/>
      </c>
      <c r="F1204" s="12" t="s">
        <v>94</v>
      </c>
      <c r="G1204" s="12" t="b">
        <f t="shared" si="92"/>
        <v>1</v>
      </c>
      <c r="H1204" s="12" t="b">
        <f t="shared" si="93"/>
        <v>0</v>
      </c>
      <c r="I1204" s="12" t="b">
        <f t="shared" si="94"/>
        <v>0</v>
      </c>
      <c r="J1204" s="12" t="str">
        <f t="shared" si="95"/>
        <v>Plug-in heater, or none</v>
      </c>
    </row>
    <row r="1205" spans="1:10">
      <c r="A1205" s="121">
        <v>23414</v>
      </c>
      <c r="B1205" s="12">
        <f>INDEX([8]RawData!$B$8:$N$1411, MATCH($A1205, [8]RawData!$A$8:$A$1411, 0), MATCH(B$19, [8]RawData!$B$7:$N$7, 0))</f>
        <v>2079.9929999999999</v>
      </c>
      <c r="C1205" s="12">
        <f>INDEX([8]RawData!$B$8:$N$1411, MATCH($A1205, [8]RawData!$A$8:$A$1411, 0), MATCH(C$19, [8]RawData!$B$7:$N$7, 0))</f>
        <v>1</v>
      </c>
      <c r="D1205" s="12" t="str">
        <f>INDEX([8]RawData!$B$8:$N$1411, MATCH($A1205, [8]RawData!$A$8:$A$1411, 0), MATCH(D$19, [8]RawData!$B$7:$N$7, 0))</f>
        <v>Wood htstove</v>
      </c>
      <c r="E1205" s="12" t="str">
        <f>INDEX([8]RawData!$B$8:$N$1411, MATCH($A1205, [8]RawData!$A$8:$A$1411, 0), MATCH(E$19, [8]RawData!$B$7:$N$7, 0))</f>
        <v>Electric baseboard</v>
      </c>
      <c r="F1205" s="12">
        <v>2079.9929999999999</v>
      </c>
      <c r="G1205" s="12" t="b">
        <f t="shared" si="92"/>
        <v>0</v>
      </c>
      <c r="H1205" s="12" t="b">
        <f t="shared" si="93"/>
        <v>1</v>
      </c>
      <c r="I1205" s="12" t="b">
        <f t="shared" si="94"/>
        <v>1</v>
      </c>
      <c r="J1205" s="12" t="str">
        <f t="shared" si="95"/>
        <v>Baseboard</v>
      </c>
    </row>
    <row r="1206" spans="1:10">
      <c r="A1206" s="121">
        <v>23424</v>
      </c>
      <c r="B1206" s="12">
        <f>INDEX([8]RawData!$B$8:$N$1411, MATCH($A1206, [8]RawData!$A$8:$A$1411, 0), MATCH(B$19, [8]RawData!$B$7:$N$7, 0))</f>
        <v>3785.7640000000001</v>
      </c>
      <c r="C1206" s="12">
        <f>INDEX([8]RawData!$B$8:$N$1411, MATCH($A1206, [8]RawData!$A$8:$A$1411, 0), MATCH(C$19, [8]RawData!$B$7:$N$7, 0))</f>
        <v>3</v>
      </c>
      <c r="D1206" s="12" t="str">
        <f>INDEX([8]RawData!$B$8:$N$1411, MATCH($A1206, [8]RawData!$A$8:$A$1411, 0), MATCH(D$19, [8]RawData!$B$7:$N$7, 0))</f>
        <v>Electric baseboard</v>
      </c>
      <c r="E1206" s="12" t="str">
        <f>INDEX([8]RawData!$B$8:$N$1411, MATCH($A1206, [8]RawData!$A$8:$A$1411, 0), MATCH(E$19, [8]RawData!$B$7:$N$7, 0))</f>
        <v xml:space="preserve">Electric baseboard AND Wood htstove AND </v>
      </c>
      <c r="F1206" s="12">
        <v>3785.7640000000001</v>
      </c>
      <c r="G1206" s="12" t="b">
        <f t="shared" si="92"/>
        <v>0</v>
      </c>
      <c r="H1206" s="12" t="b">
        <f t="shared" si="93"/>
        <v>1</v>
      </c>
      <c r="I1206" s="12" t="b">
        <f t="shared" si="94"/>
        <v>1</v>
      </c>
      <c r="J1206" s="12" t="str">
        <f t="shared" si="95"/>
        <v>Baseboard</v>
      </c>
    </row>
    <row r="1207" spans="1:10">
      <c r="A1207" s="121">
        <v>23427</v>
      </c>
      <c r="B1207" s="12">
        <f>INDEX([8]RawData!$B$8:$N$1411, MATCH($A1207, [8]RawData!$A$8:$A$1411, 0), MATCH(B$19, [8]RawData!$B$7:$N$7, 0))</f>
        <v>2130.886</v>
      </c>
      <c r="C1207" s="12">
        <f>INDEX([8]RawData!$B$8:$N$1411, MATCH($A1207, [8]RawData!$A$8:$A$1411, 0), MATCH(C$19, [8]RawData!$B$7:$N$7, 0))</f>
        <v>3</v>
      </c>
      <c r="D1207" s="12" t="str">
        <f>INDEX([8]RawData!$B$8:$N$1411, MATCH($A1207, [8]RawData!$A$8:$A$1411, 0), MATCH(D$19, [8]RawData!$B$7:$N$7, 0))</f>
        <v>Gas boiler</v>
      </c>
      <c r="E1207" s="12" t="str">
        <f>INDEX([8]RawData!$B$8:$N$1411, MATCH($A1207, [8]RawData!$A$8:$A$1411, 0), MATCH(E$19, [8]RawData!$B$7:$N$7, 0))</f>
        <v/>
      </c>
      <c r="F1207" s="12" t="s">
        <v>94</v>
      </c>
      <c r="G1207" s="12" t="b">
        <f t="shared" si="92"/>
        <v>1</v>
      </c>
      <c r="H1207" s="12" t="b">
        <f t="shared" si="93"/>
        <v>0</v>
      </c>
      <c r="I1207" s="12" t="b">
        <f t="shared" si="94"/>
        <v>0</v>
      </c>
      <c r="J1207" s="12" t="str">
        <f t="shared" si="95"/>
        <v>Plug-in heater, or none</v>
      </c>
    </row>
    <row r="1208" spans="1:10">
      <c r="A1208" s="121">
        <v>23428</v>
      </c>
      <c r="B1208" s="12">
        <f>INDEX([8]RawData!$B$8:$N$1411, MATCH($A1208, [8]RawData!$A$8:$A$1411, 0), MATCH(B$19, [8]RawData!$B$7:$N$7, 0))</f>
        <v>12271.31</v>
      </c>
      <c r="C1208" s="12">
        <f>INDEX([8]RawData!$B$8:$N$1411, MATCH($A1208, [8]RawData!$A$8:$A$1411, 0), MATCH(C$19, [8]RawData!$B$7:$N$7, 0))</f>
        <v>2</v>
      </c>
      <c r="D1208" s="12" t="str">
        <f>INDEX([8]RawData!$B$8:$N$1411, MATCH($A1208, [8]RawData!$A$8:$A$1411, 0), MATCH(D$19, [8]RawData!$B$7:$N$7, 0))</f>
        <v>Gas faf</v>
      </c>
      <c r="E1208" s="12" t="str">
        <f>INDEX([8]RawData!$B$8:$N$1411, MATCH($A1208, [8]RawData!$A$8:$A$1411, 0), MATCH(E$19, [8]RawData!$B$7:$N$7, 0))</f>
        <v>Wood htstove</v>
      </c>
      <c r="F1208" s="12" t="s">
        <v>94</v>
      </c>
      <c r="G1208" s="12" t="b">
        <f t="shared" si="92"/>
        <v>1</v>
      </c>
      <c r="H1208" s="12" t="b">
        <f t="shared" si="93"/>
        <v>0</v>
      </c>
      <c r="I1208" s="12" t="b">
        <f t="shared" si="94"/>
        <v>0</v>
      </c>
      <c r="J1208" s="12" t="str">
        <f t="shared" si="95"/>
        <v>Plug-in heater, or none</v>
      </c>
    </row>
    <row r="1209" spans="1:10">
      <c r="A1209" s="121">
        <v>23439</v>
      </c>
      <c r="B1209" s="12">
        <f>INDEX([8]RawData!$B$8:$N$1411, MATCH($A1209, [8]RawData!$A$8:$A$1411, 0), MATCH(B$19, [8]RawData!$B$7:$N$7, 0))</f>
        <v>1925.059</v>
      </c>
      <c r="C1209" s="12">
        <f>INDEX([8]RawData!$B$8:$N$1411, MATCH($A1209, [8]RawData!$A$8:$A$1411, 0), MATCH(C$19, [8]RawData!$B$7:$N$7, 0))</f>
        <v>2</v>
      </c>
      <c r="D1209" s="12" t="str">
        <f>INDEX([8]RawData!$B$8:$N$1411, MATCH($A1209, [8]RawData!$A$8:$A$1411, 0), MATCH(D$19, [8]RawData!$B$7:$N$7, 0))</f>
        <v xml:space="preserve">Oil faf AND Wood htstove AND </v>
      </c>
      <c r="E1209" s="12" t="str">
        <f>INDEX([8]RawData!$B$8:$N$1411, MATCH($A1209, [8]RawData!$A$8:$A$1411, 0), MATCH(E$19, [8]RawData!$B$7:$N$7, 0))</f>
        <v xml:space="preserve">Wood htstove AND Electric pluginheater AND </v>
      </c>
      <c r="F1209" s="12" t="s">
        <v>94</v>
      </c>
      <c r="G1209" s="12" t="b">
        <f t="shared" si="92"/>
        <v>0</v>
      </c>
      <c r="H1209" s="12" t="b">
        <f t="shared" si="93"/>
        <v>0</v>
      </c>
      <c r="I1209" s="12" t="b">
        <f t="shared" si="94"/>
        <v>0</v>
      </c>
      <c r="J1209" s="12" t="str">
        <f t="shared" si="95"/>
        <v>Plug-in heater, or none</v>
      </c>
    </row>
    <row r="1210" spans="1:10">
      <c r="A1210" s="121">
        <v>23440</v>
      </c>
      <c r="B1210" s="12">
        <f>INDEX([8]RawData!$B$8:$N$1411, MATCH($A1210, [8]RawData!$A$8:$A$1411, 0), MATCH(B$19, [8]RawData!$B$7:$N$7, 0))</f>
        <v>1904.288</v>
      </c>
      <c r="C1210" s="12">
        <f>INDEX([8]RawData!$B$8:$N$1411, MATCH($A1210, [8]RawData!$A$8:$A$1411, 0), MATCH(C$19, [8]RawData!$B$7:$N$7, 0))</f>
        <v>2</v>
      </c>
      <c r="D1210" s="12" t="str">
        <f>INDEX([8]RawData!$B$8:$N$1411, MATCH($A1210, [8]RawData!$A$8:$A$1411, 0), MATCH(D$19, [8]RawData!$B$7:$N$7, 0))</f>
        <v>Gas faf</v>
      </c>
      <c r="E1210" s="12" t="str">
        <f>INDEX([8]RawData!$B$8:$N$1411, MATCH($A1210, [8]RawData!$A$8:$A$1411, 0), MATCH(E$19, [8]RawData!$B$7:$N$7, 0))</f>
        <v xml:space="preserve">Gas htstove AND Electric pluginheater AND </v>
      </c>
      <c r="F1210" s="12" t="s">
        <v>94</v>
      </c>
      <c r="G1210" s="12" t="b">
        <f t="shared" si="92"/>
        <v>1</v>
      </c>
      <c r="H1210" s="12" t="b">
        <f t="shared" si="93"/>
        <v>0</v>
      </c>
      <c r="I1210" s="12" t="b">
        <f t="shared" si="94"/>
        <v>0</v>
      </c>
      <c r="J1210" s="12" t="str">
        <f t="shared" si="95"/>
        <v>Plug-in heater, or none</v>
      </c>
    </row>
    <row r="1211" spans="1:10">
      <c r="A1211" s="121">
        <v>23444</v>
      </c>
      <c r="B1211" s="12">
        <f>INDEX([8]RawData!$B$8:$N$1411, MATCH($A1211, [8]RawData!$A$8:$A$1411, 0), MATCH(B$19, [8]RawData!$B$7:$N$7, 0))</f>
        <v>2079.9929999999999</v>
      </c>
      <c r="C1211" s="12">
        <f>INDEX([8]RawData!$B$8:$N$1411, MATCH($A1211, [8]RawData!$A$8:$A$1411, 0), MATCH(C$19, [8]RawData!$B$7:$N$7, 0))</f>
        <v>1</v>
      </c>
      <c r="D1211" s="12" t="e">
        <f>INDEX([8]RawData!$B$8:$N$1411, MATCH($A1211, [8]RawData!$A$8:$A$1411, 0), MATCH(D$19, [8]RawData!$B$7:$N$7, 0))</f>
        <v>#N/A</v>
      </c>
      <c r="E1211" s="12" t="e">
        <f>INDEX([8]RawData!$B$8:$N$1411, MATCH($A1211, [8]RawData!$A$8:$A$1411, 0), MATCH(E$19, [8]RawData!$B$7:$N$7, 0))</f>
        <v>#N/A</v>
      </c>
      <c r="F1211" s="12" t="s">
        <v>94</v>
      </c>
      <c r="G1211" s="12" t="b">
        <f t="shared" si="92"/>
        <v>0</v>
      </c>
      <c r="H1211" s="12" t="b">
        <f t="shared" si="93"/>
        <v>0</v>
      </c>
      <c r="I1211" s="12" t="b">
        <f t="shared" si="94"/>
        <v>0</v>
      </c>
      <c r="J1211" s="12" t="str">
        <f t="shared" si="95"/>
        <v>Plug-in heater, or none</v>
      </c>
    </row>
    <row r="1212" spans="1:10">
      <c r="A1212" s="121">
        <v>23446</v>
      </c>
      <c r="B1212" s="12">
        <f>INDEX([8]RawData!$B$8:$N$1411, MATCH($A1212, [8]RawData!$A$8:$A$1411, 0), MATCH(B$19, [8]RawData!$B$7:$N$7, 0))</f>
        <v>2079.9929999999999</v>
      </c>
      <c r="C1212" s="12">
        <f>INDEX([8]RawData!$B$8:$N$1411, MATCH($A1212, [8]RawData!$A$8:$A$1411, 0), MATCH(C$19, [8]RawData!$B$7:$N$7, 0))</f>
        <v>1</v>
      </c>
      <c r="D1212" s="12" t="str">
        <f>INDEX([8]RawData!$B$8:$N$1411, MATCH($A1212, [8]RawData!$A$8:$A$1411, 0), MATCH(D$19, [8]RawData!$B$7:$N$7, 0))</f>
        <v>Propane htstove</v>
      </c>
      <c r="E1212" s="12" t="str">
        <f>INDEX([8]RawData!$B$8:$N$1411, MATCH($A1212, [8]RawData!$A$8:$A$1411, 0), MATCH(E$19, [8]RawData!$B$7:$N$7, 0))</f>
        <v>Electric baseboard</v>
      </c>
      <c r="F1212" s="12">
        <v>2079.9929999999999</v>
      </c>
      <c r="G1212" s="12" t="b">
        <f t="shared" si="92"/>
        <v>0</v>
      </c>
      <c r="H1212" s="12" t="b">
        <f t="shared" si="93"/>
        <v>1</v>
      </c>
      <c r="I1212" s="12" t="b">
        <f t="shared" si="94"/>
        <v>1</v>
      </c>
      <c r="J1212" s="12" t="str">
        <f t="shared" si="95"/>
        <v>Baseboard</v>
      </c>
    </row>
    <row r="1213" spans="1:10">
      <c r="A1213" s="121">
        <v>23449</v>
      </c>
      <c r="B1213" s="12">
        <f>INDEX([8]RawData!$B$8:$N$1411, MATCH($A1213, [8]RawData!$A$8:$A$1411, 0), MATCH(B$19, [8]RawData!$B$7:$N$7, 0))</f>
        <v>8264.9449999999997</v>
      </c>
      <c r="C1213" s="12">
        <f>INDEX([8]RawData!$B$8:$N$1411, MATCH($A1213, [8]RawData!$A$8:$A$1411, 0), MATCH(C$19, [8]RawData!$B$7:$N$7, 0))</f>
        <v>1</v>
      </c>
      <c r="D1213" s="12" t="str">
        <f>INDEX([8]RawData!$B$8:$N$1411, MATCH($A1213, [8]RawData!$A$8:$A$1411, 0), MATCH(D$19, [8]RawData!$B$7:$N$7, 0))</f>
        <v>Electric baseboard</v>
      </c>
      <c r="E1213" s="12" t="str">
        <f>INDEX([8]RawData!$B$8:$N$1411, MATCH($A1213, [8]RawData!$A$8:$A$1411, 0), MATCH(E$19, [8]RawData!$B$7:$N$7, 0))</f>
        <v>Gas htstove</v>
      </c>
      <c r="F1213" s="12">
        <v>8264.9449999999997</v>
      </c>
      <c r="G1213" s="12" t="b">
        <f t="shared" si="92"/>
        <v>0</v>
      </c>
      <c r="H1213" s="12" t="b">
        <f t="shared" si="93"/>
        <v>1</v>
      </c>
      <c r="I1213" s="12" t="b">
        <f t="shared" si="94"/>
        <v>1</v>
      </c>
      <c r="J1213" s="12" t="str">
        <f t="shared" si="95"/>
        <v>Baseboard</v>
      </c>
    </row>
    <row r="1214" spans="1:10">
      <c r="A1214" s="121">
        <v>23465</v>
      </c>
      <c r="B1214" s="12">
        <f>INDEX([8]RawData!$B$8:$N$1411, MATCH($A1214, [8]RawData!$A$8:$A$1411, 0), MATCH(B$19, [8]RawData!$B$7:$N$7, 0))</f>
        <v>1925.059</v>
      </c>
      <c r="C1214" s="12">
        <f>INDEX([8]RawData!$B$8:$N$1411, MATCH($A1214, [8]RawData!$A$8:$A$1411, 0), MATCH(C$19, [8]RawData!$B$7:$N$7, 0))</f>
        <v>2</v>
      </c>
      <c r="D1214" s="12" t="str">
        <f>INDEX([8]RawData!$B$8:$N$1411, MATCH($A1214, [8]RawData!$A$8:$A$1411, 0), MATCH(D$19, [8]RawData!$B$7:$N$7, 0))</f>
        <v>Electric heatpumpdualfuel</v>
      </c>
      <c r="E1214" s="12" t="str">
        <f>INDEX([8]RawData!$B$8:$N$1411, MATCH($A1214, [8]RawData!$A$8:$A$1411, 0), MATCH(E$19, [8]RawData!$B$7:$N$7, 0))</f>
        <v>Gas htstove</v>
      </c>
      <c r="F1214" s="12">
        <v>1925.059</v>
      </c>
      <c r="G1214" s="12" t="b">
        <f t="shared" si="92"/>
        <v>0</v>
      </c>
      <c r="H1214" s="12" t="b">
        <f t="shared" si="93"/>
        <v>1</v>
      </c>
      <c r="I1214" s="12" t="b">
        <f t="shared" si="94"/>
        <v>1</v>
      </c>
      <c r="J1214" s="12" t="str">
        <f t="shared" si="95"/>
        <v>Heat pump</v>
      </c>
    </row>
    <row r="1215" spans="1:10">
      <c r="A1215" s="121">
        <v>23480</v>
      </c>
      <c r="B1215" s="12">
        <f>INDEX([8]RawData!$B$8:$N$1411, MATCH($A1215, [8]RawData!$A$8:$A$1411, 0), MATCH(B$19, [8]RawData!$B$7:$N$7, 0))</f>
        <v>1612.692</v>
      </c>
      <c r="C1215" s="12">
        <f>INDEX([8]RawData!$B$8:$N$1411, MATCH($A1215, [8]RawData!$A$8:$A$1411, 0), MATCH(C$19, [8]RawData!$B$7:$N$7, 0))</f>
        <v>1</v>
      </c>
      <c r="D1215" s="12" t="str">
        <f>INDEX([8]RawData!$B$8:$N$1411, MATCH($A1215, [8]RawData!$A$8:$A$1411, 0), MATCH(D$19, [8]RawData!$B$7:$N$7, 0))</f>
        <v>Electric heatpump</v>
      </c>
      <c r="E1215" s="12" t="str">
        <f>INDEX([8]RawData!$B$8:$N$1411, MATCH($A1215, [8]RawData!$A$8:$A$1411, 0), MATCH(E$19, [8]RawData!$B$7:$N$7, 0))</f>
        <v/>
      </c>
      <c r="F1215" s="12">
        <v>1612.692</v>
      </c>
      <c r="G1215" s="12" t="b">
        <f t="shared" si="92"/>
        <v>0</v>
      </c>
      <c r="H1215" s="12" t="b">
        <f t="shared" si="93"/>
        <v>1</v>
      </c>
      <c r="I1215" s="12" t="b">
        <f t="shared" si="94"/>
        <v>1</v>
      </c>
      <c r="J1215" s="12" t="str">
        <f t="shared" si="95"/>
        <v>Heat pump</v>
      </c>
    </row>
    <row r="1216" spans="1:10">
      <c r="A1216" s="121">
        <v>23482</v>
      </c>
      <c r="B1216" s="12">
        <f>INDEX([8]RawData!$B$8:$N$1411, MATCH($A1216, [8]RawData!$A$8:$A$1411, 0), MATCH(B$19, [8]RawData!$B$7:$N$7, 0))</f>
        <v>2079.9929999999999</v>
      </c>
      <c r="C1216" s="12">
        <f>INDEX([8]RawData!$B$8:$N$1411, MATCH($A1216, [8]RawData!$A$8:$A$1411, 0), MATCH(C$19, [8]RawData!$B$7:$N$7, 0))</f>
        <v>1</v>
      </c>
      <c r="D1216" s="12" t="str">
        <f>INDEX([8]RawData!$B$8:$N$1411, MATCH($A1216, [8]RawData!$A$8:$A$1411, 0), MATCH(D$19, [8]RawData!$B$7:$N$7, 0))</f>
        <v>Wood htstove</v>
      </c>
      <c r="E1216" s="12" t="str">
        <f>INDEX([8]RawData!$B$8:$N$1411, MATCH($A1216, [8]RawData!$A$8:$A$1411, 0), MATCH(E$19, [8]RawData!$B$7:$N$7, 0))</f>
        <v>Electric baseboard</v>
      </c>
      <c r="F1216" s="12">
        <v>2079.9929999999999</v>
      </c>
      <c r="G1216" s="12" t="b">
        <f t="shared" si="92"/>
        <v>0</v>
      </c>
      <c r="H1216" s="12" t="b">
        <f t="shared" si="93"/>
        <v>1</v>
      </c>
      <c r="I1216" s="12" t="b">
        <f t="shared" si="94"/>
        <v>1</v>
      </c>
      <c r="J1216" s="12" t="str">
        <f t="shared" si="95"/>
        <v>Baseboard</v>
      </c>
    </row>
    <row r="1217" spans="1:10">
      <c r="A1217" s="121">
        <v>23486</v>
      </c>
      <c r="B1217" s="12">
        <f>INDEX([8]RawData!$B$8:$N$1411, MATCH($A1217, [8]RawData!$A$8:$A$1411, 0), MATCH(B$19, [8]RawData!$B$7:$N$7, 0))</f>
        <v>1612.692</v>
      </c>
      <c r="C1217" s="12">
        <f>INDEX([8]RawData!$B$8:$N$1411, MATCH($A1217, [8]RawData!$A$8:$A$1411, 0), MATCH(C$19, [8]RawData!$B$7:$N$7, 0))</f>
        <v>1</v>
      </c>
      <c r="D1217" s="12" t="str">
        <f>INDEX([8]RawData!$B$8:$N$1411, MATCH($A1217, [8]RawData!$A$8:$A$1411, 0), MATCH(D$19, [8]RawData!$B$7:$N$7, 0))</f>
        <v>Electric baseboard</v>
      </c>
      <c r="E1217" s="12" t="str">
        <f>INDEX([8]RawData!$B$8:$N$1411, MATCH($A1217, [8]RawData!$A$8:$A$1411, 0), MATCH(E$19, [8]RawData!$B$7:$N$7, 0))</f>
        <v>Electric pluginheater</v>
      </c>
      <c r="F1217" s="12">
        <v>1612.692</v>
      </c>
      <c r="G1217" s="12" t="b">
        <f t="shared" si="92"/>
        <v>0</v>
      </c>
      <c r="H1217" s="12" t="b">
        <f t="shared" si="93"/>
        <v>1</v>
      </c>
      <c r="I1217" s="12" t="b">
        <f t="shared" si="94"/>
        <v>1</v>
      </c>
      <c r="J1217" s="12" t="str">
        <f t="shared" si="95"/>
        <v>Baseboard</v>
      </c>
    </row>
    <row r="1218" spans="1:10">
      <c r="A1218" s="121">
        <v>23489</v>
      </c>
      <c r="B1218" s="12">
        <f>INDEX([8]RawData!$B$8:$N$1411, MATCH($A1218, [8]RawData!$A$8:$A$1411, 0), MATCH(B$19, [8]RawData!$B$7:$N$7, 0))</f>
        <v>3785.7640000000001</v>
      </c>
      <c r="C1218" s="12">
        <f>INDEX([8]RawData!$B$8:$N$1411, MATCH($A1218, [8]RawData!$A$8:$A$1411, 0), MATCH(C$19, [8]RawData!$B$7:$N$7, 0))</f>
        <v>2</v>
      </c>
      <c r="D1218" s="12" t="str">
        <f>INDEX([8]RawData!$B$8:$N$1411, MATCH($A1218, [8]RawData!$A$8:$A$1411, 0), MATCH(D$19, [8]RawData!$B$7:$N$7, 0))</f>
        <v>Gas faf</v>
      </c>
      <c r="E1218" s="12" t="str">
        <f>INDEX([8]RawData!$B$8:$N$1411, MATCH($A1218, [8]RawData!$A$8:$A$1411, 0), MATCH(E$19, [8]RawData!$B$7:$N$7, 0))</f>
        <v>Electric baseboard</v>
      </c>
      <c r="F1218" s="12" t="s">
        <v>94</v>
      </c>
      <c r="G1218" s="12" t="b">
        <f t="shared" si="92"/>
        <v>1</v>
      </c>
      <c r="H1218" s="12" t="b">
        <f t="shared" si="93"/>
        <v>1</v>
      </c>
      <c r="I1218" s="12" t="b">
        <f t="shared" si="94"/>
        <v>0</v>
      </c>
      <c r="J1218" s="12" t="str">
        <f t="shared" si="95"/>
        <v>Baseboard</v>
      </c>
    </row>
    <row r="1219" spans="1:10">
      <c r="A1219" s="121">
        <v>23501</v>
      </c>
      <c r="B1219" s="12">
        <f>INDEX([8]RawData!$B$8:$N$1411, MATCH($A1219, [8]RawData!$A$8:$A$1411, 0), MATCH(B$19, [8]RawData!$B$7:$N$7, 0))</f>
        <v>2079.9929999999999</v>
      </c>
      <c r="C1219" s="12">
        <f>INDEX([8]RawData!$B$8:$N$1411, MATCH($A1219, [8]RawData!$A$8:$A$1411, 0), MATCH(C$19, [8]RawData!$B$7:$N$7, 0))</f>
        <v>1</v>
      </c>
      <c r="D1219" s="12" t="str">
        <f>INDEX([8]RawData!$B$8:$N$1411, MATCH($A1219, [8]RawData!$A$8:$A$1411, 0), MATCH(D$19, [8]RawData!$B$7:$N$7, 0))</f>
        <v>Electric faf</v>
      </c>
      <c r="E1219" s="12" t="str">
        <f>INDEX([8]RawData!$B$8:$N$1411, MATCH($A1219, [8]RawData!$A$8:$A$1411, 0), MATCH(E$19, [8]RawData!$B$7:$N$7, 0))</f>
        <v xml:space="preserve">Electric baseboard AND Electric baseboard AND Electric baseboard AND </v>
      </c>
      <c r="F1219" s="12">
        <v>2079.9929999999999</v>
      </c>
      <c r="G1219" s="12" t="b">
        <f t="shared" si="92"/>
        <v>0</v>
      </c>
      <c r="H1219" s="12" t="b">
        <f t="shared" si="93"/>
        <v>1</v>
      </c>
      <c r="I1219" s="12" t="b">
        <f t="shared" si="94"/>
        <v>1</v>
      </c>
      <c r="J1219" s="12" t="str">
        <f t="shared" si="95"/>
        <v>Electric FAF</v>
      </c>
    </row>
    <row r="1220" spans="1:10">
      <c r="A1220" s="121">
        <v>23502</v>
      </c>
      <c r="B1220" s="12">
        <f>INDEX([8]RawData!$B$8:$N$1411, MATCH($A1220, [8]RawData!$A$8:$A$1411, 0), MATCH(B$19, [8]RawData!$B$7:$N$7, 0))</f>
        <v>1144.6790000000001</v>
      </c>
      <c r="C1220" s="12">
        <f>INDEX([8]RawData!$B$8:$N$1411, MATCH($A1220, [8]RawData!$A$8:$A$1411, 0), MATCH(C$19, [8]RawData!$B$7:$N$7, 0))</f>
        <v>3</v>
      </c>
      <c r="D1220" s="12" t="str">
        <f>INDEX([8]RawData!$B$8:$N$1411, MATCH($A1220, [8]RawData!$A$8:$A$1411, 0), MATCH(D$19, [8]RawData!$B$7:$N$7, 0))</f>
        <v>Gas faf</v>
      </c>
      <c r="E1220" s="12" t="str">
        <f>INDEX([8]RawData!$B$8:$N$1411, MATCH($A1220, [8]RawData!$A$8:$A$1411, 0), MATCH(E$19, [8]RawData!$B$7:$N$7, 0))</f>
        <v/>
      </c>
      <c r="F1220" s="12" t="s">
        <v>94</v>
      </c>
      <c r="G1220" s="12" t="b">
        <f t="shared" si="92"/>
        <v>1</v>
      </c>
      <c r="H1220" s="12" t="b">
        <f t="shared" si="93"/>
        <v>0</v>
      </c>
      <c r="I1220" s="12" t="b">
        <f t="shared" si="94"/>
        <v>0</v>
      </c>
      <c r="J1220" s="12" t="str">
        <f t="shared" si="95"/>
        <v>Plug-in heater, or none</v>
      </c>
    </row>
    <row r="1221" spans="1:10">
      <c r="A1221" s="121">
        <v>23504</v>
      </c>
      <c r="B1221" s="12">
        <f>INDEX([8]RawData!$B$8:$N$1411, MATCH($A1221, [8]RawData!$A$8:$A$1411, 0), MATCH(B$19, [8]RawData!$B$7:$N$7, 0))</f>
        <v>1612.692</v>
      </c>
      <c r="C1221" s="12">
        <f>INDEX([8]RawData!$B$8:$N$1411, MATCH($A1221, [8]RawData!$A$8:$A$1411, 0), MATCH(C$19, [8]RawData!$B$7:$N$7, 0))</f>
        <v>1</v>
      </c>
      <c r="D1221" s="12" t="str">
        <f>INDEX([8]RawData!$B$8:$N$1411, MATCH($A1221, [8]RawData!$A$8:$A$1411, 0), MATCH(D$19, [8]RawData!$B$7:$N$7, 0))</f>
        <v>Electric heatpump</v>
      </c>
      <c r="E1221" s="12" t="str">
        <f>INDEX([8]RawData!$B$8:$N$1411, MATCH($A1221, [8]RawData!$A$8:$A$1411, 0), MATCH(E$19, [8]RawData!$B$7:$N$7, 0))</f>
        <v/>
      </c>
      <c r="F1221" s="12">
        <v>1612.692</v>
      </c>
      <c r="G1221" s="12" t="b">
        <f t="shared" si="92"/>
        <v>0</v>
      </c>
      <c r="H1221" s="12" t="b">
        <f t="shared" si="93"/>
        <v>1</v>
      </c>
      <c r="I1221" s="12" t="b">
        <f t="shared" si="94"/>
        <v>1</v>
      </c>
      <c r="J1221" s="12" t="str">
        <f t="shared" si="95"/>
        <v>Heat pump</v>
      </c>
    </row>
    <row r="1222" spans="1:10">
      <c r="A1222" s="121">
        <v>23511</v>
      </c>
      <c r="B1222" s="12">
        <f>INDEX([8]RawData!$B$8:$N$1411, MATCH($A1222, [8]RawData!$A$8:$A$1411, 0), MATCH(B$19, [8]RawData!$B$7:$N$7, 0))</f>
        <v>3785.7640000000001</v>
      </c>
      <c r="C1222" s="12">
        <f>INDEX([8]RawData!$B$8:$N$1411, MATCH($A1222, [8]RawData!$A$8:$A$1411, 0), MATCH(C$19, [8]RawData!$B$7:$N$7, 0))</f>
        <v>2</v>
      </c>
      <c r="D1222" s="12" t="str">
        <f>INDEX([8]RawData!$B$8:$N$1411, MATCH($A1222, [8]RawData!$A$8:$A$1411, 0), MATCH(D$19, [8]RawData!$B$7:$N$7, 0))</f>
        <v>Electric baseboard</v>
      </c>
      <c r="E1222" s="12" t="str">
        <f>INDEX([8]RawData!$B$8:$N$1411, MATCH($A1222, [8]RawData!$A$8:$A$1411, 0), MATCH(E$19, [8]RawData!$B$7:$N$7, 0))</f>
        <v/>
      </c>
      <c r="F1222" s="12">
        <v>3785.7640000000001</v>
      </c>
      <c r="G1222" s="12" t="b">
        <f t="shared" si="92"/>
        <v>0</v>
      </c>
      <c r="H1222" s="12" t="b">
        <f t="shared" si="93"/>
        <v>1</v>
      </c>
      <c r="I1222" s="12" t="b">
        <f t="shared" si="94"/>
        <v>1</v>
      </c>
      <c r="J1222" s="12" t="str">
        <f t="shared" si="95"/>
        <v>Baseboard</v>
      </c>
    </row>
    <row r="1223" spans="1:10">
      <c r="A1223" s="121">
        <v>23526</v>
      </c>
      <c r="B1223" s="12">
        <f>INDEX([8]RawData!$B$8:$N$1411, MATCH($A1223, [8]RawData!$A$8:$A$1411, 0), MATCH(B$19, [8]RawData!$B$7:$N$7, 0))</f>
        <v>1925.059</v>
      </c>
      <c r="C1223" s="12">
        <f>INDEX([8]RawData!$B$8:$N$1411, MATCH($A1223, [8]RawData!$A$8:$A$1411, 0), MATCH(C$19, [8]RawData!$B$7:$N$7, 0))</f>
        <v>2</v>
      </c>
      <c r="D1223" s="12" t="str">
        <f>INDEX([8]RawData!$B$8:$N$1411, MATCH($A1223, [8]RawData!$A$8:$A$1411, 0), MATCH(D$19, [8]RawData!$B$7:$N$7, 0))</f>
        <v>Gas faf</v>
      </c>
      <c r="E1223" s="12" t="str">
        <f>INDEX([8]RawData!$B$8:$N$1411, MATCH($A1223, [8]RawData!$A$8:$A$1411, 0), MATCH(E$19, [8]RawData!$B$7:$N$7, 0))</f>
        <v>Electric pluginheater</v>
      </c>
      <c r="F1223" s="12" t="s">
        <v>94</v>
      </c>
      <c r="G1223" s="12" t="b">
        <f t="shared" si="92"/>
        <v>1</v>
      </c>
      <c r="H1223" s="12" t="b">
        <f t="shared" si="93"/>
        <v>0</v>
      </c>
      <c r="I1223" s="12" t="b">
        <f t="shared" si="94"/>
        <v>0</v>
      </c>
      <c r="J1223" s="12" t="str">
        <f t="shared" si="95"/>
        <v>Plug-in heater, or none</v>
      </c>
    </row>
    <row r="1224" spans="1:10">
      <c r="A1224" s="121">
        <v>23538</v>
      </c>
      <c r="B1224" s="12">
        <f>INDEX([8]RawData!$B$8:$N$1411, MATCH($A1224, [8]RawData!$A$8:$A$1411, 0), MATCH(B$19, [8]RawData!$B$7:$N$7, 0))</f>
        <v>4360.1880000000001</v>
      </c>
      <c r="C1224" s="12">
        <f>INDEX([8]RawData!$B$8:$N$1411, MATCH($A1224, [8]RawData!$A$8:$A$1411, 0), MATCH(C$19, [8]RawData!$B$7:$N$7, 0))</f>
        <v>1</v>
      </c>
      <c r="D1224" s="12" t="str">
        <f>INDEX([8]RawData!$B$8:$N$1411, MATCH($A1224, [8]RawData!$A$8:$A$1411, 0), MATCH(D$19, [8]RawData!$B$7:$N$7, 0))</f>
        <v>Gas faf</v>
      </c>
      <c r="E1224" s="12" t="str">
        <f>INDEX([8]RawData!$B$8:$N$1411, MATCH($A1224, [8]RawData!$A$8:$A$1411, 0), MATCH(E$19, [8]RawData!$B$7:$N$7, 0))</f>
        <v>Gas htstove</v>
      </c>
      <c r="F1224" s="12" t="s">
        <v>94</v>
      </c>
      <c r="G1224" s="12" t="b">
        <f t="shared" si="92"/>
        <v>1</v>
      </c>
      <c r="H1224" s="12" t="b">
        <f t="shared" si="93"/>
        <v>0</v>
      </c>
      <c r="I1224" s="12" t="b">
        <f t="shared" si="94"/>
        <v>0</v>
      </c>
      <c r="J1224" s="12" t="str">
        <f t="shared" si="95"/>
        <v>Plug-in heater, or none</v>
      </c>
    </row>
    <row r="1225" spans="1:10">
      <c r="A1225" s="121">
        <v>23539</v>
      </c>
      <c r="B1225" s="12">
        <f>INDEX([8]RawData!$B$8:$N$1411, MATCH($A1225, [8]RawData!$A$8:$A$1411, 0), MATCH(B$19, [8]RawData!$B$7:$N$7, 0))</f>
        <v>2079.9929999999999</v>
      </c>
      <c r="C1225" s="12">
        <f>INDEX([8]RawData!$B$8:$N$1411, MATCH($A1225, [8]RawData!$A$8:$A$1411, 0), MATCH(C$19, [8]RawData!$B$7:$N$7, 0))</f>
        <v>1</v>
      </c>
      <c r="D1225" s="12" t="str">
        <f>INDEX([8]RawData!$B$8:$N$1411, MATCH($A1225, [8]RawData!$A$8:$A$1411, 0), MATCH(D$19, [8]RawData!$B$7:$N$7, 0))</f>
        <v>Electric baseboard</v>
      </c>
      <c r="E1225" s="12" t="str">
        <f>INDEX([8]RawData!$B$8:$N$1411, MATCH($A1225, [8]RawData!$A$8:$A$1411, 0), MATCH(E$19, [8]RawData!$B$7:$N$7, 0))</f>
        <v>Wood htstove</v>
      </c>
      <c r="F1225" s="12">
        <v>2079.9929999999999</v>
      </c>
      <c r="G1225" s="12" t="b">
        <f t="shared" si="92"/>
        <v>0</v>
      </c>
      <c r="H1225" s="12" t="b">
        <f t="shared" si="93"/>
        <v>1</v>
      </c>
      <c r="I1225" s="12" t="b">
        <f t="shared" si="94"/>
        <v>1</v>
      </c>
      <c r="J1225" s="12" t="str">
        <f t="shared" si="95"/>
        <v>Baseboard</v>
      </c>
    </row>
    <row r="1226" spans="1:10">
      <c r="A1226" s="121">
        <v>23544</v>
      </c>
      <c r="B1226" s="12">
        <f>INDEX([8]RawData!$B$8:$N$1411, MATCH($A1226, [8]RawData!$A$8:$A$1411, 0), MATCH(B$19, [8]RawData!$B$7:$N$7, 0))</f>
        <v>1192.4649999999999</v>
      </c>
      <c r="C1226" s="12">
        <f>INDEX([8]RawData!$B$8:$N$1411, MATCH($A1226, [8]RawData!$A$8:$A$1411, 0), MATCH(C$19, [8]RawData!$B$7:$N$7, 0))</f>
        <v>3</v>
      </c>
      <c r="D1226" s="12" t="str">
        <f>INDEX([8]RawData!$B$8:$N$1411, MATCH($A1226, [8]RawData!$A$8:$A$1411, 0), MATCH(D$19, [8]RawData!$B$7:$N$7, 0))</f>
        <v>Gas faf</v>
      </c>
      <c r="E1226" s="12" t="str">
        <f>INDEX([8]RawData!$B$8:$N$1411, MATCH($A1226, [8]RawData!$A$8:$A$1411, 0), MATCH(E$19, [8]RawData!$B$7:$N$7, 0))</f>
        <v xml:space="preserve">Electric baseboard AND Wood htstove AND </v>
      </c>
      <c r="F1226" s="12" t="s">
        <v>94</v>
      </c>
      <c r="G1226" s="12" t="b">
        <f t="shared" si="92"/>
        <v>1</v>
      </c>
      <c r="H1226" s="12" t="b">
        <f t="shared" si="93"/>
        <v>1</v>
      </c>
      <c r="I1226" s="12" t="b">
        <f t="shared" si="94"/>
        <v>0</v>
      </c>
      <c r="J1226" s="12" t="str">
        <f t="shared" si="95"/>
        <v>Baseboard</v>
      </c>
    </row>
    <row r="1227" spans="1:10">
      <c r="A1227" s="121">
        <v>23545</v>
      </c>
      <c r="B1227" s="12">
        <f>INDEX([8]RawData!$B$8:$N$1411, MATCH($A1227, [8]RawData!$A$8:$A$1411, 0), MATCH(B$19, [8]RawData!$B$7:$N$7, 0))</f>
        <v>1612.692</v>
      </c>
      <c r="C1227" s="12">
        <f>INDEX([8]RawData!$B$8:$N$1411, MATCH($A1227, [8]RawData!$A$8:$A$1411, 0), MATCH(C$19, [8]RawData!$B$7:$N$7, 0))</f>
        <v>1</v>
      </c>
      <c r="D1227" s="12" t="str">
        <f>INDEX([8]RawData!$B$8:$N$1411, MATCH($A1227, [8]RawData!$A$8:$A$1411, 0), MATCH(D$19, [8]RawData!$B$7:$N$7, 0))</f>
        <v>Electric baseboard</v>
      </c>
      <c r="E1227" s="12" t="str">
        <f>INDEX([8]RawData!$B$8:$N$1411, MATCH($A1227, [8]RawData!$A$8:$A$1411, 0), MATCH(E$19, [8]RawData!$B$7:$N$7, 0))</f>
        <v/>
      </c>
      <c r="F1227" s="12">
        <v>1612.692</v>
      </c>
      <c r="G1227" s="12" t="b">
        <f t="shared" si="92"/>
        <v>0</v>
      </c>
      <c r="H1227" s="12" t="b">
        <f t="shared" si="93"/>
        <v>1</v>
      </c>
      <c r="I1227" s="12" t="b">
        <f t="shared" si="94"/>
        <v>1</v>
      </c>
      <c r="J1227" s="12" t="str">
        <f t="shared" si="95"/>
        <v>Baseboard</v>
      </c>
    </row>
    <row r="1228" spans="1:10">
      <c r="A1228" s="121">
        <v>23546</v>
      </c>
      <c r="B1228" s="12">
        <f>INDEX([8]RawData!$B$8:$N$1411, MATCH($A1228, [8]RawData!$A$8:$A$1411, 0), MATCH(B$19, [8]RawData!$B$7:$N$7, 0))</f>
        <v>2079.9929999999999</v>
      </c>
      <c r="C1228" s="12">
        <f>INDEX([8]RawData!$B$8:$N$1411, MATCH($A1228, [8]RawData!$A$8:$A$1411, 0), MATCH(C$19, [8]RawData!$B$7:$N$7, 0))</f>
        <v>1</v>
      </c>
      <c r="D1228" s="12" t="str">
        <f>INDEX([8]RawData!$B$8:$N$1411, MATCH($A1228, [8]RawData!$A$8:$A$1411, 0), MATCH(D$19, [8]RawData!$B$7:$N$7, 0))</f>
        <v>Wood htstove</v>
      </c>
      <c r="E1228" s="12" t="str">
        <f>INDEX([8]RawData!$B$8:$N$1411, MATCH($A1228, [8]RawData!$A$8:$A$1411, 0), MATCH(E$19, [8]RawData!$B$7:$N$7, 0))</f>
        <v/>
      </c>
      <c r="F1228" s="12" t="s">
        <v>94</v>
      </c>
      <c r="G1228" s="12" t="b">
        <f t="shared" si="92"/>
        <v>0</v>
      </c>
      <c r="H1228" s="12" t="b">
        <f t="shared" si="93"/>
        <v>0</v>
      </c>
      <c r="I1228" s="12" t="b">
        <f t="shared" si="94"/>
        <v>0</v>
      </c>
      <c r="J1228" s="12" t="str">
        <f t="shared" si="95"/>
        <v>Plug-in heater, or none</v>
      </c>
    </row>
    <row r="1229" spans="1:10">
      <c r="A1229" s="121">
        <v>23547</v>
      </c>
      <c r="B1229" s="12">
        <f>INDEX([8]RawData!$B$8:$N$1411, MATCH($A1229, [8]RawData!$A$8:$A$1411, 0), MATCH(B$19, [8]RawData!$B$7:$N$7, 0))</f>
        <v>2130.886</v>
      </c>
      <c r="C1229" s="12">
        <f>INDEX([8]RawData!$B$8:$N$1411, MATCH($A1229, [8]RawData!$A$8:$A$1411, 0), MATCH(C$19, [8]RawData!$B$7:$N$7, 0))</f>
        <v>3</v>
      </c>
      <c r="D1229" s="12" t="str">
        <f>INDEX([8]RawData!$B$8:$N$1411, MATCH($A1229, [8]RawData!$A$8:$A$1411, 0), MATCH(D$19, [8]RawData!$B$7:$N$7, 0))</f>
        <v>Gas faf</v>
      </c>
      <c r="E1229" s="12" t="str">
        <f>INDEX([8]RawData!$B$8:$N$1411, MATCH($A1229, [8]RawData!$A$8:$A$1411, 0), MATCH(E$19, [8]RawData!$B$7:$N$7, 0))</f>
        <v/>
      </c>
      <c r="F1229" s="12" t="s">
        <v>94</v>
      </c>
      <c r="G1229" s="12" t="b">
        <f t="shared" si="92"/>
        <v>1</v>
      </c>
      <c r="H1229" s="12" t="b">
        <f t="shared" si="93"/>
        <v>0</v>
      </c>
      <c r="I1229" s="12" t="b">
        <f t="shared" si="94"/>
        <v>0</v>
      </c>
      <c r="J1229" s="12" t="str">
        <f t="shared" si="95"/>
        <v>Plug-in heater, or none</v>
      </c>
    </row>
    <row r="1230" spans="1:10">
      <c r="A1230" s="121">
        <v>23554</v>
      </c>
      <c r="B1230" s="12">
        <f>INDEX([8]RawData!$B$8:$N$1411, MATCH($A1230, [8]RawData!$A$8:$A$1411, 0), MATCH(B$19, [8]RawData!$B$7:$N$7, 0))</f>
        <v>1192.4649999999999</v>
      </c>
      <c r="C1230" s="12">
        <f>INDEX([8]RawData!$B$8:$N$1411, MATCH($A1230, [8]RawData!$A$8:$A$1411, 0), MATCH(C$19, [8]RawData!$B$7:$N$7, 0))</f>
        <v>2</v>
      </c>
      <c r="D1230" s="12" t="str">
        <f>INDEX([8]RawData!$B$8:$N$1411, MATCH($A1230, [8]RawData!$A$8:$A$1411, 0), MATCH(D$19, [8]RawData!$B$7:$N$7, 0))</f>
        <v>Electric heatpump</v>
      </c>
      <c r="E1230" s="12" t="str">
        <f>INDEX([8]RawData!$B$8:$N$1411, MATCH($A1230, [8]RawData!$A$8:$A$1411, 0), MATCH(E$19, [8]RawData!$B$7:$N$7, 0))</f>
        <v/>
      </c>
      <c r="F1230" s="12">
        <v>1192.4649999999999</v>
      </c>
      <c r="G1230" s="12" t="b">
        <f t="shared" si="92"/>
        <v>0</v>
      </c>
      <c r="H1230" s="12" t="b">
        <f t="shared" si="93"/>
        <v>1</v>
      </c>
      <c r="I1230" s="12" t="b">
        <f t="shared" si="94"/>
        <v>1</v>
      </c>
      <c r="J1230" s="12" t="str">
        <f t="shared" si="95"/>
        <v>Heat pump</v>
      </c>
    </row>
    <row r="1231" spans="1:10">
      <c r="A1231" s="121">
        <v>23556</v>
      </c>
      <c r="B1231" s="12">
        <f>INDEX([8]RawData!$B$8:$N$1411, MATCH($A1231, [8]RawData!$A$8:$A$1411, 0), MATCH(B$19, [8]RawData!$B$7:$N$7, 0))</f>
        <v>8264.9449999999997</v>
      </c>
      <c r="C1231" s="12">
        <f>INDEX([8]RawData!$B$8:$N$1411, MATCH($A1231, [8]RawData!$A$8:$A$1411, 0), MATCH(C$19, [8]RawData!$B$7:$N$7, 0))</f>
        <v>1</v>
      </c>
      <c r="D1231" s="12" t="str">
        <f>INDEX([8]RawData!$B$8:$N$1411, MATCH($A1231, [8]RawData!$A$8:$A$1411, 0), MATCH(D$19, [8]RawData!$B$7:$N$7, 0))</f>
        <v>Gas faf</v>
      </c>
      <c r="E1231" s="12" t="str">
        <f>INDEX([8]RawData!$B$8:$N$1411, MATCH($A1231, [8]RawData!$A$8:$A$1411, 0), MATCH(E$19, [8]RawData!$B$7:$N$7, 0))</f>
        <v>Electric pluginheater</v>
      </c>
      <c r="F1231" s="12" t="s">
        <v>94</v>
      </c>
      <c r="G1231" s="12" t="b">
        <f t="shared" si="92"/>
        <v>1</v>
      </c>
      <c r="H1231" s="12" t="b">
        <f t="shared" si="93"/>
        <v>0</v>
      </c>
      <c r="I1231" s="12" t="b">
        <f t="shared" si="94"/>
        <v>0</v>
      </c>
      <c r="J1231" s="12" t="str">
        <f t="shared" si="95"/>
        <v>Plug-in heater, or none</v>
      </c>
    </row>
    <row r="1232" spans="1:10">
      <c r="A1232" s="121">
        <v>23559</v>
      </c>
      <c r="B1232" s="12">
        <f>INDEX([8]RawData!$B$8:$N$1411, MATCH($A1232, [8]RawData!$A$8:$A$1411, 0), MATCH(B$19, [8]RawData!$B$7:$N$7, 0))</f>
        <v>8264.9449999999997</v>
      </c>
      <c r="C1232" s="12">
        <f>INDEX([8]RawData!$B$8:$N$1411, MATCH($A1232, [8]RawData!$A$8:$A$1411, 0), MATCH(C$19, [8]RawData!$B$7:$N$7, 0))</f>
        <v>1</v>
      </c>
      <c r="D1232" s="12" t="str">
        <f>INDEX([8]RawData!$B$8:$N$1411, MATCH($A1232, [8]RawData!$A$8:$A$1411, 0), MATCH(D$19, [8]RawData!$B$7:$N$7, 0))</f>
        <v>Wood htstove</v>
      </c>
      <c r="E1232" s="12" t="str">
        <f>INDEX([8]RawData!$B$8:$N$1411, MATCH($A1232, [8]RawData!$A$8:$A$1411, 0), MATCH(E$19, [8]RawData!$B$7:$N$7, 0))</f>
        <v/>
      </c>
      <c r="F1232" s="12" t="s">
        <v>94</v>
      </c>
      <c r="G1232" s="12" t="b">
        <f t="shared" si="92"/>
        <v>0</v>
      </c>
      <c r="H1232" s="12" t="b">
        <f t="shared" si="93"/>
        <v>0</v>
      </c>
      <c r="I1232" s="12" t="b">
        <f t="shared" si="94"/>
        <v>0</v>
      </c>
      <c r="J1232" s="12" t="str">
        <f t="shared" si="95"/>
        <v>Plug-in heater, or none</v>
      </c>
    </row>
    <row r="1233" spans="1:10">
      <c r="A1233" s="121">
        <v>23564</v>
      </c>
      <c r="B1233" s="12">
        <f>INDEX([8]RawData!$B$8:$N$1411, MATCH($A1233, [8]RawData!$A$8:$A$1411, 0), MATCH(B$19, [8]RawData!$B$7:$N$7, 0))</f>
        <v>2130.886</v>
      </c>
      <c r="C1233" s="12">
        <f>INDEX([8]RawData!$B$8:$N$1411, MATCH($A1233, [8]RawData!$A$8:$A$1411, 0), MATCH(C$19, [8]RawData!$B$7:$N$7, 0))</f>
        <v>3</v>
      </c>
      <c r="D1233" s="12" t="str">
        <f>INDEX([8]RawData!$B$8:$N$1411, MATCH($A1233, [8]RawData!$A$8:$A$1411, 0), MATCH(D$19, [8]RawData!$B$7:$N$7, 0))</f>
        <v>Gas boiler</v>
      </c>
      <c r="E1233" s="12" t="str">
        <f>INDEX([8]RawData!$B$8:$N$1411, MATCH($A1233, [8]RawData!$A$8:$A$1411, 0), MATCH(E$19, [8]RawData!$B$7:$N$7, 0))</f>
        <v/>
      </c>
      <c r="F1233" s="12" t="s">
        <v>94</v>
      </c>
      <c r="G1233" s="12" t="b">
        <f t="shared" si="92"/>
        <v>1</v>
      </c>
      <c r="H1233" s="12" t="b">
        <f t="shared" si="93"/>
        <v>0</v>
      </c>
      <c r="I1233" s="12" t="b">
        <f t="shared" si="94"/>
        <v>0</v>
      </c>
      <c r="J1233" s="12" t="str">
        <f t="shared" si="95"/>
        <v>Plug-in heater, or none</v>
      </c>
    </row>
    <row r="1234" spans="1:10">
      <c r="A1234" s="121">
        <v>23566</v>
      </c>
      <c r="B1234" s="12">
        <f>INDEX([8]RawData!$B$8:$N$1411, MATCH($A1234, [8]RawData!$A$8:$A$1411, 0), MATCH(B$19, [8]RawData!$B$7:$N$7, 0))</f>
        <v>1144.6790000000001</v>
      </c>
      <c r="C1234" s="12">
        <f>INDEX([8]RawData!$B$8:$N$1411, MATCH($A1234, [8]RawData!$A$8:$A$1411, 0), MATCH(C$19, [8]RawData!$B$7:$N$7, 0))</f>
        <v>2</v>
      </c>
      <c r="D1234" s="12" t="str">
        <f>INDEX([8]RawData!$B$8:$N$1411, MATCH($A1234, [8]RawData!$A$8:$A$1411, 0), MATCH(D$19, [8]RawData!$B$7:$N$7, 0))</f>
        <v>Wood htstove</v>
      </c>
      <c r="E1234" s="12" t="str">
        <f>INDEX([8]RawData!$B$8:$N$1411, MATCH($A1234, [8]RawData!$A$8:$A$1411, 0), MATCH(E$19, [8]RawData!$B$7:$N$7, 0))</f>
        <v>Gas faf</v>
      </c>
      <c r="F1234" s="12" t="s">
        <v>94</v>
      </c>
      <c r="G1234" s="12" t="b">
        <f t="shared" si="92"/>
        <v>1</v>
      </c>
      <c r="H1234" s="12" t="b">
        <f t="shared" si="93"/>
        <v>0</v>
      </c>
      <c r="I1234" s="12" t="b">
        <f t="shared" si="94"/>
        <v>0</v>
      </c>
      <c r="J1234" s="12" t="str">
        <f t="shared" si="95"/>
        <v>Plug-in heater, or none</v>
      </c>
    </row>
    <row r="1235" spans="1:10">
      <c r="A1235" s="121">
        <v>23581</v>
      </c>
      <c r="B1235" s="12">
        <f>INDEX([8]RawData!$B$8:$N$1411, MATCH($A1235, [8]RawData!$A$8:$A$1411, 0), MATCH(B$19, [8]RawData!$B$7:$N$7, 0))</f>
        <v>1612.692</v>
      </c>
      <c r="C1235" s="12">
        <f>INDEX([8]RawData!$B$8:$N$1411, MATCH($A1235, [8]RawData!$A$8:$A$1411, 0), MATCH(C$19, [8]RawData!$B$7:$N$7, 0))</f>
        <v>1</v>
      </c>
      <c r="D1235" s="12" t="str">
        <f>INDEX([8]RawData!$B$8:$N$1411, MATCH($A1235, [8]RawData!$A$8:$A$1411, 0), MATCH(D$19, [8]RawData!$B$7:$N$7, 0))</f>
        <v>Electric faf</v>
      </c>
      <c r="E1235" s="12" t="str">
        <f>INDEX([8]RawData!$B$8:$N$1411, MATCH($A1235, [8]RawData!$A$8:$A$1411, 0), MATCH(E$19, [8]RawData!$B$7:$N$7, 0))</f>
        <v/>
      </c>
      <c r="F1235" s="12">
        <v>1612.692</v>
      </c>
      <c r="G1235" s="12" t="b">
        <f t="shared" si="92"/>
        <v>0</v>
      </c>
      <c r="H1235" s="12" t="b">
        <f t="shared" si="93"/>
        <v>1</v>
      </c>
      <c r="I1235" s="12" t="b">
        <f t="shared" si="94"/>
        <v>1</v>
      </c>
      <c r="J1235" s="12" t="str">
        <f t="shared" si="95"/>
        <v>Electric FAF</v>
      </c>
    </row>
    <row r="1236" spans="1:10">
      <c r="A1236" s="121">
        <v>23602</v>
      </c>
      <c r="B1236" s="12">
        <f>INDEX([8]RawData!$B$8:$N$1411, MATCH($A1236, [8]RawData!$A$8:$A$1411, 0), MATCH(B$19, [8]RawData!$B$7:$N$7, 0))</f>
        <v>1192.4649999999999</v>
      </c>
      <c r="C1236" s="12">
        <f>INDEX([8]RawData!$B$8:$N$1411, MATCH($A1236, [8]RawData!$A$8:$A$1411, 0), MATCH(C$19, [8]RawData!$B$7:$N$7, 0))</f>
        <v>2</v>
      </c>
      <c r="D1236" s="12" t="str">
        <f>INDEX([8]RawData!$B$8:$N$1411, MATCH($A1236, [8]RawData!$A$8:$A$1411, 0), MATCH(D$19, [8]RawData!$B$7:$N$7, 0))</f>
        <v>Propane htstove</v>
      </c>
      <c r="E1236" s="12" t="str">
        <f>INDEX([8]RawData!$B$8:$N$1411, MATCH($A1236, [8]RawData!$A$8:$A$1411, 0), MATCH(E$19, [8]RawData!$B$7:$N$7, 0))</f>
        <v>Electric baseboard</v>
      </c>
      <c r="F1236" s="12">
        <v>1192.4649999999999</v>
      </c>
      <c r="G1236" s="12" t="b">
        <f t="shared" si="92"/>
        <v>0</v>
      </c>
      <c r="H1236" s="12" t="b">
        <f t="shared" si="93"/>
        <v>1</v>
      </c>
      <c r="I1236" s="12" t="b">
        <f t="shared" si="94"/>
        <v>1</v>
      </c>
      <c r="J1236" s="12" t="str">
        <f t="shared" si="95"/>
        <v>Baseboard</v>
      </c>
    </row>
    <row r="1237" spans="1:10">
      <c r="A1237" s="121">
        <v>23607</v>
      </c>
      <c r="B1237" s="12">
        <f>INDEX([8]RawData!$B$8:$N$1411, MATCH($A1237, [8]RawData!$A$8:$A$1411, 0), MATCH(B$19, [8]RawData!$B$7:$N$7, 0))</f>
        <v>2079.9929999999999</v>
      </c>
      <c r="C1237" s="12">
        <f>INDEX([8]RawData!$B$8:$N$1411, MATCH($A1237, [8]RawData!$A$8:$A$1411, 0), MATCH(C$19, [8]RawData!$B$7:$N$7, 0))</f>
        <v>1</v>
      </c>
      <c r="D1237" s="12" t="str">
        <f>INDEX([8]RawData!$B$8:$N$1411, MATCH($A1237, [8]RawData!$A$8:$A$1411, 0), MATCH(D$19, [8]RawData!$B$7:$N$7, 0))</f>
        <v>Gas faf</v>
      </c>
      <c r="E1237" s="12" t="str">
        <f>INDEX([8]RawData!$B$8:$N$1411, MATCH($A1237, [8]RawData!$A$8:$A$1411, 0), MATCH(E$19, [8]RawData!$B$7:$N$7, 0))</f>
        <v/>
      </c>
      <c r="F1237" s="12" t="s">
        <v>94</v>
      </c>
      <c r="G1237" s="12" t="b">
        <f t="shared" ref="G1237:G1300" si="96">OR(ISNUMBER(FIND("Gas faf", D1237&amp;E1237)),  ISNUMBER(FIND("Gas boiler", D1237&amp;E1237)))</f>
        <v>1</v>
      </c>
      <c r="H1237" s="12" t="b">
        <f t="shared" ref="H1237:H1300" si="97">OR(ISNUMBER(FIND("Electric faf", D1237&amp;E1237)),  ISNUMBER(FIND("Electric boiler", D1237&amp;E1237)),  ISNUMBER(FIND("Electric baseboard", D1237&amp;E1237)),  ISNUMBER(FIND("Electric heatpump", D1237&amp;E1237)),  ISNUMBER(FIND("Electric gshp", D1237&amp;E1237)),  ISNUMBER(FIND("Electric dhp", D1237&amp;E1237)) )</f>
        <v>0</v>
      </c>
      <c r="I1237" s="12" t="b">
        <f t="shared" ref="I1237:I1300" si="98">AND(NOT(G1237), H1237)</f>
        <v>0</v>
      </c>
      <c r="J1237" s="12" t="str">
        <f t="shared" ref="J1237:J1300" si="99">IF( OR(  ISNUMBER(FIND("Electric heatpump", D1237&amp;E1237)),  ISNUMBER(FIND("Electric gshp", D1237&amp;E1237)) ), "Heat pump",
   IF(ISNUMBER(FIND("Electric faf", D1237&amp;E1237)), "Electric FAF",
 IF(ISNUMBER(FIND("dhp", D1237&amp;E1237)), "Ductless HP",
   IF(OR(ISNUMBER(FIND("Electric boiler", D1237&amp;E1237)),  ISNUMBER(FIND("Electric baseboard", D1237&amp;E1237))), "Baseboard", "Plug-in heater, or none"))))</f>
        <v>Plug-in heater, or none</v>
      </c>
    </row>
    <row r="1238" spans="1:10">
      <c r="A1238" s="121">
        <v>23611</v>
      </c>
      <c r="B1238" s="12">
        <f>INDEX([8]RawData!$B$8:$N$1411, MATCH($A1238, [8]RawData!$A$8:$A$1411, 0), MATCH(B$19, [8]RawData!$B$7:$N$7, 0))</f>
        <v>1144.6790000000001</v>
      </c>
      <c r="C1238" s="12">
        <f>INDEX([8]RawData!$B$8:$N$1411, MATCH($A1238, [8]RawData!$A$8:$A$1411, 0), MATCH(C$19, [8]RawData!$B$7:$N$7, 0))</f>
        <v>3</v>
      </c>
      <c r="D1238" s="12" t="str">
        <f>INDEX([8]RawData!$B$8:$N$1411, MATCH($A1238, [8]RawData!$A$8:$A$1411, 0), MATCH(D$19, [8]RawData!$B$7:$N$7, 0))</f>
        <v>Gas faf</v>
      </c>
      <c r="E1238" s="12" t="str">
        <f>INDEX([8]RawData!$B$8:$N$1411, MATCH($A1238, [8]RawData!$A$8:$A$1411, 0), MATCH(E$19, [8]RawData!$B$7:$N$7, 0))</f>
        <v/>
      </c>
      <c r="F1238" s="12" t="s">
        <v>94</v>
      </c>
      <c r="G1238" s="12" t="b">
        <f t="shared" si="96"/>
        <v>1</v>
      </c>
      <c r="H1238" s="12" t="b">
        <f t="shared" si="97"/>
        <v>0</v>
      </c>
      <c r="I1238" s="12" t="b">
        <f t="shared" si="98"/>
        <v>0</v>
      </c>
      <c r="J1238" s="12" t="str">
        <f t="shared" si="99"/>
        <v>Plug-in heater, or none</v>
      </c>
    </row>
    <row r="1239" spans="1:10">
      <c r="A1239" s="121">
        <v>23618</v>
      </c>
      <c r="B1239" s="12">
        <f>INDEX([8]RawData!$B$8:$N$1411, MATCH($A1239, [8]RawData!$A$8:$A$1411, 0), MATCH(B$19, [8]RawData!$B$7:$N$7, 0))</f>
        <v>3785.7640000000001</v>
      </c>
      <c r="C1239" s="12">
        <f>INDEX([8]RawData!$B$8:$N$1411, MATCH($A1239, [8]RawData!$A$8:$A$1411, 0), MATCH(C$19, [8]RawData!$B$7:$N$7, 0))</f>
        <v>1</v>
      </c>
      <c r="D1239" s="12" t="str">
        <f>INDEX([8]RawData!$B$8:$N$1411, MATCH($A1239, [8]RawData!$A$8:$A$1411, 0), MATCH(D$19, [8]RawData!$B$7:$N$7, 0))</f>
        <v>Electric baseboard</v>
      </c>
      <c r="E1239" s="12" t="str">
        <f>INDEX([8]RawData!$B$8:$N$1411, MATCH($A1239, [8]RawData!$A$8:$A$1411, 0), MATCH(E$19, [8]RawData!$B$7:$N$7, 0))</f>
        <v>Electric pluginheater</v>
      </c>
      <c r="F1239" s="12">
        <v>3785.7640000000001</v>
      </c>
      <c r="G1239" s="12" t="b">
        <f t="shared" si="96"/>
        <v>0</v>
      </c>
      <c r="H1239" s="12" t="b">
        <f t="shared" si="97"/>
        <v>1</v>
      </c>
      <c r="I1239" s="12" t="b">
        <f t="shared" si="98"/>
        <v>1</v>
      </c>
      <c r="J1239" s="12" t="str">
        <f t="shared" si="99"/>
        <v>Baseboard</v>
      </c>
    </row>
    <row r="1240" spans="1:10">
      <c r="A1240" s="121">
        <v>23619</v>
      </c>
      <c r="B1240" s="12">
        <f>INDEX([8]RawData!$B$8:$N$1411, MATCH($A1240, [8]RawData!$A$8:$A$1411, 0), MATCH(B$19, [8]RawData!$B$7:$N$7, 0))</f>
        <v>2079.9929999999999</v>
      </c>
      <c r="C1240" s="12">
        <f>INDEX([8]RawData!$B$8:$N$1411, MATCH($A1240, [8]RawData!$A$8:$A$1411, 0), MATCH(C$19, [8]RawData!$B$7:$N$7, 0))</f>
        <v>1</v>
      </c>
      <c r="D1240" s="12" t="str">
        <f>INDEX([8]RawData!$B$8:$N$1411, MATCH($A1240, [8]RawData!$A$8:$A$1411, 0), MATCH(D$19, [8]RawData!$B$7:$N$7, 0))</f>
        <v>Gas faf</v>
      </c>
      <c r="E1240" s="12" t="str">
        <f>INDEX([8]RawData!$B$8:$N$1411, MATCH($A1240, [8]RawData!$A$8:$A$1411, 0), MATCH(E$19, [8]RawData!$B$7:$N$7, 0))</f>
        <v>Gas htstove</v>
      </c>
      <c r="F1240" s="12" t="s">
        <v>94</v>
      </c>
      <c r="G1240" s="12" t="b">
        <f t="shared" si="96"/>
        <v>1</v>
      </c>
      <c r="H1240" s="12" t="b">
        <f t="shared" si="97"/>
        <v>0</v>
      </c>
      <c r="I1240" s="12" t="b">
        <f t="shared" si="98"/>
        <v>0</v>
      </c>
      <c r="J1240" s="12" t="str">
        <f t="shared" si="99"/>
        <v>Plug-in heater, or none</v>
      </c>
    </row>
    <row r="1241" spans="1:10">
      <c r="A1241" s="121">
        <v>23621</v>
      </c>
      <c r="B1241" s="12">
        <f>INDEX([8]RawData!$B$8:$N$1411, MATCH($A1241, [8]RawData!$A$8:$A$1411, 0), MATCH(B$19, [8]RawData!$B$7:$N$7, 0))</f>
        <v>2130.886</v>
      </c>
      <c r="C1241" s="12">
        <f>INDEX([8]RawData!$B$8:$N$1411, MATCH($A1241, [8]RawData!$A$8:$A$1411, 0), MATCH(C$19, [8]RawData!$B$7:$N$7, 0))</f>
        <v>3</v>
      </c>
      <c r="D1241" s="12" t="str">
        <f>INDEX([8]RawData!$B$8:$N$1411, MATCH($A1241, [8]RawData!$A$8:$A$1411, 0), MATCH(D$19, [8]RawData!$B$7:$N$7, 0))</f>
        <v>Electric heatpump</v>
      </c>
      <c r="E1241" s="12" t="str">
        <f>INDEX([8]RawData!$B$8:$N$1411, MATCH($A1241, [8]RawData!$A$8:$A$1411, 0), MATCH(E$19, [8]RawData!$B$7:$N$7, 0))</f>
        <v/>
      </c>
      <c r="F1241" s="12">
        <v>2130.886</v>
      </c>
      <c r="G1241" s="12" t="b">
        <f t="shared" si="96"/>
        <v>0</v>
      </c>
      <c r="H1241" s="12" t="b">
        <f t="shared" si="97"/>
        <v>1</v>
      </c>
      <c r="I1241" s="12" t="b">
        <f t="shared" si="98"/>
        <v>1</v>
      </c>
      <c r="J1241" s="12" t="str">
        <f t="shared" si="99"/>
        <v>Heat pump</v>
      </c>
    </row>
    <row r="1242" spans="1:10">
      <c r="A1242" s="121">
        <v>23624</v>
      </c>
      <c r="B1242" s="12">
        <f>INDEX([8]RawData!$B$8:$N$1411, MATCH($A1242, [8]RawData!$A$8:$A$1411, 0), MATCH(B$19, [8]RawData!$B$7:$N$7, 0))</f>
        <v>3785.7640000000001</v>
      </c>
      <c r="C1242" s="12">
        <f>INDEX([8]RawData!$B$8:$N$1411, MATCH($A1242, [8]RawData!$A$8:$A$1411, 0), MATCH(C$19, [8]RawData!$B$7:$N$7, 0))</f>
        <v>1</v>
      </c>
      <c r="D1242" s="12" t="str">
        <f>INDEX([8]RawData!$B$8:$N$1411, MATCH($A1242, [8]RawData!$A$8:$A$1411, 0), MATCH(D$19, [8]RawData!$B$7:$N$7, 0))</f>
        <v>Gas faf</v>
      </c>
      <c r="E1242" s="12" t="str">
        <f>INDEX([8]RawData!$B$8:$N$1411, MATCH($A1242, [8]RawData!$A$8:$A$1411, 0), MATCH(E$19, [8]RawData!$B$7:$N$7, 0))</f>
        <v/>
      </c>
      <c r="F1242" s="12" t="s">
        <v>94</v>
      </c>
      <c r="G1242" s="12" t="b">
        <f t="shared" si="96"/>
        <v>1</v>
      </c>
      <c r="H1242" s="12" t="b">
        <f t="shared" si="97"/>
        <v>0</v>
      </c>
      <c r="I1242" s="12" t="b">
        <f t="shared" si="98"/>
        <v>0</v>
      </c>
      <c r="J1242" s="12" t="str">
        <f t="shared" si="99"/>
        <v>Plug-in heater, or none</v>
      </c>
    </row>
    <row r="1243" spans="1:10">
      <c r="A1243" s="121">
        <v>23627</v>
      </c>
      <c r="B1243" s="12">
        <f>INDEX([8]RawData!$B$8:$N$1411, MATCH($A1243, [8]RawData!$A$8:$A$1411, 0), MATCH(B$19, [8]RawData!$B$7:$N$7, 0))</f>
        <v>1192.4649999999999</v>
      </c>
      <c r="C1243" s="12">
        <f>INDEX([8]RawData!$B$8:$N$1411, MATCH($A1243, [8]RawData!$A$8:$A$1411, 0), MATCH(C$19, [8]RawData!$B$7:$N$7, 0))</f>
        <v>3</v>
      </c>
      <c r="D1243" s="12" t="str">
        <f>INDEX([8]RawData!$B$8:$N$1411, MATCH($A1243, [8]RawData!$A$8:$A$1411, 0), MATCH(D$19, [8]RawData!$B$7:$N$7, 0))</f>
        <v>Gas boiler</v>
      </c>
      <c r="E1243" s="12" t="str">
        <f>INDEX([8]RawData!$B$8:$N$1411, MATCH($A1243, [8]RawData!$A$8:$A$1411, 0), MATCH(E$19, [8]RawData!$B$7:$N$7, 0))</f>
        <v xml:space="preserve">Pellets htstove AND Wood htstove AND </v>
      </c>
      <c r="F1243" s="12" t="s">
        <v>94</v>
      </c>
      <c r="G1243" s="12" t="b">
        <f t="shared" si="96"/>
        <v>1</v>
      </c>
      <c r="H1243" s="12" t="b">
        <f t="shared" si="97"/>
        <v>0</v>
      </c>
      <c r="I1243" s="12" t="b">
        <f t="shared" si="98"/>
        <v>0</v>
      </c>
      <c r="J1243" s="12" t="str">
        <f t="shared" si="99"/>
        <v>Plug-in heater, or none</v>
      </c>
    </row>
    <row r="1244" spans="1:10">
      <c r="A1244" s="121">
        <v>23631</v>
      </c>
      <c r="B1244" s="12">
        <f>INDEX([8]RawData!$B$8:$N$1411, MATCH($A1244, [8]RawData!$A$8:$A$1411, 0), MATCH(B$19, [8]RawData!$B$7:$N$7, 0))</f>
        <v>1925.059</v>
      </c>
      <c r="C1244" s="12">
        <f>INDEX([8]RawData!$B$8:$N$1411, MATCH($A1244, [8]RawData!$A$8:$A$1411, 0), MATCH(C$19, [8]RawData!$B$7:$N$7, 0))</f>
        <v>2</v>
      </c>
      <c r="D1244" s="12" t="str">
        <f>INDEX([8]RawData!$B$8:$N$1411, MATCH($A1244, [8]RawData!$A$8:$A$1411, 0), MATCH(D$19, [8]RawData!$B$7:$N$7, 0))</f>
        <v>Wood htstove</v>
      </c>
      <c r="E1244" s="12" t="str">
        <f>INDEX([8]RawData!$B$8:$N$1411, MATCH($A1244, [8]RawData!$A$8:$A$1411, 0), MATCH(E$19, [8]RawData!$B$7:$N$7, 0))</f>
        <v>Electric baseboard</v>
      </c>
      <c r="F1244" s="12">
        <v>1925.059</v>
      </c>
      <c r="G1244" s="12" t="b">
        <f t="shared" si="96"/>
        <v>0</v>
      </c>
      <c r="H1244" s="12" t="b">
        <f t="shared" si="97"/>
        <v>1</v>
      </c>
      <c r="I1244" s="12" t="b">
        <f t="shared" si="98"/>
        <v>1</v>
      </c>
      <c r="J1244" s="12" t="str">
        <f t="shared" si="99"/>
        <v>Baseboard</v>
      </c>
    </row>
    <row r="1245" spans="1:10">
      <c r="A1245" s="121">
        <v>23640</v>
      </c>
      <c r="B1245" s="12">
        <f>INDEX([8]RawData!$B$8:$N$1411, MATCH($A1245, [8]RawData!$A$8:$A$1411, 0), MATCH(B$19, [8]RawData!$B$7:$N$7, 0))</f>
        <v>2130.886</v>
      </c>
      <c r="C1245" s="12">
        <f>INDEX([8]RawData!$B$8:$N$1411, MATCH($A1245, [8]RawData!$A$8:$A$1411, 0), MATCH(C$19, [8]RawData!$B$7:$N$7, 0))</f>
        <v>3</v>
      </c>
      <c r="D1245" s="12" t="str">
        <f>INDEX([8]RawData!$B$8:$N$1411, MATCH($A1245, [8]RawData!$A$8:$A$1411, 0), MATCH(D$19, [8]RawData!$B$7:$N$7, 0))</f>
        <v>Propane htstove</v>
      </c>
      <c r="E1245" s="12" t="str">
        <f>INDEX([8]RawData!$B$8:$N$1411, MATCH($A1245, [8]RawData!$A$8:$A$1411, 0), MATCH(E$19, [8]RawData!$B$7:$N$7, 0))</f>
        <v/>
      </c>
      <c r="F1245" s="12" t="s">
        <v>94</v>
      </c>
      <c r="G1245" s="12" t="b">
        <f t="shared" si="96"/>
        <v>0</v>
      </c>
      <c r="H1245" s="12" t="b">
        <f t="shared" si="97"/>
        <v>0</v>
      </c>
      <c r="I1245" s="12" t="b">
        <f t="shared" si="98"/>
        <v>0</v>
      </c>
      <c r="J1245" s="12" t="str">
        <f t="shared" si="99"/>
        <v>Plug-in heater, or none</v>
      </c>
    </row>
    <row r="1246" spans="1:10">
      <c r="A1246" s="121">
        <v>23645</v>
      </c>
      <c r="B1246" s="12">
        <f>INDEX([8]RawData!$B$8:$N$1411, MATCH($A1246, [8]RawData!$A$8:$A$1411, 0), MATCH(B$19, [8]RawData!$B$7:$N$7, 0))</f>
        <v>1612.692</v>
      </c>
      <c r="C1246" s="12">
        <f>INDEX([8]RawData!$B$8:$N$1411, MATCH($A1246, [8]RawData!$A$8:$A$1411, 0), MATCH(C$19, [8]RawData!$B$7:$N$7, 0))</f>
        <v>1</v>
      </c>
      <c r="D1246" s="12" t="str">
        <f>INDEX([8]RawData!$B$8:$N$1411, MATCH($A1246, [8]RawData!$A$8:$A$1411, 0), MATCH(D$19, [8]RawData!$B$7:$N$7, 0))</f>
        <v>Electric baseboard</v>
      </c>
      <c r="E1246" s="12" t="str">
        <f>INDEX([8]RawData!$B$8:$N$1411, MATCH($A1246, [8]RawData!$A$8:$A$1411, 0), MATCH(E$19, [8]RawData!$B$7:$N$7, 0))</f>
        <v xml:space="preserve">Wood htstove AND Electric pluginheater AND </v>
      </c>
      <c r="F1246" s="12">
        <v>1612.692</v>
      </c>
      <c r="G1246" s="12" t="b">
        <f t="shared" si="96"/>
        <v>0</v>
      </c>
      <c r="H1246" s="12" t="b">
        <f t="shared" si="97"/>
        <v>1</v>
      </c>
      <c r="I1246" s="12" t="b">
        <f t="shared" si="98"/>
        <v>1</v>
      </c>
      <c r="J1246" s="12" t="str">
        <f t="shared" si="99"/>
        <v>Baseboard</v>
      </c>
    </row>
    <row r="1247" spans="1:10">
      <c r="A1247" s="121">
        <v>23666</v>
      </c>
      <c r="B1247" s="12">
        <f>INDEX([8]RawData!$B$8:$N$1411, MATCH($A1247, [8]RawData!$A$8:$A$1411, 0), MATCH(B$19, [8]RawData!$B$7:$N$7, 0))</f>
        <v>1904.288</v>
      </c>
      <c r="C1247" s="12">
        <f>INDEX([8]RawData!$B$8:$N$1411, MATCH($A1247, [8]RawData!$A$8:$A$1411, 0), MATCH(C$19, [8]RawData!$B$7:$N$7, 0))</f>
        <v>2</v>
      </c>
      <c r="D1247" s="12" t="str">
        <f>INDEX([8]RawData!$B$8:$N$1411, MATCH($A1247, [8]RawData!$A$8:$A$1411, 0), MATCH(D$19, [8]RawData!$B$7:$N$7, 0))</f>
        <v>Electric faf</v>
      </c>
      <c r="E1247" s="12" t="str">
        <f>INDEX([8]RawData!$B$8:$N$1411, MATCH($A1247, [8]RawData!$A$8:$A$1411, 0), MATCH(E$19, [8]RawData!$B$7:$N$7, 0))</f>
        <v xml:space="preserve">Electric baseboard AND Electric baseboard AND Electric baseboard AND Propane fireplace AND </v>
      </c>
      <c r="F1247" s="12">
        <v>1904.288</v>
      </c>
      <c r="G1247" s="12" t="b">
        <f t="shared" si="96"/>
        <v>0</v>
      </c>
      <c r="H1247" s="12" t="b">
        <f t="shared" si="97"/>
        <v>1</v>
      </c>
      <c r="I1247" s="12" t="b">
        <f t="shared" si="98"/>
        <v>1</v>
      </c>
      <c r="J1247" s="12" t="str">
        <f t="shared" si="99"/>
        <v>Electric FAF</v>
      </c>
    </row>
    <row r="1248" spans="1:10">
      <c r="A1248" s="121">
        <v>23667</v>
      </c>
      <c r="B1248" s="12">
        <f>INDEX([8]RawData!$B$8:$N$1411, MATCH($A1248, [8]RawData!$A$8:$A$1411, 0), MATCH(B$19, [8]RawData!$B$7:$N$7, 0))</f>
        <v>8264.9449999999997</v>
      </c>
      <c r="C1248" s="12">
        <f>INDEX([8]RawData!$B$8:$N$1411, MATCH($A1248, [8]RawData!$A$8:$A$1411, 0), MATCH(C$19, [8]RawData!$B$7:$N$7, 0))</f>
        <v>1</v>
      </c>
      <c r="D1248" s="12" t="str">
        <f>INDEX([8]RawData!$B$8:$N$1411, MATCH($A1248, [8]RawData!$A$8:$A$1411, 0), MATCH(D$19, [8]RawData!$B$7:$N$7, 0))</f>
        <v>Electric heatpump</v>
      </c>
      <c r="E1248" s="12" t="str">
        <f>INDEX([8]RawData!$B$8:$N$1411, MATCH($A1248, [8]RawData!$A$8:$A$1411, 0), MATCH(E$19, [8]RawData!$B$7:$N$7, 0))</f>
        <v/>
      </c>
      <c r="F1248" s="12">
        <v>8264.9449999999997</v>
      </c>
      <c r="G1248" s="12" t="b">
        <f t="shared" si="96"/>
        <v>0</v>
      </c>
      <c r="H1248" s="12" t="b">
        <f t="shared" si="97"/>
        <v>1</v>
      </c>
      <c r="I1248" s="12" t="b">
        <f t="shared" si="98"/>
        <v>1</v>
      </c>
      <c r="J1248" s="12" t="str">
        <f t="shared" si="99"/>
        <v>Heat pump</v>
      </c>
    </row>
    <row r="1249" spans="1:10">
      <c r="A1249" s="121">
        <v>23674</v>
      </c>
      <c r="B1249" s="12">
        <f>INDEX([8]RawData!$B$8:$N$1411, MATCH($A1249, [8]RawData!$A$8:$A$1411, 0), MATCH(B$19, [8]RawData!$B$7:$N$7, 0))</f>
        <v>1144.6790000000001</v>
      </c>
      <c r="C1249" s="12">
        <f>INDEX([8]RawData!$B$8:$N$1411, MATCH($A1249, [8]RawData!$A$8:$A$1411, 0), MATCH(C$19, [8]RawData!$B$7:$N$7, 0))</f>
        <v>3</v>
      </c>
      <c r="D1249" s="12" t="str">
        <f>INDEX([8]RawData!$B$8:$N$1411, MATCH($A1249, [8]RawData!$A$8:$A$1411, 0), MATCH(D$19, [8]RawData!$B$7:$N$7, 0))</f>
        <v>Gas faf</v>
      </c>
      <c r="E1249" s="12" t="str">
        <f>INDEX([8]RawData!$B$8:$N$1411, MATCH($A1249, [8]RawData!$A$8:$A$1411, 0), MATCH(E$19, [8]RawData!$B$7:$N$7, 0))</f>
        <v/>
      </c>
      <c r="F1249" s="12" t="s">
        <v>94</v>
      </c>
      <c r="G1249" s="12" t="b">
        <f t="shared" si="96"/>
        <v>1</v>
      </c>
      <c r="H1249" s="12" t="b">
        <f t="shared" si="97"/>
        <v>0</v>
      </c>
      <c r="I1249" s="12" t="b">
        <f t="shared" si="98"/>
        <v>0</v>
      </c>
      <c r="J1249" s="12" t="str">
        <f t="shared" si="99"/>
        <v>Plug-in heater, or none</v>
      </c>
    </row>
    <row r="1250" spans="1:10">
      <c r="A1250" s="121">
        <v>23676</v>
      </c>
      <c r="B1250" s="12">
        <f>INDEX([8]RawData!$B$8:$N$1411, MATCH($A1250, [8]RawData!$A$8:$A$1411, 0), MATCH(B$19, [8]RawData!$B$7:$N$7, 0))</f>
        <v>2079.9929999999999</v>
      </c>
      <c r="C1250" s="12">
        <f>INDEX([8]RawData!$B$8:$N$1411, MATCH($A1250, [8]RawData!$A$8:$A$1411, 0), MATCH(C$19, [8]RawData!$B$7:$N$7, 0))</f>
        <v>1</v>
      </c>
      <c r="D1250" s="12" t="str">
        <f>INDEX([8]RawData!$B$8:$N$1411, MATCH($A1250, [8]RawData!$A$8:$A$1411, 0), MATCH(D$19, [8]RawData!$B$7:$N$7, 0))</f>
        <v>Electric baseboard</v>
      </c>
      <c r="E1250" s="12" t="str">
        <f>INDEX([8]RawData!$B$8:$N$1411, MATCH($A1250, [8]RawData!$A$8:$A$1411, 0), MATCH(E$19, [8]RawData!$B$7:$N$7, 0))</f>
        <v>Pellets htstove</v>
      </c>
      <c r="F1250" s="12">
        <v>2079.9929999999999</v>
      </c>
      <c r="G1250" s="12" t="b">
        <f t="shared" si="96"/>
        <v>0</v>
      </c>
      <c r="H1250" s="12" t="b">
        <f t="shared" si="97"/>
        <v>1</v>
      </c>
      <c r="I1250" s="12" t="b">
        <f t="shared" si="98"/>
        <v>1</v>
      </c>
      <c r="J1250" s="12" t="str">
        <f t="shared" si="99"/>
        <v>Baseboard</v>
      </c>
    </row>
    <row r="1251" spans="1:10">
      <c r="A1251" s="121">
        <v>23696</v>
      </c>
      <c r="B1251" s="12">
        <f>INDEX([8]RawData!$B$8:$N$1411, MATCH($A1251, [8]RawData!$A$8:$A$1411, 0), MATCH(B$19, [8]RawData!$B$7:$N$7, 0))</f>
        <v>3785.7640000000001</v>
      </c>
      <c r="C1251" s="12">
        <f>INDEX([8]RawData!$B$8:$N$1411, MATCH($A1251, [8]RawData!$A$8:$A$1411, 0), MATCH(C$19, [8]RawData!$B$7:$N$7, 0))</f>
        <v>1</v>
      </c>
      <c r="D1251" s="12" t="str">
        <f>INDEX([8]RawData!$B$8:$N$1411, MATCH($A1251, [8]RawData!$A$8:$A$1411, 0), MATCH(D$19, [8]RawData!$B$7:$N$7, 0))</f>
        <v>Gas faf</v>
      </c>
      <c r="E1251" s="12" t="str">
        <f>INDEX([8]RawData!$B$8:$N$1411, MATCH($A1251, [8]RawData!$A$8:$A$1411, 0), MATCH(E$19, [8]RawData!$B$7:$N$7, 0))</f>
        <v/>
      </c>
      <c r="F1251" s="12" t="s">
        <v>94</v>
      </c>
      <c r="G1251" s="12" t="b">
        <f t="shared" si="96"/>
        <v>1</v>
      </c>
      <c r="H1251" s="12" t="b">
        <f t="shared" si="97"/>
        <v>0</v>
      </c>
      <c r="I1251" s="12" t="b">
        <f t="shared" si="98"/>
        <v>0</v>
      </c>
      <c r="J1251" s="12" t="str">
        <f t="shared" si="99"/>
        <v>Plug-in heater, or none</v>
      </c>
    </row>
    <row r="1252" spans="1:10">
      <c r="A1252" s="121">
        <v>23704</v>
      </c>
      <c r="B1252" s="12">
        <f>INDEX([8]RawData!$B$8:$N$1411, MATCH($A1252, [8]RawData!$A$8:$A$1411, 0), MATCH(B$19, [8]RawData!$B$7:$N$7, 0))</f>
        <v>1612.692</v>
      </c>
      <c r="C1252" s="12">
        <f>INDEX([8]RawData!$B$8:$N$1411, MATCH($A1252, [8]RawData!$A$8:$A$1411, 0), MATCH(C$19, [8]RawData!$B$7:$N$7, 0))</f>
        <v>1</v>
      </c>
      <c r="D1252" s="12" t="str">
        <f>INDEX([8]RawData!$B$8:$N$1411, MATCH($A1252, [8]RawData!$A$8:$A$1411, 0), MATCH(D$19, [8]RawData!$B$7:$N$7, 0))</f>
        <v xml:space="preserve">Oil faf AND Wood htstove AND </v>
      </c>
      <c r="E1252" s="12" t="str">
        <f>INDEX([8]RawData!$B$8:$N$1411, MATCH($A1252, [8]RawData!$A$8:$A$1411, 0), MATCH(E$19, [8]RawData!$B$7:$N$7, 0))</f>
        <v xml:space="preserve">Electric baseboard AND Electric baseboard AND Electric pluginheater AND </v>
      </c>
      <c r="F1252" s="12" t="s">
        <v>94</v>
      </c>
      <c r="G1252" s="12" t="b">
        <f t="shared" si="96"/>
        <v>0</v>
      </c>
      <c r="H1252" s="12" t="b">
        <f t="shared" si="97"/>
        <v>1</v>
      </c>
      <c r="I1252" s="12" t="b">
        <f t="shared" si="98"/>
        <v>1</v>
      </c>
      <c r="J1252" s="12" t="str">
        <f t="shared" si="99"/>
        <v>Baseboard</v>
      </c>
    </row>
    <row r="1253" spans="1:10">
      <c r="A1253" s="121">
        <v>23705</v>
      </c>
      <c r="B1253" s="12">
        <f>INDEX([8]RawData!$B$8:$N$1411, MATCH($A1253, [8]RawData!$A$8:$A$1411, 0), MATCH(B$19, [8]RawData!$B$7:$N$7, 0))</f>
        <v>1612.692</v>
      </c>
      <c r="C1253" s="12">
        <f>INDEX([8]RawData!$B$8:$N$1411, MATCH($A1253, [8]RawData!$A$8:$A$1411, 0), MATCH(C$19, [8]RawData!$B$7:$N$7, 0))</f>
        <v>1</v>
      </c>
      <c r="D1253" s="12" t="str">
        <f>INDEX([8]RawData!$B$8:$N$1411, MATCH($A1253, [8]RawData!$A$8:$A$1411, 0), MATCH(D$19, [8]RawData!$B$7:$N$7, 0))</f>
        <v>Gas faf</v>
      </c>
      <c r="E1253" s="12" t="str">
        <f>INDEX([8]RawData!$B$8:$N$1411, MATCH($A1253, [8]RawData!$A$8:$A$1411, 0), MATCH(E$19, [8]RawData!$B$7:$N$7, 0))</f>
        <v/>
      </c>
      <c r="F1253" s="12" t="s">
        <v>94</v>
      </c>
      <c r="G1253" s="12" t="b">
        <f t="shared" si="96"/>
        <v>1</v>
      </c>
      <c r="H1253" s="12" t="b">
        <f t="shared" si="97"/>
        <v>0</v>
      </c>
      <c r="I1253" s="12" t="b">
        <f t="shared" si="98"/>
        <v>0</v>
      </c>
      <c r="J1253" s="12" t="str">
        <f t="shared" si="99"/>
        <v>Plug-in heater, or none</v>
      </c>
    </row>
    <row r="1254" spans="1:10">
      <c r="A1254" s="121">
        <v>23710</v>
      </c>
      <c r="B1254" s="12">
        <f>INDEX([8]RawData!$B$8:$N$1411, MATCH($A1254, [8]RawData!$A$8:$A$1411, 0), MATCH(B$19, [8]RawData!$B$7:$N$7, 0))</f>
        <v>2079.9929999999999</v>
      </c>
      <c r="C1254" s="12">
        <f>INDEX([8]RawData!$B$8:$N$1411, MATCH($A1254, [8]RawData!$A$8:$A$1411, 0), MATCH(C$19, [8]RawData!$B$7:$N$7, 0))</f>
        <v>1</v>
      </c>
      <c r="D1254" s="12" t="str">
        <f>INDEX([8]RawData!$B$8:$N$1411, MATCH($A1254, [8]RawData!$A$8:$A$1411, 0), MATCH(D$19, [8]RawData!$B$7:$N$7, 0))</f>
        <v>Electric heatpump</v>
      </c>
      <c r="E1254" s="12" t="str">
        <f>INDEX([8]RawData!$B$8:$N$1411, MATCH($A1254, [8]RawData!$A$8:$A$1411, 0), MATCH(E$19, [8]RawData!$B$7:$N$7, 0))</f>
        <v/>
      </c>
      <c r="F1254" s="12">
        <v>2079.9929999999999</v>
      </c>
      <c r="G1254" s="12" t="b">
        <f t="shared" si="96"/>
        <v>0</v>
      </c>
      <c r="H1254" s="12" t="b">
        <f t="shared" si="97"/>
        <v>1</v>
      </c>
      <c r="I1254" s="12" t="b">
        <f t="shared" si="98"/>
        <v>1</v>
      </c>
      <c r="J1254" s="12" t="str">
        <f t="shared" si="99"/>
        <v>Heat pump</v>
      </c>
    </row>
    <row r="1255" spans="1:10">
      <c r="A1255" s="121">
        <v>23714</v>
      </c>
      <c r="B1255" s="12">
        <f>INDEX([8]RawData!$B$8:$N$1411, MATCH($A1255, [8]RawData!$A$8:$A$1411, 0), MATCH(B$19, [8]RawData!$B$7:$N$7, 0))</f>
        <v>8264.9449999999997</v>
      </c>
      <c r="C1255" s="12">
        <f>INDEX([8]RawData!$B$8:$N$1411, MATCH($A1255, [8]RawData!$A$8:$A$1411, 0), MATCH(C$19, [8]RawData!$B$7:$N$7, 0))</f>
        <v>1</v>
      </c>
      <c r="D1255" s="12" t="str">
        <f>INDEX([8]RawData!$B$8:$N$1411, MATCH($A1255, [8]RawData!$A$8:$A$1411, 0), MATCH(D$19, [8]RawData!$B$7:$N$7, 0))</f>
        <v>Gas faf</v>
      </c>
      <c r="E1255" s="12" t="str">
        <f>INDEX([8]RawData!$B$8:$N$1411, MATCH($A1255, [8]RawData!$A$8:$A$1411, 0), MATCH(E$19, [8]RawData!$B$7:$N$7, 0))</f>
        <v/>
      </c>
      <c r="F1255" s="12" t="s">
        <v>94</v>
      </c>
      <c r="G1255" s="12" t="b">
        <f t="shared" si="96"/>
        <v>1</v>
      </c>
      <c r="H1255" s="12" t="b">
        <f t="shared" si="97"/>
        <v>0</v>
      </c>
      <c r="I1255" s="12" t="b">
        <f t="shared" si="98"/>
        <v>0</v>
      </c>
      <c r="J1255" s="12" t="str">
        <f t="shared" si="99"/>
        <v>Plug-in heater, or none</v>
      </c>
    </row>
    <row r="1256" spans="1:10">
      <c r="A1256" s="121">
        <v>23720</v>
      </c>
      <c r="B1256" s="12">
        <f>INDEX([8]RawData!$B$8:$N$1411, MATCH($A1256, [8]RawData!$A$8:$A$1411, 0), MATCH(B$19, [8]RawData!$B$7:$N$7, 0))</f>
        <v>1904.288</v>
      </c>
      <c r="C1256" s="12">
        <f>INDEX([8]RawData!$B$8:$N$1411, MATCH($A1256, [8]RawData!$A$8:$A$1411, 0), MATCH(C$19, [8]RawData!$B$7:$N$7, 0))</f>
        <v>2</v>
      </c>
      <c r="D1256" s="12" t="str">
        <f>INDEX([8]RawData!$B$8:$N$1411, MATCH($A1256, [8]RawData!$A$8:$A$1411, 0), MATCH(D$19, [8]RawData!$B$7:$N$7, 0))</f>
        <v>Electric faf</v>
      </c>
      <c r="E1256" s="12" t="str">
        <f>INDEX([8]RawData!$B$8:$N$1411, MATCH($A1256, [8]RawData!$A$8:$A$1411, 0), MATCH(E$19, [8]RawData!$B$7:$N$7, 0))</f>
        <v>Pellets htstove</v>
      </c>
      <c r="F1256" s="12">
        <v>1904.288</v>
      </c>
      <c r="G1256" s="12" t="b">
        <f t="shared" si="96"/>
        <v>0</v>
      </c>
      <c r="H1256" s="12" t="b">
        <f t="shared" si="97"/>
        <v>1</v>
      </c>
      <c r="I1256" s="12" t="b">
        <f t="shared" si="98"/>
        <v>1</v>
      </c>
      <c r="J1256" s="12" t="str">
        <f t="shared" si="99"/>
        <v>Electric FAF</v>
      </c>
    </row>
    <row r="1257" spans="1:10">
      <c r="A1257" s="121">
        <v>23721</v>
      </c>
      <c r="B1257" s="12">
        <f>INDEX([8]RawData!$B$8:$N$1411, MATCH($A1257, [8]RawData!$A$8:$A$1411, 0), MATCH(B$19, [8]RawData!$B$7:$N$7, 0))</f>
        <v>1144.6790000000001</v>
      </c>
      <c r="C1257" s="12">
        <f>INDEX([8]RawData!$B$8:$N$1411, MATCH($A1257, [8]RawData!$A$8:$A$1411, 0), MATCH(C$19, [8]RawData!$B$7:$N$7, 0))</f>
        <v>3</v>
      </c>
      <c r="D1257" s="12" t="str">
        <f>INDEX([8]RawData!$B$8:$N$1411, MATCH($A1257, [8]RawData!$A$8:$A$1411, 0), MATCH(D$19, [8]RawData!$B$7:$N$7, 0))</f>
        <v>Gas faf</v>
      </c>
      <c r="E1257" s="12" t="str">
        <f>INDEX([8]RawData!$B$8:$N$1411, MATCH($A1257, [8]RawData!$A$8:$A$1411, 0), MATCH(E$19, [8]RawData!$B$7:$N$7, 0))</f>
        <v/>
      </c>
      <c r="F1257" s="12" t="s">
        <v>94</v>
      </c>
      <c r="G1257" s="12" t="b">
        <f t="shared" si="96"/>
        <v>1</v>
      </c>
      <c r="H1257" s="12" t="b">
        <f t="shared" si="97"/>
        <v>0</v>
      </c>
      <c r="I1257" s="12" t="b">
        <f t="shared" si="98"/>
        <v>0</v>
      </c>
      <c r="J1257" s="12" t="str">
        <f t="shared" si="99"/>
        <v>Plug-in heater, or none</v>
      </c>
    </row>
    <row r="1258" spans="1:10">
      <c r="A1258" s="121">
        <v>23724</v>
      </c>
      <c r="B1258" s="12">
        <f>INDEX([8]RawData!$B$8:$N$1411, MATCH($A1258, [8]RawData!$A$8:$A$1411, 0), MATCH(B$19, [8]RawData!$B$7:$N$7, 0))</f>
        <v>1612.692</v>
      </c>
      <c r="C1258" s="12">
        <f>INDEX([8]RawData!$B$8:$N$1411, MATCH($A1258, [8]RawData!$A$8:$A$1411, 0), MATCH(C$19, [8]RawData!$B$7:$N$7, 0))</f>
        <v>1</v>
      </c>
      <c r="D1258" s="12" t="str">
        <f>INDEX([8]RawData!$B$8:$N$1411, MATCH($A1258, [8]RawData!$A$8:$A$1411, 0), MATCH(D$19, [8]RawData!$B$7:$N$7, 0))</f>
        <v>Electric baseboard</v>
      </c>
      <c r="E1258" s="12" t="str">
        <f>INDEX([8]RawData!$B$8:$N$1411, MATCH($A1258, [8]RawData!$A$8:$A$1411, 0), MATCH(E$19, [8]RawData!$B$7:$N$7, 0))</f>
        <v>Wood htstove</v>
      </c>
      <c r="F1258" s="12">
        <v>1612.692</v>
      </c>
      <c r="G1258" s="12" t="b">
        <f t="shared" si="96"/>
        <v>0</v>
      </c>
      <c r="H1258" s="12" t="b">
        <f t="shared" si="97"/>
        <v>1</v>
      </c>
      <c r="I1258" s="12" t="b">
        <f t="shared" si="98"/>
        <v>1</v>
      </c>
      <c r="J1258" s="12" t="str">
        <f t="shared" si="99"/>
        <v>Baseboard</v>
      </c>
    </row>
    <row r="1259" spans="1:10">
      <c r="A1259" s="121">
        <v>23734</v>
      </c>
      <c r="B1259" s="12">
        <f>INDEX([8]RawData!$B$8:$N$1411, MATCH($A1259, [8]RawData!$A$8:$A$1411, 0), MATCH(B$19, [8]RawData!$B$7:$N$7, 0))</f>
        <v>2079.9929999999999</v>
      </c>
      <c r="C1259" s="12">
        <f>INDEX([8]RawData!$B$8:$N$1411, MATCH($A1259, [8]RawData!$A$8:$A$1411, 0), MATCH(C$19, [8]RawData!$B$7:$N$7, 0))</f>
        <v>1</v>
      </c>
      <c r="D1259" s="12" t="str">
        <f>INDEX([8]RawData!$B$8:$N$1411, MATCH($A1259, [8]RawData!$A$8:$A$1411, 0), MATCH(D$19, [8]RawData!$B$7:$N$7, 0))</f>
        <v>Electric baseboard</v>
      </c>
      <c r="E1259" s="12" t="str">
        <f>INDEX([8]RawData!$B$8:$N$1411, MATCH($A1259, [8]RawData!$A$8:$A$1411, 0), MATCH(E$19, [8]RawData!$B$7:$N$7, 0))</f>
        <v>Wood htstove</v>
      </c>
      <c r="F1259" s="12">
        <v>2079.9929999999999</v>
      </c>
      <c r="G1259" s="12" t="b">
        <f t="shared" si="96"/>
        <v>0</v>
      </c>
      <c r="H1259" s="12" t="b">
        <f t="shared" si="97"/>
        <v>1</v>
      </c>
      <c r="I1259" s="12" t="b">
        <f t="shared" si="98"/>
        <v>1</v>
      </c>
      <c r="J1259" s="12" t="str">
        <f t="shared" si="99"/>
        <v>Baseboard</v>
      </c>
    </row>
    <row r="1260" spans="1:10">
      <c r="A1260" s="121">
        <v>23742</v>
      </c>
      <c r="B1260" s="12">
        <f>INDEX([8]RawData!$B$8:$N$1411, MATCH($A1260, [8]RawData!$A$8:$A$1411, 0), MATCH(B$19, [8]RawData!$B$7:$N$7, 0))</f>
        <v>3785.7640000000001</v>
      </c>
      <c r="C1260" s="12">
        <f>INDEX([8]RawData!$B$8:$N$1411, MATCH($A1260, [8]RawData!$A$8:$A$1411, 0), MATCH(C$19, [8]RawData!$B$7:$N$7, 0))</f>
        <v>1</v>
      </c>
      <c r="D1260" s="12" t="str">
        <f>INDEX([8]RawData!$B$8:$N$1411, MATCH($A1260, [8]RawData!$A$8:$A$1411, 0), MATCH(D$19, [8]RawData!$B$7:$N$7, 0))</f>
        <v>Gas boiler</v>
      </c>
      <c r="E1260" s="12" t="str">
        <f>INDEX([8]RawData!$B$8:$N$1411, MATCH($A1260, [8]RawData!$A$8:$A$1411, 0), MATCH(E$19, [8]RawData!$B$7:$N$7, 0))</f>
        <v/>
      </c>
      <c r="F1260" s="12" t="s">
        <v>94</v>
      </c>
      <c r="G1260" s="12" t="b">
        <f t="shared" si="96"/>
        <v>1</v>
      </c>
      <c r="H1260" s="12" t="b">
        <f t="shared" si="97"/>
        <v>0</v>
      </c>
      <c r="I1260" s="12" t="b">
        <f t="shared" si="98"/>
        <v>0</v>
      </c>
      <c r="J1260" s="12" t="str">
        <f t="shared" si="99"/>
        <v>Plug-in heater, or none</v>
      </c>
    </row>
    <row r="1261" spans="1:10">
      <c r="A1261" s="121">
        <v>23744</v>
      </c>
      <c r="B1261" s="12">
        <f>INDEX([8]RawData!$B$8:$N$1411, MATCH($A1261, [8]RawData!$A$8:$A$1411, 0), MATCH(B$19, [8]RawData!$B$7:$N$7, 0))</f>
        <v>1904.288</v>
      </c>
      <c r="C1261" s="12">
        <f>INDEX([8]RawData!$B$8:$N$1411, MATCH($A1261, [8]RawData!$A$8:$A$1411, 0), MATCH(C$19, [8]RawData!$B$7:$N$7, 0))</f>
        <v>2</v>
      </c>
      <c r="D1261" s="12" t="str">
        <f>INDEX([8]RawData!$B$8:$N$1411, MATCH($A1261, [8]RawData!$A$8:$A$1411, 0), MATCH(D$19, [8]RawData!$B$7:$N$7, 0))</f>
        <v>Electric faf</v>
      </c>
      <c r="E1261" s="12" t="str">
        <f>INDEX([8]RawData!$B$8:$N$1411, MATCH($A1261, [8]RawData!$A$8:$A$1411, 0), MATCH(E$19, [8]RawData!$B$7:$N$7, 0))</f>
        <v>Electric pluginheater</v>
      </c>
      <c r="F1261" s="12">
        <v>1904.288</v>
      </c>
      <c r="G1261" s="12" t="b">
        <f t="shared" si="96"/>
        <v>0</v>
      </c>
      <c r="H1261" s="12" t="b">
        <f t="shared" si="97"/>
        <v>1</v>
      </c>
      <c r="I1261" s="12" t="b">
        <f t="shared" si="98"/>
        <v>1</v>
      </c>
      <c r="J1261" s="12" t="str">
        <f t="shared" si="99"/>
        <v>Electric FAF</v>
      </c>
    </row>
    <row r="1262" spans="1:10">
      <c r="A1262" s="121">
        <v>23746</v>
      </c>
      <c r="B1262" s="12">
        <f>INDEX([8]RawData!$B$8:$N$1411, MATCH($A1262, [8]RawData!$A$8:$A$1411, 0), MATCH(B$19, [8]RawData!$B$7:$N$7, 0))</f>
        <v>8559.1039999999994</v>
      </c>
      <c r="C1262" s="12">
        <f>INDEX([8]RawData!$B$8:$N$1411, MATCH($A1262, [8]RawData!$A$8:$A$1411, 0), MATCH(C$19, [8]RawData!$B$7:$N$7, 0))</f>
        <v>2</v>
      </c>
      <c r="D1262" s="12" t="str">
        <f>INDEX([8]RawData!$B$8:$N$1411, MATCH($A1262, [8]RawData!$A$8:$A$1411, 0), MATCH(D$19, [8]RawData!$B$7:$N$7, 0))</f>
        <v>Electric gshp</v>
      </c>
      <c r="E1262" s="12" t="str">
        <f>INDEX([8]RawData!$B$8:$N$1411, MATCH($A1262, [8]RawData!$A$8:$A$1411, 0), MATCH(E$19, [8]RawData!$B$7:$N$7, 0))</f>
        <v/>
      </c>
      <c r="F1262" s="12">
        <v>8559.1039999999994</v>
      </c>
      <c r="G1262" s="12" t="b">
        <f t="shared" si="96"/>
        <v>0</v>
      </c>
      <c r="H1262" s="12" t="b">
        <f t="shared" si="97"/>
        <v>1</v>
      </c>
      <c r="I1262" s="12" t="b">
        <f t="shared" si="98"/>
        <v>1</v>
      </c>
      <c r="J1262" s="12" t="str">
        <f t="shared" si="99"/>
        <v>Heat pump</v>
      </c>
    </row>
    <row r="1263" spans="1:10">
      <c r="A1263" s="121">
        <v>23756</v>
      </c>
      <c r="B1263" s="12">
        <f>INDEX([8]RawData!$B$8:$N$1411, MATCH($A1263, [8]RawData!$A$8:$A$1411, 0), MATCH(B$19, [8]RawData!$B$7:$N$7, 0))</f>
        <v>1904.288</v>
      </c>
      <c r="C1263" s="12">
        <f>INDEX([8]RawData!$B$8:$N$1411, MATCH($A1263, [8]RawData!$A$8:$A$1411, 0), MATCH(C$19, [8]RawData!$B$7:$N$7, 0))</f>
        <v>2</v>
      </c>
      <c r="D1263" s="12" t="str">
        <f>INDEX([8]RawData!$B$8:$N$1411, MATCH($A1263, [8]RawData!$A$8:$A$1411, 0), MATCH(D$19, [8]RawData!$B$7:$N$7, 0))</f>
        <v>Electric heatpump</v>
      </c>
      <c r="E1263" s="12" t="str">
        <f>INDEX([8]RawData!$B$8:$N$1411, MATCH($A1263, [8]RawData!$A$8:$A$1411, 0), MATCH(E$19, [8]RawData!$B$7:$N$7, 0))</f>
        <v>Electric pluginheater</v>
      </c>
      <c r="F1263" s="12">
        <v>1904.288</v>
      </c>
      <c r="G1263" s="12" t="b">
        <f t="shared" si="96"/>
        <v>0</v>
      </c>
      <c r="H1263" s="12" t="b">
        <f t="shared" si="97"/>
        <v>1</v>
      </c>
      <c r="I1263" s="12" t="b">
        <f t="shared" si="98"/>
        <v>1</v>
      </c>
      <c r="J1263" s="12" t="str">
        <f t="shared" si="99"/>
        <v>Heat pump</v>
      </c>
    </row>
    <row r="1264" spans="1:10">
      <c r="A1264" s="121">
        <v>23762</v>
      </c>
      <c r="B1264" s="12">
        <f>INDEX([8]RawData!$B$8:$N$1411, MATCH($A1264, [8]RawData!$A$8:$A$1411, 0), MATCH(B$19, [8]RawData!$B$7:$N$7, 0))</f>
        <v>8264.9449999999997</v>
      </c>
      <c r="C1264" s="12">
        <f>INDEX([8]RawData!$B$8:$N$1411, MATCH($A1264, [8]RawData!$A$8:$A$1411, 0), MATCH(C$19, [8]RawData!$B$7:$N$7, 0))</f>
        <v>1</v>
      </c>
      <c r="D1264" s="12" t="str">
        <f>INDEX([8]RawData!$B$8:$N$1411, MATCH($A1264, [8]RawData!$A$8:$A$1411, 0), MATCH(D$19, [8]RawData!$B$7:$N$7, 0))</f>
        <v>Electric heatpump</v>
      </c>
      <c r="E1264" s="12" t="str">
        <f>INDEX([8]RawData!$B$8:$N$1411, MATCH($A1264, [8]RawData!$A$8:$A$1411, 0), MATCH(E$19, [8]RawData!$B$7:$N$7, 0))</f>
        <v/>
      </c>
      <c r="F1264" s="12">
        <v>8264.9449999999997</v>
      </c>
      <c r="G1264" s="12" t="b">
        <f t="shared" si="96"/>
        <v>0</v>
      </c>
      <c r="H1264" s="12" t="b">
        <f t="shared" si="97"/>
        <v>1</v>
      </c>
      <c r="I1264" s="12" t="b">
        <f t="shared" si="98"/>
        <v>1</v>
      </c>
      <c r="J1264" s="12" t="str">
        <f t="shared" si="99"/>
        <v>Heat pump</v>
      </c>
    </row>
    <row r="1265" spans="1:10">
      <c r="A1265" s="121">
        <v>23763</v>
      </c>
      <c r="B1265" s="12">
        <f>INDEX([8]RawData!$B$8:$N$1411, MATCH($A1265, [8]RawData!$A$8:$A$1411, 0), MATCH(B$19, [8]RawData!$B$7:$N$7, 0))</f>
        <v>2079.9929999999999</v>
      </c>
      <c r="C1265" s="12">
        <f>INDEX([8]RawData!$B$8:$N$1411, MATCH($A1265, [8]RawData!$A$8:$A$1411, 0), MATCH(C$19, [8]RawData!$B$7:$N$7, 0))</f>
        <v>1</v>
      </c>
      <c r="D1265" s="12" t="str">
        <f>INDEX([8]RawData!$B$8:$N$1411, MATCH($A1265, [8]RawData!$A$8:$A$1411, 0), MATCH(D$19, [8]RawData!$B$7:$N$7, 0))</f>
        <v>Wood htstove</v>
      </c>
      <c r="E1265" s="12" t="str">
        <f>INDEX([8]RawData!$B$8:$N$1411, MATCH($A1265, [8]RawData!$A$8:$A$1411, 0), MATCH(E$19, [8]RawData!$B$7:$N$7, 0))</f>
        <v/>
      </c>
      <c r="F1265" s="12" t="s">
        <v>94</v>
      </c>
      <c r="G1265" s="12" t="b">
        <f t="shared" si="96"/>
        <v>0</v>
      </c>
      <c r="H1265" s="12" t="b">
        <f t="shared" si="97"/>
        <v>0</v>
      </c>
      <c r="I1265" s="12" t="b">
        <f t="shared" si="98"/>
        <v>0</v>
      </c>
      <c r="J1265" s="12" t="str">
        <f t="shared" si="99"/>
        <v>Plug-in heater, or none</v>
      </c>
    </row>
    <row r="1266" spans="1:10">
      <c r="A1266" s="121">
        <v>23765</v>
      </c>
      <c r="B1266" s="12">
        <f>INDEX([8]RawData!$B$8:$N$1411, MATCH($A1266, [8]RawData!$A$8:$A$1411, 0), MATCH(B$19, [8]RawData!$B$7:$N$7, 0))</f>
        <v>1144.6790000000001</v>
      </c>
      <c r="C1266" s="12">
        <f>INDEX([8]RawData!$B$8:$N$1411, MATCH($A1266, [8]RawData!$A$8:$A$1411, 0), MATCH(C$19, [8]RawData!$B$7:$N$7, 0))</f>
        <v>3</v>
      </c>
      <c r="D1266" s="12" t="str">
        <f>INDEX([8]RawData!$B$8:$N$1411, MATCH($A1266, [8]RawData!$A$8:$A$1411, 0), MATCH(D$19, [8]RawData!$B$7:$N$7, 0))</f>
        <v>Gas faf</v>
      </c>
      <c r="E1266" s="12" t="str">
        <f>INDEX([8]RawData!$B$8:$N$1411, MATCH($A1266, [8]RawData!$A$8:$A$1411, 0), MATCH(E$19, [8]RawData!$B$7:$N$7, 0))</f>
        <v xml:space="preserve">Electric baseboard AND Gas faf AND Gas faf AND Gas htstove AND Wood htstove AND </v>
      </c>
      <c r="F1266" s="12" t="s">
        <v>94</v>
      </c>
      <c r="G1266" s="12" t="b">
        <f t="shared" si="96"/>
        <v>1</v>
      </c>
      <c r="H1266" s="12" t="b">
        <f t="shared" si="97"/>
        <v>1</v>
      </c>
      <c r="I1266" s="12" t="b">
        <f t="shared" si="98"/>
        <v>0</v>
      </c>
      <c r="J1266" s="12" t="str">
        <f t="shared" si="99"/>
        <v>Baseboard</v>
      </c>
    </row>
    <row r="1267" spans="1:10">
      <c r="A1267" s="121">
        <v>23788</v>
      </c>
      <c r="B1267" s="12">
        <f>INDEX([8]RawData!$B$8:$N$1411, MATCH($A1267, [8]RawData!$A$8:$A$1411, 0), MATCH(B$19, [8]RawData!$B$7:$N$7, 0))</f>
        <v>1192.4649999999999</v>
      </c>
      <c r="C1267" s="12">
        <f>INDEX([8]RawData!$B$8:$N$1411, MATCH($A1267, [8]RawData!$A$8:$A$1411, 0), MATCH(C$19, [8]RawData!$B$7:$N$7, 0))</f>
        <v>2</v>
      </c>
      <c r="D1267" s="12" t="str">
        <f>INDEX([8]RawData!$B$8:$N$1411, MATCH($A1267, [8]RawData!$A$8:$A$1411, 0), MATCH(D$19, [8]RawData!$B$7:$N$7, 0))</f>
        <v>Oil htstove</v>
      </c>
      <c r="E1267" s="12" t="str">
        <f>INDEX([8]RawData!$B$8:$N$1411, MATCH($A1267, [8]RawData!$A$8:$A$1411, 0), MATCH(E$19, [8]RawData!$B$7:$N$7, 0))</f>
        <v>Electric pluginheater</v>
      </c>
      <c r="F1267" s="12">
        <v>1192.4649999999999</v>
      </c>
      <c r="G1267" s="12" t="b">
        <f t="shared" si="96"/>
        <v>0</v>
      </c>
      <c r="H1267" s="12" t="b">
        <f t="shared" si="97"/>
        <v>0</v>
      </c>
      <c r="I1267" s="12" t="b">
        <f t="shared" si="98"/>
        <v>0</v>
      </c>
      <c r="J1267" s="12" t="str">
        <f t="shared" si="99"/>
        <v>Plug-in heater, or none</v>
      </c>
    </row>
    <row r="1268" spans="1:10">
      <c r="A1268" s="121">
        <v>23791</v>
      </c>
      <c r="B1268" s="12">
        <f>INDEX([8]RawData!$B$8:$N$1411, MATCH($A1268, [8]RawData!$A$8:$A$1411, 0), MATCH(B$19, [8]RawData!$B$7:$N$7, 0))</f>
        <v>1904.288</v>
      </c>
      <c r="C1268" s="12">
        <f>INDEX([8]RawData!$B$8:$N$1411, MATCH($A1268, [8]RawData!$A$8:$A$1411, 0), MATCH(C$19, [8]RawData!$B$7:$N$7, 0))</f>
        <v>2</v>
      </c>
      <c r="D1268" s="12" t="str">
        <f>INDEX([8]RawData!$B$8:$N$1411, MATCH($A1268, [8]RawData!$A$8:$A$1411, 0), MATCH(D$19, [8]RawData!$B$7:$N$7, 0))</f>
        <v>Electric heatpump</v>
      </c>
      <c r="E1268" s="12" t="str">
        <f>INDEX([8]RawData!$B$8:$N$1411, MATCH($A1268, [8]RawData!$A$8:$A$1411, 0), MATCH(E$19, [8]RawData!$B$7:$N$7, 0))</f>
        <v>Wood htstove</v>
      </c>
      <c r="F1268" s="12">
        <v>1904.288</v>
      </c>
      <c r="G1268" s="12" t="b">
        <f t="shared" si="96"/>
        <v>0</v>
      </c>
      <c r="H1268" s="12" t="b">
        <f t="shared" si="97"/>
        <v>1</v>
      </c>
      <c r="I1268" s="12" t="b">
        <f t="shared" si="98"/>
        <v>1</v>
      </c>
      <c r="J1268" s="12" t="str">
        <f t="shared" si="99"/>
        <v>Heat pump</v>
      </c>
    </row>
    <row r="1269" spans="1:10">
      <c r="A1269" s="121">
        <v>23813</v>
      </c>
      <c r="B1269" s="12">
        <f>INDEX([8]RawData!$B$8:$N$1411, MATCH($A1269, [8]RawData!$A$8:$A$1411, 0), MATCH(B$19, [8]RawData!$B$7:$N$7, 0))</f>
        <v>1904.288</v>
      </c>
      <c r="C1269" s="12">
        <f>INDEX([8]RawData!$B$8:$N$1411, MATCH($A1269, [8]RawData!$A$8:$A$1411, 0), MATCH(C$19, [8]RawData!$B$7:$N$7, 0))</f>
        <v>3</v>
      </c>
      <c r="D1269" s="12" t="str">
        <f>INDEX([8]RawData!$B$8:$N$1411, MATCH($A1269, [8]RawData!$A$8:$A$1411, 0), MATCH(D$19, [8]RawData!$B$7:$N$7, 0))</f>
        <v>Wood htstove</v>
      </c>
      <c r="E1269" s="12" t="str">
        <f>INDEX([8]RawData!$B$8:$N$1411, MATCH($A1269, [8]RawData!$A$8:$A$1411, 0), MATCH(E$19, [8]RawData!$B$7:$N$7, 0))</f>
        <v xml:space="preserve">Electric heatpump AND Propane htstove AND Propane htstove AND Propane htstove AND </v>
      </c>
      <c r="F1269" s="12">
        <v>1904.288</v>
      </c>
      <c r="G1269" s="12" t="b">
        <f t="shared" si="96"/>
        <v>0</v>
      </c>
      <c r="H1269" s="12" t="b">
        <f t="shared" si="97"/>
        <v>1</v>
      </c>
      <c r="I1269" s="12" t="b">
        <f t="shared" si="98"/>
        <v>1</v>
      </c>
      <c r="J1269" s="12" t="str">
        <f t="shared" si="99"/>
        <v>Heat pump</v>
      </c>
    </row>
    <row r="1270" spans="1:10">
      <c r="A1270" s="121">
        <v>23824</v>
      </c>
      <c r="B1270" s="12">
        <f>INDEX([8]RawData!$B$8:$N$1411, MATCH($A1270, [8]RawData!$A$8:$A$1411, 0), MATCH(B$19, [8]RawData!$B$7:$N$7, 0))</f>
        <v>1144.6790000000001</v>
      </c>
      <c r="C1270" s="12">
        <f>INDEX([8]RawData!$B$8:$N$1411, MATCH($A1270, [8]RawData!$A$8:$A$1411, 0), MATCH(C$19, [8]RawData!$B$7:$N$7, 0))</f>
        <v>3</v>
      </c>
      <c r="D1270" s="12" t="str">
        <f>INDEX([8]RawData!$B$8:$N$1411, MATCH($A1270, [8]RawData!$A$8:$A$1411, 0), MATCH(D$19, [8]RawData!$B$7:$N$7, 0))</f>
        <v>Gas faf</v>
      </c>
      <c r="E1270" s="12" t="str">
        <f>INDEX([8]RawData!$B$8:$N$1411, MATCH($A1270, [8]RawData!$A$8:$A$1411, 0), MATCH(E$19, [8]RawData!$B$7:$N$7, 0))</f>
        <v/>
      </c>
      <c r="F1270" s="12" t="s">
        <v>94</v>
      </c>
      <c r="G1270" s="12" t="b">
        <f t="shared" si="96"/>
        <v>1</v>
      </c>
      <c r="H1270" s="12" t="b">
        <f t="shared" si="97"/>
        <v>0</v>
      </c>
      <c r="I1270" s="12" t="b">
        <f t="shared" si="98"/>
        <v>0</v>
      </c>
      <c r="J1270" s="12" t="str">
        <f t="shared" si="99"/>
        <v>Plug-in heater, or none</v>
      </c>
    </row>
    <row r="1271" spans="1:10">
      <c r="A1271" s="121">
        <v>23830</v>
      </c>
      <c r="B1271" s="12">
        <f>INDEX([8]RawData!$B$8:$N$1411, MATCH($A1271, [8]RawData!$A$8:$A$1411, 0), MATCH(B$19, [8]RawData!$B$7:$N$7, 0))</f>
        <v>1612.692</v>
      </c>
      <c r="C1271" s="12">
        <f>INDEX([8]RawData!$B$8:$N$1411, MATCH($A1271, [8]RawData!$A$8:$A$1411, 0), MATCH(C$19, [8]RawData!$B$7:$N$7, 0))</f>
        <v>1</v>
      </c>
      <c r="D1271" s="12" t="str">
        <f>INDEX([8]RawData!$B$8:$N$1411, MATCH($A1271, [8]RawData!$A$8:$A$1411, 0), MATCH(D$19, [8]RawData!$B$7:$N$7, 0))</f>
        <v>Electric faf</v>
      </c>
      <c r="E1271" s="12" t="str">
        <f>INDEX([8]RawData!$B$8:$N$1411, MATCH($A1271, [8]RawData!$A$8:$A$1411, 0), MATCH(E$19, [8]RawData!$B$7:$N$7, 0))</f>
        <v>Electric pluginheater</v>
      </c>
      <c r="F1271" s="12">
        <v>1612.692</v>
      </c>
      <c r="G1271" s="12" t="b">
        <f t="shared" si="96"/>
        <v>0</v>
      </c>
      <c r="H1271" s="12" t="b">
        <f t="shared" si="97"/>
        <v>1</v>
      </c>
      <c r="I1271" s="12" t="b">
        <f t="shared" si="98"/>
        <v>1</v>
      </c>
      <c r="J1271" s="12" t="str">
        <f t="shared" si="99"/>
        <v>Electric FAF</v>
      </c>
    </row>
    <row r="1272" spans="1:10">
      <c r="A1272" s="121">
        <v>23835</v>
      </c>
      <c r="B1272" s="12">
        <f>INDEX([8]RawData!$B$8:$N$1411, MATCH($A1272, [8]RawData!$A$8:$A$1411, 0), MATCH(B$19, [8]RawData!$B$7:$N$7, 0))</f>
        <v>8264.9449999999997</v>
      </c>
      <c r="C1272" s="12">
        <f>INDEX([8]RawData!$B$8:$N$1411, MATCH($A1272, [8]RawData!$A$8:$A$1411, 0), MATCH(C$19, [8]RawData!$B$7:$N$7, 0))</f>
        <v>1</v>
      </c>
      <c r="D1272" s="12" t="str">
        <f>INDEX([8]RawData!$B$8:$N$1411, MATCH($A1272, [8]RawData!$A$8:$A$1411, 0), MATCH(D$19, [8]RawData!$B$7:$N$7, 0))</f>
        <v>Gas faf</v>
      </c>
      <c r="E1272" s="12" t="str">
        <f>INDEX([8]RawData!$B$8:$N$1411, MATCH($A1272, [8]RawData!$A$8:$A$1411, 0), MATCH(E$19, [8]RawData!$B$7:$N$7, 0))</f>
        <v xml:space="preserve">Electric baseboard AND Gas htstove AND </v>
      </c>
      <c r="F1272" s="12" t="s">
        <v>94</v>
      </c>
      <c r="G1272" s="12" t="b">
        <f t="shared" si="96"/>
        <v>1</v>
      </c>
      <c r="H1272" s="12" t="b">
        <f t="shared" si="97"/>
        <v>1</v>
      </c>
      <c r="I1272" s="12" t="b">
        <f t="shared" si="98"/>
        <v>0</v>
      </c>
      <c r="J1272" s="12" t="str">
        <f t="shared" si="99"/>
        <v>Baseboard</v>
      </c>
    </row>
    <row r="1273" spans="1:10">
      <c r="A1273" s="121">
        <v>23840</v>
      </c>
      <c r="B1273" s="12">
        <f>INDEX([8]RawData!$B$8:$N$1411, MATCH($A1273, [8]RawData!$A$8:$A$1411, 0), MATCH(B$19, [8]RawData!$B$7:$N$7, 0))</f>
        <v>1144.6790000000001</v>
      </c>
      <c r="C1273" s="12">
        <f>INDEX([8]RawData!$B$8:$N$1411, MATCH($A1273, [8]RawData!$A$8:$A$1411, 0), MATCH(C$19, [8]RawData!$B$7:$N$7, 0))</f>
        <v>3</v>
      </c>
      <c r="D1273" s="12" t="str">
        <f>INDEX([8]RawData!$B$8:$N$1411, MATCH($A1273, [8]RawData!$A$8:$A$1411, 0), MATCH(D$19, [8]RawData!$B$7:$N$7, 0))</f>
        <v>Gas faf</v>
      </c>
      <c r="E1273" s="12" t="str">
        <f>INDEX([8]RawData!$B$8:$N$1411, MATCH($A1273, [8]RawData!$A$8:$A$1411, 0), MATCH(E$19, [8]RawData!$B$7:$N$7, 0))</f>
        <v>Gas htstove</v>
      </c>
      <c r="F1273" s="12" t="s">
        <v>94</v>
      </c>
      <c r="G1273" s="12" t="b">
        <f t="shared" si="96"/>
        <v>1</v>
      </c>
      <c r="H1273" s="12" t="b">
        <f t="shared" si="97"/>
        <v>0</v>
      </c>
      <c r="I1273" s="12" t="b">
        <f t="shared" si="98"/>
        <v>0</v>
      </c>
      <c r="J1273" s="12" t="str">
        <f t="shared" si="99"/>
        <v>Plug-in heater, or none</v>
      </c>
    </row>
    <row r="1274" spans="1:10">
      <c r="A1274" s="121">
        <v>23846</v>
      </c>
      <c r="B1274" s="12">
        <f>INDEX([8]RawData!$B$8:$N$1411, MATCH($A1274, [8]RawData!$A$8:$A$1411, 0), MATCH(B$19, [8]RawData!$B$7:$N$7, 0))</f>
        <v>1144.6790000000001</v>
      </c>
      <c r="C1274" s="12">
        <f>INDEX([8]RawData!$B$8:$N$1411, MATCH($A1274, [8]RawData!$A$8:$A$1411, 0), MATCH(C$19, [8]RawData!$B$7:$N$7, 0))</f>
        <v>2</v>
      </c>
      <c r="D1274" s="12" t="str">
        <f>INDEX([8]RawData!$B$8:$N$1411, MATCH($A1274, [8]RawData!$A$8:$A$1411, 0), MATCH(D$19, [8]RawData!$B$7:$N$7, 0))</f>
        <v>Electric baseboard</v>
      </c>
      <c r="E1274" s="12" t="str">
        <f>INDEX([8]RawData!$B$8:$N$1411, MATCH($A1274, [8]RawData!$A$8:$A$1411, 0), MATCH(E$19, [8]RawData!$B$7:$N$7, 0))</f>
        <v/>
      </c>
      <c r="F1274" s="12">
        <v>1144.6790000000001</v>
      </c>
      <c r="G1274" s="12" t="b">
        <f t="shared" si="96"/>
        <v>0</v>
      </c>
      <c r="H1274" s="12" t="b">
        <f t="shared" si="97"/>
        <v>1</v>
      </c>
      <c r="I1274" s="12" t="b">
        <f t="shared" si="98"/>
        <v>1</v>
      </c>
      <c r="J1274" s="12" t="str">
        <f t="shared" si="99"/>
        <v>Baseboard</v>
      </c>
    </row>
    <row r="1275" spans="1:10">
      <c r="A1275" s="121">
        <v>23847</v>
      </c>
      <c r="B1275" s="12">
        <f>INDEX([8]RawData!$B$8:$N$1411, MATCH($A1275, [8]RawData!$A$8:$A$1411, 0), MATCH(B$19, [8]RawData!$B$7:$N$7, 0))</f>
        <v>2079.9929999999999</v>
      </c>
      <c r="C1275" s="12">
        <f>INDEX([8]RawData!$B$8:$N$1411, MATCH($A1275, [8]RawData!$A$8:$A$1411, 0), MATCH(C$19, [8]RawData!$B$7:$N$7, 0))</f>
        <v>1</v>
      </c>
      <c r="D1275" s="12" t="str">
        <f>INDEX([8]RawData!$B$8:$N$1411, MATCH($A1275, [8]RawData!$A$8:$A$1411, 0), MATCH(D$19, [8]RawData!$B$7:$N$7, 0))</f>
        <v>Electric faf</v>
      </c>
      <c r="E1275" s="12" t="str">
        <f>INDEX([8]RawData!$B$8:$N$1411, MATCH($A1275, [8]RawData!$A$8:$A$1411, 0), MATCH(E$19, [8]RawData!$B$7:$N$7, 0))</f>
        <v/>
      </c>
      <c r="F1275" s="12">
        <v>2079.9929999999999</v>
      </c>
      <c r="G1275" s="12" t="b">
        <f t="shared" si="96"/>
        <v>0</v>
      </c>
      <c r="H1275" s="12" t="b">
        <f t="shared" si="97"/>
        <v>1</v>
      </c>
      <c r="I1275" s="12" t="b">
        <f t="shared" si="98"/>
        <v>1</v>
      </c>
      <c r="J1275" s="12" t="str">
        <f t="shared" si="99"/>
        <v>Electric FAF</v>
      </c>
    </row>
    <row r="1276" spans="1:10">
      <c r="A1276" s="121">
        <v>23857</v>
      </c>
      <c r="B1276" s="12">
        <f>INDEX([8]RawData!$B$8:$N$1411, MATCH($A1276, [8]RawData!$A$8:$A$1411, 0), MATCH(B$19, [8]RawData!$B$7:$N$7, 0))</f>
        <v>1144.6790000000001</v>
      </c>
      <c r="C1276" s="12">
        <f>INDEX([8]RawData!$B$8:$N$1411, MATCH($A1276, [8]RawData!$A$8:$A$1411, 0), MATCH(C$19, [8]RawData!$B$7:$N$7, 0))</f>
        <v>3</v>
      </c>
      <c r="D1276" s="12" t="str">
        <f>INDEX([8]RawData!$B$8:$N$1411, MATCH($A1276, [8]RawData!$A$8:$A$1411, 0), MATCH(D$19, [8]RawData!$B$7:$N$7, 0))</f>
        <v>Gas faf</v>
      </c>
      <c r="E1276" s="12" t="str">
        <f>INDEX([8]RawData!$B$8:$N$1411, MATCH($A1276, [8]RawData!$A$8:$A$1411, 0), MATCH(E$19, [8]RawData!$B$7:$N$7, 0))</f>
        <v xml:space="preserve">Wood htstove AND Electric pluginheater AND </v>
      </c>
      <c r="F1276" s="12" t="s">
        <v>94</v>
      </c>
      <c r="G1276" s="12" t="b">
        <f t="shared" si="96"/>
        <v>1</v>
      </c>
      <c r="H1276" s="12" t="b">
        <f t="shared" si="97"/>
        <v>0</v>
      </c>
      <c r="I1276" s="12" t="b">
        <f t="shared" si="98"/>
        <v>0</v>
      </c>
      <c r="J1276" s="12" t="str">
        <f t="shared" si="99"/>
        <v>Plug-in heater, or none</v>
      </c>
    </row>
    <row r="1277" spans="1:10">
      <c r="A1277" s="121">
        <v>23859</v>
      </c>
      <c r="B1277" s="12">
        <f>INDEX([8]RawData!$B$8:$N$1411, MATCH($A1277, [8]RawData!$A$8:$A$1411, 0), MATCH(B$19, [8]RawData!$B$7:$N$7, 0))</f>
        <v>2130.886</v>
      </c>
      <c r="C1277" s="12">
        <f>INDEX([8]RawData!$B$8:$N$1411, MATCH($A1277, [8]RawData!$A$8:$A$1411, 0), MATCH(C$19, [8]RawData!$B$7:$N$7, 0))</f>
        <v>3</v>
      </c>
      <c r="D1277" s="12" t="str">
        <f>INDEX([8]RawData!$B$8:$N$1411, MATCH($A1277, [8]RawData!$A$8:$A$1411, 0), MATCH(D$19, [8]RawData!$B$7:$N$7, 0))</f>
        <v>Gas faf</v>
      </c>
      <c r="E1277" s="12" t="str">
        <f>INDEX([8]RawData!$B$8:$N$1411, MATCH($A1277, [8]RawData!$A$8:$A$1411, 0), MATCH(E$19, [8]RawData!$B$7:$N$7, 0))</f>
        <v/>
      </c>
      <c r="F1277" s="12" t="s">
        <v>94</v>
      </c>
      <c r="G1277" s="12" t="b">
        <f t="shared" si="96"/>
        <v>1</v>
      </c>
      <c r="H1277" s="12" t="b">
        <f t="shared" si="97"/>
        <v>0</v>
      </c>
      <c r="I1277" s="12" t="b">
        <f t="shared" si="98"/>
        <v>0</v>
      </c>
      <c r="J1277" s="12" t="str">
        <f t="shared" si="99"/>
        <v>Plug-in heater, or none</v>
      </c>
    </row>
    <row r="1278" spans="1:10">
      <c r="A1278" s="121">
        <v>23860</v>
      </c>
      <c r="B1278" s="12">
        <f>INDEX([8]RawData!$B$8:$N$1411, MATCH($A1278, [8]RawData!$A$8:$A$1411, 0), MATCH(B$19, [8]RawData!$B$7:$N$7, 0))</f>
        <v>1925.059</v>
      </c>
      <c r="C1278" s="12">
        <f>INDEX([8]RawData!$B$8:$N$1411, MATCH($A1278, [8]RawData!$A$8:$A$1411, 0), MATCH(C$19, [8]RawData!$B$7:$N$7, 0))</f>
        <v>2</v>
      </c>
      <c r="D1278" s="12" t="str">
        <f>INDEX([8]RawData!$B$8:$N$1411, MATCH($A1278, [8]RawData!$A$8:$A$1411, 0), MATCH(D$19, [8]RawData!$B$7:$N$7, 0))</f>
        <v>Electric heatpump</v>
      </c>
      <c r="E1278" s="12" t="str">
        <f>INDEX([8]RawData!$B$8:$N$1411, MATCH($A1278, [8]RawData!$A$8:$A$1411, 0), MATCH(E$19, [8]RawData!$B$7:$N$7, 0))</f>
        <v xml:space="preserve">Electric baseboard AND Electric heatpump AND Wood htstove AND Propane htstove AND </v>
      </c>
      <c r="F1278" s="12">
        <v>1925.059</v>
      </c>
      <c r="G1278" s="12" t="b">
        <f t="shared" si="96"/>
        <v>0</v>
      </c>
      <c r="H1278" s="12" t="b">
        <f t="shared" si="97"/>
        <v>1</v>
      </c>
      <c r="I1278" s="12" t="b">
        <f t="shared" si="98"/>
        <v>1</v>
      </c>
      <c r="J1278" s="12" t="str">
        <f t="shared" si="99"/>
        <v>Heat pump</v>
      </c>
    </row>
    <row r="1279" spans="1:10">
      <c r="A1279" s="121">
        <v>23870</v>
      </c>
      <c r="B1279" s="12">
        <f>INDEX([8]RawData!$B$8:$N$1411, MATCH($A1279, [8]RawData!$A$8:$A$1411, 0), MATCH(B$19, [8]RawData!$B$7:$N$7, 0))</f>
        <v>2130.886</v>
      </c>
      <c r="C1279" s="12">
        <f>INDEX([8]RawData!$B$8:$N$1411, MATCH($A1279, [8]RawData!$A$8:$A$1411, 0), MATCH(C$19, [8]RawData!$B$7:$N$7, 0))</f>
        <v>3</v>
      </c>
      <c r="D1279" s="12" t="str">
        <f>INDEX([8]RawData!$B$8:$N$1411, MATCH($A1279, [8]RawData!$A$8:$A$1411, 0), MATCH(D$19, [8]RawData!$B$7:$N$7, 0))</f>
        <v>Gas faf</v>
      </c>
      <c r="E1279" s="12" t="str">
        <f>INDEX([8]RawData!$B$8:$N$1411, MATCH($A1279, [8]RawData!$A$8:$A$1411, 0), MATCH(E$19, [8]RawData!$B$7:$N$7, 0))</f>
        <v/>
      </c>
      <c r="F1279" s="12" t="s">
        <v>94</v>
      </c>
      <c r="G1279" s="12" t="b">
        <f t="shared" si="96"/>
        <v>1</v>
      </c>
      <c r="H1279" s="12" t="b">
        <f t="shared" si="97"/>
        <v>0</v>
      </c>
      <c r="I1279" s="12" t="b">
        <f t="shared" si="98"/>
        <v>0</v>
      </c>
      <c r="J1279" s="12" t="str">
        <f t="shared" si="99"/>
        <v>Plug-in heater, or none</v>
      </c>
    </row>
    <row r="1280" spans="1:10">
      <c r="A1280" s="121">
        <v>23879</v>
      </c>
      <c r="B1280" s="12">
        <f>INDEX([8]RawData!$B$8:$N$1411, MATCH($A1280, [8]RawData!$A$8:$A$1411, 0), MATCH(B$19, [8]RawData!$B$7:$N$7, 0))</f>
        <v>2079.9929999999999</v>
      </c>
      <c r="C1280" s="12">
        <f>INDEX([8]RawData!$B$8:$N$1411, MATCH($A1280, [8]RawData!$A$8:$A$1411, 0), MATCH(C$19, [8]RawData!$B$7:$N$7, 0))</f>
        <v>1</v>
      </c>
      <c r="D1280" s="12" t="str">
        <f>INDEX([8]RawData!$B$8:$N$1411, MATCH($A1280, [8]RawData!$A$8:$A$1411, 0), MATCH(D$19, [8]RawData!$B$7:$N$7, 0))</f>
        <v>Gas faf</v>
      </c>
      <c r="E1280" s="12" t="str">
        <f>INDEX([8]RawData!$B$8:$N$1411, MATCH($A1280, [8]RawData!$A$8:$A$1411, 0), MATCH(E$19, [8]RawData!$B$7:$N$7, 0))</f>
        <v/>
      </c>
      <c r="F1280" s="12" t="s">
        <v>94</v>
      </c>
      <c r="G1280" s="12" t="b">
        <f t="shared" si="96"/>
        <v>1</v>
      </c>
      <c r="H1280" s="12" t="b">
        <f t="shared" si="97"/>
        <v>0</v>
      </c>
      <c r="I1280" s="12" t="b">
        <f t="shared" si="98"/>
        <v>0</v>
      </c>
      <c r="J1280" s="12" t="str">
        <f t="shared" si="99"/>
        <v>Plug-in heater, or none</v>
      </c>
    </row>
    <row r="1281" spans="1:10">
      <c r="A1281" s="121">
        <v>23882</v>
      </c>
      <c r="B1281" s="12">
        <f>INDEX([8]RawData!$B$8:$N$1411, MATCH($A1281, [8]RawData!$A$8:$A$1411, 0), MATCH(B$19, [8]RawData!$B$7:$N$7, 0))</f>
        <v>1144.6790000000001</v>
      </c>
      <c r="C1281" s="12">
        <f>INDEX([8]RawData!$B$8:$N$1411, MATCH($A1281, [8]RawData!$A$8:$A$1411, 0), MATCH(C$19, [8]RawData!$B$7:$N$7, 0))</f>
        <v>3</v>
      </c>
      <c r="D1281" s="12" t="str">
        <f>INDEX([8]RawData!$B$8:$N$1411, MATCH($A1281, [8]RawData!$A$8:$A$1411, 0), MATCH(D$19, [8]RawData!$B$7:$N$7, 0))</f>
        <v>Gas faf</v>
      </c>
      <c r="E1281" s="12" t="str">
        <f>INDEX([8]RawData!$B$8:$N$1411, MATCH($A1281, [8]RawData!$A$8:$A$1411, 0), MATCH(E$19, [8]RawData!$B$7:$N$7, 0))</f>
        <v/>
      </c>
      <c r="F1281" s="12" t="s">
        <v>94</v>
      </c>
      <c r="G1281" s="12" t="b">
        <f t="shared" si="96"/>
        <v>1</v>
      </c>
      <c r="H1281" s="12" t="b">
        <f t="shared" si="97"/>
        <v>0</v>
      </c>
      <c r="I1281" s="12" t="b">
        <f t="shared" si="98"/>
        <v>0</v>
      </c>
      <c r="J1281" s="12" t="str">
        <f t="shared" si="99"/>
        <v>Plug-in heater, or none</v>
      </c>
    </row>
    <row r="1282" spans="1:10">
      <c r="A1282" s="121">
        <v>23886</v>
      </c>
      <c r="B1282" s="12">
        <f>INDEX([8]RawData!$B$8:$N$1411, MATCH($A1282, [8]RawData!$A$8:$A$1411, 0), MATCH(B$19, [8]RawData!$B$7:$N$7, 0))</f>
        <v>1192.4649999999999</v>
      </c>
      <c r="C1282" s="12">
        <f>INDEX([8]RawData!$B$8:$N$1411, MATCH($A1282, [8]RawData!$A$8:$A$1411, 0), MATCH(C$19, [8]RawData!$B$7:$N$7, 0))</f>
        <v>3</v>
      </c>
      <c r="D1282" s="12" t="str">
        <f>INDEX([8]RawData!$B$8:$N$1411, MATCH($A1282, [8]RawData!$A$8:$A$1411, 0), MATCH(D$19, [8]RawData!$B$7:$N$7, 0))</f>
        <v>Gas htstove</v>
      </c>
      <c r="E1282" s="12" t="str">
        <f>INDEX([8]RawData!$B$8:$N$1411, MATCH($A1282, [8]RawData!$A$8:$A$1411, 0), MATCH(E$19, [8]RawData!$B$7:$N$7, 0))</f>
        <v xml:space="preserve">Electric baseboard AND Wood htstove AND </v>
      </c>
      <c r="F1282" s="12">
        <v>1192.4649999999999</v>
      </c>
      <c r="G1282" s="12" t="b">
        <f t="shared" si="96"/>
        <v>0</v>
      </c>
      <c r="H1282" s="12" t="b">
        <f t="shared" si="97"/>
        <v>1</v>
      </c>
      <c r="I1282" s="12" t="b">
        <f t="shared" si="98"/>
        <v>1</v>
      </c>
      <c r="J1282" s="12" t="str">
        <f t="shared" si="99"/>
        <v>Baseboard</v>
      </c>
    </row>
    <row r="1283" spans="1:10">
      <c r="A1283" s="121">
        <v>23889</v>
      </c>
      <c r="B1283" s="12">
        <f>INDEX([8]RawData!$B$8:$N$1411, MATCH($A1283, [8]RawData!$A$8:$A$1411, 0), MATCH(B$19, [8]RawData!$B$7:$N$7, 0))</f>
        <v>1612.692</v>
      </c>
      <c r="C1283" s="12">
        <f>INDEX([8]RawData!$B$8:$N$1411, MATCH($A1283, [8]RawData!$A$8:$A$1411, 0), MATCH(C$19, [8]RawData!$B$7:$N$7, 0))</f>
        <v>1</v>
      </c>
      <c r="D1283" s="12" t="str">
        <f>INDEX([8]RawData!$B$8:$N$1411, MATCH($A1283, [8]RawData!$A$8:$A$1411, 0), MATCH(D$19, [8]RawData!$B$7:$N$7, 0))</f>
        <v>Electric heatpump</v>
      </c>
      <c r="E1283" s="12" t="str">
        <f>INDEX([8]RawData!$B$8:$N$1411, MATCH($A1283, [8]RawData!$A$8:$A$1411, 0), MATCH(E$19, [8]RawData!$B$7:$N$7, 0))</f>
        <v/>
      </c>
      <c r="F1283" s="12">
        <v>1612.692</v>
      </c>
      <c r="G1283" s="12" t="b">
        <f t="shared" si="96"/>
        <v>0</v>
      </c>
      <c r="H1283" s="12" t="b">
        <f t="shared" si="97"/>
        <v>1</v>
      </c>
      <c r="I1283" s="12" t="b">
        <f t="shared" si="98"/>
        <v>1</v>
      </c>
      <c r="J1283" s="12" t="str">
        <f t="shared" si="99"/>
        <v>Heat pump</v>
      </c>
    </row>
    <row r="1284" spans="1:10">
      <c r="A1284" s="121">
        <v>23905</v>
      </c>
      <c r="B1284" s="12">
        <f>INDEX([8]RawData!$B$8:$N$1411, MATCH($A1284, [8]RawData!$A$8:$A$1411, 0), MATCH(B$19, [8]RawData!$B$7:$N$7, 0))</f>
        <v>2079.9929999999999</v>
      </c>
      <c r="C1284" s="12">
        <f>INDEX([8]RawData!$B$8:$N$1411, MATCH($A1284, [8]RawData!$A$8:$A$1411, 0), MATCH(C$19, [8]RawData!$B$7:$N$7, 0))</f>
        <v>1</v>
      </c>
      <c r="D1284" s="12" t="str">
        <f>INDEX([8]RawData!$B$8:$N$1411, MATCH($A1284, [8]RawData!$A$8:$A$1411, 0), MATCH(D$19, [8]RawData!$B$7:$N$7, 0))</f>
        <v>Electric faf</v>
      </c>
      <c r="E1284" s="12" t="str">
        <f>INDEX([8]RawData!$B$8:$N$1411, MATCH($A1284, [8]RawData!$A$8:$A$1411, 0), MATCH(E$19, [8]RawData!$B$7:$N$7, 0))</f>
        <v>Electric baseboard</v>
      </c>
      <c r="F1284" s="12">
        <v>2079.9929999999999</v>
      </c>
      <c r="G1284" s="12" t="b">
        <f t="shared" si="96"/>
        <v>0</v>
      </c>
      <c r="H1284" s="12" t="b">
        <f t="shared" si="97"/>
        <v>1</v>
      </c>
      <c r="I1284" s="12" t="b">
        <f t="shared" si="98"/>
        <v>1</v>
      </c>
      <c r="J1284" s="12" t="str">
        <f t="shared" si="99"/>
        <v>Electric FAF</v>
      </c>
    </row>
    <row r="1285" spans="1:10">
      <c r="A1285" s="121">
        <v>23909</v>
      </c>
      <c r="B1285" s="12">
        <f>INDEX([8]RawData!$B$8:$N$1411, MATCH($A1285, [8]RawData!$A$8:$A$1411, 0), MATCH(B$19, [8]RawData!$B$7:$N$7, 0))</f>
        <v>1192.4649999999999</v>
      </c>
      <c r="C1285" s="12">
        <f>INDEX([8]RawData!$B$8:$N$1411, MATCH($A1285, [8]RawData!$A$8:$A$1411, 0), MATCH(C$19, [8]RawData!$B$7:$N$7, 0))</f>
        <v>2</v>
      </c>
      <c r="D1285" s="12" t="str">
        <f>INDEX([8]RawData!$B$8:$N$1411, MATCH($A1285, [8]RawData!$A$8:$A$1411, 0), MATCH(D$19, [8]RawData!$B$7:$N$7, 0))</f>
        <v/>
      </c>
      <c r="E1285" s="12" t="str">
        <f>INDEX([8]RawData!$B$8:$N$1411, MATCH($A1285, [8]RawData!$A$8:$A$1411, 0), MATCH(E$19, [8]RawData!$B$7:$N$7, 0))</f>
        <v xml:space="preserve">Electric baseboard AND Electric baseboard AND </v>
      </c>
      <c r="F1285" s="12">
        <v>1192.4649999999999</v>
      </c>
      <c r="G1285" s="12" t="b">
        <f t="shared" si="96"/>
        <v>0</v>
      </c>
      <c r="H1285" s="12" t="b">
        <f t="shared" si="97"/>
        <v>1</v>
      </c>
      <c r="I1285" s="12" t="b">
        <f t="shared" si="98"/>
        <v>1</v>
      </c>
      <c r="J1285" s="12" t="str">
        <f t="shared" si="99"/>
        <v>Baseboard</v>
      </c>
    </row>
    <row r="1286" spans="1:10">
      <c r="A1286" s="121">
        <v>23910</v>
      </c>
      <c r="B1286" s="12">
        <f>INDEX([8]RawData!$B$8:$N$1411, MATCH($A1286, [8]RawData!$A$8:$A$1411, 0), MATCH(B$19, [8]RawData!$B$7:$N$7, 0))</f>
        <v>3785.7640000000001</v>
      </c>
      <c r="C1286" s="12">
        <f>INDEX([8]RawData!$B$8:$N$1411, MATCH($A1286, [8]RawData!$A$8:$A$1411, 0), MATCH(C$19, [8]RawData!$B$7:$N$7, 0))</f>
        <v>1</v>
      </c>
      <c r="D1286" s="12" t="str">
        <f>INDEX([8]RawData!$B$8:$N$1411, MATCH($A1286, [8]RawData!$A$8:$A$1411, 0), MATCH(D$19, [8]RawData!$B$7:$N$7, 0))</f>
        <v>Gas boiler</v>
      </c>
      <c r="E1286" s="12" t="str">
        <f>INDEX([8]RawData!$B$8:$N$1411, MATCH($A1286, [8]RawData!$A$8:$A$1411, 0), MATCH(E$19, [8]RawData!$B$7:$N$7, 0))</f>
        <v>Gas htstove</v>
      </c>
      <c r="F1286" s="12" t="s">
        <v>94</v>
      </c>
      <c r="G1286" s="12" t="b">
        <f t="shared" si="96"/>
        <v>1</v>
      </c>
      <c r="H1286" s="12" t="b">
        <f t="shared" si="97"/>
        <v>0</v>
      </c>
      <c r="I1286" s="12" t="b">
        <f t="shared" si="98"/>
        <v>0</v>
      </c>
      <c r="J1286" s="12" t="str">
        <f t="shared" si="99"/>
        <v>Plug-in heater, or none</v>
      </c>
    </row>
    <row r="1287" spans="1:10">
      <c r="A1287" s="121">
        <v>23913</v>
      </c>
      <c r="B1287" s="12">
        <f>INDEX([8]RawData!$B$8:$N$1411, MATCH($A1287, [8]RawData!$A$8:$A$1411, 0), MATCH(B$19, [8]RawData!$B$7:$N$7, 0))</f>
        <v>2079.9929999999999</v>
      </c>
      <c r="C1287" s="12">
        <f>INDEX([8]RawData!$B$8:$N$1411, MATCH($A1287, [8]RawData!$A$8:$A$1411, 0), MATCH(C$19, [8]RawData!$B$7:$N$7, 0))</f>
        <v>1</v>
      </c>
      <c r="D1287" s="12" t="str">
        <f>INDEX([8]RawData!$B$8:$N$1411, MATCH($A1287, [8]RawData!$A$8:$A$1411, 0), MATCH(D$19, [8]RawData!$B$7:$N$7, 0))</f>
        <v>Gas faf</v>
      </c>
      <c r="E1287" s="12" t="str">
        <f>INDEX([8]RawData!$B$8:$N$1411, MATCH($A1287, [8]RawData!$A$8:$A$1411, 0), MATCH(E$19, [8]RawData!$B$7:$N$7, 0))</f>
        <v/>
      </c>
      <c r="F1287" s="12" t="s">
        <v>94</v>
      </c>
      <c r="G1287" s="12" t="b">
        <f t="shared" si="96"/>
        <v>1</v>
      </c>
      <c r="H1287" s="12" t="b">
        <f t="shared" si="97"/>
        <v>0</v>
      </c>
      <c r="I1287" s="12" t="b">
        <f t="shared" si="98"/>
        <v>0</v>
      </c>
      <c r="J1287" s="12" t="str">
        <f t="shared" si="99"/>
        <v>Plug-in heater, or none</v>
      </c>
    </row>
    <row r="1288" spans="1:10">
      <c r="A1288" s="121">
        <v>23914</v>
      </c>
      <c r="B1288" s="12">
        <f>INDEX([8]RawData!$B$8:$N$1411, MATCH($A1288, [8]RawData!$A$8:$A$1411, 0), MATCH(B$19, [8]RawData!$B$7:$N$7, 0))</f>
        <v>1144.6790000000001</v>
      </c>
      <c r="C1288" s="12">
        <f>INDEX([8]RawData!$B$8:$N$1411, MATCH($A1288, [8]RawData!$A$8:$A$1411, 0), MATCH(C$19, [8]RawData!$B$7:$N$7, 0))</f>
        <v>3</v>
      </c>
      <c r="D1288" s="12" t="str">
        <f>INDEX([8]RawData!$B$8:$N$1411, MATCH($A1288, [8]RawData!$A$8:$A$1411, 0), MATCH(D$19, [8]RawData!$B$7:$N$7, 0))</f>
        <v>Electric boiler</v>
      </c>
      <c r="E1288" s="12" t="str">
        <f>INDEX([8]RawData!$B$8:$N$1411, MATCH($A1288, [8]RawData!$A$8:$A$1411, 0), MATCH(E$19, [8]RawData!$B$7:$N$7, 0))</f>
        <v/>
      </c>
      <c r="F1288" s="12">
        <v>1144.6790000000001</v>
      </c>
      <c r="G1288" s="12" t="b">
        <f t="shared" si="96"/>
        <v>0</v>
      </c>
      <c r="H1288" s="12" t="b">
        <f t="shared" si="97"/>
        <v>1</v>
      </c>
      <c r="I1288" s="12" t="b">
        <f t="shared" si="98"/>
        <v>1</v>
      </c>
      <c r="J1288" s="12" t="str">
        <f t="shared" si="99"/>
        <v>Baseboard</v>
      </c>
    </row>
    <row r="1289" spans="1:10">
      <c r="A1289" s="121">
        <v>23926</v>
      </c>
      <c r="B1289" s="12">
        <f>INDEX([8]RawData!$B$8:$N$1411, MATCH($A1289, [8]RawData!$A$8:$A$1411, 0), MATCH(B$19, [8]RawData!$B$7:$N$7, 0))</f>
        <v>3785.7640000000001</v>
      </c>
      <c r="C1289" s="12">
        <f>INDEX([8]RawData!$B$8:$N$1411, MATCH($A1289, [8]RawData!$A$8:$A$1411, 0), MATCH(C$19, [8]RawData!$B$7:$N$7, 0))</f>
        <v>2</v>
      </c>
      <c r="D1289" s="12" t="str">
        <f>INDEX([8]RawData!$B$8:$N$1411, MATCH($A1289, [8]RawData!$A$8:$A$1411, 0), MATCH(D$19, [8]RawData!$B$7:$N$7, 0))</f>
        <v>Gas faf</v>
      </c>
      <c r="E1289" s="12" t="str">
        <f>INDEX([8]RawData!$B$8:$N$1411, MATCH($A1289, [8]RawData!$A$8:$A$1411, 0), MATCH(E$19, [8]RawData!$B$7:$N$7, 0))</f>
        <v/>
      </c>
      <c r="F1289" s="12" t="s">
        <v>94</v>
      </c>
      <c r="G1289" s="12" t="b">
        <f t="shared" si="96"/>
        <v>1</v>
      </c>
      <c r="H1289" s="12" t="b">
        <f t="shared" si="97"/>
        <v>0</v>
      </c>
      <c r="I1289" s="12" t="b">
        <f t="shared" si="98"/>
        <v>0</v>
      </c>
      <c r="J1289" s="12" t="str">
        <f t="shared" si="99"/>
        <v>Plug-in heater, or none</v>
      </c>
    </row>
    <row r="1290" spans="1:10">
      <c r="A1290" s="121">
        <v>23931</v>
      </c>
      <c r="B1290" s="12">
        <f>INDEX([8]RawData!$B$8:$N$1411, MATCH($A1290, [8]RawData!$A$8:$A$1411, 0), MATCH(B$19, [8]RawData!$B$7:$N$7, 0))</f>
        <v>1144.6790000000001</v>
      </c>
      <c r="C1290" s="12">
        <f>INDEX([8]RawData!$B$8:$N$1411, MATCH($A1290, [8]RawData!$A$8:$A$1411, 0), MATCH(C$19, [8]RawData!$B$7:$N$7, 0))</f>
        <v>3</v>
      </c>
      <c r="D1290" s="12" t="str">
        <f>INDEX([8]RawData!$B$8:$N$1411, MATCH($A1290, [8]RawData!$A$8:$A$1411, 0), MATCH(D$19, [8]RawData!$B$7:$N$7, 0))</f>
        <v>Wood htstove</v>
      </c>
      <c r="E1290" s="12" t="str">
        <f>INDEX([8]RawData!$B$8:$N$1411, MATCH($A1290, [8]RawData!$A$8:$A$1411, 0), MATCH(E$19, [8]RawData!$B$7:$N$7, 0))</f>
        <v>Gas boiler</v>
      </c>
      <c r="F1290" s="12" t="s">
        <v>94</v>
      </c>
      <c r="G1290" s="12" t="b">
        <f t="shared" si="96"/>
        <v>1</v>
      </c>
      <c r="H1290" s="12" t="b">
        <f t="shared" si="97"/>
        <v>0</v>
      </c>
      <c r="I1290" s="12" t="b">
        <f t="shared" si="98"/>
        <v>0</v>
      </c>
      <c r="J1290" s="12" t="str">
        <f t="shared" si="99"/>
        <v>Plug-in heater, or none</v>
      </c>
    </row>
    <row r="1291" spans="1:10">
      <c r="A1291" s="121">
        <v>23932</v>
      </c>
      <c r="B1291" s="12">
        <f>INDEX([8]RawData!$B$8:$N$1411, MATCH($A1291, [8]RawData!$A$8:$A$1411, 0), MATCH(B$19, [8]RawData!$B$7:$N$7, 0))</f>
        <v>3785.7640000000001</v>
      </c>
      <c r="C1291" s="12">
        <f>INDEX([8]RawData!$B$8:$N$1411, MATCH($A1291, [8]RawData!$A$8:$A$1411, 0), MATCH(C$19, [8]RawData!$B$7:$N$7, 0))</f>
        <v>2</v>
      </c>
      <c r="D1291" s="12" t="str">
        <f>INDEX([8]RawData!$B$8:$N$1411, MATCH($A1291, [8]RawData!$A$8:$A$1411, 0), MATCH(D$19, [8]RawData!$B$7:$N$7, 0))</f>
        <v>Gas faf</v>
      </c>
      <c r="E1291" s="12" t="str">
        <f>INDEX([8]RawData!$B$8:$N$1411, MATCH($A1291, [8]RawData!$A$8:$A$1411, 0), MATCH(E$19, [8]RawData!$B$7:$N$7, 0))</f>
        <v>Gas htstove</v>
      </c>
      <c r="F1291" s="12" t="s">
        <v>94</v>
      </c>
      <c r="G1291" s="12" t="b">
        <f t="shared" si="96"/>
        <v>1</v>
      </c>
      <c r="H1291" s="12" t="b">
        <f t="shared" si="97"/>
        <v>0</v>
      </c>
      <c r="I1291" s="12" t="b">
        <f t="shared" si="98"/>
        <v>0</v>
      </c>
      <c r="J1291" s="12" t="str">
        <f t="shared" si="99"/>
        <v>Plug-in heater, or none</v>
      </c>
    </row>
    <row r="1292" spans="1:10">
      <c r="A1292" s="121">
        <v>23933</v>
      </c>
      <c r="B1292" s="12">
        <f>INDEX([8]RawData!$B$8:$N$1411, MATCH($A1292, [8]RawData!$A$8:$A$1411, 0), MATCH(B$19, [8]RawData!$B$7:$N$7, 0))</f>
        <v>3785.7640000000001</v>
      </c>
      <c r="C1292" s="12">
        <f>INDEX([8]RawData!$B$8:$N$1411, MATCH($A1292, [8]RawData!$A$8:$A$1411, 0), MATCH(C$19, [8]RawData!$B$7:$N$7, 0))</f>
        <v>1</v>
      </c>
      <c r="D1292" s="12" t="str">
        <f>INDEX([8]RawData!$B$8:$N$1411, MATCH($A1292, [8]RawData!$A$8:$A$1411, 0), MATCH(D$19, [8]RawData!$B$7:$N$7, 0))</f>
        <v>Gas htstove</v>
      </c>
      <c r="E1292" s="12" t="str">
        <f>INDEX([8]RawData!$B$8:$N$1411, MATCH($A1292, [8]RawData!$A$8:$A$1411, 0), MATCH(E$19, [8]RawData!$B$7:$N$7, 0))</f>
        <v>Electric baseboard</v>
      </c>
      <c r="F1292" s="12">
        <v>3785.7640000000001</v>
      </c>
      <c r="G1292" s="12" t="b">
        <f t="shared" si="96"/>
        <v>0</v>
      </c>
      <c r="H1292" s="12" t="b">
        <f t="shared" si="97"/>
        <v>1</v>
      </c>
      <c r="I1292" s="12" t="b">
        <f t="shared" si="98"/>
        <v>1</v>
      </c>
      <c r="J1292" s="12" t="str">
        <f t="shared" si="99"/>
        <v>Baseboard</v>
      </c>
    </row>
    <row r="1293" spans="1:10">
      <c r="A1293" s="121">
        <v>23936</v>
      </c>
      <c r="B1293" s="12">
        <f>INDEX([8]RawData!$B$8:$N$1411, MATCH($A1293, [8]RawData!$A$8:$A$1411, 0), MATCH(B$19, [8]RawData!$B$7:$N$7, 0))</f>
        <v>3785.7640000000001</v>
      </c>
      <c r="C1293" s="12">
        <f>INDEX([8]RawData!$B$8:$N$1411, MATCH($A1293, [8]RawData!$A$8:$A$1411, 0), MATCH(C$19, [8]RawData!$B$7:$N$7, 0))</f>
        <v>3</v>
      </c>
      <c r="D1293" s="12" t="str">
        <f>INDEX([8]RawData!$B$8:$N$1411, MATCH($A1293, [8]RawData!$A$8:$A$1411, 0), MATCH(D$19, [8]RawData!$B$7:$N$7, 0))</f>
        <v>Electric baseboard</v>
      </c>
      <c r="E1293" s="12" t="str">
        <f>INDEX([8]RawData!$B$8:$N$1411, MATCH($A1293, [8]RawData!$A$8:$A$1411, 0), MATCH(E$19, [8]RawData!$B$7:$N$7, 0))</f>
        <v xml:space="preserve">Wood htstove AND Wood htstove AND </v>
      </c>
      <c r="F1293" s="12">
        <v>3785.7640000000001</v>
      </c>
      <c r="G1293" s="12" t="b">
        <f t="shared" si="96"/>
        <v>0</v>
      </c>
      <c r="H1293" s="12" t="b">
        <f t="shared" si="97"/>
        <v>1</v>
      </c>
      <c r="I1293" s="12" t="b">
        <f t="shared" si="98"/>
        <v>1</v>
      </c>
      <c r="J1293" s="12" t="str">
        <f t="shared" si="99"/>
        <v>Baseboard</v>
      </c>
    </row>
    <row r="1294" spans="1:10">
      <c r="A1294" s="121">
        <v>23939</v>
      </c>
      <c r="B1294" s="12">
        <f>INDEX([8]RawData!$B$8:$N$1411, MATCH($A1294, [8]RawData!$A$8:$A$1411, 0), MATCH(B$19, [8]RawData!$B$7:$N$7, 0))</f>
        <v>2130.886</v>
      </c>
      <c r="C1294" s="12">
        <f>INDEX([8]RawData!$B$8:$N$1411, MATCH($A1294, [8]RawData!$A$8:$A$1411, 0), MATCH(C$19, [8]RawData!$B$7:$N$7, 0))</f>
        <v>3</v>
      </c>
      <c r="D1294" s="12" t="str">
        <f>INDEX([8]RawData!$B$8:$N$1411, MATCH($A1294, [8]RawData!$A$8:$A$1411, 0), MATCH(D$19, [8]RawData!$B$7:$N$7, 0))</f>
        <v>Gas faf</v>
      </c>
      <c r="E1294" s="12" t="str">
        <f>INDEX([8]RawData!$B$8:$N$1411, MATCH($A1294, [8]RawData!$A$8:$A$1411, 0), MATCH(E$19, [8]RawData!$B$7:$N$7, 0))</f>
        <v>Wood htstove</v>
      </c>
      <c r="F1294" s="12" t="s">
        <v>94</v>
      </c>
      <c r="G1294" s="12" t="b">
        <f t="shared" si="96"/>
        <v>1</v>
      </c>
      <c r="H1294" s="12" t="b">
        <f t="shared" si="97"/>
        <v>0</v>
      </c>
      <c r="I1294" s="12" t="b">
        <f t="shared" si="98"/>
        <v>0</v>
      </c>
      <c r="J1294" s="12" t="str">
        <f t="shared" si="99"/>
        <v>Plug-in heater, or none</v>
      </c>
    </row>
    <row r="1295" spans="1:10">
      <c r="A1295" s="121">
        <v>23946</v>
      </c>
      <c r="B1295" s="12">
        <f>INDEX([8]RawData!$B$8:$N$1411, MATCH($A1295, [8]RawData!$A$8:$A$1411, 0), MATCH(B$19, [8]RawData!$B$7:$N$7, 0))</f>
        <v>2079.9929999999999</v>
      </c>
      <c r="C1295" s="12">
        <f>INDEX([8]RawData!$B$8:$N$1411, MATCH($A1295, [8]RawData!$A$8:$A$1411, 0), MATCH(C$19, [8]RawData!$B$7:$N$7, 0))</f>
        <v>1</v>
      </c>
      <c r="D1295" s="12" t="str">
        <f>INDEX([8]RawData!$B$8:$N$1411, MATCH($A1295, [8]RawData!$A$8:$A$1411, 0), MATCH(D$19, [8]RawData!$B$7:$N$7, 0))</f>
        <v>Electric baseboard</v>
      </c>
      <c r="E1295" s="12" t="str">
        <f>INDEX([8]RawData!$B$8:$N$1411, MATCH($A1295, [8]RawData!$A$8:$A$1411, 0), MATCH(E$19, [8]RawData!$B$7:$N$7, 0))</f>
        <v/>
      </c>
      <c r="F1295" s="12">
        <v>2079.9929999999999</v>
      </c>
      <c r="G1295" s="12" t="b">
        <f t="shared" si="96"/>
        <v>0</v>
      </c>
      <c r="H1295" s="12" t="b">
        <f t="shared" si="97"/>
        <v>1</v>
      </c>
      <c r="I1295" s="12" t="b">
        <f t="shared" si="98"/>
        <v>1</v>
      </c>
      <c r="J1295" s="12" t="str">
        <f t="shared" si="99"/>
        <v>Baseboard</v>
      </c>
    </row>
    <row r="1296" spans="1:10">
      <c r="A1296" s="121">
        <v>23948</v>
      </c>
      <c r="B1296" s="12">
        <f>INDEX([8]RawData!$B$8:$N$1411, MATCH($A1296, [8]RawData!$A$8:$A$1411, 0), MATCH(B$19, [8]RawData!$B$7:$N$7, 0))</f>
        <v>1612.692</v>
      </c>
      <c r="C1296" s="12">
        <f>INDEX([8]RawData!$B$8:$N$1411, MATCH($A1296, [8]RawData!$A$8:$A$1411, 0), MATCH(C$19, [8]RawData!$B$7:$N$7, 0))</f>
        <v>1</v>
      </c>
      <c r="D1296" s="12" t="str">
        <f>INDEX([8]RawData!$B$8:$N$1411, MATCH($A1296, [8]RawData!$A$8:$A$1411, 0), MATCH(D$19, [8]RawData!$B$7:$N$7, 0))</f>
        <v>Wood htstove</v>
      </c>
      <c r="E1296" s="12" t="str">
        <f>INDEX([8]RawData!$B$8:$N$1411, MATCH($A1296, [8]RawData!$A$8:$A$1411, 0), MATCH(E$19, [8]RawData!$B$7:$N$7, 0))</f>
        <v xml:space="preserve">Electric baseboard AND Wood htstove AND </v>
      </c>
      <c r="F1296" s="12">
        <v>1612.692</v>
      </c>
      <c r="G1296" s="12" t="b">
        <f t="shared" si="96"/>
        <v>0</v>
      </c>
      <c r="H1296" s="12" t="b">
        <f t="shared" si="97"/>
        <v>1</v>
      </c>
      <c r="I1296" s="12" t="b">
        <f t="shared" si="98"/>
        <v>1</v>
      </c>
      <c r="J1296" s="12" t="str">
        <f t="shared" si="99"/>
        <v>Baseboard</v>
      </c>
    </row>
    <row r="1297" spans="1:10">
      <c r="A1297" s="121">
        <v>23952</v>
      </c>
      <c r="B1297" s="12">
        <f>INDEX([8]RawData!$B$8:$N$1411, MATCH($A1297, [8]RawData!$A$8:$A$1411, 0), MATCH(B$19, [8]RawData!$B$7:$N$7, 0))</f>
        <v>1612.692</v>
      </c>
      <c r="C1297" s="12">
        <f>INDEX([8]RawData!$B$8:$N$1411, MATCH($A1297, [8]RawData!$A$8:$A$1411, 0), MATCH(C$19, [8]RawData!$B$7:$N$7, 0))</f>
        <v>1</v>
      </c>
      <c r="D1297" s="12" t="str">
        <f>INDEX([8]RawData!$B$8:$N$1411, MATCH($A1297, [8]RawData!$A$8:$A$1411, 0), MATCH(D$19, [8]RawData!$B$7:$N$7, 0))</f>
        <v>Electric dhp</v>
      </c>
      <c r="E1297" s="12" t="str">
        <f>INDEX([8]RawData!$B$8:$N$1411, MATCH($A1297, [8]RawData!$A$8:$A$1411, 0), MATCH(E$19, [8]RawData!$B$7:$N$7, 0))</f>
        <v xml:space="preserve">Electric baseboard AND Pellets htstove AND </v>
      </c>
      <c r="F1297" s="12">
        <v>1612.692</v>
      </c>
      <c r="G1297" s="12" t="b">
        <f t="shared" si="96"/>
        <v>0</v>
      </c>
      <c r="H1297" s="12" t="b">
        <f t="shared" si="97"/>
        <v>1</v>
      </c>
      <c r="I1297" s="12" t="b">
        <f t="shared" si="98"/>
        <v>1</v>
      </c>
      <c r="J1297" s="12" t="str">
        <f t="shared" si="99"/>
        <v>Ductless HP</v>
      </c>
    </row>
    <row r="1298" spans="1:10">
      <c r="A1298" s="121">
        <v>23960</v>
      </c>
      <c r="B1298" s="12">
        <f>INDEX([8]RawData!$B$8:$N$1411, MATCH($A1298, [8]RawData!$A$8:$A$1411, 0), MATCH(B$19, [8]RawData!$B$7:$N$7, 0))</f>
        <v>1192.4649999999999</v>
      </c>
      <c r="C1298" s="12">
        <f>INDEX([8]RawData!$B$8:$N$1411, MATCH($A1298, [8]RawData!$A$8:$A$1411, 0), MATCH(C$19, [8]RawData!$B$7:$N$7, 0))</f>
        <v>3</v>
      </c>
      <c r="D1298" s="12" t="str">
        <f>INDEX([8]RawData!$B$8:$N$1411, MATCH($A1298, [8]RawData!$A$8:$A$1411, 0), MATCH(D$19, [8]RawData!$B$7:$N$7, 0))</f>
        <v>Electric heatpump</v>
      </c>
      <c r="E1298" s="12" t="str">
        <f>INDEX([8]RawData!$B$8:$N$1411, MATCH($A1298, [8]RawData!$A$8:$A$1411, 0), MATCH(E$19, [8]RawData!$B$7:$N$7, 0))</f>
        <v xml:space="preserve">Wood htstove AND Electric pluginheater AND Electric pluginheater AND </v>
      </c>
      <c r="F1298" s="12">
        <v>1192.4649999999999</v>
      </c>
      <c r="G1298" s="12" t="b">
        <f t="shared" si="96"/>
        <v>0</v>
      </c>
      <c r="H1298" s="12" t="b">
        <f t="shared" si="97"/>
        <v>1</v>
      </c>
      <c r="I1298" s="12" t="b">
        <f t="shared" si="98"/>
        <v>1</v>
      </c>
      <c r="J1298" s="12" t="str">
        <f t="shared" si="99"/>
        <v>Heat pump</v>
      </c>
    </row>
    <row r="1299" spans="1:10">
      <c r="A1299" s="121">
        <v>23965</v>
      </c>
      <c r="B1299" s="12">
        <f>INDEX([8]RawData!$B$8:$N$1411, MATCH($A1299, [8]RawData!$A$8:$A$1411, 0), MATCH(B$19, [8]RawData!$B$7:$N$7, 0))</f>
        <v>1904.288</v>
      </c>
      <c r="C1299" s="12">
        <f>INDEX([8]RawData!$B$8:$N$1411, MATCH($A1299, [8]RawData!$A$8:$A$1411, 0), MATCH(C$19, [8]RawData!$B$7:$N$7, 0))</f>
        <v>2</v>
      </c>
      <c r="D1299" s="12" t="str">
        <f>INDEX([8]RawData!$B$8:$N$1411, MATCH($A1299, [8]RawData!$A$8:$A$1411, 0), MATCH(D$19, [8]RawData!$B$7:$N$7, 0))</f>
        <v>Electric heatpump</v>
      </c>
      <c r="E1299" s="12" t="str">
        <f>INDEX([8]RawData!$B$8:$N$1411, MATCH($A1299, [8]RawData!$A$8:$A$1411, 0), MATCH(E$19, [8]RawData!$B$7:$N$7, 0))</f>
        <v>Wood htstove</v>
      </c>
      <c r="F1299" s="12">
        <v>1904.288</v>
      </c>
      <c r="G1299" s="12" t="b">
        <f t="shared" si="96"/>
        <v>0</v>
      </c>
      <c r="H1299" s="12" t="b">
        <f t="shared" si="97"/>
        <v>1</v>
      </c>
      <c r="I1299" s="12" t="b">
        <f t="shared" si="98"/>
        <v>1</v>
      </c>
      <c r="J1299" s="12" t="str">
        <f t="shared" si="99"/>
        <v>Heat pump</v>
      </c>
    </row>
    <row r="1300" spans="1:10">
      <c r="A1300" s="121">
        <v>23966</v>
      </c>
      <c r="B1300" s="12">
        <f>INDEX([8]RawData!$B$8:$N$1411, MATCH($A1300, [8]RawData!$A$8:$A$1411, 0), MATCH(B$19, [8]RawData!$B$7:$N$7, 0))</f>
        <v>3785.7640000000001</v>
      </c>
      <c r="C1300" s="12">
        <f>INDEX([8]RawData!$B$8:$N$1411, MATCH($A1300, [8]RawData!$A$8:$A$1411, 0), MATCH(C$19, [8]RawData!$B$7:$N$7, 0))</f>
        <v>1</v>
      </c>
      <c r="D1300" s="12" t="str">
        <f>INDEX([8]RawData!$B$8:$N$1411, MATCH($A1300, [8]RawData!$A$8:$A$1411, 0), MATCH(D$19, [8]RawData!$B$7:$N$7, 0))</f>
        <v>Electric baseboard</v>
      </c>
      <c r="E1300" s="12" t="str">
        <f>INDEX([8]RawData!$B$8:$N$1411, MATCH($A1300, [8]RawData!$A$8:$A$1411, 0), MATCH(E$19, [8]RawData!$B$7:$N$7, 0))</f>
        <v>Electric pluginheater</v>
      </c>
      <c r="F1300" s="12">
        <v>3785.7640000000001</v>
      </c>
      <c r="G1300" s="12" t="b">
        <f t="shared" si="96"/>
        <v>0</v>
      </c>
      <c r="H1300" s="12" t="b">
        <f t="shared" si="97"/>
        <v>1</v>
      </c>
      <c r="I1300" s="12" t="b">
        <f t="shared" si="98"/>
        <v>1</v>
      </c>
      <c r="J1300" s="12" t="str">
        <f t="shared" si="99"/>
        <v>Baseboard</v>
      </c>
    </row>
    <row r="1301" spans="1:10">
      <c r="A1301" s="121">
        <v>23972</v>
      </c>
      <c r="B1301" s="12">
        <f>INDEX([8]RawData!$B$8:$N$1411, MATCH($A1301, [8]RawData!$A$8:$A$1411, 0), MATCH(B$19, [8]RawData!$B$7:$N$7, 0))</f>
        <v>2130.886</v>
      </c>
      <c r="C1301" s="12">
        <f>INDEX([8]RawData!$B$8:$N$1411, MATCH($A1301, [8]RawData!$A$8:$A$1411, 0), MATCH(C$19, [8]RawData!$B$7:$N$7, 0))</f>
        <v>3</v>
      </c>
      <c r="D1301" s="12" t="str">
        <f>INDEX([8]RawData!$B$8:$N$1411, MATCH($A1301, [8]RawData!$A$8:$A$1411, 0), MATCH(D$19, [8]RawData!$B$7:$N$7, 0))</f>
        <v>Wood htstove</v>
      </c>
      <c r="E1301" s="12" t="str">
        <f>INDEX([8]RawData!$B$8:$N$1411, MATCH($A1301, [8]RawData!$A$8:$A$1411, 0), MATCH(E$19, [8]RawData!$B$7:$N$7, 0))</f>
        <v>Propane htstove</v>
      </c>
      <c r="F1301" s="12" t="s">
        <v>94</v>
      </c>
      <c r="G1301" s="12" t="b">
        <f t="shared" ref="G1301:G1364" si="100">OR(ISNUMBER(FIND("Gas faf", D1301&amp;E1301)),  ISNUMBER(FIND("Gas boiler", D1301&amp;E1301)))</f>
        <v>0</v>
      </c>
      <c r="H1301" s="12" t="b">
        <f t="shared" ref="H1301:H1364" si="101">OR(ISNUMBER(FIND("Electric faf", D1301&amp;E1301)),  ISNUMBER(FIND("Electric boiler", D1301&amp;E1301)),  ISNUMBER(FIND("Electric baseboard", D1301&amp;E1301)),  ISNUMBER(FIND("Electric heatpump", D1301&amp;E1301)),  ISNUMBER(FIND("Electric gshp", D1301&amp;E1301)),  ISNUMBER(FIND("Electric dhp", D1301&amp;E1301)) )</f>
        <v>0</v>
      </c>
      <c r="I1301" s="12" t="b">
        <f t="shared" ref="I1301:I1364" si="102">AND(NOT(G1301), H1301)</f>
        <v>0</v>
      </c>
      <c r="J1301" s="12" t="str">
        <f t="shared" ref="J1301:J1364" si="103">IF( OR(  ISNUMBER(FIND("Electric heatpump", D1301&amp;E1301)),  ISNUMBER(FIND("Electric gshp", D1301&amp;E1301)) ), "Heat pump",
   IF(ISNUMBER(FIND("Electric faf", D1301&amp;E1301)), "Electric FAF",
 IF(ISNUMBER(FIND("dhp", D1301&amp;E1301)), "Ductless HP",
   IF(OR(ISNUMBER(FIND("Electric boiler", D1301&amp;E1301)),  ISNUMBER(FIND("Electric baseboard", D1301&amp;E1301))), "Baseboard", "Plug-in heater, or none"))))</f>
        <v>Plug-in heater, or none</v>
      </c>
    </row>
    <row r="1302" spans="1:10">
      <c r="A1302" s="121">
        <v>23973</v>
      </c>
      <c r="B1302" s="12">
        <f>INDEX([8]RawData!$B$8:$N$1411, MATCH($A1302, [8]RawData!$A$8:$A$1411, 0), MATCH(B$19, [8]RawData!$B$7:$N$7, 0))</f>
        <v>1192.4649999999999</v>
      </c>
      <c r="C1302" s="12">
        <f>INDEX([8]RawData!$B$8:$N$1411, MATCH($A1302, [8]RawData!$A$8:$A$1411, 0), MATCH(C$19, [8]RawData!$B$7:$N$7, 0))</f>
        <v>2</v>
      </c>
      <c r="D1302" s="12" t="str">
        <f>INDEX([8]RawData!$B$8:$N$1411, MATCH($A1302, [8]RawData!$A$8:$A$1411, 0), MATCH(D$19, [8]RawData!$B$7:$N$7, 0))</f>
        <v>Gas faf</v>
      </c>
      <c r="E1302" s="12" t="str">
        <f>INDEX([8]RawData!$B$8:$N$1411, MATCH($A1302, [8]RawData!$A$8:$A$1411, 0), MATCH(E$19, [8]RawData!$B$7:$N$7, 0))</f>
        <v>Electric baseboard</v>
      </c>
      <c r="F1302" s="12" t="s">
        <v>94</v>
      </c>
      <c r="G1302" s="12" t="b">
        <f t="shared" si="100"/>
        <v>1</v>
      </c>
      <c r="H1302" s="12" t="b">
        <f t="shared" si="101"/>
        <v>1</v>
      </c>
      <c r="I1302" s="12" t="b">
        <f t="shared" si="102"/>
        <v>0</v>
      </c>
      <c r="J1302" s="12" t="str">
        <f t="shared" si="103"/>
        <v>Baseboard</v>
      </c>
    </row>
    <row r="1303" spans="1:10">
      <c r="A1303" s="121">
        <v>23986</v>
      </c>
      <c r="B1303" s="12">
        <f>INDEX([8]RawData!$B$8:$N$1411, MATCH($A1303, [8]RawData!$A$8:$A$1411, 0), MATCH(B$19, [8]RawData!$B$7:$N$7, 0))</f>
        <v>2130.886</v>
      </c>
      <c r="C1303" s="12">
        <f>INDEX([8]RawData!$B$8:$N$1411, MATCH($A1303, [8]RawData!$A$8:$A$1411, 0), MATCH(C$19, [8]RawData!$B$7:$N$7, 0))</f>
        <v>3</v>
      </c>
      <c r="D1303" s="12" t="str">
        <f>INDEX([8]RawData!$B$8:$N$1411, MATCH($A1303, [8]RawData!$A$8:$A$1411, 0), MATCH(D$19, [8]RawData!$B$7:$N$7, 0))</f>
        <v>Gas faf</v>
      </c>
      <c r="E1303" s="12" t="str">
        <f>INDEX([8]RawData!$B$8:$N$1411, MATCH($A1303, [8]RawData!$A$8:$A$1411, 0), MATCH(E$19, [8]RawData!$B$7:$N$7, 0))</f>
        <v xml:space="preserve">Wood htstove AND Wood htstove AND </v>
      </c>
      <c r="F1303" s="12" t="s">
        <v>94</v>
      </c>
      <c r="G1303" s="12" t="b">
        <f t="shared" si="100"/>
        <v>1</v>
      </c>
      <c r="H1303" s="12" t="b">
        <f t="shared" si="101"/>
        <v>0</v>
      </c>
      <c r="I1303" s="12" t="b">
        <f t="shared" si="102"/>
        <v>0</v>
      </c>
      <c r="J1303" s="12" t="str">
        <f t="shared" si="103"/>
        <v>Plug-in heater, or none</v>
      </c>
    </row>
    <row r="1304" spans="1:10">
      <c r="A1304" s="121">
        <v>23994</v>
      </c>
      <c r="B1304" s="12">
        <f>INDEX([8]RawData!$B$8:$N$1411, MATCH($A1304, [8]RawData!$A$8:$A$1411, 0), MATCH(B$19, [8]RawData!$B$7:$N$7, 0))</f>
        <v>3785.7640000000001</v>
      </c>
      <c r="C1304" s="12">
        <f>INDEX([8]RawData!$B$8:$N$1411, MATCH($A1304, [8]RawData!$A$8:$A$1411, 0), MATCH(C$19, [8]RawData!$B$7:$N$7, 0))</f>
        <v>2</v>
      </c>
      <c r="D1304" s="12" t="str">
        <f>INDEX([8]RawData!$B$8:$N$1411, MATCH($A1304, [8]RawData!$A$8:$A$1411, 0), MATCH(D$19, [8]RawData!$B$7:$N$7, 0))</f>
        <v>Gas faf</v>
      </c>
      <c r="E1304" s="12" t="str">
        <f>INDEX([8]RawData!$B$8:$N$1411, MATCH($A1304, [8]RawData!$A$8:$A$1411, 0), MATCH(E$19, [8]RawData!$B$7:$N$7, 0))</f>
        <v/>
      </c>
      <c r="F1304" s="12" t="s">
        <v>94</v>
      </c>
      <c r="G1304" s="12" t="b">
        <f t="shared" si="100"/>
        <v>1</v>
      </c>
      <c r="H1304" s="12" t="b">
        <f t="shared" si="101"/>
        <v>0</v>
      </c>
      <c r="I1304" s="12" t="b">
        <f t="shared" si="102"/>
        <v>0</v>
      </c>
      <c r="J1304" s="12" t="str">
        <f t="shared" si="103"/>
        <v>Plug-in heater, or none</v>
      </c>
    </row>
    <row r="1305" spans="1:10">
      <c r="A1305" s="121">
        <v>23995</v>
      </c>
      <c r="B1305" s="12">
        <f>INDEX([8]RawData!$B$8:$N$1411, MATCH($A1305, [8]RawData!$A$8:$A$1411, 0), MATCH(B$19, [8]RawData!$B$7:$N$7, 0))</f>
        <v>2130.886</v>
      </c>
      <c r="C1305" s="12">
        <f>INDEX([8]RawData!$B$8:$N$1411, MATCH($A1305, [8]RawData!$A$8:$A$1411, 0), MATCH(C$19, [8]RawData!$B$7:$N$7, 0))</f>
        <v>3</v>
      </c>
      <c r="D1305" s="12" t="str">
        <f>INDEX([8]RawData!$B$8:$N$1411, MATCH($A1305, [8]RawData!$A$8:$A$1411, 0), MATCH(D$19, [8]RawData!$B$7:$N$7, 0))</f>
        <v>Gas boiler</v>
      </c>
      <c r="E1305" s="12" t="str">
        <f>INDEX([8]RawData!$B$8:$N$1411, MATCH($A1305, [8]RawData!$A$8:$A$1411, 0), MATCH(E$19, [8]RawData!$B$7:$N$7, 0))</f>
        <v/>
      </c>
      <c r="F1305" s="12" t="s">
        <v>94</v>
      </c>
      <c r="G1305" s="12" t="b">
        <f t="shared" si="100"/>
        <v>1</v>
      </c>
      <c r="H1305" s="12" t="b">
        <f t="shared" si="101"/>
        <v>0</v>
      </c>
      <c r="I1305" s="12" t="b">
        <f t="shared" si="102"/>
        <v>0</v>
      </c>
      <c r="J1305" s="12" t="str">
        <f t="shared" si="103"/>
        <v>Plug-in heater, or none</v>
      </c>
    </row>
    <row r="1306" spans="1:10">
      <c r="A1306" s="121">
        <v>24016</v>
      </c>
      <c r="B1306" s="12">
        <f>INDEX([8]RawData!$B$8:$N$1411, MATCH($A1306, [8]RawData!$A$8:$A$1411, 0), MATCH(B$19, [8]RawData!$B$7:$N$7, 0))</f>
        <v>12271.31</v>
      </c>
      <c r="C1306" s="12">
        <f>INDEX([8]RawData!$B$8:$N$1411, MATCH($A1306, [8]RawData!$A$8:$A$1411, 0), MATCH(C$19, [8]RawData!$B$7:$N$7, 0))</f>
        <v>2</v>
      </c>
      <c r="D1306" s="12" t="str">
        <f>INDEX([8]RawData!$B$8:$N$1411, MATCH($A1306, [8]RawData!$A$8:$A$1411, 0), MATCH(D$19, [8]RawData!$B$7:$N$7, 0))</f>
        <v>Gas faf</v>
      </c>
      <c r="E1306" s="12" t="str">
        <f>INDEX([8]RawData!$B$8:$N$1411, MATCH($A1306, [8]RawData!$A$8:$A$1411, 0), MATCH(E$19, [8]RawData!$B$7:$N$7, 0))</f>
        <v/>
      </c>
      <c r="F1306" s="12" t="s">
        <v>94</v>
      </c>
      <c r="G1306" s="12" t="b">
        <f t="shared" si="100"/>
        <v>1</v>
      </c>
      <c r="H1306" s="12" t="b">
        <f t="shared" si="101"/>
        <v>0</v>
      </c>
      <c r="I1306" s="12" t="b">
        <f t="shared" si="102"/>
        <v>0</v>
      </c>
      <c r="J1306" s="12" t="str">
        <f t="shared" si="103"/>
        <v>Plug-in heater, or none</v>
      </c>
    </row>
    <row r="1307" spans="1:10">
      <c r="A1307" s="121">
        <v>24027</v>
      </c>
      <c r="B1307" s="12">
        <f>INDEX([8]RawData!$B$8:$N$1411, MATCH($A1307, [8]RawData!$A$8:$A$1411, 0), MATCH(B$19, [8]RawData!$B$7:$N$7, 0))</f>
        <v>1925.059</v>
      </c>
      <c r="C1307" s="12">
        <f>INDEX([8]RawData!$B$8:$N$1411, MATCH($A1307, [8]RawData!$A$8:$A$1411, 0), MATCH(C$19, [8]RawData!$B$7:$N$7, 0))</f>
        <v>1</v>
      </c>
      <c r="D1307" s="12" t="str">
        <f>INDEX([8]RawData!$B$8:$N$1411, MATCH($A1307, [8]RawData!$A$8:$A$1411, 0), MATCH(D$19, [8]RawData!$B$7:$N$7, 0))</f>
        <v>Oil faf</v>
      </c>
      <c r="E1307" s="12" t="str">
        <f>INDEX([8]RawData!$B$8:$N$1411, MATCH($A1307, [8]RawData!$A$8:$A$1411, 0), MATCH(E$19, [8]RawData!$B$7:$N$7, 0))</f>
        <v xml:space="preserve">Electric baseboard AND Pellets htstove AND Electric pluginheater AND </v>
      </c>
      <c r="F1307" s="12" t="s">
        <v>94</v>
      </c>
      <c r="G1307" s="12" t="b">
        <f t="shared" si="100"/>
        <v>0</v>
      </c>
      <c r="H1307" s="12" t="b">
        <f t="shared" si="101"/>
        <v>1</v>
      </c>
      <c r="I1307" s="12" t="b">
        <f t="shared" si="102"/>
        <v>1</v>
      </c>
      <c r="J1307" s="12" t="str">
        <f t="shared" si="103"/>
        <v>Baseboard</v>
      </c>
    </row>
    <row r="1308" spans="1:10">
      <c r="A1308" s="121">
        <v>24033</v>
      </c>
      <c r="B1308" s="12">
        <f>INDEX([8]RawData!$B$8:$N$1411, MATCH($A1308, [8]RawData!$A$8:$A$1411, 0), MATCH(B$19, [8]RawData!$B$7:$N$7, 0))</f>
        <v>2079.9929999999999</v>
      </c>
      <c r="C1308" s="12">
        <f>INDEX([8]RawData!$B$8:$N$1411, MATCH($A1308, [8]RawData!$A$8:$A$1411, 0), MATCH(C$19, [8]RawData!$B$7:$N$7, 0))</f>
        <v>1</v>
      </c>
      <c r="D1308" s="12" t="str">
        <f>INDEX([8]RawData!$B$8:$N$1411, MATCH($A1308, [8]RawData!$A$8:$A$1411, 0), MATCH(D$19, [8]RawData!$B$7:$N$7, 0))</f>
        <v>Gas faf</v>
      </c>
      <c r="E1308" s="12" t="str">
        <f>INDEX([8]RawData!$B$8:$N$1411, MATCH($A1308, [8]RawData!$A$8:$A$1411, 0), MATCH(E$19, [8]RawData!$B$7:$N$7, 0))</f>
        <v/>
      </c>
      <c r="F1308" s="12" t="s">
        <v>94</v>
      </c>
      <c r="G1308" s="12" t="b">
        <f t="shared" si="100"/>
        <v>1</v>
      </c>
      <c r="H1308" s="12" t="b">
        <f t="shared" si="101"/>
        <v>0</v>
      </c>
      <c r="I1308" s="12" t="b">
        <f t="shared" si="102"/>
        <v>0</v>
      </c>
      <c r="J1308" s="12" t="str">
        <f t="shared" si="103"/>
        <v>Plug-in heater, or none</v>
      </c>
    </row>
    <row r="1309" spans="1:10">
      <c r="A1309" s="121">
        <v>24040</v>
      </c>
      <c r="B1309" s="12">
        <f>INDEX([8]RawData!$B$8:$N$1411, MATCH($A1309, [8]RawData!$A$8:$A$1411, 0), MATCH(B$19, [8]RawData!$B$7:$N$7, 0))</f>
        <v>2079.9929999999999</v>
      </c>
      <c r="C1309" s="12">
        <f>INDEX([8]RawData!$B$8:$N$1411, MATCH($A1309, [8]RawData!$A$8:$A$1411, 0), MATCH(C$19, [8]RawData!$B$7:$N$7, 0))</f>
        <v>1</v>
      </c>
      <c r="D1309" s="12" t="str">
        <f>INDEX([8]RawData!$B$8:$N$1411, MATCH($A1309, [8]RawData!$A$8:$A$1411, 0), MATCH(D$19, [8]RawData!$B$7:$N$7, 0))</f>
        <v>Gas faf</v>
      </c>
      <c r="E1309" s="12" t="str">
        <f>INDEX([8]RawData!$B$8:$N$1411, MATCH($A1309, [8]RawData!$A$8:$A$1411, 0), MATCH(E$19, [8]RawData!$B$7:$N$7, 0))</f>
        <v/>
      </c>
      <c r="F1309" s="12" t="s">
        <v>94</v>
      </c>
      <c r="G1309" s="12" t="b">
        <f t="shared" si="100"/>
        <v>1</v>
      </c>
      <c r="H1309" s="12" t="b">
        <f t="shared" si="101"/>
        <v>0</v>
      </c>
      <c r="I1309" s="12" t="b">
        <f t="shared" si="102"/>
        <v>0</v>
      </c>
      <c r="J1309" s="12" t="str">
        <f t="shared" si="103"/>
        <v>Plug-in heater, or none</v>
      </c>
    </row>
    <row r="1310" spans="1:10">
      <c r="A1310" s="121">
        <v>24048</v>
      </c>
      <c r="B1310" s="12">
        <f>INDEX([8]RawData!$B$8:$N$1411, MATCH($A1310, [8]RawData!$A$8:$A$1411, 0), MATCH(B$19, [8]RawData!$B$7:$N$7, 0))</f>
        <v>3785.7640000000001</v>
      </c>
      <c r="C1310" s="12">
        <f>INDEX([8]RawData!$B$8:$N$1411, MATCH($A1310, [8]RawData!$A$8:$A$1411, 0), MATCH(C$19, [8]RawData!$B$7:$N$7, 0))</f>
        <v>2</v>
      </c>
      <c r="D1310" s="12" t="str">
        <f>INDEX([8]RawData!$B$8:$N$1411, MATCH($A1310, [8]RawData!$A$8:$A$1411, 0), MATCH(D$19, [8]RawData!$B$7:$N$7, 0))</f>
        <v>Gas faf</v>
      </c>
      <c r="E1310" s="12" t="str">
        <f>INDEX([8]RawData!$B$8:$N$1411, MATCH($A1310, [8]RawData!$A$8:$A$1411, 0), MATCH(E$19, [8]RawData!$B$7:$N$7, 0))</f>
        <v xml:space="preserve">Gas htstove AND Gas htstove AND </v>
      </c>
      <c r="F1310" s="12" t="s">
        <v>94</v>
      </c>
      <c r="G1310" s="12" t="b">
        <f t="shared" si="100"/>
        <v>1</v>
      </c>
      <c r="H1310" s="12" t="b">
        <f t="shared" si="101"/>
        <v>0</v>
      </c>
      <c r="I1310" s="12" t="b">
        <f t="shared" si="102"/>
        <v>0</v>
      </c>
      <c r="J1310" s="12" t="str">
        <f t="shared" si="103"/>
        <v>Plug-in heater, or none</v>
      </c>
    </row>
    <row r="1311" spans="1:10">
      <c r="A1311" s="121">
        <v>24083</v>
      </c>
      <c r="B1311" s="12">
        <f>INDEX([8]RawData!$B$8:$N$1411, MATCH($A1311, [8]RawData!$A$8:$A$1411, 0), MATCH(B$19, [8]RawData!$B$7:$N$7, 0))</f>
        <v>1904.288</v>
      </c>
      <c r="C1311" s="12">
        <f>INDEX([8]RawData!$B$8:$N$1411, MATCH($A1311, [8]RawData!$A$8:$A$1411, 0), MATCH(C$19, [8]RawData!$B$7:$N$7, 0))</f>
        <v>2</v>
      </c>
      <c r="D1311" s="12" t="str">
        <f>INDEX([8]RawData!$B$8:$N$1411, MATCH($A1311, [8]RawData!$A$8:$A$1411, 0), MATCH(D$19, [8]RawData!$B$7:$N$7, 0))</f>
        <v>Electric baseboard</v>
      </c>
      <c r="E1311" s="12" t="str">
        <f>INDEX([8]RawData!$B$8:$N$1411, MATCH($A1311, [8]RawData!$A$8:$A$1411, 0), MATCH(E$19, [8]RawData!$B$7:$N$7, 0))</f>
        <v xml:space="preserve">Electric baseboard AND Electric pluginheater AND </v>
      </c>
      <c r="F1311" s="12">
        <v>1904.288</v>
      </c>
      <c r="G1311" s="12" t="b">
        <f t="shared" si="100"/>
        <v>0</v>
      </c>
      <c r="H1311" s="12" t="b">
        <f t="shared" si="101"/>
        <v>1</v>
      </c>
      <c r="I1311" s="12" t="b">
        <f t="shared" si="102"/>
        <v>1</v>
      </c>
      <c r="J1311" s="12" t="str">
        <f t="shared" si="103"/>
        <v>Baseboard</v>
      </c>
    </row>
    <row r="1312" spans="1:10">
      <c r="A1312" s="121">
        <v>24093</v>
      </c>
      <c r="B1312" s="12">
        <f>INDEX([8]RawData!$B$8:$N$1411, MATCH($A1312, [8]RawData!$A$8:$A$1411, 0), MATCH(B$19, [8]RawData!$B$7:$N$7, 0))</f>
        <v>1192.4649999999999</v>
      </c>
      <c r="C1312" s="12">
        <f>INDEX([8]RawData!$B$8:$N$1411, MATCH($A1312, [8]RawData!$A$8:$A$1411, 0), MATCH(C$19, [8]RawData!$B$7:$N$7, 0))</f>
        <v>3</v>
      </c>
      <c r="D1312" s="12" t="str">
        <f>INDEX([8]RawData!$B$8:$N$1411, MATCH($A1312, [8]RawData!$A$8:$A$1411, 0), MATCH(D$19, [8]RawData!$B$7:$N$7, 0))</f>
        <v>Gas faf</v>
      </c>
      <c r="E1312" s="12" t="str">
        <f>INDEX([8]RawData!$B$8:$N$1411, MATCH($A1312, [8]RawData!$A$8:$A$1411, 0), MATCH(E$19, [8]RawData!$B$7:$N$7, 0))</f>
        <v>Gas htstove</v>
      </c>
      <c r="F1312" s="12" t="s">
        <v>94</v>
      </c>
      <c r="G1312" s="12" t="b">
        <f t="shared" si="100"/>
        <v>1</v>
      </c>
      <c r="H1312" s="12" t="b">
        <f t="shared" si="101"/>
        <v>0</v>
      </c>
      <c r="I1312" s="12" t="b">
        <f t="shared" si="102"/>
        <v>0</v>
      </c>
      <c r="J1312" s="12" t="str">
        <f t="shared" si="103"/>
        <v>Plug-in heater, or none</v>
      </c>
    </row>
    <row r="1313" spans="1:10">
      <c r="A1313" s="121">
        <v>24119</v>
      </c>
      <c r="B1313" s="12">
        <f>INDEX([8]RawData!$B$8:$N$1411, MATCH($A1313, [8]RawData!$A$8:$A$1411, 0), MATCH(B$19, [8]RawData!$B$7:$N$7, 0))</f>
        <v>2079.9929999999999</v>
      </c>
      <c r="C1313" s="12">
        <f>INDEX([8]RawData!$B$8:$N$1411, MATCH($A1313, [8]RawData!$A$8:$A$1411, 0), MATCH(C$19, [8]RawData!$B$7:$N$7, 0))</f>
        <v>1</v>
      </c>
      <c r="D1313" s="12" t="str">
        <f>INDEX([8]RawData!$B$8:$N$1411, MATCH($A1313, [8]RawData!$A$8:$A$1411, 0), MATCH(D$19, [8]RawData!$B$7:$N$7, 0))</f>
        <v>Electric baseboard</v>
      </c>
      <c r="E1313" s="12" t="str">
        <f>INDEX([8]RawData!$B$8:$N$1411, MATCH($A1313, [8]RawData!$A$8:$A$1411, 0), MATCH(E$19, [8]RawData!$B$7:$N$7, 0))</f>
        <v>Electric pluginheater</v>
      </c>
      <c r="F1313" s="12">
        <v>2079.9929999999999</v>
      </c>
      <c r="G1313" s="12" t="b">
        <f t="shared" si="100"/>
        <v>0</v>
      </c>
      <c r="H1313" s="12" t="b">
        <f t="shared" si="101"/>
        <v>1</v>
      </c>
      <c r="I1313" s="12" t="b">
        <f t="shared" si="102"/>
        <v>1</v>
      </c>
      <c r="J1313" s="12" t="str">
        <f t="shared" si="103"/>
        <v>Baseboard</v>
      </c>
    </row>
    <row r="1314" spans="1:10">
      <c r="A1314" s="121">
        <v>24120</v>
      </c>
      <c r="B1314" s="12">
        <f>INDEX([8]RawData!$B$8:$N$1411, MATCH($A1314, [8]RawData!$A$8:$A$1411, 0), MATCH(B$19, [8]RawData!$B$7:$N$7, 0))</f>
        <v>2130.886</v>
      </c>
      <c r="C1314" s="12">
        <f>INDEX([8]RawData!$B$8:$N$1411, MATCH($A1314, [8]RawData!$A$8:$A$1411, 0), MATCH(C$19, [8]RawData!$B$7:$N$7, 0))</f>
        <v>3</v>
      </c>
      <c r="D1314" s="12" t="str">
        <f>INDEX([8]RawData!$B$8:$N$1411, MATCH($A1314, [8]RawData!$A$8:$A$1411, 0), MATCH(D$19, [8]RawData!$B$7:$N$7, 0))</f>
        <v>Gas faf</v>
      </c>
      <c r="E1314" s="12" t="str">
        <f>INDEX([8]RawData!$B$8:$N$1411, MATCH($A1314, [8]RawData!$A$8:$A$1411, 0), MATCH(E$19, [8]RawData!$B$7:$N$7, 0))</f>
        <v/>
      </c>
      <c r="F1314" s="12" t="s">
        <v>94</v>
      </c>
      <c r="G1314" s="12" t="b">
        <f t="shared" si="100"/>
        <v>1</v>
      </c>
      <c r="H1314" s="12" t="b">
        <f t="shared" si="101"/>
        <v>0</v>
      </c>
      <c r="I1314" s="12" t="b">
        <f t="shared" si="102"/>
        <v>0</v>
      </c>
      <c r="J1314" s="12" t="str">
        <f t="shared" si="103"/>
        <v>Plug-in heater, or none</v>
      </c>
    </row>
    <row r="1315" spans="1:10">
      <c r="A1315" s="121">
        <v>24151</v>
      </c>
      <c r="B1315" s="12">
        <f>INDEX([8]RawData!$B$8:$N$1411, MATCH($A1315, [8]RawData!$A$8:$A$1411, 0), MATCH(B$19, [8]RawData!$B$7:$N$7, 0))</f>
        <v>1925.059</v>
      </c>
      <c r="C1315" s="12">
        <f>INDEX([8]RawData!$B$8:$N$1411, MATCH($A1315, [8]RawData!$A$8:$A$1411, 0), MATCH(C$19, [8]RawData!$B$7:$N$7, 0))</f>
        <v>2</v>
      </c>
      <c r="D1315" s="12" t="str">
        <f>INDEX([8]RawData!$B$8:$N$1411, MATCH($A1315, [8]RawData!$A$8:$A$1411, 0), MATCH(D$19, [8]RawData!$B$7:$N$7, 0))</f>
        <v>Oil htstove</v>
      </c>
      <c r="E1315" s="12" t="str">
        <f>INDEX([8]RawData!$B$8:$N$1411, MATCH($A1315, [8]RawData!$A$8:$A$1411, 0), MATCH(E$19, [8]RawData!$B$7:$N$7, 0))</f>
        <v/>
      </c>
      <c r="F1315" s="12" t="s">
        <v>94</v>
      </c>
      <c r="G1315" s="12" t="b">
        <f t="shared" si="100"/>
        <v>0</v>
      </c>
      <c r="H1315" s="12" t="b">
        <f t="shared" si="101"/>
        <v>0</v>
      </c>
      <c r="I1315" s="12" t="b">
        <f t="shared" si="102"/>
        <v>0</v>
      </c>
      <c r="J1315" s="12" t="str">
        <f t="shared" si="103"/>
        <v>Plug-in heater, or none</v>
      </c>
    </row>
    <row r="1316" spans="1:10">
      <c r="A1316" s="121">
        <v>24153</v>
      </c>
      <c r="B1316" s="12">
        <f>INDEX([8]RawData!$B$8:$N$1411, MATCH($A1316, [8]RawData!$A$8:$A$1411, 0), MATCH(B$19, [8]RawData!$B$7:$N$7, 0))</f>
        <v>1144.6790000000001</v>
      </c>
      <c r="C1316" s="12">
        <f>INDEX([8]RawData!$B$8:$N$1411, MATCH($A1316, [8]RawData!$A$8:$A$1411, 0), MATCH(C$19, [8]RawData!$B$7:$N$7, 0))</f>
        <v>3</v>
      </c>
      <c r="D1316" s="12" t="str">
        <f>INDEX([8]RawData!$B$8:$N$1411, MATCH($A1316, [8]RawData!$A$8:$A$1411, 0), MATCH(D$19, [8]RawData!$B$7:$N$7, 0))</f>
        <v>Gas faf</v>
      </c>
      <c r="E1316" s="12" t="str">
        <f>INDEX([8]RawData!$B$8:$N$1411, MATCH($A1316, [8]RawData!$A$8:$A$1411, 0), MATCH(E$19, [8]RawData!$B$7:$N$7, 0))</f>
        <v/>
      </c>
      <c r="F1316" s="12" t="s">
        <v>94</v>
      </c>
      <c r="G1316" s="12" t="b">
        <f t="shared" si="100"/>
        <v>1</v>
      </c>
      <c r="H1316" s="12" t="b">
        <f t="shared" si="101"/>
        <v>0</v>
      </c>
      <c r="I1316" s="12" t="b">
        <f t="shared" si="102"/>
        <v>0</v>
      </c>
      <c r="J1316" s="12" t="str">
        <f t="shared" si="103"/>
        <v>Plug-in heater, or none</v>
      </c>
    </row>
    <row r="1317" spans="1:10">
      <c r="A1317" s="121">
        <v>24158</v>
      </c>
      <c r="B1317" s="12">
        <f>INDEX([8]RawData!$B$8:$N$1411, MATCH($A1317, [8]RawData!$A$8:$A$1411, 0), MATCH(B$19, [8]RawData!$B$7:$N$7, 0))</f>
        <v>2079.9929999999999</v>
      </c>
      <c r="C1317" s="12">
        <f>INDEX([8]RawData!$B$8:$N$1411, MATCH($A1317, [8]RawData!$A$8:$A$1411, 0), MATCH(C$19, [8]RawData!$B$7:$N$7, 0))</f>
        <v>1</v>
      </c>
      <c r="D1317" s="12" t="str">
        <f>INDEX([8]RawData!$B$8:$N$1411, MATCH($A1317, [8]RawData!$A$8:$A$1411, 0), MATCH(D$19, [8]RawData!$B$7:$N$7, 0))</f>
        <v>Gas boiler</v>
      </c>
      <c r="E1317" s="12" t="str">
        <f>INDEX([8]RawData!$B$8:$N$1411, MATCH($A1317, [8]RawData!$A$8:$A$1411, 0), MATCH(E$19, [8]RawData!$B$7:$N$7, 0))</f>
        <v/>
      </c>
      <c r="F1317" s="12" t="s">
        <v>94</v>
      </c>
      <c r="G1317" s="12" t="b">
        <f t="shared" si="100"/>
        <v>1</v>
      </c>
      <c r="H1317" s="12" t="b">
        <f t="shared" si="101"/>
        <v>0</v>
      </c>
      <c r="I1317" s="12" t="b">
        <f t="shared" si="102"/>
        <v>0</v>
      </c>
      <c r="J1317" s="12" t="str">
        <f t="shared" si="103"/>
        <v>Plug-in heater, or none</v>
      </c>
    </row>
    <row r="1318" spans="1:10">
      <c r="A1318" s="121">
        <v>24171</v>
      </c>
      <c r="B1318" s="12">
        <f>INDEX([8]RawData!$B$8:$N$1411, MATCH($A1318, [8]RawData!$A$8:$A$1411, 0), MATCH(B$19, [8]RawData!$B$7:$N$7, 0))</f>
        <v>2079.9929999999999</v>
      </c>
      <c r="C1318" s="12">
        <f>INDEX([8]RawData!$B$8:$N$1411, MATCH($A1318, [8]RawData!$A$8:$A$1411, 0), MATCH(C$19, [8]RawData!$B$7:$N$7, 0))</f>
        <v>1</v>
      </c>
      <c r="D1318" s="12" t="str">
        <f>INDEX([8]RawData!$B$8:$N$1411, MATCH($A1318, [8]RawData!$A$8:$A$1411, 0), MATCH(D$19, [8]RawData!$B$7:$N$7, 0))</f>
        <v>Electric baseboard</v>
      </c>
      <c r="E1318" s="12" t="str">
        <f>INDEX([8]RawData!$B$8:$N$1411, MATCH($A1318, [8]RawData!$A$8:$A$1411, 0), MATCH(E$19, [8]RawData!$B$7:$N$7, 0))</f>
        <v/>
      </c>
      <c r="F1318" s="12">
        <v>2079.9929999999999</v>
      </c>
      <c r="G1318" s="12" t="b">
        <f t="shared" si="100"/>
        <v>0</v>
      </c>
      <c r="H1318" s="12" t="b">
        <f t="shared" si="101"/>
        <v>1</v>
      </c>
      <c r="I1318" s="12" t="b">
        <f t="shared" si="102"/>
        <v>1</v>
      </c>
      <c r="J1318" s="12" t="str">
        <f t="shared" si="103"/>
        <v>Baseboard</v>
      </c>
    </row>
    <row r="1319" spans="1:10">
      <c r="A1319" s="121">
        <v>24184</v>
      </c>
      <c r="B1319" s="12">
        <f>INDEX([8]RawData!$B$8:$N$1411, MATCH($A1319, [8]RawData!$A$8:$A$1411, 0), MATCH(B$19, [8]RawData!$B$7:$N$7, 0))</f>
        <v>4360.1880000000001</v>
      </c>
      <c r="C1319" s="12">
        <f>INDEX([8]RawData!$B$8:$N$1411, MATCH($A1319, [8]RawData!$A$8:$A$1411, 0), MATCH(C$19, [8]RawData!$B$7:$N$7, 0))</f>
        <v>1</v>
      </c>
      <c r="D1319" s="12" t="str">
        <f>INDEX([8]RawData!$B$8:$N$1411, MATCH($A1319, [8]RawData!$A$8:$A$1411, 0), MATCH(D$19, [8]RawData!$B$7:$N$7, 0))</f>
        <v>Electric faf</v>
      </c>
      <c r="E1319" s="12" t="str">
        <f>INDEX([8]RawData!$B$8:$N$1411, MATCH($A1319, [8]RawData!$A$8:$A$1411, 0), MATCH(E$19, [8]RawData!$B$7:$N$7, 0))</f>
        <v xml:space="preserve">Wood htstove AND Wood htstove AND </v>
      </c>
      <c r="F1319" s="12">
        <v>4360.1880000000001</v>
      </c>
      <c r="G1319" s="12" t="b">
        <f t="shared" si="100"/>
        <v>0</v>
      </c>
      <c r="H1319" s="12" t="b">
        <f t="shared" si="101"/>
        <v>1</v>
      </c>
      <c r="I1319" s="12" t="b">
        <f t="shared" si="102"/>
        <v>1</v>
      </c>
      <c r="J1319" s="12" t="str">
        <f t="shared" si="103"/>
        <v>Electric FAF</v>
      </c>
    </row>
    <row r="1320" spans="1:10">
      <c r="A1320" s="121">
        <v>24196</v>
      </c>
      <c r="B1320" s="12">
        <f>INDEX([8]RawData!$B$8:$N$1411, MATCH($A1320, [8]RawData!$A$8:$A$1411, 0), MATCH(B$19, [8]RawData!$B$7:$N$7, 0))</f>
        <v>1904.288</v>
      </c>
      <c r="C1320" s="12">
        <f>INDEX([8]RawData!$B$8:$N$1411, MATCH($A1320, [8]RawData!$A$8:$A$1411, 0), MATCH(C$19, [8]RawData!$B$7:$N$7, 0))</f>
        <v>2</v>
      </c>
      <c r="D1320" s="12" t="str">
        <f>INDEX([8]RawData!$B$8:$N$1411, MATCH($A1320, [8]RawData!$A$8:$A$1411, 0), MATCH(D$19, [8]RawData!$B$7:$N$7, 0))</f>
        <v>Pellets htstove</v>
      </c>
      <c r="E1320" s="12" t="str">
        <f>INDEX([8]RawData!$B$8:$N$1411, MATCH($A1320, [8]RawData!$A$8:$A$1411, 0), MATCH(E$19, [8]RawData!$B$7:$N$7, 0))</f>
        <v xml:space="preserve">Electric baseboard AND Electric baseboard AND Wood htstove AND Electric pluginheater AND </v>
      </c>
      <c r="F1320" s="12">
        <v>1904.288</v>
      </c>
      <c r="G1320" s="12" t="b">
        <f t="shared" si="100"/>
        <v>0</v>
      </c>
      <c r="H1320" s="12" t="b">
        <f t="shared" si="101"/>
        <v>1</v>
      </c>
      <c r="I1320" s="12" t="b">
        <f t="shared" si="102"/>
        <v>1</v>
      </c>
      <c r="J1320" s="12" t="str">
        <f t="shared" si="103"/>
        <v>Baseboard</v>
      </c>
    </row>
    <row r="1321" spans="1:10">
      <c r="A1321" s="121">
        <v>24202</v>
      </c>
      <c r="B1321" s="12">
        <f>INDEX([8]RawData!$B$8:$N$1411, MATCH($A1321, [8]RawData!$A$8:$A$1411, 0), MATCH(B$19, [8]RawData!$B$7:$N$7, 0))</f>
        <v>1192.4649999999999</v>
      </c>
      <c r="C1321" s="12">
        <f>INDEX([8]RawData!$B$8:$N$1411, MATCH($A1321, [8]RawData!$A$8:$A$1411, 0), MATCH(C$19, [8]RawData!$B$7:$N$7, 0))</f>
        <v>3</v>
      </c>
      <c r="D1321" s="12" t="str">
        <f>INDEX([8]RawData!$B$8:$N$1411, MATCH($A1321, [8]RawData!$A$8:$A$1411, 0), MATCH(D$19, [8]RawData!$B$7:$N$7, 0))</f>
        <v>Propane htstove</v>
      </c>
      <c r="E1321" s="12" t="str">
        <f>INDEX([8]RawData!$B$8:$N$1411, MATCH($A1321, [8]RawData!$A$8:$A$1411, 0), MATCH(E$19, [8]RawData!$B$7:$N$7, 0))</f>
        <v>Electric baseboard</v>
      </c>
      <c r="F1321" s="12">
        <v>1192.4649999999999</v>
      </c>
      <c r="G1321" s="12" t="b">
        <f t="shared" si="100"/>
        <v>0</v>
      </c>
      <c r="H1321" s="12" t="b">
        <f t="shared" si="101"/>
        <v>1</v>
      </c>
      <c r="I1321" s="12" t="b">
        <f t="shared" si="102"/>
        <v>1</v>
      </c>
      <c r="J1321" s="12" t="str">
        <f t="shared" si="103"/>
        <v>Baseboard</v>
      </c>
    </row>
    <row r="1322" spans="1:10">
      <c r="A1322" s="121">
        <v>24203</v>
      </c>
      <c r="B1322" s="12">
        <f>INDEX([8]RawData!$B$8:$N$1411, MATCH($A1322, [8]RawData!$A$8:$A$1411, 0), MATCH(B$19, [8]RawData!$B$7:$N$7, 0))</f>
        <v>1904.288</v>
      </c>
      <c r="C1322" s="12">
        <f>INDEX([8]RawData!$B$8:$N$1411, MATCH($A1322, [8]RawData!$A$8:$A$1411, 0), MATCH(C$19, [8]RawData!$B$7:$N$7, 0))</f>
        <v>2</v>
      </c>
      <c r="D1322" s="12" t="str">
        <f>INDEX([8]RawData!$B$8:$N$1411, MATCH($A1322, [8]RawData!$A$8:$A$1411, 0), MATCH(D$19, [8]RawData!$B$7:$N$7, 0))</f>
        <v>Electric heatpump</v>
      </c>
      <c r="E1322" s="12" t="str">
        <f>INDEX([8]RawData!$B$8:$N$1411, MATCH($A1322, [8]RawData!$A$8:$A$1411, 0), MATCH(E$19, [8]RawData!$B$7:$N$7, 0))</f>
        <v/>
      </c>
      <c r="F1322" s="12">
        <v>1904.288</v>
      </c>
      <c r="G1322" s="12" t="b">
        <f t="shared" si="100"/>
        <v>0</v>
      </c>
      <c r="H1322" s="12" t="b">
        <f t="shared" si="101"/>
        <v>1</v>
      </c>
      <c r="I1322" s="12" t="b">
        <f t="shared" si="102"/>
        <v>1</v>
      </c>
      <c r="J1322" s="12" t="str">
        <f t="shared" si="103"/>
        <v>Heat pump</v>
      </c>
    </row>
    <row r="1323" spans="1:10">
      <c r="A1323" s="121">
        <v>24205</v>
      </c>
      <c r="B1323" s="12">
        <f>INDEX([8]RawData!$B$8:$N$1411, MATCH($A1323, [8]RawData!$A$8:$A$1411, 0), MATCH(B$19, [8]RawData!$B$7:$N$7, 0))</f>
        <v>1192.4649999999999</v>
      </c>
      <c r="C1323" s="12">
        <f>INDEX([8]RawData!$B$8:$N$1411, MATCH($A1323, [8]RawData!$A$8:$A$1411, 0), MATCH(C$19, [8]RawData!$B$7:$N$7, 0))</f>
        <v>2</v>
      </c>
      <c r="D1323" s="12" t="str">
        <f>INDEX([8]RawData!$B$8:$N$1411, MATCH($A1323, [8]RawData!$A$8:$A$1411, 0), MATCH(D$19, [8]RawData!$B$7:$N$7, 0))</f>
        <v>Electric gshp</v>
      </c>
      <c r="E1323" s="12" t="str">
        <f>INDEX([8]RawData!$B$8:$N$1411, MATCH($A1323, [8]RawData!$A$8:$A$1411, 0), MATCH(E$19, [8]RawData!$B$7:$N$7, 0))</f>
        <v xml:space="preserve">Electric baseboard AND Propane htstove AND </v>
      </c>
      <c r="F1323" s="12">
        <v>1192.4649999999999</v>
      </c>
      <c r="G1323" s="12" t="b">
        <f t="shared" si="100"/>
        <v>0</v>
      </c>
      <c r="H1323" s="12" t="b">
        <f t="shared" si="101"/>
        <v>1</v>
      </c>
      <c r="I1323" s="12" t="b">
        <f t="shared" si="102"/>
        <v>1</v>
      </c>
      <c r="J1323" s="12" t="str">
        <f t="shared" si="103"/>
        <v>Heat pump</v>
      </c>
    </row>
    <row r="1324" spans="1:10">
      <c r="A1324" s="121">
        <v>24207</v>
      </c>
      <c r="B1324" s="12">
        <f>INDEX([8]RawData!$B$8:$N$1411, MATCH($A1324, [8]RawData!$A$8:$A$1411, 0), MATCH(B$19, [8]RawData!$B$7:$N$7, 0))</f>
        <v>1925.059</v>
      </c>
      <c r="C1324" s="12">
        <f>INDEX([8]RawData!$B$8:$N$1411, MATCH($A1324, [8]RawData!$A$8:$A$1411, 0), MATCH(C$19, [8]RawData!$B$7:$N$7, 0))</f>
        <v>2</v>
      </c>
      <c r="D1324" s="12" t="str">
        <f>INDEX([8]RawData!$B$8:$N$1411, MATCH($A1324, [8]RawData!$A$8:$A$1411, 0), MATCH(D$19, [8]RawData!$B$7:$N$7, 0))</f>
        <v>Electric baseboard</v>
      </c>
      <c r="E1324" s="12" t="str">
        <f>INDEX([8]RawData!$B$8:$N$1411, MATCH($A1324, [8]RawData!$A$8:$A$1411, 0), MATCH(E$19, [8]RawData!$B$7:$N$7, 0))</f>
        <v xml:space="preserve">Wood htstove AND Electric pluginheater AND </v>
      </c>
      <c r="F1324" s="12">
        <v>1925.059</v>
      </c>
      <c r="G1324" s="12" t="b">
        <f t="shared" si="100"/>
        <v>0</v>
      </c>
      <c r="H1324" s="12" t="b">
        <f t="shared" si="101"/>
        <v>1</v>
      </c>
      <c r="I1324" s="12" t="b">
        <f t="shared" si="102"/>
        <v>1</v>
      </c>
      <c r="J1324" s="12" t="str">
        <f t="shared" si="103"/>
        <v>Baseboard</v>
      </c>
    </row>
    <row r="1325" spans="1:10">
      <c r="A1325" s="121">
        <v>24209</v>
      </c>
      <c r="B1325" s="12">
        <f>INDEX([8]RawData!$B$8:$N$1411, MATCH($A1325, [8]RawData!$A$8:$A$1411, 0), MATCH(B$19, [8]RawData!$B$7:$N$7, 0))</f>
        <v>1904.288</v>
      </c>
      <c r="C1325" s="12">
        <f>INDEX([8]RawData!$B$8:$N$1411, MATCH($A1325, [8]RawData!$A$8:$A$1411, 0), MATCH(C$19, [8]RawData!$B$7:$N$7, 0))</f>
        <v>2</v>
      </c>
      <c r="D1325" s="12" t="str">
        <f>INDEX([8]RawData!$B$8:$N$1411, MATCH($A1325, [8]RawData!$A$8:$A$1411, 0), MATCH(D$19, [8]RawData!$B$7:$N$7, 0))</f>
        <v>Electric faf</v>
      </c>
      <c r="E1325" s="12" t="str">
        <f>INDEX([8]RawData!$B$8:$N$1411, MATCH($A1325, [8]RawData!$A$8:$A$1411, 0), MATCH(E$19, [8]RawData!$B$7:$N$7, 0))</f>
        <v/>
      </c>
      <c r="F1325" s="12">
        <v>1904.288</v>
      </c>
      <c r="G1325" s="12" t="b">
        <f t="shared" si="100"/>
        <v>0</v>
      </c>
      <c r="H1325" s="12" t="b">
        <f t="shared" si="101"/>
        <v>1</v>
      </c>
      <c r="I1325" s="12" t="b">
        <f t="shared" si="102"/>
        <v>1</v>
      </c>
      <c r="J1325" s="12" t="str">
        <f t="shared" si="103"/>
        <v>Electric FAF</v>
      </c>
    </row>
    <row r="1326" spans="1:10">
      <c r="A1326" s="121">
        <v>24221</v>
      </c>
      <c r="B1326" s="12">
        <f>INDEX([8]RawData!$B$8:$N$1411, MATCH($A1326, [8]RawData!$A$8:$A$1411, 0), MATCH(B$19, [8]RawData!$B$7:$N$7, 0))</f>
        <v>1192.4649999999999</v>
      </c>
      <c r="C1326" s="12">
        <f>INDEX([8]RawData!$B$8:$N$1411, MATCH($A1326, [8]RawData!$A$8:$A$1411, 0), MATCH(C$19, [8]RawData!$B$7:$N$7, 0))</f>
        <v>2</v>
      </c>
      <c r="D1326" s="12" t="str">
        <f>INDEX([8]RawData!$B$8:$N$1411, MATCH($A1326, [8]RawData!$A$8:$A$1411, 0), MATCH(D$19, [8]RawData!$B$7:$N$7, 0))</f>
        <v>Oil faf</v>
      </c>
      <c r="E1326" s="12" t="str">
        <f>INDEX([8]RawData!$B$8:$N$1411, MATCH($A1326, [8]RawData!$A$8:$A$1411, 0), MATCH(E$19, [8]RawData!$B$7:$N$7, 0))</f>
        <v>Electric baseboard</v>
      </c>
      <c r="F1326" s="12" t="s">
        <v>94</v>
      </c>
      <c r="G1326" s="12" t="b">
        <f t="shared" si="100"/>
        <v>0</v>
      </c>
      <c r="H1326" s="12" t="b">
        <f t="shared" si="101"/>
        <v>1</v>
      </c>
      <c r="I1326" s="12" t="b">
        <f t="shared" si="102"/>
        <v>1</v>
      </c>
      <c r="J1326" s="12" t="str">
        <f t="shared" si="103"/>
        <v>Baseboard</v>
      </c>
    </row>
    <row r="1327" spans="1:10">
      <c r="A1327" s="121">
        <v>24224</v>
      </c>
      <c r="B1327" s="12">
        <f>INDEX([8]RawData!$B$8:$N$1411, MATCH($A1327, [8]RawData!$A$8:$A$1411, 0), MATCH(B$19, [8]RawData!$B$7:$N$7, 0))</f>
        <v>1904.288</v>
      </c>
      <c r="C1327" s="12">
        <f>INDEX([8]RawData!$B$8:$N$1411, MATCH($A1327, [8]RawData!$A$8:$A$1411, 0), MATCH(C$19, [8]RawData!$B$7:$N$7, 0))</f>
        <v>1</v>
      </c>
      <c r="D1327" s="12" t="str">
        <f>INDEX([8]RawData!$B$8:$N$1411, MATCH($A1327, [8]RawData!$A$8:$A$1411, 0), MATCH(D$19, [8]RawData!$B$7:$N$7, 0))</f>
        <v>Gas faf</v>
      </c>
      <c r="E1327" s="12" t="str">
        <f>INDEX([8]RawData!$B$8:$N$1411, MATCH($A1327, [8]RawData!$A$8:$A$1411, 0), MATCH(E$19, [8]RawData!$B$7:$N$7, 0))</f>
        <v/>
      </c>
      <c r="F1327" s="12" t="s">
        <v>94</v>
      </c>
      <c r="G1327" s="12" t="b">
        <f t="shared" si="100"/>
        <v>1</v>
      </c>
      <c r="H1327" s="12" t="b">
        <f t="shared" si="101"/>
        <v>0</v>
      </c>
      <c r="I1327" s="12" t="b">
        <f t="shared" si="102"/>
        <v>0</v>
      </c>
      <c r="J1327" s="12" t="str">
        <f t="shared" si="103"/>
        <v>Plug-in heater, or none</v>
      </c>
    </row>
    <row r="1328" spans="1:10">
      <c r="A1328" s="121">
        <v>24227</v>
      </c>
      <c r="B1328" s="12">
        <f>INDEX([8]RawData!$B$8:$N$1411, MATCH($A1328, [8]RawData!$A$8:$A$1411, 0), MATCH(B$19, [8]RawData!$B$7:$N$7, 0))</f>
        <v>2130.886</v>
      </c>
      <c r="C1328" s="12">
        <f>INDEX([8]RawData!$B$8:$N$1411, MATCH($A1328, [8]RawData!$A$8:$A$1411, 0), MATCH(C$19, [8]RawData!$B$7:$N$7, 0))</f>
        <v>2</v>
      </c>
      <c r="D1328" s="12" t="str">
        <f>INDEX([8]RawData!$B$8:$N$1411, MATCH($A1328, [8]RawData!$A$8:$A$1411, 0), MATCH(D$19, [8]RawData!$B$7:$N$7, 0))</f>
        <v>Gas faf</v>
      </c>
      <c r="E1328" s="12" t="str">
        <f>INDEX([8]RawData!$B$8:$N$1411, MATCH($A1328, [8]RawData!$A$8:$A$1411, 0), MATCH(E$19, [8]RawData!$B$7:$N$7, 0))</f>
        <v/>
      </c>
      <c r="F1328" s="12" t="s">
        <v>94</v>
      </c>
      <c r="G1328" s="12" t="b">
        <f t="shared" si="100"/>
        <v>1</v>
      </c>
      <c r="H1328" s="12" t="b">
        <f t="shared" si="101"/>
        <v>0</v>
      </c>
      <c r="I1328" s="12" t="b">
        <f t="shared" si="102"/>
        <v>0</v>
      </c>
      <c r="J1328" s="12" t="str">
        <f t="shared" si="103"/>
        <v>Plug-in heater, or none</v>
      </c>
    </row>
    <row r="1329" spans="1:10">
      <c r="A1329" s="121">
        <v>24232</v>
      </c>
      <c r="B1329" s="12">
        <f>INDEX([8]RawData!$B$8:$N$1411, MATCH($A1329, [8]RawData!$A$8:$A$1411, 0), MATCH(B$19, [8]RawData!$B$7:$N$7, 0))</f>
        <v>2079.9929999999999</v>
      </c>
      <c r="C1329" s="12">
        <f>INDEX([8]RawData!$B$8:$N$1411, MATCH($A1329, [8]RawData!$A$8:$A$1411, 0), MATCH(C$19, [8]RawData!$B$7:$N$7, 0))</f>
        <v>1</v>
      </c>
      <c r="D1329" s="12" t="str">
        <f>INDEX([8]RawData!$B$8:$N$1411, MATCH($A1329, [8]RawData!$A$8:$A$1411, 0), MATCH(D$19, [8]RawData!$B$7:$N$7, 0))</f>
        <v>Propane htstove</v>
      </c>
      <c r="E1329" s="12" t="str">
        <f>INDEX([8]RawData!$B$8:$N$1411, MATCH($A1329, [8]RawData!$A$8:$A$1411, 0), MATCH(E$19, [8]RawData!$B$7:$N$7, 0))</f>
        <v/>
      </c>
      <c r="F1329" s="12" t="s">
        <v>94</v>
      </c>
      <c r="G1329" s="12" t="b">
        <f t="shared" si="100"/>
        <v>0</v>
      </c>
      <c r="H1329" s="12" t="b">
        <f t="shared" si="101"/>
        <v>0</v>
      </c>
      <c r="I1329" s="12" t="b">
        <f t="shared" si="102"/>
        <v>0</v>
      </c>
      <c r="J1329" s="12" t="str">
        <f t="shared" si="103"/>
        <v>Plug-in heater, or none</v>
      </c>
    </row>
    <row r="1330" spans="1:10">
      <c r="A1330" s="121">
        <v>24242</v>
      </c>
      <c r="B1330" s="12">
        <f>INDEX([8]RawData!$B$8:$N$1411, MATCH($A1330, [8]RawData!$A$8:$A$1411, 0), MATCH(B$19, [8]RawData!$B$7:$N$7, 0))</f>
        <v>2130.886</v>
      </c>
      <c r="C1330" s="12">
        <f>INDEX([8]RawData!$B$8:$N$1411, MATCH($A1330, [8]RawData!$A$8:$A$1411, 0), MATCH(C$19, [8]RawData!$B$7:$N$7, 0))</f>
        <v>3</v>
      </c>
      <c r="D1330" s="12" t="str">
        <f>INDEX([8]RawData!$B$8:$N$1411, MATCH($A1330, [8]RawData!$A$8:$A$1411, 0), MATCH(D$19, [8]RawData!$B$7:$N$7, 0))</f>
        <v>Electric baseboard</v>
      </c>
      <c r="E1330" s="12" t="str">
        <f>INDEX([8]RawData!$B$8:$N$1411, MATCH($A1330, [8]RawData!$A$8:$A$1411, 0), MATCH(E$19, [8]RawData!$B$7:$N$7, 0))</f>
        <v/>
      </c>
      <c r="F1330" s="12">
        <v>2130.886</v>
      </c>
      <c r="G1330" s="12" t="b">
        <f t="shared" si="100"/>
        <v>0</v>
      </c>
      <c r="H1330" s="12" t="b">
        <f t="shared" si="101"/>
        <v>1</v>
      </c>
      <c r="I1330" s="12" t="b">
        <f t="shared" si="102"/>
        <v>1</v>
      </c>
      <c r="J1330" s="12" t="str">
        <f t="shared" si="103"/>
        <v>Baseboard</v>
      </c>
    </row>
    <row r="1331" spans="1:10">
      <c r="A1331" s="121">
        <v>24245</v>
      </c>
      <c r="B1331" s="12">
        <f>INDEX([8]RawData!$B$8:$N$1411, MATCH($A1331, [8]RawData!$A$8:$A$1411, 0), MATCH(B$19, [8]RawData!$B$7:$N$7, 0))</f>
        <v>1612.692</v>
      </c>
      <c r="C1331" s="12">
        <f>INDEX([8]RawData!$B$8:$N$1411, MATCH($A1331, [8]RawData!$A$8:$A$1411, 0), MATCH(C$19, [8]RawData!$B$7:$N$7, 0))</f>
        <v>1</v>
      </c>
      <c r="D1331" s="12" t="str">
        <f>INDEX([8]RawData!$B$8:$N$1411, MATCH($A1331, [8]RawData!$A$8:$A$1411, 0), MATCH(D$19, [8]RawData!$B$7:$N$7, 0))</f>
        <v>Electric faf</v>
      </c>
      <c r="E1331" s="12" t="str">
        <f>INDEX([8]RawData!$B$8:$N$1411, MATCH($A1331, [8]RawData!$A$8:$A$1411, 0), MATCH(E$19, [8]RawData!$B$7:$N$7, 0))</f>
        <v>Wood htstove</v>
      </c>
      <c r="F1331" s="12">
        <v>1612.692</v>
      </c>
      <c r="G1331" s="12" t="b">
        <f t="shared" si="100"/>
        <v>0</v>
      </c>
      <c r="H1331" s="12" t="b">
        <f t="shared" si="101"/>
        <v>1</v>
      </c>
      <c r="I1331" s="12" t="b">
        <f t="shared" si="102"/>
        <v>1</v>
      </c>
      <c r="J1331" s="12" t="str">
        <f t="shared" si="103"/>
        <v>Electric FAF</v>
      </c>
    </row>
    <row r="1332" spans="1:10">
      <c r="A1332" s="121">
        <v>24246</v>
      </c>
      <c r="B1332" s="12">
        <f>INDEX([8]RawData!$B$8:$N$1411, MATCH($A1332, [8]RawData!$A$8:$A$1411, 0), MATCH(B$19, [8]RawData!$B$7:$N$7, 0))</f>
        <v>3785.7640000000001</v>
      </c>
      <c r="C1332" s="12">
        <f>INDEX([8]RawData!$B$8:$N$1411, MATCH($A1332, [8]RawData!$A$8:$A$1411, 0), MATCH(C$19, [8]RawData!$B$7:$N$7, 0))</f>
        <v>2</v>
      </c>
      <c r="D1332" s="12" t="str">
        <f>INDEX([8]RawData!$B$8:$N$1411, MATCH($A1332, [8]RawData!$A$8:$A$1411, 0), MATCH(D$19, [8]RawData!$B$7:$N$7, 0))</f>
        <v>Gas faf</v>
      </c>
      <c r="E1332" s="12" t="str">
        <f>INDEX([8]RawData!$B$8:$N$1411, MATCH($A1332, [8]RawData!$A$8:$A$1411, 0), MATCH(E$19, [8]RawData!$B$7:$N$7, 0))</f>
        <v/>
      </c>
      <c r="F1332" s="12" t="s">
        <v>94</v>
      </c>
      <c r="G1332" s="12" t="b">
        <f t="shared" si="100"/>
        <v>1</v>
      </c>
      <c r="H1332" s="12" t="b">
        <f t="shared" si="101"/>
        <v>0</v>
      </c>
      <c r="I1332" s="12" t="b">
        <f t="shared" si="102"/>
        <v>0</v>
      </c>
      <c r="J1332" s="12" t="str">
        <f t="shared" si="103"/>
        <v>Plug-in heater, or none</v>
      </c>
    </row>
    <row r="1333" spans="1:10">
      <c r="A1333" s="121">
        <v>24247</v>
      </c>
      <c r="B1333" s="12">
        <f>INDEX([8]RawData!$B$8:$N$1411, MATCH($A1333, [8]RawData!$A$8:$A$1411, 0), MATCH(B$19, [8]RawData!$B$7:$N$7, 0))</f>
        <v>1612.692</v>
      </c>
      <c r="C1333" s="12">
        <f>INDEX([8]RawData!$B$8:$N$1411, MATCH($A1333, [8]RawData!$A$8:$A$1411, 0), MATCH(C$19, [8]RawData!$B$7:$N$7, 0))</f>
        <v>1</v>
      </c>
      <c r="D1333" s="12" t="str">
        <f>INDEX([8]RawData!$B$8:$N$1411, MATCH($A1333, [8]RawData!$A$8:$A$1411, 0), MATCH(D$19, [8]RawData!$B$7:$N$7, 0))</f>
        <v>Electric heatpump</v>
      </c>
      <c r="E1333" s="12" t="str">
        <f>INDEX([8]RawData!$B$8:$N$1411, MATCH($A1333, [8]RawData!$A$8:$A$1411, 0), MATCH(E$19, [8]RawData!$B$7:$N$7, 0))</f>
        <v>Wood fireplace</v>
      </c>
      <c r="F1333" s="12">
        <v>1612.692</v>
      </c>
      <c r="G1333" s="12" t="b">
        <f t="shared" si="100"/>
        <v>0</v>
      </c>
      <c r="H1333" s="12" t="b">
        <f t="shared" si="101"/>
        <v>1</v>
      </c>
      <c r="I1333" s="12" t="b">
        <f t="shared" si="102"/>
        <v>1</v>
      </c>
      <c r="J1333" s="12" t="str">
        <f t="shared" si="103"/>
        <v>Heat pump</v>
      </c>
    </row>
    <row r="1334" spans="1:10">
      <c r="A1334" s="121">
        <v>24249</v>
      </c>
      <c r="B1334" s="12">
        <f>INDEX([8]RawData!$B$8:$N$1411, MATCH($A1334, [8]RawData!$A$8:$A$1411, 0), MATCH(B$19, [8]RawData!$B$7:$N$7, 0))</f>
        <v>1904.288</v>
      </c>
      <c r="C1334" s="12">
        <f>INDEX([8]RawData!$B$8:$N$1411, MATCH($A1334, [8]RawData!$A$8:$A$1411, 0), MATCH(C$19, [8]RawData!$B$7:$N$7, 0))</f>
        <v>1</v>
      </c>
      <c r="D1334" s="12" t="str">
        <f>INDEX([8]RawData!$B$8:$N$1411, MATCH($A1334, [8]RawData!$A$8:$A$1411, 0), MATCH(D$19, [8]RawData!$B$7:$N$7, 0))</f>
        <v>Electric gshp</v>
      </c>
      <c r="E1334" s="12" t="str">
        <f>INDEX([8]RawData!$B$8:$N$1411, MATCH($A1334, [8]RawData!$A$8:$A$1411, 0), MATCH(E$19, [8]RawData!$B$7:$N$7, 0))</f>
        <v/>
      </c>
      <c r="F1334" s="12">
        <v>1904.288</v>
      </c>
      <c r="G1334" s="12" t="b">
        <f t="shared" si="100"/>
        <v>0</v>
      </c>
      <c r="H1334" s="12" t="b">
        <f t="shared" si="101"/>
        <v>1</v>
      </c>
      <c r="I1334" s="12" t="b">
        <f t="shared" si="102"/>
        <v>1</v>
      </c>
      <c r="J1334" s="12" t="str">
        <f t="shared" si="103"/>
        <v>Heat pump</v>
      </c>
    </row>
    <row r="1335" spans="1:10">
      <c r="A1335" s="121">
        <v>24259</v>
      </c>
      <c r="B1335" s="12">
        <f>INDEX([8]RawData!$B$8:$N$1411, MATCH($A1335, [8]RawData!$A$8:$A$1411, 0), MATCH(B$19, [8]RawData!$B$7:$N$7, 0))</f>
        <v>1144.6790000000001</v>
      </c>
      <c r="C1335" s="12">
        <f>INDEX([8]RawData!$B$8:$N$1411, MATCH($A1335, [8]RawData!$A$8:$A$1411, 0), MATCH(C$19, [8]RawData!$B$7:$N$7, 0))</f>
        <v>2</v>
      </c>
      <c r="D1335" s="12" t="str">
        <f>INDEX([8]RawData!$B$8:$N$1411, MATCH($A1335, [8]RawData!$A$8:$A$1411, 0), MATCH(D$19, [8]RawData!$B$7:$N$7, 0))</f>
        <v>Pellets htstove</v>
      </c>
      <c r="E1335" s="12" t="str">
        <f>INDEX([8]RawData!$B$8:$N$1411, MATCH($A1335, [8]RawData!$A$8:$A$1411, 0), MATCH(E$19, [8]RawData!$B$7:$N$7, 0))</f>
        <v>Electric baseboard</v>
      </c>
      <c r="F1335" s="12">
        <v>1144.6790000000001</v>
      </c>
      <c r="G1335" s="12" t="b">
        <f t="shared" si="100"/>
        <v>0</v>
      </c>
      <c r="H1335" s="12" t="b">
        <f t="shared" si="101"/>
        <v>1</v>
      </c>
      <c r="I1335" s="12" t="b">
        <f t="shared" si="102"/>
        <v>1</v>
      </c>
      <c r="J1335" s="12" t="str">
        <f t="shared" si="103"/>
        <v>Baseboard</v>
      </c>
    </row>
    <row r="1336" spans="1:10">
      <c r="A1336" s="121">
        <v>24266</v>
      </c>
      <c r="B1336" s="12">
        <f>INDEX([8]RawData!$B$8:$N$1411, MATCH($A1336, [8]RawData!$A$8:$A$1411, 0), MATCH(B$19, [8]RawData!$B$7:$N$7, 0))</f>
        <v>8264.9449999999997</v>
      </c>
      <c r="C1336" s="12">
        <f>INDEX([8]RawData!$B$8:$N$1411, MATCH($A1336, [8]RawData!$A$8:$A$1411, 0), MATCH(C$19, [8]RawData!$B$7:$N$7, 0))</f>
        <v>1</v>
      </c>
      <c r="D1336" s="12" t="str">
        <f>INDEX([8]RawData!$B$8:$N$1411, MATCH($A1336, [8]RawData!$A$8:$A$1411, 0), MATCH(D$19, [8]RawData!$B$7:$N$7, 0))</f>
        <v>Gas faf</v>
      </c>
      <c r="E1336" s="12" t="str">
        <f>INDEX([8]RawData!$B$8:$N$1411, MATCH($A1336, [8]RawData!$A$8:$A$1411, 0), MATCH(E$19, [8]RawData!$B$7:$N$7, 0))</f>
        <v/>
      </c>
      <c r="F1336" s="12" t="s">
        <v>94</v>
      </c>
      <c r="G1336" s="12" t="b">
        <f t="shared" si="100"/>
        <v>1</v>
      </c>
      <c r="H1336" s="12" t="b">
        <f t="shared" si="101"/>
        <v>0</v>
      </c>
      <c r="I1336" s="12" t="b">
        <f t="shared" si="102"/>
        <v>0</v>
      </c>
      <c r="J1336" s="12" t="str">
        <f t="shared" si="103"/>
        <v>Plug-in heater, or none</v>
      </c>
    </row>
    <row r="1337" spans="1:10">
      <c r="A1337" s="121">
        <v>24288</v>
      </c>
      <c r="B1337" s="12">
        <f>INDEX([8]RawData!$B$8:$N$1411, MATCH($A1337, [8]RawData!$A$8:$A$1411, 0), MATCH(B$19, [8]RawData!$B$7:$N$7, 0))</f>
        <v>2130.886</v>
      </c>
      <c r="C1337" s="12">
        <f>INDEX([8]RawData!$B$8:$N$1411, MATCH($A1337, [8]RawData!$A$8:$A$1411, 0), MATCH(C$19, [8]RawData!$B$7:$N$7, 0))</f>
        <v>3</v>
      </c>
      <c r="D1337" s="12" t="str">
        <f>INDEX([8]RawData!$B$8:$N$1411, MATCH($A1337, [8]RawData!$A$8:$A$1411, 0), MATCH(D$19, [8]RawData!$B$7:$N$7, 0))</f>
        <v>Gas boiler</v>
      </c>
      <c r="E1337" s="12" t="str">
        <f>INDEX([8]RawData!$B$8:$N$1411, MATCH($A1337, [8]RawData!$A$8:$A$1411, 0), MATCH(E$19, [8]RawData!$B$7:$N$7, 0))</f>
        <v/>
      </c>
      <c r="F1337" s="12" t="s">
        <v>94</v>
      </c>
      <c r="G1337" s="12" t="b">
        <f t="shared" si="100"/>
        <v>1</v>
      </c>
      <c r="H1337" s="12" t="b">
        <f t="shared" si="101"/>
        <v>0</v>
      </c>
      <c r="I1337" s="12" t="b">
        <f t="shared" si="102"/>
        <v>0</v>
      </c>
      <c r="J1337" s="12" t="str">
        <f t="shared" si="103"/>
        <v>Plug-in heater, or none</v>
      </c>
    </row>
    <row r="1338" spans="1:10">
      <c r="A1338" s="121">
        <v>24296</v>
      </c>
      <c r="B1338" s="12">
        <f>INDEX([8]RawData!$B$8:$N$1411, MATCH($A1338, [8]RawData!$A$8:$A$1411, 0), MATCH(B$19, [8]RawData!$B$7:$N$7, 0))</f>
        <v>3785.7640000000001</v>
      </c>
      <c r="C1338" s="12">
        <f>INDEX([8]RawData!$B$8:$N$1411, MATCH($A1338, [8]RawData!$A$8:$A$1411, 0), MATCH(C$19, [8]RawData!$B$7:$N$7, 0))</f>
        <v>1</v>
      </c>
      <c r="D1338" s="12" t="str">
        <f>INDEX([8]RawData!$B$8:$N$1411, MATCH($A1338, [8]RawData!$A$8:$A$1411, 0), MATCH(D$19, [8]RawData!$B$7:$N$7, 0))</f>
        <v>Gas faf</v>
      </c>
      <c r="E1338" s="12" t="str">
        <f>INDEX([8]RawData!$B$8:$N$1411, MATCH($A1338, [8]RawData!$A$8:$A$1411, 0), MATCH(E$19, [8]RawData!$B$7:$N$7, 0))</f>
        <v/>
      </c>
      <c r="F1338" s="12" t="s">
        <v>94</v>
      </c>
      <c r="G1338" s="12" t="b">
        <f t="shared" si="100"/>
        <v>1</v>
      </c>
      <c r="H1338" s="12" t="b">
        <f t="shared" si="101"/>
        <v>0</v>
      </c>
      <c r="I1338" s="12" t="b">
        <f t="shared" si="102"/>
        <v>0</v>
      </c>
      <c r="J1338" s="12" t="str">
        <f t="shared" si="103"/>
        <v>Plug-in heater, or none</v>
      </c>
    </row>
    <row r="1339" spans="1:10">
      <c r="A1339" s="121">
        <v>24310</v>
      </c>
      <c r="B1339" s="12">
        <f>INDEX([8]RawData!$B$8:$N$1411, MATCH($A1339, [8]RawData!$A$8:$A$1411, 0), MATCH(B$19, [8]RawData!$B$7:$N$7, 0))</f>
        <v>1904.288</v>
      </c>
      <c r="C1339" s="12">
        <f>INDEX([8]RawData!$B$8:$N$1411, MATCH($A1339, [8]RawData!$A$8:$A$1411, 0), MATCH(C$19, [8]RawData!$B$7:$N$7, 0))</f>
        <v>1</v>
      </c>
      <c r="D1339" s="12" t="str">
        <f>INDEX([8]RawData!$B$8:$N$1411, MATCH($A1339, [8]RawData!$A$8:$A$1411, 0), MATCH(D$19, [8]RawData!$B$7:$N$7, 0))</f>
        <v>Electric heatpump</v>
      </c>
      <c r="E1339" s="12" t="str">
        <f>INDEX([8]RawData!$B$8:$N$1411, MATCH($A1339, [8]RawData!$A$8:$A$1411, 0), MATCH(E$19, [8]RawData!$B$7:$N$7, 0))</f>
        <v>Propane htstove</v>
      </c>
      <c r="F1339" s="12">
        <v>1904.288</v>
      </c>
      <c r="G1339" s="12" t="b">
        <f t="shared" si="100"/>
        <v>0</v>
      </c>
      <c r="H1339" s="12" t="b">
        <f t="shared" si="101"/>
        <v>1</v>
      </c>
      <c r="I1339" s="12" t="b">
        <f t="shared" si="102"/>
        <v>1</v>
      </c>
      <c r="J1339" s="12" t="str">
        <f t="shared" si="103"/>
        <v>Heat pump</v>
      </c>
    </row>
    <row r="1340" spans="1:10">
      <c r="A1340" s="121">
        <v>24311</v>
      </c>
      <c r="B1340" s="12">
        <f>INDEX([8]RawData!$B$8:$N$1411, MATCH($A1340, [8]RawData!$A$8:$A$1411, 0), MATCH(B$19, [8]RawData!$B$7:$N$7, 0))</f>
        <v>8264.9449999999997</v>
      </c>
      <c r="C1340" s="12">
        <f>INDEX([8]RawData!$B$8:$N$1411, MATCH($A1340, [8]RawData!$A$8:$A$1411, 0), MATCH(C$19, [8]RawData!$B$7:$N$7, 0))</f>
        <v>1</v>
      </c>
      <c r="D1340" s="12" t="str">
        <f>INDEX([8]RawData!$B$8:$N$1411, MATCH($A1340, [8]RawData!$A$8:$A$1411, 0), MATCH(D$19, [8]RawData!$B$7:$N$7, 0))</f>
        <v>Electric heatpump</v>
      </c>
      <c r="E1340" s="12" t="str">
        <f>INDEX([8]RawData!$B$8:$N$1411, MATCH($A1340, [8]RawData!$A$8:$A$1411, 0), MATCH(E$19, [8]RawData!$B$7:$N$7, 0))</f>
        <v/>
      </c>
      <c r="F1340" s="12">
        <v>8264.9449999999997</v>
      </c>
      <c r="G1340" s="12" t="b">
        <f t="shared" si="100"/>
        <v>0</v>
      </c>
      <c r="H1340" s="12" t="b">
        <f t="shared" si="101"/>
        <v>1</v>
      </c>
      <c r="I1340" s="12" t="b">
        <f t="shared" si="102"/>
        <v>1</v>
      </c>
      <c r="J1340" s="12" t="str">
        <f t="shared" si="103"/>
        <v>Heat pump</v>
      </c>
    </row>
    <row r="1341" spans="1:10">
      <c r="A1341" s="121">
        <v>24312</v>
      </c>
      <c r="B1341" s="12">
        <f>INDEX([8]RawData!$B$8:$N$1411, MATCH($A1341, [8]RawData!$A$8:$A$1411, 0), MATCH(B$19, [8]RawData!$B$7:$N$7, 0))</f>
        <v>2079.9929999999999</v>
      </c>
      <c r="C1341" s="12">
        <f>INDEX([8]RawData!$B$8:$N$1411, MATCH($A1341, [8]RawData!$A$8:$A$1411, 0), MATCH(C$19, [8]RawData!$B$7:$N$7, 0))</f>
        <v>1</v>
      </c>
      <c r="D1341" s="12" t="str">
        <f>INDEX([8]RawData!$B$8:$N$1411, MATCH($A1341, [8]RawData!$A$8:$A$1411, 0), MATCH(D$19, [8]RawData!$B$7:$N$7, 0))</f>
        <v>Wood htstove</v>
      </c>
      <c r="E1341" s="12" t="str">
        <f>INDEX([8]RawData!$B$8:$N$1411, MATCH($A1341, [8]RawData!$A$8:$A$1411, 0), MATCH(E$19, [8]RawData!$B$7:$N$7, 0))</f>
        <v xml:space="preserve">Electric baseboard AND Electric pluginheater AND </v>
      </c>
      <c r="F1341" s="12">
        <v>2079.9929999999999</v>
      </c>
      <c r="G1341" s="12" t="b">
        <f t="shared" si="100"/>
        <v>0</v>
      </c>
      <c r="H1341" s="12" t="b">
        <f t="shared" si="101"/>
        <v>1</v>
      </c>
      <c r="I1341" s="12" t="b">
        <f t="shared" si="102"/>
        <v>1</v>
      </c>
      <c r="J1341" s="12" t="str">
        <f t="shared" si="103"/>
        <v>Baseboard</v>
      </c>
    </row>
    <row r="1342" spans="1:10">
      <c r="A1342" s="121">
        <v>24317</v>
      </c>
      <c r="B1342" s="12">
        <f>INDEX([8]RawData!$B$8:$N$1411, MATCH($A1342, [8]RawData!$A$8:$A$1411, 0), MATCH(B$19, [8]RawData!$B$7:$N$7, 0))</f>
        <v>1144.6790000000001</v>
      </c>
      <c r="C1342" s="12">
        <f>INDEX([8]RawData!$B$8:$N$1411, MATCH($A1342, [8]RawData!$A$8:$A$1411, 0), MATCH(C$19, [8]RawData!$B$7:$N$7, 0))</f>
        <v>3</v>
      </c>
      <c r="D1342" s="12" t="str">
        <f>INDEX([8]RawData!$B$8:$N$1411, MATCH($A1342, [8]RawData!$A$8:$A$1411, 0), MATCH(D$19, [8]RawData!$B$7:$N$7, 0))</f>
        <v xml:space="preserve">Electric heatpump AND Gas htstove AND </v>
      </c>
      <c r="E1342" s="12" t="str">
        <f>INDEX([8]RawData!$B$8:$N$1411, MATCH($A1342, [8]RawData!$A$8:$A$1411, 0), MATCH(E$19, [8]RawData!$B$7:$N$7, 0))</f>
        <v xml:space="preserve">Gas faf AND Gas faf AND </v>
      </c>
      <c r="F1342" s="12" t="s">
        <v>94</v>
      </c>
      <c r="G1342" s="12" t="b">
        <f t="shared" si="100"/>
        <v>1</v>
      </c>
      <c r="H1342" s="12" t="b">
        <f t="shared" si="101"/>
        <v>1</v>
      </c>
      <c r="I1342" s="12" t="b">
        <f t="shared" si="102"/>
        <v>0</v>
      </c>
      <c r="J1342" s="12" t="str">
        <f t="shared" si="103"/>
        <v>Heat pump</v>
      </c>
    </row>
    <row r="1343" spans="1:10">
      <c r="A1343" s="121">
        <v>24332</v>
      </c>
      <c r="B1343" s="12">
        <f>INDEX([8]RawData!$B$8:$N$1411, MATCH($A1343, [8]RawData!$A$8:$A$1411, 0), MATCH(B$19, [8]RawData!$B$7:$N$7, 0))</f>
        <v>2130.886</v>
      </c>
      <c r="C1343" s="12">
        <f>INDEX([8]RawData!$B$8:$N$1411, MATCH($A1343, [8]RawData!$A$8:$A$1411, 0), MATCH(C$19, [8]RawData!$B$7:$N$7, 0))</f>
        <v>3</v>
      </c>
      <c r="D1343" s="12" t="str">
        <f>INDEX([8]RawData!$B$8:$N$1411, MATCH($A1343, [8]RawData!$A$8:$A$1411, 0), MATCH(D$19, [8]RawData!$B$7:$N$7, 0))</f>
        <v>Gas faf</v>
      </c>
      <c r="E1343" s="12" t="str">
        <f>INDEX([8]RawData!$B$8:$N$1411, MATCH($A1343, [8]RawData!$A$8:$A$1411, 0), MATCH(E$19, [8]RawData!$B$7:$N$7, 0))</f>
        <v/>
      </c>
      <c r="F1343" s="12" t="s">
        <v>94</v>
      </c>
      <c r="G1343" s="12" t="b">
        <f t="shared" si="100"/>
        <v>1</v>
      </c>
      <c r="H1343" s="12" t="b">
        <f t="shared" si="101"/>
        <v>0</v>
      </c>
      <c r="I1343" s="12" t="b">
        <f t="shared" si="102"/>
        <v>0</v>
      </c>
      <c r="J1343" s="12" t="str">
        <f t="shared" si="103"/>
        <v>Plug-in heater, or none</v>
      </c>
    </row>
    <row r="1344" spans="1:10">
      <c r="A1344" s="121">
        <v>24341</v>
      </c>
      <c r="B1344" s="12">
        <f>INDEX([8]RawData!$B$8:$N$1411, MATCH($A1344, [8]RawData!$A$8:$A$1411, 0), MATCH(B$19, [8]RawData!$B$7:$N$7, 0))</f>
        <v>1904.288</v>
      </c>
      <c r="C1344" s="12">
        <f>INDEX([8]RawData!$B$8:$N$1411, MATCH($A1344, [8]RawData!$A$8:$A$1411, 0), MATCH(C$19, [8]RawData!$B$7:$N$7, 0))</f>
        <v>2</v>
      </c>
      <c r="D1344" s="12" t="e">
        <f>INDEX([8]RawData!$B$8:$N$1411, MATCH($A1344, [8]RawData!$A$8:$A$1411, 0), MATCH(D$19, [8]RawData!$B$7:$N$7, 0))</f>
        <v>#N/A</v>
      </c>
      <c r="E1344" s="12" t="e">
        <f>INDEX([8]RawData!$B$8:$N$1411, MATCH($A1344, [8]RawData!$A$8:$A$1411, 0), MATCH(E$19, [8]RawData!$B$7:$N$7, 0))</f>
        <v>#N/A</v>
      </c>
      <c r="F1344" s="12" t="s">
        <v>94</v>
      </c>
      <c r="G1344" s="12" t="b">
        <f t="shared" si="100"/>
        <v>0</v>
      </c>
      <c r="H1344" s="12" t="b">
        <f t="shared" si="101"/>
        <v>0</v>
      </c>
      <c r="I1344" s="12" t="b">
        <f t="shared" si="102"/>
        <v>0</v>
      </c>
      <c r="J1344" s="12" t="str">
        <f t="shared" si="103"/>
        <v>Plug-in heater, or none</v>
      </c>
    </row>
    <row r="1345" spans="1:10">
      <c r="A1345" s="121">
        <v>24342</v>
      </c>
      <c r="B1345" s="12">
        <f>INDEX([8]RawData!$B$8:$N$1411, MATCH($A1345, [8]RawData!$A$8:$A$1411, 0), MATCH(B$19, [8]RawData!$B$7:$N$7, 0))</f>
        <v>2130.886</v>
      </c>
      <c r="C1345" s="12">
        <f>INDEX([8]RawData!$B$8:$N$1411, MATCH($A1345, [8]RawData!$A$8:$A$1411, 0), MATCH(C$19, [8]RawData!$B$7:$N$7, 0))</f>
        <v>2</v>
      </c>
      <c r="D1345" s="12" t="str">
        <f>INDEX([8]RawData!$B$8:$N$1411, MATCH($A1345, [8]RawData!$A$8:$A$1411, 0), MATCH(D$19, [8]RawData!$B$7:$N$7, 0))</f>
        <v>Electric baseboard</v>
      </c>
      <c r="E1345" s="12" t="str">
        <f>INDEX([8]RawData!$B$8:$N$1411, MATCH($A1345, [8]RawData!$A$8:$A$1411, 0), MATCH(E$19, [8]RawData!$B$7:$N$7, 0))</f>
        <v/>
      </c>
      <c r="F1345" s="12">
        <v>2130.886</v>
      </c>
      <c r="G1345" s="12" t="b">
        <f t="shared" si="100"/>
        <v>0</v>
      </c>
      <c r="H1345" s="12" t="b">
        <f t="shared" si="101"/>
        <v>1</v>
      </c>
      <c r="I1345" s="12" t="b">
        <f t="shared" si="102"/>
        <v>1</v>
      </c>
      <c r="J1345" s="12" t="str">
        <f t="shared" si="103"/>
        <v>Baseboard</v>
      </c>
    </row>
    <row r="1346" spans="1:10">
      <c r="A1346" s="121">
        <v>24347</v>
      </c>
      <c r="B1346" s="12">
        <f>INDEX([8]RawData!$B$8:$N$1411, MATCH($A1346, [8]RawData!$A$8:$A$1411, 0), MATCH(B$19, [8]RawData!$B$7:$N$7, 0))</f>
        <v>1904.288</v>
      </c>
      <c r="C1346" s="12">
        <f>INDEX([8]RawData!$B$8:$N$1411, MATCH($A1346, [8]RawData!$A$8:$A$1411, 0), MATCH(C$19, [8]RawData!$B$7:$N$7, 0))</f>
        <v>2</v>
      </c>
      <c r="D1346" s="12" t="str">
        <f>INDEX([8]RawData!$B$8:$N$1411, MATCH($A1346, [8]RawData!$A$8:$A$1411, 0), MATCH(D$19, [8]RawData!$B$7:$N$7, 0))</f>
        <v>Electric faf</v>
      </c>
      <c r="E1346" s="12" t="str">
        <f>INDEX([8]RawData!$B$8:$N$1411, MATCH($A1346, [8]RawData!$A$8:$A$1411, 0), MATCH(E$19, [8]RawData!$B$7:$N$7, 0))</f>
        <v>Electric baseboard</v>
      </c>
      <c r="F1346" s="12">
        <v>1904.288</v>
      </c>
      <c r="G1346" s="12" t="b">
        <f t="shared" si="100"/>
        <v>0</v>
      </c>
      <c r="H1346" s="12" t="b">
        <f t="shared" si="101"/>
        <v>1</v>
      </c>
      <c r="I1346" s="12" t="b">
        <f t="shared" si="102"/>
        <v>1</v>
      </c>
      <c r="J1346" s="12" t="str">
        <f t="shared" si="103"/>
        <v>Electric FAF</v>
      </c>
    </row>
    <row r="1347" spans="1:10">
      <c r="A1347" s="121">
        <v>24349</v>
      </c>
      <c r="B1347" s="12">
        <f>INDEX([8]RawData!$B$8:$N$1411, MATCH($A1347, [8]RawData!$A$8:$A$1411, 0), MATCH(B$19, [8]RawData!$B$7:$N$7, 0))</f>
        <v>8559.1039999999994</v>
      </c>
      <c r="C1347" s="12">
        <f>INDEX([8]RawData!$B$8:$N$1411, MATCH($A1347, [8]RawData!$A$8:$A$1411, 0), MATCH(C$19, [8]RawData!$B$7:$N$7, 0))</f>
        <v>2</v>
      </c>
      <c r="D1347" s="12" t="str">
        <f>INDEX([8]RawData!$B$8:$N$1411, MATCH($A1347, [8]RawData!$A$8:$A$1411, 0), MATCH(D$19, [8]RawData!$B$7:$N$7, 0))</f>
        <v>Oil faf</v>
      </c>
      <c r="E1347" s="12" t="str">
        <f>INDEX([8]RawData!$B$8:$N$1411, MATCH($A1347, [8]RawData!$A$8:$A$1411, 0), MATCH(E$19, [8]RawData!$B$7:$N$7, 0))</f>
        <v/>
      </c>
      <c r="F1347" s="12" t="s">
        <v>94</v>
      </c>
      <c r="G1347" s="12" t="b">
        <f t="shared" si="100"/>
        <v>0</v>
      </c>
      <c r="H1347" s="12" t="b">
        <f t="shared" si="101"/>
        <v>0</v>
      </c>
      <c r="I1347" s="12" t="b">
        <f t="shared" si="102"/>
        <v>0</v>
      </c>
      <c r="J1347" s="12" t="str">
        <f t="shared" si="103"/>
        <v>Plug-in heater, or none</v>
      </c>
    </row>
    <row r="1348" spans="1:10">
      <c r="A1348" s="121">
        <v>24351</v>
      </c>
      <c r="B1348" s="12">
        <f>INDEX([8]RawData!$B$8:$N$1411, MATCH($A1348, [8]RawData!$A$8:$A$1411, 0), MATCH(B$19, [8]RawData!$B$7:$N$7, 0))</f>
        <v>1144.6790000000001</v>
      </c>
      <c r="C1348" s="12">
        <f>INDEX([8]RawData!$B$8:$N$1411, MATCH($A1348, [8]RawData!$A$8:$A$1411, 0), MATCH(C$19, [8]RawData!$B$7:$N$7, 0))</f>
        <v>3</v>
      </c>
      <c r="D1348" s="12" t="str">
        <f>INDEX([8]RawData!$B$8:$N$1411, MATCH($A1348, [8]RawData!$A$8:$A$1411, 0), MATCH(D$19, [8]RawData!$B$7:$N$7, 0))</f>
        <v>Electric faf</v>
      </c>
      <c r="E1348" s="12" t="str">
        <f>INDEX([8]RawData!$B$8:$N$1411, MATCH($A1348, [8]RawData!$A$8:$A$1411, 0), MATCH(E$19, [8]RawData!$B$7:$N$7, 0))</f>
        <v>Electric baseboard</v>
      </c>
      <c r="F1348" s="12">
        <v>1144.6790000000001</v>
      </c>
      <c r="G1348" s="12" t="b">
        <f t="shared" si="100"/>
        <v>0</v>
      </c>
      <c r="H1348" s="12" t="b">
        <f t="shared" si="101"/>
        <v>1</v>
      </c>
      <c r="I1348" s="12" t="b">
        <f t="shared" si="102"/>
        <v>1</v>
      </c>
      <c r="J1348" s="12" t="str">
        <f t="shared" si="103"/>
        <v>Electric FAF</v>
      </c>
    </row>
    <row r="1349" spans="1:10">
      <c r="A1349" s="121">
        <v>24363</v>
      </c>
      <c r="B1349" s="12">
        <f>INDEX([8]RawData!$B$8:$N$1411, MATCH($A1349, [8]RawData!$A$8:$A$1411, 0), MATCH(B$19, [8]RawData!$B$7:$N$7, 0))</f>
        <v>3785.7640000000001</v>
      </c>
      <c r="C1349" s="12">
        <f>INDEX([8]RawData!$B$8:$N$1411, MATCH($A1349, [8]RawData!$A$8:$A$1411, 0), MATCH(C$19, [8]RawData!$B$7:$N$7, 0))</f>
        <v>1</v>
      </c>
      <c r="D1349" s="12" t="str">
        <f>INDEX([8]RawData!$B$8:$N$1411, MATCH($A1349, [8]RawData!$A$8:$A$1411, 0), MATCH(D$19, [8]RawData!$B$7:$N$7, 0))</f>
        <v>Gas faf</v>
      </c>
      <c r="E1349" s="12" t="str">
        <f>INDEX([8]RawData!$B$8:$N$1411, MATCH($A1349, [8]RawData!$A$8:$A$1411, 0), MATCH(E$19, [8]RawData!$B$7:$N$7, 0))</f>
        <v>Wood htstove</v>
      </c>
      <c r="F1349" s="12" t="s">
        <v>94</v>
      </c>
      <c r="G1349" s="12" t="b">
        <f t="shared" si="100"/>
        <v>1</v>
      </c>
      <c r="H1349" s="12" t="b">
        <f t="shared" si="101"/>
        <v>0</v>
      </c>
      <c r="I1349" s="12" t="b">
        <f t="shared" si="102"/>
        <v>0</v>
      </c>
      <c r="J1349" s="12" t="str">
        <f t="shared" si="103"/>
        <v>Plug-in heater, or none</v>
      </c>
    </row>
    <row r="1350" spans="1:10">
      <c r="A1350" s="121">
        <v>24366</v>
      </c>
      <c r="B1350" s="12">
        <f>INDEX([8]RawData!$B$8:$N$1411, MATCH($A1350, [8]RawData!$A$8:$A$1411, 0), MATCH(B$19, [8]RawData!$B$7:$N$7, 0))</f>
        <v>12271.31</v>
      </c>
      <c r="C1350" s="12">
        <f>INDEX([8]RawData!$B$8:$N$1411, MATCH($A1350, [8]RawData!$A$8:$A$1411, 0), MATCH(C$19, [8]RawData!$B$7:$N$7, 0))</f>
        <v>2</v>
      </c>
      <c r="D1350" s="12" t="str">
        <f>INDEX([8]RawData!$B$8:$N$1411, MATCH($A1350, [8]RawData!$A$8:$A$1411, 0), MATCH(D$19, [8]RawData!$B$7:$N$7, 0))</f>
        <v>Gas faf</v>
      </c>
      <c r="E1350" s="12" t="str">
        <f>INDEX([8]RawData!$B$8:$N$1411, MATCH($A1350, [8]RawData!$A$8:$A$1411, 0), MATCH(E$19, [8]RawData!$B$7:$N$7, 0))</f>
        <v xml:space="preserve">Wood htstove AND Electric pluginheater AND </v>
      </c>
      <c r="F1350" s="12" t="s">
        <v>94</v>
      </c>
      <c r="G1350" s="12" t="b">
        <f t="shared" si="100"/>
        <v>1</v>
      </c>
      <c r="H1350" s="12" t="b">
        <f t="shared" si="101"/>
        <v>0</v>
      </c>
      <c r="I1350" s="12" t="b">
        <f t="shared" si="102"/>
        <v>0</v>
      </c>
      <c r="J1350" s="12" t="str">
        <f t="shared" si="103"/>
        <v>Plug-in heater, or none</v>
      </c>
    </row>
    <row r="1351" spans="1:10">
      <c r="A1351" s="121">
        <v>24373</v>
      </c>
      <c r="B1351" s="12">
        <f>INDEX([8]RawData!$B$8:$N$1411, MATCH($A1351, [8]RawData!$A$8:$A$1411, 0), MATCH(B$19, [8]RawData!$B$7:$N$7, 0))</f>
        <v>1904.288</v>
      </c>
      <c r="C1351" s="12">
        <f>INDEX([8]RawData!$B$8:$N$1411, MATCH($A1351, [8]RawData!$A$8:$A$1411, 0), MATCH(C$19, [8]RawData!$B$7:$N$7, 0))</f>
        <v>2</v>
      </c>
      <c r="D1351" s="12" t="str">
        <f>INDEX([8]RawData!$B$8:$N$1411, MATCH($A1351, [8]RawData!$A$8:$A$1411, 0), MATCH(D$19, [8]RawData!$B$7:$N$7, 0))</f>
        <v>Gas faf</v>
      </c>
      <c r="E1351" s="12" t="str">
        <f>INDEX([8]RawData!$B$8:$N$1411, MATCH($A1351, [8]RawData!$A$8:$A$1411, 0), MATCH(E$19, [8]RawData!$B$7:$N$7, 0))</f>
        <v xml:space="preserve">Gas htstove AND Electric pluginheater AND </v>
      </c>
      <c r="F1351" s="12" t="s">
        <v>94</v>
      </c>
      <c r="G1351" s="12" t="b">
        <f t="shared" si="100"/>
        <v>1</v>
      </c>
      <c r="H1351" s="12" t="b">
        <f t="shared" si="101"/>
        <v>0</v>
      </c>
      <c r="I1351" s="12" t="b">
        <f t="shared" si="102"/>
        <v>0</v>
      </c>
      <c r="J1351" s="12" t="str">
        <f t="shared" si="103"/>
        <v>Plug-in heater, or none</v>
      </c>
    </row>
    <row r="1352" spans="1:10">
      <c r="A1352" s="121">
        <v>24375</v>
      </c>
      <c r="B1352" s="12">
        <f>INDEX([8]RawData!$B$8:$N$1411, MATCH($A1352, [8]RawData!$A$8:$A$1411, 0), MATCH(B$19, [8]RawData!$B$7:$N$7, 0))</f>
        <v>1612.692</v>
      </c>
      <c r="C1352" s="12">
        <f>INDEX([8]RawData!$B$8:$N$1411, MATCH($A1352, [8]RawData!$A$8:$A$1411, 0), MATCH(C$19, [8]RawData!$B$7:$N$7, 0))</f>
        <v>1</v>
      </c>
      <c r="D1352" s="12" t="str">
        <f>INDEX([8]RawData!$B$8:$N$1411, MATCH($A1352, [8]RawData!$A$8:$A$1411, 0), MATCH(D$19, [8]RawData!$B$7:$N$7, 0))</f>
        <v>Electric faf</v>
      </c>
      <c r="E1352" s="12" t="str">
        <f>INDEX([8]RawData!$B$8:$N$1411, MATCH($A1352, [8]RawData!$A$8:$A$1411, 0), MATCH(E$19, [8]RawData!$B$7:$N$7, 0))</f>
        <v>Electric pluginheater</v>
      </c>
      <c r="F1352" s="12">
        <v>1612.692</v>
      </c>
      <c r="G1352" s="12" t="b">
        <f t="shared" si="100"/>
        <v>0</v>
      </c>
      <c r="H1352" s="12" t="b">
        <f t="shared" si="101"/>
        <v>1</v>
      </c>
      <c r="I1352" s="12" t="b">
        <f t="shared" si="102"/>
        <v>1</v>
      </c>
      <c r="J1352" s="12" t="str">
        <f t="shared" si="103"/>
        <v>Electric FAF</v>
      </c>
    </row>
    <row r="1353" spans="1:10">
      <c r="A1353" s="121">
        <v>24378</v>
      </c>
      <c r="B1353" s="12">
        <f>INDEX([8]RawData!$B$8:$N$1411, MATCH($A1353, [8]RawData!$A$8:$A$1411, 0), MATCH(B$19, [8]RawData!$B$7:$N$7, 0))</f>
        <v>12271.31</v>
      </c>
      <c r="C1353" s="12">
        <f>INDEX([8]RawData!$B$8:$N$1411, MATCH($A1353, [8]RawData!$A$8:$A$1411, 0), MATCH(C$19, [8]RawData!$B$7:$N$7, 0))</f>
        <v>2</v>
      </c>
      <c r="D1353" s="12" t="str">
        <f>INDEX([8]RawData!$B$8:$N$1411, MATCH($A1353, [8]RawData!$A$8:$A$1411, 0), MATCH(D$19, [8]RawData!$B$7:$N$7, 0))</f>
        <v>Gas faf</v>
      </c>
      <c r="E1353" s="12" t="str">
        <f>INDEX([8]RawData!$B$8:$N$1411, MATCH($A1353, [8]RawData!$A$8:$A$1411, 0), MATCH(E$19, [8]RawData!$B$7:$N$7, 0))</f>
        <v/>
      </c>
      <c r="F1353" s="12" t="s">
        <v>94</v>
      </c>
      <c r="G1353" s="12" t="b">
        <f t="shared" si="100"/>
        <v>1</v>
      </c>
      <c r="H1353" s="12" t="b">
        <f t="shared" si="101"/>
        <v>0</v>
      </c>
      <c r="I1353" s="12" t="b">
        <f t="shared" si="102"/>
        <v>0</v>
      </c>
      <c r="J1353" s="12" t="str">
        <f t="shared" si="103"/>
        <v>Plug-in heater, or none</v>
      </c>
    </row>
    <row r="1354" spans="1:10">
      <c r="A1354" s="121">
        <v>24398</v>
      </c>
      <c r="B1354" s="12">
        <f>INDEX([8]RawData!$B$8:$N$1411, MATCH($A1354, [8]RawData!$A$8:$A$1411, 0), MATCH(B$19, [8]RawData!$B$7:$N$7, 0))</f>
        <v>1612.692</v>
      </c>
      <c r="C1354" s="12">
        <f>INDEX([8]RawData!$B$8:$N$1411, MATCH($A1354, [8]RawData!$A$8:$A$1411, 0), MATCH(C$19, [8]RawData!$B$7:$N$7, 0))</f>
        <v>1</v>
      </c>
      <c r="D1354" s="12" t="str">
        <f>INDEX([8]RawData!$B$8:$N$1411, MATCH($A1354, [8]RawData!$A$8:$A$1411, 0), MATCH(D$19, [8]RawData!$B$7:$N$7, 0))</f>
        <v>Wood htstove</v>
      </c>
      <c r="E1354" s="12" t="str">
        <f>INDEX([8]RawData!$B$8:$N$1411, MATCH($A1354, [8]RawData!$A$8:$A$1411, 0), MATCH(E$19, [8]RawData!$B$7:$N$7, 0))</f>
        <v>Electric pluginheater</v>
      </c>
      <c r="F1354" s="12">
        <v>1612.692</v>
      </c>
      <c r="G1354" s="12" t="b">
        <f t="shared" si="100"/>
        <v>0</v>
      </c>
      <c r="H1354" s="12" t="b">
        <f t="shared" si="101"/>
        <v>0</v>
      </c>
      <c r="I1354" s="12" t="b">
        <f t="shared" si="102"/>
        <v>0</v>
      </c>
      <c r="J1354" s="12" t="str">
        <f t="shared" si="103"/>
        <v>Plug-in heater, or none</v>
      </c>
    </row>
    <row r="1355" spans="1:10">
      <c r="A1355" s="121">
        <v>24400</v>
      </c>
      <c r="B1355" s="12">
        <f>INDEX([8]RawData!$B$8:$N$1411, MATCH($A1355, [8]RawData!$A$8:$A$1411, 0), MATCH(B$19, [8]RawData!$B$7:$N$7, 0))</f>
        <v>1612.692</v>
      </c>
      <c r="C1355" s="12">
        <f>INDEX([8]RawData!$B$8:$N$1411, MATCH($A1355, [8]RawData!$A$8:$A$1411, 0), MATCH(C$19, [8]RawData!$B$7:$N$7, 0))</f>
        <v>1</v>
      </c>
      <c r="D1355" s="12" t="str">
        <f>INDEX([8]RawData!$B$8:$N$1411, MATCH($A1355, [8]RawData!$A$8:$A$1411, 0), MATCH(D$19, [8]RawData!$B$7:$N$7, 0))</f>
        <v>Electric heatpump</v>
      </c>
      <c r="E1355" s="12" t="str">
        <f>INDEX([8]RawData!$B$8:$N$1411, MATCH($A1355, [8]RawData!$A$8:$A$1411, 0), MATCH(E$19, [8]RawData!$B$7:$N$7, 0))</f>
        <v>Pellets htstove</v>
      </c>
      <c r="F1355" s="12">
        <v>1612.692</v>
      </c>
      <c r="G1355" s="12" t="b">
        <f t="shared" si="100"/>
        <v>0</v>
      </c>
      <c r="H1355" s="12" t="b">
        <f t="shared" si="101"/>
        <v>1</v>
      </c>
      <c r="I1355" s="12" t="b">
        <f t="shared" si="102"/>
        <v>1</v>
      </c>
      <c r="J1355" s="12" t="str">
        <f t="shared" si="103"/>
        <v>Heat pump</v>
      </c>
    </row>
    <row r="1356" spans="1:10">
      <c r="A1356" s="121">
        <v>24401</v>
      </c>
      <c r="B1356" s="12">
        <f>INDEX([8]RawData!$B$8:$N$1411, MATCH($A1356, [8]RawData!$A$8:$A$1411, 0), MATCH(B$19, [8]RawData!$B$7:$N$7, 0))</f>
        <v>1612.692</v>
      </c>
      <c r="C1356" s="12">
        <f>INDEX([8]RawData!$B$8:$N$1411, MATCH($A1356, [8]RawData!$A$8:$A$1411, 0), MATCH(C$19, [8]RawData!$B$7:$N$7, 0))</f>
        <v>1</v>
      </c>
      <c r="D1356" s="12" t="str">
        <f>INDEX([8]RawData!$B$8:$N$1411, MATCH($A1356, [8]RawData!$A$8:$A$1411, 0), MATCH(D$19, [8]RawData!$B$7:$N$7, 0))</f>
        <v>Gas faf</v>
      </c>
      <c r="E1356" s="12" t="str">
        <f>INDEX([8]RawData!$B$8:$N$1411, MATCH($A1356, [8]RawData!$A$8:$A$1411, 0), MATCH(E$19, [8]RawData!$B$7:$N$7, 0))</f>
        <v/>
      </c>
      <c r="F1356" s="12" t="s">
        <v>94</v>
      </c>
      <c r="G1356" s="12" t="b">
        <f t="shared" si="100"/>
        <v>1</v>
      </c>
      <c r="H1356" s="12" t="b">
        <f t="shared" si="101"/>
        <v>0</v>
      </c>
      <c r="I1356" s="12" t="b">
        <f t="shared" si="102"/>
        <v>0</v>
      </c>
      <c r="J1356" s="12" t="str">
        <f t="shared" si="103"/>
        <v>Plug-in heater, or none</v>
      </c>
    </row>
    <row r="1357" spans="1:10">
      <c r="A1357" s="121">
        <v>24402</v>
      </c>
      <c r="B1357" s="12">
        <f>INDEX([8]RawData!$B$8:$N$1411, MATCH($A1357, [8]RawData!$A$8:$A$1411, 0), MATCH(B$19, [8]RawData!$B$7:$N$7, 0))</f>
        <v>4360.1880000000001</v>
      </c>
      <c r="C1357" s="12">
        <f>INDEX([8]RawData!$B$8:$N$1411, MATCH($A1357, [8]RawData!$A$8:$A$1411, 0), MATCH(C$19, [8]RawData!$B$7:$N$7, 0))</f>
        <v>1</v>
      </c>
      <c r="D1357" s="12" t="str">
        <f>INDEX([8]RawData!$B$8:$N$1411, MATCH($A1357, [8]RawData!$A$8:$A$1411, 0), MATCH(D$19, [8]RawData!$B$7:$N$7, 0))</f>
        <v>Wood htstove</v>
      </c>
      <c r="E1357" s="12" t="str">
        <f>INDEX([8]RawData!$B$8:$N$1411, MATCH($A1357, [8]RawData!$A$8:$A$1411, 0), MATCH(E$19, [8]RawData!$B$7:$N$7, 0))</f>
        <v>Electric baseboard</v>
      </c>
      <c r="F1357" s="12">
        <v>4360.1880000000001</v>
      </c>
      <c r="G1357" s="12" t="b">
        <f t="shared" si="100"/>
        <v>0</v>
      </c>
      <c r="H1357" s="12" t="b">
        <f t="shared" si="101"/>
        <v>1</v>
      </c>
      <c r="I1357" s="12" t="b">
        <f t="shared" si="102"/>
        <v>1</v>
      </c>
      <c r="J1357" s="12" t="str">
        <f t="shared" si="103"/>
        <v>Baseboard</v>
      </c>
    </row>
    <row r="1358" spans="1:10">
      <c r="A1358" s="121">
        <v>24408</v>
      </c>
      <c r="B1358" s="12">
        <f>INDEX([8]RawData!$B$8:$N$1411, MATCH($A1358, [8]RawData!$A$8:$A$1411, 0), MATCH(B$19, [8]RawData!$B$7:$N$7, 0))</f>
        <v>1612.692</v>
      </c>
      <c r="C1358" s="12">
        <f>INDEX([8]RawData!$B$8:$N$1411, MATCH($A1358, [8]RawData!$A$8:$A$1411, 0), MATCH(C$19, [8]RawData!$B$7:$N$7, 0))</f>
        <v>1</v>
      </c>
      <c r="D1358" s="12" t="str">
        <f>INDEX([8]RawData!$B$8:$N$1411, MATCH($A1358, [8]RawData!$A$8:$A$1411, 0), MATCH(D$19, [8]RawData!$B$7:$N$7, 0))</f>
        <v>Electric baseboard</v>
      </c>
      <c r="E1358" s="12" t="str">
        <f>INDEX([8]RawData!$B$8:$N$1411, MATCH($A1358, [8]RawData!$A$8:$A$1411, 0), MATCH(E$19, [8]RawData!$B$7:$N$7, 0))</f>
        <v>Electric baseboard</v>
      </c>
      <c r="F1358" s="12">
        <v>1612.692</v>
      </c>
      <c r="G1358" s="12" t="b">
        <f t="shared" si="100"/>
        <v>0</v>
      </c>
      <c r="H1358" s="12" t="b">
        <f t="shared" si="101"/>
        <v>1</v>
      </c>
      <c r="I1358" s="12" t="b">
        <f t="shared" si="102"/>
        <v>1</v>
      </c>
      <c r="J1358" s="12" t="str">
        <f t="shared" si="103"/>
        <v>Baseboard</v>
      </c>
    </row>
    <row r="1359" spans="1:10">
      <c r="A1359" s="121">
        <v>24410</v>
      </c>
      <c r="B1359" s="12">
        <f>INDEX([8]RawData!$B$8:$N$1411, MATCH($A1359, [8]RawData!$A$8:$A$1411, 0), MATCH(B$19, [8]RawData!$B$7:$N$7, 0))</f>
        <v>1144.6790000000001</v>
      </c>
      <c r="C1359" s="12">
        <f>INDEX([8]RawData!$B$8:$N$1411, MATCH($A1359, [8]RawData!$A$8:$A$1411, 0), MATCH(C$19, [8]RawData!$B$7:$N$7, 0))</f>
        <v>2</v>
      </c>
      <c r="D1359" s="12" t="str">
        <f>INDEX([8]RawData!$B$8:$N$1411, MATCH($A1359, [8]RawData!$A$8:$A$1411, 0), MATCH(D$19, [8]RawData!$B$7:$N$7, 0))</f>
        <v>Electric faf</v>
      </c>
      <c r="E1359" s="12" t="str">
        <f>INDEX([8]RawData!$B$8:$N$1411, MATCH($A1359, [8]RawData!$A$8:$A$1411, 0), MATCH(E$19, [8]RawData!$B$7:$N$7, 0))</f>
        <v/>
      </c>
      <c r="F1359" s="12">
        <v>1144.6790000000001</v>
      </c>
      <c r="G1359" s="12" t="b">
        <f t="shared" si="100"/>
        <v>0</v>
      </c>
      <c r="H1359" s="12" t="b">
        <f t="shared" si="101"/>
        <v>1</v>
      </c>
      <c r="I1359" s="12" t="b">
        <f t="shared" si="102"/>
        <v>1</v>
      </c>
      <c r="J1359" s="12" t="str">
        <f t="shared" si="103"/>
        <v>Electric FAF</v>
      </c>
    </row>
    <row r="1360" spans="1:10">
      <c r="A1360" s="121">
        <v>24417</v>
      </c>
      <c r="B1360" s="12">
        <f>INDEX([8]RawData!$B$8:$N$1411, MATCH($A1360, [8]RawData!$A$8:$A$1411, 0), MATCH(B$19, [8]RawData!$B$7:$N$7, 0))</f>
        <v>1904.288</v>
      </c>
      <c r="C1360" s="12">
        <f>INDEX([8]RawData!$B$8:$N$1411, MATCH($A1360, [8]RawData!$A$8:$A$1411, 0), MATCH(C$19, [8]RawData!$B$7:$N$7, 0))</f>
        <v>2</v>
      </c>
      <c r="D1360" s="12" t="str">
        <f>INDEX([8]RawData!$B$8:$N$1411, MATCH($A1360, [8]RawData!$A$8:$A$1411, 0), MATCH(D$19, [8]RawData!$B$7:$N$7, 0))</f>
        <v>Wood htstove</v>
      </c>
      <c r="E1360" s="12" t="str">
        <f>INDEX([8]RawData!$B$8:$N$1411, MATCH($A1360, [8]RawData!$A$8:$A$1411, 0), MATCH(E$19, [8]RawData!$B$7:$N$7, 0))</f>
        <v xml:space="preserve">Electric baseboard AND Electric pluginheater AND </v>
      </c>
      <c r="F1360" s="12">
        <v>1904.288</v>
      </c>
      <c r="G1360" s="12" t="b">
        <f t="shared" si="100"/>
        <v>0</v>
      </c>
      <c r="H1360" s="12" t="b">
        <f t="shared" si="101"/>
        <v>1</v>
      </c>
      <c r="I1360" s="12" t="b">
        <f t="shared" si="102"/>
        <v>1</v>
      </c>
      <c r="J1360" s="12" t="str">
        <f t="shared" si="103"/>
        <v>Baseboard</v>
      </c>
    </row>
    <row r="1361" spans="1:10">
      <c r="A1361" s="121">
        <v>24418</v>
      </c>
      <c r="B1361" s="12">
        <f>INDEX([8]RawData!$B$8:$N$1411, MATCH($A1361, [8]RawData!$A$8:$A$1411, 0), MATCH(B$19, [8]RawData!$B$7:$N$7, 0))</f>
        <v>1144.6790000000001</v>
      </c>
      <c r="C1361" s="12">
        <f>INDEX([8]RawData!$B$8:$N$1411, MATCH($A1361, [8]RawData!$A$8:$A$1411, 0), MATCH(C$19, [8]RawData!$B$7:$N$7, 0))</f>
        <v>2</v>
      </c>
      <c r="D1361" s="12" t="str">
        <f>INDEX([8]RawData!$B$8:$N$1411, MATCH($A1361, [8]RawData!$A$8:$A$1411, 0), MATCH(D$19, [8]RawData!$B$7:$N$7, 0))</f>
        <v>Wood htstove</v>
      </c>
      <c r="E1361" s="12" t="str">
        <f>INDEX([8]RawData!$B$8:$N$1411, MATCH($A1361, [8]RawData!$A$8:$A$1411, 0), MATCH(E$19, [8]RawData!$B$7:$N$7, 0))</f>
        <v xml:space="preserve">Electric baseboard AND Gas faf AND </v>
      </c>
      <c r="F1361" s="12" t="s">
        <v>94</v>
      </c>
      <c r="G1361" s="12" t="b">
        <f t="shared" si="100"/>
        <v>1</v>
      </c>
      <c r="H1361" s="12" t="b">
        <f t="shared" si="101"/>
        <v>1</v>
      </c>
      <c r="I1361" s="12" t="b">
        <f t="shared" si="102"/>
        <v>0</v>
      </c>
      <c r="J1361" s="12" t="str">
        <f t="shared" si="103"/>
        <v>Baseboard</v>
      </c>
    </row>
    <row r="1362" spans="1:10">
      <c r="A1362" s="121">
        <v>24419</v>
      </c>
      <c r="B1362" s="12">
        <f>INDEX([8]RawData!$B$8:$N$1411, MATCH($A1362, [8]RawData!$A$8:$A$1411, 0), MATCH(B$19, [8]RawData!$B$7:$N$7, 0))</f>
        <v>1612.692</v>
      </c>
      <c r="C1362" s="12">
        <f>INDEX([8]RawData!$B$8:$N$1411, MATCH($A1362, [8]RawData!$A$8:$A$1411, 0), MATCH(C$19, [8]RawData!$B$7:$N$7, 0))</f>
        <v>1</v>
      </c>
      <c r="D1362" s="12" t="str">
        <f>INDEX([8]RawData!$B$8:$N$1411, MATCH($A1362, [8]RawData!$A$8:$A$1411, 0), MATCH(D$19, [8]RawData!$B$7:$N$7, 0))</f>
        <v>Electric heatpump</v>
      </c>
      <c r="E1362" s="12" t="str">
        <f>INDEX([8]RawData!$B$8:$N$1411, MATCH($A1362, [8]RawData!$A$8:$A$1411, 0), MATCH(E$19, [8]RawData!$B$7:$N$7, 0))</f>
        <v/>
      </c>
      <c r="F1362" s="12">
        <v>1612.692</v>
      </c>
      <c r="G1362" s="12" t="b">
        <f t="shared" si="100"/>
        <v>0</v>
      </c>
      <c r="H1362" s="12" t="b">
        <f t="shared" si="101"/>
        <v>1</v>
      </c>
      <c r="I1362" s="12" t="b">
        <f t="shared" si="102"/>
        <v>1</v>
      </c>
      <c r="J1362" s="12" t="str">
        <f t="shared" si="103"/>
        <v>Heat pump</v>
      </c>
    </row>
    <row r="1363" spans="1:10">
      <c r="A1363" s="121">
        <v>24436</v>
      </c>
      <c r="B1363" s="12">
        <f>INDEX([8]RawData!$B$8:$N$1411, MATCH($A1363, [8]RawData!$A$8:$A$1411, 0), MATCH(B$19, [8]RawData!$B$7:$N$7, 0))</f>
        <v>2079.9929999999999</v>
      </c>
      <c r="C1363" s="12">
        <f>INDEX([8]RawData!$B$8:$N$1411, MATCH($A1363, [8]RawData!$A$8:$A$1411, 0), MATCH(C$19, [8]RawData!$B$7:$N$7, 0))</f>
        <v>1</v>
      </c>
      <c r="D1363" s="12" t="str">
        <f>INDEX([8]RawData!$B$8:$N$1411, MATCH($A1363, [8]RawData!$A$8:$A$1411, 0), MATCH(D$19, [8]RawData!$B$7:$N$7, 0))</f>
        <v>Electric heatpump</v>
      </c>
      <c r="E1363" s="12" t="str">
        <f>INDEX([8]RawData!$B$8:$N$1411, MATCH($A1363, [8]RawData!$A$8:$A$1411, 0), MATCH(E$19, [8]RawData!$B$7:$N$7, 0))</f>
        <v/>
      </c>
      <c r="F1363" s="12">
        <v>2079.9929999999999</v>
      </c>
      <c r="G1363" s="12" t="b">
        <f t="shared" si="100"/>
        <v>0</v>
      </c>
      <c r="H1363" s="12" t="b">
        <f t="shared" si="101"/>
        <v>1</v>
      </c>
      <c r="I1363" s="12" t="b">
        <f t="shared" si="102"/>
        <v>1</v>
      </c>
      <c r="J1363" s="12" t="str">
        <f t="shared" si="103"/>
        <v>Heat pump</v>
      </c>
    </row>
    <row r="1364" spans="1:10">
      <c r="A1364" s="121">
        <v>24445</v>
      </c>
      <c r="B1364" s="12">
        <f>INDEX([8]RawData!$B$8:$N$1411, MATCH($A1364, [8]RawData!$A$8:$A$1411, 0), MATCH(B$19, [8]RawData!$B$7:$N$7, 0))</f>
        <v>1904.288</v>
      </c>
      <c r="C1364" s="12">
        <f>INDEX([8]RawData!$B$8:$N$1411, MATCH($A1364, [8]RawData!$A$8:$A$1411, 0), MATCH(C$19, [8]RawData!$B$7:$N$7, 0))</f>
        <v>1</v>
      </c>
      <c r="D1364" s="12" t="str">
        <f>INDEX([8]RawData!$B$8:$N$1411, MATCH($A1364, [8]RawData!$A$8:$A$1411, 0), MATCH(D$19, [8]RawData!$B$7:$N$7, 0))</f>
        <v>Electric faf</v>
      </c>
      <c r="E1364" s="12" t="str">
        <f>INDEX([8]RawData!$B$8:$N$1411, MATCH($A1364, [8]RawData!$A$8:$A$1411, 0), MATCH(E$19, [8]RawData!$B$7:$N$7, 0))</f>
        <v/>
      </c>
      <c r="F1364" s="12">
        <v>1904.288</v>
      </c>
      <c r="G1364" s="12" t="b">
        <f t="shared" si="100"/>
        <v>0</v>
      </c>
      <c r="H1364" s="12" t="b">
        <f t="shared" si="101"/>
        <v>1</v>
      </c>
      <c r="I1364" s="12" t="b">
        <f t="shared" si="102"/>
        <v>1</v>
      </c>
      <c r="J1364" s="12" t="str">
        <f t="shared" si="103"/>
        <v>Electric FAF</v>
      </c>
    </row>
    <row r="1365" spans="1:10">
      <c r="A1365" s="121">
        <v>24451</v>
      </c>
      <c r="B1365" s="12">
        <f>INDEX([8]RawData!$B$8:$N$1411, MATCH($A1365, [8]RawData!$A$8:$A$1411, 0), MATCH(B$19, [8]RawData!$B$7:$N$7, 0))</f>
        <v>2079.9929999999999</v>
      </c>
      <c r="C1365" s="12">
        <f>INDEX([8]RawData!$B$8:$N$1411, MATCH($A1365, [8]RawData!$A$8:$A$1411, 0), MATCH(C$19, [8]RawData!$B$7:$N$7, 0))</f>
        <v>1</v>
      </c>
      <c r="D1365" s="12" t="str">
        <f>INDEX([8]RawData!$B$8:$N$1411, MATCH($A1365, [8]RawData!$A$8:$A$1411, 0), MATCH(D$19, [8]RawData!$B$7:$N$7, 0))</f>
        <v>Electric heatpump</v>
      </c>
      <c r="E1365" s="12" t="str">
        <f>INDEX([8]RawData!$B$8:$N$1411, MATCH($A1365, [8]RawData!$A$8:$A$1411, 0), MATCH(E$19, [8]RawData!$B$7:$N$7, 0))</f>
        <v/>
      </c>
      <c r="F1365" s="12">
        <v>2079.9929999999999</v>
      </c>
      <c r="G1365" s="12" t="b">
        <f t="shared" ref="G1365:G1423" si="104">OR(ISNUMBER(FIND("Gas faf", D1365&amp;E1365)),  ISNUMBER(FIND("Gas boiler", D1365&amp;E1365)))</f>
        <v>0</v>
      </c>
      <c r="H1365" s="12" t="b">
        <f t="shared" ref="H1365:H1423" si="105">OR(ISNUMBER(FIND("Electric faf", D1365&amp;E1365)),  ISNUMBER(FIND("Electric boiler", D1365&amp;E1365)),  ISNUMBER(FIND("Electric baseboard", D1365&amp;E1365)),  ISNUMBER(FIND("Electric heatpump", D1365&amp;E1365)),  ISNUMBER(FIND("Electric gshp", D1365&amp;E1365)),  ISNUMBER(FIND("Electric dhp", D1365&amp;E1365)) )</f>
        <v>1</v>
      </c>
      <c r="I1365" s="12" t="b">
        <f t="shared" ref="I1365:I1423" si="106">AND(NOT(G1365), H1365)</f>
        <v>1</v>
      </c>
      <c r="J1365" s="12" t="str">
        <f t="shared" ref="J1365:J1423" si="107">IF( OR(  ISNUMBER(FIND("Electric heatpump", D1365&amp;E1365)),  ISNUMBER(FIND("Electric gshp", D1365&amp;E1365)) ), "Heat pump",
   IF(ISNUMBER(FIND("Electric faf", D1365&amp;E1365)), "Electric FAF",
 IF(ISNUMBER(FIND("dhp", D1365&amp;E1365)), "Ductless HP",
   IF(OR(ISNUMBER(FIND("Electric boiler", D1365&amp;E1365)),  ISNUMBER(FIND("Electric baseboard", D1365&amp;E1365))), "Baseboard", "Plug-in heater, or none"))))</f>
        <v>Heat pump</v>
      </c>
    </row>
    <row r="1366" spans="1:10">
      <c r="A1366" s="121">
        <v>24456</v>
      </c>
      <c r="B1366" s="12">
        <f>INDEX([8]RawData!$B$8:$N$1411, MATCH($A1366, [8]RawData!$A$8:$A$1411, 0), MATCH(B$19, [8]RawData!$B$7:$N$7, 0))</f>
        <v>2130.886</v>
      </c>
      <c r="C1366" s="12">
        <f>INDEX([8]RawData!$B$8:$N$1411, MATCH($A1366, [8]RawData!$A$8:$A$1411, 0), MATCH(C$19, [8]RawData!$B$7:$N$7, 0))</f>
        <v>3</v>
      </c>
      <c r="D1366" s="12" t="str">
        <f>INDEX([8]RawData!$B$8:$N$1411, MATCH($A1366, [8]RawData!$A$8:$A$1411, 0), MATCH(D$19, [8]RawData!$B$7:$N$7, 0))</f>
        <v>Gas faf</v>
      </c>
      <c r="E1366" s="12" t="str">
        <f>INDEX([8]RawData!$B$8:$N$1411, MATCH($A1366, [8]RawData!$A$8:$A$1411, 0), MATCH(E$19, [8]RawData!$B$7:$N$7, 0))</f>
        <v/>
      </c>
      <c r="F1366" s="12" t="s">
        <v>94</v>
      </c>
      <c r="G1366" s="12" t="b">
        <f t="shared" si="104"/>
        <v>1</v>
      </c>
      <c r="H1366" s="12" t="b">
        <f t="shared" si="105"/>
        <v>0</v>
      </c>
      <c r="I1366" s="12" t="b">
        <f t="shared" si="106"/>
        <v>0</v>
      </c>
      <c r="J1366" s="12" t="str">
        <f t="shared" si="107"/>
        <v>Plug-in heater, or none</v>
      </c>
    </row>
    <row r="1367" spans="1:10">
      <c r="A1367" s="121">
        <v>24462</v>
      </c>
      <c r="B1367" s="12">
        <f>INDEX([8]RawData!$B$8:$N$1411, MATCH($A1367, [8]RawData!$A$8:$A$1411, 0), MATCH(B$19, [8]RawData!$B$7:$N$7, 0))</f>
        <v>3785.7640000000001</v>
      </c>
      <c r="C1367" s="12">
        <f>INDEX([8]RawData!$B$8:$N$1411, MATCH($A1367, [8]RawData!$A$8:$A$1411, 0), MATCH(C$19, [8]RawData!$B$7:$N$7, 0))</f>
        <v>1</v>
      </c>
      <c r="D1367" s="12" t="str">
        <f>INDEX([8]RawData!$B$8:$N$1411, MATCH($A1367, [8]RawData!$A$8:$A$1411, 0), MATCH(D$19, [8]RawData!$B$7:$N$7, 0))</f>
        <v>Wood htstove</v>
      </c>
      <c r="E1367" s="12" t="str">
        <f>INDEX([8]RawData!$B$8:$N$1411, MATCH($A1367, [8]RawData!$A$8:$A$1411, 0), MATCH(E$19, [8]RawData!$B$7:$N$7, 0))</f>
        <v>Electric baseboard</v>
      </c>
      <c r="F1367" s="12">
        <v>3785.7640000000001</v>
      </c>
      <c r="G1367" s="12" t="b">
        <f t="shared" si="104"/>
        <v>0</v>
      </c>
      <c r="H1367" s="12" t="b">
        <f t="shared" si="105"/>
        <v>1</v>
      </c>
      <c r="I1367" s="12" t="b">
        <f t="shared" si="106"/>
        <v>1</v>
      </c>
      <c r="J1367" s="12" t="str">
        <f t="shared" si="107"/>
        <v>Baseboard</v>
      </c>
    </row>
    <row r="1368" spans="1:10">
      <c r="A1368" s="121">
        <v>24467</v>
      </c>
      <c r="B1368" s="12">
        <f>INDEX([8]RawData!$B$8:$N$1411, MATCH($A1368, [8]RawData!$A$8:$A$1411, 0), MATCH(B$19, [8]RawData!$B$7:$N$7, 0))</f>
        <v>1612.692</v>
      </c>
      <c r="C1368" s="12">
        <f>INDEX([8]RawData!$B$8:$N$1411, MATCH($A1368, [8]RawData!$A$8:$A$1411, 0), MATCH(C$19, [8]RawData!$B$7:$N$7, 0))</f>
        <v>1</v>
      </c>
      <c r="D1368" s="12" t="str">
        <f>INDEX([8]RawData!$B$8:$N$1411, MATCH($A1368, [8]RawData!$A$8:$A$1411, 0), MATCH(D$19, [8]RawData!$B$7:$N$7, 0))</f>
        <v>Gas faf</v>
      </c>
      <c r="E1368" s="12" t="str">
        <f>INDEX([8]RawData!$B$8:$N$1411, MATCH($A1368, [8]RawData!$A$8:$A$1411, 0), MATCH(E$19, [8]RawData!$B$7:$N$7, 0))</f>
        <v xml:space="preserve">Electric baseboard AND Wood htstove AND Electric pluginheater AND </v>
      </c>
      <c r="F1368" s="12" t="s">
        <v>94</v>
      </c>
      <c r="G1368" s="12" t="b">
        <f t="shared" si="104"/>
        <v>1</v>
      </c>
      <c r="H1368" s="12" t="b">
        <f t="shared" si="105"/>
        <v>1</v>
      </c>
      <c r="I1368" s="12" t="b">
        <f t="shared" si="106"/>
        <v>0</v>
      </c>
      <c r="J1368" s="12" t="str">
        <f t="shared" si="107"/>
        <v>Baseboard</v>
      </c>
    </row>
    <row r="1369" spans="1:10">
      <c r="A1369" s="121">
        <v>24479</v>
      </c>
      <c r="B1369" s="12">
        <f>INDEX([8]RawData!$B$8:$N$1411, MATCH($A1369, [8]RawData!$A$8:$A$1411, 0), MATCH(B$19, [8]RawData!$B$7:$N$7, 0))</f>
        <v>8264.9449999999997</v>
      </c>
      <c r="C1369" s="12">
        <f>INDEX([8]RawData!$B$8:$N$1411, MATCH($A1369, [8]RawData!$A$8:$A$1411, 0), MATCH(C$19, [8]RawData!$B$7:$N$7, 0))</f>
        <v>1</v>
      </c>
      <c r="D1369" s="12" t="str">
        <f>INDEX([8]RawData!$B$8:$N$1411, MATCH($A1369, [8]RawData!$A$8:$A$1411, 0), MATCH(D$19, [8]RawData!$B$7:$N$7, 0))</f>
        <v>Electric faf</v>
      </c>
      <c r="E1369" s="12" t="str">
        <f>INDEX([8]RawData!$B$8:$N$1411, MATCH($A1369, [8]RawData!$A$8:$A$1411, 0), MATCH(E$19, [8]RawData!$B$7:$N$7, 0))</f>
        <v xml:space="preserve">Pellets htstove AND Electric pluginheater AND </v>
      </c>
      <c r="F1369" s="12">
        <v>8264.9449999999997</v>
      </c>
      <c r="G1369" s="12" t="b">
        <f t="shared" si="104"/>
        <v>0</v>
      </c>
      <c r="H1369" s="12" t="b">
        <f t="shared" si="105"/>
        <v>1</v>
      </c>
      <c r="I1369" s="12" t="b">
        <f t="shared" si="106"/>
        <v>1</v>
      </c>
      <c r="J1369" s="12" t="str">
        <f t="shared" si="107"/>
        <v>Electric FAF</v>
      </c>
    </row>
    <row r="1370" spans="1:10">
      <c r="A1370" s="121">
        <v>24488</v>
      </c>
      <c r="B1370" s="12">
        <f>INDEX([8]RawData!$B$8:$N$1411, MATCH($A1370, [8]RawData!$A$8:$A$1411, 0), MATCH(B$19, [8]RawData!$B$7:$N$7, 0))</f>
        <v>2079.9929999999999</v>
      </c>
      <c r="C1370" s="12">
        <f>INDEX([8]RawData!$B$8:$N$1411, MATCH($A1370, [8]RawData!$A$8:$A$1411, 0), MATCH(C$19, [8]RawData!$B$7:$N$7, 0))</f>
        <v>1</v>
      </c>
      <c r="D1370" s="12" t="str">
        <f>INDEX([8]RawData!$B$8:$N$1411, MATCH($A1370, [8]RawData!$A$8:$A$1411, 0), MATCH(D$19, [8]RawData!$B$7:$N$7, 0))</f>
        <v>Electric heatpump</v>
      </c>
      <c r="E1370" s="12" t="str">
        <f>INDEX([8]RawData!$B$8:$N$1411, MATCH($A1370, [8]RawData!$A$8:$A$1411, 0), MATCH(E$19, [8]RawData!$B$7:$N$7, 0))</f>
        <v/>
      </c>
      <c r="F1370" s="12">
        <v>2079.9929999999999</v>
      </c>
      <c r="G1370" s="12" t="b">
        <f t="shared" si="104"/>
        <v>0</v>
      </c>
      <c r="H1370" s="12" t="b">
        <f t="shared" si="105"/>
        <v>1</v>
      </c>
      <c r="I1370" s="12" t="b">
        <f t="shared" si="106"/>
        <v>1</v>
      </c>
      <c r="J1370" s="12" t="str">
        <f t="shared" si="107"/>
        <v>Heat pump</v>
      </c>
    </row>
    <row r="1371" spans="1:10">
      <c r="A1371" s="121">
        <v>24495</v>
      </c>
      <c r="B1371" s="12">
        <f>INDEX([8]RawData!$B$8:$N$1411, MATCH($A1371, [8]RawData!$A$8:$A$1411, 0), MATCH(B$19, [8]RawData!$B$7:$N$7, 0))</f>
        <v>4360.1880000000001</v>
      </c>
      <c r="C1371" s="12">
        <f>INDEX([8]RawData!$B$8:$N$1411, MATCH($A1371, [8]RawData!$A$8:$A$1411, 0), MATCH(C$19, [8]RawData!$B$7:$N$7, 0))</f>
        <v>1</v>
      </c>
      <c r="D1371" s="12" t="str">
        <f>INDEX([8]RawData!$B$8:$N$1411, MATCH($A1371, [8]RawData!$A$8:$A$1411, 0), MATCH(D$19, [8]RawData!$B$7:$N$7, 0))</f>
        <v>Electric dhp</v>
      </c>
      <c r="E1371" s="12" t="str">
        <f>INDEX([8]RawData!$B$8:$N$1411, MATCH($A1371, [8]RawData!$A$8:$A$1411, 0), MATCH(E$19, [8]RawData!$B$7:$N$7, 0))</f>
        <v>Propane htstove</v>
      </c>
      <c r="F1371" s="12">
        <v>4360.1880000000001</v>
      </c>
      <c r="G1371" s="12" t="b">
        <f t="shared" si="104"/>
        <v>0</v>
      </c>
      <c r="H1371" s="12" t="b">
        <f t="shared" si="105"/>
        <v>1</v>
      </c>
      <c r="I1371" s="12" t="b">
        <f t="shared" si="106"/>
        <v>1</v>
      </c>
      <c r="J1371" s="12" t="str">
        <f t="shared" si="107"/>
        <v>Ductless HP</v>
      </c>
    </row>
    <row r="1372" spans="1:10">
      <c r="A1372" s="121">
        <v>24499</v>
      </c>
      <c r="B1372" s="12">
        <f>INDEX([8]RawData!$B$8:$N$1411, MATCH($A1372, [8]RawData!$A$8:$A$1411, 0), MATCH(B$19, [8]RawData!$B$7:$N$7, 0))</f>
        <v>1192.4649999999999</v>
      </c>
      <c r="C1372" s="12">
        <f>INDEX([8]RawData!$B$8:$N$1411, MATCH($A1372, [8]RawData!$A$8:$A$1411, 0), MATCH(C$19, [8]RawData!$B$7:$N$7, 0))</f>
        <v>2</v>
      </c>
      <c r="D1372" s="12" t="str">
        <f>INDEX([8]RawData!$B$8:$N$1411, MATCH($A1372, [8]RawData!$A$8:$A$1411, 0), MATCH(D$19, [8]RawData!$B$7:$N$7, 0))</f>
        <v>Wood htstove</v>
      </c>
      <c r="E1372" s="12" t="str">
        <f>INDEX([8]RawData!$B$8:$N$1411, MATCH($A1372, [8]RawData!$A$8:$A$1411, 0), MATCH(E$19, [8]RawData!$B$7:$N$7, 0))</f>
        <v>Electric pluginheater</v>
      </c>
      <c r="F1372" s="12">
        <v>1192.4649999999999</v>
      </c>
      <c r="G1372" s="12" t="b">
        <f t="shared" si="104"/>
        <v>0</v>
      </c>
      <c r="H1372" s="12" t="b">
        <f t="shared" si="105"/>
        <v>0</v>
      </c>
      <c r="I1372" s="12" t="b">
        <f t="shared" si="106"/>
        <v>0</v>
      </c>
      <c r="J1372" s="12" t="str">
        <f t="shared" si="107"/>
        <v>Plug-in heater, or none</v>
      </c>
    </row>
    <row r="1373" spans="1:10">
      <c r="A1373" s="121">
        <v>24500</v>
      </c>
      <c r="B1373" s="12">
        <f>INDEX([8]RawData!$B$8:$N$1411, MATCH($A1373, [8]RawData!$A$8:$A$1411, 0), MATCH(B$19, [8]RawData!$B$7:$N$7, 0))</f>
        <v>1192.4649999999999</v>
      </c>
      <c r="C1373" s="12">
        <f>INDEX([8]RawData!$B$8:$N$1411, MATCH($A1373, [8]RawData!$A$8:$A$1411, 0), MATCH(C$19, [8]RawData!$B$7:$N$7, 0))</f>
        <v>2</v>
      </c>
      <c r="D1373" s="12" t="str">
        <f>INDEX([8]RawData!$B$8:$N$1411, MATCH($A1373, [8]RawData!$A$8:$A$1411, 0), MATCH(D$19, [8]RawData!$B$7:$N$7, 0))</f>
        <v>Oil faf</v>
      </c>
      <c r="E1373" s="12" t="str">
        <f>INDEX([8]RawData!$B$8:$N$1411, MATCH($A1373, [8]RawData!$A$8:$A$1411, 0), MATCH(E$19, [8]RawData!$B$7:$N$7, 0))</f>
        <v xml:space="preserve">Electric baseboard AND Wood htstove AND Electric pluginheater AND </v>
      </c>
      <c r="F1373" s="12" t="s">
        <v>94</v>
      </c>
      <c r="G1373" s="12" t="b">
        <f t="shared" si="104"/>
        <v>0</v>
      </c>
      <c r="H1373" s="12" t="b">
        <f t="shared" si="105"/>
        <v>1</v>
      </c>
      <c r="I1373" s="12" t="b">
        <f t="shared" si="106"/>
        <v>1</v>
      </c>
      <c r="J1373" s="12" t="str">
        <f t="shared" si="107"/>
        <v>Baseboard</v>
      </c>
    </row>
    <row r="1374" spans="1:10">
      <c r="A1374" s="121">
        <v>24510</v>
      </c>
      <c r="B1374" s="12">
        <f>INDEX([8]RawData!$B$8:$N$1411, MATCH($A1374, [8]RawData!$A$8:$A$1411, 0), MATCH(B$19, [8]RawData!$B$7:$N$7, 0))</f>
        <v>1904.288</v>
      </c>
      <c r="C1374" s="12">
        <f>INDEX([8]RawData!$B$8:$N$1411, MATCH($A1374, [8]RawData!$A$8:$A$1411, 0), MATCH(C$19, [8]RawData!$B$7:$N$7, 0))</f>
        <v>2</v>
      </c>
      <c r="D1374" s="12" t="str">
        <f>INDEX([8]RawData!$B$8:$N$1411, MATCH($A1374, [8]RawData!$A$8:$A$1411, 0), MATCH(D$19, [8]RawData!$B$7:$N$7, 0))</f>
        <v>Wood htstove</v>
      </c>
      <c r="E1374" s="12" t="str">
        <f>INDEX([8]RawData!$B$8:$N$1411, MATCH($A1374, [8]RawData!$A$8:$A$1411, 0), MATCH(E$19, [8]RawData!$B$7:$N$7, 0))</f>
        <v>Electric heatpump</v>
      </c>
      <c r="F1374" s="12">
        <v>1904.288</v>
      </c>
      <c r="G1374" s="12" t="b">
        <f t="shared" si="104"/>
        <v>0</v>
      </c>
      <c r="H1374" s="12" t="b">
        <f t="shared" si="105"/>
        <v>1</v>
      </c>
      <c r="I1374" s="12" t="b">
        <f t="shared" si="106"/>
        <v>1</v>
      </c>
      <c r="J1374" s="12" t="str">
        <f t="shared" si="107"/>
        <v>Heat pump</v>
      </c>
    </row>
    <row r="1375" spans="1:10">
      <c r="A1375" s="121">
        <v>24521</v>
      </c>
      <c r="B1375" s="12">
        <f>INDEX([8]RawData!$B$8:$N$1411, MATCH($A1375, [8]RawData!$A$8:$A$1411, 0), MATCH(B$19, [8]RawData!$B$7:$N$7, 0))</f>
        <v>2130.886</v>
      </c>
      <c r="C1375" s="12">
        <f>INDEX([8]RawData!$B$8:$N$1411, MATCH($A1375, [8]RawData!$A$8:$A$1411, 0), MATCH(C$19, [8]RawData!$B$7:$N$7, 0))</f>
        <v>3</v>
      </c>
      <c r="D1375" s="12" t="str">
        <f>INDEX([8]RawData!$B$8:$N$1411, MATCH($A1375, [8]RawData!$A$8:$A$1411, 0), MATCH(D$19, [8]RawData!$B$7:$N$7, 0))</f>
        <v>Gas boiler</v>
      </c>
      <c r="E1375" s="12" t="str">
        <f>INDEX([8]RawData!$B$8:$N$1411, MATCH($A1375, [8]RawData!$A$8:$A$1411, 0), MATCH(E$19, [8]RawData!$B$7:$N$7, 0))</f>
        <v/>
      </c>
      <c r="F1375" s="12" t="s">
        <v>94</v>
      </c>
      <c r="G1375" s="12" t="b">
        <f t="shared" si="104"/>
        <v>1</v>
      </c>
      <c r="H1375" s="12" t="b">
        <f t="shared" si="105"/>
        <v>0</v>
      </c>
      <c r="I1375" s="12" t="b">
        <f t="shared" si="106"/>
        <v>0</v>
      </c>
      <c r="J1375" s="12" t="str">
        <f t="shared" si="107"/>
        <v>Plug-in heater, or none</v>
      </c>
    </row>
    <row r="1376" spans="1:10">
      <c r="A1376" s="121">
        <v>24522</v>
      </c>
      <c r="B1376" s="12">
        <f>INDEX([8]RawData!$B$8:$N$1411, MATCH($A1376, [8]RawData!$A$8:$A$1411, 0), MATCH(B$19, [8]RawData!$B$7:$N$7, 0))</f>
        <v>2079.9929999999999</v>
      </c>
      <c r="C1376" s="12">
        <f>INDEX([8]RawData!$B$8:$N$1411, MATCH($A1376, [8]RawData!$A$8:$A$1411, 0), MATCH(C$19, [8]RawData!$B$7:$N$7, 0))</f>
        <v>1</v>
      </c>
      <c r="D1376" s="12" t="str">
        <f>INDEX([8]RawData!$B$8:$N$1411, MATCH($A1376, [8]RawData!$A$8:$A$1411, 0), MATCH(D$19, [8]RawData!$B$7:$N$7, 0))</f>
        <v>Gas faf</v>
      </c>
      <c r="E1376" s="12" t="str">
        <f>INDEX([8]RawData!$B$8:$N$1411, MATCH($A1376, [8]RawData!$A$8:$A$1411, 0), MATCH(E$19, [8]RawData!$B$7:$N$7, 0))</f>
        <v>Electric baseboard</v>
      </c>
      <c r="F1376" s="12" t="s">
        <v>94</v>
      </c>
      <c r="G1376" s="12" t="b">
        <f t="shared" si="104"/>
        <v>1</v>
      </c>
      <c r="H1376" s="12" t="b">
        <f t="shared" si="105"/>
        <v>1</v>
      </c>
      <c r="I1376" s="12" t="b">
        <f t="shared" si="106"/>
        <v>0</v>
      </c>
      <c r="J1376" s="12" t="str">
        <f t="shared" si="107"/>
        <v>Baseboard</v>
      </c>
    </row>
    <row r="1377" spans="1:10">
      <c r="A1377" s="121">
        <v>24524</v>
      </c>
      <c r="B1377" s="12">
        <f>INDEX([8]RawData!$B$8:$N$1411, MATCH($A1377, [8]RawData!$A$8:$A$1411, 0), MATCH(B$19, [8]RawData!$B$7:$N$7, 0))</f>
        <v>1925.059</v>
      </c>
      <c r="C1377" s="12">
        <f>INDEX([8]RawData!$B$8:$N$1411, MATCH($A1377, [8]RawData!$A$8:$A$1411, 0), MATCH(C$19, [8]RawData!$B$7:$N$7, 0))</f>
        <v>2</v>
      </c>
      <c r="D1377" s="12" t="str">
        <f>INDEX([8]RawData!$B$8:$N$1411, MATCH($A1377, [8]RawData!$A$8:$A$1411, 0), MATCH(D$19, [8]RawData!$B$7:$N$7, 0))</f>
        <v>Wood htstove</v>
      </c>
      <c r="E1377" s="12" t="str">
        <f>INDEX([8]RawData!$B$8:$N$1411, MATCH($A1377, [8]RawData!$A$8:$A$1411, 0), MATCH(E$19, [8]RawData!$B$7:$N$7, 0))</f>
        <v/>
      </c>
      <c r="F1377" s="12" t="s">
        <v>94</v>
      </c>
      <c r="G1377" s="12" t="b">
        <f t="shared" si="104"/>
        <v>0</v>
      </c>
      <c r="H1377" s="12" t="b">
        <f t="shared" si="105"/>
        <v>0</v>
      </c>
      <c r="I1377" s="12" t="b">
        <f t="shared" si="106"/>
        <v>0</v>
      </c>
      <c r="J1377" s="12" t="str">
        <f t="shared" si="107"/>
        <v>Plug-in heater, or none</v>
      </c>
    </row>
    <row r="1378" spans="1:10">
      <c r="A1378" s="121">
        <v>24533</v>
      </c>
      <c r="B1378" s="12">
        <f>INDEX([8]RawData!$B$8:$N$1411, MATCH($A1378, [8]RawData!$A$8:$A$1411, 0), MATCH(B$19, [8]RawData!$B$7:$N$7, 0))</f>
        <v>1612.692</v>
      </c>
      <c r="C1378" s="12">
        <f>INDEX([8]RawData!$B$8:$N$1411, MATCH($A1378, [8]RawData!$A$8:$A$1411, 0), MATCH(C$19, [8]RawData!$B$7:$N$7, 0))</f>
        <v>1</v>
      </c>
      <c r="D1378" s="12" t="str">
        <f>INDEX([8]RawData!$B$8:$N$1411, MATCH($A1378, [8]RawData!$A$8:$A$1411, 0), MATCH(D$19, [8]RawData!$B$7:$N$7, 0))</f>
        <v xml:space="preserve">Oil faf AND Wood htstove AND </v>
      </c>
      <c r="E1378" s="12" t="str">
        <f>INDEX([8]RawData!$B$8:$N$1411, MATCH($A1378, [8]RawData!$A$8:$A$1411, 0), MATCH(E$19, [8]RawData!$B$7:$N$7, 0))</f>
        <v>Electric pluginheater</v>
      </c>
      <c r="F1378" s="12" t="s">
        <v>94</v>
      </c>
      <c r="G1378" s="12" t="b">
        <f t="shared" si="104"/>
        <v>0</v>
      </c>
      <c r="H1378" s="12" t="b">
        <f t="shared" si="105"/>
        <v>0</v>
      </c>
      <c r="I1378" s="12" t="b">
        <f t="shared" si="106"/>
        <v>0</v>
      </c>
      <c r="J1378" s="12" t="str">
        <f t="shared" si="107"/>
        <v>Plug-in heater, or none</v>
      </c>
    </row>
    <row r="1379" spans="1:10">
      <c r="A1379" s="121">
        <v>24536</v>
      </c>
      <c r="B1379" s="12">
        <f>INDEX([8]RawData!$B$8:$N$1411, MATCH($A1379, [8]RawData!$A$8:$A$1411, 0), MATCH(B$19, [8]RawData!$B$7:$N$7, 0))</f>
        <v>1192.4649999999999</v>
      </c>
      <c r="C1379" s="12">
        <f>INDEX([8]RawData!$B$8:$N$1411, MATCH($A1379, [8]RawData!$A$8:$A$1411, 0), MATCH(C$19, [8]RawData!$B$7:$N$7, 0))</f>
        <v>3</v>
      </c>
      <c r="D1379" s="12" t="str">
        <f>INDEX([8]RawData!$B$8:$N$1411, MATCH($A1379, [8]RawData!$A$8:$A$1411, 0), MATCH(D$19, [8]RawData!$B$7:$N$7, 0))</f>
        <v>Oil faf</v>
      </c>
      <c r="E1379" s="12" t="str">
        <f>INDEX([8]RawData!$B$8:$N$1411, MATCH($A1379, [8]RawData!$A$8:$A$1411, 0), MATCH(E$19, [8]RawData!$B$7:$N$7, 0))</f>
        <v/>
      </c>
      <c r="F1379" s="12" t="s">
        <v>94</v>
      </c>
      <c r="G1379" s="12" t="b">
        <f t="shared" si="104"/>
        <v>0</v>
      </c>
      <c r="H1379" s="12" t="b">
        <f t="shared" si="105"/>
        <v>0</v>
      </c>
      <c r="I1379" s="12" t="b">
        <f t="shared" si="106"/>
        <v>0</v>
      </c>
      <c r="J1379" s="12" t="str">
        <f t="shared" si="107"/>
        <v>Plug-in heater, or none</v>
      </c>
    </row>
    <row r="1380" spans="1:10">
      <c r="A1380" s="121">
        <v>24540</v>
      </c>
      <c r="B1380" s="12">
        <f>INDEX([8]RawData!$B$8:$N$1411, MATCH($A1380, [8]RawData!$A$8:$A$1411, 0), MATCH(B$19, [8]RawData!$B$7:$N$7, 0))</f>
        <v>1612.692</v>
      </c>
      <c r="C1380" s="12">
        <f>INDEX([8]RawData!$B$8:$N$1411, MATCH($A1380, [8]RawData!$A$8:$A$1411, 0), MATCH(C$19, [8]RawData!$B$7:$N$7, 0))</f>
        <v>1</v>
      </c>
      <c r="D1380" s="12" t="str">
        <f>INDEX([8]RawData!$B$8:$N$1411, MATCH($A1380, [8]RawData!$A$8:$A$1411, 0), MATCH(D$19, [8]RawData!$B$7:$N$7, 0))</f>
        <v>Electric baseboard</v>
      </c>
      <c r="E1380" s="12" t="str">
        <f>INDEX([8]RawData!$B$8:$N$1411, MATCH($A1380, [8]RawData!$A$8:$A$1411, 0), MATCH(E$19, [8]RawData!$B$7:$N$7, 0))</f>
        <v/>
      </c>
      <c r="F1380" s="12">
        <v>1612.692</v>
      </c>
      <c r="G1380" s="12" t="b">
        <f t="shared" si="104"/>
        <v>0</v>
      </c>
      <c r="H1380" s="12" t="b">
        <f t="shared" si="105"/>
        <v>1</v>
      </c>
      <c r="I1380" s="12" t="b">
        <f t="shared" si="106"/>
        <v>1</v>
      </c>
      <c r="J1380" s="12" t="str">
        <f t="shared" si="107"/>
        <v>Baseboard</v>
      </c>
    </row>
    <row r="1381" spans="1:10">
      <c r="A1381" s="121">
        <v>24547</v>
      </c>
      <c r="B1381" s="12">
        <f>INDEX([8]RawData!$B$8:$N$1411, MATCH($A1381, [8]RawData!$A$8:$A$1411, 0), MATCH(B$19, [8]RawData!$B$7:$N$7, 0))</f>
        <v>1144.6790000000001</v>
      </c>
      <c r="C1381" s="12">
        <f>INDEX([8]RawData!$B$8:$N$1411, MATCH($A1381, [8]RawData!$A$8:$A$1411, 0), MATCH(C$19, [8]RawData!$B$7:$N$7, 0))</f>
        <v>3</v>
      </c>
      <c r="D1381" s="12" t="str">
        <f>INDEX([8]RawData!$B$8:$N$1411, MATCH($A1381, [8]RawData!$A$8:$A$1411, 0), MATCH(D$19, [8]RawData!$B$7:$N$7, 0))</f>
        <v>Wood htstove</v>
      </c>
      <c r="E1381" s="12" t="str">
        <f>INDEX([8]RawData!$B$8:$N$1411, MATCH($A1381, [8]RawData!$A$8:$A$1411, 0), MATCH(E$19, [8]RawData!$B$7:$N$7, 0))</f>
        <v/>
      </c>
      <c r="F1381" s="12" t="s">
        <v>94</v>
      </c>
      <c r="G1381" s="12" t="b">
        <f t="shared" si="104"/>
        <v>0</v>
      </c>
      <c r="H1381" s="12" t="b">
        <f t="shared" si="105"/>
        <v>0</v>
      </c>
      <c r="I1381" s="12" t="b">
        <f t="shared" si="106"/>
        <v>0</v>
      </c>
      <c r="J1381" s="12" t="str">
        <f t="shared" si="107"/>
        <v>Plug-in heater, or none</v>
      </c>
    </row>
    <row r="1382" spans="1:10">
      <c r="A1382" s="121">
        <v>24550</v>
      </c>
      <c r="B1382" s="12">
        <f>INDEX([8]RawData!$B$8:$N$1411, MATCH($A1382, [8]RawData!$A$8:$A$1411, 0), MATCH(B$19, [8]RawData!$B$7:$N$7, 0))</f>
        <v>8264.9449999999997</v>
      </c>
      <c r="C1382" s="12">
        <f>INDEX([8]RawData!$B$8:$N$1411, MATCH($A1382, [8]RawData!$A$8:$A$1411, 0), MATCH(C$19, [8]RawData!$B$7:$N$7, 0))</f>
        <v>1</v>
      </c>
      <c r="D1382" s="12" t="str">
        <f>INDEX([8]RawData!$B$8:$N$1411, MATCH($A1382, [8]RawData!$A$8:$A$1411, 0), MATCH(D$19, [8]RawData!$B$7:$N$7, 0))</f>
        <v>Gas faf</v>
      </c>
      <c r="E1382" s="12" t="str">
        <f>INDEX([8]RawData!$B$8:$N$1411, MATCH($A1382, [8]RawData!$A$8:$A$1411, 0), MATCH(E$19, [8]RawData!$B$7:$N$7, 0))</f>
        <v/>
      </c>
      <c r="F1382" s="12" t="s">
        <v>94</v>
      </c>
      <c r="G1382" s="12" t="b">
        <f t="shared" si="104"/>
        <v>1</v>
      </c>
      <c r="H1382" s="12" t="b">
        <f t="shared" si="105"/>
        <v>0</v>
      </c>
      <c r="I1382" s="12" t="b">
        <f t="shared" si="106"/>
        <v>0</v>
      </c>
      <c r="J1382" s="12" t="str">
        <f t="shared" si="107"/>
        <v>Plug-in heater, or none</v>
      </c>
    </row>
    <row r="1383" spans="1:10">
      <c r="A1383" s="121">
        <v>24551</v>
      </c>
      <c r="B1383" s="12">
        <f>INDEX([8]RawData!$B$8:$N$1411, MATCH($A1383, [8]RawData!$A$8:$A$1411, 0), MATCH(B$19, [8]RawData!$B$7:$N$7, 0))</f>
        <v>2130.886</v>
      </c>
      <c r="C1383" s="12">
        <f>INDEX([8]RawData!$B$8:$N$1411, MATCH($A1383, [8]RawData!$A$8:$A$1411, 0), MATCH(C$19, [8]RawData!$B$7:$N$7, 0))</f>
        <v>3</v>
      </c>
      <c r="D1383" s="12" t="str">
        <f>INDEX([8]RawData!$B$8:$N$1411, MATCH($A1383, [8]RawData!$A$8:$A$1411, 0), MATCH(D$19, [8]RawData!$B$7:$N$7, 0))</f>
        <v>Wood htstove</v>
      </c>
      <c r="E1383" s="12" t="str">
        <f>INDEX([8]RawData!$B$8:$N$1411, MATCH($A1383, [8]RawData!$A$8:$A$1411, 0), MATCH(E$19, [8]RawData!$B$7:$N$7, 0))</f>
        <v>Gas faf</v>
      </c>
      <c r="F1383" s="12" t="s">
        <v>94</v>
      </c>
      <c r="G1383" s="12" t="b">
        <f t="shared" si="104"/>
        <v>1</v>
      </c>
      <c r="H1383" s="12" t="b">
        <f t="shared" si="105"/>
        <v>0</v>
      </c>
      <c r="I1383" s="12" t="b">
        <f t="shared" si="106"/>
        <v>0</v>
      </c>
      <c r="J1383" s="12" t="str">
        <f t="shared" si="107"/>
        <v>Plug-in heater, or none</v>
      </c>
    </row>
    <row r="1384" spans="1:10">
      <c r="A1384" s="121">
        <v>24553</v>
      </c>
      <c r="B1384" s="12">
        <f>INDEX([8]RawData!$B$8:$N$1411, MATCH($A1384, [8]RawData!$A$8:$A$1411, 0), MATCH(B$19, [8]RawData!$B$7:$N$7, 0))</f>
        <v>1925.059</v>
      </c>
      <c r="C1384" s="12">
        <f>INDEX([8]RawData!$B$8:$N$1411, MATCH($A1384, [8]RawData!$A$8:$A$1411, 0), MATCH(C$19, [8]RawData!$B$7:$N$7, 0))</f>
        <v>2</v>
      </c>
      <c r="D1384" s="12" t="str">
        <f>INDEX([8]RawData!$B$8:$N$1411, MATCH($A1384, [8]RawData!$A$8:$A$1411, 0), MATCH(D$19, [8]RawData!$B$7:$N$7, 0))</f>
        <v>Wood htstove</v>
      </c>
      <c r="E1384" s="12" t="str">
        <f>INDEX([8]RawData!$B$8:$N$1411, MATCH($A1384, [8]RawData!$A$8:$A$1411, 0), MATCH(E$19, [8]RawData!$B$7:$N$7, 0))</f>
        <v>Electric pluginheater</v>
      </c>
      <c r="F1384" s="12">
        <v>1925.059</v>
      </c>
      <c r="G1384" s="12" t="b">
        <f t="shared" si="104"/>
        <v>0</v>
      </c>
      <c r="H1384" s="12" t="b">
        <f t="shared" si="105"/>
        <v>0</v>
      </c>
      <c r="I1384" s="12" t="b">
        <f t="shared" si="106"/>
        <v>0</v>
      </c>
      <c r="J1384" s="12" t="str">
        <f t="shared" si="107"/>
        <v>Plug-in heater, or none</v>
      </c>
    </row>
    <row r="1385" spans="1:10">
      <c r="A1385" s="121">
        <v>24559</v>
      </c>
      <c r="B1385" s="12">
        <f>INDEX([8]RawData!$B$8:$N$1411, MATCH($A1385, [8]RawData!$A$8:$A$1411, 0), MATCH(B$19, [8]RawData!$B$7:$N$7, 0))</f>
        <v>2130.886</v>
      </c>
      <c r="C1385" s="12">
        <f>INDEX([8]RawData!$B$8:$N$1411, MATCH($A1385, [8]RawData!$A$8:$A$1411, 0), MATCH(C$19, [8]RawData!$B$7:$N$7, 0))</f>
        <v>3</v>
      </c>
      <c r="D1385" s="12" t="str">
        <f>INDEX([8]RawData!$B$8:$N$1411, MATCH($A1385, [8]RawData!$A$8:$A$1411, 0), MATCH(D$19, [8]RawData!$B$7:$N$7, 0))</f>
        <v>Gas boiler</v>
      </c>
      <c r="E1385" s="12" t="str">
        <f>INDEX([8]RawData!$B$8:$N$1411, MATCH($A1385, [8]RawData!$A$8:$A$1411, 0), MATCH(E$19, [8]RawData!$B$7:$N$7, 0))</f>
        <v/>
      </c>
      <c r="F1385" s="12" t="s">
        <v>94</v>
      </c>
      <c r="G1385" s="12" t="b">
        <f t="shared" si="104"/>
        <v>1</v>
      </c>
      <c r="H1385" s="12" t="b">
        <f t="shared" si="105"/>
        <v>0</v>
      </c>
      <c r="I1385" s="12" t="b">
        <f t="shared" si="106"/>
        <v>0</v>
      </c>
      <c r="J1385" s="12" t="str">
        <f t="shared" si="107"/>
        <v>Plug-in heater, or none</v>
      </c>
    </row>
    <row r="1386" spans="1:10">
      <c r="A1386" s="121">
        <v>24563</v>
      </c>
      <c r="B1386" s="12">
        <f>INDEX([8]RawData!$B$8:$N$1411, MATCH($A1386, [8]RawData!$A$8:$A$1411, 0), MATCH(B$19, [8]RawData!$B$7:$N$7, 0))</f>
        <v>3785.7640000000001</v>
      </c>
      <c r="C1386" s="12">
        <f>INDEX([8]RawData!$B$8:$N$1411, MATCH($A1386, [8]RawData!$A$8:$A$1411, 0), MATCH(C$19, [8]RawData!$B$7:$N$7, 0))</f>
        <v>1</v>
      </c>
      <c r="D1386" s="12" t="str">
        <f>INDEX([8]RawData!$B$8:$N$1411, MATCH($A1386, [8]RawData!$A$8:$A$1411, 0), MATCH(D$19, [8]RawData!$B$7:$N$7, 0))</f>
        <v>Gas faf</v>
      </c>
      <c r="E1386" s="12" t="str">
        <f>INDEX([8]RawData!$B$8:$N$1411, MATCH($A1386, [8]RawData!$A$8:$A$1411, 0), MATCH(E$19, [8]RawData!$B$7:$N$7, 0))</f>
        <v/>
      </c>
      <c r="F1386" s="12" t="s">
        <v>94</v>
      </c>
      <c r="G1386" s="12" t="b">
        <f t="shared" si="104"/>
        <v>1</v>
      </c>
      <c r="H1386" s="12" t="b">
        <f t="shared" si="105"/>
        <v>0</v>
      </c>
      <c r="I1386" s="12" t="b">
        <f t="shared" si="106"/>
        <v>0</v>
      </c>
      <c r="J1386" s="12" t="str">
        <f t="shared" si="107"/>
        <v>Plug-in heater, or none</v>
      </c>
    </row>
    <row r="1387" spans="1:10">
      <c r="A1387" s="121">
        <v>24572</v>
      </c>
      <c r="B1387" s="12">
        <f>INDEX([8]RawData!$B$8:$N$1411, MATCH($A1387, [8]RawData!$A$8:$A$1411, 0), MATCH(B$19, [8]RawData!$B$7:$N$7, 0))</f>
        <v>4360.1880000000001</v>
      </c>
      <c r="C1387" s="12">
        <f>INDEX([8]RawData!$B$8:$N$1411, MATCH($A1387, [8]RawData!$A$8:$A$1411, 0), MATCH(C$19, [8]RawData!$B$7:$N$7, 0))</f>
        <v>1</v>
      </c>
      <c r="D1387" s="12" t="str">
        <f>INDEX([8]RawData!$B$8:$N$1411, MATCH($A1387, [8]RawData!$A$8:$A$1411, 0), MATCH(D$19, [8]RawData!$B$7:$N$7, 0))</f>
        <v>Gas faf</v>
      </c>
      <c r="E1387" s="12" t="str">
        <f>INDEX([8]RawData!$B$8:$N$1411, MATCH($A1387, [8]RawData!$A$8:$A$1411, 0), MATCH(E$19, [8]RawData!$B$7:$N$7, 0))</f>
        <v/>
      </c>
      <c r="F1387" s="12" t="s">
        <v>94</v>
      </c>
      <c r="G1387" s="12" t="b">
        <f t="shared" si="104"/>
        <v>1</v>
      </c>
      <c r="H1387" s="12" t="b">
        <f t="shared" si="105"/>
        <v>0</v>
      </c>
      <c r="I1387" s="12" t="b">
        <f t="shared" si="106"/>
        <v>0</v>
      </c>
      <c r="J1387" s="12" t="str">
        <f t="shared" si="107"/>
        <v>Plug-in heater, or none</v>
      </c>
    </row>
    <row r="1388" spans="1:10">
      <c r="A1388" s="121">
        <v>24594</v>
      </c>
      <c r="B1388" s="12">
        <f>INDEX([8]RawData!$B$8:$N$1411, MATCH($A1388, [8]RawData!$A$8:$A$1411, 0), MATCH(B$19, [8]RawData!$B$7:$N$7, 0))</f>
        <v>1612.692</v>
      </c>
      <c r="C1388" s="12">
        <f>INDEX([8]RawData!$B$8:$N$1411, MATCH($A1388, [8]RawData!$A$8:$A$1411, 0), MATCH(C$19, [8]RawData!$B$7:$N$7, 0))</f>
        <v>1</v>
      </c>
      <c r="D1388" s="12" t="str">
        <f>INDEX([8]RawData!$B$8:$N$1411, MATCH($A1388, [8]RawData!$A$8:$A$1411, 0), MATCH(D$19, [8]RawData!$B$7:$N$7, 0))</f>
        <v>Electric dhp</v>
      </c>
      <c r="E1388" s="12" t="str">
        <f>INDEX([8]RawData!$B$8:$N$1411, MATCH($A1388, [8]RawData!$A$8:$A$1411, 0), MATCH(E$19, [8]RawData!$B$7:$N$7, 0))</f>
        <v>Wood htstove</v>
      </c>
      <c r="F1388" s="12">
        <v>1612.692</v>
      </c>
      <c r="G1388" s="12" t="b">
        <f t="shared" si="104"/>
        <v>0</v>
      </c>
      <c r="H1388" s="12" t="b">
        <f t="shared" si="105"/>
        <v>1</v>
      </c>
      <c r="I1388" s="12" t="b">
        <f t="shared" si="106"/>
        <v>1</v>
      </c>
      <c r="J1388" s="12" t="str">
        <f t="shared" si="107"/>
        <v>Ductless HP</v>
      </c>
    </row>
    <row r="1389" spans="1:10">
      <c r="A1389" s="121">
        <v>24607</v>
      </c>
      <c r="B1389" s="12">
        <f>INDEX([8]RawData!$B$8:$N$1411, MATCH($A1389, [8]RawData!$A$8:$A$1411, 0), MATCH(B$19, [8]RawData!$B$7:$N$7, 0))</f>
        <v>1192.4649999999999</v>
      </c>
      <c r="C1389" s="12">
        <f>INDEX([8]RawData!$B$8:$N$1411, MATCH($A1389, [8]RawData!$A$8:$A$1411, 0), MATCH(C$19, [8]RawData!$B$7:$N$7, 0))</f>
        <v>2</v>
      </c>
      <c r="D1389" s="12" t="str">
        <f>INDEX([8]RawData!$B$8:$N$1411, MATCH($A1389, [8]RawData!$A$8:$A$1411, 0), MATCH(D$19, [8]RawData!$B$7:$N$7, 0))</f>
        <v>Gas faf</v>
      </c>
      <c r="E1389" s="12" t="str">
        <f>INDEX([8]RawData!$B$8:$N$1411, MATCH($A1389, [8]RawData!$A$8:$A$1411, 0), MATCH(E$19, [8]RawData!$B$7:$N$7, 0))</f>
        <v/>
      </c>
      <c r="F1389" s="12" t="s">
        <v>94</v>
      </c>
      <c r="G1389" s="12" t="b">
        <f t="shared" si="104"/>
        <v>1</v>
      </c>
      <c r="H1389" s="12" t="b">
        <f t="shared" si="105"/>
        <v>0</v>
      </c>
      <c r="I1389" s="12" t="b">
        <f t="shared" si="106"/>
        <v>0</v>
      </c>
      <c r="J1389" s="12" t="str">
        <f t="shared" si="107"/>
        <v>Plug-in heater, or none</v>
      </c>
    </row>
    <row r="1390" spans="1:10">
      <c r="A1390" s="121">
        <v>24614</v>
      </c>
      <c r="B1390" s="12">
        <f>INDEX([8]RawData!$B$8:$N$1411, MATCH($A1390, [8]RawData!$A$8:$A$1411, 0), MATCH(B$19, [8]RawData!$B$7:$N$7, 0))</f>
        <v>2079.9929999999999</v>
      </c>
      <c r="C1390" s="12">
        <f>INDEX([8]RawData!$B$8:$N$1411, MATCH($A1390, [8]RawData!$A$8:$A$1411, 0), MATCH(C$19, [8]RawData!$B$7:$N$7, 0))</f>
        <v>1</v>
      </c>
      <c r="D1390" s="12" t="str">
        <f>INDEX([8]RawData!$B$8:$N$1411, MATCH($A1390, [8]RawData!$A$8:$A$1411, 0), MATCH(D$19, [8]RawData!$B$7:$N$7, 0))</f>
        <v>Gas faf</v>
      </c>
      <c r="E1390" s="12" t="str">
        <f>INDEX([8]RawData!$B$8:$N$1411, MATCH($A1390, [8]RawData!$A$8:$A$1411, 0), MATCH(E$19, [8]RawData!$B$7:$N$7, 0))</f>
        <v/>
      </c>
      <c r="F1390" s="12" t="s">
        <v>94</v>
      </c>
      <c r="G1390" s="12" t="b">
        <f t="shared" si="104"/>
        <v>1</v>
      </c>
      <c r="H1390" s="12" t="b">
        <f t="shared" si="105"/>
        <v>0</v>
      </c>
      <c r="I1390" s="12" t="b">
        <f t="shared" si="106"/>
        <v>0</v>
      </c>
      <c r="J1390" s="12" t="str">
        <f t="shared" si="107"/>
        <v>Plug-in heater, or none</v>
      </c>
    </row>
    <row r="1391" spans="1:10">
      <c r="A1391" s="121">
        <v>24622</v>
      </c>
      <c r="B1391" s="12">
        <f>INDEX([8]RawData!$B$8:$N$1411, MATCH($A1391, [8]RawData!$A$8:$A$1411, 0), MATCH(B$19, [8]RawData!$B$7:$N$7, 0))</f>
        <v>2130.886</v>
      </c>
      <c r="C1391" s="12">
        <f>INDEX([8]RawData!$B$8:$N$1411, MATCH($A1391, [8]RawData!$A$8:$A$1411, 0), MATCH(C$19, [8]RawData!$B$7:$N$7, 0))</f>
        <v>3</v>
      </c>
      <c r="D1391" s="12" t="str">
        <f>INDEX([8]RawData!$B$8:$N$1411, MATCH($A1391, [8]RawData!$A$8:$A$1411, 0), MATCH(D$19, [8]RawData!$B$7:$N$7, 0))</f>
        <v>Gas faf</v>
      </c>
      <c r="E1391" s="12" t="str">
        <f>INDEX([8]RawData!$B$8:$N$1411, MATCH($A1391, [8]RawData!$A$8:$A$1411, 0), MATCH(E$19, [8]RawData!$B$7:$N$7, 0))</f>
        <v/>
      </c>
      <c r="F1391" s="12" t="s">
        <v>94</v>
      </c>
      <c r="G1391" s="12" t="b">
        <f t="shared" si="104"/>
        <v>1</v>
      </c>
      <c r="H1391" s="12" t="b">
        <f t="shared" si="105"/>
        <v>0</v>
      </c>
      <c r="I1391" s="12" t="b">
        <f t="shared" si="106"/>
        <v>0</v>
      </c>
      <c r="J1391" s="12" t="str">
        <f t="shared" si="107"/>
        <v>Plug-in heater, or none</v>
      </c>
    </row>
    <row r="1392" spans="1:10">
      <c r="A1392" s="121">
        <v>24623</v>
      </c>
      <c r="B1392" s="12">
        <f>INDEX([8]RawData!$B$8:$N$1411, MATCH($A1392, [8]RawData!$A$8:$A$1411, 0), MATCH(B$19, [8]RawData!$B$7:$N$7, 0))</f>
        <v>1612.692</v>
      </c>
      <c r="C1392" s="12">
        <f>INDEX([8]RawData!$B$8:$N$1411, MATCH($A1392, [8]RawData!$A$8:$A$1411, 0), MATCH(C$19, [8]RawData!$B$7:$N$7, 0))</f>
        <v>1</v>
      </c>
      <c r="D1392" s="12" t="str">
        <f>INDEX([8]RawData!$B$8:$N$1411, MATCH($A1392, [8]RawData!$A$8:$A$1411, 0), MATCH(D$19, [8]RawData!$B$7:$N$7, 0))</f>
        <v>Electric heatpump</v>
      </c>
      <c r="E1392" s="12" t="str">
        <f>INDEX([8]RawData!$B$8:$N$1411, MATCH($A1392, [8]RawData!$A$8:$A$1411, 0), MATCH(E$19, [8]RawData!$B$7:$N$7, 0))</f>
        <v/>
      </c>
      <c r="F1392" s="12">
        <v>1612.692</v>
      </c>
      <c r="G1392" s="12" t="b">
        <f t="shared" si="104"/>
        <v>0</v>
      </c>
      <c r="H1392" s="12" t="b">
        <f t="shared" si="105"/>
        <v>1</v>
      </c>
      <c r="I1392" s="12" t="b">
        <f t="shared" si="106"/>
        <v>1</v>
      </c>
      <c r="J1392" s="12" t="str">
        <f t="shared" si="107"/>
        <v>Heat pump</v>
      </c>
    </row>
    <row r="1393" spans="1:10">
      <c r="A1393" s="121">
        <v>24647</v>
      </c>
      <c r="B1393" s="12">
        <f>INDEX([8]RawData!$B$8:$N$1411, MATCH($A1393, [8]RawData!$A$8:$A$1411, 0), MATCH(B$19, [8]RawData!$B$7:$N$7, 0))</f>
        <v>1904.288</v>
      </c>
      <c r="C1393" s="12">
        <f>INDEX([8]RawData!$B$8:$N$1411, MATCH($A1393, [8]RawData!$A$8:$A$1411, 0), MATCH(C$19, [8]RawData!$B$7:$N$7, 0))</f>
        <v>1</v>
      </c>
      <c r="D1393" s="12" t="str">
        <f>INDEX([8]RawData!$B$8:$N$1411, MATCH($A1393, [8]RawData!$A$8:$A$1411, 0), MATCH(D$19, [8]RawData!$B$7:$N$7, 0))</f>
        <v>Gas faf</v>
      </c>
      <c r="E1393" s="12" t="str">
        <f>INDEX([8]RawData!$B$8:$N$1411, MATCH($A1393, [8]RawData!$A$8:$A$1411, 0), MATCH(E$19, [8]RawData!$B$7:$N$7, 0))</f>
        <v/>
      </c>
      <c r="F1393" s="12" t="s">
        <v>94</v>
      </c>
      <c r="G1393" s="12" t="b">
        <f t="shared" si="104"/>
        <v>1</v>
      </c>
      <c r="H1393" s="12" t="b">
        <f t="shared" si="105"/>
        <v>0</v>
      </c>
      <c r="I1393" s="12" t="b">
        <f t="shared" si="106"/>
        <v>0</v>
      </c>
      <c r="J1393" s="12" t="str">
        <f t="shared" si="107"/>
        <v>Plug-in heater, or none</v>
      </c>
    </row>
    <row r="1394" spans="1:10">
      <c r="A1394" s="121">
        <v>24655</v>
      </c>
      <c r="B1394" s="12">
        <f>INDEX([8]RawData!$B$8:$N$1411, MATCH($A1394, [8]RawData!$A$8:$A$1411, 0), MATCH(B$19, [8]RawData!$B$7:$N$7, 0))</f>
        <v>1144.6790000000001</v>
      </c>
      <c r="C1394" s="12">
        <f>INDEX([8]RawData!$B$8:$N$1411, MATCH($A1394, [8]RawData!$A$8:$A$1411, 0), MATCH(C$19, [8]RawData!$B$7:$N$7, 0))</f>
        <v>2</v>
      </c>
      <c r="D1394" s="12" t="str">
        <f>INDEX([8]RawData!$B$8:$N$1411, MATCH($A1394, [8]RawData!$A$8:$A$1411, 0), MATCH(D$19, [8]RawData!$B$7:$N$7, 0))</f>
        <v>Wood htstove</v>
      </c>
      <c r="E1394" s="12" t="str">
        <f>INDEX([8]RawData!$B$8:$N$1411, MATCH($A1394, [8]RawData!$A$8:$A$1411, 0), MATCH(E$19, [8]RawData!$B$7:$N$7, 0))</f>
        <v>Electric baseboard</v>
      </c>
      <c r="F1394" s="12">
        <v>1144.6790000000001</v>
      </c>
      <c r="G1394" s="12" t="b">
        <f t="shared" si="104"/>
        <v>0</v>
      </c>
      <c r="H1394" s="12" t="b">
        <f t="shared" si="105"/>
        <v>1</v>
      </c>
      <c r="I1394" s="12" t="b">
        <f t="shared" si="106"/>
        <v>1</v>
      </c>
      <c r="J1394" s="12" t="str">
        <f t="shared" si="107"/>
        <v>Baseboard</v>
      </c>
    </row>
    <row r="1395" spans="1:10">
      <c r="A1395" s="121">
        <v>24662</v>
      </c>
      <c r="B1395" s="12">
        <f>INDEX([8]RawData!$B$8:$N$1411, MATCH($A1395, [8]RawData!$A$8:$A$1411, 0), MATCH(B$19, [8]RawData!$B$7:$N$7, 0))</f>
        <v>2079.9929999999999</v>
      </c>
      <c r="C1395" s="12">
        <f>INDEX([8]RawData!$B$8:$N$1411, MATCH($A1395, [8]RawData!$A$8:$A$1411, 0), MATCH(C$19, [8]RawData!$B$7:$N$7, 0))</f>
        <v>1</v>
      </c>
      <c r="D1395" s="12" t="str">
        <f>INDEX([8]RawData!$B$8:$N$1411, MATCH($A1395, [8]RawData!$A$8:$A$1411, 0), MATCH(D$19, [8]RawData!$B$7:$N$7, 0))</f>
        <v>Electric faf</v>
      </c>
      <c r="E1395" s="12" t="str">
        <f>INDEX([8]RawData!$B$8:$N$1411, MATCH($A1395, [8]RawData!$A$8:$A$1411, 0), MATCH(E$19, [8]RawData!$B$7:$N$7, 0))</f>
        <v/>
      </c>
      <c r="F1395" s="12">
        <v>2079.9929999999999</v>
      </c>
      <c r="G1395" s="12" t="b">
        <f t="shared" si="104"/>
        <v>0</v>
      </c>
      <c r="H1395" s="12" t="b">
        <f t="shared" si="105"/>
        <v>1</v>
      </c>
      <c r="I1395" s="12" t="b">
        <f t="shared" si="106"/>
        <v>1</v>
      </c>
      <c r="J1395" s="12" t="str">
        <f t="shared" si="107"/>
        <v>Electric FAF</v>
      </c>
    </row>
    <row r="1396" spans="1:10">
      <c r="A1396" s="121">
        <v>24671</v>
      </c>
      <c r="B1396" s="12">
        <f>INDEX([8]RawData!$B$8:$N$1411, MATCH($A1396, [8]RawData!$A$8:$A$1411, 0), MATCH(B$19, [8]RawData!$B$7:$N$7, 0))</f>
        <v>1925.059</v>
      </c>
      <c r="C1396" s="12">
        <f>INDEX([8]RawData!$B$8:$N$1411, MATCH($A1396, [8]RawData!$A$8:$A$1411, 0), MATCH(C$19, [8]RawData!$B$7:$N$7, 0))</f>
        <v>2</v>
      </c>
      <c r="D1396" s="12" t="str">
        <f>INDEX([8]RawData!$B$8:$N$1411, MATCH($A1396, [8]RawData!$A$8:$A$1411, 0), MATCH(D$19, [8]RawData!$B$7:$N$7, 0))</f>
        <v>Electric faf</v>
      </c>
      <c r="E1396" s="12" t="str">
        <f>INDEX([8]RawData!$B$8:$N$1411, MATCH($A1396, [8]RawData!$A$8:$A$1411, 0), MATCH(E$19, [8]RawData!$B$7:$N$7, 0))</f>
        <v/>
      </c>
      <c r="F1396" s="12">
        <v>1925.059</v>
      </c>
      <c r="G1396" s="12" t="b">
        <f t="shared" si="104"/>
        <v>0</v>
      </c>
      <c r="H1396" s="12" t="b">
        <f t="shared" si="105"/>
        <v>1</v>
      </c>
      <c r="I1396" s="12" t="b">
        <f t="shared" si="106"/>
        <v>1</v>
      </c>
      <c r="J1396" s="12" t="str">
        <f t="shared" si="107"/>
        <v>Electric FAF</v>
      </c>
    </row>
    <row r="1397" spans="1:10">
      <c r="A1397" s="121">
        <v>24672</v>
      </c>
      <c r="B1397" s="12">
        <f>INDEX([8]RawData!$B$8:$N$1411, MATCH($A1397, [8]RawData!$A$8:$A$1411, 0), MATCH(B$19, [8]RawData!$B$7:$N$7, 0))</f>
        <v>3785.7640000000001</v>
      </c>
      <c r="C1397" s="12">
        <f>INDEX([8]RawData!$B$8:$N$1411, MATCH($A1397, [8]RawData!$A$8:$A$1411, 0), MATCH(C$19, [8]RawData!$B$7:$N$7, 0))</f>
        <v>2</v>
      </c>
      <c r="D1397" s="12" t="str">
        <f>INDEX([8]RawData!$B$8:$N$1411, MATCH($A1397, [8]RawData!$A$8:$A$1411, 0), MATCH(D$19, [8]RawData!$B$7:$N$7, 0))</f>
        <v>Gas htstove</v>
      </c>
      <c r="E1397" s="12" t="str">
        <f>INDEX([8]RawData!$B$8:$N$1411, MATCH($A1397, [8]RawData!$A$8:$A$1411, 0), MATCH(E$19, [8]RawData!$B$7:$N$7, 0))</f>
        <v/>
      </c>
      <c r="F1397" s="12" t="s">
        <v>94</v>
      </c>
      <c r="G1397" s="12" t="b">
        <f t="shared" si="104"/>
        <v>0</v>
      </c>
      <c r="H1397" s="12" t="b">
        <f t="shared" si="105"/>
        <v>0</v>
      </c>
      <c r="I1397" s="12" t="b">
        <f t="shared" si="106"/>
        <v>0</v>
      </c>
      <c r="J1397" s="12" t="str">
        <f t="shared" si="107"/>
        <v>Plug-in heater, or none</v>
      </c>
    </row>
    <row r="1398" spans="1:10">
      <c r="A1398" s="121">
        <v>24684</v>
      </c>
      <c r="B1398" s="12">
        <f>INDEX([8]RawData!$B$8:$N$1411, MATCH($A1398, [8]RawData!$A$8:$A$1411, 0), MATCH(B$19, [8]RawData!$B$7:$N$7, 0))</f>
        <v>1904.288</v>
      </c>
      <c r="C1398" s="12">
        <f>INDEX([8]RawData!$B$8:$N$1411, MATCH($A1398, [8]RawData!$A$8:$A$1411, 0), MATCH(C$19, [8]RawData!$B$7:$N$7, 0))</f>
        <v>2</v>
      </c>
      <c r="D1398" s="12" t="str">
        <f>INDEX([8]RawData!$B$8:$N$1411, MATCH($A1398, [8]RawData!$A$8:$A$1411, 0), MATCH(D$19, [8]RawData!$B$7:$N$7, 0))</f>
        <v>Electric baseboard</v>
      </c>
      <c r="E1398" s="12" t="str">
        <f>INDEX([8]RawData!$B$8:$N$1411, MATCH($A1398, [8]RawData!$A$8:$A$1411, 0), MATCH(E$19, [8]RawData!$B$7:$N$7, 0))</f>
        <v xml:space="preserve">Wood fireplace AND Electric pluginheater AND </v>
      </c>
      <c r="F1398" s="12">
        <v>1904.288</v>
      </c>
      <c r="G1398" s="12" t="b">
        <f t="shared" si="104"/>
        <v>0</v>
      </c>
      <c r="H1398" s="12" t="b">
        <f t="shared" si="105"/>
        <v>1</v>
      </c>
      <c r="I1398" s="12" t="b">
        <f t="shared" si="106"/>
        <v>1</v>
      </c>
      <c r="J1398" s="12" t="str">
        <f t="shared" si="107"/>
        <v>Baseboard</v>
      </c>
    </row>
    <row r="1399" spans="1:10">
      <c r="A1399" s="121">
        <v>24686</v>
      </c>
      <c r="B1399" s="12">
        <f>INDEX([8]RawData!$B$8:$N$1411, MATCH($A1399, [8]RawData!$A$8:$A$1411, 0), MATCH(B$19, [8]RawData!$B$7:$N$7, 0))</f>
        <v>1144.6790000000001</v>
      </c>
      <c r="C1399" s="12">
        <f>INDEX([8]RawData!$B$8:$N$1411, MATCH($A1399, [8]RawData!$A$8:$A$1411, 0), MATCH(C$19, [8]RawData!$B$7:$N$7, 0))</f>
        <v>2</v>
      </c>
      <c r="D1399" s="12" t="str">
        <f>INDEX([8]RawData!$B$8:$N$1411, MATCH($A1399, [8]RawData!$A$8:$A$1411, 0), MATCH(D$19, [8]RawData!$B$7:$N$7, 0))</f>
        <v>Wood htstove</v>
      </c>
      <c r="E1399" s="12" t="str">
        <f>INDEX([8]RawData!$B$8:$N$1411, MATCH($A1399, [8]RawData!$A$8:$A$1411, 0), MATCH(E$19, [8]RawData!$B$7:$N$7, 0))</f>
        <v/>
      </c>
      <c r="F1399" s="12" t="s">
        <v>94</v>
      </c>
      <c r="G1399" s="12" t="b">
        <f t="shared" si="104"/>
        <v>0</v>
      </c>
      <c r="H1399" s="12" t="b">
        <f t="shared" si="105"/>
        <v>0</v>
      </c>
      <c r="I1399" s="12" t="b">
        <f t="shared" si="106"/>
        <v>0</v>
      </c>
      <c r="J1399" s="12" t="str">
        <f t="shared" si="107"/>
        <v>Plug-in heater, or none</v>
      </c>
    </row>
    <row r="1400" spans="1:10">
      <c r="A1400" s="121">
        <v>24689</v>
      </c>
      <c r="B1400" s="12">
        <f>INDEX([8]RawData!$B$8:$N$1411, MATCH($A1400, [8]RawData!$A$8:$A$1411, 0), MATCH(B$19, [8]RawData!$B$7:$N$7, 0))</f>
        <v>1904.288</v>
      </c>
      <c r="C1400" s="12">
        <f>INDEX([8]RawData!$B$8:$N$1411, MATCH($A1400, [8]RawData!$A$8:$A$1411, 0), MATCH(C$19, [8]RawData!$B$7:$N$7, 0))</f>
        <v>1</v>
      </c>
      <c r="D1400" s="12" t="str">
        <f>INDEX([8]RawData!$B$8:$N$1411, MATCH($A1400, [8]RawData!$A$8:$A$1411, 0), MATCH(D$19, [8]RawData!$B$7:$N$7, 0))</f>
        <v>Gas faf</v>
      </c>
      <c r="E1400" s="12" t="str">
        <f>INDEX([8]RawData!$B$8:$N$1411, MATCH($A1400, [8]RawData!$A$8:$A$1411, 0), MATCH(E$19, [8]RawData!$B$7:$N$7, 0))</f>
        <v/>
      </c>
      <c r="F1400" s="12" t="s">
        <v>94</v>
      </c>
      <c r="G1400" s="12" t="b">
        <f t="shared" si="104"/>
        <v>1</v>
      </c>
      <c r="H1400" s="12" t="b">
        <f t="shared" si="105"/>
        <v>0</v>
      </c>
      <c r="I1400" s="12" t="b">
        <f t="shared" si="106"/>
        <v>0</v>
      </c>
      <c r="J1400" s="12" t="str">
        <f t="shared" si="107"/>
        <v>Plug-in heater, or none</v>
      </c>
    </row>
    <row r="1401" spans="1:10">
      <c r="A1401" s="121">
        <v>24696</v>
      </c>
      <c r="B1401" s="12">
        <f>INDEX([8]RawData!$B$8:$N$1411, MATCH($A1401, [8]RawData!$A$8:$A$1411, 0), MATCH(B$19, [8]RawData!$B$7:$N$7, 0))</f>
        <v>2079.9929999999999</v>
      </c>
      <c r="C1401" s="12">
        <f>INDEX([8]RawData!$B$8:$N$1411, MATCH($A1401, [8]RawData!$A$8:$A$1411, 0), MATCH(C$19, [8]RawData!$B$7:$N$7, 0))</f>
        <v>1</v>
      </c>
      <c r="D1401" s="12" t="str">
        <f>INDEX([8]RawData!$B$8:$N$1411, MATCH($A1401, [8]RawData!$A$8:$A$1411, 0), MATCH(D$19, [8]RawData!$B$7:$N$7, 0))</f>
        <v>Oil faf</v>
      </c>
      <c r="E1401" s="12" t="str">
        <f>INDEX([8]RawData!$B$8:$N$1411, MATCH($A1401, [8]RawData!$A$8:$A$1411, 0), MATCH(E$19, [8]RawData!$B$7:$N$7, 0))</f>
        <v/>
      </c>
      <c r="F1401" s="12" t="s">
        <v>94</v>
      </c>
      <c r="G1401" s="12" t="b">
        <f t="shared" si="104"/>
        <v>0</v>
      </c>
      <c r="H1401" s="12" t="b">
        <f t="shared" si="105"/>
        <v>0</v>
      </c>
      <c r="I1401" s="12" t="b">
        <f t="shared" si="106"/>
        <v>0</v>
      </c>
      <c r="J1401" s="12" t="str">
        <f t="shared" si="107"/>
        <v>Plug-in heater, or none</v>
      </c>
    </row>
    <row r="1402" spans="1:10">
      <c r="A1402" s="121">
        <v>24699</v>
      </c>
      <c r="B1402" s="12">
        <f>INDEX([8]RawData!$B$8:$N$1411, MATCH($A1402, [8]RawData!$A$8:$A$1411, 0), MATCH(B$19, [8]RawData!$B$7:$N$7, 0))</f>
        <v>1144.6790000000001</v>
      </c>
      <c r="C1402" s="12">
        <f>INDEX([8]RawData!$B$8:$N$1411, MATCH($A1402, [8]RawData!$A$8:$A$1411, 0), MATCH(C$19, [8]RawData!$B$7:$N$7, 0))</f>
        <v>3</v>
      </c>
      <c r="D1402" s="12" t="str">
        <f>INDEX([8]RawData!$B$8:$N$1411, MATCH($A1402, [8]RawData!$A$8:$A$1411, 0), MATCH(D$19, [8]RawData!$B$7:$N$7, 0))</f>
        <v>Gas faf</v>
      </c>
      <c r="E1402" s="12" t="str">
        <f>INDEX([8]RawData!$B$8:$N$1411, MATCH($A1402, [8]RawData!$A$8:$A$1411, 0), MATCH(E$19, [8]RawData!$B$7:$N$7, 0))</f>
        <v>Electric pluginheater</v>
      </c>
      <c r="F1402" s="12" t="s">
        <v>94</v>
      </c>
      <c r="G1402" s="12" t="b">
        <f t="shared" si="104"/>
        <v>1</v>
      </c>
      <c r="H1402" s="12" t="b">
        <f t="shared" si="105"/>
        <v>0</v>
      </c>
      <c r="I1402" s="12" t="b">
        <f t="shared" si="106"/>
        <v>0</v>
      </c>
      <c r="J1402" s="12" t="str">
        <f t="shared" si="107"/>
        <v>Plug-in heater, or none</v>
      </c>
    </row>
    <row r="1403" spans="1:10">
      <c r="A1403" s="121">
        <v>24706</v>
      </c>
      <c r="B1403" s="12">
        <f>INDEX([8]RawData!$B$8:$N$1411, MATCH($A1403, [8]RawData!$A$8:$A$1411, 0), MATCH(B$19, [8]RawData!$B$7:$N$7, 0))</f>
        <v>1612.692</v>
      </c>
      <c r="C1403" s="12">
        <f>INDEX([8]RawData!$B$8:$N$1411, MATCH($A1403, [8]RawData!$A$8:$A$1411, 0), MATCH(C$19, [8]RawData!$B$7:$N$7, 0))</f>
        <v>1</v>
      </c>
      <c r="D1403" s="12" t="str">
        <f>INDEX([8]RawData!$B$8:$N$1411, MATCH($A1403, [8]RawData!$A$8:$A$1411, 0), MATCH(D$19, [8]RawData!$B$7:$N$7, 0))</f>
        <v>Electric baseboard</v>
      </c>
      <c r="E1403" s="12" t="str">
        <f>INDEX([8]RawData!$B$8:$N$1411, MATCH($A1403, [8]RawData!$A$8:$A$1411, 0), MATCH(E$19, [8]RawData!$B$7:$N$7, 0))</f>
        <v/>
      </c>
      <c r="F1403" s="12">
        <v>1612.692</v>
      </c>
      <c r="G1403" s="12" t="b">
        <f t="shared" si="104"/>
        <v>0</v>
      </c>
      <c r="H1403" s="12" t="b">
        <f t="shared" si="105"/>
        <v>1</v>
      </c>
      <c r="I1403" s="12" t="b">
        <f t="shared" si="106"/>
        <v>1</v>
      </c>
      <c r="J1403" s="12" t="str">
        <f t="shared" si="107"/>
        <v>Baseboard</v>
      </c>
    </row>
    <row r="1404" spans="1:10">
      <c r="A1404" s="121">
        <v>24713</v>
      </c>
      <c r="B1404" s="12">
        <f>INDEX([8]RawData!$B$8:$N$1411, MATCH($A1404, [8]RawData!$A$8:$A$1411, 0), MATCH(B$19, [8]RawData!$B$7:$N$7, 0))</f>
        <v>1925.059</v>
      </c>
      <c r="C1404" s="12">
        <f>INDEX([8]RawData!$B$8:$N$1411, MATCH($A1404, [8]RawData!$A$8:$A$1411, 0), MATCH(C$19, [8]RawData!$B$7:$N$7, 0))</f>
        <v>3</v>
      </c>
      <c r="D1404" s="12" t="str">
        <f>INDEX([8]RawData!$B$8:$N$1411, MATCH($A1404, [8]RawData!$A$8:$A$1411, 0), MATCH(D$19, [8]RawData!$B$7:$N$7, 0))</f>
        <v>Wood htstove</v>
      </c>
      <c r="E1404" s="12" t="str">
        <f>INDEX([8]RawData!$B$8:$N$1411, MATCH($A1404, [8]RawData!$A$8:$A$1411, 0), MATCH(E$19, [8]RawData!$B$7:$N$7, 0))</f>
        <v/>
      </c>
      <c r="F1404" s="12" t="s">
        <v>94</v>
      </c>
      <c r="G1404" s="12" t="b">
        <f t="shared" si="104"/>
        <v>0</v>
      </c>
      <c r="H1404" s="12" t="b">
        <f t="shared" si="105"/>
        <v>0</v>
      </c>
      <c r="I1404" s="12" t="b">
        <f t="shared" si="106"/>
        <v>0</v>
      </c>
      <c r="J1404" s="12" t="str">
        <f t="shared" si="107"/>
        <v>Plug-in heater, or none</v>
      </c>
    </row>
    <row r="1405" spans="1:10">
      <c r="A1405" s="121">
        <v>24733</v>
      </c>
      <c r="B1405" s="12">
        <f>INDEX([8]RawData!$B$8:$N$1411, MATCH($A1405, [8]RawData!$A$8:$A$1411, 0), MATCH(B$19, [8]RawData!$B$7:$N$7, 0))</f>
        <v>4360.1880000000001</v>
      </c>
      <c r="C1405" s="12">
        <f>INDEX([8]RawData!$B$8:$N$1411, MATCH($A1405, [8]RawData!$A$8:$A$1411, 0), MATCH(C$19, [8]RawData!$B$7:$N$7, 0))</f>
        <v>1</v>
      </c>
      <c r="D1405" s="12" t="str">
        <f>INDEX([8]RawData!$B$8:$N$1411, MATCH($A1405, [8]RawData!$A$8:$A$1411, 0), MATCH(D$19, [8]RawData!$B$7:$N$7, 0))</f>
        <v>Electric faf</v>
      </c>
      <c r="E1405" s="12" t="str">
        <f>INDEX([8]RawData!$B$8:$N$1411, MATCH($A1405, [8]RawData!$A$8:$A$1411, 0), MATCH(E$19, [8]RawData!$B$7:$N$7, 0))</f>
        <v/>
      </c>
      <c r="F1405" s="12">
        <v>4360.1880000000001</v>
      </c>
      <c r="G1405" s="12" t="b">
        <f t="shared" si="104"/>
        <v>0</v>
      </c>
      <c r="H1405" s="12" t="b">
        <f t="shared" si="105"/>
        <v>1</v>
      </c>
      <c r="I1405" s="12" t="b">
        <f t="shared" si="106"/>
        <v>1</v>
      </c>
      <c r="J1405" s="12" t="str">
        <f t="shared" si="107"/>
        <v>Electric FAF</v>
      </c>
    </row>
    <row r="1406" spans="1:10">
      <c r="A1406" s="121">
        <v>24740</v>
      </c>
      <c r="B1406" s="12">
        <f>INDEX([8]RawData!$B$8:$N$1411, MATCH($A1406, [8]RawData!$A$8:$A$1411, 0), MATCH(B$19, [8]RawData!$B$7:$N$7, 0))</f>
        <v>2130.886</v>
      </c>
      <c r="C1406" s="12">
        <f>INDEX([8]RawData!$B$8:$N$1411, MATCH($A1406, [8]RawData!$A$8:$A$1411, 0), MATCH(C$19, [8]RawData!$B$7:$N$7, 0))</f>
        <v>3</v>
      </c>
      <c r="D1406" s="12" t="str">
        <f>INDEX([8]RawData!$B$8:$N$1411, MATCH($A1406, [8]RawData!$A$8:$A$1411, 0), MATCH(D$19, [8]RawData!$B$7:$N$7, 0))</f>
        <v>Gas boiler</v>
      </c>
      <c r="E1406" s="12" t="str">
        <f>INDEX([8]RawData!$B$8:$N$1411, MATCH($A1406, [8]RawData!$A$8:$A$1411, 0), MATCH(E$19, [8]RawData!$B$7:$N$7, 0))</f>
        <v>Gas htstove</v>
      </c>
      <c r="F1406" s="12" t="s">
        <v>94</v>
      </c>
      <c r="G1406" s="12" t="b">
        <f t="shared" si="104"/>
        <v>1</v>
      </c>
      <c r="H1406" s="12" t="b">
        <f t="shared" si="105"/>
        <v>0</v>
      </c>
      <c r="I1406" s="12" t="b">
        <f t="shared" si="106"/>
        <v>0</v>
      </c>
      <c r="J1406" s="12" t="str">
        <f t="shared" si="107"/>
        <v>Plug-in heater, or none</v>
      </c>
    </row>
    <row r="1407" spans="1:10">
      <c r="A1407" s="121">
        <v>24765</v>
      </c>
      <c r="B1407" s="12">
        <f>INDEX([8]RawData!$B$8:$N$1411, MATCH($A1407, [8]RawData!$A$8:$A$1411, 0), MATCH(B$19, [8]RawData!$B$7:$N$7, 0))</f>
        <v>1144.6790000000001</v>
      </c>
      <c r="C1407" s="12">
        <f>INDEX([8]RawData!$B$8:$N$1411, MATCH($A1407, [8]RawData!$A$8:$A$1411, 0), MATCH(C$19, [8]RawData!$B$7:$N$7, 0))</f>
        <v>3</v>
      </c>
      <c r="D1407" s="12" t="str">
        <f>INDEX([8]RawData!$B$8:$N$1411, MATCH($A1407, [8]RawData!$A$8:$A$1411, 0), MATCH(D$19, [8]RawData!$B$7:$N$7, 0))</f>
        <v>Propane htstove</v>
      </c>
      <c r="E1407" s="12" t="str">
        <f>INDEX([8]RawData!$B$8:$N$1411, MATCH($A1407, [8]RawData!$A$8:$A$1411, 0), MATCH(E$19, [8]RawData!$B$7:$N$7, 0))</f>
        <v>Wood htstove</v>
      </c>
      <c r="F1407" s="12" t="s">
        <v>94</v>
      </c>
      <c r="G1407" s="12" t="b">
        <f t="shared" si="104"/>
        <v>0</v>
      </c>
      <c r="H1407" s="12" t="b">
        <f t="shared" si="105"/>
        <v>0</v>
      </c>
      <c r="I1407" s="12" t="b">
        <f t="shared" si="106"/>
        <v>0</v>
      </c>
      <c r="J1407" s="12" t="str">
        <f t="shared" si="107"/>
        <v>Plug-in heater, or none</v>
      </c>
    </row>
    <row r="1408" spans="1:10">
      <c r="A1408" s="121">
        <v>24770</v>
      </c>
      <c r="B1408" s="12">
        <f>INDEX([8]RawData!$B$8:$N$1411, MATCH($A1408, [8]RawData!$A$8:$A$1411, 0), MATCH(B$19, [8]RawData!$B$7:$N$7, 0))</f>
        <v>3785.7640000000001</v>
      </c>
      <c r="C1408" s="12">
        <f>INDEX([8]RawData!$B$8:$N$1411, MATCH($A1408, [8]RawData!$A$8:$A$1411, 0), MATCH(C$19, [8]RawData!$B$7:$N$7, 0))</f>
        <v>2</v>
      </c>
      <c r="D1408" s="12" t="str">
        <f>INDEX([8]RawData!$B$8:$N$1411, MATCH($A1408, [8]RawData!$A$8:$A$1411, 0), MATCH(D$19, [8]RawData!$B$7:$N$7, 0))</f>
        <v>Gas faf</v>
      </c>
      <c r="E1408" s="12" t="str">
        <f>INDEX([8]RawData!$B$8:$N$1411, MATCH($A1408, [8]RawData!$A$8:$A$1411, 0), MATCH(E$19, [8]RawData!$B$7:$N$7, 0))</f>
        <v/>
      </c>
      <c r="F1408" s="12" t="s">
        <v>94</v>
      </c>
      <c r="G1408" s="12" t="b">
        <f t="shared" si="104"/>
        <v>1</v>
      </c>
      <c r="H1408" s="12" t="b">
        <f t="shared" si="105"/>
        <v>0</v>
      </c>
      <c r="I1408" s="12" t="b">
        <f t="shared" si="106"/>
        <v>0</v>
      </c>
      <c r="J1408" s="12" t="str">
        <f t="shared" si="107"/>
        <v>Plug-in heater, or none</v>
      </c>
    </row>
    <row r="1409" spans="1:10">
      <c r="A1409" s="121">
        <v>24781</v>
      </c>
      <c r="B1409" s="12">
        <f>INDEX([8]RawData!$B$8:$N$1411, MATCH($A1409, [8]RawData!$A$8:$A$1411, 0), MATCH(B$19, [8]RawData!$B$7:$N$7, 0))</f>
        <v>2079.9929999999999</v>
      </c>
      <c r="C1409" s="12">
        <f>INDEX([8]RawData!$B$8:$N$1411, MATCH($A1409, [8]RawData!$A$8:$A$1411, 0), MATCH(C$19, [8]RawData!$B$7:$N$7, 0))</f>
        <v>1</v>
      </c>
      <c r="D1409" s="12" t="str">
        <f>INDEX([8]RawData!$B$8:$N$1411, MATCH($A1409, [8]RawData!$A$8:$A$1411, 0), MATCH(D$19, [8]RawData!$B$7:$N$7, 0))</f>
        <v>Electric heatpumpdualfuel</v>
      </c>
      <c r="E1409" s="12" t="str">
        <f>INDEX([8]RawData!$B$8:$N$1411, MATCH($A1409, [8]RawData!$A$8:$A$1411, 0), MATCH(E$19, [8]RawData!$B$7:$N$7, 0))</f>
        <v>Wood htstove</v>
      </c>
      <c r="F1409" s="12">
        <v>2079.9929999999999</v>
      </c>
      <c r="G1409" s="12" t="b">
        <f t="shared" si="104"/>
        <v>0</v>
      </c>
      <c r="H1409" s="12" t="b">
        <f t="shared" si="105"/>
        <v>1</v>
      </c>
      <c r="I1409" s="12" t="b">
        <f t="shared" si="106"/>
        <v>1</v>
      </c>
      <c r="J1409" s="12" t="str">
        <f t="shared" si="107"/>
        <v>Heat pump</v>
      </c>
    </row>
    <row r="1410" spans="1:10">
      <c r="A1410" s="121">
        <v>24785</v>
      </c>
      <c r="B1410" s="12">
        <f>INDEX([8]RawData!$B$8:$N$1411, MATCH($A1410, [8]RawData!$A$8:$A$1411, 0), MATCH(B$19, [8]RawData!$B$7:$N$7, 0))</f>
        <v>1904.288</v>
      </c>
      <c r="C1410" s="12">
        <f>INDEX([8]RawData!$B$8:$N$1411, MATCH($A1410, [8]RawData!$A$8:$A$1411, 0), MATCH(C$19, [8]RawData!$B$7:$N$7, 0))</f>
        <v>2</v>
      </c>
      <c r="D1410" s="12" t="str">
        <f>INDEX([8]RawData!$B$8:$N$1411, MATCH($A1410, [8]RawData!$A$8:$A$1411, 0), MATCH(D$19, [8]RawData!$B$7:$N$7, 0))</f>
        <v>Electric baseboard</v>
      </c>
      <c r="E1410" s="12" t="str">
        <f>INDEX([8]RawData!$B$8:$N$1411, MATCH($A1410, [8]RawData!$A$8:$A$1411, 0), MATCH(E$19, [8]RawData!$B$7:$N$7, 0))</f>
        <v/>
      </c>
      <c r="F1410" s="12">
        <v>1904.288</v>
      </c>
      <c r="G1410" s="12" t="b">
        <f t="shared" si="104"/>
        <v>0</v>
      </c>
      <c r="H1410" s="12" t="b">
        <f t="shared" si="105"/>
        <v>1</v>
      </c>
      <c r="I1410" s="12" t="b">
        <f t="shared" si="106"/>
        <v>1</v>
      </c>
      <c r="J1410" s="12" t="str">
        <f t="shared" si="107"/>
        <v>Baseboard</v>
      </c>
    </row>
    <row r="1411" spans="1:10">
      <c r="A1411" s="121">
        <v>24790</v>
      </c>
      <c r="B1411" s="12">
        <f>INDEX([8]RawData!$B$8:$N$1411, MATCH($A1411, [8]RawData!$A$8:$A$1411, 0), MATCH(B$19, [8]RawData!$B$7:$N$7, 0))</f>
        <v>2079.9929999999999</v>
      </c>
      <c r="C1411" s="12">
        <f>INDEX([8]RawData!$B$8:$N$1411, MATCH($A1411, [8]RawData!$A$8:$A$1411, 0), MATCH(C$19, [8]RawData!$B$7:$N$7, 0))</f>
        <v>1</v>
      </c>
      <c r="D1411" s="12" t="str">
        <f>INDEX([8]RawData!$B$8:$N$1411, MATCH($A1411, [8]RawData!$A$8:$A$1411, 0), MATCH(D$19, [8]RawData!$B$7:$N$7, 0))</f>
        <v>Gas faf</v>
      </c>
      <c r="E1411" s="12" t="str">
        <f>INDEX([8]RawData!$B$8:$N$1411, MATCH($A1411, [8]RawData!$A$8:$A$1411, 0), MATCH(E$19, [8]RawData!$B$7:$N$7, 0))</f>
        <v xml:space="preserve">Wood htstove AND Gas htstove AND </v>
      </c>
      <c r="F1411" s="12" t="s">
        <v>94</v>
      </c>
      <c r="G1411" s="12" t="b">
        <f t="shared" si="104"/>
        <v>1</v>
      </c>
      <c r="H1411" s="12" t="b">
        <f t="shared" si="105"/>
        <v>0</v>
      </c>
      <c r="I1411" s="12" t="b">
        <f t="shared" si="106"/>
        <v>0</v>
      </c>
      <c r="J1411" s="12" t="str">
        <f t="shared" si="107"/>
        <v>Plug-in heater, or none</v>
      </c>
    </row>
    <row r="1412" spans="1:10">
      <c r="A1412" s="121">
        <v>24795</v>
      </c>
      <c r="B1412" s="12">
        <f>INDEX([8]RawData!$B$8:$N$1411, MATCH($A1412, [8]RawData!$A$8:$A$1411, 0), MATCH(B$19, [8]RawData!$B$7:$N$7, 0))</f>
        <v>2079.9929999999999</v>
      </c>
      <c r="C1412" s="12">
        <f>INDEX([8]RawData!$B$8:$N$1411, MATCH($A1412, [8]RawData!$A$8:$A$1411, 0), MATCH(C$19, [8]RawData!$B$7:$N$7, 0))</f>
        <v>1</v>
      </c>
      <c r="D1412" s="12" t="str">
        <f>INDEX([8]RawData!$B$8:$N$1411, MATCH($A1412, [8]RawData!$A$8:$A$1411, 0), MATCH(D$19, [8]RawData!$B$7:$N$7, 0))</f>
        <v>Gas faf</v>
      </c>
      <c r="E1412" s="12" t="str">
        <f>INDEX([8]RawData!$B$8:$N$1411, MATCH($A1412, [8]RawData!$A$8:$A$1411, 0), MATCH(E$19, [8]RawData!$B$7:$N$7, 0))</f>
        <v/>
      </c>
      <c r="F1412" s="12" t="s">
        <v>94</v>
      </c>
      <c r="G1412" s="12" t="b">
        <f t="shared" si="104"/>
        <v>1</v>
      </c>
      <c r="H1412" s="12" t="b">
        <f t="shared" si="105"/>
        <v>0</v>
      </c>
      <c r="I1412" s="12" t="b">
        <f t="shared" si="106"/>
        <v>0</v>
      </c>
      <c r="J1412" s="12" t="str">
        <f t="shared" si="107"/>
        <v>Plug-in heater, or none</v>
      </c>
    </row>
    <row r="1413" spans="1:10">
      <c r="A1413" s="121">
        <v>24807</v>
      </c>
      <c r="B1413" s="12">
        <f>INDEX([8]RawData!$B$8:$N$1411, MATCH($A1413, [8]RawData!$A$8:$A$1411, 0), MATCH(B$19, [8]RawData!$B$7:$N$7, 0))</f>
        <v>2079.9929999999999</v>
      </c>
      <c r="C1413" s="12">
        <f>INDEX([8]RawData!$B$8:$N$1411, MATCH($A1413, [8]RawData!$A$8:$A$1411, 0), MATCH(C$19, [8]RawData!$B$7:$N$7, 0))</f>
        <v>1</v>
      </c>
      <c r="D1413" s="12" t="str">
        <f>INDEX([8]RawData!$B$8:$N$1411, MATCH($A1413, [8]RawData!$A$8:$A$1411, 0), MATCH(D$19, [8]RawData!$B$7:$N$7, 0))</f>
        <v>Electric heatpump</v>
      </c>
      <c r="E1413" s="12" t="str">
        <f>INDEX([8]RawData!$B$8:$N$1411, MATCH($A1413, [8]RawData!$A$8:$A$1411, 0), MATCH(E$19, [8]RawData!$B$7:$N$7, 0))</f>
        <v/>
      </c>
      <c r="F1413" s="12">
        <v>2079.9929999999999</v>
      </c>
      <c r="G1413" s="12" t="b">
        <f t="shared" si="104"/>
        <v>0</v>
      </c>
      <c r="H1413" s="12" t="b">
        <f t="shared" si="105"/>
        <v>1</v>
      </c>
      <c r="I1413" s="12" t="b">
        <f t="shared" si="106"/>
        <v>1</v>
      </c>
      <c r="J1413" s="12" t="str">
        <f t="shared" si="107"/>
        <v>Heat pump</v>
      </c>
    </row>
    <row r="1414" spans="1:10">
      <c r="A1414" s="121">
        <v>24808</v>
      </c>
      <c r="B1414" s="12">
        <f>INDEX([8]RawData!$B$8:$N$1411, MATCH($A1414, [8]RawData!$A$8:$A$1411, 0), MATCH(B$19, [8]RawData!$B$7:$N$7, 0))</f>
        <v>3785.7640000000001</v>
      </c>
      <c r="C1414" s="12">
        <f>INDEX([8]RawData!$B$8:$N$1411, MATCH($A1414, [8]RawData!$A$8:$A$1411, 0), MATCH(C$19, [8]RawData!$B$7:$N$7, 0))</f>
        <v>1</v>
      </c>
      <c r="D1414" s="12" t="str">
        <f>INDEX([8]RawData!$B$8:$N$1411, MATCH($A1414, [8]RawData!$A$8:$A$1411, 0), MATCH(D$19, [8]RawData!$B$7:$N$7, 0))</f>
        <v>Gas faf</v>
      </c>
      <c r="E1414" s="12" t="str">
        <f>INDEX([8]RawData!$B$8:$N$1411, MATCH($A1414, [8]RawData!$A$8:$A$1411, 0), MATCH(E$19, [8]RawData!$B$7:$N$7, 0))</f>
        <v/>
      </c>
      <c r="F1414" s="12" t="s">
        <v>94</v>
      </c>
      <c r="G1414" s="12" t="b">
        <f t="shared" si="104"/>
        <v>1</v>
      </c>
      <c r="H1414" s="12" t="b">
        <f t="shared" si="105"/>
        <v>0</v>
      </c>
      <c r="I1414" s="12" t="b">
        <f t="shared" si="106"/>
        <v>0</v>
      </c>
      <c r="J1414" s="12" t="str">
        <f t="shared" si="107"/>
        <v>Plug-in heater, or none</v>
      </c>
    </row>
    <row r="1415" spans="1:10">
      <c r="A1415" s="121">
        <v>24816</v>
      </c>
      <c r="B1415" s="12">
        <f>INDEX([8]RawData!$B$8:$N$1411, MATCH($A1415, [8]RawData!$A$8:$A$1411, 0), MATCH(B$19, [8]RawData!$B$7:$N$7, 0))</f>
        <v>2079.9929999999999</v>
      </c>
      <c r="C1415" s="12">
        <f>INDEX([8]RawData!$B$8:$N$1411, MATCH($A1415, [8]RawData!$A$8:$A$1411, 0), MATCH(C$19, [8]RawData!$B$7:$N$7, 0))</f>
        <v>1</v>
      </c>
      <c r="D1415" s="12" t="str">
        <f>INDEX([8]RawData!$B$8:$N$1411, MATCH($A1415, [8]RawData!$A$8:$A$1411, 0), MATCH(D$19, [8]RawData!$B$7:$N$7, 0))</f>
        <v>Electric heatpump</v>
      </c>
      <c r="E1415" s="12" t="str">
        <f>INDEX([8]RawData!$B$8:$N$1411, MATCH($A1415, [8]RawData!$A$8:$A$1411, 0), MATCH(E$19, [8]RawData!$B$7:$N$7, 0))</f>
        <v/>
      </c>
      <c r="F1415" s="12">
        <v>2079.9929999999999</v>
      </c>
      <c r="G1415" s="12" t="b">
        <f t="shared" si="104"/>
        <v>0</v>
      </c>
      <c r="H1415" s="12" t="b">
        <f t="shared" si="105"/>
        <v>1</v>
      </c>
      <c r="I1415" s="12" t="b">
        <f t="shared" si="106"/>
        <v>1</v>
      </c>
      <c r="J1415" s="12" t="str">
        <f t="shared" si="107"/>
        <v>Heat pump</v>
      </c>
    </row>
    <row r="1416" spans="1:10">
      <c r="A1416" s="121">
        <v>24822</v>
      </c>
      <c r="B1416" s="12">
        <f>INDEX([8]RawData!$B$8:$N$1411, MATCH($A1416, [8]RawData!$A$8:$A$1411, 0), MATCH(B$19, [8]RawData!$B$7:$N$7, 0))</f>
        <v>1144.6790000000001</v>
      </c>
      <c r="C1416" s="12">
        <f>INDEX([8]RawData!$B$8:$N$1411, MATCH($A1416, [8]RawData!$A$8:$A$1411, 0), MATCH(C$19, [8]RawData!$B$7:$N$7, 0))</f>
        <v>3</v>
      </c>
      <c r="D1416" s="12" t="str">
        <f>INDEX([8]RawData!$B$8:$N$1411, MATCH($A1416, [8]RawData!$A$8:$A$1411, 0), MATCH(D$19, [8]RawData!$B$7:$N$7, 0))</f>
        <v>Gas faf</v>
      </c>
      <c r="E1416" s="12" t="str">
        <f>INDEX([8]RawData!$B$8:$N$1411, MATCH($A1416, [8]RawData!$A$8:$A$1411, 0), MATCH(E$19, [8]RawData!$B$7:$N$7, 0))</f>
        <v>Wood htstove</v>
      </c>
      <c r="F1416" s="12" t="s">
        <v>94</v>
      </c>
      <c r="G1416" s="12" t="b">
        <f t="shared" si="104"/>
        <v>1</v>
      </c>
      <c r="H1416" s="12" t="b">
        <f t="shared" si="105"/>
        <v>0</v>
      </c>
      <c r="I1416" s="12" t="b">
        <f t="shared" si="106"/>
        <v>0</v>
      </c>
      <c r="J1416" s="12" t="str">
        <f t="shared" si="107"/>
        <v>Plug-in heater, or none</v>
      </c>
    </row>
    <row r="1417" spans="1:10">
      <c r="A1417" s="121">
        <v>24826</v>
      </c>
      <c r="B1417" s="12">
        <f>INDEX([8]RawData!$B$8:$N$1411, MATCH($A1417, [8]RawData!$A$8:$A$1411, 0), MATCH(B$19, [8]RawData!$B$7:$N$7, 0))</f>
        <v>1612.692</v>
      </c>
      <c r="C1417" s="12">
        <f>INDEX([8]RawData!$B$8:$N$1411, MATCH($A1417, [8]RawData!$A$8:$A$1411, 0), MATCH(C$19, [8]RawData!$B$7:$N$7, 0))</f>
        <v>1</v>
      </c>
      <c r="D1417" s="12" t="str">
        <f>INDEX([8]RawData!$B$8:$N$1411, MATCH($A1417, [8]RawData!$A$8:$A$1411, 0), MATCH(D$19, [8]RawData!$B$7:$N$7, 0))</f>
        <v>Pellets htstove</v>
      </c>
      <c r="E1417" s="12" t="str">
        <f>INDEX([8]RawData!$B$8:$N$1411, MATCH($A1417, [8]RawData!$A$8:$A$1411, 0), MATCH(E$19, [8]RawData!$B$7:$N$7, 0))</f>
        <v xml:space="preserve">Electric baseboard AND Electric baseboard AND </v>
      </c>
      <c r="F1417" s="12">
        <v>1612.692</v>
      </c>
      <c r="G1417" s="12" t="b">
        <f t="shared" si="104"/>
        <v>0</v>
      </c>
      <c r="H1417" s="12" t="b">
        <f t="shared" si="105"/>
        <v>1</v>
      </c>
      <c r="I1417" s="12" t="b">
        <f t="shared" si="106"/>
        <v>1</v>
      </c>
      <c r="J1417" s="12" t="str">
        <f t="shared" si="107"/>
        <v>Baseboard</v>
      </c>
    </row>
    <row r="1418" spans="1:10">
      <c r="A1418" s="121">
        <v>24827</v>
      </c>
      <c r="B1418" s="12">
        <f>INDEX([8]RawData!$B$8:$N$1411, MATCH($A1418, [8]RawData!$A$8:$A$1411, 0), MATCH(B$19, [8]RawData!$B$7:$N$7, 0))</f>
        <v>1144.6790000000001</v>
      </c>
      <c r="C1418" s="12">
        <f>INDEX([8]RawData!$B$8:$N$1411, MATCH($A1418, [8]RawData!$A$8:$A$1411, 0), MATCH(C$19, [8]RawData!$B$7:$N$7, 0))</f>
        <v>2</v>
      </c>
      <c r="D1418" s="12" t="str">
        <f>INDEX([8]RawData!$B$8:$N$1411, MATCH($A1418, [8]RawData!$A$8:$A$1411, 0), MATCH(D$19, [8]RawData!$B$7:$N$7, 0))</f>
        <v>Gas faf</v>
      </c>
      <c r="E1418" s="12" t="str">
        <f>INDEX([8]RawData!$B$8:$N$1411, MATCH($A1418, [8]RawData!$A$8:$A$1411, 0), MATCH(E$19, [8]RawData!$B$7:$N$7, 0))</f>
        <v/>
      </c>
      <c r="F1418" s="12" t="s">
        <v>94</v>
      </c>
      <c r="G1418" s="12" t="b">
        <f t="shared" si="104"/>
        <v>1</v>
      </c>
      <c r="H1418" s="12" t="b">
        <f t="shared" si="105"/>
        <v>0</v>
      </c>
      <c r="I1418" s="12" t="b">
        <f t="shared" si="106"/>
        <v>0</v>
      </c>
      <c r="J1418" s="12" t="str">
        <f t="shared" si="107"/>
        <v>Plug-in heater, or none</v>
      </c>
    </row>
    <row r="1419" spans="1:10">
      <c r="A1419" s="121">
        <v>24833</v>
      </c>
      <c r="B1419" s="12">
        <f>INDEX([8]RawData!$B$8:$N$1411, MATCH($A1419, [8]RawData!$A$8:$A$1411, 0), MATCH(B$19, [8]RawData!$B$7:$N$7, 0))</f>
        <v>12271.31</v>
      </c>
      <c r="C1419" s="12">
        <f>INDEX([8]RawData!$B$8:$N$1411, MATCH($A1419, [8]RawData!$A$8:$A$1411, 0), MATCH(C$19, [8]RawData!$B$7:$N$7, 0))</f>
        <v>1</v>
      </c>
      <c r="D1419" s="12" t="str">
        <f>INDEX([8]RawData!$B$8:$N$1411, MATCH($A1419, [8]RawData!$A$8:$A$1411, 0), MATCH(D$19, [8]RawData!$B$7:$N$7, 0))</f>
        <v>Oil faf</v>
      </c>
      <c r="E1419" s="12" t="str">
        <f>INDEX([8]RawData!$B$8:$N$1411, MATCH($A1419, [8]RawData!$A$8:$A$1411, 0), MATCH(E$19, [8]RawData!$B$7:$N$7, 0))</f>
        <v>Wood htstove</v>
      </c>
      <c r="F1419" s="12" t="s">
        <v>94</v>
      </c>
      <c r="G1419" s="12" t="b">
        <f t="shared" si="104"/>
        <v>0</v>
      </c>
      <c r="H1419" s="12" t="b">
        <f t="shared" si="105"/>
        <v>0</v>
      </c>
      <c r="I1419" s="12" t="b">
        <f t="shared" si="106"/>
        <v>0</v>
      </c>
      <c r="J1419" s="12" t="str">
        <f t="shared" si="107"/>
        <v>Plug-in heater, or none</v>
      </c>
    </row>
    <row r="1420" spans="1:10">
      <c r="A1420" s="121">
        <v>24844</v>
      </c>
      <c r="B1420" s="12">
        <f>INDEX([8]RawData!$B$8:$N$1411, MATCH($A1420, [8]RawData!$A$8:$A$1411, 0), MATCH(B$19, [8]RawData!$B$7:$N$7, 0))</f>
        <v>3785.7640000000001</v>
      </c>
      <c r="C1420" s="12">
        <f>INDEX([8]RawData!$B$8:$N$1411, MATCH($A1420, [8]RawData!$A$8:$A$1411, 0), MATCH(C$19, [8]RawData!$B$7:$N$7, 0))</f>
        <v>2</v>
      </c>
      <c r="D1420" s="12" t="str">
        <f>INDEX([8]RawData!$B$8:$N$1411, MATCH($A1420, [8]RawData!$A$8:$A$1411, 0), MATCH(D$19, [8]RawData!$B$7:$N$7, 0))</f>
        <v>Electric baseboard</v>
      </c>
      <c r="E1420" s="12" t="str">
        <f>INDEX([8]RawData!$B$8:$N$1411, MATCH($A1420, [8]RawData!$A$8:$A$1411, 0), MATCH(E$19, [8]RawData!$B$7:$N$7, 0))</f>
        <v/>
      </c>
      <c r="F1420" s="12">
        <v>3785.7640000000001</v>
      </c>
      <c r="G1420" s="12" t="b">
        <f t="shared" si="104"/>
        <v>0</v>
      </c>
      <c r="H1420" s="12" t="b">
        <f t="shared" si="105"/>
        <v>1</v>
      </c>
      <c r="I1420" s="12" t="b">
        <f t="shared" si="106"/>
        <v>1</v>
      </c>
      <c r="J1420" s="12" t="str">
        <f t="shared" si="107"/>
        <v>Baseboard</v>
      </c>
    </row>
    <row r="1421" spans="1:10">
      <c r="A1421" s="121">
        <v>24850</v>
      </c>
      <c r="B1421" s="12">
        <f>INDEX([8]RawData!$B$8:$N$1411, MATCH($A1421, [8]RawData!$A$8:$A$1411, 0), MATCH(B$19, [8]RawData!$B$7:$N$7, 0))</f>
        <v>1192.4649999999999</v>
      </c>
      <c r="C1421" s="12">
        <f>INDEX([8]RawData!$B$8:$N$1411, MATCH($A1421, [8]RawData!$A$8:$A$1411, 0), MATCH(C$19, [8]RawData!$B$7:$N$7, 0))</f>
        <v>3</v>
      </c>
      <c r="D1421" s="12" t="str">
        <f>INDEX([8]RawData!$B$8:$N$1411, MATCH($A1421, [8]RawData!$A$8:$A$1411, 0), MATCH(D$19, [8]RawData!$B$7:$N$7, 0))</f>
        <v>Electric baseboard</v>
      </c>
      <c r="E1421" s="12" t="str">
        <f>INDEX([8]RawData!$B$8:$N$1411, MATCH($A1421, [8]RawData!$A$8:$A$1411, 0), MATCH(E$19, [8]RawData!$B$7:$N$7, 0))</f>
        <v>Wood htstove</v>
      </c>
      <c r="F1421" s="12">
        <v>1192.4649999999999</v>
      </c>
      <c r="G1421" s="12" t="b">
        <f t="shared" si="104"/>
        <v>0</v>
      </c>
      <c r="H1421" s="12" t="b">
        <f t="shared" si="105"/>
        <v>1</v>
      </c>
      <c r="I1421" s="12" t="b">
        <f t="shared" si="106"/>
        <v>1</v>
      </c>
      <c r="J1421" s="12" t="str">
        <f t="shared" si="107"/>
        <v>Baseboard</v>
      </c>
    </row>
    <row r="1422" spans="1:10">
      <c r="A1422" s="121">
        <v>24863</v>
      </c>
      <c r="B1422" s="12">
        <f>INDEX([8]RawData!$B$8:$N$1411, MATCH($A1422, [8]RawData!$A$8:$A$1411, 0), MATCH(B$19, [8]RawData!$B$7:$N$7, 0))</f>
        <v>3785.7640000000001</v>
      </c>
      <c r="C1422" s="12">
        <f>INDEX([8]RawData!$B$8:$N$1411, MATCH($A1422, [8]RawData!$A$8:$A$1411, 0), MATCH(C$19, [8]RawData!$B$7:$N$7, 0))</f>
        <v>1</v>
      </c>
      <c r="D1422" s="12" t="str">
        <f>INDEX([8]RawData!$B$8:$N$1411, MATCH($A1422, [8]RawData!$A$8:$A$1411, 0), MATCH(D$19, [8]RawData!$B$7:$N$7, 0))</f>
        <v>Gas faf</v>
      </c>
      <c r="E1422" s="12" t="str">
        <f>INDEX([8]RawData!$B$8:$N$1411, MATCH($A1422, [8]RawData!$A$8:$A$1411, 0), MATCH(E$19, [8]RawData!$B$7:$N$7, 0))</f>
        <v>Wood htstove</v>
      </c>
      <c r="F1422" s="12" t="s">
        <v>94</v>
      </c>
      <c r="G1422" s="12" t="b">
        <f t="shared" si="104"/>
        <v>1</v>
      </c>
      <c r="H1422" s="12" t="b">
        <f t="shared" si="105"/>
        <v>0</v>
      </c>
      <c r="I1422" s="12" t="b">
        <f t="shared" si="106"/>
        <v>0</v>
      </c>
      <c r="J1422" s="12" t="str">
        <f t="shared" si="107"/>
        <v>Plug-in heater, or none</v>
      </c>
    </row>
    <row r="1423" spans="1:10">
      <c r="A1423" s="121">
        <v>24866</v>
      </c>
      <c r="B1423" s="12">
        <f>INDEX([8]RawData!$B$8:$N$1411, MATCH($A1423, [8]RawData!$A$8:$A$1411, 0), MATCH(B$19, [8]RawData!$B$7:$N$7, 0))</f>
        <v>4360.1880000000001</v>
      </c>
      <c r="C1423" s="12">
        <f>INDEX([8]RawData!$B$8:$N$1411, MATCH($A1423, [8]RawData!$A$8:$A$1411, 0), MATCH(C$19, [8]RawData!$B$7:$N$7, 0))</f>
        <v>1</v>
      </c>
      <c r="D1423" s="12" t="str">
        <f>INDEX([8]RawData!$B$8:$N$1411, MATCH($A1423, [8]RawData!$A$8:$A$1411, 0), MATCH(D$19, [8]RawData!$B$7:$N$7, 0))</f>
        <v>Gas faf</v>
      </c>
      <c r="E1423" s="12" t="str">
        <f>INDEX([8]RawData!$B$8:$N$1411, MATCH($A1423, [8]RawData!$A$8:$A$1411, 0), MATCH(E$19, [8]RawData!$B$7:$N$7, 0))</f>
        <v xml:space="preserve">Gas htstove AND Wood htstove AND </v>
      </c>
      <c r="F1423" s="12" t="s">
        <v>94</v>
      </c>
      <c r="G1423" s="12" t="b">
        <f t="shared" si="104"/>
        <v>1</v>
      </c>
      <c r="H1423" s="12" t="b">
        <f t="shared" si="105"/>
        <v>0</v>
      </c>
      <c r="I1423" s="12" t="b">
        <f t="shared" si="106"/>
        <v>0</v>
      </c>
      <c r="J1423" s="12" t="str">
        <f t="shared" si="107"/>
        <v>Plug-in heater, or none</v>
      </c>
    </row>
  </sheetData>
  <autoFilter ref="A19:J1423"/>
  <mergeCells count="12">
    <mergeCell ref="AF2:AF3"/>
    <mergeCell ref="AH2:AI3"/>
    <mergeCell ref="Z11:AA12"/>
    <mergeCell ref="Z20:AA21"/>
    <mergeCell ref="A2:B3"/>
    <mergeCell ref="G2:G3"/>
    <mergeCell ref="I2:J3"/>
    <mergeCell ref="R2:R3"/>
    <mergeCell ref="S2:S3"/>
    <mergeCell ref="T2:T3"/>
    <mergeCell ref="U2:U3"/>
    <mergeCell ref="Z2:AA3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N340"/>
  <sheetViews>
    <sheetView topLeftCell="U1" workbookViewId="0">
      <selection activeCell="Z1" sqref="Z1:AO1048576"/>
    </sheetView>
  </sheetViews>
  <sheetFormatPr defaultRowHeight="15"/>
  <cols>
    <col min="1" max="1" width="13.42578125" style="12" customWidth="1"/>
    <col min="2" max="2" width="11.7109375" style="12" customWidth="1"/>
    <col min="3" max="3" width="17.42578125" style="12" customWidth="1"/>
    <col min="4" max="4" width="16" style="12" customWidth="1"/>
    <col min="5" max="5" width="15.140625" style="12" customWidth="1"/>
    <col min="6" max="6" width="14" style="12" customWidth="1"/>
    <col min="7" max="7" width="14.42578125" style="12" customWidth="1"/>
    <col min="8" max="8" width="13.28515625" style="12" customWidth="1"/>
    <col min="9" max="9" width="14.42578125" style="12" customWidth="1"/>
    <col min="10" max="10" width="14.5703125" style="12" customWidth="1"/>
    <col min="11" max="11" width="12.42578125" style="12" customWidth="1"/>
    <col min="12" max="12" width="12" style="12" customWidth="1"/>
    <col min="13" max="13" width="13.7109375" style="12" customWidth="1"/>
    <col min="14" max="15" width="11.28515625" style="12" customWidth="1"/>
    <col min="16" max="16" width="26.7109375" style="12" customWidth="1"/>
    <col min="17" max="17" width="14.7109375" style="12" customWidth="1"/>
    <col min="18" max="18" width="12" style="12" customWidth="1"/>
    <col min="19" max="19" width="24.5703125" style="12" customWidth="1"/>
    <col min="20" max="20" width="25.7109375" style="12" customWidth="1"/>
    <col min="21" max="21" width="17.28515625" style="12" customWidth="1"/>
    <col min="22" max="23" width="13" style="12" customWidth="1"/>
    <col min="24" max="24" width="16.140625" style="12" customWidth="1"/>
    <col min="25" max="25" width="12.7109375" style="12" customWidth="1"/>
    <col min="26" max="26" width="14.7109375" style="12" customWidth="1"/>
    <col min="27" max="27" width="13.7109375" style="12" customWidth="1"/>
    <col min="28" max="28" width="16" style="12" customWidth="1"/>
    <col min="29" max="29" width="16.7109375" style="12" customWidth="1"/>
    <col min="30" max="30" width="15.140625" style="12" customWidth="1"/>
    <col min="31" max="31" width="15.5703125" style="12" customWidth="1"/>
    <col min="32" max="32" width="14.85546875" style="12" customWidth="1"/>
    <col min="33" max="33" width="13.28515625" style="12" customWidth="1"/>
    <col min="34" max="16384" width="9.140625" style="12"/>
  </cols>
  <sheetData>
    <row r="1" spans="1:40" ht="15.75" thickBot="1">
      <c r="P1" s="125"/>
    </row>
    <row r="2" spans="1:40" ht="46.5" customHeight="1">
      <c r="A2" s="165" t="s">
        <v>59</v>
      </c>
      <c r="B2" s="166"/>
      <c r="C2" s="13" t="s">
        <v>60</v>
      </c>
      <c r="D2" s="14"/>
      <c r="E2" s="15"/>
      <c r="F2" s="16"/>
      <c r="G2" s="159" t="s">
        <v>61</v>
      </c>
      <c r="I2" s="161" t="s">
        <v>62</v>
      </c>
      <c r="J2" s="162"/>
      <c r="K2" s="13" t="s">
        <v>60</v>
      </c>
      <c r="L2" s="14"/>
      <c r="M2" s="15"/>
      <c r="N2" s="16"/>
      <c r="O2" s="17"/>
      <c r="P2" s="125" t="s">
        <v>96</v>
      </c>
      <c r="Q2" s="17"/>
      <c r="R2" s="17"/>
      <c r="S2" s="169" t="s">
        <v>63</v>
      </c>
      <c r="T2" s="171" t="s">
        <v>64</v>
      </c>
      <c r="U2" s="171" t="s">
        <v>65</v>
      </c>
      <c r="V2" s="173" t="s">
        <v>66</v>
      </c>
      <c r="W2" s="123" t="s">
        <v>67</v>
      </c>
      <c r="X2" s="19" t="s">
        <v>68</v>
      </c>
      <c r="Y2" s="20"/>
      <c r="Z2" s="161" t="s">
        <v>69</v>
      </c>
      <c r="AA2" s="162"/>
      <c r="AB2" s="13" t="s">
        <v>60</v>
      </c>
      <c r="AC2" s="14"/>
      <c r="AD2" s="15"/>
      <c r="AE2" s="16"/>
      <c r="AF2" s="159" t="s">
        <v>70</v>
      </c>
      <c r="AH2" s="160" t="s">
        <v>71</v>
      </c>
      <c r="AI2" s="160"/>
      <c r="AJ2" s="21" t="s">
        <v>60</v>
      </c>
      <c r="AK2" s="21"/>
      <c r="AL2" s="22"/>
      <c r="AM2" s="22"/>
      <c r="AN2" s="22"/>
    </row>
    <row r="3" spans="1:40" ht="15" customHeight="1" thickBot="1">
      <c r="A3" s="167"/>
      <c r="B3" s="168"/>
      <c r="C3" s="23" t="s">
        <v>72</v>
      </c>
      <c r="D3" s="24" t="s">
        <v>73</v>
      </c>
      <c r="E3" s="24" t="s">
        <v>7</v>
      </c>
      <c r="F3" s="25" t="s">
        <v>74</v>
      </c>
      <c r="G3" s="159"/>
      <c r="I3" s="163"/>
      <c r="J3" s="164"/>
      <c r="K3" s="23" t="s">
        <v>72</v>
      </c>
      <c r="L3" s="24" t="s">
        <v>73</v>
      </c>
      <c r="M3" s="24" t="s">
        <v>7</v>
      </c>
      <c r="N3" s="25" t="s">
        <v>74</v>
      </c>
      <c r="O3" s="26"/>
      <c r="P3" s="26"/>
      <c r="Q3" s="26"/>
      <c r="R3" s="26"/>
      <c r="S3" s="170"/>
      <c r="T3" s="172"/>
      <c r="U3" s="172"/>
      <c r="V3" s="174"/>
      <c r="W3" s="124"/>
      <c r="X3" s="28"/>
      <c r="Y3" s="20"/>
      <c r="Z3" s="163"/>
      <c r="AA3" s="164"/>
      <c r="AB3" s="23" t="s">
        <v>72</v>
      </c>
      <c r="AC3" s="24" t="s">
        <v>73</v>
      </c>
      <c r="AD3" s="24" t="s">
        <v>7</v>
      </c>
      <c r="AE3" s="25" t="s">
        <v>74</v>
      </c>
      <c r="AF3" s="159"/>
      <c r="AH3" s="160"/>
      <c r="AI3" s="160"/>
      <c r="AJ3" s="29" t="s">
        <v>72</v>
      </c>
      <c r="AK3" s="29" t="s">
        <v>73</v>
      </c>
      <c r="AL3" s="29" t="s">
        <v>7</v>
      </c>
      <c r="AM3" s="29" t="s">
        <v>74</v>
      </c>
      <c r="AN3" s="22"/>
    </row>
    <row r="4" spans="1:40">
      <c r="A4" s="30" t="s">
        <v>75</v>
      </c>
      <c r="B4" s="31">
        <v>1</v>
      </c>
      <c r="C4" s="32">
        <f>COUNTIFS($C$20:$C$340, $B4, $I$20:$I$340, C$3, $H$20:$H$340, TRUE)</f>
        <v>49</v>
      </c>
      <c r="D4" s="31">
        <f t="shared" ref="D4:F6" si="0">COUNTIFS($C$20:$C$340, $B4, $I$20:$I$340, D$3, $H$20:$H$340, TRUE)</f>
        <v>1</v>
      </c>
      <c r="E4" s="31">
        <f t="shared" si="0"/>
        <v>108</v>
      </c>
      <c r="F4" s="33">
        <f t="shared" si="0"/>
        <v>4</v>
      </c>
      <c r="G4" s="34">
        <f>SUM(C4:F4)</f>
        <v>162</v>
      </c>
      <c r="I4" s="30" t="s">
        <v>75</v>
      </c>
      <c r="J4" s="33">
        <v>1</v>
      </c>
      <c r="K4" s="35">
        <f t="shared" ref="K4:N6" si="1">SUMIFS($B$20:$B$340, $C$20:$C$340, $B4, $I$20:$I$340, K$3, $H$20:$H$340, TRUE)</f>
        <v>76832.140700000004</v>
      </c>
      <c r="L4" s="36">
        <f t="shared" si="1"/>
        <v>2319.0770000000002</v>
      </c>
      <c r="M4" s="36">
        <f t="shared" si="1"/>
        <v>226392.87759999989</v>
      </c>
      <c r="N4" s="37">
        <f t="shared" si="1"/>
        <v>6085.7365</v>
      </c>
      <c r="O4" s="38"/>
      <c r="P4" s="38"/>
      <c r="Q4" s="30" t="s">
        <v>75</v>
      </c>
      <c r="R4" s="31">
        <v>1</v>
      </c>
      <c r="S4" s="39">
        <f>SUMIFS($B$20:$B$340, $C$20:$C$340, $B4)</f>
        <v>342975.72570000001</v>
      </c>
      <c r="T4" s="40">
        <f>SUMIFS($B$20:$B$340, $C$20:$C$340, $B4, $H$20:$H$340, TRUE)</f>
        <v>311629.83179999999</v>
      </c>
      <c r="U4" s="41">
        <f>T4/S4</f>
        <v>0.90860608622950123</v>
      </c>
      <c r="V4" s="42">
        <f>COUNTIF($C$20:$C$340, $B4)</f>
        <v>179</v>
      </c>
      <c r="W4" s="43">
        <f>SQRT(U4*(1-U4)/V4)</f>
        <v>2.1538722605744364E-2</v>
      </c>
      <c r="X4" s="44">
        <f>1.645*W4/U4</f>
        <v>3.8995114850573484E-2</v>
      </c>
      <c r="Y4" s="45"/>
      <c r="Z4" s="30" t="s">
        <v>75</v>
      </c>
      <c r="AA4" s="33">
        <v>1</v>
      </c>
      <c r="AB4" s="46">
        <f t="shared" ref="AB4:AE8" si="2">K4/SUM($K4:$N4)</f>
        <v>0.24654937640665256</v>
      </c>
      <c r="AC4" s="47">
        <f t="shared" si="2"/>
        <v>7.4417682883721938E-3</v>
      </c>
      <c r="AD4" s="47">
        <f t="shared" si="2"/>
        <v>0.72648011999472495</v>
      </c>
      <c r="AE4" s="48">
        <f t="shared" si="2"/>
        <v>1.9528735310250234E-2</v>
      </c>
      <c r="AF4" s="49">
        <f>SUM(AB4:AE4)</f>
        <v>1</v>
      </c>
      <c r="AH4" s="50" t="s">
        <v>75</v>
      </c>
      <c r="AI4" s="29">
        <v>1</v>
      </c>
      <c r="AJ4" s="51">
        <f>AB4*(1-AB4)/SQRT(C4)</f>
        <v>2.6537540200020474E-2</v>
      </c>
      <c r="AK4" s="51">
        <f>AC4*(1-AC4)/SQRT(D4)</f>
        <v>7.3863883731143717E-3</v>
      </c>
      <c r="AL4" s="51">
        <f>AD4*(1-AD4)/SQRT(E4)</f>
        <v>1.9120566438625593E-2</v>
      </c>
      <c r="AM4" s="51">
        <f>AE4*(1-AE4)/SQRT(F4)</f>
        <v>9.5736819037162101E-3</v>
      </c>
      <c r="AN4" s="22"/>
    </row>
    <row r="5" spans="1:40">
      <c r="A5" s="52"/>
      <c r="B5" s="26">
        <v>2</v>
      </c>
      <c r="C5" s="52">
        <f t="shared" ref="C5" si="3">COUNTIFS($C$20:$C$340, $B5, $I$20:$I$340, C$3, $H$20:$H$340, TRUE)</f>
        <v>8</v>
      </c>
      <c r="D5" s="26">
        <f t="shared" si="0"/>
        <v>2</v>
      </c>
      <c r="E5" s="26">
        <f t="shared" si="0"/>
        <v>48</v>
      </c>
      <c r="F5" s="53">
        <f t="shared" si="0"/>
        <v>2</v>
      </c>
      <c r="G5" s="34">
        <f t="shared" ref="G5:G7" si="4">SUM(C5:F5)</f>
        <v>60</v>
      </c>
      <c r="I5" s="52"/>
      <c r="J5" s="53">
        <v>2</v>
      </c>
      <c r="K5" s="54">
        <f t="shared" si="1"/>
        <v>18470.760999999999</v>
      </c>
      <c r="L5" s="38">
        <f t="shared" si="1"/>
        <v>2079.7109999999998</v>
      </c>
      <c r="M5" s="38">
        <f t="shared" si="1"/>
        <v>90578.345000000059</v>
      </c>
      <c r="N5" s="55">
        <f t="shared" si="1"/>
        <v>2079.7109999999998</v>
      </c>
      <c r="O5" s="38"/>
      <c r="P5" s="38"/>
      <c r="Q5" s="52"/>
      <c r="R5" s="26">
        <v>2</v>
      </c>
      <c r="S5" s="39">
        <f>SUMIFS($B$20:$B$340, $C$20:$C$340, $B5)</f>
        <v>146404.32900000006</v>
      </c>
      <c r="T5" s="40">
        <f>SUMIFS($B$20:$B$340, $C$20:$C$340, $B5, $H$20:$H$340, TRUE)</f>
        <v>113208.52800000006</v>
      </c>
      <c r="U5" s="41">
        <f t="shared" ref="U5:U8" si="5">T5/S5</f>
        <v>0.77325943005414832</v>
      </c>
      <c r="V5" s="42">
        <f>COUNTIF($C$20:$C$340, $B5)</f>
        <v>86</v>
      </c>
      <c r="W5" s="43">
        <f t="shared" ref="W5:W8" si="6">SQRT(U5*(1-U5)/V5)</f>
        <v>4.5152105192683832E-2</v>
      </c>
      <c r="X5" s="44">
        <f t="shared" ref="X5:X8" si="7">1.645*W5/U5</f>
        <v>9.6054713534840061E-2</v>
      </c>
      <c r="Y5" s="45"/>
      <c r="Z5" s="52"/>
      <c r="AA5" s="53">
        <v>2</v>
      </c>
      <c r="AB5" s="56">
        <f t="shared" si="2"/>
        <v>0.16315697524129977</v>
      </c>
      <c r="AC5" s="57">
        <f t="shared" si="2"/>
        <v>1.8370621336936725E-2</v>
      </c>
      <c r="AD5" s="57">
        <f t="shared" si="2"/>
        <v>0.80010178208482685</v>
      </c>
      <c r="AE5" s="58">
        <f t="shared" si="2"/>
        <v>1.8370621336936725E-2</v>
      </c>
      <c r="AF5" s="49">
        <f t="shared" ref="AF5:AF7" si="8">SUM(AB5:AE5)</f>
        <v>1</v>
      </c>
      <c r="AH5" s="29"/>
      <c r="AI5" s="29">
        <v>2</v>
      </c>
      <c r="AJ5" s="51">
        <f>AB5*(1-AB5)/SQRT(C5)</f>
        <v>4.8273040332853484E-2</v>
      </c>
      <c r="AK5" s="51" t="s">
        <v>76</v>
      </c>
      <c r="AL5" s="51">
        <f t="shared" ref="AL5:AM8" si="9">AD5*(1-AD5)/SQRT(E5)</f>
        <v>2.3085194685195591E-2</v>
      </c>
      <c r="AM5" s="51">
        <f t="shared" si="9"/>
        <v>1.2751356717560699E-2</v>
      </c>
      <c r="AN5" s="22"/>
    </row>
    <row r="6" spans="1:40">
      <c r="A6" s="59"/>
      <c r="B6" s="60">
        <v>3</v>
      </c>
      <c r="C6" s="59">
        <f>COUNTIFS($C$20:$C$340, $B6, $I$20:$I$340, C$3, $H$20:$H$340, TRUE)</f>
        <v>0</v>
      </c>
      <c r="D6" s="60">
        <f t="shared" si="0"/>
        <v>0</v>
      </c>
      <c r="E6" s="60">
        <f t="shared" si="0"/>
        <v>17</v>
      </c>
      <c r="F6" s="61">
        <f t="shared" si="0"/>
        <v>0</v>
      </c>
      <c r="G6" s="34">
        <f t="shared" si="4"/>
        <v>17</v>
      </c>
      <c r="I6" s="59"/>
      <c r="J6" s="61">
        <v>3</v>
      </c>
      <c r="K6" s="62">
        <f t="shared" si="1"/>
        <v>0</v>
      </c>
      <c r="L6" s="63">
        <f t="shared" si="1"/>
        <v>0</v>
      </c>
      <c r="M6" s="63">
        <f t="shared" si="1"/>
        <v>18766.633999999998</v>
      </c>
      <c r="N6" s="64">
        <f t="shared" si="1"/>
        <v>0</v>
      </c>
      <c r="O6" s="38"/>
      <c r="P6" s="38"/>
      <c r="Q6" s="59"/>
      <c r="R6" s="60">
        <v>3</v>
      </c>
      <c r="S6" s="39">
        <f>SUMIFS($B$20:$B$340, $C$20:$C$340, $B6)</f>
        <v>54349.629999999932</v>
      </c>
      <c r="T6" s="40">
        <f>SUMIFS($B$20:$B$340, $C$20:$C$340, $B6, $H$20:$H$340, TRUE)</f>
        <v>18766.633999999998</v>
      </c>
      <c r="U6" s="41">
        <f t="shared" si="5"/>
        <v>0.34529460458148514</v>
      </c>
      <c r="V6" s="42">
        <f>COUNTIF($C$20:$C$340, $B6)</f>
        <v>56</v>
      </c>
      <c r="W6" s="43">
        <f t="shared" si="6"/>
        <v>6.3536581227499084E-2</v>
      </c>
      <c r="X6" s="44">
        <f t="shared" si="7"/>
        <v>0.30269130977565317</v>
      </c>
      <c r="Y6" s="45"/>
      <c r="Z6" s="59"/>
      <c r="AA6" s="61">
        <v>3</v>
      </c>
      <c r="AB6" s="65">
        <f t="shared" si="2"/>
        <v>0</v>
      </c>
      <c r="AC6" s="66">
        <f t="shared" si="2"/>
        <v>0</v>
      </c>
      <c r="AD6" s="66">
        <f t="shared" si="2"/>
        <v>1</v>
      </c>
      <c r="AE6" s="67">
        <f t="shared" si="2"/>
        <v>0</v>
      </c>
      <c r="AF6" s="49">
        <f t="shared" si="8"/>
        <v>1</v>
      </c>
      <c r="AH6" s="29"/>
      <c r="AI6" s="29">
        <v>3</v>
      </c>
      <c r="AJ6" s="51" t="e">
        <f>AB6*(1-AB6)/SQRT(C6)</f>
        <v>#DIV/0!</v>
      </c>
      <c r="AK6" s="51" t="e">
        <f>AC6*(1-AC6)/SQRT(D6)</f>
        <v>#DIV/0!</v>
      </c>
      <c r="AL6" s="51">
        <f t="shared" si="9"/>
        <v>0</v>
      </c>
      <c r="AM6" s="51" t="e">
        <f t="shared" si="9"/>
        <v>#DIV/0!</v>
      </c>
      <c r="AN6" s="22"/>
    </row>
    <row r="7" spans="1:40" ht="15.75" thickBot="1">
      <c r="A7" s="68"/>
      <c r="B7" s="69" t="s">
        <v>77</v>
      </c>
      <c r="C7" s="23">
        <f>COUNTIFS($C$20:$C$340, "&gt;1", $I$20:$I$340, C$3, $H$20:$H$340, TRUE)</f>
        <v>8</v>
      </c>
      <c r="D7" s="24">
        <f t="shared" ref="D7:F7" si="10">COUNTIFS($C$20:$C$340, "&gt;1", $I$20:$I$340, D$3, $H$20:$H$340, TRUE)</f>
        <v>2</v>
      </c>
      <c r="E7" s="24">
        <f t="shared" si="10"/>
        <v>65</v>
      </c>
      <c r="F7" s="25">
        <f t="shared" si="10"/>
        <v>2</v>
      </c>
      <c r="G7" s="34">
        <f t="shared" si="4"/>
        <v>77</v>
      </c>
      <c r="I7" s="68"/>
      <c r="J7" s="69" t="s">
        <v>77</v>
      </c>
      <c r="K7" s="70">
        <f>SUMIFS($B$20:$B$340, $C$20:$C$340, "&gt;1", $I$20:$I$340, K$3, $H$20:$H$340, TRUE)</f>
        <v>18470.760999999999</v>
      </c>
      <c r="L7" s="71">
        <f>SUMIFS($B$20:$B$340, $C$20:$C$340, "&gt;1", $I$20:$I$340, L$3, $H$20:$H$340, TRUE)</f>
        <v>2079.7109999999998</v>
      </c>
      <c r="M7" s="71">
        <f>SUMIFS($B$20:$B$340, $C$20:$C$340, "&gt;1", $I$20:$I$340, M$3, $H$20:$H$340, TRUE)</f>
        <v>109344.97900000009</v>
      </c>
      <c r="N7" s="72">
        <f>SUMIFS($B$20:$B$340, $C$20:$C$340, "&gt;1", $I$20:$I$340, N$3, $H$20:$H$340, TRUE)</f>
        <v>2079.7109999999998</v>
      </c>
      <c r="O7" s="38"/>
      <c r="P7" s="38"/>
      <c r="Q7" s="68"/>
      <c r="R7" s="69" t="s">
        <v>77</v>
      </c>
      <c r="S7" s="73">
        <f>SUMIFS($B$20:$B$340, $C$20:$C$340, "&gt;1")</f>
        <v>200753.95900000026</v>
      </c>
      <c r="T7" s="74">
        <f>SUMIFS($B$20:$B$340, $C$20:$C$340, "&gt;1", $H$20:$H$340, TRUE)</f>
        <v>131975.1620000001</v>
      </c>
      <c r="U7" s="75">
        <f t="shared" si="5"/>
        <v>0.65739755598045224</v>
      </c>
      <c r="V7" s="76">
        <f>COUNTIF($C$20:$C$340, "&gt;1")</f>
        <v>142</v>
      </c>
      <c r="W7" s="77">
        <f t="shared" si="6"/>
        <v>3.9825854134530901E-2</v>
      </c>
      <c r="X7" s="78">
        <f t="shared" si="7"/>
        <v>9.9655877110153696E-2</v>
      </c>
      <c r="Y7" s="45"/>
      <c r="Z7" s="68"/>
      <c r="AA7" s="79" t="s">
        <v>77</v>
      </c>
      <c r="AB7" s="80">
        <f t="shared" si="2"/>
        <v>0.13995634269424109</v>
      </c>
      <c r="AC7" s="81">
        <f t="shared" si="2"/>
        <v>1.5758351560121581E-2</v>
      </c>
      <c r="AD7" s="81">
        <f t="shared" si="2"/>
        <v>0.8285269541855157</v>
      </c>
      <c r="AE7" s="82">
        <f t="shared" si="2"/>
        <v>1.5758351560121581E-2</v>
      </c>
      <c r="AF7" s="49">
        <f t="shared" si="8"/>
        <v>1</v>
      </c>
      <c r="AH7" s="22"/>
      <c r="AI7" s="83" t="s">
        <v>77</v>
      </c>
      <c r="AJ7" s="51">
        <f>AB7*(1-AB7)/SQRT(C7)</f>
        <v>4.2556714217869253E-2</v>
      </c>
      <c r="AK7" s="51">
        <f>AC7*(1-AC7)/SQRT(D7)</f>
        <v>1.0967244501744758E-2</v>
      </c>
      <c r="AL7" s="51">
        <f t="shared" si="9"/>
        <v>1.7621619750816126E-2</v>
      </c>
      <c r="AM7" s="51">
        <f t="shared" si="9"/>
        <v>1.0967244501744758E-2</v>
      </c>
      <c r="AN7" s="22"/>
    </row>
    <row r="8" spans="1:40">
      <c r="A8" s="17"/>
      <c r="B8" s="34" t="s">
        <v>78</v>
      </c>
      <c r="C8" s="84">
        <f>COUNTIFS($I$20:$I$340, C$3, $H$20:$H$340, TRUE)</f>
        <v>57</v>
      </c>
      <c r="D8" s="84">
        <f t="shared" ref="D8:F8" si="11">COUNTIFS($I$20:$I$340, D$3, $H$20:$H$340, TRUE)</f>
        <v>3</v>
      </c>
      <c r="E8" s="84">
        <f t="shared" si="11"/>
        <v>173</v>
      </c>
      <c r="F8" s="84">
        <f t="shared" si="11"/>
        <v>6</v>
      </c>
      <c r="G8" s="84"/>
      <c r="J8" s="34" t="s">
        <v>78</v>
      </c>
      <c r="K8" s="45">
        <f>SUMIFS($B$20:$B$340,  $I$20:$I$340, K$3, $H$20:$H$340, TRUE)</f>
        <v>95302.901700000017</v>
      </c>
      <c r="L8" s="45">
        <f>SUMIFS($B$20:$B$340,  $I$20:$I$340, L$3, $H$20:$H$340, TRUE)</f>
        <v>4398.7880000000005</v>
      </c>
      <c r="M8" s="45">
        <f>SUMIFS($B$20:$B$340,  $I$20:$I$340, M$3, $H$20:$H$340, TRUE)</f>
        <v>335737.85660000023</v>
      </c>
      <c r="N8" s="45">
        <f>SUMIFS($B$20:$B$340,  $I$20:$I$340, N$3, $H$20:$H$340, TRUE)</f>
        <v>8165.4475000000002</v>
      </c>
      <c r="O8" s="45"/>
      <c r="P8" s="45"/>
      <c r="R8" s="34" t="s">
        <v>78</v>
      </c>
      <c r="S8" s="45">
        <f>SUM($B$20:$B$340)</f>
        <v>543729.68470000045</v>
      </c>
      <c r="T8" s="85">
        <f>SUMIFS($B$20:$B$340, $H$20:$H$340, TRUE)</f>
        <v>443604.99380000017</v>
      </c>
      <c r="U8" s="86">
        <f t="shared" si="5"/>
        <v>0.81585575752546324</v>
      </c>
      <c r="V8" s="87">
        <f>COUNT($C$20:$C$340)</f>
        <v>321</v>
      </c>
      <c r="W8" s="88">
        <f t="shared" si="6"/>
        <v>2.1633821769516115E-2</v>
      </c>
      <c r="X8" s="88">
        <f t="shared" si="7"/>
        <v>4.3620010623928583E-2</v>
      </c>
      <c r="Y8" s="45"/>
      <c r="AA8" s="34" t="s">
        <v>78</v>
      </c>
      <c r="AB8" s="89">
        <f t="shared" si="2"/>
        <v>0.21483730578327848</v>
      </c>
      <c r="AC8" s="89">
        <f t="shared" si="2"/>
        <v>9.9160019870813219E-3</v>
      </c>
      <c r="AD8" s="89">
        <f t="shared" si="2"/>
        <v>0.7568396688324206</v>
      </c>
      <c r="AE8" s="89">
        <f t="shared" si="2"/>
        <v>1.8407023397219464E-2</v>
      </c>
      <c r="AH8" s="21"/>
      <c r="AI8" s="83" t="s">
        <v>78</v>
      </c>
      <c r="AJ8" s="90">
        <f>AB8*(1-AB8)/SQRT(C8)</f>
        <v>2.2342508206408287E-2</v>
      </c>
      <c r="AK8" s="90">
        <f>AC8*(1-AC8)/SQRT(D8)</f>
        <v>5.6682372415239385E-3</v>
      </c>
      <c r="AL8" s="90">
        <f t="shared" si="9"/>
        <v>1.3991799128964838E-2</v>
      </c>
      <c r="AM8" s="90">
        <f t="shared" si="9"/>
        <v>7.376313756816996E-3</v>
      </c>
      <c r="AN8" s="22"/>
    </row>
    <row r="9" spans="1:40">
      <c r="T9" s="91"/>
      <c r="U9" s="91"/>
      <c r="AH9" s="22" t="s">
        <v>79</v>
      </c>
      <c r="AI9" s="22"/>
      <c r="AJ9" s="22"/>
      <c r="AK9" s="22"/>
      <c r="AL9" s="22"/>
      <c r="AM9" s="22"/>
      <c r="AN9" s="22"/>
    </row>
    <row r="10" spans="1:40" ht="15.75" thickBot="1">
      <c r="T10" s="91"/>
      <c r="U10" s="91"/>
      <c r="AH10" s="22" t="s">
        <v>80</v>
      </c>
      <c r="AI10" s="22"/>
      <c r="AJ10" s="22"/>
      <c r="AK10" s="22"/>
      <c r="AL10" s="22"/>
      <c r="AM10" s="22"/>
      <c r="AN10" s="22"/>
    </row>
    <row r="11" spans="1:40" ht="56.25" customHeight="1" thickBot="1">
      <c r="H11" s="126"/>
      <c r="I11" s="175" t="s">
        <v>97</v>
      </c>
      <c r="J11" s="176"/>
      <c r="K11" s="127" t="s">
        <v>72</v>
      </c>
      <c r="L11" s="128" t="s">
        <v>73</v>
      </c>
      <c r="M11" s="128" t="s">
        <v>7</v>
      </c>
      <c r="N11" s="129" t="s">
        <v>74</v>
      </c>
      <c r="O11" s="26"/>
      <c r="Q11" s="12" t="s">
        <v>81</v>
      </c>
      <c r="S11" s="92"/>
      <c r="T11" s="93" t="s">
        <v>64</v>
      </c>
      <c r="U11" s="93" t="s">
        <v>82</v>
      </c>
      <c r="V11" s="93" t="s">
        <v>83</v>
      </c>
      <c r="W11" s="94"/>
      <c r="X11" s="95"/>
      <c r="Z11" s="161" t="s">
        <v>84</v>
      </c>
      <c r="AA11" s="162"/>
      <c r="AB11" s="13" t="s">
        <v>60</v>
      </c>
      <c r="AC11" s="14"/>
      <c r="AD11" s="15"/>
      <c r="AE11" s="16"/>
      <c r="AF11" s="17"/>
    </row>
    <row r="12" spans="1:40" ht="16.5" customHeight="1" thickBot="1">
      <c r="I12" s="30" t="s">
        <v>75</v>
      </c>
      <c r="J12" s="31">
        <v>1</v>
      </c>
      <c r="K12" s="130">
        <f>K4/K$8</f>
        <v>0.80618889172815178</v>
      </c>
      <c r="L12" s="131">
        <f>L4/L$8</f>
        <v>0.52720817643405415</v>
      </c>
      <c r="M12" s="131">
        <f t="shared" ref="M12:N12" si="12">M4/M$8</f>
        <v>0.67431441867374964</v>
      </c>
      <c r="N12" s="132">
        <f t="shared" si="12"/>
        <v>0.74530348765330989</v>
      </c>
      <c r="O12" s="133"/>
      <c r="Q12" s="30" t="s">
        <v>75</v>
      </c>
      <c r="R12" s="31">
        <v>1</v>
      </c>
      <c r="S12" s="96"/>
      <c r="T12" s="97" t="str">
        <f t="shared" ref="T12:T15" si="13" xml:space="preserve"> TEXT(T4*(1 - X4), "0,000")&amp;"  to  "&amp; TEXT(T4*(1+ X4), "0,000")</f>
        <v>299,478  to  323,782</v>
      </c>
      <c r="U12" s="97" t="str">
        <f t="shared" ref="U12:U15" si="14" xml:space="preserve"> TEXT(U4*(1 - X4), "0%")&amp;"  to  "&amp; TEXT(U4*(1+ X4), "0%")</f>
        <v>87%  to  94%</v>
      </c>
      <c r="V12" s="98">
        <f>X4</f>
        <v>3.8995114850573484E-2</v>
      </c>
      <c r="W12" s="17"/>
      <c r="X12" s="99"/>
      <c r="Z12" s="163"/>
      <c r="AA12" s="164"/>
      <c r="AB12" s="52" t="s">
        <v>72</v>
      </c>
      <c r="AC12" s="24" t="s">
        <v>73</v>
      </c>
      <c r="AD12" s="26" t="s">
        <v>7</v>
      </c>
      <c r="AE12" s="25" t="s">
        <v>74</v>
      </c>
      <c r="AF12" s="26"/>
    </row>
    <row r="13" spans="1:40">
      <c r="I13" s="52"/>
      <c r="J13" s="26">
        <v>2</v>
      </c>
      <c r="K13" s="134">
        <f t="shared" ref="K13:N15" si="15">K5/K$8</f>
        <v>0.19381110827184808</v>
      </c>
      <c r="L13" s="133">
        <f t="shared" si="15"/>
        <v>0.47279182356594579</v>
      </c>
      <c r="M13" s="133">
        <f t="shared" si="15"/>
        <v>0.26978889398199607</v>
      </c>
      <c r="N13" s="135">
        <f t="shared" si="15"/>
        <v>0.25469651234669011</v>
      </c>
      <c r="O13" s="133"/>
      <c r="Q13" s="52"/>
      <c r="R13" s="26">
        <v>2</v>
      </c>
      <c r="S13" s="96"/>
      <c r="T13" s="97" t="str">
        <f t="shared" si="13"/>
        <v>102,334  to  124,083</v>
      </c>
      <c r="U13" s="97" t="str">
        <f t="shared" si="14"/>
        <v>70%  to  85%</v>
      </c>
      <c r="V13" s="98">
        <f t="shared" ref="V13:V15" si="16">X5</f>
        <v>9.6054713534840061E-2</v>
      </c>
      <c r="W13" s="17"/>
      <c r="X13" s="99"/>
      <c r="Z13" s="30" t="s">
        <v>75</v>
      </c>
      <c r="AA13" s="31">
        <v>1</v>
      </c>
      <c r="AB13" s="46" t="str">
        <f xml:space="preserve"> TEXT(AB4 - 1.645*AJ4, "0%")&amp;"  to  "&amp; TEXT(AB4 + 1.645*AJ4, "0%")</f>
        <v>20%  to  29%</v>
      </c>
      <c r="AC13" s="47" t="str">
        <f xml:space="preserve"> TEXT(AC4 - 1.645*AK4, "0%")&amp;"  to  "&amp; TEXT(AC4 + 1.645*AK4, "0%")</f>
        <v>0%  to  2%</v>
      </c>
      <c r="AD13" s="47" t="str">
        <f xml:space="preserve"> TEXT(AD4 - 1.645*AL4, "0%")&amp;"  to  "&amp; TEXT(AD4 + 1.645*AL4, "0%")</f>
        <v>70%  to  76%</v>
      </c>
      <c r="AE13" s="48" t="str">
        <f xml:space="preserve"> TEXT(AE4 - 1.645*AM4, "0%")&amp;"  to  "&amp; TEXT(AE4 + 1.645*AM4, "0%")</f>
        <v>0%  to  4%</v>
      </c>
      <c r="AF13" s="57"/>
    </row>
    <row r="14" spans="1:40">
      <c r="I14" s="52"/>
      <c r="J14" s="26">
        <v>3</v>
      </c>
      <c r="K14" s="134">
        <f t="shared" si="15"/>
        <v>0</v>
      </c>
      <c r="L14" s="133">
        <f t="shared" si="15"/>
        <v>0</v>
      </c>
      <c r="M14" s="133">
        <f t="shared" si="15"/>
        <v>5.5896687344253404E-2</v>
      </c>
      <c r="N14" s="135">
        <f t="shared" si="15"/>
        <v>0</v>
      </c>
      <c r="O14" s="133"/>
      <c r="Q14" s="59"/>
      <c r="R14" s="60">
        <v>3</v>
      </c>
      <c r="S14" s="100"/>
      <c r="T14" s="101" t="str">
        <f t="shared" si="13"/>
        <v>13,086  to  24,447</v>
      </c>
      <c r="U14" s="101" t="str">
        <f t="shared" si="14"/>
        <v>24%  to  45%</v>
      </c>
      <c r="V14" s="102">
        <f t="shared" si="16"/>
        <v>0.30269130977565317</v>
      </c>
      <c r="W14" s="103"/>
      <c r="X14" s="104"/>
      <c r="Z14" s="52"/>
      <c r="AA14" s="26">
        <v>2</v>
      </c>
      <c r="AB14" s="56" t="str">
        <f xml:space="preserve"> TEXT(AB5 - 1.645*AJ5, "0%")&amp;"  to  "&amp; TEXT(AB5 + 1.645*AJ5, "0%")</f>
        <v>8%  to  24%</v>
      </c>
      <c r="AC14" s="57" t="s">
        <v>76</v>
      </c>
      <c r="AD14" s="57" t="str">
        <f t="shared" ref="AD14:AE15" si="17" xml:space="preserve"> TEXT(AD5 - 1.645*AL5, "0%")&amp;"  to  "&amp; TEXT(AD5 + 1.645*AL5, "0%")</f>
        <v>76%  to  84%</v>
      </c>
      <c r="AE14" s="58" t="str">
        <f t="shared" si="17"/>
        <v>0%  to  4%</v>
      </c>
      <c r="AF14" s="57"/>
    </row>
    <row r="15" spans="1:40" ht="15.75" thickBot="1">
      <c r="I15" s="136"/>
      <c r="J15" s="137" t="s">
        <v>77</v>
      </c>
      <c r="K15" s="138">
        <f t="shared" si="15"/>
        <v>0.19381110827184808</v>
      </c>
      <c r="L15" s="139">
        <f t="shared" si="15"/>
        <v>0.47279182356594579</v>
      </c>
      <c r="M15" s="139">
        <f t="shared" si="15"/>
        <v>0.32568558132624958</v>
      </c>
      <c r="N15" s="140">
        <f t="shared" si="15"/>
        <v>0.25469651234669011</v>
      </c>
      <c r="O15" s="133"/>
      <c r="Q15" s="68"/>
      <c r="R15" s="69" t="s">
        <v>77</v>
      </c>
      <c r="S15" s="68"/>
      <c r="T15" s="105" t="str">
        <f t="shared" si="13"/>
        <v>118,823  to  145,127</v>
      </c>
      <c r="U15" s="105" t="str">
        <f t="shared" si="14"/>
        <v>59%  to  72%</v>
      </c>
      <c r="V15" s="106">
        <f t="shared" si="16"/>
        <v>9.9655877110153696E-2</v>
      </c>
      <c r="W15" s="107"/>
      <c r="X15" s="108"/>
      <c r="Z15" s="109"/>
      <c r="AA15" s="110">
        <v>3</v>
      </c>
      <c r="AB15" s="111" t="e">
        <f xml:space="preserve"> TEXT(AB6 - 1.645*AJ6, "0%")&amp;"  to  "&amp; TEXT(AB6 + 1.645*AJ6, "0%")</f>
        <v>#DIV/0!</v>
      </c>
      <c r="AC15" s="112" t="e">
        <f xml:space="preserve"> TEXT(AC6 - 1.645*AK6, "0%")&amp;"  to  "&amp; TEXT(AC6 + 1.645*AK6, "0%")</f>
        <v>#DIV/0!</v>
      </c>
      <c r="AD15" s="112" t="str">
        <f t="shared" si="17"/>
        <v>100%  to  100%</v>
      </c>
      <c r="AE15" s="113" t="e">
        <f t="shared" si="17"/>
        <v>#DIV/0!</v>
      </c>
      <c r="AF15" s="57"/>
    </row>
    <row r="16" spans="1:40" ht="15.75" thickBot="1">
      <c r="Q16" s="34" t="s">
        <v>78</v>
      </c>
      <c r="S16" s="114" t="str">
        <f xml:space="preserve"> TEXT(T8*(1 - X8), "0,000")&amp;"  to  "&amp; TEXT(T8*(1+ X8), "0,000")</f>
        <v>424,255  to  462,955</v>
      </c>
      <c r="T16" s="114" t="str">
        <f xml:space="preserve"> TEXT(U8*(1 - X8), "0%")&amp;"  to  "&amp; TEXT(U8*(1+ X8), "0%")</f>
        <v>78%  to  85%</v>
      </c>
      <c r="U16" s="115">
        <f>X8</f>
        <v>4.3620010623928583E-2</v>
      </c>
      <c r="Z16" s="68"/>
      <c r="AA16" s="69" t="s">
        <v>77</v>
      </c>
      <c r="AB16" s="80" t="str">
        <f xml:space="preserve"> TEXT(AB7 - 1.645*AJ7, "0%")&amp;"  to  "&amp; TEXT(AB7 + 1.645*AJ7, "0%")</f>
        <v>7%  to  21%</v>
      </c>
      <c r="AC16" s="81" t="str">
        <f xml:space="preserve"> TEXT(AC7 - 1.645*AK7, "0%")&amp;"  to  "&amp; TEXT(AC7 + 1.645*AK7, "0%")</f>
        <v>0%  to  3%</v>
      </c>
      <c r="AD16" s="81" t="str">
        <f xml:space="preserve"> TEXT(AD7 - 1.645*AL7, "0%")&amp;"  to  "&amp; TEXT(AD7 + 1.645*AL7, "0%")</f>
        <v>80%  to  86%</v>
      </c>
      <c r="AE16" s="82" t="str">
        <f xml:space="preserve"> TEXT(AE7 - 1.645*AM7, "0%")&amp;"  to  "&amp; TEXT(AE7 + 1.645*AM7, "0%")</f>
        <v>0%  to  3%</v>
      </c>
      <c r="AF16" s="57"/>
    </row>
    <row r="17" spans="1:32">
      <c r="Z17" s="17"/>
      <c r="AA17" s="34" t="s">
        <v>78</v>
      </c>
      <c r="AB17" s="89" t="str">
        <f xml:space="preserve"> TEXT(AB8 - 1.645*AJ8, "0%")&amp;"  to  "&amp; TEXT(AB8 + 1.645*AJ8, "0%")</f>
        <v>18%  to  25%</v>
      </c>
      <c r="AC17" s="89" t="str">
        <f xml:space="preserve"> TEXT(AC8 - 1.645*AK8, "0%")&amp;"  to  "&amp; TEXT(AC8 + 1.645*AK8, "0%")</f>
        <v>0%  to  2%</v>
      </c>
      <c r="AD17" s="89" t="str">
        <f xml:space="preserve"> TEXT(AD8 - 1.645*AL8, "0%")&amp;"  to  "&amp; TEXT(AD8 + 1.645*AL8, "0%")</f>
        <v>73%  to  78%</v>
      </c>
      <c r="AE17" s="89" t="str">
        <f xml:space="preserve"> TEXT(AE8 - 1.645*AM8, "0%")&amp;"  to  "&amp; TEXT(AE8 + 1.645*AM8, "0%")</f>
        <v>1%  to  3%</v>
      </c>
      <c r="AF17" s="57"/>
    </row>
    <row r="19" spans="1:32" s="120" customFormat="1" ht="30.75" thickBot="1">
      <c r="A19" s="116" t="s">
        <v>85</v>
      </c>
      <c r="B19" s="141" t="s">
        <v>98</v>
      </c>
      <c r="C19" s="117" t="s">
        <v>87</v>
      </c>
      <c r="D19" s="142" t="s">
        <v>99</v>
      </c>
      <c r="E19" s="142" t="s">
        <v>100</v>
      </c>
      <c r="F19" s="119" t="s">
        <v>91</v>
      </c>
      <c r="G19" s="119" t="s">
        <v>92</v>
      </c>
      <c r="H19" s="119" t="s">
        <v>93</v>
      </c>
      <c r="I19" s="119" t="s">
        <v>60</v>
      </c>
      <c r="M19" s="12"/>
      <c r="N19" s="12"/>
      <c r="O19" s="12"/>
      <c r="P19" s="12"/>
      <c r="AA19" s="12"/>
      <c r="AB19" s="12"/>
      <c r="AC19" s="12"/>
      <c r="AD19" s="12"/>
      <c r="AE19" s="12"/>
      <c r="AF19" s="12"/>
    </row>
    <row r="20" spans="1:32">
      <c r="A20" s="143">
        <v>10155</v>
      </c>
      <c r="B20" s="12">
        <f>INDEX([9]MH_RawData!$A$19:$R$339, MATCH($A20, [9]MH_RawData!$A$19:$A$339, 0), MATCH(B$19, [9]MH_RawData!$A$18:$R$18, 0))</f>
        <v>421.61790000000002</v>
      </c>
      <c r="C20" s="12">
        <f>INDEX([9]MH_RawData!$A$19:$R$339, MATCH($A20, [9]MH_RawData!$A$19:$A$339, 0), MATCH(C$19, [9]MH_RawData!$A$18:$R$18, 0))</f>
        <v>1</v>
      </c>
      <c r="D20" s="12" t="str">
        <f>INDEX([9]MH_RawData!$A$19:$R$339, MATCH($A20, [9]MH_RawData!$A$19:$A$339, 0), MATCH(D$19, [9]MH_RawData!$A$18:$R$18, 0))</f>
        <v>elec faf</v>
      </c>
      <c r="E20" s="12" t="str">
        <f>INDEX([9]MH_RawData!$A$19:$R$339, MATCH($A20, [9]MH_RawData!$A$19:$A$339, 0), MATCH(E$19, [9]MH_RawData!$A$18:$R$18, 0))</f>
        <v/>
      </c>
      <c r="F20" s="12" t="b">
        <f>ISNUMBER(FIND("gas faf", D20&amp;E20))</f>
        <v>0</v>
      </c>
      <c r="G20" s="12" t="b">
        <f>OR(ISNUMBER(FIND("elec faf", D20&amp;E20)),  ISNUMBER(FIND("elec baseboard", D20&amp;E20)),  ISNUMBER(FIND("elec heatpump", D20&amp;E20)),  ISNUMBER(FIND("elec dhp", D20&amp;E20)))</f>
        <v>1</v>
      </c>
      <c r="H20" s="12" t="b">
        <f>AND(NOT(F20), G20)</f>
        <v>1</v>
      </c>
      <c r="I20" s="12" t="str">
        <f>IF( ISNUMBER(FIND("elec heatpump", D20&amp;E20)), "Heat pump",
   IF(ISNUMBER(FIND("elec faf", D20&amp;E20)), "Electric FAF",
 IF(ISNUMBER(FIND("elec dhp", D20&amp;E20)), "Ductless HP",
   IF( ISNUMBER(FIND("elec baseboard", D20&amp;E20)), "Baseboard", "Plug-in heater, or none"))))</f>
        <v>Electric FAF</v>
      </c>
      <c r="Z20" s="161" t="s">
        <v>69</v>
      </c>
      <c r="AA20" s="162"/>
      <c r="AB20" s="13" t="s">
        <v>60</v>
      </c>
      <c r="AC20" s="14"/>
      <c r="AD20" s="15"/>
      <c r="AE20" s="16"/>
      <c r="AF20" s="120"/>
    </row>
    <row r="21" spans="1:32" ht="15.75" thickBot="1">
      <c r="A21" s="143">
        <v>10199</v>
      </c>
      <c r="B21" s="12">
        <f>INDEX([9]MH_RawData!$A$19:$R$339, MATCH($A21, [9]MH_RawData!$A$19:$A$339, 0), MATCH(B$19, [9]MH_RawData!$A$18:$R$18, 0))</f>
        <v>236.3005</v>
      </c>
      <c r="C21" s="12">
        <f>INDEX([9]MH_RawData!$A$19:$R$339, MATCH($A21, [9]MH_RawData!$A$19:$A$339, 0), MATCH(C$19, [9]MH_RawData!$A$18:$R$18, 0))</f>
        <v>1</v>
      </c>
      <c r="D21" s="12" t="str">
        <f>INDEX([9]MH_RawData!$A$19:$R$339, MATCH($A21, [9]MH_RawData!$A$19:$A$339, 0), MATCH(D$19, [9]MH_RawData!$A$18:$R$18, 0))</f>
        <v>elec faf</v>
      </c>
      <c r="E21" s="12" t="str">
        <f>INDEX([9]MH_RawData!$A$19:$R$339, MATCH($A21, [9]MH_RawData!$A$19:$A$339, 0), MATCH(E$19, [9]MH_RawData!$A$18:$R$18, 0))</f>
        <v/>
      </c>
      <c r="F21" s="12" t="b">
        <f t="shared" ref="F21:F84" si="18">ISNUMBER(FIND("gas faf", D21&amp;E21))</f>
        <v>0</v>
      </c>
      <c r="G21" s="12" t="b">
        <f t="shared" ref="G21:G84" si="19">OR(ISNUMBER(FIND("elec faf", D21&amp;E21)),  ISNUMBER(FIND("elec baseboard", D21&amp;E21)),  ISNUMBER(FIND("elec heatpump", D21&amp;E21)),  ISNUMBER(FIND("elec dhp", D21&amp;E21)))</f>
        <v>1</v>
      </c>
      <c r="H21" s="12" t="b">
        <f t="shared" ref="H21:H84" si="20">AND(NOT(F21), G21)</f>
        <v>1</v>
      </c>
      <c r="I21" s="12" t="str">
        <f t="shared" ref="I21:I84" si="21">IF( ISNUMBER(FIND("elec heatpump", D21&amp;E21)), "Heat pump",
   IF(ISNUMBER(FIND("elec faf", D21&amp;E21)), "Electric FAF",
 IF(ISNUMBER(FIND("elec dhp", D21&amp;E21)), "Ductless HP",
   IF( ISNUMBER(FIND("elec baseboard", D21&amp;E21)), "Baseboard", "Plug-in heater, or none"))))</f>
        <v>Electric FAF</v>
      </c>
      <c r="Z21" s="163"/>
      <c r="AA21" s="164"/>
      <c r="AB21" s="23" t="s">
        <v>72</v>
      </c>
      <c r="AC21" s="24" t="s">
        <v>73</v>
      </c>
      <c r="AD21" s="24" t="s">
        <v>7</v>
      </c>
      <c r="AE21" s="25" t="s">
        <v>74</v>
      </c>
    </row>
    <row r="22" spans="1:32">
      <c r="A22" s="143">
        <v>10257</v>
      </c>
      <c r="B22" s="12">
        <f>INDEX([9]MH_RawData!$A$19:$R$339, MATCH($A22, [9]MH_RawData!$A$19:$A$339, 0), MATCH(B$19, [9]MH_RawData!$A$18:$R$18, 0))</f>
        <v>236.3005</v>
      </c>
      <c r="C22" s="12">
        <f>INDEX([9]MH_RawData!$A$19:$R$339, MATCH($A22, [9]MH_RawData!$A$19:$A$339, 0), MATCH(C$19, [9]MH_RawData!$A$18:$R$18, 0))</f>
        <v>1</v>
      </c>
      <c r="D22" s="12" t="str">
        <f>INDEX([9]MH_RawData!$A$19:$R$339, MATCH($A22, [9]MH_RawData!$A$19:$A$339, 0), MATCH(D$19, [9]MH_RawData!$A$18:$R$18, 0))</f>
        <v>elec heatpump</v>
      </c>
      <c r="E22" s="12" t="str">
        <f>INDEX([9]MH_RawData!$A$19:$R$339, MATCH($A22, [9]MH_RawData!$A$19:$A$339, 0), MATCH(E$19, [9]MH_RawData!$A$18:$R$18, 0))</f>
        <v/>
      </c>
      <c r="F22" s="12" t="b">
        <f t="shared" si="18"/>
        <v>0</v>
      </c>
      <c r="G22" s="12" t="b">
        <f t="shared" si="19"/>
        <v>1</v>
      </c>
      <c r="H22" s="12" t="b">
        <f t="shared" si="20"/>
        <v>1</v>
      </c>
      <c r="I22" s="12" t="str">
        <f t="shared" si="21"/>
        <v>Heat pump</v>
      </c>
      <c r="Z22" s="30" t="s">
        <v>75</v>
      </c>
      <c r="AA22" s="33">
        <v>1</v>
      </c>
      <c r="AB22" s="46">
        <f>K4/K$8</f>
        <v>0.80618889172815178</v>
      </c>
      <c r="AC22" s="47">
        <f t="shared" ref="AC22:AE25" si="22">L4/L$8</f>
        <v>0.52720817643405415</v>
      </c>
      <c r="AD22" s="47">
        <f t="shared" si="22"/>
        <v>0.67431441867374964</v>
      </c>
      <c r="AE22" s="48">
        <f t="shared" si="22"/>
        <v>0.74530348765330989</v>
      </c>
    </row>
    <row r="23" spans="1:32">
      <c r="A23" s="143">
        <v>10339</v>
      </c>
      <c r="B23" s="12">
        <f>INDEX([9]MH_RawData!$A$19:$R$339, MATCH($A23, [9]MH_RawData!$A$19:$A$339, 0), MATCH(B$19, [9]MH_RawData!$A$18:$R$18, 0))</f>
        <v>236.3005</v>
      </c>
      <c r="C23" s="12">
        <f>INDEX([9]MH_RawData!$A$19:$R$339, MATCH($A23, [9]MH_RawData!$A$19:$A$339, 0), MATCH(C$19, [9]MH_RawData!$A$18:$R$18, 0))</f>
        <v>1</v>
      </c>
      <c r="D23" s="12" t="str">
        <f>INDEX([9]MH_RawData!$A$19:$R$339, MATCH($A23, [9]MH_RawData!$A$19:$A$339, 0), MATCH(D$19, [9]MH_RawData!$A$18:$R$18, 0))</f>
        <v>elec faf</v>
      </c>
      <c r="E23" s="12" t="str">
        <f>INDEX([9]MH_RawData!$A$19:$R$339, MATCH($A23, [9]MH_RawData!$A$19:$A$339, 0), MATCH(E$19, [9]MH_RawData!$A$18:$R$18, 0))</f>
        <v/>
      </c>
      <c r="F23" s="12" t="b">
        <f t="shared" si="18"/>
        <v>0</v>
      </c>
      <c r="G23" s="12" t="b">
        <f t="shared" si="19"/>
        <v>1</v>
      </c>
      <c r="H23" s="12" t="b">
        <f t="shared" si="20"/>
        <v>1</v>
      </c>
      <c r="I23" s="12" t="str">
        <f t="shared" si="21"/>
        <v>Electric FAF</v>
      </c>
      <c r="Z23" s="52"/>
      <c r="AA23" s="53">
        <v>2</v>
      </c>
      <c r="AB23" s="56">
        <f t="shared" ref="AB23:AB25" si="23">K5/K$8</f>
        <v>0.19381110827184808</v>
      </c>
      <c r="AC23" s="57">
        <f t="shared" si="22"/>
        <v>0.47279182356594579</v>
      </c>
      <c r="AD23" s="57">
        <f t="shared" si="22"/>
        <v>0.26978889398199607</v>
      </c>
      <c r="AE23" s="58">
        <f t="shared" si="22"/>
        <v>0.25469651234669011</v>
      </c>
    </row>
    <row r="24" spans="1:32">
      <c r="A24" s="143">
        <v>10417</v>
      </c>
      <c r="B24" s="12">
        <f>INDEX([9]MH_RawData!$A$19:$R$339, MATCH($A24, [9]MH_RawData!$A$19:$A$339, 0), MATCH(B$19, [9]MH_RawData!$A$18:$R$18, 0))</f>
        <v>421.61790000000002</v>
      </c>
      <c r="C24" s="12">
        <f>INDEX([9]MH_RawData!$A$19:$R$339, MATCH($A24, [9]MH_RawData!$A$19:$A$339, 0), MATCH(C$19, [9]MH_RawData!$A$18:$R$18, 0))</f>
        <v>1</v>
      </c>
      <c r="D24" s="12" t="str">
        <f>INDEX([9]MH_RawData!$A$19:$R$339, MATCH($A24, [9]MH_RawData!$A$19:$A$339, 0), MATCH(D$19, [9]MH_RawData!$A$18:$R$18, 0))</f>
        <v>elec faf</v>
      </c>
      <c r="E24" s="12" t="str">
        <f>INDEX([9]MH_RawData!$A$19:$R$339, MATCH($A24, [9]MH_RawData!$A$19:$A$339, 0), MATCH(E$19, [9]MH_RawData!$A$18:$R$18, 0))</f>
        <v>prop htstove</v>
      </c>
      <c r="F24" s="12" t="b">
        <f t="shared" si="18"/>
        <v>0</v>
      </c>
      <c r="G24" s="12" t="b">
        <f t="shared" si="19"/>
        <v>1</v>
      </c>
      <c r="H24" s="12" t="b">
        <f t="shared" si="20"/>
        <v>1</v>
      </c>
      <c r="I24" s="12" t="str">
        <f t="shared" si="21"/>
        <v>Electric FAF</v>
      </c>
      <c r="Z24" s="59"/>
      <c r="AA24" s="61">
        <v>3</v>
      </c>
      <c r="AB24" s="65">
        <f t="shared" si="23"/>
        <v>0</v>
      </c>
      <c r="AC24" s="66">
        <f t="shared" si="22"/>
        <v>0</v>
      </c>
      <c r="AD24" s="66">
        <f t="shared" si="22"/>
        <v>5.5896687344253404E-2</v>
      </c>
      <c r="AE24" s="67">
        <f t="shared" si="22"/>
        <v>0</v>
      </c>
    </row>
    <row r="25" spans="1:32" ht="15.75" thickBot="1">
      <c r="A25" s="143">
        <v>10732</v>
      </c>
      <c r="B25" s="12">
        <f>INDEX([9]MH_RawData!$A$19:$R$339, MATCH($A25, [9]MH_RawData!$A$19:$A$339, 0), MATCH(B$19, [9]MH_RawData!$A$18:$R$18, 0))</f>
        <v>421.61790000000002</v>
      </c>
      <c r="C25" s="12">
        <f>INDEX([9]MH_RawData!$A$19:$R$339, MATCH($A25, [9]MH_RawData!$A$19:$A$339, 0), MATCH(C$19, [9]MH_RawData!$A$18:$R$18, 0))</f>
        <v>1</v>
      </c>
      <c r="D25" s="12" t="str">
        <f>INDEX([9]MH_RawData!$A$19:$R$339, MATCH($A25, [9]MH_RawData!$A$19:$A$339, 0), MATCH(D$19, [9]MH_RawData!$A$18:$R$18, 0))</f>
        <v>elec heatpump</v>
      </c>
      <c r="E25" s="12" t="str">
        <f>INDEX([9]MH_RawData!$A$19:$R$339, MATCH($A25, [9]MH_RawData!$A$19:$A$339, 0), MATCH(E$19, [9]MH_RawData!$A$18:$R$18, 0))</f>
        <v/>
      </c>
      <c r="F25" s="12" t="b">
        <f t="shared" si="18"/>
        <v>0</v>
      </c>
      <c r="G25" s="12" t="b">
        <f t="shared" si="19"/>
        <v>1</v>
      </c>
      <c r="H25" s="12" t="b">
        <f t="shared" si="20"/>
        <v>1</v>
      </c>
      <c r="I25" s="12" t="str">
        <f t="shared" si="21"/>
        <v>Heat pump</v>
      </c>
      <c r="Z25" s="68"/>
      <c r="AA25" s="79" t="s">
        <v>77</v>
      </c>
      <c r="AB25" s="80">
        <f t="shared" si="23"/>
        <v>0.19381110827184808</v>
      </c>
      <c r="AC25" s="81">
        <f t="shared" si="22"/>
        <v>0.47279182356594579</v>
      </c>
      <c r="AD25" s="81">
        <f t="shared" si="22"/>
        <v>0.32568558132624958</v>
      </c>
      <c r="AE25" s="82">
        <f t="shared" si="22"/>
        <v>0.25469651234669011</v>
      </c>
    </row>
    <row r="26" spans="1:32">
      <c r="A26" s="143">
        <v>10768</v>
      </c>
      <c r="B26" s="12">
        <f>INDEX([9]MH_RawData!$A$19:$R$339, MATCH($A26, [9]MH_RawData!$A$19:$A$339, 0), MATCH(B$19, [9]MH_RawData!$A$18:$R$18, 0))</f>
        <v>2319.0770000000002</v>
      </c>
      <c r="C26" s="12">
        <f>INDEX([9]MH_RawData!$A$19:$R$339, MATCH($A26, [9]MH_RawData!$A$19:$A$339, 0), MATCH(C$19, [9]MH_RawData!$A$18:$R$18, 0))</f>
        <v>1</v>
      </c>
      <c r="D26" s="12" t="str">
        <f>INDEX([9]MH_RawData!$A$19:$R$339, MATCH($A26, [9]MH_RawData!$A$19:$A$339, 0), MATCH(D$19, [9]MH_RawData!$A$18:$R$18, 0))</f>
        <v>elec faf</v>
      </c>
      <c r="E26" s="12" t="str">
        <f>INDEX([9]MH_RawData!$A$19:$R$339, MATCH($A26, [9]MH_RawData!$A$19:$A$339, 0), MATCH(E$19, [9]MH_RawData!$A$18:$R$18, 0))</f>
        <v/>
      </c>
      <c r="F26" s="12" t="b">
        <f t="shared" si="18"/>
        <v>0</v>
      </c>
      <c r="G26" s="12" t="b">
        <f t="shared" si="19"/>
        <v>1</v>
      </c>
      <c r="H26" s="12" t="b">
        <f t="shared" si="20"/>
        <v>1</v>
      </c>
      <c r="I26" s="12" t="str">
        <f t="shared" si="21"/>
        <v>Electric FAF</v>
      </c>
    </row>
    <row r="27" spans="1:32">
      <c r="A27" s="143">
        <v>10820</v>
      </c>
      <c r="B27" s="12">
        <f>INDEX([9]MH_RawData!$A$19:$R$339, MATCH($A27, [9]MH_RawData!$A$19:$A$339, 0), MATCH(B$19, [9]MH_RawData!$A$18:$R$18, 0))</f>
        <v>421.61790000000002</v>
      </c>
      <c r="C27" s="12">
        <f>INDEX([9]MH_RawData!$A$19:$R$339, MATCH($A27, [9]MH_RawData!$A$19:$A$339, 0), MATCH(C$19, [9]MH_RawData!$A$18:$R$18, 0))</f>
        <v>1</v>
      </c>
      <c r="D27" s="12" t="str">
        <f>INDEX([9]MH_RawData!$A$19:$R$339, MATCH($A27, [9]MH_RawData!$A$19:$A$339, 0), MATCH(D$19, [9]MH_RawData!$A$18:$R$18, 0))</f>
        <v>wood htstove</v>
      </c>
      <c r="E27" s="12" t="str">
        <f>INDEX([9]MH_RawData!$A$19:$R$339, MATCH($A27, [9]MH_RawData!$A$19:$A$339, 0), MATCH(E$19, [9]MH_RawData!$A$18:$R$18, 0))</f>
        <v>elec faf</v>
      </c>
      <c r="F27" s="12" t="b">
        <f t="shared" si="18"/>
        <v>0</v>
      </c>
      <c r="G27" s="12" t="b">
        <f t="shared" si="19"/>
        <v>1</v>
      </c>
      <c r="H27" s="12" t="b">
        <f t="shared" si="20"/>
        <v>1</v>
      </c>
      <c r="I27" s="12" t="str">
        <f t="shared" si="21"/>
        <v>Electric FAF</v>
      </c>
    </row>
    <row r="28" spans="1:32">
      <c r="A28" s="143">
        <v>11174</v>
      </c>
      <c r="B28" s="12">
        <f>INDEX([9]MH_RawData!$A$19:$R$339, MATCH($A28, [9]MH_RawData!$A$19:$A$339, 0), MATCH(B$19, [9]MH_RawData!$A$18:$R$18, 0))</f>
        <v>236.3005</v>
      </c>
      <c r="C28" s="12">
        <f>INDEX([9]MH_RawData!$A$19:$R$339, MATCH($A28, [9]MH_RawData!$A$19:$A$339, 0), MATCH(C$19, [9]MH_RawData!$A$18:$R$18, 0))</f>
        <v>1</v>
      </c>
      <c r="D28" s="12" t="str">
        <f>INDEX([9]MH_RawData!$A$19:$R$339, MATCH($A28, [9]MH_RawData!$A$19:$A$339, 0), MATCH(D$19, [9]MH_RawData!$A$18:$R$18, 0))</f>
        <v>elec faf</v>
      </c>
      <c r="E28" s="12" t="str">
        <f>INDEX([9]MH_RawData!$A$19:$R$339, MATCH($A28, [9]MH_RawData!$A$19:$A$339, 0), MATCH(E$19, [9]MH_RawData!$A$18:$R$18, 0))</f>
        <v/>
      </c>
      <c r="F28" s="12" t="b">
        <f t="shared" si="18"/>
        <v>0</v>
      </c>
      <c r="G28" s="12" t="b">
        <f t="shared" si="19"/>
        <v>1</v>
      </c>
      <c r="H28" s="12" t="b">
        <f t="shared" si="20"/>
        <v>1</v>
      </c>
      <c r="I28" s="12" t="str">
        <f t="shared" si="21"/>
        <v>Electric FAF</v>
      </c>
    </row>
    <row r="29" spans="1:32">
      <c r="A29" s="143">
        <v>11314</v>
      </c>
      <c r="B29" s="12">
        <f>INDEX([9]MH_RawData!$A$19:$R$339, MATCH($A29, [9]MH_RawData!$A$19:$A$339, 0), MATCH(B$19, [9]MH_RawData!$A$18:$R$18, 0))</f>
        <v>421.61790000000002</v>
      </c>
      <c r="C29" s="12">
        <f>INDEX([9]MH_RawData!$A$19:$R$339, MATCH($A29, [9]MH_RawData!$A$19:$A$339, 0), MATCH(C$19, [9]MH_RawData!$A$18:$R$18, 0))</f>
        <v>1</v>
      </c>
      <c r="D29" s="12" t="str">
        <f>INDEX([9]MH_RawData!$A$19:$R$339, MATCH($A29, [9]MH_RawData!$A$19:$A$339, 0), MATCH(D$19, [9]MH_RawData!$A$18:$R$18, 0))</f>
        <v>elec faf</v>
      </c>
      <c r="E29" s="12" t="str">
        <f>INDEX([9]MH_RawData!$A$19:$R$339, MATCH($A29, [9]MH_RawData!$A$19:$A$339, 0), MATCH(E$19, [9]MH_RawData!$A$18:$R$18, 0))</f>
        <v/>
      </c>
      <c r="F29" s="12" t="b">
        <f t="shared" si="18"/>
        <v>0</v>
      </c>
      <c r="G29" s="12" t="b">
        <f t="shared" si="19"/>
        <v>1</v>
      </c>
      <c r="H29" s="12" t="b">
        <f t="shared" si="20"/>
        <v>1</v>
      </c>
      <c r="I29" s="12" t="str">
        <f t="shared" si="21"/>
        <v>Electric FAF</v>
      </c>
    </row>
    <row r="30" spans="1:32">
      <c r="A30" s="143">
        <v>11328</v>
      </c>
      <c r="B30" s="12">
        <f>INDEX([9]MH_RawData!$A$19:$R$339, MATCH($A30, [9]MH_RawData!$A$19:$A$339, 0), MATCH(B$19, [9]MH_RawData!$A$18:$R$18, 0))</f>
        <v>236.3005</v>
      </c>
      <c r="C30" s="12">
        <f>INDEX([9]MH_RawData!$A$19:$R$339, MATCH($A30, [9]MH_RawData!$A$19:$A$339, 0), MATCH(C$19, [9]MH_RawData!$A$18:$R$18, 0))</f>
        <v>1</v>
      </c>
      <c r="D30" s="12" t="str">
        <f>INDEX([9]MH_RawData!$A$19:$R$339, MATCH($A30, [9]MH_RawData!$A$19:$A$339, 0), MATCH(D$19, [9]MH_RawData!$A$18:$R$18, 0))</f>
        <v>elec heatpump</v>
      </c>
      <c r="E30" s="12" t="str">
        <f>INDEX([9]MH_RawData!$A$19:$R$339, MATCH($A30, [9]MH_RawData!$A$19:$A$339, 0), MATCH(E$19, [9]MH_RawData!$A$18:$R$18, 0))</f>
        <v/>
      </c>
      <c r="F30" s="12" t="b">
        <f t="shared" si="18"/>
        <v>0</v>
      </c>
      <c r="G30" s="12" t="b">
        <f t="shared" si="19"/>
        <v>1</v>
      </c>
      <c r="H30" s="12" t="b">
        <f t="shared" si="20"/>
        <v>1</v>
      </c>
      <c r="I30" s="12" t="str">
        <f t="shared" si="21"/>
        <v>Heat pump</v>
      </c>
    </row>
    <row r="31" spans="1:32">
      <c r="A31" s="143">
        <v>11390</v>
      </c>
      <c r="B31" s="12">
        <f>INDEX([9]MH_RawData!$A$19:$R$339, MATCH($A31, [9]MH_RawData!$A$19:$A$339, 0), MATCH(B$19, [9]MH_RawData!$A$18:$R$18, 0))</f>
        <v>236.3005</v>
      </c>
      <c r="C31" s="12">
        <f>INDEX([9]MH_RawData!$A$19:$R$339, MATCH($A31, [9]MH_RawData!$A$19:$A$339, 0), MATCH(C$19, [9]MH_RawData!$A$18:$R$18, 0))</f>
        <v>1</v>
      </c>
      <c r="D31" s="12" t="str">
        <f>INDEX([9]MH_RawData!$A$19:$R$339, MATCH($A31, [9]MH_RawData!$A$19:$A$339, 0), MATCH(D$19, [9]MH_RawData!$A$18:$R$18, 0))</f>
        <v>elec heatpump</v>
      </c>
      <c r="E31" s="12" t="str">
        <f>INDEX([9]MH_RawData!$A$19:$R$339, MATCH($A31, [9]MH_RawData!$A$19:$A$339, 0), MATCH(E$19, [9]MH_RawData!$A$18:$R$18, 0))</f>
        <v/>
      </c>
      <c r="F31" s="12" t="b">
        <f t="shared" si="18"/>
        <v>0</v>
      </c>
      <c r="G31" s="12" t="b">
        <f t="shared" si="19"/>
        <v>1</v>
      </c>
      <c r="H31" s="12" t="b">
        <f t="shared" si="20"/>
        <v>1</v>
      </c>
      <c r="I31" s="12" t="str">
        <f t="shared" si="21"/>
        <v>Heat pump</v>
      </c>
    </row>
    <row r="32" spans="1:32">
      <c r="A32" s="143">
        <v>11498</v>
      </c>
      <c r="B32" s="12">
        <f>INDEX([9]MH_RawData!$A$19:$R$339, MATCH($A32, [9]MH_RawData!$A$19:$A$339, 0), MATCH(B$19, [9]MH_RawData!$A$18:$R$18, 0))</f>
        <v>236.3005</v>
      </c>
      <c r="C32" s="12">
        <f>INDEX([9]MH_RawData!$A$19:$R$339, MATCH($A32, [9]MH_RawData!$A$19:$A$339, 0), MATCH(C$19, [9]MH_RawData!$A$18:$R$18, 0))</f>
        <v>1</v>
      </c>
      <c r="D32" s="12" t="str">
        <f>INDEX([9]MH_RawData!$A$19:$R$339, MATCH($A32, [9]MH_RawData!$A$19:$A$339, 0), MATCH(D$19, [9]MH_RawData!$A$18:$R$18, 0))</f>
        <v>gas faf</v>
      </c>
      <c r="E32" s="12" t="str">
        <f>INDEX([9]MH_RawData!$A$19:$R$339, MATCH($A32, [9]MH_RawData!$A$19:$A$339, 0), MATCH(E$19, [9]MH_RawData!$A$18:$R$18, 0))</f>
        <v/>
      </c>
      <c r="F32" s="12" t="b">
        <f t="shared" si="18"/>
        <v>1</v>
      </c>
      <c r="G32" s="12" t="b">
        <f t="shared" si="19"/>
        <v>0</v>
      </c>
      <c r="H32" s="12" t="b">
        <f t="shared" si="20"/>
        <v>0</v>
      </c>
      <c r="I32" s="12" t="str">
        <f t="shared" si="21"/>
        <v>Plug-in heater, or none</v>
      </c>
    </row>
    <row r="33" spans="1:9">
      <c r="A33" s="143">
        <v>11518</v>
      </c>
      <c r="B33" s="12">
        <f>INDEX([9]MH_RawData!$A$19:$R$339, MATCH($A33, [9]MH_RawData!$A$19:$A$339, 0), MATCH(B$19, [9]MH_RawData!$A$18:$R$18, 0))</f>
        <v>236.3005</v>
      </c>
      <c r="C33" s="12">
        <f>INDEX([9]MH_RawData!$A$19:$R$339, MATCH($A33, [9]MH_RawData!$A$19:$A$339, 0), MATCH(C$19, [9]MH_RawData!$A$18:$R$18, 0))</f>
        <v>1</v>
      </c>
      <c r="D33" s="12" t="str">
        <f>INDEX([9]MH_RawData!$A$19:$R$339, MATCH($A33, [9]MH_RawData!$A$19:$A$339, 0), MATCH(D$19, [9]MH_RawData!$A$18:$R$18, 0))</f>
        <v>elec heatpump</v>
      </c>
      <c r="E33" s="12" t="str">
        <f>INDEX([9]MH_RawData!$A$19:$R$339, MATCH($A33, [9]MH_RawData!$A$19:$A$339, 0), MATCH(E$19, [9]MH_RawData!$A$18:$R$18, 0))</f>
        <v/>
      </c>
      <c r="F33" s="12" t="b">
        <f t="shared" si="18"/>
        <v>0</v>
      </c>
      <c r="G33" s="12" t="b">
        <f t="shared" si="19"/>
        <v>1</v>
      </c>
      <c r="H33" s="12" t="b">
        <f t="shared" si="20"/>
        <v>1</v>
      </c>
      <c r="I33" s="12" t="str">
        <f t="shared" si="21"/>
        <v>Heat pump</v>
      </c>
    </row>
    <row r="34" spans="1:9">
      <c r="A34" s="143">
        <v>11558</v>
      </c>
      <c r="B34" s="12">
        <f>INDEX([9]MH_RawData!$A$19:$R$339, MATCH($A34, [9]MH_RawData!$A$19:$A$339, 0), MATCH(B$19, [9]MH_RawData!$A$18:$R$18, 0))</f>
        <v>421.61790000000002</v>
      </c>
      <c r="C34" s="12">
        <f>INDEX([9]MH_RawData!$A$19:$R$339, MATCH($A34, [9]MH_RawData!$A$19:$A$339, 0), MATCH(C$19, [9]MH_RawData!$A$18:$R$18, 0))</f>
        <v>1</v>
      </c>
      <c r="D34" s="12" t="str">
        <f>INDEX([9]MH_RawData!$A$19:$R$339, MATCH($A34, [9]MH_RawData!$A$19:$A$339, 0), MATCH(D$19, [9]MH_RawData!$A$18:$R$18, 0))</f>
        <v>elec faf</v>
      </c>
      <c r="E34" s="12" t="str">
        <f>INDEX([9]MH_RawData!$A$19:$R$339, MATCH($A34, [9]MH_RawData!$A$19:$A$339, 0), MATCH(E$19, [9]MH_RawData!$A$18:$R$18, 0))</f>
        <v/>
      </c>
      <c r="F34" s="12" t="b">
        <f t="shared" si="18"/>
        <v>0</v>
      </c>
      <c r="G34" s="12" t="b">
        <f t="shared" si="19"/>
        <v>1</v>
      </c>
      <c r="H34" s="12" t="b">
        <f t="shared" si="20"/>
        <v>1</v>
      </c>
      <c r="I34" s="12" t="str">
        <f t="shared" si="21"/>
        <v>Electric FAF</v>
      </c>
    </row>
    <row r="35" spans="1:9">
      <c r="A35" s="143">
        <v>11612</v>
      </c>
      <c r="B35" s="12">
        <f>INDEX([9]MH_RawData!$A$19:$R$339, MATCH($A35, [9]MH_RawData!$A$19:$A$339, 0), MATCH(B$19, [9]MH_RawData!$A$18:$R$18, 0))</f>
        <v>3065.65</v>
      </c>
      <c r="C35" s="12">
        <f>INDEX([9]MH_RawData!$A$19:$R$339, MATCH($A35, [9]MH_RawData!$A$19:$A$339, 0), MATCH(C$19, [9]MH_RawData!$A$18:$R$18, 0))</f>
        <v>1</v>
      </c>
      <c r="D35" s="12" t="str">
        <f>INDEX([9]MH_RawData!$A$19:$R$339, MATCH($A35, [9]MH_RawData!$A$19:$A$339, 0), MATCH(D$19, [9]MH_RawData!$A$18:$R$18, 0))</f>
        <v>wood htstove</v>
      </c>
      <c r="E35" s="12" t="str">
        <f>INDEX([9]MH_RawData!$A$19:$R$339, MATCH($A35, [9]MH_RawData!$A$19:$A$339, 0), MATCH(E$19, [9]MH_RawData!$A$18:$R$18, 0))</f>
        <v>elec faf AND elec pluginheater</v>
      </c>
      <c r="F35" s="12" t="b">
        <f t="shared" si="18"/>
        <v>0</v>
      </c>
      <c r="G35" s="12" t="b">
        <f t="shared" si="19"/>
        <v>1</v>
      </c>
      <c r="H35" s="12" t="b">
        <f t="shared" si="20"/>
        <v>1</v>
      </c>
      <c r="I35" s="12" t="str">
        <f t="shared" si="21"/>
        <v>Electric FAF</v>
      </c>
    </row>
    <row r="36" spans="1:9">
      <c r="A36" s="143">
        <v>11627</v>
      </c>
      <c r="B36" s="12">
        <f>INDEX([9]MH_RawData!$A$19:$R$339, MATCH($A36, [9]MH_RawData!$A$19:$A$339, 0), MATCH(B$19, [9]MH_RawData!$A$18:$R$18, 0))</f>
        <v>236.3005</v>
      </c>
      <c r="C36" s="12">
        <f>INDEX([9]MH_RawData!$A$19:$R$339, MATCH($A36, [9]MH_RawData!$A$19:$A$339, 0), MATCH(C$19, [9]MH_RawData!$A$18:$R$18, 0))</f>
        <v>1</v>
      </c>
      <c r="D36" s="12" t="str">
        <f>INDEX([9]MH_RawData!$A$19:$R$339, MATCH($A36, [9]MH_RawData!$A$19:$A$339, 0), MATCH(D$19, [9]MH_RawData!$A$18:$R$18, 0))</f>
        <v>elec baseboard</v>
      </c>
      <c r="E36" s="12" t="str">
        <f>INDEX([9]MH_RawData!$A$19:$R$339, MATCH($A36, [9]MH_RawData!$A$19:$A$339, 0), MATCH(E$19, [9]MH_RawData!$A$18:$R$18, 0))</f>
        <v/>
      </c>
      <c r="F36" s="12" t="b">
        <f t="shared" si="18"/>
        <v>0</v>
      </c>
      <c r="G36" s="12" t="b">
        <f t="shared" si="19"/>
        <v>1</v>
      </c>
      <c r="H36" s="12" t="b">
        <f t="shared" si="20"/>
        <v>1</v>
      </c>
      <c r="I36" s="12" t="str">
        <f t="shared" si="21"/>
        <v>Baseboard</v>
      </c>
    </row>
    <row r="37" spans="1:9">
      <c r="A37" s="143">
        <v>11671</v>
      </c>
      <c r="B37" s="12">
        <f>INDEX([9]MH_RawData!$A$19:$R$339, MATCH($A37, [9]MH_RawData!$A$19:$A$339, 0), MATCH(B$19, [9]MH_RawData!$A$18:$R$18, 0))</f>
        <v>3065.65</v>
      </c>
      <c r="C37" s="12">
        <f>INDEX([9]MH_RawData!$A$19:$R$339, MATCH($A37, [9]MH_RawData!$A$19:$A$339, 0), MATCH(C$19, [9]MH_RawData!$A$18:$R$18, 0))</f>
        <v>1</v>
      </c>
      <c r="D37" s="12" t="str">
        <f>INDEX([9]MH_RawData!$A$19:$R$339, MATCH($A37, [9]MH_RawData!$A$19:$A$339, 0), MATCH(D$19, [9]MH_RawData!$A$18:$R$18, 0))</f>
        <v>elec faf</v>
      </c>
      <c r="E37" s="12" t="str">
        <f>INDEX([9]MH_RawData!$A$19:$R$339, MATCH($A37, [9]MH_RawData!$A$19:$A$339, 0), MATCH(E$19, [9]MH_RawData!$A$18:$R$18, 0))</f>
        <v/>
      </c>
      <c r="F37" s="12" t="b">
        <f t="shared" si="18"/>
        <v>0</v>
      </c>
      <c r="G37" s="12" t="b">
        <f t="shared" si="19"/>
        <v>1</v>
      </c>
      <c r="H37" s="12" t="b">
        <f t="shared" si="20"/>
        <v>1</v>
      </c>
      <c r="I37" s="12" t="str">
        <f t="shared" si="21"/>
        <v>Electric FAF</v>
      </c>
    </row>
    <row r="38" spans="1:9">
      <c r="A38" s="143">
        <v>11854</v>
      </c>
      <c r="B38" s="12">
        <f>INDEX([9]MH_RawData!$A$19:$R$339, MATCH($A38, [9]MH_RawData!$A$19:$A$339, 0), MATCH(B$19, [9]MH_RawData!$A$18:$R$18, 0))</f>
        <v>3065.65</v>
      </c>
      <c r="C38" s="12">
        <f>INDEX([9]MH_RawData!$A$19:$R$339, MATCH($A38, [9]MH_RawData!$A$19:$A$339, 0), MATCH(C$19, [9]MH_RawData!$A$18:$R$18, 0))</f>
        <v>1</v>
      </c>
      <c r="D38" s="12" t="str">
        <f>INDEX([9]MH_RawData!$A$19:$R$339, MATCH($A38, [9]MH_RawData!$A$19:$A$339, 0), MATCH(D$19, [9]MH_RawData!$A$18:$R$18, 0))</f>
        <v>elec faf</v>
      </c>
      <c r="E38" s="12" t="str">
        <f>INDEX([9]MH_RawData!$A$19:$R$339, MATCH($A38, [9]MH_RawData!$A$19:$A$339, 0), MATCH(E$19, [9]MH_RawData!$A$18:$R$18, 0))</f>
        <v/>
      </c>
      <c r="F38" s="12" t="b">
        <f t="shared" si="18"/>
        <v>0</v>
      </c>
      <c r="G38" s="12" t="b">
        <f t="shared" si="19"/>
        <v>1</v>
      </c>
      <c r="H38" s="12" t="b">
        <f t="shared" si="20"/>
        <v>1</v>
      </c>
      <c r="I38" s="12" t="str">
        <f t="shared" si="21"/>
        <v>Electric FAF</v>
      </c>
    </row>
    <row r="39" spans="1:9">
      <c r="A39" s="143">
        <v>11861</v>
      </c>
      <c r="B39" s="12">
        <f>INDEX([9]MH_RawData!$A$19:$R$339, MATCH($A39, [9]MH_RawData!$A$19:$A$339, 0), MATCH(B$19, [9]MH_RawData!$A$18:$R$18, 0))</f>
        <v>236.3005</v>
      </c>
      <c r="C39" s="12">
        <f>INDEX([9]MH_RawData!$A$19:$R$339, MATCH($A39, [9]MH_RawData!$A$19:$A$339, 0), MATCH(C$19, [9]MH_RawData!$A$18:$R$18, 0))</f>
        <v>1</v>
      </c>
      <c r="D39" s="12" t="str">
        <f>INDEX([9]MH_RawData!$A$19:$R$339, MATCH($A39, [9]MH_RawData!$A$19:$A$339, 0), MATCH(D$19, [9]MH_RawData!$A$18:$R$18, 0))</f>
        <v>elec heatpump</v>
      </c>
      <c r="E39" s="12" t="str">
        <f>INDEX([9]MH_RawData!$A$19:$R$339, MATCH($A39, [9]MH_RawData!$A$19:$A$339, 0), MATCH(E$19, [9]MH_RawData!$A$18:$R$18, 0))</f>
        <v/>
      </c>
      <c r="F39" s="12" t="b">
        <f t="shared" si="18"/>
        <v>0</v>
      </c>
      <c r="G39" s="12" t="b">
        <f t="shared" si="19"/>
        <v>1</v>
      </c>
      <c r="H39" s="12" t="b">
        <f t="shared" si="20"/>
        <v>1</v>
      </c>
      <c r="I39" s="12" t="str">
        <f t="shared" si="21"/>
        <v>Heat pump</v>
      </c>
    </row>
    <row r="40" spans="1:9">
      <c r="A40" s="143">
        <v>11990</v>
      </c>
      <c r="B40" s="12">
        <f>INDEX([9]MH_RawData!$A$19:$R$339, MATCH($A40, [9]MH_RawData!$A$19:$A$339, 0), MATCH(B$19, [9]MH_RawData!$A$18:$R$18, 0))</f>
        <v>421.61790000000002</v>
      </c>
      <c r="C40" s="12">
        <f>INDEX([9]MH_RawData!$A$19:$R$339, MATCH($A40, [9]MH_RawData!$A$19:$A$339, 0), MATCH(C$19, [9]MH_RawData!$A$18:$R$18, 0))</f>
        <v>1</v>
      </c>
      <c r="D40" s="12" t="str">
        <f>INDEX([9]MH_RawData!$A$19:$R$339, MATCH($A40, [9]MH_RawData!$A$19:$A$339, 0), MATCH(D$19, [9]MH_RawData!$A$18:$R$18, 0))</f>
        <v>elec heatpump</v>
      </c>
      <c r="E40" s="12" t="str">
        <f>INDEX([9]MH_RawData!$A$19:$R$339, MATCH($A40, [9]MH_RawData!$A$19:$A$339, 0), MATCH(E$19, [9]MH_RawData!$A$18:$R$18, 0))</f>
        <v>wood htstove</v>
      </c>
      <c r="F40" s="12" t="b">
        <f t="shared" si="18"/>
        <v>0</v>
      </c>
      <c r="G40" s="12" t="b">
        <f t="shared" si="19"/>
        <v>1</v>
      </c>
      <c r="H40" s="12" t="b">
        <f t="shared" si="20"/>
        <v>1</v>
      </c>
      <c r="I40" s="12" t="str">
        <f t="shared" si="21"/>
        <v>Heat pump</v>
      </c>
    </row>
    <row r="41" spans="1:9">
      <c r="A41" s="143">
        <v>12139</v>
      </c>
      <c r="B41" s="12">
        <f>INDEX([9]MH_RawData!$A$19:$R$339, MATCH($A41, [9]MH_RawData!$A$19:$A$339, 0), MATCH(B$19, [9]MH_RawData!$A$18:$R$18, 0))</f>
        <v>236.3005</v>
      </c>
      <c r="C41" s="12">
        <f>INDEX([9]MH_RawData!$A$19:$R$339, MATCH($A41, [9]MH_RawData!$A$19:$A$339, 0), MATCH(C$19, [9]MH_RawData!$A$18:$R$18, 0))</f>
        <v>1</v>
      </c>
      <c r="D41" s="12" t="str">
        <f>INDEX([9]MH_RawData!$A$19:$R$339, MATCH($A41, [9]MH_RawData!$A$19:$A$339, 0), MATCH(D$19, [9]MH_RawData!$A$18:$R$18, 0))</f>
        <v>elec heatpump</v>
      </c>
      <c r="E41" s="12" t="str">
        <f>INDEX([9]MH_RawData!$A$19:$R$339, MATCH($A41, [9]MH_RawData!$A$19:$A$339, 0), MATCH(E$19, [9]MH_RawData!$A$18:$R$18, 0))</f>
        <v/>
      </c>
      <c r="F41" s="12" t="b">
        <f t="shared" si="18"/>
        <v>0</v>
      </c>
      <c r="G41" s="12" t="b">
        <f t="shared" si="19"/>
        <v>1</v>
      </c>
      <c r="H41" s="12" t="b">
        <f t="shared" si="20"/>
        <v>1</v>
      </c>
      <c r="I41" s="12" t="str">
        <f t="shared" si="21"/>
        <v>Heat pump</v>
      </c>
    </row>
    <row r="42" spans="1:9">
      <c r="A42" s="143">
        <v>12262</v>
      </c>
      <c r="B42" s="12">
        <f>INDEX([9]MH_RawData!$A$19:$R$339, MATCH($A42, [9]MH_RawData!$A$19:$A$339, 0), MATCH(B$19, [9]MH_RawData!$A$18:$R$18, 0))</f>
        <v>236.3005</v>
      </c>
      <c r="C42" s="12">
        <f>INDEX([9]MH_RawData!$A$19:$R$339, MATCH($A42, [9]MH_RawData!$A$19:$A$339, 0), MATCH(C$19, [9]MH_RawData!$A$18:$R$18, 0))</f>
        <v>1</v>
      </c>
      <c r="D42" s="12" t="str">
        <f>INDEX([9]MH_RawData!$A$19:$R$339, MATCH($A42, [9]MH_RawData!$A$19:$A$339, 0), MATCH(D$19, [9]MH_RawData!$A$18:$R$18, 0))</f>
        <v>elec faf</v>
      </c>
      <c r="E42" s="12" t="str">
        <f>INDEX([9]MH_RawData!$A$19:$R$339, MATCH($A42, [9]MH_RawData!$A$19:$A$339, 0), MATCH(E$19, [9]MH_RawData!$A$18:$R$18, 0))</f>
        <v/>
      </c>
      <c r="F42" s="12" t="b">
        <f t="shared" si="18"/>
        <v>0</v>
      </c>
      <c r="G42" s="12" t="b">
        <f t="shared" si="19"/>
        <v>1</v>
      </c>
      <c r="H42" s="12" t="b">
        <f t="shared" si="20"/>
        <v>1</v>
      </c>
      <c r="I42" s="12" t="str">
        <f t="shared" si="21"/>
        <v>Electric FAF</v>
      </c>
    </row>
    <row r="43" spans="1:9">
      <c r="A43" s="143">
        <v>12285</v>
      </c>
      <c r="B43" s="12">
        <f>INDEX([9]MH_RawData!$A$19:$R$339, MATCH($A43, [9]MH_RawData!$A$19:$A$339, 0), MATCH(B$19, [9]MH_RawData!$A$18:$R$18, 0))</f>
        <v>236.3005</v>
      </c>
      <c r="C43" s="12">
        <f>INDEX([9]MH_RawData!$A$19:$R$339, MATCH($A43, [9]MH_RawData!$A$19:$A$339, 0), MATCH(C$19, [9]MH_RawData!$A$18:$R$18, 0))</f>
        <v>1</v>
      </c>
      <c r="D43" s="12" t="str">
        <f>INDEX([9]MH_RawData!$A$19:$R$339, MATCH($A43, [9]MH_RawData!$A$19:$A$339, 0), MATCH(D$19, [9]MH_RawData!$A$18:$R$18, 0))</f>
        <v>elec faf</v>
      </c>
      <c r="E43" s="12" t="str">
        <f>INDEX([9]MH_RawData!$A$19:$R$339, MATCH($A43, [9]MH_RawData!$A$19:$A$339, 0), MATCH(E$19, [9]MH_RawData!$A$18:$R$18, 0))</f>
        <v/>
      </c>
      <c r="F43" s="12" t="b">
        <f t="shared" si="18"/>
        <v>0</v>
      </c>
      <c r="G43" s="12" t="b">
        <f t="shared" si="19"/>
        <v>1</v>
      </c>
      <c r="H43" s="12" t="b">
        <f t="shared" si="20"/>
        <v>1</v>
      </c>
      <c r="I43" s="12" t="str">
        <f t="shared" si="21"/>
        <v>Electric FAF</v>
      </c>
    </row>
    <row r="44" spans="1:9">
      <c r="A44" s="143">
        <v>12397</v>
      </c>
      <c r="B44" s="12">
        <f>INDEX([9]MH_RawData!$A$19:$R$339, MATCH($A44, [9]MH_RawData!$A$19:$A$339, 0), MATCH(B$19, [9]MH_RawData!$A$18:$R$18, 0))</f>
        <v>236.3005</v>
      </c>
      <c r="C44" s="12">
        <f>INDEX([9]MH_RawData!$A$19:$R$339, MATCH($A44, [9]MH_RawData!$A$19:$A$339, 0), MATCH(C$19, [9]MH_RawData!$A$18:$R$18, 0))</f>
        <v>1</v>
      </c>
      <c r="D44" s="12" t="str">
        <f>INDEX([9]MH_RawData!$A$19:$R$339, MATCH($A44, [9]MH_RawData!$A$19:$A$339, 0), MATCH(D$19, [9]MH_RawData!$A$18:$R$18, 0))</f>
        <v>elec heatpump</v>
      </c>
      <c r="E44" s="12" t="str">
        <f>INDEX([9]MH_RawData!$A$19:$R$339, MATCH($A44, [9]MH_RawData!$A$19:$A$339, 0), MATCH(E$19, [9]MH_RawData!$A$18:$R$18, 0))</f>
        <v/>
      </c>
      <c r="F44" s="12" t="b">
        <f t="shared" si="18"/>
        <v>0</v>
      </c>
      <c r="G44" s="12" t="b">
        <f t="shared" si="19"/>
        <v>1</v>
      </c>
      <c r="H44" s="12" t="b">
        <f t="shared" si="20"/>
        <v>1</v>
      </c>
      <c r="I44" s="12" t="str">
        <f t="shared" si="21"/>
        <v>Heat pump</v>
      </c>
    </row>
    <row r="45" spans="1:9">
      <c r="A45" s="143">
        <v>12481</v>
      </c>
      <c r="B45" s="12">
        <f>INDEX([9]MH_RawData!$A$19:$R$339, MATCH($A45, [9]MH_RawData!$A$19:$A$339, 0), MATCH(B$19, [9]MH_RawData!$A$18:$R$18, 0))</f>
        <v>236.3005</v>
      </c>
      <c r="C45" s="12">
        <f>INDEX([9]MH_RawData!$A$19:$R$339, MATCH($A45, [9]MH_RawData!$A$19:$A$339, 0), MATCH(C$19, [9]MH_RawData!$A$18:$R$18, 0))</f>
        <v>1</v>
      </c>
      <c r="D45" s="12" t="str">
        <f>INDEX([9]MH_RawData!$A$19:$R$339, MATCH($A45, [9]MH_RawData!$A$19:$A$339, 0), MATCH(D$19, [9]MH_RawData!$A$18:$R$18, 0))</f>
        <v>elec heatpump</v>
      </c>
      <c r="E45" s="12" t="str">
        <f>INDEX([9]MH_RawData!$A$19:$R$339, MATCH($A45, [9]MH_RawData!$A$19:$A$339, 0), MATCH(E$19, [9]MH_RawData!$A$18:$R$18, 0))</f>
        <v/>
      </c>
      <c r="F45" s="12" t="b">
        <f t="shared" si="18"/>
        <v>0</v>
      </c>
      <c r="G45" s="12" t="b">
        <f t="shared" si="19"/>
        <v>1</v>
      </c>
      <c r="H45" s="12" t="b">
        <f t="shared" si="20"/>
        <v>1</v>
      </c>
      <c r="I45" s="12" t="str">
        <f t="shared" si="21"/>
        <v>Heat pump</v>
      </c>
    </row>
    <row r="46" spans="1:9">
      <c r="A46" s="144">
        <v>12584</v>
      </c>
      <c r="B46" s="12">
        <f>INDEX([9]MH_RawData!$A$19:$R$339, MATCH($A46, [9]MH_RawData!$A$19:$A$339, 0), MATCH(B$19, [9]MH_RawData!$A$18:$R$18, 0))</f>
        <v>421.61790000000002</v>
      </c>
      <c r="C46" s="12">
        <f>INDEX([9]MH_RawData!$A$19:$R$339, MATCH($A46, [9]MH_RawData!$A$19:$A$339, 0), MATCH(C$19, [9]MH_RawData!$A$18:$R$18, 0))</f>
        <v>1</v>
      </c>
      <c r="D46" s="12" t="str">
        <f>INDEX([9]MH_RawData!$A$19:$R$339, MATCH($A46, [9]MH_RawData!$A$19:$A$339, 0), MATCH(D$19, [9]MH_RawData!$A$18:$R$18, 0))</f>
        <v>elec faf</v>
      </c>
      <c r="E46" s="12" t="str">
        <f>INDEX([9]MH_RawData!$A$19:$R$339, MATCH($A46, [9]MH_RawData!$A$19:$A$339, 0), MATCH(E$19, [9]MH_RawData!$A$18:$R$18, 0))</f>
        <v>wood htstove</v>
      </c>
      <c r="F46" s="12" t="b">
        <f t="shared" si="18"/>
        <v>0</v>
      </c>
      <c r="G46" s="12" t="b">
        <f t="shared" si="19"/>
        <v>1</v>
      </c>
      <c r="H46" s="12" t="b">
        <f t="shared" si="20"/>
        <v>1</v>
      </c>
      <c r="I46" s="12" t="str">
        <f t="shared" si="21"/>
        <v>Electric FAF</v>
      </c>
    </row>
    <row r="47" spans="1:9">
      <c r="A47" s="143">
        <v>12752</v>
      </c>
      <c r="B47" s="12">
        <f>INDEX([9]MH_RawData!$A$19:$R$339, MATCH($A47, [9]MH_RawData!$A$19:$A$339, 0), MATCH(B$19, [9]MH_RawData!$A$18:$R$18, 0))</f>
        <v>236.3005</v>
      </c>
      <c r="C47" s="12">
        <f>INDEX([9]MH_RawData!$A$19:$R$339, MATCH($A47, [9]MH_RawData!$A$19:$A$339, 0), MATCH(C$19, [9]MH_RawData!$A$18:$R$18, 0))</f>
        <v>1</v>
      </c>
      <c r="D47" s="12" t="str">
        <f>INDEX([9]MH_RawData!$A$19:$R$339, MATCH($A47, [9]MH_RawData!$A$19:$A$339, 0), MATCH(D$19, [9]MH_RawData!$A$18:$R$18, 0))</f>
        <v>gas faf</v>
      </c>
      <c r="E47" s="12" t="str">
        <f>INDEX([9]MH_RawData!$A$19:$R$339, MATCH($A47, [9]MH_RawData!$A$19:$A$339, 0), MATCH(E$19, [9]MH_RawData!$A$18:$R$18, 0))</f>
        <v/>
      </c>
      <c r="F47" s="12" t="b">
        <f t="shared" si="18"/>
        <v>1</v>
      </c>
      <c r="G47" s="12" t="b">
        <f t="shared" si="19"/>
        <v>0</v>
      </c>
      <c r="H47" s="12" t="b">
        <f t="shared" si="20"/>
        <v>0</v>
      </c>
      <c r="I47" s="12" t="str">
        <f t="shared" si="21"/>
        <v>Plug-in heater, or none</v>
      </c>
    </row>
    <row r="48" spans="1:9">
      <c r="A48" s="143">
        <v>13133</v>
      </c>
      <c r="B48" s="12">
        <f>INDEX([9]MH_RawData!$A$19:$R$339, MATCH($A48, [9]MH_RawData!$A$19:$A$339, 0), MATCH(B$19, [9]MH_RawData!$A$18:$R$18, 0))</f>
        <v>3065.65</v>
      </c>
      <c r="C48" s="12">
        <f>INDEX([9]MH_RawData!$A$19:$R$339, MATCH($A48, [9]MH_RawData!$A$19:$A$339, 0), MATCH(C$19, [9]MH_RawData!$A$18:$R$18, 0))</f>
        <v>1</v>
      </c>
      <c r="D48" s="12" t="str">
        <f>INDEX([9]MH_RawData!$A$19:$R$339, MATCH($A48, [9]MH_RawData!$A$19:$A$339, 0), MATCH(D$19, [9]MH_RawData!$A$18:$R$18, 0))</f>
        <v>elec heatpump</v>
      </c>
      <c r="E48" s="12" t="str">
        <f>INDEX([9]MH_RawData!$A$19:$R$339, MATCH($A48, [9]MH_RawData!$A$19:$A$339, 0), MATCH(E$19, [9]MH_RawData!$A$18:$R$18, 0))</f>
        <v/>
      </c>
      <c r="F48" s="12" t="b">
        <f t="shared" si="18"/>
        <v>0</v>
      </c>
      <c r="G48" s="12" t="b">
        <f t="shared" si="19"/>
        <v>1</v>
      </c>
      <c r="H48" s="12" t="b">
        <f t="shared" si="20"/>
        <v>1</v>
      </c>
      <c r="I48" s="12" t="str">
        <f t="shared" si="21"/>
        <v>Heat pump</v>
      </c>
    </row>
    <row r="49" spans="1:9">
      <c r="A49" s="143">
        <v>13189</v>
      </c>
      <c r="B49" s="12">
        <f>INDEX([9]MH_RawData!$A$19:$R$339, MATCH($A49, [9]MH_RawData!$A$19:$A$339, 0), MATCH(B$19, [9]MH_RawData!$A$18:$R$18, 0))</f>
        <v>236.3005</v>
      </c>
      <c r="C49" s="12">
        <f>INDEX([9]MH_RawData!$A$19:$R$339, MATCH($A49, [9]MH_RawData!$A$19:$A$339, 0), MATCH(C$19, [9]MH_RawData!$A$18:$R$18, 0))</f>
        <v>1</v>
      </c>
      <c r="D49" s="12" t="str">
        <f>INDEX([9]MH_RawData!$A$19:$R$339, MATCH($A49, [9]MH_RawData!$A$19:$A$339, 0), MATCH(D$19, [9]MH_RawData!$A$18:$R$18, 0))</f>
        <v>elec faf</v>
      </c>
      <c r="E49" s="12" t="str">
        <f>INDEX([9]MH_RawData!$A$19:$R$339, MATCH($A49, [9]MH_RawData!$A$19:$A$339, 0), MATCH(E$19, [9]MH_RawData!$A$18:$R$18, 0))</f>
        <v/>
      </c>
      <c r="F49" s="12" t="b">
        <f t="shared" si="18"/>
        <v>0</v>
      </c>
      <c r="G49" s="12" t="b">
        <f t="shared" si="19"/>
        <v>1</v>
      </c>
      <c r="H49" s="12" t="b">
        <f t="shared" si="20"/>
        <v>1</v>
      </c>
      <c r="I49" s="12" t="str">
        <f t="shared" si="21"/>
        <v>Electric FAF</v>
      </c>
    </row>
    <row r="50" spans="1:9">
      <c r="A50" s="143">
        <v>13207</v>
      </c>
      <c r="B50" s="12">
        <f>INDEX([9]MH_RawData!$A$19:$R$339, MATCH($A50, [9]MH_RawData!$A$19:$A$339, 0), MATCH(B$19, [9]MH_RawData!$A$18:$R$18, 0))</f>
        <v>236.3005</v>
      </c>
      <c r="C50" s="12">
        <f>INDEX([9]MH_RawData!$A$19:$R$339, MATCH($A50, [9]MH_RawData!$A$19:$A$339, 0), MATCH(C$19, [9]MH_RawData!$A$18:$R$18, 0))</f>
        <v>1</v>
      </c>
      <c r="D50" s="12" t="str">
        <f>INDEX([9]MH_RawData!$A$19:$R$339, MATCH($A50, [9]MH_RawData!$A$19:$A$339, 0), MATCH(D$19, [9]MH_RawData!$A$18:$R$18, 0))</f>
        <v>elec heatpump</v>
      </c>
      <c r="E50" s="12" t="str">
        <f>INDEX([9]MH_RawData!$A$19:$R$339, MATCH($A50, [9]MH_RawData!$A$19:$A$339, 0), MATCH(E$19, [9]MH_RawData!$A$18:$R$18, 0))</f>
        <v/>
      </c>
      <c r="F50" s="12" t="b">
        <f t="shared" si="18"/>
        <v>0</v>
      </c>
      <c r="G50" s="12" t="b">
        <f t="shared" si="19"/>
        <v>1</v>
      </c>
      <c r="H50" s="12" t="b">
        <f t="shared" si="20"/>
        <v>1</v>
      </c>
      <c r="I50" s="12" t="str">
        <f t="shared" si="21"/>
        <v>Heat pump</v>
      </c>
    </row>
    <row r="51" spans="1:9">
      <c r="A51" s="143">
        <v>13247</v>
      </c>
      <c r="B51" s="12">
        <f>INDEX([9]MH_RawData!$A$19:$R$339, MATCH($A51, [9]MH_RawData!$A$19:$A$339, 0), MATCH(B$19, [9]MH_RawData!$A$18:$R$18, 0))</f>
        <v>421.61790000000002</v>
      </c>
      <c r="C51" s="12">
        <f>INDEX([9]MH_RawData!$A$19:$R$339, MATCH($A51, [9]MH_RawData!$A$19:$A$339, 0), MATCH(C$19, [9]MH_RawData!$A$18:$R$18, 0))</f>
        <v>1</v>
      </c>
      <c r="D51" s="12" t="str">
        <f>INDEX([9]MH_RawData!$A$19:$R$339, MATCH($A51, [9]MH_RawData!$A$19:$A$339, 0), MATCH(D$19, [9]MH_RawData!$A$18:$R$18, 0))</f>
        <v>wood htstove</v>
      </c>
      <c r="E51" s="12" t="str">
        <f>INDEX([9]MH_RawData!$A$19:$R$339, MATCH($A51, [9]MH_RawData!$A$19:$A$339, 0), MATCH(E$19, [9]MH_RawData!$A$18:$R$18, 0))</f>
        <v/>
      </c>
      <c r="F51" s="12" t="b">
        <f t="shared" si="18"/>
        <v>0</v>
      </c>
      <c r="G51" s="12" t="b">
        <f t="shared" si="19"/>
        <v>0</v>
      </c>
      <c r="H51" s="12" t="b">
        <f t="shared" si="20"/>
        <v>0</v>
      </c>
      <c r="I51" s="12" t="str">
        <f t="shared" si="21"/>
        <v>Plug-in heater, or none</v>
      </c>
    </row>
    <row r="52" spans="1:9">
      <c r="A52" s="143">
        <v>13424</v>
      </c>
      <c r="B52" s="12">
        <f>INDEX([9]MH_RawData!$A$19:$R$339, MATCH($A52, [9]MH_RawData!$A$19:$A$339, 0), MATCH(B$19, [9]MH_RawData!$A$18:$R$18, 0))</f>
        <v>236.3005</v>
      </c>
      <c r="C52" s="12">
        <f>INDEX([9]MH_RawData!$A$19:$R$339, MATCH($A52, [9]MH_RawData!$A$19:$A$339, 0), MATCH(C$19, [9]MH_RawData!$A$18:$R$18, 0))</f>
        <v>1</v>
      </c>
      <c r="D52" s="12" t="str">
        <f>INDEX([9]MH_RawData!$A$19:$R$339, MATCH($A52, [9]MH_RawData!$A$19:$A$339, 0), MATCH(D$19, [9]MH_RawData!$A$18:$R$18, 0))</f>
        <v>elec heatpump</v>
      </c>
      <c r="E52" s="12" t="str">
        <f>INDEX([9]MH_RawData!$A$19:$R$339, MATCH($A52, [9]MH_RawData!$A$19:$A$339, 0), MATCH(E$19, [9]MH_RawData!$A$18:$R$18, 0))</f>
        <v>elec baseboard</v>
      </c>
      <c r="F52" s="12" t="b">
        <f t="shared" si="18"/>
        <v>0</v>
      </c>
      <c r="G52" s="12" t="b">
        <f t="shared" si="19"/>
        <v>1</v>
      </c>
      <c r="H52" s="12" t="b">
        <f t="shared" si="20"/>
        <v>1</v>
      </c>
      <c r="I52" s="12" t="str">
        <f t="shared" si="21"/>
        <v>Heat pump</v>
      </c>
    </row>
    <row r="53" spans="1:9">
      <c r="A53" s="143">
        <v>13464</v>
      </c>
      <c r="B53" s="12">
        <f>INDEX([9]MH_RawData!$A$19:$R$339, MATCH($A53, [9]MH_RawData!$A$19:$A$339, 0), MATCH(B$19, [9]MH_RawData!$A$18:$R$18, 0))</f>
        <v>236.3005</v>
      </c>
      <c r="C53" s="12">
        <f>INDEX([9]MH_RawData!$A$19:$R$339, MATCH($A53, [9]MH_RawData!$A$19:$A$339, 0), MATCH(C$19, [9]MH_RawData!$A$18:$R$18, 0))</f>
        <v>1</v>
      </c>
      <c r="D53" s="12" t="str">
        <f>INDEX([9]MH_RawData!$A$19:$R$339, MATCH($A53, [9]MH_RawData!$A$19:$A$339, 0), MATCH(D$19, [9]MH_RawData!$A$18:$R$18, 0))</f>
        <v>elec faf</v>
      </c>
      <c r="E53" s="12" t="str">
        <f>INDEX([9]MH_RawData!$A$19:$R$339, MATCH($A53, [9]MH_RawData!$A$19:$A$339, 0), MATCH(E$19, [9]MH_RawData!$A$18:$R$18, 0))</f>
        <v/>
      </c>
      <c r="F53" s="12" t="b">
        <f t="shared" si="18"/>
        <v>0</v>
      </c>
      <c r="G53" s="12" t="b">
        <f t="shared" si="19"/>
        <v>1</v>
      </c>
      <c r="H53" s="12" t="b">
        <f t="shared" si="20"/>
        <v>1</v>
      </c>
      <c r="I53" s="12" t="str">
        <f t="shared" si="21"/>
        <v>Electric FAF</v>
      </c>
    </row>
    <row r="54" spans="1:9">
      <c r="A54" s="143">
        <v>13738</v>
      </c>
      <c r="B54" s="12">
        <f>INDEX([9]MH_RawData!$A$19:$R$339, MATCH($A54, [9]MH_RawData!$A$19:$A$339, 0), MATCH(B$19, [9]MH_RawData!$A$18:$R$18, 0))</f>
        <v>236.3005</v>
      </c>
      <c r="C54" s="12">
        <f>INDEX([9]MH_RawData!$A$19:$R$339, MATCH($A54, [9]MH_RawData!$A$19:$A$339, 0), MATCH(C$19, [9]MH_RawData!$A$18:$R$18, 0))</f>
        <v>1</v>
      </c>
      <c r="D54" s="12" t="str">
        <f>INDEX([9]MH_RawData!$A$19:$R$339, MATCH($A54, [9]MH_RawData!$A$19:$A$339, 0), MATCH(D$19, [9]MH_RawData!$A$18:$R$18, 0))</f>
        <v>elec heatpump</v>
      </c>
      <c r="E54" s="12" t="str">
        <f>INDEX([9]MH_RawData!$A$19:$R$339, MATCH($A54, [9]MH_RawData!$A$19:$A$339, 0), MATCH(E$19, [9]MH_RawData!$A$18:$R$18, 0))</f>
        <v/>
      </c>
      <c r="F54" s="12" t="b">
        <f t="shared" si="18"/>
        <v>0</v>
      </c>
      <c r="G54" s="12" t="b">
        <f t="shared" si="19"/>
        <v>1</v>
      </c>
      <c r="H54" s="12" t="b">
        <f t="shared" si="20"/>
        <v>1</v>
      </c>
      <c r="I54" s="12" t="str">
        <f t="shared" si="21"/>
        <v>Heat pump</v>
      </c>
    </row>
    <row r="55" spans="1:9">
      <c r="A55" s="143">
        <v>13960</v>
      </c>
      <c r="B55" s="12">
        <f>INDEX([9]MH_RawData!$A$19:$R$339, MATCH($A55, [9]MH_RawData!$A$19:$A$339, 0), MATCH(B$19, [9]MH_RawData!$A$18:$R$18, 0))</f>
        <v>421.61790000000002</v>
      </c>
      <c r="C55" s="12">
        <f>INDEX([9]MH_RawData!$A$19:$R$339, MATCH($A55, [9]MH_RawData!$A$19:$A$339, 0), MATCH(C$19, [9]MH_RawData!$A$18:$R$18, 0))</f>
        <v>1</v>
      </c>
      <c r="D55" s="12" t="str">
        <f>INDEX([9]MH_RawData!$A$19:$R$339, MATCH($A55, [9]MH_RawData!$A$19:$A$339, 0), MATCH(D$19, [9]MH_RawData!$A$18:$R$18, 0))</f>
        <v>elec faf</v>
      </c>
      <c r="E55" s="12" t="str">
        <f>INDEX([9]MH_RawData!$A$19:$R$339, MATCH($A55, [9]MH_RawData!$A$19:$A$339, 0), MATCH(E$19, [9]MH_RawData!$A$18:$R$18, 0))</f>
        <v>elec pluginheater</v>
      </c>
      <c r="F55" s="12" t="b">
        <f t="shared" si="18"/>
        <v>0</v>
      </c>
      <c r="G55" s="12" t="b">
        <f t="shared" si="19"/>
        <v>1</v>
      </c>
      <c r="H55" s="12" t="b">
        <f t="shared" si="20"/>
        <v>1</v>
      </c>
      <c r="I55" s="12" t="str">
        <f t="shared" si="21"/>
        <v>Electric FAF</v>
      </c>
    </row>
    <row r="56" spans="1:9">
      <c r="A56" s="143">
        <v>14027</v>
      </c>
      <c r="B56" s="12">
        <f>INDEX([9]MH_RawData!$A$19:$R$339, MATCH($A56, [9]MH_RawData!$A$19:$A$339, 0), MATCH(B$19, [9]MH_RawData!$A$18:$R$18, 0))</f>
        <v>421.61790000000002</v>
      </c>
      <c r="C56" s="12">
        <f>INDEX([9]MH_RawData!$A$19:$R$339, MATCH($A56, [9]MH_RawData!$A$19:$A$339, 0), MATCH(C$19, [9]MH_RawData!$A$18:$R$18, 0))</f>
        <v>1</v>
      </c>
      <c r="D56" s="12" t="str">
        <f>INDEX([9]MH_RawData!$A$19:$R$339, MATCH($A56, [9]MH_RawData!$A$19:$A$339, 0), MATCH(D$19, [9]MH_RawData!$A$18:$R$18, 0))</f>
        <v>elec heatpump</v>
      </c>
      <c r="E56" s="12" t="str">
        <f>INDEX([9]MH_RawData!$A$19:$R$339, MATCH($A56, [9]MH_RawData!$A$19:$A$339, 0), MATCH(E$19, [9]MH_RawData!$A$18:$R$18, 0))</f>
        <v/>
      </c>
      <c r="F56" s="12" t="b">
        <f t="shared" si="18"/>
        <v>0</v>
      </c>
      <c r="G56" s="12" t="b">
        <f t="shared" si="19"/>
        <v>1</v>
      </c>
      <c r="H56" s="12" t="b">
        <f t="shared" si="20"/>
        <v>1</v>
      </c>
      <c r="I56" s="12" t="str">
        <f t="shared" si="21"/>
        <v>Heat pump</v>
      </c>
    </row>
    <row r="57" spans="1:9">
      <c r="A57" s="143">
        <v>14082</v>
      </c>
      <c r="B57" s="12">
        <f>INDEX([9]MH_RawData!$A$19:$R$339, MATCH($A57, [9]MH_RawData!$A$19:$A$339, 0), MATCH(B$19, [9]MH_RawData!$A$18:$R$18, 0))</f>
        <v>421.61790000000002</v>
      </c>
      <c r="C57" s="12">
        <f>INDEX([9]MH_RawData!$A$19:$R$339, MATCH($A57, [9]MH_RawData!$A$19:$A$339, 0), MATCH(C$19, [9]MH_RawData!$A$18:$R$18, 0))</f>
        <v>1</v>
      </c>
      <c r="D57" s="12" t="str">
        <f>INDEX([9]MH_RawData!$A$19:$R$339, MATCH($A57, [9]MH_RawData!$A$19:$A$339, 0), MATCH(D$19, [9]MH_RawData!$A$18:$R$18, 0))</f>
        <v>elec faf</v>
      </c>
      <c r="E57" s="12" t="str">
        <f>INDEX([9]MH_RawData!$A$19:$R$339, MATCH($A57, [9]MH_RawData!$A$19:$A$339, 0), MATCH(E$19, [9]MH_RawData!$A$18:$R$18, 0))</f>
        <v/>
      </c>
      <c r="F57" s="12" t="b">
        <f t="shared" si="18"/>
        <v>0</v>
      </c>
      <c r="G57" s="12" t="b">
        <f t="shared" si="19"/>
        <v>1</v>
      </c>
      <c r="H57" s="12" t="b">
        <f t="shared" si="20"/>
        <v>1</v>
      </c>
      <c r="I57" s="12" t="str">
        <f t="shared" si="21"/>
        <v>Electric FAF</v>
      </c>
    </row>
    <row r="58" spans="1:9">
      <c r="A58" s="143">
        <v>14215</v>
      </c>
      <c r="B58" s="12">
        <f>INDEX([9]MH_RawData!$A$19:$R$339, MATCH($A58, [9]MH_RawData!$A$19:$A$339, 0), MATCH(B$19, [9]MH_RawData!$A$18:$R$18, 0))</f>
        <v>421.61790000000002</v>
      </c>
      <c r="C58" s="12">
        <f>INDEX([9]MH_RawData!$A$19:$R$339, MATCH($A58, [9]MH_RawData!$A$19:$A$339, 0), MATCH(C$19, [9]MH_RawData!$A$18:$R$18, 0))</f>
        <v>1</v>
      </c>
      <c r="D58" s="12" t="str">
        <f>INDEX([9]MH_RawData!$A$19:$R$339, MATCH($A58, [9]MH_RawData!$A$19:$A$339, 0), MATCH(D$19, [9]MH_RawData!$A$18:$R$18, 0))</f>
        <v>elec faf</v>
      </c>
      <c r="E58" s="12" t="str">
        <f>INDEX([9]MH_RawData!$A$19:$R$339, MATCH($A58, [9]MH_RawData!$A$19:$A$339, 0), MATCH(E$19, [9]MH_RawData!$A$18:$R$18, 0))</f>
        <v>elec pluginheater</v>
      </c>
      <c r="F58" s="12" t="b">
        <f t="shared" si="18"/>
        <v>0</v>
      </c>
      <c r="G58" s="12" t="b">
        <f t="shared" si="19"/>
        <v>1</v>
      </c>
      <c r="H58" s="12" t="b">
        <f t="shared" si="20"/>
        <v>1</v>
      </c>
      <c r="I58" s="12" t="str">
        <f t="shared" si="21"/>
        <v>Electric FAF</v>
      </c>
    </row>
    <row r="59" spans="1:9">
      <c r="A59" s="143">
        <v>14352</v>
      </c>
      <c r="B59" s="12">
        <f>INDEX([9]MH_RawData!$A$19:$R$339, MATCH($A59, [9]MH_RawData!$A$19:$A$339, 0), MATCH(B$19, [9]MH_RawData!$A$18:$R$18, 0))</f>
        <v>236.3005</v>
      </c>
      <c r="C59" s="12">
        <f>INDEX([9]MH_RawData!$A$19:$R$339, MATCH($A59, [9]MH_RawData!$A$19:$A$339, 0), MATCH(C$19, [9]MH_RawData!$A$18:$R$18, 0))</f>
        <v>1</v>
      </c>
      <c r="D59" s="12" t="str">
        <f>INDEX([9]MH_RawData!$A$19:$R$339, MATCH($A59, [9]MH_RawData!$A$19:$A$339, 0), MATCH(D$19, [9]MH_RawData!$A$18:$R$18, 0))</f>
        <v>elec heatpump</v>
      </c>
      <c r="E59" s="12" t="str">
        <f>INDEX([9]MH_RawData!$A$19:$R$339, MATCH($A59, [9]MH_RawData!$A$19:$A$339, 0), MATCH(E$19, [9]MH_RawData!$A$18:$R$18, 0))</f>
        <v>pel htstove</v>
      </c>
      <c r="F59" s="12" t="b">
        <f t="shared" si="18"/>
        <v>0</v>
      </c>
      <c r="G59" s="12" t="b">
        <f t="shared" si="19"/>
        <v>1</v>
      </c>
      <c r="H59" s="12" t="b">
        <f t="shared" si="20"/>
        <v>1</v>
      </c>
      <c r="I59" s="12" t="str">
        <f t="shared" si="21"/>
        <v>Heat pump</v>
      </c>
    </row>
    <row r="60" spans="1:9">
      <c r="A60" s="143">
        <v>14389</v>
      </c>
      <c r="B60" s="12">
        <f>INDEX([9]MH_RawData!$A$19:$R$339, MATCH($A60, [9]MH_RawData!$A$19:$A$339, 0), MATCH(B$19, [9]MH_RawData!$A$18:$R$18, 0))</f>
        <v>236.3005</v>
      </c>
      <c r="C60" s="12">
        <f>INDEX([9]MH_RawData!$A$19:$R$339, MATCH($A60, [9]MH_RawData!$A$19:$A$339, 0), MATCH(C$19, [9]MH_RawData!$A$18:$R$18, 0))</f>
        <v>1</v>
      </c>
      <c r="D60" s="12" t="str">
        <f>INDEX([9]MH_RawData!$A$19:$R$339, MATCH($A60, [9]MH_RawData!$A$19:$A$339, 0), MATCH(D$19, [9]MH_RawData!$A$18:$R$18, 0))</f>
        <v>elec heatpump</v>
      </c>
      <c r="E60" s="12" t="str">
        <f>INDEX([9]MH_RawData!$A$19:$R$339, MATCH($A60, [9]MH_RawData!$A$19:$A$339, 0), MATCH(E$19, [9]MH_RawData!$A$18:$R$18, 0))</f>
        <v/>
      </c>
      <c r="F60" s="12" t="b">
        <f t="shared" si="18"/>
        <v>0</v>
      </c>
      <c r="G60" s="12" t="b">
        <f t="shared" si="19"/>
        <v>1</v>
      </c>
      <c r="H60" s="12" t="b">
        <f t="shared" si="20"/>
        <v>1</v>
      </c>
      <c r="I60" s="12" t="str">
        <f t="shared" si="21"/>
        <v>Heat pump</v>
      </c>
    </row>
    <row r="61" spans="1:9">
      <c r="A61" s="143">
        <v>14543</v>
      </c>
      <c r="B61" s="12">
        <f>INDEX([9]MH_RawData!$A$19:$R$339, MATCH($A61, [9]MH_RawData!$A$19:$A$339, 0), MATCH(B$19, [9]MH_RawData!$A$18:$R$18, 0))</f>
        <v>236.3005</v>
      </c>
      <c r="C61" s="12">
        <f>INDEX([9]MH_RawData!$A$19:$R$339, MATCH($A61, [9]MH_RawData!$A$19:$A$339, 0), MATCH(C$19, [9]MH_RawData!$A$18:$R$18, 0))</f>
        <v>1</v>
      </c>
      <c r="D61" s="12" t="str">
        <f>INDEX([9]MH_RawData!$A$19:$R$339, MATCH($A61, [9]MH_RawData!$A$19:$A$339, 0), MATCH(D$19, [9]MH_RawData!$A$18:$R$18, 0))</f>
        <v>elec heatpump</v>
      </c>
      <c r="E61" s="12" t="str">
        <f>INDEX([9]MH_RawData!$A$19:$R$339, MATCH($A61, [9]MH_RawData!$A$19:$A$339, 0), MATCH(E$19, [9]MH_RawData!$A$18:$R$18, 0))</f>
        <v/>
      </c>
      <c r="F61" s="12" t="b">
        <f t="shared" si="18"/>
        <v>0</v>
      </c>
      <c r="G61" s="12" t="b">
        <f t="shared" si="19"/>
        <v>1</v>
      </c>
      <c r="H61" s="12" t="b">
        <f t="shared" si="20"/>
        <v>1</v>
      </c>
      <c r="I61" s="12" t="str">
        <f t="shared" si="21"/>
        <v>Heat pump</v>
      </c>
    </row>
    <row r="62" spans="1:9">
      <c r="A62" s="143">
        <v>20006</v>
      </c>
      <c r="B62" s="12">
        <f>INDEX([9]MH_RawData!$A$19:$R$339, MATCH($A62, [9]MH_RawData!$A$19:$A$339, 0), MATCH(B$19, [9]MH_RawData!$A$18:$R$18, 0))</f>
        <v>2914.5650000000001</v>
      </c>
      <c r="C62" s="12">
        <f>INDEX([9]MH_RawData!$A$19:$R$339, MATCH($A62, [9]MH_RawData!$A$19:$A$339, 0), MATCH(C$19, [9]MH_RawData!$A$18:$R$18, 0))</f>
        <v>2</v>
      </c>
      <c r="D62" s="12" t="str">
        <f>INDEX([9]MH_RawData!$A$19:$R$339, MATCH($A62, [9]MH_RawData!$A$19:$A$339, 0), MATCH(D$19, [9]MH_RawData!$A$18:$R$18, 0))</f>
        <v>elec heatpump</v>
      </c>
      <c r="E62" s="12" t="str">
        <f>INDEX([9]MH_RawData!$A$19:$R$339, MATCH($A62, [9]MH_RawData!$A$19:$A$339, 0), MATCH(E$19, [9]MH_RawData!$A$18:$R$18, 0))</f>
        <v/>
      </c>
      <c r="F62" s="12" t="b">
        <f t="shared" si="18"/>
        <v>0</v>
      </c>
      <c r="G62" s="12" t="b">
        <f t="shared" si="19"/>
        <v>1</v>
      </c>
      <c r="H62" s="12" t="b">
        <f t="shared" si="20"/>
        <v>1</v>
      </c>
      <c r="I62" s="12" t="str">
        <f t="shared" si="21"/>
        <v>Heat pump</v>
      </c>
    </row>
    <row r="63" spans="1:9">
      <c r="A63" s="143">
        <v>20046</v>
      </c>
      <c r="B63" s="12">
        <f>INDEX([9]MH_RawData!$A$19:$R$339, MATCH($A63, [9]MH_RawData!$A$19:$A$339, 0), MATCH(B$19, [9]MH_RawData!$A$18:$R$18, 0))</f>
        <v>1211.2819999999999</v>
      </c>
      <c r="C63" s="12">
        <f>INDEX([9]MH_RawData!$A$19:$R$339, MATCH($A63, [9]MH_RawData!$A$19:$A$339, 0), MATCH(C$19, [9]MH_RawData!$A$18:$R$18, 0))</f>
        <v>2</v>
      </c>
      <c r="D63" s="12" t="str">
        <f>INDEX([9]MH_RawData!$A$19:$R$339, MATCH($A63, [9]MH_RawData!$A$19:$A$339, 0), MATCH(D$19, [9]MH_RawData!$A$18:$R$18, 0))</f>
        <v>elec faf</v>
      </c>
      <c r="E63" s="12" t="str">
        <f>INDEX([9]MH_RawData!$A$19:$R$339, MATCH($A63, [9]MH_RawData!$A$19:$A$339, 0), MATCH(E$19, [9]MH_RawData!$A$18:$R$18, 0))</f>
        <v/>
      </c>
      <c r="F63" s="12" t="b">
        <f t="shared" si="18"/>
        <v>0</v>
      </c>
      <c r="G63" s="12" t="b">
        <f t="shared" si="19"/>
        <v>1</v>
      </c>
      <c r="H63" s="12" t="b">
        <f t="shared" si="20"/>
        <v>1</v>
      </c>
      <c r="I63" s="12" t="str">
        <f t="shared" si="21"/>
        <v>Electric FAF</v>
      </c>
    </row>
    <row r="64" spans="1:9">
      <c r="A64" s="143">
        <v>20056</v>
      </c>
      <c r="B64" s="12">
        <f>INDEX([9]MH_RawData!$A$19:$R$339, MATCH($A64, [9]MH_RawData!$A$19:$A$339, 0), MATCH(B$19, [9]MH_RawData!$A$18:$R$18, 0))</f>
        <v>868.42899999999997</v>
      </c>
      <c r="C64" s="12">
        <f>INDEX([9]MH_RawData!$A$19:$R$339, MATCH($A64, [9]MH_RawData!$A$19:$A$339, 0), MATCH(C$19, [9]MH_RawData!$A$18:$R$18, 0))</f>
        <v>3</v>
      </c>
      <c r="D64" s="12" t="str">
        <f>INDEX([9]MH_RawData!$A$19:$R$339, MATCH($A64, [9]MH_RawData!$A$19:$A$339, 0), MATCH(D$19, [9]MH_RawData!$A$18:$R$18, 0))</f>
        <v>elec faf</v>
      </c>
      <c r="E64" s="12" t="str">
        <f>INDEX([9]MH_RawData!$A$19:$R$339, MATCH($A64, [9]MH_RawData!$A$19:$A$339, 0), MATCH(E$19, [9]MH_RawData!$A$18:$R$18, 0))</f>
        <v/>
      </c>
      <c r="F64" s="12" t="b">
        <f t="shared" si="18"/>
        <v>0</v>
      </c>
      <c r="G64" s="12" t="b">
        <f t="shared" si="19"/>
        <v>1</v>
      </c>
      <c r="H64" s="12" t="b">
        <f t="shared" si="20"/>
        <v>1</v>
      </c>
      <c r="I64" s="12" t="str">
        <f t="shared" si="21"/>
        <v>Electric FAF</v>
      </c>
    </row>
    <row r="65" spans="1:9">
      <c r="A65" s="143">
        <v>20098</v>
      </c>
      <c r="B65" s="12">
        <f>INDEX([9]MH_RawData!$A$19:$R$339, MATCH($A65, [9]MH_RawData!$A$19:$A$339, 0), MATCH(B$19, [9]MH_RawData!$A$18:$R$18, 0))</f>
        <v>2914.5650000000001</v>
      </c>
      <c r="C65" s="12">
        <f>INDEX([9]MH_RawData!$A$19:$R$339, MATCH($A65, [9]MH_RawData!$A$19:$A$339, 0), MATCH(C$19, [9]MH_RawData!$A$18:$R$18, 0))</f>
        <v>2</v>
      </c>
      <c r="D65" s="12" t="str">
        <f>INDEX([9]MH_RawData!$A$19:$R$339, MATCH($A65, [9]MH_RawData!$A$19:$A$339, 0), MATCH(D$19, [9]MH_RawData!$A$18:$R$18, 0))</f>
        <v>elec pluginheater</v>
      </c>
      <c r="E65" s="12" t="str">
        <f>INDEX([9]MH_RawData!$A$19:$R$339, MATCH($A65, [9]MH_RawData!$A$19:$A$339, 0), MATCH(E$19, [9]MH_RawData!$A$18:$R$18, 0))</f>
        <v/>
      </c>
      <c r="F65" s="12" t="b">
        <f t="shared" si="18"/>
        <v>0</v>
      </c>
      <c r="G65" s="12" t="b">
        <f t="shared" si="19"/>
        <v>0</v>
      </c>
      <c r="H65" s="12" t="b">
        <f t="shared" si="20"/>
        <v>0</v>
      </c>
      <c r="I65" s="12" t="str">
        <f t="shared" si="21"/>
        <v>Plug-in heater, or none</v>
      </c>
    </row>
    <row r="66" spans="1:9">
      <c r="A66" s="143">
        <v>20124</v>
      </c>
      <c r="B66" s="12">
        <f>INDEX([9]MH_RawData!$A$19:$R$339, MATCH($A66, [9]MH_RawData!$A$19:$A$339, 0), MATCH(B$19, [9]MH_RawData!$A$18:$R$18, 0))</f>
        <v>1211.2819999999999</v>
      </c>
      <c r="C66" s="12">
        <f>INDEX([9]MH_RawData!$A$19:$R$339, MATCH($A66, [9]MH_RawData!$A$19:$A$339, 0), MATCH(C$19, [9]MH_RawData!$A$18:$R$18, 0))</f>
        <v>2</v>
      </c>
      <c r="D66" s="12" t="str">
        <f>INDEX([9]MH_RawData!$A$19:$R$339, MATCH($A66, [9]MH_RawData!$A$19:$A$339, 0), MATCH(D$19, [9]MH_RawData!$A$18:$R$18, 0))</f>
        <v>elec faf</v>
      </c>
      <c r="E66" s="12" t="str">
        <f>INDEX([9]MH_RawData!$A$19:$R$339, MATCH($A66, [9]MH_RawData!$A$19:$A$339, 0), MATCH(E$19, [9]MH_RawData!$A$18:$R$18, 0))</f>
        <v>elec pluginheater AND elec pluginheater AND wood htstove</v>
      </c>
      <c r="F66" s="12" t="b">
        <f t="shared" si="18"/>
        <v>0</v>
      </c>
      <c r="G66" s="12" t="b">
        <f t="shared" si="19"/>
        <v>1</v>
      </c>
      <c r="H66" s="12" t="b">
        <f t="shared" si="20"/>
        <v>1</v>
      </c>
      <c r="I66" s="12" t="str">
        <f t="shared" si="21"/>
        <v>Electric FAF</v>
      </c>
    </row>
    <row r="67" spans="1:9">
      <c r="A67" s="143">
        <v>20178</v>
      </c>
      <c r="B67" s="12">
        <f>INDEX([9]MH_RawData!$A$19:$R$339, MATCH($A67, [9]MH_RawData!$A$19:$A$339, 0), MATCH(B$19, [9]MH_RawData!$A$18:$R$18, 0))</f>
        <v>868.42899999999997</v>
      </c>
      <c r="C67" s="12">
        <f>INDEX([9]MH_RawData!$A$19:$R$339, MATCH($A67, [9]MH_RawData!$A$19:$A$339, 0), MATCH(C$19, [9]MH_RawData!$A$18:$R$18, 0))</f>
        <v>3</v>
      </c>
      <c r="D67" s="12" t="str">
        <f>INDEX([9]MH_RawData!$A$19:$R$339, MATCH($A67, [9]MH_RawData!$A$19:$A$339, 0), MATCH(D$19, [9]MH_RawData!$A$18:$R$18, 0))</f>
        <v>wood htstove</v>
      </c>
      <c r="E67" s="12" t="str">
        <f>INDEX([9]MH_RawData!$A$19:$R$339, MATCH($A67, [9]MH_RawData!$A$19:$A$339, 0), MATCH(E$19, [9]MH_RawData!$A$18:$R$18, 0))</f>
        <v>wood htstove</v>
      </c>
      <c r="F67" s="12" t="b">
        <f t="shared" si="18"/>
        <v>0</v>
      </c>
      <c r="G67" s="12" t="b">
        <f t="shared" si="19"/>
        <v>0</v>
      </c>
      <c r="H67" s="12" t="b">
        <f t="shared" si="20"/>
        <v>0</v>
      </c>
      <c r="I67" s="12" t="str">
        <f t="shared" si="21"/>
        <v>Plug-in heater, or none</v>
      </c>
    </row>
    <row r="68" spans="1:9">
      <c r="A68" s="143">
        <v>20179</v>
      </c>
      <c r="B68" s="12">
        <f>INDEX([9]MH_RawData!$A$19:$R$339, MATCH($A68, [9]MH_RawData!$A$19:$A$339, 0), MATCH(B$19, [9]MH_RawData!$A$18:$R$18, 0))</f>
        <v>1211.2819999999999</v>
      </c>
      <c r="C68" s="12">
        <f>INDEX([9]MH_RawData!$A$19:$R$339, MATCH($A68, [9]MH_RawData!$A$19:$A$339, 0), MATCH(C$19, [9]MH_RawData!$A$18:$R$18, 0))</f>
        <v>1</v>
      </c>
      <c r="D68" s="12" t="str">
        <f>INDEX([9]MH_RawData!$A$19:$R$339, MATCH($A68, [9]MH_RawData!$A$19:$A$339, 0), MATCH(D$19, [9]MH_RawData!$A$18:$R$18, 0))</f>
        <v>gas faf</v>
      </c>
      <c r="E68" s="12" t="str">
        <f>INDEX([9]MH_RawData!$A$19:$R$339, MATCH($A68, [9]MH_RawData!$A$19:$A$339, 0), MATCH(E$19, [9]MH_RawData!$A$18:$R$18, 0))</f>
        <v>elec pluginheater</v>
      </c>
      <c r="F68" s="12" t="b">
        <f t="shared" si="18"/>
        <v>1</v>
      </c>
      <c r="G68" s="12" t="b">
        <f t="shared" si="19"/>
        <v>0</v>
      </c>
      <c r="H68" s="12" t="b">
        <f t="shared" si="20"/>
        <v>0</v>
      </c>
      <c r="I68" s="12" t="str">
        <f t="shared" si="21"/>
        <v>Plug-in heater, or none</v>
      </c>
    </row>
    <row r="69" spans="1:9">
      <c r="A69" s="143">
        <v>20191</v>
      </c>
      <c r="B69" s="12">
        <f>INDEX([9]MH_RawData!$A$19:$R$339, MATCH($A69, [9]MH_RawData!$A$19:$A$339, 0), MATCH(B$19, [9]MH_RawData!$A$18:$R$18, 0))</f>
        <v>3065.65</v>
      </c>
      <c r="C69" s="12">
        <f>INDEX([9]MH_RawData!$A$19:$R$339, MATCH($A69, [9]MH_RawData!$A$19:$A$339, 0), MATCH(C$19, [9]MH_RawData!$A$18:$R$18, 0))</f>
        <v>1</v>
      </c>
      <c r="D69" s="12" t="str">
        <f>INDEX([9]MH_RawData!$A$19:$R$339, MATCH($A69, [9]MH_RawData!$A$19:$A$339, 0), MATCH(D$19, [9]MH_RawData!$A$18:$R$18, 0))</f>
        <v>elec faf</v>
      </c>
      <c r="E69" s="12" t="str">
        <f>INDEX([9]MH_RawData!$A$19:$R$339, MATCH($A69, [9]MH_RawData!$A$19:$A$339, 0), MATCH(E$19, [9]MH_RawData!$A$18:$R$18, 0))</f>
        <v/>
      </c>
      <c r="F69" s="12" t="b">
        <f t="shared" si="18"/>
        <v>0</v>
      </c>
      <c r="G69" s="12" t="b">
        <f t="shared" si="19"/>
        <v>1</v>
      </c>
      <c r="H69" s="12" t="b">
        <f t="shared" si="20"/>
        <v>1</v>
      </c>
      <c r="I69" s="12" t="str">
        <f t="shared" si="21"/>
        <v>Electric FAF</v>
      </c>
    </row>
    <row r="70" spans="1:9">
      <c r="A70" s="143">
        <v>20196</v>
      </c>
      <c r="B70" s="12">
        <f>INDEX([9]MH_RawData!$A$19:$R$339, MATCH($A70, [9]MH_RawData!$A$19:$A$339, 0), MATCH(B$19, [9]MH_RawData!$A$18:$R$18, 0))</f>
        <v>868.42899999999997</v>
      </c>
      <c r="C70" s="12">
        <f>INDEX([9]MH_RawData!$A$19:$R$339, MATCH($A70, [9]MH_RawData!$A$19:$A$339, 0), MATCH(C$19, [9]MH_RawData!$A$18:$R$18, 0))</f>
        <v>3</v>
      </c>
      <c r="D70" s="12" t="str">
        <f>INDEX([9]MH_RawData!$A$19:$R$339, MATCH($A70, [9]MH_RawData!$A$19:$A$339, 0), MATCH(D$19, [9]MH_RawData!$A$18:$R$18, 0))</f>
        <v>gas faf</v>
      </c>
      <c r="E70" s="12" t="str">
        <f>INDEX([9]MH_RawData!$A$19:$R$339, MATCH($A70, [9]MH_RawData!$A$19:$A$339, 0), MATCH(E$19, [9]MH_RawData!$A$18:$R$18, 0))</f>
        <v/>
      </c>
      <c r="F70" s="12" t="b">
        <f t="shared" si="18"/>
        <v>1</v>
      </c>
      <c r="G70" s="12" t="b">
        <f t="shared" si="19"/>
        <v>0</v>
      </c>
      <c r="H70" s="12" t="b">
        <f t="shared" si="20"/>
        <v>0</v>
      </c>
      <c r="I70" s="12" t="str">
        <f t="shared" si="21"/>
        <v>Plug-in heater, or none</v>
      </c>
    </row>
    <row r="71" spans="1:9">
      <c r="A71" s="143">
        <v>20199</v>
      </c>
      <c r="B71" s="12">
        <f>INDEX([9]MH_RawData!$A$19:$R$339, MATCH($A71, [9]MH_RawData!$A$19:$A$339, 0), MATCH(B$19, [9]MH_RawData!$A$18:$R$18, 0))</f>
        <v>2128.9459999999999</v>
      </c>
      <c r="C71" s="12">
        <f>INDEX([9]MH_RawData!$A$19:$R$339, MATCH($A71, [9]MH_RawData!$A$19:$A$339, 0), MATCH(C$19, [9]MH_RawData!$A$18:$R$18, 0))</f>
        <v>2</v>
      </c>
      <c r="D71" s="12" t="str">
        <f>INDEX([9]MH_RawData!$A$19:$R$339, MATCH($A71, [9]MH_RawData!$A$19:$A$339, 0), MATCH(D$19, [9]MH_RawData!$A$18:$R$18, 0))</f>
        <v>wood htstove</v>
      </c>
      <c r="E71" s="12" t="str">
        <f>INDEX([9]MH_RawData!$A$19:$R$339, MATCH($A71, [9]MH_RawData!$A$19:$A$339, 0), MATCH(E$19, [9]MH_RawData!$A$18:$R$18, 0))</f>
        <v>elec faf</v>
      </c>
      <c r="F71" s="12" t="b">
        <f t="shared" si="18"/>
        <v>0</v>
      </c>
      <c r="G71" s="12" t="b">
        <f t="shared" si="19"/>
        <v>1</v>
      </c>
      <c r="H71" s="12" t="b">
        <f t="shared" si="20"/>
        <v>1</v>
      </c>
      <c r="I71" s="12" t="str">
        <f t="shared" si="21"/>
        <v>Electric FAF</v>
      </c>
    </row>
    <row r="72" spans="1:9">
      <c r="A72" s="143">
        <v>20210</v>
      </c>
      <c r="B72" s="12">
        <f>INDEX([9]MH_RawData!$A$19:$R$339, MATCH($A72, [9]MH_RawData!$A$19:$A$339, 0), MATCH(B$19, [9]MH_RawData!$A$18:$R$18, 0))</f>
        <v>2128.8850000000002</v>
      </c>
      <c r="C72" s="12">
        <f>INDEX([9]MH_RawData!$A$19:$R$339, MATCH($A72, [9]MH_RawData!$A$19:$A$339, 0), MATCH(C$19, [9]MH_RawData!$A$18:$R$18, 0))</f>
        <v>1</v>
      </c>
      <c r="D72" s="12" t="str">
        <f>INDEX([9]MH_RawData!$A$19:$R$339, MATCH($A72, [9]MH_RawData!$A$19:$A$339, 0), MATCH(D$19, [9]MH_RawData!$A$18:$R$18, 0))</f>
        <v>elec faf</v>
      </c>
      <c r="E72" s="12" t="str">
        <f>INDEX([9]MH_RawData!$A$19:$R$339, MATCH($A72, [9]MH_RawData!$A$19:$A$339, 0), MATCH(E$19, [9]MH_RawData!$A$18:$R$18, 0))</f>
        <v/>
      </c>
      <c r="F72" s="12" t="b">
        <f t="shared" si="18"/>
        <v>0</v>
      </c>
      <c r="G72" s="12" t="b">
        <f t="shared" si="19"/>
        <v>1</v>
      </c>
      <c r="H72" s="12" t="b">
        <f t="shared" si="20"/>
        <v>1</v>
      </c>
      <c r="I72" s="12" t="str">
        <f t="shared" si="21"/>
        <v>Electric FAF</v>
      </c>
    </row>
    <row r="73" spans="1:9">
      <c r="A73" s="143">
        <v>20283</v>
      </c>
      <c r="B73" s="12">
        <f>INDEX([9]MH_RawData!$A$19:$R$339, MATCH($A73, [9]MH_RawData!$A$19:$A$339, 0), MATCH(B$19, [9]MH_RawData!$A$18:$R$18, 0))</f>
        <v>2319.0770000000002</v>
      </c>
      <c r="C73" s="12">
        <f>INDEX([9]MH_RawData!$A$19:$R$339, MATCH($A73, [9]MH_RawData!$A$19:$A$339, 0), MATCH(C$19, [9]MH_RawData!$A$18:$R$18, 0))</f>
        <v>1</v>
      </c>
      <c r="D73" s="12" t="str">
        <f>INDEX([9]MH_RawData!$A$19:$R$339, MATCH($A73, [9]MH_RawData!$A$19:$A$339, 0), MATCH(D$19, [9]MH_RawData!$A$18:$R$18, 0))</f>
        <v>wood htstove</v>
      </c>
      <c r="E73" s="12" t="str">
        <f>INDEX([9]MH_RawData!$A$19:$R$339, MATCH($A73, [9]MH_RawData!$A$19:$A$339, 0), MATCH(E$19, [9]MH_RawData!$A$18:$R$18, 0))</f>
        <v>elec faf</v>
      </c>
      <c r="F73" s="12" t="b">
        <f t="shared" si="18"/>
        <v>0</v>
      </c>
      <c r="G73" s="12" t="b">
        <f t="shared" si="19"/>
        <v>1</v>
      </c>
      <c r="H73" s="12" t="b">
        <f t="shared" si="20"/>
        <v>1</v>
      </c>
      <c r="I73" s="12" t="str">
        <f t="shared" si="21"/>
        <v>Electric FAF</v>
      </c>
    </row>
    <row r="74" spans="1:9">
      <c r="A74" s="143">
        <v>20300</v>
      </c>
      <c r="B74" s="12">
        <f>INDEX([9]MH_RawData!$A$19:$R$339, MATCH($A74, [9]MH_RawData!$A$19:$A$339, 0), MATCH(B$19, [9]MH_RawData!$A$18:$R$18, 0))</f>
        <v>2128.8850000000002</v>
      </c>
      <c r="C74" s="12">
        <f>INDEX([9]MH_RawData!$A$19:$R$339, MATCH($A74, [9]MH_RawData!$A$19:$A$339, 0), MATCH(C$19, [9]MH_RawData!$A$18:$R$18, 0))</f>
        <v>1</v>
      </c>
      <c r="D74" s="12" t="str">
        <f>INDEX([9]MH_RawData!$A$19:$R$339, MATCH($A74, [9]MH_RawData!$A$19:$A$339, 0), MATCH(D$19, [9]MH_RawData!$A$18:$R$18, 0))</f>
        <v>elec faf</v>
      </c>
      <c r="E74" s="12" t="str">
        <f>INDEX([9]MH_RawData!$A$19:$R$339, MATCH($A74, [9]MH_RawData!$A$19:$A$339, 0), MATCH(E$19, [9]MH_RawData!$A$18:$R$18, 0))</f>
        <v/>
      </c>
      <c r="F74" s="12" t="b">
        <f t="shared" si="18"/>
        <v>0</v>
      </c>
      <c r="G74" s="12" t="b">
        <f t="shared" si="19"/>
        <v>1</v>
      </c>
      <c r="H74" s="12" t="b">
        <f t="shared" si="20"/>
        <v>1</v>
      </c>
      <c r="I74" s="12" t="str">
        <f t="shared" si="21"/>
        <v>Electric FAF</v>
      </c>
    </row>
    <row r="75" spans="1:9">
      <c r="A75" s="143">
        <v>20306</v>
      </c>
      <c r="B75" s="12">
        <f>INDEX([9]MH_RawData!$A$19:$R$339, MATCH($A75, [9]MH_RawData!$A$19:$A$339, 0), MATCH(B$19, [9]MH_RawData!$A$18:$R$18, 0))</f>
        <v>1211.2819999999999</v>
      </c>
      <c r="C75" s="12">
        <f>INDEX([9]MH_RawData!$A$19:$R$339, MATCH($A75, [9]MH_RawData!$A$19:$A$339, 0), MATCH(C$19, [9]MH_RawData!$A$18:$R$18, 0))</f>
        <v>2</v>
      </c>
      <c r="D75" s="12" t="str">
        <f>INDEX([9]MH_RawData!$A$19:$R$339, MATCH($A75, [9]MH_RawData!$A$19:$A$339, 0), MATCH(D$19, [9]MH_RawData!$A$18:$R$18, 0))</f>
        <v>wood htstove</v>
      </c>
      <c r="E75" s="12" t="str">
        <f>INDEX([9]MH_RawData!$A$19:$R$339, MATCH($A75, [9]MH_RawData!$A$19:$A$339, 0), MATCH(E$19, [9]MH_RawData!$A$18:$R$18, 0))</f>
        <v>elec pluginheater</v>
      </c>
      <c r="F75" s="12" t="b">
        <f t="shared" si="18"/>
        <v>0</v>
      </c>
      <c r="G75" s="12" t="b">
        <f t="shared" si="19"/>
        <v>0</v>
      </c>
      <c r="H75" s="12" t="b">
        <f t="shared" si="20"/>
        <v>0</v>
      </c>
      <c r="I75" s="12" t="str">
        <f t="shared" si="21"/>
        <v>Plug-in heater, or none</v>
      </c>
    </row>
    <row r="76" spans="1:9">
      <c r="A76" s="143">
        <v>20317</v>
      </c>
      <c r="B76" s="12">
        <f>INDEX([9]MH_RawData!$A$19:$R$339, MATCH($A76, [9]MH_RawData!$A$19:$A$339, 0), MATCH(B$19, [9]MH_RawData!$A$18:$R$18, 0))</f>
        <v>2319.0770000000002</v>
      </c>
      <c r="C76" s="12">
        <f>INDEX([9]MH_RawData!$A$19:$R$339, MATCH($A76, [9]MH_RawData!$A$19:$A$339, 0), MATCH(C$19, [9]MH_RawData!$A$18:$R$18, 0))</f>
        <v>1</v>
      </c>
      <c r="D76" s="12" t="str">
        <f>INDEX([9]MH_RawData!$A$19:$R$339, MATCH($A76, [9]MH_RawData!$A$19:$A$339, 0), MATCH(D$19, [9]MH_RawData!$A$18:$R$18, 0))</f>
        <v>elec faf</v>
      </c>
      <c r="E76" s="12" t="str">
        <f>INDEX([9]MH_RawData!$A$19:$R$339, MATCH($A76, [9]MH_RawData!$A$19:$A$339, 0), MATCH(E$19, [9]MH_RawData!$A$18:$R$18, 0))</f>
        <v/>
      </c>
      <c r="F76" s="12" t="b">
        <f t="shared" si="18"/>
        <v>0</v>
      </c>
      <c r="G76" s="12" t="b">
        <f t="shared" si="19"/>
        <v>1</v>
      </c>
      <c r="H76" s="12" t="b">
        <f t="shared" si="20"/>
        <v>1</v>
      </c>
      <c r="I76" s="12" t="str">
        <f t="shared" si="21"/>
        <v>Electric FAF</v>
      </c>
    </row>
    <row r="77" spans="1:9">
      <c r="A77" s="143">
        <v>20322</v>
      </c>
      <c r="B77" s="12">
        <f>INDEX([9]MH_RawData!$A$19:$R$339, MATCH($A77, [9]MH_RawData!$A$19:$A$339, 0), MATCH(B$19, [9]MH_RawData!$A$18:$R$18, 0))</f>
        <v>2128.9459999999999</v>
      </c>
      <c r="C77" s="12">
        <f>INDEX([9]MH_RawData!$A$19:$R$339, MATCH($A77, [9]MH_RawData!$A$19:$A$339, 0), MATCH(C$19, [9]MH_RawData!$A$18:$R$18, 0))</f>
        <v>2</v>
      </c>
      <c r="D77" s="12" t="str">
        <f>INDEX([9]MH_RawData!$A$19:$R$339, MATCH($A77, [9]MH_RawData!$A$19:$A$339, 0), MATCH(D$19, [9]MH_RawData!$A$18:$R$18, 0))</f>
        <v>elec faf</v>
      </c>
      <c r="E77" s="12" t="str">
        <f>INDEX([9]MH_RawData!$A$19:$R$339, MATCH($A77, [9]MH_RawData!$A$19:$A$339, 0), MATCH(E$19, [9]MH_RawData!$A$18:$R$18, 0))</f>
        <v>wood htstove</v>
      </c>
      <c r="F77" s="12" t="b">
        <f t="shared" si="18"/>
        <v>0</v>
      </c>
      <c r="G77" s="12" t="b">
        <f t="shared" si="19"/>
        <v>1</v>
      </c>
      <c r="H77" s="12" t="b">
        <f t="shared" si="20"/>
        <v>1</v>
      </c>
      <c r="I77" s="12" t="str">
        <f t="shared" si="21"/>
        <v>Electric FAF</v>
      </c>
    </row>
    <row r="78" spans="1:9">
      <c r="A78" s="144">
        <v>20364</v>
      </c>
      <c r="B78" s="12">
        <f>INDEX([9]MH_RawData!$A$19:$R$339, MATCH($A78, [9]MH_RawData!$A$19:$A$339, 0), MATCH(B$19, [9]MH_RawData!$A$18:$R$18, 0))</f>
        <v>1211.2819999999999</v>
      </c>
      <c r="C78" s="12">
        <f>INDEX([9]MH_RawData!$A$19:$R$339, MATCH($A78, [9]MH_RawData!$A$19:$A$339, 0), MATCH(C$19, [9]MH_RawData!$A$18:$R$18, 0))</f>
        <v>1</v>
      </c>
      <c r="D78" s="12" t="str">
        <f>INDEX([9]MH_RawData!$A$19:$R$339, MATCH($A78, [9]MH_RawData!$A$19:$A$339, 0), MATCH(D$19, [9]MH_RawData!$A$18:$R$18, 0))</f>
        <v>elec faf</v>
      </c>
      <c r="E78" s="12" t="str">
        <f>INDEX([9]MH_RawData!$A$19:$R$339, MATCH($A78, [9]MH_RawData!$A$19:$A$339, 0), MATCH(E$19, [9]MH_RawData!$A$18:$R$18, 0))</f>
        <v>wood htstove</v>
      </c>
      <c r="F78" s="12" t="b">
        <f t="shared" si="18"/>
        <v>0</v>
      </c>
      <c r="G78" s="12" t="b">
        <f t="shared" si="19"/>
        <v>1</v>
      </c>
      <c r="H78" s="12" t="b">
        <f t="shared" si="20"/>
        <v>1</v>
      </c>
      <c r="I78" s="12" t="str">
        <f t="shared" si="21"/>
        <v>Electric FAF</v>
      </c>
    </row>
    <row r="79" spans="1:9">
      <c r="A79" s="143">
        <v>20377</v>
      </c>
      <c r="B79" s="12">
        <f>INDEX([9]MH_RawData!$A$19:$R$339, MATCH($A79, [9]MH_RawData!$A$19:$A$339, 0), MATCH(B$19, [9]MH_RawData!$A$18:$R$18, 0))</f>
        <v>2319.0770000000002</v>
      </c>
      <c r="C79" s="12">
        <f>INDEX([9]MH_RawData!$A$19:$R$339, MATCH($A79, [9]MH_RawData!$A$19:$A$339, 0), MATCH(C$19, [9]MH_RawData!$A$18:$R$18, 0))</f>
        <v>1</v>
      </c>
      <c r="D79" s="12" t="str">
        <f>INDEX([9]MH_RawData!$A$19:$R$339, MATCH($A79, [9]MH_RawData!$A$19:$A$339, 0), MATCH(D$19, [9]MH_RawData!$A$18:$R$18, 0))</f>
        <v>elec faf</v>
      </c>
      <c r="E79" s="12" t="str">
        <f>INDEX([9]MH_RawData!$A$19:$R$339, MATCH($A79, [9]MH_RawData!$A$19:$A$339, 0), MATCH(E$19, [9]MH_RawData!$A$18:$R$18, 0))</f>
        <v/>
      </c>
      <c r="F79" s="12" t="b">
        <f t="shared" si="18"/>
        <v>0</v>
      </c>
      <c r="G79" s="12" t="b">
        <f t="shared" si="19"/>
        <v>1</v>
      </c>
      <c r="H79" s="12" t="b">
        <f t="shared" si="20"/>
        <v>1</v>
      </c>
      <c r="I79" s="12" t="str">
        <f t="shared" si="21"/>
        <v>Electric FAF</v>
      </c>
    </row>
    <row r="80" spans="1:9">
      <c r="A80" s="143">
        <v>20378</v>
      </c>
      <c r="B80" s="12">
        <f>INDEX([9]MH_RawData!$A$19:$R$339, MATCH($A80, [9]MH_RawData!$A$19:$A$339, 0), MATCH(B$19, [9]MH_RawData!$A$18:$R$18, 0))</f>
        <v>2914.5650000000001</v>
      </c>
      <c r="C80" s="12">
        <f>INDEX([9]MH_RawData!$A$19:$R$339, MATCH($A80, [9]MH_RawData!$A$19:$A$339, 0), MATCH(C$19, [9]MH_RawData!$A$18:$R$18, 0))</f>
        <v>2</v>
      </c>
      <c r="D80" s="12" t="str">
        <f>INDEX([9]MH_RawData!$A$19:$R$339, MATCH($A80, [9]MH_RawData!$A$19:$A$339, 0), MATCH(D$19, [9]MH_RawData!$A$18:$R$18, 0))</f>
        <v>elec faf</v>
      </c>
      <c r="E80" s="12" t="str">
        <f>INDEX([9]MH_RawData!$A$19:$R$339, MATCH($A80, [9]MH_RawData!$A$19:$A$339, 0), MATCH(E$19, [9]MH_RawData!$A$18:$R$18, 0))</f>
        <v>elec pluginheater AND gas htstove</v>
      </c>
      <c r="F80" s="12" t="b">
        <f t="shared" si="18"/>
        <v>0</v>
      </c>
      <c r="G80" s="12" t="b">
        <f t="shared" si="19"/>
        <v>1</v>
      </c>
      <c r="H80" s="12" t="b">
        <f t="shared" si="20"/>
        <v>1</v>
      </c>
      <c r="I80" s="12" t="str">
        <f t="shared" si="21"/>
        <v>Electric FAF</v>
      </c>
    </row>
    <row r="81" spans="1:9">
      <c r="A81" s="143">
        <v>20391</v>
      </c>
      <c r="B81" s="12">
        <f>INDEX([9]MH_RawData!$A$19:$R$339, MATCH($A81, [9]MH_RawData!$A$19:$A$339, 0), MATCH(B$19, [9]MH_RawData!$A$18:$R$18, 0))</f>
        <v>3065.65</v>
      </c>
      <c r="C81" s="12">
        <f>INDEX([9]MH_RawData!$A$19:$R$339, MATCH($A81, [9]MH_RawData!$A$19:$A$339, 0), MATCH(C$19, [9]MH_RawData!$A$18:$R$18, 0))</f>
        <v>1</v>
      </c>
      <c r="D81" s="12" t="str">
        <f>INDEX([9]MH_RawData!$A$19:$R$339, MATCH($A81, [9]MH_RawData!$A$19:$A$339, 0), MATCH(D$19, [9]MH_RawData!$A$18:$R$18, 0))</f>
        <v>elec faf</v>
      </c>
      <c r="E81" s="12" t="str">
        <f>INDEX([9]MH_RawData!$A$19:$R$339, MATCH($A81, [9]MH_RawData!$A$19:$A$339, 0), MATCH(E$19, [9]MH_RawData!$A$18:$R$18, 0))</f>
        <v/>
      </c>
      <c r="F81" s="12" t="b">
        <f t="shared" si="18"/>
        <v>0</v>
      </c>
      <c r="G81" s="12" t="b">
        <f t="shared" si="19"/>
        <v>1</v>
      </c>
      <c r="H81" s="12" t="b">
        <f t="shared" si="20"/>
        <v>1</v>
      </c>
      <c r="I81" s="12" t="str">
        <f t="shared" si="21"/>
        <v>Electric FAF</v>
      </c>
    </row>
    <row r="82" spans="1:9">
      <c r="A82" s="143">
        <v>20401</v>
      </c>
      <c r="B82" s="12">
        <f>INDEX([9]MH_RawData!$A$19:$R$339, MATCH($A82, [9]MH_RawData!$A$19:$A$339, 0), MATCH(B$19, [9]MH_RawData!$A$18:$R$18, 0))</f>
        <v>1211.2819999999999</v>
      </c>
      <c r="C82" s="12">
        <f>INDEX([9]MH_RawData!$A$19:$R$339, MATCH($A82, [9]MH_RawData!$A$19:$A$339, 0), MATCH(C$19, [9]MH_RawData!$A$18:$R$18, 0))</f>
        <v>2</v>
      </c>
      <c r="D82" s="12" t="str">
        <f>INDEX([9]MH_RawData!$A$19:$R$339, MATCH($A82, [9]MH_RawData!$A$19:$A$339, 0), MATCH(D$19, [9]MH_RawData!$A$18:$R$18, 0))</f>
        <v>elec faf</v>
      </c>
      <c r="E82" s="12" t="str">
        <f>INDEX([9]MH_RawData!$A$19:$R$339, MATCH($A82, [9]MH_RawData!$A$19:$A$339, 0), MATCH(E$19, [9]MH_RawData!$A$18:$R$18, 0))</f>
        <v>pel htstove AND wood htstove</v>
      </c>
      <c r="F82" s="12" t="b">
        <f t="shared" si="18"/>
        <v>0</v>
      </c>
      <c r="G82" s="12" t="b">
        <f t="shared" si="19"/>
        <v>1</v>
      </c>
      <c r="H82" s="12" t="b">
        <f t="shared" si="20"/>
        <v>1</v>
      </c>
      <c r="I82" s="12" t="str">
        <f t="shared" si="21"/>
        <v>Electric FAF</v>
      </c>
    </row>
    <row r="83" spans="1:9">
      <c r="A83" s="143">
        <v>20429</v>
      </c>
      <c r="B83" s="12">
        <f>INDEX([9]MH_RawData!$A$19:$R$339, MATCH($A83, [9]MH_RawData!$A$19:$A$339, 0), MATCH(B$19, [9]MH_RawData!$A$18:$R$18, 0))</f>
        <v>868.42899999999997</v>
      </c>
      <c r="C83" s="12">
        <f>INDEX([9]MH_RawData!$A$19:$R$339, MATCH($A83, [9]MH_RawData!$A$19:$A$339, 0), MATCH(C$19, [9]MH_RawData!$A$18:$R$18, 0))</f>
        <v>3</v>
      </c>
      <c r="D83" s="12" t="str">
        <f>INDEX([9]MH_RawData!$A$19:$R$339, MATCH($A83, [9]MH_RawData!$A$19:$A$339, 0), MATCH(D$19, [9]MH_RawData!$A$18:$R$18, 0))</f>
        <v>elec baseboard</v>
      </c>
      <c r="E83" s="12" t="str">
        <f>INDEX([9]MH_RawData!$A$19:$R$339, MATCH($A83, [9]MH_RawData!$A$19:$A$339, 0), MATCH(E$19, [9]MH_RawData!$A$18:$R$18, 0))</f>
        <v>gas faf</v>
      </c>
      <c r="F83" s="12" t="b">
        <f t="shared" si="18"/>
        <v>1</v>
      </c>
      <c r="G83" s="12" t="b">
        <f t="shared" si="19"/>
        <v>1</v>
      </c>
      <c r="H83" s="12" t="b">
        <f t="shared" si="20"/>
        <v>0</v>
      </c>
      <c r="I83" s="12" t="str">
        <f t="shared" si="21"/>
        <v>Baseboard</v>
      </c>
    </row>
    <row r="84" spans="1:9">
      <c r="A84" s="143">
        <v>20439</v>
      </c>
      <c r="B84" s="12">
        <f>INDEX([9]MH_RawData!$A$19:$R$339, MATCH($A84, [9]MH_RawData!$A$19:$A$339, 0), MATCH(B$19, [9]MH_RawData!$A$18:$R$18, 0))</f>
        <v>2128.9459999999999</v>
      </c>
      <c r="C84" s="12">
        <f>INDEX([9]MH_RawData!$A$19:$R$339, MATCH($A84, [9]MH_RawData!$A$19:$A$339, 0), MATCH(C$19, [9]MH_RawData!$A$18:$R$18, 0))</f>
        <v>1</v>
      </c>
      <c r="D84" s="12" t="str">
        <f>INDEX([9]MH_RawData!$A$19:$R$339, MATCH($A84, [9]MH_RawData!$A$19:$A$339, 0), MATCH(D$19, [9]MH_RawData!$A$18:$R$18, 0))</f>
        <v>elec faf</v>
      </c>
      <c r="E84" s="12" t="str">
        <f>INDEX([9]MH_RawData!$A$19:$R$339, MATCH($A84, [9]MH_RawData!$A$19:$A$339, 0), MATCH(E$19, [9]MH_RawData!$A$18:$R$18, 0))</f>
        <v>elec pluginheater</v>
      </c>
      <c r="F84" s="12" t="b">
        <f t="shared" si="18"/>
        <v>0</v>
      </c>
      <c r="G84" s="12" t="b">
        <f t="shared" si="19"/>
        <v>1</v>
      </c>
      <c r="H84" s="12" t="b">
        <f t="shared" si="20"/>
        <v>1</v>
      </c>
      <c r="I84" s="12" t="str">
        <f t="shared" si="21"/>
        <v>Electric FAF</v>
      </c>
    </row>
    <row r="85" spans="1:9">
      <c r="A85" s="143">
        <v>20464</v>
      </c>
      <c r="B85" s="12">
        <f>INDEX([9]MH_RawData!$A$19:$R$339, MATCH($A85, [9]MH_RawData!$A$19:$A$339, 0), MATCH(B$19, [9]MH_RawData!$A$18:$R$18, 0))</f>
        <v>2319.0770000000002</v>
      </c>
      <c r="C85" s="12">
        <f>INDEX([9]MH_RawData!$A$19:$R$339, MATCH($A85, [9]MH_RawData!$A$19:$A$339, 0), MATCH(C$19, [9]MH_RawData!$A$18:$R$18, 0))</f>
        <v>1</v>
      </c>
      <c r="D85" s="12" t="str">
        <f>INDEX([9]MH_RawData!$A$19:$R$339, MATCH($A85, [9]MH_RawData!$A$19:$A$339, 0), MATCH(D$19, [9]MH_RawData!$A$18:$R$18, 0))</f>
        <v>pel htstove</v>
      </c>
      <c r="E85" s="12" t="str">
        <f>INDEX([9]MH_RawData!$A$19:$R$339, MATCH($A85, [9]MH_RawData!$A$19:$A$339, 0), MATCH(E$19, [9]MH_RawData!$A$18:$R$18, 0))</f>
        <v>elec faf</v>
      </c>
      <c r="F85" s="12" t="b">
        <f t="shared" ref="F85:F148" si="24">ISNUMBER(FIND("gas faf", D85&amp;E85))</f>
        <v>0</v>
      </c>
      <c r="G85" s="12" t="b">
        <f t="shared" ref="G85:G148" si="25">OR(ISNUMBER(FIND("elec faf", D85&amp;E85)),  ISNUMBER(FIND("elec baseboard", D85&amp;E85)),  ISNUMBER(FIND("elec heatpump", D85&amp;E85)),  ISNUMBER(FIND("elec dhp", D85&amp;E85)))</f>
        <v>1</v>
      </c>
      <c r="H85" s="12" t="b">
        <f t="shared" ref="H85:H148" si="26">AND(NOT(F85), G85)</f>
        <v>1</v>
      </c>
      <c r="I85" s="12" t="str">
        <f t="shared" ref="I85:I148" si="27">IF( ISNUMBER(FIND("elec heatpump", D85&amp;E85)), "Heat pump",
   IF(ISNUMBER(FIND("elec faf", D85&amp;E85)), "Electric FAF",
 IF(ISNUMBER(FIND("elec dhp", D85&amp;E85)), "Ductless HP",
   IF( ISNUMBER(FIND("elec baseboard", D85&amp;E85)), "Baseboard", "Plug-in heater, or none"))))</f>
        <v>Electric FAF</v>
      </c>
    </row>
    <row r="86" spans="1:9">
      <c r="A86" s="143">
        <v>20465</v>
      </c>
      <c r="B86" s="12">
        <f>INDEX([9]MH_RawData!$A$19:$R$339, MATCH($A86, [9]MH_RawData!$A$19:$A$339, 0), MATCH(B$19, [9]MH_RawData!$A$18:$R$18, 0))</f>
        <v>2319.0770000000002</v>
      </c>
      <c r="C86" s="12">
        <f>INDEX([9]MH_RawData!$A$19:$R$339, MATCH($A86, [9]MH_RawData!$A$19:$A$339, 0), MATCH(C$19, [9]MH_RawData!$A$18:$R$18, 0))</f>
        <v>1</v>
      </c>
      <c r="D86" s="12" t="str">
        <f>INDEX([9]MH_RawData!$A$19:$R$339, MATCH($A86, [9]MH_RawData!$A$19:$A$339, 0), MATCH(D$19, [9]MH_RawData!$A$18:$R$18, 0))</f>
        <v>elec heatpump</v>
      </c>
      <c r="E86" s="12" t="str">
        <f>INDEX([9]MH_RawData!$A$19:$R$339, MATCH($A86, [9]MH_RawData!$A$19:$A$339, 0), MATCH(E$19, [9]MH_RawData!$A$18:$R$18, 0))</f>
        <v>elec pluginheater</v>
      </c>
      <c r="F86" s="12" t="b">
        <f t="shared" si="24"/>
        <v>0</v>
      </c>
      <c r="G86" s="12" t="b">
        <f t="shared" si="25"/>
        <v>1</v>
      </c>
      <c r="H86" s="12" t="b">
        <f t="shared" si="26"/>
        <v>1</v>
      </c>
      <c r="I86" s="12" t="str">
        <f t="shared" si="27"/>
        <v>Heat pump</v>
      </c>
    </row>
    <row r="87" spans="1:9">
      <c r="A87" s="143">
        <v>20470</v>
      </c>
      <c r="B87" s="12">
        <f>INDEX([9]MH_RawData!$A$19:$R$339, MATCH($A87, [9]MH_RawData!$A$19:$A$339, 0), MATCH(B$19, [9]MH_RawData!$A$18:$R$18, 0))</f>
        <v>3065.65</v>
      </c>
      <c r="C87" s="12">
        <f>INDEX([9]MH_RawData!$A$19:$R$339, MATCH($A87, [9]MH_RawData!$A$19:$A$339, 0), MATCH(C$19, [9]MH_RawData!$A$18:$R$18, 0))</f>
        <v>1</v>
      </c>
      <c r="D87" s="12" t="str">
        <f>INDEX([9]MH_RawData!$A$19:$R$339, MATCH($A87, [9]MH_RawData!$A$19:$A$339, 0), MATCH(D$19, [9]MH_RawData!$A$18:$R$18, 0))</f>
        <v>elec faf</v>
      </c>
      <c r="E87" s="12" t="str">
        <f>INDEX([9]MH_RawData!$A$19:$R$339, MATCH($A87, [9]MH_RawData!$A$19:$A$339, 0), MATCH(E$19, [9]MH_RawData!$A$18:$R$18, 0))</f>
        <v/>
      </c>
      <c r="F87" s="12" t="b">
        <f t="shared" si="24"/>
        <v>0</v>
      </c>
      <c r="G87" s="12" t="b">
        <f t="shared" si="25"/>
        <v>1</v>
      </c>
      <c r="H87" s="12" t="b">
        <f t="shared" si="26"/>
        <v>1</v>
      </c>
      <c r="I87" s="12" t="str">
        <f t="shared" si="27"/>
        <v>Electric FAF</v>
      </c>
    </row>
    <row r="88" spans="1:9">
      <c r="A88" s="143">
        <v>20484</v>
      </c>
      <c r="B88" s="12">
        <f>INDEX([9]MH_RawData!$A$19:$R$339, MATCH($A88, [9]MH_RawData!$A$19:$A$339, 0), MATCH(B$19, [9]MH_RawData!$A$18:$R$18, 0))</f>
        <v>2128.8850000000002</v>
      </c>
      <c r="C88" s="12">
        <f>INDEX([9]MH_RawData!$A$19:$R$339, MATCH($A88, [9]MH_RawData!$A$19:$A$339, 0), MATCH(C$19, [9]MH_RawData!$A$18:$R$18, 0))</f>
        <v>1</v>
      </c>
      <c r="D88" s="12" t="str">
        <f>INDEX([9]MH_RawData!$A$19:$R$339, MATCH($A88, [9]MH_RawData!$A$19:$A$339, 0), MATCH(D$19, [9]MH_RawData!$A$18:$R$18, 0))</f>
        <v>elec faf</v>
      </c>
      <c r="E88" s="12" t="str">
        <f>INDEX([9]MH_RawData!$A$19:$R$339, MATCH($A88, [9]MH_RawData!$A$19:$A$339, 0), MATCH(E$19, [9]MH_RawData!$A$18:$R$18, 0))</f>
        <v/>
      </c>
      <c r="F88" s="12" t="b">
        <f t="shared" si="24"/>
        <v>0</v>
      </c>
      <c r="G88" s="12" t="b">
        <f t="shared" si="25"/>
        <v>1</v>
      </c>
      <c r="H88" s="12" t="b">
        <f t="shared" si="26"/>
        <v>1</v>
      </c>
      <c r="I88" s="12" t="str">
        <f t="shared" si="27"/>
        <v>Electric FAF</v>
      </c>
    </row>
    <row r="89" spans="1:9">
      <c r="A89" s="143">
        <v>20511</v>
      </c>
      <c r="B89" s="12">
        <f>INDEX([9]MH_RawData!$A$19:$R$339, MATCH($A89, [9]MH_RawData!$A$19:$A$339, 0), MATCH(B$19, [9]MH_RawData!$A$18:$R$18, 0))</f>
        <v>1211.2819999999999</v>
      </c>
      <c r="C89" s="12">
        <f>INDEX([9]MH_RawData!$A$19:$R$339, MATCH($A89, [9]MH_RawData!$A$19:$A$339, 0), MATCH(C$19, [9]MH_RawData!$A$18:$R$18, 0))</f>
        <v>2</v>
      </c>
      <c r="D89" s="12" t="str">
        <f>INDEX([9]MH_RawData!$A$19:$R$339, MATCH($A89, [9]MH_RawData!$A$19:$A$339, 0), MATCH(D$19, [9]MH_RawData!$A$18:$R$18, 0))</f>
        <v>elec faf</v>
      </c>
      <c r="E89" s="12" t="str">
        <f>INDEX([9]MH_RawData!$A$19:$R$339, MATCH($A89, [9]MH_RawData!$A$19:$A$339, 0), MATCH(E$19, [9]MH_RawData!$A$18:$R$18, 0))</f>
        <v/>
      </c>
      <c r="F89" s="12" t="b">
        <f t="shared" si="24"/>
        <v>0</v>
      </c>
      <c r="G89" s="12" t="b">
        <f t="shared" si="25"/>
        <v>1</v>
      </c>
      <c r="H89" s="12" t="b">
        <f t="shared" si="26"/>
        <v>1</v>
      </c>
      <c r="I89" s="12" t="str">
        <f t="shared" si="27"/>
        <v>Electric FAF</v>
      </c>
    </row>
    <row r="90" spans="1:9">
      <c r="A90" s="143">
        <v>20517</v>
      </c>
      <c r="B90" s="12">
        <f>INDEX([9]MH_RawData!$A$19:$R$339, MATCH($A90, [9]MH_RawData!$A$19:$A$339, 0), MATCH(B$19, [9]MH_RawData!$A$18:$R$18, 0))</f>
        <v>2914.5650000000001</v>
      </c>
      <c r="C90" s="12">
        <f>INDEX([9]MH_RawData!$A$19:$R$339, MATCH($A90, [9]MH_RawData!$A$19:$A$339, 0), MATCH(C$19, [9]MH_RawData!$A$18:$R$18, 0))</f>
        <v>2</v>
      </c>
      <c r="D90" s="12" t="str">
        <f>INDEX([9]MH_RawData!$A$19:$R$339, MATCH($A90, [9]MH_RawData!$A$19:$A$339, 0), MATCH(D$19, [9]MH_RawData!$A$18:$R$18, 0))</f>
        <v>wood htstove</v>
      </c>
      <c r="E90" s="12" t="str">
        <f>INDEX([9]MH_RawData!$A$19:$R$339, MATCH($A90, [9]MH_RawData!$A$19:$A$339, 0), MATCH(E$19, [9]MH_RawData!$A$18:$R$18, 0))</f>
        <v>elec faf</v>
      </c>
      <c r="F90" s="12" t="b">
        <f t="shared" si="24"/>
        <v>0</v>
      </c>
      <c r="G90" s="12" t="b">
        <f t="shared" si="25"/>
        <v>1</v>
      </c>
      <c r="H90" s="12" t="b">
        <f t="shared" si="26"/>
        <v>1</v>
      </c>
      <c r="I90" s="12" t="str">
        <f t="shared" si="27"/>
        <v>Electric FAF</v>
      </c>
    </row>
    <row r="91" spans="1:9">
      <c r="A91" s="143">
        <v>20535</v>
      </c>
      <c r="B91" s="12">
        <f>INDEX([9]MH_RawData!$A$19:$R$339, MATCH($A91, [9]MH_RawData!$A$19:$A$339, 0), MATCH(B$19, [9]MH_RawData!$A$18:$R$18, 0))</f>
        <v>1211.2819999999999</v>
      </c>
      <c r="C91" s="12">
        <f>INDEX([9]MH_RawData!$A$19:$R$339, MATCH($A91, [9]MH_RawData!$A$19:$A$339, 0), MATCH(C$19, [9]MH_RawData!$A$18:$R$18, 0))</f>
        <v>3</v>
      </c>
      <c r="D91" s="12" t="str">
        <f>INDEX([9]MH_RawData!$A$19:$R$339, MATCH($A91, [9]MH_RawData!$A$19:$A$339, 0), MATCH(D$19, [9]MH_RawData!$A$18:$R$18, 0))</f>
        <v>elec baseboard</v>
      </c>
      <c r="E91" s="12" t="str">
        <f>INDEX([9]MH_RawData!$A$19:$R$339, MATCH($A91, [9]MH_RawData!$A$19:$A$339, 0), MATCH(E$19, [9]MH_RawData!$A$18:$R$18, 0))</f>
        <v>gas faf</v>
      </c>
      <c r="F91" s="12" t="b">
        <f t="shared" si="24"/>
        <v>1</v>
      </c>
      <c r="G91" s="12" t="b">
        <f t="shared" si="25"/>
        <v>1</v>
      </c>
      <c r="H91" s="12" t="b">
        <f t="shared" si="26"/>
        <v>0</v>
      </c>
      <c r="I91" s="12" t="str">
        <f t="shared" si="27"/>
        <v>Baseboard</v>
      </c>
    </row>
    <row r="92" spans="1:9">
      <c r="A92" s="143">
        <v>20541</v>
      </c>
      <c r="B92" s="12">
        <f>INDEX([9]MH_RawData!$A$19:$R$339, MATCH($A92, [9]MH_RawData!$A$19:$A$339, 0), MATCH(B$19, [9]MH_RawData!$A$18:$R$18, 0))</f>
        <v>1211.2819999999999</v>
      </c>
      <c r="C92" s="12">
        <f>INDEX([9]MH_RawData!$A$19:$R$339, MATCH($A92, [9]MH_RawData!$A$19:$A$339, 0), MATCH(C$19, [9]MH_RawData!$A$18:$R$18, 0))</f>
        <v>1</v>
      </c>
      <c r="D92" s="12" t="str">
        <f>INDEX([9]MH_RawData!$A$19:$R$339, MATCH($A92, [9]MH_RawData!$A$19:$A$339, 0), MATCH(D$19, [9]MH_RawData!$A$18:$R$18, 0))</f>
        <v>wood htstove</v>
      </c>
      <c r="E92" s="12" t="str">
        <f>INDEX([9]MH_RawData!$A$19:$R$339, MATCH($A92, [9]MH_RawData!$A$19:$A$339, 0), MATCH(E$19, [9]MH_RawData!$A$18:$R$18, 0))</f>
        <v>elec faf</v>
      </c>
      <c r="F92" s="12" t="b">
        <f t="shared" si="24"/>
        <v>0</v>
      </c>
      <c r="G92" s="12" t="b">
        <f t="shared" si="25"/>
        <v>1</v>
      </c>
      <c r="H92" s="12" t="b">
        <f t="shared" si="26"/>
        <v>1</v>
      </c>
      <c r="I92" s="12" t="str">
        <f t="shared" si="27"/>
        <v>Electric FAF</v>
      </c>
    </row>
    <row r="93" spans="1:9">
      <c r="A93" s="143">
        <v>20542</v>
      </c>
      <c r="B93" s="12">
        <f>INDEX([9]MH_RawData!$A$19:$R$339, MATCH($A93, [9]MH_RawData!$A$19:$A$339, 0), MATCH(B$19, [9]MH_RawData!$A$18:$R$18, 0))</f>
        <v>868.42899999999997</v>
      </c>
      <c r="C93" s="12">
        <f>INDEX([9]MH_RawData!$A$19:$R$339, MATCH($A93, [9]MH_RawData!$A$19:$A$339, 0), MATCH(C$19, [9]MH_RawData!$A$18:$R$18, 0))</f>
        <v>3</v>
      </c>
      <c r="D93" s="12" t="str">
        <f>INDEX([9]MH_RawData!$A$19:$R$339, MATCH($A93, [9]MH_RawData!$A$19:$A$339, 0), MATCH(D$19, [9]MH_RawData!$A$18:$R$18, 0))</f>
        <v>elec faf</v>
      </c>
      <c r="E93" s="12" t="str">
        <f>INDEX([9]MH_RawData!$A$19:$R$339, MATCH($A93, [9]MH_RawData!$A$19:$A$339, 0), MATCH(E$19, [9]MH_RawData!$A$18:$R$18, 0))</f>
        <v/>
      </c>
      <c r="F93" s="12" t="b">
        <f t="shared" si="24"/>
        <v>0</v>
      </c>
      <c r="G93" s="12" t="b">
        <f t="shared" si="25"/>
        <v>1</v>
      </c>
      <c r="H93" s="12" t="b">
        <f t="shared" si="26"/>
        <v>1</v>
      </c>
      <c r="I93" s="12" t="str">
        <f t="shared" si="27"/>
        <v>Electric FAF</v>
      </c>
    </row>
    <row r="94" spans="1:9">
      <c r="A94" s="143">
        <v>20592</v>
      </c>
      <c r="B94" s="12">
        <f>INDEX([9]MH_RawData!$A$19:$R$339, MATCH($A94, [9]MH_RawData!$A$19:$A$339, 0), MATCH(B$19, [9]MH_RawData!$A$18:$R$18, 0))</f>
        <v>1211.2819999999999</v>
      </c>
      <c r="C94" s="12">
        <f>INDEX([9]MH_RawData!$A$19:$R$339, MATCH($A94, [9]MH_RawData!$A$19:$A$339, 0), MATCH(C$19, [9]MH_RawData!$A$18:$R$18, 0))</f>
        <v>2</v>
      </c>
      <c r="D94" s="12" t="str">
        <f>INDEX([9]MH_RawData!$A$19:$R$339, MATCH($A94, [9]MH_RawData!$A$19:$A$339, 0), MATCH(D$19, [9]MH_RawData!$A$18:$R$18, 0))</f>
        <v>elec faf</v>
      </c>
      <c r="E94" s="12" t="str">
        <f>INDEX([9]MH_RawData!$A$19:$R$339, MATCH($A94, [9]MH_RawData!$A$19:$A$339, 0), MATCH(E$19, [9]MH_RawData!$A$18:$R$18, 0))</f>
        <v/>
      </c>
      <c r="F94" s="12" t="b">
        <f t="shared" si="24"/>
        <v>0</v>
      </c>
      <c r="G94" s="12" t="b">
        <f t="shared" si="25"/>
        <v>1</v>
      </c>
      <c r="H94" s="12" t="b">
        <f t="shared" si="26"/>
        <v>1</v>
      </c>
      <c r="I94" s="12" t="str">
        <f t="shared" si="27"/>
        <v>Electric FAF</v>
      </c>
    </row>
    <row r="95" spans="1:9">
      <c r="A95" s="143">
        <v>20611</v>
      </c>
      <c r="B95" s="12">
        <f>INDEX([9]MH_RawData!$A$19:$R$339, MATCH($A95, [9]MH_RawData!$A$19:$A$339, 0), MATCH(B$19, [9]MH_RawData!$A$18:$R$18, 0))</f>
        <v>2914.5650000000001</v>
      </c>
      <c r="C95" s="12">
        <f>INDEX([9]MH_RawData!$A$19:$R$339, MATCH($A95, [9]MH_RawData!$A$19:$A$339, 0), MATCH(C$19, [9]MH_RawData!$A$18:$R$18, 0))</f>
        <v>2</v>
      </c>
      <c r="D95" s="12" t="str">
        <f>INDEX([9]MH_RawData!$A$19:$R$339, MATCH($A95, [9]MH_RawData!$A$19:$A$339, 0), MATCH(D$19, [9]MH_RawData!$A$18:$R$18, 0))</f>
        <v>wood fireplace</v>
      </c>
      <c r="E95" s="12" t="str">
        <f>INDEX([9]MH_RawData!$A$19:$R$339, MATCH($A95, [9]MH_RawData!$A$19:$A$339, 0), MATCH(E$19, [9]MH_RawData!$A$18:$R$18, 0))</f>
        <v>elec faf</v>
      </c>
      <c r="F95" s="12" t="b">
        <f t="shared" si="24"/>
        <v>0</v>
      </c>
      <c r="G95" s="12" t="b">
        <f t="shared" si="25"/>
        <v>1</v>
      </c>
      <c r="H95" s="12" t="b">
        <f t="shared" si="26"/>
        <v>1</v>
      </c>
      <c r="I95" s="12" t="str">
        <f t="shared" si="27"/>
        <v>Electric FAF</v>
      </c>
    </row>
    <row r="96" spans="1:9">
      <c r="A96" s="143">
        <v>20621</v>
      </c>
      <c r="B96" s="12">
        <f>INDEX([9]MH_RawData!$A$19:$R$339, MATCH($A96, [9]MH_RawData!$A$19:$A$339, 0), MATCH(B$19, [9]MH_RawData!$A$18:$R$18, 0))</f>
        <v>2319.0770000000002</v>
      </c>
      <c r="C96" s="12">
        <f>INDEX([9]MH_RawData!$A$19:$R$339, MATCH($A96, [9]MH_RawData!$A$19:$A$339, 0), MATCH(C$19, [9]MH_RawData!$A$18:$R$18, 0))</f>
        <v>1</v>
      </c>
      <c r="D96" s="12" t="str">
        <f>INDEX([9]MH_RawData!$A$19:$R$339, MATCH($A96, [9]MH_RawData!$A$19:$A$339, 0), MATCH(D$19, [9]MH_RawData!$A$18:$R$18, 0))</f>
        <v>elec faf</v>
      </c>
      <c r="E96" s="12" t="str">
        <f>INDEX([9]MH_RawData!$A$19:$R$339, MATCH($A96, [9]MH_RawData!$A$19:$A$339, 0), MATCH(E$19, [9]MH_RawData!$A$18:$R$18, 0))</f>
        <v>wood htstove AND elec pluginheater</v>
      </c>
      <c r="F96" s="12" t="b">
        <f t="shared" si="24"/>
        <v>0</v>
      </c>
      <c r="G96" s="12" t="b">
        <f t="shared" si="25"/>
        <v>1</v>
      </c>
      <c r="H96" s="12" t="b">
        <f t="shared" si="26"/>
        <v>1</v>
      </c>
      <c r="I96" s="12" t="str">
        <f t="shared" si="27"/>
        <v>Electric FAF</v>
      </c>
    </row>
    <row r="97" spans="1:9">
      <c r="A97" s="143">
        <v>20630</v>
      </c>
      <c r="B97" s="12">
        <f>INDEX([9]MH_RawData!$A$19:$R$339, MATCH($A97, [9]MH_RawData!$A$19:$A$339, 0), MATCH(B$19, [9]MH_RawData!$A$18:$R$18, 0))</f>
        <v>868.42899999999997</v>
      </c>
      <c r="C97" s="12">
        <f>INDEX([9]MH_RawData!$A$19:$R$339, MATCH($A97, [9]MH_RawData!$A$19:$A$339, 0), MATCH(C$19, [9]MH_RawData!$A$18:$R$18, 0))</f>
        <v>2</v>
      </c>
      <c r="D97" s="12" t="str">
        <f>INDEX([9]MH_RawData!$A$19:$R$339, MATCH($A97, [9]MH_RawData!$A$19:$A$339, 0), MATCH(D$19, [9]MH_RawData!$A$18:$R$18, 0))</f>
        <v>wood htstove</v>
      </c>
      <c r="E97" s="12" t="str">
        <f>INDEX([9]MH_RawData!$A$19:$R$339, MATCH($A97, [9]MH_RawData!$A$19:$A$339, 0), MATCH(E$19, [9]MH_RawData!$A$18:$R$18, 0))</f>
        <v>elec faf</v>
      </c>
      <c r="F97" s="12" t="b">
        <f t="shared" si="24"/>
        <v>0</v>
      </c>
      <c r="G97" s="12" t="b">
        <f t="shared" si="25"/>
        <v>1</v>
      </c>
      <c r="H97" s="12" t="b">
        <f t="shared" si="26"/>
        <v>1</v>
      </c>
      <c r="I97" s="12" t="str">
        <f t="shared" si="27"/>
        <v>Electric FAF</v>
      </c>
    </row>
    <row r="98" spans="1:9">
      <c r="A98" s="143">
        <v>20639</v>
      </c>
      <c r="B98" s="12">
        <f>INDEX([9]MH_RawData!$A$19:$R$339, MATCH($A98, [9]MH_RawData!$A$19:$A$339, 0), MATCH(B$19, [9]MH_RawData!$A$18:$R$18, 0))</f>
        <v>868.42899999999997</v>
      </c>
      <c r="C98" s="12">
        <f>INDEX([9]MH_RawData!$A$19:$R$339, MATCH($A98, [9]MH_RawData!$A$19:$A$339, 0), MATCH(C$19, [9]MH_RawData!$A$18:$R$18, 0))</f>
        <v>2</v>
      </c>
      <c r="D98" s="12" t="str">
        <f>INDEX([9]MH_RawData!$A$19:$R$339, MATCH($A98, [9]MH_RawData!$A$19:$A$339, 0), MATCH(D$19, [9]MH_RawData!$A$18:$R$18, 0))</f>
        <v>elec faf</v>
      </c>
      <c r="E98" s="12" t="str">
        <f>INDEX([9]MH_RawData!$A$19:$R$339, MATCH($A98, [9]MH_RawData!$A$19:$A$339, 0), MATCH(E$19, [9]MH_RawData!$A$18:$R$18, 0))</f>
        <v/>
      </c>
      <c r="F98" s="12" t="b">
        <f t="shared" si="24"/>
        <v>0</v>
      </c>
      <c r="G98" s="12" t="b">
        <f t="shared" si="25"/>
        <v>1</v>
      </c>
      <c r="H98" s="12" t="b">
        <f t="shared" si="26"/>
        <v>1</v>
      </c>
      <c r="I98" s="12" t="str">
        <f t="shared" si="27"/>
        <v>Electric FAF</v>
      </c>
    </row>
    <row r="99" spans="1:9">
      <c r="A99" s="143">
        <v>20654</v>
      </c>
      <c r="B99" s="12">
        <f>INDEX([9]MH_RawData!$A$19:$R$339, MATCH($A99, [9]MH_RawData!$A$19:$A$339, 0), MATCH(B$19, [9]MH_RawData!$A$18:$R$18, 0))</f>
        <v>868.42899999999997</v>
      </c>
      <c r="C99" s="12">
        <f>INDEX([9]MH_RawData!$A$19:$R$339, MATCH($A99, [9]MH_RawData!$A$19:$A$339, 0), MATCH(C$19, [9]MH_RawData!$A$18:$R$18, 0))</f>
        <v>2</v>
      </c>
      <c r="D99" s="12" t="str">
        <f>INDEX([9]MH_RawData!$A$19:$R$339, MATCH($A99, [9]MH_RawData!$A$19:$A$339, 0), MATCH(D$19, [9]MH_RawData!$A$18:$R$18, 0))</f>
        <v>gas faf</v>
      </c>
      <c r="E99" s="12" t="str">
        <f>INDEX([9]MH_RawData!$A$19:$R$339, MATCH($A99, [9]MH_RawData!$A$19:$A$339, 0), MATCH(E$19, [9]MH_RawData!$A$18:$R$18, 0))</f>
        <v/>
      </c>
      <c r="F99" s="12" t="b">
        <f t="shared" si="24"/>
        <v>1</v>
      </c>
      <c r="G99" s="12" t="b">
        <f t="shared" si="25"/>
        <v>0</v>
      </c>
      <c r="H99" s="12" t="b">
        <f t="shared" si="26"/>
        <v>0</v>
      </c>
      <c r="I99" s="12" t="str">
        <f t="shared" si="27"/>
        <v>Plug-in heater, or none</v>
      </c>
    </row>
    <row r="100" spans="1:9">
      <c r="A100" s="143">
        <v>20656</v>
      </c>
      <c r="B100" s="12">
        <f>INDEX([9]MH_RawData!$A$19:$R$339, MATCH($A100, [9]MH_RawData!$A$19:$A$339, 0), MATCH(B$19, [9]MH_RawData!$A$18:$R$18, 0))</f>
        <v>868.42899999999997</v>
      </c>
      <c r="C100" s="12">
        <f>INDEX([9]MH_RawData!$A$19:$R$339, MATCH($A100, [9]MH_RawData!$A$19:$A$339, 0), MATCH(C$19, [9]MH_RawData!$A$18:$R$18, 0))</f>
        <v>2</v>
      </c>
      <c r="D100" s="12" t="str">
        <f>INDEX([9]MH_RawData!$A$19:$R$339, MATCH($A100, [9]MH_RawData!$A$19:$A$339, 0), MATCH(D$19, [9]MH_RawData!$A$18:$R$18, 0))</f>
        <v>gas faf</v>
      </c>
      <c r="E100" s="12" t="str">
        <f>INDEX([9]MH_RawData!$A$19:$R$339, MATCH($A100, [9]MH_RawData!$A$19:$A$339, 0), MATCH(E$19, [9]MH_RawData!$A$18:$R$18, 0))</f>
        <v/>
      </c>
      <c r="F100" s="12" t="b">
        <f t="shared" si="24"/>
        <v>1</v>
      </c>
      <c r="G100" s="12" t="b">
        <f t="shared" si="25"/>
        <v>0</v>
      </c>
      <c r="H100" s="12" t="b">
        <f t="shared" si="26"/>
        <v>0</v>
      </c>
      <c r="I100" s="12" t="str">
        <f t="shared" si="27"/>
        <v>Plug-in heater, or none</v>
      </c>
    </row>
    <row r="101" spans="1:9">
      <c r="A101" s="143">
        <v>21766</v>
      </c>
      <c r="B101" s="12">
        <f>INDEX([9]MH_RawData!$A$19:$R$339, MATCH($A101, [9]MH_RawData!$A$19:$A$339, 0), MATCH(B$19, [9]MH_RawData!$A$18:$R$18, 0))</f>
        <v>1211.2819999999999</v>
      </c>
      <c r="C101" s="12">
        <f>INDEX([9]MH_RawData!$A$19:$R$339, MATCH($A101, [9]MH_RawData!$A$19:$A$339, 0), MATCH(C$19, [9]MH_RawData!$A$18:$R$18, 0))</f>
        <v>2</v>
      </c>
      <c r="D101" s="12" t="str">
        <f>INDEX([9]MH_RawData!$A$19:$R$339, MATCH($A101, [9]MH_RawData!$A$19:$A$339, 0), MATCH(D$19, [9]MH_RawData!$A$18:$R$18, 0))</f>
        <v>gas faf</v>
      </c>
      <c r="E101" s="12" t="str">
        <f>INDEX([9]MH_RawData!$A$19:$R$339, MATCH($A101, [9]MH_RawData!$A$19:$A$339, 0), MATCH(E$19, [9]MH_RawData!$A$18:$R$18, 0))</f>
        <v/>
      </c>
      <c r="F101" s="12" t="b">
        <f t="shared" si="24"/>
        <v>1</v>
      </c>
      <c r="G101" s="12" t="b">
        <f t="shared" si="25"/>
        <v>0</v>
      </c>
      <c r="H101" s="12" t="b">
        <f t="shared" si="26"/>
        <v>0</v>
      </c>
      <c r="I101" s="12" t="str">
        <f t="shared" si="27"/>
        <v>Plug-in heater, or none</v>
      </c>
    </row>
    <row r="102" spans="1:9">
      <c r="A102" s="143">
        <v>20682</v>
      </c>
      <c r="B102" s="12">
        <f>INDEX([9]MH_RawData!$A$19:$R$339, MATCH($A102, [9]MH_RawData!$A$19:$A$339, 0), MATCH(B$19, [9]MH_RawData!$A$18:$R$18, 0))</f>
        <v>2128.8850000000002</v>
      </c>
      <c r="C102" s="12">
        <f>INDEX([9]MH_RawData!$A$19:$R$339, MATCH($A102, [9]MH_RawData!$A$19:$A$339, 0), MATCH(C$19, [9]MH_RawData!$A$18:$R$18, 0))</f>
        <v>1</v>
      </c>
      <c r="D102" s="12" t="str">
        <f>INDEX([9]MH_RawData!$A$19:$R$339, MATCH($A102, [9]MH_RawData!$A$19:$A$339, 0), MATCH(D$19, [9]MH_RawData!$A$18:$R$18, 0))</f>
        <v>elec heatpump</v>
      </c>
      <c r="E102" s="12" t="str">
        <f>INDEX([9]MH_RawData!$A$19:$R$339, MATCH($A102, [9]MH_RawData!$A$19:$A$339, 0), MATCH(E$19, [9]MH_RawData!$A$18:$R$18, 0))</f>
        <v/>
      </c>
      <c r="F102" s="12" t="b">
        <f t="shared" si="24"/>
        <v>0</v>
      </c>
      <c r="G102" s="12" t="b">
        <f t="shared" si="25"/>
        <v>1</v>
      </c>
      <c r="H102" s="12" t="b">
        <f t="shared" si="26"/>
        <v>1</v>
      </c>
      <c r="I102" s="12" t="str">
        <f t="shared" si="27"/>
        <v>Heat pump</v>
      </c>
    </row>
    <row r="103" spans="1:9">
      <c r="A103" s="143">
        <v>20689</v>
      </c>
      <c r="B103" s="12">
        <f>INDEX([9]MH_RawData!$A$19:$R$339, MATCH($A103, [9]MH_RawData!$A$19:$A$339, 0), MATCH(B$19, [9]MH_RawData!$A$18:$R$18, 0))</f>
        <v>1211.2819999999999</v>
      </c>
      <c r="C103" s="12">
        <f>INDEX([9]MH_RawData!$A$19:$R$339, MATCH($A103, [9]MH_RawData!$A$19:$A$339, 0), MATCH(C$19, [9]MH_RawData!$A$18:$R$18, 0))</f>
        <v>3</v>
      </c>
      <c r="D103" s="12" t="str">
        <f>INDEX([9]MH_RawData!$A$19:$R$339, MATCH($A103, [9]MH_RawData!$A$19:$A$339, 0), MATCH(D$19, [9]MH_RawData!$A$18:$R$18, 0))</f>
        <v>elec faf</v>
      </c>
      <c r="E103" s="12" t="str">
        <f>INDEX([9]MH_RawData!$A$19:$R$339, MATCH($A103, [9]MH_RawData!$A$19:$A$339, 0), MATCH(E$19, [9]MH_RawData!$A$18:$R$18, 0))</f>
        <v/>
      </c>
      <c r="F103" s="12" t="b">
        <f t="shared" si="24"/>
        <v>0</v>
      </c>
      <c r="G103" s="12" t="b">
        <f t="shared" si="25"/>
        <v>1</v>
      </c>
      <c r="H103" s="12" t="b">
        <f t="shared" si="26"/>
        <v>1</v>
      </c>
      <c r="I103" s="12" t="str">
        <f t="shared" si="27"/>
        <v>Electric FAF</v>
      </c>
    </row>
    <row r="104" spans="1:9">
      <c r="A104" s="143">
        <v>20697</v>
      </c>
      <c r="B104" s="12">
        <f>INDEX([9]MH_RawData!$A$19:$R$339, MATCH($A104, [9]MH_RawData!$A$19:$A$339, 0), MATCH(B$19, [9]MH_RawData!$A$18:$R$18, 0))</f>
        <v>868.42899999999997</v>
      </c>
      <c r="C104" s="12">
        <f>INDEX([9]MH_RawData!$A$19:$R$339, MATCH($A104, [9]MH_RawData!$A$19:$A$339, 0), MATCH(C$19, [9]MH_RawData!$A$18:$R$18, 0))</f>
        <v>3</v>
      </c>
      <c r="D104" s="12" t="str">
        <f>INDEX([9]MH_RawData!$A$19:$R$339, MATCH($A104, [9]MH_RawData!$A$19:$A$339, 0), MATCH(D$19, [9]MH_RawData!$A$18:$R$18, 0))</f>
        <v>gas faf</v>
      </c>
      <c r="E104" s="12" t="str">
        <f>INDEX([9]MH_RawData!$A$19:$R$339, MATCH($A104, [9]MH_RawData!$A$19:$A$339, 0), MATCH(E$19, [9]MH_RawData!$A$18:$R$18, 0))</f>
        <v/>
      </c>
      <c r="F104" s="12" t="b">
        <f t="shared" si="24"/>
        <v>1</v>
      </c>
      <c r="G104" s="12" t="b">
        <f t="shared" si="25"/>
        <v>0</v>
      </c>
      <c r="H104" s="12" t="b">
        <f t="shared" si="26"/>
        <v>0</v>
      </c>
      <c r="I104" s="12" t="str">
        <f t="shared" si="27"/>
        <v>Plug-in heater, or none</v>
      </c>
    </row>
    <row r="105" spans="1:9">
      <c r="A105" s="143">
        <v>20722</v>
      </c>
      <c r="B105" s="12">
        <f>INDEX([9]MH_RawData!$A$19:$R$339, MATCH($A105, [9]MH_RawData!$A$19:$A$339, 0), MATCH(B$19, [9]MH_RawData!$A$18:$R$18, 0))</f>
        <v>1211.2819999999999</v>
      </c>
      <c r="C105" s="12">
        <f>INDEX([9]MH_RawData!$A$19:$R$339, MATCH($A105, [9]MH_RawData!$A$19:$A$339, 0), MATCH(C$19, [9]MH_RawData!$A$18:$R$18, 0))</f>
        <v>2</v>
      </c>
      <c r="D105" s="12" t="str">
        <f>INDEX([9]MH_RawData!$A$19:$R$339, MATCH($A105, [9]MH_RawData!$A$19:$A$339, 0), MATCH(D$19, [9]MH_RawData!$A$18:$R$18, 0))</f>
        <v>elec faf</v>
      </c>
      <c r="E105" s="12" t="str">
        <f>INDEX([9]MH_RawData!$A$19:$R$339, MATCH($A105, [9]MH_RawData!$A$19:$A$339, 0), MATCH(E$19, [9]MH_RawData!$A$18:$R$18, 0))</f>
        <v/>
      </c>
      <c r="F105" s="12" t="b">
        <f t="shared" si="24"/>
        <v>0</v>
      </c>
      <c r="G105" s="12" t="b">
        <f t="shared" si="25"/>
        <v>1</v>
      </c>
      <c r="H105" s="12" t="b">
        <f t="shared" si="26"/>
        <v>1</v>
      </c>
      <c r="I105" s="12" t="str">
        <f t="shared" si="27"/>
        <v>Electric FAF</v>
      </c>
    </row>
    <row r="106" spans="1:9">
      <c r="A106" s="143">
        <v>20729</v>
      </c>
      <c r="B106" s="12">
        <f>INDEX([9]MH_RawData!$A$19:$R$339, MATCH($A106, [9]MH_RawData!$A$19:$A$339, 0), MATCH(B$19, [9]MH_RawData!$A$18:$R$18, 0))</f>
        <v>3065.65</v>
      </c>
      <c r="C106" s="12">
        <f>INDEX([9]MH_RawData!$A$19:$R$339, MATCH($A106, [9]MH_RawData!$A$19:$A$339, 0), MATCH(C$19, [9]MH_RawData!$A$18:$R$18, 0))</f>
        <v>1</v>
      </c>
      <c r="D106" s="12" t="str">
        <f>INDEX([9]MH_RawData!$A$19:$R$339, MATCH($A106, [9]MH_RawData!$A$19:$A$339, 0), MATCH(D$19, [9]MH_RawData!$A$18:$R$18, 0))</f>
        <v>elec faf</v>
      </c>
      <c r="E106" s="12" t="str">
        <f>INDEX([9]MH_RawData!$A$19:$R$339, MATCH($A106, [9]MH_RawData!$A$19:$A$339, 0), MATCH(E$19, [9]MH_RawData!$A$18:$R$18, 0))</f>
        <v/>
      </c>
      <c r="F106" s="12" t="b">
        <f t="shared" si="24"/>
        <v>0</v>
      </c>
      <c r="G106" s="12" t="b">
        <f t="shared" si="25"/>
        <v>1</v>
      </c>
      <c r="H106" s="12" t="b">
        <f t="shared" si="26"/>
        <v>1</v>
      </c>
      <c r="I106" s="12" t="str">
        <f t="shared" si="27"/>
        <v>Electric FAF</v>
      </c>
    </row>
    <row r="107" spans="1:9">
      <c r="A107" s="143">
        <v>20731</v>
      </c>
      <c r="B107" s="12">
        <f>INDEX([9]MH_RawData!$A$19:$R$339, MATCH($A107, [9]MH_RawData!$A$19:$A$339, 0), MATCH(B$19, [9]MH_RawData!$A$18:$R$18, 0))</f>
        <v>868.42899999999997</v>
      </c>
      <c r="C107" s="12">
        <f>INDEX([9]MH_RawData!$A$19:$R$339, MATCH($A107, [9]MH_RawData!$A$19:$A$339, 0), MATCH(C$19, [9]MH_RawData!$A$18:$R$18, 0))</f>
        <v>3</v>
      </c>
      <c r="D107" s="12" t="str">
        <f>INDEX([9]MH_RawData!$A$19:$R$339, MATCH($A107, [9]MH_RawData!$A$19:$A$339, 0), MATCH(D$19, [9]MH_RawData!$A$18:$R$18, 0))</f>
        <v>wood htstove</v>
      </c>
      <c r="E107" s="12" t="str">
        <f>INDEX([9]MH_RawData!$A$19:$R$339, MATCH($A107, [9]MH_RawData!$A$19:$A$339, 0), MATCH(E$19, [9]MH_RawData!$A$18:$R$18, 0))</f>
        <v>gas faf AND gas faf</v>
      </c>
      <c r="F107" s="12" t="b">
        <f t="shared" si="24"/>
        <v>1</v>
      </c>
      <c r="G107" s="12" t="b">
        <f t="shared" si="25"/>
        <v>0</v>
      </c>
      <c r="H107" s="12" t="b">
        <f t="shared" si="26"/>
        <v>0</v>
      </c>
      <c r="I107" s="12" t="str">
        <f t="shared" si="27"/>
        <v>Plug-in heater, or none</v>
      </c>
    </row>
    <row r="108" spans="1:9">
      <c r="A108" s="143">
        <v>20733</v>
      </c>
      <c r="B108" s="12">
        <f>INDEX([9]MH_RawData!$A$19:$R$339, MATCH($A108, [9]MH_RawData!$A$19:$A$339, 0), MATCH(B$19, [9]MH_RawData!$A$18:$R$18, 0))</f>
        <v>1211.2819999999999</v>
      </c>
      <c r="C108" s="12">
        <f>INDEX([9]MH_RawData!$A$19:$R$339, MATCH($A108, [9]MH_RawData!$A$19:$A$339, 0), MATCH(C$19, [9]MH_RawData!$A$18:$R$18, 0))</f>
        <v>2</v>
      </c>
      <c r="D108" s="12" t="str">
        <f>INDEX([9]MH_RawData!$A$19:$R$339, MATCH($A108, [9]MH_RawData!$A$19:$A$339, 0), MATCH(D$19, [9]MH_RawData!$A$18:$R$18, 0))</f>
        <v>elec heatpump</v>
      </c>
      <c r="E108" s="12" t="str">
        <f>INDEX([9]MH_RawData!$A$19:$R$339, MATCH($A108, [9]MH_RawData!$A$19:$A$339, 0), MATCH(E$19, [9]MH_RawData!$A$18:$R$18, 0))</f>
        <v/>
      </c>
      <c r="F108" s="12" t="b">
        <f t="shared" si="24"/>
        <v>0</v>
      </c>
      <c r="G108" s="12" t="b">
        <f t="shared" si="25"/>
        <v>1</v>
      </c>
      <c r="H108" s="12" t="b">
        <f t="shared" si="26"/>
        <v>1</v>
      </c>
      <c r="I108" s="12" t="str">
        <f t="shared" si="27"/>
        <v>Heat pump</v>
      </c>
    </row>
    <row r="109" spans="1:9">
      <c r="A109" s="143">
        <v>20736</v>
      </c>
      <c r="B109" s="12">
        <f>INDEX([9]MH_RawData!$A$19:$R$339, MATCH($A109, [9]MH_RawData!$A$19:$A$339, 0), MATCH(B$19, [9]MH_RawData!$A$18:$R$18, 0))</f>
        <v>1211.2819999999999</v>
      </c>
      <c r="C109" s="12">
        <f>INDEX([9]MH_RawData!$A$19:$R$339, MATCH($A109, [9]MH_RawData!$A$19:$A$339, 0), MATCH(C$19, [9]MH_RawData!$A$18:$R$18, 0))</f>
        <v>2</v>
      </c>
      <c r="D109" s="12" t="str">
        <f>INDEX([9]MH_RawData!$A$19:$R$339, MATCH($A109, [9]MH_RawData!$A$19:$A$339, 0), MATCH(D$19, [9]MH_RawData!$A$18:$R$18, 0))</f>
        <v>elec faf</v>
      </c>
      <c r="E109" s="12" t="str">
        <f>INDEX([9]MH_RawData!$A$19:$R$339, MATCH($A109, [9]MH_RawData!$A$19:$A$339, 0), MATCH(E$19, [9]MH_RawData!$A$18:$R$18, 0))</f>
        <v/>
      </c>
      <c r="F109" s="12" t="b">
        <f t="shared" si="24"/>
        <v>0</v>
      </c>
      <c r="G109" s="12" t="b">
        <f t="shared" si="25"/>
        <v>1</v>
      </c>
      <c r="H109" s="12" t="b">
        <f t="shared" si="26"/>
        <v>1</v>
      </c>
      <c r="I109" s="12" t="str">
        <f t="shared" si="27"/>
        <v>Electric FAF</v>
      </c>
    </row>
    <row r="110" spans="1:9">
      <c r="A110" s="143">
        <v>20804</v>
      </c>
      <c r="B110" s="12">
        <f>INDEX([9]MH_RawData!$A$19:$R$339, MATCH($A110, [9]MH_RawData!$A$19:$A$339, 0), MATCH(B$19, [9]MH_RawData!$A$18:$R$18, 0))</f>
        <v>1211.2819999999999</v>
      </c>
      <c r="C110" s="12">
        <f>INDEX([9]MH_RawData!$A$19:$R$339, MATCH($A110, [9]MH_RawData!$A$19:$A$339, 0), MATCH(C$19, [9]MH_RawData!$A$18:$R$18, 0))</f>
        <v>1</v>
      </c>
      <c r="D110" s="12" t="str">
        <f>INDEX([9]MH_RawData!$A$19:$R$339, MATCH($A110, [9]MH_RawData!$A$19:$A$339, 0), MATCH(D$19, [9]MH_RawData!$A$18:$R$18, 0))</f>
        <v>elec heatpump</v>
      </c>
      <c r="E110" s="12" t="str">
        <f>INDEX([9]MH_RawData!$A$19:$R$339, MATCH($A110, [9]MH_RawData!$A$19:$A$339, 0), MATCH(E$19, [9]MH_RawData!$A$18:$R$18, 0))</f>
        <v/>
      </c>
      <c r="F110" s="12" t="b">
        <f t="shared" si="24"/>
        <v>0</v>
      </c>
      <c r="G110" s="12" t="b">
        <f t="shared" si="25"/>
        <v>1</v>
      </c>
      <c r="H110" s="12" t="b">
        <f t="shared" si="26"/>
        <v>1</v>
      </c>
      <c r="I110" s="12" t="str">
        <f t="shared" si="27"/>
        <v>Heat pump</v>
      </c>
    </row>
    <row r="111" spans="1:9">
      <c r="A111" s="143">
        <v>20832</v>
      </c>
      <c r="B111" s="12">
        <f>INDEX([9]MH_RawData!$A$19:$R$339, MATCH($A111, [9]MH_RawData!$A$19:$A$339, 0), MATCH(B$19, [9]MH_RawData!$A$18:$R$18, 0))</f>
        <v>3065.65</v>
      </c>
      <c r="C111" s="12">
        <f>INDEX([9]MH_RawData!$A$19:$R$339, MATCH($A111, [9]MH_RawData!$A$19:$A$339, 0), MATCH(C$19, [9]MH_RawData!$A$18:$R$18, 0))</f>
        <v>1</v>
      </c>
      <c r="D111" s="12" t="str">
        <f>INDEX([9]MH_RawData!$A$19:$R$339, MATCH($A111, [9]MH_RawData!$A$19:$A$339, 0), MATCH(D$19, [9]MH_RawData!$A$18:$R$18, 0))</f>
        <v>elec faf</v>
      </c>
      <c r="E111" s="12" t="str">
        <f>INDEX([9]MH_RawData!$A$19:$R$339, MATCH($A111, [9]MH_RawData!$A$19:$A$339, 0), MATCH(E$19, [9]MH_RawData!$A$18:$R$18, 0))</f>
        <v/>
      </c>
      <c r="F111" s="12" t="b">
        <f t="shared" si="24"/>
        <v>0</v>
      </c>
      <c r="G111" s="12" t="b">
        <f t="shared" si="25"/>
        <v>1</v>
      </c>
      <c r="H111" s="12" t="b">
        <f t="shared" si="26"/>
        <v>1</v>
      </c>
      <c r="I111" s="12" t="str">
        <f t="shared" si="27"/>
        <v>Electric FAF</v>
      </c>
    </row>
    <row r="112" spans="1:9">
      <c r="A112" s="143">
        <v>20849</v>
      </c>
      <c r="B112" s="12">
        <f>INDEX([9]MH_RawData!$A$19:$R$339, MATCH($A112, [9]MH_RawData!$A$19:$A$339, 0), MATCH(B$19, [9]MH_RawData!$A$18:$R$18, 0))</f>
        <v>1211.2819999999999</v>
      </c>
      <c r="C112" s="12">
        <f>INDEX([9]MH_RawData!$A$19:$R$339, MATCH($A112, [9]MH_RawData!$A$19:$A$339, 0), MATCH(C$19, [9]MH_RawData!$A$18:$R$18, 0))</f>
        <v>2</v>
      </c>
      <c r="D112" s="12" t="str">
        <f>INDEX([9]MH_RawData!$A$19:$R$339, MATCH($A112, [9]MH_RawData!$A$19:$A$339, 0), MATCH(D$19, [9]MH_RawData!$A$18:$R$18, 0))</f>
        <v>wood htstove</v>
      </c>
      <c r="E112" s="12" t="str">
        <f>INDEX([9]MH_RawData!$A$19:$R$339, MATCH($A112, [9]MH_RawData!$A$19:$A$339, 0), MATCH(E$19, [9]MH_RawData!$A$18:$R$18, 0))</f>
        <v/>
      </c>
      <c r="F112" s="12" t="b">
        <f t="shared" si="24"/>
        <v>0</v>
      </c>
      <c r="G112" s="12" t="b">
        <f t="shared" si="25"/>
        <v>0</v>
      </c>
      <c r="H112" s="12" t="b">
        <f t="shared" si="26"/>
        <v>0</v>
      </c>
      <c r="I112" s="12" t="str">
        <f t="shared" si="27"/>
        <v>Plug-in heater, or none</v>
      </c>
    </row>
    <row r="113" spans="1:9">
      <c r="A113" s="143">
        <v>20858</v>
      </c>
      <c r="B113" s="12">
        <f>INDEX([9]MH_RawData!$A$19:$R$339, MATCH($A113, [9]MH_RawData!$A$19:$A$339, 0), MATCH(B$19, [9]MH_RawData!$A$18:$R$18, 0))</f>
        <v>2128.9459999999999</v>
      </c>
      <c r="C113" s="12">
        <f>INDEX([9]MH_RawData!$A$19:$R$339, MATCH($A113, [9]MH_RawData!$A$19:$A$339, 0), MATCH(C$19, [9]MH_RawData!$A$18:$R$18, 0))</f>
        <v>3</v>
      </c>
      <c r="D113" s="12" t="str">
        <f>INDEX([9]MH_RawData!$A$19:$R$339, MATCH($A113, [9]MH_RawData!$A$19:$A$339, 0), MATCH(D$19, [9]MH_RawData!$A$18:$R$18, 0))</f>
        <v>wood htstove</v>
      </c>
      <c r="E113" s="12" t="str">
        <f>INDEX([9]MH_RawData!$A$19:$R$339, MATCH($A113, [9]MH_RawData!$A$19:$A$339, 0), MATCH(E$19, [9]MH_RawData!$A$18:$R$18, 0))</f>
        <v>elec faf</v>
      </c>
      <c r="F113" s="12" t="b">
        <f t="shared" si="24"/>
        <v>0</v>
      </c>
      <c r="G113" s="12" t="b">
        <f t="shared" si="25"/>
        <v>1</v>
      </c>
      <c r="H113" s="12" t="b">
        <f t="shared" si="26"/>
        <v>1</v>
      </c>
      <c r="I113" s="12" t="str">
        <f t="shared" si="27"/>
        <v>Electric FAF</v>
      </c>
    </row>
    <row r="114" spans="1:9">
      <c r="A114" s="143">
        <v>20874</v>
      </c>
      <c r="B114" s="12">
        <f>INDEX([9]MH_RawData!$A$19:$R$339, MATCH($A114, [9]MH_RawData!$A$19:$A$339, 0), MATCH(B$19, [9]MH_RawData!$A$18:$R$18, 0))</f>
        <v>3065.65</v>
      </c>
      <c r="C114" s="12">
        <f>INDEX([9]MH_RawData!$A$19:$R$339, MATCH($A114, [9]MH_RawData!$A$19:$A$339, 0), MATCH(C$19, [9]MH_RawData!$A$18:$R$18, 0))</f>
        <v>1</v>
      </c>
      <c r="D114" s="12" t="str">
        <f>INDEX([9]MH_RawData!$A$19:$R$339, MATCH($A114, [9]MH_RawData!$A$19:$A$339, 0), MATCH(D$19, [9]MH_RawData!$A$18:$R$18, 0))</f>
        <v>elec faf</v>
      </c>
      <c r="E114" s="12" t="str">
        <f>INDEX([9]MH_RawData!$A$19:$R$339, MATCH($A114, [9]MH_RawData!$A$19:$A$339, 0), MATCH(E$19, [9]MH_RawData!$A$18:$R$18, 0))</f>
        <v/>
      </c>
      <c r="F114" s="12" t="b">
        <f t="shared" si="24"/>
        <v>0</v>
      </c>
      <c r="G114" s="12" t="b">
        <f t="shared" si="25"/>
        <v>1</v>
      </c>
      <c r="H114" s="12" t="b">
        <f t="shared" si="26"/>
        <v>1</v>
      </c>
      <c r="I114" s="12" t="str">
        <f t="shared" si="27"/>
        <v>Electric FAF</v>
      </c>
    </row>
    <row r="115" spans="1:9">
      <c r="A115" s="143">
        <v>20879</v>
      </c>
      <c r="B115" s="12">
        <f>INDEX([9]MH_RawData!$A$19:$R$339, MATCH($A115, [9]MH_RawData!$A$19:$A$339, 0), MATCH(B$19, [9]MH_RawData!$A$18:$R$18, 0))</f>
        <v>2128.9459999999999</v>
      </c>
      <c r="C115" s="12">
        <f>INDEX([9]MH_RawData!$A$19:$R$339, MATCH($A115, [9]MH_RawData!$A$19:$A$339, 0), MATCH(C$19, [9]MH_RawData!$A$18:$R$18, 0))</f>
        <v>2</v>
      </c>
      <c r="D115" s="12" t="str">
        <f>INDEX([9]MH_RawData!$A$19:$R$339, MATCH($A115, [9]MH_RawData!$A$19:$A$339, 0), MATCH(D$19, [9]MH_RawData!$A$18:$R$18, 0))</f>
        <v>elec faf</v>
      </c>
      <c r="E115" s="12" t="str">
        <f>INDEX([9]MH_RawData!$A$19:$R$339, MATCH($A115, [9]MH_RawData!$A$19:$A$339, 0), MATCH(E$19, [9]MH_RawData!$A$18:$R$18, 0))</f>
        <v>prop htstove</v>
      </c>
      <c r="F115" s="12" t="b">
        <f t="shared" si="24"/>
        <v>0</v>
      </c>
      <c r="G115" s="12" t="b">
        <f t="shared" si="25"/>
        <v>1</v>
      </c>
      <c r="H115" s="12" t="b">
        <f t="shared" si="26"/>
        <v>1</v>
      </c>
      <c r="I115" s="12" t="str">
        <f t="shared" si="27"/>
        <v>Electric FAF</v>
      </c>
    </row>
    <row r="116" spans="1:9">
      <c r="A116" s="143">
        <v>20881</v>
      </c>
      <c r="B116" s="12">
        <f>INDEX([9]MH_RawData!$A$19:$R$339, MATCH($A116, [9]MH_RawData!$A$19:$A$339, 0), MATCH(B$19, [9]MH_RawData!$A$18:$R$18, 0))</f>
        <v>2319.0770000000002</v>
      </c>
      <c r="C116" s="12">
        <f>INDEX([9]MH_RawData!$A$19:$R$339, MATCH($A116, [9]MH_RawData!$A$19:$A$339, 0), MATCH(C$19, [9]MH_RawData!$A$18:$R$18, 0))</f>
        <v>1</v>
      </c>
      <c r="D116" s="12" t="str">
        <f>INDEX([9]MH_RawData!$A$19:$R$339, MATCH($A116, [9]MH_RawData!$A$19:$A$339, 0), MATCH(D$19, [9]MH_RawData!$A$18:$R$18, 0))</f>
        <v>elec baseboard</v>
      </c>
      <c r="E116" s="12" t="str">
        <f>INDEX([9]MH_RawData!$A$19:$R$339, MATCH($A116, [9]MH_RawData!$A$19:$A$339, 0), MATCH(E$19, [9]MH_RawData!$A$18:$R$18, 0))</f>
        <v/>
      </c>
      <c r="F116" s="12" t="b">
        <f t="shared" si="24"/>
        <v>0</v>
      </c>
      <c r="G116" s="12" t="b">
        <f t="shared" si="25"/>
        <v>1</v>
      </c>
      <c r="H116" s="12" t="b">
        <f t="shared" si="26"/>
        <v>1</v>
      </c>
      <c r="I116" s="12" t="str">
        <f t="shared" si="27"/>
        <v>Baseboard</v>
      </c>
    </row>
    <row r="117" spans="1:9">
      <c r="A117" s="143">
        <v>21241</v>
      </c>
      <c r="B117" s="12">
        <f>INDEX([9]MH_RawData!$A$19:$R$339, MATCH($A117, [9]MH_RawData!$A$19:$A$339, 0), MATCH(B$19, [9]MH_RawData!$A$18:$R$18, 0))</f>
        <v>3065.65</v>
      </c>
      <c r="C117" s="12">
        <f>INDEX([9]MH_RawData!$A$19:$R$339, MATCH($A117, [9]MH_RawData!$A$19:$A$339, 0), MATCH(C$19, [9]MH_RawData!$A$18:$R$18, 0))</f>
        <v>1</v>
      </c>
      <c r="D117" s="12" t="str">
        <f>INDEX([9]MH_RawData!$A$19:$R$339, MATCH($A117, [9]MH_RawData!$A$19:$A$339, 0), MATCH(D$19, [9]MH_RawData!$A$18:$R$18, 0))</f>
        <v>gas faf</v>
      </c>
      <c r="E117" s="12" t="str">
        <f>INDEX([9]MH_RawData!$A$19:$R$339, MATCH($A117, [9]MH_RawData!$A$19:$A$339, 0), MATCH(E$19, [9]MH_RawData!$A$18:$R$18, 0))</f>
        <v/>
      </c>
      <c r="F117" s="12" t="b">
        <f t="shared" si="24"/>
        <v>1</v>
      </c>
      <c r="G117" s="12" t="b">
        <f t="shared" si="25"/>
        <v>0</v>
      </c>
      <c r="H117" s="12" t="b">
        <f t="shared" si="26"/>
        <v>0</v>
      </c>
      <c r="I117" s="12" t="str">
        <f t="shared" si="27"/>
        <v>Plug-in heater, or none</v>
      </c>
    </row>
    <row r="118" spans="1:9">
      <c r="A118" s="143">
        <v>20956</v>
      </c>
      <c r="B118" s="12">
        <f>INDEX([9]MH_RawData!$A$19:$R$339, MATCH($A118, [9]MH_RawData!$A$19:$A$339, 0), MATCH(B$19, [9]MH_RawData!$A$18:$R$18, 0))</f>
        <v>2319.0770000000002</v>
      </c>
      <c r="C118" s="12">
        <f>INDEX([9]MH_RawData!$A$19:$R$339, MATCH($A118, [9]MH_RawData!$A$19:$A$339, 0), MATCH(C$19, [9]MH_RawData!$A$18:$R$18, 0))</f>
        <v>1</v>
      </c>
      <c r="D118" s="12" t="str">
        <f>INDEX([9]MH_RawData!$A$19:$R$339, MATCH($A118, [9]MH_RawData!$A$19:$A$339, 0), MATCH(D$19, [9]MH_RawData!$A$18:$R$18, 0))</f>
        <v>elec faf</v>
      </c>
      <c r="E118" s="12" t="str">
        <f>INDEX([9]MH_RawData!$A$19:$R$339, MATCH($A118, [9]MH_RawData!$A$19:$A$339, 0), MATCH(E$19, [9]MH_RawData!$A$18:$R$18, 0))</f>
        <v>elec pluginheater</v>
      </c>
      <c r="F118" s="12" t="b">
        <f t="shared" si="24"/>
        <v>0</v>
      </c>
      <c r="G118" s="12" t="b">
        <f t="shared" si="25"/>
        <v>1</v>
      </c>
      <c r="H118" s="12" t="b">
        <f t="shared" si="26"/>
        <v>1</v>
      </c>
      <c r="I118" s="12" t="str">
        <f t="shared" si="27"/>
        <v>Electric FAF</v>
      </c>
    </row>
    <row r="119" spans="1:9">
      <c r="A119" s="143">
        <v>20997</v>
      </c>
      <c r="B119" s="12">
        <f>INDEX([9]MH_RawData!$A$19:$R$339, MATCH($A119, [9]MH_RawData!$A$19:$A$339, 0), MATCH(B$19, [9]MH_RawData!$A$18:$R$18, 0))</f>
        <v>868.42899999999997</v>
      </c>
      <c r="C119" s="12">
        <f>INDEX([9]MH_RawData!$A$19:$R$339, MATCH($A119, [9]MH_RawData!$A$19:$A$339, 0), MATCH(C$19, [9]MH_RawData!$A$18:$R$18, 0))</f>
        <v>3</v>
      </c>
      <c r="D119" s="12" t="str">
        <f>INDEX([9]MH_RawData!$A$19:$R$339, MATCH($A119, [9]MH_RawData!$A$19:$A$339, 0), MATCH(D$19, [9]MH_RawData!$A$18:$R$18, 0))</f>
        <v>gas faf</v>
      </c>
      <c r="E119" s="12" t="str">
        <f>INDEX([9]MH_RawData!$A$19:$R$339, MATCH($A119, [9]MH_RawData!$A$19:$A$339, 0), MATCH(E$19, [9]MH_RawData!$A$18:$R$18, 0))</f>
        <v/>
      </c>
      <c r="F119" s="12" t="b">
        <f t="shared" si="24"/>
        <v>1</v>
      </c>
      <c r="G119" s="12" t="b">
        <f t="shared" si="25"/>
        <v>0</v>
      </c>
      <c r="H119" s="12" t="b">
        <f t="shared" si="26"/>
        <v>0</v>
      </c>
      <c r="I119" s="12" t="str">
        <f t="shared" si="27"/>
        <v>Plug-in heater, or none</v>
      </c>
    </row>
    <row r="120" spans="1:9">
      <c r="A120" s="143">
        <v>21065</v>
      </c>
      <c r="B120" s="12">
        <f>INDEX([9]MH_RawData!$A$19:$R$339, MATCH($A120, [9]MH_RawData!$A$19:$A$339, 0), MATCH(B$19, [9]MH_RawData!$A$18:$R$18, 0))</f>
        <v>2128.9459999999999</v>
      </c>
      <c r="C120" s="12">
        <f>INDEX([9]MH_RawData!$A$19:$R$339, MATCH($A120, [9]MH_RawData!$A$19:$A$339, 0), MATCH(C$19, [9]MH_RawData!$A$18:$R$18, 0))</f>
        <v>2</v>
      </c>
      <c r="D120" s="12" t="str">
        <f>INDEX([9]MH_RawData!$A$19:$R$339, MATCH($A120, [9]MH_RawData!$A$19:$A$339, 0), MATCH(D$19, [9]MH_RawData!$A$18:$R$18, 0))</f>
        <v>elec faf</v>
      </c>
      <c r="E120" s="12" t="str">
        <f>INDEX([9]MH_RawData!$A$19:$R$339, MATCH($A120, [9]MH_RawData!$A$19:$A$339, 0), MATCH(E$19, [9]MH_RawData!$A$18:$R$18, 0))</f>
        <v/>
      </c>
      <c r="F120" s="12" t="b">
        <f t="shared" si="24"/>
        <v>0</v>
      </c>
      <c r="G120" s="12" t="b">
        <f t="shared" si="25"/>
        <v>1</v>
      </c>
      <c r="H120" s="12" t="b">
        <f t="shared" si="26"/>
        <v>1</v>
      </c>
      <c r="I120" s="12" t="str">
        <f t="shared" si="27"/>
        <v>Electric FAF</v>
      </c>
    </row>
    <row r="121" spans="1:9">
      <c r="A121" s="143">
        <v>21071</v>
      </c>
      <c r="B121" s="12">
        <f>INDEX([9]MH_RawData!$A$19:$R$339, MATCH($A121, [9]MH_RawData!$A$19:$A$339, 0), MATCH(B$19, [9]MH_RawData!$A$18:$R$18, 0))</f>
        <v>2319.0770000000002</v>
      </c>
      <c r="C121" s="12">
        <f>INDEX([9]MH_RawData!$A$19:$R$339, MATCH($A121, [9]MH_RawData!$A$19:$A$339, 0), MATCH(C$19, [9]MH_RawData!$A$18:$R$18, 0))</f>
        <v>1</v>
      </c>
      <c r="D121" s="12" t="str">
        <f>INDEX([9]MH_RawData!$A$19:$R$339, MATCH($A121, [9]MH_RawData!$A$19:$A$339, 0), MATCH(D$19, [9]MH_RawData!$A$18:$R$18, 0))</f>
        <v>wood htstove</v>
      </c>
      <c r="E121" s="12" t="str">
        <f>INDEX([9]MH_RawData!$A$19:$R$339, MATCH($A121, [9]MH_RawData!$A$19:$A$339, 0), MATCH(E$19, [9]MH_RawData!$A$18:$R$18, 0))</f>
        <v>elec heatpump</v>
      </c>
      <c r="F121" s="12" t="b">
        <f t="shared" si="24"/>
        <v>0</v>
      </c>
      <c r="G121" s="12" t="b">
        <f t="shared" si="25"/>
        <v>1</v>
      </c>
      <c r="H121" s="12" t="b">
        <f t="shared" si="26"/>
        <v>1</v>
      </c>
      <c r="I121" s="12" t="str">
        <f t="shared" si="27"/>
        <v>Heat pump</v>
      </c>
    </row>
    <row r="122" spans="1:9">
      <c r="A122" s="143">
        <v>21984</v>
      </c>
      <c r="B122" s="12">
        <f>INDEX([9]MH_RawData!$A$19:$R$339, MATCH($A122, [9]MH_RawData!$A$19:$A$339, 0), MATCH(B$19, [9]MH_RawData!$A$18:$R$18, 0))</f>
        <v>868.42899999999997</v>
      </c>
      <c r="C122" s="12">
        <f>INDEX([9]MH_RawData!$A$19:$R$339, MATCH($A122, [9]MH_RawData!$A$19:$A$339, 0), MATCH(C$19, [9]MH_RawData!$A$18:$R$18, 0))</f>
        <v>3</v>
      </c>
      <c r="D122" s="12" t="str">
        <f>INDEX([9]MH_RawData!$A$19:$R$339, MATCH($A122, [9]MH_RawData!$A$19:$A$339, 0), MATCH(D$19, [9]MH_RawData!$A$18:$R$18, 0))</f>
        <v>gas faf</v>
      </c>
      <c r="E122" s="12" t="str">
        <f>INDEX([9]MH_RawData!$A$19:$R$339, MATCH($A122, [9]MH_RawData!$A$19:$A$339, 0), MATCH(E$19, [9]MH_RawData!$A$18:$R$18, 0))</f>
        <v>wood htstove</v>
      </c>
      <c r="F122" s="12" t="b">
        <f t="shared" si="24"/>
        <v>1</v>
      </c>
      <c r="G122" s="12" t="b">
        <f t="shared" si="25"/>
        <v>0</v>
      </c>
      <c r="H122" s="12" t="b">
        <f t="shared" si="26"/>
        <v>0</v>
      </c>
      <c r="I122" s="12" t="str">
        <f t="shared" si="27"/>
        <v>Plug-in heater, or none</v>
      </c>
    </row>
    <row r="123" spans="1:9">
      <c r="A123" s="143">
        <v>21088</v>
      </c>
      <c r="B123" s="12">
        <f>INDEX([9]MH_RawData!$A$19:$R$339, MATCH($A123, [9]MH_RawData!$A$19:$A$339, 0), MATCH(B$19, [9]MH_RawData!$A$18:$R$18, 0))</f>
        <v>868.42899999999997</v>
      </c>
      <c r="C123" s="12">
        <f>INDEX([9]MH_RawData!$A$19:$R$339, MATCH($A123, [9]MH_RawData!$A$19:$A$339, 0), MATCH(C$19, [9]MH_RawData!$A$18:$R$18, 0))</f>
        <v>3</v>
      </c>
      <c r="D123" s="12" t="str">
        <f>INDEX([9]MH_RawData!$A$19:$R$339, MATCH($A123, [9]MH_RawData!$A$19:$A$339, 0), MATCH(D$19, [9]MH_RawData!$A$18:$R$18, 0))</f>
        <v>gas faf</v>
      </c>
      <c r="E123" s="12" t="str">
        <f>INDEX([9]MH_RawData!$A$19:$R$339, MATCH($A123, [9]MH_RawData!$A$19:$A$339, 0), MATCH(E$19, [9]MH_RawData!$A$18:$R$18, 0))</f>
        <v/>
      </c>
      <c r="F123" s="12" t="b">
        <f t="shared" si="24"/>
        <v>1</v>
      </c>
      <c r="G123" s="12" t="b">
        <f t="shared" si="25"/>
        <v>0</v>
      </c>
      <c r="H123" s="12" t="b">
        <f t="shared" si="26"/>
        <v>0</v>
      </c>
      <c r="I123" s="12" t="str">
        <f t="shared" si="27"/>
        <v>Plug-in heater, or none</v>
      </c>
    </row>
    <row r="124" spans="1:9">
      <c r="A124" s="143">
        <v>21096</v>
      </c>
      <c r="B124" s="12">
        <f>INDEX([9]MH_RawData!$A$19:$R$339, MATCH($A124, [9]MH_RawData!$A$19:$A$339, 0), MATCH(B$19, [9]MH_RawData!$A$18:$R$18, 0))</f>
        <v>2128.9459999999999</v>
      </c>
      <c r="C124" s="12">
        <f>INDEX([9]MH_RawData!$A$19:$R$339, MATCH($A124, [9]MH_RawData!$A$19:$A$339, 0), MATCH(C$19, [9]MH_RawData!$A$18:$R$18, 0))</f>
        <v>2</v>
      </c>
      <c r="D124" s="12" t="str">
        <f>INDEX([9]MH_RawData!$A$19:$R$339, MATCH($A124, [9]MH_RawData!$A$19:$A$339, 0), MATCH(D$19, [9]MH_RawData!$A$18:$R$18, 0))</f>
        <v>elec faf</v>
      </c>
      <c r="E124" s="12" t="str">
        <f>INDEX([9]MH_RawData!$A$19:$R$339, MATCH($A124, [9]MH_RawData!$A$19:$A$339, 0), MATCH(E$19, [9]MH_RawData!$A$18:$R$18, 0))</f>
        <v>wood htstove</v>
      </c>
      <c r="F124" s="12" t="b">
        <f t="shared" si="24"/>
        <v>0</v>
      </c>
      <c r="G124" s="12" t="b">
        <f t="shared" si="25"/>
        <v>1</v>
      </c>
      <c r="H124" s="12" t="b">
        <f t="shared" si="26"/>
        <v>1</v>
      </c>
      <c r="I124" s="12" t="str">
        <f t="shared" si="27"/>
        <v>Electric FAF</v>
      </c>
    </row>
    <row r="125" spans="1:9">
      <c r="A125" s="143">
        <v>21110</v>
      </c>
      <c r="B125" s="12">
        <f>INDEX([9]MH_RawData!$A$19:$R$339, MATCH($A125, [9]MH_RawData!$A$19:$A$339, 0), MATCH(B$19, [9]MH_RawData!$A$18:$R$18, 0))</f>
        <v>2914.5650000000001</v>
      </c>
      <c r="C125" s="12">
        <f>INDEX([9]MH_RawData!$A$19:$R$339, MATCH($A125, [9]MH_RawData!$A$19:$A$339, 0), MATCH(C$19, [9]MH_RawData!$A$18:$R$18, 0))</f>
        <v>1</v>
      </c>
      <c r="D125" s="12" t="str">
        <f>INDEX([9]MH_RawData!$A$19:$R$339, MATCH($A125, [9]MH_RawData!$A$19:$A$339, 0), MATCH(D$19, [9]MH_RawData!$A$18:$R$18, 0))</f>
        <v>elec faf</v>
      </c>
      <c r="E125" s="12" t="str">
        <f>INDEX([9]MH_RawData!$A$19:$R$339, MATCH($A125, [9]MH_RawData!$A$19:$A$339, 0), MATCH(E$19, [9]MH_RawData!$A$18:$R$18, 0))</f>
        <v>elec pluginheater</v>
      </c>
      <c r="F125" s="12" t="b">
        <f t="shared" si="24"/>
        <v>0</v>
      </c>
      <c r="G125" s="12" t="b">
        <f t="shared" si="25"/>
        <v>1</v>
      </c>
      <c r="H125" s="12" t="b">
        <f t="shared" si="26"/>
        <v>1</v>
      </c>
      <c r="I125" s="12" t="str">
        <f t="shared" si="27"/>
        <v>Electric FAF</v>
      </c>
    </row>
    <row r="126" spans="1:9">
      <c r="A126" s="143">
        <v>21123</v>
      </c>
      <c r="B126" s="12">
        <f>INDEX([9]MH_RawData!$A$19:$R$339, MATCH($A126, [9]MH_RawData!$A$19:$A$339, 0), MATCH(B$19, [9]MH_RawData!$A$18:$R$18, 0))</f>
        <v>1211.2819999999999</v>
      </c>
      <c r="C126" s="12">
        <f>INDEX([9]MH_RawData!$A$19:$R$339, MATCH($A126, [9]MH_RawData!$A$19:$A$339, 0), MATCH(C$19, [9]MH_RawData!$A$18:$R$18, 0))</f>
        <v>3</v>
      </c>
      <c r="D126" s="12" t="str">
        <f>INDEX([9]MH_RawData!$A$19:$R$339, MATCH($A126, [9]MH_RawData!$A$19:$A$339, 0), MATCH(D$19, [9]MH_RawData!$A$18:$R$18, 0))</f>
        <v>elec faf</v>
      </c>
      <c r="E126" s="12" t="str">
        <f>INDEX([9]MH_RawData!$A$19:$R$339, MATCH($A126, [9]MH_RawData!$A$19:$A$339, 0), MATCH(E$19, [9]MH_RawData!$A$18:$R$18, 0))</f>
        <v/>
      </c>
      <c r="F126" s="12" t="b">
        <f t="shared" si="24"/>
        <v>0</v>
      </c>
      <c r="G126" s="12" t="b">
        <f t="shared" si="25"/>
        <v>1</v>
      </c>
      <c r="H126" s="12" t="b">
        <f t="shared" si="26"/>
        <v>1</v>
      </c>
      <c r="I126" s="12" t="str">
        <f t="shared" si="27"/>
        <v>Electric FAF</v>
      </c>
    </row>
    <row r="127" spans="1:9">
      <c r="A127" s="143">
        <v>21126</v>
      </c>
      <c r="B127" s="12">
        <f>INDEX([9]MH_RawData!$A$19:$R$339, MATCH($A127, [9]MH_RawData!$A$19:$A$339, 0), MATCH(B$19, [9]MH_RawData!$A$18:$R$18, 0))</f>
        <v>868.42899999999997</v>
      </c>
      <c r="C127" s="12">
        <f>INDEX([9]MH_RawData!$A$19:$R$339, MATCH($A127, [9]MH_RawData!$A$19:$A$339, 0), MATCH(C$19, [9]MH_RawData!$A$18:$R$18, 0))</f>
        <v>3</v>
      </c>
      <c r="D127" s="12" t="str">
        <f>INDEX([9]MH_RawData!$A$19:$R$339, MATCH($A127, [9]MH_RawData!$A$19:$A$339, 0), MATCH(D$19, [9]MH_RawData!$A$18:$R$18, 0))</f>
        <v>gas faf</v>
      </c>
      <c r="E127" s="12" t="str">
        <f>INDEX([9]MH_RawData!$A$19:$R$339, MATCH($A127, [9]MH_RawData!$A$19:$A$339, 0), MATCH(E$19, [9]MH_RawData!$A$18:$R$18, 0))</f>
        <v/>
      </c>
      <c r="F127" s="12" t="b">
        <f t="shared" si="24"/>
        <v>1</v>
      </c>
      <c r="G127" s="12" t="b">
        <f t="shared" si="25"/>
        <v>0</v>
      </c>
      <c r="H127" s="12" t="b">
        <f t="shared" si="26"/>
        <v>0</v>
      </c>
      <c r="I127" s="12" t="str">
        <f t="shared" si="27"/>
        <v>Plug-in heater, or none</v>
      </c>
    </row>
    <row r="128" spans="1:9">
      <c r="A128" s="143">
        <v>21133</v>
      </c>
      <c r="B128" s="12">
        <f>INDEX([9]MH_RawData!$A$19:$R$339, MATCH($A128, [9]MH_RawData!$A$19:$A$339, 0), MATCH(B$19, [9]MH_RawData!$A$18:$R$18, 0))</f>
        <v>1211.2819999999999</v>
      </c>
      <c r="C128" s="12">
        <f>INDEX([9]MH_RawData!$A$19:$R$339, MATCH($A128, [9]MH_RawData!$A$19:$A$339, 0), MATCH(C$19, [9]MH_RawData!$A$18:$R$18, 0))</f>
        <v>3</v>
      </c>
      <c r="D128" s="12" t="str">
        <f>INDEX([9]MH_RawData!$A$19:$R$339, MATCH($A128, [9]MH_RawData!$A$19:$A$339, 0), MATCH(D$19, [9]MH_RawData!$A$18:$R$18, 0))</f>
        <v>gas faf</v>
      </c>
      <c r="E128" s="12" t="str">
        <f>INDEX([9]MH_RawData!$A$19:$R$339, MATCH($A128, [9]MH_RawData!$A$19:$A$339, 0), MATCH(E$19, [9]MH_RawData!$A$18:$R$18, 0))</f>
        <v/>
      </c>
      <c r="F128" s="12" t="b">
        <f t="shared" si="24"/>
        <v>1</v>
      </c>
      <c r="G128" s="12" t="b">
        <f t="shared" si="25"/>
        <v>0</v>
      </c>
      <c r="H128" s="12" t="b">
        <f t="shared" si="26"/>
        <v>0</v>
      </c>
      <c r="I128" s="12" t="str">
        <f t="shared" si="27"/>
        <v>Plug-in heater, or none</v>
      </c>
    </row>
    <row r="129" spans="1:9">
      <c r="A129" s="143">
        <v>21140</v>
      </c>
      <c r="B129" s="12">
        <f>INDEX([9]MH_RawData!$A$19:$R$339, MATCH($A129, [9]MH_RawData!$A$19:$A$339, 0), MATCH(B$19, [9]MH_RawData!$A$18:$R$18, 0))</f>
        <v>2319.0770000000002</v>
      </c>
      <c r="C129" s="12">
        <f>INDEX([9]MH_RawData!$A$19:$R$339, MATCH($A129, [9]MH_RawData!$A$19:$A$339, 0), MATCH(C$19, [9]MH_RawData!$A$18:$R$18, 0))</f>
        <v>1</v>
      </c>
      <c r="D129" s="12" t="str">
        <f>INDEX([9]MH_RawData!$A$19:$R$339, MATCH($A129, [9]MH_RawData!$A$19:$A$339, 0), MATCH(D$19, [9]MH_RawData!$A$18:$R$18, 0))</f>
        <v>elec faf</v>
      </c>
      <c r="E129" s="12" t="str">
        <f>INDEX([9]MH_RawData!$A$19:$R$339, MATCH($A129, [9]MH_RawData!$A$19:$A$339, 0), MATCH(E$19, [9]MH_RawData!$A$18:$R$18, 0))</f>
        <v/>
      </c>
      <c r="F129" s="12" t="b">
        <f t="shared" si="24"/>
        <v>0</v>
      </c>
      <c r="G129" s="12" t="b">
        <f t="shared" si="25"/>
        <v>1</v>
      </c>
      <c r="H129" s="12" t="b">
        <f t="shared" si="26"/>
        <v>1</v>
      </c>
      <c r="I129" s="12" t="str">
        <f t="shared" si="27"/>
        <v>Electric FAF</v>
      </c>
    </row>
    <row r="130" spans="1:9">
      <c r="A130" s="143">
        <v>21226</v>
      </c>
      <c r="B130" s="12">
        <f>INDEX([9]MH_RawData!$A$19:$R$339, MATCH($A130, [9]MH_RawData!$A$19:$A$339, 0), MATCH(B$19, [9]MH_RawData!$A$18:$R$18, 0))</f>
        <v>2319.0770000000002</v>
      </c>
      <c r="C130" s="12">
        <f>INDEX([9]MH_RawData!$A$19:$R$339, MATCH($A130, [9]MH_RawData!$A$19:$A$339, 0), MATCH(C$19, [9]MH_RawData!$A$18:$R$18, 0))</f>
        <v>1</v>
      </c>
      <c r="D130" s="12" t="str">
        <f>INDEX([9]MH_RawData!$A$19:$R$339, MATCH($A130, [9]MH_RawData!$A$19:$A$339, 0), MATCH(D$19, [9]MH_RawData!$A$18:$R$18, 0))</f>
        <v xml:space="preserve"> htstove</v>
      </c>
      <c r="E130" s="12" t="str">
        <f>INDEX([9]MH_RawData!$A$19:$R$339, MATCH($A130, [9]MH_RawData!$A$19:$A$339, 0), MATCH(E$19, [9]MH_RawData!$A$18:$R$18, 0))</f>
        <v>elec heatpump</v>
      </c>
      <c r="F130" s="12" t="b">
        <f t="shared" si="24"/>
        <v>0</v>
      </c>
      <c r="G130" s="12" t="b">
        <f t="shared" si="25"/>
        <v>1</v>
      </c>
      <c r="H130" s="12" t="b">
        <f t="shared" si="26"/>
        <v>1</v>
      </c>
      <c r="I130" s="12" t="str">
        <f t="shared" si="27"/>
        <v>Heat pump</v>
      </c>
    </row>
    <row r="131" spans="1:9">
      <c r="A131" s="143">
        <v>21235</v>
      </c>
      <c r="B131" s="12">
        <f>INDEX([9]MH_RawData!$A$19:$R$339, MATCH($A131, [9]MH_RawData!$A$19:$A$339, 0), MATCH(B$19, [9]MH_RawData!$A$18:$R$18, 0))</f>
        <v>2914.5650000000001</v>
      </c>
      <c r="C131" s="12">
        <f>INDEX([9]MH_RawData!$A$19:$R$339, MATCH($A131, [9]MH_RawData!$A$19:$A$339, 0), MATCH(C$19, [9]MH_RawData!$A$18:$R$18, 0))</f>
        <v>1</v>
      </c>
      <c r="D131" s="12" t="str">
        <f>INDEX([9]MH_RawData!$A$19:$R$339, MATCH($A131, [9]MH_RawData!$A$19:$A$339, 0), MATCH(D$19, [9]MH_RawData!$A$18:$R$18, 0))</f>
        <v>elec heatpump</v>
      </c>
      <c r="E131" s="12" t="str">
        <f>INDEX([9]MH_RawData!$A$19:$R$339, MATCH($A131, [9]MH_RawData!$A$19:$A$339, 0), MATCH(E$19, [9]MH_RawData!$A$18:$R$18, 0))</f>
        <v/>
      </c>
      <c r="F131" s="12" t="b">
        <f t="shared" si="24"/>
        <v>0</v>
      </c>
      <c r="G131" s="12" t="b">
        <f t="shared" si="25"/>
        <v>1</v>
      </c>
      <c r="H131" s="12" t="b">
        <f t="shared" si="26"/>
        <v>1</v>
      </c>
      <c r="I131" s="12" t="str">
        <f t="shared" si="27"/>
        <v>Heat pump</v>
      </c>
    </row>
    <row r="132" spans="1:9">
      <c r="A132" s="143">
        <v>23726</v>
      </c>
      <c r="B132" s="12">
        <f>INDEX([9]MH_RawData!$A$19:$R$339, MATCH($A132, [9]MH_RawData!$A$19:$A$339, 0), MATCH(B$19, [9]MH_RawData!$A$18:$R$18, 0))</f>
        <v>2319.0770000000002</v>
      </c>
      <c r="C132" s="12">
        <f>INDEX([9]MH_RawData!$A$19:$R$339, MATCH($A132, [9]MH_RawData!$A$19:$A$339, 0), MATCH(C$19, [9]MH_RawData!$A$18:$R$18, 0))</f>
        <v>1</v>
      </c>
      <c r="D132" s="12" t="str">
        <f>INDEX([9]MH_RawData!$A$19:$R$339, MATCH($A132, [9]MH_RawData!$A$19:$A$339, 0), MATCH(D$19, [9]MH_RawData!$A$18:$R$18, 0))</f>
        <v>elec heatpump</v>
      </c>
      <c r="E132" s="12" t="str">
        <f>INDEX([9]MH_RawData!$A$19:$R$339, MATCH($A132, [9]MH_RawData!$A$19:$A$339, 0), MATCH(E$19, [9]MH_RawData!$A$18:$R$18, 0))</f>
        <v/>
      </c>
      <c r="F132" s="12" t="b">
        <f t="shared" si="24"/>
        <v>0</v>
      </c>
      <c r="G132" s="12" t="b">
        <f t="shared" si="25"/>
        <v>1</v>
      </c>
      <c r="H132" s="12" t="b">
        <f t="shared" si="26"/>
        <v>1</v>
      </c>
      <c r="I132" s="12" t="str">
        <f t="shared" si="27"/>
        <v>Heat pump</v>
      </c>
    </row>
    <row r="133" spans="1:9">
      <c r="A133" s="143">
        <v>20907</v>
      </c>
      <c r="B133" s="12">
        <f>INDEX([9]MH_RawData!$A$19:$R$339, MATCH($A133, [9]MH_RawData!$A$19:$A$339, 0), MATCH(B$19, [9]MH_RawData!$A$18:$R$18, 0))</f>
        <v>2319.0770000000002</v>
      </c>
      <c r="C133" s="12">
        <f>INDEX([9]MH_RawData!$A$19:$R$339, MATCH($A133, [9]MH_RawData!$A$19:$A$339, 0), MATCH(C$19, [9]MH_RawData!$A$18:$R$18, 0))</f>
        <v>1</v>
      </c>
      <c r="D133" s="12" t="str">
        <f>INDEX([9]MH_RawData!$A$19:$R$339, MATCH($A133, [9]MH_RawData!$A$19:$A$339, 0), MATCH(D$19, [9]MH_RawData!$A$18:$R$18, 0))</f>
        <v>elec faf</v>
      </c>
      <c r="E133" s="12" t="str">
        <f>INDEX([9]MH_RawData!$A$19:$R$339, MATCH($A133, [9]MH_RawData!$A$19:$A$339, 0), MATCH(E$19, [9]MH_RawData!$A$18:$R$18, 0))</f>
        <v/>
      </c>
      <c r="F133" s="12" t="b">
        <f t="shared" si="24"/>
        <v>0</v>
      </c>
      <c r="G133" s="12" t="b">
        <f t="shared" si="25"/>
        <v>1</v>
      </c>
      <c r="H133" s="12" t="b">
        <f t="shared" si="26"/>
        <v>1</v>
      </c>
      <c r="I133" s="12" t="str">
        <f t="shared" si="27"/>
        <v>Electric FAF</v>
      </c>
    </row>
    <row r="134" spans="1:9">
      <c r="A134" s="143">
        <v>22605</v>
      </c>
      <c r="B134" s="12">
        <f>INDEX([9]MH_RawData!$A$19:$R$339, MATCH($A134, [9]MH_RawData!$A$19:$A$339, 0), MATCH(B$19, [9]MH_RawData!$A$18:$R$18, 0))</f>
        <v>2319.0770000000002</v>
      </c>
      <c r="C134" s="12">
        <f>INDEX([9]MH_RawData!$A$19:$R$339, MATCH($A134, [9]MH_RawData!$A$19:$A$339, 0), MATCH(C$19, [9]MH_RawData!$A$18:$R$18, 0))</f>
        <v>1</v>
      </c>
      <c r="D134" s="12" t="str">
        <f>INDEX([9]MH_RawData!$A$19:$R$339, MATCH($A134, [9]MH_RawData!$A$19:$A$339, 0), MATCH(D$19, [9]MH_RawData!$A$18:$R$18, 0))</f>
        <v>elec baseboard</v>
      </c>
      <c r="E134" s="12" t="str">
        <f>INDEX([9]MH_RawData!$A$19:$R$339, MATCH($A134, [9]MH_RawData!$A$19:$A$339, 0), MATCH(E$19, [9]MH_RawData!$A$18:$R$18, 0))</f>
        <v/>
      </c>
      <c r="F134" s="12" t="b">
        <f t="shared" si="24"/>
        <v>0</v>
      </c>
      <c r="G134" s="12" t="b">
        <f t="shared" si="25"/>
        <v>1</v>
      </c>
      <c r="H134" s="12" t="b">
        <f t="shared" si="26"/>
        <v>1</v>
      </c>
      <c r="I134" s="12" t="str">
        <f t="shared" si="27"/>
        <v>Baseboard</v>
      </c>
    </row>
    <row r="135" spans="1:9">
      <c r="A135" s="143">
        <v>21288</v>
      </c>
      <c r="B135" s="12">
        <f>INDEX([9]MH_RawData!$A$19:$R$339, MATCH($A135, [9]MH_RawData!$A$19:$A$339, 0), MATCH(B$19, [9]MH_RawData!$A$18:$R$18, 0))</f>
        <v>868.42899999999997</v>
      </c>
      <c r="C135" s="12">
        <f>INDEX([9]MH_RawData!$A$19:$R$339, MATCH($A135, [9]MH_RawData!$A$19:$A$339, 0), MATCH(C$19, [9]MH_RawData!$A$18:$R$18, 0))</f>
        <v>3</v>
      </c>
      <c r="D135" s="12" t="str">
        <f>INDEX([9]MH_RawData!$A$19:$R$339, MATCH($A135, [9]MH_RawData!$A$19:$A$339, 0), MATCH(D$19, [9]MH_RawData!$A$18:$R$18, 0))</f>
        <v>elec faf</v>
      </c>
      <c r="E135" s="12" t="str">
        <f>INDEX([9]MH_RawData!$A$19:$R$339, MATCH($A135, [9]MH_RawData!$A$19:$A$339, 0), MATCH(E$19, [9]MH_RawData!$A$18:$R$18, 0))</f>
        <v/>
      </c>
      <c r="F135" s="12" t="b">
        <f t="shared" si="24"/>
        <v>0</v>
      </c>
      <c r="G135" s="12" t="b">
        <f t="shared" si="25"/>
        <v>1</v>
      </c>
      <c r="H135" s="12" t="b">
        <f t="shared" si="26"/>
        <v>1</v>
      </c>
      <c r="I135" s="12" t="str">
        <f t="shared" si="27"/>
        <v>Electric FAF</v>
      </c>
    </row>
    <row r="136" spans="1:9">
      <c r="A136" s="143">
        <v>21315</v>
      </c>
      <c r="B136" s="12">
        <f>INDEX([9]MH_RawData!$A$19:$R$339, MATCH($A136, [9]MH_RawData!$A$19:$A$339, 0), MATCH(B$19, [9]MH_RawData!$A$18:$R$18, 0))</f>
        <v>868.42899999999997</v>
      </c>
      <c r="C136" s="12">
        <f>INDEX([9]MH_RawData!$A$19:$R$339, MATCH($A136, [9]MH_RawData!$A$19:$A$339, 0), MATCH(C$19, [9]MH_RawData!$A$18:$R$18, 0))</f>
        <v>2</v>
      </c>
      <c r="D136" s="12" t="str">
        <f>INDEX([9]MH_RawData!$A$19:$R$339, MATCH($A136, [9]MH_RawData!$A$19:$A$339, 0), MATCH(D$19, [9]MH_RawData!$A$18:$R$18, 0))</f>
        <v>gas faf</v>
      </c>
      <c r="E136" s="12" t="str">
        <f>INDEX([9]MH_RawData!$A$19:$R$339, MATCH($A136, [9]MH_RawData!$A$19:$A$339, 0), MATCH(E$19, [9]MH_RawData!$A$18:$R$18, 0))</f>
        <v/>
      </c>
      <c r="F136" s="12" t="b">
        <f t="shared" si="24"/>
        <v>1</v>
      </c>
      <c r="G136" s="12" t="b">
        <f t="shared" si="25"/>
        <v>0</v>
      </c>
      <c r="H136" s="12" t="b">
        <f t="shared" si="26"/>
        <v>0</v>
      </c>
      <c r="I136" s="12" t="str">
        <f t="shared" si="27"/>
        <v>Plug-in heater, or none</v>
      </c>
    </row>
    <row r="137" spans="1:9">
      <c r="A137" s="143">
        <v>21354</v>
      </c>
      <c r="B137" s="12">
        <f>INDEX([9]MH_RawData!$A$19:$R$339, MATCH($A137, [9]MH_RawData!$A$19:$A$339, 0), MATCH(B$19, [9]MH_RawData!$A$18:$R$18, 0))</f>
        <v>1211.2819999999999</v>
      </c>
      <c r="C137" s="12">
        <f>INDEX([9]MH_RawData!$A$19:$R$339, MATCH($A137, [9]MH_RawData!$A$19:$A$339, 0), MATCH(C$19, [9]MH_RawData!$A$18:$R$18, 0))</f>
        <v>2</v>
      </c>
      <c r="D137" s="12" t="str">
        <f>INDEX([9]MH_RawData!$A$19:$R$339, MATCH($A137, [9]MH_RawData!$A$19:$A$339, 0), MATCH(D$19, [9]MH_RawData!$A$18:$R$18, 0))</f>
        <v>wood htstove</v>
      </c>
      <c r="E137" s="12" t="str">
        <f>INDEX([9]MH_RawData!$A$19:$R$339, MATCH($A137, [9]MH_RawData!$A$19:$A$339, 0), MATCH(E$19, [9]MH_RawData!$A$18:$R$18, 0))</f>
        <v>elec faf</v>
      </c>
      <c r="F137" s="12" t="b">
        <f t="shared" si="24"/>
        <v>0</v>
      </c>
      <c r="G137" s="12" t="b">
        <f t="shared" si="25"/>
        <v>1</v>
      </c>
      <c r="H137" s="12" t="b">
        <f t="shared" si="26"/>
        <v>1</v>
      </c>
      <c r="I137" s="12" t="str">
        <f t="shared" si="27"/>
        <v>Electric FAF</v>
      </c>
    </row>
    <row r="138" spans="1:9">
      <c r="A138" s="143">
        <v>21369</v>
      </c>
      <c r="B138" s="12">
        <f>INDEX([9]MH_RawData!$A$19:$R$339, MATCH($A138, [9]MH_RawData!$A$19:$A$339, 0), MATCH(B$19, [9]MH_RawData!$A$18:$R$18, 0))</f>
        <v>868.42899999999997</v>
      </c>
      <c r="C138" s="12">
        <f>INDEX([9]MH_RawData!$A$19:$R$339, MATCH($A138, [9]MH_RawData!$A$19:$A$339, 0), MATCH(C$19, [9]MH_RawData!$A$18:$R$18, 0))</f>
        <v>3</v>
      </c>
      <c r="D138" s="12" t="str">
        <f>INDEX([9]MH_RawData!$A$19:$R$339, MATCH($A138, [9]MH_RawData!$A$19:$A$339, 0), MATCH(D$19, [9]MH_RawData!$A$18:$R$18, 0))</f>
        <v>elec faf</v>
      </c>
      <c r="E138" s="12" t="str">
        <f>INDEX([9]MH_RawData!$A$19:$R$339, MATCH($A138, [9]MH_RawData!$A$19:$A$339, 0), MATCH(E$19, [9]MH_RawData!$A$18:$R$18, 0))</f>
        <v/>
      </c>
      <c r="F138" s="12" t="b">
        <f t="shared" si="24"/>
        <v>0</v>
      </c>
      <c r="G138" s="12" t="b">
        <f t="shared" si="25"/>
        <v>1</v>
      </c>
      <c r="H138" s="12" t="b">
        <f t="shared" si="26"/>
        <v>1</v>
      </c>
      <c r="I138" s="12" t="str">
        <f t="shared" si="27"/>
        <v>Electric FAF</v>
      </c>
    </row>
    <row r="139" spans="1:9">
      <c r="A139" s="143">
        <v>21395</v>
      </c>
      <c r="B139" s="12">
        <f>INDEX([9]MH_RawData!$A$19:$R$339, MATCH($A139, [9]MH_RawData!$A$19:$A$339, 0), MATCH(B$19, [9]MH_RawData!$A$18:$R$18, 0))</f>
        <v>1211.2819999999999</v>
      </c>
      <c r="C139" s="12">
        <f>INDEX([9]MH_RawData!$A$19:$R$339, MATCH($A139, [9]MH_RawData!$A$19:$A$339, 0), MATCH(C$19, [9]MH_RawData!$A$18:$R$18, 0))</f>
        <v>3</v>
      </c>
      <c r="D139" s="12" t="str">
        <f>INDEX([9]MH_RawData!$A$19:$R$339, MATCH($A139, [9]MH_RawData!$A$19:$A$339, 0), MATCH(D$19, [9]MH_RawData!$A$18:$R$18, 0))</f>
        <v>wood htstove</v>
      </c>
      <c r="E139" s="12" t="str">
        <f>INDEX([9]MH_RawData!$A$19:$R$339, MATCH($A139, [9]MH_RawData!$A$19:$A$339, 0), MATCH(E$19, [9]MH_RawData!$A$18:$R$18, 0))</f>
        <v>prop htstove AND elec pluginheater</v>
      </c>
      <c r="F139" s="12" t="b">
        <f t="shared" si="24"/>
        <v>0</v>
      </c>
      <c r="G139" s="12" t="b">
        <f t="shared" si="25"/>
        <v>0</v>
      </c>
      <c r="H139" s="12" t="b">
        <f t="shared" si="26"/>
        <v>0</v>
      </c>
      <c r="I139" s="12" t="str">
        <f t="shared" si="27"/>
        <v>Plug-in heater, or none</v>
      </c>
    </row>
    <row r="140" spans="1:9">
      <c r="A140" s="143">
        <v>21429</v>
      </c>
      <c r="B140" s="12">
        <f>INDEX([9]MH_RawData!$A$19:$R$339, MATCH($A140, [9]MH_RawData!$A$19:$A$339, 0), MATCH(B$19, [9]MH_RawData!$A$18:$R$18, 0))</f>
        <v>3065.65</v>
      </c>
      <c r="C140" s="12">
        <f>INDEX([9]MH_RawData!$A$19:$R$339, MATCH($A140, [9]MH_RawData!$A$19:$A$339, 0), MATCH(C$19, [9]MH_RawData!$A$18:$R$18, 0))</f>
        <v>1</v>
      </c>
      <c r="D140" s="12" t="str">
        <f>INDEX([9]MH_RawData!$A$19:$R$339, MATCH($A140, [9]MH_RawData!$A$19:$A$339, 0), MATCH(D$19, [9]MH_RawData!$A$18:$R$18, 0))</f>
        <v>elec faf</v>
      </c>
      <c r="E140" s="12" t="str">
        <f>INDEX([9]MH_RawData!$A$19:$R$339, MATCH($A140, [9]MH_RawData!$A$19:$A$339, 0), MATCH(E$19, [9]MH_RawData!$A$18:$R$18, 0))</f>
        <v/>
      </c>
      <c r="F140" s="12" t="b">
        <f t="shared" si="24"/>
        <v>0</v>
      </c>
      <c r="G140" s="12" t="b">
        <f t="shared" si="25"/>
        <v>1</v>
      </c>
      <c r="H140" s="12" t="b">
        <f t="shared" si="26"/>
        <v>1</v>
      </c>
      <c r="I140" s="12" t="str">
        <f t="shared" si="27"/>
        <v>Electric FAF</v>
      </c>
    </row>
    <row r="141" spans="1:9">
      <c r="A141" s="143">
        <v>21518</v>
      </c>
      <c r="B141" s="12">
        <f>INDEX([9]MH_RawData!$A$19:$R$339, MATCH($A141, [9]MH_RawData!$A$19:$A$339, 0), MATCH(B$19, [9]MH_RawData!$A$18:$R$18, 0))</f>
        <v>2319.0770000000002</v>
      </c>
      <c r="C141" s="12">
        <f>INDEX([9]MH_RawData!$A$19:$R$339, MATCH($A141, [9]MH_RawData!$A$19:$A$339, 0), MATCH(C$19, [9]MH_RawData!$A$18:$R$18, 0))</f>
        <v>1</v>
      </c>
      <c r="D141" s="12" t="str">
        <f>INDEX([9]MH_RawData!$A$19:$R$339, MATCH($A141, [9]MH_RawData!$A$19:$A$339, 0), MATCH(D$19, [9]MH_RawData!$A$18:$R$18, 0))</f>
        <v>elec heatpump</v>
      </c>
      <c r="E141" s="12" t="str">
        <f>INDEX([9]MH_RawData!$A$19:$R$339, MATCH($A141, [9]MH_RawData!$A$19:$A$339, 0), MATCH(E$19, [9]MH_RawData!$A$18:$R$18, 0))</f>
        <v/>
      </c>
      <c r="F141" s="12" t="b">
        <f t="shared" si="24"/>
        <v>0</v>
      </c>
      <c r="G141" s="12" t="b">
        <f t="shared" si="25"/>
        <v>1</v>
      </c>
      <c r="H141" s="12" t="b">
        <f t="shared" si="26"/>
        <v>1</v>
      </c>
      <c r="I141" s="12" t="str">
        <f t="shared" si="27"/>
        <v>Heat pump</v>
      </c>
    </row>
    <row r="142" spans="1:9">
      <c r="A142" s="143">
        <v>21535</v>
      </c>
      <c r="B142" s="12">
        <f>INDEX([9]MH_RawData!$A$19:$R$339, MATCH($A142, [9]MH_RawData!$A$19:$A$339, 0), MATCH(B$19, [9]MH_RawData!$A$18:$R$18, 0))</f>
        <v>2128.9459999999999</v>
      </c>
      <c r="C142" s="12">
        <f>INDEX([9]MH_RawData!$A$19:$R$339, MATCH($A142, [9]MH_RawData!$A$19:$A$339, 0), MATCH(C$19, [9]MH_RawData!$A$18:$R$18, 0))</f>
        <v>2</v>
      </c>
      <c r="D142" s="12" t="str">
        <f>INDEX([9]MH_RawData!$A$19:$R$339, MATCH($A142, [9]MH_RawData!$A$19:$A$339, 0), MATCH(D$19, [9]MH_RawData!$A$18:$R$18, 0))</f>
        <v>wood htstove</v>
      </c>
      <c r="E142" s="12" t="str">
        <f>INDEX([9]MH_RawData!$A$19:$R$339, MATCH($A142, [9]MH_RawData!$A$19:$A$339, 0), MATCH(E$19, [9]MH_RawData!$A$18:$R$18, 0))</f>
        <v>elec heatpump</v>
      </c>
      <c r="F142" s="12" t="b">
        <f t="shared" si="24"/>
        <v>0</v>
      </c>
      <c r="G142" s="12" t="b">
        <f t="shared" si="25"/>
        <v>1</v>
      </c>
      <c r="H142" s="12" t="b">
        <f t="shared" si="26"/>
        <v>1</v>
      </c>
      <c r="I142" s="12" t="str">
        <f t="shared" si="27"/>
        <v>Heat pump</v>
      </c>
    </row>
    <row r="143" spans="1:9">
      <c r="A143" s="143">
        <v>21548</v>
      </c>
      <c r="B143" s="12">
        <f>INDEX([9]MH_RawData!$A$19:$R$339, MATCH($A143, [9]MH_RawData!$A$19:$A$339, 0), MATCH(B$19, [9]MH_RawData!$A$18:$R$18, 0))</f>
        <v>3065.65</v>
      </c>
      <c r="C143" s="12">
        <f>INDEX([9]MH_RawData!$A$19:$R$339, MATCH($A143, [9]MH_RawData!$A$19:$A$339, 0), MATCH(C$19, [9]MH_RawData!$A$18:$R$18, 0))</f>
        <v>1</v>
      </c>
      <c r="D143" s="12" t="str">
        <f>INDEX([9]MH_RawData!$A$19:$R$339, MATCH($A143, [9]MH_RawData!$A$19:$A$339, 0), MATCH(D$19, [9]MH_RawData!$A$18:$R$18, 0))</f>
        <v>elec faf</v>
      </c>
      <c r="E143" s="12" t="str">
        <f>INDEX([9]MH_RawData!$A$19:$R$339, MATCH($A143, [9]MH_RawData!$A$19:$A$339, 0), MATCH(E$19, [9]MH_RawData!$A$18:$R$18, 0))</f>
        <v>wood fireplace</v>
      </c>
      <c r="F143" s="12" t="b">
        <f t="shared" si="24"/>
        <v>0</v>
      </c>
      <c r="G143" s="12" t="b">
        <f t="shared" si="25"/>
        <v>1</v>
      </c>
      <c r="H143" s="12" t="b">
        <f t="shared" si="26"/>
        <v>1</v>
      </c>
      <c r="I143" s="12" t="str">
        <f t="shared" si="27"/>
        <v>Electric FAF</v>
      </c>
    </row>
    <row r="144" spans="1:9">
      <c r="A144" s="143">
        <v>21555</v>
      </c>
      <c r="B144" s="12">
        <f>INDEX([9]MH_RawData!$A$19:$R$339, MATCH($A144, [9]MH_RawData!$A$19:$A$339, 0), MATCH(B$19, [9]MH_RawData!$A$18:$R$18, 0))</f>
        <v>3065.65</v>
      </c>
      <c r="C144" s="12">
        <f>INDEX([9]MH_RawData!$A$19:$R$339, MATCH($A144, [9]MH_RawData!$A$19:$A$339, 0), MATCH(C$19, [9]MH_RawData!$A$18:$R$18, 0))</f>
        <v>1</v>
      </c>
      <c r="D144" s="12" t="str">
        <f>INDEX([9]MH_RawData!$A$19:$R$339, MATCH($A144, [9]MH_RawData!$A$19:$A$339, 0), MATCH(D$19, [9]MH_RawData!$A$18:$R$18, 0))</f>
        <v>elec faf</v>
      </c>
      <c r="E144" s="12" t="str">
        <f>INDEX([9]MH_RawData!$A$19:$R$339, MATCH($A144, [9]MH_RawData!$A$19:$A$339, 0), MATCH(E$19, [9]MH_RawData!$A$18:$R$18, 0))</f>
        <v/>
      </c>
      <c r="F144" s="12" t="b">
        <f t="shared" si="24"/>
        <v>0</v>
      </c>
      <c r="G144" s="12" t="b">
        <f t="shared" si="25"/>
        <v>1</v>
      </c>
      <c r="H144" s="12" t="b">
        <f t="shared" si="26"/>
        <v>1</v>
      </c>
      <c r="I144" s="12" t="str">
        <f t="shared" si="27"/>
        <v>Electric FAF</v>
      </c>
    </row>
    <row r="145" spans="1:9">
      <c r="A145" s="143">
        <v>21559</v>
      </c>
      <c r="B145" s="12">
        <f>INDEX([9]MH_RawData!$A$19:$R$339, MATCH($A145, [9]MH_RawData!$A$19:$A$339, 0), MATCH(B$19, [9]MH_RawData!$A$18:$R$18, 0))</f>
        <v>1211.2819999999999</v>
      </c>
      <c r="C145" s="12">
        <f>INDEX([9]MH_RawData!$A$19:$R$339, MATCH($A145, [9]MH_RawData!$A$19:$A$339, 0), MATCH(C$19, [9]MH_RawData!$A$18:$R$18, 0))</f>
        <v>2</v>
      </c>
      <c r="D145" s="12" t="str">
        <f>INDEX([9]MH_RawData!$A$19:$R$339, MATCH($A145, [9]MH_RawData!$A$19:$A$339, 0), MATCH(D$19, [9]MH_RawData!$A$18:$R$18, 0))</f>
        <v>elec dhp</v>
      </c>
      <c r="E145" s="12" t="str">
        <f>INDEX([9]MH_RawData!$A$19:$R$339, MATCH($A145, [9]MH_RawData!$A$19:$A$339, 0), MATCH(E$19, [9]MH_RawData!$A$18:$R$18, 0))</f>
        <v/>
      </c>
      <c r="F145" s="12" t="b">
        <f t="shared" si="24"/>
        <v>0</v>
      </c>
      <c r="G145" s="12" t="b">
        <f t="shared" si="25"/>
        <v>1</v>
      </c>
      <c r="H145" s="12" t="b">
        <f t="shared" si="26"/>
        <v>1</v>
      </c>
      <c r="I145" s="12" t="str">
        <f t="shared" si="27"/>
        <v>Ductless HP</v>
      </c>
    </row>
    <row r="146" spans="1:9">
      <c r="A146" s="143">
        <v>21571</v>
      </c>
      <c r="B146" s="12">
        <f>INDEX([9]MH_RawData!$A$19:$R$339, MATCH($A146, [9]MH_RawData!$A$19:$A$339, 0), MATCH(B$19, [9]MH_RawData!$A$18:$R$18, 0))</f>
        <v>2914.5650000000001</v>
      </c>
      <c r="C146" s="12">
        <f>INDEX([9]MH_RawData!$A$19:$R$339, MATCH($A146, [9]MH_RawData!$A$19:$A$339, 0), MATCH(C$19, [9]MH_RawData!$A$18:$R$18, 0))</f>
        <v>2</v>
      </c>
      <c r="D146" s="12" t="str">
        <f>INDEX([9]MH_RawData!$A$19:$R$339, MATCH($A146, [9]MH_RawData!$A$19:$A$339, 0), MATCH(D$19, [9]MH_RawData!$A$18:$R$18, 0))</f>
        <v>elec faf</v>
      </c>
      <c r="E146" s="12" t="str">
        <f>INDEX([9]MH_RawData!$A$19:$R$339, MATCH($A146, [9]MH_RawData!$A$19:$A$339, 0), MATCH(E$19, [9]MH_RawData!$A$18:$R$18, 0))</f>
        <v>wood htstove</v>
      </c>
      <c r="F146" s="12" t="b">
        <f t="shared" si="24"/>
        <v>0</v>
      </c>
      <c r="G146" s="12" t="b">
        <f t="shared" si="25"/>
        <v>1</v>
      </c>
      <c r="H146" s="12" t="b">
        <f t="shared" si="26"/>
        <v>1</v>
      </c>
      <c r="I146" s="12" t="str">
        <f t="shared" si="27"/>
        <v>Electric FAF</v>
      </c>
    </row>
    <row r="147" spans="1:9">
      <c r="A147" s="143">
        <v>21580</v>
      </c>
      <c r="B147" s="12">
        <f>INDEX([9]MH_RawData!$A$19:$R$339, MATCH($A147, [9]MH_RawData!$A$19:$A$339, 0), MATCH(B$19, [9]MH_RawData!$A$18:$R$18, 0))</f>
        <v>2319.0770000000002</v>
      </c>
      <c r="C147" s="12">
        <f>INDEX([9]MH_RawData!$A$19:$R$339, MATCH($A147, [9]MH_RawData!$A$19:$A$339, 0), MATCH(C$19, [9]MH_RawData!$A$18:$R$18, 0))</f>
        <v>1</v>
      </c>
      <c r="D147" s="12" t="str">
        <f>INDEX([9]MH_RawData!$A$19:$R$339, MATCH($A147, [9]MH_RawData!$A$19:$A$339, 0), MATCH(D$19, [9]MH_RawData!$A$18:$R$18, 0))</f>
        <v>elec faf</v>
      </c>
      <c r="E147" s="12" t="str">
        <f>INDEX([9]MH_RawData!$A$19:$R$339, MATCH($A147, [9]MH_RawData!$A$19:$A$339, 0), MATCH(E$19, [9]MH_RawData!$A$18:$R$18, 0))</f>
        <v/>
      </c>
      <c r="F147" s="12" t="b">
        <f t="shared" si="24"/>
        <v>0</v>
      </c>
      <c r="G147" s="12" t="b">
        <f t="shared" si="25"/>
        <v>1</v>
      </c>
      <c r="H147" s="12" t="b">
        <f t="shared" si="26"/>
        <v>1</v>
      </c>
      <c r="I147" s="12" t="str">
        <f t="shared" si="27"/>
        <v>Electric FAF</v>
      </c>
    </row>
    <row r="148" spans="1:9">
      <c r="A148" s="143">
        <v>23805</v>
      </c>
      <c r="B148" s="12">
        <f>INDEX([9]MH_RawData!$A$19:$R$339, MATCH($A148, [9]MH_RawData!$A$19:$A$339, 0), MATCH(B$19, [9]MH_RawData!$A$18:$R$18, 0))</f>
        <v>2319.0770000000002</v>
      </c>
      <c r="C148" s="12">
        <f>INDEX([9]MH_RawData!$A$19:$R$339, MATCH($A148, [9]MH_RawData!$A$19:$A$339, 0), MATCH(C$19, [9]MH_RawData!$A$18:$R$18, 0))</f>
        <v>1</v>
      </c>
      <c r="D148" s="12" t="str">
        <f>INDEX([9]MH_RawData!$A$19:$R$339, MATCH($A148, [9]MH_RawData!$A$19:$A$339, 0), MATCH(D$19, [9]MH_RawData!$A$18:$R$18, 0))</f>
        <v>elec faf</v>
      </c>
      <c r="E148" s="12" t="str">
        <f>INDEX([9]MH_RawData!$A$19:$R$339, MATCH($A148, [9]MH_RawData!$A$19:$A$339, 0), MATCH(E$19, [9]MH_RawData!$A$18:$R$18, 0))</f>
        <v/>
      </c>
      <c r="F148" s="12" t="b">
        <f t="shared" si="24"/>
        <v>0</v>
      </c>
      <c r="G148" s="12" t="b">
        <f t="shared" si="25"/>
        <v>1</v>
      </c>
      <c r="H148" s="12" t="b">
        <f t="shared" si="26"/>
        <v>1</v>
      </c>
      <c r="I148" s="12" t="str">
        <f t="shared" si="27"/>
        <v>Electric FAF</v>
      </c>
    </row>
    <row r="149" spans="1:9">
      <c r="A149" s="143">
        <v>21599</v>
      </c>
      <c r="B149" s="12">
        <f>INDEX([9]MH_RawData!$A$19:$R$339, MATCH($A149, [9]MH_RawData!$A$19:$A$339, 0), MATCH(B$19, [9]MH_RawData!$A$18:$R$18, 0))</f>
        <v>2128.8850000000002</v>
      </c>
      <c r="C149" s="12">
        <f>INDEX([9]MH_RawData!$A$19:$R$339, MATCH($A149, [9]MH_RawData!$A$19:$A$339, 0), MATCH(C$19, [9]MH_RawData!$A$18:$R$18, 0))</f>
        <v>1</v>
      </c>
      <c r="D149" s="12" t="str">
        <f>INDEX([9]MH_RawData!$A$19:$R$339, MATCH($A149, [9]MH_RawData!$A$19:$A$339, 0), MATCH(D$19, [9]MH_RawData!$A$18:$R$18, 0))</f>
        <v>elec faf</v>
      </c>
      <c r="E149" s="12" t="str">
        <f>INDEX([9]MH_RawData!$A$19:$R$339, MATCH($A149, [9]MH_RawData!$A$19:$A$339, 0), MATCH(E$19, [9]MH_RawData!$A$18:$R$18, 0))</f>
        <v/>
      </c>
      <c r="F149" s="12" t="b">
        <f t="shared" ref="F149:F212" si="28">ISNUMBER(FIND("gas faf", D149&amp;E149))</f>
        <v>0</v>
      </c>
      <c r="G149" s="12" t="b">
        <f t="shared" ref="G149:G212" si="29">OR(ISNUMBER(FIND("elec faf", D149&amp;E149)),  ISNUMBER(FIND("elec baseboard", D149&amp;E149)),  ISNUMBER(FIND("elec heatpump", D149&amp;E149)),  ISNUMBER(FIND("elec dhp", D149&amp;E149)))</f>
        <v>1</v>
      </c>
      <c r="H149" s="12" t="b">
        <f t="shared" ref="H149:H212" si="30">AND(NOT(F149), G149)</f>
        <v>1</v>
      </c>
      <c r="I149" s="12" t="str">
        <f t="shared" ref="I149:I212" si="31">IF( ISNUMBER(FIND("elec heatpump", D149&amp;E149)), "Heat pump",
   IF(ISNUMBER(FIND("elec faf", D149&amp;E149)), "Electric FAF",
 IF(ISNUMBER(FIND("elec dhp", D149&amp;E149)), "Ductless HP",
   IF( ISNUMBER(FIND("elec baseboard", D149&amp;E149)), "Baseboard", "Plug-in heater, or none"))))</f>
        <v>Electric FAF</v>
      </c>
    </row>
    <row r="150" spans="1:9">
      <c r="A150" s="143">
        <v>21630</v>
      </c>
      <c r="B150" s="12">
        <f>INDEX([9]MH_RawData!$A$19:$R$339, MATCH($A150, [9]MH_RawData!$A$19:$A$339, 0), MATCH(B$19, [9]MH_RawData!$A$18:$R$18, 0))</f>
        <v>3065.65</v>
      </c>
      <c r="C150" s="12">
        <f>INDEX([9]MH_RawData!$A$19:$R$339, MATCH($A150, [9]MH_RawData!$A$19:$A$339, 0), MATCH(C$19, [9]MH_RawData!$A$18:$R$18, 0))</f>
        <v>1</v>
      </c>
      <c r="D150" s="12" t="str">
        <f>INDEX([9]MH_RawData!$A$19:$R$339, MATCH($A150, [9]MH_RawData!$A$19:$A$339, 0), MATCH(D$19, [9]MH_RawData!$A$18:$R$18, 0))</f>
        <v>elec faf</v>
      </c>
      <c r="E150" s="12" t="str">
        <f>INDEX([9]MH_RawData!$A$19:$R$339, MATCH($A150, [9]MH_RawData!$A$19:$A$339, 0), MATCH(E$19, [9]MH_RawData!$A$18:$R$18, 0))</f>
        <v/>
      </c>
      <c r="F150" s="12" t="b">
        <f t="shared" si="28"/>
        <v>0</v>
      </c>
      <c r="G150" s="12" t="b">
        <f t="shared" si="29"/>
        <v>1</v>
      </c>
      <c r="H150" s="12" t="b">
        <f t="shared" si="30"/>
        <v>1</v>
      </c>
      <c r="I150" s="12" t="str">
        <f t="shared" si="31"/>
        <v>Electric FAF</v>
      </c>
    </row>
    <row r="151" spans="1:9">
      <c r="A151" s="143">
        <v>21631</v>
      </c>
      <c r="B151" s="12">
        <f>INDEX([9]MH_RawData!$A$19:$R$339, MATCH($A151, [9]MH_RawData!$A$19:$A$339, 0), MATCH(B$19, [9]MH_RawData!$A$18:$R$18, 0))</f>
        <v>3065.65</v>
      </c>
      <c r="C151" s="12">
        <f>INDEX([9]MH_RawData!$A$19:$R$339, MATCH($A151, [9]MH_RawData!$A$19:$A$339, 0), MATCH(C$19, [9]MH_RawData!$A$18:$R$18, 0))</f>
        <v>1</v>
      </c>
      <c r="D151" s="12" t="str">
        <f>INDEX([9]MH_RawData!$A$19:$R$339, MATCH($A151, [9]MH_RawData!$A$19:$A$339, 0), MATCH(D$19, [9]MH_RawData!$A$18:$R$18, 0))</f>
        <v>wood fireplace</v>
      </c>
      <c r="E151" s="12" t="str">
        <f>INDEX([9]MH_RawData!$A$19:$R$339, MATCH($A151, [9]MH_RawData!$A$19:$A$339, 0), MATCH(E$19, [9]MH_RawData!$A$18:$R$18, 0))</f>
        <v>elec faf</v>
      </c>
      <c r="F151" s="12" t="b">
        <f t="shared" si="28"/>
        <v>0</v>
      </c>
      <c r="G151" s="12" t="b">
        <f t="shared" si="29"/>
        <v>1</v>
      </c>
      <c r="H151" s="12" t="b">
        <f t="shared" si="30"/>
        <v>1</v>
      </c>
      <c r="I151" s="12" t="str">
        <f t="shared" si="31"/>
        <v>Electric FAF</v>
      </c>
    </row>
    <row r="152" spans="1:9">
      <c r="A152" s="143">
        <v>21676</v>
      </c>
      <c r="B152" s="12">
        <f>INDEX([9]MH_RawData!$A$19:$R$339, MATCH($A152, [9]MH_RawData!$A$19:$A$339, 0), MATCH(B$19, [9]MH_RawData!$A$18:$R$18, 0))</f>
        <v>1211.2819999999999</v>
      </c>
      <c r="C152" s="12">
        <f>INDEX([9]MH_RawData!$A$19:$R$339, MATCH($A152, [9]MH_RawData!$A$19:$A$339, 0), MATCH(C$19, [9]MH_RawData!$A$18:$R$18, 0))</f>
        <v>1</v>
      </c>
      <c r="D152" s="12" t="str">
        <f>INDEX([9]MH_RawData!$A$19:$R$339, MATCH($A152, [9]MH_RawData!$A$19:$A$339, 0), MATCH(D$19, [9]MH_RawData!$A$18:$R$18, 0))</f>
        <v>wood htstove</v>
      </c>
      <c r="E152" s="12" t="str">
        <f>INDEX([9]MH_RawData!$A$19:$R$339, MATCH($A152, [9]MH_RawData!$A$19:$A$339, 0), MATCH(E$19, [9]MH_RawData!$A$18:$R$18, 0))</f>
        <v>elec baseboard</v>
      </c>
      <c r="F152" s="12" t="b">
        <f t="shared" si="28"/>
        <v>0</v>
      </c>
      <c r="G152" s="12" t="b">
        <f t="shared" si="29"/>
        <v>1</v>
      </c>
      <c r="H152" s="12" t="b">
        <f t="shared" si="30"/>
        <v>1</v>
      </c>
      <c r="I152" s="12" t="str">
        <f t="shared" si="31"/>
        <v>Baseboard</v>
      </c>
    </row>
    <row r="153" spans="1:9">
      <c r="A153" s="143">
        <v>21723</v>
      </c>
      <c r="B153" s="12">
        <f>INDEX([9]MH_RawData!$A$19:$R$339, MATCH($A153, [9]MH_RawData!$A$19:$A$339, 0), MATCH(B$19, [9]MH_RawData!$A$18:$R$18, 0))</f>
        <v>2914.5650000000001</v>
      </c>
      <c r="C153" s="12">
        <f>INDEX([9]MH_RawData!$A$19:$R$339, MATCH($A153, [9]MH_RawData!$A$19:$A$339, 0), MATCH(C$19, [9]MH_RawData!$A$18:$R$18, 0))</f>
        <v>2</v>
      </c>
      <c r="D153" s="12" t="str">
        <f>INDEX([9]MH_RawData!$A$19:$R$339, MATCH($A153, [9]MH_RawData!$A$19:$A$339, 0), MATCH(D$19, [9]MH_RawData!$A$18:$R$18, 0))</f>
        <v>elec faf</v>
      </c>
      <c r="E153" s="12" t="str">
        <f>INDEX([9]MH_RawData!$A$19:$R$339, MATCH($A153, [9]MH_RawData!$A$19:$A$339, 0), MATCH(E$19, [9]MH_RawData!$A$18:$R$18, 0))</f>
        <v>prop htstove</v>
      </c>
      <c r="F153" s="12" t="b">
        <f t="shared" si="28"/>
        <v>0</v>
      </c>
      <c r="G153" s="12" t="b">
        <f t="shared" si="29"/>
        <v>1</v>
      </c>
      <c r="H153" s="12" t="b">
        <f t="shared" si="30"/>
        <v>1</v>
      </c>
      <c r="I153" s="12" t="str">
        <f t="shared" si="31"/>
        <v>Electric FAF</v>
      </c>
    </row>
    <row r="154" spans="1:9">
      <c r="A154" s="143">
        <v>21729</v>
      </c>
      <c r="B154" s="12">
        <f>INDEX([9]MH_RawData!$A$19:$R$339, MATCH($A154, [9]MH_RawData!$A$19:$A$339, 0), MATCH(B$19, [9]MH_RawData!$A$18:$R$18, 0))</f>
        <v>2319.0770000000002</v>
      </c>
      <c r="C154" s="12">
        <f>INDEX([9]MH_RawData!$A$19:$R$339, MATCH($A154, [9]MH_RawData!$A$19:$A$339, 0), MATCH(C$19, [9]MH_RawData!$A$18:$R$18, 0))</f>
        <v>1</v>
      </c>
      <c r="D154" s="12" t="str">
        <f>INDEX([9]MH_RawData!$A$19:$R$339, MATCH($A154, [9]MH_RawData!$A$19:$A$339, 0), MATCH(D$19, [9]MH_RawData!$A$18:$R$18, 0))</f>
        <v>elec heatpump</v>
      </c>
      <c r="E154" s="12" t="str">
        <f>INDEX([9]MH_RawData!$A$19:$R$339, MATCH($A154, [9]MH_RawData!$A$19:$A$339, 0), MATCH(E$19, [9]MH_RawData!$A$18:$R$18, 0))</f>
        <v/>
      </c>
      <c r="F154" s="12" t="b">
        <f t="shared" si="28"/>
        <v>0</v>
      </c>
      <c r="G154" s="12" t="b">
        <f t="shared" si="29"/>
        <v>1</v>
      </c>
      <c r="H154" s="12" t="b">
        <f t="shared" si="30"/>
        <v>1</v>
      </c>
      <c r="I154" s="12" t="str">
        <f t="shared" si="31"/>
        <v>Heat pump</v>
      </c>
    </row>
    <row r="155" spans="1:9">
      <c r="A155" s="143">
        <v>21731</v>
      </c>
      <c r="B155" s="12">
        <f>INDEX([9]MH_RawData!$A$19:$R$339, MATCH($A155, [9]MH_RawData!$A$19:$A$339, 0), MATCH(B$19, [9]MH_RawData!$A$18:$R$18, 0))</f>
        <v>3065.65</v>
      </c>
      <c r="C155" s="12">
        <f>INDEX([9]MH_RawData!$A$19:$R$339, MATCH($A155, [9]MH_RawData!$A$19:$A$339, 0), MATCH(C$19, [9]MH_RawData!$A$18:$R$18, 0))</f>
        <v>1</v>
      </c>
      <c r="D155" s="12" t="str">
        <f>INDEX([9]MH_RawData!$A$19:$R$339, MATCH($A155, [9]MH_RawData!$A$19:$A$339, 0), MATCH(D$19, [9]MH_RawData!$A$18:$R$18, 0))</f>
        <v>wood htstove</v>
      </c>
      <c r="E155" s="12" t="str">
        <f>INDEX([9]MH_RawData!$A$19:$R$339, MATCH($A155, [9]MH_RawData!$A$19:$A$339, 0), MATCH(E$19, [9]MH_RawData!$A$18:$R$18, 0))</f>
        <v>gas faf</v>
      </c>
      <c r="F155" s="12" t="b">
        <f t="shared" si="28"/>
        <v>1</v>
      </c>
      <c r="G155" s="12" t="b">
        <f t="shared" si="29"/>
        <v>0</v>
      </c>
      <c r="H155" s="12" t="b">
        <f t="shared" si="30"/>
        <v>0</v>
      </c>
      <c r="I155" s="12" t="str">
        <f t="shared" si="31"/>
        <v>Plug-in heater, or none</v>
      </c>
    </row>
    <row r="156" spans="1:9">
      <c r="A156" s="143">
        <v>21745</v>
      </c>
      <c r="B156" s="12">
        <f>INDEX([9]MH_RawData!$A$19:$R$339, MATCH($A156, [9]MH_RawData!$A$19:$A$339, 0), MATCH(B$19, [9]MH_RawData!$A$18:$R$18, 0))</f>
        <v>3065.65</v>
      </c>
      <c r="C156" s="12">
        <f>INDEX([9]MH_RawData!$A$19:$R$339, MATCH($A156, [9]MH_RawData!$A$19:$A$339, 0), MATCH(C$19, [9]MH_RawData!$A$18:$R$18, 0))</f>
        <v>1</v>
      </c>
      <c r="D156" s="12" t="str">
        <f>INDEX([9]MH_RawData!$A$19:$R$339, MATCH($A156, [9]MH_RawData!$A$19:$A$339, 0), MATCH(D$19, [9]MH_RawData!$A$18:$R$18, 0))</f>
        <v>elec faf</v>
      </c>
      <c r="E156" s="12" t="str">
        <f>INDEX([9]MH_RawData!$A$19:$R$339, MATCH($A156, [9]MH_RawData!$A$19:$A$339, 0), MATCH(E$19, [9]MH_RawData!$A$18:$R$18, 0))</f>
        <v/>
      </c>
      <c r="F156" s="12" t="b">
        <f t="shared" si="28"/>
        <v>0</v>
      </c>
      <c r="G156" s="12" t="b">
        <f t="shared" si="29"/>
        <v>1</v>
      </c>
      <c r="H156" s="12" t="b">
        <f t="shared" si="30"/>
        <v>1</v>
      </c>
      <c r="I156" s="12" t="str">
        <f t="shared" si="31"/>
        <v>Electric FAF</v>
      </c>
    </row>
    <row r="157" spans="1:9">
      <c r="A157" s="143">
        <v>21760</v>
      </c>
      <c r="B157" s="12">
        <f>INDEX([9]MH_RawData!$A$19:$R$339, MATCH($A157, [9]MH_RawData!$A$19:$A$339, 0), MATCH(B$19, [9]MH_RawData!$A$18:$R$18, 0))</f>
        <v>1211.2819999999999</v>
      </c>
      <c r="C157" s="12">
        <f>INDEX([9]MH_RawData!$A$19:$R$339, MATCH($A157, [9]MH_RawData!$A$19:$A$339, 0), MATCH(C$19, [9]MH_RawData!$A$18:$R$18, 0))</f>
        <v>2</v>
      </c>
      <c r="D157" s="12" t="str">
        <f>INDEX([9]MH_RawData!$A$19:$R$339, MATCH($A157, [9]MH_RawData!$A$19:$A$339, 0), MATCH(D$19, [9]MH_RawData!$A$18:$R$18, 0))</f>
        <v>gas faf</v>
      </c>
      <c r="E157" s="12" t="str">
        <f>INDEX([9]MH_RawData!$A$19:$R$339, MATCH($A157, [9]MH_RawData!$A$19:$A$339, 0), MATCH(E$19, [9]MH_RawData!$A$18:$R$18, 0))</f>
        <v/>
      </c>
      <c r="F157" s="12" t="b">
        <f t="shared" si="28"/>
        <v>1</v>
      </c>
      <c r="G157" s="12" t="b">
        <f t="shared" si="29"/>
        <v>0</v>
      </c>
      <c r="H157" s="12" t="b">
        <f t="shared" si="30"/>
        <v>0</v>
      </c>
      <c r="I157" s="12" t="str">
        <f t="shared" si="31"/>
        <v>Plug-in heater, or none</v>
      </c>
    </row>
    <row r="158" spans="1:9">
      <c r="A158" s="143">
        <v>21765</v>
      </c>
      <c r="B158" s="12">
        <f>INDEX([9]MH_RawData!$A$19:$R$339, MATCH($A158, [9]MH_RawData!$A$19:$A$339, 0), MATCH(B$19, [9]MH_RawData!$A$18:$R$18, 0))</f>
        <v>868.42899999999997</v>
      </c>
      <c r="C158" s="12">
        <f>INDEX([9]MH_RawData!$A$19:$R$339, MATCH($A158, [9]MH_RawData!$A$19:$A$339, 0), MATCH(C$19, [9]MH_RawData!$A$18:$R$18, 0))</f>
        <v>2</v>
      </c>
      <c r="D158" s="12" t="str">
        <f>INDEX([9]MH_RawData!$A$19:$R$339, MATCH($A158, [9]MH_RawData!$A$19:$A$339, 0), MATCH(D$19, [9]MH_RawData!$A$18:$R$18, 0))</f>
        <v>gas faf</v>
      </c>
      <c r="E158" s="12" t="str">
        <f>INDEX([9]MH_RawData!$A$19:$R$339, MATCH($A158, [9]MH_RawData!$A$19:$A$339, 0), MATCH(E$19, [9]MH_RawData!$A$18:$R$18, 0))</f>
        <v/>
      </c>
      <c r="F158" s="12" t="b">
        <f t="shared" si="28"/>
        <v>1</v>
      </c>
      <c r="G158" s="12" t="b">
        <f t="shared" si="29"/>
        <v>0</v>
      </c>
      <c r="H158" s="12" t="b">
        <f t="shared" si="30"/>
        <v>0</v>
      </c>
      <c r="I158" s="12" t="str">
        <f t="shared" si="31"/>
        <v>Plug-in heater, or none</v>
      </c>
    </row>
    <row r="159" spans="1:9">
      <c r="A159" s="143">
        <v>22508</v>
      </c>
      <c r="B159" s="12">
        <f>INDEX([9]MH_RawData!$A$19:$R$339, MATCH($A159, [9]MH_RawData!$A$19:$A$339, 0), MATCH(B$19, [9]MH_RawData!$A$18:$R$18, 0))</f>
        <v>2128.8850000000002</v>
      </c>
      <c r="C159" s="12">
        <f>INDEX([9]MH_RawData!$A$19:$R$339, MATCH($A159, [9]MH_RawData!$A$19:$A$339, 0), MATCH(C$19, [9]MH_RawData!$A$18:$R$18, 0))</f>
        <v>1</v>
      </c>
      <c r="D159" s="12" t="str">
        <f>INDEX([9]MH_RawData!$A$19:$R$339, MATCH($A159, [9]MH_RawData!$A$19:$A$339, 0), MATCH(D$19, [9]MH_RawData!$A$18:$R$18, 0))</f>
        <v>elec faf</v>
      </c>
      <c r="E159" s="12" t="str">
        <f>INDEX([9]MH_RawData!$A$19:$R$339, MATCH($A159, [9]MH_RawData!$A$19:$A$339, 0), MATCH(E$19, [9]MH_RawData!$A$18:$R$18, 0))</f>
        <v/>
      </c>
      <c r="F159" s="12" t="b">
        <f t="shared" si="28"/>
        <v>0</v>
      </c>
      <c r="G159" s="12" t="b">
        <f t="shared" si="29"/>
        <v>1</v>
      </c>
      <c r="H159" s="12" t="b">
        <f t="shared" si="30"/>
        <v>1</v>
      </c>
      <c r="I159" s="12" t="str">
        <f t="shared" si="31"/>
        <v>Electric FAF</v>
      </c>
    </row>
    <row r="160" spans="1:9">
      <c r="A160" s="143">
        <v>21774</v>
      </c>
      <c r="B160" s="12">
        <f>INDEX([9]MH_RawData!$A$19:$R$339, MATCH($A160, [9]MH_RawData!$A$19:$A$339, 0), MATCH(B$19, [9]MH_RawData!$A$18:$R$18, 0))</f>
        <v>3065.65</v>
      </c>
      <c r="C160" s="12">
        <f>INDEX([9]MH_RawData!$A$19:$R$339, MATCH($A160, [9]MH_RawData!$A$19:$A$339, 0), MATCH(C$19, [9]MH_RawData!$A$18:$R$18, 0))</f>
        <v>1</v>
      </c>
      <c r="D160" s="12" t="str">
        <f>INDEX([9]MH_RawData!$A$19:$R$339, MATCH($A160, [9]MH_RawData!$A$19:$A$339, 0), MATCH(D$19, [9]MH_RawData!$A$18:$R$18, 0))</f>
        <v>elec faf</v>
      </c>
      <c r="E160" s="12" t="str">
        <f>INDEX([9]MH_RawData!$A$19:$R$339, MATCH($A160, [9]MH_RawData!$A$19:$A$339, 0), MATCH(E$19, [9]MH_RawData!$A$18:$R$18, 0))</f>
        <v>elec baseboard AND wood htstove</v>
      </c>
      <c r="F160" s="12" t="b">
        <f t="shared" si="28"/>
        <v>0</v>
      </c>
      <c r="G160" s="12" t="b">
        <f t="shared" si="29"/>
        <v>1</v>
      </c>
      <c r="H160" s="12" t="b">
        <f t="shared" si="30"/>
        <v>1</v>
      </c>
      <c r="I160" s="12" t="str">
        <f t="shared" si="31"/>
        <v>Electric FAF</v>
      </c>
    </row>
    <row r="161" spans="1:9">
      <c r="A161" s="143">
        <v>21819</v>
      </c>
      <c r="B161" s="12">
        <f>INDEX([9]MH_RawData!$A$19:$R$339, MATCH($A161, [9]MH_RawData!$A$19:$A$339, 0), MATCH(B$19, [9]MH_RawData!$A$18:$R$18, 0))</f>
        <v>868.42899999999997</v>
      </c>
      <c r="C161" s="12">
        <f>INDEX([9]MH_RawData!$A$19:$R$339, MATCH($A161, [9]MH_RawData!$A$19:$A$339, 0), MATCH(C$19, [9]MH_RawData!$A$18:$R$18, 0))</f>
        <v>2</v>
      </c>
      <c r="D161" s="12" t="str">
        <f>INDEX([9]MH_RawData!$A$19:$R$339, MATCH($A161, [9]MH_RawData!$A$19:$A$339, 0), MATCH(D$19, [9]MH_RawData!$A$18:$R$18, 0))</f>
        <v>wood htstove</v>
      </c>
      <c r="E161" s="12" t="str">
        <f>INDEX([9]MH_RawData!$A$19:$R$339, MATCH($A161, [9]MH_RawData!$A$19:$A$339, 0), MATCH(E$19, [9]MH_RawData!$A$18:$R$18, 0))</f>
        <v/>
      </c>
      <c r="F161" s="12" t="b">
        <f t="shared" si="28"/>
        <v>0</v>
      </c>
      <c r="G161" s="12" t="b">
        <f t="shared" si="29"/>
        <v>0</v>
      </c>
      <c r="H161" s="12" t="b">
        <f t="shared" si="30"/>
        <v>0</v>
      </c>
      <c r="I161" s="12" t="str">
        <f t="shared" si="31"/>
        <v>Plug-in heater, or none</v>
      </c>
    </row>
    <row r="162" spans="1:9">
      <c r="A162" s="143">
        <v>21820</v>
      </c>
      <c r="B162" s="12">
        <f>INDEX([9]MH_RawData!$A$19:$R$339, MATCH($A162, [9]MH_RawData!$A$19:$A$339, 0), MATCH(B$19, [9]MH_RawData!$A$18:$R$18, 0))</f>
        <v>3065.65</v>
      </c>
      <c r="C162" s="12">
        <f>INDEX([9]MH_RawData!$A$19:$R$339, MATCH($A162, [9]MH_RawData!$A$19:$A$339, 0), MATCH(C$19, [9]MH_RawData!$A$18:$R$18, 0))</f>
        <v>1</v>
      </c>
      <c r="D162" s="12" t="str">
        <f>INDEX([9]MH_RawData!$A$19:$R$339, MATCH($A162, [9]MH_RawData!$A$19:$A$339, 0), MATCH(D$19, [9]MH_RawData!$A$18:$R$18, 0))</f>
        <v>elec faf</v>
      </c>
      <c r="E162" s="12" t="str">
        <f>INDEX([9]MH_RawData!$A$19:$R$339, MATCH($A162, [9]MH_RawData!$A$19:$A$339, 0), MATCH(E$19, [9]MH_RawData!$A$18:$R$18, 0))</f>
        <v/>
      </c>
      <c r="F162" s="12" t="b">
        <f t="shared" si="28"/>
        <v>0</v>
      </c>
      <c r="G162" s="12" t="b">
        <f t="shared" si="29"/>
        <v>1</v>
      </c>
      <c r="H162" s="12" t="b">
        <f t="shared" si="30"/>
        <v>1</v>
      </c>
      <c r="I162" s="12" t="str">
        <f t="shared" si="31"/>
        <v>Electric FAF</v>
      </c>
    </row>
    <row r="163" spans="1:9">
      <c r="A163" s="143">
        <v>21846</v>
      </c>
      <c r="B163" s="12">
        <f>INDEX([9]MH_RawData!$A$19:$R$339, MATCH($A163, [9]MH_RawData!$A$19:$A$339, 0), MATCH(B$19, [9]MH_RawData!$A$18:$R$18, 0))</f>
        <v>2128.8850000000002</v>
      </c>
      <c r="C163" s="12">
        <f>INDEX([9]MH_RawData!$A$19:$R$339, MATCH($A163, [9]MH_RawData!$A$19:$A$339, 0), MATCH(C$19, [9]MH_RawData!$A$18:$R$18, 0))</f>
        <v>1</v>
      </c>
      <c r="D163" s="12" t="str">
        <f>INDEX([9]MH_RawData!$A$19:$R$339, MATCH($A163, [9]MH_RawData!$A$19:$A$339, 0), MATCH(D$19, [9]MH_RawData!$A$18:$R$18, 0))</f>
        <v>elec faf</v>
      </c>
      <c r="E163" s="12" t="str">
        <f>INDEX([9]MH_RawData!$A$19:$R$339, MATCH($A163, [9]MH_RawData!$A$19:$A$339, 0), MATCH(E$19, [9]MH_RawData!$A$18:$R$18, 0))</f>
        <v>wood htstove AND wood htstove</v>
      </c>
      <c r="F163" s="12" t="b">
        <f t="shared" si="28"/>
        <v>0</v>
      </c>
      <c r="G163" s="12" t="b">
        <f t="shared" si="29"/>
        <v>1</v>
      </c>
      <c r="H163" s="12" t="b">
        <f t="shared" si="30"/>
        <v>1</v>
      </c>
      <c r="I163" s="12" t="str">
        <f t="shared" si="31"/>
        <v>Electric FAF</v>
      </c>
    </row>
    <row r="164" spans="1:9">
      <c r="A164" s="143">
        <v>21855</v>
      </c>
      <c r="B164" s="12">
        <f>INDEX([9]MH_RawData!$A$19:$R$339, MATCH($A164, [9]MH_RawData!$A$19:$A$339, 0), MATCH(B$19, [9]MH_RawData!$A$18:$R$18, 0))</f>
        <v>3065.65</v>
      </c>
      <c r="C164" s="12">
        <f>INDEX([9]MH_RawData!$A$19:$R$339, MATCH($A164, [9]MH_RawData!$A$19:$A$339, 0), MATCH(C$19, [9]MH_RawData!$A$18:$R$18, 0))</f>
        <v>1</v>
      </c>
      <c r="D164" s="12" t="str">
        <f>INDEX([9]MH_RawData!$A$19:$R$339, MATCH($A164, [9]MH_RawData!$A$19:$A$339, 0), MATCH(D$19, [9]MH_RawData!$A$18:$R$18, 0))</f>
        <v>elec faf</v>
      </c>
      <c r="E164" s="12" t="str">
        <f>INDEX([9]MH_RawData!$A$19:$R$339, MATCH($A164, [9]MH_RawData!$A$19:$A$339, 0), MATCH(E$19, [9]MH_RawData!$A$18:$R$18, 0))</f>
        <v/>
      </c>
      <c r="F164" s="12" t="b">
        <f t="shared" si="28"/>
        <v>0</v>
      </c>
      <c r="G164" s="12" t="b">
        <f t="shared" si="29"/>
        <v>1</v>
      </c>
      <c r="H164" s="12" t="b">
        <f t="shared" si="30"/>
        <v>1</v>
      </c>
      <c r="I164" s="12" t="str">
        <f t="shared" si="31"/>
        <v>Electric FAF</v>
      </c>
    </row>
    <row r="165" spans="1:9">
      <c r="A165" s="143">
        <v>21870</v>
      </c>
      <c r="B165" s="12">
        <f>INDEX([9]MH_RawData!$A$19:$R$339, MATCH($A165, [9]MH_RawData!$A$19:$A$339, 0), MATCH(B$19, [9]MH_RawData!$A$18:$R$18, 0))</f>
        <v>2128.8850000000002</v>
      </c>
      <c r="C165" s="12">
        <f>INDEX([9]MH_RawData!$A$19:$R$339, MATCH($A165, [9]MH_RawData!$A$19:$A$339, 0), MATCH(C$19, [9]MH_RawData!$A$18:$R$18, 0))</f>
        <v>1</v>
      </c>
      <c r="D165" s="12" t="str">
        <f>INDEX([9]MH_RawData!$A$19:$R$339, MATCH($A165, [9]MH_RawData!$A$19:$A$339, 0), MATCH(D$19, [9]MH_RawData!$A$18:$R$18, 0))</f>
        <v>pel htstove</v>
      </c>
      <c r="E165" s="12" t="str">
        <f>INDEX([9]MH_RawData!$A$19:$R$339, MATCH($A165, [9]MH_RawData!$A$19:$A$339, 0), MATCH(E$19, [9]MH_RawData!$A$18:$R$18, 0))</f>
        <v>elec faf</v>
      </c>
      <c r="F165" s="12" t="b">
        <f t="shared" si="28"/>
        <v>0</v>
      </c>
      <c r="G165" s="12" t="b">
        <f t="shared" si="29"/>
        <v>1</v>
      </c>
      <c r="H165" s="12" t="b">
        <f t="shared" si="30"/>
        <v>1</v>
      </c>
      <c r="I165" s="12" t="str">
        <f t="shared" si="31"/>
        <v>Electric FAF</v>
      </c>
    </row>
    <row r="166" spans="1:9">
      <c r="A166" s="143">
        <v>21893</v>
      </c>
      <c r="B166" s="12">
        <f>INDEX([9]MH_RawData!$A$19:$R$339, MATCH($A166, [9]MH_RawData!$A$19:$A$339, 0), MATCH(B$19, [9]MH_RawData!$A$18:$R$18, 0))</f>
        <v>2914.5650000000001</v>
      </c>
      <c r="C166" s="12">
        <f>INDEX([9]MH_RawData!$A$19:$R$339, MATCH($A166, [9]MH_RawData!$A$19:$A$339, 0), MATCH(C$19, [9]MH_RawData!$A$18:$R$18, 0))</f>
        <v>2</v>
      </c>
      <c r="D166" s="12" t="str">
        <f>INDEX([9]MH_RawData!$A$19:$R$339, MATCH($A166, [9]MH_RawData!$A$19:$A$339, 0), MATCH(D$19, [9]MH_RawData!$A$18:$R$18, 0))</f>
        <v>elec faf</v>
      </c>
      <c r="E166" s="12" t="str">
        <f>INDEX([9]MH_RawData!$A$19:$R$339, MATCH($A166, [9]MH_RawData!$A$19:$A$339, 0), MATCH(E$19, [9]MH_RawData!$A$18:$R$18, 0))</f>
        <v/>
      </c>
      <c r="F166" s="12" t="b">
        <f t="shared" si="28"/>
        <v>0</v>
      </c>
      <c r="G166" s="12" t="b">
        <f t="shared" si="29"/>
        <v>1</v>
      </c>
      <c r="H166" s="12" t="b">
        <f t="shared" si="30"/>
        <v>1</v>
      </c>
      <c r="I166" s="12" t="str">
        <f t="shared" si="31"/>
        <v>Electric FAF</v>
      </c>
    </row>
    <row r="167" spans="1:9">
      <c r="A167" s="143">
        <v>21913</v>
      </c>
      <c r="B167" s="12">
        <f>INDEX([9]MH_RawData!$A$19:$R$339, MATCH($A167, [9]MH_RawData!$A$19:$A$339, 0), MATCH(B$19, [9]MH_RawData!$A$18:$R$18, 0))</f>
        <v>3065.65</v>
      </c>
      <c r="C167" s="12">
        <f>INDEX([9]MH_RawData!$A$19:$R$339, MATCH($A167, [9]MH_RawData!$A$19:$A$339, 0), MATCH(C$19, [9]MH_RawData!$A$18:$R$18, 0))</f>
        <v>1</v>
      </c>
      <c r="D167" s="12" t="str">
        <f>INDEX([9]MH_RawData!$A$19:$R$339, MATCH($A167, [9]MH_RawData!$A$19:$A$339, 0), MATCH(D$19, [9]MH_RawData!$A$18:$R$18, 0))</f>
        <v>elec heatpump</v>
      </c>
      <c r="E167" s="12" t="str">
        <f>INDEX([9]MH_RawData!$A$19:$R$339, MATCH($A167, [9]MH_RawData!$A$19:$A$339, 0), MATCH(E$19, [9]MH_RawData!$A$18:$R$18, 0))</f>
        <v/>
      </c>
      <c r="F167" s="12" t="b">
        <f t="shared" si="28"/>
        <v>0</v>
      </c>
      <c r="G167" s="12" t="b">
        <f t="shared" si="29"/>
        <v>1</v>
      </c>
      <c r="H167" s="12" t="b">
        <f t="shared" si="30"/>
        <v>1</v>
      </c>
      <c r="I167" s="12" t="str">
        <f t="shared" si="31"/>
        <v>Heat pump</v>
      </c>
    </row>
    <row r="168" spans="1:9">
      <c r="A168" s="143">
        <v>22882</v>
      </c>
      <c r="B168" s="12">
        <f>INDEX([9]MH_RawData!$A$19:$R$339, MATCH($A168, [9]MH_RawData!$A$19:$A$339, 0), MATCH(B$19, [9]MH_RawData!$A$18:$R$18, 0))</f>
        <v>2319.0770000000002</v>
      </c>
      <c r="C168" s="12">
        <f>INDEX([9]MH_RawData!$A$19:$R$339, MATCH($A168, [9]MH_RawData!$A$19:$A$339, 0), MATCH(C$19, [9]MH_RawData!$A$18:$R$18, 0))</f>
        <v>1</v>
      </c>
      <c r="D168" s="12" t="str">
        <f>INDEX([9]MH_RawData!$A$19:$R$339, MATCH($A168, [9]MH_RawData!$A$19:$A$339, 0), MATCH(D$19, [9]MH_RawData!$A$18:$R$18, 0))</f>
        <v>elec heatpump</v>
      </c>
      <c r="E168" s="12" t="str">
        <f>INDEX([9]MH_RawData!$A$19:$R$339, MATCH($A168, [9]MH_RawData!$A$19:$A$339, 0), MATCH(E$19, [9]MH_RawData!$A$18:$R$18, 0))</f>
        <v/>
      </c>
      <c r="F168" s="12" t="b">
        <f t="shared" si="28"/>
        <v>0</v>
      </c>
      <c r="G168" s="12" t="b">
        <f t="shared" si="29"/>
        <v>1</v>
      </c>
      <c r="H168" s="12" t="b">
        <f t="shared" si="30"/>
        <v>1</v>
      </c>
      <c r="I168" s="12" t="str">
        <f t="shared" si="31"/>
        <v>Heat pump</v>
      </c>
    </row>
    <row r="169" spans="1:9">
      <c r="A169" s="143">
        <v>21960</v>
      </c>
      <c r="B169" s="12">
        <f>INDEX([9]MH_RawData!$A$19:$R$339, MATCH($A169, [9]MH_RawData!$A$19:$A$339, 0), MATCH(B$19, [9]MH_RawData!$A$18:$R$18, 0))</f>
        <v>2319.0770000000002</v>
      </c>
      <c r="C169" s="12">
        <f>INDEX([9]MH_RawData!$A$19:$R$339, MATCH($A169, [9]MH_RawData!$A$19:$A$339, 0), MATCH(C$19, [9]MH_RawData!$A$18:$R$18, 0))</f>
        <v>1</v>
      </c>
      <c r="D169" s="12" t="str">
        <f>INDEX([9]MH_RawData!$A$19:$R$339, MATCH($A169, [9]MH_RawData!$A$19:$A$339, 0), MATCH(D$19, [9]MH_RawData!$A$18:$R$18, 0))</f>
        <v>elec heatpump</v>
      </c>
      <c r="E169" s="12" t="str">
        <f>INDEX([9]MH_RawData!$A$19:$R$339, MATCH($A169, [9]MH_RawData!$A$19:$A$339, 0), MATCH(E$19, [9]MH_RawData!$A$18:$R$18, 0))</f>
        <v/>
      </c>
      <c r="F169" s="12" t="b">
        <f t="shared" si="28"/>
        <v>0</v>
      </c>
      <c r="G169" s="12" t="b">
        <f t="shared" si="29"/>
        <v>1</v>
      </c>
      <c r="H169" s="12" t="b">
        <f t="shared" si="30"/>
        <v>1</v>
      </c>
      <c r="I169" s="12" t="str">
        <f t="shared" si="31"/>
        <v>Heat pump</v>
      </c>
    </row>
    <row r="170" spans="1:9">
      <c r="A170" s="143">
        <v>21970</v>
      </c>
      <c r="B170" s="12">
        <f>INDEX([9]MH_RawData!$A$19:$R$339, MATCH($A170, [9]MH_RawData!$A$19:$A$339, 0), MATCH(B$19, [9]MH_RawData!$A$18:$R$18, 0))</f>
        <v>868.42899999999997</v>
      </c>
      <c r="C170" s="12">
        <f>INDEX([9]MH_RawData!$A$19:$R$339, MATCH($A170, [9]MH_RawData!$A$19:$A$339, 0), MATCH(C$19, [9]MH_RawData!$A$18:$R$18, 0))</f>
        <v>3</v>
      </c>
      <c r="D170" s="12" t="str">
        <f>INDEX([9]MH_RawData!$A$19:$R$339, MATCH($A170, [9]MH_RawData!$A$19:$A$339, 0), MATCH(D$19, [9]MH_RawData!$A$18:$R$18, 0))</f>
        <v>gas faf</v>
      </c>
      <c r="E170" s="12" t="str">
        <f>INDEX([9]MH_RawData!$A$19:$R$339, MATCH($A170, [9]MH_RawData!$A$19:$A$339, 0), MATCH(E$19, [9]MH_RawData!$A$18:$R$18, 0))</f>
        <v/>
      </c>
      <c r="F170" s="12" t="b">
        <f t="shared" si="28"/>
        <v>1</v>
      </c>
      <c r="G170" s="12" t="b">
        <f t="shared" si="29"/>
        <v>0</v>
      </c>
      <c r="H170" s="12" t="b">
        <f t="shared" si="30"/>
        <v>0</v>
      </c>
      <c r="I170" s="12" t="str">
        <f t="shared" si="31"/>
        <v>Plug-in heater, or none</v>
      </c>
    </row>
    <row r="171" spans="1:9">
      <c r="A171" s="143">
        <v>21971</v>
      </c>
      <c r="B171" s="12">
        <f>INDEX([9]MH_RawData!$A$19:$R$339, MATCH($A171, [9]MH_RawData!$A$19:$A$339, 0), MATCH(B$19, [9]MH_RawData!$A$18:$R$18, 0))</f>
        <v>1211.2819999999999</v>
      </c>
      <c r="C171" s="12">
        <f>INDEX([9]MH_RawData!$A$19:$R$339, MATCH($A171, [9]MH_RawData!$A$19:$A$339, 0), MATCH(C$19, [9]MH_RawData!$A$18:$R$18, 0))</f>
        <v>2</v>
      </c>
      <c r="D171" s="12" t="str">
        <f>INDEX([9]MH_RawData!$A$19:$R$339, MATCH($A171, [9]MH_RawData!$A$19:$A$339, 0), MATCH(D$19, [9]MH_RawData!$A$18:$R$18, 0))</f>
        <v>elec faf</v>
      </c>
      <c r="E171" s="12" t="str">
        <f>INDEX([9]MH_RawData!$A$19:$R$339, MATCH($A171, [9]MH_RawData!$A$19:$A$339, 0), MATCH(E$19, [9]MH_RawData!$A$18:$R$18, 0))</f>
        <v/>
      </c>
      <c r="F171" s="12" t="b">
        <f t="shared" si="28"/>
        <v>0</v>
      </c>
      <c r="G171" s="12" t="b">
        <f t="shared" si="29"/>
        <v>1</v>
      </c>
      <c r="H171" s="12" t="b">
        <f t="shared" si="30"/>
        <v>1</v>
      </c>
      <c r="I171" s="12" t="str">
        <f t="shared" si="31"/>
        <v>Electric FAF</v>
      </c>
    </row>
    <row r="172" spans="1:9">
      <c r="A172" s="143">
        <v>21982</v>
      </c>
      <c r="B172" s="12">
        <f>INDEX([9]MH_RawData!$A$19:$R$339, MATCH($A172, [9]MH_RawData!$A$19:$A$339, 0), MATCH(B$19, [9]MH_RawData!$A$18:$R$18, 0))</f>
        <v>3065.65</v>
      </c>
      <c r="C172" s="12">
        <f>INDEX([9]MH_RawData!$A$19:$R$339, MATCH($A172, [9]MH_RawData!$A$19:$A$339, 0), MATCH(C$19, [9]MH_RawData!$A$18:$R$18, 0))</f>
        <v>1</v>
      </c>
      <c r="D172" s="12" t="str">
        <f>INDEX([9]MH_RawData!$A$19:$R$339, MATCH($A172, [9]MH_RawData!$A$19:$A$339, 0), MATCH(D$19, [9]MH_RawData!$A$18:$R$18, 0))</f>
        <v>elec faf</v>
      </c>
      <c r="E172" s="12" t="str">
        <f>INDEX([9]MH_RawData!$A$19:$R$339, MATCH($A172, [9]MH_RawData!$A$19:$A$339, 0), MATCH(E$19, [9]MH_RawData!$A$18:$R$18, 0))</f>
        <v/>
      </c>
      <c r="F172" s="12" t="b">
        <f t="shared" si="28"/>
        <v>0</v>
      </c>
      <c r="G172" s="12" t="b">
        <f t="shared" si="29"/>
        <v>1</v>
      </c>
      <c r="H172" s="12" t="b">
        <f t="shared" si="30"/>
        <v>1</v>
      </c>
      <c r="I172" s="12" t="str">
        <f t="shared" si="31"/>
        <v>Electric FAF</v>
      </c>
    </row>
    <row r="173" spans="1:9">
      <c r="A173" s="143">
        <v>21942</v>
      </c>
      <c r="B173" s="12">
        <f>INDEX([9]MH_RawData!$A$19:$R$339, MATCH($A173, [9]MH_RawData!$A$19:$A$339, 0), MATCH(B$19, [9]MH_RawData!$A$18:$R$18, 0))</f>
        <v>868.42899999999997</v>
      </c>
      <c r="C173" s="12">
        <f>INDEX([9]MH_RawData!$A$19:$R$339, MATCH($A173, [9]MH_RawData!$A$19:$A$339, 0), MATCH(C$19, [9]MH_RawData!$A$18:$R$18, 0))</f>
        <v>3</v>
      </c>
      <c r="D173" s="12" t="str">
        <f>INDEX([9]MH_RawData!$A$19:$R$339, MATCH($A173, [9]MH_RawData!$A$19:$A$339, 0), MATCH(D$19, [9]MH_RawData!$A$18:$R$18, 0))</f>
        <v>gas faf</v>
      </c>
      <c r="E173" s="12" t="str">
        <f>INDEX([9]MH_RawData!$A$19:$R$339, MATCH($A173, [9]MH_RawData!$A$19:$A$339, 0), MATCH(E$19, [9]MH_RawData!$A$18:$R$18, 0))</f>
        <v>elec pluginheater AND elec pluginheater</v>
      </c>
      <c r="F173" s="12" t="b">
        <f t="shared" si="28"/>
        <v>1</v>
      </c>
      <c r="G173" s="12" t="b">
        <f t="shared" si="29"/>
        <v>0</v>
      </c>
      <c r="H173" s="12" t="b">
        <f t="shared" si="30"/>
        <v>0</v>
      </c>
      <c r="I173" s="12" t="str">
        <f t="shared" si="31"/>
        <v>Plug-in heater, or none</v>
      </c>
    </row>
    <row r="174" spans="1:9">
      <c r="A174" s="143">
        <v>21997</v>
      </c>
      <c r="B174" s="12">
        <f>INDEX([9]MH_RawData!$A$19:$R$339, MATCH($A174, [9]MH_RawData!$A$19:$A$339, 0), MATCH(B$19, [9]MH_RawData!$A$18:$R$18, 0))</f>
        <v>2128.8850000000002</v>
      </c>
      <c r="C174" s="12">
        <f>INDEX([9]MH_RawData!$A$19:$R$339, MATCH($A174, [9]MH_RawData!$A$19:$A$339, 0), MATCH(C$19, [9]MH_RawData!$A$18:$R$18, 0))</f>
        <v>1</v>
      </c>
      <c r="D174" s="12" t="str">
        <f>INDEX([9]MH_RawData!$A$19:$R$339, MATCH($A174, [9]MH_RawData!$A$19:$A$339, 0), MATCH(D$19, [9]MH_RawData!$A$18:$R$18, 0))</f>
        <v>elec faf</v>
      </c>
      <c r="E174" s="12" t="str">
        <f>INDEX([9]MH_RawData!$A$19:$R$339, MATCH($A174, [9]MH_RawData!$A$19:$A$339, 0), MATCH(E$19, [9]MH_RawData!$A$18:$R$18, 0))</f>
        <v/>
      </c>
      <c r="F174" s="12" t="b">
        <f t="shared" si="28"/>
        <v>0</v>
      </c>
      <c r="G174" s="12" t="b">
        <f t="shared" si="29"/>
        <v>1</v>
      </c>
      <c r="H174" s="12" t="b">
        <f t="shared" si="30"/>
        <v>1</v>
      </c>
      <c r="I174" s="12" t="str">
        <f t="shared" si="31"/>
        <v>Electric FAF</v>
      </c>
    </row>
    <row r="175" spans="1:9">
      <c r="A175" s="143">
        <v>22004</v>
      </c>
      <c r="B175" s="12">
        <f>INDEX([9]MH_RawData!$A$19:$R$339, MATCH($A175, [9]MH_RawData!$A$19:$A$339, 0), MATCH(B$19, [9]MH_RawData!$A$18:$R$18, 0))</f>
        <v>2128.8850000000002</v>
      </c>
      <c r="C175" s="12">
        <f>INDEX([9]MH_RawData!$A$19:$R$339, MATCH($A175, [9]MH_RawData!$A$19:$A$339, 0), MATCH(C$19, [9]MH_RawData!$A$18:$R$18, 0))</f>
        <v>1</v>
      </c>
      <c r="D175" s="12" t="str">
        <f>INDEX([9]MH_RawData!$A$19:$R$339, MATCH($A175, [9]MH_RawData!$A$19:$A$339, 0), MATCH(D$19, [9]MH_RawData!$A$18:$R$18, 0))</f>
        <v>elec faf</v>
      </c>
      <c r="E175" s="12" t="str">
        <f>INDEX([9]MH_RawData!$A$19:$R$339, MATCH($A175, [9]MH_RawData!$A$19:$A$339, 0), MATCH(E$19, [9]MH_RawData!$A$18:$R$18, 0))</f>
        <v>elec baseboard</v>
      </c>
      <c r="F175" s="12" t="b">
        <f t="shared" si="28"/>
        <v>0</v>
      </c>
      <c r="G175" s="12" t="b">
        <f t="shared" si="29"/>
        <v>1</v>
      </c>
      <c r="H175" s="12" t="b">
        <f t="shared" si="30"/>
        <v>1</v>
      </c>
      <c r="I175" s="12" t="str">
        <f t="shared" si="31"/>
        <v>Electric FAF</v>
      </c>
    </row>
    <row r="176" spans="1:9">
      <c r="A176" s="143">
        <v>22013</v>
      </c>
      <c r="B176" s="12">
        <f>INDEX([9]MH_RawData!$A$19:$R$339, MATCH($A176, [9]MH_RawData!$A$19:$A$339, 0), MATCH(B$19, [9]MH_RawData!$A$18:$R$18, 0))</f>
        <v>868.42899999999997</v>
      </c>
      <c r="C176" s="12">
        <f>INDEX([9]MH_RawData!$A$19:$R$339, MATCH($A176, [9]MH_RawData!$A$19:$A$339, 0), MATCH(C$19, [9]MH_RawData!$A$18:$R$18, 0))</f>
        <v>2</v>
      </c>
      <c r="D176" s="12" t="str">
        <f>INDEX([9]MH_RawData!$A$19:$R$339, MATCH($A176, [9]MH_RawData!$A$19:$A$339, 0), MATCH(D$19, [9]MH_RawData!$A$18:$R$18, 0))</f>
        <v>oil faf</v>
      </c>
      <c r="E176" s="12" t="str">
        <f>INDEX([9]MH_RawData!$A$19:$R$339, MATCH($A176, [9]MH_RawData!$A$19:$A$339, 0), MATCH(E$19, [9]MH_RawData!$A$18:$R$18, 0))</f>
        <v>wood htstove</v>
      </c>
      <c r="F176" s="12" t="b">
        <f t="shared" si="28"/>
        <v>0</v>
      </c>
      <c r="G176" s="12" t="b">
        <f t="shared" si="29"/>
        <v>0</v>
      </c>
      <c r="H176" s="12" t="b">
        <f t="shared" si="30"/>
        <v>0</v>
      </c>
      <c r="I176" s="12" t="str">
        <f t="shared" si="31"/>
        <v>Plug-in heater, or none</v>
      </c>
    </row>
    <row r="177" spans="1:9">
      <c r="A177" s="143">
        <v>22017</v>
      </c>
      <c r="B177" s="12">
        <f>INDEX([9]MH_RawData!$A$19:$R$339, MATCH($A177, [9]MH_RawData!$A$19:$A$339, 0), MATCH(B$19, [9]MH_RawData!$A$18:$R$18, 0))</f>
        <v>1211.2819999999999</v>
      </c>
      <c r="C177" s="12">
        <f>INDEX([9]MH_RawData!$A$19:$R$339, MATCH($A177, [9]MH_RawData!$A$19:$A$339, 0), MATCH(C$19, [9]MH_RawData!$A$18:$R$18, 0))</f>
        <v>2</v>
      </c>
      <c r="D177" s="12" t="str">
        <f>INDEX([9]MH_RawData!$A$19:$R$339, MATCH($A177, [9]MH_RawData!$A$19:$A$339, 0), MATCH(D$19, [9]MH_RawData!$A$18:$R$18, 0))</f>
        <v>pel htstove</v>
      </c>
      <c r="E177" s="12" t="str">
        <f>INDEX([9]MH_RawData!$A$19:$R$339, MATCH($A177, [9]MH_RawData!$A$19:$A$339, 0), MATCH(E$19, [9]MH_RawData!$A$18:$R$18, 0))</f>
        <v>elec faf</v>
      </c>
      <c r="F177" s="12" t="b">
        <f t="shared" si="28"/>
        <v>0</v>
      </c>
      <c r="G177" s="12" t="b">
        <f t="shared" si="29"/>
        <v>1</v>
      </c>
      <c r="H177" s="12" t="b">
        <f t="shared" si="30"/>
        <v>1</v>
      </c>
      <c r="I177" s="12" t="str">
        <f t="shared" si="31"/>
        <v>Electric FAF</v>
      </c>
    </row>
    <row r="178" spans="1:9">
      <c r="A178" s="143">
        <v>22028</v>
      </c>
      <c r="B178" s="12">
        <f>INDEX([9]MH_RawData!$A$19:$R$339, MATCH($A178, [9]MH_RawData!$A$19:$A$339, 0), MATCH(B$19, [9]MH_RawData!$A$18:$R$18, 0))</f>
        <v>868.42899999999997</v>
      </c>
      <c r="C178" s="12">
        <f>INDEX([9]MH_RawData!$A$19:$R$339, MATCH($A178, [9]MH_RawData!$A$19:$A$339, 0), MATCH(C$19, [9]MH_RawData!$A$18:$R$18, 0))</f>
        <v>3</v>
      </c>
      <c r="D178" s="12" t="str">
        <f>INDEX([9]MH_RawData!$A$19:$R$339, MATCH($A178, [9]MH_RawData!$A$19:$A$339, 0), MATCH(D$19, [9]MH_RawData!$A$18:$R$18, 0))</f>
        <v>gas faf</v>
      </c>
      <c r="E178" s="12" t="str">
        <f>INDEX([9]MH_RawData!$A$19:$R$339, MATCH($A178, [9]MH_RawData!$A$19:$A$339, 0), MATCH(E$19, [9]MH_RawData!$A$18:$R$18, 0))</f>
        <v/>
      </c>
      <c r="F178" s="12" t="b">
        <f t="shared" si="28"/>
        <v>1</v>
      </c>
      <c r="G178" s="12" t="b">
        <f t="shared" si="29"/>
        <v>0</v>
      </c>
      <c r="H178" s="12" t="b">
        <f t="shared" si="30"/>
        <v>0</v>
      </c>
      <c r="I178" s="12" t="str">
        <f t="shared" si="31"/>
        <v>Plug-in heater, or none</v>
      </c>
    </row>
    <row r="179" spans="1:9">
      <c r="A179" s="143">
        <v>22048</v>
      </c>
      <c r="B179" s="12">
        <f>INDEX([9]MH_RawData!$A$19:$R$339, MATCH($A179, [9]MH_RawData!$A$19:$A$339, 0), MATCH(B$19, [9]MH_RawData!$A$18:$R$18, 0))</f>
        <v>2319.0770000000002</v>
      </c>
      <c r="C179" s="12">
        <f>INDEX([9]MH_RawData!$A$19:$R$339, MATCH($A179, [9]MH_RawData!$A$19:$A$339, 0), MATCH(C$19, [9]MH_RawData!$A$18:$R$18, 0))</f>
        <v>1</v>
      </c>
      <c r="D179" s="12" t="str">
        <f>INDEX([9]MH_RawData!$A$19:$R$339, MATCH($A179, [9]MH_RawData!$A$19:$A$339, 0), MATCH(D$19, [9]MH_RawData!$A$18:$R$18, 0))</f>
        <v>elec faf</v>
      </c>
      <c r="E179" s="12" t="str">
        <f>INDEX([9]MH_RawData!$A$19:$R$339, MATCH($A179, [9]MH_RawData!$A$19:$A$339, 0), MATCH(E$19, [9]MH_RawData!$A$18:$R$18, 0))</f>
        <v/>
      </c>
      <c r="F179" s="12" t="b">
        <f t="shared" si="28"/>
        <v>0</v>
      </c>
      <c r="G179" s="12" t="b">
        <f t="shared" si="29"/>
        <v>1</v>
      </c>
      <c r="H179" s="12" t="b">
        <f t="shared" si="30"/>
        <v>1</v>
      </c>
      <c r="I179" s="12" t="str">
        <f t="shared" si="31"/>
        <v>Electric FAF</v>
      </c>
    </row>
    <row r="180" spans="1:9">
      <c r="A180" s="143">
        <v>22056</v>
      </c>
      <c r="B180" s="12">
        <f>INDEX([9]MH_RawData!$A$19:$R$339, MATCH($A180, [9]MH_RawData!$A$19:$A$339, 0), MATCH(B$19, [9]MH_RawData!$A$18:$R$18, 0))</f>
        <v>1211.2819999999999</v>
      </c>
      <c r="C180" s="12">
        <f>INDEX([9]MH_RawData!$A$19:$R$339, MATCH($A180, [9]MH_RawData!$A$19:$A$339, 0), MATCH(C$19, [9]MH_RawData!$A$18:$R$18, 0))</f>
        <v>2</v>
      </c>
      <c r="D180" s="12" t="str">
        <f>INDEX([9]MH_RawData!$A$19:$R$339, MATCH($A180, [9]MH_RawData!$A$19:$A$339, 0), MATCH(D$19, [9]MH_RawData!$A$18:$R$18, 0))</f>
        <v>wood htstove</v>
      </c>
      <c r="E180" s="12" t="str">
        <f>INDEX([9]MH_RawData!$A$19:$R$339, MATCH($A180, [9]MH_RawData!$A$19:$A$339, 0), MATCH(E$19, [9]MH_RawData!$A$18:$R$18, 0))</f>
        <v/>
      </c>
      <c r="F180" s="12" t="b">
        <f t="shared" si="28"/>
        <v>0</v>
      </c>
      <c r="G180" s="12" t="b">
        <f t="shared" si="29"/>
        <v>0</v>
      </c>
      <c r="H180" s="12" t="b">
        <f t="shared" si="30"/>
        <v>0</v>
      </c>
      <c r="I180" s="12" t="str">
        <f t="shared" si="31"/>
        <v>Plug-in heater, or none</v>
      </c>
    </row>
    <row r="181" spans="1:9">
      <c r="A181" s="143">
        <v>22067</v>
      </c>
      <c r="B181" s="12">
        <f>INDEX([9]MH_RawData!$A$19:$R$339, MATCH($A181, [9]MH_RawData!$A$19:$A$339, 0), MATCH(B$19, [9]MH_RawData!$A$18:$R$18, 0))</f>
        <v>868.42899999999997</v>
      </c>
      <c r="C181" s="12">
        <f>INDEX([9]MH_RawData!$A$19:$R$339, MATCH($A181, [9]MH_RawData!$A$19:$A$339, 0), MATCH(C$19, [9]MH_RawData!$A$18:$R$18, 0))</f>
        <v>3</v>
      </c>
      <c r="D181" s="12" t="str">
        <f>INDEX([9]MH_RawData!$A$19:$R$339, MATCH($A181, [9]MH_RawData!$A$19:$A$339, 0), MATCH(D$19, [9]MH_RawData!$A$18:$R$18, 0))</f>
        <v>gas faf</v>
      </c>
      <c r="E181" s="12" t="str">
        <f>INDEX([9]MH_RawData!$A$19:$R$339, MATCH($A181, [9]MH_RawData!$A$19:$A$339, 0), MATCH(E$19, [9]MH_RawData!$A$18:$R$18, 0))</f>
        <v/>
      </c>
      <c r="F181" s="12" t="b">
        <f t="shared" si="28"/>
        <v>1</v>
      </c>
      <c r="G181" s="12" t="b">
        <f t="shared" si="29"/>
        <v>0</v>
      </c>
      <c r="H181" s="12" t="b">
        <f t="shared" si="30"/>
        <v>0</v>
      </c>
      <c r="I181" s="12" t="str">
        <f t="shared" si="31"/>
        <v>Plug-in heater, or none</v>
      </c>
    </row>
    <row r="182" spans="1:9">
      <c r="A182" s="143">
        <v>22073</v>
      </c>
      <c r="B182" s="12">
        <f>INDEX([9]MH_RawData!$A$19:$R$339, MATCH($A182, [9]MH_RawData!$A$19:$A$339, 0), MATCH(B$19, [9]MH_RawData!$A$18:$R$18, 0))</f>
        <v>868.42899999999997</v>
      </c>
      <c r="C182" s="12">
        <f>INDEX([9]MH_RawData!$A$19:$R$339, MATCH($A182, [9]MH_RawData!$A$19:$A$339, 0), MATCH(C$19, [9]MH_RawData!$A$18:$R$18, 0))</f>
        <v>2</v>
      </c>
      <c r="D182" s="12" t="str">
        <f>INDEX([9]MH_RawData!$A$19:$R$339, MATCH($A182, [9]MH_RawData!$A$19:$A$339, 0), MATCH(D$19, [9]MH_RawData!$A$18:$R$18, 0))</f>
        <v>gas faf</v>
      </c>
      <c r="E182" s="12" t="str">
        <f>INDEX([9]MH_RawData!$A$19:$R$339, MATCH($A182, [9]MH_RawData!$A$19:$A$339, 0), MATCH(E$19, [9]MH_RawData!$A$18:$R$18, 0))</f>
        <v/>
      </c>
      <c r="F182" s="12" t="b">
        <f t="shared" si="28"/>
        <v>1</v>
      </c>
      <c r="G182" s="12" t="b">
        <f t="shared" si="29"/>
        <v>0</v>
      </c>
      <c r="H182" s="12" t="b">
        <f t="shared" si="30"/>
        <v>0</v>
      </c>
      <c r="I182" s="12" t="str">
        <f t="shared" si="31"/>
        <v>Plug-in heater, or none</v>
      </c>
    </row>
    <row r="183" spans="1:9">
      <c r="A183" s="143">
        <v>22112</v>
      </c>
      <c r="B183" s="12">
        <f>INDEX([9]MH_RawData!$A$19:$R$339, MATCH($A183, [9]MH_RawData!$A$19:$A$339, 0), MATCH(B$19, [9]MH_RawData!$A$18:$R$18, 0))</f>
        <v>2319.0770000000002</v>
      </c>
      <c r="C183" s="12">
        <f>INDEX([9]MH_RawData!$A$19:$R$339, MATCH($A183, [9]MH_RawData!$A$19:$A$339, 0), MATCH(C$19, [9]MH_RawData!$A$18:$R$18, 0))</f>
        <v>1</v>
      </c>
      <c r="D183" s="12" t="str">
        <f>INDEX([9]MH_RawData!$A$19:$R$339, MATCH($A183, [9]MH_RawData!$A$19:$A$339, 0), MATCH(D$19, [9]MH_RawData!$A$18:$R$18, 0))</f>
        <v>elec heatpump</v>
      </c>
      <c r="E183" s="12" t="str">
        <f>INDEX([9]MH_RawData!$A$19:$R$339, MATCH($A183, [9]MH_RawData!$A$19:$A$339, 0), MATCH(E$19, [9]MH_RawData!$A$18:$R$18, 0))</f>
        <v/>
      </c>
      <c r="F183" s="12" t="b">
        <f t="shared" si="28"/>
        <v>0</v>
      </c>
      <c r="G183" s="12" t="b">
        <f t="shared" si="29"/>
        <v>1</v>
      </c>
      <c r="H183" s="12" t="b">
        <f t="shared" si="30"/>
        <v>1</v>
      </c>
      <c r="I183" s="12" t="str">
        <f t="shared" si="31"/>
        <v>Heat pump</v>
      </c>
    </row>
    <row r="184" spans="1:9">
      <c r="A184" s="143">
        <v>22119</v>
      </c>
      <c r="B184" s="12">
        <f>INDEX([9]MH_RawData!$A$19:$R$339, MATCH($A184, [9]MH_RawData!$A$19:$A$339, 0), MATCH(B$19, [9]MH_RawData!$A$18:$R$18, 0))</f>
        <v>868.42899999999997</v>
      </c>
      <c r="C184" s="12">
        <f>INDEX([9]MH_RawData!$A$19:$R$339, MATCH($A184, [9]MH_RawData!$A$19:$A$339, 0), MATCH(C$19, [9]MH_RawData!$A$18:$R$18, 0))</f>
        <v>3</v>
      </c>
      <c r="D184" s="12" t="str">
        <f>INDEX([9]MH_RawData!$A$19:$R$339, MATCH($A184, [9]MH_RawData!$A$19:$A$339, 0), MATCH(D$19, [9]MH_RawData!$A$18:$R$18, 0))</f>
        <v>gas faf</v>
      </c>
      <c r="E184" s="12" t="str">
        <f>INDEX([9]MH_RawData!$A$19:$R$339, MATCH($A184, [9]MH_RawData!$A$19:$A$339, 0), MATCH(E$19, [9]MH_RawData!$A$18:$R$18, 0))</f>
        <v>elec pluginheater AND elec baseboard</v>
      </c>
      <c r="F184" s="12" t="b">
        <f t="shared" si="28"/>
        <v>1</v>
      </c>
      <c r="G184" s="12" t="b">
        <f t="shared" si="29"/>
        <v>1</v>
      </c>
      <c r="H184" s="12" t="b">
        <f t="shared" si="30"/>
        <v>0</v>
      </c>
      <c r="I184" s="12" t="str">
        <f t="shared" si="31"/>
        <v>Baseboard</v>
      </c>
    </row>
    <row r="185" spans="1:9">
      <c r="A185" s="143">
        <v>22190</v>
      </c>
      <c r="B185" s="12">
        <f>INDEX([9]MH_RawData!$A$19:$R$339, MATCH($A185, [9]MH_RawData!$A$19:$A$339, 0), MATCH(B$19, [9]MH_RawData!$A$18:$R$18, 0))</f>
        <v>868.42899999999997</v>
      </c>
      <c r="C185" s="12">
        <f>INDEX([9]MH_RawData!$A$19:$R$339, MATCH($A185, [9]MH_RawData!$A$19:$A$339, 0), MATCH(C$19, [9]MH_RawData!$A$18:$R$18, 0))</f>
        <v>3</v>
      </c>
      <c r="D185" s="12" t="str">
        <f>INDEX([9]MH_RawData!$A$19:$R$339, MATCH($A185, [9]MH_RawData!$A$19:$A$339, 0), MATCH(D$19, [9]MH_RawData!$A$18:$R$18, 0))</f>
        <v>gas faf</v>
      </c>
      <c r="E185" s="12" t="str">
        <f>INDEX([9]MH_RawData!$A$19:$R$339, MATCH($A185, [9]MH_RawData!$A$19:$A$339, 0), MATCH(E$19, [9]MH_RawData!$A$18:$R$18, 0))</f>
        <v/>
      </c>
      <c r="F185" s="12" t="b">
        <f t="shared" si="28"/>
        <v>1</v>
      </c>
      <c r="G185" s="12" t="b">
        <f t="shared" si="29"/>
        <v>0</v>
      </c>
      <c r="H185" s="12" t="b">
        <f t="shared" si="30"/>
        <v>0</v>
      </c>
      <c r="I185" s="12" t="str">
        <f t="shared" si="31"/>
        <v>Plug-in heater, or none</v>
      </c>
    </row>
    <row r="186" spans="1:9">
      <c r="A186" s="143">
        <v>22192</v>
      </c>
      <c r="B186" s="12">
        <f>INDEX([9]MH_RawData!$A$19:$R$339, MATCH($A186, [9]MH_RawData!$A$19:$A$339, 0), MATCH(B$19, [9]MH_RawData!$A$18:$R$18, 0))</f>
        <v>2128.9459999999999</v>
      </c>
      <c r="C186" s="12">
        <f>INDEX([9]MH_RawData!$A$19:$R$339, MATCH($A186, [9]MH_RawData!$A$19:$A$339, 0), MATCH(C$19, [9]MH_RawData!$A$18:$R$18, 0))</f>
        <v>1</v>
      </c>
      <c r="D186" s="12" t="str">
        <f>INDEX([9]MH_RawData!$A$19:$R$339, MATCH($A186, [9]MH_RawData!$A$19:$A$339, 0), MATCH(D$19, [9]MH_RawData!$A$18:$R$18, 0))</f>
        <v>elec faf</v>
      </c>
      <c r="E186" s="12" t="str">
        <f>INDEX([9]MH_RawData!$A$19:$R$339, MATCH($A186, [9]MH_RawData!$A$19:$A$339, 0), MATCH(E$19, [9]MH_RawData!$A$18:$R$18, 0))</f>
        <v/>
      </c>
      <c r="F186" s="12" t="b">
        <f t="shared" si="28"/>
        <v>0</v>
      </c>
      <c r="G186" s="12" t="b">
        <f t="shared" si="29"/>
        <v>1</v>
      </c>
      <c r="H186" s="12" t="b">
        <f t="shared" si="30"/>
        <v>1</v>
      </c>
      <c r="I186" s="12" t="str">
        <f t="shared" si="31"/>
        <v>Electric FAF</v>
      </c>
    </row>
    <row r="187" spans="1:9">
      <c r="A187" s="143">
        <v>22204</v>
      </c>
      <c r="B187" s="12">
        <f>INDEX([9]MH_RawData!$A$19:$R$339, MATCH($A187, [9]MH_RawData!$A$19:$A$339, 0), MATCH(B$19, [9]MH_RawData!$A$18:$R$18, 0))</f>
        <v>2319.0770000000002</v>
      </c>
      <c r="C187" s="12">
        <f>INDEX([9]MH_RawData!$A$19:$R$339, MATCH($A187, [9]MH_RawData!$A$19:$A$339, 0), MATCH(C$19, [9]MH_RawData!$A$18:$R$18, 0))</f>
        <v>1</v>
      </c>
      <c r="D187" s="12" t="str">
        <f>INDEX([9]MH_RawData!$A$19:$R$339, MATCH($A187, [9]MH_RawData!$A$19:$A$339, 0), MATCH(D$19, [9]MH_RawData!$A$18:$R$18, 0))</f>
        <v>elec pluginheater</v>
      </c>
      <c r="E187" s="12" t="str">
        <f>INDEX([9]MH_RawData!$A$19:$R$339, MATCH($A187, [9]MH_RawData!$A$19:$A$339, 0), MATCH(E$19, [9]MH_RawData!$A$18:$R$18, 0))</f>
        <v>gas faf</v>
      </c>
      <c r="F187" s="12" t="b">
        <f t="shared" si="28"/>
        <v>1</v>
      </c>
      <c r="G187" s="12" t="b">
        <f t="shared" si="29"/>
        <v>0</v>
      </c>
      <c r="H187" s="12" t="b">
        <f t="shared" si="30"/>
        <v>0</v>
      </c>
      <c r="I187" s="12" t="str">
        <f t="shared" si="31"/>
        <v>Plug-in heater, or none</v>
      </c>
    </row>
    <row r="188" spans="1:9">
      <c r="A188" s="143">
        <v>22236</v>
      </c>
      <c r="B188" s="12">
        <f>INDEX([9]MH_RawData!$A$19:$R$339, MATCH($A188, [9]MH_RawData!$A$19:$A$339, 0), MATCH(B$19, [9]MH_RawData!$A$18:$R$18, 0))</f>
        <v>3065.65</v>
      </c>
      <c r="C188" s="12">
        <f>INDEX([9]MH_RawData!$A$19:$R$339, MATCH($A188, [9]MH_RawData!$A$19:$A$339, 0), MATCH(C$19, [9]MH_RawData!$A$18:$R$18, 0))</f>
        <v>1</v>
      </c>
      <c r="D188" s="12" t="str">
        <f>INDEX([9]MH_RawData!$A$19:$R$339, MATCH($A188, [9]MH_RawData!$A$19:$A$339, 0), MATCH(D$19, [9]MH_RawData!$A$18:$R$18, 0))</f>
        <v>elec faf</v>
      </c>
      <c r="E188" s="12" t="str">
        <f>INDEX([9]MH_RawData!$A$19:$R$339, MATCH($A188, [9]MH_RawData!$A$19:$A$339, 0), MATCH(E$19, [9]MH_RawData!$A$18:$R$18, 0))</f>
        <v/>
      </c>
      <c r="F188" s="12" t="b">
        <f t="shared" si="28"/>
        <v>0</v>
      </c>
      <c r="G188" s="12" t="b">
        <f t="shared" si="29"/>
        <v>1</v>
      </c>
      <c r="H188" s="12" t="b">
        <f t="shared" si="30"/>
        <v>1</v>
      </c>
      <c r="I188" s="12" t="str">
        <f t="shared" si="31"/>
        <v>Electric FAF</v>
      </c>
    </row>
    <row r="189" spans="1:9">
      <c r="A189" s="143">
        <v>22277</v>
      </c>
      <c r="B189" s="12">
        <f>INDEX([9]MH_RawData!$A$19:$R$339, MATCH($A189, [9]MH_RawData!$A$19:$A$339, 0), MATCH(B$19, [9]MH_RawData!$A$18:$R$18, 0))</f>
        <v>2319.0770000000002</v>
      </c>
      <c r="C189" s="12">
        <f>INDEX([9]MH_RawData!$A$19:$R$339, MATCH($A189, [9]MH_RawData!$A$19:$A$339, 0), MATCH(C$19, [9]MH_RawData!$A$18:$R$18, 0))</f>
        <v>1</v>
      </c>
      <c r="D189" s="12" t="str">
        <f>INDEX([9]MH_RawData!$A$19:$R$339, MATCH($A189, [9]MH_RawData!$A$19:$A$339, 0), MATCH(D$19, [9]MH_RawData!$A$18:$R$18, 0))</f>
        <v>elec heatpump</v>
      </c>
      <c r="E189" s="12" t="str">
        <f>INDEX([9]MH_RawData!$A$19:$R$339, MATCH($A189, [9]MH_RawData!$A$19:$A$339, 0), MATCH(E$19, [9]MH_RawData!$A$18:$R$18, 0))</f>
        <v/>
      </c>
      <c r="F189" s="12" t="b">
        <f t="shared" si="28"/>
        <v>0</v>
      </c>
      <c r="G189" s="12" t="b">
        <f t="shared" si="29"/>
        <v>1</v>
      </c>
      <c r="H189" s="12" t="b">
        <f t="shared" si="30"/>
        <v>1</v>
      </c>
      <c r="I189" s="12" t="str">
        <f t="shared" si="31"/>
        <v>Heat pump</v>
      </c>
    </row>
    <row r="190" spans="1:9">
      <c r="A190" s="143">
        <v>22313</v>
      </c>
      <c r="B190" s="12">
        <f>INDEX([9]MH_RawData!$A$19:$R$339, MATCH($A190, [9]MH_RawData!$A$19:$A$339, 0), MATCH(B$19, [9]MH_RawData!$A$18:$R$18, 0))</f>
        <v>1211.2819999999999</v>
      </c>
      <c r="C190" s="12">
        <f>INDEX([9]MH_RawData!$A$19:$R$339, MATCH($A190, [9]MH_RawData!$A$19:$A$339, 0), MATCH(C$19, [9]MH_RawData!$A$18:$R$18, 0))</f>
        <v>1</v>
      </c>
      <c r="D190" s="12" t="str">
        <f>INDEX([9]MH_RawData!$A$19:$R$339, MATCH($A190, [9]MH_RawData!$A$19:$A$339, 0), MATCH(D$19, [9]MH_RawData!$A$18:$R$18, 0))</f>
        <v>elec faf</v>
      </c>
      <c r="E190" s="12" t="str">
        <f>INDEX([9]MH_RawData!$A$19:$R$339, MATCH($A190, [9]MH_RawData!$A$19:$A$339, 0), MATCH(E$19, [9]MH_RawData!$A$18:$R$18, 0))</f>
        <v/>
      </c>
      <c r="F190" s="12" t="b">
        <f t="shared" si="28"/>
        <v>0</v>
      </c>
      <c r="G190" s="12" t="b">
        <f t="shared" si="29"/>
        <v>1</v>
      </c>
      <c r="H190" s="12" t="b">
        <f t="shared" si="30"/>
        <v>1</v>
      </c>
      <c r="I190" s="12" t="str">
        <f t="shared" si="31"/>
        <v>Electric FAF</v>
      </c>
    </row>
    <row r="191" spans="1:9">
      <c r="A191" s="143">
        <v>22320</v>
      </c>
      <c r="B191" s="12">
        <f>INDEX([9]MH_RawData!$A$19:$R$339, MATCH($A191, [9]MH_RawData!$A$19:$A$339, 0), MATCH(B$19, [9]MH_RawData!$A$18:$R$18, 0))</f>
        <v>2319.0770000000002</v>
      </c>
      <c r="C191" s="12">
        <f>INDEX([9]MH_RawData!$A$19:$R$339, MATCH($A191, [9]MH_RawData!$A$19:$A$339, 0), MATCH(C$19, [9]MH_RawData!$A$18:$R$18, 0))</f>
        <v>1</v>
      </c>
      <c r="D191" s="12" t="str">
        <f>INDEX([9]MH_RawData!$A$19:$R$339, MATCH($A191, [9]MH_RawData!$A$19:$A$339, 0), MATCH(D$19, [9]MH_RawData!$A$18:$R$18, 0))</f>
        <v>wood htstove</v>
      </c>
      <c r="E191" s="12" t="str">
        <f>INDEX([9]MH_RawData!$A$19:$R$339, MATCH($A191, [9]MH_RawData!$A$19:$A$339, 0), MATCH(E$19, [9]MH_RawData!$A$18:$R$18, 0))</f>
        <v>gas faf AND elec pluginheater</v>
      </c>
      <c r="F191" s="12" t="b">
        <f t="shared" si="28"/>
        <v>1</v>
      </c>
      <c r="G191" s="12" t="b">
        <f t="shared" si="29"/>
        <v>0</v>
      </c>
      <c r="H191" s="12" t="b">
        <f t="shared" si="30"/>
        <v>0</v>
      </c>
      <c r="I191" s="12" t="str">
        <f t="shared" si="31"/>
        <v>Plug-in heater, or none</v>
      </c>
    </row>
    <row r="192" spans="1:9">
      <c r="A192" s="143">
        <v>22342</v>
      </c>
      <c r="B192" s="12">
        <f>INDEX([9]MH_RawData!$A$19:$R$339, MATCH($A192, [9]MH_RawData!$A$19:$A$339, 0), MATCH(B$19, [9]MH_RawData!$A$18:$R$18, 0))</f>
        <v>2319.0770000000002</v>
      </c>
      <c r="C192" s="12">
        <f>INDEX([9]MH_RawData!$A$19:$R$339, MATCH($A192, [9]MH_RawData!$A$19:$A$339, 0), MATCH(C$19, [9]MH_RawData!$A$18:$R$18, 0))</f>
        <v>1</v>
      </c>
      <c r="D192" s="12" t="str">
        <f>INDEX([9]MH_RawData!$A$19:$R$339, MATCH($A192, [9]MH_RawData!$A$19:$A$339, 0), MATCH(D$19, [9]MH_RawData!$A$18:$R$18, 0))</f>
        <v>elec faf</v>
      </c>
      <c r="E192" s="12" t="str">
        <f>INDEX([9]MH_RawData!$A$19:$R$339, MATCH($A192, [9]MH_RawData!$A$19:$A$339, 0), MATCH(E$19, [9]MH_RawData!$A$18:$R$18, 0))</f>
        <v/>
      </c>
      <c r="F192" s="12" t="b">
        <f t="shared" si="28"/>
        <v>0</v>
      </c>
      <c r="G192" s="12" t="b">
        <f t="shared" si="29"/>
        <v>1</v>
      </c>
      <c r="H192" s="12" t="b">
        <f t="shared" si="30"/>
        <v>1</v>
      </c>
      <c r="I192" s="12" t="str">
        <f t="shared" si="31"/>
        <v>Electric FAF</v>
      </c>
    </row>
    <row r="193" spans="1:9">
      <c r="A193" s="143">
        <v>22358</v>
      </c>
      <c r="B193" s="12">
        <f>INDEX([9]MH_RawData!$A$19:$R$339, MATCH($A193, [9]MH_RawData!$A$19:$A$339, 0), MATCH(B$19, [9]MH_RawData!$A$18:$R$18, 0))</f>
        <v>1211.2819999999999</v>
      </c>
      <c r="C193" s="12">
        <f>INDEX([9]MH_RawData!$A$19:$R$339, MATCH($A193, [9]MH_RawData!$A$19:$A$339, 0), MATCH(C$19, [9]MH_RawData!$A$18:$R$18, 0))</f>
        <v>2</v>
      </c>
      <c r="D193" s="12" t="str">
        <f>INDEX([9]MH_RawData!$A$19:$R$339, MATCH($A193, [9]MH_RawData!$A$19:$A$339, 0), MATCH(D$19, [9]MH_RawData!$A$18:$R$18, 0))</f>
        <v>elec faf</v>
      </c>
      <c r="E193" s="12" t="str">
        <f>INDEX([9]MH_RawData!$A$19:$R$339, MATCH($A193, [9]MH_RawData!$A$19:$A$339, 0), MATCH(E$19, [9]MH_RawData!$A$18:$R$18, 0))</f>
        <v/>
      </c>
      <c r="F193" s="12" t="b">
        <f t="shared" si="28"/>
        <v>0</v>
      </c>
      <c r="G193" s="12" t="b">
        <f t="shared" si="29"/>
        <v>1</v>
      </c>
      <c r="H193" s="12" t="b">
        <f t="shared" si="30"/>
        <v>1</v>
      </c>
      <c r="I193" s="12" t="str">
        <f t="shared" si="31"/>
        <v>Electric FAF</v>
      </c>
    </row>
    <row r="194" spans="1:9">
      <c r="A194" s="143">
        <v>22370</v>
      </c>
      <c r="B194" s="12">
        <f>INDEX([9]MH_RawData!$A$19:$R$339, MATCH($A194, [9]MH_RawData!$A$19:$A$339, 0), MATCH(B$19, [9]MH_RawData!$A$18:$R$18, 0))</f>
        <v>2319.0770000000002</v>
      </c>
      <c r="C194" s="12">
        <f>INDEX([9]MH_RawData!$A$19:$R$339, MATCH($A194, [9]MH_RawData!$A$19:$A$339, 0), MATCH(C$19, [9]MH_RawData!$A$18:$R$18, 0))</f>
        <v>1</v>
      </c>
      <c r="D194" s="12" t="str">
        <f>INDEX([9]MH_RawData!$A$19:$R$339, MATCH($A194, [9]MH_RawData!$A$19:$A$339, 0), MATCH(D$19, [9]MH_RawData!$A$18:$R$18, 0))</f>
        <v>elec faf</v>
      </c>
      <c r="E194" s="12" t="str">
        <f>INDEX([9]MH_RawData!$A$19:$R$339, MATCH($A194, [9]MH_RawData!$A$19:$A$339, 0), MATCH(E$19, [9]MH_RawData!$A$18:$R$18, 0))</f>
        <v/>
      </c>
      <c r="F194" s="12" t="b">
        <f t="shared" si="28"/>
        <v>0</v>
      </c>
      <c r="G194" s="12" t="b">
        <f t="shared" si="29"/>
        <v>1</v>
      </c>
      <c r="H194" s="12" t="b">
        <f t="shared" si="30"/>
        <v>1</v>
      </c>
      <c r="I194" s="12" t="str">
        <f t="shared" si="31"/>
        <v>Electric FAF</v>
      </c>
    </row>
    <row r="195" spans="1:9">
      <c r="A195" s="143">
        <v>22397</v>
      </c>
      <c r="B195" s="12">
        <f>INDEX([9]MH_RawData!$A$19:$R$339, MATCH($A195, [9]MH_RawData!$A$19:$A$339, 0), MATCH(B$19, [9]MH_RawData!$A$18:$R$18, 0))</f>
        <v>2914.5650000000001</v>
      </c>
      <c r="C195" s="12">
        <f>INDEX([9]MH_RawData!$A$19:$R$339, MATCH($A195, [9]MH_RawData!$A$19:$A$339, 0), MATCH(C$19, [9]MH_RawData!$A$18:$R$18, 0))</f>
        <v>2</v>
      </c>
      <c r="D195" s="12" t="str">
        <f>INDEX([9]MH_RawData!$A$19:$R$339, MATCH($A195, [9]MH_RawData!$A$19:$A$339, 0), MATCH(D$19, [9]MH_RawData!$A$18:$R$18, 0))</f>
        <v>elec faf</v>
      </c>
      <c r="E195" s="12" t="str">
        <f>INDEX([9]MH_RawData!$A$19:$R$339, MATCH($A195, [9]MH_RawData!$A$19:$A$339, 0), MATCH(E$19, [9]MH_RawData!$A$18:$R$18, 0))</f>
        <v/>
      </c>
      <c r="F195" s="12" t="b">
        <f t="shared" si="28"/>
        <v>0</v>
      </c>
      <c r="G195" s="12" t="b">
        <f t="shared" si="29"/>
        <v>1</v>
      </c>
      <c r="H195" s="12" t="b">
        <f t="shared" si="30"/>
        <v>1</v>
      </c>
      <c r="I195" s="12" t="str">
        <f t="shared" si="31"/>
        <v>Electric FAF</v>
      </c>
    </row>
    <row r="196" spans="1:9">
      <c r="A196" s="143">
        <v>22403</v>
      </c>
      <c r="B196" s="12">
        <f>INDEX([9]MH_RawData!$A$19:$R$339, MATCH($A196, [9]MH_RawData!$A$19:$A$339, 0), MATCH(B$19, [9]MH_RawData!$A$18:$R$18, 0))</f>
        <v>2128.9459999999999</v>
      </c>
      <c r="C196" s="12">
        <f>INDEX([9]MH_RawData!$A$19:$R$339, MATCH($A196, [9]MH_RawData!$A$19:$A$339, 0), MATCH(C$19, [9]MH_RawData!$A$18:$R$18, 0))</f>
        <v>2</v>
      </c>
      <c r="D196" s="12" t="str">
        <f>INDEX([9]MH_RawData!$A$19:$R$339, MATCH($A196, [9]MH_RawData!$A$19:$A$339, 0), MATCH(D$19, [9]MH_RawData!$A$18:$R$18, 0))</f>
        <v>oil faf</v>
      </c>
      <c r="E196" s="12" t="str">
        <f>INDEX([9]MH_RawData!$A$19:$R$339, MATCH($A196, [9]MH_RawData!$A$19:$A$339, 0), MATCH(E$19, [9]MH_RawData!$A$18:$R$18, 0))</f>
        <v>elec faf</v>
      </c>
      <c r="F196" s="12" t="b">
        <f t="shared" si="28"/>
        <v>0</v>
      </c>
      <c r="G196" s="12" t="b">
        <f t="shared" si="29"/>
        <v>1</v>
      </c>
      <c r="H196" s="12" t="b">
        <f t="shared" si="30"/>
        <v>1</v>
      </c>
      <c r="I196" s="12" t="str">
        <f t="shared" si="31"/>
        <v>Electric FAF</v>
      </c>
    </row>
    <row r="197" spans="1:9">
      <c r="A197" s="143">
        <v>22412</v>
      </c>
      <c r="B197" s="12">
        <f>INDEX([9]MH_RawData!$A$19:$R$339, MATCH($A197, [9]MH_RawData!$A$19:$A$339, 0), MATCH(B$19, [9]MH_RawData!$A$18:$R$18, 0))</f>
        <v>3065.65</v>
      </c>
      <c r="C197" s="12">
        <f>INDEX([9]MH_RawData!$A$19:$R$339, MATCH($A197, [9]MH_RawData!$A$19:$A$339, 0), MATCH(C$19, [9]MH_RawData!$A$18:$R$18, 0))</f>
        <v>1</v>
      </c>
      <c r="D197" s="12" t="str">
        <f>INDEX([9]MH_RawData!$A$19:$R$339, MATCH($A197, [9]MH_RawData!$A$19:$A$339, 0), MATCH(D$19, [9]MH_RawData!$A$18:$R$18, 0))</f>
        <v>wood htstove</v>
      </c>
      <c r="E197" s="12" t="str">
        <f>INDEX([9]MH_RawData!$A$19:$R$339, MATCH($A197, [9]MH_RawData!$A$19:$A$339, 0), MATCH(E$19, [9]MH_RawData!$A$18:$R$18, 0))</f>
        <v>elec faf</v>
      </c>
      <c r="F197" s="12" t="b">
        <f t="shared" si="28"/>
        <v>0</v>
      </c>
      <c r="G197" s="12" t="b">
        <f t="shared" si="29"/>
        <v>1</v>
      </c>
      <c r="H197" s="12" t="b">
        <f t="shared" si="30"/>
        <v>1</v>
      </c>
      <c r="I197" s="12" t="str">
        <f t="shared" si="31"/>
        <v>Electric FAF</v>
      </c>
    </row>
    <row r="198" spans="1:9">
      <c r="A198" s="143">
        <v>22418</v>
      </c>
      <c r="B198" s="12">
        <f>INDEX([9]MH_RawData!$A$19:$R$339, MATCH($A198, [9]MH_RawData!$A$19:$A$339, 0), MATCH(B$19, [9]MH_RawData!$A$18:$R$18, 0))</f>
        <v>868.42899999999997</v>
      </c>
      <c r="C198" s="12">
        <f>INDEX([9]MH_RawData!$A$19:$R$339, MATCH($A198, [9]MH_RawData!$A$19:$A$339, 0), MATCH(C$19, [9]MH_RawData!$A$18:$R$18, 0))</f>
        <v>3</v>
      </c>
      <c r="D198" s="12" t="str">
        <f>INDEX([9]MH_RawData!$A$19:$R$339, MATCH($A198, [9]MH_RawData!$A$19:$A$339, 0), MATCH(D$19, [9]MH_RawData!$A$18:$R$18, 0))</f>
        <v>gas faf</v>
      </c>
      <c r="E198" s="12" t="str">
        <f>INDEX([9]MH_RawData!$A$19:$R$339, MATCH($A198, [9]MH_RawData!$A$19:$A$339, 0), MATCH(E$19, [9]MH_RawData!$A$18:$R$18, 0))</f>
        <v/>
      </c>
      <c r="F198" s="12" t="b">
        <f t="shared" si="28"/>
        <v>1</v>
      </c>
      <c r="G198" s="12" t="b">
        <f t="shared" si="29"/>
        <v>0</v>
      </c>
      <c r="H198" s="12" t="b">
        <f t="shared" si="30"/>
        <v>0</v>
      </c>
      <c r="I198" s="12" t="str">
        <f t="shared" si="31"/>
        <v>Plug-in heater, or none</v>
      </c>
    </row>
    <row r="199" spans="1:9">
      <c r="A199" s="143">
        <v>22419</v>
      </c>
      <c r="B199" s="12">
        <f>INDEX([9]MH_RawData!$A$19:$R$339, MATCH($A199, [9]MH_RawData!$A$19:$A$339, 0), MATCH(B$19, [9]MH_RawData!$A$18:$R$18, 0))</f>
        <v>2914.5650000000001</v>
      </c>
      <c r="C199" s="12">
        <f>INDEX([9]MH_RawData!$A$19:$R$339, MATCH($A199, [9]MH_RawData!$A$19:$A$339, 0), MATCH(C$19, [9]MH_RawData!$A$18:$R$18, 0))</f>
        <v>2</v>
      </c>
      <c r="D199" s="12" t="str">
        <f>INDEX([9]MH_RawData!$A$19:$R$339, MATCH($A199, [9]MH_RawData!$A$19:$A$339, 0), MATCH(D$19, [9]MH_RawData!$A$18:$R$18, 0))</f>
        <v>elec faf</v>
      </c>
      <c r="E199" s="12" t="str">
        <f>INDEX([9]MH_RawData!$A$19:$R$339, MATCH($A199, [9]MH_RawData!$A$19:$A$339, 0), MATCH(E$19, [9]MH_RawData!$A$18:$R$18, 0))</f>
        <v/>
      </c>
      <c r="F199" s="12" t="b">
        <f t="shared" si="28"/>
        <v>0</v>
      </c>
      <c r="G199" s="12" t="b">
        <f t="shared" si="29"/>
        <v>1</v>
      </c>
      <c r="H199" s="12" t="b">
        <f t="shared" si="30"/>
        <v>1</v>
      </c>
      <c r="I199" s="12" t="str">
        <f t="shared" si="31"/>
        <v>Electric FAF</v>
      </c>
    </row>
    <row r="200" spans="1:9">
      <c r="A200" s="143">
        <v>22463</v>
      </c>
      <c r="B200" s="12">
        <f>INDEX([9]MH_RawData!$A$19:$R$339, MATCH($A200, [9]MH_RawData!$A$19:$A$339, 0), MATCH(B$19, [9]MH_RawData!$A$18:$R$18, 0))</f>
        <v>1211.2819999999999</v>
      </c>
      <c r="C200" s="12">
        <f>INDEX([9]MH_RawData!$A$19:$R$339, MATCH($A200, [9]MH_RawData!$A$19:$A$339, 0), MATCH(C$19, [9]MH_RawData!$A$18:$R$18, 0))</f>
        <v>2</v>
      </c>
      <c r="D200" s="12" t="str">
        <f>INDEX([9]MH_RawData!$A$19:$R$339, MATCH($A200, [9]MH_RawData!$A$19:$A$339, 0), MATCH(D$19, [9]MH_RawData!$A$18:$R$18, 0))</f>
        <v>wood htstove</v>
      </c>
      <c r="E200" s="12" t="str">
        <f>INDEX([9]MH_RawData!$A$19:$R$339, MATCH($A200, [9]MH_RawData!$A$19:$A$339, 0), MATCH(E$19, [9]MH_RawData!$A$18:$R$18, 0))</f>
        <v>elec faf</v>
      </c>
      <c r="F200" s="12" t="b">
        <f t="shared" si="28"/>
        <v>0</v>
      </c>
      <c r="G200" s="12" t="b">
        <f t="shared" si="29"/>
        <v>1</v>
      </c>
      <c r="H200" s="12" t="b">
        <f t="shared" si="30"/>
        <v>1</v>
      </c>
      <c r="I200" s="12" t="str">
        <f t="shared" si="31"/>
        <v>Electric FAF</v>
      </c>
    </row>
    <row r="201" spans="1:9">
      <c r="A201" s="143">
        <v>22464</v>
      </c>
      <c r="B201" s="12">
        <f>INDEX([9]MH_RawData!$A$19:$R$339, MATCH($A201, [9]MH_RawData!$A$19:$A$339, 0), MATCH(B$19, [9]MH_RawData!$A$18:$R$18, 0))</f>
        <v>1211.2819999999999</v>
      </c>
      <c r="C201" s="12">
        <f>INDEX([9]MH_RawData!$A$19:$R$339, MATCH($A201, [9]MH_RawData!$A$19:$A$339, 0), MATCH(C$19, [9]MH_RawData!$A$18:$R$18, 0))</f>
        <v>1</v>
      </c>
      <c r="D201" s="12" t="str">
        <f>INDEX([9]MH_RawData!$A$19:$R$339, MATCH($A201, [9]MH_RawData!$A$19:$A$339, 0), MATCH(D$19, [9]MH_RawData!$A$18:$R$18, 0))</f>
        <v>gas faf</v>
      </c>
      <c r="E201" s="12" t="str">
        <f>INDEX([9]MH_RawData!$A$19:$R$339, MATCH($A201, [9]MH_RawData!$A$19:$A$339, 0), MATCH(E$19, [9]MH_RawData!$A$18:$R$18, 0))</f>
        <v/>
      </c>
      <c r="F201" s="12" t="b">
        <f t="shared" si="28"/>
        <v>1</v>
      </c>
      <c r="G201" s="12" t="b">
        <f t="shared" si="29"/>
        <v>0</v>
      </c>
      <c r="H201" s="12" t="b">
        <f t="shared" si="30"/>
        <v>0</v>
      </c>
      <c r="I201" s="12" t="str">
        <f t="shared" si="31"/>
        <v>Plug-in heater, or none</v>
      </c>
    </row>
    <row r="202" spans="1:9">
      <c r="A202" s="143">
        <v>22465</v>
      </c>
      <c r="B202" s="12">
        <f>INDEX([9]MH_RawData!$A$19:$R$339, MATCH($A202, [9]MH_RawData!$A$19:$A$339, 0), MATCH(B$19, [9]MH_RawData!$A$18:$R$18, 0))</f>
        <v>3065.65</v>
      </c>
      <c r="C202" s="12">
        <f>INDEX([9]MH_RawData!$A$19:$R$339, MATCH($A202, [9]MH_RawData!$A$19:$A$339, 0), MATCH(C$19, [9]MH_RawData!$A$18:$R$18, 0))</f>
        <v>1</v>
      </c>
      <c r="D202" s="12" t="str">
        <f>INDEX([9]MH_RawData!$A$19:$R$339, MATCH($A202, [9]MH_RawData!$A$19:$A$339, 0), MATCH(D$19, [9]MH_RawData!$A$18:$R$18, 0))</f>
        <v>wood htstove</v>
      </c>
      <c r="E202" s="12" t="str">
        <f>INDEX([9]MH_RawData!$A$19:$R$339, MATCH($A202, [9]MH_RawData!$A$19:$A$339, 0), MATCH(E$19, [9]MH_RawData!$A$18:$R$18, 0))</f>
        <v>elec heatpump</v>
      </c>
      <c r="F202" s="12" t="b">
        <f t="shared" si="28"/>
        <v>0</v>
      </c>
      <c r="G202" s="12" t="b">
        <f t="shared" si="29"/>
        <v>1</v>
      </c>
      <c r="H202" s="12" t="b">
        <f t="shared" si="30"/>
        <v>1</v>
      </c>
      <c r="I202" s="12" t="str">
        <f t="shared" si="31"/>
        <v>Heat pump</v>
      </c>
    </row>
    <row r="203" spans="1:9">
      <c r="A203" s="143">
        <v>22468</v>
      </c>
      <c r="B203" s="12">
        <f>INDEX([9]MH_RawData!$A$19:$R$339, MATCH($A203, [9]MH_RawData!$A$19:$A$339, 0), MATCH(B$19, [9]MH_RawData!$A$18:$R$18, 0))</f>
        <v>1211.2819999999999</v>
      </c>
      <c r="C203" s="12">
        <f>INDEX([9]MH_RawData!$A$19:$R$339, MATCH($A203, [9]MH_RawData!$A$19:$A$339, 0), MATCH(C$19, [9]MH_RawData!$A$18:$R$18, 0))</f>
        <v>1</v>
      </c>
      <c r="D203" s="12" t="str">
        <f>INDEX([9]MH_RawData!$A$19:$R$339, MATCH($A203, [9]MH_RawData!$A$19:$A$339, 0), MATCH(D$19, [9]MH_RawData!$A$18:$R$18, 0))</f>
        <v>gas faf</v>
      </c>
      <c r="E203" s="12" t="str">
        <f>INDEX([9]MH_RawData!$A$19:$R$339, MATCH($A203, [9]MH_RawData!$A$19:$A$339, 0), MATCH(E$19, [9]MH_RawData!$A$18:$R$18, 0))</f>
        <v/>
      </c>
      <c r="F203" s="12" t="b">
        <f t="shared" si="28"/>
        <v>1</v>
      </c>
      <c r="G203" s="12" t="b">
        <f t="shared" si="29"/>
        <v>0</v>
      </c>
      <c r="H203" s="12" t="b">
        <f t="shared" si="30"/>
        <v>0</v>
      </c>
      <c r="I203" s="12" t="str">
        <f t="shared" si="31"/>
        <v>Plug-in heater, or none</v>
      </c>
    </row>
    <row r="204" spans="1:9">
      <c r="A204" s="143">
        <v>22472</v>
      </c>
      <c r="B204" s="12">
        <f>INDEX([9]MH_RawData!$A$19:$R$339, MATCH($A204, [9]MH_RawData!$A$19:$A$339, 0), MATCH(B$19, [9]MH_RawData!$A$18:$R$18, 0))</f>
        <v>868.42899999999997</v>
      </c>
      <c r="C204" s="12">
        <f>INDEX([9]MH_RawData!$A$19:$R$339, MATCH($A204, [9]MH_RawData!$A$19:$A$339, 0), MATCH(C$19, [9]MH_RawData!$A$18:$R$18, 0))</f>
        <v>3</v>
      </c>
      <c r="D204" s="12" t="str">
        <f>INDEX([9]MH_RawData!$A$19:$R$339, MATCH($A204, [9]MH_RawData!$A$19:$A$339, 0), MATCH(D$19, [9]MH_RawData!$A$18:$R$18, 0))</f>
        <v>gas faf</v>
      </c>
      <c r="E204" s="12" t="str">
        <f>INDEX([9]MH_RawData!$A$19:$R$339, MATCH($A204, [9]MH_RawData!$A$19:$A$339, 0), MATCH(E$19, [9]MH_RawData!$A$18:$R$18, 0))</f>
        <v/>
      </c>
      <c r="F204" s="12" t="b">
        <f t="shared" si="28"/>
        <v>1</v>
      </c>
      <c r="G204" s="12" t="b">
        <f t="shared" si="29"/>
        <v>0</v>
      </c>
      <c r="H204" s="12" t="b">
        <f t="shared" si="30"/>
        <v>0</v>
      </c>
      <c r="I204" s="12" t="str">
        <f t="shared" si="31"/>
        <v>Plug-in heater, or none</v>
      </c>
    </row>
    <row r="205" spans="1:9">
      <c r="A205" s="143">
        <v>21079</v>
      </c>
      <c r="B205" s="12">
        <f>INDEX([9]MH_RawData!$A$19:$R$339, MATCH($A205, [9]MH_RawData!$A$19:$A$339, 0), MATCH(B$19, [9]MH_RawData!$A$18:$R$18, 0))</f>
        <v>1211.2819999999999</v>
      </c>
      <c r="C205" s="12">
        <f>INDEX([9]MH_RawData!$A$19:$R$339, MATCH($A205, [9]MH_RawData!$A$19:$A$339, 0), MATCH(C$19, [9]MH_RawData!$A$18:$R$18, 0))</f>
        <v>3</v>
      </c>
      <c r="D205" s="12" t="str">
        <f>INDEX([9]MH_RawData!$A$19:$R$339, MATCH($A205, [9]MH_RawData!$A$19:$A$339, 0), MATCH(D$19, [9]MH_RawData!$A$18:$R$18, 0))</f>
        <v>elec faf</v>
      </c>
      <c r="E205" s="12" t="str">
        <f>INDEX([9]MH_RawData!$A$19:$R$339, MATCH($A205, [9]MH_RawData!$A$19:$A$339, 0), MATCH(E$19, [9]MH_RawData!$A$18:$R$18, 0))</f>
        <v/>
      </c>
      <c r="F205" s="12" t="b">
        <f t="shared" si="28"/>
        <v>0</v>
      </c>
      <c r="G205" s="12" t="b">
        <f t="shared" si="29"/>
        <v>1</v>
      </c>
      <c r="H205" s="12" t="b">
        <f t="shared" si="30"/>
        <v>1</v>
      </c>
      <c r="I205" s="12" t="str">
        <f t="shared" si="31"/>
        <v>Electric FAF</v>
      </c>
    </row>
    <row r="206" spans="1:9">
      <c r="A206" s="143">
        <v>20681</v>
      </c>
      <c r="B206" s="12">
        <f>INDEX([9]MH_RawData!$A$19:$R$339, MATCH($A206, [9]MH_RawData!$A$19:$A$339, 0), MATCH(B$19, [9]MH_RawData!$A$18:$R$18, 0))</f>
        <v>1211.2819999999999</v>
      </c>
      <c r="C206" s="12">
        <f>INDEX([9]MH_RawData!$A$19:$R$339, MATCH($A206, [9]MH_RawData!$A$19:$A$339, 0), MATCH(C$19, [9]MH_RawData!$A$18:$R$18, 0))</f>
        <v>2</v>
      </c>
      <c r="D206" s="12" t="str">
        <f>INDEX([9]MH_RawData!$A$19:$R$339, MATCH($A206, [9]MH_RawData!$A$19:$A$339, 0), MATCH(D$19, [9]MH_RawData!$A$18:$R$18, 0))</f>
        <v>wood htstove</v>
      </c>
      <c r="E206" s="12" t="str">
        <f>INDEX([9]MH_RawData!$A$19:$R$339, MATCH($A206, [9]MH_RawData!$A$19:$A$339, 0), MATCH(E$19, [9]MH_RawData!$A$18:$R$18, 0))</f>
        <v>elec faf</v>
      </c>
      <c r="F206" s="12" t="b">
        <f t="shared" si="28"/>
        <v>0</v>
      </c>
      <c r="G206" s="12" t="b">
        <f t="shared" si="29"/>
        <v>1</v>
      </c>
      <c r="H206" s="12" t="b">
        <f t="shared" si="30"/>
        <v>1</v>
      </c>
      <c r="I206" s="12" t="str">
        <f t="shared" si="31"/>
        <v>Electric FAF</v>
      </c>
    </row>
    <row r="207" spans="1:9">
      <c r="A207" s="143">
        <v>22511</v>
      </c>
      <c r="B207" s="12">
        <f>INDEX([9]MH_RawData!$A$19:$R$339, MATCH($A207, [9]MH_RawData!$A$19:$A$339, 0), MATCH(B$19, [9]MH_RawData!$A$18:$R$18, 0))</f>
        <v>2319.0770000000002</v>
      </c>
      <c r="C207" s="12">
        <f>INDEX([9]MH_RawData!$A$19:$R$339, MATCH($A207, [9]MH_RawData!$A$19:$A$339, 0), MATCH(C$19, [9]MH_RawData!$A$18:$R$18, 0))</f>
        <v>1</v>
      </c>
      <c r="D207" s="12" t="str">
        <f>INDEX([9]MH_RawData!$A$19:$R$339, MATCH($A207, [9]MH_RawData!$A$19:$A$339, 0), MATCH(D$19, [9]MH_RawData!$A$18:$R$18, 0))</f>
        <v>elec faf</v>
      </c>
      <c r="E207" s="12" t="str">
        <f>INDEX([9]MH_RawData!$A$19:$R$339, MATCH($A207, [9]MH_RawData!$A$19:$A$339, 0), MATCH(E$19, [9]MH_RawData!$A$18:$R$18, 0))</f>
        <v/>
      </c>
      <c r="F207" s="12" t="b">
        <f t="shared" si="28"/>
        <v>0</v>
      </c>
      <c r="G207" s="12" t="b">
        <f t="shared" si="29"/>
        <v>1</v>
      </c>
      <c r="H207" s="12" t="b">
        <f t="shared" si="30"/>
        <v>1</v>
      </c>
      <c r="I207" s="12" t="str">
        <f t="shared" si="31"/>
        <v>Electric FAF</v>
      </c>
    </row>
    <row r="208" spans="1:9">
      <c r="A208" s="143">
        <v>22552</v>
      </c>
      <c r="B208" s="12">
        <f>INDEX([9]MH_RawData!$A$19:$R$339, MATCH($A208, [9]MH_RawData!$A$19:$A$339, 0), MATCH(B$19, [9]MH_RawData!$A$18:$R$18, 0))</f>
        <v>868.42899999999997</v>
      </c>
      <c r="C208" s="12">
        <f>INDEX([9]MH_RawData!$A$19:$R$339, MATCH($A208, [9]MH_RawData!$A$19:$A$339, 0), MATCH(C$19, [9]MH_RawData!$A$18:$R$18, 0))</f>
        <v>3</v>
      </c>
      <c r="D208" s="12" t="str">
        <f>INDEX([9]MH_RawData!$A$19:$R$339, MATCH($A208, [9]MH_RawData!$A$19:$A$339, 0), MATCH(D$19, [9]MH_RawData!$A$18:$R$18, 0))</f>
        <v>gas faf</v>
      </c>
      <c r="E208" s="12" t="str">
        <f>INDEX([9]MH_RawData!$A$19:$R$339, MATCH($A208, [9]MH_RawData!$A$19:$A$339, 0), MATCH(E$19, [9]MH_RawData!$A$18:$R$18, 0))</f>
        <v/>
      </c>
      <c r="F208" s="12" t="b">
        <f t="shared" si="28"/>
        <v>1</v>
      </c>
      <c r="G208" s="12" t="b">
        <f t="shared" si="29"/>
        <v>0</v>
      </c>
      <c r="H208" s="12" t="b">
        <f t="shared" si="30"/>
        <v>0</v>
      </c>
      <c r="I208" s="12" t="str">
        <f t="shared" si="31"/>
        <v>Plug-in heater, or none</v>
      </c>
    </row>
    <row r="209" spans="1:9">
      <c r="A209" s="143">
        <v>22565</v>
      </c>
      <c r="B209" s="12">
        <f>INDEX([9]MH_RawData!$A$19:$R$339, MATCH($A209, [9]MH_RawData!$A$19:$A$339, 0), MATCH(B$19, [9]MH_RawData!$A$18:$R$18, 0))</f>
        <v>868.42899999999997</v>
      </c>
      <c r="C209" s="12">
        <f>INDEX([9]MH_RawData!$A$19:$R$339, MATCH($A209, [9]MH_RawData!$A$19:$A$339, 0), MATCH(C$19, [9]MH_RawData!$A$18:$R$18, 0))</f>
        <v>3</v>
      </c>
      <c r="D209" s="12" t="str">
        <f>INDEX([9]MH_RawData!$A$19:$R$339, MATCH($A209, [9]MH_RawData!$A$19:$A$339, 0), MATCH(D$19, [9]MH_RawData!$A$18:$R$18, 0))</f>
        <v>gas faf</v>
      </c>
      <c r="E209" s="12" t="str">
        <f>INDEX([9]MH_RawData!$A$19:$R$339, MATCH($A209, [9]MH_RawData!$A$19:$A$339, 0), MATCH(E$19, [9]MH_RawData!$A$18:$R$18, 0))</f>
        <v/>
      </c>
      <c r="F209" s="12" t="b">
        <f t="shared" si="28"/>
        <v>1</v>
      </c>
      <c r="G209" s="12" t="b">
        <f t="shared" si="29"/>
        <v>0</v>
      </c>
      <c r="H209" s="12" t="b">
        <f t="shared" si="30"/>
        <v>0</v>
      </c>
      <c r="I209" s="12" t="str">
        <f t="shared" si="31"/>
        <v>Plug-in heater, or none</v>
      </c>
    </row>
    <row r="210" spans="1:9">
      <c r="A210" s="143">
        <v>21594</v>
      </c>
      <c r="B210" s="12">
        <f>INDEX([9]MH_RawData!$A$19:$R$339, MATCH($A210, [9]MH_RawData!$A$19:$A$339, 0), MATCH(B$19, [9]MH_RawData!$A$18:$R$18, 0))</f>
        <v>2319.0770000000002</v>
      </c>
      <c r="C210" s="12">
        <f>INDEX([9]MH_RawData!$A$19:$R$339, MATCH($A210, [9]MH_RawData!$A$19:$A$339, 0), MATCH(C$19, [9]MH_RawData!$A$18:$R$18, 0))</f>
        <v>1</v>
      </c>
      <c r="D210" s="12" t="str">
        <f>INDEX([9]MH_RawData!$A$19:$R$339, MATCH($A210, [9]MH_RawData!$A$19:$A$339, 0), MATCH(D$19, [9]MH_RawData!$A$18:$R$18, 0))</f>
        <v>elec faf</v>
      </c>
      <c r="E210" s="12" t="str">
        <f>INDEX([9]MH_RawData!$A$19:$R$339, MATCH($A210, [9]MH_RawData!$A$19:$A$339, 0), MATCH(E$19, [9]MH_RawData!$A$18:$R$18, 0))</f>
        <v/>
      </c>
      <c r="F210" s="12" t="b">
        <f t="shared" si="28"/>
        <v>0</v>
      </c>
      <c r="G210" s="12" t="b">
        <f t="shared" si="29"/>
        <v>1</v>
      </c>
      <c r="H210" s="12" t="b">
        <f t="shared" si="30"/>
        <v>1</v>
      </c>
      <c r="I210" s="12" t="str">
        <f t="shared" si="31"/>
        <v>Electric FAF</v>
      </c>
    </row>
    <row r="211" spans="1:9">
      <c r="A211" s="143">
        <v>22630</v>
      </c>
      <c r="B211" s="12">
        <f>INDEX([9]MH_RawData!$A$19:$R$339, MATCH($A211, [9]MH_RawData!$A$19:$A$339, 0), MATCH(B$19, [9]MH_RawData!$A$18:$R$18, 0))</f>
        <v>868.42899999999997</v>
      </c>
      <c r="C211" s="12">
        <f>INDEX([9]MH_RawData!$A$19:$R$339, MATCH($A211, [9]MH_RawData!$A$19:$A$339, 0), MATCH(C$19, [9]MH_RawData!$A$18:$R$18, 0))</f>
        <v>3</v>
      </c>
      <c r="D211" s="12" t="str">
        <f>INDEX([9]MH_RawData!$A$19:$R$339, MATCH($A211, [9]MH_RawData!$A$19:$A$339, 0), MATCH(D$19, [9]MH_RawData!$A$18:$R$18, 0))</f>
        <v>wood htstove</v>
      </c>
      <c r="E211" s="12" t="str">
        <f>INDEX([9]MH_RawData!$A$19:$R$339, MATCH($A211, [9]MH_RawData!$A$19:$A$339, 0), MATCH(E$19, [9]MH_RawData!$A$18:$R$18, 0))</f>
        <v>elec faf</v>
      </c>
      <c r="F211" s="12" t="b">
        <f t="shared" si="28"/>
        <v>0</v>
      </c>
      <c r="G211" s="12" t="b">
        <f t="shared" si="29"/>
        <v>1</v>
      </c>
      <c r="H211" s="12" t="b">
        <f t="shared" si="30"/>
        <v>1</v>
      </c>
      <c r="I211" s="12" t="str">
        <f t="shared" si="31"/>
        <v>Electric FAF</v>
      </c>
    </row>
    <row r="212" spans="1:9">
      <c r="A212" s="143">
        <v>22639</v>
      </c>
      <c r="B212" s="12">
        <f>INDEX([9]MH_RawData!$A$19:$R$339, MATCH($A212, [9]MH_RawData!$A$19:$A$339, 0), MATCH(B$19, [9]MH_RawData!$A$18:$R$18, 0))</f>
        <v>3065.65</v>
      </c>
      <c r="C212" s="12">
        <f>INDEX([9]MH_RawData!$A$19:$R$339, MATCH($A212, [9]MH_RawData!$A$19:$A$339, 0), MATCH(C$19, [9]MH_RawData!$A$18:$R$18, 0))</f>
        <v>1</v>
      </c>
      <c r="D212" s="12" t="str">
        <f>INDEX([9]MH_RawData!$A$19:$R$339, MATCH($A212, [9]MH_RawData!$A$19:$A$339, 0), MATCH(D$19, [9]MH_RawData!$A$18:$R$18, 0))</f>
        <v>wood htstove</v>
      </c>
      <c r="E212" s="12" t="str">
        <f>INDEX([9]MH_RawData!$A$19:$R$339, MATCH($A212, [9]MH_RawData!$A$19:$A$339, 0), MATCH(E$19, [9]MH_RawData!$A$18:$R$18, 0))</f>
        <v>elec faf</v>
      </c>
      <c r="F212" s="12" t="b">
        <f t="shared" si="28"/>
        <v>0</v>
      </c>
      <c r="G212" s="12" t="b">
        <f t="shared" si="29"/>
        <v>1</v>
      </c>
      <c r="H212" s="12" t="b">
        <f t="shared" si="30"/>
        <v>1</v>
      </c>
      <c r="I212" s="12" t="str">
        <f t="shared" si="31"/>
        <v>Electric FAF</v>
      </c>
    </row>
    <row r="213" spans="1:9">
      <c r="A213" s="143">
        <v>22643</v>
      </c>
      <c r="B213" s="12">
        <f>INDEX([9]MH_RawData!$A$19:$R$339, MATCH($A213, [9]MH_RawData!$A$19:$A$339, 0), MATCH(B$19, [9]MH_RawData!$A$18:$R$18, 0))</f>
        <v>1211.2819999999999</v>
      </c>
      <c r="C213" s="12">
        <f>INDEX([9]MH_RawData!$A$19:$R$339, MATCH($A213, [9]MH_RawData!$A$19:$A$339, 0), MATCH(C$19, [9]MH_RawData!$A$18:$R$18, 0))</f>
        <v>1</v>
      </c>
      <c r="D213" s="12" t="str">
        <f>INDEX([9]MH_RawData!$A$19:$R$339, MATCH($A213, [9]MH_RawData!$A$19:$A$339, 0), MATCH(D$19, [9]MH_RawData!$A$18:$R$18, 0))</f>
        <v>elec faf</v>
      </c>
      <c r="E213" s="12" t="str">
        <f>INDEX([9]MH_RawData!$A$19:$R$339, MATCH($A213, [9]MH_RawData!$A$19:$A$339, 0), MATCH(E$19, [9]MH_RawData!$A$18:$R$18, 0))</f>
        <v/>
      </c>
      <c r="F213" s="12" t="b">
        <f t="shared" ref="F213:F276" si="32">ISNUMBER(FIND("gas faf", D213&amp;E213))</f>
        <v>0</v>
      </c>
      <c r="G213" s="12" t="b">
        <f t="shared" ref="G213:G276" si="33">OR(ISNUMBER(FIND("elec faf", D213&amp;E213)),  ISNUMBER(FIND("elec baseboard", D213&amp;E213)),  ISNUMBER(FIND("elec heatpump", D213&amp;E213)),  ISNUMBER(FIND("elec dhp", D213&amp;E213)))</f>
        <v>1</v>
      </c>
      <c r="H213" s="12" t="b">
        <f t="shared" ref="H213:H276" si="34">AND(NOT(F213), G213)</f>
        <v>1</v>
      </c>
      <c r="I213" s="12" t="str">
        <f t="shared" ref="I213:I276" si="35">IF( ISNUMBER(FIND("elec heatpump", D213&amp;E213)), "Heat pump",
   IF(ISNUMBER(FIND("elec faf", D213&amp;E213)), "Electric FAF",
 IF(ISNUMBER(FIND("elec dhp", D213&amp;E213)), "Ductless HP",
   IF( ISNUMBER(FIND("elec baseboard", D213&amp;E213)), "Baseboard", "Plug-in heater, or none"))))</f>
        <v>Electric FAF</v>
      </c>
    </row>
    <row r="214" spans="1:9">
      <c r="A214" s="143">
        <v>22647</v>
      </c>
      <c r="B214" s="12">
        <f>INDEX([9]MH_RawData!$A$19:$R$339, MATCH($A214, [9]MH_RawData!$A$19:$A$339, 0), MATCH(B$19, [9]MH_RawData!$A$18:$R$18, 0))</f>
        <v>1211.2819999999999</v>
      </c>
      <c r="C214" s="12">
        <f>INDEX([9]MH_RawData!$A$19:$R$339, MATCH($A214, [9]MH_RawData!$A$19:$A$339, 0), MATCH(C$19, [9]MH_RawData!$A$18:$R$18, 0))</f>
        <v>1</v>
      </c>
      <c r="D214" s="12" t="str">
        <f>INDEX([9]MH_RawData!$A$19:$R$339, MATCH($A214, [9]MH_RawData!$A$19:$A$339, 0), MATCH(D$19, [9]MH_RawData!$A$18:$R$18, 0))</f>
        <v>elec heatpump</v>
      </c>
      <c r="E214" s="12" t="str">
        <f>INDEX([9]MH_RawData!$A$19:$R$339, MATCH($A214, [9]MH_RawData!$A$19:$A$339, 0), MATCH(E$19, [9]MH_RawData!$A$18:$R$18, 0))</f>
        <v>gas htstove</v>
      </c>
      <c r="F214" s="12" t="b">
        <f t="shared" si="32"/>
        <v>0</v>
      </c>
      <c r="G214" s="12" t="b">
        <f t="shared" si="33"/>
        <v>1</v>
      </c>
      <c r="H214" s="12" t="b">
        <f t="shared" si="34"/>
        <v>1</v>
      </c>
      <c r="I214" s="12" t="str">
        <f t="shared" si="35"/>
        <v>Heat pump</v>
      </c>
    </row>
    <row r="215" spans="1:9">
      <c r="A215" s="143">
        <v>23614</v>
      </c>
      <c r="B215" s="12">
        <f>INDEX([9]MH_RawData!$A$19:$R$339, MATCH($A215, [9]MH_RawData!$A$19:$A$339, 0), MATCH(B$19, [9]MH_RawData!$A$18:$R$18, 0))</f>
        <v>2914.5650000000001</v>
      </c>
      <c r="C215" s="12">
        <f>INDEX([9]MH_RawData!$A$19:$R$339, MATCH($A215, [9]MH_RawData!$A$19:$A$339, 0), MATCH(C$19, [9]MH_RawData!$A$18:$R$18, 0))</f>
        <v>2</v>
      </c>
      <c r="D215" s="12" t="str">
        <f>INDEX([9]MH_RawData!$A$19:$R$339, MATCH($A215, [9]MH_RawData!$A$19:$A$339, 0), MATCH(D$19, [9]MH_RawData!$A$18:$R$18, 0))</f>
        <v>wood htstove</v>
      </c>
      <c r="E215" s="12" t="str">
        <f>INDEX([9]MH_RawData!$A$19:$R$339, MATCH($A215, [9]MH_RawData!$A$19:$A$339, 0), MATCH(E$19, [9]MH_RawData!$A$18:$R$18, 0))</f>
        <v>elec faf</v>
      </c>
      <c r="F215" s="12" t="b">
        <f t="shared" si="32"/>
        <v>0</v>
      </c>
      <c r="G215" s="12" t="b">
        <f t="shared" si="33"/>
        <v>1</v>
      </c>
      <c r="H215" s="12" t="b">
        <f t="shared" si="34"/>
        <v>1</v>
      </c>
      <c r="I215" s="12" t="str">
        <f t="shared" si="35"/>
        <v>Electric FAF</v>
      </c>
    </row>
    <row r="216" spans="1:9">
      <c r="A216" s="143">
        <v>22674</v>
      </c>
      <c r="B216" s="12">
        <f>INDEX([9]MH_RawData!$A$19:$R$339, MATCH($A216, [9]MH_RawData!$A$19:$A$339, 0), MATCH(B$19, [9]MH_RawData!$A$18:$R$18, 0))</f>
        <v>2914.5650000000001</v>
      </c>
      <c r="C216" s="12">
        <f>INDEX([9]MH_RawData!$A$19:$R$339, MATCH($A216, [9]MH_RawData!$A$19:$A$339, 0), MATCH(C$19, [9]MH_RawData!$A$18:$R$18, 0))</f>
        <v>2</v>
      </c>
      <c r="D216" s="12" t="str">
        <f>INDEX([9]MH_RawData!$A$19:$R$339, MATCH($A216, [9]MH_RawData!$A$19:$A$339, 0), MATCH(D$19, [9]MH_RawData!$A$18:$R$18, 0))</f>
        <v>elec faf</v>
      </c>
      <c r="E216" s="12" t="str">
        <f>INDEX([9]MH_RawData!$A$19:$R$339, MATCH($A216, [9]MH_RawData!$A$19:$A$339, 0), MATCH(E$19, [9]MH_RawData!$A$18:$R$18, 0))</f>
        <v/>
      </c>
      <c r="F216" s="12" t="b">
        <f t="shared" si="32"/>
        <v>0</v>
      </c>
      <c r="G216" s="12" t="b">
        <f t="shared" si="33"/>
        <v>1</v>
      </c>
      <c r="H216" s="12" t="b">
        <f t="shared" si="34"/>
        <v>1</v>
      </c>
      <c r="I216" s="12" t="str">
        <f t="shared" si="35"/>
        <v>Electric FAF</v>
      </c>
    </row>
    <row r="217" spans="1:9">
      <c r="A217" s="143">
        <v>22682</v>
      </c>
      <c r="B217" s="12">
        <f>INDEX([9]MH_RawData!$A$19:$R$339, MATCH($A217, [9]MH_RawData!$A$19:$A$339, 0), MATCH(B$19, [9]MH_RawData!$A$18:$R$18, 0))</f>
        <v>2319.0770000000002</v>
      </c>
      <c r="C217" s="12">
        <f>INDEX([9]MH_RawData!$A$19:$R$339, MATCH($A217, [9]MH_RawData!$A$19:$A$339, 0), MATCH(C$19, [9]MH_RawData!$A$18:$R$18, 0))</f>
        <v>1</v>
      </c>
      <c r="D217" s="12" t="str">
        <f>INDEX([9]MH_RawData!$A$19:$R$339, MATCH($A217, [9]MH_RawData!$A$19:$A$339, 0), MATCH(D$19, [9]MH_RawData!$A$18:$R$18, 0))</f>
        <v>elec faf</v>
      </c>
      <c r="E217" s="12" t="str">
        <f>INDEX([9]MH_RawData!$A$19:$R$339, MATCH($A217, [9]MH_RawData!$A$19:$A$339, 0), MATCH(E$19, [9]MH_RawData!$A$18:$R$18, 0))</f>
        <v/>
      </c>
      <c r="F217" s="12" t="b">
        <f t="shared" si="32"/>
        <v>0</v>
      </c>
      <c r="G217" s="12" t="b">
        <f t="shared" si="33"/>
        <v>1</v>
      </c>
      <c r="H217" s="12" t="b">
        <f t="shared" si="34"/>
        <v>1</v>
      </c>
      <c r="I217" s="12" t="str">
        <f t="shared" si="35"/>
        <v>Electric FAF</v>
      </c>
    </row>
    <row r="218" spans="1:9">
      <c r="A218" s="143">
        <v>22690</v>
      </c>
      <c r="B218" s="12">
        <f>INDEX([9]MH_RawData!$A$19:$R$339, MATCH($A218, [9]MH_RawData!$A$19:$A$339, 0), MATCH(B$19, [9]MH_RawData!$A$18:$R$18, 0))</f>
        <v>2914.5650000000001</v>
      </c>
      <c r="C218" s="12">
        <f>INDEX([9]MH_RawData!$A$19:$R$339, MATCH($A218, [9]MH_RawData!$A$19:$A$339, 0), MATCH(C$19, [9]MH_RawData!$A$18:$R$18, 0))</f>
        <v>1</v>
      </c>
      <c r="D218" s="12" t="str">
        <f>INDEX([9]MH_RawData!$A$19:$R$339, MATCH($A218, [9]MH_RawData!$A$19:$A$339, 0), MATCH(D$19, [9]MH_RawData!$A$18:$R$18, 0))</f>
        <v>elec faf</v>
      </c>
      <c r="E218" s="12" t="str">
        <f>INDEX([9]MH_RawData!$A$19:$R$339, MATCH($A218, [9]MH_RawData!$A$19:$A$339, 0), MATCH(E$19, [9]MH_RawData!$A$18:$R$18, 0))</f>
        <v/>
      </c>
      <c r="F218" s="12" t="b">
        <f t="shared" si="32"/>
        <v>0</v>
      </c>
      <c r="G218" s="12" t="b">
        <f t="shared" si="33"/>
        <v>1</v>
      </c>
      <c r="H218" s="12" t="b">
        <f t="shared" si="34"/>
        <v>1</v>
      </c>
      <c r="I218" s="12" t="str">
        <f t="shared" si="35"/>
        <v>Electric FAF</v>
      </c>
    </row>
    <row r="219" spans="1:9">
      <c r="A219" s="143">
        <v>22707</v>
      </c>
      <c r="B219" s="12">
        <f>INDEX([9]MH_RawData!$A$19:$R$339, MATCH($A219, [9]MH_RawData!$A$19:$A$339, 0), MATCH(B$19, [9]MH_RawData!$A$18:$R$18, 0))</f>
        <v>2319.0770000000002</v>
      </c>
      <c r="C219" s="12">
        <f>INDEX([9]MH_RawData!$A$19:$R$339, MATCH($A219, [9]MH_RawData!$A$19:$A$339, 0), MATCH(C$19, [9]MH_RawData!$A$18:$R$18, 0))</f>
        <v>1</v>
      </c>
      <c r="D219" s="12" t="str">
        <f>INDEX([9]MH_RawData!$A$19:$R$339, MATCH($A219, [9]MH_RawData!$A$19:$A$339, 0), MATCH(D$19, [9]MH_RawData!$A$18:$R$18, 0))</f>
        <v>elec faf</v>
      </c>
      <c r="E219" s="12" t="str">
        <f>INDEX([9]MH_RawData!$A$19:$R$339, MATCH($A219, [9]MH_RawData!$A$19:$A$339, 0), MATCH(E$19, [9]MH_RawData!$A$18:$R$18, 0))</f>
        <v/>
      </c>
      <c r="F219" s="12" t="b">
        <f t="shared" si="32"/>
        <v>0</v>
      </c>
      <c r="G219" s="12" t="b">
        <f t="shared" si="33"/>
        <v>1</v>
      </c>
      <c r="H219" s="12" t="b">
        <f t="shared" si="34"/>
        <v>1</v>
      </c>
      <c r="I219" s="12" t="str">
        <f t="shared" si="35"/>
        <v>Electric FAF</v>
      </c>
    </row>
    <row r="220" spans="1:9">
      <c r="A220" s="143">
        <v>22713</v>
      </c>
      <c r="B220" s="12">
        <f>INDEX([9]MH_RawData!$A$19:$R$339, MATCH($A220, [9]MH_RawData!$A$19:$A$339, 0), MATCH(B$19, [9]MH_RawData!$A$18:$R$18, 0))</f>
        <v>1211.2819999999999</v>
      </c>
      <c r="C220" s="12">
        <f>INDEX([9]MH_RawData!$A$19:$R$339, MATCH($A220, [9]MH_RawData!$A$19:$A$339, 0), MATCH(C$19, [9]MH_RawData!$A$18:$R$18, 0))</f>
        <v>2</v>
      </c>
      <c r="D220" s="12" t="str">
        <f>INDEX([9]MH_RawData!$A$19:$R$339, MATCH($A220, [9]MH_RawData!$A$19:$A$339, 0), MATCH(D$19, [9]MH_RawData!$A$18:$R$18, 0))</f>
        <v>elec pluginheater</v>
      </c>
      <c r="E220" s="12" t="str">
        <f>INDEX([9]MH_RawData!$A$19:$R$339, MATCH($A220, [9]MH_RawData!$A$19:$A$339, 0), MATCH(E$19, [9]MH_RawData!$A$18:$R$18, 0))</f>
        <v>elec faf</v>
      </c>
      <c r="F220" s="12" t="b">
        <f t="shared" si="32"/>
        <v>0</v>
      </c>
      <c r="G220" s="12" t="b">
        <f t="shared" si="33"/>
        <v>1</v>
      </c>
      <c r="H220" s="12" t="b">
        <f t="shared" si="34"/>
        <v>1</v>
      </c>
      <c r="I220" s="12" t="str">
        <f t="shared" si="35"/>
        <v>Electric FAF</v>
      </c>
    </row>
    <row r="221" spans="1:9">
      <c r="A221" s="143">
        <v>22716</v>
      </c>
      <c r="B221" s="12">
        <f>INDEX([9]MH_RawData!$A$19:$R$339, MATCH($A221, [9]MH_RawData!$A$19:$A$339, 0), MATCH(B$19, [9]MH_RawData!$A$18:$R$18, 0))</f>
        <v>868.42899999999997</v>
      </c>
      <c r="C221" s="12">
        <f>INDEX([9]MH_RawData!$A$19:$R$339, MATCH($A221, [9]MH_RawData!$A$19:$A$339, 0), MATCH(C$19, [9]MH_RawData!$A$18:$R$18, 0))</f>
        <v>2</v>
      </c>
      <c r="D221" s="12" t="str">
        <f>INDEX([9]MH_RawData!$A$19:$R$339, MATCH($A221, [9]MH_RawData!$A$19:$A$339, 0), MATCH(D$19, [9]MH_RawData!$A$18:$R$18, 0))</f>
        <v>elec dhp</v>
      </c>
      <c r="E221" s="12" t="str">
        <f>INDEX([9]MH_RawData!$A$19:$R$339, MATCH($A221, [9]MH_RawData!$A$19:$A$339, 0), MATCH(E$19, [9]MH_RawData!$A$18:$R$18, 0))</f>
        <v>elec baseboard AND wood htstove</v>
      </c>
      <c r="F221" s="12" t="b">
        <f t="shared" si="32"/>
        <v>0</v>
      </c>
      <c r="G221" s="12" t="b">
        <f t="shared" si="33"/>
        <v>1</v>
      </c>
      <c r="H221" s="12" t="b">
        <f t="shared" si="34"/>
        <v>1</v>
      </c>
      <c r="I221" s="12" t="str">
        <f t="shared" si="35"/>
        <v>Ductless HP</v>
      </c>
    </row>
    <row r="222" spans="1:9">
      <c r="A222" s="143">
        <v>22730</v>
      </c>
      <c r="B222" s="12">
        <f>INDEX([9]MH_RawData!$A$19:$R$339, MATCH($A222, [9]MH_RawData!$A$19:$A$339, 0), MATCH(B$19, [9]MH_RawData!$A$18:$R$18, 0))</f>
        <v>868.42899999999997</v>
      </c>
      <c r="C222" s="12">
        <f>INDEX([9]MH_RawData!$A$19:$R$339, MATCH($A222, [9]MH_RawData!$A$19:$A$339, 0), MATCH(C$19, [9]MH_RawData!$A$18:$R$18, 0))</f>
        <v>3</v>
      </c>
      <c r="D222" s="12" t="str">
        <f>INDEX([9]MH_RawData!$A$19:$R$339, MATCH($A222, [9]MH_RawData!$A$19:$A$339, 0), MATCH(D$19, [9]MH_RawData!$A$18:$R$18, 0))</f>
        <v>gas faf</v>
      </c>
      <c r="E222" s="12" t="str">
        <f>INDEX([9]MH_RawData!$A$19:$R$339, MATCH($A222, [9]MH_RawData!$A$19:$A$339, 0), MATCH(E$19, [9]MH_RawData!$A$18:$R$18, 0))</f>
        <v/>
      </c>
      <c r="F222" s="12" t="b">
        <f t="shared" si="32"/>
        <v>1</v>
      </c>
      <c r="G222" s="12" t="b">
        <f t="shared" si="33"/>
        <v>0</v>
      </c>
      <c r="H222" s="12" t="b">
        <f t="shared" si="34"/>
        <v>0</v>
      </c>
      <c r="I222" s="12" t="str">
        <f t="shared" si="35"/>
        <v>Plug-in heater, or none</v>
      </c>
    </row>
    <row r="223" spans="1:9">
      <c r="A223" s="143">
        <v>22732</v>
      </c>
      <c r="B223" s="12">
        <f>INDEX([9]MH_RawData!$A$19:$R$339, MATCH($A223, [9]MH_RawData!$A$19:$A$339, 0), MATCH(B$19, [9]MH_RawData!$A$18:$R$18, 0))</f>
        <v>3065.65</v>
      </c>
      <c r="C223" s="12">
        <f>INDEX([9]MH_RawData!$A$19:$R$339, MATCH($A223, [9]MH_RawData!$A$19:$A$339, 0), MATCH(C$19, [9]MH_RawData!$A$18:$R$18, 0))</f>
        <v>1</v>
      </c>
      <c r="D223" s="12" t="str">
        <f>INDEX([9]MH_RawData!$A$19:$R$339, MATCH($A223, [9]MH_RawData!$A$19:$A$339, 0), MATCH(D$19, [9]MH_RawData!$A$18:$R$18, 0))</f>
        <v>elec faf</v>
      </c>
      <c r="E223" s="12" t="str">
        <f>INDEX([9]MH_RawData!$A$19:$R$339, MATCH($A223, [9]MH_RawData!$A$19:$A$339, 0), MATCH(E$19, [9]MH_RawData!$A$18:$R$18, 0))</f>
        <v/>
      </c>
      <c r="F223" s="12" t="b">
        <f t="shared" si="32"/>
        <v>0</v>
      </c>
      <c r="G223" s="12" t="b">
        <f t="shared" si="33"/>
        <v>1</v>
      </c>
      <c r="H223" s="12" t="b">
        <f t="shared" si="34"/>
        <v>1</v>
      </c>
      <c r="I223" s="12" t="str">
        <f t="shared" si="35"/>
        <v>Electric FAF</v>
      </c>
    </row>
    <row r="224" spans="1:9">
      <c r="A224" s="143">
        <v>22736</v>
      </c>
      <c r="B224" s="12">
        <f>INDEX([9]MH_RawData!$A$19:$R$339, MATCH($A224, [9]MH_RawData!$A$19:$A$339, 0), MATCH(B$19, [9]MH_RawData!$A$18:$R$18, 0))</f>
        <v>1211.2819999999999</v>
      </c>
      <c r="C224" s="12">
        <f>INDEX([9]MH_RawData!$A$19:$R$339, MATCH($A224, [9]MH_RawData!$A$19:$A$339, 0), MATCH(C$19, [9]MH_RawData!$A$18:$R$18, 0))</f>
        <v>1</v>
      </c>
      <c r="D224" s="12" t="str">
        <f>INDEX([9]MH_RawData!$A$19:$R$339, MATCH($A224, [9]MH_RawData!$A$19:$A$339, 0), MATCH(D$19, [9]MH_RawData!$A$18:$R$18, 0))</f>
        <v>elec faf</v>
      </c>
      <c r="E224" s="12" t="str">
        <f>INDEX([9]MH_RawData!$A$19:$R$339, MATCH($A224, [9]MH_RawData!$A$19:$A$339, 0), MATCH(E$19, [9]MH_RawData!$A$18:$R$18, 0))</f>
        <v/>
      </c>
      <c r="F224" s="12" t="b">
        <f t="shared" si="32"/>
        <v>0</v>
      </c>
      <c r="G224" s="12" t="b">
        <f t="shared" si="33"/>
        <v>1</v>
      </c>
      <c r="H224" s="12" t="b">
        <f t="shared" si="34"/>
        <v>1</v>
      </c>
      <c r="I224" s="12" t="str">
        <f t="shared" si="35"/>
        <v>Electric FAF</v>
      </c>
    </row>
    <row r="225" spans="1:9">
      <c r="A225" s="143">
        <v>22772</v>
      </c>
      <c r="B225" s="12">
        <f>INDEX([9]MH_RawData!$A$19:$R$339, MATCH($A225, [9]MH_RawData!$A$19:$A$339, 0), MATCH(B$19, [9]MH_RawData!$A$18:$R$18, 0))</f>
        <v>1211.2819999999999</v>
      </c>
      <c r="C225" s="12">
        <f>INDEX([9]MH_RawData!$A$19:$R$339, MATCH($A225, [9]MH_RawData!$A$19:$A$339, 0), MATCH(C$19, [9]MH_RawData!$A$18:$R$18, 0))</f>
        <v>3</v>
      </c>
      <c r="D225" s="12" t="str">
        <f>INDEX([9]MH_RawData!$A$19:$R$339, MATCH($A225, [9]MH_RawData!$A$19:$A$339, 0), MATCH(D$19, [9]MH_RawData!$A$18:$R$18, 0))</f>
        <v>wood htstove</v>
      </c>
      <c r="E225" s="12" t="str">
        <f>INDEX([9]MH_RawData!$A$19:$R$339, MATCH($A225, [9]MH_RawData!$A$19:$A$339, 0), MATCH(E$19, [9]MH_RawData!$A$18:$R$18, 0))</f>
        <v>elec faf AND elec pluginheater</v>
      </c>
      <c r="F225" s="12" t="b">
        <f t="shared" si="32"/>
        <v>0</v>
      </c>
      <c r="G225" s="12" t="b">
        <f t="shared" si="33"/>
        <v>1</v>
      </c>
      <c r="H225" s="12" t="b">
        <f t="shared" si="34"/>
        <v>1</v>
      </c>
      <c r="I225" s="12" t="str">
        <f t="shared" si="35"/>
        <v>Electric FAF</v>
      </c>
    </row>
    <row r="226" spans="1:9">
      <c r="A226" s="143">
        <v>22773</v>
      </c>
      <c r="B226" s="12">
        <f>INDEX([9]MH_RawData!$A$19:$R$339, MATCH($A226, [9]MH_RawData!$A$19:$A$339, 0), MATCH(B$19, [9]MH_RawData!$A$18:$R$18, 0))</f>
        <v>2319.0770000000002</v>
      </c>
      <c r="C226" s="12">
        <f>INDEX([9]MH_RawData!$A$19:$R$339, MATCH($A226, [9]MH_RawData!$A$19:$A$339, 0), MATCH(C$19, [9]MH_RawData!$A$18:$R$18, 0))</f>
        <v>1</v>
      </c>
      <c r="D226" s="12" t="str">
        <f>INDEX([9]MH_RawData!$A$19:$R$339, MATCH($A226, [9]MH_RawData!$A$19:$A$339, 0), MATCH(D$19, [9]MH_RawData!$A$18:$R$18, 0))</f>
        <v>elec faf</v>
      </c>
      <c r="E226" s="12" t="str">
        <f>INDEX([9]MH_RawData!$A$19:$R$339, MATCH($A226, [9]MH_RawData!$A$19:$A$339, 0), MATCH(E$19, [9]MH_RawData!$A$18:$R$18, 0))</f>
        <v/>
      </c>
      <c r="F226" s="12" t="b">
        <f t="shared" si="32"/>
        <v>0</v>
      </c>
      <c r="G226" s="12" t="b">
        <f t="shared" si="33"/>
        <v>1</v>
      </c>
      <c r="H226" s="12" t="b">
        <f t="shared" si="34"/>
        <v>1</v>
      </c>
      <c r="I226" s="12" t="str">
        <f t="shared" si="35"/>
        <v>Electric FAF</v>
      </c>
    </row>
    <row r="227" spans="1:9">
      <c r="A227" s="143">
        <v>22775</v>
      </c>
      <c r="B227" s="12">
        <f>INDEX([9]MH_RawData!$A$19:$R$339, MATCH($A227, [9]MH_RawData!$A$19:$A$339, 0), MATCH(B$19, [9]MH_RawData!$A$18:$R$18, 0))</f>
        <v>2128.9459999999999</v>
      </c>
      <c r="C227" s="12">
        <f>INDEX([9]MH_RawData!$A$19:$R$339, MATCH($A227, [9]MH_RawData!$A$19:$A$339, 0), MATCH(C$19, [9]MH_RawData!$A$18:$R$18, 0))</f>
        <v>2</v>
      </c>
      <c r="D227" s="12" t="str">
        <f>INDEX([9]MH_RawData!$A$19:$R$339, MATCH($A227, [9]MH_RawData!$A$19:$A$339, 0), MATCH(D$19, [9]MH_RawData!$A$18:$R$18, 0))</f>
        <v>gas htstove</v>
      </c>
      <c r="E227" s="12" t="str">
        <f>INDEX([9]MH_RawData!$A$19:$R$339, MATCH($A227, [9]MH_RawData!$A$19:$A$339, 0), MATCH(E$19, [9]MH_RawData!$A$18:$R$18, 0))</f>
        <v>elec faf</v>
      </c>
      <c r="F227" s="12" t="b">
        <f t="shared" si="32"/>
        <v>0</v>
      </c>
      <c r="G227" s="12" t="b">
        <f t="shared" si="33"/>
        <v>1</v>
      </c>
      <c r="H227" s="12" t="b">
        <f t="shared" si="34"/>
        <v>1</v>
      </c>
      <c r="I227" s="12" t="str">
        <f t="shared" si="35"/>
        <v>Electric FAF</v>
      </c>
    </row>
    <row r="228" spans="1:9">
      <c r="A228" s="143">
        <v>22811</v>
      </c>
      <c r="B228" s="12">
        <f>INDEX([9]MH_RawData!$A$19:$R$339, MATCH($A228, [9]MH_RawData!$A$19:$A$339, 0), MATCH(B$19, [9]MH_RawData!$A$18:$R$18, 0))</f>
        <v>2128.9459999999999</v>
      </c>
      <c r="C228" s="12">
        <f>INDEX([9]MH_RawData!$A$19:$R$339, MATCH($A228, [9]MH_RawData!$A$19:$A$339, 0), MATCH(C$19, [9]MH_RawData!$A$18:$R$18, 0))</f>
        <v>2</v>
      </c>
      <c r="D228" s="12" t="str">
        <f>INDEX([9]MH_RawData!$A$19:$R$339, MATCH($A228, [9]MH_RawData!$A$19:$A$339, 0), MATCH(D$19, [9]MH_RawData!$A$18:$R$18, 0))</f>
        <v>gas faf</v>
      </c>
      <c r="E228" s="12" t="str">
        <f>INDEX([9]MH_RawData!$A$19:$R$339, MATCH($A228, [9]MH_RawData!$A$19:$A$339, 0), MATCH(E$19, [9]MH_RawData!$A$18:$R$18, 0))</f>
        <v>elec pluginheater</v>
      </c>
      <c r="F228" s="12" t="b">
        <f t="shared" si="32"/>
        <v>1</v>
      </c>
      <c r="G228" s="12" t="b">
        <f t="shared" si="33"/>
        <v>0</v>
      </c>
      <c r="H228" s="12" t="b">
        <f t="shared" si="34"/>
        <v>0</v>
      </c>
      <c r="I228" s="12" t="str">
        <f t="shared" si="35"/>
        <v>Plug-in heater, or none</v>
      </c>
    </row>
    <row r="229" spans="1:9">
      <c r="A229" s="143">
        <v>22821</v>
      </c>
      <c r="B229" s="12">
        <f>INDEX([9]MH_RawData!$A$19:$R$339, MATCH($A229, [9]MH_RawData!$A$19:$A$339, 0), MATCH(B$19, [9]MH_RawData!$A$18:$R$18, 0))</f>
        <v>2914.5650000000001</v>
      </c>
      <c r="C229" s="12">
        <f>INDEX([9]MH_RawData!$A$19:$R$339, MATCH($A229, [9]MH_RawData!$A$19:$A$339, 0), MATCH(C$19, [9]MH_RawData!$A$18:$R$18, 0))</f>
        <v>2</v>
      </c>
      <c r="D229" s="12" t="str">
        <f>INDEX([9]MH_RawData!$A$19:$R$339, MATCH($A229, [9]MH_RawData!$A$19:$A$339, 0), MATCH(D$19, [9]MH_RawData!$A$18:$R$18, 0))</f>
        <v>elec faf</v>
      </c>
      <c r="E229" s="12" t="str">
        <f>INDEX([9]MH_RawData!$A$19:$R$339, MATCH($A229, [9]MH_RawData!$A$19:$A$339, 0), MATCH(E$19, [9]MH_RawData!$A$18:$R$18, 0))</f>
        <v/>
      </c>
      <c r="F229" s="12" t="b">
        <f t="shared" si="32"/>
        <v>0</v>
      </c>
      <c r="G229" s="12" t="b">
        <f t="shared" si="33"/>
        <v>1</v>
      </c>
      <c r="H229" s="12" t="b">
        <f t="shared" si="34"/>
        <v>1</v>
      </c>
      <c r="I229" s="12" t="str">
        <f t="shared" si="35"/>
        <v>Electric FAF</v>
      </c>
    </row>
    <row r="230" spans="1:9">
      <c r="A230" s="143">
        <v>22824</v>
      </c>
      <c r="B230" s="12">
        <f>INDEX([9]MH_RawData!$A$19:$R$339, MATCH($A230, [9]MH_RawData!$A$19:$A$339, 0), MATCH(B$19, [9]MH_RawData!$A$18:$R$18, 0))</f>
        <v>2128.9459999999999</v>
      </c>
      <c r="C230" s="12">
        <f>INDEX([9]MH_RawData!$A$19:$R$339, MATCH($A230, [9]MH_RawData!$A$19:$A$339, 0), MATCH(C$19, [9]MH_RawData!$A$18:$R$18, 0))</f>
        <v>2</v>
      </c>
      <c r="D230" s="12" t="str">
        <f>INDEX([9]MH_RawData!$A$19:$R$339, MATCH($A230, [9]MH_RawData!$A$19:$A$339, 0), MATCH(D$19, [9]MH_RawData!$A$18:$R$18, 0))</f>
        <v>elec heatpump</v>
      </c>
      <c r="E230" s="12" t="str">
        <f>INDEX([9]MH_RawData!$A$19:$R$339, MATCH($A230, [9]MH_RawData!$A$19:$A$339, 0), MATCH(E$19, [9]MH_RawData!$A$18:$R$18, 0))</f>
        <v>wood htstove</v>
      </c>
      <c r="F230" s="12" t="b">
        <f t="shared" si="32"/>
        <v>0</v>
      </c>
      <c r="G230" s="12" t="b">
        <f t="shared" si="33"/>
        <v>1</v>
      </c>
      <c r="H230" s="12" t="b">
        <f t="shared" si="34"/>
        <v>1</v>
      </c>
      <c r="I230" s="12" t="str">
        <f t="shared" si="35"/>
        <v>Heat pump</v>
      </c>
    </row>
    <row r="231" spans="1:9">
      <c r="A231" s="143">
        <v>22827</v>
      </c>
      <c r="B231" s="12">
        <f>INDEX([9]MH_RawData!$A$19:$R$339, MATCH($A231, [9]MH_RawData!$A$19:$A$339, 0), MATCH(B$19, [9]MH_RawData!$A$18:$R$18, 0))</f>
        <v>1211.2819999999999</v>
      </c>
      <c r="C231" s="12">
        <f>INDEX([9]MH_RawData!$A$19:$R$339, MATCH($A231, [9]MH_RawData!$A$19:$A$339, 0), MATCH(C$19, [9]MH_RawData!$A$18:$R$18, 0))</f>
        <v>1</v>
      </c>
      <c r="D231" s="12" t="str">
        <f>INDEX([9]MH_RawData!$A$19:$R$339, MATCH($A231, [9]MH_RawData!$A$19:$A$339, 0), MATCH(D$19, [9]MH_RawData!$A$18:$R$18, 0))</f>
        <v>elec faf</v>
      </c>
      <c r="E231" s="12" t="str">
        <f>INDEX([9]MH_RawData!$A$19:$R$339, MATCH($A231, [9]MH_RawData!$A$19:$A$339, 0), MATCH(E$19, [9]MH_RawData!$A$18:$R$18, 0))</f>
        <v/>
      </c>
      <c r="F231" s="12" t="b">
        <f t="shared" si="32"/>
        <v>0</v>
      </c>
      <c r="G231" s="12" t="b">
        <f t="shared" si="33"/>
        <v>1</v>
      </c>
      <c r="H231" s="12" t="b">
        <f t="shared" si="34"/>
        <v>1</v>
      </c>
      <c r="I231" s="12" t="str">
        <f t="shared" si="35"/>
        <v>Electric FAF</v>
      </c>
    </row>
    <row r="232" spans="1:9">
      <c r="A232" s="143">
        <v>22859</v>
      </c>
      <c r="B232" s="12">
        <f>INDEX([9]MH_RawData!$A$19:$R$339, MATCH($A232, [9]MH_RawData!$A$19:$A$339, 0), MATCH(B$19, [9]MH_RawData!$A$18:$R$18, 0))</f>
        <v>2319.0770000000002</v>
      </c>
      <c r="C232" s="12">
        <f>INDEX([9]MH_RawData!$A$19:$R$339, MATCH($A232, [9]MH_RawData!$A$19:$A$339, 0), MATCH(C$19, [9]MH_RawData!$A$18:$R$18, 0))</f>
        <v>1</v>
      </c>
      <c r="D232" s="12" t="str">
        <f>INDEX([9]MH_RawData!$A$19:$R$339, MATCH($A232, [9]MH_RawData!$A$19:$A$339, 0), MATCH(D$19, [9]MH_RawData!$A$18:$R$18, 0))</f>
        <v>elec heatpump</v>
      </c>
      <c r="E232" s="12" t="str">
        <f>INDEX([9]MH_RawData!$A$19:$R$339, MATCH($A232, [9]MH_RawData!$A$19:$A$339, 0), MATCH(E$19, [9]MH_RawData!$A$18:$R$18, 0))</f>
        <v/>
      </c>
      <c r="F232" s="12" t="b">
        <f t="shared" si="32"/>
        <v>0</v>
      </c>
      <c r="G232" s="12" t="b">
        <f t="shared" si="33"/>
        <v>1</v>
      </c>
      <c r="H232" s="12" t="b">
        <f t="shared" si="34"/>
        <v>1</v>
      </c>
      <c r="I232" s="12" t="str">
        <f t="shared" si="35"/>
        <v>Heat pump</v>
      </c>
    </row>
    <row r="233" spans="1:9">
      <c r="A233" s="143">
        <v>22862</v>
      </c>
      <c r="B233" s="12">
        <f>INDEX([9]MH_RawData!$A$19:$R$339, MATCH($A233, [9]MH_RawData!$A$19:$A$339, 0), MATCH(B$19, [9]MH_RawData!$A$18:$R$18, 0))</f>
        <v>2319.0770000000002</v>
      </c>
      <c r="C233" s="12">
        <f>INDEX([9]MH_RawData!$A$19:$R$339, MATCH($A233, [9]MH_RawData!$A$19:$A$339, 0), MATCH(C$19, [9]MH_RawData!$A$18:$R$18, 0))</f>
        <v>1</v>
      </c>
      <c r="D233" s="12" t="str">
        <f>INDEX([9]MH_RawData!$A$19:$R$339, MATCH($A233, [9]MH_RawData!$A$19:$A$339, 0), MATCH(D$19, [9]MH_RawData!$A$18:$R$18, 0))</f>
        <v>elec heatpump</v>
      </c>
      <c r="E233" s="12" t="str">
        <f>INDEX([9]MH_RawData!$A$19:$R$339, MATCH($A233, [9]MH_RawData!$A$19:$A$339, 0), MATCH(E$19, [9]MH_RawData!$A$18:$R$18, 0))</f>
        <v/>
      </c>
      <c r="F233" s="12" t="b">
        <f t="shared" si="32"/>
        <v>0</v>
      </c>
      <c r="G233" s="12" t="b">
        <f t="shared" si="33"/>
        <v>1</v>
      </c>
      <c r="H233" s="12" t="b">
        <f t="shared" si="34"/>
        <v>1</v>
      </c>
      <c r="I233" s="12" t="str">
        <f t="shared" si="35"/>
        <v>Heat pump</v>
      </c>
    </row>
    <row r="234" spans="1:9">
      <c r="A234" s="143">
        <v>22865</v>
      </c>
      <c r="B234" s="12">
        <f>INDEX([9]MH_RawData!$A$19:$R$339, MATCH($A234, [9]MH_RawData!$A$19:$A$339, 0), MATCH(B$19, [9]MH_RawData!$A$18:$R$18, 0))</f>
        <v>2128.8850000000002</v>
      </c>
      <c r="C234" s="12">
        <f>INDEX([9]MH_RawData!$A$19:$R$339, MATCH($A234, [9]MH_RawData!$A$19:$A$339, 0), MATCH(C$19, [9]MH_RawData!$A$18:$R$18, 0))</f>
        <v>1</v>
      </c>
      <c r="D234" s="12" t="str">
        <f>INDEX([9]MH_RawData!$A$19:$R$339, MATCH($A234, [9]MH_RawData!$A$19:$A$339, 0), MATCH(D$19, [9]MH_RawData!$A$18:$R$18, 0))</f>
        <v>elec heatpump</v>
      </c>
      <c r="E234" s="12" t="str">
        <f>INDEX([9]MH_RawData!$A$19:$R$339, MATCH($A234, [9]MH_RawData!$A$19:$A$339, 0), MATCH(E$19, [9]MH_RawData!$A$18:$R$18, 0))</f>
        <v/>
      </c>
      <c r="F234" s="12" t="b">
        <f t="shared" si="32"/>
        <v>0</v>
      </c>
      <c r="G234" s="12" t="b">
        <f t="shared" si="33"/>
        <v>1</v>
      </c>
      <c r="H234" s="12" t="b">
        <f t="shared" si="34"/>
        <v>1</v>
      </c>
      <c r="I234" s="12" t="str">
        <f t="shared" si="35"/>
        <v>Heat pump</v>
      </c>
    </row>
    <row r="235" spans="1:9">
      <c r="A235" s="143">
        <v>21279</v>
      </c>
      <c r="B235" s="12">
        <f>INDEX([9]MH_RawData!$A$19:$R$339, MATCH($A235, [9]MH_RawData!$A$19:$A$339, 0), MATCH(B$19, [9]MH_RawData!$A$18:$R$18, 0))</f>
        <v>1211.2819999999999</v>
      </c>
      <c r="C235" s="12">
        <f>INDEX([9]MH_RawData!$A$19:$R$339, MATCH($A235, [9]MH_RawData!$A$19:$A$339, 0), MATCH(C$19, [9]MH_RawData!$A$18:$R$18, 0))</f>
        <v>2</v>
      </c>
      <c r="D235" s="12" t="str">
        <f>INDEX([9]MH_RawData!$A$19:$R$339, MATCH($A235, [9]MH_RawData!$A$19:$A$339, 0), MATCH(D$19, [9]MH_RawData!$A$18:$R$18, 0))</f>
        <v>elec baseboard</v>
      </c>
      <c r="E235" s="12" t="str">
        <f>INDEX([9]MH_RawData!$A$19:$R$339, MATCH($A235, [9]MH_RawData!$A$19:$A$339, 0), MATCH(E$19, [9]MH_RawData!$A$18:$R$18, 0))</f>
        <v>elec pluginheater</v>
      </c>
      <c r="F235" s="12" t="b">
        <f t="shared" si="32"/>
        <v>0</v>
      </c>
      <c r="G235" s="12" t="b">
        <f t="shared" si="33"/>
        <v>1</v>
      </c>
      <c r="H235" s="12" t="b">
        <f t="shared" si="34"/>
        <v>1</v>
      </c>
      <c r="I235" s="12" t="str">
        <f t="shared" si="35"/>
        <v>Baseboard</v>
      </c>
    </row>
    <row r="236" spans="1:9">
      <c r="A236" s="143">
        <v>22910</v>
      </c>
      <c r="B236" s="12">
        <f>INDEX([9]MH_RawData!$A$19:$R$339, MATCH($A236, [9]MH_RawData!$A$19:$A$339, 0), MATCH(B$19, [9]MH_RawData!$A$18:$R$18, 0))</f>
        <v>2319.0770000000002</v>
      </c>
      <c r="C236" s="12">
        <f>INDEX([9]MH_RawData!$A$19:$R$339, MATCH($A236, [9]MH_RawData!$A$19:$A$339, 0), MATCH(C$19, [9]MH_RawData!$A$18:$R$18, 0))</f>
        <v>1</v>
      </c>
      <c r="D236" s="12" t="str">
        <f>INDEX([9]MH_RawData!$A$19:$R$339, MATCH($A236, [9]MH_RawData!$A$19:$A$339, 0), MATCH(D$19, [9]MH_RawData!$A$18:$R$18, 0))</f>
        <v>elec faf</v>
      </c>
      <c r="E236" s="12" t="str">
        <f>INDEX([9]MH_RawData!$A$19:$R$339, MATCH($A236, [9]MH_RawData!$A$19:$A$339, 0), MATCH(E$19, [9]MH_RawData!$A$18:$R$18, 0))</f>
        <v>elec dhp AND elec baseboard</v>
      </c>
      <c r="F236" s="12" t="b">
        <f t="shared" si="32"/>
        <v>0</v>
      </c>
      <c r="G236" s="12" t="b">
        <f t="shared" si="33"/>
        <v>1</v>
      </c>
      <c r="H236" s="12" t="b">
        <f t="shared" si="34"/>
        <v>1</v>
      </c>
      <c r="I236" s="12" t="str">
        <f t="shared" si="35"/>
        <v>Electric FAF</v>
      </c>
    </row>
    <row r="237" spans="1:9">
      <c r="A237" s="143">
        <v>22913</v>
      </c>
      <c r="B237" s="12">
        <f>INDEX([9]MH_RawData!$A$19:$R$339, MATCH($A237, [9]MH_RawData!$A$19:$A$339, 0), MATCH(B$19, [9]MH_RawData!$A$18:$R$18, 0))</f>
        <v>2128.8850000000002</v>
      </c>
      <c r="C237" s="12">
        <f>INDEX([9]MH_RawData!$A$19:$R$339, MATCH($A237, [9]MH_RawData!$A$19:$A$339, 0), MATCH(C$19, [9]MH_RawData!$A$18:$R$18, 0))</f>
        <v>1</v>
      </c>
      <c r="D237" s="12" t="str">
        <f>INDEX([9]MH_RawData!$A$19:$R$339, MATCH($A237, [9]MH_RawData!$A$19:$A$339, 0), MATCH(D$19, [9]MH_RawData!$A$18:$R$18, 0))</f>
        <v>elec faf</v>
      </c>
      <c r="E237" s="12" t="str">
        <f>INDEX([9]MH_RawData!$A$19:$R$339, MATCH($A237, [9]MH_RawData!$A$19:$A$339, 0), MATCH(E$19, [9]MH_RawData!$A$18:$R$18, 0))</f>
        <v/>
      </c>
      <c r="F237" s="12" t="b">
        <f t="shared" si="32"/>
        <v>0</v>
      </c>
      <c r="G237" s="12" t="b">
        <f t="shared" si="33"/>
        <v>1</v>
      </c>
      <c r="H237" s="12" t="b">
        <f t="shared" si="34"/>
        <v>1</v>
      </c>
      <c r="I237" s="12" t="str">
        <f t="shared" si="35"/>
        <v>Electric FAF</v>
      </c>
    </row>
    <row r="238" spans="1:9">
      <c r="A238" s="143">
        <v>22916</v>
      </c>
      <c r="B238" s="12">
        <f>INDEX([9]MH_RawData!$A$19:$R$339, MATCH($A238, [9]MH_RawData!$A$19:$A$339, 0), MATCH(B$19, [9]MH_RawData!$A$18:$R$18, 0))</f>
        <v>1211.2819999999999</v>
      </c>
      <c r="C238" s="12">
        <f>INDEX([9]MH_RawData!$A$19:$R$339, MATCH($A238, [9]MH_RawData!$A$19:$A$339, 0), MATCH(C$19, [9]MH_RawData!$A$18:$R$18, 0))</f>
        <v>1</v>
      </c>
      <c r="D238" s="12" t="str">
        <f>INDEX([9]MH_RawData!$A$19:$R$339, MATCH($A238, [9]MH_RawData!$A$19:$A$339, 0), MATCH(D$19, [9]MH_RawData!$A$18:$R$18, 0))</f>
        <v>elec heatpump</v>
      </c>
      <c r="E238" s="12" t="str">
        <f>INDEX([9]MH_RawData!$A$19:$R$339, MATCH($A238, [9]MH_RawData!$A$19:$A$339, 0), MATCH(E$19, [9]MH_RawData!$A$18:$R$18, 0))</f>
        <v/>
      </c>
      <c r="F238" s="12" t="b">
        <f t="shared" si="32"/>
        <v>0</v>
      </c>
      <c r="G238" s="12" t="b">
        <f t="shared" si="33"/>
        <v>1</v>
      </c>
      <c r="H238" s="12" t="b">
        <f t="shared" si="34"/>
        <v>1</v>
      </c>
      <c r="I238" s="12" t="str">
        <f t="shared" si="35"/>
        <v>Heat pump</v>
      </c>
    </row>
    <row r="239" spans="1:9">
      <c r="A239" s="143">
        <v>22927</v>
      </c>
      <c r="B239" s="12">
        <f>INDEX([9]MH_RawData!$A$19:$R$339, MATCH($A239, [9]MH_RawData!$A$19:$A$339, 0), MATCH(B$19, [9]MH_RawData!$A$18:$R$18, 0))</f>
        <v>868.42899999999997</v>
      </c>
      <c r="C239" s="12">
        <f>INDEX([9]MH_RawData!$A$19:$R$339, MATCH($A239, [9]MH_RawData!$A$19:$A$339, 0), MATCH(C$19, [9]MH_RawData!$A$18:$R$18, 0))</f>
        <v>3</v>
      </c>
      <c r="D239" s="12" t="str">
        <f>INDEX([9]MH_RawData!$A$19:$R$339, MATCH($A239, [9]MH_RawData!$A$19:$A$339, 0), MATCH(D$19, [9]MH_RawData!$A$18:$R$18, 0))</f>
        <v>gas faf</v>
      </c>
      <c r="E239" s="12" t="str">
        <f>INDEX([9]MH_RawData!$A$19:$R$339, MATCH($A239, [9]MH_RawData!$A$19:$A$339, 0), MATCH(E$19, [9]MH_RawData!$A$18:$R$18, 0))</f>
        <v>pel htstove</v>
      </c>
      <c r="F239" s="12" t="b">
        <f t="shared" si="32"/>
        <v>1</v>
      </c>
      <c r="G239" s="12" t="b">
        <f t="shared" si="33"/>
        <v>0</v>
      </c>
      <c r="H239" s="12" t="b">
        <f t="shared" si="34"/>
        <v>0</v>
      </c>
      <c r="I239" s="12" t="str">
        <f t="shared" si="35"/>
        <v>Plug-in heater, or none</v>
      </c>
    </row>
    <row r="240" spans="1:9">
      <c r="A240" s="143">
        <v>22928</v>
      </c>
      <c r="B240" s="12">
        <f>INDEX([9]MH_RawData!$A$19:$R$339, MATCH($A240, [9]MH_RawData!$A$19:$A$339, 0), MATCH(B$19, [9]MH_RawData!$A$18:$R$18, 0))</f>
        <v>2914.5650000000001</v>
      </c>
      <c r="C240" s="12">
        <f>INDEX([9]MH_RawData!$A$19:$R$339, MATCH($A240, [9]MH_RawData!$A$19:$A$339, 0), MATCH(C$19, [9]MH_RawData!$A$18:$R$18, 0))</f>
        <v>2</v>
      </c>
      <c r="D240" s="12" t="str">
        <f>INDEX([9]MH_RawData!$A$19:$R$339, MATCH($A240, [9]MH_RawData!$A$19:$A$339, 0), MATCH(D$19, [9]MH_RawData!$A$18:$R$18, 0))</f>
        <v>elec faf</v>
      </c>
      <c r="E240" s="12" t="str">
        <f>INDEX([9]MH_RawData!$A$19:$R$339, MATCH($A240, [9]MH_RawData!$A$19:$A$339, 0), MATCH(E$19, [9]MH_RawData!$A$18:$R$18, 0))</f>
        <v>elec pluginheater</v>
      </c>
      <c r="F240" s="12" t="b">
        <f t="shared" si="32"/>
        <v>0</v>
      </c>
      <c r="G240" s="12" t="b">
        <f t="shared" si="33"/>
        <v>1</v>
      </c>
      <c r="H240" s="12" t="b">
        <f t="shared" si="34"/>
        <v>1</v>
      </c>
      <c r="I240" s="12" t="str">
        <f t="shared" si="35"/>
        <v>Electric FAF</v>
      </c>
    </row>
    <row r="241" spans="1:9">
      <c r="A241" s="143">
        <v>22933</v>
      </c>
      <c r="B241" s="12">
        <f>INDEX([9]MH_RawData!$A$19:$R$339, MATCH($A241, [9]MH_RawData!$A$19:$A$339, 0), MATCH(B$19, [9]MH_RawData!$A$18:$R$18, 0))</f>
        <v>2128.8850000000002</v>
      </c>
      <c r="C241" s="12">
        <f>INDEX([9]MH_RawData!$A$19:$R$339, MATCH($A241, [9]MH_RawData!$A$19:$A$339, 0), MATCH(C$19, [9]MH_RawData!$A$18:$R$18, 0))</f>
        <v>1</v>
      </c>
      <c r="D241" s="12" t="str">
        <f>INDEX([9]MH_RawData!$A$19:$R$339, MATCH($A241, [9]MH_RawData!$A$19:$A$339, 0), MATCH(D$19, [9]MH_RawData!$A$18:$R$18, 0))</f>
        <v>elec faf</v>
      </c>
      <c r="E241" s="12" t="str">
        <f>INDEX([9]MH_RawData!$A$19:$R$339, MATCH($A241, [9]MH_RawData!$A$19:$A$339, 0), MATCH(E$19, [9]MH_RawData!$A$18:$R$18, 0))</f>
        <v>elec baseboard</v>
      </c>
      <c r="F241" s="12" t="b">
        <f t="shared" si="32"/>
        <v>0</v>
      </c>
      <c r="G241" s="12" t="b">
        <f t="shared" si="33"/>
        <v>1</v>
      </c>
      <c r="H241" s="12" t="b">
        <f t="shared" si="34"/>
        <v>1</v>
      </c>
      <c r="I241" s="12" t="str">
        <f t="shared" si="35"/>
        <v>Electric FAF</v>
      </c>
    </row>
    <row r="242" spans="1:9">
      <c r="A242" s="143">
        <v>22942</v>
      </c>
      <c r="B242" s="12">
        <f>INDEX([9]MH_RawData!$A$19:$R$339, MATCH($A242, [9]MH_RawData!$A$19:$A$339, 0), MATCH(B$19, [9]MH_RawData!$A$18:$R$18, 0))</f>
        <v>868.42899999999997</v>
      </c>
      <c r="C242" s="12">
        <f>INDEX([9]MH_RawData!$A$19:$R$339, MATCH($A242, [9]MH_RawData!$A$19:$A$339, 0), MATCH(C$19, [9]MH_RawData!$A$18:$R$18, 0))</f>
        <v>3</v>
      </c>
      <c r="D242" s="12" t="str">
        <f>INDEX([9]MH_RawData!$A$19:$R$339, MATCH($A242, [9]MH_RawData!$A$19:$A$339, 0), MATCH(D$19, [9]MH_RawData!$A$18:$R$18, 0))</f>
        <v>gas faf</v>
      </c>
      <c r="E242" s="12" t="str">
        <f>INDEX([9]MH_RawData!$A$19:$R$339, MATCH($A242, [9]MH_RawData!$A$19:$A$339, 0), MATCH(E$19, [9]MH_RawData!$A$18:$R$18, 0))</f>
        <v/>
      </c>
      <c r="F242" s="12" t="b">
        <f t="shared" si="32"/>
        <v>1</v>
      </c>
      <c r="G242" s="12" t="b">
        <f t="shared" si="33"/>
        <v>0</v>
      </c>
      <c r="H242" s="12" t="b">
        <f t="shared" si="34"/>
        <v>0</v>
      </c>
      <c r="I242" s="12" t="str">
        <f t="shared" si="35"/>
        <v>Plug-in heater, or none</v>
      </c>
    </row>
    <row r="243" spans="1:9">
      <c r="A243" s="143">
        <v>22983</v>
      </c>
      <c r="B243" s="12">
        <f>INDEX([9]MH_RawData!$A$19:$R$339, MATCH($A243, [9]MH_RawData!$A$19:$A$339, 0), MATCH(B$19, [9]MH_RawData!$A$18:$R$18, 0))</f>
        <v>1211.2819999999999</v>
      </c>
      <c r="C243" s="12">
        <f>INDEX([9]MH_RawData!$A$19:$R$339, MATCH($A243, [9]MH_RawData!$A$19:$A$339, 0), MATCH(C$19, [9]MH_RawData!$A$18:$R$18, 0))</f>
        <v>2</v>
      </c>
      <c r="D243" s="12" t="str">
        <f>INDEX([9]MH_RawData!$A$19:$R$339, MATCH($A243, [9]MH_RawData!$A$19:$A$339, 0), MATCH(D$19, [9]MH_RawData!$A$18:$R$18, 0))</f>
        <v>elec faf</v>
      </c>
      <c r="E243" s="12" t="str">
        <f>INDEX([9]MH_RawData!$A$19:$R$339, MATCH($A243, [9]MH_RawData!$A$19:$A$339, 0), MATCH(E$19, [9]MH_RawData!$A$18:$R$18, 0))</f>
        <v/>
      </c>
      <c r="F243" s="12" t="b">
        <f t="shared" si="32"/>
        <v>0</v>
      </c>
      <c r="G243" s="12" t="b">
        <f t="shared" si="33"/>
        <v>1</v>
      </c>
      <c r="H243" s="12" t="b">
        <f t="shared" si="34"/>
        <v>1</v>
      </c>
      <c r="I243" s="12" t="str">
        <f t="shared" si="35"/>
        <v>Electric FAF</v>
      </c>
    </row>
    <row r="244" spans="1:9">
      <c r="A244" s="143">
        <v>23004</v>
      </c>
      <c r="B244" s="12">
        <f>INDEX([9]MH_RawData!$A$19:$R$339, MATCH($A244, [9]MH_RawData!$A$19:$A$339, 0), MATCH(B$19, [9]MH_RawData!$A$18:$R$18, 0))</f>
        <v>2128.8850000000002</v>
      </c>
      <c r="C244" s="12">
        <f>INDEX([9]MH_RawData!$A$19:$R$339, MATCH($A244, [9]MH_RawData!$A$19:$A$339, 0), MATCH(C$19, [9]MH_RawData!$A$18:$R$18, 0))</f>
        <v>1</v>
      </c>
      <c r="D244" s="12" t="str">
        <f>INDEX([9]MH_RawData!$A$19:$R$339, MATCH($A244, [9]MH_RawData!$A$19:$A$339, 0), MATCH(D$19, [9]MH_RawData!$A$18:$R$18, 0))</f>
        <v>gas faf</v>
      </c>
      <c r="E244" s="12" t="str">
        <f>INDEX([9]MH_RawData!$A$19:$R$339, MATCH($A244, [9]MH_RawData!$A$19:$A$339, 0), MATCH(E$19, [9]MH_RawData!$A$18:$R$18, 0))</f>
        <v>wood htstove AND elec baseboard</v>
      </c>
      <c r="F244" s="12" t="b">
        <f t="shared" si="32"/>
        <v>1</v>
      </c>
      <c r="G244" s="12" t="b">
        <f t="shared" si="33"/>
        <v>1</v>
      </c>
      <c r="H244" s="12" t="b">
        <f t="shared" si="34"/>
        <v>0</v>
      </c>
      <c r="I244" s="12" t="str">
        <f t="shared" si="35"/>
        <v>Baseboard</v>
      </c>
    </row>
    <row r="245" spans="1:9">
      <c r="A245" s="143">
        <v>23025</v>
      </c>
      <c r="B245" s="12">
        <f>INDEX([9]MH_RawData!$A$19:$R$339, MATCH($A245, [9]MH_RawData!$A$19:$A$339, 0), MATCH(B$19, [9]MH_RawData!$A$18:$R$18, 0))</f>
        <v>1211.2819999999999</v>
      </c>
      <c r="C245" s="12">
        <f>INDEX([9]MH_RawData!$A$19:$R$339, MATCH($A245, [9]MH_RawData!$A$19:$A$339, 0), MATCH(C$19, [9]MH_RawData!$A$18:$R$18, 0))</f>
        <v>3</v>
      </c>
      <c r="D245" s="12" t="str">
        <f>INDEX([9]MH_RawData!$A$19:$R$339, MATCH($A245, [9]MH_RawData!$A$19:$A$339, 0), MATCH(D$19, [9]MH_RawData!$A$18:$R$18, 0))</f>
        <v>gas faf</v>
      </c>
      <c r="E245" s="12" t="str">
        <f>INDEX([9]MH_RawData!$A$19:$R$339, MATCH($A245, [9]MH_RawData!$A$19:$A$339, 0), MATCH(E$19, [9]MH_RawData!$A$18:$R$18, 0))</f>
        <v/>
      </c>
      <c r="F245" s="12" t="b">
        <f t="shared" si="32"/>
        <v>1</v>
      </c>
      <c r="G245" s="12" t="b">
        <f t="shared" si="33"/>
        <v>0</v>
      </c>
      <c r="H245" s="12" t="b">
        <f t="shared" si="34"/>
        <v>0</v>
      </c>
      <c r="I245" s="12" t="str">
        <f t="shared" si="35"/>
        <v>Plug-in heater, or none</v>
      </c>
    </row>
    <row r="246" spans="1:9">
      <c r="A246" s="143">
        <v>23035</v>
      </c>
      <c r="B246" s="12">
        <f>INDEX([9]MH_RawData!$A$19:$R$339, MATCH($A246, [9]MH_RawData!$A$19:$A$339, 0), MATCH(B$19, [9]MH_RawData!$A$18:$R$18, 0))</f>
        <v>2914.5650000000001</v>
      </c>
      <c r="C246" s="12">
        <f>INDEX([9]MH_RawData!$A$19:$R$339, MATCH($A246, [9]MH_RawData!$A$19:$A$339, 0), MATCH(C$19, [9]MH_RawData!$A$18:$R$18, 0))</f>
        <v>1</v>
      </c>
      <c r="D246" s="12" t="str">
        <f>INDEX([9]MH_RawData!$A$19:$R$339, MATCH($A246, [9]MH_RawData!$A$19:$A$339, 0), MATCH(D$19, [9]MH_RawData!$A$18:$R$18, 0))</f>
        <v>elec heatpump</v>
      </c>
      <c r="E246" s="12" t="str">
        <f>INDEX([9]MH_RawData!$A$19:$R$339, MATCH($A246, [9]MH_RawData!$A$19:$A$339, 0), MATCH(E$19, [9]MH_RawData!$A$18:$R$18, 0))</f>
        <v/>
      </c>
      <c r="F246" s="12" t="b">
        <f t="shared" si="32"/>
        <v>0</v>
      </c>
      <c r="G246" s="12" t="b">
        <f t="shared" si="33"/>
        <v>1</v>
      </c>
      <c r="H246" s="12" t="b">
        <f t="shared" si="34"/>
        <v>1</v>
      </c>
      <c r="I246" s="12" t="str">
        <f t="shared" si="35"/>
        <v>Heat pump</v>
      </c>
    </row>
    <row r="247" spans="1:9">
      <c r="A247" s="143">
        <v>23061</v>
      </c>
      <c r="B247" s="12">
        <f>INDEX([9]MH_RawData!$A$19:$R$339, MATCH($A247, [9]MH_RawData!$A$19:$A$339, 0), MATCH(B$19, [9]MH_RawData!$A$18:$R$18, 0))</f>
        <v>2128.9459999999999</v>
      </c>
      <c r="C247" s="12">
        <f>INDEX([9]MH_RawData!$A$19:$R$339, MATCH($A247, [9]MH_RawData!$A$19:$A$339, 0), MATCH(C$19, [9]MH_RawData!$A$18:$R$18, 0))</f>
        <v>1</v>
      </c>
      <c r="D247" s="12" t="str">
        <f>INDEX([9]MH_RawData!$A$19:$R$339, MATCH($A247, [9]MH_RawData!$A$19:$A$339, 0), MATCH(D$19, [9]MH_RawData!$A$18:$R$18, 0))</f>
        <v>gas faf</v>
      </c>
      <c r="E247" s="12" t="str">
        <f>INDEX([9]MH_RawData!$A$19:$R$339, MATCH($A247, [9]MH_RawData!$A$19:$A$339, 0), MATCH(E$19, [9]MH_RawData!$A$18:$R$18, 0))</f>
        <v/>
      </c>
      <c r="F247" s="12" t="b">
        <f t="shared" si="32"/>
        <v>1</v>
      </c>
      <c r="G247" s="12" t="b">
        <f t="shared" si="33"/>
        <v>0</v>
      </c>
      <c r="H247" s="12" t="b">
        <f t="shared" si="34"/>
        <v>0</v>
      </c>
      <c r="I247" s="12" t="str">
        <f t="shared" si="35"/>
        <v>Plug-in heater, or none</v>
      </c>
    </row>
    <row r="248" spans="1:9">
      <c r="A248" s="143">
        <v>23063</v>
      </c>
      <c r="B248" s="12">
        <f>INDEX([9]MH_RawData!$A$19:$R$339, MATCH($A248, [9]MH_RawData!$A$19:$A$339, 0), MATCH(B$19, [9]MH_RawData!$A$18:$R$18, 0))</f>
        <v>2914.5650000000001</v>
      </c>
      <c r="C248" s="12">
        <f>INDEX([9]MH_RawData!$A$19:$R$339, MATCH($A248, [9]MH_RawData!$A$19:$A$339, 0), MATCH(C$19, [9]MH_RawData!$A$18:$R$18, 0))</f>
        <v>2</v>
      </c>
      <c r="D248" s="12" t="str">
        <f>INDEX([9]MH_RawData!$A$19:$R$339, MATCH($A248, [9]MH_RawData!$A$19:$A$339, 0), MATCH(D$19, [9]MH_RawData!$A$18:$R$18, 0))</f>
        <v>elec faf</v>
      </c>
      <c r="E248" s="12" t="str">
        <f>INDEX([9]MH_RawData!$A$19:$R$339, MATCH($A248, [9]MH_RawData!$A$19:$A$339, 0), MATCH(E$19, [9]MH_RawData!$A$18:$R$18, 0))</f>
        <v/>
      </c>
      <c r="F248" s="12" t="b">
        <f t="shared" si="32"/>
        <v>0</v>
      </c>
      <c r="G248" s="12" t="b">
        <f t="shared" si="33"/>
        <v>1</v>
      </c>
      <c r="H248" s="12" t="b">
        <f t="shared" si="34"/>
        <v>1</v>
      </c>
      <c r="I248" s="12" t="str">
        <f t="shared" si="35"/>
        <v>Electric FAF</v>
      </c>
    </row>
    <row r="249" spans="1:9">
      <c r="A249" s="143">
        <v>23069</v>
      </c>
      <c r="B249" s="12">
        <f>INDEX([9]MH_RawData!$A$19:$R$339, MATCH($A249, [9]MH_RawData!$A$19:$A$339, 0), MATCH(B$19, [9]MH_RawData!$A$18:$R$18, 0))</f>
        <v>2914.5650000000001</v>
      </c>
      <c r="C249" s="12">
        <f>INDEX([9]MH_RawData!$A$19:$R$339, MATCH($A249, [9]MH_RawData!$A$19:$A$339, 0), MATCH(C$19, [9]MH_RawData!$A$18:$R$18, 0))</f>
        <v>2</v>
      </c>
      <c r="D249" s="12" t="str">
        <f>INDEX([9]MH_RawData!$A$19:$R$339, MATCH($A249, [9]MH_RawData!$A$19:$A$339, 0), MATCH(D$19, [9]MH_RawData!$A$18:$R$18, 0))</f>
        <v>elec faf</v>
      </c>
      <c r="E249" s="12" t="str">
        <f>INDEX([9]MH_RawData!$A$19:$R$339, MATCH($A249, [9]MH_RawData!$A$19:$A$339, 0), MATCH(E$19, [9]MH_RawData!$A$18:$R$18, 0))</f>
        <v/>
      </c>
      <c r="F249" s="12" t="b">
        <f t="shared" si="32"/>
        <v>0</v>
      </c>
      <c r="G249" s="12" t="b">
        <f t="shared" si="33"/>
        <v>1</v>
      </c>
      <c r="H249" s="12" t="b">
        <f t="shared" si="34"/>
        <v>1</v>
      </c>
      <c r="I249" s="12" t="str">
        <f t="shared" si="35"/>
        <v>Electric FAF</v>
      </c>
    </row>
    <row r="250" spans="1:9">
      <c r="A250" s="143">
        <v>23072</v>
      </c>
      <c r="B250" s="12">
        <f>INDEX([9]MH_RawData!$A$19:$R$339, MATCH($A250, [9]MH_RawData!$A$19:$A$339, 0), MATCH(B$19, [9]MH_RawData!$A$18:$R$18, 0))</f>
        <v>1211.2819999999999</v>
      </c>
      <c r="C250" s="12">
        <f>INDEX([9]MH_RawData!$A$19:$R$339, MATCH($A250, [9]MH_RawData!$A$19:$A$339, 0), MATCH(C$19, [9]MH_RawData!$A$18:$R$18, 0))</f>
        <v>3</v>
      </c>
      <c r="D250" s="12" t="str">
        <f>INDEX([9]MH_RawData!$A$19:$R$339, MATCH($A250, [9]MH_RawData!$A$19:$A$339, 0), MATCH(D$19, [9]MH_RawData!$A$18:$R$18, 0))</f>
        <v>elec faf</v>
      </c>
      <c r="E250" s="12" t="str">
        <f>INDEX([9]MH_RawData!$A$19:$R$339, MATCH($A250, [9]MH_RawData!$A$19:$A$339, 0), MATCH(E$19, [9]MH_RawData!$A$18:$R$18, 0))</f>
        <v/>
      </c>
      <c r="F250" s="12" t="b">
        <f t="shared" si="32"/>
        <v>0</v>
      </c>
      <c r="G250" s="12" t="b">
        <f t="shared" si="33"/>
        <v>1</v>
      </c>
      <c r="H250" s="12" t="b">
        <f t="shared" si="34"/>
        <v>1</v>
      </c>
      <c r="I250" s="12" t="str">
        <f t="shared" si="35"/>
        <v>Electric FAF</v>
      </c>
    </row>
    <row r="251" spans="1:9">
      <c r="A251" s="143">
        <v>23167</v>
      </c>
      <c r="B251" s="12">
        <f>INDEX([9]MH_RawData!$A$19:$R$339, MATCH($A251, [9]MH_RawData!$A$19:$A$339, 0), MATCH(B$19, [9]MH_RawData!$A$18:$R$18, 0))</f>
        <v>868.42899999999997</v>
      </c>
      <c r="C251" s="12">
        <f>INDEX([9]MH_RawData!$A$19:$R$339, MATCH($A251, [9]MH_RawData!$A$19:$A$339, 0), MATCH(C$19, [9]MH_RawData!$A$18:$R$18, 0))</f>
        <v>3</v>
      </c>
      <c r="D251" s="12" t="str">
        <f>INDEX([9]MH_RawData!$A$19:$R$339, MATCH($A251, [9]MH_RawData!$A$19:$A$339, 0), MATCH(D$19, [9]MH_RawData!$A$18:$R$18, 0))</f>
        <v>gas faf</v>
      </c>
      <c r="E251" s="12" t="str">
        <f>INDEX([9]MH_RawData!$A$19:$R$339, MATCH($A251, [9]MH_RawData!$A$19:$A$339, 0), MATCH(E$19, [9]MH_RawData!$A$18:$R$18, 0))</f>
        <v/>
      </c>
      <c r="F251" s="12" t="b">
        <f t="shared" si="32"/>
        <v>1</v>
      </c>
      <c r="G251" s="12" t="b">
        <f t="shared" si="33"/>
        <v>0</v>
      </c>
      <c r="H251" s="12" t="b">
        <f t="shared" si="34"/>
        <v>0</v>
      </c>
      <c r="I251" s="12" t="str">
        <f t="shared" si="35"/>
        <v>Plug-in heater, or none</v>
      </c>
    </row>
    <row r="252" spans="1:9">
      <c r="A252" s="143">
        <v>23169</v>
      </c>
      <c r="B252" s="12">
        <f>INDEX([9]MH_RawData!$A$19:$R$339, MATCH($A252, [9]MH_RawData!$A$19:$A$339, 0), MATCH(B$19, [9]MH_RawData!$A$18:$R$18, 0))</f>
        <v>1211.2819999999999</v>
      </c>
      <c r="C252" s="12">
        <f>INDEX([9]MH_RawData!$A$19:$R$339, MATCH($A252, [9]MH_RawData!$A$19:$A$339, 0), MATCH(C$19, [9]MH_RawData!$A$18:$R$18, 0))</f>
        <v>1</v>
      </c>
      <c r="D252" s="12" t="str">
        <f>INDEX([9]MH_RawData!$A$19:$R$339, MATCH($A252, [9]MH_RawData!$A$19:$A$339, 0), MATCH(D$19, [9]MH_RawData!$A$18:$R$18, 0))</f>
        <v>wood htstove</v>
      </c>
      <c r="E252" s="12" t="str">
        <f>INDEX([9]MH_RawData!$A$19:$R$339, MATCH($A252, [9]MH_RawData!$A$19:$A$339, 0), MATCH(E$19, [9]MH_RawData!$A$18:$R$18, 0))</f>
        <v>elec faf</v>
      </c>
      <c r="F252" s="12" t="b">
        <f t="shared" si="32"/>
        <v>0</v>
      </c>
      <c r="G252" s="12" t="b">
        <f t="shared" si="33"/>
        <v>1</v>
      </c>
      <c r="H252" s="12" t="b">
        <f t="shared" si="34"/>
        <v>1</v>
      </c>
      <c r="I252" s="12" t="str">
        <f t="shared" si="35"/>
        <v>Electric FAF</v>
      </c>
    </row>
    <row r="253" spans="1:9">
      <c r="A253" s="143">
        <v>23182</v>
      </c>
      <c r="B253" s="12">
        <f>INDEX([9]MH_RawData!$A$19:$R$339, MATCH($A253, [9]MH_RawData!$A$19:$A$339, 0), MATCH(B$19, [9]MH_RawData!$A$18:$R$18, 0))</f>
        <v>3065.65</v>
      </c>
      <c r="C253" s="12">
        <f>INDEX([9]MH_RawData!$A$19:$R$339, MATCH($A253, [9]MH_RawData!$A$19:$A$339, 0), MATCH(C$19, [9]MH_RawData!$A$18:$R$18, 0))</f>
        <v>1</v>
      </c>
      <c r="D253" s="12" t="str">
        <f>INDEX([9]MH_RawData!$A$19:$R$339, MATCH($A253, [9]MH_RawData!$A$19:$A$339, 0), MATCH(D$19, [9]MH_RawData!$A$18:$R$18, 0))</f>
        <v>elec faf</v>
      </c>
      <c r="E253" s="12" t="str">
        <f>INDEX([9]MH_RawData!$A$19:$R$339, MATCH($A253, [9]MH_RawData!$A$19:$A$339, 0), MATCH(E$19, [9]MH_RawData!$A$18:$R$18, 0))</f>
        <v>elec baseboard</v>
      </c>
      <c r="F253" s="12" t="b">
        <f t="shared" si="32"/>
        <v>0</v>
      </c>
      <c r="G253" s="12" t="b">
        <f t="shared" si="33"/>
        <v>1</v>
      </c>
      <c r="H253" s="12" t="b">
        <f t="shared" si="34"/>
        <v>1</v>
      </c>
      <c r="I253" s="12" t="str">
        <f t="shared" si="35"/>
        <v>Electric FAF</v>
      </c>
    </row>
    <row r="254" spans="1:9">
      <c r="A254" s="143">
        <v>23198</v>
      </c>
      <c r="B254" s="12">
        <f>INDEX([9]MH_RawData!$A$19:$R$339, MATCH($A254, [9]MH_RawData!$A$19:$A$339, 0), MATCH(B$19, [9]MH_RawData!$A$18:$R$18, 0))</f>
        <v>868.42899999999997</v>
      </c>
      <c r="C254" s="12">
        <f>INDEX([9]MH_RawData!$A$19:$R$339, MATCH($A254, [9]MH_RawData!$A$19:$A$339, 0), MATCH(C$19, [9]MH_RawData!$A$18:$R$18, 0))</f>
        <v>3</v>
      </c>
      <c r="D254" s="12" t="str">
        <f>INDEX([9]MH_RawData!$A$19:$R$339, MATCH($A254, [9]MH_RawData!$A$19:$A$339, 0), MATCH(D$19, [9]MH_RawData!$A$18:$R$18, 0))</f>
        <v>gas faf</v>
      </c>
      <c r="E254" s="12" t="str">
        <f>INDEX([9]MH_RawData!$A$19:$R$339, MATCH($A254, [9]MH_RawData!$A$19:$A$339, 0), MATCH(E$19, [9]MH_RawData!$A$18:$R$18, 0))</f>
        <v/>
      </c>
      <c r="F254" s="12" t="b">
        <f t="shared" si="32"/>
        <v>1</v>
      </c>
      <c r="G254" s="12" t="b">
        <f t="shared" si="33"/>
        <v>0</v>
      </c>
      <c r="H254" s="12" t="b">
        <f t="shared" si="34"/>
        <v>0</v>
      </c>
      <c r="I254" s="12" t="str">
        <f t="shared" si="35"/>
        <v>Plug-in heater, or none</v>
      </c>
    </row>
    <row r="255" spans="1:9">
      <c r="A255" s="143">
        <v>23201</v>
      </c>
      <c r="B255" s="12">
        <f>INDEX([9]MH_RawData!$A$19:$R$339, MATCH($A255, [9]MH_RawData!$A$19:$A$339, 0), MATCH(B$19, [9]MH_RawData!$A$18:$R$18, 0))</f>
        <v>3065.65</v>
      </c>
      <c r="C255" s="12">
        <f>INDEX([9]MH_RawData!$A$19:$R$339, MATCH($A255, [9]MH_RawData!$A$19:$A$339, 0), MATCH(C$19, [9]MH_RawData!$A$18:$R$18, 0))</f>
        <v>1</v>
      </c>
      <c r="D255" s="12" t="str">
        <f>INDEX([9]MH_RawData!$A$19:$R$339, MATCH($A255, [9]MH_RawData!$A$19:$A$339, 0), MATCH(D$19, [9]MH_RawData!$A$18:$R$18, 0))</f>
        <v>elec faf</v>
      </c>
      <c r="E255" s="12" t="str">
        <f>INDEX([9]MH_RawData!$A$19:$R$339, MATCH($A255, [9]MH_RawData!$A$19:$A$339, 0), MATCH(E$19, [9]MH_RawData!$A$18:$R$18, 0))</f>
        <v/>
      </c>
      <c r="F255" s="12" t="b">
        <f t="shared" si="32"/>
        <v>0</v>
      </c>
      <c r="G255" s="12" t="b">
        <f t="shared" si="33"/>
        <v>1</v>
      </c>
      <c r="H255" s="12" t="b">
        <f t="shared" si="34"/>
        <v>1</v>
      </c>
      <c r="I255" s="12" t="str">
        <f t="shared" si="35"/>
        <v>Electric FAF</v>
      </c>
    </row>
    <row r="256" spans="1:9">
      <c r="A256" s="143">
        <v>23210</v>
      </c>
      <c r="B256" s="12">
        <f>INDEX([9]MH_RawData!$A$19:$R$339, MATCH($A256, [9]MH_RawData!$A$19:$A$339, 0), MATCH(B$19, [9]MH_RawData!$A$18:$R$18, 0))</f>
        <v>2319.0770000000002</v>
      </c>
      <c r="C256" s="12">
        <f>INDEX([9]MH_RawData!$A$19:$R$339, MATCH($A256, [9]MH_RawData!$A$19:$A$339, 0), MATCH(C$19, [9]MH_RawData!$A$18:$R$18, 0))</f>
        <v>1</v>
      </c>
      <c r="D256" s="12" t="str">
        <f>INDEX([9]MH_RawData!$A$19:$R$339, MATCH($A256, [9]MH_RawData!$A$19:$A$339, 0), MATCH(D$19, [9]MH_RawData!$A$18:$R$18, 0))</f>
        <v>elec faf</v>
      </c>
      <c r="E256" s="12" t="str">
        <f>INDEX([9]MH_RawData!$A$19:$R$339, MATCH($A256, [9]MH_RawData!$A$19:$A$339, 0), MATCH(E$19, [9]MH_RawData!$A$18:$R$18, 0))</f>
        <v/>
      </c>
      <c r="F256" s="12" t="b">
        <f t="shared" si="32"/>
        <v>0</v>
      </c>
      <c r="G256" s="12" t="b">
        <f t="shared" si="33"/>
        <v>1</v>
      </c>
      <c r="H256" s="12" t="b">
        <f t="shared" si="34"/>
        <v>1</v>
      </c>
      <c r="I256" s="12" t="str">
        <f t="shared" si="35"/>
        <v>Electric FAF</v>
      </c>
    </row>
    <row r="257" spans="1:9">
      <c r="A257" s="143">
        <v>23215</v>
      </c>
      <c r="B257" s="12">
        <f>INDEX([9]MH_RawData!$A$19:$R$339, MATCH($A257, [9]MH_RawData!$A$19:$A$339, 0), MATCH(B$19, [9]MH_RawData!$A$18:$R$18, 0))</f>
        <v>2319.0770000000002</v>
      </c>
      <c r="C257" s="12">
        <f>INDEX([9]MH_RawData!$A$19:$R$339, MATCH($A257, [9]MH_RawData!$A$19:$A$339, 0), MATCH(C$19, [9]MH_RawData!$A$18:$R$18, 0))</f>
        <v>1</v>
      </c>
      <c r="D257" s="12" t="str">
        <f>INDEX([9]MH_RawData!$A$19:$R$339, MATCH($A257, [9]MH_RawData!$A$19:$A$339, 0), MATCH(D$19, [9]MH_RawData!$A$18:$R$18, 0))</f>
        <v>elec faf</v>
      </c>
      <c r="E257" s="12" t="str">
        <f>INDEX([9]MH_RawData!$A$19:$R$339, MATCH($A257, [9]MH_RawData!$A$19:$A$339, 0), MATCH(E$19, [9]MH_RawData!$A$18:$R$18, 0))</f>
        <v/>
      </c>
      <c r="F257" s="12" t="b">
        <f t="shared" si="32"/>
        <v>0</v>
      </c>
      <c r="G257" s="12" t="b">
        <f t="shared" si="33"/>
        <v>1</v>
      </c>
      <c r="H257" s="12" t="b">
        <f t="shared" si="34"/>
        <v>1</v>
      </c>
      <c r="I257" s="12" t="str">
        <f t="shared" si="35"/>
        <v>Electric FAF</v>
      </c>
    </row>
    <row r="258" spans="1:9">
      <c r="A258" s="143">
        <v>23255</v>
      </c>
      <c r="B258" s="12">
        <f>INDEX([9]MH_RawData!$A$19:$R$339, MATCH($A258, [9]MH_RawData!$A$19:$A$339, 0), MATCH(B$19, [9]MH_RawData!$A$18:$R$18, 0))</f>
        <v>2914.5650000000001</v>
      </c>
      <c r="C258" s="12">
        <f>INDEX([9]MH_RawData!$A$19:$R$339, MATCH($A258, [9]MH_RawData!$A$19:$A$339, 0), MATCH(C$19, [9]MH_RawData!$A$18:$R$18, 0))</f>
        <v>2</v>
      </c>
      <c r="D258" s="12" t="str">
        <f>INDEX([9]MH_RawData!$A$19:$R$339, MATCH($A258, [9]MH_RawData!$A$19:$A$339, 0), MATCH(D$19, [9]MH_RawData!$A$18:$R$18, 0))</f>
        <v>pel htstove</v>
      </c>
      <c r="E258" s="12" t="str">
        <f>INDEX([9]MH_RawData!$A$19:$R$339, MATCH($A258, [9]MH_RawData!$A$19:$A$339, 0), MATCH(E$19, [9]MH_RawData!$A$18:$R$18, 0))</f>
        <v>elec heatpump AND elec pluginheater</v>
      </c>
      <c r="F258" s="12" t="b">
        <f t="shared" si="32"/>
        <v>0</v>
      </c>
      <c r="G258" s="12" t="b">
        <f t="shared" si="33"/>
        <v>1</v>
      </c>
      <c r="H258" s="12" t="b">
        <f t="shared" si="34"/>
        <v>1</v>
      </c>
      <c r="I258" s="12" t="str">
        <f t="shared" si="35"/>
        <v>Heat pump</v>
      </c>
    </row>
    <row r="259" spans="1:9">
      <c r="A259" s="143">
        <v>23325</v>
      </c>
      <c r="B259" s="12">
        <f>INDEX([9]MH_RawData!$A$19:$R$339, MATCH($A259, [9]MH_RawData!$A$19:$A$339, 0), MATCH(B$19, [9]MH_RawData!$A$18:$R$18, 0))</f>
        <v>2128.9459999999999</v>
      </c>
      <c r="C259" s="12">
        <f>INDEX([9]MH_RawData!$A$19:$R$339, MATCH($A259, [9]MH_RawData!$A$19:$A$339, 0), MATCH(C$19, [9]MH_RawData!$A$18:$R$18, 0))</f>
        <v>2</v>
      </c>
      <c r="D259" s="12" t="str">
        <f>INDEX([9]MH_RawData!$A$19:$R$339, MATCH($A259, [9]MH_RawData!$A$19:$A$339, 0), MATCH(D$19, [9]MH_RawData!$A$18:$R$18, 0))</f>
        <v>wood htstove</v>
      </c>
      <c r="E259" s="12" t="str">
        <f>INDEX([9]MH_RawData!$A$19:$R$339, MATCH($A259, [9]MH_RawData!$A$19:$A$339, 0), MATCH(E$19, [9]MH_RawData!$A$18:$R$18, 0))</f>
        <v>elec faf AND elec pluginheater AND oil htstove</v>
      </c>
      <c r="F259" s="12" t="b">
        <f t="shared" si="32"/>
        <v>0</v>
      </c>
      <c r="G259" s="12" t="b">
        <f t="shared" si="33"/>
        <v>1</v>
      </c>
      <c r="H259" s="12" t="b">
        <f t="shared" si="34"/>
        <v>1</v>
      </c>
      <c r="I259" s="12" t="str">
        <f t="shared" si="35"/>
        <v>Electric FAF</v>
      </c>
    </row>
    <row r="260" spans="1:9">
      <c r="A260" s="143">
        <v>23332</v>
      </c>
      <c r="B260" s="12">
        <f>INDEX([9]MH_RawData!$A$19:$R$339, MATCH($A260, [9]MH_RawData!$A$19:$A$339, 0), MATCH(B$19, [9]MH_RawData!$A$18:$R$18, 0))</f>
        <v>3065.65</v>
      </c>
      <c r="C260" s="12">
        <f>INDEX([9]MH_RawData!$A$19:$R$339, MATCH($A260, [9]MH_RawData!$A$19:$A$339, 0), MATCH(C$19, [9]MH_RawData!$A$18:$R$18, 0))</f>
        <v>1</v>
      </c>
      <c r="D260" s="12" t="str">
        <f>INDEX([9]MH_RawData!$A$19:$R$339, MATCH($A260, [9]MH_RawData!$A$19:$A$339, 0), MATCH(D$19, [9]MH_RawData!$A$18:$R$18, 0))</f>
        <v>elec faf</v>
      </c>
      <c r="E260" s="12" t="str">
        <f>INDEX([9]MH_RawData!$A$19:$R$339, MATCH($A260, [9]MH_RawData!$A$19:$A$339, 0), MATCH(E$19, [9]MH_RawData!$A$18:$R$18, 0))</f>
        <v/>
      </c>
      <c r="F260" s="12" t="b">
        <f t="shared" si="32"/>
        <v>0</v>
      </c>
      <c r="G260" s="12" t="b">
        <f t="shared" si="33"/>
        <v>1</v>
      </c>
      <c r="H260" s="12" t="b">
        <f t="shared" si="34"/>
        <v>1</v>
      </c>
      <c r="I260" s="12" t="str">
        <f t="shared" si="35"/>
        <v>Electric FAF</v>
      </c>
    </row>
    <row r="261" spans="1:9">
      <c r="A261" s="143">
        <v>23340</v>
      </c>
      <c r="B261" s="12">
        <f>INDEX([9]MH_RawData!$A$19:$R$339, MATCH($A261, [9]MH_RawData!$A$19:$A$339, 0), MATCH(B$19, [9]MH_RawData!$A$18:$R$18, 0))</f>
        <v>2319.0770000000002</v>
      </c>
      <c r="C261" s="12">
        <f>INDEX([9]MH_RawData!$A$19:$R$339, MATCH($A261, [9]MH_RawData!$A$19:$A$339, 0), MATCH(C$19, [9]MH_RawData!$A$18:$R$18, 0))</f>
        <v>1</v>
      </c>
      <c r="D261" s="12" t="str">
        <f>INDEX([9]MH_RawData!$A$19:$R$339, MATCH($A261, [9]MH_RawData!$A$19:$A$339, 0), MATCH(D$19, [9]MH_RawData!$A$18:$R$18, 0))</f>
        <v>elec heatpump</v>
      </c>
      <c r="E261" s="12" t="str">
        <f>INDEX([9]MH_RawData!$A$19:$R$339, MATCH($A261, [9]MH_RawData!$A$19:$A$339, 0), MATCH(E$19, [9]MH_RawData!$A$18:$R$18, 0))</f>
        <v/>
      </c>
      <c r="F261" s="12" t="b">
        <f t="shared" si="32"/>
        <v>0</v>
      </c>
      <c r="G261" s="12" t="b">
        <f t="shared" si="33"/>
        <v>1</v>
      </c>
      <c r="H261" s="12" t="b">
        <f t="shared" si="34"/>
        <v>1</v>
      </c>
      <c r="I261" s="12" t="str">
        <f t="shared" si="35"/>
        <v>Heat pump</v>
      </c>
    </row>
    <row r="262" spans="1:9">
      <c r="A262" s="143">
        <v>23341</v>
      </c>
      <c r="B262" s="12">
        <f>INDEX([9]MH_RawData!$A$19:$R$339, MATCH($A262, [9]MH_RawData!$A$19:$A$339, 0), MATCH(B$19, [9]MH_RawData!$A$18:$R$18, 0))</f>
        <v>1211.2819999999999</v>
      </c>
      <c r="C262" s="12">
        <f>INDEX([9]MH_RawData!$A$19:$R$339, MATCH($A262, [9]MH_RawData!$A$19:$A$339, 0), MATCH(C$19, [9]MH_RawData!$A$18:$R$18, 0))</f>
        <v>2</v>
      </c>
      <c r="D262" s="12" t="str">
        <f>INDEX([9]MH_RawData!$A$19:$R$339, MATCH($A262, [9]MH_RawData!$A$19:$A$339, 0), MATCH(D$19, [9]MH_RawData!$A$18:$R$18, 0))</f>
        <v>elec faf</v>
      </c>
      <c r="E262" s="12" t="str">
        <f>INDEX([9]MH_RawData!$A$19:$R$339, MATCH($A262, [9]MH_RawData!$A$19:$A$339, 0), MATCH(E$19, [9]MH_RawData!$A$18:$R$18, 0))</f>
        <v/>
      </c>
      <c r="F262" s="12" t="b">
        <f t="shared" si="32"/>
        <v>0</v>
      </c>
      <c r="G262" s="12" t="b">
        <f t="shared" si="33"/>
        <v>1</v>
      </c>
      <c r="H262" s="12" t="b">
        <f t="shared" si="34"/>
        <v>1</v>
      </c>
      <c r="I262" s="12" t="str">
        <f t="shared" si="35"/>
        <v>Electric FAF</v>
      </c>
    </row>
    <row r="263" spans="1:9">
      <c r="A263" s="143">
        <v>23362</v>
      </c>
      <c r="B263" s="12">
        <f>INDEX([9]MH_RawData!$A$19:$R$339, MATCH($A263, [9]MH_RawData!$A$19:$A$339, 0), MATCH(B$19, [9]MH_RawData!$A$18:$R$18, 0))</f>
        <v>2914.5650000000001</v>
      </c>
      <c r="C263" s="12">
        <f>INDEX([9]MH_RawData!$A$19:$R$339, MATCH($A263, [9]MH_RawData!$A$19:$A$339, 0), MATCH(C$19, [9]MH_RawData!$A$18:$R$18, 0))</f>
        <v>2</v>
      </c>
      <c r="D263" s="12" t="str">
        <f>INDEX([9]MH_RawData!$A$19:$R$339, MATCH($A263, [9]MH_RawData!$A$19:$A$339, 0), MATCH(D$19, [9]MH_RawData!$A$18:$R$18, 0))</f>
        <v>elec faf</v>
      </c>
      <c r="E263" s="12" t="str">
        <f>INDEX([9]MH_RawData!$A$19:$R$339, MATCH($A263, [9]MH_RawData!$A$19:$A$339, 0), MATCH(E$19, [9]MH_RawData!$A$18:$R$18, 0))</f>
        <v>wood htstove</v>
      </c>
      <c r="F263" s="12" t="b">
        <f t="shared" si="32"/>
        <v>0</v>
      </c>
      <c r="G263" s="12" t="b">
        <f t="shared" si="33"/>
        <v>1</v>
      </c>
      <c r="H263" s="12" t="b">
        <f t="shared" si="34"/>
        <v>1</v>
      </c>
      <c r="I263" s="12" t="str">
        <f t="shared" si="35"/>
        <v>Electric FAF</v>
      </c>
    </row>
    <row r="264" spans="1:9">
      <c r="A264" s="143">
        <v>23397</v>
      </c>
      <c r="B264" s="12">
        <f>INDEX([9]MH_RawData!$A$19:$R$339, MATCH($A264, [9]MH_RawData!$A$19:$A$339, 0), MATCH(B$19, [9]MH_RawData!$A$18:$R$18, 0))</f>
        <v>868.42899999999997</v>
      </c>
      <c r="C264" s="12">
        <f>INDEX([9]MH_RawData!$A$19:$R$339, MATCH($A264, [9]MH_RawData!$A$19:$A$339, 0), MATCH(C$19, [9]MH_RawData!$A$18:$R$18, 0))</f>
        <v>3</v>
      </c>
      <c r="D264" s="12" t="str">
        <f>INDEX([9]MH_RawData!$A$19:$R$339, MATCH($A264, [9]MH_RawData!$A$19:$A$339, 0), MATCH(D$19, [9]MH_RawData!$A$18:$R$18, 0))</f>
        <v>gas faf</v>
      </c>
      <c r="E264" s="12" t="str">
        <f>INDEX([9]MH_RawData!$A$19:$R$339, MATCH($A264, [9]MH_RawData!$A$19:$A$339, 0), MATCH(E$19, [9]MH_RawData!$A$18:$R$18, 0))</f>
        <v/>
      </c>
      <c r="F264" s="12" t="b">
        <f t="shared" si="32"/>
        <v>1</v>
      </c>
      <c r="G264" s="12" t="b">
        <f t="shared" si="33"/>
        <v>0</v>
      </c>
      <c r="H264" s="12" t="b">
        <f t="shared" si="34"/>
        <v>0</v>
      </c>
      <c r="I264" s="12" t="str">
        <f t="shared" si="35"/>
        <v>Plug-in heater, or none</v>
      </c>
    </row>
    <row r="265" spans="1:9">
      <c r="A265" s="143">
        <v>23457</v>
      </c>
      <c r="B265" s="12">
        <f>INDEX([9]MH_RawData!$A$19:$R$339, MATCH($A265, [9]MH_RawData!$A$19:$A$339, 0), MATCH(B$19, [9]MH_RawData!$A$18:$R$18, 0))</f>
        <v>868.42899999999997</v>
      </c>
      <c r="C265" s="12">
        <f>INDEX([9]MH_RawData!$A$19:$R$339, MATCH($A265, [9]MH_RawData!$A$19:$A$339, 0), MATCH(C$19, [9]MH_RawData!$A$18:$R$18, 0))</f>
        <v>3</v>
      </c>
      <c r="D265" s="12" t="str">
        <f>INDEX([9]MH_RawData!$A$19:$R$339, MATCH($A265, [9]MH_RawData!$A$19:$A$339, 0), MATCH(D$19, [9]MH_RawData!$A$18:$R$18, 0))</f>
        <v>wood htstove</v>
      </c>
      <c r="E265" s="12" t="str">
        <f>INDEX([9]MH_RawData!$A$19:$R$339, MATCH($A265, [9]MH_RawData!$A$19:$A$339, 0), MATCH(E$19, [9]MH_RawData!$A$18:$R$18, 0))</f>
        <v>elec faf</v>
      </c>
      <c r="F265" s="12" t="b">
        <f t="shared" si="32"/>
        <v>0</v>
      </c>
      <c r="G265" s="12" t="b">
        <f t="shared" si="33"/>
        <v>1</v>
      </c>
      <c r="H265" s="12" t="b">
        <f t="shared" si="34"/>
        <v>1</v>
      </c>
      <c r="I265" s="12" t="str">
        <f t="shared" si="35"/>
        <v>Electric FAF</v>
      </c>
    </row>
    <row r="266" spans="1:9">
      <c r="A266" s="143">
        <v>23471</v>
      </c>
      <c r="B266" s="12">
        <f>INDEX([9]MH_RawData!$A$19:$R$339, MATCH($A266, [9]MH_RawData!$A$19:$A$339, 0), MATCH(B$19, [9]MH_RawData!$A$18:$R$18, 0))</f>
        <v>868.42899999999997</v>
      </c>
      <c r="C266" s="12">
        <f>INDEX([9]MH_RawData!$A$19:$R$339, MATCH($A266, [9]MH_RawData!$A$19:$A$339, 0), MATCH(C$19, [9]MH_RawData!$A$18:$R$18, 0))</f>
        <v>2</v>
      </c>
      <c r="D266" s="12" t="str">
        <f>INDEX([9]MH_RawData!$A$19:$R$339, MATCH($A266, [9]MH_RawData!$A$19:$A$339, 0), MATCH(D$19, [9]MH_RawData!$A$18:$R$18, 0))</f>
        <v>gas faf</v>
      </c>
      <c r="E266" s="12" t="str">
        <f>INDEX([9]MH_RawData!$A$19:$R$339, MATCH($A266, [9]MH_RawData!$A$19:$A$339, 0), MATCH(E$19, [9]MH_RawData!$A$18:$R$18, 0))</f>
        <v/>
      </c>
      <c r="F266" s="12" t="b">
        <f t="shared" si="32"/>
        <v>1</v>
      </c>
      <c r="G266" s="12" t="b">
        <f t="shared" si="33"/>
        <v>0</v>
      </c>
      <c r="H266" s="12" t="b">
        <f t="shared" si="34"/>
        <v>0</v>
      </c>
      <c r="I266" s="12" t="str">
        <f t="shared" si="35"/>
        <v>Plug-in heater, or none</v>
      </c>
    </row>
    <row r="267" spans="1:9">
      <c r="A267" s="143">
        <v>23472</v>
      </c>
      <c r="B267" s="12">
        <f>INDEX([9]MH_RawData!$A$19:$R$339, MATCH($A267, [9]MH_RawData!$A$19:$A$339, 0), MATCH(B$19, [9]MH_RawData!$A$18:$R$18, 0))</f>
        <v>2319.0770000000002</v>
      </c>
      <c r="C267" s="12">
        <f>INDEX([9]MH_RawData!$A$19:$R$339, MATCH($A267, [9]MH_RawData!$A$19:$A$339, 0), MATCH(C$19, [9]MH_RawData!$A$18:$R$18, 0))</f>
        <v>1</v>
      </c>
      <c r="D267" s="12" t="str">
        <f>INDEX([9]MH_RawData!$A$19:$R$339, MATCH($A267, [9]MH_RawData!$A$19:$A$339, 0), MATCH(D$19, [9]MH_RawData!$A$18:$R$18, 0))</f>
        <v>elec heatpump</v>
      </c>
      <c r="E267" s="12" t="str">
        <f>INDEX([9]MH_RawData!$A$19:$R$339, MATCH($A267, [9]MH_RawData!$A$19:$A$339, 0), MATCH(E$19, [9]MH_RawData!$A$18:$R$18, 0))</f>
        <v/>
      </c>
      <c r="F267" s="12" t="b">
        <f t="shared" si="32"/>
        <v>0</v>
      </c>
      <c r="G267" s="12" t="b">
        <f t="shared" si="33"/>
        <v>1</v>
      </c>
      <c r="H267" s="12" t="b">
        <f t="shared" si="34"/>
        <v>1</v>
      </c>
      <c r="I267" s="12" t="str">
        <f t="shared" si="35"/>
        <v>Heat pump</v>
      </c>
    </row>
    <row r="268" spans="1:9">
      <c r="A268" s="143">
        <v>23481</v>
      </c>
      <c r="B268" s="12">
        <f>INDEX([9]MH_RawData!$A$19:$R$339, MATCH($A268, [9]MH_RawData!$A$19:$A$339, 0), MATCH(B$19, [9]MH_RawData!$A$18:$R$18, 0))</f>
        <v>2128.9459999999999</v>
      </c>
      <c r="C268" s="12">
        <f>INDEX([9]MH_RawData!$A$19:$R$339, MATCH($A268, [9]MH_RawData!$A$19:$A$339, 0), MATCH(C$19, [9]MH_RawData!$A$18:$R$18, 0))</f>
        <v>2</v>
      </c>
      <c r="D268" s="12" t="str">
        <f>INDEX([9]MH_RawData!$A$19:$R$339, MATCH($A268, [9]MH_RawData!$A$19:$A$339, 0), MATCH(D$19, [9]MH_RawData!$A$18:$R$18, 0))</f>
        <v>elec faf</v>
      </c>
      <c r="E268" s="12" t="str">
        <f>INDEX([9]MH_RawData!$A$19:$R$339, MATCH($A268, [9]MH_RawData!$A$19:$A$339, 0), MATCH(E$19, [9]MH_RawData!$A$18:$R$18, 0))</f>
        <v/>
      </c>
      <c r="F268" s="12" t="b">
        <f t="shared" si="32"/>
        <v>0</v>
      </c>
      <c r="G268" s="12" t="b">
        <f t="shared" si="33"/>
        <v>1</v>
      </c>
      <c r="H268" s="12" t="b">
        <f t="shared" si="34"/>
        <v>1</v>
      </c>
      <c r="I268" s="12" t="str">
        <f t="shared" si="35"/>
        <v>Electric FAF</v>
      </c>
    </row>
    <row r="269" spans="1:9">
      <c r="A269" s="143">
        <v>23490</v>
      </c>
      <c r="B269" s="12">
        <f>INDEX([9]MH_RawData!$A$19:$R$339, MATCH($A269, [9]MH_RawData!$A$19:$A$339, 0), MATCH(B$19, [9]MH_RawData!$A$18:$R$18, 0))</f>
        <v>2319.0770000000002</v>
      </c>
      <c r="C269" s="12">
        <f>INDEX([9]MH_RawData!$A$19:$R$339, MATCH($A269, [9]MH_RawData!$A$19:$A$339, 0), MATCH(C$19, [9]MH_RawData!$A$18:$R$18, 0))</f>
        <v>1</v>
      </c>
      <c r="D269" s="12" t="str">
        <f>INDEX([9]MH_RawData!$A$19:$R$339, MATCH($A269, [9]MH_RawData!$A$19:$A$339, 0), MATCH(D$19, [9]MH_RawData!$A$18:$R$18, 0))</f>
        <v>elec heatpump</v>
      </c>
      <c r="E269" s="12" t="str">
        <f>INDEX([9]MH_RawData!$A$19:$R$339, MATCH($A269, [9]MH_RawData!$A$19:$A$339, 0), MATCH(E$19, [9]MH_RawData!$A$18:$R$18, 0))</f>
        <v/>
      </c>
      <c r="F269" s="12" t="b">
        <f t="shared" si="32"/>
        <v>0</v>
      </c>
      <c r="G269" s="12" t="b">
        <f t="shared" si="33"/>
        <v>1</v>
      </c>
      <c r="H269" s="12" t="b">
        <f t="shared" si="34"/>
        <v>1</v>
      </c>
      <c r="I269" s="12" t="str">
        <f t="shared" si="35"/>
        <v>Heat pump</v>
      </c>
    </row>
    <row r="270" spans="1:9">
      <c r="A270" s="143">
        <v>23497</v>
      </c>
      <c r="B270" s="12">
        <f>INDEX([9]MH_RawData!$A$19:$R$339, MATCH($A270, [9]MH_RawData!$A$19:$A$339, 0), MATCH(B$19, [9]MH_RawData!$A$18:$R$18, 0))</f>
        <v>868.42899999999997</v>
      </c>
      <c r="C270" s="12">
        <f>INDEX([9]MH_RawData!$A$19:$R$339, MATCH($A270, [9]MH_RawData!$A$19:$A$339, 0), MATCH(C$19, [9]MH_RawData!$A$18:$R$18, 0))</f>
        <v>3</v>
      </c>
      <c r="D270" s="12" t="str">
        <f>INDEX([9]MH_RawData!$A$19:$R$339, MATCH($A270, [9]MH_RawData!$A$19:$A$339, 0), MATCH(D$19, [9]MH_RawData!$A$18:$R$18, 0))</f>
        <v>elec faf</v>
      </c>
      <c r="E270" s="12" t="str">
        <f>INDEX([9]MH_RawData!$A$19:$R$339, MATCH($A270, [9]MH_RawData!$A$19:$A$339, 0), MATCH(E$19, [9]MH_RawData!$A$18:$R$18, 0))</f>
        <v/>
      </c>
      <c r="F270" s="12" t="b">
        <f t="shared" si="32"/>
        <v>0</v>
      </c>
      <c r="G270" s="12" t="b">
        <f t="shared" si="33"/>
        <v>1</v>
      </c>
      <c r="H270" s="12" t="b">
        <f t="shared" si="34"/>
        <v>1</v>
      </c>
      <c r="I270" s="12" t="str">
        <f t="shared" si="35"/>
        <v>Electric FAF</v>
      </c>
    </row>
    <row r="271" spans="1:9">
      <c r="A271" s="143">
        <v>23525</v>
      </c>
      <c r="B271" s="12">
        <f>INDEX([9]MH_RawData!$A$19:$R$339, MATCH($A271, [9]MH_RawData!$A$19:$A$339, 0), MATCH(B$19, [9]MH_RawData!$A$18:$R$18, 0))</f>
        <v>868.42899999999997</v>
      </c>
      <c r="C271" s="12">
        <f>INDEX([9]MH_RawData!$A$19:$R$339, MATCH($A271, [9]MH_RawData!$A$19:$A$339, 0), MATCH(C$19, [9]MH_RawData!$A$18:$R$18, 0))</f>
        <v>2</v>
      </c>
      <c r="D271" s="12" t="str">
        <f>INDEX([9]MH_RawData!$A$19:$R$339, MATCH($A271, [9]MH_RawData!$A$19:$A$339, 0), MATCH(D$19, [9]MH_RawData!$A$18:$R$18, 0))</f>
        <v>gas faf</v>
      </c>
      <c r="E271" s="12" t="str">
        <f>INDEX([9]MH_RawData!$A$19:$R$339, MATCH($A271, [9]MH_RawData!$A$19:$A$339, 0), MATCH(E$19, [9]MH_RawData!$A$18:$R$18, 0))</f>
        <v>elec pluginheater</v>
      </c>
      <c r="F271" s="12" t="b">
        <f t="shared" si="32"/>
        <v>1</v>
      </c>
      <c r="G271" s="12" t="b">
        <f t="shared" si="33"/>
        <v>0</v>
      </c>
      <c r="H271" s="12" t="b">
        <f t="shared" si="34"/>
        <v>0</v>
      </c>
      <c r="I271" s="12" t="str">
        <f t="shared" si="35"/>
        <v>Plug-in heater, or none</v>
      </c>
    </row>
    <row r="272" spans="1:9">
      <c r="A272" s="143">
        <v>23560</v>
      </c>
      <c r="B272" s="12">
        <f>INDEX([9]MH_RawData!$A$19:$R$339, MATCH($A272, [9]MH_RawData!$A$19:$A$339, 0), MATCH(B$19, [9]MH_RawData!$A$18:$R$18, 0))</f>
        <v>2128.9459999999999</v>
      </c>
      <c r="C272" s="12">
        <f>INDEX([9]MH_RawData!$A$19:$R$339, MATCH($A272, [9]MH_RawData!$A$19:$A$339, 0), MATCH(C$19, [9]MH_RawData!$A$18:$R$18, 0))</f>
        <v>2</v>
      </c>
      <c r="D272" s="12" t="str">
        <f>INDEX([9]MH_RawData!$A$19:$R$339, MATCH($A272, [9]MH_RawData!$A$19:$A$339, 0), MATCH(D$19, [9]MH_RawData!$A$18:$R$18, 0))</f>
        <v>pel htstove</v>
      </c>
      <c r="E272" s="12" t="str">
        <f>INDEX([9]MH_RawData!$A$19:$R$339, MATCH($A272, [9]MH_RawData!$A$19:$A$339, 0), MATCH(E$19, [9]MH_RawData!$A$18:$R$18, 0))</f>
        <v>gas faf</v>
      </c>
      <c r="F272" s="12" t="b">
        <f t="shared" si="32"/>
        <v>1</v>
      </c>
      <c r="G272" s="12" t="b">
        <f t="shared" si="33"/>
        <v>0</v>
      </c>
      <c r="H272" s="12" t="b">
        <f t="shared" si="34"/>
        <v>0</v>
      </c>
      <c r="I272" s="12" t="str">
        <f t="shared" si="35"/>
        <v>Plug-in heater, or none</v>
      </c>
    </row>
    <row r="273" spans="1:9">
      <c r="A273" s="143">
        <v>23613</v>
      </c>
      <c r="B273" s="12">
        <f>INDEX([9]MH_RawData!$A$19:$R$339, MATCH($A273, [9]MH_RawData!$A$19:$A$339, 0), MATCH(B$19, [9]MH_RawData!$A$18:$R$18, 0))</f>
        <v>1211.2819999999999</v>
      </c>
      <c r="C273" s="12">
        <f>INDEX([9]MH_RawData!$A$19:$R$339, MATCH($A273, [9]MH_RawData!$A$19:$A$339, 0), MATCH(C$19, [9]MH_RawData!$A$18:$R$18, 0))</f>
        <v>2</v>
      </c>
      <c r="D273" s="12" t="str">
        <f>INDEX([9]MH_RawData!$A$19:$R$339, MATCH($A273, [9]MH_RawData!$A$19:$A$339, 0), MATCH(D$19, [9]MH_RawData!$A$18:$R$18, 0))</f>
        <v>gas faf</v>
      </c>
      <c r="E273" s="12" t="str">
        <f>INDEX([9]MH_RawData!$A$19:$R$339, MATCH($A273, [9]MH_RawData!$A$19:$A$339, 0), MATCH(E$19, [9]MH_RawData!$A$18:$R$18, 0))</f>
        <v/>
      </c>
      <c r="F273" s="12" t="b">
        <f t="shared" si="32"/>
        <v>1</v>
      </c>
      <c r="G273" s="12" t="b">
        <f t="shared" si="33"/>
        <v>0</v>
      </c>
      <c r="H273" s="12" t="b">
        <f t="shared" si="34"/>
        <v>0</v>
      </c>
      <c r="I273" s="12" t="str">
        <f t="shared" si="35"/>
        <v>Plug-in heater, or none</v>
      </c>
    </row>
    <row r="274" spans="1:9">
      <c r="A274" s="143">
        <v>22484</v>
      </c>
      <c r="B274" s="12">
        <f>INDEX([9]MH_RawData!$A$19:$R$339, MATCH($A274, [9]MH_RawData!$A$19:$A$339, 0), MATCH(B$19, [9]MH_RawData!$A$18:$R$18, 0))</f>
        <v>1211.2819999999999</v>
      </c>
      <c r="C274" s="12">
        <f>INDEX([9]MH_RawData!$A$19:$R$339, MATCH($A274, [9]MH_RawData!$A$19:$A$339, 0), MATCH(C$19, [9]MH_RawData!$A$18:$R$18, 0))</f>
        <v>3</v>
      </c>
      <c r="D274" s="12" t="str">
        <f>INDEX([9]MH_RawData!$A$19:$R$339, MATCH($A274, [9]MH_RawData!$A$19:$A$339, 0), MATCH(D$19, [9]MH_RawData!$A$18:$R$18, 0))</f>
        <v>wood htstove</v>
      </c>
      <c r="E274" s="12" t="str">
        <f>INDEX([9]MH_RawData!$A$19:$R$339, MATCH($A274, [9]MH_RawData!$A$19:$A$339, 0), MATCH(E$19, [9]MH_RawData!$A$18:$R$18, 0))</f>
        <v>gas faf</v>
      </c>
      <c r="F274" s="12" t="b">
        <f t="shared" si="32"/>
        <v>1</v>
      </c>
      <c r="G274" s="12" t="b">
        <f t="shared" si="33"/>
        <v>0</v>
      </c>
      <c r="H274" s="12" t="b">
        <f t="shared" si="34"/>
        <v>0</v>
      </c>
      <c r="I274" s="12" t="str">
        <f t="shared" si="35"/>
        <v>Plug-in heater, or none</v>
      </c>
    </row>
    <row r="275" spans="1:9">
      <c r="A275" s="143">
        <v>23641</v>
      </c>
      <c r="B275" s="12">
        <f>INDEX([9]MH_RawData!$A$19:$R$339, MATCH($A275, [9]MH_RawData!$A$19:$A$339, 0), MATCH(B$19, [9]MH_RawData!$A$18:$R$18, 0))</f>
        <v>1211.2819999999999</v>
      </c>
      <c r="C275" s="12">
        <f>INDEX([9]MH_RawData!$A$19:$R$339, MATCH($A275, [9]MH_RawData!$A$19:$A$339, 0), MATCH(C$19, [9]MH_RawData!$A$18:$R$18, 0))</f>
        <v>3</v>
      </c>
      <c r="D275" s="12" t="str">
        <f>INDEX([9]MH_RawData!$A$19:$R$339, MATCH($A275, [9]MH_RawData!$A$19:$A$339, 0), MATCH(D$19, [9]MH_RawData!$A$18:$R$18, 0))</f>
        <v>elec faf</v>
      </c>
      <c r="E275" s="12" t="str">
        <f>INDEX([9]MH_RawData!$A$19:$R$339, MATCH($A275, [9]MH_RawData!$A$19:$A$339, 0), MATCH(E$19, [9]MH_RawData!$A$18:$R$18, 0))</f>
        <v>wood htstove</v>
      </c>
      <c r="F275" s="12" t="b">
        <f t="shared" si="32"/>
        <v>0</v>
      </c>
      <c r="G275" s="12" t="b">
        <f t="shared" si="33"/>
        <v>1</v>
      </c>
      <c r="H275" s="12" t="b">
        <f t="shared" si="34"/>
        <v>1</v>
      </c>
      <c r="I275" s="12" t="str">
        <f t="shared" si="35"/>
        <v>Electric FAF</v>
      </c>
    </row>
    <row r="276" spans="1:9">
      <c r="A276" s="143">
        <v>23650</v>
      </c>
      <c r="B276" s="12">
        <f>INDEX([9]MH_RawData!$A$19:$R$339, MATCH($A276, [9]MH_RawData!$A$19:$A$339, 0), MATCH(B$19, [9]MH_RawData!$A$18:$R$18, 0))</f>
        <v>868.42899999999997</v>
      </c>
      <c r="C276" s="12">
        <f>INDEX([9]MH_RawData!$A$19:$R$339, MATCH($A276, [9]MH_RawData!$A$19:$A$339, 0), MATCH(C$19, [9]MH_RawData!$A$18:$R$18, 0))</f>
        <v>2</v>
      </c>
      <c r="D276" s="12" t="str">
        <f>INDEX([9]MH_RawData!$A$19:$R$339, MATCH($A276, [9]MH_RawData!$A$19:$A$339, 0), MATCH(D$19, [9]MH_RawData!$A$18:$R$18, 0))</f>
        <v>gas faf</v>
      </c>
      <c r="E276" s="12" t="str">
        <f>INDEX([9]MH_RawData!$A$19:$R$339, MATCH($A276, [9]MH_RawData!$A$19:$A$339, 0), MATCH(E$19, [9]MH_RawData!$A$18:$R$18, 0))</f>
        <v/>
      </c>
      <c r="F276" s="12" t="b">
        <f t="shared" si="32"/>
        <v>1</v>
      </c>
      <c r="G276" s="12" t="b">
        <f t="shared" si="33"/>
        <v>0</v>
      </c>
      <c r="H276" s="12" t="b">
        <f t="shared" si="34"/>
        <v>0</v>
      </c>
      <c r="I276" s="12" t="str">
        <f t="shared" si="35"/>
        <v>Plug-in heater, or none</v>
      </c>
    </row>
    <row r="277" spans="1:9">
      <c r="A277" s="143">
        <v>23658</v>
      </c>
      <c r="B277" s="12">
        <f>INDEX([9]MH_RawData!$A$19:$R$339, MATCH($A277, [9]MH_RawData!$A$19:$A$339, 0), MATCH(B$19, [9]MH_RawData!$A$18:$R$18, 0))</f>
        <v>868.42899999999997</v>
      </c>
      <c r="C277" s="12">
        <f>INDEX([9]MH_RawData!$A$19:$R$339, MATCH($A277, [9]MH_RawData!$A$19:$A$339, 0), MATCH(C$19, [9]MH_RawData!$A$18:$R$18, 0))</f>
        <v>3</v>
      </c>
      <c r="D277" s="12" t="str">
        <f>INDEX([9]MH_RawData!$A$19:$R$339, MATCH($A277, [9]MH_RawData!$A$19:$A$339, 0), MATCH(D$19, [9]MH_RawData!$A$18:$R$18, 0))</f>
        <v>gas faf</v>
      </c>
      <c r="E277" s="12" t="str">
        <f>INDEX([9]MH_RawData!$A$19:$R$339, MATCH($A277, [9]MH_RawData!$A$19:$A$339, 0), MATCH(E$19, [9]MH_RawData!$A$18:$R$18, 0))</f>
        <v/>
      </c>
      <c r="F277" s="12" t="b">
        <f t="shared" ref="F277:F340" si="36">ISNUMBER(FIND("gas faf", D277&amp;E277))</f>
        <v>1</v>
      </c>
      <c r="G277" s="12" t="b">
        <f t="shared" ref="G277:G340" si="37">OR(ISNUMBER(FIND("elec faf", D277&amp;E277)),  ISNUMBER(FIND("elec baseboard", D277&amp;E277)),  ISNUMBER(FIND("elec heatpump", D277&amp;E277)),  ISNUMBER(FIND("elec dhp", D277&amp;E277)))</f>
        <v>0</v>
      </c>
      <c r="H277" s="12" t="b">
        <f t="shared" ref="H277:H340" si="38">AND(NOT(F277), G277)</f>
        <v>0</v>
      </c>
      <c r="I277" s="12" t="str">
        <f t="shared" ref="I277:I340" si="39">IF( ISNUMBER(FIND("elec heatpump", D277&amp;E277)), "Heat pump",
   IF(ISNUMBER(FIND("elec faf", D277&amp;E277)), "Electric FAF",
 IF(ISNUMBER(FIND("elec dhp", D277&amp;E277)), "Ductless HP",
   IF( ISNUMBER(FIND("elec baseboard", D277&amp;E277)), "Baseboard", "Plug-in heater, or none"))))</f>
        <v>Plug-in heater, or none</v>
      </c>
    </row>
    <row r="278" spans="1:9">
      <c r="A278" s="143">
        <v>23673</v>
      </c>
      <c r="B278" s="12">
        <f>INDEX([9]MH_RawData!$A$19:$R$339, MATCH($A278, [9]MH_RawData!$A$19:$A$339, 0), MATCH(B$19, [9]MH_RawData!$A$18:$R$18, 0))</f>
        <v>2914.5650000000001</v>
      </c>
      <c r="C278" s="12">
        <f>INDEX([9]MH_RawData!$A$19:$R$339, MATCH($A278, [9]MH_RawData!$A$19:$A$339, 0), MATCH(C$19, [9]MH_RawData!$A$18:$R$18, 0))</f>
        <v>2</v>
      </c>
      <c r="D278" s="12" t="str">
        <f>INDEX([9]MH_RawData!$A$19:$R$339, MATCH($A278, [9]MH_RawData!$A$19:$A$339, 0), MATCH(D$19, [9]MH_RawData!$A$18:$R$18, 0))</f>
        <v>gas faf</v>
      </c>
      <c r="E278" s="12" t="str">
        <f>INDEX([9]MH_RawData!$A$19:$R$339, MATCH($A278, [9]MH_RawData!$A$19:$A$339, 0), MATCH(E$19, [9]MH_RawData!$A$18:$R$18, 0))</f>
        <v/>
      </c>
      <c r="F278" s="12" t="b">
        <f t="shared" si="36"/>
        <v>1</v>
      </c>
      <c r="G278" s="12" t="b">
        <f t="shared" si="37"/>
        <v>0</v>
      </c>
      <c r="H278" s="12" t="b">
        <f t="shared" si="38"/>
        <v>0</v>
      </c>
      <c r="I278" s="12" t="str">
        <f t="shared" si="39"/>
        <v>Plug-in heater, or none</v>
      </c>
    </row>
    <row r="279" spans="1:9">
      <c r="A279" s="143">
        <v>22657</v>
      </c>
      <c r="B279" s="12">
        <f>INDEX([9]MH_RawData!$A$19:$R$339, MATCH($A279, [9]MH_RawData!$A$19:$A$339, 0), MATCH(B$19, [9]MH_RawData!$A$18:$R$18, 0))</f>
        <v>1211.2819999999999</v>
      </c>
      <c r="C279" s="12">
        <f>INDEX([9]MH_RawData!$A$19:$R$339, MATCH($A279, [9]MH_RawData!$A$19:$A$339, 0), MATCH(C$19, [9]MH_RawData!$A$18:$R$18, 0))</f>
        <v>1</v>
      </c>
      <c r="D279" s="12" t="str">
        <f>INDEX([9]MH_RawData!$A$19:$R$339, MATCH($A279, [9]MH_RawData!$A$19:$A$339, 0), MATCH(D$19, [9]MH_RawData!$A$18:$R$18, 0))</f>
        <v>elec faf</v>
      </c>
      <c r="E279" s="12" t="str">
        <f>INDEX([9]MH_RawData!$A$19:$R$339, MATCH($A279, [9]MH_RawData!$A$19:$A$339, 0), MATCH(E$19, [9]MH_RawData!$A$18:$R$18, 0))</f>
        <v/>
      </c>
      <c r="F279" s="12" t="b">
        <f t="shared" si="36"/>
        <v>0</v>
      </c>
      <c r="G279" s="12" t="b">
        <f t="shared" si="37"/>
        <v>1</v>
      </c>
      <c r="H279" s="12" t="b">
        <f t="shared" si="38"/>
        <v>1</v>
      </c>
      <c r="I279" s="12" t="str">
        <f t="shared" si="39"/>
        <v>Electric FAF</v>
      </c>
    </row>
    <row r="280" spans="1:9">
      <c r="A280" s="143">
        <v>23757</v>
      </c>
      <c r="B280" s="12">
        <f>INDEX([9]MH_RawData!$A$19:$R$339, MATCH($A280, [9]MH_RawData!$A$19:$A$339, 0), MATCH(B$19, [9]MH_RawData!$A$18:$R$18, 0))</f>
        <v>2128.9459999999999</v>
      </c>
      <c r="C280" s="12">
        <f>INDEX([9]MH_RawData!$A$19:$R$339, MATCH($A280, [9]MH_RawData!$A$19:$A$339, 0), MATCH(C$19, [9]MH_RawData!$A$18:$R$18, 0))</f>
        <v>1</v>
      </c>
      <c r="D280" s="12" t="str">
        <f>INDEX([9]MH_RawData!$A$19:$R$339, MATCH($A280, [9]MH_RawData!$A$19:$A$339, 0), MATCH(D$19, [9]MH_RawData!$A$18:$R$18, 0))</f>
        <v>elec heatpump</v>
      </c>
      <c r="E280" s="12" t="str">
        <f>INDEX([9]MH_RawData!$A$19:$R$339, MATCH($A280, [9]MH_RawData!$A$19:$A$339, 0), MATCH(E$19, [9]MH_RawData!$A$18:$R$18, 0))</f>
        <v/>
      </c>
      <c r="F280" s="12" t="b">
        <f t="shared" si="36"/>
        <v>0</v>
      </c>
      <c r="G280" s="12" t="b">
        <f t="shared" si="37"/>
        <v>1</v>
      </c>
      <c r="H280" s="12" t="b">
        <f t="shared" si="38"/>
        <v>1</v>
      </c>
      <c r="I280" s="12" t="str">
        <f t="shared" si="39"/>
        <v>Heat pump</v>
      </c>
    </row>
    <row r="281" spans="1:9">
      <c r="A281" s="143">
        <v>23767</v>
      </c>
      <c r="B281" s="12">
        <f>INDEX([9]MH_RawData!$A$19:$R$339, MATCH($A281, [9]MH_RawData!$A$19:$A$339, 0), MATCH(B$19, [9]MH_RawData!$A$18:$R$18, 0))</f>
        <v>2319.0770000000002</v>
      </c>
      <c r="C281" s="12">
        <f>INDEX([9]MH_RawData!$A$19:$R$339, MATCH($A281, [9]MH_RawData!$A$19:$A$339, 0), MATCH(C$19, [9]MH_RawData!$A$18:$R$18, 0))</f>
        <v>1</v>
      </c>
      <c r="D281" s="12" t="str">
        <f>INDEX([9]MH_RawData!$A$19:$R$339, MATCH($A281, [9]MH_RawData!$A$19:$A$339, 0), MATCH(D$19, [9]MH_RawData!$A$18:$R$18, 0))</f>
        <v>elec heatpump</v>
      </c>
      <c r="E281" s="12" t="str">
        <f>INDEX([9]MH_RawData!$A$19:$R$339, MATCH($A281, [9]MH_RawData!$A$19:$A$339, 0), MATCH(E$19, [9]MH_RawData!$A$18:$R$18, 0))</f>
        <v/>
      </c>
      <c r="F281" s="12" t="b">
        <f t="shared" si="36"/>
        <v>0</v>
      </c>
      <c r="G281" s="12" t="b">
        <f t="shared" si="37"/>
        <v>1</v>
      </c>
      <c r="H281" s="12" t="b">
        <f t="shared" si="38"/>
        <v>1</v>
      </c>
      <c r="I281" s="12" t="str">
        <f t="shared" si="39"/>
        <v>Heat pump</v>
      </c>
    </row>
    <row r="282" spans="1:9">
      <c r="A282" s="143">
        <v>23773</v>
      </c>
      <c r="B282" s="12">
        <f>INDEX([9]MH_RawData!$A$19:$R$339, MATCH($A282, [9]MH_RawData!$A$19:$A$339, 0), MATCH(B$19, [9]MH_RawData!$A$18:$R$18, 0))</f>
        <v>868.42899999999997</v>
      </c>
      <c r="C282" s="12">
        <f>INDEX([9]MH_RawData!$A$19:$R$339, MATCH($A282, [9]MH_RawData!$A$19:$A$339, 0), MATCH(C$19, [9]MH_RawData!$A$18:$R$18, 0))</f>
        <v>3</v>
      </c>
      <c r="D282" s="12" t="str">
        <f>INDEX([9]MH_RawData!$A$19:$R$339, MATCH($A282, [9]MH_RawData!$A$19:$A$339, 0), MATCH(D$19, [9]MH_RawData!$A$18:$R$18, 0))</f>
        <v>gas faf</v>
      </c>
      <c r="E282" s="12" t="str">
        <f>INDEX([9]MH_RawData!$A$19:$R$339, MATCH($A282, [9]MH_RawData!$A$19:$A$339, 0), MATCH(E$19, [9]MH_RawData!$A$18:$R$18, 0))</f>
        <v>elec pluginheater AND elec pluginheater</v>
      </c>
      <c r="F282" s="12" t="b">
        <f t="shared" si="36"/>
        <v>1</v>
      </c>
      <c r="G282" s="12" t="b">
        <f t="shared" si="37"/>
        <v>0</v>
      </c>
      <c r="H282" s="12" t="b">
        <f t="shared" si="38"/>
        <v>0</v>
      </c>
      <c r="I282" s="12" t="str">
        <f t="shared" si="39"/>
        <v>Plug-in heater, or none</v>
      </c>
    </row>
    <row r="283" spans="1:9">
      <c r="A283" s="143">
        <v>23779</v>
      </c>
      <c r="B283" s="12">
        <f>INDEX([9]MH_RawData!$A$19:$R$339, MATCH($A283, [9]MH_RawData!$A$19:$A$339, 0), MATCH(B$19, [9]MH_RawData!$A$18:$R$18, 0))</f>
        <v>1211.2819999999999</v>
      </c>
      <c r="C283" s="12">
        <f>INDEX([9]MH_RawData!$A$19:$R$339, MATCH($A283, [9]MH_RawData!$A$19:$A$339, 0), MATCH(C$19, [9]MH_RawData!$A$18:$R$18, 0))</f>
        <v>2</v>
      </c>
      <c r="D283" s="12" t="str">
        <f>INDEX([9]MH_RawData!$A$19:$R$339, MATCH($A283, [9]MH_RawData!$A$19:$A$339, 0), MATCH(D$19, [9]MH_RawData!$A$18:$R$18, 0))</f>
        <v>elec faf</v>
      </c>
      <c r="E283" s="12" t="str">
        <f>INDEX([9]MH_RawData!$A$19:$R$339, MATCH($A283, [9]MH_RawData!$A$19:$A$339, 0), MATCH(E$19, [9]MH_RawData!$A$18:$R$18, 0))</f>
        <v/>
      </c>
      <c r="F283" s="12" t="b">
        <f t="shared" si="36"/>
        <v>0</v>
      </c>
      <c r="G283" s="12" t="b">
        <f t="shared" si="37"/>
        <v>1</v>
      </c>
      <c r="H283" s="12" t="b">
        <f t="shared" si="38"/>
        <v>1</v>
      </c>
      <c r="I283" s="12" t="str">
        <f t="shared" si="39"/>
        <v>Electric FAF</v>
      </c>
    </row>
    <row r="284" spans="1:9">
      <c r="A284" s="143">
        <v>23786</v>
      </c>
      <c r="B284" s="12">
        <f>INDEX([9]MH_RawData!$A$19:$R$339, MATCH($A284, [9]MH_RawData!$A$19:$A$339, 0), MATCH(B$19, [9]MH_RawData!$A$18:$R$18, 0))</f>
        <v>1211.2819999999999</v>
      </c>
      <c r="C284" s="12">
        <f>INDEX([9]MH_RawData!$A$19:$R$339, MATCH($A284, [9]MH_RawData!$A$19:$A$339, 0), MATCH(C$19, [9]MH_RawData!$A$18:$R$18, 0))</f>
        <v>2</v>
      </c>
      <c r="D284" s="12" t="str">
        <f>INDEX([9]MH_RawData!$A$19:$R$339, MATCH($A284, [9]MH_RawData!$A$19:$A$339, 0), MATCH(D$19, [9]MH_RawData!$A$18:$R$18, 0))</f>
        <v>gas faf</v>
      </c>
      <c r="E284" s="12" t="str">
        <f>INDEX([9]MH_RawData!$A$19:$R$339, MATCH($A284, [9]MH_RawData!$A$19:$A$339, 0), MATCH(E$19, [9]MH_RawData!$A$18:$R$18, 0))</f>
        <v/>
      </c>
      <c r="F284" s="12" t="b">
        <f t="shared" si="36"/>
        <v>1</v>
      </c>
      <c r="G284" s="12" t="b">
        <f t="shared" si="37"/>
        <v>0</v>
      </c>
      <c r="H284" s="12" t="b">
        <f t="shared" si="38"/>
        <v>0</v>
      </c>
      <c r="I284" s="12" t="str">
        <f t="shared" si="39"/>
        <v>Plug-in heater, or none</v>
      </c>
    </row>
    <row r="285" spans="1:9">
      <c r="A285" s="143">
        <v>23803</v>
      </c>
      <c r="B285" s="12">
        <f>INDEX([9]MH_RawData!$A$19:$R$339, MATCH($A285, [9]MH_RawData!$A$19:$A$339, 0), MATCH(B$19, [9]MH_RawData!$A$18:$R$18, 0))</f>
        <v>1211.2819999999999</v>
      </c>
      <c r="C285" s="12">
        <f>INDEX([9]MH_RawData!$A$19:$R$339, MATCH($A285, [9]MH_RawData!$A$19:$A$339, 0), MATCH(C$19, [9]MH_RawData!$A$18:$R$18, 0))</f>
        <v>2</v>
      </c>
      <c r="D285" s="12" t="str">
        <f>INDEX([9]MH_RawData!$A$19:$R$339, MATCH($A285, [9]MH_RawData!$A$19:$A$339, 0), MATCH(D$19, [9]MH_RawData!$A$18:$R$18, 0))</f>
        <v>elec faf</v>
      </c>
      <c r="E285" s="12" t="str">
        <f>INDEX([9]MH_RawData!$A$19:$R$339, MATCH($A285, [9]MH_RawData!$A$19:$A$339, 0), MATCH(E$19, [9]MH_RawData!$A$18:$R$18, 0))</f>
        <v/>
      </c>
      <c r="F285" s="12" t="b">
        <f t="shared" si="36"/>
        <v>0</v>
      </c>
      <c r="G285" s="12" t="b">
        <f t="shared" si="37"/>
        <v>1</v>
      </c>
      <c r="H285" s="12" t="b">
        <f t="shared" si="38"/>
        <v>1</v>
      </c>
      <c r="I285" s="12" t="str">
        <f t="shared" si="39"/>
        <v>Electric FAF</v>
      </c>
    </row>
    <row r="286" spans="1:9">
      <c r="A286" s="143">
        <v>21278</v>
      </c>
      <c r="B286" s="12">
        <f>INDEX([9]MH_RawData!$A$19:$R$339, MATCH($A286, [9]MH_RawData!$A$19:$A$339, 0), MATCH(B$19, [9]MH_RawData!$A$18:$R$18, 0))</f>
        <v>1211.2819999999999</v>
      </c>
      <c r="C286" s="12">
        <f>INDEX([9]MH_RawData!$A$19:$R$339, MATCH($A286, [9]MH_RawData!$A$19:$A$339, 0), MATCH(C$19, [9]MH_RawData!$A$18:$R$18, 0))</f>
        <v>1</v>
      </c>
      <c r="D286" s="12" t="str">
        <f>INDEX([9]MH_RawData!$A$19:$R$339, MATCH($A286, [9]MH_RawData!$A$19:$A$339, 0), MATCH(D$19, [9]MH_RawData!$A$18:$R$18, 0))</f>
        <v>elec heatpump</v>
      </c>
      <c r="E286" s="12" t="str">
        <f>INDEX([9]MH_RawData!$A$19:$R$339, MATCH($A286, [9]MH_RawData!$A$19:$A$339, 0), MATCH(E$19, [9]MH_RawData!$A$18:$R$18, 0))</f>
        <v/>
      </c>
      <c r="F286" s="12" t="b">
        <f t="shared" si="36"/>
        <v>0</v>
      </c>
      <c r="G286" s="12" t="b">
        <f t="shared" si="37"/>
        <v>1</v>
      </c>
      <c r="H286" s="12" t="b">
        <f t="shared" si="38"/>
        <v>1</v>
      </c>
      <c r="I286" s="12" t="str">
        <f t="shared" si="39"/>
        <v>Heat pump</v>
      </c>
    </row>
    <row r="287" spans="1:9">
      <c r="A287" s="143">
        <v>23863</v>
      </c>
      <c r="B287" s="12">
        <f>INDEX([9]MH_RawData!$A$19:$R$339, MATCH($A287, [9]MH_RawData!$A$19:$A$339, 0), MATCH(B$19, [9]MH_RawData!$A$18:$R$18, 0))</f>
        <v>2128.8850000000002</v>
      </c>
      <c r="C287" s="12">
        <f>INDEX([9]MH_RawData!$A$19:$R$339, MATCH($A287, [9]MH_RawData!$A$19:$A$339, 0), MATCH(C$19, [9]MH_RawData!$A$18:$R$18, 0))</f>
        <v>1</v>
      </c>
      <c r="D287" s="12" t="str">
        <f>INDEX([9]MH_RawData!$A$19:$R$339, MATCH($A287, [9]MH_RawData!$A$19:$A$339, 0), MATCH(D$19, [9]MH_RawData!$A$18:$R$18, 0))</f>
        <v>elec heatpump</v>
      </c>
      <c r="E287" s="12" t="str">
        <f>INDEX([9]MH_RawData!$A$19:$R$339, MATCH($A287, [9]MH_RawData!$A$19:$A$339, 0), MATCH(E$19, [9]MH_RawData!$A$18:$R$18, 0))</f>
        <v/>
      </c>
      <c r="F287" s="12" t="b">
        <f t="shared" si="36"/>
        <v>0</v>
      </c>
      <c r="G287" s="12" t="b">
        <f t="shared" si="37"/>
        <v>1</v>
      </c>
      <c r="H287" s="12" t="b">
        <f t="shared" si="38"/>
        <v>1</v>
      </c>
      <c r="I287" s="12" t="str">
        <f t="shared" si="39"/>
        <v>Heat pump</v>
      </c>
    </row>
    <row r="288" spans="1:9">
      <c r="A288" s="143">
        <v>23900</v>
      </c>
      <c r="B288" s="12">
        <f>INDEX([9]MH_RawData!$A$19:$R$339, MATCH($A288, [9]MH_RawData!$A$19:$A$339, 0), MATCH(B$19, [9]MH_RawData!$A$18:$R$18, 0))</f>
        <v>2319.0770000000002</v>
      </c>
      <c r="C288" s="12">
        <f>INDEX([9]MH_RawData!$A$19:$R$339, MATCH($A288, [9]MH_RawData!$A$19:$A$339, 0), MATCH(C$19, [9]MH_RawData!$A$18:$R$18, 0))</f>
        <v>1</v>
      </c>
      <c r="D288" s="12" t="str">
        <f>INDEX([9]MH_RawData!$A$19:$R$339, MATCH($A288, [9]MH_RawData!$A$19:$A$339, 0), MATCH(D$19, [9]MH_RawData!$A$18:$R$18, 0))</f>
        <v>elec faf</v>
      </c>
      <c r="E288" s="12" t="str">
        <f>INDEX([9]MH_RawData!$A$19:$R$339, MATCH($A288, [9]MH_RawData!$A$19:$A$339, 0), MATCH(E$19, [9]MH_RawData!$A$18:$R$18, 0))</f>
        <v/>
      </c>
      <c r="F288" s="12" t="b">
        <f t="shared" si="36"/>
        <v>0</v>
      </c>
      <c r="G288" s="12" t="b">
        <f t="shared" si="37"/>
        <v>1</v>
      </c>
      <c r="H288" s="12" t="b">
        <f t="shared" si="38"/>
        <v>1</v>
      </c>
      <c r="I288" s="12" t="str">
        <f t="shared" si="39"/>
        <v>Electric FAF</v>
      </c>
    </row>
    <row r="289" spans="1:9">
      <c r="A289" s="143">
        <v>23954</v>
      </c>
      <c r="B289" s="12">
        <f>INDEX([9]MH_RawData!$A$19:$R$339, MATCH($A289, [9]MH_RawData!$A$19:$A$339, 0), MATCH(B$19, [9]MH_RawData!$A$18:$R$18, 0))</f>
        <v>1211.2819999999999</v>
      </c>
      <c r="C289" s="12">
        <f>INDEX([9]MH_RawData!$A$19:$R$339, MATCH($A289, [9]MH_RawData!$A$19:$A$339, 0), MATCH(C$19, [9]MH_RawData!$A$18:$R$18, 0))</f>
        <v>1</v>
      </c>
      <c r="D289" s="12" t="str">
        <f>INDEX([9]MH_RawData!$A$19:$R$339, MATCH($A289, [9]MH_RawData!$A$19:$A$339, 0), MATCH(D$19, [9]MH_RawData!$A$18:$R$18, 0))</f>
        <v>elec faf</v>
      </c>
      <c r="E289" s="12" t="str">
        <f>INDEX([9]MH_RawData!$A$19:$R$339, MATCH($A289, [9]MH_RawData!$A$19:$A$339, 0), MATCH(E$19, [9]MH_RawData!$A$18:$R$18, 0))</f>
        <v/>
      </c>
      <c r="F289" s="12" t="b">
        <f t="shared" si="36"/>
        <v>0</v>
      </c>
      <c r="G289" s="12" t="b">
        <f t="shared" si="37"/>
        <v>1</v>
      </c>
      <c r="H289" s="12" t="b">
        <f t="shared" si="38"/>
        <v>1</v>
      </c>
      <c r="I289" s="12" t="str">
        <f t="shared" si="39"/>
        <v>Electric FAF</v>
      </c>
    </row>
    <row r="290" spans="1:9">
      <c r="A290" s="143">
        <v>23958</v>
      </c>
      <c r="B290" s="12">
        <f>INDEX([9]MH_RawData!$A$19:$R$339, MATCH($A290, [9]MH_RawData!$A$19:$A$339, 0), MATCH(B$19, [9]MH_RawData!$A$18:$R$18, 0))</f>
        <v>868.42899999999997</v>
      </c>
      <c r="C290" s="12">
        <f>INDEX([9]MH_RawData!$A$19:$R$339, MATCH($A290, [9]MH_RawData!$A$19:$A$339, 0), MATCH(C$19, [9]MH_RawData!$A$18:$R$18, 0))</f>
        <v>3</v>
      </c>
      <c r="D290" s="12" t="str">
        <f>INDEX([9]MH_RawData!$A$19:$R$339, MATCH($A290, [9]MH_RawData!$A$19:$A$339, 0), MATCH(D$19, [9]MH_RawData!$A$18:$R$18, 0))</f>
        <v>wood htstove</v>
      </c>
      <c r="E290" s="12" t="str">
        <f>INDEX([9]MH_RawData!$A$19:$R$339, MATCH($A290, [9]MH_RawData!$A$19:$A$339, 0), MATCH(E$19, [9]MH_RawData!$A$18:$R$18, 0))</f>
        <v>gas faf</v>
      </c>
      <c r="F290" s="12" t="b">
        <f t="shared" si="36"/>
        <v>1</v>
      </c>
      <c r="G290" s="12" t="b">
        <f t="shared" si="37"/>
        <v>0</v>
      </c>
      <c r="H290" s="12" t="b">
        <f t="shared" si="38"/>
        <v>0</v>
      </c>
      <c r="I290" s="12" t="str">
        <f t="shared" si="39"/>
        <v>Plug-in heater, or none</v>
      </c>
    </row>
    <row r="291" spans="1:9">
      <c r="A291" s="143">
        <v>23968</v>
      </c>
      <c r="B291" s="12">
        <f>INDEX([9]MH_RawData!$A$19:$R$339, MATCH($A291, [9]MH_RawData!$A$19:$A$339, 0), MATCH(B$19, [9]MH_RawData!$A$18:$R$18, 0))</f>
        <v>868.42899999999997</v>
      </c>
      <c r="C291" s="12">
        <f>INDEX([9]MH_RawData!$A$19:$R$339, MATCH($A291, [9]MH_RawData!$A$19:$A$339, 0), MATCH(C$19, [9]MH_RawData!$A$18:$R$18, 0))</f>
        <v>2</v>
      </c>
      <c r="D291" s="12" t="str">
        <f>INDEX([9]MH_RawData!$A$19:$R$339, MATCH($A291, [9]MH_RawData!$A$19:$A$339, 0), MATCH(D$19, [9]MH_RawData!$A$18:$R$18, 0))</f>
        <v>gas faf</v>
      </c>
      <c r="E291" s="12" t="str">
        <f>INDEX([9]MH_RawData!$A$19:$R$339, MATCH($A291, [9]MH_RawData!$A$19:$A$339, 0), MATCH(E$19, [9]MH_RawData!$A$18:$R$18, 0))</f>
        <v>wood htstove</v>
      </c>
      <c r="F291" s="12" t="b">
        <f t="shared" si="36"/>
        <v>1</v>
      </c>
      <c r="G291" s="12" t="b">
        <f t="shared" si="37"/>
        <v>0</v>
      </c>
      <c r="H291" s="12" t="b">
        <f t="shared" si="38"/>
        <v>0</v>
      </c>
      <c r="I291" s="12" t="str">
        <f t="shared" si="39"/>
        <v>Plug-in heater, or none</v>
      </c>
    </row>
    <row r="292" spans="1:9">
      <c r="A292" s="143">
        <v>23977</v>
      </c>
      <c r="B292" s="12">
        <f>INDEX([9]MH_RawData!$A$19:$R$339, MATCH($A292, [9]MH_RawData!$A$19:$A$339, 0), MATCH(B$19, [9]MH_RawData!$A$18:$R$18, 0))</f>
        <v>2128.8850000000002</v>
      </c>
      <c r="C292" s="12">
        <f>INDEX([9]MH_RawData!$A$19:$R$339, MATCH($A292, [9]MH_RawData!$A$19:$A$339, 0), MATCH(C$19, [9]MH_RawData!$A$18:$R$18, 0))</f>
        <v>1</v>
      </c>
      <c r="D292" s="12" t="str">
        <f>INDEX([9]MH_RawData!$A$19:$R$339, MATCH($A292, [9]MH_RawData!$A$19:$A$339, 0), MATCH(D$19, [9]MH_RawData!$A$18:$R$18, 0))</f>
        <v>wood htstove</v>
      </c>
      <c r="E292" s="12" t="str">
        <f>INDEX([9]MH_RawData!$A$19:$R$339, MATCH($A292, [9]MH_RawData!$A$19:$A$339, 0), MATCH(E$19, [9]MH_RawData!$A$18:$R$18, 0))</f>
        <v>elec faf</v>
      </c>
      <c r="F292" s="12" t="b">
        <f t="shared" si="36"/>
        <v>0</v>
      </c>
      <c r="G292" s="12" t="b">
        <f t="shared" si="37"/>
        <v>1</v>
      </c>
      <c r="H292" s="12" t="b">
        <f t="shared" si="38"/>
        <v>1</v>
      </c>
      <c r="I292" s="12" t="str">
        <f t="shared" si="39"/>
        <v>Electric FAF</v>
      </c>
    </row>
    <row r="293" spans="1:9">
      <c r="A293" s="143">
        <v>23993</v>
      </c>
      <c r="B293" s="12">
        <f>INDEX([9]MH_RawData!$A$19:$R$339, MATCH($A293, [9]MH_RawData!$A$19:$A$339, 0), MATCH(B$19, [9]MH_RawData!$A$18:$R$18, 0))</f>
        <v>3065.65</v>
      </c>
      <c r="C293" s="12">
        <f>INDEX([9]MH_RawData!$A$19:$R$339, MATCH($A293, [9]MH_RawData!$A$19:$A$339, 0), MATCH(C$19, [9]MH_RawData!$A$18:$R$18, 0))</f>
        <v>1</v>
      </c>
      <c r="D293" s="12" t="str">
        <f>INDEX([9]MH_RawData!$A$19:$R$339, MATCH($A293, [9]MH_RawData!$A$19:$A$339, 0), MATCH(D$19, [9]MH_RawData!$A$18:$R$18, 0))</f>
        <v>gas faf</v>
      </c>
      <c r="E293" s="12" t="str">
        <f>INDEX([9]MH_RawData!$A$19:$R$339, MATCH($A293, [9]MH_RawData!$A$19:$A$339, 0), MATCH(E$19, [9]MH_RawData!$A$18:$R$18, 0))</f>
        <v/>
      </c>
      <c r="F293" s="12" t="b">
        <f t="shared" si="36"/>
        <v>1</v>
      </c>
      <c r="G293" s="12" t="b">
        <f t="shared" si="37"/>
        <v>0</v>
      </c>
      <c r="H293" s="12" t="b">
        <f t="shared" si="38"/>
        <v>0</v>
      </c>
      <c r="I293" s="12" t="str">
        <f t="shared" si="39"/>
        <v>Plug-in heater, or none</v>
      </c>
    </row>
    <row r="294" spans="1:9">
      <c r="A294" s="143">
        <v>24063</v>
      </c>
      <c r="B294" s="12">
        <f>INDEX([9]MH_RawData!$A$19:$R$339, MATCH($A294, [9]MH_RawData!$A$19:$A$339, 0), MATCH(B$19, [9]MH_RawData!$A$18:$R$18, 0))</f>
        <v>2319.0770000000002</v>
      </c>
      <c r="C294" s="12">
        <f>INDEX([9]MH_RawData!$A$19:$R$339, MATCH($A294, [9]MH_RawData!$A$19:$A$339, 0), MATCH(C$19, [9]MH_RawData!$A$18:$R$18, 0))</f>
        <v>1</v>
      </c>
      <c r="D294" s="12" t="str">
        <f>INDEX([9]MH_RawData!$A$19:$R$339, MATCH($A294, [9]MH_RawData!$A$19:$A$339, 0), MATCH(D$19, [9]MH_RawData!$A$18:$R$18, 0))</f>
        <v>elec heatpump</v>
      </c>
      <c r="E294" s="12" t="str">
        <f>INDEX([9]MH_RawData!$A$19:$R$339, MATCH($A294, [9]MH_RawData!$A$19:$A$339, 0), MATCH(E$19, [9]MH_RawData!$A$18:$R$18, 0))</f>
        <v>elec pluginheater AND wood htstove</v>
      </c>
      <c r="F294" s="12" t="b">
        <f t="shared" si="36"/>
        <v>0</v>
      </c>
      <c r="G294" s="12" t="b">
        <f t="shared" si="37"/>
        <v>1</v>
      </c>
      <c r="H294" s="12" t="b">
        <f t="shared" si="38"/>
        <v>1</v>
      </c>
      <c r="I294" s="12" t="str">
        <f t="shared" si="39"/>
        <v>Heat pump</v>
      </c>
    </row>
    <row r="295" spans="1:9">
      <c r="A295" s="143">
        <v>24074</v>
      </c>
      <c r="B295" s="12">
        <f>INDEX([9]MH_RawData!$A$19:$R$339, MATCH($A295, [9]MH_RawData!$A$19:$A$339, 0), MATCH(B$19, [9]MH_RawData!$A$18:$R$18, 0))</f>
        <v>2128.8850000000002</v>
      </c>
      <c r="C295" s="12">
        <f>INDEX([9]MH_RawData!$A$19:$R$339, MATCH($A295, [9]MH_RawData!$A$19:$A$339, 0), MATCH(C$19, [9]MH_RawData!$A$18:$R$18, 0))</f>
        <v>1</v>
      </c>
      <c r="D295" s="12" t="str">
        <f>INDEX([9]MH_RawData!$A$19:$R$339, MATCH($A295, [9]MH_RawData!$A$19:$A$339, 0), MATCH(D$19, [9]MH_RawData!$A$18:$R$18, 0))</f>
        <v>elec heatpump</v>
      </c>
      <c r="E295" s="12" t="str">
        <f>INDEX([9]MH_RawData!$A$19:$R$339, MATCH($A295, [9]MH_RawData!$A$19:$A$339, 0), MATCH(E$19, [9]MH_RawData!$A$18:$R$18, 0))</f>
        <v/>
      </c>
      <c r="F295" s="12" t="b">
        <f t="shared" si="36"/>
        <v>0</v>
      </c>
      <c r="G295" s="12" t="b">
        <f t="shared" si="37"/>
        <v>1</v>
      </c>
      <c r="H295" s="12" t="b">
        <f t="shared" si="38"/>
        <v>1</v>
      </c>
      <c r="I295" s="12" t="str">
        <f t="shared" si="39"/>
        <v>Heat pump</v>
      </c>
    </row>
    <row r="296" spans="1:9">
      <c r="A296" s="143">
        <v>24113</v>
      </c>
      <c r="B296" s="12">
        <f>INDEX([9]MH_RawData!$A$19:$R$339, MATCH($A296, [9]MH_RawData!$A$19:$A$339, 0), MATCH(B$19, [9]MH_RawData!$A$18:$R$18, 0))</f>
        <v>868.42899999999997</v>
      </c>
      <c r="C296" s="12">
        <f>INDEX([9]MH_RawData!$A$19:$R$339, MATCH($A296, [9]MH_RawData!$A$19:$A$339, 0), MATCH(C$19, [9]MH_RawData!$A$18:$R$18, 0))</f>
        <v>3</v>
      </c>
      <c r="D296" s="12" t="str">
        <f>INDEX([9]MH_RawData!$A$19:$R$339, MATCH($A296, [9]MH_RawData!$A$19:$A$339, 0), MATCH(D$19, [9]MH_RawData!$A$18:$R$18, 0))</f>
        <v>wood htstove</v>
      </c>
      <c r="E296" s="12" t="str">
        <f>INDEX([9]MH_RawData!$A$19:$R$339, MATCH($A296, [9]MH_RawData!$A$19:$A$339, 0), MATCH(E$19, [9]MH_RawData!$A$18:$R$18, 0))</f>
        <v>elec faf</v>
      </c>
      <c r="F296" s="12" t="b">
        <f t="shared" si="36"/>
        <v>0</v>
      </c>
      <c r="G296" s="12" t="b">
        <f t="shared" si="37"/>
        <v>1</v>
      </c>
      <c r="H296" s="12" t="b">
        <f t="shared" si="38"/>
        <v>1</v>
      </c>
      <c r="I296" s="12" t="str">
        <f t="shared" si="39"/>
        <v>Electric FAF</v>
      </c>
    </row>
    <row r="297" spans="1:9">
      <c r="A297" s="143">
        <v>24130</v>
      </c>
      <c r="B297" s="12">
        <f>INDEX([9]MH_RawData!$A$19:$R$339, MATCH($A297, [9]MH_RawData!$A$19:$A$339, 0), MATCH(B$19, [9]MH_RawData!$A$18:$R$18, 0))</f>
        <v>868.42899999999997</v>
      </c>
      <c r="C297" s="12">
        <f>INDEX([9]MH_RawData!$A$19:$R$339, MATCH($A297, [9]MH_RawData!$A$19:$A$339, 0), MATCH(C$19, [9]MH_RawData!$A$18:$R$18, 0))</f>
        <v>2</v>
      </c>
      <c r="D297" s="12" t="str">
        <f>INDEX([9]MH_RawData!$A$19:$R$339, MATCH($A297, [9]MH_RawData!$A$19:$A$339, 0), MATCH(D$19, [9]MH_RawData!$A$18:$R$18, 0))</f>
        <v>elec faf</v>
      </c>
      <c r="E297" s="12" t="str">
        <f>INDEX([9]MH_RawData!$A$19:$R$339, MATCH($A297, [9]MH_RawData!$A$19:$A$339, 0), MATCH(E$19, [9]MH_RawData!$A$18:$R$18, 0))</f>
        <v/>
      </c>
      <c r="F297" s="12" t="b">
        <f t="shared" si="36"/>
        <v>0</v>
      </c>
      <c r="G297" s="12" t="b">
        <f t="shared" si="37"/>
        <v>1</v>
      </c>
      <c r="H297" s="12" t="b">
        <f t="shared" si="38"/>
        <v>1</v>
      </c>
      <c r="I297" s="12" t="str">
        <f t="shared" si="39"/>
        <v>Electric FAF</v>
      </c>
    </row>
    <row r="298" spans="1:9">
      <c r="A298" s="143">
        <v>24157</v>
      </c>
      <c r="B298" s="12">
        <f>INDEX([9]MH_RawData!$A$19:$R$339, MATCH($A298, [9]MH_RawData!$A$19:$A$339, 0), MATCH(B$19, [9]MH_RawData!$A$18:$R$18, 0))</f>
        <v>2319.0770000000002</v>
      </c>
      <c r="C298" s="12">
        <f>INDEX([9]MH_RawData!$A$19:$R$339, MATCH($A298, [9]MH_RawData!$A$19:$A$339, 0), MATCH(C$19, [9]MH_RawData!$A$18:$R$18, 0))</f>
        <v>1</v>
      </c>
      <c r="D298" s="12" t="str">
        <f>INDEX([9]MH_RawData!$A$19:$R$339, MATCH($A298, [9]MH_RawData!$A$19:$A$339, 0), MATCH(D$19, [9]MH_RawData!$A$18:$R$18, 0))</f>
        <v>elec faf</v>
      </c>
      <c r="E298" s="12" t="str">
        <f>INDEX([9]MH_RawData!$A$19:$R$339, MATCH($A298, [9]MH_RawData!$A$19:$A$339, 0), MATCH(E$19, [9]MH_RawData!$A$18:$R$18, 0))</f>
        <v>elec pluginheater</v>
      </c>
      <c r="F298" s="12" t="b">
        <f t="shared" si="36"/>
        <v>0</v>
      </c>
      <c r="G298" s="12" t="b">
        <f t="shared" si="37"/>
        <v>1</v>
      </c>
      <c r="H298" s="12" t="b">
        <f t="shared" si="38"/>
        <v>1</v>
      </c>
      <c r="I298" s="12" t="str">
        <f t="shared" si="39"/>
        <v>Electric FAF</v>
      </c>
    </row>
    <row r="299" spans="1:9">
      <c r="A299" s="143">
        <v>24167</v>
      </c>
      <c r="B299" s="12">
        <f>INDEX([9]MH_RawData!$A$19:$R$339, MATCH($A299, [9]MH_RawData!$A$19:$A$339, 0), MATCH(B$19, [9]MH_RawData!$A$18:$R$18, 0))</f>
        <v>2128.8850000000002</v>
      </c>
      <c r="C299" s="12">
        <f>INDEX([9]MH_RawData!$A$19:$R$339, MATCH($A299, [9]MH_RawData!$A$19:$A$339, 0), MATCH(C$19, [9]MH_RawData!$A$18:$R$18, 0))</f>
        <v>1</v>
      </c>
      <c r="D299" s="12" t="str">
        <f>INDEX([9]MH_RawData!$A$19:$R$339, MATCH($A299, [9]MH_RawData!$A$19:$A$339, 0), MATCH(D$19, [9]MH_RawData!$A$18:$R$18, 0))</f>
        <v>elec faf</v>
      </c>
      <c r="E299" s="12" t="str">
        <f>INDEX([9]MH_RawData!$A$19:$R$339, MATCH($A299, [9]MH_RawData!$A$19:$A$339, 0), MATCH(E$19, [9]MH_RawData!$A$18:$R$18, 0))</f>
        <v>wood htstove</v>
      </c>
      <c r="F299" s="12" t="b">
        <f t="shared" si="36"/>
        <v>0</v>
      </c>
      <c r="G299" s="12" t="b">
        <f t="shared" si="37"/>
        <v>1</v>
      </c>
      <c r="H299" s="12" t="b">
        <f t="shared" si="38"/>
        <v>1</v>
      </c>
      <c r="I299" s="12" t="str">
        <f t="shared" si="39"/>
        <v>Electric FAF</v>
      </c>
    </row>
    <row r="300" spans="1:9">
      <c r="A300" s="143">
        <v>24174</v>
      </c>
      <c r="B300" s="12">
        <f>INDEX([9]MH_RawData!$A$19:$R$339, MATCH($A300, [9]MH_RawData!$A$19:$A$339, 0), MATCH(B$19, [9]MH_RawData!$A$18:$R$18, 0))</f>
        <v>1211.2819999999999</v>
      </c>
      <c r="C300" s="12">
        <f>INDEX([9]MH_RawData!$A$19:$R$339, MATCH($A300, [9]MH_RawData!$A$19:$A$339, 0), MATCH(C$19, [9]MH_RawData!$A$18:$R$18, 0))</f>
        <v>3</v>
      </c>
      <c r="D300" s="12" t="str">
        <f>INDEX([9]MH_RawData!$A$19:$R$339, MATCH($A300, [9]MH_RawData!$A$19:$A$339, 0), MATCH(D$19, [9]MH_RawData!$A$18:$R$18, 0))</f>
        <v>elec faf</v>
      </c>
      <c r="E300" s="12" t="str">
        <f>INDEX([9]MH_RawData!$A$19:$R$339, MATCH($A300, [9]MH_RawData!$A$19:$A$339, 0), MATCH(E$19, [9]MH_RawData!$A$18:$R$18, 0))</f>
        <v/>
      </c>
      <c r="F300" s="12" t="b">
        <f t="shared" si="36"/>
        <v>0</v>
      </c>
      <c r="G300" s="12" t="b">
        <f t="shared" si="37"/>
        <v>1</v>
      </c>
      <c r="H300" s="12" t="b">
        <f t="shared" si="38"/>
        <v>1</v>
      </c>
      <c r="I300" s="12" t="str">
        <f t="shared" si="39"/>
        <v>Electric FAF</v>
      </c>
    </row>
    <row r="301" spans="1:9">
      <c r="A301" s="143">
        <v>24176</v>
      </c>
      <c r="B301" s="12">
        <f>INDEX([9]MH_RawData!$A$19:$R$339, MATCH($A301, [9]MH_RawData!$A$19:$A$339, 0), MATCH(B$19, [9]MH_RawData!$A$18:$R$18, 0))</f>
        <v>868.42899999999997</v>
      </c>
      <c r="C301" s="12">
        <f>INDEX([9]MH_RawData!$A$19:$R$339, MATCH($A301, [9]MH_RawData!$A$19:$A$339, 0), MATCH(C$19, [9]MH_RawData!$A$18:$R$18, 0))</f>
        <v>2</v>
      </c>
      <c r="D301" s="12" t="str">
        <f>INDEX([9]MH_RawData!$A$19:$R$339, MATCH($A301, [9]MH_RawData!$A$19:$A$339, 0), MATCH(D$19, [9]MH_RawData!$A$18:$R$18, 0))</f>
        <v>elec faf</v>
      </c>
      <c r="E301" s="12" t="str">
        <f>INDEX([9]MH_RawData!$A$19:$R$339, MATCH($A301, [9]MH_RawData!$A$19:$A$339, 0), MATCH(E$19, [9]MH_RawData!$A$18:$R$18, 0))</f>
        <v/>
      </c>
      <c r="F301" s="12" t="b">
        <f t="shared" si="36"/>
        <v>0</v>
      </c>
      <c r="G301" s="12" t="b">
        <f t="shared" si="37"/>
        <v>1</v>
      </c>
      <c r="H301" s="12" t="b">
        <f t="shared" si="38"/>
        <v>1</v>
      </c>
      <c r="I301" s="12" t="str">
        <f t="shared" si="39"/>
        <v>Electric FAF</v>
      </c>
    </row>
    <row r="302" spans="1:9">
      <c r="A302" s="143">
        <v>24181</v>
      </c>
      <c r="B302" s="12">
        <f>INDEX([9]MH_RawData!$A$19:$R$339, MATCH($A302, [9]MH_RawData!$A$19:$A$339, 0), MATCH(B$19, [9]MH_RawData!$A$18:$R$18, 0))</f>
        <v>868.42899999999997</v>
      </c>
      <c r="C302" s="12">
        <f>INDEX([9]MH_RawData!$A$19:$R$339, MATCH($A302, [9]MH_RawData!$A$19:$A$339, 0), MATCH(C$19, [9]MH_RawData!$A$18:$R$18, 0))</f>
        <v>3</v>
      </c>
      <c r="D302" s="12" t="str">
        <f>INDEX([9]MH_RawData!$A$19:$R$339, MATCH($A302, [9]MH_RawData!$A$19:$A$339, 0), MATCH(D$19, [9]MH_RawData!$A$18:$R$18, 0))</f>
        <v>gas faf</v>
      </c>
      <c r="E302" s="12" t="str">
        <f>INDEX([9]MH_RawData!$A$19:$R$339, MATCH($A302, [9]MH_RawData!$A$19:$A$339, 0), MATCH(E$19, [9]MH_RawData!$A$18:$R$18, 0))</f>
        <v>gas faf AND gas htstove</v>
      </c>
      <c r="F302" s="12" t="b">
        <f t="shared" si="36"/>
        <v>1</v>
      </c>
      <c r="G302" s="12" t="b">
        <f t="shared" si="37"/>
        <v>0</v>
      </c>
      <c r="H302" s="12" t="b">
        <f t="shared" si="38"/>
        <v>0</v>
      </c>
      <c r="I302" s="12" t="str">
        <f t="shared" si="39"/>
        <v>Plug-in heater, or none</v>
      </c>
    </row>
    <row r="303" spans="1:9">
      <c r="A303" s="143">
        <v>24192</v>
      </c>
      <c r="B303" s="12">
        <f>INDEX([9]MH_RawData!$A$19:$R$339, MATCH($A303, [9]MH_RawData!$A$19:$A$339, 0), MATCH(B$19, [9]MH_RawData!$A$18:$R$18, 0))</f>
        <v>1211.2819999999999</v>
      </c>
      <c r="C303" s="12">
        <f>INDEX([9]MH_RawData!$A$19:$R$339, MATCH($A303, [9]MH_RawData!$A$19:$A$339, 0), MATCH(C$19, [9]MH_RawData!$A$18:$R$18, 0))</f>
        <v>1</v>
      </c>
      <c r="D303" s="12" t="str">
        <f>INDEX([9]MH_RawData!$A$19:$R$339, MATCH($A303, [9]MH_RawData!$A$19:$A$339, 0), MATCH(D$19, [9]MH_RawData!$A$18:$R$18, 0))</f>
        <v>elec faf</v>
      </c>
      <c r="E303" s="12" t="str">
        <f>INDEX([9]MH_RawData!$A$19:$R$339, MATCH($A303, [9]MH_RawData!$A$19:$A$339, 0), MATCH(E$19, [9]MH_RawData!$A$18:$R$18, 0))</f>
        <v/>
      </c>
      <c r="F303" s="12" t="b">
        <f t="shared" si="36"/>
        <v>0</v>
      </c>
      <c r="G303" s="12" t="b">
        <f t="shared" si="37"/>
        <v>1</v>
      </c>
      <c r="H303" s="12" t="b">
        <f t="shared" si="38"/>
        <v>1</v>
      </c>
      <c r="I303" s="12" t="str">
        <f t="shared" si="39"/>
        <v>Electric FAF</v>
      </c>
    </row>
    <row r="304" spans="1:9">
      <c r="A304" s="143">
        <v>24220</v>
      </c>
      <c r="B304" s="12">
        <f>INDEX([9]MH_RawData!$A$19:$R$339, MATCH($A304, [9]MH_RawData!$A$19:$A$339, 0), MATCH(B$19, [9]MH_RawData!$A$18:$R$18, 0))</f>
        <v>868.42899999999997</v>
      </c>
      <c r="C304" s="12">
        <f>INDEX([9]MH_RawData!$A$19:$R$339, MATCH($A304, [9]MH_RawData!$A$19:$A$339, 0), MATCH(C$19, [9]MH_RawData!$A$18:$R$18, 0))</f>
        <v>3</v>
      </c>
      <c r="D304" s="12" t="str">
        <f>INDEX([9]MH_RawData!$A$19:$R$339, MATCH($A304, [9]MH_RawData!$A$19:$A$339, 0), MATCH(D$19, [9]MH_RawData!$A$18:$R$18, 0))</f>
        <v>gas faf</v>
      </c>
      <c r="E304" s="12" t="str">
        <f>INDEX([9]MH_RawData!$A$19:$R$339, MATCH($A304, [9]MH_RawData!$A$19:$A$339, 0), MATCH(E$19, [9]MH_RawData!$A$18:$R$18, 0))</f>
        <v/>
      </c>
      <c r="F304" s="12" t="b">
        <f t="shared" si="36"/>
        <v>1</v>
      </c>
      <c r="G304" s="12" t="b">
        <f t="shared" si="37"/>
        <v>0</v>
      </c>
      <c r="H304" s="12" t="b">
        <f t="shared" si="38"/>
        <v>0</v>
      </c>
      <c r="I304" s="12" t="str">
        <f t="shared" si="39"/>
        <v>Plug-in heater, or none</v>
      </c>
    </row>
    <row r="305" spans="1:9">
      <c r="A305" s="143">
        <v>24280</v>
      </c>
      <c r="B305" s="12">
        <f>INDEX([9]MH_RawData!$A$19:$R$339, MATCH($A305, [9]MH_RawData!$A$19:$A$339, 0), MATCH(B$19, [9]MH_RawData!$A$18:$R$18, 0))</f>
        <v>2319.0770000000002</v>
      </c>
      <c r="C305" s="12">
        <f>INDEX([9]MH_RawData!$A$19:$R$339, MATCH($A305, [9]MH_RawData!$A$19:$A$339, 0), MATCH(C$19, [9]MH_RawData!$A$18:$R$18, 0))</f>
        <v>1</v>
      </c>
      <c r="D305" s="12" t="str">
        <f>INDEX([9]MH_RawData!$A$19:$R$339, MATCH($A305, [9]MH_RawData!$A$19:$A$339, 0), MATCH(D$19, [9]MH_RawData!$A$18:$R$18, 0))</f>
        <v>elec faf</v>
      </c>
      <c r="E305" s="12" t="str">
        <f>INDEX([9]MH_RawData!$A$19:$R$339, MATCH($A305, [9]MH_RawData!$A$19:$A$339, 0), MATCH(E$19, [9]MH_RawData!$A$18:$R$18, 0))</f>
        <v>elec heatpump</v>
      </c>
      <c r="F305" s="12" t="b">
        <f t="shared" si="36"/>
        <v>0</v>
      </c>
      <c r="G305" s="12" t="b">
        <f t="shared" si="37"/>
        <v>1</v>
      </c>
      <c r="H305" s="12" t="b">
        <f t="shared" si="38"/>
        <v>1</v>
      </c>
      <c r="I305" s="12" t="str">
        <f t="shared" si="39"/>
        <v>Heat pump</v>
      </c>
    </row>
    <row r="306" spans="1:9">
      <c r="A306" s="143">
        <v>24300</v>
      </c>
      <c r="B306" s="12">
        <f>INDEX([9]MH_RawData!$A$19:$R$339, MATCH($A306, [9]MH_RawData!$A$19:$A$339, 0), MATCH(B$19, [9]MH_RawData!$A$18:$R$18, 0))</f>
        <v>1211.2819999999999</v>
      </c>
      <c r="C306" s="12">
        <f>INDEX([9]MH_RawData!$A$19:$R$339, MATCH($A306, [9]MH_RawData!$A$19:$A$339, 0), MATCH(C$19, [9]MH_RawData!$A$18:$R$18, 0))</f>
        <v>3</v>
      </c>
      <c r="D306" s="12" t="str">
        <f>INDEX([9]MH_RawData!$A$19:$R$339, MATCH($A306, [9]MH_RawData!$A$19:$A$339, 0), MATCH(D$19, [9]MH_RawData!$A$18:$R$18, 0))</f>
        <v>elec faf</v>
      </c>
      <c r="E306" s="12" t="str">
        <f>INDEX([9]MH_RawData!$A$19:$R$339, MATCH($A306, [9]MH_RawData!$A$19:$A$339, 0), MATCH(E$19, [9]MH_RawData!$A$18:$R$18, 0))</f>
        <v/>
      </c>
      <c r="F306" s="12" t="b">
        <f t="shared" si="36"/>
        <v>0</v>
      </c>
      <c r="G306" s="12" t="b">
        <f t="shared" si="37"/>
        <v>1</v>
      </c>
      <c r="H306" s="12" t="b">
        <f t="shared" si="38"/>
        <v>1</v>
      </c>
      <c r="I306" s="12" t="str">
        <f t="shared" si="39"/>
        <v>Electric FAF</v>
      </c>
    </row>
    <row r="307" spans="1:9">
      <c r="A307" s="143">
        <v>24326</v>
      </c>
      <c r="B307" s="12">
        <f>INDEX([9]MH_RawData!$A$19:$R$339, MATCH($A307, [9]MH_RawData!$A$19:$A$339, 0), MATCH(B$19, [9]MH_RawData!$A$18:$R$18, 0))</f>
        <v>868.42899999999997</v>
      </c>
      <c r="C307" s="12">
        <f>INDEX([9]MH_RawData!$A$19:$R$339, MATCH($A307, [9]MH_RawData!$A$19:$A$339, 0), MATCH(C$19, [9]MH_RawData!$A$18:$R$18, 0))</f>
        <v>3</v>
      </c>
      <c r="D307" s="12" t="str">
        <f>INDEX([9]MH_RawData!$A$19:$R$339, MATCH($A307, [9]MH_RawData!$A$19:$A$339, 0), MATCH(D$19, [9]MH_RawData!$A$18:$R$18, 0))</f>
        <v>gas faf</v>
      </c>
      <c r="E307" s="12" t="str">
        <f>INDEX([9]MH_RawData!$A$19:$R$339, MATCH($A307, [9]MH_RawData!$A$19:$A$339, 0), MATCH(E$19, [9]MH_RawData!$A$18:$R$18, 0))</f>
        <v/>
      </c>
      <c r="F307" s="12" t="b">
        <f t="shared" si="36"/>
        <v>1</v>
      </c>
      <c r="G307" s="12" t="b">
        <f t="shared" si="37"/>
        <v>0</v>
      </c>
      <c r="H307" s="12" t="b">
        <f t="shared" si="38"/>
        <v>0</v>
      </c>
      <c r="I307" s="12" t="str">
        <f t="shared" si="39"/>
        <v>Plug-in heater, or none</v>
      </c>
    </row>
    <row r="308" spans="1:9">
      <c r="A308" s="143">
        <v>24328</v>
      </c>
      <c r="B308" s="12">
        <f>INDEX([9]MH_RawData!$A$19:$R$339, MATCH($A308, [9]MH_RawData!$A$19:$A$339, 0), MATCH(B$19, [9]MH_RawData!$A$18:$R$18, 0))</f>
        <v>3065.65</v>
      </c>
      <c r="C308" s="12">
        <f>INDEX([9]MH_RawData!$A$19:$R$339, MATCH($A308, [9]MH_RawData!$A$19:$A$339, 0), MATCH(C$19, [9]MH_RawData!$A$18:$R$18, 0))</f>
        <v>1</v>
      </c>
      <c r="D308" s="12" t="str">
        <f>INDEX([9]MH_RawData!$A$19:$R$339, MATCH($A308, [9]MH_RawData!$A$19:$A$339, 0), MATCH(D$19, [9]MH_RawData!$A$18:$R$18, 0))</f>
        <v>elec faf</v>
      </c>
      <c r="E308" s="12" t="str">
        <f>INDEX([9]MH_RawData!$A$19:$R$339, MATCH($A308, [9]MH_RawData!$A$19:$A$339, 0), MATCH(E$19, [9]MH_RawData!$A$18:$R$18, 0))</f>
        <v/>
      </c>
      <c r="F308" s="12" t="b">
        <f t="shared" si="36"/>
        <v>0</v>
      </c>
      <c r="G308" s="12" t="b">
        <f t="shared" si="37"/>
        <v>1</v>
      </c>
      <c r="H308" s="12" t="b">
        <f t="shared" si="38"/>
        <v>1</v>
      </c>
      <c r="I308" s="12" t="str">
        <f t="shared" si="39"/>
        <v>Electric FAF</v>
      </c>
    </row>
    <row r="309" spans="1:9">
      <c r="A309" s="143">
        <v>24339</v>
      </c>
      <c r="B309" s="12">
        <f>INDEX([9]MH_RawData!$A$19:$R$339, MATCH($A309, [9]MH_RawData!$A$19:$A$339, 0), MATCH(B$19, [9]MH_RawData!$A$18:$R$18, 0))</f>
        <v>2914.5650000000001</v>
      </c>
      <c r="C309" s="12">
        <f>INDEX([9]MH_RawData!$A$19:$R$339, MATCH($A309, [9]MH_RawData!$A$19:$A$339, 0), MATCH(C$19, [9]MH_RawData!$A$18:$R$18, 0))</f>
        <v>2</v>
      </c>
      <c r="D309" s="12" t="str">
        <f>INDEX([9]MH_RawData!$A$19:$R$339, MATCH($A309, [9]MH_RawData!$A$19:$A$339, 0), MATCH(D$19, [9]MH_RawData!$A$18:$R$18, 0))</f>
        <v>elec heatpump</v>
      </c>
      <c r="E309" s="12" t="str">
        <f>INDEX([9]MH_RawData!$A$19:$R$339, MATCH($A309, [9]MH_RawData!$A$19:$A$339, 0), MATCH(E$19, [9]MH_RawData!$A$18:$R$18, 0))</f>
        <v>elec pluginheater</v>
      </c>
      <c r="F309" s="12" t="b">
        <f t="shared" si="36"/>
        <v>0</v>
      </c>
      <c r="G309" s="12" t="b">
        <f t="shared" si="37"/>
        <v>1</v>
      </c>
      <c r="H309" s="12" t="b">
        <f t="shared" si="38"/>
        <v>1</v>
      </c>
      <c r="I309" s="12" t="str">
        <f t="shared" si="39"/>
        <v>Heat pump</v>
      </c>
    </row>
    <row r="310" spans="1:9">
      <c r="A310" s="143">
        <v>24386</v>
      </c>
      <c r="B310" s="12">
        <f>INDEX([9]MH_RawData!$A$19:$R$339, MATCH($A310, [9]MH_RawData!$A$19:$A$339, 0), MATCH(B$19, [9]MH_RawData!$A$18:$R$18, 0))</f>
        <v>2128.9459999999999</v>
      </c>
      <c r="C310" s="12">
        <f>INDEX([9]MH_RawData!$A$19:$R$339, MATCH($A310, [9]MH_RawData!$A$19:$A$339, 0), MATCH(C$19, [9]MH_RawData!$A$18:$R$18, 0))</f>
        <v>2</v>
      </c>
      <c r="D310" s="12" t="str">
        <f>INDEX([9]MH_RawData!$A$19:$R$339, MATCH($A310, [9]MH_RawData!$A$19:$A$339, 0), MATCH(D$19, [9]MH_RawData!$A$18:$R$18, 0))</f>
        <v>elec heatpump</v>
      </c>
      <c r="E310" s="12" t="str">
        <f>INDEX([9]MH_RawData!$A$19:$R$339, MATCH($A310, [9]MH_RawData!$A$19:$A$339, 0), MATCH(E$19, [9]MH_RawData!$A$18:$R$18, 0))</f>
        <v/>
      </c>
      <c r="F310" s="12" t="b">
        <f t="shared" si="36"/>
        <v>0</v>
      </c>
      <c r="G310" s="12" t="b">
        <f t="shared" si="37"/>
        <v>1</v>
      </c>
      <c r="H310" s="12" t="b">
        <f t="shared" si="38"/>
        <v>1</v>
      </c>
      <c r="I310" s="12" t="str">
        <f t="shared" si="39"/>
        <v>Heat pump</v>
      </c>
    </row>
    <row r="311" spans="1:9">
      <c r="A311" s="143">
        <v>24393</v>
      </c>
      <c r="B311" s="12">
        <f>INDEX([9]MH_RawData!$A$19:$R$339, MATCH($A311, [9]MH_RawData!$A$19:$A$339, 0), MATCH(B$19, [9]MH_RawData!$A$18:$R$18, 0))</f>
        <v>2128.8850000000002</v>
      </c>
      <c r="C311" s="12">
        <f>INDEX([9]MH_RawData!$A$19:$R$339, MATCH($A311, [9]MH_RawData!$A$19:$A$339, 0), MATCH(C$19, [9]MH_RawData!$A$18:$R$18, 0))</f>
        <v>1</v>
      </c>
      <c r="D311" s="12" t="str">
        <f>INDEX([9]MH_RawData!$A$19:$R$339, MATCH($A311, [9]MH_RawData!$A$19:$A$339, 0), MATCH(D$19, [9]MH_RawData!$A$18:$R$18, 0))</f>
        <v>elec faf</v>
      </c>
      <c r="E311" s="12" t="str">
        <f>INDEX([9]MH_RawData!$A$19:$R$339, MATCH($A311, [9]MH_RawData!$A$19:$A$339, 0), MATCH(E$19, [9]MH_RawData!$A$18:$R$18, 0))</f>
        <v/>
      </c>
      <c r="F311" s="12" t="b">
        <f t="shared" si="36"/>
        <v>0</v>
      </c>
      <c r="G311" s="12" t="b">
        <f t="shared" si="37"/>
        <v>1</v>
      </c>
      <c r="H311" s="12" t="b">
        <f t="shared" si="38"/>
        <v>1</v>
      </c>
      <c r="I311" s="12" t="str">
        <f t="shared" si="39"/>
        <v>Electric FAF</v>
      </c>
    </row>
    <row r="312" spans="1:9">
      <c r="A312" s="143">
        <v>24396</v>
      </c>
      <c r="B312" s="12">
        <f>INDEX([9]MH_RawData!$A$19:$R$339, MATCH($A312, [9]MH_RawData!$A$19:$A$339, 0), MATCH(B$19, [9]MH_RawData!$A$18:$R$18, 0))</f>
        <v>2319.0770000000002</v>
      </c>
      <c r="C312" s="12">
        <f>INDEX([9]MH_RawData!$A$19:$R$339, MATCH($A312, [9]MH_RawData!$A$19:$A$339, 0), MATCH(C$19, [9]MH_RawData!$A$18:$R$18, 0))</f>
        <v>1</v>
      </c>
      <c r="D312" s="12" t="str">
        <f>INDEX([9]MH_RawData!$A$19:$R$339, MATCH($A312, [9]MH_RawData!$A$19:$A$339, 0), MATCH(D$19, [9]MH_RawData!$A$18:$R$18, 0))</f>
        <v>elec faf</v>
      </c>
      <c r="E312" s="12" t="str">
        <f>INDEX([9]MH_RawData!$A$19:$R$339, MATCH($A312, [9]MH_RawData!$A$19:$A$339, 0), MATCH(E$19, [9]MH_RawData!$A$18:$R$18, 0))</f>
        <v/>
      </c>
      <c r="F312" s="12" t="b">
        <f t="shared" si="36"/>
        <v>0</v>
      </c>
      <c r="G312" s="12" t="b">
        <f t="shared" si="37"/>
        <v>1</v>
      </c>
      <c r="H312" s="12" t="b">
        <f t="shared" si="38"/>
        <v>1</v>
      </c>
      <c r="I312" s="12" t="str">
        <f t="shared" si="39"/>
        <v>Electric FAF</v>
      </c>
    </row>
    <row r="313" spans="1:9">
      <c r="A313" s="143">
        <v>24414</v>
      </c>
      <c r="B313" s="12">
        <f>INDEX([9]MH_RawData!$A$19:$R$339, MATCH($A313, [9]MH_RawData!$A$19:$A$339, 0), MATCH(B$19, [9]MH_RawData!$A$18:$R$18, 0))</f>
        <v>1211.2819999999999</v>
      </c>
      <c r="C313" s="12">
        <f>INDEX([9]MH_RawData!$A$19:$R$339, MATCH($A313, [9]MH_RawData!$A$19:$A$339, 0), MATCH(C$19, [9]MH_RawData!$A$18:$R$18, 0))</f>
        <v>2</v>
      </c>
      <c r="D313" s="12" t="str">
        <f>INDEX([9]MH_RawData!$A$19:$R$339, MATCH($A313, [9]MH_RawData!$A$19:$A$339, 0), MATCH(D$19, [9]MH_RawData!$A$18:$R$18, 0))</f>
        <v xml:space="preserve"> fireplace</v>
      </c>
      <c r="E313" s="12" t="str">
        <f>INDEX([9]MH_RawData!$A$19:$R$339, MATCH($A313, [9]MH_RawData!$A$19:$A$339, 0), MATCH(E$19, [9]MH_RawData!$A$18:$R$18, 0))</f>
        <v/>
      </c>
      <c r="F313" s="12" t="b">
        <f t="shared" si="36"/>
        <v>0</v>
      </c>
      <c r="G313" s="12" t="b">
        <f t="shared" si="37"/>
        <v>0</v>
      </c>
      <c r="H313" s="12" t="b">
        <f t="shared" si="38"/>
        <v>0</v>
      </c>
      <c r="I313" s="12" t="str">
        <f t="shared" si="39"/>
        <v>Plug-in heater, or none</v>
      </c>
    </row>
    <row r="314" spans="1:9">
      <c r="A314" s="143">
        <v>24420</v>
      </c>
      <c r="B314" s="12">
        <f>INDEX([9]MH_RawData!$A$19:$R$339, MATCH($A314, [9]MH_RawData!$A$19:$A$339, 0), MATCH(B$19, [9]MH_RawData!$A$18:$R$18, 0))</f>
        <v>2319.0770000000002</v>
      </c>
      <c r="C314" s="12">
        <f>INDEX([9]MH_RawData!$A$19:$R$339, MATCH($A314, [9]MH_RawData!$A$19:$A$339, 0), MATCH(C$19, [9]MH_RawData!$A$18:$R$18, 0))</f>
        <v>1</v>
      </c>
      <c r="D314" s="12" t="str">
        <f>INDEX([9]MH_RawData!$A$19:$R$339, MATCH($A314, [9]MH_RawData!$A$19:$A$339, 0), MATCH(D$19, [9]MH_RawData!$A$18:$R$18, 0))</f>
        <v>wood htstove</v>
      </c>
      <c r="E314" s="12" t="str">
        <f>INDEX([9]MH_RawData!$A$19:$R$339, MATCH($A314, [9]MH_RawData!$A$19:$A$339, 0), MATCH(E$19, [9]MH_RawData!$A$18:$R$18, 0))</f>
        <v/>
      </c>
      <c r="F314" s="12" t="b">
        <f t="shared" si="36"/>
        <v>0</v>
      </c>
      <c r="G314" s="12" t="b">
        <f t="shared" si="37"/>
        <v>0</v>
      </c>
      <c r="H314" s="12" t="b">
        <f t="shared" si="38"/>
        <v>0</v>
      </c>
      <c r="I314" s="12" t="str">
        <f t="shared" si="39"/>
        <v>Plug-in heater, or none</v>
      </c>
    </row>
    <row r="315" spans="1:9">
      <c r="A315" s="143">
        <v>24421</v>
      </c>
      <c r="B315" s="12">
        <f>INDEX([9]MH_RawData!$A$19:$R$339, MATCH($A315, [9]MH_RawData!$A$19:$A$339, 0), MATCH(B$19, [9]MH_RawData!$A$18:$R$18, 0))</f>
        <v>868.42899999999997</v>
      </c>
      <c r="C315" s="12">
        <f>INDEX([9]MH_RawData!$A$19:$R$339, MATCH($A315, [9]MH_RawData!$A$19:$A$339, 0), MATCH(C$19, [9]MH_RawData!$A$18:$R$18, 0))</f>
        <v>2</v>
      </c>
      <c r="D315" s="12" t="str">
        <f>INDEX([9]MH_RawData!$A$19:$R$339, MATCH($A315, [9]MH_RawData!$A$19:$A$339, 0), MATCH(D$19, [9]MH_RawData!$A$18:$R$18, 0))</f>
        <v>oil htstove</v>
      </c>
      <c r="E315" s="12" t="str">
        <f>INDEX([9]MH_RawData!$A$19:$R$339, MATCH($A315, [9]MH_RawData!$A$19:$A$339, 0), MATCH(E$19, [9]MH_RawData!$A$18:$R$18, 0))</f>
        <v>elec baseboard</v>
      </c>
      <c r="F315" s="12" t="b">
        <f t="shared" si="36"/>
        <v>0</v>
      </c>
      <c r="G315" s="12" t="b">
        <f t="shared" si="37"/>
        <v>1</v>
      </c>
      <c r="H315" s="12" t="b">
        <f t="shared" si="38"/>
        <v>1</v>
      </c>
      <c r="I315" s="12" t="str">
        <f t="shared" si="39"/>
        <v>Baseboard</v>
      </c>
    </row>
    <row r="316" spans="1:9">
      <c r="A316" s="143">
        <v>24428</v>
      </c>
      <c r="B316" s="12">
        <f>INDEX([9]MH_RawData!$A$19:$R$339, MATCH($A316, [9]MH_RawData!$A$19:$A$339, 0), MATCH(B$19, [9]MH_RawData!$A$18:$R$18, 0))</f>
        <v>2128.9459999999999</v>
      </c>
      <c r="C316" s="12">
        <f>INDEX([9]MH_RawData!$A$19:$R$339, MATCH($A316, [9]MH_RawData!$A$19:$A$339, 0), MATCH(C$19, [9]MH_RawData!$A$18:$R$18, 0))</f>
        <v>2</v>
      </c>
      <c r="D316" s="12" t="str">
        <f>INDEX([9]MH_RawData!$A$19:$R$339, MATCH($A316, [9]MH_RawData!$A$19:$A$339, 0), MATCH(D$19, [9]MH_RawData!$A$18:$R$18, 0))</f>
        <v>wood htstove</v>
      </c>
      <c r="E316" s="12" t="str">
        <f>INDEX([9]MH_RawData!$A$19:$R$339, MATCH($A316, [9]MH_RawData!$A$19:$A$339, 0), MATCH(E$19, [9]MH_RawData!$A$18:$R$18, 0))</f>
        <v>elec heatpump</v>
      </c>
      <c r="F316" s="12" t="b">
        <f t="shared" si="36"/>
        <v>0</v>
      </c>
      <c r="G316" s="12" t="b">
        <f t="shared" si="37"/>
        <v>1</v>
      </c>
      <c r="H316" s="12" t="b">
        <f t="shared" si="38"/>
        <v>1</v>
      </c>
      <c r="I316" s="12" t="str">
        <f t="shared" si="39"/>
        <v>Heat pump</v>
      </c>
    </row>
    <row r="317" spans="1:9">
      <c r="A317" s="143">
        <v>24450</v>
      </c>
      <c r="B317" s="12">
        <f>INDEX([9]MH_RawData!$A$19:$R$339, MATCH($A317, [9]MH_RawData!$A$19:$A$339, 0), MATCH(B$19, [9]MH_RawData!$A$18:$R$18, 0))</f>
        <v>868.42899999999997</v>
      </c>
      <c r="C317" s="12">
        <f>INDEX([9]MH_RawData!$A$19:$R$339, MATCH($A317, [9]MH_RawData!$A$19:$A$339, 0), MATCH(C$19, [9]MH_RawData!$A$18:$R$18, 0))</f>
        <v>2</v>
      </c>
      <c r="D317" s="12" t="str">
        <f>INDEX([9]MH_RawData!$A$19:$R$339, MATCH($A317, [9]MH_RawData!$A$19:$A$339, 0), MATCH(D$19, [9]MH_RawData!$A$18:$R$18, 0))</f>
        <v>gas faf</v>
      </c>
      <c r="E317" s="12" t="str">
        <f>INDEX([9]MH_RawData!$A$19:$R$339, MATCH($A317, [9]MH_RawData!$A$19:$A$339, 0), MATCH(E$19, [9]MH_RawData!$A$18:$R$18, 0))</f>
        <v/>
      </c>
      <c r="F317" s="12" t="b">
        <f t="shared" si="36"/>
        <v>1</v>
      </c>
      <c r="G317" s="12" t="b">
        <f t="shared" si="37"/>
        <v>0</v>
      </c>
      <c r="H317" s="12" t="b">
        <f t="shared" si="38"/>
        <v>0</v>
      </c>
      <c r="I317" s="12" t="str">
        <f t="shared" si="39"/>
        <v>Plug-in heater, or none</v>
      </c>
    </row>
    <row r="318" spans="1:9">
      <c r="A318" s="143">
        <v>24473</v>
      </c>
      <c r="B318" s="12">
        <f>INDEX([9]MH_RawData!$A$19:$R$339, MATCH($A318, [9]MH_RawData!$A$19:$A$339, 0), MATCH(B$19, [9]MH_RawData!$A$18:$R$18, 0))</f>
        <v>2319.0770000000002</v>
      </c>
      <c r="C318" s="12">
        <f>INDEX([9]MH_RawData!$A$19:$R$339, MATCH($A318, [9]MH_RawData!$A$19:$A$339, 0), MATCH(C$19, [9]MH_RawData!$A$18:$R$18, 0))</f>
        <v>1</v>
      </c>
      <c r="D318" s="12" t="str">
        <f>INDEX([9]MH_RawData!$A$19:$R$339, MATCH($A318, [9]MH_RawData!$A$19:$A$339, 0), MATCH(D$19, [9]MH_RawData!$A$18:$R$18, 0))</f>
        <v>elec faf</v>
      </c>
      <c r="E318" s="12" t="str">
        <f>INDEX([9]MH_RawData!$A$19:$R$339, MATCH($A318, [9]MH_RawData!$A$19:$A$339, 0), MATCH(E$19, [9]MH_RawData!$A$18:$R$18, 0))</f>
        <v>elec pluginheater AND elec baseboard</v>
      </c>
      <c r="F318" s="12" t="b">
        <f t="shared" si="36"/>
        <v>0</v>
      </c>
      <c r="G318" s="12" t="b">
        <f t="shared" si="37"/>
        <v>1</v>
      </c>
      <c r="H318" s="12" t="b">
        <f t="shared" si="38"/>
        <v>1</v>
      </c>
      <c r="I318" s="12" t="str">
        <f t="shared" si="39"/>
        <v>Electric FAF</v>
      </c>
    </row>
    <row r="319" spans="1:9">
      <c r="A319" s="143">
        <v>24476</v>
      </c>
      <c r="B319" s="12">
        <f>INDEX([9]MH_RawData!$A$19:$R$339, MATCH($A319, [9]MH_RawData!$A$19:$A$339, 0), MATCH(B$19, [9]MH_RawData!$A$18:$R$18, 0))</f>
        <v>3065.65</v>
      </c>
      <c r="C319" s="12">
        <f>INDEX([9]MH_RawData!$A$19:$R$339, MATCH($A319, [9]MH_RawData!$A$19:$A$339, 0), MATCH(C$19, [9]MH_RawData!$A$18:$R$18, 0))</f>
        <v>1</v>
      </c>
      <c r="D319" s="12" t="str">
        <f>INDEX([9]MH_RawData!$A$19:$R$339, MATCH($A319, [9]MH_RawData!$A$19:$A$339, 0), MATCH(D$19, [9]MH_RawData!$A$18:$R$18, 0))</f>
        <v>elec pluginheater</v>
      </c>
      <c r="E319" s="12" t="str">
        <f>INDEX([9]MH_RawData!$A$19:$R$339, MATCH($A319, [9]MH_RawData!$A$19:$A$339, 0), MATCH(E$19, [9]MH_RawData!$A$18:$R$18, 0))</f>
        <v>elec faf</v>
      </c>
      <c r="F319" s="12" t="b">
        <f t="shared" si="36"/>
        <v>0</v>
      </c>
      <c r="G319" s="12" t="b">
        <f t="shared" si="37"/>
        <v>1</v>
      </c>
      <c r="H319" s="12" t="b">
        <f t="shared" si="38"/>
        <v>1</v>
      </c>
      <c r="I319" s="12" t="str">
        <f t="shared" si="39"/>
        <v>Electric FAF</v>
      </c>
    </row>
    <row r="320" spans="1:9">
      <c r="A320" s="143">
        <v>24507</v>
      </c>
      <c r="B320" s="12">
        <f>INDEX([9]MH_RawData!$A$19:$R$339, MATCH($A320, [9]MH_RawData!$A$19:$A$339, 0), MATCH(B$19, [9]MH_RawData!$A$18:$R$18, 0))</f>
        <v>2319.0770000000002</v>
      </c>
      <c r="C320" s="12">
        <f>INDEX([9]MH_RawData!$A$19:$R$339, MATCH($A320, [9]MH_RawData!$A$19:$A$339, 0), MATCH(C$19, [9]MH_RawData!$A$18:$R$18, 0))</f>
        <v>1</v>
      </c>
      <c r="D320" s="12" t="str">
        <f>INDEX([9]MH_RawData!$A$19:$R$339, MATCH($A320, [9]MH_RawData!$A$19:$A$339, 0), MATCH(D$19, [9]MH_RawData!$A$18:$R$18, 0))</f>
        <v>elec faf</v>
      </c>
      <c r="E320" s="12" t="str">
        <f>INDEX([9]MH_RawData!$A$19:$R$339, MATCH($A320, [9]MH_RawData!$A$19:$A$339, 0), MATCH(E$19, [9]MH_RawData!$A$18:$R$18, 0))</f>
        <v>elec pluginheater</v>
      </c>
      <c r="F320" s="12" t="b">
        <f t="shared" si="36"/>
        <v>0</v>
      </c>
      <c r="G320" s="12" t="b">
        <f t="shared" si="37"/>
        <v>1</v>
      </c>
      <c r="H320" s="12" t="b">
        <f t="shared" si="38"/>
        <v>1</v>
      </c>
      <c r="I320" s="12" t="str">
        <f t="shared" si="39"/>
        <v>Electric FAF</v>
      </c>
    </row>
    <row r="321" spans="1:9">
      <c r="A321" s="143">
        <v>24509</v>
      </c>
      <c r="B321" s="12">
        <f>INDEX([9]MH_RawData!$A$19:$R$339, MATCH($A321, [9]MH_RawData!$A$19:$A$339, 0), MATCH(B$19, [9]MH_RawData!$A$18:$R$18, 0))</f>
        <v>868.42899999999997</v>
      </c>
      <c r="C321" s="12">
        <f>INDEX([9]MH_RawData!$A$19:$R$339, MATCH($A321, [9]MH_RawData!$A$19:$A$339, 0), MATCH(C$19, [9]MH_RawData!$A$18:$R$18, 0))</f>
        <v>2</v>
      </c>
      <c r="D321" s="12" t="str">
        <f>INDEX([9]MH_RawData!$A$19:$R$339, MATCH($A321, [9]MH_RawData!$A$19:$A$339, 0), MATCH(D$19, [9]MH_RawData!$A$18:$R$18, 0))</f>
        <v>gas faf</v>
      </c>
      <c r="E321" s="12" t="str">
        <f>INDEX([9]MH_RawData!$A$19:$R$339, MATCH($A321, [9]MH_RawData!$A$19:$A$339, 0), MATCH(E$19, [9]MH_RawData!$A$18:$R$18, 0))</f>
        <v/>
      </c>
      <c r="F321" s="12" t="b">
        <f t="shared" si="36"/>
        <v>1</v>
      </c>
      <c r="G321" s="12" t="b">
        <f t="shared" si="37"/>
        <v>0</v>
      </c>
      <c r="H321" s="12" t="b">
        <f t="shared" si="38"/>
        <v>0</v>
      </c>
      <c r="I321" s="12" t="str">
        <f t="shared" si="39"/>
        <v>Plug-in heater, or none</v>
      </c>
    </row>
    <row r="322" spans="1:9">
      <c r="A322" s="143">
        <v>24582</v>
      </c>
      <c r="B322" s="12">
        <f>INDEX([9]MH_RawData!$A$19:$R$339, MATCH($A322, [9]MH_RawData!$A$19:$A$339, 0), MATCH(B$19, [9]MH_RawData!$A$18:$R$18, 0))</f>
        <v>3065.65</v>
      </c>
      <c r="C322" s="12">
        <f>INDEX([9]MH_RawData!$A$19:$R$339, MATCH($A322, [9]MH_RawData!$A$19:$A$339, 0), MATCH(C$19, [9]MH_RawData!$A$18:$R$18, 0))</f>
        <v>1</v>
      </c>
      <c r="D322" s="12" t="str">
        <f>INDEX([9]MH_RawData!$A$19:$R$339, MATCH($A322, [9]MH_RawData!$A$19:$A$339, 0), MATCH(D$19, [9]MH_RawData!$A$18:$R$18, 0))</f>
        <v>wood htstove</v>
      </c>
      <c r="E322" s="12" t="str">
        <f>INDEX([9]MH_RawData!$A$19:$R$339, MATCH($A322, [9]MH_RawData!$A$19:$A$339, 0), MATCH(E$19, [9]MH_RawData!$A$18:$R$18, 0))</f>
        <v>gas htstove AND elec pluginheater</v>
      </c>
      <c r="F322" s="12" t="b">
        <f t="shared" si="36"/>
        <v>0</v>
      </c>
      <c r="G322" s="12" t="b">
        <f t="shared" si="37"/>
        <v>0</v>
      </c>
      <c r="H322" s="12" t="b">
        <f t="shared" si="38"/>
        <v>0</v>
      </c>
      <c r="I322" s="12" t="str">
        <f t="shared" si="39"/>
        <v>Plug-in heater, or none</v>
      </c>
    </row>
    <row r="323" spans="1:9">
      <c r="A323" s="143">
        <v>24591</v>
      </c>
      <c r="B323" s="12">
        <f>INDEX([9]MH_RawData!$A$19:$R$339, MATCH($A323, [9]MH_RawData!$A$19:$A$339, 0), MATCH(B$19, [9]MH_RawData!$A$18:$R$18, 0))</f>
        <v>868.42899999999997</v>
      </c>
      <c r="C323" s="12">
        <f>INDEX([9]MH_RawData!$A$19:$R$339, MATCH($A323, [9]MH_RawData!$A$19:$A$339, 0), MATCH(C$19, [9]MH_RawData!$A$18:$R$18, 0))</f>
        <v>3</v>
      </c>
      <c r="D323" s="12" t="str">
        <f>INDEX([9]MH_RawData!$A$19:$R$339, MATCH($A323, [9]MH_RawData!$A$19:$A$339, 0), MATCH(D$19, [9]MH_RawData!$A$18:$R$18, 0))</f>
        <v>gas faf</v>
      </c>
      <c r="E323" s="12" t="str">
        <f>INDEX([9]MH_RawData!$A$19:$R$339, MATCH($A323, [9]MH_RawData!$A$19:$A$339, 0), MATCH(E$19, [9]MH_RawData!$A$18:$R$18, 0))</f>
        <v/>
      </c>
      <c r="F323" s="12" t="b">
        <f t="shared" si="36"/>
        <v>1</v>
      </c>
      <c r="G323" s="12" t="b">
        <f t="shared" si="37"/>
        <v>0</v>
      </c>
      <c r="H323" s="12" t="b">
        <f t="shared" si="38"/>
        <v>0</v>
      </c>
      <c r="I323" s="12" t="str">
        <f t="shared" si="39"/>
        <v>Plug-in heater, or none</v>
      </c>
    </row>
    <row r="324" spans="1:9">
      <c r="A324" s="143">
        <v>24595</v>
      </c>
      <c r="B324" s="12">
        <f>INDEX([9]MH_RawData!$A$19:$R$339, MATCH($A324, [9]MH_RawData!$A$19:$A$339, 0), MATCH(B$19, [9]MH_RawData!$A$18:$R$18, 0))</f>
        <v>1211.2819999999999</v>
      </c>
      <c r="C324" s="12">
        <f>INDEX([9]MH_RawData!$A$19:$R$339, MATCH($A324, [9]MH_RawData!$A$19:$A$339, 0), MATCH(C$19, [9]MH_RawData!$A$18:$R$18, 0))</f>
        <v>1</v>
      </c>
      <c r="D324" s="12" t="str">
        <f>INDEX([9]MH_RawData!$A$19:$R$339, MATCH($A324, [9]MH_RawData!$A$19:$A$339, 0), MATCH(D$19, [9]MH_RawData!$A$18:$R$18, 0))</f>
        <v>gas faf</v>
      </c>
      <c r="E324" s="12" t="str">
        <f>INDEX([9]MH_RawData!$A$19:$R$339, MATCH($A324, [9]MH_RawData!$A$19:$A$339, 0), MATCH(E$19, [9]MH_RawData!$A$18:$R$18, 0))</f>
        <v/>
      </c>
      <c r="F324" s="12" t="b">
        <f t="shared" si="36"/>
        <v>1</v>
      </c>
      <c r="G324" s="12" t="b">
        <f t="shared" si="37"/>
        <v>0</v>
      </c>
      <c r="H324" s="12" t="b">
        <f t="shared" si="38"/>
        <v>0</v>
      </c>
      <c r="I324" s="12" t="str">
        <f t="shared" si="39"/>
        <v>Plug-in heater, or none</v>
      </c>
    </row>
    <row r="325" spans="1:9">
      <c r="A325" s="143">
        <v>24599</v>
      </c>
      <c r="B325" s="12">
        <f>INDEX([9]MH_RawData!$A$19:$R$339, MATCH($A325, [9]MH_RawData!$A$19:$A$339, 0), MATCH(B$19, [9]MH_RawData!$A$18:$R$18, 0))</f>
        <v>2914.5650000000001</v>
      </c>
      <c r="C325" s="12">
        <f>INDEX([9]MH_RawData!$A$19:$R$339, MATCH($A325, [9]MH_RawData!$A$19:$A$339, 0), MATCH(C$19, [9]MH_RawData!$A$18:$R$18, 0))</f>
        <v>1</v>
      </c>
      <c r="D325" s="12" t="str">
        <f>INDEX([9]MH_RawData!$A$19:$R$339, MATCH($A325, [9]MH_RawData!$A$19:$A$339, 0), MATCH(D$19, [9]MH_RawData!$A$18:$R$18, 0))</f>
        <v>elec faf</v>
      </c>
      <c r="E325" s="12" t="str">
        <f>INDEX([9]MH_RawData!$A$19:$R$339, MATCH($A325, [9]MH_RawData!$A$19:$A$339, 0), MATCH(E$19, [9]MH_RawData!$A$18:$R$18, 0))</f>
        <v/>
      </c>
      <c r="F325" s="12" t="b">
        <f t="shared" si="36"/>
        <v>0</v>
      </c>
      <c r="G325" s="12" t="b">
        <f t="shared" si="37"/>
        <v>1</v>
      </c>
      <c r="H325" s="12" t="b">
        <f t="shared" si="38"/>
        <v>1</v>
      </c>
      <c r="I325" s="12" t="str">
        <f t="shared" si="39"/>
        <v>Electric FAF</v>
      </c>
    </row>
    <row r="326" spans="1:9">
      <c r="A326" s="143">
        <v>24604</v>
      </c>
      <c r="B326" s="12">
        <f>INDEX([9]MH_RawData!$A$19:$R$339, MATCH($A326, [9]MH_RawData!$A$19:$A$339, 0), MATCH(B$19, [9]MH_RawData!$A$18:$R$18, 0))</f>
        <v>1211.2819999999999</v>
      </c>
      <c r="C326" s="12">
        <f>INDEX([9]MH_RawData!$A$19:$R$339, MATCH($A326, [9]MH_RawData!$A$19:$A$339, 0), MATCH(C$19, [9]MH_RawData!$A$18:$R$18, 0))</f>
        <v>1</v>
      </c>
      <c r="D326" s="12" t="str">
        <f>INDEX([9]MH_RawData!$A$19:$R$339, MATCH($A326, [9]MH_RawData!$A$19:$A$339, 0), MATCH(D$19, [9]MH_RawData!$A$18:$R$18, 0))</f>
        <v>elec faf</v>
      </c>
      <c r="E326" s="12" t="str">
        <f>INDEX([9]MH_RawData!$A$19:$R$339, MATCH($A326, [9]MH_RawData!$A$19:$A$339, 0), MATCH(E$19, [9]MH_RawData!$A$18:$R$18, 0))</f>
        <v/>
      </c>
      <c r="F326" s="12" t="b">
        <f t="shared" si="36"/>
        <v>0</v>
      </c>
      <c r="G326" s="12" t="b">
        <f t="shared" si="37"/>
        <v>1</v>
      </c>
      <c r="H326" s="12" t="b">
        <f t="shared" si="38"/>
        <v>1</v>
      </c>
      <c r="I326" s="12" t="str">
        <f t="shared" si="39"/>
        <v>Electric FAF</v>
      </c>
    </row>
    <row r="327" spans="1:9">
      <c r="A327" s="143">
        <v>24606</v>
      </c>
      <c r="B327" s="12">
        <f>INDEX([9]MH_RawData!$A$19:$R$339, MATCH($A327, [9]MH_RawData!$A$19:$A$339, 0), MATCH(B$19, [9]MH_RawData!$A$18:$R$18, 0))</f>
        <v>868.42899999999997</v>
      </c>
      <c r="C327" s="12">
        <f>INDEX([9]MH_RawData!$A$19:$R$339, MATCH($A327, [9]MH_RawData!$A$19:$A$339, 0), MATCH(C$19, [9]MH_RawData!$A$18:$R$18, 0))</f>
        <v>3</v>
      </c>
      <c r="D327" s="12" t="str">
        <f>INDEX([9]MH_RawData!$A$19:$R$339, MATCH($A327, [9]MH_RawData!$A$19:$A$339, 0), MATCH(D$19, [9]MH_RawData!$A$18:$R$18, 0))</f>
        <v>gas faf</v>
      </c>
      <c r="E327" s="12" t="str">
        <f>INDEX([9]MH_RawData!$A$19:$R$339, MATCH($A327, [9]MH_RawData!$A$19:$A$339, 0), MATCH(E$19, [9]MH_RawData!$A$18:$R$18, 0))</f>
        <v>elec pluginheater</v>
      </c>
      <c r="F327" s="12" t="b">
        <f t="shared" si="36"/>
        <v>1</v>
      </c>
      <c r="G327" s="12" t="b">
        <f t="shared" si="37"/>
        <v>0</v>
      </c>
      <c r="H327" s="12" t="b">
        <f t="shared" si="38"/>
        <v>0</v>
      </c>
      <c r="I327" s="12" t="str">
        <f t="shared" si="39"/>
        <v>Plug-in heater, or none</v>
      </c>
    </row>
    <row r="328" spans="1:9">
      <c r="A328" s="143">
        <v>24613</v>
      </c>
      <c r="B328" s="12">
        <f>INDEX([9]MH_RawData!$A$19:$R$339, MATCH($A328, [9]MH_RawData!$A$19:$A$339, 0), MATCH(B$19, [9]MH_RawData!$A$18:$R$18, 0))</f>
        <v>3065.65</v>
      </c>
      <c r="C328" s="12">
        <f>INDEX([9]MH_RawData!$A$19:$R$339, MATCH($A328, [9]MH_RawData!$A$19:$A$339, 0), MATCH(C$19, [9]MH_RawData!$A$18:$R$18, 0))</f>
        <v>1</v>
      </c>
      <c r="D328" s="12" t="str">
        <f>INDEX([9]MH_RawData!$A$19:$R$339, MATCH($A328, [9]MH_RawData!$A$19:$A$339, 0), MATCH(D$19, [9]MH_RawData!$A$18:$R$18, 0))</f>
        <v>elec faf</v>
      </c>
      <c r="E328" s="12" t="str">
        <f>INDEX([9]MH_RawData!$A$19:$R$339, MATCH($A328, [9]MH_RawData!$A$19:$A$339, 0), MATCH(E$19, [9]MH_RawData!$A$18:$R$18, 0))</f>
        <v/>
      </c>
      <c r="F328" s="12" t="b">
        <f t="shared" si="36"/>
        <v>0</v>
      </c>
      <c r="G328" s="12" t="b">
        <f t="shared" si="37"/>
        <v>1</v>
      </c>
      <c r="H328" s="12" t="b">
        <f t="shared" si="38"/>
        <v>1</v>
      </c>
      <c r="I328" s="12" t="str">
        <f t="shared" si="39"/>
        <v>Electric FAF</v>
      </c>
    </row>
    <row r="329" spans="1:9">
      <c r="A329" s="143">
        <v>24659</v>
      </c>
      <c r="B329" s="12">
        <f>INDEX([9]MH_RawData!$A$19:$R$339, MATCH($A329, [9]MH_RawData!$A$19:$A$339, 0), MATCH(B$19, [9]MH_RawData!$A$18:$R$18, 0))</f>
        <v>2128.9459999999999</v>
      </c>
      <c r="C329" s="12">
        <f>INDEX([9]MH_RawData!$A$19:$R$339, MATCH($A329, [9]MH_RawData!$A$19:$A$339, 0), MATCH(C$19, [9]MH_RawData!$A$18:$R$18, 0))</f>
        <v>1</v>
      </c>
      <c r="D329" s="12" t="str">
        <f>INDEX([9]MH_RawData!$A$19:$R$339, MATCH($A329, [9]MH_RawData!$A$19:$A$339, 0), MATCH(D$19, [9]MH_RawData!$A$18:$R$18, 0))</f>
        <v>elec faf</v>
      </c>
      <c r="E329" s="12" t="str">
        <f>INDEX([9]MH_RawData!$A$19:$R$339, MATCH($A329, [9]MH_RawData!$A$19:$A$339, 0), MATCH(E$19, [9]MH_RawData!$A$18:$R$18, 0))</f>
        <v/>
      </c>
      <c r="F329" s="12" t="b">
        <f t="shared" si="36"/>
        <v>0</v>
      </c>
      <c r="G329" s="12" t="b">
        <f t="shared" si="37"/>
        <v>1</v>
      </c>
      <c r="H329" s="12" t="b">
        <f t="shared" si="38"/>
        <v>1</v>
      </c>
      <c r="I329" s="12" t="str">
        <f t="shared" si="39"/>
        <v>Electric FAF</v>
      </c>
    </row>
    <row r="330" spans="1:9">
      <c r="A330" s="143">
        <v>24669</v>
      </c>
      <c r="B330" s="12">
        <f>INDEX([9]MH_RawData!$A$19:$R$339, MATCH($A330, [9]MH_RawData!$A$19:$A$339, 0), MATCH(B$19, [9]MH_RawData!$A$18:$R$18, 0))</f>
        <v>868.42899999999997</v>
      </c>
      <c r="C330" s="12">
        <f>INDEX([9]MH_RawData!$A$19:$R$339, MATCH($A330, [9]MH_RawData!$A$19:$A$339, 0), MATCH(C$19, [9]MH_RawData!$A$18:$R$18, 0))</f>
        <v>3</v>
      </c>
      <c r="D330" s="12" t="str">
        <f>INDEX([9]MH_RawData!$A$19:$R$339, MATCH($A330, [9]MH_RawData!$A$19:$A$339, 0), MATCH(D$19, [9]MH_RawData!$A$18:$R$18, 0))</f>
        <v>gas faf</v>
      </c>
      <c r="E330" s="12" t="str">
        <f>INDEX([9]MH_RawData!$A$19:$R$339, MATCH($A330, [9]MH_RawData!$A$19:$A$339, 0), MATCH(E$19, [9]MH_RawData!$A$18:$R$18, 0))</f>
        <v/>
      </c>
      <c r="F330" s="12" t="b">
        <f t="shared" si="36"/>
        <v>1</v>
      </c>
      <c r="G330" s="12" t="b">
        <f t="shared" si="37"/>
        <v>0</v>
      </c>
      <c r="H330" s="12" t="b">
        <f t="shared" si="38"/>
        <v>0</v>
      </c>
      <c r="I330" s="12" t="str">
        <f t="shared" si="39"/>
        <v>Plug-in heater, or none</v>
      </c>
    </row>
    <row r="331" spans="1:9">
      <c r="A331" s="143">
        <v>24692</v>
      </c>
      <c r="B331" s="12">
        <f>INDEX([9]MH_RawData!$A$19:$R$339, MATCH($A331, [9]MH_RawData!$A$19:$A$339, 0), MATCH(B$19, [9]MH_RawData!$A$18:$R$18, 0))</f>
        <v>1211.2819999999999</v>
      </c>
      <c r="C331" s="12">
        <f>INDEX([9]MH_RawData!$A$19:$R$339, MATCH($A331, [9]MH_RawData!$A$19:$A$339, 0), MATCH(C$19, [9]MH_RawData!$A$18:$R$18, 0))</f>
        <v>2</v>
      </c>
      <c r="D331" s="12" t="str">
        <f>INDEX([9]MH_RawData!$A$19:$R$339, MATCH($A331, [9]MH_RawData!$A$19:$A$339, 0), MATCH(D$19, [9]MH_RawData!$A$18:$R$18, 0))</f>
        <v>elec faf</v>
      </c>
      <c r="E331" s="12" t="str">
        <f>INDEX([9]MH_RawData!$A$19:$R$339, MATCH($A331, [9]MH_RawData!$A$19:$A$339, 0), MATCH(E$19, [9]MH_RawData!$A$18:$R$18, 0))</f>
        <v/>
      </c>
      <c r="F331" s="12" t="b">
        <f t="shared" si="36"/>
        <v>0</v>
      </c>
      <c r="G331" s="12" t="b">
        <f t="shared" si="37"/>
        <v>1</v>
      </c>
      <c r="H331" s="12" t="b">
        <f t="shared" si="38"/>
        <v>1</v>
      </c>
      <c r="I331" s="12" t="str">
        <f t="shared" si="39"/>
        <v>Electric FAF</v>
      </c>
    </row>
    <row r="332" spans="1:9">
      <c r="A332" s="143">
        <v>24708</v>
      </c>
      <c r="B332" s="12">
        <f>INDEX([9]MH_RawData!$A$19:$R$339, MATCH($A332, [9]MH_RawData!$A$19:$A$339, 0), MATCH(B$19, [9]MH_RawData!$A$18:$R$18, 0))</f>
        <v>2914.5650000000001</v>
      </c>
      <c r="C332" s="12">
        <f>INDEX([9]MH_RawData!$A$19:$R$339, MATCH($A332, [9]MH_RawData!$A$19:$A$339, 0), MATCH(C$19, [9]MH_RawData!$A$18:$R$18, 0))</f>
        <v>1</v>
      </c>
      <c r="D332" s="12" t="str">
        <f>INDEX([9]MH_RawData!$A$19:$R$339, MATCH($A332, [9]MH_RawData!$A$19:$A$339, 0), MATCH(D$19, [9]MH_RawData!$A$18:$R$18, 0))</f>
        <v>elec faf</v>
      </c>
      <c r="E332" s="12" t="str">
        <f>INDEX([9]MH_RawData!$A$19:$R$339, MATCH($A332, [9]MH_RawData!$A$19:$A$339, 0), MATCH(E$19, [9]MH_RawData!$A$18:$R$18, 0))</f>
        <v/>
      </c>
      <c r="F332" s="12" t="b">
        <f t="shared" si="36"/>
        <v>0</v>
      </c>
      <c r="G332" s="12" t="b">
        <f t="shared" si="37"/>
        <v>1</v>
      </c>
      <c r="H332" s="12" t="b">
        <f t="shared" si="38"/>
        <v>1</v>
      </c>
      <c r="I332" s="12" t="str">
        <f t="shared" si="39"/>
        <v>Electric FAF</v>
      </c>
    </row>
    <row r="333" spans="1:9">
      <c r="A333" s="143">
        <v>24712</v>
      </c>
      <c r="B333" s="12">
        <f>INDEX([9]MH_RawData!$A$19:$R$339, MATCH($A333, [9]MH_RawData!$A$19:$A$339, 0), MATCH(B$19, [9]MH_RawData!$A$18:$R$18, 0))</f>
        <v>2914.5650000000001</v>
      </c>
      <c r="C333" s="12">
        <f>INDEX([9]MH_RawData!$A$19:$R$339, MATCH($A333, [9]MH_RawData!$A$19:$A$339, 0), MATCH(C$19, [9]MH_RawData!$A$18:$R$18, 0))</f>
        <v>1</v>
      </c>
      <c r="D333" s="12" t="str">
        <f>INDEX([9]MH_RawData!$A$19:$R$339, MATCH($A333, [9]MH_RawData!$A$19:$A$339, 0), MATCH(D$19, [9]MH_RawData!$A$18:$R$18, 0))</f>
        <v>elec faf</v>
      </c>
      <c r="E333" s="12" t="str">
        <f>INDEX([9]MH_RawData!$A$19:$R$339, MATCH($A333, [9]MH_RawData!$A$19:$A$339, 0), MATCH(E$19, [9]MH_RawData!$A$18:$R$18, 0))</f>
        <v/>
      </c>
      <c r="F333" s="12" t="b">
        <f t="shared" si="36"/>
        <v>0</v>
      </c>
      <c r="G333" s="12" t="b">
        <f t="shared" si="37"/>
        <v>1</v>
      </c>
      <c r="H333" s="12" t="b">
        <f t="shared" si="38"/>
        <v>1</v>
      </c>
      <c r="I333" s="12" t="str">
        <f t="shared" si="39"/>
        <v>Electric FAF</v>
      </c>
    </row>
    <row r="334" spans="1:9">
      <c r="A334" s="143">
        <v>24719</v>
      </c>
      <c r="B334" s="12">
        <f>INDEX([9]MH_RawData!$A$19:$R$339, MATCH($A334, [9]MH_RawData!$A$19:$A$339, 0), MATCH(B$19, [9]MH_RawData!$A$18:$R$18, 0))</f>
        <v>2128.9459999999999</v>
      </c>
      <c r="C334" s="12">
        <f>INDEX([9]MH_RawData!$A$19:$R$339, MATCH($A334, [9]MH_RawData!$A$19:$A$339, 0), MATCH(C$19, [9]MH_RawData!$A$18:$R$18, 0))</f>
        <v>2</v>
      </c>
      <c r="D334" s="12" t="str">
        <f>INDEX([9]MH_RawData!$A$19:$R$339, MATCH($A334, [9]MH_RawData!$A$19:$A$339, 0), MATCH(D$19, [9]MH_RawData!$A$18:$R$18, 0))</f>
        <v>gas faf</v>
      </c>
      <c r="E334" s="12" t="str">
        <f>INDEX([9]MH_RawData!$A$19:$R$339, MATCH($A334, [9]MH_RawData!$A$19:$A$339, 0), MATCH(E$19, [9]MH_RawData!$A$18:$R$18, 0))</f>
        <v/>
      </c>
      <c r="F334" s="12" t="b">
        <f t="shared" si="36"/>
        <v>1</v>
      </c>
      <c r="G334" s="12" t="b">
        <f t="shared" si="37"/>
        <v>0</v>
      </c>
      <c r="H334" s="12" t="b">
        <f t="shared" si="38"/>
        <v>0</v>
      </c>
      <c r="I334" s="12" t="str">
        <f t="shared" si="39"/>
        <v>Plug-in heater, or none</v>
      </c>
    </row>
    <row r="335" spans="1:9">
      <c r="A335" s="143">
        <v>24736</v>
      </c>
      <c r="B335" s="12">
        <f>INDEX([9]MH_RawData!$A$19:$R$339, MATCH($A335, [9]MH_RawData!$A$19:$A$339, 0), MATCH(B$19, [9]MH_RawData!$A$18:$R$18, 0))</f>
        <v>2319.0770000000002</v>
      </c>
      <c r="C335" s="12">
        <f>INDEX([9]MH_RawData!$A$19:$R$339, MATCH($A335, [9]MH_RawData!$A$19:$A$339, 0), MATCH(C$19, [9]MH_RawData!$A$18:$R$18, 0))</f>
        <v>1</v>
      </c>
      <c r="D335" s="12" t="str">
        <f>INDEX([9]MH_RawData!$A$19:$R$339, MATCH($A335, [9]MH_RawData!$A$19:$A$339, 0), MATCH(D$19, [9]MH_RawData!$A$18:$R$18, 0))</f>
        <v>elec dhp</v>
      </c>
      <c r="E335" s="12" t="str">
        <f>INDEX([9]MH_RawData!$A$19:$R$339, MATCH($A335, [9]MH_RawData!$A$19:$A$339, 0), MATCH(E$19, [9]MH_RawData!$A$18:$R$18, 0))</f>
        <v xml:space="preserve">elec pluginheater AND </v>
      </c>
      <c r="F335" s="12" t="b">
        <f t="shared" si="36"/>
        <v>0</v>
      </c>
      <c r="G335" s="12" t="b">
        <f t="shared" si="37"/>
        <v>1</v>
      </c>
      <c r="H335" s="12" t="b">
        <f t="shared" si="38"/>
        <v>1</v>
      </c>
      <c r="I335" s="12" t="str">
        <f t="shared" si="39"/>
        <v>Ductless HP</v>
      </c>
    </row>
    <row r="336" spans="1:9">
      <c r="A336" s="143">
        <v>24763</v>
      </c>
      <c r="B336" s="12">
        <f>INDEX([9]MH_RawData!$A$19:$R$339, MATCH($A336, [9]MH_RawData!$A$19:$A$339, 0), MATCH(B$19, [9]MH_RawData!$A$18:$R$18, 0))</f>
        <v>2914.5650000000001</v>
      </c>
      <c r="C336" s="12">
        <f>INDEX([9]MH_RawData!$A$19:$R$339, MATCH($A336, [9]MH_RawData!$A$19:$A$339, 0), MATCH(C$19, [9]MH_RawData!$A$18:$R$18, 0))</f>
        <v>1</v>
      </c>
      <c r="D336" s="12" t="str">
        <f>INDEX([9]MH_RawData!$A$19:$R$339, MATCH($A336, [9]MH_RawData!$A$19:$A$339, 0), MATCH(D$19, [9]MH_RawData!$A$18:$R$18, 0))</f>
        <v>elec faf</v>
      </c>
      <c r="E336" s="12" t="str">
        <f>INDEX([9]MH_RawData!$A$19:$R$339, MATCH($A336, [9]MH_RawData!$A$19:$A$339, 0), MATCH(E$19, [9]MH_RawData!$A$18:$R$18, 0))</f>
        <v/>
      </c>
      <c r="F336" s="12" t="b">
        <f t="shared" si="36"/>
        <v>0</v>
      </c>
      <c r="G336" s="12" t="b">
        <f t="shared" si="37"/>
        <v>1</v>
      </c>
      <c r="H336" s="12" t="b">
        <f t="shared" si="38"/>
        <v>1</v>
      </c>
      <c r="I336" s="12" t="str">
        <f t="shared" si="39"/>
        <v>Electric FAF</v>
      </c>
    </row>
    <row r="337" spans="1:9">
      <c r="A337" s="143">
        <v>24771</v>
      </c>
      <c r="B337" s="12">
        <f>INDEX([9]MH_RawData!$A$19:$R$339, MATCH($A337, [9]MH_RawData!$A$19:$A$339, 0), MATCH(B$19, [9]MH_RawData!$A$18:$R$18, 0))</f>
        <v>1211.2819999999999</v>
      </c>
      <c r="C337" s="12">
        <f>INDEX([9]MH_RawData!$A$19:$R$339, MATCH($A337, [9]MH_RawData!$A$19:$A$339, 0), MATCH(C$19, [9]MH_RawData!$A$18:$R$18, 0))</f>
        <v>1</v>
      </c>
      <c r="D337" s="12" t="str">
        <f>INDEX([9]MH_RawData!$A$19:$R$339, MATCH($A337, [9]MH_RawData!$A$19:$A$339, 0), MATCH(D$19, [9]MH_RawData!$A$18:$R$18, 0))</f>
        <v>elec faf</v>
      </c>
      <c r="E337" s="12" t="str">
        <f>INDEX([9]MH_RawData!$A$19:$R$339, MATCH($A337, [9]MH_RawData!$A$19:$A$339, 0), MATCH(E$19, [9]MH_RawData!$A$18:$R$18, 0))</f>
        <v/>
      </c>
      <c r="F337" s="12" t="b">
        <f t="shared" si="36"/>
        <v>0</v>
      </c>
      <c r="G337" s="12" t="b">
        <f t="shared" si="37"/>
        <v>1</v>
      </c>
      <c r="H337" s="12" t="b">
        <f t="shared" si="38"/>
        <v>1</v>
      </c>
      <c r="I337" s="12" t="str">
        <f t="shared" si="39"/>
        <v>Electric FAF</v>
      </c>
    </row>
    <row r="338" spans="1:9">
      <c r="A338" s="143">
        <v>24779</v>
      </c>
      <c r="B338" s="12">
        <f>INDEX([9]MH_RawData!$A$19:$R$339, MATCH($A338, [9]MH_RawData!$A$19:$A$339, 0), MATCH(B$19, [9]MH_RawData!$A$18:$R$18, 0))</f>
        <v>1211.2819999999999</v>
      </c>
      <c r="C338" s="12">
        <f>INDEX([9]MH_RawData!$A$19:$R$339, MATCH($A338, [9]MH_RawData!$A$19:$A$339, 0), MATCH(C$19, [9]MH_RawData!$A$18:$R$18, 0))</f>
        <v>2</v>
      </c>
      <c r="D338" s="12" t="str">
        <f>INDEX([9]MH_RawData!$A$19:$R$339, MATCH($A338, [9]MH_RawData!$A$19:$A$339, 0), MATCH(D$19, [9]MH_RawData!$A$18:$R$18, 0))</f>
        <v>elec faf</v>
      </c>
      <c r="E338" s="12" t="str">
        <f>INDEX([9]MH_RawData!$A$19:$R$339, MATCH($A338, [9]MH_RawData!$A$19:$A$339, 0), MATCH(E$19, [9]MH_RawData!$A$18:$R$18, 0))</f>
        <v/>
      </c>
      <c r="F338" s="12" t="b">
        <f t="shared" si="36"/>
        <v>0</v>
      </c>
      <c r="G338" s="12" t="b">
        <f t="shared" si="37"/>
        <v>1</v>
      </c>
      <c r="H338" s="12" t="b">
        <f t="shared" si="38"/>
        <v>1</v>
      </c>
      <c r="I338" s="12" t="str">
        <f t="shared" si="39"/>
        <v>Electric FAF</v>
      </c>
    </row>
    <row r="339" spans="1:9">
      <c r="A339" s="143">
        <v>24847</v>
      </c>
      <c r="B339" s="12">
        <f>INDEX([9]MH_RawData!$A$19:$R$339, MATCH($A339, [9]MH_RawData!$A$19:$A$339, 0), MATCH(B$19, [9]MH_RawData!$A$18:$R$18, 0))</f>
        <v>2128.8850000000002</v>
      </c>
      <c r="C339" s="12">
        <f>INDEX([9]MH_RawData!$A$19:$R$339, MATCH($A339, [9]MH_RawData!$A$19:$A$339, 0), MATCH(C$19, [9]MH_RawData!$A$18:$R$18, 0))</f>
        <v>1</v>
      </c>
      <c r="D339" s="12" t="str">
        <f>INDEX([9]MH_RawData!$A$19:$R$339, MATCH($A339, [9]MH_RawData!$A$19:$A$339, 0), MATCH(D$19, [9]MH_RawData!$A$18:$R$18, 0))</f>
        <v>wood htstove</v>
      </c>
      <c r="E339" s="12" t="str">
        <f>INDEX([9]MH_RawData!$A$19:$R$339, MATCH($A339, [9]MH_RawData!$A$19:$A$339, 0), MATCH(E$19, [9]MH_RawData!$A$18:$R$18, 0))</f>
        <v/>
      </c>
      <c r="F339" s="12" t="b">
        <f t="shared" si="36"/>
        <v>0</v>
      </c>
      <c r="G339" s="12" t="b">
        <f t="shared" si="37"/>
        <v>0</v>
      </c>
      <c r="H339" s="12" t="b">
        <f t="shared" si="38"/>
        <v>0</v>
      </c>
      <c r="I339" s="12" t="str">
        <f t="shared" si="39"/>
        <v>Plug-in heater, or none</v>
      </c>
    </row>
    <row r="340" spans="1:9">
      <c r="A340" s="143">
        <v>24854</v>
      </c>
      <c r="B340" s="12">
        <f>INDEX([9]MH_RawData!$A$19:$R$339, MATCH($A340, [9]MH_RawData!$A$19:$A$339, 0), MATCH(B$19, [9]MH_RawData!$A$18:$R$18, 0))</f>
        <v>1211.2819999999999</v>
      </c>
      <c r="C340" s="12">
        <f>INDEX([9]MH_RawData!$A$19:$R$339, MATCH($A340, [9]MH_RawData!$A$19:$A$339, 0), MATCH(C$19, [9]MH_RawData!$A$18:$R$18, 0))</f>
        <v>1</v>
      </c>
      <c r="D340" s="12" t="str">
        <f>INDEX([9]MH_RawData!$A$19:$R$339, MATCH($A340, [9]MH_RawData!$A$19:$A$339, 0), MATCH(D$19, [9]MH_RawData!$A$18:$R$18, 0))</f>
        <v>elec faf</v>
      </c>
      <c r="E340" s="12" t="str">
        <f>INDEX([9]MH_RawData!$A$19:$R$339, MATCH($A340, [9]MH_RawData!$A$19:$A$339, 0), MATCH(E$19, [9]MH_RawData!$A$18:$R$18, 0))</f>
        <v/>
      </c>
      <c r="F340" s="12" t="b">
        <f t="shared" si="36"/>
        <v>0</v>
      </c>
      <c r="G340" s="12" t="b">
        <f t="shared" si="37"/>
        <v>1</v>
      </c>
      <c r="H340" s="12" t="b">
        <f t="shared" si="38"/>
        <v>1</v>
      </c>
      <c r="I340" s="12" t="str">
        <f t="shared" si="39"/>
        <v>Electric FAF</v>
      </c>
    </row>
  </sheetData>
  <autoFilter ref="A19:J1423"/>
  <mergeCells count="13">
    <mergeCell ref="Z20:AA21"/>
    <mergeCell ref="V2:V3"/>
    <mergeCell ref="Z2:AA3"/>
    <mergeCell ref="AF2:AF3"/>
    <mergeCell ref="AH2:AI3"/>
    <mergeCell ref="I11:J11"/>
    <mergeCell ref="Z11:AA12"/>
    <mergeCell ref="A2:B3"/>
    <mergeCell ref="G2:G3"/>
    <mergeCell ref="I2:J3"/>
    <mergeCell ref="S2:S3"/>
    <mergeCell ref="T2:T3"/>
    <mergeCell ref="U2:U3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N1423"/>
  <sheetViews>
    <sheetView topLeftCell="W1" workbookViewId="0">
      <selection activeCell="AB21" sqref="AB21:AE21"/>
    </sheetView>
  </sheetViews>
  <sheetFormatPr defaultRowHeight="15"/>
  <cols>
    <col min="1" max="1" width="13.42578125" style="12" customWidth="1"/>
    <col min="2" max="2" width="11.7109375" style="12" customWidth="1"/>
    <col min="3" max="3" width="17.42578125" style="12" customWidth="1"/>
    <col min="4" max="4" width="16.140625" style="12" customWidth="1"/>
    <col min="5" max="5" width="15.140625" style="12" customWidth="1"/>
    <col min="6" max="6" width="14" style="12" customWidth="1"/>
    <col min="7" max="7" width="14.42578125" style="12" customWidth="1"/>
    <col min="8" max="8" width="13.28515625" style="12" customWidth="1"/>
    <col min="9" max="9" width="14.42578125" style="12" customWidth="1"/>
    <col min="10" max="10" width="14.5703125" style="12" customWidth="1"/>
    <col min="11" max="11" width="12.42578125" style="12" customWidth="1"/>
    <col min="12" max="12" width="12" style="12" customWidth="1"/>
    <col min="13" max="13" width="13.7109375" style="12" customWidth="1"/>
    <col min="14" max="15" width="11.28515625" style="12" customWidth="1"/>
    <col min="16" max="16" width="26.7109375" style="12" customWidth="1"/>
    <col min="17" max="17" width="14.7109375" style="12" customWidth="1"/>
    <col min="18" max="18" width="12" style="12" customWidth="1"/>
    <col min="19" max="19" width="24.5703125" style="12" customWidth="1"/>
    <col min="20" max="20" width="25.7109375" style="12" customWidth="1"/>
    <col min="21" max="21" width="17.28515625" style="12" customWidth="1"/>
    <col min="22" max="23" width="13" style="12" customWidth="1"/>
    <col min="24" max="24" width="16.140625" style="12" customWidth="1"/>
    <col min="25" max="25" width="12.7109375" style="12" customWidth="1"/>
    <col min="26" max="26" width="14.7109375" style="12" customWidth="1"/>
    <col min="27" max="27" width="13.7109375" style="12" customWidth="1"/>
    <col min="28" max="28" width="16" style="12" customWidth="1"/>
    <col min="29" max="29" width="16.7109375" style="12" customWidth="1"/>
    <col min="30" max="30" width="15.140625" style="12" customWidth="1"/>
    <col min="31" max="31" width="15.5703125" style="12" customWidth="1"/>
    <col min="32" max="32" width="14.85546875" style="12" customWidth="1"/>
    <col min="33" max="33" width="13.28515625" style="12" customWidth="1"/>
    <col min="34" max="16384" width="9.140625" style="12"/>
  </cols>
  <sheetData>
    <row r="1" spans="1:40" ht="15.75" thickBot="1">
      <c r="P1" s="125"/>
    </row>
    <row r="2" spans="1:40" ht="46.5" customHeight="1">
      <c r="A2" s="165" t="s">
        <v>59</v>
      </c>
      <c r="B2" s="166"/>
      <c r="C2" s="13" t="s">
        <v>60</v>
      </c>
      <c r="D2" s="14"/>
      <c r="E2" s="14"/>
      <c r="F2" s="16"/>
      <c r="G2" s="159" t="s">
        <v>61</v>
      </c>
      <c r="I2" s="161" t="s">
        <v>62</v>
      </c>
      <c r="J2" s="162"/>
      <c r="K2" s="13" t="s">
        <v>60</v>
      </c>
      <c r="L2" s="14"/>
      <c r="M2" s="15"/>
      <c r="N2" s="16"/>
      <c r="O2" s="17"/>
      <c r="P2" s="125" t="s">
        <v>96</v>
      </c>
      <c r="Q2" s="17"/>
      <c r="R2" s="17"/>
      <c r="S2" s="169" t="s">
        <v>664</v>
      </c>
      <c r="T2" s="171" t="s">
        <v>665</v>
      </c>
      <c r="U2" s="171" t="s">
        <v>666</v>
      </c>
      <c r="V2" s="173" t="s">
        <v>66</v>
      </c>
      <c r="W2" s="145" t="s">
        <v>67</v>
      </c>
      <c r="X2" s="19" t="s">
        <v>68</v>
      </c>
      <c r="Y2" s="20"/>
      <c r="Z2" s="161" t="s">
        <v>69</v>
      </c>
      <c r="AA2" s="162"/>
      <c r="AB2" s="13" t="s">
        <v>60</v>
      </c>
      <c r="AC2" s="14"/>
      <c r="AD2" s="15"/>
      <c r="AE2" s="16"/>
      <c r="AF2" s="159" t="s">
        <v>70</v>
      </c>
      <c r="AH2" s="160" t="s">
        <v>71</v>
      </c>
      <c r="AI2" s="160"/>
      <c r="AJ2" s="21" t="s">
        <v>60</v>
      </c>
      <c r="AK2" s="21"/>
      <c r="AL2" s="22"/>
      <c r="AM2" s="22"/>
      <c r="AN2" s="22"/>
    </row>
    <row r="3" spans="1:40" ht="15" customHeight="1" thickBot="1">
      <c r="A3" s="167"/>
      <c r="B3" s="168"/>
      <c r="C3" s="12" t="s">
        <v>10</v>
      </c>
      <c r="D3" s="12" t="s">
        <v>158</v>
      </c>
      <c r="E3" s="12" t="s">
        <v>7</v>
      </c>
      <c r="F3" s="12" t="s">
        <v>72</v>
      </c>
      <c r="G3" s="159"/>
      <c r="I3" s="163"/>
      <c r="J3" s="164"/>
      <c r="K3" s="12" t="s">
        <v>10</v>
      </c>
      <c r="L3" s="12" t="s">
        <v>158</v>
      </c>
      <c r="M3" s="12" t="s">
        <v>7</v>
      </c>
      <c r="N3" s="12" t="s">
        <v>72</v>
      </c>
      <c r="O3" s="26"/>
      <c r="P3" s="26"/>
      <c r="Q3" s="26"/>
      <c r="R3" s="26"/>
      <c r="S3" s="170"/>
      <c r="T3" s="172"/>
      <c r="U3" s="172"/>
      <c r="V3" s="174"/>
      <c r="W3" s="146"/>
      <c r="X3" s="28"/>
      <c r="Y3" s="20"/>
      <c r="Z3" s="163"/>
      <c r="AA3" s="164"/>
      <c r="AB3" s="52" t="s">
        <v>74</v>
      </c>
      <c r="AC3" s="24" t="s">
        <v>73</v>
      </c>
      <c r="AD3" s="26" t="s">
        <v>7</v>
      </c>
      <c r="AE3" s="25" t="s">
        <v>72</v>
      </c>
      <c r="AF3" s="159"/>
      <c r="AH3" s="160"/>
      <c r="AI3" s="160"/>
      <c r="AJ3" s="29" t="s">
        <v>72</v>
      </c>
      <c r="AK3" s="29" t="s">
        <v>73</v>
      </c>
      <c r="AL3" s="29" t="s">
        <v>7</v>
      </c>
      <c r="AM3" s="29" t="s">
        <v>74</v>
      </c>
      <c r="AN3" s="22"/>
    </row>
    <row r="4" spans="1:40">
      <c r="A4" s="30" t="s">
        <v>75</v>
      </c>
      <c r="B4" s="31">
        <v>1</v>
      </c>
      <c r="C4" s="147">
        <f t="shared" ref="C4:F6" si="0">COUNTIFS($C$20:$C$571, $B4, $G$20:$G$571, C$3, $F$20:$F$571, TRUE)</f>
        <v>356</v>
      </c>
      <c r="D4" s="31">
        <f t="shared" si="0"/>
        <v>11</v>
      </c>
      <c r="E4" s="31">
        <f t="shared" si="0"/>
        <v>10</v>
      </c>
      <c r="F4" s="33">
        <f t="shared" si="0"/>
        <v>4</v>
      </c>
      <c r="G4" s="34">
        <f>SUM(C4:F4)</f>
        <v>381</v>
      </c>
      <c r="I4" s="30" t="s">
        <v>75</v>
      </c>
      <c r="J4" s="33">
        <v>1</v>
      </c>
      <c r="K4" s="35">
        <f t="shared" ref="K4:N6" si="1">SUMIFS($B$20:$B$571, $C$20:$C$571, $B4, $G$20:$G$571, K$3, $F$20:$F$571, TRUE)</f>
        <v>419791.87069702148</v>
      </c>
      <c r="L4" s="36">
        <f t="shared" si="1"/>
        <v>24427.635986328125</v>
      </c>
      <c r="M4" s="36">
        <f t="shared" si="1"/>
        <v>12329.963500976563</v>
      </c>
      <c r="N4" s="37">
        <f t="shared" si="1"/>
        <v>9349.7008666992187</v>
      </c>
      <c r="O4" s="38"/>
      <c r="P4" s="38"/>
      <c r="Q4" s="30" t="s">
        <v>75</v>
      </c>
      <c r="R4" s="31">
        <v>1</v>
      </c>
      <c r="S4" s="39">
        <f>SUMIFS($B$20:$B$571, $C$20:$C$571, $B4)</f>
        <v>509255.27709960937</v>
      </c>
      <c r="T4" s="40">
        <f>SUMIFS($B$20:$B$571, $C$20:$C$571, $B4, $F$20:$F$571, TRUE)</f>
        <v>465899.17105102539</v>
      </c>
      <c r="U4" s="41">
        <f>T4/S4</f>
        <v>0.91486370785294069</v>
      </c>
      <c r="V4" s="42">
        <f>COUNTIF($C$20:$C$571, $B4)</f>
        <v>431</v>
      </c>
      <c r="W4" s="43">
        <f>SQRT(U4*(1-U4)/V4)</f>
        <v>1.3443022660538926E-2</v>
      </c>
      <c r="X4" s="44">
        <f>1.645*W4/U4</f>
        <v>2.4171657577809615E-2</v>
      </c>
      <c r="Y4" s="45"/>
      <c r="Z4" s="30" t="s">
        <v>75</v>
      </c>
      <c r="AA4" s="33">
        <v>1</v>
      </c>
      <c r="AB4" s="46">
        <f>K4/SUM($K4:$N4)</f>
        <v>0.90103588239921073</v>
      </c>
      <c r="AC4" s="47">
        <f t="shared" ref="AB4:AE8" si="2">L4/SUM($K4:$N4)</f>
        <v>5.2431164303687515E-2</v>
      </c>
      <c r="AD4" s="47">
        <f t="shared" si="2"/>
        <v>2.6464875378853555E-2</v>
      </c>
      <c r="AE4" s="48">
        <f t="shared" si="2"/>
        <v>2.0068077918248189E-2</v>
      </c>
      <c r="AF4" s="49">
        <f>SUM(AB4:AE4)</f>
        <v>1</v>
      </c>
      <c r="AH4" s="50" t="s">
        <v>75</v>
      </c>
      <c r="AI4" s="29">
        <v>1</v>
      </c>
      <c r="AJ4" s="51">
        <f>AB4*(1-AB4)/SQRT(C4)</f>
        <v>4.7260122624841082E-3</v>
      </c>
      <c r="AK4" s="51">
        <f>AC4*(1-AC4)/SQRT(D4)</f>
        <v>1.4979728022874558E-2</v>
      </c>
      <c r="AL4" s="51">
        <f>AD4*(1-AD4)/SQRT(E4)</f>
        <v>8.1474457713063188E-3</v>
      </c>
      <c r="AM4" s="51">
        <f>AE4*(1-AE4)/SQRT(F4)</f>
        <v>9.8326750834576548E-3</v>
      </c>
      <c r="AN4" s="22"/>
    </row>
    <row r="5" spans="1:40">
      <c r="A5" s="52"/>
      <c r="B5" s="26">
        <v>2</v>
      </c>
      <c r="C5" s="148">
        <f t="shared" si="0"/>
        <v>84</v>
      </c>
      <c r="D5" s="26">
        <f t="shared" si="0"/>
        <v>0</v>
      </c>
      <c r="E5" s="26">
        <f t="shared" si="0"/>
        <v>0</v>
      </c>
      <c r="F5" s="53">
        <f t="shared" si="0"/>
        <v>2</v>
      </c>
      <c r="G5" s="34">
        <f>SUM(C5:F5)</f>
        <v>86</v>
      </c>
      <c r="I5" s="52"/>
      <c r="J5" s="53">
        <v>2</v>
      </c>
      <c r="K5" s="54">
        <f t="shared" si="1"/>
        <v>140670.46716308594</v>
      </c>
      <c r="L5" s="38">
        <f t="shared" si="1"/>
        <v>0</v>
      </c>
      <c r="M5" s="38">
        <f t="shared" si="1"/>
        <v>0</v>
      </c>
      <c r="N5" s="55">
        <f t="shared" si="1"/>
        <v>6287.202880859375</v>
      </c>
      <c r="O5" s="38"/>
      <c r="P5" s="38"/>
      <c r="Q5" s="52"/>
      <c r="R5" s="26">
        <v>2</v>
      </c>
      <c r="S5" s="39">
        <f>SUMIFS($B$20:$B$571, $C$20:$C$571, $B5)</f>
        <v>163304.39733886719</v>
      </c>
      <c r="T5" s="40">
        <f>SUMIFS($B$20:$B$571, $C$20:$C$571, $B5, $F$20:$F$571, TRUE)</f>
        <v>146957.67004394531</v>
      </c>
      <c r="U5" s="41">
        <f t="shared" ref="U5:U8" si="3">T5/S5</f>
        <v>0.89990026256916178</v>
      </c>
      <c r="V5" s="42">
        <f>COUNTIF($C$20:$C$571, $B5)</f>
        <v>91</v>
      </c>
      <c r="W5" s="43">
        <f t="shared" ref="W5:W8" si="4">SQRT(U5*(1-U5)/V5)</f>
        <v>3.1462480707598287E-2</v>
      </c>
      <c r="X5" s="44">
        <f t="shared" ref="X5:X8" si="5">1.645*W5/U5</f>
        <v>5.7512796602858525E-2</v>
      </c>
      <c r="Y5" s="45"/>
      <c r="Z5" s="52"/>
      <c r="AA5" s="53">
        <v>2</v>
      </c>
      <c r="AB5" s="56">
        <f t="shared" si="2"/>
        <v>0.95721759280084329</v>
      </c>
      <c r="AC5" s="57">
        <f t="shared" si="2"/>
        <v>0</v>
      </c>
      <c r="AD5" s="57">
        <f>M5/SUM($K5:$N5)</f>
        <v>0</v>
      </c>
      <c r="AE5" s="58">
        <f t="shared" si="2"/>
        <v>4.2782407199156658E-2</v>
      </c>
      <c r="AF5" s="49">
        <f t="shared" ref="AF5:AF7" si="6">SUM(AB5:AE5)</f>
        <v>1</v>
      </c>
      <c r="AH5" s="29"/>
      <c r="AI5" s="29">
        <v>2</v>
      </c>
      <c r="AJ5" s="51">
        <f>AB5*(1-AB5)/SQRT(C5)</f>
        <v>4.4682374672478696E-3</v>
      </c>
      <c r="AK5" s="51" t="s">
        <v>76</v>
      </c>
      <c r="AL5" s="51" t="e">
        <f>AD5*(1-AD5)/SQRT(E5)</f>
        <v>#DIV/0!</v>
      </c>
      <c r="AM5" s="51">
        <f t="shared" ref="AL5:AM8" si="7">AE5*(1-AE5)/SQRT(F5)</f>
        <v>2.895748840414409E-2</v>
      </c>
      <c r="AN5" s="22"/>
    </row>
    <row r="6" spans="1:40" ht="15.75" thickBot="1">
      <c r="A6" s="52"/>
      <c r="B6" s="26">
        <v>3</v>
      </c>
      <c r="C6" s="149">
        <f t="shared" si="0"/>
        <v>19</v>
      </c>
      <c r="D6" s="24">
        <f t="shared" si="0"/>
        <v>0</v>
      </c>
      <c r="E6" s="24">
        <f t="shared" si="0"/>
        <v>0</v>
      </c>
      <c r="F6" s="25">
        <f t="shared" si="0"/>
        <v>0</v>
      </c>
      <c r="G6" s="34">
        <f>SUM(C6:F6)</f>
        <v>19</v>
      </c>
      <c r="I6" s="59"/>
      <c r="J6" s="61">
        <v>3</v>
      </c>
      <c r="K6" s="62">
        <f t="shared" si="1"/>
        <v>52812.503662109375</v>
      </c>
      <c r="L6" s="63">
        <f t="shared" si="1"/>
        <v>0</v>
      </c>
      <c r="M6" s="63">
        <f t="shared" si="1"/>
        <v>0</v>
      </c>
      <c r="N6" s="64">
        <f t="shared" si="1"/>
        <v>0</v>
      </c>
      <c r="O6" s="38"/>
      <c r="P6" s="38"/>
      <c r="Q6" s="59"/>
      <c r="R6" s="60">
        <v>3</v>
      </c>
      <c r="S6" s="39">
        <f>SUMIFS($B$20:$B$571, $C$20:$C$571, $B6)</f>
        <v>82991.075927734375</v>
      </c>
      <c r="T6" s="40">
        <f>SUMIFS($B$20:$B$571, $C$20:$C$571, $B6, $F$20:$F$571, TRUE)</f>
        <v>52812.503662109375</v>
      </c>
      <c r="U6" s="41">
        <f t="shared" si="3"/>
        <v>0.63636364599124595</v>
      </c>
      <c r="V6" s="42">
        <f>COUNTIF($C$20:$C$571, $B6)</f>
        <v>30</v>
      </c>
      <c r="W6" s="43">
        <f t="shared" si="4"/>
        <v>8.7826525236205294E-2</v>
      </c>
      <c r="X6" s="44">
        <f t="shared" si="5"/>
        <v>0.22703156430080726</v>
      </c>
      <c r="Y6" s="45"/>
      <c r="Z6" s="59"/>
      <c r="AA6" s="61">
        <v>3</v>
      </c>
      <c r="AB6" s="65">
        <f t="shared" si="2"/>
        <v>1</v>
      </c>
      <c r="AC6" s="66">
        <f t="shared" si="2"/>
        <v>0</v>
      </c>
      <c r="AD6" s="66">
        <f t="shared" si="2"/>
        <v>0</v>
      </c>
      <c r="AE6" s="67">
        <f t="shared" si="2"/>
        <v>0</v>
      </c>
      <c r="AF6" s="49">
        <f t="shared" si="6"/>
        <v>1</v>
      </c>
      <c r="AH6" s="29"/>
      <c r="AI6" s="29">
        <v>3</v>
      </c>
      <c r="AJ6" s="51">
        <f>AB6*(1-AB6)/SQRT(C6)</f>
        <v>0</v>
      </c>
      <c r="AK6" s="51" t="e">
        <f>AC6*(1-AC6)/SQRT(D6)</f>
        <v>#DIV/0!</v>
      </c>
      <c r="AL6" s="51" t="e">
        <f t="shared" si="7"/>
        <v>#DIV/0!</v>
      </c>
      <c r="AM6" s="51" t="e">
        <f t="shared" si="7"/>
        <v>#DIV/0!</v>
      </c>
      <c r="AN6" s="22"/>
    </row>
    <row r="7" spans="1:40" ht="15.75" thickBot="1">
      <c r="A7" s="92"/>
      <c r="B7" s="150" t="s">
        <v>77</v>
      </c>
      <c r="C7" s="149">
        <f>COUNTIFS($C$20:$C$571, "&gt;1", $G$20:$G$571, C$3, $F$20:$F$571, TRUE)</f>
        <v>103</v>
      </c>
      <c r="D7" s="24">
        <f>COUNTIFS($C$20:$C$571, "&gt;1", $G$20:$G$571, D$3, $F$20:$F$571, TRUE)</f>
        <v>0</v>
      </c>
      <c r="E7" s="24">
        <f>COUNTIFS($C$20:$C$571, "&gt;1", $G$20:$G$571, E$3, $F$20:$F$571, TRUE)</f>
        <v>0</v>
      </c>
      <c r="F7" s="25">
        <f>COUNTIFS($C$20:$C$571, "&gt;1", $G$20:$G$571, F$3, $F$20:$F$571, TRUE)</f>
        <v>2</v>
      </c>
      <c r="G7" s="34">
        <f>SUM(C7:F7)</f>
        <v>105</v>
      </c>
      <c r="I7" s="68"/>
      <c r="J7" s="69" t="s">
        <v>77</v>
      </c>
      <c r="K7" s="70">
        <f>SUMIFS($B$20:$B$571, $C$20:$C$571, "&gt;1", $G$20:$G$571, K$3, $F$20:$F$571, TRUE)</f>
        <v>193482.97082519531</v>
      </c>
      <c r="L7" s="71">
        <f>SUMIFS($B$20:$B$571, $C$20:$C$571, "&gt;1", $G$20:$G$571, L$3, $F$20:$F$571, TRUE)</f>
        <v>0</v>
      </c>
      <c r="M7" s="71">
        <f>SUMIFS($B$20:$B$571, $C$20:$C$571, "&gt;1", $G$20:$G$571, M$3, $F$20:$F$571, TRUE)</f>
        <v>0</v>
      </c>
      <c r="N7" s="72">
        <f>SUMIFS($B$20:$B$571, $C$20:$C$571, "&gt;1", $G$20:$G$571, N$3, $F$20:$F$571, TRUE)</f>
        <v>6287.202880859375</v>
      </c>
      <c r="O7" s="38"/>
      <c r="P7" s="38"/>
      <c r="Q7" s="68"/>
      <c r="R7" s="69" t="s">
        <v>77</v>
      </c>
      <c r="S7" s="73">
        <f>SUMIFS($B$20:$B$571, $C$20:$C$571, "&gt;1")</f>
        <v>246295.47326660156</v>
      </c>
      <c r="T7" s="74">
        <f>SUMIFS($B$20:$B$571, $C$20:$C$571, "&gt;1", $F$20:$F$571, TRUE)</f>
        <v>199770.17370605469</v>
      </c>
      <c r="U7" s="75">
        <f t="shared" si="3"/>
        <v>0.81109965626454794</v>
      </c>
      <c r="V7" s="76">
        <f>COUNTIF($C$20:$C$571, "&gt;1")</f>
        <v>121</v>
      </c>
      <c r="W7" s="77">
        <f t="shared" si="4"/>
        <v>3.558449424043806E-2</v>
      </c>
      <c r="X7" s="78">
        <f t="shared" si="5"/>
        <v>7.2169298277237059E-2</v>
      </c>
      <c r="Y7" s="45"/>
      <c r="Z7" s="68"/>
      <c r="AA7" s="79" t="s">
        <v>77</v>
      </c>
      <c r="AB7" s="80">
        <f t="shared" si="2"/>
        <v>0.96852781992315595</v>
      </c>
      <c r="AC7" s="81">
        <f t="shared" si="2"/>
        <v>0</v>
      </c>
      <c r="AD7" s="81">
        <f t="shared" si="2"/>
        <v>0</v>
      </c>
      <c r="AE7" s="82">
        <f t="shared" si="2"/>
        <v>3.1472180076844075E-2</v>
      </c>
      <c r="AF7" s="49">
        <f t="shared" si="6"/>
        <v>1</v>
      </c>
      <c r="AH7" s="22"/>
      <c r="AI7" s="83" t="s">
        <v>77</v>
      </c>
      <c r="AJ7" s="51">
        <f>AB7*(1-AB7)/SQRT(C7)</f>
        <v>3.0034493680963642E-3</v>
      </c>
      <c r="AK7" s="51" t="e">
        <f>AC7*(1-AC7)/SQRT(D7)</f>
        <v>#DIV/0!</v>
      </c>
      <c r="AL7" s="51" t="e">
        <f t="shared" si="7"/>
        <v>#DIV/0!</v>
      </c>
      <c r="AM7" s="51">
        <f t="shared" si="7"/>
        <v>2.1553804014512169E-2</v>
      </c>
      <c r="AN7" s="22"/>
    </row>
    <row r="8" spans="1:40">
      <c r="A8" s="17"/>
      <c r="B8" s="34" t="s">
        <v>78</v>
      </c>
      <c r="C8" s="151">
        <f>COUNTIFS($G$20:$G$571, C$3, $F$20:$F$571, TRUE)</f>
        <v>459</v>
      </c>
      <c r="D8" s="84">
        <f>COUNTIFS($G$20:$G$571, D$3, $F$20:$F$571, TRUE)</f>
        <v>11</v>
      </c>
      <c r="E8" s="84">
        <f>COUNTIFS($G$20:$G$571, E$3, $F$20:$F$571, TRUE)</f>
        <v>10</v>
      </c>
      <c r="F8" s="84">
        <f>COUNTIFS($G$20:$G$571, F$3, $F$20:$F$571, TRUE)</f>
        <v>6</v>
      </c>
      <c r="G8" s="84"/>
      <c r="J8" s="34" t="s">
        <v>78</v>
      </c>
      <c r="K8" s="45">
        <f>SUMIFS($B$20:$B$571,  $G$20:$G$571, K$3, $F$20:$F$571, TRUE)</f>
        <v>613274.8415222168</v>
      </c>
      <c r="L8" s="45">
        <f>SUMIFS($B$20:$B$571,  $G$20:$G$571, L$3, $F$20:$F$571, TRUE)</f>
        <v>24427.635986328125</v>
      </c>
      <c r="M8" s="45">
        <f>SUMIFS($B$20:$B$571,  $G$20:$G$571, M$3, $F$20:$F$571, TRUE)</f>
        <v>12329.963500976563</v>
      </c>
      <c r="N8" s="45">
        <f>SUMIFS($B$20:$B$571,  $G$20:$G$571, N$3, $F$20:$F$571, TRUE)</f>
        <v>15636.903747558594</v>
      </c>
      <c r="O8" s="45"/>
      <c r="P8" s="45"/>
      <c r="R8" s="34" t="s">
        <v>78</v>
      </c>
      <c r="S8" s="45">
        <f>SUM($B$20:$B$571)</f>
        <v>755550.75036621094</v>
      </c>
      <c r="T8" s="85">
        <f>SUMIFS($B$20:$B$571, $F$20:$F$571, TRUE)</f>
        <v>665669.34475708008</v>
      </c>
      <c r="U8" s="86">
        <f t="shared" si="3"/>
        <v>0.88103855953347165</v>
      </c>
      <c r="V8" s="87">
        <f>COUNT($C$20:$C$571)</f>
        <v>552</v>
      </c>
      <c r="W8" s="88">
        <f t="shared" si="4"/>
        <v>1.3779422811675724E-2</v>
      </c>
      <c r="X8" s="88">
        <f t="shared" si="5"/>
        <v>2.5727762173325643E-2</v>
      </c>
      <c r="Y8" s="45"/>
      <c r="AA8" s="34" t="s">
        <v>78</v>
      </c>
      <c r="AB8" s="89">
        <f t="shared" si="2"/>
        <v>0.92129049708007305</v>
      </c>
      <c r="AC8" s="89">
        <f t="shared" si="2"/>
        <v>3.6696351091910953E-2</v>
      </c>
      <c r="AD8" s="89">
        <f t="shared" si="2"/>
        <v>1.8522654825686893E-2</v>
      </c>
      <c r="AE8" s="89">
        <f t="shared" si="2"/>
        <v>2.3490497002329143E-2</v>
      </c>
      <c r="AH8" s="21"/>
      <c r="AI8" s="83" t="s">
        <v>78</v>
      </c>
      <c r="AJ8" s="90">
        <f>AB8*(1-AB8)/SQRT(C8)</f>
        <v>3.3846784666682768E-3</v>
      </c>
      <c r="AK8" s="90">
        <f>AC8*(1-AC8)/SQRT(D8)</f>
        <v>1.0658344293646248E-2</v>
      </c>
      <c r="AL8" s="90">
        <f t="shared" si="7"/>
        <v>5.7488835698657013E-3</v>
      </c>
      <c r="AM8" s="90">
        <f t="shared" si="7"/>
        <v>9.3646824284510499E-3</v>
      </c>
      <c r="AN8" s="22"/>
    </row>
    <row r="9" spans="1:40">
      <c r="C9" s="152" t="s">
        <v>668</v>
      </c>
      <c r="T9" s="91"/>
      <c r="U9" s="91"/>
      <c r="AH9" s="22" t="s">
        <v>79</v>
      </c>
      <c r="AI9" s="22"/>
      <c r="AJ9" s="22"/>
      <c r="AK9" s="22"/>
      <c r="AL9" s="22"/>
      <c r="AM9" s="22"/>
      <c r="AN9" s="22"/>
    </row>
    <row r="10" spans="1:40" ht="15.75" thickBot="1">
      <c r="T10" s="91"/>
      <c r="U10" s="91"/>
      <c r="AB10" s="25" t="s">
        <v>74</v>
      </c>
      <c r="AH10" s="22" t="s">
        <v>80</v>
      </c>
      <c r="AI10" s="22"/>
      <c r="AJ10" s="22"/>
      <c r="AK10" s="22"/>
      <c r="AL10" s="22"/>
      <c r="AM10" s="22"/>
      <c r="AN10" s="22"/>
    </row>
    <row r="11" spans="1:40" ht="56.25" customHeight="1" thickBot="1">
      <c r="H11" s="126" t="s">
        <v>669</v>
      </c>
      <c r="I11" s="175" t="s">
        <v>97</v>
      </c>
      <c r="J11" s="176"/>
      <c r="K11" s="92" t="s">
        <v>10</v>
      </c>
      <c r="L11" s="94" t="s">
        <v>158</v>
      </c>
      <c r="M11" s="94" t="s">
        <v>7</v>
      </c>
      <c r="N11" s="95" t="s">
        <v>72</v>
      </c>
      <c r="O11" s="26"/>
      <c r="Q11" s="12" t="s">
        <v>81</v>
      </c>
      <c r="S11" s="92"/>
      <c r="T11" s="93" t="s">
        <v>665</v>
      </c>
      <c r="U11" s="93" t="s">
        <v>667</v>
      </c>
      <c r="V11" s="93" t="s">
        <v>83</v>
      </c>
      <c r="W11" s="94"/>
      <c r="X11" s="95"/>
      <c r="Z11" s="161" t="s">
        <v>84</v>
      </c>
      <c r="AA11" s="162"/>
      <c r="AB11" s="13" t="s">
        <v>60</v>
      </c>
      <c r="AC11" s="14"/>
      <c r="AD11" s="15"/>
      <c r="AE11" s="16"/>
      <c r="AF11" s="17"/>
    </row>
    <row r="12" spans="1:40" ht="16.5" customHeight="1" thickBot="1">
      <c r="I12" s="30" t="s">
        <v>75</v>
      </c>
      <c r="J12" s="31">
        <v>1</v>
      </c>
      <c r="K12" s="130">
        <f>K4/K$8</f>
        <v>0.68450854702444841</v>
      </c>
      <c r="L12" s="131">
        <f t="shared" ref="L12:N12" si="8">L4/L$8</f>
        <v>1</v>
      </c>
      <c r="M12" s="131">
        <f t="shared" si="8"/>
        <v>1</v>
      </c>
      <c r="N12" s="132">
        <f t="shared" si="8"/>
        <v>0.59792533212714805</v>
      </c>
      <c r="O12" s="133"/>
      <c r="Q12" s="30" t="s">
        <v>75</v>
      </c>
      <c r="R12" s="31">
        <v>1</v>
      </c>
      <c r="S12" s="96"/>
      <c r="T12" s="97" t="str">
        <f t="shared" ref="T12:T15" si="9" xml:space="preserve"> TEXT(T4*(1 - X4), "0,000")&amp;"  to  "&amp; TEXT(T4*(1+ X4), "0,000")</f>
        <v>454,638  to  477,161</v>
      </c>
      <c r="U12" s="97" t="str">
        <f t="shared" ref="U12:U15" si="10" xml:space="preserve"> TEXT(U4*(1 - X4), "0%")&amp;"  to  "&amp; TEXT(U4*(1+ X4), "0%")</f>
        <v>89%  to  94%</v>
      </c>
      <c r="V12" s="98">
        <f>X4</f>
        <v>2.4171657577809615E-2</v>
      </c>
      <c r="W12" s="17"/>
      <c r="X12" s="99"/>
      <c r="Z12" s="163"/>
      <c r="AA12" s="164"/>
      <c r="AB12" s="52" t="s">
        <v>74</v>
      </c>
      <c r="AC12" s="24" t="s">
        <v>73</v>
      </c>
      <c r="AD12" s="26" t="s">
        <v>7</v>
      </c>
      <c r="AE12" s="25" t="s">
        <v>72</v>
      </c>
      <c r="AF12" s="26"/>
    </row>
    <row r="13" spans="1:40">
      <c r="I13" s="52"/>
      <c r="J13" s="26">
        <v>2</v>
      </c>
      <c r="K13" s="134">
        <f t="shared" ref="K13:N15" si="11">K5/K$8</f>
        <v>0.22937589745883932</v>
      </c>
      <c r="L13" s="133">
        <f t="shared" si="11"/>
        <v>0</v>
      </c>
      <c r="M13" s="133">
        <f t="shared" si="11"/>
        <v>0</v>
      </c>
      <c r="N13" s="135">
        <f t="shared" si="11"/>
        <v>0.4020746678728519</v>
      </c>
      <c r="O13" s="133"/>
      <c r="Q13" s="52"/>
      <c r="R13" s="26">
        <v>2</v>
      </c>
      <c r="S13" s="96"/>
      <c r="T13" s="97" t="str">
        <f t="shared" si="9"/>
        <v>138,506  to  155,410</v>
      </c>
      <c r="U13" s="97" t="str">
        <f t="shared" si="10"/>
        <v>85%  to  95%</v>
      </c>
      <c r="V13" s="98">
        <f t="shared" ref="V13:V15" si="12">X5</f>
        <v>5.7512796602858525E-2</v>
      </c>
      <c r="W13" s="17"/>
      <c r="X13" s="99"/>
      <c r="Z13" s="30" t="s">
        <v>75</v>
      </c>
      <c r="AA13" s="31">
        <v>1</v>
      </c>
      <c r="AB13" s="46" t="str">
        <f xml:space="preserve"> TEXT(AB4 - 1.645*AJ4, "0%")&amp;"  to  "&amp; TEXT(AB4 + 1.645*AJ4, "0%")</f>
        <v>89%  to  91%</v>
      </c>
      <c r="AC13" s="47" t="str">
        <f xml:space="preserve"> TEXT(AC4 - 1.645*AK4, "0%")&amp;"  to  "&amp; TEXT(AC4 + 1.645*AK4, "0%")</f>
        <v>3%  to  8%</v>
      </c>
      <c r="AD13" s="47" t="str">
        <f xml:space="preserve"> TEXT(AD4 - 1.645*AL4, "0%")&amp;"  to  "&amp; TEXT(AD4 + 1.645*AL4, "0%")</f>
        <v>1%  to  4%</v>
      </c>
      <c r="AE13" s="48" t="str">
        <f xml:space="preserve"> TEXT(AE4 - 1.645*AM4, "0%")&amp;"  to  "&amp; TEXT(AE4 + 1.645*AM4, "0%")</f>
        <v>0%  to  4%</v>
      </c>
      <c r="AF13" s="57"/>
    </row>
    <row r="14" spans="1:40">
      <c r="I14" s="52"/>
      <c r="J14" s="26">
        <v>3</v>
      </c>
      <c r="K14" s="134">
        <f t="shared" si="11"/>
        <v>8.6115555516712267E-2</v>
      </c>
      <c r="L14" s="133">
        <f t="shared" si="11"/>
        <v>0</v>
      </c>
      <c r="M14" s="133">
        <f t="shared" si="11"/>
        <v>0</v>
      </c>
      <c r="N14" s="135">
        <f t="shared" si="11"/>
        <v>0</v>
      </c>
      <c r="O14" s="133"/>
      <c r="Q14" s="59"/>
      <c r="R14" s="60">
        <v>3</v>
      </c>
      <c r="S14" s="100"/>
      <c r="T14" s="101" t="str">
        <f t="shared" si="9"/>
        <v>40,822  to  64,803</v>
      </c>
      <c r="U14" s="101" t="str">
        <f t="shared" si="10"/>
        <v>49%  to  78%</v>
      </c>
      <c r="V14" s="102">
        <f t="shared" si="12"/>
        <v>0.22703156430080726</v>
      </c>
      <c r="W14" s="103"/>
      <c r="X14" s="104"/>
      <c r="Z14" s="52"/>
      <c r="AA14" s="26">
        <v>2</v>
      </c>
      <c r="AB14" s="56" t="str">
        <f xml:space="preserve"> TEXT(AB5 - 1.645*AJ5, "0%")&amp;"  to  "&amp; TEXT(AB5 + 1.645*AJ5, "0%")</f>
        <v>95%  to  96%</v>
      </c>
      <c r="AC14" s="57" t="s">
        <v>76</v>
      </c>
      <c r="AD14" s="57" t="e">
        <f t="shared" ref="AD14:AE15" si="13" xml:space="preserve"> TEXT(AD5 - 1.645*AL5, "0%")&amp;"  to  "&amp; TEXT(AD5 + 1.645*AL5, "0%")</f>
        <v>#DIV/0!</v>
      </c>
      <c r="AE14" s="58" t="str">
        <f t="shared" si="13"/>
        <v>0%  to  9%</v>
      </c>
      <c r="AF14" s="57"/>
    </row>
    <row r="15" spans="1:40" ht="15.75" thickBot="1">
      <c r="I15" s="136"/>
      <c r="J15" s="137" t="s">
        <v>77</v>
      </c>
      <c r="K15" s="138">
        <f t="shared" si="11"/>
        <v>0.31549145297555159</v>
      </c>
      <c r="L15" s="139">
        <f t="shared" si="11"/>
        <v>0</v>
      </c>
      <c r="M15" s="139">
        <f t="shared" si="11"/>
        <v>0</v>
      </c>
      <c r="N15" s="140">
        <f t="shared" si="11"/>
        <v>0.4020746678728519</v>
      </c>
      <c r="O15" s="133"/>
      <c r="Q15" s="68"/>
      <c r="R15" s="69" t="s">
        <v>77</v>
      </c>
      <c r="S15" s="68"/>
      <c r="T15" s="105" t="str">
        <f t="shared" si="9"/>
        <v>185,353  to  214,187</v>
      </c>
      <c r="U15" s="105" t="str">
        <f t="shared" si="10"/>
        <v>75%  to  87%</v>
      </c>
      <c r="V15" s="106">
        <f t="shared" si="12"/>
        <v>7.2169298277237059E-2</v>
      </c>
      <c r="W15" s="107"/>
      <c r="X15" s="108"/>
      <c r="Z15" s="109"/>
      <c r="AA15" s="110">
        <v>3</v>
      </c>
      <c r="AB15" s="111" t="str">
        <f xml:space="preserve"> TEXT(AB6 - 1.645*AJ6, "0%")&amp;"  to  "&amp; TEXT(AB6 + 1.645*AJ6, "0%")</f>
        <v>100%  to  100%</v>
      </c>
      <c r="AC15" s="112" t="e">
        <f xml:space="preserve"> TEXT(AC6 - 1.645*AK6, "0%")&amp;"  to  "&amp; TEXT(AC6 + 1.645*AK6, "0%")</f>
        <v>#DIV/0!</v>
      </c>
      <c r="AD15" s="112" t="e">
        <f t="shared" si="13"/>
        <v>#DIV/0!</v>
      </c>
      <c r="AE15" s="113" t="e">
        <f t="shared" si="13"/>
        <v>#DIV/0!</v>
      </c>
      <c r="AF15" s="57"/>
    </row>
    <row r="16" spans="1:40" ht="15.75" thickBot="1">
      <c r="R16" s="34" t="s">
        <v>78</v>
      </c>
      <c r="T16" s="114" t="str">
        <f xml:space="preserve"> TEXT(T8*(1 - X8), "0,000")&amp;"  to  "&amp; TEXT(T8*(1+ X8), "0,000")</f>
        <v>648,543  to  682,796</v>
      </c>
      <c r="U16" s="114" t="str">
        <f xml:space="preserve"> TEXT(U8*(1 - X8), "0%")&amp;"  to  "&amp; TEXT(U8*(1+ X8), "0%")</f>
        <v>86%  to  90%</v>
      </c>
      <c r="V16" s="115">
        <f>X8</f>
        <v>2.5727762173325643E-2</v>
      </c>
      <c r="Z16" s="68"/>
      <c r="AA16" s="69" t="s">
        <v>77</v>
      </c>
      <c r="AB16" s="80" t="str">
        <f xml:space="preserve"> TEXT(AB7 - 1.645*AJ7, "0%")&amp;"  to  "&amp; TEXT(AB7 + 1.645*AJ7, "0%")</f>
        <v>96%  to  97%</v>
      </c>
      <c r="AC16" s="81" t="e">
        <f xml:space="preserve"> TEXT(AC7 - 1.645*AK7, "0%")&amp;"  to  "&amp; TEXT(AC7 + 1.645*AK7, "0%")</f>
        <v>#DIV/0!</v>
      </c>
      <c r="AD16" s="81" t="e">
        <f xml:space="preserve"> TEXT(AD7 - 1.645*AL7, "0%")&amp;"  to  "&amp; TEXT(AD7 + 1.645*AL7, "0%")</f>
        <v>#DIV/0!</v>
      </c>
      <c r="AE16" s="82" t="str">
        <f xml:space="preserve"> TEXT(AE7 - 1.645*AM7, "0%")&amp;"  to  "&amp; TEXT(AE7 + 1.645*AM7, "0%")</f>
        <v>0%  to  7%</v>
      </c>
      <c r="AF16" s="57"/>
    </row>
    <row r="17" spans="1:32">
      <c r="Z17" s="17"/>
      <c r="AA17" s="34" t="s">
        <v>78</v>
      </c>
      <c r="AB17" s="89" t="str">
        <f xml:space="preserve"> TEXT(AB8 - 1.645*AJ8, "0%")&amp;"  to  "&amp; TEXT(AB8 + 1.645*AJ8, "0%")</f>
        <v>92%  to  93%</v>
      </c>
      <c r="AC17" s="89" t="str">
        <f xml:space="preserve"> TEXT(AC8 - 1.645*AK8, "0%")&amp;"  to  "&amp; TEXT(AC8 + 1.645*AK8, "0%")</f>
        <v>2%  to  5%</v>
      </c>
      <c r="AD17" s="89" t="str">
        <f xml:space="preserve"> TEXT(AD8 - 1.645*AL8, "0%")&amp;"  to  "&amp; TEXT(AD8 + 1.645*AL8, "0%")</f>
        <v>1%  to  3%</v>
      </c>
      <c r="AE17" s="89" t="str">
        <f xml:space="preserve"> TEXT(AE8 - 1.645*AM8, "0%")&amp;"  to  "&amp; TEXT(AE8 + 1.645*AM8, "0%")</f>
        <v>1%  to  4%</v>
      </c>
      <c r="AF17" s="57"/>
    </row>
    <row r="18" spans="1:32" ht="15.75" thickBot="1"/>
    <row r="19" spans="1:32" s="120" customFormat="1" ht="39" thickBot="1">
      <c r="A19" s="116" t="s">
        <v>101</v>
      </c>
      <c r="B19" s="141" t="s">
        <v>102</v>
      </c>
      <c r="C19" s="153" t="s">
        <v>103</v>
      </c>
      <c r="D19" s="154" t="s">
        <v>104</v>
      </c>
      <c r="E19" s="154" t="s">
        <v>105</v>
      </c>
      <c r="F19" s="119" t="s">
        <v>93</v>
      </c>
      <c r="G19" s="119" t="s">
        <v>60</v>
      </c>
      <c r="I19" s="177" t="s">
        <v>663</v>
      </c>
      <c r="J19" s="178"/>
      <c r="T19" s="12"/>
      <c r="U19" s="12"/>
      <c r="V19" s="12"/>
      <c r="W19" s="12"/>
      <c r="X19" s="12"/>
      <c r="Y19" s="12"/>
      <c r="AA19" s="12"/>
      <c r="AB19" s="12"/>
      <c r="AC19" s="12"/>
      <c r="AD19" s="12"/>
      <c r="AE19" s="12"/>
      <c r="AF19" s="12"/>
    </row>
    <row r="20" spans="1:32">
      <c r="A20" s="143" t="s">
        <v>106</v>
      </c>
      <c r="B20" s="155">
        <f>INDEX([10]MF_RawData!$A$19:$S$570, MATCH(MF_Estimates!$A20, [10]MF_RawData!$C$19:$C$570, 0), MATCH(MF_Estimates!B$19, [10]MF_RawData!$A$18:$S$18, 0))</f>
        <v>2514.880859375</v>
      </c>
      <c r="C20" s="156">
        <f>INDEX([10]MF_RawData!$A$19:$S$570, MATCH(MF_Estimates!$A20, [10]MF_RawData!$C$19:$C$570, 0), MATCH(MF_Estimates!C$19, [10]MF_RawData!$A$18:$S$18, 0))</f>
        <v>2</v>
      </c>
      <c r="D20" s="156" t="str">
        <f>INDEX([10]MF_RawData!$A$19:$S$570, MATCH(MF_Estimates!$A20, [10]MF_RawData!$C$19:$C$570, 0), MATCH(MF_Estimates!D$19, [10]MF_RawData!$A$18:$S$18, 0))</f>
        <v>Zonal Electric</v>
      </c>
      <c r="E20" s="156" t="str">
        <f>INDEX([10]MF_RawData!$A$19:$S$570, MATCH(MF_Estimates!$A20, [10]MF_RawData!$C$19:$C$570, 0), MATCH(MF_Estimates!E$19, [10]MF_RawData!$A$18:$S$18, 0))</f>
        <v>Electric</v>
      </c>
      <c r="F20" s="12" t="b">
        <f>IF(E20="Electric", TRUE, FALSE)</f>
        <v>1</v>
      </c>
      <c r="G20" s="12" t="str">
        <f>IFERROR(VLOOKUP(D20, $I$20:$J$24, 2, 0), "")</f>
        <v>Electric Zonal</v>
      </c>
      <c r="I20" s="157" t="s">
        <v>107</v>
      </c>
      <c r="J20" s="16" t="s">
        <v>10</v>
      </c>
      <c r="T20" s="120"/>
      <c r="U20" s="120"/>
      <c r="V20" s="120"/>
      <c r="W20" s="120"/>
      <c r="X20" s="120"/>
      <c r="Y20" s="120"/>
      <c r="Z20" s="161" t="s">
        <v>69</v>
      </c>
      <c r="AA20" s="162"/>
      <c r="AB20" s="13" t="s">
        <v>60</v>
      </c>
      <c r="AC20" s="14"/>
      <c r="AD20" s="15"/>
      <c r="AE20" s="16"/>
      <c r="AF20" s="120"/>
    </row>
    <row r="21" spans="1:32" ht="27" customHeight="1" thickBot="1">
      <c r="A21" s="143" t="s">
        <v>108</v>
      </c>
      <c r="B21" s="155">
        <f>INDEX([10]MF_RawData!$A$19:$S$570, MATCH(MF_Estimates!$A21, [10]MF_RawData!$C$19:$C$570, 0), MATCH(MF_Estimates!B$19, [10]MF_RawData!$A$18:$S$18, 0))</f>
        <v>2514.880859375</v>
      </c>
      <c r="C21" s="156">
        <f>INDEX([10]MF_RawData!$A$19:$S$570, MATCH(MF_Estimates!$A21, [10]MF_RawData!$C$19:$C$570, 0), MATCH(MF_Estimates!C$19, [10]MF_RawData!$A$18:$S$18, 0))</f>
        <v>2</v>
      </c>
      <c r="D21" s="156" t="str">
        <f>INDEX([10]MF_RawData!$A$19:$S$570, MATCH(MF_Estimates!$A21, [10]MF_RawData!$C$19:$C$570, 0), MATCH(MF_Estimates!D$19, [10]MF_RawData!$A$18:$S$18, 0))</f>
        <v>Zonal Electric</v>
      </c>
      <c r="E21" s="156" t="str">
        <f>INDEX([10]MF_RawData!$A$19:$S$570, MATCH(MF_Estimates!$A21, [10]MF_RawData!$C$19:$C$570, 0), MATCH(MF_Estimates!E$19, [10]MF_RawData!$A$18:$S$18, 0))</f>
        <v>Electric</v>
      </c>
      <c r="F21" s="12" t="b">
        <f t="shared" ref="F21:F84" si="14">IF(E21="Electric", TRUE, FALSE)</f>
        <v>1</v>
      </c>
      <c r="G21" s="12" t="str">
        <f t="shared" ref="G21:G84" si="15">IFERROR(VLOOKUP(D21, $I$20:$J$24, 2, 0), "")</f>
        <v>Electric Zonal</v>
      </c>
      <c r="I21" s="96" t="s">
        <v>158</v>
      </c>
      <c r="J21" s="99" t="s">
        <v>158</v>
      </c>
      <c r="Z21" s="163"/>
      <c r="AA21" s="164"/>
      <c r="AB21" s="52" t="s">
        <v>74</v>
      </c>
      <c r="AC21" s="24" t="s">
        <v>73</v>
      </c>
      <c r="AD21" s="26" t="s">
        <v>7</v>
      </c>
      <c r="AE21" s="25" t="s">
        <v>72</v>
      </c>
    </row>
    <row r="22" spans="1:32">
      <c r="A22" s="143" t="s">
        <v>109</v>
      </c>
      <c r="B22" s="155">
        <f>INDEX([10]MF_RawData!$A$19:$S$570, MATCH(MF_Estimates!$A22, [10]MF_RawData!$C$19:$C$570, 0), MATCH(MF_Estimates!B$19, [10]MF_RawData!$A$18:$S$18, 0))</f>
        <v>2514.880859375</v>
      </c>
      <c r="C22" s="156">
        <f>INDEX([10]MF_RawData!$A$19:$S$570, MATCH(MF_Estimates!$A22, [10]MF_RawData!$C$19:$C$570, 0), MATCH(MF_Estimates!C$19, [10]MF_RawData!$A$18:$S$18, 0))</f>
        <v>2</v>
      </c>
      <c r="D22" s="156" t="str">
        <f>INDEX([10]MF_RawData!$A$19:$S$570, MATCH(MF_Estimates!$A22, [10]MF_RawData!$C$19:$C$570, 0), MATCH(MF_Estimates!D$19, [10]MF_RawData!$A$18:$S$18, 0))</f>
        <v>Zonal Electric</v>
      </c>
      <c r="E22" s="156" t="str">
        <f>INDEX([10]MF_RawData!$A$19:$S$570, MATCH(MF_Estimates!$A22, [10]MF_RawData!$C$19:$C$570, 0), MATCH(MF_Estimates!E$19, [10]MF_RawData!$A$18:$S$18, 0))</f>
        <v>Electric</v>
      </c>
      <c r="F22" s="12" t="b">
        <f t="shared" si="14"/>
        <v>1</v>
      </c>
      <c r="G22" s="12" t="str">
        <f t="shared" si="15"/>
        <v>Electric Zonal</v>
      </c>
      <c r="I22" s="96" t="s">
        <v>138</v>
      </c>
      <c r="J22" s="99" t="s">
        <v>7</v>
      </c>
      <c r="Z22" s="30" t="s">
        <v>75</v>
      </c>
      <c r="AA22" s="33">
        <v>1</v>
      </c>
      <c r="AB22" s="46">
        <f>K4/K$8</f>
        <v>0.68450854702444841</v>
      </c>
      <c r="AC22" s="47">
        <f>L4/L$8</f>
        <v>1</v>
      </c>
      <c r="AD22" s="47">
        <f t="shared" ref="AC22:AE25" si="16">M4/M$8</f>
        <v>1</v>
      </c>
      <c r="AE22" s="48">
        <f t="shared" si="16"/>
        <v>0.59792533212714805</v>
      </c>
    </row>
    <row r="23" spans="1:32">
      <c r="A23" s="143" t="s">
        <v>110</v>
      </c>
      <c r="B23" s="155">
        <f>INDEX([10]MF_RawData!$A$19:$S$570, MATCH(MF_Estimates!$A23, [10]MF_RawData!$C$19:$C$570, 0), MATCH(MF_Estimates!B$19, [10]MF_RawData!$A$18:$S$18, 0))</f>
        <v>2402.15185546875</v>
      </c>
      <c r="C23" s="156">
        <f>INDEX([10]MF_RawData!$A$19:$S$570, MATCH(MF_Estimates!$A23, [10]MF_RawData!$C$19:$C$570, 0), MATCH(MF_Estimates!C$19, [10]MF_RawData!$A$18:$S$18, 0))</f>
        <v>1</v>
      </c>
      <c r="D23" s="156" t="str">
        <f>INDEX([10]MF_RawData!$A$19:$S$570, MATCH(MF_Estimates!$A23, [10]MF_RawData!$C$19:$C$570, 0), MATCH(MF_Estimates!D$19, [10]MF_RawData!$A$18:$S$18, 0))</f>
        <v>Zonal Electric</v>
      </c>
      <c r="E23" s="156" t="str">
        <f>INDEX([10]MF_RawData!$A$19:$S$570, MATCH(MF_Estimates!$A23, [10]MF_RawData!$C$19:$C$570, 0), MATCH(MF_Estimates!E$19, [10]MF_RawData!$A$18:$S$18, 0))</f>
        <v>Electric</v>
      </c>
      <c r="F23" s="12" t="b">
        <f t="shared" si="14"/>
        <v>1</v>
      </c>
      <c r="G23" s="12" t="str">
        <f t="shared" si="15"/>
        <v>Electric Zonal</v>
      </c>
      <c r="I23" s="96" t="s">
        <v>411</v>
      </c>
      <c r="J23" s="99" t="s">
        <v>72</v>
      </c>
      <c r="Z23" s="52"/>
      <c r="AA23" s="53">
        <v>2</v>
      </c>
      <c r="AB23" s="56">
        <f t="shared" ref="AB23:AB25" si="17">K5/K$8</f>
        <v>0.22937589745883932</v>
      </c>
      <c r="AC23" s="57">
        <f t="shared" si="16"/>
        <v>0</v>
      </c>
      <c r="AD23" s="57">
        <f t="shared" si="16"/>
        <v>0</v>
      </c>
      <c r="AE23" s="58">
        <f t="shared" si="16"/>
        <v>0.4020746678728519</v>
      </c>
    </row>
    <row r="24" spans="1:32" ht="15.75" thickBot="1">
      <c r="A24" s="143" t="s">
        <v>111</v>
      </c>
      <c r="B24" s="155">
        <f>INDEX([10]MF_RawData!$A$19:$S$570, MATCH(MF_Estimates!$A24, [10]MF_RawData!$C$19:$C$570, 0), MATCH(MF_Estimates!B$19, [10]MF_RawData!$A$18:$S$18, 0))</f>
        <v>2402.15185546875</v>
      </c>
      <c r="C24" s="156">
        <f>INDEX([10]MF_RawData!$A$19:$S$570, MATCH(MF_Estimates!$A24, [10]MF_RawData!$C$19:$C$570, 0), MATCH(MF_Estimates!C$19, [10]MF_RawData!$A$18:$S$18, 0))</f>
        <v>1</v>
      </c>
      <c r="D24" s="156" t="str">
        <f>INDEX([10]MF_RawData!$A$19:$S$570, MATCH(MF_Estimates!$A24, [10]MF_RawData!$C$19:$C$570, 0), MATCH(MF_Estimates!D$19, [10]MF_RawData!$A$18:$S$18, 0))</f>
        <v>Zonal Electric</v>
      </c>
      <c r="E24" s="156" t="str">
        <f>INDEX([10]MF_RawData!$A$19:$S$570, MATCH(MF_Estimates!$A24, [10]MF_RawData!$C$19:$C$570, 0), MATCH(MF_Estimates!E$19, [10]MF_RawData!$A$18:$S$18, 0))</f>
        <v>Electric</v>
      </c>
      <c r="F24" s="12" t="b">
        <f t="shared" si="14"/>
        <v>1</v>
      </c>
      <c r="G24" s="12" t="str">
        <f t="shared" si="15"/>
        <v>Electric Zonal</v>
      </c>
      <c r="I24" s="68" t="s">
        <v>422</v>
      </c>
      <c r="J24" s="108" t="s">
        <v>72</v>
      </c>
      <c r="Z24" s="59"/>
      <c r="AA24" s="61">
        <v>3</v>
      </c>
      <c r="AB24" s="65">
        <f t="shared" si="17"/>
        <v>8.6115555516712267E-2</v>
      </c>
      <c r="AC24" s="66">
        <f t="shared" si="16"/>
        <v>0</v>
      </c>
      <c r="AD24" s="66">
        <f t="shared" si="16"/>
        <v>0</v>
      </c>
      <c r="AE24" s="67">
        <f t="shared" si="16"/>
        <v>0</v>
      </c>
    </row>
    <row r="25" spans="1:32" ht="15.75" thickBot="1">
      <c r="A25" s="143" t="s">
        <v>112</v>
      </c>
      <c r="B25" s="155">
        <f>INDEX([10]MF_RawData!$A$19:$S$570, MATCH(MF_Estimates!$A25, [10]MF_RawData!$C$19:$C$570, 0), MATCH(MF_Estimates!B$19, [10]MF_RawData!$A$18:$S$18, 0))</f>
        <v>1601.4344482421875</v>
      </c>
      <c r="C25" s="156">
        <f>INDEX([10]MF_RawData!$A$19:$S$570, MATCH(MF_Estimates!$A25, [10]MF_RawData!$C$19:$C$570, 0), MATCH(MF_Estimates!C$19, [10]MF_RawData!$A$18:$S$18, 0))</f>
        <v>2</v>
      </c>
      <c r="D25" s="156" t="str">
        <f>INDEX([10]MF_RawData!$A$19:$S$570, MATCH(MF_Estimates!$A25, [10]MF_RawData!$C$19:$C$570, 0), MATCH(MF_Estimates!D$19, [10]MF_RawData!$A$18:$S$18, 0))</f>
        <v>Zonal Electric</v>
      </c>
      <c r="E25" s="156" t="str">
        <f>INDEX([10]MF_RawData!$A$19:$S$570, MATCH(MF_Estimates!$A25, [10]MF_RawData!$C$19:$C$570, 0), MATCH(MF_Estimates!E$19, [10]MF_RawData!$A$18:$S$18, 0))</f>
        <v>Electric</v>
      </c>
      <c r="F25" s="12" t="b">
        <f t="shared" si="14"/>
        <v>1</v>
      </c>
      <c r="G25" s="12" t="str">
        <f t="shared" si="15"/>
        <v>Electric Zonal</v>
      </c>
      <c r="Z25" s="68"/>
      <c r="AA25" s="79" t="s">
        <v>77</v>
      </c>
      <c r="AB25" s="80">
        <f t="shared" si="17"/>
        <v>0.31549145297555159</v>
      </c>
      <c r="AC25" s="81">
        <f t="shared" si="16"/>
        <v>0</v>
      </c>
      <c r="AD25" s="81">
        <f t="shared" si="16"/>
        <v>0</v>
      </c>
      <c r="AE25" s="82">
        <f t="shared" si="16"/>
        <v>0.4020746678728519</v>
      </c>
    </row>
    <row r="26" spans="1:32">
      <c r="A26" s="143" t="s">
        <v>113</v>
      </c>
      <c r="B26" s="155">
        <f>INDEX([10]MF_RawData!$A$19:$S$570, MATCH(MF_Estimates!$A26, [10]MF_RawData!$C$19:$C$570, 0), MATCH(MF_Estimates!B$19, [10]MF_RawData!$A$18:$S$18, 0))</f>
        <v>1601.4344482421875</v>
      </c>
      <c r="C26" s="156">
        <f>INDEX([10]MF_RawData!$A$19:$S$570, MATCH(MF_Estimates!$A26, [10]MF_RawData!$C$19:$C$570, 0), MATCH(MF_Estimates!C$19, [10]MF_RawData!$A$18:$S$18, 0))</f>
        <v>2</v>
      </c>
      <c r="D26" s="156" t="str">
        <f>INDEX([10]MF_RawData!$A$19:$S$570, MATCH(MF_Estimates!$A26, [10]MF_RawData!$C$19:$C$570, 0), MATCH(MF_Estimates!D$19, [10]MF_RawData!$A$18:$S$18, 0))</f>
        <v>Zonal Electric</v>
      </c>
      <c r="E26" s="156" t="str">
        <f>INDEX([10]MF_RawData!$A$19:$S$570, MATCH(MF_Estimates!$A26, [10]MF_RawData!$C$19:$C$570, 0), MATCH(MF_Estimates!E$19, [10]MF_RawData!$A$18:$S$18, 0))</f>
        <v>Electric</v>
      </c>
      <c r="F26" s="12" t="b">
        <f t="shared" si="14"/>
        <v>1</v>
      </c>
      <c r="G26" s="12" t="str">
        <f t="shared" si="15"/>
        <v>Electric Zonal</v>
      </c>
    </row>
    <row r="27" spans="1:32">
      <c r="A27" s="143" t="s">
        <v>114</v>
      </c>
      <c r="B27" s="155">
        <f>INDEX([10]MF_RawData!$A$19:$S$570, MATCH(MF_Estimates!$A27, [10]MF_RawData!$C$19:$C$570, 0), MATCH(MF_Estimates!B$19, [10]MF_RawData!$A$18:$S$18, 0))</f>
        <v>1601.4344482421875</v>
      </c>
      <c r="C27" s="156">
        <f>INDEX([10]MF_RawData!$A$19:$S$570, MATCH(MF_Estimates!$A27, [10]MF_RawData!$C$19:$C$570, 0), MATCH(MF_Estimates!C$19, [10]MF_RawData!$A$18:$S$18, 0))</f>
        <v>2</v>
      </c>
      <c r="D27" s="156" t="str">
        <f>INDEX([10]MF_RawData!$A$19:$S$570, MATCH(MF_Estimates!$A27, [10]MF_RawData!$C$19:$C$570, 0), MATCH(MF_Estimates!D$19, [10]MF_RawData!$A$18:$S$18, 0))</f>
        <v>Zonal Electric</v>
      </c>
      <c r="E27" s="156" t="str">
        <f>INDEX([10]MF_RawData!$A$19:$S$570, MATCH(MF_Estimates!$A27, [10]MF_RawData!$C$19:$C$570, 0), MATCH(MF_Estimates!E$19, [10]MF_RawData!$A$18:$S$18, 0))</f>
        <v>Electric</v>
      </c>
      <c r="F27" s="12" t="b">
        <f t="shared" si="14"/>
        <v>1</v>
      </c>
      <c r="G27" s="12" t="str">
        <f t="shared" si="15"/>
        <v>Electric Zonal</v>
      </c>
    </row>
    <row r="28" spans="1:32">
      <c r="A28" s="143" t="s">
        <v>115</v>
      </c>
      <c r="B28" s="155">
        <f>INDEX([10]MF_RawData!$A$19:$S$570, MATCH(MF_Estimates!$A28, [10]MF_RawData!$C$19:$C$570, 0), MATCH(MF_Estimates!B$19, [10]MF_RawData!$A$18:$S$18, 0))</f>
        <v>1601.4344482421875</v>
      </c>
      <c r="C28" s="156">
        <f>INDEX([10]MF_RawData!$A$19:$S$570, MATCH(MF_Estimates!$A28, [10]MF_RawData!$C$19:$C$570, 0), MATCH(MF_Estimates!C$19, [10]MF_RawData!$A$18:$S$18, 0))</f>
        <v>1</v>
      </c>
      <c r="D28" s="156" t="str">
        <f>INDEX([10]MF_RawData!$A$19:$S$570, MATCH(MF_Estimates!$A28, [10]MF_RawData!$C$19:$C$570, 0), MATCH(MF_Estimates!D$19, [10]MF_RawData!$A$18:$S$18, 0))</f>
        <v>Zonal Electric</v>
      </c>
      <c r="E28" s="156" t="str">
        <f>INDEX([10]MF_RawData!$A$19:$S$570, MATCH(MF_Estimates!$A28, [10]MF_RawData!$C$19:$C$570, 0), MATCH(MF_Estimates!E$19, [10]MF_RawData!$A$18:$S$18, 0))</f>
        <v>Electric</v>
      </c>
      <c r="F28" s="12" t="b">
        <f t="shared" si="14"/>
        <v>1</v>
      </c>
      <c r="G28" s="12" t="str">
        <f t="shared" si="15"/>
        <v>Electric Zonal</v>
      </c>
    </row>
    <row r="29" spans="1:32">
      <c r="A29" s="143" t="s">
        <v>116</v>
      </c>
      <c r="B29" s="155">
        <f>INDEX([10]MF_RawData!$A$19:$S$570, MATCH(MF_Estimates!$A29, [10]MF_RawData!$C$19:$C$570, 0), MATCH(MF_Estimates!B$19, [10]MF_RawData!$A$18:$S$18, 0))</f>
        <v>1601.4344482421875</v>
      </c>
      <c r="C29" s="156">
        <f>INDEX([10]MF_RawData!$A$19:$S$570, MATCH(MF_Estimates!$A29, [10]MF_RawData!$C$19:$C$570, 0), MATCH(MF_Estimates!C$19, [10]MF_RawData!$A$18:$S$18, 0))</f>
        <v>1</v>
      </c>
      <c r="D29" s="156" t="str">
        <f>INDEX([10]MF_RawData!$A$19:$S$570, MATCH(MF_Estimates!$A29, [10]MF_RawData!$C$19:$C$570, 0), MATCH(MF_Estimates!D$19, [10]MF_RawData!$A$18:$S$18, 0))</f>
        <v>Zonal Electric</v>
      </c>
      <c r="E29" s="156" t="str">
        <f>INDEX([10]MF_RawData!$A$19:$S$570, MATCH(MF_Estimates!$A29, [10]MF_RawData!$C$19:$C$570, 0), MATCH(MF_Estimates!E$19, [10]MF_RawData!$A$18:$S$18, 0))</f>
        <v>Electric</v>
      </c>
      <c r="F29" s="12" t="b">
        <f t="shared" si="14"/>
        <v>1</v>
      </c>
      <c r="G29" s="12" t="str">
        <f t="shared" si="15"/>
        <v>Electric Zonal</v>
      </c>
    </row>
    <row r="30" spans="1:32">
      <c r="A30" s="143" t="s">
        <v>117</v>
      </c>
      <c r="B30" s="155">
        <f>INDEX([10]MF_RawData!$A$19:$S$570, MATCH(MF_Estimates!$A30, [10]MF_RawData!$C$19:$C$570, 0), MATCH(MF_Estimates!B$19, [10]MF_RawData!$A$18:$S$18, 0))</f>
        <v>1601.4344482421875</v>
      </c>
      <c r="C30" s="156">
        <f>INDEX([10]MF_RawData!$A$19:$S$570, MATCH(MF_Estimates!$A30, [10]MF_RawData!$C$19:$C$570, 0), MATCH(MF_Estimates!C$19, [10]MF_RawData!$A$18:$S$18, 0))</f>
        <v>1</v>
      </c>
      <c r="D30" s="156" t="str">
        <f>INDEX([10]MF_RawData!$A$19:$S$570, MATCH(MF_Estimates!$A30, [10]MF_RawData!$C$19:$C$570, 0), MATCH(MF_Estimates!D$19, [10]MF_RawData!$A$18:$S$18, 0))</f>
        <v>Zonal Electric</v>
      </c>
      <c r="E30" s="156" t="str">
        <f>INDEX([10]MF_RawData!$A$19:$S$570, MATCH(MF_Estimates!$A30, [10]MF_RawData!$C$19:$C$570, 0), MATCH(MF_Estimates!E$19, [10]MF_RawData!$A$18:$S$18, 0))</f>
        <v>Electric</v>
      </c>
      <c r="F30" s="12" t="b">
        <f t="shared" si="14"/>
        <v>1</v>
      </c>
      <c r="G30" s="12" t="str">
        <f t="shared" si="15"/>
        <v>Electric Zonal</v>
      </c>
    </row>
    <row r="31" spans="1:32">
      <c r="A31" s="143" t="s">
        <v>118</v>
      </c>
      <c r="B31" s="155">
        <f>INDEX([10]MF_RawData!$A$19:$S$570, MATCH(MF_Estimates!$A31, [10]MF_RawData!$C$19:$C$570, 0), MATCH(MF_Estimates!B$19, [10]MF_RawData!$A$18:$S$18, 0))</f>
        <v>597.90203857421875</v>
      </c>
      <c r="C31" s="156">
        <f>INDEX([10]MF_RawData!$A$19:$S$570, MATCH(MF_Estimates!$A31, [10]MF_RawData!$C$19:$C$570, 0), MATCH(MF_Estimates!C$19, [10]MF_RawData!$A$18:$S$18, 0))</f>
        <v>1</v>
      </c>
      <c r="D31" s="156" t="str">
        <f>INDEX([10]MF_RawData!$A$19:$S$570, MATCH(MF_Estimates!$A31, [10]MF_RawData!$C$19:$C$570, 0), MATCH(MF_Estimates!D$19, [10]MF_RawData!$A$18:$S$18, 0))</f>
        <v>Zonal Electric</v>
      </c>
      <c r="E31" s="156" t="str">
        <f>INDEX([10]MF_RawData!$A$19:$S$570, MATCH(MF_Estimates!$A31, [10]MF_RawData!$C$19:$C$570, 0), MATCH(MF_Estimates!E$19, [10]MF_RawData!$A$18:$S$18, 0))</f>
        <v>Electric</v>
      </c>
      <c r="F31" s="12" t="b">
        <f t="shared" si="14"/>
        <v>1</v>
      </c>
      <c r="G31" s="12" t="str">
        <f t="shared" si="15"/>
        <v>Electric Zonal</v>
      </c>
    </row>
    <row r="32" spans="1:32">
      <c r="A32" s="143" t="s">
        <v>119</v>
      </c>
      <c r="B32" s="155">
        <f>INDEX([10]MF_RawData!$A$19:$S$570, MATCH(MF_Estimates!$A32, [10]MF_RawData!$C$19:$C$570, 0), MATCH(MF_Estimates!B$19, [10]MF_RawData!$A$18:$S$18, 0))</f>
        <v>597.90203857421875</v>
      </c>
      <c r="C32" s="156">
        <f>INDEX([10]MF_RawData!$A$19:$S$570, MATCH(MF_Estimates!$A32, [10]MF_RawData!$C$19:$C$570, 0), MATCH(MF_Estimates!C$19, [10]MF_RawData!$A$18:$S$18, 0))</f>
        <v>1</v>
      </c>
      <c r="D32" s="156" t="str">
        <f>INDEX([10]MF_RawData!$A$19:$S$570, MATCH(MF_Estimates!$A32, [10]MF_RawData!$C$19:$C$570, 0), MATCH(MF_Estimates!D$19, [10]MF_RawData!$A$18:$S$18, 0))</f>
        <v>Zonal Electric</v>
      </c>
      <c r="E32" s="156" t="str">
        <f>INDEX([10]MF_RawData!$A$19:$S$570, MATCH(MF_Estimates!$A32, [10]MF_RawData!$C$19:$C$570, 0), MATCH(MF_Estimates!E$19, [10]MF_RawData!$A$18:$S$18, 0))</f>
        <v>Electric</v>
      </c>
      <c r="F32" s="12" t="b">
        <f t="shared" si="14"/>
        <v>1</v>
      </c>
      <c r="G32" s="12" t="str">
        <f t="shared" si="15"/>
        <v>Electric Zonal</v>
      </c>
    </row>
    <row r="33" spans="1:7">
      <c r="A33" s="143" t="s">
        <v>120</v>
      </c>
      <c r="B33" s="155">
        <f>INDEX([10]MF_RawData!$A$19:$S$570, MATCH(MF_Estimates!$A33, [10]MF_RawData!$C$19:$C$570, 0), MATCH(MF_Estimates!B$19, [10]MF_RawData!$A$18:$S$18, 0))</f>
        <v>597.90203857421875</v>
      </c>
      <c r="C33" s="156">
        <f>INDEX([10]MF_RawData!$A$19:$S$570, MATCH(MF_Estimates!$A33, [10]MF_RawData!$C$19:$C$570, 0), MATCH(MF_Estimates!C$19, [10]MF_RawData!$A$18:$S$18, 0))</f>
        <v>1</v>
      </c>
      <c r="D33" s="156" t="str">
        <f>INDEX([10]MF_RawData!$A$19:$S$570, MATCH(MF_Estimates!$A33, [10]MF_RawData!$C$19:$C$570, 0), MATCH(MF_Estimates!D$19, [10]MF_RawData!$A$18:$S$18, 0))</f>
        <v>Zonal Electric</v>
      </c>
      <c r="E33" s="156" t="str">
        <f>INDEX([10]MF_RawData!$A$19:$S$570, MATCH(MF_Estimates!$A33, [10]MF_RawData!$C$19:$C$570, 0), MATCH(MF_Estimates!E$19, [10]MF_RawData!$A$18:$S$18, 0))</f>
        <v>Electric</v>
      </c>
      <c r="F33" s="12" t="b">
        <f t="shared" si="14"/>
        <v>1</v>
      </c>
      <c r="G33" s="12" t="str">
        <f t="shared" si="15"/>
        <v>Electric Zonal</v>
      </c>
    </row>
    <row r="34" spans="1:7">
      <c r="A34" s="143" t="s">
        <v>121</v>
      </c>
      <c r="B34" s="155">
        <f>INDEX([10]MF_RawData!$A$19:$S$570, MATCH(MF_Estimates!$A34, [10]MF_RawData!$C$19:$C$570, 0), MATCH(MF_Estimates!B$19, [10]MF_RawData!$A$18:$S$18, 0))</f>
        <v>686.9130859375</v>
      </c>
      <c r="C34" s="156">
        <f>INDEX([10]MF_RawData!$A$19:$S$570, MATCH(MF_Estimates!$A34, [10]MF_RawData!$C$19:$C$570, 0), MATCH(MF_Estimates!C$19, [10]MF_RawData!$A$18:$S$18, 0))</f>
        <v>1</v>
      </c>
      <c r="D34" s="156" t="str">
        <f>INDEX([10]MF_RawData!$A$19:$S$570, MATCH(MF_Estimates!$A34, [10]MF_RawData!$C$19:$C$570, 0), MATCH(MF_Estimates!D$19, [10]MF_RawData!$A$18:$S$18, 0))</f>
        <v>Zonal Electric</v>
      </c>
      <c r="E34" s="156" t="str">
        <f>INDEX([10]MF_RawData!$A$19:$S$570, MATCH(MF_Estimates!$A34, [10]MF_RawData!$C$19:$C$570, 0), MATCH(MF_Estimates!E$19, [10]MF_RawData!$A$18:$S$18, 0))</f>
        <v>Electric</v>
      </c>
      <c r="F34" s="12" t="b">
        <f t="shared" si="14"/>
        <v>1</v>
      </c>
      <c r="G34" s="12" t="str">
        <f t="shared" si="15"/>
        <v>Electric Zonal</v>
      </c>
    </row>
    <row r="35" spans="1:7">
      <c r="A35" s="143" t="s">
        <v>122</v>
      </c>
      <c r="B35" s="155">
        <f>INDEX([10]MF_RawData!$A$19:$S$570, MATCH(MF_Estimates!$A35, [10]MF_RawData!$C$19:$C$570, 0), MATCH(MF_Estimates!B$19, [10]MF_RawData!$A$18:$S$18, 0))</f>
        <v>686.9130859375</v>
      </c>
      <c r="C35" s="156">
        <f>INDEX([10]MF_RawData!$A$19:$S$570, MATCH(MF_Estimates!$A35, [10]MF_RawData!$C$19:$C$570, 0), MATCH(MF_Estimates!C$19, [10]MF_RawData!$A$18:$S$18, 0))</f>
        <v>1</v>
      </c>
      <c r="D35" s="156" t="str">
        <f>INDEX([10]MF_RawData!$A$19:$S$570, MATCH(MF_Estimates!$A35, [10]MF_RawData!$C$19:$C$570, 0), MATCH(MF_Estimates!D$19, [10]MF_RawData!$A$18:$S$18, 0))</f>
        <v>Zonal Electric</v>
      </c>
      <c r="E35" s="156" t="str">
        <f>INDEX([10]MF_RawData!$A$19:$S$570, MATCH(MF_Estimates!$A35, [10]MF_RawData!$C$19:$C$570, 0), MATCH(MF_Estimates!E$19, [10]MF_RawData!$A$18:$S$18, 0))</f>
        <v>Electric</v>
      </c>
      <c r="F35" s="12" t="b">
        <f t="shared" si="14"/>
        <v>1</v>
      </c>
      <c r="G35" s="12" t="str">
        <f t="shared" si="15"/>
        <v>Electric Zonal</v>
      </c>
    </row>
    <row r="36" spans="1:7">
      <c r="A36" s="143" t="s">
        <v>123</v>
      </c>
      <c r="B36" s="155">
        <f>INDEX([10]MF_RawData!$A$19:$S$570, MATCH(MF_Estimates!$A36, [10]MF_RawData!$C$19:$C$570, 0), MATCH(MF_Estimates!B$19, [10]MF_RawData!$A$18:$S$18, 0))</f>
        <v>686.9130859375</v>
      </c>
      <c r="C36" s="156">
        <f>INDEX([10]MF_RawData!$A$19:$S$570, MATCH(MF_Estimates!$A36, [10]MF_RawData!$C$19:$C$570, 0), MATCH(MF_Estimates!C$19, [10]MF_RawData!$A$18:$S$18, 0))</f>
        <v>1</v>
      </c>
      <c r="D36" s="156" t="str">
        <f>INDEX([10]MF_RawData!$A$19:$S$570, MATCH(MF_Estimates!$A36, [10]MF_RawData!$C$19:$C$570, 0), MATCH(MF_Estimates!D$19, [10]MF_RawData!$A$18:$S$18, 0))</f>
        <v>Zonal Electric</v>
      </c>
      <c r="E36" s="156" t="str">
        <f>INDEX([10]MF_RawData!$A$19:$S$570, MATCH(MF_Estimates!$A36, [10]MF_RawData!$C$19:$C$570, 0), MATCH(MF_Estimates!E$19, [10]MF_RawData!$A$18:$S$18, 0))</f>
        <v>Electric</v>
      </c>
      <c r="F36" s="12" t="b">
        <f t="shared" si="14"/>
        <v>1</v>
      </c>
      <c r="G36" s="12" t="str">
        <f t="shared" si="15"/>
        <v>Electric Zonal</v>
      </c>
    </row>
    <row r="37" spans="1:7">
      <c r="A37" s="143" t="s">
        <v>124</v>
      </c>
      <c r="B37" s="155">
        <f>INDEX([10]MF_RawData!$A$19:$S$570, MATCH(MF_Estimates!$A37, [10]MF_RawData!$C$19:$C$570, 0), MATCH(MF_Estimates!B$19, [10]MF_RawData!$A$18:$S$18, 0))</f>
        <v>365.07806396484375</v>
      </c>
      <c r="C37" s="156">
        <f>INDEX([10]MF_RawData!$A$19:$S$570, MATCH(MF_Estimates!$A37, [10]MF_RawData!$C$19:$C$570, 0), MATCH(MF_Estimates!C$19, [10]MF_RawData!$A$18:$S$18, 0))</f>
        <v>1</v>
      </c>
      <c r="D37" s="156" t="str">
        <f>INDEX([10]MF_RawData!$A$19:$S$570, MATCH(MF_Estimates!$A37, [10]MF_RawData!$C$19:$C$570, 0), MATCH(MF_Estimates!D$19, [10]MF_RawData!$A$18:$S$18, 0))</f>
        <v>Zonal Electric</v>
      </c>
      <c r="E37" s="156" t="str">
        <f>INDEX([10]MF_RawData!$A$19:$S$570, MATCH(MF_Estimates!$A37, [10]MF_RawData!$C$19:$C$570, 0), MATCH(MF_Estimates!E$19, [10]MF_RawData!$A$18:$S$18, 0))</f>
        <v>Electric</v>
      </c>
      <c r="F37" s="12" t="b">
        <f t="shared" si="14"/>
        <v>1</v>
      </c>
      <c r="G37" s="12" t="str">
        <f t="shared" si="15"/>
        <v>Electric Zonal</v>
      </c>
    </row>
    <row r="38" spans="1:7">
      <c r="A38" s="143" t="s">
        <v>125</v>
      </c>
      <c r="B38" s="155">
        <f>INDEX([10]MF_RawData!$A$19:$S$570, MATCH(MF_Estimates!$A38, [10]MF_RawData!$C$19:$C$570, 0), MATCH(MF_Estimates!B$19, [10]MF_RawData!$A$18:$S$18, 0))</f>
        <v>365.07806396484375</v>
      </c>
      <c r="C38" s="156">
        <f>INDEX([10]MF_RawData!$A$19:$S$570, MATCH(MF_Estimates!$A38, [10]MF_RawData!$C$19:$C$570, 0), MATCH(MF_Estimates!C$19, [10]MF_RawData!$A$18:$S$18, 0))</f>
        <v>1</v>
      </c>
      <c r="D38" s="156" t="str">
        <f>INDEX([10]MF_RawData!$A$19:$S$570, MATCH(MF_Estimates!$A38, [10]MF_RawData!$C$19:$C$570, 0), MATCH(MF_Estimates!D$19, [10]MF_RawData!$A$18:$S$18, 0))</f>
        <v>Zonal Electric</v>
      </c>
      <c r="E38" s="156" t="str">
        <f>INDEX([10]MF_RawData!$A$19:$S$570, MATCH(MF_Estimates!$A38, [10]MF_RawData!$C$19:$C$570, 0), MATCH(MF_Estimates!E$19, [10]MF_RawData!$A$18:$S$18, 0))</f>
        <v>Electric</v>
      </c>
      <c r="F38" s="12" t="b">
        <f t="shared" si="14"/>
        <v>1</v>
      </c>
      <c r="G38" s="12" t="str">
        <f t="shared" si="15"/>
        <v>Electric Zonal</v>
      </c>
    </row>
    <row r="39" spans="1:7">
      <c r="A39" s="143" t="s">
        <v>126</v>
      </c>
      <c r="B39" s="155">
        <f>INDEX([10]MF_RawData!$A$19:$S$570, MATCH(MF_Estimates!$A39, [10]MF_RawData!$C$19:$C$570, 0), MATCH(MF_Estimates!B$19, [10]MF_RawData!$A$18:$S$18, 0))</f>
        <v>365.07806396484375</v>
      </c>
      <c r="C39" s="156">
        <f>INDEX([10]MF_RawData!$A$19:$S$570, MATCH(MF_Estimates!$A39, [10]MF_RawData!$C$19:$C$570, 0), MATCH(MF_Estimates!C$19, [10]MF_RawData!$A$18:$S$18, 0))</f>
        <v>1</v>
      </c>
      <c r="D39" s="156" t="str">
        <f>INDEX([10]MF_RawData!$A$19:$S$570, MATCH(MF_Estimates!$A39, [10]MF_RawData!$C$19:$C$570, 0), MATCH(MF_Estimates!D$19, [10]MF_RawData!$A$18:$S$18, 0))</f>
        <v>Zonal Electric</v>
      </c>
      <c r="E39" s="156" t="str">
        <f>INDEX([10]MF_RawData!$A$19:$S$570, MATCH(MF_Estimates!$A39, [10]MF_RawData!$C$19:$C$570, 0), MATCH(MF_Estimates!E$19, [10]MF_RawData!$A$18:$S$18, 0))</f>
        <v>Electric</v>
      </c>
      <c r="F39" s="12" t="b">
        <f t="shared" si="14"/>
        <v>1</v>
      </c>
      <c r="G39" s="12" t="str">
        <f t="shared" si="15"/>
        <v>Electric Zonal</v>
      </c>
    </row>
    <row r="40" spans="1:7">
      <c r="A40" s="143" t="s">
        <v>127</v>
      </c>
      <c r="B40" s="155">
        <f>INDEX([10]MF_RawData!$A$19:$S$570, MATCH(MF_Estimates!$A40, [10]MF_RawData!$C$19:$C$570, 0), MATCH(MF_Estimates!B$19, [10]MF_RawData!$A$18:$S$18, 0))</f>
        <v>2402.15185546875</v>
      </c>
      <c r="C40" s="156">
        <f>INDEX([10]MF_RawData!$A$19:$S$570, MATCH(MF_Estimates!$A40, [10]MF_RawData!$C$19:$C$570, 0), MATCH(MF_Estimates!C$19, [10]MF_RawData!$A$18:$S$18, 0))</f>
        <v>1</v>
      </c>
      <c r="D40" s="156" t="str">
        <f>INDEX([10]MF_RawData!$A$19:$S$570, MATCH(MF_Estimates!$A40, [10]MF_RawData!$C$19:$C$570, 0), MATCH(MF_Estimates!D$19, [10]MF_RawData!$A$18:$S$18, 0))</f>
        <v>Zonal Electric</v>
      </c>
      <c r="E40" s="156" t="str">
        <f>INDEX([10]MF_RawData!$A$19:$S$570, MATCH(MF_Estimates!$A40, [10]MF_RawData!$C$19:$C$570, 0), MATCH(MF_Estimates!E$19, [10]MF_RawData!$A$18:$S$18, 0))</f>
        <v>Electric</v>
      </c>
      <c r="F40" s="12" t="b">
        <f t="shared" si="14"/>
        <v>1</v>
      </c>
      <c r="G40" s="12" t="str">
        <f t="shared" si="15"/>
        <v>Electric Zonal</v>
      </c>
    </row>
    <row r="41" spans="1:7">
      <c r="A41" s="143" t="s">
        <v>128</v>
      </c>
      <c r="B41" s="155">
        <f>INDEX([10]MF_RawData!$A$19:$S$570, MATCH(MF_Estimates!$A41, [10]MF_RawData!$C$19:$C$570, 0), MATCH(MF_Estimates!B$19, [10]MF_RawData!$A$18:$S$18, 0))</f>
        <v>2402.15185546875</v>
      </c>
      <c r="C41" s="156">
        <f>INDEX([10]MF_RawData!$A$19:$S$570, MATCH(MF_Estimates!$A41, [10]MF_RawData!$C$19:$C$570, 0), MATCH(MF_Estimates!C$19, [10]MF_RawData!$A$18:$S$18, 0))</f>
        <v>1</v>
      </c>
      <c r="D41" s="156" t="str">
        <f>INDEX([10]MF_RawData!$A$19:$S$570, MATCH(MF_Estimates!$A41, [10]MF_RawData!$C$19:$C$570, 0), MATCH(MF_Estimates!D$19, [10]MF_RawData!$A$18:$S$18, 0))</f>
        <v>Zonal Electric</v>
      </c>
      <c r="E41" s="156" t="str">
        <f>INDEX([10]MF_RawData!$A$19:$S$570, MATCH(MF_Estimates!$A41, [10]MF_RawData!$C$19:$C$570, 0), MATCH(MF_Estimates!E$19, [10]MF_RawData!$A$18:$S$18, 0))</f>
        <v>Electric</v>
      </c>
      <c r="F41" s="12" t="b">
        <f t="shared" si="14"/>
        <v>1</v>
      </c>
      <c r="G41" s="12" t="str">
        <f t="shared" si="15"/>
        <v>Electric Zonal</v>
      </c>
    </row>
    <row r="42" spans="1:7">
      <c r="A42" s="143" t="s">
        <v>129</v>
      </c>
      <c r="B42" s="155">
        <f>INDEX([10]MF_RawData!$A$19:$S$570, MATCH(MF_Estimates!$A42, [10]MF_RawData!$C$19:$C$570, 0), MATCH(MF_Estimates!B$19, [10]MF_RawData!$A$18:$S$18, 0))</f>
        <v>686.91302490234375</v>
      </c>
      <c r="C42" s="156">
        <f>INDEX([10]MF_RawData!$A$19:$S$570, MATCH(MF_Estimates!$A42, [10]MF_RawData!$C$19:$C$570, 0), MATCH(MF_Estimates!C$19, [10]MF_RawData!$A$18:$S$18, 0))</f>
        <v>2</v>
      </c>
      <c r="D42" s="156" t="str">
        <f>INDEX([10]MF_RawData!$A$19:$S$570, MATCH(MF_Estimates!$A42, [10]MF_RawData!$C$19:$C$570, 0), MATCH(MF_Estimates!D$19, [10]MF_RawData!$A$18:$S$18, 0))</f>
        <v>Zonal Electric</v>
      </c>
      <c r="E42" s="156" t="str">
        <f>INDEX([10]MF_RawData!$A$19:$S$570, MATCH(MF_Estimates!$A42, [10]MF_RawData!$C$19:$C$570, 0), MATCH(MF_Estimates!E$19, [10]MF_RawData!$A$18:$S$18, 0))</f>
        <v>Electric</v>
      </c>
      <c r="F42" s="12" t="b">
        <f t="shared" si="14"/>
        <v>1</v>
      </c>
      <c r="G42" s="12" t="str">
        <f t="shared" si="15"/>
        <v>Electric Zonal</v>
      </c>
    </row>
    <row r="43" spans="1:7">
      <c r="A43" s="143" t="s">
        <v>130</v>
      </c>
      <c r="B43" s="155">
        <f>INDEX([10]MF_RawData!$A$19:$S$570, MATCH(MF_Estimates!$A43, [10]MF_RawData!$C$19:$C$570, 0), MATCH(MF_Estimates!B$19, [10]MF_RawData!$A$18:$S$18, 0))</f>
        <v>686.91302490234375</v>
      </c>
      <c r="C43" s="156">
        <f>INDEX([10]MF_RawData!$A$19:$S$570, MATCH(MF_Estimates!$A43, [10]MF_RawData!$C$19:$C$570, 0), MATCH(MF_Estimates!C$19, [10]MF_RawData!$A$18:$S$18, 0))</f>
        <v>2</v>
      </c>
      <c r="D43" s="156" t="str">
        <f>INDEX([10]MF_RawData!$A$19:$S$570, MATCH(MF_Estimates!$A43, [10]MF_RawData!$C$19:$C$570, 0), MATCH(MF_Estimates!D$19, [10]MF_RawData!$A$18:$S$18, 0))</f>
        <v>Zonal Electric</v>
      </c>
      <c r="E43" s="156" t="str">
        <f>INDEX([10]MF_RawData!$A$19:$S$570, MATCH(MF_Estimates!$A43, [10]MF_RawData!$C$19:$C$570, 0), MATCH(MF_Estimates!E$19, [10]MF_RawData!$A$18:$S$18, 0))</f>
        <v>Electric</v>
      </c>
      <c r="F43" s="12" t="b">
        <f t="shared" si="14"/>
        <v>1</v>
      </c>
      <c r="G43" s="12" t="str">
        <f t="shared" si="15"/>
        <v>Electric Zonal</v>
      </c>
    </row>
    <row r="44" spans="1:7">
      <c r="A44" s="143" t="s">
        <v>131</v>
      </c>
      <c r="B44" s="155">
        <f>INDEX([10]MF_RawData!$A$19:$S$570, MATCH(MF_Estimates!$A44, [10]MF_RawData!$C$19:$C$570, 0), MATCH(MF_Estimates!B$19, [10]MF_RawData!$A$18:$S$18, 0))</f>
        <v>686.91302490234375</v>
      </c>
      <c r="C44" s="156">
        <f>INDEX([10]MF_RawData!$A$19:$S$570, MATCH(MF_Estimates!$A44, [10]MF_RawData!$C$19:$C$570, 0), MATCH(MF_Estimates!C$19, [10]MF_RawData!$A$18:$S$18, 0))</f>
        <v>2</v>
      </c>
      <c r="D44" s="156" t="str">
        <f>INDEX([10]MF_RawData!$A$19:$S$570, MATCH(MF_Estimates!$A44, [10]MF_RawData!$C$19:$C$570, 0), MATCH(MF_Estimates!D$19, [10]MF_RawData!$A$18:$S$18, 0))</f>
        <v>Zonal Electric</v>
      </c>
      <c r="E44" s="156" t="str">
        <f>INDEX([10]MF_RawData!$A$19:$S$570, MATCH(MF_Estimates!$A44, [10]MF_RawData!$C$19:$C$570, 0), MATCH(MF_Estimates!E$19, [10]MF_RawData!$A$18:$S$18, 0))</f>
        <v>Electric</v>
      </c>
      <c r="F44" s="12" t="b">
        <f t="shared" si="14"/>
        <v>1</v>
      </c>
      <c r="G44" s="12" t="str">
        <f t="shared" si="15"/>
        <v>Electric Zonal</v>
      </c>
    </row>
    <row r="45" spans="1:7">
      <c r="A45" s="143" t="s">
        <v>132</v>
      </c>
      <c r="B45" s="155">
        <f>INDEX([10]MF_RawData!$A$19:$S$570, MATCH(MF_Estimates!$A45, [10]MF_RawData!$C$19:$C$570, 0), MATCH(MF_Estimates!B$19, [10]MF_RawData!$A$18:$S$18, 0))</f>
        <v>365.07809448242187</v>
      </c>
      <c r="C45" s="156">
        <f>INDEX([10]MF_RawData!$A$19:$S$570, MATCH(MF_Estimates!$A45, [10]MF_RawData!$C$19:$C$570, 0), MATCH(MF_Estimates!C$19, [10]MF_RawData!$A$18:$S$18, 0))</f>
        <v>1</v>
      </c>
      <c r="D45" s="156" t="str">
        <f>INDEX([10]MF_RawData!$A$19:$S$570, MATCH(MF_Estimates!$A45, [10]MF_RawData!$C$19:$C$570, 0), MATCH(MF_Estimates!D$19, [10]MF_RawData!$A$18:$S$18, 0))</f>
        <v>Zonal Electric</v>
      </c>
      <c r="E45" s="156" t="str">
        <f>INDEX([10]MF_RawData!$A$19:$S$570, MATCH(MF_Estimates!$A45, [10]MF_RawData!$C$19:$C$570, 0), MATCH(MF_Estimates!E$19, [10]MF_RawData!$A$18:$S$18, 0))</f>
        <v>Electric</v>
      </c>
      <c r="F45" s="12" t="b">
        <f t="shared" si="14"/>
        <v>1</v>
      </c>
      <c r="G45" s="12" t="str">
        <f t="shared" si="15"/>
        <v>Electric Zonal</v>
      </c>
    </row>
    <row r="46" spans="1:7">
      <c r="A46" s="144" t="s">
        <v>133</v>
      </c>
      <c r="B46" s="155">
        <f>INDEX([10]MF_RawData!$A$19:$S$570, MATCH(MF_Estimates!$A46, [10]MF_RawData!$C$19:$C$570, 0), MATCH(MF_Estimates!B$19, [10]MF_RawData!$A$18:$S$18, 0))</f>
        <v>365.07809448242187</v>
      </c>
      <c r="C46" s="156">
        <f>INDEX([10]MF_RawData!$A$19:$S$570, MATCH(MF_Estimates!$A46, [10]MF_RawData!$C$19:$C$570, 0), MATCH(MF_Estimates!C$19, [10]MF_RawData!$A$18:$S$18, 0))</f>
        <v>1</v>
      </c>
      <c r="D46" s="156" t="str">
        <f>INDEX([10]MF_RawData!$A$19:$S$570, MATCH(MF_Estimates!$A46, [10]MF_RawData!$C$19:$C$570, 0), MATCH(MF_Estimates!D$19, [10]MF_RawData!$A$18:$S$18, 0))</f>
        <v>Zonal Electric</v>
      </c>
      <c r="E46" s="156" t="str">
        <f>INDEX([10]MF_RawData!$A$19:$S$570, MATCH(MF_Estimates!$A46, [10]MF_RawData!$C$19:$C$570, 0), MATCH(MF_Estimates!E$19, [10]MF_RawData!$A$18:$S$18, 0))</f>
        <v>Electric</v>
      </c>
      <c r="F46" s="12" t="b">
        <f t="shared" si="14"/>
        <v>1</v>
      </c>
      <c r="G46" s="12" t="str">
        <f t="shared" si="15"/>
        <v>Electric Zonal</v>
      </c>
    </row>
    <row r="47" spans="1:7">
      <c r="A47" s="143" t="s">
        <v>134</v>
      </c>
      <c r="B47" s="155">
        <f>INDEX([10]MF_RawData!$A$19:$S$570, MATCH(MF_Estimates!$A47, [10]MF_RawData!$C$19:$C$570, 0), MATCH(MF_Estimates!B$19, [10]MF_RawData!$A$18:$S$18, 0))</f>
        <v>365.07809448242187</v>
      </c>
      <c r="C47" s="156">
        <f>INDEX([10]MF_RawData!$A$19:$S$570, MATCH(MF_Estimates!$A47, [10]MF_RawData!$C$19:$C$570, 0), MATCH(MF_Estimates!C$19, [10]MF_RawData!$A$18:$S$18, 0))</f>
        <v>1</v>
      </c>
      <c r="D47" s="156" t="str">
        <f>INDEX([10]MF_RawData!$A$19:$S$570, MATCH(MF_Estimates!$A47, [10]MF_RawData!$C$19:$C$570, 0), MATCH(MF_Estimates!D$19, [10]MF_RawData!$A$18:$S$18, 0))</f>
        <v>Zonal Electric</v>
      </c>
      <c r="E47" s="156" t="str">
        <f>INDEX([10]MF_RawData!$A$19:$S$570, MATCH(MF_Estimates!$A47, [10]MF_RawData!$C$19:$C$570, 0), MATCH(MF_Estimates!E$19, [10]MF_RawData!$A$18:$S$18, 0))</f>
        <v>Electric</v>
      </c>
      <c r="F47" s="12" t="b">
        <f t="shared" si="14"/>
        <v>1</v>
      </c>
      <c r="G47" s="12" t="str">
        <f t="shared" si="15"/>
        <v>Electric Zonal</v>
      </c>
    </row>
    <row r="48" spans="1:7">
      <c r="A48" s="143" t="s">
        <v>135</v>
      </c>
      <c r="B48" s="155">
        <f>INDEX([10]MF_RawData!$A$19:$S$570, MATCH(MF_Estimates!$A48, [10]MF_RawData!$C$19:$C$570, 0), MATCH(MF_Estimates!B$19, [10]MF_RawData!$A$18:$S$18, 0))</f>
        <v>2402.15185546875</v>
      </c>
      <c r="C48" s="156">
        <f>INDEX([10]MF_RawData!$A$19:$S$570, MATCH(MF_Estimates!$A48, [10]MF_RawData!$C$19:$C$570, 0), MATCH(MF_Estimates!C$19, [10]MF_RawData!$A$18:$S$18, 0))</f>
        <v>1</v>
      </c>
      <c r="D48" s="156" t="str">
        <f>INDEX([10]MF_RawData!$A$19:$S$570, MATCH(MF_Estimates!$A48, [10]MF_RawData!$C$19:$C$570, 0), MATCH(MF_Estimates!D$19, [10]MF_RawData!$A$18:$S$18, 0))</f>
        <v>Zonal Electric</v>
      </c>
      <c r="E48" s="156" t="str">
        <f>INDEX([10]MF_RawData!$A$19:$S$570, MATCH(MF_Estimates!$A48, [10]MF_RawData!$C$19:$C$570, 0), MATCH(MF_Estimates!E$19, [10]MF_RawData!$A$18:$S$18, 0))</f>
        <v>Electric</v>
      </c>
      <c r="F48" s="12" t="b">
        <f t="shared" si="14"/>
        <v>1</v>
      </c>
      <c r="G48" s="12" t="str">
        <f t="shared" si="15"/>
        <v>Electric Zonal</v>
      </c>
    </row>
    <row r="49" spans="1:7">
      <c r="A49" s="143" t="s">
        <v>136</v>
      </c>
      <c r="B49" s="155">
        <f>INDEX([10]MF_RawData!$A$19:$S$570, MATCH(MF_Estimates!$A49, [10]MF_RawData!$C$19:$C$570, 0), MATCH(MF_Estimates!B$19, [10]MF_RawData!$A$18:$S$18, 0))</f>
        <v>1601.4344482421875</v>
      </c>
      <c r="C49" s="156">
        <f>INDEX([10]MF_RawData!$A$19:$S$570, MATCH(MF_Estimates!$A49, [10]MF_RawData!$C$19:$C$570, 0), MATCH(MF_Estimates!C$19, [10]MF_RawData!$A$18:$S$18, 0))</f>
        <v>1</v>
      </c>
      <c r="D49" s="156" t="str">
        <f>INDEX([10]MF_RawData!$A$19:$S$570, MATCH(MF_Estimates!$A49, [10]MF_RawData!$C$19:$C$570, 0), MATCH(MF_Estimates!D$19, [10]MF_RawData!$A$18:$S$18, 0))</f>
        <v>Stove</v>
      </c>
      <c r="E49" s="156" t="str">
        <f>INDEX([10]MF_RawData!$A$19:$S$570, MATCH(MF_Estimates!$A49, [10]MF_RawData!$C$19:$C$570, 0), MATCH(MF_Estimates!E$19, [10]MF_RawData!$A$18:$S$18, 0))</f>
        <v>Wood</v>
      </c>
      <c r="F49" s="12" t="b">
        <f t="shared" si="14"/>
        <v>0</v>
      </c>
      <c r="G49" s="12" t="str">
        <f t="shared" si="15"/>
        <v/>
      </c>
    </row>
    <row r="50" spans="1:7">
      <c r="A50" s="143" t="s">
        <v>137</v>
      </c>
      <c r="B50" s="155">
        <f>INDEX([10]MF_RawData!$A$19:$S$570, MATCH(MF_Estimates!$A50, [10]MF_RawData!$C$19:$C$570, 0), MATCH(MF_Estimates!B$19, [10]MF_RawData!$A$18:$S$18, 0))</f>
        <v>1601.4344482421875</v>
      </c>
      <c r="C50" s="156">
        <f>INDEX([10]MF_RawData!$A$19:$S$570, MATCH(MF_Estimates!$A50, [10]MF_RawData!$C$19:$C$570, 0), MATCH(MF_Estimates!C$19, [10]MF_RawData!$A$18:$S$18, 0))</f>
        <v>1</v>
      </c>
      <c r="D50" s="156" t="str">
        <f>INDEX([10]MF_RawData!$A$19:$S$570, MATCH(MF_Estimates!$A50, [10]MF_RawData!$C$19:$C$570, 0), MATCH(MF_Estimates!D$19, [10]MF_RawData!$A$18:$S$18, 0))</f>
        <v>Forced Air</v>
      </c>
      <c r="E50" s="156" t="str">
        <f>INDEX([10]MF_RawData!$A$19:$S$570, MATCH(MF_Estimates!$A50, [10]MF_RawData!$C$19:$C$570, 0), MATCH(MF_Estimates!E$19, [10]MF_RawData!$A$18:$S$18, 0))</f>
        <v>Natural Gas</v>
      </c>
      <c r="F50" s="12" t="b">
        <f t="shared" si="14"/>
        <v>0</v>
      </c>
      <c r="G50" s="12" t="str">
        <f t="shared" si="15"/>
        <v>Electric FAF</v>
      </c>
    </row>
    <row r="51" spans="1:7">
      <c r="A51" s="143" t="s">
        <v>139</v>
      </c>
      <c r="B51" s="155">
        <f>INDEX([10]MF_RawData!$A$19:$S$570, MATCH(MF_Estimates!$A51, [10]MF_RawData!$C$19:$C$570, 0), MATCH(MF_Estimates!B$19, [10]MF_RawData!$A$18:$S$18, 0))</f>
        <v>1601.4344482421875</v>
      </c>
      <c r="C51" s="156">
        <f>INDEX([10]MF_RawData!$A$19:$S$570, MATCH(MF_Estimates!$A51, [10]MF_RawData!$C$19:$C$570, 0), MATCH(MF_Estimates!C$19, [10]MF_RawData!$A$18:$S$18, 0))</f>
        <v>1</v>
      </c>
      <c r="D51" s="156" t="str">
        <f>INDEX([10]MF_RawData!$A$19:$S$570, MATCH(MF_Estimates!$A51, [10]MF_RawData!$C$19:$C$570, 0), MATCH(MF_Estimates!D$19, [10]MF_RawData!$A$18:$S$18, 0))</f>
        <v>Forced Air</v>
      </c>
      <c r="E51" s="156" t="str">
        <f>INDEX([10]MF_RawData!$A$19:$S$570, MATCH(MF_Estimates!$A51, [10]MF_RawData!$C$19:$C$570, 0), MATCH(MF_Estimates!E$19, [10]MF_RawData!$A$18:$S$18, 0))</f>
        <v>Natural Gas</v>
      </c>
      <c r="F51" s="12" t="b">
        <f t="shared" si="14"/>
        <v>0</v>
      </c>
      <c r="G51" s="12" t="str">
        <f t="shared" si="15"/>
        <v>Electric FAF</v>
      </c>
    </row>
    <row r="52" spans="1:7">
      <c r="A52" s="143" t="s">
        <v>140</v>
      </c>
      <c r="B52" s="155">
        <f>INDEX([10]MF_RawData!$A$19:$S$570, MATCH(MF_Estimates!$A52, [10]MF_RawData!$C$19:$C$570, 0), MATCH(MF_Estimates!B$19, [10]MF_RawData!$A$18:$S$18, 0))</f>
        <v>365.07809448242187</v>
      </c>
      <c r="C52" s="156">
        <f>INDEX([10]MF_RawData!$A$19:$S$570, MATCH(MF_Estimates!$A52, [10]MF_RawData!$C$19:$C$570, 0), MATCH(MF_Estimates!C$19, [10]MF_RawData!$A$18:$S$18, 0))</f>
        <v>1</v>
      </c>
      <c r="D52" s="156" t="str">
        <f>INDEX([10]MF_RawData!$A$19:$S$570, MATCH(MF_Estimates!$A52, [10]MF_RawData!$C$19:$C$570, 0), MATCH(MF_Estimates!D$19, [10]MF_RawData!$A$18:$S$18, 0))</f>
        <v>Forced Air</v>
      </c>
      <c r="E52" s="156" t="str">
        <f>INDEX([10]MF_RawData!$A$19:$S$570, MATCH(MF_Estimates!$A52, [10]MF_RawData!$C$19:$C$570, 0), MATCH(MF_Estimates!E$19, [10]MF_RawData!$A$18:$S$18, 0))</f>
        <v>Natural Gas</v>
      </c>
      <c r="F52" s="12" t="b">
        <f t="shared" si="14"/>
        <v>0</v>
      </c>
      <c r="G52" s="12" t="str">
        <f t="shared" si="15"/>
        <v>Electric FAF</v>
      </c>
    </row>
    <row r="53" spans="1:7">
      <c r="A53" s="143" t="s">
        <v>141</v>
      </c>
      <c r="B53" s="155">
        <f>INDEX([10]MF_RawData!$A$19:$S$570, MATCH(MF_Estimates!$A53, [10]MF_RawData!$C$19:$C$570, 0), MATCH(MF_Estimates!B$19, [10]MF_RawData!$A$18:$S$18, 0))</f>
        <v>365.07809448242187</v>
      </c>
      <c r="C53" s="156">
        <f>INDEX([10]MF_RawData!$A$19:$S$570, MATCH(MF_Estimates!$A53, [10]MF_RawData!$C$19:$C$570, 0), MATCH(MF_Estimates!C$19, [10]MF_RawData!$A$18:$S$18, 0))</f>
        <v>1</v>
      </c>
      <c r="D53" s="156" t="str">
        <f>INDEX([10]MF_RawData!$A$19:$S$570, MATCH(MF_Estimates!$A53, [10]MF_RawData!$C$19:$C$570, 0), MATCH(MF_Estimates!D$19, [10]MF_RawData!$A$18:$S$18, 0))</f>
        <v>Central Hydronic/Steam - Central</v>
      </c>
      <c r="E53" s="156" t="str">
        <f>INDEX([10]MF_RawData!$A$19:$S$570, MATCH(MF_Estimates!$A53, [10]MF_RawData!$C$19:$C$570, 0), MATCH(MF_Estimates!E$19, [10]MF_RawData!$A$18:$S$18, 0))</f>
        <v>Natural Gas</v>
      </c>
      <c r="F53" s="12" t="b">
        <f t="shared" si="14"/>
        <v>0</v>
      </c>
      <c r="G53" s="12" t="str">
        <f t="shared" si="15"/>
        <v/>
      </c>
    </row>
    <row r="54" spans="1:7">
      <c r="A54" s="143" t="s">
        <v>142</v>
      </c>
      <c r="B54" s="155">
        <f>INDEX([10]MF_RawData!$A$19:$S$570, MATCH(MF_Estimates!$A54, [10]MF_RawData!$C$19:$C$570, 0), MATCH(MF_Estimates!B$19, [10]MF_RawData!$A$18:$S$18, 0))</f>
        <v>365.07809448242187</v>
      </c>
      <c r="C54" s="156">
        <f>INDEX([10]MF_RawData!$A$19:$S$570, MATCH(MF_Estimates!$A54, [10]MF_RawData!$C$19:$C$570, 0), MATCH(MF_Estimates!C$19, [10]MF_RawData!$A$18:$S$18, 0))</f>
        <v>1</v>
      </c>
      <c r="D54" s="156" t="str">
        <f>INDEX([10]MF_RawData!$A$19:$S$570, MATCH(MF_Estimates!$A54, [10]MF_RawData!$C$19:$C$570, 0), MATCH(MF_Estimates!D$19, [10]MF_RawData!$A$18:$S$18, 0))</f>
        <v>Central Hydronic/Steam - Central</v>
      </c>
      <c r="E54" s="156" t="str">
        <f>INDEX([10]MF_RawData!$A$19:$S$570, MATCH(MF_Estimates!$A54, [10]MF_RawData!$C$19:$C$570, 0), MATCH(MF_Estimates!E$19, [10]MF_RawData!$A$18:$S$18, 0))</f>
        <v>Natural Gas</v>
      </c>
      <c r="F54" s="12" t="b">
        <f t="shared" si="14"/>
        <v>0</v>
      </c>
      <c r="G54" s="12" t="str">
        <f t="shared" si="15"/>
        <v/>
      </c>
    </row>
    <row r="55" spans="1:7">
      <c r="A55" s="143" t="s">
        <v>143</v>
      </c>
      <c r="B55" s="155">
        <f>INDEX([10]MF_RawData!$A$19:$S$570, MATCH(MF_Estimates!$A55, [10]MF_RawData!$C$19:$C$570, 0), MATCH(MF_Estimates!B$19, [10]MF_RawData!$A$18:$S$18, 0))</f>
        <v>1601.434326171875</v>
      </c>
      <c r="C55" s="156">
        <f>INDEX([10]MF_RawData!$A$19:$S$570, MATCH(MF_Estimates!$A55, [10]MF_RawData!$C$19:$C$570, 0), MATCH(MF_Estimates!C$19, [10]MF_RawData!$A$18:$S$18, 0))</f>
        <v>1</v>
      </c>
      <c r="D55" s="156" t="str">
        <f>INDEX([10]MF_RawData!$A$19:$S$570, MATCH(MF_Estimates!$A55, [10]MF_RawData!$C$19:$C$570, 0), MATCH(MF_Estimates!D$19, [10]MF_RawData!$A$18:$S$18, 0))</f>
        <v>Central Hydronic/Steam - Central</v>
      </c>
      <c r="E55" s="156" t="str">
        <f>INDEX([10]MF_RawData!$A$19:$S$570, MATCH(MF_Estimates!$A55, [10]MF_RawData!$C$19:$C$570, 0), MATCH(MF_Estimates!E$19, [10]MF_RawData!$A$18:$S$18, 0))</f>
        <v>Natural Gas</v>
      </c>
      <c r="F55" s="12" t="b">
        <f t="shared" si="14"/>
        <v>0</v>
      </c>
      <c r="G55" s="12" t="str">
        <f t="shared" si="15"/>
        <v/>
      </c>
    </row>
    <row r="56" spans="1:7">
      <c r="A56" s="143" t="s">
        <v>144</v>
      </c>
      <c r="B56" s="155">
        <f>INDEX([10]MF_RawData!$A$19:$S$570, MATCH(MF_Estimates!$A56, [10]MF_RawData!$C$19:$C$570, 0), MATCH(MF_Estimates!B$19, [10]MF_RawData!$A$18:$S$18, 0))</f>
        <v>1601.434326171875</v>
      </c>
      <c r="C56" s="156">
        <f>INDEX([10]MF_RawData!$A$19:$S$570, MATCH(MF_Estimates!$A56, [10]MF_RawData!$C$19:$C$570, 0), MATCH(MF_Estimates!C$19, [10]MF_RawData!$A$18:$S$18, 0))</f>
        <v>2</v>
      </c>
      <c r="D56" s="156" t="str">
        <f>INDEX([10]MF_RawData!$A$19:$S$570, MATCH(MF_Estimates!$A56, [10]MF_RawData!$C$19:$C$570, 0), MATCH(MF_Estimates!D$19, [10]MF_RawData!$A$18:$S$18, 0))</f>
        <v>Zonal Electric</v>
      </c>
      <c r="E56" s="156" t="str">
        <f>INDEX([10]MF_RawData!$A$19:$S$570, MATCH(MF_Estimates!$A56, [10]MF_RawData!$C$19:$C$570, 0), MATCH(MF_Estimates!E$19, [10]MF_RawData!$A$18:$S$18, 0))</f>
        <v>Electric</v>
      </c>
      <c r="F56" s="12" t="b">
        <f t="shared" si="14"/>
        <v>1</v>
      </c>
      <c r="G56" s="12" t="str">
        <f t="shared" si="15"/>
        <v>Electric Zonal</v>
      </c>
    </row>
    <row r="57" spans="1:7">
      <c r="A57" s="143" t="s">
        <v>145</v>
      </c>
      <c r="B57" s="155">
        <f>INDEX([10]MF_RawData!$A$19:$S$570, MATCH(MF_Estimates!$A57, [10]MF_RawData!$C$19:$C$570, 0), MATCH(MF_Estimates!B$19, [10]MF_RawData!$A$18:$S$18, 0))</f>
        <v>1601.434326171875</v>
      </c>
      <c r="C57" s="156">
        <f>INDEX([10]MF_RawData!$A$19:$S$570, MATCH(MF_Estimates!$A57, [10]MF_RawData!$C$19:$C$570, 0), MATCH(MF_Estimates!C$19, [10]MF_RawData!$A$18:$S$18, 0))</f>
        <v>2</v>
      </c>
      <c r="D57" s="156" t="str">
        <f>INDEX([10]MF_RawData!$A$19:$S$570, MATCH(MF_Estimates!$A57, [10]MF_RawData!$C$19:$C$570, 0), MATCH(MF_Estimates!D$19, [10]MF_RawData!$A$18:$S$18, 0))</f>
        <v>Zonal Electric</v>
      </c>
      <c r="E57" s="156" t="str">
        <f>INDEX([10]MF_RawData!$A$19:$S$570, MATCH(MF_Estimates!$A57, [10]MF_RawData!$C$19:$C$570, 0), MATCH(MF_Estimates!E$19, [10]MF_RawData!$A$18:$S$18, 0))</f>
        <v>Electric</v>
      </c>
      <c r="F57" s="12" t="b">
        <f t="shared" si="14"/>
        <v>1</v>
      </c>
      <c r="G57" s="12" t="str">
        <f t="shared" si="15"/>
        <v>Electric Zonal</v>
      </c>
    </row>
    <row r="58" spans="1:7">
      <c r="A58" s="143" t="s">
        <v>146</v>
      </c>
      <c r="B58" s="155">
        <f>INDEX([10]MF_RawData!$A$19:$S$570, MATCH(MF_Estimates!$A58, [10]MF_RawData!$C$19:$C$570, 0), MATCH(MF_Estimates!B$19, [10]MF_RawData!$A$18:$S$18, 0))</f>
        <v>1601.434326171875</v>
      </c>
      <c r="C58" s="156">
        <f>INDEX([10]MF_RawData!$A$19:$S$570, MATCH(MF_Estimates!$A58, [10]MF_RawData!$C$19:$C$570, 0), MATCH(MF_Estimates!C$19, [10]MF_RawData!$A$18:$S$18, 0))</f>
        <v>2</v>
      </c>
      <c r="D58" s="156" t="str">
        <f>INDEX([10]MF_RawData!$A$19:$S$570, MATCH(MF_Estimates!$A58, [10]MF_RawData!$C$19:$C$570, 0), MATCH(MF_Estimates!D$19, [10]MF_RawData!$A$18:$S$18, 0))</f>
        <v>Zonal Electric</v>
      </c>
      <c r="E58" s="156" t="str">
        <f>INDEX([10]MF_RawData!$A$19:$S$570, MATCH(MF_Estimates!$A58, [10]MF_RawData!$C$19:$C$570, 0), MATCH(MF_Estimates!E$19, [10]MF_RawData!$A$18:$S$18, 0))</f>
        <v>Electric</v>
      </c>
      <c r="F58" s="12" t="b">
        <f t="shared" si="14"/>
        <v>1</v>
      </c>
      <c r="G58" s="12" t="str">
        <f t="shared" si="15"/>
        <v>Electric Zonal</v>
      </c>
    </row>
    <row r="59" spans="1:7">
      <c r="A59" s="143" t="s">
        <v>147</v>
      </c>
      <c r="B59" s="155">
        <f>INDEX([10]MF_RawData!$A$19:$S$570, MATCH(MF_Estimates!$A59, [10]MF_RawData!$C$19:$C$570, 0), MATCH(MF_Estimates!B$19, [10]MF_RawData!$A$18:$S$18, 0))</f>
        <v>1030.3695068359375</v>
      </c>
      <c r="C59" s="156">
        <f>INDEX([10]MF_RawData!$A$19:$S$570, MATCH(MF_Estimates!$A59, [10]MF_RawData!$C$19:$C$570, 0), MATCH(MF_Estimates!C$19, [10]MF_RawData!$A$18:$S$18, 0))</f>
        <v>2</v>
      </c>
      <c r="D59" s="156" t="str">
        <f>INDEX([10]MF_RawData!$A$19:$S$570, MATCH(MF_Estimates!$A59, [10]MF_RawData!$C$19:$C$570, 0), MATCH(MF_Estimates!D$19, [10]MF_RawData!$A$18:$S$18, 0))</f>
        <v>Zonal Electric</v>
      </c>
      <c r="E59" s="156" t="str">
        <f>INDEX([10]MF_RawData!$A$19:$S$570, MATCH(MF_Estimates!$A59, [10]MF_RawData!$C$19:$C$570, 0), MATCH(MF_Estimates!E$19, [10]MF_RawData!$A$18:$S$18, 0))</f>
        <v>Electric</v>
      </c>
      <c r="F59" s="12" t="b">
        <f t="shared" si="14"/>
        <v>1</v>
      </c>
      <c r="G59" s="12" t="str">
        <f t="shared" si="15"/>
        <v>Electric Zonal</v>
      </c>
    </row>
    <row r="60" spans="1:7">
      <c r="A60" s="143" t="s">
        <v>148</v>
      </c>
      <c r="B60" s="155">
        <f>INDEX([10]MF_RawData!$A$19:$S$570, MATCH(MF_Estimates!$A60, [10]MF_RawData!$C$19:$C$570, 0), MATCH(MF_Estimates!B$19, [10]MF_RawData!$A$18:$S$18, 0))</f>
        <v>1030.3695068359375</v>
      </c>
      <c r="C60" s="156">
        <f>INDEX([10]MF_RawData!$A$19:$S$570, MATCH(MF_Estimates!$A60, [10]MF_RawData!$C$19:$C$570, 0), MATCH(MF_Estimates!C$19, [10]MF_RawData!$A$18:$S$18, 0))</f>
        <v>2</v>
      </c>
      <c r="D60" s="156" t="str">
        <f>INDEX([10]MF_RawData!$A$19:$S$570, MATCH(MF_Estimates!$A60, [10]MF_RawData!$C$19:$C$570, 0), MATCH(MF_Estimates!D$19, [10]MF_RawData!$A$18:$S$18, 0))</f>
        <v>Zonal Electric</v>
      </c>
      <c r="E60" s="156" t="str">
        <f>INDEX([10]MF_RawData!$A$19:$S$570, MATCH(MF_Estimates!$A60, [10]MF_RawData!$C$19:$C$570, 0), MATCH(MF_Estimates!E$19, [10]MF_RawData!$A$18:$S$18, 0))</f>
        <v>Electric</v>
      </c>
      <c r="F60" s="12" t="b">
        <f t="shared" si="14"/>
        <v>1</v>
      </c>
      <c r="G60" s="12" t="str">
        <f t="shared" si="15"/>
        <v>Electric Zonal</v>
      </c>
    </row>
    <row r="61" spans="1:7">
      <c r="A61" s="143" t="s">
        <v>149</v>
      </c>
      <c r="B61" s="155">
        <f>INDEX([10]MF_RawData!$A$19:$S$570, MATCH(MF_Estimates!$A61, [10]MF_RawData!$C$19:$C$570, 0), MATCH(MF_Estimates!B$19, [10]MF_RawData!$A$18:$S$18, 0))</f>
        <v>1601.4345703125</v>
      </c>
      <c r="C61" s="156">
        <f>INDEX([10]MF_RawData!$A$19:$S$570, MATCH(MF_Estimates!$A61, [10]MF_RawData!$C$19:$C$570, 0), MATCH(MF_Estimates!C$19, [10]MF_RawData!$A$18:$S$18, 0))</f>
        <v>1</v>
      </c>
      <c r="D61" s="156" t="str">
        <f>INDEX([10]MF_RawData!$A$19:$S$570, MATCH(MF_Estimates!$A61, [10]MF_RawData!$C$19:$C$570, 0), MATCH(MF_Estimates!D$19, [10]MF_RawData!$A$18:$S$18, 0))</f>
        <v>Zonal Electric</v>
      </c>
      <c r="E61" s="156" t="str">
        <f>INDEX([10]MF_RawData!$A$19:$S$570, MATCH(MF_Estimates!$A61, [10]MF_RawData!$C$19:$C$570, 0), MATCH(MF_Estimates!E$19, [10]MF_RawData!$A$18:$S$18, 0))</f>
        <v>Electric</v>
      </c>
      <c r="F61" s="12" t="b">
        <f t="shared" si="14"/>
        <v>1</v>
      </c>
      <c r="G61" s="12" t="str">
        <f t="shared" si="15"/>
        <v>Electric Zonal</v>
      </c>
    </row>
    <row r="62" spans="1:7">
      <c r="A62" s="143" t="s">
        <v>150</v>
      </c>
      <c r="B62" s="155">
        <f>INDEX([10]MF_RawData!$A$19:$S$570, MATCH(MF_Estimates!$A62, [10]MF_RawData!$C$19:$C$570, 0), MATCH(MF_Estimates!B$19, [10]MF_RawData!$A$18:$S$18, 0))</f>
        <v>1601.4345703125</v>
      </c>
      <c r="C62" s="156">
        <f>INDEX([10]MF_RawData!$A$19:$S$570, MATCH(MF_Estimates!$A62, [10]MF_RawData!$C$19:$C$570, 0), MATCH(MF_Estimates!C$19, [10]MF_RawData!$A$18:$S$18, 0))</f>
        <v>1</v>
      </c>
      <c r="D62" s="156" t="str">
        <f>INDEX([10]MF_RawData!$A$19:$S$570, MATCH(MF_Estimates!$A62, [10]MF_RawData!$C$19:$C$570, 0), MATCH(MF_Estimates!D$19, [10]MF_RawData!$A$18:$S$18, 0))</f>
        <v>Zonal Electric</v>
      </c>
      <c r="E62" s="156" t="str">
        <f>INDEX([10]MF_RawData!$A$19:$S$570, MATCH(MF_Estimates!$A62, [10]MF_RawData!$C$19:$C$570, 0), MATCH(MF_Estimates!E$19, [10]MF_RawData!$A$18:$S$18, 0))</f>
        <v>Electric</v>
      </c>
      <c r="F62" s="12" t="b">
        <f t="shared" si="14"/>
        <v>1</v>
      </c>
      <c r="G62" s="12" t="str">
        <f t="shared" si="15"/>
        <v>Electric Zonal</v>
      </c>
    </row>
    <row r="63" spans="1:7">
      <c r="A63" s="143" t="s">
        <v>151</v>
      </c>
      <c r="B63" s="155">
        <f>INDEX([10]MF_RawData!$A$19:$S$570, MATCH(MF_Estimates!$A63, [10]MF_RawData!$C$19:$C$570, 0), MATCH(MF_Estimates!B$19, [10]MF_RawData!$A$18:$S$18, 0))</f>
        <v>1601.4345703125</v>
      </c>
      <c r="C63" s="156">
        <f>INDEX([10]MF_RawData!$A$19:$S$570, MATCH(MF_Estimates!$A63, [10]MF_RawData!$C$19:$C$570, 0), MATCH(MF_Estimates!C$19, [10]MF_RawData!$A$18:$S$18, 0))</f>
        <v>1</v>
      </c>
      <c r="D63" s="156" t="str">
        <f>INDEX([10]MF_RawData!$A$19:$S$570, MATCH(MF_Estimates!$A63, [10]MF_RawData!$C$19:$C$570, 0), MATCH(MF_Estimates!D$19, [10]MF_RawData!$A$18:$S$18, 0))</f>
        <v>Zonal Electric</v>
      </c>
      <c r="E63" s="156" t="str">
        <f>INDEX([10]MF_RawData!$A$19:$S$570, MATCH(MF_Estimates!$A63, [10]MF_RawData!$C$19:$C$570, 0), MATCH(MF_Estimates!E$19, [10]MF_RawData!$A$18:$S$18, 0))</f>
        <v>Electric</v>
      </c>
      <c r="F63" s="12" t="b">
        <f t="shared" si="14"/>
        <v>1</v>
      </c>
      <c r="G63" s="12" t="str">
        <f t="shared" si="15"/>
        <v>Electric Zonal</v>
      </c>
    </row>
    <row r="64" spans="1:7">
      <c r="A64" s="143" t="s">
        <v>152</v>
      </c>
      <c r="B64" s="155">
        <f>INDEX([10]MF_RawData!$A$19:$S$570, MATCH(MF_Estimates!$A64, [10]MF_RawData!$C$19:$C$570, 0), MATCH(MF_Estimates!B$19, [10]MF_RawData!$A$18:$S$18, 0))</f>
        <v>686.91302490234375</v>
      </c>
      <c r="C64" s="156">
        <f>INDEX([10]MF_RawData!$A$19:$S$570, MATCH(MF_Estimates!$A64, [10]MF_RawData!$C$19:$C$570, 0), MATCH(MF_Estimates!C$19, [10]MF_RawData!$A$18:$S$18, 0))</f>
        <v>2</v>
      </c>
      <c r="D64" s="156" t="str">
        <f>INDEX([10]MF_RawData!$A$19:$S$570, MATCH(MF_Estimates!$A64, [10]MF_RawData!$C$19:$C$570, 0), MATCH(MF_Estimates!D$19, [10]MF_RawData!$A$18:$S$18, 0))</f>
        <v>Zonal Electric</v>
      </c>
      <c r="E64" s="156" t="str">
        <f>INDEX([10]MF_RawData!$A$19:$S$570, MATCH(MF_Estimates!$A64, [10]MF_RawData!$C$19:$C$570, 0), MATCH(MF_Estimates!E$19, [10]MF_RawData!$A$18:$S$18, 0))</f>
        <v>Electric</v>
      </c>
      <c r="F64" s="12" t="b">
        <f t="shared" si="14"/>
        <v>1</v>
      </c>
      <c r="G64" s="12" t="str">
        <f t="shared" si="15"/>
        <v>Electric Zonal</v>
      </c>
    </row>
    <row r="65" spans="1:7">
      <c r="A65" s="143" t="s">
        <v>153</v>
      </c>
      <c r="B65" s="155">
        <f>INDEX([10]MF_RawData!$A$19:$S$570, MATCH(MF_Estimates!$A65, [10]MF_RawData!$C$19:$C$570, 0), MATCH(MF_Estimates!B$19, [10]MF_RawData!$A$18:$S$18, 0))</f>
        <v>686.91302490234375</v>
      </c>
      <c r="C65" s="156">
        <f>INDEX([10]MF_RawData!$A$19:$S$570, MATCH(MF_Estimates!$A65, [10]MF_RawData!$C$19:$C$570, 0), MATCH(MF_Estimates!C$19, [10]MF_RawData!$A$18:$S$18, 0))</f>
        <v>2</v>
      </c>
      <c r="D65" s="156" t="str">
        <f>INDEX([10]MF_RawData!$A$19:$S$570, MATCH(MF_Estimates!$A65, [10]MF_RawData!$C$19:$C$570, 0), MATCH(MF_Estimates!D$19, [10]MF_RawData!$A$18:$S$18, 0))</f>
        <v>Zonal Electric</v>
      </c>
      <c r="E65" s="156" t="str">
        <f>INDEX([10]MF_RawData!$A$19:$S$570, MATCH(MF_Estimates!$A65, [10]MF_RawData!$C$19:$C$570, 0), MATCH(MF_Estimates!E$19, [10]MF_RawData!$A$18:$S$18, 0))</f>
        <v>Electric</v>
      </c>
      <c r="F65" s="12" t="b">
        <f t="shared" si="14"/>
        <v>1</v>
      </c>
      <c r="G65" s="12" t="str">
        <f t="shared" si="15"/>
        <v>Electric Zonal</v>
      </c>
    </row>
    <row r="66" spans="1:7">
      <c r="A66" s="143" t="s">
        <v>154</v>
      </c>
      <c r="B66" s="155">
        <f>INDEX([10]MF_RawData!$A$19:$S$570, MATCH(MF_Estimates!$A66, [10]MF_RawData!$C$19:$C$570, 0), MATCH(MF_Estimates!B$19, [10]MF_RawData!$A$18:$S$18, 0))</f>
        <v>686.91302490234375</v>
      </c>
      <c r="C66" s="156">
        <f>INDEX([10]MF_RawData!$A$19:$S$570, MATCH(MF_Estimates!$A66, [10]MF_RawData!$C$19:$C$570, 0), MATCH(MF_Estimates!C$19, [10]MF_RawData!$A$18:$S$18, 0))</f>
        <v>2</v>
      </c>
      <c r="D66" s="156" t="str">
        <f>INDEX([10]MF_RawData!$A$19:$S$570, MATCH(MF_Estimates!$A66, [10]MF_RawData!$C$19:$C$570, 0), MATCH(MF_Estimates!D$19, [10]MF_RawData!$A$18:$S$18, 0))</f>
        <v>Zonal Electric</v>
      </c>
      <c r="E66" s="156" t="str">
        <f>INDEX([10]MF_RawData!$A$19:$S$570, MATCH(MF_Estimates!$A66, [10]MF_RawData!$C$19:$C$570, 0), MATCH(MF_Estimates!E$19, [10]MF_RawData!$A$18:$S$18, 0))</f>
        <v>Electric</v>
      </c>
      <c r="F66" s="12" t="b">
        <f t="shared" si="14"/>
        <v>1</v>
      </c>
      <c r="G66" s="12" t="str">
        <f t="shared" si="15"/>
        <v>Electric Zonal</v>
      </c>
    </row>
    <row r="67" spans="1:7">
      <c r="A67" s="143" t="s">
        <v>155</v>
      </c>
      <c r="B67" s="155">
        <f>INDEX([10]MF_RawData!$A$19:$S$570, MATCH(MF_Estimates!$A67, [10]MF_RawData!$C$19:$C$570, 0), MATCH(MF_Estimates!B$19, [10]MF_RawData!$A$18:$S$18, 0))</f>
        <v>1030.36962890625</v>
      </c>
      <c r="C67" s="156">
        <f>INDEX([10]MF_RawData!$A$19:$S$570, MATCH(MF_Estimates!$A67, [10]MF_RawData!$C$19:$C$570, 0), MATCH(MF_Estimates!C$19, [10]MF_RawData!$A$18:$S$18, 0))</f>
        <v>1</v>
      </c>
      <c r="D67" s="156" t="str">
        <f>INDEX([10]MF_RawData!$A$19:$S$570, MATCH(MF_Estimates!$A67, [10]MF_RawData!$C$19:$C$570, 0), MATCH(MF_Estimates!D$19, [10]MF_RawData!$A$18:$S$18, 0))</f>
        <v>Zonal Electric</v>
      </c>
      <c r="E67" s="156" t="str">
        <f>INDEX([10]MF_RawData!$A$19:$S$570, MATCH(MF_Estimates!$A67, [10]MF_RawData!$C$19:$C$570, 0), MATCH(MF_Estimates!E$19, [10]MF_RawData!$A$18:$S$18, 0))</f>
        <v>Electric</v>
      </c>
      <c r="F67" s="12" t="b">
        <f t="shared" si="14"/>
        <v>1</v>
      </c>
      <c r="G67" s="12" t="str">
        <f t="shared" si="15"/>
        <v>Electric Zonal</v>
      </c>
    </row>
    <row r="68" spans="1:7">
      <c r="A68" s="143" t="s">
        <v>156</v>
      </c>
      <c r="B68" s="155">
        <f>INDEX([10]MF_RawData!$A$19:$S$570, MATCH(MF_Estimates!$A68, [10]MF_RawData!$C$19:$C$570, 0), MATCH(MF_Estimates!B$19, [10]MF_RawData!$A$18:$S$18, 0))</f>
        <v>1030.36962890625</v>
      </c>
      <c r="C68" s="156">
        <f>INDEX([10]MF_RawData!$A$19:$S$570, MATCH(MF_Estimates!$A68, [10]MF_RawData!$C$19:$C$570, 0), MATCH(MF_Estimates!C$19, [10]MF_RawData!$A$18:$S$18, 0))</f>
        <v>1</v>
      </c>
      <c r="D68" s="156" t="str">
        <f>INDEX([10]MF_RawData!$A$19:$S$570, MATCH(MF_Estimates!$A68, [10]MF_RawData!$C$19:$C$570, 0), MATCH(MF_Estimates!D$19, [10]MF_RawData!$A$18:$S$18, 0))</f>
        <v>Zonal Electric</v>
      </c>
      <c r="E68" s="156" t="str">
        <f>INDEX([10]MF_RawData!$A$19:$S$570, MATCH(MF_Estimates!$A68, [10]MF_RawData!$C$19:$C$570, 0), MATCH(MF_Estimates!E$19, [10]MF_RawData!$A$18:$S$18, 0))</f>
        <v>Electric</v>
      </c>
      <c r="F68" s="12" t="b">
        <f t="shared" si="14"/>
        <v>1</v>
      </c>
      <c r="G68" s="12" t="str">
        <f t="shared" si="15"/>
        <v>Electric Zonal</v>
      </c>
    </row>
    <row r="69" spans="1:7">
      <c r="A69" s="143" t="s">
        <v>157</v>
      </c>
      <c r="B69" s="155">
        <f>INDEX([10]MF_RawData!$A$19:$S$570, MATCH(MF_Estimates!$A69, [10]MF_RawData!$C$19:$C$570, 0), MATCH(MF_Estimates!B$19, [10]MF_RawData!$A$18:$S$18, 0))</f>
        <v>597.902099609375</v>
      </c>
      <c r="C69" s="156">
        <f>INDEX([10]MF_RawData!$A$19:$S$570, MATCH(MF_Estimates!$A69, [10]MF_RawData!$C$19:$C$570, 0), MATCH(MF_Estimates!C$19, [10]MF_RawData!$A$18:$S$18, 0))</f>
        <v>1</v>
      </c>
      <c r="D69" s="156" t="str">
        <f>INDEX([10]MF_RawData!$A$19:$S$570, MATCH(MF_Estimates!$A69, [10]MF_RawData!$C$19:$C$570, 0), MATCH(MF_Estimates!D$19, [10]MF_RawData!$A$18:$S$18, 0))</f>
        <v>PTHP,DHP</v>
      </c>
      <c r="E69" s="156" t="str">
        <f>INDEX([10]MF_RawData!$A$19:$S$570, MATCH(MF_Estimates!$A69, [10]MF_RawData!$C$19:$C$570, 0), MATCH(MF_Estimates!E$19, [10]MF_RawData!$A$18:$S$18, 0))</f>
        <v>Electric</v>
      </c>
      <c r="F69" s="12" t="b">
        <f t="shared" si="14"/>
        <v>1</v>
      </c>
      <c r="G69" s="12" t="str">
        <f t="shared" si="15"/>
        <v>PTHP,DHP</v>
      </c>
    </row>
    <row r="70" spans="1:7">
      <c r="A70" s="143" t="s">
        <v>159</v>
      </c>
      <c r="B70" s="155">
        <f>INDEX([10]MF_RawData!$A$19:$S$570, MATCH(MF_Estimates!$A70, [10]MF_RawData!$C$19:$C$570, 0), MATCH(MF_Estimates!B$19, [10]MF_RawData!$A$18:$S$18, 0))</f>
        <v>597.902099609375</v>
      </c>
      <c r="C70" s="156">
        <f>INDEX([10]MF_RawData!$A$19:$S$570, MATCH(MF_Estimates!$A70, [10]MF_RawData!$C$19:$C$570, 0), MATCH(MF_Estimates!C$19, [10]MF_RawData!$A$18:$S$18, 0))</f>
        <v>1</v>
      </c>
      <c r="D70" s="156" t="str">
        <f>INDEX([10]MF_RawData!$A$19:$S$570, MATCH(MF_Estimates!$A70, [10]MF_RawData!$C$19:$C$570, 0), MATCH(MF_Estimates!D$19, [10]MF_RawData!$A$18:$S$18, 0))</f>
        <v>PTHP,DHP</v>
      </c>
      <c r="E70" s="156" t="str">
        <f>INDEX([10]MF_RawData!$A$19:$S$570, MATCH(MF_Estimates!$A70, [10]MF_RawData!$C$19:$C$570, 0), MATCH(MF_Estimates!E$19, [10]MF_RawData!$A$18:$S$18, 0))</f>
        <v>Electric</v>
      </c>
      <c r="F70" s="12" t="b">
        <f t="shared" si="14"/>
        <v>1</v>
      </c>
      <c r="G70" s="12" t="str">
        <f t="shared" si="15"/>
        <v>PTHP,DHP</v>
      </c>
    </row>
    <row r="71" spans="1:7">
      <c r="A71" s="143" t="s">
        <v>160</v>
      </c>
      <c r="B71" s="155">
        <f>INDEX([10]MF_RawData!$A$19:$S$570, MATCH(MF_Estimates!$A71, [10]MF_RawData!$C$19:$C$570, 0), MATCH(MF_Estimates!B$19, [10]MF_RawData!$A$18:$S$18, 0))</f>
        <v>597.902099609375</v>
      </c>
      <c r="C71" s="156">
        <f>INDEX([10]MF_RawData!$A$19:$S$570, MATCH(MF_Estimates!$A71, [10]MF_RawData!$C$19:$C$570, 0), MATCH(MF_Estimates!C$19, [10]MF_RawData!$A$18:$S$18, 0))</f>
        <v>1</v>
      </c>
      <c r="D71" s="156" t="str">
        <f>INDEX([10]MF_RawData!$A$19:$S$570, MATCH(MF_Estimates!$A71, [10]MF_RawData!$C$19:$C$570, 0), MATCH(MF_Estimates!D$19, [10]MF_RawData!$A$18:$S$18, 0))</f>
        <v>PTHP,DHP</v>
      </c>
      <c r="E71" s="156" t="str">
        <f>INDEX([10]MF_RawData!$A$19:$S$570, MATCH(MF_Estimates!$A71, [10]MF_RawData!$C$19:$C$570, 0), MATCH(MF_Estimates!E$19, [10]MF_RawData!$A$18:$S$18, 0))</f>
        <v>Electric</v>
      </c>
      <c r="F71" s="12" t="b">
        <f t="shared" si="14"/>
        <v>1</v>
      </c>
      <c r="G71" s="12" t="str">
        <f t="shared" si="15"/>
        <v>PTHP,DHP</v>
      </c>
    </row>
    <row r="72" spans="1:7">
      <c r="A72" s="143" t="s">
        <v>161</v>
      </c>
      <c r="B72" s="155">
        <f>INDEX([10]MF_RawData!$A$19:$S$570, MATCH(MF_Estimates!$A72, [10]MF_RawData!$C$19:$C$570, 0), MATCH(MF_Estimates!B$19, [10]MF_RawData!$A$18:$S$18, 0))</f>
        <v>597.902099609375</v>
      </c>
      <c r="C72" s="156">
        <f>INDEX([10]MF_RawData!$A$19:$S$570, MATCH(MF_Estimates!$A72, [10]MF_RawData!$C$19:$C$570, 0), MATCH(MF_Estimates!C$19, [10]MF_RawData!$A$18:$S$18, 0))</f>
        <v>1</v>
      </c>
      <c r="D72" s="156" t="str">
        <f>INDEX([10]MF_RawData!$A$19:$S$570, MATCH(MF_Estimates!$A72, [10]MF_RawData!$C$19:$C$570, 0), MATCH(MF_Estimates!D$19, [10]MF_RawData!$A$18:$S$18, 0))</f>
        <v>Central Hydronic/Steam - Central</v>
      </c>
      <c r="E72" s="156" t="str">
        <f>INDEX([10]MF_RawData!$A$19:$S$570, MATCH(MF_Estimates!$A72, [10]MF_RawData!$C$19:$C$570, 0), MATCH(MF_Estimates!E$19, [10]MF_RawData!$A$18:$S$18, 0))</f>
        <v>Oil</v>
      </c>
      <c r="F72" s="12" t="b">
        <f t="shared" si="14"/>
        <v>0</v>
      </c>
      <c r="G72" s="12" t="str">
        <f t="shared" si="15"/>
        <v/>
      </c>
    </row>
    <row r="73" spans="1:7">
      <c r="A73" s="143" t="s">
        <v>162</v>
      </c>
      <c r="B73" s="155">
        <f>INDEX([10]MF_RawData!$A$19:$S$570, MATCH(MF_Estimates!$A73, [10]MF_RawData!$C$19:$C$570, 0), MATCH(MF_Estimates!B$19, [10]MF_RawData!$A$18:$S$18, 0))</f>
        <v>597.902099609375</v>
      </c>
      <c r="C73" s="156">
        <f>INDEX([10]MF_RawData!$A$19:$S$570, MATCH(MF_Estimates!$A73, [10]MF_RawData!$C$19:$C$570, 0), MATCH(MF_Estimates!C$19, [10]MF_RawData!$A$18:$S$18, 0))</f>
        <v>1</v>
      </c>
      <c r="D73" s="156" t="str">
        <f>INDEX([10]MF_RawData!$A$19:$S$570, MATCH(MF_Estimates!$A73, [10]MF_RawData!$C$19:$C$570, 0), MATCH(MF_Estimates!D$19, [10]MF_RawData!$A$18:$S$18, 0))</f>
        <v>Central Hydronic/Steam - Central</v>
      </c>
      <c r="E73" s="156" t="str">
        <f>INDEX([10]MF_RawData!$A$19:$S$570, MATCH(MF_Estimates!$A73, [10]MF_RawData!$C$19:$C$570, 0), MATCH(MF_Estimates!E$19, [10]MF_RawData!$A$18:$S$18, 0))</f>
        <v>Oil</v>
      </c>
      <c r="F73" s="12" t="b">
        <f t="shared" si="14"/>
        <v>0</v>
      </c>
      <c r="G73" s="12" t="str">
        <f t="shared" si="15"/>
        <v/>
      </c>
    </row>
    <row r="74" spans="1:7">
      <c r="A74" s="143" t="s">
        <v>163</v>
      </c>
      <c r="B74" s="155">
        <f>INDEX([10]MF_RawData!$A$19:$S$570, MATCH(MF_Estimates!$A74, [10]MF_RawData!$C$19:$C$570, 0), MATCH(MF_Estimates!B$19, [10]MF_RawData!$A$18:$S$18, 0))</f>
        <v>686.91302490234375</v>
      </c>
      <c r="C74" s="156">
        <f>INDEX([10]MF_RawData!$A$19:$S$570, MATCH(MF_Estimates!$A74, [10]MF_RawData!$C$19:$C$570, 0), MATCH(MF_Estimates!C$19, [10]MF_RawData!$A$18:$S$18, 0))</f>
        <v>1</v>
      </c>
      <c r="D74" s="156" t="str">
        <f>INDEX([10]MF_RawData!$A$19:$S$570, MATCH(MF_Estimates!$A74, [10]MF_RawData!$C$19:$C$570, 0), MATCH(MF_Estimates!D$19, [10]MF_RawData!$A$18:$S$18, 0))</f>
        <v>Central Hydronic/Steam - Central</v>
      </c>
      <c r="E74" s="156" t="str">
        <f>INDEX([10]MF_RawData!$A$19:$S$570, MATCH(MF_Estimates!$A74, [10]MF_RawData!$C$19:$C$570, 0), MATCH(MF_Estimates!E$19, [10]MF_RawData!$A$18:$S$18, 0))</f>
        <v>Oil</v>
      </c>
      <c r="F74" s="12" t="b">
        <f t="shared" si="14"/>
        <v>0</v>
      </c>
      <c r="G74" s="12" t="str">
        <f t="shared" si="15"/>
        <v/>
      </c>
    </row>
    <row r="75" spans="1:7">
      <c r="A75" s="143" t="s">
        <v>164</v>
      </c>
      <c r="B75" s="155">
        <f>INDEX([10]MF_RawData!$A$19:$S$570, MATCH(MF_Estimates!$A75, [10]MF_RawData!$C$19:$C$570, 0), MATCH(MF_Estimates!B$19, [10]MF_RawData!$A$18:$S$18, 0))</f>
        <v>686.91302490234375</v>
      </c>
      <c r="C75" s="156">
        <f>INDEX([10]MF_RawData!$A$19:$S$570, MATCH(MF_Estimates!$A75, [10]MF_RawData!$C$19:$C$570, 0), MATCH(MF_Estimates!C$19, [10]MF_RawData!$A$18:$S$18, 0))</f>
        <v>1</v>
      </c>
      <c r="D75" s="156" t="str">
        <f>INDEX([10]MF_RawData!$A$19:$S$570, MATCH(MF_Estimates!$A75, [10]MF_RawData!$C$19:$C$570, 0), MATCH(MF_Estimates!D$19, [10]MF_RawData!$A$18:$S$18, 0))</f>
        <v>Zonal Electric</v>
      </c>
      <c r="E75" s="156" t="str">
        <f>INDEX([10]MF_RawData!$A$19:$S$570, MATCH(MF_Estimates!$A75, [10]MF_RawData!$C$19:$C$570, 0), MATCH(MF_Estimates!E$19, [10]MF_RawData!$A$18:$S$18, 0))</f>
        <v>Electric</v>
      </c>
      <c r="F75" s="12" t="b">
        <f t="shared" si="14"/>
        <v>1</v>
      </c>
      <c r="G75" s="12" t="str">
        <f t="shared" si="15"/>
        <v>Electric Zonal</v>
      </c>
    </row>
    <row r="76" spans="1:7">
      <c r="A76" s="143" t="s">
        <v>165</v>
      </c>
      <c r="B76" s="155">
        <f>INDEX([10]MF_RawData!$A$19:$S$570, MATCH(MF_Estimates!$A76, [10]MF_RawData!$C$19:$C$570, 0), MATCH(MF_Estimates!B$19, [10]MF_RawData!$A$18:$S$18, 0))</f>
        <v>686.91302490234375</v>
      </c>
      <c r="C76" s="156">
        <f>INDEX([10]MF_RawData!$A$19:$S$570, MATCH(MF_Estimates!$A76, [10]MF_RawData!$C$19:$C$570, 0), MATCH(MF_Estimates!C$19, [10]MF_RawData!$A$18:$S$18, 0))</f>
        <v>1</v>
      </c>
      <c r="D76" s="156" t="str">
        <f>INDEX([10]MF_RawData!$A$19:$S$570, MATCH(MF_Estimates!$A76, [10]MF_RawData!$C$19:$C$570, 0), MATCH(MF_Estimates!D$19, [10]MF_RawData!$A$18:$S$18, 0))</f>
        <v>Zonal Electric</v>
      </c>
      <c r="E76" s="156" t="str">
        <f>INDEX([10]MF_RawData!$A$19:$S$570, MATCH(MF_Estimates!$A76, [10]MF_RawData!$C$19:$C$570, 0), MATCH(MF_Estimates!E$19, [10]MF_RawData!$A$18:$S$18, 0))</f>
        <v>Electric</v>
      </c>
      <c r="F76" s="12" t="b">
        <f t="shared" si="14"/>
        <v>1</v>
      </c>
      <c r="G76" s="12" t="str">
        <f t="shared" si="15"/>
        <v>Electric Zonal</v>
      </c>
    </row>
    <row r="77" spans="1:7">
      <c r="A77" s="143" t="s">
        <v>166</v>
      </c>
      <c r="B77" s="155">
        <f>INDEX([10]MF_RawData!$A$19:$S$570, MATCH(MF_Estimates!$A77, [10]MF_RawData!$C$19:$C$570, 0), MATCH(MF_Estimates!B$19, [10]MF_RawData!$A$18:$S$18, 0))</f>
        <v>686.91302490234375</v>
      </c>
      <c r="C77" s="156">
        <f>INDEX([10]MF_RawData!$A$19:$S$570, MATCH(MF_Estimates!$A77, [10]MF_RawData!$C$19:$C$570, 0), MATCH(MF_Estimates!C$19, [10]MF_RawData!$A$18:$S$18, 0))</f>
        <v>1</v>
      </c>
      <c r="D77" s="156" t="str">
        <f>INDEX([10]MF_RawData!$A$19:$S$570, MATCH(MF_Estimates!$A77, [10]MF_RawData!$C$19:$C$570, 0), MATCH(MF_Estimates!D$19, [10]MF_RawData!$A$18:$S$18, 0))</f>
        <v>Zonal Electric</v>
      </c>
      <c r="E77" s="156" t="str">
        <f>INDEX([10]MF_RawData!$A$19:$S$570, MATCH(MF_Estimates!$A77, [10]MF_RawData!$C$19:$C$570, 0), MATCH(MF_Estimates!E$19, [10]MF_RawData!$A$18:$S$18, 0))</f>
        <v>Electric</v>
      </c>
      <c r="F77" s="12" t="b">
        <f t="shared" si="14"/>
        <v>1</v>
      </c>
      <c r="G77" s="12" t="str">
        <f t="shared" si="15"/>
        <v>Electric Zonal</v>
      </c>
    </row>
    <row r="78" spans="1:7">
      <c r="A78" s="144" t="s">
        <v>167</v>
      </c>
      <c r="B78" s="155">
        <f>INDEX([10]MF_RawData!$A$19:$S$570, MATCH(MF_Estimates!$A78, [10]MF_RawData!$C$19:$C$570, 0), MATCH(MF_Estimates!B$19, [10]MF_RawData!$A$18:$S$18, 0))</f>
        <v>365.07809448242187</v>
      </c>
      <c r="C78" s="156">
        <f>INDEX([10]MF_RawData!$A$19:$S$570, MATCH(MF_Estimates!$A78, [10]MF_RawData!$C$19:$C$570, 0), MATCH(MF_Estimates!C$19, [10]MF_RawData!$A$18:$S$18, 0))</f>
        <v>1</v>
      </c>
      <c r="D78" s="156" t="str">
        <f>INDEX([10]MF_RawData!$A$19:$S$570, MATCH(MF_Estimates!$A78, [10]MF_RawData!$C$19:$C$570, 0), MATCH(MF_Estimates!D$19, [10]MF_RawData!$A$18:$S$18, 0))</f>
        <v>Zonal Electric</v>
      </c>
      <c r="E78" s="156" t="str">
        <f>INDEX([10]MF_RawData!$A$19:$S$570, MATCH(MF_Estimates!$A78, [10]MF_RawData!$C$19:$C$570, 0), MATCH(MF_Estimates!E$19, [10]MF_RawData!$A$18:$S$18, 0))</f>
        <v>Electric</v>
      </c>
      <c r="F78" s="12" t="b">
        <f t="shared" si="14"/>
        <v>1</v>
      </c>
      <c r="G78" s="12" t="str">
        <f t="shared" si="15"/>
        <v>Electric Zonal</v>
      </c>
    </row>
    <row r="79" spans="1:7">
      <c r="A79" s="143" t="s">
        <v>168</v>
      </c>
      <c r="B79" s="155">
        <f>INDEX([10]MF_RawData!$A$19:$S$570, MATCH(MF_Estimates!$A79, [10]MF_RawData!$C$19:$C$570, 0), MATCH(MF_Estimates!B$19, [10]MF_RawData!$A$18:$S$18, 0))</f>
        <v>365.07809448242187</v>
      </c>
      <c r="C79" s="156">
        <f>INDEX([10]MF_RawData!$A$19:$S$570, MATCH(MF_Estimates!$A79, [10]MF_RawData!$C$19:$C$570, 0), MATCH(MF_Estimates!C$19, [10]MF_RawData!$A$18:$S$18, 0))</f>
        <v>1</v>
      </c>
      <c r="D79" s="156" t="str">
        <f>INDEX([10]MF_RawData!$A$19:$S$570, MATCH(MF_Estimates!$A79, [10]MF_RawData!$C$19:$C$570, 0), MATCH(MF_Estimates!D$19, [10]MF_RawData!$A$18:$S$18, 0))</f>
        <v>Zonal Electric</v>
      </c>
      <c r="E79" s="156" t="str">
        <f>INDEX([10]MF_RawData!$A$19:$S$570, MATCH(MF_Estimates!$A79, [10]MF_RawData!$C$19:$C$570, 0), MATCH(MF_Estimates!E$19, [10]MF_RawData!$A$18:$S$18, 0))</f>
        <v>Electric</v>
      </c>
      <c r="F79" s="12" t="b">
        <f t="shared" si="14"/>
        <v>1</v>
      </c>
      <c r="G79" s="12" t="str">
        <f t="shared" si="15"/>
        <v>Electric Zonal</v>
      </c>
    </row>
    <row r="80" spans="1:7">
      <c r="A80" s="143" t="s">
        <v>169</v>
      </c>
      <c r="B80" s="155">
        <f>INDEX([10]MF_RawData!$A$19:$S$570, MATCH(MF_Estimates!$A80, [10]MF_RawData!$C$19:$C$570, 0), MATCH(MF_Estimates!B$19, [10]MF_RawData!$A$18:$S$18, 0))</f>
        <v>365.07809448242187</v>
      </c>
      <c r="C80" s="156">
        <f>INDEX([10]MF_RawData!$A$19:$S$570, MATCH(MF_Estimates!$A80, [10]MF_RawData!$C$19:$C$570, 0), MATCH(MF_Estimates!C$19, [10]MF_RawData!$A$18:$S$18, 0))</f>
        <v>1</v>
      </c>
      <c r="D80" s="156" t="str">
        <f>INDEX([10]MF_RawData!$A$19:$S$570, MATCH(MF_Estimates!$A80, [10]MF_RawData!$C$19:$C$570, 0), MATCH(MF_Estimates!D$19, [10]MF_RawData!$A$18:$S$18, 0))</f>
        <v>Zonal Electric</v>
      </c>
      <c r="E80" s="156" t="str">
        <f>INDEX([10]MF_RawData!$A$19:$S$570, MATCH(MF_Estimates!$A80, [10]MF_RawData!$C$19:$C$570, 0), MATCH(MF_Estimates!E$19, [10]MF_RawData!$A$18:$S$18, 0))</f>
        <v>Electric</v>
      </c>
      <c r="F80" s="12" t="b">
        <f t="shared" si="14"/>
        <v>1</v>
      </c>
      <c r="G80" s="12" t="str">
        <f t="shared" si="15"/>
        <v>Electric Zonal</v>
      </c>
    </row>
    <row r="81" spans="1:7">
      <c r="A81" s="143" t="s">
        <v>170</v>
      </c>
      <c r="B81" s="155">
        <f>INDEX([10]MF_RawData!$A$19:$S$570, MATCH(MF_Estimates!$A81, [10]MF_RawData!$C$19:$C$570, 0), MATCH(MF_Estimates!B$19, [10]MF_RawData!$A$18:$S$18, 0))</f>
        <v>896.85308837890625</v>
      </c>
      <c r="C81" s="156">
        <f>INDEX([10]MF_RawData!$A$19:$S$570, MATCH(MF_Estimates!$A81, [10]MF_RawData!$C$19:$C$570, 0), MATCH(MF_Estimates!C$19, [10]MF_RawData!$A$18:$S$18, 0))</f>
        <v>1</v>
      </c>
      <c r="D81" s="156" t="str">
        <f>INDEX([10]MF_RawData!$A$19:$S$570, MATCH(MF_Estimates!$A81, [10]MF_RawData!$C$19:$C$570, 0), MATCH(MF_Estimates!D$19, [10]MF_RawData!$A$18:$S$18, 0))</f>
        <v>Forced Air</v>
      </c>
      <c r="E81" s="156" t="str">
        <f>INDEX([10]MF_RawData!$A$19:$S$570, MATCH(MF_Estimates!$A81, [10]MF_RawData!$C$19:$C$570, 0), MATCH(MF_Estimates!E$19, [10]MF_RawData!$A$18:$S$18, 0))</f>
        <v>Natural Gas</v>
      </c>
      <c r="F81" s="12" t="b">
        <f t="shared" si="14"/>
        <v>0</v>
      </c>
      <c r="G81" s="12" t="str">
        <f t="shared" si="15"/>
        <v>Electric FAF</v>
      </c>
    </row>
    <row r="82" spans="1:7">
      <c r="A82" s="143" t="s">
        <v>171</v>
      </c>
      <c r="B82" s="155">
        <f>INDEX([10]MF_RawData!$A$19:$S$570, MATCH(MF_Estimates!$A82, [10]MF_RawData!$C$19:$C$570, 0), MATCH(MF_Estimates!B$19, [10]MF_RawData!$A$18:$S$18, 0))</f>
        <v>1601.4345703125</v>
      </c>
      <c r="C82" s="156">
        <f>INDEX([10]MF_RawData!$A$19:$S$570, MATCH(MF_Estimates!$A82, [10]MF_RawData!$C$19:$C$570, 0), MATCH(MF_Estimates!C$19, [10]MF_RawData!$A$18:$S$18, 0))</f>
        <v>1</v>
      </c>
      <c r="D82" s="156" t="str">
        <f>INDEX([10]MF_RawData!$A$19:$S$570, MATCH(MF_Estimates!$A82, [10]MF_RawData!$C$19:$C$570, 0), MATCH(MF_Estimates!D$19, [10]MF_RawData!$A$18:$S$18, 0))</f>
        <v>Forced Air</v>
      </c>
      <c r="E82" s="156" t="str">
        <f>INDEX([10]MF_RawData!$A$19:$S$570, MATCH(MF_Estimates!$A82, [10]MF_RawData!$C$19:$C$570, 0), MATCH(MF_Estimates!E$19, [10]MF_RawData!$A$18:$S$18, 0))</f>
        <v>Natural Gas</v>
      </c>
      <c r="F82" s="12" t="b">
        <f t="shared" si="14"/>
        <v>0</v>
      </c>
      <c r="G82" s="12" t="str">
        <f t="shared" si="15"/>
        <v>Electric FAF</v>
      </c>
    </row>
    <row r="83" spans="1:7">
      <c r="A83" s="143" t="s">
        <v>172</v>
      </c>
      <c r="B83" s="155">
        <f>INDEX([10]MF_RawData!$A$19:$S$570, MATCH(MF_Estimates!$A83, [10]MF_RawData!$C$19:$C$570, 0), MATCH(MF_Estimates!B$19, [10]MF_RawData!$A$18:$S$18, 0))</f>
        <v>1601.4345703125</v>
      </c>
      <c r="C83" s="156">
        <f>INDEX([10]MF_RawData!$A$19:$S$570, MATCH(MF_Estimates!$A83, [10]MF_RawData!$C$19:$C$570, 0), MATCH(MF_Estimates!C$19, [10]MF_RawData!$A$18:$S$18, 0))</f>
        <v>1</v>
      </c>
      <c r="D83" s="156" t="str">
        <f>INDEX([10]MF_RawData!$A$19:$S$570, MATCH(MF_Estimates!$A83, [10]MF_RawData!$C$19:$C$570, 0), MATCH(MF_Estimates!D$19, [10]MF_RawData!$A$18:$S$18, 0))</f>
        <v>Stove</v>
      </c>
      <c r="E83" s="156" t="str">
        <f>INDEX([10]MF_RawData!$A$19:$S$570, MATCH(MF_Estimates!$A83, [10]MF_RawData!$C$19:$C$570, 0), MATCH(MF_Estimates!E$19, [10]MF_RawData!$A$18:$S$18, 0))</f>
        <v>Natural Gas</v>
      </c>
      <c r="F83" s="12" t="b">
        <f t="shared" si="14"/>
        <v>0</v>
      </c>
      <c r="G83" s="12" t="str">
        <f t="shared" si="15"/>
        <v/>
      </c>
    </row>
    <row r="84" spans="1:7">
      <c r="A84" s="143" t="s">
        <v>173</v>
      </c>
      <c r="B84" s="155">
        <f>INDEX([10]MF_RawData!$A$19:$S$570, MATCH(MF_Estimates!$A84, [10]MF_RawData!$C$19:$C$570, 0), MATCH(MF_Estimates!B$19, [10]MF_RawData!$A$18:$S$18, 0))</f>
        <v>1601.4345703125</v>
      </c>
      <c r="C84" s="156">
        <f>INDEX([10]MF_RawData!$A$19:$S$570, MATCH(MF_Estimates!$A84, [10]MF_RawData!$C$19:$C$570, 0), MATCH(MF_Estimates!C$19, [10]MF_RawData!$A$18:$S$18, 0))</f>
        <v>1</v>
      </c>
      <c r="D84" s="156" t="str">
        <f>INDEX([10]MF_RawData!$A$19:$S$570, MATCH(MF_Estimates!$A84, [10]MF_RawData!$C$19:$C$570, 0), MATCH(MF_Estimates!D$19, [10]MF_RawData!$A$18:$S$18, 0))</f>
        <v>Zonal Electric</v>
      </c>
      <c r="E84" s="156" t="str">
        <f>INDEX([10]MF_RawData!$A$19:$S$570, MATCH(MF_Estimates!$A84, [10]MF_RawData!$C$19:$C$570, 0), MATCH(MF_Estimates!E$19, [10]MF_RawData!$A$18:$S$18, 0))</f>
        <v>Electric</v>
      </c>
      <c r="F84" s="12" t="b">
        <f t="shared" si="14"/>
        <v>1</v>
      </c>
      <c r="G84" s="12" t="str">
        <f t="shared" si="15"/>
        <v>Electric Zonal</v>
      </c>
    </row>
    <row r="85" spans="1:7">
      <c r="A85" s="143" t="s">
        <v>174</v>
      </c>
      <c r="B85" s="155">
        <f>INDEX([10]MF_RawData!$A$19:$S$570, MATCH(MF_Estimates!$A85, [10]MF_RawData!$C$19:$C$570, 0), MATCH(MF_Estimates!B$19, [10]MF_RawData!$A$18:$S$18, 0))</f>
        <v>1601.4345703125</v>
      </c>
      <c r="C85" s="156">
        <f>INDEX([10]MF_RawData!$A$19:$S$570, MATCH(MF_Estimates!$A85, [10]MF_RawData!$C$19:$C$570, 0), MATCH(MF_Estimates!C$19, [10]MF_RawData!$A$18:$S$18, 0))</f>
        <v>1</v>
      </c>
      <c r="D85" s="156" t="str">
        <f>INDEX([10]MF_RawData!$A$19:$S$570, MATCH(MF_Estimates!$A85, [10]MF_RawData!$C$19:$C$570, 0), MATCH(MF_Estimates!D$19, [10]MF_RawData!$A$18:$S$18, 0))</f>
        <v>Zonal Electric</v>
      </c>
      <c r="E85" s="156" t="str">
        <f>INDEX([10]MF_RawData!$A$19:$S$570, MATCH(MF_Estimates!$A85, [10]MF_RawData!$C$19:$C$570, 0), MATCH(MF_Estimates!E$19, [10]MF_RawData!$A$18:$S$18, 0))</f>
        <v>Electric</v>
      </c>
      <c r="F85" s="12" t="b">
        <f t="shared" ref="F85:F148" si="18">IF(E85="Electric", TRUE, FALSE)</f>
        <v>1</v>
      </c>
      <c r="G85" s="12" t="str">
        <f t="shared" ref="G85:G148" si="19">IFERROR(VLOOKUP(D85, $I$20:$J$24, 2, 0), "")</f>
        <v>Electric Zonal</v>
      </c>
    </row>
    <row r="86" spans="1:7">
      <c r="A86" s="143" t="s">
        <v>175</v>
      </c>
      <c r="B86" s="155">
        <f>INDEX([10]MF_RawData!$A$19:$S$570, MATCH(MF_Estimates!$A86, [10]MF_RawData!$C$19:$C$570, 0), MATCH(MF_Estimates!B$19, [10]MF_RawData!$A$18:$S$18, 0))</f>
        <v>365.07806396484375</v>
      </c>
      <c r="C86" s="156">
        <f>INDEX([10]MF_RawData!$A$19:$S$570, MATCH(MF_Estimates!$A86, [10]MF_RawData!$C$19:$C$570, 0), MATCH(MF_Estimates!C$19, [10]MF_RawData!$A$18:$S$18, 0))</f>
        <v>1</v>
      </c>
      <c r="D86" s="156" t="str">
        <f>INDEX([10]MF_RawData!$A$19:$S$570, MATCH(MF_Estimates!$A86, [10]MF_RawData!$C$19:$C$570, 0), MATCH(MF_Estimates!D$19, [10]MF_RawData!$A$18:$S$18, 0))</f>
        <v>Zonal Electric</v>
      </c>
      <c r="E86" s="156" t="str">
        <f>INDEX([10]MF_RawData!$A$19:$S$570, MATCH(MF_Estimates!$A86, [10]MF_RawData!$C$19:$C$570, 0), MATCH(MF_Estimates!E$19, [10]MF_RawData!$A$18:$S$18, 0))</f>
        <v>Electric</v>
      </c>
      <c r="F86" s="12" t="b">
        <f t="shared" si="18"/>
        <v>1</v>
      </c>
      <c r="G86" s="12" t="str">
        <f t="shared" si="19"/>
        <v>Electric Zonal</v>
      </c>
    </row>
    <row r="87" spans="1:7">
      <c r="A87" s="143" t="s">
        <v>176</v>
      </c>
      <c r="B87" s="155">
        <f>INDEX([10]MF_RawData!$A$19:$S$570, MATCH(MF_Estimates!$A87, [10]MF_RawData!$C$19:$C$570, 0), MATCH(MF_Estimates!B$19, [10]MF_RawData!$A$18:$S$18, 0))</f>
        <v>365.07806396484375</v>
      </c>
      <c r="C87" s="156">
        <f>INDEX([10]MF_RawData!$A$19:$S$570, MATCH(MF_Estimates!$A87, [10]MF_RawData!$C$19:$C$570, 0), MATCH(MF_Estimates!C$19, [10]MF_RawData!$A$18:$S$18, 0))</f>
        <v>1</v>
      </c>
      <c r="D87" s="156" t="str">
        <f>INDEX([10]MF_RawData!$A$19:$S$570, MATCH(MF_Estimates!$A87, [10]MF_RawData!$C$19:$C$570, 0), MATCH(MF_Estimates!D$19, [10]MF_RawData!$A$18:$S$18, 0))</f>
        <v>Zonal Electric</v>
      </c>
      <c r="E87" s="156" t="str">
        <f>INDEX([10]MF_RawData!$A$19:$S$570, MATCH(MF_Estimates!$A87, [10]MF_RawData!$C$19:$C$570, 0), MATCH(MF_Estimates!E$19, [10]MF_RawData!$A$18:$S$18, 0))</f>
        <v>Electric</v>
      </c>
      <c r="F87" s="12" t="b">
        <f t="shared" si="18"/>
        <v>1</v>
      </c>
      <c r="G87" s="12" t="str">
        <f t="shared" si="19"/>
        <v>Electric Zonal</v>
      </c>
    </row>
    <row r="88" spans="1:7">
      <c r="A88" s="143" t="s">
        <v>177</v>
      </c>
      <c r="B88" s="155">
        <f>INDEX([10]MF_RawData!$A$19:$S$570, MATCH(MF_Estimates!$A88, [10]MF_RawData!$C$19:$C$570, 0), MATCH(MF_Estimates!B$19, [10]MF_RawData!$A$18:$S$18, 0))</f>
        <v>365.07806396484375</v>
      </c>
      <c r="C88" s="156">
        <f>INDEX([10]MF_RawData!$A$19:$S$570, MATCH(MF_Estimates!$A88, [10]MF_RawData!$C$19:$C$570, 0), MATCH(MF_Estimates!C$19, [10]MF_RawData!$A$18:$S$18, 0))</f>
        <v>1</v>
      </c>
      <c r="D88" s="156" t="str">
        <f>INDEX([10]MF_RawData!$A$19:$S$570, MATCH(MF_Estimates!$A88, [10]MF_RawData!$C$19:$C$570, 0), MATCH(MF_Estimates!D$19, [10]MF_RawData!$A$18:$S$18, 0))</f>
        <v>Zonal Electric</v>
      </c>
      <c r="E88" s="156" t="str">
        <f>INDEX([10]MF_RawData!$A$19:$S$570, MATCH(MF_Estimates!$A88, [10]MF_RawData!$C$19:$C$570, 0), MATCH(MF_Estimates!E$19, [10]MF_RawData!$A$18:$S$18, 0))</f>
        <v>Electric</v>
      </c>
      <c r="F88" s="12" t="b">
        <f t="shared" si="18"/>
        <v>1</v>
      </c>
      <c r="G88" s="12" t="str">
        <f t="shared" si="19"/>
        <v>Electric Zonal</v>
      </c>
    </row>
    <row r="89" spans="1:7">
      <c r="A89" s="143" t="s">
        <v>178</v>
      </c>
      <c r="B89" s="155">
        <f>INDEX([10]MF_RawData!$A$19:$S$570, MATCH(MF_Estimates!$A89, [10]MF_RawData!$C$19:$C$570, 0), MATCH(MF_Estimates!B$19, [10]MF_RawData!$A$18:$S$18, 0))</f>
        <v>2402.15185546875</v>
      </c>
      <c r="C89" s="156">
        <f>INDEX([10]MF_RawData!$A$19:$S$570, MATCH(MF_Estimates!$A89, [10]MF_RawData!$C$19:$C$570, 0), MATCH(MF_Estimates!C$19, [10]MF_RawData!$A$18:$S$18, 0))</f>
        <v>1</v>
      </c>
      <c r="D89" s="156" t="str">
        <f>INDEX([10]MF_RawData!$A$19:$S$570, MATCH(MF_Estimates!$A89, [10]MF_RawData!$C$19:$C$570, 0), MATCH(MF_Estimates!D$19, [10]MF_RawData!$A$18:$S$18, 0))</f>
        <v>Zonal Electric</v>
      </c>
      <c r="E89" s="156" t="str">
        <f>INDEX([10]MF_RawData!$A$19:$S$570, MATCH(MF_Estimates!$A89, [10]MF_RawData!$C$19:$C$570, 0), MATCH(MF_Estimates!E$19, [10]MF_RawData!$A$18:$S$18, 0))</f>
        <v>Electric</v>
      </c>
      <c r="F89" s="12" t="b">
        <f t="shared" si="18"/>
        <v>1</v>
      </c>
      <c r="G89" s="12" t="str">
        <f t="shared" si="19"/>
        <v>Electric Zonal</v>
      </c>
    </row>
    <row r="90" spans="1:7">
      <c r="A90" s="143" t="s">
        <v>179</v>
      </c>
      <c r="B90" s="155">
        <f>INDEX([10]MF_RawData!$A$19:$S$570, MATCH(MF_Estimates!$A90, [10]MF_RawData!$C$19:$C$570, 0), MATCH(MF_Estimates!B$19, [10]MF_RawData!$A$18:$S$18, 0))</f>
        <v>597.902099609375</v>
      </c>
      <c r="C90" s="156">
        <f>INDEX([10]MF_RawData!$A$19:$S$570, MATCH(MF_Estimates!$A90, [10]MF_RawData!$C$19:$C$570, 0), MATCH(MF_Estimates!C$19, [10]MF_RawData!$A$18:$S$18, 0))</f>
        <v>1</v>
      </c>
      <c r="D90" s="156" t="str">
        <f>INDEX([10]MF_RawData!$A$19:$S$570, MATCH(MF_Estimates!$A90, [10]MF_RawData!$C$19:$C$570, 0), MATCH(MF_Estimates!D$19, [10]MF_RawData!$A$18:$S$18, 0))</f>
        <v>Forced Air</v>
      </c>
      <c r="E90" s="156" t="str">
        <f>INDEX([10]MF_RawData!$A$19:$S$570, MATCH(MF_Estimates!$A90, [10]MF_RawData!$C$19:$C$570, 0), MATCH(MF_Estimates!E$19, [10]MF_RawData!$A$18:$S$18, 0))</f>
        <v>Electric</v>
      </c>
      <c r="F90" s="12" t="b">
        <f t="shared" si="18"/>
        <v>1</v>
      </c>
      <c r="G90" s="12" t="str">
        <f t="shared" si="19"/>
        <v>Electric FAF</v>
      </c>
    </row>
    <row r="91" spans="1:7">
      <c r="A91" s="143" t="s">
        <v>180</v>
      </c>
      <c r="B91" s="155">
        <f>INDEX([10]MF_RawData!$A$19:$S$570, MATCH(MF_Estimates!$A91, [10]MF_RawData!$C$19:$C$570, 0), MATCH(MF_Estimates!B$19, [10]MF_RawData!$A$18:$S$18, 0))</f>
        <v>597.902099609375</v>
      </c>
      <c r="C91" s="156">
        <f>INDEX([10]MF_RawData!$A$19:$S$570, MATCH(MF_Estimates!$A91, [10]MF_RawData!$C$19:$C$570, 0), MATCH(MF_Estimates!C$19, [10]MF_RawData!$A$18:$S$18, 0))</f>
        <v>1</v>
      </c>
      <c r="D91" s="156" t="str">
        <f>INDEX([10]MF_RawData!$A$19:$S$570, MATCH(MF_Estimates!$A91, [10]MF_RawData!$C$19:$C$570, 0), MATCH(MF_Estimates!D$19, [10]MF_RawData!$A$18:$S$18, 0))</f>
        <v>Zonal Electric</v>
      </c>
      <c r="E91" s="156" t="str">
        <f>INDEX([10]MF_RawData!$A$19:$S$570, MATCH(MF_Estimates!$A91, [10]MF_RawData!$C$19:$C$570, 0), MATCH(MF_Estimates!E$19, [10]MF_RawData!$A$18:$S$18, 0))</f>
        <v>Electric</v>
      </c>
      <c r="F91" s="12" t="b">
        <f t="shared" si="18"/>
        <v>1</v>
      </c>
      <c r="G91" s="12" t="str">
        <f t="shared" si="19"/>
        <v>Electric Zonal</v>
      </c>
    </row>
    <row r="92" spans="1:7">
      <c r="A92" s="143" t="s">
        <v>181</v>
      </c>
      <c r="B92" s="155">
        <f>INDEX([10]MF_RawData!$A$19:$S$570, MATCH(MF_Estimates!$A92, [10]MF_RawData!$C$19:$C$570, 0), MATCH(MF_Estimates!B$19, [10]MF_RawData!$A$18:$S$18, 0))</f>
        <v>597.902099609375</v>
      </c>
      <c r="C92" s="156">
        <f>INDEX([10]MF_RawData!$A$19:$S$570, MATCH(MF_Estimates!$A92, [10]MF_RawData!$C$19:$C$570, 0), MATCH(MF_Estimates!C$19, [10]MF_RawData!$A$18:$S$18, 0))</f>
        <v>1</v>
      </c>
      <c r="D92" s="156" t="str">
        <f>INDEX([10]MF_RawData!$A$19:$S$570, MATCH(MF_Estimates!$A92, [10]MF_RawData!$C$19:$C$570, 0), MATCH(MF_Estimates!D$19, [10]MF_RawData!$A$18:$S$18, 0))</f>
        <v>Zonal Electric</v>
      </c>
      <c r="E92" s="156" t="str">
        <f>INDEX([10]MF_RawData!$A$19:$S$570, MATCH(MF_Estimates!$A92, [10]MF_RawData!$C$19:$C$570, 0), MATCH(MF_Estimates!E$19, [10]MF_RawData!$A$18:$S$18, 0))</f>
        <v>Electric</v>
      </c>
      <c r="F92" s="12" t="b">
        <f t="shared" si="18"/>
        <v>1</v>
      </c>
      <c r="G92" s="12" t="str">
        <f t="shared" si="19"/>
        <v>Electric Zonal</v>
      </c>
    </row>
    <row r="93" spans="1:7">
      <c r="A93" s="143" t="s">
        <v>182</v>
      </c>
      <c r="B93" s="155">
        <f>INDEX([10]MF_RawData!$A$19:$S$570, MATCH(MF_Estimates!$A93, [10]MF_RawData!$C$19:$C$570, 0), MATCH(MF_Estimates!B$19, [10]MF_RawData!$A$18:$S$18, 0))</f>
        <v>597.902099609375</v>
      </c>
      <c r="C93" s="156">
        <f>INDEX([10]MF_RawData!$A$19:$S$570, MATCH(MF_Estimates!$A93, [10]MF_RawData!$C$19:$C$570, 0), MATCH(MF_Estimates!C$19, [10]MF_RawData!$A$18:$S$18, 0))</f>
        <v>1</v>
      </c>
      <c r="D93" s="156" t="str">
        <f>INDEX([10]MF_RawData!$A$19:$S$570, MATCH(MF_Estimates!$A93, [10]MF_RawData!$C$19:$C$570, 0), MATCH(MF_Estimates!D$19, [10]MF_RawData!$A$18:$S$18, 0))</f>
        <v>Zonal Electric</v>
      </c>
      <c r="E93" s="156" t="str">
        <f>INDEX([10]MF_RawData!$A$19:$S$570, MATCH(MF_Estimates!$A93, [10]MF_RawData!$C$19:$C$570, 0), MATCH(MF_Estimates!E$19, [10]MF_RawData!$A$18:$S$18, 0))</f>
        <v>Electric</v>
      </c>
      <c r="F93" s="12" t="b">
        <f t="shared" si="18"/>
        <v>1</v>
      </c>
      <c r="G93" s="12" t="str">
        <f t="shared" si="19"/>
        <v>Electric Zonal</v>
      </c>
    </row>
    <row r="94" spans="1:7">
      <c r="A94" s="143" t="s">
        <v>183</v>
      </c>
      <c r="B94" s="155">
        <f>INDEX([10]MF_RawData!$A$19:$S$570, MATCH(MF_Estimates!$A94, [10]MF_RawData!$C$19:$C$570, 0), MATCH(MF_Estimates!B$19, [10]MF_RawData!$A$18:$S$18, 0))</f>
        <v>1601.4345703125</v>
      </c>
      <c r="C94" s="156">
        <f>INDEX([10]MF_RawData!$A$19:$S$570, MATCH(MF_Estimates!$A94, [10]MF_RawData!$C$19:$C$570, 0), MATCH(MF_Estimates!C$19, [10]MF_RawData!$A$18:$S$18, 0))</f>
        <v>1</v>
      </c>
      <c r="D94" s="156" t="str">
        <f>INDEX([10]MF_RawData!$A$19:$S$570, MATCH(MF_Estimates!$A94, [10]MF_RawData!$C$19:$C$570, 0), MATCH(MF_Estimates!D$19, [10]MF_RawData!$A$18:$S$18, 0))</f>
        <v>Zonal Electric</v>
      </c>
      <c r="E94" s="156" t="str">
        <f>INDEX([10]MF_RawData!$A$19:$S$570, MATCH(MF_Estimates!$A94, [10]MF_RawData!$C$19:$C$570, 0), MATCH(MF_Estimates!E$19, [10]MF_RawData!$A$18:$S$18, 0))</f>
        <v>Electric</v>
      </c>
      <c r="F94" s="12" t="b">
        <f t="shared" si="18"/>
        <v>1</v>
      </c>
      <c r="G94" s="12" t="str">
        <f t="shared" si="19"/>
        <v>Electric Zonal</v>
      </c>
    </row>
    <row r="95" spans="1:7">
      <c r="A95" s="143" t="s">
        <v>184</v>
      </c>
      <c r="B95" s="155">
        <f>INDEX([10]MF_RawData!$A$19:$S$570, MATCH(MF_Estimates!$A95, [10]MF_RawData!$C$19:$C$570, 0), MATCH(MF_Estimates!B$19, [10]MF_RawData!$A$18:$S$18, 0))</f>
        <v>1601.4345703125</v>
      </c>
      <c r="C95" s="156">
        <f>INDEX([10]MF_RawData!$A$19:$S$570, MATCH(MF_Estimates!$A95, [10]MF_RawData!$C$19:$C$570, 0), MATCH(MF_Estimates!C$19, [10]MF_RawData!$A$18:$S$18, 0))</f>
        <v>1</v>
      </c>
      <c r="D95" s="156" t="str">
        <f>INDEX([10]MF_RawData!$A$19:$S$570, MATCH(MF_Estimates!$A95, [10]MF_RawData!$C$19:$C$570, 0), MATCH(MF_Estimates!D$19, [10]MF_RawData!$A$18:$S$18, 0))</f>
        <v>Zonal Electric</v>
      </c>
      <c r="E95" s="156" t="str">
        <f>INDEX([10]MF_RawData!$A$19:$S$570, MATCH(MF_Estimates!$A95, [10]MF_RawData!$C$19:$C$570, 0), MATCH(MF_Estimates!E$19, [10]MF_RawData!$A$18:$S$18, 0))</f>
        <v>Electric</v>
      </c>
      <c r="F95" s="12" t="b">
        <f t="shared" si="18"/>
        <v>1</v>
      </c>
      <c r="G95" s="12" t="str">
        <f t="shared" si="19"/>
        <v>Electric Zonal</v>
      </c>
    </row>
    <row r="96" spans="1:7">
      <c r="A96" s="143" t="s">
        <v>185</v>
      </c>
      <c r="B96" s="155">
        <f>INDEX([10]MF_RawData!$A$19:$S$570, MATCH(MF_Estimates!$A96, [10]MF_RawData!$C$19:$C$570, 0), MATCH(MF_Estimates!B$19, [10]MF_RawData!$A$18:$S$18, 0))</f>
        <v>1601.4345703125</v>
      </c>
      <c r="C96" s="156">
        <f>INDEX([10]MF_RawData!$A$19:$S$570, MATCH(MF_Estimates!$A96, [10]MF_RawData!$C$19:$C$570, 0), MATCH(MF_Estimates!C$19, [10]MF_RawData!$A$18:$S$18, 0))</f>
        <v>1</v>
      </c>
      <c r="D96" s="156" t="str">
        <f>INDEX([10]MF_RawData!$A$19:$S$570, MATCH(MF_Estimates!$A96, [10]MF_RawData!$C$19:$C$570, 0), MATCH(MF_Estimates!D$19, [10]MF_RawData!$A$18:$S$18, 0))</f>
        <v>Zonal Electric</v>
      </c>
      <c r="E96" s="156" t="str">
        <f>INDEX([10]MF_RawData!$A$19:$S$570, MATCH(MF_Estimates!$A96, [10]MF_RawData!$C$19:$C$570, 0), MATCH(MF_Estimates!E$19, [10]MF_RawData!$A$18:$S$18, 0))</f>
        <v>Electric</v>
      </c>
      <c r="F96" s="12" t="b">
        <f t="shared" si="18"/>
        <v>1</v>
      </c>
      <c r="G96" s="12" t="str">
        <f t="shared" si="19"/>
        <v>Electric Zonal</v>
      </c>
    </row>
    <row r="97" spans="1:7">
      <c r="A97" s="143" t="s">
        <v>186</v>
      </c>
      <c r="B97" s="155">
        <f>INDEX([10]MF_RawData!$A$19:$S$570, MATCH(MF_Estimates!$A97, [10]MF_RawData!$C$19:$C$570, 0), MATCH(MF_Estimates!B$19, [10]MF_RawData!$A$18:$S$18, 0))</f>
        <v>2402.15185546875</v>
      </c>
      <c r="C97" s="156">
        <f>INDEX([10]MF_RawData!$A$19:$S$570, MATCH(MF_Estimates!$A97, [10]MF_RawData!$C$19:$C$570, 0), MATCH(MF_Estimates!C$19, [10]MF_RawData!$A$18:$S$18, 0))</f>
        <v>1</v>
      </c>
      <c r="D97" s="156" t="str">
        <f>INDEX([10]MF_RawData!$A$19:$S$570, MATCH(MF_Estimates!$A97, [10]MF_RawData!$C$19:$C$570, 0), MATCH(MF_Estimates!D$19, [10]MF_RawData!$A$18:$S$18, 0))</f>
        <v>Zonal Electric</v>
      </c>
      <c r="E97" s="156" t="str">
        <f>INDEX([10]MF_RawData!$A$19:$S$570, MATCH(MF_Estimates!$A97, [10]MF_RawData!$C$19:$C$570, 0), MATCH(MF_Estimates!E$19, [10]MF_RawData!$A$18:$S$18, 0))</f>
        <v>Electric</v>
      </c>
      <c r="F97" s="12" t="b">
        <f t="shared" si="18"/>
        <v>1</v>
      </c>
      <c r="G97" s="12" t="str">
        <f t="shared" si="19"/>
        <v>Electric Zonal</v>
      </c>
    </row>
    <row r="98" spans="1:7">
      <c r="A98" s="143" t="s">
        <v>187</v>
      </c>
      <c r="B98" s="155">
        <f>INDEX([10]MF_RawData!$A$19:$S$570, MATCH(MF_Estimates!$A98, [10]MF_RawData!$C$19:$C$570, 0), MATCH(MF_Estimates!B$19, [10]MF_RawData!$A$18:$S$18, 0))</f>
        <v>2402.15185546875</v>
      </c>
      <c r="C98" s="156">
        <f>INDEX([10]MF_RawData!$A$19:$S$570, MATCH(MF_Estimates!$A98, [10]MF_RawData!$C$19:$C$570, 0), MATCH(MF_Estimates!C$19, [10]MF_RawData!$A$18:$S$18, 0))</f>
        <v>1</v>
      </c>
      <c r="D98" s="156" t="str">
        <f>INDEX([10]MF_RawData!$A$19:$S$570, MATCH(MF_Estimates!$A98, [10]MF_RawData!$C$19:$C$570, 0), MATCH(MF_Estimates!D$19, [10]MF_RawData!$A$18:$S$18, 0))</f>
        <v>Zonal Electric</v>
      </c>
      <c r="E98" s="156" t="str">
        <f>INDEX([10]MF_RawData!$A$19:$S$570, MATCH(MF_Estimates!$A98, [10]MF_RawData!$C$19:$C$570, 0), MATCH(MF_Estimates!E$19, [10]MF_RawData!$A$18:$S$18, 0))</f>
        <v>Electric</v>
      </c>
      <c r="F98" s="12" t="b">
        <f t="shared" si="18"/>
        <v>1</v>
      </c>
      <c r="G98" s="12" t="str">
        <f t="shared" si="19"/>
        <v>Electric Zonal</v>
      </c>
    </row>
    <row r="99" spans="1:7">
      <c r="A99" s="143" t="s">
        <v>188</v>
      </c>
      <c r="B99" s="155">
        <f>INDEX([10]MF_RawData!$A$19:$S$570, MATCH(MF_Estimates!$A99, [10]MF_RawData!$C$19:$C$570, 0), MATCH(MF_Estimates!B$19, [10]MF_RawData!$A$18:$S$18, 0))</f>
        <v>1601.4345703125</v>
      </c>
      <c r="C99" s="156">
        <f>INDEX([10]MF_RawData!$A$19:$S$570, MATCH(MF_Estimates!$A99, [10]MF_RawData!$C$19:$C$570, 0), MATCH(MF_Estimates!C$19, [10]MF_RawData!$A$18:$S$18, 0))</f>
        <v>1</v>
      </c>
      <c r="D99" s="156" t="str">
        <f>INDEX([10]MF_RawData!$A$19:$S$570, MATCH(MF_Estimates!$A99, [10]MF_RawData!$C$19:$C$570, 0), MATCH(MF_Estimates!D$19, [10]MF_RawData!$A$18:$S$18, 0))</f>
        <v>Zonal Electric</v>
      </c>
      <c r="E99" s="156" t="str">
        <f>INDEX([10]MF_RawData!$A$19:$S$570, MATCH(MF_Estimates!$A99, [10]MF_RawData!$C$19:$C$570, 0), MATCH(MF_Estimates!E$19, [10]MF_RawData!$A$18:$S$18, 0))</f>
        <v>Electric</v>
      </c>
      <c r="F99" s="12" t="b">
        <f t="shared" si="18"/>
        <v>1</v>
      </c>
      <c r="G99" s="12" t="str">
        <f t="shared" si="19"/>
        <v>Electric Zonal</v>
      </c>
    </row>
    <row r="100" spans="1:7">
      <c r="A100" s="143" t="s">
        <v>189</v>
      </c>
      <c r="B100" s="155">
        <f>INDEX([10]MF_RawData!$A$19:$S$570, MATCH(MF_Estimates!$A100, [10]MF_RawData!$C$19:$C$570, 0), MATCH(MF_Estimates!B$19, [10]MF_RawData!$A$18:$S$18, 0))</f>
        <v>1601.4345703125</v>
      </c>
      <c r="C100" s="156">
        <f>INDEX([10]MF_RawData!$A$19:$S$570, MATCH(MF_Estimates!$A100, [10]MF_RawData!$C$19:$C$570, 0), MATCH(MF_Estimates!C$19, [10]MF_RawData!$A$18:$S$18, 0))</f>
        <v>1</v>
      </c>
      <c r="D100" s="156" t="str">
        <f>INDEX([10]MF_RawData!$A$19:$S$570, MATCH(MF_Estimates!$A100, [10]MF_RawData!$C$19:$C$570, 0), MATCH(MF_Estimates!D$19, [10]MF_RawData!$A$18:$S$18, 0))</f>
        <v>Zonal Electric</v>
      </c>
      <c r="E100" s="156" t="str">
        <f>INDEX([10]MF_RawData!$A$19:$S$570, MATCH(MF_Estimates!$A100, [10]MF_RawData!$C$19:$C$570, 0), MATCH(MF_Estimates!E$19, [10]MF_RawData!$A$18:$S$18, 0))</f>
        <v>Electric</v>
      </c>
      <c r="F100" s="12" t="b">
        <f t="shared" si="18"/>
        <v>1</v>
      </c>
      <c r="G100" s="12" t="str">
        <f t="shared" si="19"/>
        <v>Electric Zonal</v>
      </c>
    </row>
    <row r="101" spans="1:7">
      <c r="A101" s="143" t="s">
        <v>190</v>
      </c>
      <c r="B101" s="155">
        <f>INDEX([10]MF_RawData!$A$19:$S$570, MATCH(MF_Estimates!$A101, [10]MF_RawData!$C$19:$C$570, 0), MATCH(MF_Estimates!B$19, [10]MF_RawData!$A$18:$S$18, 0))</f>
        <v>1601.4345703125</v>
      </c>
      <c r="C101" s="156">
        <f>INDEX([10]MF_RawData!$A$19:$S$570, MATCH(MF_Estimates!$A101, [10]MF_RawData!$C$19:$C$570, 0), MATCH(MF_Estimates!C$19, [10]MF_RawData!$A$18:$S$18, 0))</f>
        <v>1</v>
      </c>
      <c r="D101" s="156" t="str">
        <f>INDEX([10]MF_RawData!$A$19:$S$570, MATCH(MF_Estimates!$A101, [10]MF_RawData!$C$19:$C$570, 0), MATCH(MF_Estimates!D$19, [10]MF_RawData!$A$18:$S$18, 0))</f>
        <v>Zonal Electric</v>
      </c>
      <c r="E101" s="156" t="str">
        <f>INDEX([10]MF_RawData!$A$19:$S$570, MATCH(MF_Estimates!$A101, [10]MF_RawData!$C$19:$C$570, 0), MATCH(MF_Estimates!E$19, [10]MF_RawData!$A$18:$S$18, 0))</f>
        <v>Electric</v>
      </c>
      <c r="F101" s="12" t="b">
        <f t="shared" si="18"/>
        <v>1</v>
      </c>
      <c r="G101" s="12" t="str">
        <f t="shared" si="19"/>
        <v>Electric Zonal</v>
      </c>
    </row>
    <row r="102" spans="1:7">
      <c r="A102" s="143" t="s">
        <v>191</v>
      </c>
      <c r="B102" s="155">
        <f>INDEX([10]MF_RawData!$A$19:$S$570, MATCH(MF_Estimates!$A102, [10]MF_RawData!$C$19:$C$570, 0), MATCH(MF_Estimates!B$19, [10]MF_RawData!$A$18:$S$18, 0))</f>
        <v>2402.15185546875</v>
      </c>
      <c r="C102" s="156">
        <f>INDEX([10]MF_RawData!$A$19:$S$570, MATCH(MF_Estimates!$A102, [10]MF_RawData!$C$19:$C$570, 0), MATCH(MF_Estimates!C$19, [10]MF_RawData!$A$18:$S$18, 0))</f>
        <v>1</v>
      </c>
      <c r="D102" s="156" t="str">
        <f>INDEX([10]MF_RawData!$A$19:$S$570, MATCH(MF_Estimates!$A102, [10]MF_RawData!$C$19:$C$570, 0), MATCH(MF_Estimates!D$19, [10]MF_RawData!$A$18:$S$18, 0))</f>
        <v>Zonal Electric</v>
      </c>
      <c r="E102" s="156" t="str">
        <f>INDEX([10]MF_RawData!$A$19:$S$570, MATCH(MF_Estimates!$A102, [10]MF_RawData!$C$19:$C$570, 0), MATCH(MF_Estimates!E$19, [10]MF_RawData!$A$18:$S$18, 0))</f>
        <v>Electric</v>
      </c>
      <c r="F102" s="12" t="b">
        <f t="shared" si="18"/>
        <v>1</v>
      </c>
      <c r="G102" s="12" t="str">
        <f t="shared" si="19"/>
        <v>Electric Zonal</v>
      </c>
    </row>
    <row r="103" spans="1:7">
      <c r="A103" s="143" t="s">
        <v>192</v>
      </c>
      <c r="B103" s="155">
        <f>INDEX([10]MF_RawData!$A$19:$S$570, MATCH(MF_Estimates!$A103, [10]MF_RawData!$C$19:$C$570, 0), MATCH(MF_Estimates!B$19, [10]MF_RawData!$A$18:$S$18, 0))</f>
        <v>2402.15185546875</v>
      </c>
      <c r="C103" s="156">
        <f>INDEX([10]MF_RawData!$A$19:$S$570, MATCH(MF_Estimates!$A103, [10]MF_RawData!$C$19:$C$570, 0), MATCH(MF_Estimates!C$19, [10]MF_RawData!$A$18:$S$18, 0))</f>
        <v>1</v>
      </c>
      <c r="D103" s="156" t="str">
        <f>INDEX([10]MF_RawData!$A$19:$S$570, MATCH(MF_Estimates!$A103, [10]MF_RawData!$C$19:$C$570, 0), MATCH(MF_Estimates!D$19, [10]MF_RawData!$A$18:$S$18, 0))</f>
        <v>Zonal Electric</v>
      </c>
      <c r="E103" s="156" t="str">
        <f>INDEX([10]MF_RawData!$A$19:$S$570, MATCH(MF_Estimates!$A103, [10]MF_RawData!$C$19:$C$570, 0), MATCH(MF_Estimates!E$19, [10]MF_RawData!$A$18:$S$18, 0))</f>
        <v>Electric</v>
      </c>
      <c r="F103" s="12" t="b">
        <f t="shared" si="18"/>
        <v>1</v>
      </c>
      <c r="G103" s="12" t="str">
        <f t="shared" si="19"/>
        <v>Electric Zonal</v>
      </c>
    </row>
    <row r="104" spans="1:7">
      <c r="A104" s="143" t="s">
        <v>193</v>
      </c>
      <c r="B104" s="155">
        <f>INDEX([10]MF_RawData!$A$19:$S$570, MATCH(MF_Estimates!$A104, [10]MF_RawData!$C$19:$C$570, 0), MATCH(MF_Estimates!B$19, [10]MF_RawData!$A$18:$S$18, 0))</f>
        <v>1601.4344482421875</v>
      </c>
      <c r="C104" s="156">
        <f>INDEX([10]MF_RawData!$A$19:$S$570, MATCH(MF_Estimates!$A104, [10]MF_RawData!$C$19:$C$570, 0), MATCH(MF_Estimates!C$19, [10]MF_RawData!$A$18:$S$18, 0))</f>
        <v>2</v>
      </c>
      <c r="D104" s="156" t="str">
        <f>INDEX([10]MF_RawData!$A$19:$S$570, MATCH(MF_Estimates!$A104, [10]MF_RawData!$C$19:$C$570, 0), MATCH(MF_Estimates!D$19, [10]MF_RawData!$A$18:$S$18, 0))</f>
        <v>Zonal Electric</v>
      </c>
      <c r="E104" s="156" t="str">
        <f>INDEX([10]MF_RawData!$A$19:$S$570, MATCH(MF_Estimates!$A104, [10]MF_RawData!$C$19:$C$570, 0), MATCH(MF_Estimates!E$19, [10]MF_RawData!$A$18:$S$18, 0))</f>
        <v>Electric</v>
      </c>
      <c r="F104" s="12" t="b">
        <f t="shared" si="18"/>
        <v>1</v>
      </c>
      <c r="G104" s="12" t="str">
        <f t="shared" si="19"/>
        <v>Electric Zonal</v>
      </c>
    </row>
    <row r="105" spans="1:7">
      <c r="A105" s="143" t="s">
        <v>194</v>
      </c>
      <c r="B105" s="155">
        <f>INDEX([10]MF_RawData!$A$19:$S$570, MATCH(MF_Estimates!$A105, [10]MF_RawData!$C$19:$C$570, 0), MATCH(MF_Estimates!B$19, [10]MF_RawData!$A$18:$S$18, 0))</f>
        <v>1601.4344482421875</v>
      </c>
      <c r="C105" s="156">
        <f>INDEX([10]MF_RawData!$A$19:$S$570, MATCH(MF_Estimates!$A105, [10]MF_RawData!$C$19:$C$570, 0), MATCH(MF_Estimates!C$19, [10]MF_RawData!$A$18:$S$18, 0))</f>
        <v>2</v>
      </c>
      <c r="D105" s="156" t="str">
        <f>INDEX([10]MF_RawData!$A$19:$S$570, MATCH(MF_Estimates!$A105, [10]MF_RawData!$C$19:$C$570, 0), MATCH(MF_Estimates!D$19, [10]MF_RawData!$A$18:$S$18, 0))</f>
        <v>Zonal Electric</v>
      </c>
      <c r="E105" s="156" t="str">
        <f>INDEX([10]MF_RawData!$A$19:$S$570, MATCH(MF_Estimates!$A105, [10]MF_RawData!$C$19:$C$570, 0), MATCH(MF_Estimates!E$19, [10]MF_RawData!$A$18:$S$18, 0))</f>
        <v>Electric</v>
      </c>
      <c r="F105" s="12" t="b">
        <f t="shared" si="18"/>
        <v>1</v>
      </c>
      <c r="G105" s="12" t="str">
        <f t="shared" si="19"/>
        <v>Electric Zonal</v>
      </c>
    </row>
    <row r="106" spans="1:7">
      <c r="A106" s="143" t="s">
        <v>195</v>
      </c>
      <c r="B106" s="155">
        <f>INDEX([10]MF_RawData!$A$19:$S$570, MATCH(MF_Estimates!$A106, [10]MF_RawData!$C$19:$C$570, 0), MATCH(MF_Estimates!B$19, [10]MF_RawData!$A$18:$S$18, 0))</f>
        <v>1601.4344482421875</v>
      </c>
      <c r="C106" s="156">
        <f>INDEX([10]MF_RawData!$A$19:$S$570, MATCH(MF_Estimates!$A106, [10]MF_RawData!$C$19:$C$570, 0), MATCH(MF_Estimates!C$19, [10]MF_RawData!$A$18:$S$18, 0))</f>
        <v>2</v>
      </c>
      <c r="D106" s="156" t="str">
        <f>INDEX([10]MF_RawData!$A$19:$S$570, MATCH(MF_Estimates!$A106, [10]MF_RawData!$C$19:$C$570, 0), MATCH(MF_Estimates!D$19, [10]MF_RawData!$A$18:$S$18, 0))</f>
        <v>Zonal Electric</v>
      </c>
      <c r="E106" s="156" t="str">
        <f>INDEX([10]MF_RawData!$A$19:$S$570, MATCH(MF_Estimates!$A106, [10]MF_RawData!$C$19:$C$570, 0), MATCH(MF_Estimates!E$19, [10]MF_RawData!$A$18:$S$18, 0))</f>
        <v>Electric</v>
      </c>
      <c r="F106" s="12" t="b">
        <f t="shared" si="18"/>
        <v>1</v>
      </c>
      <c r="G106" s="12" t="str">
        <f t="shared" si="19"/>
        <v>Electric Zonal</v>
      </c>
    </row>
    <row r="107" spans="1:7">
      <c r="A107" s="143" t="s">
        <v>196</v>
      </c>
      <c r="B107" s="155">
        <f>INDEX([10]MF_RawData!$A$19:$S$570, MATCH(MF_Estimates!$A107, [10]MF_RawData!$C$19:$C$570, 0), MATCH(MF_Estimates!B$19, [10]MF_RawData!$A$18:$S$18, 0))</f>
        <v>1601.4345703125</v>
      </c>
      <c r="C107" s="156">
        <f>INDEX([10]MF_RawData!$A$19:$S$570, MATCH(MF_Estimates!$A107, [10]MF_RawData!$C$19:$C$570, 0), MATCH(MF_Estimates!C$19, [10]MF_RawData!$A$18:$S$18, 0))</f>
        <v>1</v>
      </c>
      <c r="D107" s="156" t="str">
        <f>INDEX([10]MF_RawData!$A$19:$S$570, MATCH(MF_Estimates!$A107, [10]MF_RawData!$C$19:$C$570, 0), MATCH(MF_Estimates!D$19, [10]MF_RawData!$A$18:$S$18, 0))</f>
        <v>Zonal Electric</v>
      </c>
      <c r="E107" s="156" t="str">
        <f>INDEX([10]MF_RawData!$A$19:$S$570, MATCH(MF_Estimates!$A107, [10]MF_RawData!$C$19:$C$570, 0), MATCH(MF_Estimates!E$19, [10]MF_RawData!$A$18:$S$18, 0))</f>
        <v>Electric</v>
      </c>
      <c r="F107" s="12" t="b">
        <f t="shared" si="18"/>
        <v>1</v>
      </c>
      <c r="G107" s="12" t="str">
        <f t="shared" si="19"/>
        <v>Electric Zonal</v>
      </c>
    </row>
    <row r="108" spans="1:7">
      <c r="A108" s="143" t="s">
        <v>197</v>
      </c>
      <c r="B108" s="155">
        <f>INDEX([10]MF_RawData!$A$19:$S$570, MATCH(MF_Estimates!$A108, [10]MF_RawData!$C$19:$C$570, 0), MATCH(MF_Estimates!B$19, [10]MF_RawData!$A$18:$S$18, 0))</f>
        <v>1601.4345703125</v>
      </c>
      <c r="C108" s="156">
        <f>INDEX([10]MF_RawData!$A$19:$S$570, MATCH(MF_Estimates!$A108, [10]MF_RawData!$C$19:$C$570, 0), MATCH(MF_Estimates!C$19, [10]MF_RawData!$A$18:$S$18, 0))</f>
        <v>1</v>
      </c>
      <c r="D108" s="156" t="str">
        <f>INDEX([10]MF_RawData!$A$19:$S$570, MATCH(MF_Estimates!$A108, [10]MF_RawData!$C$19:$C$570, 0), MATCH(MF_Estimates!D$19, [10]MF_RawData!$A$18:$S$18, 0))</f>
        <v>Zonal Electric</v>
      </c>
      <c r="E108" s="156" t="str">
        <f>INDEX([10]MF_RawData!$A$19:$S$570, MATCH(MF_Estimates!$A108, [10]MF_RawData!$C$19:$C$570, 0), MATCH(MF_Estimates!E$19, [10]MF_RawData!$A$18:$S$18, 0))</f>
        <v>Electric</v>
      </c>
      <c r="F108" s="12" t="b">
        <f t="shared" si="18"/>
        <v>1</v>
      </c>
      <c r="G108" s="12" t="str">
        <f t="shared" si="19"/>
        <v>Electric Zonal</v>
      </c>
    </row>
    <row r="109" spans="1:7">
      <c r="A109" s="143" t="s">
        <v>198</v>
      </c>
      <c r="B109" s="155">
        <f>INDEX([10]MF_RawData!$A$19:$S$570, MATCH(MF_Estimates!$A109, [10]MF_RawData!$C$19:$C$570, 0), MATCH(MF_Estimates!B$19, [10]MF_RawData!$A$18:$S$18, 0))</f>
        <v>1601.4345703125</v>
      </c>
      <c r="C109" s="156">
        <f>INDEX([10]MF_RawData!$A$19:$S$570, MATCH(MF_Estimates!$A109, [10]MF_RawData!$C$19:$C$570, 0), MATCH(MF_Estimates!C$19, [10]MF_RawData!$A$18:$S$18, 0))</f>
        <v>1</v>
      </c>
      <c r="D109" s="156" t="str">
        <f>INDEX([10]MF_RawData!$A$19:$S$570, MATCH(MF_Estimates!$A109, [10]MF_RawData!$C$19:$C$570, 0), MATCH(MF_Estimates!D$19, [10]MF_RawData!$A$18:$S$18, 0))</f>
        <v>Zonal Electric</v>
      </c>
      <c r="E109" s="156" t="str">
        <f>INDEX([10]MF_RawData!$A$19:$S$570, MATCH(MF_Estimates!$A109, [10]MF_RawData!$C$19:$C$570, 0), MATCH(MF_Estimates!E$19, [10]MF_RawData!$A$18:$S$18, 0))</f>
        <v>Electric</v>
      </c>
      <c r="F109" s="12" t="b">
        <f t="shared" si="18"/>
        <v>1</v>
      </c>
      <c r="G109" s="12" t="str">
        <f t="shared" si="19"/>
        <v>Electric Zonal</v>
      </c>
    </row>
    <row r="110" spans="1:7">
      <c r="A110" s="143" t="s">
        <v>199</v>
      </c>
      <c r="B110" s="155">
        <f>INDEX([10]MF_RawData!$A$19:$S$570, MATCH(MF_Estimates!$A110, [10]MF_RawData!$C$19:$C$570, 0), MATCH(MF_Estimates!B$19, [10]MF_RawData!$A$18:$S$18, 0))</f>
        <v>1030.3695068359375</v>
      </c>
      <c r="C110" s="156">
        <f>INDEX([10]MF_RawData!$A$19:$S$570, MATCH(MF_Estimates!$A110, [10]MF_RawData!$C$19:$C$570, 0), MATCH(MF_Estimates!C$19, [10]MF_RawData!$A$18:$S$18, 0))</f>
        <v>1</v>
      </c>
      <c r="D110" s="156" t="str">
        <f>INDEX([10]MF_RawData!$A$19:$S$570, MATCH(MF_Estimates!$A110, [10]MF_RawData!$C$19:$C$570, 0), MATCH(MF_Estimates!D$19, [10]MF_RawData!$A$18:$S$18, 0))</f>
        <v>Zonal Electric</v>
      </c>
      <c r="E110" s="156" t="str">
        <f>INDEX([10]MF_RawData!$A$19:$S$570, MATCH(MF_Estimates!$A110, [10]MF_RawData!$C$19:$C$570, 0), MATCH(MF_Estimates!E$19, [10]MF_RawData!$A$18:$S$18, 0))</f>
        <v>Electric</v>
      </c>
      <c r="F110" s="12" t="b">
        <f t="shared" si="18"/>
        <v>1</v>
      </c>
      <c r="G110" s="12" t="str">
        <f t="shared" si="19"/>
        <v>Electric Zonal</v>
      </c>
    </row>
    <row r="111" spans="1:7">
      <c r="A111" s="143" t="s">
        <v>200</v>
      </c>
      <c r="B111" s="155">
        <f>INDEX([10]MF_RawData!$A$19:$S$570, MATCH(MF_Estimates!$A111, [10]MF_RawData!$C$19:$C$570, 0), MATCH(MF_Estimates!B$19, [10]MF_RawData!$A$18:$S$18, 0))</f>
        <v>1030.3695068359375</v>
      </c>
      <c r="C111" s="156">
        <f>INDEX([10]MF_RawData!$A$19:$S$570, MATCH(MF_Estimates!$A111, [10]MF_RawData!$C$19:$C$570, 0), MATCH(MF_Estimates!C$19, [10]MF_RawData!$A$18:$S$18, 0))</f>
        <v>1</v>
      </c>
      <c r="D111" s="156" t="str">
        <f>INDEX([10]MF_RawData!$A$19:$S$570, MATCH(MF_Estimates!$A111, [10]MF_RawData!$C$19:$C$570, 0), MATCH(MF_Estimates!D$19, [10]MF_RawData!$A$18:$S$18, 0))</f>
        <v>Zonal Electric</v>
      </c>
      <c r="E111" s="156" t="str">
        <f>INDEX([10]MF_RawData!$A$19:$S$570, MATCH(MF_Estimates!$A111, [10]MF_RawData!$C$19:$C$570, 0), MATCH(MF_Estimates!E$19, [10]MF_RawData!$A$18:$S$18, 0))</f>
        <v>Electric</v>
      </c>
      <c r="F111" s="12" t="b">
        <f t="shared" si="18"/>
        <v>1</v>
      </c>
      <c r="G111" s="12" t="str">
        <f t="shared" si="19"/>
        <v>Electric Zonal</v>
      </c>
    </row>
    <row r="112" spans="1:7">
      <c r="A112" s="143" t="s">
        <v>201</v>
      </c>
      <c r="B112" s="155">
        <f>INDEX([10]MF_RawData!$A$19:$S$570, MATCH(MF_Estimates!$A112, [10]MF_RawData!$C$19:$C$570, 0), MATCH(MF_Estimates!B$19, [10]MF_RawData!$A$18:$S$18, 0))</f>
        <v>1601.4346923828125</v>
      </c>
      <c r="C112" s="156">
        <f>INDEX([10]MF_RawData!$A$19:$S$570, MATCH(MF_Estimates!$A112, [10]MF_RawData!$C$19:$C$570, 0), MATCH(MF_Estimates!C$19, [10]MF_RawData!$A$18:$S$18, 0))</f>
        <v>1</v>
      </c>
      <c r="D112" s="156" t="str">
        <f>INDEX([10]MF_RawData!$A$19:$S$570, MATCH(MF_Estimates!$A112, [10]MF_RawData!$C$19:$C$570, 0), MATCH(MF_Estimates!D$19, [10]MF_RawData!$A$18:$S$18, 0))</f>
        <v>Zonal Electric</v>
      </c>
      <c r="E112" s="156" t="str">
        <f>INDEX([10]MF_RawData!$A$19:$S$570, MATCH(MF_Estimates!$A112, [10]MF_RawData!$C$19:$C$570, 0), MATCH(MF_Estimates!E$19, [10]MF_RawData!$A$18:$S$18, 0))</f>
        <v>Electric</v>
      </c>
      <c r="F112" s="12" t="b">
        <f t="shared" si="18"/>
        <v>1</v>
      </c>
      <c r="G112" s="12" t="str">
        <f t="shared" si="19"/>
        <v>Electric Zonal</v>
      </c>
    </row>
    <row r="113" spans="1:7">
      <c r="A113" s="143" t="s">
        <v>202</v>
      </c>
      <c r="B113" s="155">
        <f>INDEX([10]MF_RawData!$A$19:$S$570, MATCH(MF_Estimates!$A113, [10]MF_RawData!$C$19:$C$570, 0), MATCH(MF_Estimates!B$19, [10]MF_RawData!$A$18:$S$18, 0))</f>
        <v>1601.4346923828125</v>
      </c>
      <c r="C113" s="156">
        <f>INDEX([10]MF_RawData!$A$19:$S$570, MATCH(MF_Estimates!$A113, [10]MF_RawData!$C$19:$C$570, 0), MATCH(MF_Estimates!C$19, [10]MF_RawData!$A$18:$S$18, 0))</f>
        <v>1</v>
      </c>
      <c r="D113" s="156" t="str">
        <f>INDEX([10]MF_RawData!$A$19:$S$570, MATCH(MF_Estimates!$A113, [10]MF_RawData!$C$19:$C$570, 0), MATCH(MF_Estimates!D$19, [10]MF_RawData!$A$18:$S$18, 0))</f>
        <v>Zonal Electric</v>
      </c>
      <c r="E113" s="156" t="str">
        <f>INDEX([10]MF_RawData!$A$19:$S$570, MATCH(MF_Estimates!$A113, [10]MF_RawData!$C$19:$C$570, 0), MATCH(MF_Estimates!E$19, [10]MF_RawData!$A$18:$S$18, 0))</f>
        <v>Electric</v>
      </c>
      <c r="F113" s="12" t="b">
        <f t="shared" si="18"/>
        <v>1</v>
      </c>
      <c r="G113" s="12" t="str">
        <f t="shared" si="19"/>
        <v>Electric Zonal</v>
      </c>
    </row>
    <row r="114" spans="1:7">
      <c r="A114" s="143" t="s">
        <v>203</v>
      </c>
      <c r="B114" s="155">
        <f>INDEX([10]MF_RawData!$A$19:$S$570, MATCH(MF_Estimates!$A114, [10]MF_RawData!$C$19:$C$570, 0), MATCH(MF_Estimates!B$19, [10]MF_RawData!$A$18:$S$18, 0))</f>
        <v>1601.4346923828125</v>
      </c>
      <c r="C114" s="156">
        <f>INDEX([10]MF_RawData!$A$19:$S$570, MATCH(MF_Estimates!$A114, [10]MF_RawData!$C$19:$C$570, 0), MATCH(MF_Estimates!C$19, [10]MF_RawData!$A$18:$S$18, 0))</f>
        <v>1</v>
      </c>
      <c r="D114" s="156" t="str">
        <f>INDEX([10]MF_RawData!$A$19:$S$570, MATCH(MF_Estimates!$A114, [10]MF_RawData!$C$19:$C$570, 0), MATCH(MF_Estimates!D$19, [10]MF_RawData!$A$18:$S$18, 0))</f>
        <v>Zonal Electric</v>
      </c>
      <c r="E114" s="156" t="str">
        <f>INDEX([10]MF_RawData!$A$19:$S$570, MATCH(MF_Estimates!$A114, [10]MF_RawData!$C$19:$C$570, 0), MATCH(MF_Estimates!E$19, [10]MF_RawData!$A$18:$S$18, 0))</f>
        <v>Electric</v>
      </c>
      <c r="F114" s="12" t="b">
        <f t="shared" si="18"/>
        <v>1</v>
      </c>
      <c r="G114" s="12" t="str">
        <f t="shared" si="19"/>
        <v>Electric Zonal</v>
      </c>
    </row>
    <row r="115" spans="1:7">
      <c r="A115" s="143" t="s">
        <v>204</v>
      </c>
      <c r="B115" s="155">
        <f>INDEX([10]MF_RawData!$A$19:$S$570, MATCH(MF_Estimates!$A115, [10]MF_RawData!$C$19:$C$570, 0), MATCH(MF_Estimates!B$19, [10]MF_RawData!$A$18:$S$18, 0))</f>
        <v>597.902099609375</v>
      </c>
      <c r="C115" s="156">
        <f>INDEX([10]MF_RawData!$A$19:$S$570, MATCH(MF_Estimates!$A115, [10]MF_RawData!$C$19:$C$570, 0), MATCH(MF_Estimates!C$19, [10]MF_RawData!$A$18:$S$18, 0))</f>
        <v>1</v>
      </c>
      <c r="D115" s="156" t="str">
        <f>INDEX([10]MF_RawData!$A$19:$S$570, MATCH(MF_Estimates!$A115, [10]MF_RawData!$C$19:$C$570, 0), MATCH(MF_Estimates!D$19, [10]MF_RawData!$A$18:$S$18, 0))</f>
        <v>Zonal Electric</v>
      </c>
      <c r="E115" s="156" t="str">
        <f>INDEX([10]MF_RawData!$A$19:$S$570, MATCH(MF_Estimates!$A115, [10]MF_RawData!$C$19:$C$570, 0), MATCH(MF_Estimates!E$19, [10]MF_RawData!$A$18:$S$18, 0))</f>
        <v>Electric</v>
      </c>
      <c r="F115" s="12" t="b">
        <f t="shared" si="18"/>
        <v>1</v>
      </c>
      <c r="G115" s="12" t="str">
        <f t="shared" si="19"/>
        <v>Electric Zonal</v>
      </c>
    </row>
    <row r="116" spans="1:7">
      <c r="A116" s="143" t="s">
        <v>205</v>
      </c>
      <c r="B116" s="155">
        <f>INDEX([10]MF_RawData!$A$19:$S$570, MATCH(MF_Estimates!$A116, [10]MF_RawData!$C$19:$C$570, 0), MATCH(MF_Estimates!B$19, [10]MF_RawData!$A$18:$S$18, 0))</f>
        <v>597.902099609375</v>
      </c>
      <c r="C116" s="156">
        <f>INDEX([10]MF_RawData!$A$19:$S$570, MATCH(MF_Estimates!$A116, [10]MF_RawData!$C$19:$C$570, 0), MATCH(MF_Estimates!C$19, [10]MF_RawData!$A$18:$S$18, 0))</f>
        <v>1</v>
      </c>
      <c r="D116" s="156" t="str">
        <f>INDEX([10]MF_RawData!$A$19:$S$570, MATCH(MF_Estimates!$A116, [10]MF_RawData!$C$19:$C$570, 0), MATCH(MF_Estimates!D$19, [10]MF_RawData!$A$18:$S$18, 0))</f>
        <v>Zonal Electric</v>
      </c>
      <c r="E116" s="156" t="str">
        <f>INDEX([10]MF_RawData!$A$19:$S$570, MATCH(MF_Estimates!$A116, [10]MF_RawData!$C$19:$C$570, 0), MATCH(MF_Estimates!E$19, [10]MF_RawData!$A$18:$S$18, 0))</f>
        <v>Electric</v>
      </c>
      <c r="F116" s="12" t="b">
        <f t="shared" si="18"/>
        <v>1</v>
      </c>
      <c r="G116" s="12" t="str">
        <f t="shared" si="19"/>
        <v>Electric Zonal</v>
      </c>
    </row>
    <row r="117" spans="1:7">
      <c r="A117" s="143" t="s">
        <v>206</v>
      </c>
      <c r="B117" s="155">
        <f>INDEX([10]MF_RawData!$A$19:$S$570, MATCH(MF_Estimates!$A117, [10]MF_RawData!$C$19:$C$570, 0), MATCH(MF_Estimates!B$19, [10]MF_RawData!$A$18:$S$18, 0))</f>
        <v>597.902099609375</v>
      </c>
      <c r="C117" s="156">
        <f>INDEX([10]MF_RawData!$A$19:$S$570, MATCH(MF_Estimates!$A117, [10]MF_RawData!$C$19:$C$570, 0), MATCH(MF_Estimates!C$19, [10]MF_RawData!$A$18:$S$18, 0))</f>
        <v>1</v>
      </c>
      <c r="D117" s="156" t="str">
        <f>INDEX([10]MF_RawData!$A$19:$S$570, MATCH(MF_Estimates!$A117, [10]MF_RawData!$C$19:$C$570, 0), MATCH(MF_Estimates!D$19, [10]MF_RawData!$A$18:$S$18, 0))</f>
        <v>Zonal Electric</v>
      </c>
      <c r="E117" s="156" t="str">
        <f>INDEX([10]MF_RawData!$A$19:$S$570, MATCH(MF_Estimates!$A117, [10]MF_RawData!$C$19:$C$570, 0), MATCH(MF_Estimates!E$19, [10]MF_RawData!$A$18:$S$18, 0))</f>
        <v>Electric</v>
      </c>
      <c r="F117" s="12" t="b">
        <f t="shared" si="18"/>
        <v>1</v>
      </c>
      <c r="G117" s="12" t="str">
        <f t="shared" si="19"/>
        <v>Electric Zonal</v>
      </c>
    </row>
    <row r="118" spans="1:7">
      <c r="A118" s="143" t="s">
        <v>207</v>
      </c>
      <c r="B118" s="155">
        <f>INDEX([10]MF_RawData!$A$19:$S$570, MATCH(MF_Estimates!$A118, [10]MF_RawData!$C$19:$C$570, 0), MATCH(MF_Estimates!B$19, [10]MF_RawData!$A$18:$S$18, 0))</f>
        <v>2402.15185546875</v>
      </c>
      <c r="C118" s="156">
        <f>INDEX([10]MF_RawData!$A$19:$S$570, MATCH(MF_Estimates!$A118, [10]MF_RawData!$C$19:$C$570, 0), MATCH(MF_Estimates!C$19, [10]MF_RawData!$A$18:$S$18, 0))</f>
        <v>1</v>
      </c>
      <c r="D118" s="156" t="str">
        <f>INDEX([10]MF_RawData!$A$19:$S$570, MATCH(MF_Estimates!$A118, [10]MF_RawData!$C$19:$C$570, 0), MATCH(MF_Estimates!D$19, [10]MF_RawData!$A$18:$S$18, 0))</f>
        <v>Zonal Electric</v>
      </c>
      <c r="E118" s="156" t="str">
        <f>INDEX([10]MF_RawData!$A$19:$S$570, MATCH(MF_Estimates!$A118, [10]MF_RawData!$C$19:$C$570, 0), MATCH(MF_Estimates!E$19, [10]MF_RawData!$A$18:$S$18, 0))</f>
        <v>Electric</v>
      </c>
      <c r="F118" s="12" t="b">
        <f t="shared" si="18"/>
        <v>1</v>
      </c>
      <c r="G118" s="12" t="str">
        <f t="shared" si="19"/>
        <v>Electric Zonal</v>
      </c>
    </row>
    <row r="119" spans="1:7">
      <c r="A119" s="143" t="s">
        <v>208</v>
      </c>
      <c r="B119" s="155">
        <f>INDEX([10]MF_RawData!$A$19:$S$570, MATCH(MF_Estimates!$A119, [10]MF_RawData!$C$19:$C$570, 0), MATCH(MF_Estimates!B$19, [10]MF_RawData!$A$18:$S$18, 0))</f>
        <v>2402.15185546875</v>
      </c>
      <c r="C119" s="156">
        <f>INDEX([10]MF_RawData!$A$19:$S$570, MATCH(MF_Estimates!$A119, [10]MF_RawData!$C$19:$C$570, 0), MATCH(MF_Estimates!C$19, [10]MF_RawData!$A$18:$S$18, 0))</f>
        <v>1</v>
      </c>
      <c r="D119" s="156" t="str">
        <f>INDEX([10]MF_RawData!$A$19:$S$570, MATCH(MF_Estimates!$A119, [10]MF_RawData!$C$19:$C$570, 0), MATCH(MF_Estimates!D$19, [10]MF_RawData!$A$18:$S$18, 0))</f>
        <v>Zonal Electric</v>
      </c>
      <c r="E119" s="156" t="str">
        <f>INDEX([10]MF_RawData!$A$19:$S$570, MATCH(MF_Estimates!$A119, [10]MF_RawData!$C$19:$C$570, 0), MATCH(MF_Estimates!E$19, [10]MF_RawData!$A$18:$S$18, 0))</f>
        <v>Electric</v>
      </c>
      <c r="F119" s="12" t="b">
        <f t="shared" si="18"/>
        <v>1</v>
      </c>
      <c r="G119" s="12" t="str">
        <f t="shared" si="19"/>
        <v>Electric Zonal</v>
      </c>
    </row>
    <row r="120" spans="1:7">
      <c r="A120" s="143" t="s">
        <v>209</v>
      </c>
      <c r="B120" s="155">
        <f>INDEX([10]MF_RawData!$A$19:$S$570, MATCH(MF_Estimates!$A120, [10]MF_RawData!$C$19:$C$570, 0), MATCH(MF_Estimates!B$19, [10]MF_RawData!$A$18:$S$18, 0))</f>
        <v>1601.4345703125</v>
      </c>
      <c r="C120" s="156">
        <f>INDEX([10]MF_RawData!$A$19:$S$570, MATCH(MF_Estimates!$A120, [10]MF_RawData!$C$19:$C$570, 0), MATCH(MF_Estimates!C$19, [10]MF_RawData!$A$18:$S$18, 0))</f>
        <v>1</v>
      </c>
      <c r="D120" s="156" t="str">
        <f>INDEX([10]MF_RawData!$A$19:$S$570, MATCH(MF_Estimates!$A120, [10]MF_RawData!$C$19:$C$570, 0), MATCH(MF_Estimates!D$19, [10]MF_RawData!$A$18:$S$18, 0))</f>
        <v>Zonal Electric</v>
      </c>
      <c r="E120" s="156" t="str">
        <f>INDEX([10]MF_RawData!$A$19:$S$570, MATCH(MF_Estimates!$A120, [10]MF_RawData!$C$19:$C$570, 0), MATCH(MF_Estimates!E$19, [10]MF_RawData!$A$18:$S$18, 0))</f>
        <v>Electric</v>
      </c>
      <c r="F120" s="12" t="b">
        <f t="shared" si="18"/>
        <v>1</v>
      </c>
      <c r="G120" s="12" t="str">
        <f t="shared" si="19"/>
        <v>Electric Zonal</v>
      </c>
    </row>
    <row r="121" spans="1:7">
      <c r="A121" s="143" t="s">
        <v>210</v>
      </c>
      <c r="B121" s="155">
        <f>INDEX([10]MF_RawData!$A$19:$S$570, MATCH(MF_Estimates!$A121, [10]MF_RawData!$C$19:$C$570, 0), MATCH(MF_Estimates!B$19, [10]MF_RawData!$A$18:$S$18, 0))</f>
        <v>1601.4345703125</v>
      </c>
      <c r="C121" s="156">
        <f>INDEX([10]MF_RawData!$A$19:$S$570, MATCH(MF_Estimates!$A121, [10]MF_RawData!$C$19:$C$570, 0), MATCH(MF_Estimates!C$19, [10]MF_RawData!$A$18:$S$18, 0))</f>
        <v>1</v>
      </c>
      <c r="D121" s="156" t="str">
        <f>INDEX([10]MF_RawData!$A$19:$S$570, MATCH(MF_Estimates!$A121, [10]MF_RawData!$C$19:$C$570, 0), MATCH(MF_Estimates!D$19, [10]MF_RawData!$A$18:$S$18, 0))</f>
        <v>Zonal Electric</v>
      </c>
      <c r="E121" s="156" t="str">
        <f>INDEX([10]MF_RawData!$A$19:$S$570, MATCH(MF_Estimates!$A121, [10]MF_RawData!$C$19:$C$570, 0), MATCH(MF_Estimates!E$19, [10]MF_RawData!$A$18:$S$18, 0))</f>
        <v>Electric</v>
      </c>
      <c r="F121" s="12" t="b">
        <f t="shared" si="18"/>
        <v>1</v>
      </c>
      <c r="G121" s="12" t="str">
        <f t="shared" si="19"/>
        <v>Electric Zonal</v>
      </c>
    </row>
    <row r="122" spans="1:7">
      <c r="A122" s="143" t="s">
        <v>211</v>
      </c>
      <c r="B122" s="155">
        <f>INDEX([10]MF_RawData!$A$19:$S$570, MATCH(MF_Estimates!$A122, [10]MF_RawData!$C$19:$C$570, 0), MATCH(MF_Estimates!B$19, [10]MF_RawData!$A$18:$S$18, 0))</f>
        <v>1601.4345703125</v>
      </c>
      <c r="C122" s="156">
        <f>INDEX([10]MF_RawData!$A$19:$S$570, MATCH(MF_Estimates!$A122, [10]MF_RawData!$C$19:$C$570, 0), MATCH(MF_Estimates!C$19, [10]MF_RawData!$A$18:$S$18, 0))</f>
        <v>1</v>
      </c>
      <c r="D122" s="156" t="str">
        <f>INDEX([10]MF_RawData!$A$19:$S$570, MATCH(MF_Estimates!$A122, [10]MF_RawData!$C$19:$C$570, 0), MATCH(MF_Estimates!D$19, [10]MF_RawData!$A$18:$S$18, 0))</f>
        <v>Zonal Electric</v>
      </c>
      <c r="E122" s="156" t="str">
        <f>INDEX([10]MF_RawData!$A$19:$S$570, MATCH(MF_Estimates!$A122, [10]MF_RawData!$C$19:$C$570, 0), MATCH(MF_Estimates!E$19, [10]MF_RawData!$A$18:$S$18, 0))</f>
        <v>Electric</v>
      </c>
      <c r="F122" s="12" t="b">
        <f t="shared" si="18"/>
        <v>1</v>
      </c>
      <c r="G122" s="12" t="str">
        <f t="shared" si="19"/>
        <v>Electric Zonal</v>
      </c>
    </row>
    <row r="123" spans="1:7">
      <c r="A123" s="143" t="s">
        <v>212</v>
      </c>
      <c r="B123" s="155">
        <f>INDEX([10]MF_RawData!$A$19:$S$570, MATCH(MF_Estimates!$A123, [10]MF_RawData!$C$19:$C$570, 0), MATCH(MF_Estimates!B$19, [10]MF_RawData!$A$18:$S$18, 0))</f>
        <v>365.07806396484375</v>
      </c>
      <c r="C123" s="156">
        <f>INDEX([10]MF_RawData!$A$19:$S$570, MATCH(MF_Estimates!$A123, [10]MF_RawData!$C$19:$C$570, 0), MATCH(MF_Estimates!C$19, [10]MF_RawData!$A$18:$S$18, 0))</f>
        <v>1</v>
      </c>
      <c r="D123" s="156" t="str">
        <f>INDEX([10]MF_RawData!$A$19:$S$570, MATCH(MF_Estimates!$A123, [10]MF_RawData!$C$19:$C$570, 0), MATCH(MF_Estimates!D$19, [10]MF_RawData!$A$18:$S$18, 0))</f>
        <v>Zonal Electric</v>
      </c>
      <c r="E123" s="156" t="str">
        <f>INDEX([10]MF_RawData!$A$19:$S$570, MATCH(MF_Estimates!$A123, [10]MF_RawData!$C$19:$C$570, 0), MATCH(MF_Estimates!E$19, [10]MF_RawData!$A$18:$S$18, 0))</f>
        <v>Electric</v>
      </c>
      <c r="F123" s="12" t="b">
        <f t="shared" si="18"/>
        <v>1</v>
      </c>
      <c r="G123" s="12" t="str">
        <f t="shared" si="19"/>
        <v>Electric Zonal</v>
      </c>
    </row>
    <row r="124" spans="1:7">
      <c r="A124" s="143" t="s">
        <v>213</v>
      </c>
      <c r="B124" s="155">
        <f>INDEX([10]MF_RawData!$A$19:$S$570, MATCH(MF_Estimates!$A124, [10]MF_RawData!$C$19:$C$570, 0), MATCH(MF_Estimates!B$19, [10]MF_RawData!$A$18:$S$18, 0))</f>
        <v>365.07806396484375</v>
      </c>
      <c r="C124" s="156">
        <f>INDEX([10]MF_RawData!$A$19:$S$570, MATCH(MF_Estimates!$A124, [10]MF_RawData!$C$19:$C$570, 0), MATCH(MF_Estimates!C$19, [10]MF_RawData!$A$18:$S$18, 0))</f>
        <v>1</v>
      </c>
      <c r="D124" s="156" t="str">
        <f>INDEX([10]MF_RawData!$A$19:$S$570, MATCH(MF_Estimates!$A124, [10]MF_RawData!$C$19:$C$570, 0), MATCH(MF_Estimates!D$19, [10]MF_RawData!$A$18:$S$18, 0))</f>
        <v>Zonal Electric</v>
      </c>
      <c r="E124" s="156" t="str">
        <f>INDEX([10]MF_RawData!$A$19:$S$570, MATCH(MF_Estimates!$A124, [10]MF_RawData!$C$19:$C$570, 0), MATCH(MF_Estimates!E$19, [10]MF_RawData!$A$18:$S$18, 0))</f>
        <v>Electric</v>
      </c>
      <c r="F124" s="12" t="b">
        <f t="shared" si="18"/>
        <v>1</v>
      </c>
      <c r="G124" s="12" t="str">
        <f t="shared" si="19"/>
        <v>Electric Zonal</v>
      </c>
    </row>
    <row r="125" spans="1:7">
      <c r="A125" s="143" t="s">
        <v>214</v>
      </c>
      <c r="B125" s="155">
        <f>INDEX([10]MF_RawData!$A$19:$S$570, MATCH(MF_Estimates!$A125, [10]MF_RawData!$C$19:$C$570, 0), MATCH(MF_Estimates!B$19, [10]MF_RawData!$A$18:$S$18, 0))</f>
        <v>365.07806396484375</v>
      </c>
      <c r="C125" s="156">
        <f>INDEX([10]MF_RawData!$A$19:$S$570, MATCH(MF_Estimates!$A125, [10]MF_RawData!$C$19:$C$570, 0), MATCH(MF_Estimates!C$19, [10]MF_RawData!$A$18:$S$18, 0))</f>
        <v>1</v>
      </c>
      <c r="D125" s="156" t="str">
        <f>INDEX([10]MF_RawData!$A$19:$S$570, MATCH(MF_Estimates!$A125, [10]MF_RawData!$C$19:$C$570, 0), MATCH(MF_Estimates!D$19, [10]MF_RawData!$A$18:$S$18, 0))</f>
        <v>Zonal Electric</v>
      </c>
      <c r="E125" s="156" t="str">
        <f>INDEX([10]MF_RawData!$A$19:$S$570, MATCH(MF_Estimates!$A125, [10]MF_RawData!$C$19:$C$570, 0), MATCH(MF_Estimates!E$19, [10]MF_RawData!$A$18:$S$18, 0))</f>
        <v>Electric</v>
      </c>
      <c r="F125" s="12" t="b">
        <f t="shared" si="18"/>
        <v>1</v>
      </c>
      <c r="G125" s="12" t="str">
        <f t="shared" si="19"/>
        <v>Electric Zonal</v>
      </c>
    </row>
    <row r="126" spans="1:7">
      <c r="A126" s="143" t="s">
        <v>215</v>
      </c>
      <c r="B126" s="155">
        <f>INDEX([10]MF_RawData!$A$19:$S$570, MATCH(MF_Estimates!$A126, [10]MF_RawData!$C$19:$C$570, 0), MATCH(MF_Estimates!B$19, [10]MF_RawData!$A$18:$S$18, 0))</f>
        <v>686.9130859375</v>
      </c>
      <c r="C126" s="156">
        <f>INDEX([10]MF_RawData!$A$19:$S$570, MATCH(MF_Estimates!$A126, [10]MF_RawData!$C$19:$C$570, 0), MATCH(MF_Estimates!C$19, [10]MF_RawData!$A$18:$S$18, 0))</f>
        <v>1</v>
      </c>
      <c r="D126" s="156" t="str">
        <f>INDEX([10]MF_RawData!$A$19:$S$570, MATCH(MF_Estimates!$A126, [10]MF_RawData!$C$19:$C$570, 0), MATCH(MF_Estimates!D$19, [10]MF_RawData!$A$18:$S$18, 0))</f>
        <v>Forced Air</v>
      </c>
      <c r="E126" s="156" t="str">
        <f>INDEX([10]MF_RawData!$A$19:$S$570, MATCH(MF_Estimates!$A126, [10]MF_RawData!$C$19:$C$570, 0), MATCH(MF_Estimates!E$19, [10]MF_RawData!$A$18:$S$18, 0))</f>
        <v>Electric</v>
      </c>
      <c r="F126" s="12" t="b">
        <f t="shared" si="18"/>
        <v>1</v>
      </c>
      <c r="G126" s="12" t="str">
        <f t="shared" si="19"/>
        <v>Electric FAF</v>
      </c>
    </row>
    <row r="127" spans="1:7">
      <c r="A127" s="143" t="s">
        <v>216</v>
      </c>
      <c r="B127" s="155">
        <f>INDEX([10]MF_RawData!$A$19:$S$570, MATCH(MF_Estimates!$A127, [10]MF_RawData!$C$19:$C$570, 0), MATCH(MF_Estimates!B$19, [10]MF_RawData!$A$18:$S$18, 0))</f>
        <v>686.9130859375</v>
      </c>
      <c r="C127" s="156">
        <f>INDEX([10]MF_RawData!$A$19:$S$570, MATCH(MF_Estimates!$A127, [10]MF_RawData!$C$19:$C$570, 0), MATCH(MF_Estimates!C$19, [10]MF_RawData!$A$18:$S$18, 0))</f>
        <v>1</v>
      </c>
      <c r="D127" s="156" t="str">
        <f>INDEX([10]MF_RawData!$A$19:$S$570, MATCH(MF_Estimates!$A127, [10]MF_RawData!$C$19:$C$570, 0), MATCH(MF_Estimates!D$19, [10]MF_RawData!$A$18:$S$18, 0))</f>
        <v>Forced Air</v>
      </c>
      <c r="E127" s="156" t="str">
        <f>INDEX([10]MF_RawData!$A$19:$S$570, MATCH(MF_Estimates!$A127, [10]MF_RawData!$C$19:$C$570, 0), MATCH(MF_Estimates!E$19, [10]MF_RawData!$A$18:$S$18, 0))</f>
        <v>Electric</v>
      </c>
      <c r="F127" s="12" t="b">
        <f t="shared" si="18"/>
        <v>1</v>
      </c>
      <c r="G127" s="12" t="str">
        <f t="shared" si="19"/>
        <v>Electric FAF</v>
      </c>
    </row>
    <row r="128" spans="1:7">
      <c r="A128" s="143" t="s">
        <v>217</v>
      </c>
      <c r="B128" s="155">
        <f>INDEX([10]MF_RawData!$A$19:$S$570, MATCH(MF_Estimates!$A128, [10]MF_RawData!$C$19:$C$570, 0), MATCH(MF_Estimates!B$19, [10]MF_RawData!$A$18:$S$18, 0))</f>
        <v>1030.36962890625</v>
      </c>
      <c r="C128" s="156">
        <f>INDEX([10]MF_RawData!$A$19:$S$570, MATCH(MF_Estimates!$A128, [10]MF_RawData!$C$19:$C$570, 0), MATCH(MF_Estimates!C$19, [10]MF_RawData!$A$18:$S$18, 0))</f>
        <v>1</v>
      </c>
      <c r="D128" s="156" t="str">
        <f>INDEX([10]MF_RawData!$A$19:$S$570, MATCH(MF_Estimates!$A128, [10]MF_RawData!$C$19:$C$570, 0), MATCH(MF_Estimates!D$19, [10]MF_RawData!$A$18:$S$18, 0))</f>
        <v>Forced Air</v>
      </c>
      <c r="E128" s="156" t="str">
        <f>INDEX([10]MF_RawData!$A$19:$S$570, MATCH(MF_Estimates!$A128, [10]MF_RawData!$C$19:$C$570, 0), MATCH(MF_Estimates!E$19, [10]MF_RawData!$A$18:$S$18, 0))</f>
        <v>Electric</v>
      </c>
      <c r="F128" s="12" t="b">
        <f t="shared" si="18"/>
        <v>1</v>
      </c>
      <c r="G128" s="12" t="str">
        <f t="shared" si="19"/>
        <v>Electric FAF</v>
      </c>
    </row>
    <row r="129" spans="1:7">
      <c r="A129" s="143" t="s">
        <v>218</v>
      </c>
      <c r="B129" s="155">
        <f>INDEX([10]MF_RawData!$A$19:$S$570, MATCH(MF_Estimates!$A129, [10]MF_RawData!$C$19:$C$570, 0), MATCH(MF_Estimates!B$19, [10]MF_RawData!$A$18:$S$18, 0))</f>
        <v>1030.36962890625</v>
      </c>
      <c r="C129" s="156">
        <f>INDEX([10]MF_RawData!$A$19:$S$570, MATCH(MF_Estimates!$A129, [10]MF_RawData!$C$19:$C$570, 0), MATCH(MF_Estimates!C$19, [10]MF_RawData!$A$18:$S$18, 0))</f>
        <v>2</v>
      </c>
      <c r="D129" s="156" t="str">
        <f>INDEX([10]MF_RawData!$A$19:$S$570, MATCH(MF_Estimates!$A129, [10]MF_RawData!$C$19:$C$570, 0), MATCH(MF_Estimates!D$19, [10]MF_RawData!$A$18:$S$18, 0))</f>
        <v>Zonal Electric</v>
      </c>
      <c r="E129" s="156" t="str">
        <f>INDEX([10]MF_RawData!$A$19:$S$570, MATCH(MF_Estimates!$A129, [10]MF_RawData!$C$19:$C$570, 0), MATCH(MF_Estimates!E$19, [10]MF_RawData!$A$18:$S$18, 0))</f>
        <v>Electric</v>
      </c>
      <c r="F129" s="12" t="b">
        <f t="shared" si="18"/>
        <v>1</v>
      </c>
      <c r="G129" s="12" t="str">
        <f t="shared" si="19"/>
        <v>Electric Zonal</v>
      </c>
    </row>
    <row r="130" spans="1:7">
      <c r="A130" s="143" t="s">
        <v>219</v>
      </c>
      <c r="B130" s="155">
        <f>INDEX([10]MF_RawData!$A$19:$S$570, MATCH(MF_Estimates!$A130, [10]MF_RawData!$C$19:$C$570, 0), MATCH(MF_Estimates!B$19, [10]MF_RawData!$A$18:$S$18, 0))</f>
        <v>1030.36962890625</v>
      </c>
      <c r="C130" s="156">
        <f>INDEX([10]MF_RawData!$A$19:$S$570, MATCH(MF_Estimates!$A130, [10]MF_RawData!$C$19:$C$570, 0), MATCH(MF_Estimates!C$19, [10]MF_RawData!$A$18:$S$18, 0))</f>
        <v>2</v>
      </c>
      <c r="D130" s="156" t="str">
        <f>INDEX([10]MF_RawData!$A$19:$S$570, MATCH(MF_Estimates!$A130, [10]MF_RawData!$C$19:$C$570, 0), MATCH(MF_Estimates!D$19, [10]MF_RawData!$A$18:$S$18, 0))</f>
        <v>Zonal Electric</v>
      </c>
      <c r="E130" s="156" t="str">
        <f>INDEX([10]MF_RawData!$A$19:$S$570, MATCH(MF_Estimates!$A130, [10]MF_RawData!$C$19:$C$570, 0), MATCH(MF_Estimates!E$19, [10]MF_RawData!$A$18:$S$18, 0))</f>
        <v>Electric</v>
      </c>
      <c r="F130" s="12" t="b">
        <f t="shared" si="18"/>
        <v>1</v>
      </c>
      <c r="G130" s="12" t="str">
        <f t="shared" si="19"/>
        <v>Electric Zonal</v>
      </c>
    </row>
    <row r="131" spans="1:7">
      <c r="A131" s="143" t="s">
        <v>220</v>
      </c>
      <c r="B131" s="155">
        <f>INDEX([10]MF_RawData!$A$19:$S$570, MATCH(MF_Estimates!$A131, [10]MF_RawData!$C$19:$C$570, 0), MATCH(MF_Estimates!B$19, [10]MF_RawData!$A$18:$S$18, 0))</f>
        <v>365.07809448242187</v>
      </c>
      <c r="C131" s="156">
        <f>INDEX([10]MF_RawData!$A$19:$S$570, MATCH(MF_Estimates!$A131, [10]MF_RawData!$C$19:$C$570, 0), MATCH(MF_Estimates!C$19, [10]MF_RawData!$A$18:$S$18, 0))</f>
        <v>1</v>
      </c>
      <c r="D131" s="156" t="str">
        <f>INDEX([10]MF_RawData!$A$19:$S$570, MATCH(MF_Estimates!$A131, [10]MF_RawData!$C$19:$C$570, 0), MATCH(MF_Estimates!D$19, [10]MF_RawData!$A$18:$S$18, 0))</f>
        <v>Zonal Electric</v>
      </c>
      <c r="E131" s="156" t="str">
        <f>INDEX([10]MF_RawData!$A$19:$S$570, MATCH(MF_Estimates!$A131, [10]MF_RawData!$C$19:$C$570, 0), MATCH(MF_Estimates!E$19, [10]MF_RawData!$A$18:$S$18, 0))</f>
        <v>Electric</v>
      </c>
      <c r="F131" s="12" t="b">
        <f t="shared" si="18"/>
        <v>1</v>
      </c>
      <c r="G131" s="12" t="str">
        <f t="shared" si="19"/>
        <v>Electric Zonal</v>
      </c>
    </row>
    <row r="132" spans="1:7">
      <c r="A132" s="143" t="s">
        <v>221</v>
      </c>
      <c r="B132" s="155">
        <f>INDEX([10]MF_RawData!$A$19:$S$570, MATCH(MF_Estimates!$A132, [10]MF_RawData!$C$19:$C$570, 0), MATCH(MF_Estimates!B$19, [10]MF_RawData!$A$18:$S$18, 0))</f>
        <v>365.07809448242187</v>
      </c>
      <c r="C132" s="156">
        <f>INDEX([10]MF_RawData!$A$19:$S$570, MATCH(MF_Estimates!$A132, [10]MF_RawData!$C$19:$C$570, 0), MATCH(MF_Estimates!C$19, [10]MF_RawData!$A$18:$S$18, 0))</f>
        <v>1</v>
      </c>
      <c r="D132" s="156" t="str">
        <f>INDEX([10]MF_RawData!$A$19:$S$570, MATCH(MF_Estimates!$A132, [10]MF_RawData!$C$19:$C$570, 0), MATCH(MF_Estimates!D$19, [10]MF_RawData!$A$18:$S$18, 0))</f>
        <v>Zonal Electric</v>
      </c>
      <c r="E132" s="156" t="str">
        <f>INDEX([10]MF_RawData!$A$19:$S$570, MATCH(MF_Estimates!$A132, [10]MF_RawData!$C$19:$C$570, 0), MATCH(MF_Estimates!E$19, [10]MF_RawData!$A$18:$S$18, 0))</f>
        <v>Electric</v>
      </c>
      <c r="F132" s="12" t="b">
        <f t="shared" si="18"/>
        <v>1</v>
      </c>
      <c r="G132" s="12" t="str">
        <f t="shared" si="19"/>
        <v>Electric Zonal</v>
      </c>
    </row>
    <row r="133" spans="1:7">
      <c r="A133" s="143" t="s">
        <v>222</v>
      </c>
      <c r="B133" s="155">
        <f>INDEX([10]MF_RawData!$A$19:$S$570, MATCH(MF_Estimates!$A133, [10]MF_RawData!$C$19:$C$570, 0), MATCH(MF_Estimates!B$19, [10]MF_RawData!$A$18:$S$18, 0))</f>
        <v>365.07809448242187</v>
      </c>
      <c r="C133" s="156">
        <f>INDEX([10]MF_RawData!$A$19:$S$570, MATCH(MF_Estimates!$A133, [10]MF_RawData!$C$19:$C$570, 0), MATCH(MF_Estimates!C$19, [10]MF_RawData!$A$18:$S$18, 0))</f>
        <v>1</v>
      </c>
      <c r="D133" s="156" t="str">
        <f>INDEX([10]MF_RawData!$A$19:$S$570, MATCH(MF_Estimates!$A133, [10]MF_RawData!$C$19:$C$570, 0), MATCH(MF_Estimates!D$19, [10]MF_RawData!$A$18:$S$18, 0))</f>
        <v>Zonal Electric</v>
      </c>
      <c r="E133" s="156" t="str">
        <f>INDEX([10]MF_RawData!$A$19:$S$570, MATCH(MF_Estimates!$A133, [10]MF_RawData!$C$19:$C$570, 0), MATCH(MF_Estimates!E$19, [10]MF_RawData!$A$18:$S$18, 0))</f>
        <v>Electric</v>
      </c>
      <c r="F133" s="12" t="b">
        <f t="shared" si="18"/>
        <v>1</v>
      </c>
      <c r="G133" s="12" t="str">
        <f t="shared" si="19"/>
        <v>Electric Zonal</v>
      </c>
    </row>
    <row r="134" spans="1:7">
      <c r="A134" s="143" t="s">
        <v>223</v>
      </c>
      <c r="B134" s="155">
        <f>INDEX([10]MF_RawData!$A$19:$S$570, MATCH(MF_Estimates!$A134, [10]MF_RawData!$C$19:$C$570, 0), MATCH(MF_Estimates!B$19, [10]MF_RawData!$A$18:$S$18, 0))</f>
        <v>686.91302490234375</v>
      </c>
      <c r="C134" s="156">
        <f>INDEX([10]MF_RawData!$A$19:$S$570, MATCH(MF_Estimates!$A134, [10]MF_RawData!$C$19:$C$570, 0), MATCH(MF_Estimates!C$19, [10]MF_RawData!$A$18:$S$18, 0))</f>
        <v>2</v>
      </c>
      <c r="D134" s="156" t="str">
        <f>INDEX([10]MF_RawData!$A$19:$S$570, MATCH(MF_Estimates!$A134, [10]MF_RawData!$C$19:$C$570, 0), MATCH(MF_Estimates!D$19, [10]MF_RawData!$A$18:$S$18, 0))</f>
        <v>Zonal Electric</v>
      </c>
      <c r="E134" s="156" t="str">
        <f>INDEX([10]MF_RawData!$A$19:$S$570, MATCH(MF_Estimates!$A134, [10]MF_RawData!$C$19:$C$570, 0), MATCH(MF_Estimates!E$19, [10]MF_RawData!$A$18:$S$18, 0))</f>
        <v>Electric</v>
      </c>
      <c r="F134" s="12" t="b">
        <f t="shared" si="18"/>
        <v>1</v>
      </c>
      <c r="G134" s="12" t="str">
        <f t="shared" si="19"/>
        <v>Electric Zonal</v>
      </c>
    </row>
    <row r="135" spans="1:7">
      <c r="A135" s="143" t="s">
        <v>224</v>
      </c>
      <c r="B135" s="155">
        <f>INDEX([10]MF_RawData!$A$19:$S$570, MATCH(MF_Estimates!$A135, [10]MF_RawData!$C$19:$C$570, 0), MATCH(MF_Estimates!B$19, [10]MF_RawData!$A$18:$S$18, 0))</f>
        <v>686.91302490234375</v>
      </c>
      <c r="C135" s="156">
        <f>INDEX([10]MF_RawData!$A$19:$S$570, MATCH(MF_Estimates!$A135, [10]MF_RawData!$C$19:$C$570, 0), MATCH(MF_Estimates!C$19, [10]MF_RawData!$A$18:$S$18, 0))</f>
        <v>2</v>
      </c>
      <c r="D135" s="156" t="str">
        <f>INDEX([10]MF_RawData!$A$19:$S$570, MATCH(MF_Estimates!$A135, [10]MF_RawData!$C$19:$C$570, 0), MATCH(MF_Estimates!D$19, [10]MF_RawData!$A$18:$S$18, 0))</f>
        <v>Zonal Electric</v>
      </c>
      <c r="E135" s="156" t="str">
        <f>INDEX([10]MF_RawData!$A$19:$S$570, MATCH(MF_Estimates!$A135, [10]MF_RawData!$C$19:$C$570, 0), MATCH(MF_Estimates!E$19, [10]MF_RawData!$A$18:$S$18, 0))</f>
        <v>Electric</v>
      </c>
      <c r="F135" s="12" t="b">
        <f t="shared" si="18"/>
        <v>1</v>
      </c>
      <c r="G135" s="12" t="str">
        <f t="shared" si="19"/>
        <v>Electric Zonal</v>
      </c>
    </row>
    <row r="136" spans="1:7">
      <c r="A136" s="143" t="s">
        <v>225</v>
      </c>
      <c r="B136" s="155">
        <f>INDEX([10]MF_RawData!$A$19:$S$570, MATCH(MF_Estimates!$A136, [10]MF_RawData!$C$19:$C$570, 0), MATCH(MF_Estimates!B$19, [10]MF_RawData!$A$18:$S$18, 0))</f>
        <v>686.91302490234375</v>
      </c>
      <c r="C136" s="156">
        <f>INDEX([10]MF_RawData!$A$19:$S$570, MATCH(MF_Estimates!$A136, [10]MF_RawData!$C$19:$C$570, 0), MATCH(MF_Estimates!C$19, [10]MF_RawData!$A$18:$S$18, 0))</f>
        <v>2</v>
      </c>
      <c r="D136" s="156" t="str">
        <f>INDEX([10]MF_RawData!$A$19:$S$570, MATCH(MF_Estimates!$A136, [10]MF_RawData!$C$19:$C$570, 0), MATCH(MF_Estimates!D$19, [10]MF_RawData!$A$18:$S$18, 0))</f>
        <v>Zonal Electric</v>
      </c>
      <c r="E136" s="156" t="str">
        <f>INDEX([10]MF_RawData!$A$19:$S$570, MATCH(MF_Estimates!$A136, [10]MF_RawData!$C$19:$C$570, 0), MATCH(MF_Estimates!E$19, [10]MF_RawData!$A$18:$S$18, 0))</f>
        <v>Electric</v>
      </c>
      <c r="F136" s="12" t="b">
        <f t="shared" si="18"/>
        <v>1</v>
      </c>
      <c r="G136" s="12" t="str">
        <f t="shared" si="19"/>
        <v>Electric Zonal</v>
      </c>
    </row>
    <row r="137" spans="1:7">
      <c r="A137" s="143" t="s">
        <v>226</v>
      </c>
      <c r="B137" s="155">
        <f>INDEX([10]MF_RawData!$A$19:$S$570, MATCH(MF_Estimates!$A137, [10]MF_RawData!$C$19:$C$570, 0), MATCH(MF_Estimates!B$19, [10]MF_RawData!$A$18:$S$18, 0))</f>
        <v>1601.4345703125</v>
      </c>
      <c r="C137" s="156">
        <f>INDEX([10]MF_RawData!$A$19:$S$570, MATCH(MF_Estimates!$A137, [10]MF_RawData!$C$19:$C$570, 0), MATCH(MF_Estimates!C$19, [10]MF_RawData!$A$18:$S$18, 0))</f>
        <v>1</v>
      </c>
      <c r="D137" s="156" t="str">
        <f>INDEX([10]MF_RawData!$A$19:$S$570, MATCH(MF_Estimates!$A137, [10]MF_RawData!$C$19:$C$570, 0), MATCH(MF_Estimates!D$19, [10]MF_RawData!$A$18:$S$18, 0))</f>
        <v>Zonal Electric</v>
      </c>
      <c r="E137" s="156" t="str">
        <f>INDEX([10]MF_RawData!$A$19:$S$570, MATCH(MF_Estimates!$A137, [10]MF_RawData!$C$19:$C$570, 0), MATCH(MF_Estimates!E$19, [10]MF_RawData!$A$18:$S$18, 0))</f>
        <v>Electric</v>
      </c>
      <c r="F137" s="12" t="b">
        <f t="shared" si="18"/>
        <v>1</v>
      </c>
      <c r="G137" s="12" t="str">
        <f t="shared" si="19"/>
        <v>Electric Zonal</v>
      </c>
    </row>
    <row r="138" spans="1:7">
      <c r="A138" s="143" t="s">
        <v>227</v>
      </c>
      <c r="B138" s="155">
        <f>INDEX([10]MF_RawData!$A$19:$S$570, MATCH(MF_Estimates!$A138, [10]MF_RawData!$C$19:$C$570, 0), MATCH(MF_Estimates!B$19, [10]MF_RawData!$A$18:$S$18, 0))</f>
        <v>1601.4345703125</v>
      </c>
      <c r="C138" s="156">
        <f>INDEX([10]MF_RawData!$A$19:$S$570, MATCH(MF_Estimates!$A138, [10]MF_RawData!$C$19:$C$570, 0), MATCH(MF_Estimates!C$19, [10]MF_RawData!$A$18:$S$18, 0))</f>
        <v>1</v>
      </c>
      <c r="D138" s="156" t="str">
        <f>INDEX([10]MF_RawData!$A$19:$S$570, MATCH(MF_Estimates!$A138, [10]MF_RawData!$C$19:$C$570, 0), MATCH(MF_Estimates!D$19, [10]MF_RawData!$A$18:$S$18, 0))</f>
        <v>Zonal Electric</v>
      </c>
      <c r="E138" s="156" t="str">
        <f>INDEX([10]MF_RawData!$A$19:$S$570, MATCH(MF_Estimates!$A138, [10]MF_RawData!$C$19:$C$570, 0), MATCH(MF_Estimates!E$19, [10]MF_RawData!$A$18:$S$18, 0))</f>
        <v>Electric</v>
      </c>
      <c r="F138" s="12" t="b">
        <f t="shared" si="18"/>
        <v>1</v>
      </c>
      <c r="G138" s="12" t="str">
        <f t="shared" si="19"/>
        <v>Electric Zonal</v>
      </c>
    </row>
    <row r="139" spans="1:7">
      <c r="A139" s="143" t="s">
        <v>228</v>
      </c>
      <c r="B139" s="155">
        <f>INDEX([10]MF_RawData!$A$19:$S$570, MATCH(MF_Estimates!$A139, [10]MF_RawData!$C$19:$C$570, 0), MATCH(MF_Estimates!B$19, [10]MF_RawData!$A$18:$S$18, 0))</f>
        <v>1601.4345703125</v>
      </c>
      <c r="C139" s="156">
        <f>INDEX([10]MF_RawData!$A$19:$S$570, MATCH(MF_Estimates!$A139, [10]MF_RawData!$C$19:$C$570, 0), MATCH(MF_Estimates!C$19, [10]MF_RawData!$A$18:$S$18, 0))</f>
        <v>1</v>
      </c>
      <c r="D139" s="156" t="str">
        <f>INDEX([10]MF_RawData!$A$19:$S$570, MATCH(MF_Estimates!$A139, [10]MF_RawData!$C$19:$C$570, 0), MATCH(MF_Estimates!D$19, [10]MF_RawData!$A$18:$S$18, 0))</f>
        <v>Zonal Electric</v>
      </c>
      <c r="E139" s="156" t="str">
        <f>INDEX([10]MF_RawData!$A$19:$S$570, MATCH(MF_Estimates!$A139, [10]MF_RawData!$C$19:$C$570, 0), MATCH(MF_Estimates!E$19, [10]MF_RawData!$A$18:$S$18, 0))</f>
        <v>Electric</v>
      </c>
      <c r="F139" s="12" t="b">
        <f t="shared" si="18"/>
        <v>1</v>
      </c>
      <c r="G139" s="12" t="str">
        <f t="shared" si="19"/>
        <v>Electric Zonal</v>
      </c>
    </row>
    <row r="140" spans="1:7">
      <c r="A140" s="143" t="s">
        <v>229</v>
      </c>
      <c r="B140" s="155">
        <f>INDEX([10]MF_RawData!$A$19:$S$570, MATCH(MF_Estimates!$A140, [10]MF_RawData!$C$19:$C$570, 0), MATCH(MF_Estimates!B$19, [10]MF_RawData!$A$18:$S$18, 0))</f>
        <v>896.8531494140625</v>
      </c>
      <c r="C140" s="156">
        <f>INDEX([10]MF_RawData!$A$19:$S$570, MATCH(MF_Estimates!$A140, [10]MF_RawData!$C$19:$C$570, 0), MATCH(MF_Estimates!C$19, [10]MF_RawData!$A$18:$S$18, 0))</f>
        <v>1</v>
      </c>
      <c r="D140" s="156" t="str">
        <f>INDEX([10]MF_RawData!$A$19:$S$570, MATCH(MF_Estimates!$A140, [10]MF_RawData!$C$19:$C$570, 0), MATCH(MF_Estimates!D$19, [10]MF_RawData!$A$18:$S$18, 0))</f>
        <v>Zonal Electric</v>
      </c>
      <c r="E140" s="156" t="str">
        <f>INDEX([10]MF_RawData!$A$19:$S$570, MATCH(MF_Estimates!$A140, [10]MF_RawData!$C$19:$C$570, 0), MATCH(MF_Estimates!E$19, [10]MF_RawData!$A$18:$S$18, 0))</f>
        <v>Electric</v>
      </c>
      <c r="F140" s="12" t="b">
        <f t="shared" si="18"/>
        <v>1</v>
      </c>
      <c r="G140" s="12" t="str">
        <f t="shared" si="19"/>
        <v>Electric Zonal</v>
      </c>
    </row>
    <row r="141" spans="1:7">
      <c r="A141" s="143" t="s">
        <v>230</v>
      </c>
      <c r="B141" s="155">
        <f>INDEX([10]MF_RawData!$A$19:$S$570, MATCH(MF_Estimates!$A141, [10]MF_RawData!$C$19:$C$570, 0), MATCH(MF_Estimates!B$19, [10]MF_RawData!$A$18:$S$18, 0))</f>
        <v>896.8531494140625</v>
      </c>
      <c r="C141" s="156">
        <f>INDEX([10]MF_RawData!$A$19:$S$570, MATCH(MF_Estimates!$A141, [10]MF_RawData!$C$19:$C$570, 0), MATCH(MF_Estimates!C$19, [10]MF_RawData!$A$18:$S$18, 0))</f>
        <v>1</v>
      </c>
      <c r="D141" s="156" t="str">
        <f>INDEX([10]MF_RawData!$A$19:$S$570, MATCH(MF_Estimates!$A141, [10]MF_RawData!$C$19:$C$570, 0), MATCH(MF_Estimates!D$19, [10]MF_RawData!$A$18:$S$18, 0))</f>
        <v>Zonal Electric</v>
      </c>
      <c r="E141" s="156" t="str">
        <f>INDEX([10]MF_RawData!$A$19:$S$570, MATCH(MF_Estimates!$A141, [10]MF_RawData!$C$19:$C$570, 0), MATCH(MF_Estimates!E$19, [10]MF_RawData!$A$18:$S$18, 0))</f>
        <v>Electric</v>
      </c>
      <c r="F141" s="12" t="b">
        <f t="shared" si="18"/>
        <v>1</v>
      </c>
      <c r="G141" s="12" t="str">
        <f t="shared" si="19"/>
        <v>Electric Zonal</v>
      </c>
    </row>
    <row r="142" spans="1:7">
      <c r="A142" s="143" t="s">
        <v>231</v>
      </c>
      <c r="B142" s="155">
        <f>INDEX([10]MF_RawData!$A$19:$S$570, MATCH(MF_Estimates!$A142, [10]MF_RawData!$C$19:$C$570, 0), MATCH(MF_Estimates!B$19, [10]MF_RawData!$A$18:$S$18, 0))</f>
        <v>1601.4345703125</v>
      </c>
      <c r="C142" s="156">
        <f>INDEX([10]MF_RawData!$A$19:$S$570, MATCH(MF_Estimates!$A142, [10]MF_RawData!$C$19:$C$570, 0), MATCH(MF_Estimates!C$19, [10]MF_RawData!$A$18:$S$18, 0))</f>
        <v>2</v>
      </c>
      <c r="D142" s="156" t="str">
        <f>INDEX([10]MF_RawData!$A$19:$S$570, MATCH(MF_Estimates!$A142, [10]MF_RawData!$C$19:$C$570, 0), MATCH(MF_Estimates!D$19, [10]MF_RawData!$A$18:$S$18, 0))</f>
        <v>Zonal Electric</v>
      </c>
      <c r="E142" s="156" t="str">
        <f>INDEX([10]MF_RawData!$A$19:$S$570, MATCH(MF_Estimates!$A142, [10]MF_RawData!$C$19:$C$570, 0), MATCH(MF_Estimates!E$19, [10]MF_RawData!$A$18:$S$18, 0))</f>
        <v>Electric</v>
      </c>
      <c r="F142" s="12" t="b">
        <f t="shared" si="18"/>
        <v>1</v>
      </c>
      <c r="G142" s="12" t="str">
        <f t="shared" si="19"/>
        <v>Electric Zonal</v>
      </c>
    </row>
    <row r="143" spans="1:7">
      <c r="A143" s="143" t="s">
        <v>232</v>
      </c>
      <c r="B143" s="155">
        <f>INDEX([10]MF_RawData!$A$19:$S$570, MATCH(MF_Estimates!$A143, [10]MF_RawData!$C$19:$C$570, 0), MATCH(MF_Estimates!B$19, [10]MF_RawData!$A$18:$S$18, 0))</f>
        <v>1601.4345703125</v>
      </c>
      <c r="C143" s="156">
        <f>INDEX([10]MF_RawData!$A$19:$S$570, MATCH(MF_Estimates!$A143, [10]MF_RawData!$C$19:$C$570, 0), MATCH(MF_Estimates!C$19, [10]MF_RawData!$A$18:$S$18, 0))</f>
        <v>2</v>
      </c>
      <c r="D143" s="156" t="str">
        <f>INDEX([10]MF_RawData!$A$19:$S$570, MATCH(MF_Estimates!$A143, [10]MF_RawData!$C$19:$C$570, 0), MATCH(MF_Estimates!D$19, [10]MF_RawData!$A$18:$S$18, 0))</f>
        <v>Zonal Electric</v>
      </c>
      <c r="E143" s="156" t="str">
        <f>INDEX([10]MF_RawData!$A$19:$S$570, MATCH(MF_Estimates!$A143, [10]MF_RawData!$C$19:$C$570, 0), MATCH(MF_Estimates!E$19, [10]MF_RawData!$A$18:$S$18, 0))</f>
        <v>Electric</v>
      </c>
      <c r="F143" s="12" t="b">
        <f t="shared" si="18"/>
        <v>1</v>
      </c>
      <c r="G143" s="12" t="str">
        <f t="shared" si="19"/>
        <v>Electric Zonal</v>
      </c>
    </row>
    <row r="144" spans="1:7">
      <c r="A144" s="143" t="s">
        <v>233</v>
      </c>
      <c r="B144" s="155">
        <f>INDEX([10]MF_RawData!$A$19:$S$570, MATCH(MF_Estimates!$A144, [10]MF_RawData!$C$19:$C$570, 0), MATCH(MF_Estimates!B$19, [10]MF_RawData!$A$18:$S$18, 0))</f>
        <v>1601.4345703125</v>
      </c>
      <c r="C144" s="156">
        <f>INDEX([10]MF_RawData!$A$19:$S$570, MATCH(MF_Estimates!$A144, [10]MF_RawData!$C$19:$C$570, 0), MATCH(MF_Estimates!C$19, [10]MF_RawData!$A$18:$S$18, 0))</f>
        <v>2</v>
      </c>
      <c r="D144" s="156" t="str">
        <f>INDEX([10]MF_RawData!$A$19:$S$570, MATCH(MF_Estimates!$A144, [10]MF_RawData!$C$19:$C$570, 0), MATCH(MF_Estimates!D$19, [10]MF_RawData!$A$18:$S$18, 0))</f>
        <v>Zonal Electric</v>
      </c>
      <c r="E144" s="156" t="str">
        <f>INDEX([10]MF_RawData!$A$19:$S$570, MATCH(MF_Estimates!$A144, [10]MF_RawData!$C$19:$C$570, 0), MATCH(MF_Estimates!E$19, [10]MF_RawData!$A$18:$S$18, 0))</f>
        <v>Electric</v>
      </c>
      <c r="F144" s="12" t="b">
        <f t="shared" si="18"/>
        <v>1</v>
      </c>
      <c r="G144" s="12" t="str">
        <f t="shared" si="19"/>
        <v>Electric Zonal</v>
      </c>
    </row>
    <row r="145" spans="1:7">
      <c r="A145" s="143" t="s">
        <v>234</v>
      </c>
      <c r="B145" s="155">
        <f>INDEX([10]MF_RawData!$A$19:$S$570, MATCH(MF_Estimates!$A145, [10]MF_RawData!$C$19:$C$570, 0), MATCH(MF_Estimates!B$19, [10]MF_RawData!$A$18:$S$18, 0))</f>
        <v>547.61712646484375</v>
      </c>
      <c r="C145" s="156">
        <f>INDEX([10]MF_RawData!$A$19:$S$570, MATCH(MF_Estimates!$A145, [10]MF_RawData!$C$19:$C$570, 0), MATCH(MF_Estimates!C$19, [10]MF_RawData!$A$18:$S$18, 0))</f>
        <v>1</v>
      </c>
      <c r="D145" s="156" t="str">
        <f>INDEX([10]MF_RawData!$A$19:$S$570, MATCH(MF_Estimates!$A145, [10]MF_RawData!$C$19:$C$570, 0), MATCH(MF_Estimates!D$19, [10]MF_RawData!$A$18:$S$18, 0))</f>
        <v>Zonal Electric</v>
      </c>
      <c r="E145" s="156" t="str">
        <f>INDEX([10]MF_RawData!$A$19:$S$570, MATCH(MF_Estimates!$A145, [10]MF_RawData!$C$19:$C$570, 0), MATCH(MF_Estimates!E$19, [10]MF_RawData!$A$18:$S$18, 0))</f>
        <v>Electric</v>
      </c>
      <c r="F145" s="12" t="b">
        <f t="shared" si="18"/>
        <v>1</v>
      </c>
      <c r="G145" s="12" t="str">
        <f t="shared" si="19"/>
        <v>Electric Zonal</v>
      </c>
    </row>
    <row r="146" spans="1:7">
      <c r="A146" s="143" t="s">
        <v>235</v>
      </c>
      <c r="B146" s="155">
        <f>INDEX([10]MF_RawData!$A$19:$S$570, MATCH(MF_Estimates!$A146, [10]MF_RawData!$C$19:$C$570, 0), MATCH(MF_Estimates!B$19, [10]MF_RawData!$A$18:$S$18, 0))</f>
        <v>547.61712646484375</v>
      </c>
      <c r="C146" s="156">
        <f>INDEX([10]MF_RawData!$A$19:$S$570, MATCH(MF_Estimates!$A146, [10]MF_RawData!$C$19:$C$570, 0), MATCH(MF_Estimates!C$19, [10]MF_RawData!$A$18:$S$18, 0))</f>
        <v>1</v>
      </c>
      <c r="D146" s="156" t="str">
        <f>INDEX([10]MF_RawData!$A$19:$S$570, MATCH(MF_Estimates!$A146, [10]MF_RawData!$C$19:$C$570, 0), MATCH(MF_Estimates!D$19, [10]MF_RawData!$A$18:$S$18, 0))</f>
        <v>Zonal Electric</v>
      </c>
      <c r="E146" s="156" t="str">
        <f>INDEX([10]MF_RawData!$A$19:$S$570, MATCH(MF_Estimates!$A146, [10]MF_RawData!$C$19:$C$570, 0), MATCH(MF_Estimates!E$19, [10]MF_RawData!$A$18:$S$18, 0))</f>
        <v>Electric</v>
      </c>
      <c r="F146" s="12" t="b">
        <f t="shared" si="18"/>
        <v>1</v>
      </c>
      <c r="G146" s="12" t="str">
        <f t="shared" si="19"/>
        <v>Electric Zonal</v>
      </c>
    </row>
    <row r="147" spans="1:7">
      <c r="A147" s="143" t="s">
        <v>236</v>
      </c>
      <c r="B147" s="155">
        <f>INDEX([10]MF_RawData!$A$19:$S$570, MATCH(MF_Estimates!$A147, [10]MF_RawData!$C$19:$C$570, 0), MATCH(MF_Estimates!B$19, [10]MF_RawData!$A$18:$S$18, 0))</f>
        <v>1601.4344482421875</v>
      </c>
      <c r="C147" s="156">
        <f>INDEX([10]MF_RawData!$A$19:$S$570, MATCH(MF_Estimates!$A147, [10]MF_RawData!$C$19:$C$570, 0), MATCH(MF_Estimates!C$19, [10]MF_RawData!$A$18:$S$18, 0))</f>
        <v>2</v>
      </c>
      <c r="D147" s="156" t="str">
        <f>INDEX([10]MF_RawData!$A$19:$S$570, MATCH(MF_Estimates!$A147, [10]MF_RawData!$C$19:$C$570, 0), MATCH(MF_Estimates!D$19, [10]MF_RawData!$A$18:$S$18, 0))</f>
        <v>Zonal Electric</v>
      </c>
      <c r="E147" s="156" t="str">
        <f>INDEX([10]MF_RawData!$A$19:$S$570, MATCH(MF_Estimates!$A147, [10]MF_RawData!$C$19:$C$570, 0), MATCH(MF_Estimates!E$19, [10]MF_RawData!$A$18:$S$18, 0))</f>
        <v>Electric</v>
      </c>
      <c r="F147" s="12" t="b">
        <f t="shared" si="18"/>
        <v>1</v>
      </c>
      <c r="G147" s="12" t="str">
        <f t="shared" si="19"/>
        <v>Electric Zonal</v>
      </c>
    </row>
    <row r="148" spans="1:7">
      <c r="A148" s="143" t="s">
        <v>237</v>
      </c>
      <c r="B148" s="155">
        <f>INDEX([10]MF_RawData!$A$19:$S$570, MATCH(MF_Estimates!$A148, [10]MF_RawData!$C$19:$C$570, 0), MATCH(MF_Estimates!B$19, [10]MF_RawData!$A$18:$S$18, 0))</f>
        <v>1601.4344482421875</v>
      </c>
      <c r="C148" s="156">
        <f>INDEX([10]MF_RawData!$A$19:$S$570, MATCH(MF_Estimates!$A148, [10]MF_RawData!$C$19:$C$570, 0), MATCH(MF_Estimates!C$19, [10]MF_RawData!$A$18:$S$18, 0))</f>
        <v>2</v>
      </c>
      <c r="D148" s="156" t="str">
        <f>INDEX([10]MF_RawData!$A$19:$S$570, MATCH(MF_Estimates!$A148, [10]MF_RawData!$C$19:$C$570, 0), MATCH(MF_Estimates!D$19, [10]MF_RawData!$A$18:$S$18, 0))</f>
        <v>Zonal Electric</v>
      </c>
      <c r="E148" s="156" t="str">
        <f>INDEX([10]MF_RawData!$A$19:$S$570, MATCH(MF_Estimates!$A148, [10]MF_RawData!$C$19:$C$570, 0), MATCH(MF_Estimates!E$19, [10]MF_RawData!$A$18:$S$18, 0))</f>
        <v>Electric</v>
      </c>
      <c r="F148" s="12" t="b">
        <f t="shared" si="18"/>
        <v>1</v>
      </c>
      <c r="G148" s="12" t="str">
        <f t="shared" si="19"/>
        <v>Electric Zonal</v>
      </c>
    </row>
    <row r="149" spans="1:7">
      <c r="A149" s="143" t="s">
        <v>238</v>
      </c>
      <c r="B149" s="155">
        <f>INDEX([10]MF_RawData!$A$19:$S$570, MATCH(MF_Estimates!$A149, [10]MF_RawData!$C$19:$C$570, 0), MATCH(MF_Estimates!B$19, [10]MF_RawData!$A$18:$S$18, 0))</f>
        <v>1601.4344482421875</v>
      </c>
      <c r="C149" s="156">
        <f>INDEX([10]MF_RawData!$A$19:$S$570, MATCH(MF_Estimates!$A149, [10]MF_RawData!$C$19:$C$570, 0), MATCH(MF_Estimates!C$19, [10]MF_RawData!$A$18:$S$18, 0))</f>
        <v>2</v>
      </c>
      <c r="D149" s="156" t="str">
        <f>INDEX([10]MF_RawData!$A$19:$S$570, MATCH(MF_Estimates!$A149, [10]MF_RawData!$C$19:$C$570, 0), MATCH(MF_Estimates!D$19, [10]MF_RawData!$A$18:$S$18, 0))</f>
        <v>Zonal Electric</v>
      </c>
      <c r="E149" s="156" t="str">
        <f>INDEX([10]MF_RawData!$A$19:$S$570, MATCH(MF_Estimates!$A149, [10]MF_RawData!$C$19:$C$570, 0), MATCH(MF_Estimates!E$19, [10]MF_RawData!$A$18:$S$18, 0))</f>
        <v>Electric</v>
      </c>
      <c r="F149" s="12" t="b">
        <f t="shared" ref="F149:F212" si="20">IF(E149="Electric", TRUE, FALSE)</f>
        <v>1</v>
      </c>
      <c r="G149" s="12" t="str">
        <f t="shared" ref="G149:G212" si="21">IFERROR(VLOOKUP(D149, $I$20:$J$24, 2, 0), "")</f>
        <v>Electric Zonal</v>
      </c>
    </row>
    <row r="150" spans="1:7">
      <c r="A150" s="143" t="s">
        <v>239</v>
      </c>
      <c r="B150" s="155">
        <f>INDEX([10]MF_RawData!$A$19:$S$570, MATCH(MF_Estimates!$A150, [10]MF_RawData!$C$19:$C$570, 0), MATCH(MF_Estimates!B$19, [10]MF_RawData!$A$18:$S$18, 0))</f>
        <v>686.9130859375</v>
      </c>
      <c r="C150" s="156">
        <f>INDEX([10]MF_RawData!$A$19:$S$570, MATCH(MF_Estimates!$A150, [10]MF_RawData!$C$19:$C$570, 0), MATCH(MF_Estimates!C$19, [10]MF_RawData!$A$18:$S$18, 0))</f>
        <v>2</v>
      </c>
      <c r="D150" s="156" t="str">
        <f>INDEX([10]MF_RawData!$A$19:$S$570, MATCH(MF_Estimates!$A150, [10]MF_RawData!$C$19:$C$570, 0), MATCH(MF_Estimates!D$19, [10]MF_RawData!$A$18:$S$18, 0))</f>
        <v>Zonal Electric</v>
      </c>
      <c r="E150" s="156" t="str">
        <f>INDEX([10]MF_RawData!$A$19:$S$570, MATCH(MF_Estimates!$A150, [10]MF_RawData!$C$19:$C$570, 0), MATCH(MF_Estimates!E$19, [10]MF_RawData!$A$18:$S$18, 0))</f>
        <v>Electric</v>
      </c>
      <c r="F150" s="12" t="b">
        <f t="shared" si="20"/>
        <v>1</v>
      </c>
      <c r="G150" s="12" t="str">
        <f t="shared" si="21"/>
        <v>Electric Zonal</v>
      </c>
    </row>
    <row r="151" spans="1:7">
      <c r="A151" s="143" t="s">
        <v>240</v>
      </c>
      <c r="B151" s="155">
        <f>INDEX([10]MF_RawData!$A$19:$S$570, MATCH(MF_Estimates!$A151, [10]MF_RawData!$C$19:$C$570, 0), MATCH(MF_Estimates!B$19, [10]MF_RawData!$A$18:$S$18, 0))</f>
        <v>686.9130859375</v>
      </c>
      <c r="C151" s="156">
        <f>INDEX([10]MF_RawData!$A$19:$S$570, MATCH(MF_Estimates!$A151, [10]MF_RawData!$C$19:$C$570, 0), MATCH(MF_Estimates!C$19, [10]MF_RawData!$A$18:$S$18, 0))</f>
        <v>2</v>
      </c>
      <c r="D151" s="156" t="str">
        <f>INDEX([10]MF_RawData!$A$19:$S$570, MATCH(MF_Estimates!$A151, [10]MF_RawData!$C$19:$C$570, 0), MATCH(MF_Estimates!D$19, [10]MF_RawData!$A$18:$S$18, 0))</f>
        <v>Zonal Electric</v>
      </c>
      <c r="E151" s="156" t="str">
        <f>INDEX([10]MF_RawData!$A$19:$S$570, MATCH(MF_Estimates!$A151, [10]MF_RawData!$C$19:$C$570, 0), MATCH(MF_Estimates!E$19, [10]MF_RawData!$A$18:$S$18, 0))</f>
        <v>Electric</v>
      </c>
      <c r="F151" s="12" t="b">
        <f t="shared" si="20"/>
        <v>1</v>
      </c>
      <c r="G151" s="12" t="str">
        <f t="shared" si="21"/>
        <v>Electric Zonal</v>
      </c>
    </row>
    <row r="152" spans="1:7">
      <c r="A152" s="143" t="s">
        <v>241</v>
      </c>
      <c r="B152" s="155">
        <f>INDEX([10]MF_RawData!$A$19:$S$570, MATCH(MF_Estimates!$A152, [10]MF_RawData!$C$19:$C$570, 0), MATCH(MF_Estimates!B$19, [10]MF_RawData!$A$18:$S$18, 0))</f>
        <v>686.9130859375</v>
      </c>
      <c r="C152" s="156">
        <f>INDEX([10]MF_RawData!$A$19:$S$570, MATCH(MF_Estimates!$A152, [10]MF_RawData!$C$19:$C$570, 0), MATCH(MF_Estimates!C$19, [10]MF_RawData!$A$18:$S$18, 0))</f>
        <v>2</v>
      </c>
      <c r="D152" s="156" t="str">
        <f>INDEX([10]MF_RawData!$A$19:$S$570, MATCH(MF_Estimates!$A152, [10]MF_RawData!$C$19:$C$570, 0), MATCH(MF_Estimates!D$19, [10]MF_RawData!$A$18:$S$18, 0))</f>
        <v>Zonal Electric</v>
      </c>
      <c r="E152" s="156" t="str">
        <f>INDEX([10]MF_RawData!$A$19:$S$570, MATCH(MF_Estimates!$A152, [10]MF_RawData!$C$19:$C$570, 0), MATCH(MF_Estimates!E$19, [10]MF_RawData!$A$18:$S$18, 0))</f>
        <v>Electric</v>
      </c>
      <c r="F152" s="12" t="b">
        <f t="shared" si="20"/>
        <v>1</v>
      </c>
      <c r="G152" s="12" t="str">
        <f t="shared" si="21"/>
        <v>Electric Zonal</v>
      </c>
    </row>
    <row r="153" spans="1:7">
      <c r="A153" s="143" t="s">
        <v>242</v>
      </c>
      <c r="B153" s="155">
        <f>INDEX([10]MF_RawData!$A$19:$S$570, MATCH(MF_Estimates!$A153, [10]MF_RawData!$C$19:$C$570, 0), MATCH(MF_Estimates!B$19, [10]MF_RawData!$A$18:$S$18, 0))</f>
        <v>686.91302490234375</v>
      </c>
      <c r="C153" s="156">
        <f>INDEX([10]MF_RawData!$A$19:$S$570, MATCH(MF_Estimates!$A153, [10]MF_RawData!$C$19:$C$570, 0), MATCH(MF_Estimates!C$19, [10]MF_RawData!$A$18:$S$18, 0))</f>
        <v>2</v>
      </c>
      <c r="D153" s="156" t="str">
        <f>INDEX([10]MF_RawData!$A$19:$S$570, MATCH(MF_Estimates!$A153, [10]MF_RawData!$C$19:$C$570, 0), MATCH(MF_Estimates!D$19, [10]MF_RawData!$A$18:$S$18, 0))</f>
        <v>Zonal Electric</v>
      </c>
      <c r="E153" s="156" t="str">
        <f>INDEX([10]MF_RawData!$A$19:$S$570, MATCH(MF_Estimates!$A153, [10]MF_RawData!$C$19:$C$570, 0), MATCH(MF_Estimates!E$19, [10]MF_RawData!$A$18:$S$18, 0))</f>
        <v>Electric</v>
      </c>
      <c r="F153" s="12" t="b">
        <f t="shared" si="20"/>
        <v>1</v>
      </c>
      <c r="G153" s="12" t="str">
        <f t="shared" si="21"/>
        <v>Electric Zonal</v>
      </c>
    </row>
    <row r="154" spans="1:7">
      <c r="A154" s="143" t="s">
        <v>243</v>
      </c>
      <c r="B154" s="155">
        <f>INDEX([10]MF_RawData!$A$19:$S$570, MATCH(MF_Estimates!$A154, [10]MF_RawData!$C$19:$C$570, 0), MATCH(MF_Estimates!B$19, [10]MF_RawData!$A$18:$S$18, 0))</f>
        <v>686.91302490234375</v>
      </c>
      <c r="C154" s="156">
        <f>INDEX([10]MF_RawData!$A$19:$S$570, MATCH(MF_Estimates!$A154, [10]MF_RawData!$C$19:$C$570, 0), MATCH(MF_Estimates!C$19, [10]MF_RawData!$A$18:$S$18, 0))</f>
        <v>2</v>
      </c>
      <c r="D154" s="156" t="str">
        <f>INDEX([10]MF_RawData!$A$19:$S$570, MATCH(MF_Estimates!$A154, [10]MF_RawData!$C$19:$C$570, 0), MATCH(MF_Estimates!D$19, [10]MF_RawData!$A$18:$S$18, 0))</f>
        <v>Zonal Electric</v>
      </c>
      <c r="E154" s="156" t="str">
        <f>INDEX([10]MF_RawData!$A$19:$S$570, MATCH(MF_Estimates!$A154, [10]MF_RawData!$C$19:$C$570, 0), MATCH(MF_Estimates!E$19, [10]MF_RawData!$A$18:$S$18, 0))</f>
        <v>Electric</v>
      </c>
      <c r="F154" s="12" t="b">
        <f t="shared" si="20"/>
        <v>1</v>
      </c>
      <c r="G154" s="12" t="str">
        <f t="shared" si="21"/>
        <v>Electric Zonal</v>
      </c>
    </row>
    <row r="155" spans="1:7">
      <c r="A155" s="143" t="s">
        <v>244</v>
      </c>
      <c r="B155" s="155">
        <f>INDEX([10]MF_RawData!$A$19:$S$570, MATCH(MF_Estimates!$A155, [10]MF_RawData!$C$19:$C$570, 0), MATCH(MF_Estimates!B$19, [10]MF_RawData!$A$18:$S$18, 0))</f>
        <v>686.91302490234375</v>
      </c>
      <c r="C155" s="156">
        <f>INDEX([10]MF_RawData!$A$19:$S$570, MATCH(MF_Estimates!$A155, [10]MF_RawData!$C$19:$C$570, 0), MATCH(MF_Estimates!C$19, [10]MF_RawData!$A$18:$S$18, 0))</f>
        <v>2</v>
      </c>
      <c r="D155" s="156" t="str">
        <f>INDEX([10]MF_RawData!$A$19:$S$570, MATCH(MF_Estimates!$A155, [10]MF_RawData!$C$19:$C$570, 0), MATCH(MF_Estimates!D$19, [10]MF_RawData!$A$18:$S$18, 0))</f>
        <v>Zonal Electric</v>
      </c>
      <c r="E155" s="156" t="str">
        <f>INDEX([10]MF_RawData!$A$19:$S$570, MATCH(MF_Estimates!$A155, [10]MF_RawData!$C$19:$C$570, 0), MATCH(MF_Estimates!E$19, [10]MF_RawData!$A$18:$S$18, 0))</f>
        <v>Electric</v>
      </c>
      <c r="F155" s="12" t="b">
        <f t="shared" si="20"/>
        <v>1</v>
      </c>
      <c r="G155" s="12" t="str">
        <f t="shared" si="21"/>
        <v>Electric Zonal</v>
      </c>
    </row>
    <row r="156" spans="1:7">
      <c r="A156" s="143" t="s">
        <v>245</v>
      </c>
      <c r="B156" s="155">
        <f>INDEX([10]MF_RawData!$A$19:$S$570, MATCH(MF_Estimates!$A156, [10]MF_RawData!$C$19:$C$570, 0), MATCH(MF_Estimates!B$19, [10]MF_RawData!$A$18:$S$18, 0))</f>
        <v>2402.15185546875</v>
      </c>
      <c r="C156" s="156">
        <f>INDEX([10]MF_RawData!$A$19:$S$570, MATCH(MF_Estimates!$A156, [10]MF_RawData!$C$19:$C$570, 0), MATCH(MF_Estimates!C$19, [10]MF_RawData!$A$18:$S$18, 0))</f>
        <v>1</v>
      </c>
      <c r="D156" s="156" t="str">
        <f>INDEX([10]MF_RawData!$A$19:$S$570, MATCH(MF_Estimates!$A156, [10]MF_RawData!$C$19:$C$570, 0), MATCH(MF_Estimates!D$19, [10]MF_RawData!$A$18:$S$18, 0))</f>
        <v>Zonal Electric</v>
      </c>
      <c r="E156" s="156" t="str">
        <f>INDEX([10]MF_RawData!$A$19:$S$570, MATCH(MF_Estimates!$A156, [10]MF_RawData!$C$19:$C$570, 0), MATCH(MF_Estimates!E$19, [10]MF_RawData!$A$18:$S$18, 0))</f>
        <v>Electric</v>
      </c>
      <c r="F156" s="12" t="b">
        <f t="shared" si="20"/>
        <v>1</v>
      </c>
      <c r="G156" s="12" t="str">
        <f t="shared" si="21"/>
        <v>Electric Zonal</v>
      </c>
    </row>
    <row r="157" spans="1:7">
      <c r="A157" s="143" t="s">
        <v>246</v>
      </c>
      <c r="B157" s="155">
        <f>INDEX([10]MF_RawData!$A$19:$S$570, MATCH(MF_Estimates!$A157, [10]MF_RawData!$C$19:$C$570, 0), MATCH(MF_Estimates!B$19, [10]MF_RawData!$A$18:$S$18, 0))</f>
        <v>2402.15185546875</v>
      </c>
      <c r="C157" s="156">
        <f>INDEX([10]MF_RawData!$A$19:$S$570, MATCH(MF_Estimates!$A157, [10]MF_RawData!$C$19:$C$570, 0), MATCH(MF_Estimates!C$19, [10]MF_RawData!$A$18:$S$18, 0))</f>
        <v>1</v>
      </c>
      <c r="D157" s="156" t="str">
        <f>INDEX([10]MF_RawData!$A$19:$S$570, MATCH(MF_Estimates!$A157, [10]MF_RawData!$C$19:$C$570, 0), MATCH(MF_Estimates!D$19, [10]MF_RawData!$A$18:$S$18, 0))</f>
        <v>Zonal Electric</v>
      </c>
      <c r="E157" s="156" t="str">
        <f>INDEX([10]MF_RawData!$A$19:$S$570, MATCH(MF_Estimates!$A157, [10]MF_RawData!$C$19:$C$570, 0), MATCH(MF_Estimates!E$19, [10]MF_RawData!$A$18:$S$18, 0))</f>
        <v>Electric</v>
      </c>
      <c r="F157" s="12" t="b">
        <f t="shared" si="20"/>
        <v>1</v>
      </c>
      <c r="G157" s="12" t="str">
        <f t="shared" si="21"/>
        <v>Electric Zonal</v>
      </c>
    </row>
    <row r="158" spans="1:7">
      <c r="A158" s="143" t="s">
        <v>247</v>
      </c>
      <c r="B158" s="155">
        <f>INDEX([10]MF_RawData!$A$19:$S$570, MATCH(MF_Estimates!$A158, [10]MF_RawData!$C$19:$C$570, 0), MATCH(MF_Estimates!B$19, [10]MF_RawData!$A$18:$S$18, 0))</f>
        <v>2402.151611328125</v>
      </c>
      <c r="C158" s="156">
        <f>INDEX([10]MF_RawData!$A$19:$S$570, MATCH(MF_Estimates!$A158, [10]MF_RawData!$C$19:$C$570, 0), MATCH(MF_Estimates!C$19, [10]MF_RawData!$A$18:$S$18, 0))</f>
        <v>1</v>
      </c>
      <c r="D158" s="156" t="str">
        <f>INDEX([10]MF_RawData!$A$19:$S$570, MATCH(MF_Estimates!$A158, [10]MF_RawData!$C$19:$C$570, 0), MATCH(MF_Estimates!D$19, [10]MF_RawData!$A$18:$S$18, 0))</f>
        <v>Zonal Electric</v>
      </c>
      <c r="E158" s="156" t="str">
        <f>INDEX([10]MF_RawData!$A$19:$S$570, MATCH(MF_Estimates!$A158, [10]MF_RawData!$C$19:$C$570, 0), MATCH(MF_Estimates!E$19, [10]MF_RawData!$A$18:$S$18, 0))</f>
        <v>Electric</v>
      </c>
      <c r="F158" s="12" t="b">
        <f t="shared" si="20"/>
        <v>1</v>
      </c>
      <c r="G158" s="12" t="str">
        <f t="shared" si="21"/>
        <v>Electric Zonal</v>
      </c>
    </row>
    <row r="159" spans="1:7">
      <c r="A159" s="143" t="s">
        <v>248</v>
      </c>
      <c r="B159" s="155">
        <f>INDEX([10]MF_RawData!$A$19:$S$570, MATCH(MF_Estimates!$A159, [10]MF_RawData!$C$19:$C$570, 0), MATCH(MF_Estimates!B$19, [10]MF_RawData!$A$18:$S$18, 0))</f>
        <v>2402.151611328125</v>
      </c>
      <c r="C159" s="156">
        <f>INDEX([10]MF_RawData!$A$19:$S$570, MATCH(MF_Estimates!$A159, [10]MF_RawData!$C$19:$C$570, 0), MATCH(MF_Estimates!C$19, [10]MF_RawData!$A$18:$S$18, 0))</f>
        <v>1</v>
      </c>
      <c r="D159" s="156" t="str">
        <f>INDEX([10]MF_RawData!$A$19:$S$570, MATCH(MF_Estimates!$A159, [10]MF_RawData!$C$19:$C$570, 0), MATCH(MF_Estimates!D$19, [10]MF_RawData!$A$18:$S$18, 0))</f>
        <v>Zonal Electric</v>
      </c>
      <c r="E159" s="156" t="str">
        <f>INDEX([10]MF_RawData!$A$19:$S$570, MATCH(MF_Estimates!$A159, [10]MF_RawData!$C$19:$C$570, 0), MATCH(MF_Estimates!E$19, [10]MF_RawData!$A$18:$S$18, 0))</f>
        <v>Electric</v>
      </c>
      <c r="F159" s="12" t="b">
        <f t="shared" si="20"/>
        <v>1</v>
      </c>
      <c r="G159" s="12" t="str">
        <f t="shared" si="21"/>
        <v>Electric Zonal</v>
      </c>
    </row>
    <row r="160" spans="1:7">
      <c r="A160" s="143" t="s">
        <v>249</v>
      </c>
      <c r="B160" s="155">
        <f>INDEX([10]MF_RawData!$A$19:$S$570, MATCH(MF_Estimates!$A160, [10]MF_RawData!$C$19:$C$570, 0), MATCH(MF_Estimates!B$19, [10]MF_RawData!$A$18:$S$18, 0))</f>
        <v>686.91302490234375</v>
      </c>
      <c r="C160" s="156">
        <f>INDEX([10]MF_RawData!$A$19:$S$570, MATCH(MF_Estimates!$A160, [10]MF_RawData!$C$19:$C$570, 0), MATCH(MF_Estimates!C$19, [10]MF_RawData!$A$18:$S$18, 0))</f>
        <v>1</v>
      </c>
      <c r="D160" s="156" t="str">
        <f>INDEX([10]MF_RawData!$A$19:$S$570, MATCH(MF_Estimates!$A160, [10]MF_RawData!$C$19:$C$570, 0), MATCH(MF_Estimates!D$19, [10]MF_RawData!$A$18:$S$18, 0))</f>
        <v>Zonal Electric</v>
      </c>
      <c r="E160" s="156" t="str">
        <f>INDEX([10]MF_RawData!$A$19:$S$570, MATCH(MF_Estimates!$A160, [10]MF_RawData!$C$19:$C$570, 0), MATCH(MF_Estimates!E$19, [10]MF_RawData!$A$18:$S$18, 0))</f>
        <v>Electric</v>
      </c>
      <c r="F160" s="12" t="b">
        <f t="shared" si="20"/>
        <v>1</v>
      </c>
      <c r="G160" s="12" t="str">
        <f t="shared" si="21"/>
        <v>Electric Zonal</v>
      </c>
    </row>
    <row r="161" spans="1:7">
      <c r="A161" s="143" t="s">
        <v>250</v>
      </c>
      <c r="B161" s="155">
        <f>INDEX([10]MF_RawData!$A$19:$S$570, MATCH(MF_Estimates!$A161, [10]MF_RawData!$C$19:$C$570, 0), MATCH(MF_Estimates!B$19, [10]MF_RawData!$A$18:$S$18, 0))</f>
        <v>686.91302490234375</v>
      </c>
      <c r="C161" s="156">
        <f>INDEX([10]MF_RawData!$A$19:$S$570, MATCH(MF_Estimates!$A161, [10]MF_RawData!$C$19:$C$570, 0), MATCH(MF_Estimates!C$19, [10]MF_RawData!$A$18:$S$18, 0))</f>
        <v>1</v>
      </c>
      <c r="D161" s="156" t="str">
        <f>INDEX([10]MF_RawData!$A$19:$S$570, MATCH(MF_Estimates!$A161, [10]MF_RawData!$C$19:$C$570, 0), MATCH(MF_Estimates!D$19, [10]MF_RawData!$A$18:$S$18, 0))</f>
        <v>Zonal Electric</v>
      </c>
      <c r="E161" s="156" t="str">
        <f>INDEX([10]MF_RawData!$A$19:$S$570, MATCH(MF_Estimates!$A161, [10]MF_RawData!$C$19:$C$570, 0), MATCH(MF_Estimates!E$19, [10]MF_RawData!$A$18:$S$18, 0))</f>
        <v>Electric</v>
      </c>
      <c r="F161" s="12" t="b">
        <f t="shared" si="20"/>
        <v>1</v>
      </c>
      <c r="G161" s="12" t="str">
        <f t="shared" si="21"/>
        <v>Electric Zonal</v>
      </c>
    </row>
    <row r="162" spans="1:7">
      <c r="A162" s="143" t="s">
        <v>251</v>
      </c>
      <c r="B162" s="155">
        <f>INDEX([10]MF_RawData!$A$19:$S$570, MATCH(MF_Estimates!$A162, [10]MF_RawData!$C$19:$C$570, 0), MATCH(MF_Estimates!B$19, [10]MF_RawData!$A$18:$S$18, 0))</f>
        <v>686.91302490234375</v>
      </c>
      <c r="C162" s="156">
        <f>INDEX([10]MF_RawData!$A$19:$S$570, MATCH(MF_Estimates!$A162, [10]MF_RawData!$C$19:$C$570, 0), MATCH(MF_Estimates!C$19, [10]MF_RawData!$A$18:$S$18, 0))</f>
        <v>1</v>
      </c>
      <c r="D162" s="156" t="str">
        <f>INDEX([10]MF_RawData!$A$19:$S$570, MATCH(MF_Estimates!$A162, [10]MF_RawData!$C$19:$C$570, 0), MATCH(MF_Estimates!D$19, [10]MF_RawData!$A$18:$S$18, 0))</f>
        <v>Zonal Electric</v>
      </c>
      <c r="E162" s="156" t="str">
        <f>INDEX([10]MF_RawData!$A$19:$S$570, MATCH(MF_Estimates!$A162, [10]MF_RawData!$C$19:$C$570, 0), MATCH(MF_Estimates!E$19, [10]MF_RawData!$A$18:$S$18, 0))</f>
        <v>Electric</v>
      </c>
      <c r="F162" s="12" t="b">
        <f t="shared" si="20"/>
        <v>1</v>
      </c>
      <c r="G162" s="12" t="str">
        <f t="shared" si="21"/>
        <v>Electric Zonal</v>
      </c>
    </row>
    <row r="163" spans="1:7">
      <c r="A163" s="143" t="s">
        <v>252</v>
      </c>
      <c r="B163" s="155">
        <f>INDEX([10]MF_RawData!$A$19:$S$570, MATCH(MF_Estimates!$A163, [10]MF_RawData!$C$19:$C$570, 0), MATCH(MF_Estimates!B$19, [10]MF_RawData!$A$18:$S$18, 0))</f>
        <v>686.91302490234375</v>
      </c>
      <c r="C163" s="156">
        <f>INDEX([10]MF_RawData!$A$19:$S$570, MATCH(MF_Estimates!$A163, [10]MF_RawData!$C$19:$C$570, 0), MATCH(MF_Estimates!C$19, [10]MF_RawData!$A$18:$S$18, 0))</f>
        <v>2</v>
      </c>
      <c r="D163" s="156" t="str">
        <f>INDEX([10]MF_RawData!$A$19:$S$570, MATCH(MF_Estimates!$A163, [10]MF_RawData!$C$19:$C$570, 0), MATCH(MF_Estimates!D$19, [10]MF_RawData!$A$18:$S$18, 0))</f>
        <v>Zonal Electric</v>
      </c>
      <c r="E163" s="156" t="str">
        <f>INDEX([10]MF_RawData!$A$19:$S$570, MATCH(MF_Estimates!$A163, [10]MF_RawData!$C$19:$C$570, 0), MATCH(MF_Estimates!E$19, [10]MF_RawData!$A$18:$S$18, 0))</f>
        <v>Electric</v>
      </c>
      <c r="F163" s="12" t="b">
        <f t="shared" si="20"/>
        <v>1</v>
      </c>
      <c r="G163" s="12" t="str">
        <f t="shared" si="21"/>
        <v>Electric Zonal</v>
      </c>
    </row>
    <row r="164" spans="1:7">
      <c r="A164" s="143" t="s">
        <v>253</v>
      </c>
      <c r="B164" s="155">
        <f>INDEX([10]MF_RawData!$A$19:$S$570, MATCH(MF_Estimates!$A164, [10]MF_RawData!$C$19:$C$570, 0), MATCH(MF_Estimates!B$19, [10]MF_RawData!$A$18:$S$18, 0))</f>
        <v>686.91302490234375</v>
      </c>
      <c r="C164" s="156">
        <f>INDEX([10]MF_RawData!$A$19:$S$570, MATCH(MF_Estimates!$A164, [10]MF_RawData!$C$19:$C$570, 0), MATCH(MF_Estimates!C$19, [10]MF_RawData!$A$18:$S$18, 0))</f>
        <v>2</v>
      </c>
      <c r="D164" s="156" t="str">
        <f>INDEX([10]MF_RawData!$A$19:$S$570, MATCH(MF_Estimates!$A164, [10]MF_RawData!$C$19:$C$570, 0), MATCH(MF_Estimates!D$19, [10]MF_RawData!$A$18:$S$18, 0))</f>
        <v>Zonal Electric</v>
      </c>
      <c r="E164" s="156" t="str">
        <f>INDEX([10]MF_RawData!$A$19:$S$570, MATCH(MF_Estimates!$A164, [10]MF_RawData!$C$19:$C$570, 0), MATCH(MF_Estimates!E$19, [10]MF_RawData!$A$18:$S$18, 0))</f>
        <v>Electric</v>
      </c>
      <c r="F164" s="12" t="b">
        <f t="shared" si="20"/>
        <v>1</v>
      </c>
      <c r="G164" s="12" t="str">
        <f t="shared" si="21"/>
        <v>Electric Zonal</v>
      </c>
    </row>
    <row r="165" spans="1:7">
      <c r="A165" s="143" t="s">
        <v>254</v>
      </c>
      <c r="B165" s="155">
        <f>INDEX([10]MF_RawData!$A$19:$S$570, MATCH(MF_Estimates!$A165, [10]MF_RawData!$C$19:$C$570, 0), MATCH(MF_Estimates!B$19, [10]MF_RawData!$A$18:$S$18, 0))</f>
        <v>686.91302490234375</v>
      </c>
      <c r="C165" s="156">
        <f>INDEX([10]MF_RawData!$A$19:$S$570, MATCH(MF_Estimates!$A165, [10]MF_RawData!$C$19:$C$570, 0), MATCH(MF_Estimates!C$19, [10]MF_RawData!$A$18:$S$18, 0))</f>
        <v>2</v>
      </c>
      <c r="D165" s="156" t="str">
        <f>INDEX([10]MF_RawData!$A$19:$S$570, MATCH(MF_Estimates!$A165, [10]MF_RawData!$C$19:$C$570, 0), MATCH(MF_Estimates!D$19, [10]MF_RawData!$A$18:$S$18, 0))</f>
        <v>Zonal Electric</v>
      </c>
      <c r="E165" s="156" t="str">
        <f>INDEX([10]MF_RawData!$A$19:$S$570, MATCH(MF_Estimates!$A165, [10]MF_RawData!$C$19:$C$570, 0), MATCH(MF_Estimates!E$19, [10]MF_RawData!$A$18:$S$18, 0))</f>
        <v>Electric</v>
      </c>
      <c r="F165" s="12" t="b">
        <f t="shared" si="20"/>
        <v>1</v>
      </c>
      <c r="G165" s="12" t="str">
        <f t="shared" si="21"/>
        <v>Electric Zonal</v>
      </c>
    </row>
    <row r="166" spans="1:7">
      <c r="A166" s="143" t="s">
        <v>255</v>
      </c>
      <c r="B166" s="155">
        <f>INDEX([10]MF_RawData!$A$19:$S$570, MATCH(MF_Estimates!$A166, [10]MF_RawData!$C$19:$C$570, 0), MATCH(MF_Estimates!B$19, [10]MF_RawData!$A$18:$S$18, 0))</f>
        <v>686.91302490234375</v>
      </c>
      <c r="C166" s="156">
        <f>INDEX([10]MF_RawData!$A$19:$S$570, MATCH(MF_Estimates!$A166, [10]MF_RawData!$C$19:$C$570, 0), MATCH(MF_Estimates!C$19, [10]MF_RawData!$A$18:$S$18, 0))</f>
        <v>2</v>
      </c>
      <c r="D166" s="156" t="str">
        <f>INDEX([10]MF_RawData!$A$19:$S$570, MATCH(MF_Estimates!$A166, [10]MF_RawData!$C$19:$C$570, 0), MATCH(MF_Estimates!D$19, [10]MF_RawData!$A$18:$S$18, 0))</f>
        <v>Zonal Electric</v>
      </c>
      <c r="E166" s="156" t="str">
        <f>INDEX([10]MF_RawData!$A$19:$S$570, MATCH(MF_Estimates!$A166, [10]MF_RawData!$C$19:$C$570, 0), MATCH(MF_Estimates!E$19, [10]MF_RawData!$A$18:$S$18, 0))</f>
        <v>Electric</v>
      </c>
      <c r="F166" s="12" t="b">
        <f t="shared" si="20"/>
        <v>1</v>
      </c>
      <c r="G166" s="12" t="str">
        <f t="shared" si="21"/>
        <v>Electric Zonal</v>
      </c>
    </row>
    <row r="167" spans="1:7">
      <c r="A167" s="143" t="s">
        <v>256</v>
      </c>
      <c r="B167" s="155">
        <f>INDEX([10]MF_RawData!$A$19:$S$570, MATCH(MF_Estimates!$A167, [10]MF_RawData!$C$19:$C$570, 0), MATCH(MF_Estimates!B$19, [10]MF_RawData!$A$18:$S$18, 0))</f>
        <v>686.91302490234375</v>
      </c>
      <c r="C167" s="156">
        <f>INDEX([10]MF_RawData!$A$19:$S$570, MATCH(MF_Estimates!$A167, [10]MF_RawData!$C$19:$C$570, 0), MATCH(MF_Estimates!C$19, [10]MF_RawData!$A$18:$S$18, 0))</f>
        <v>2</v>
      </c>
      <c r="D167" s="156" t="str">
        <f>INDEX([10]MF_RawData!$A$19:$S$570, MATCH(MF_Estimates!$A167, [10]MF_RawData!$C$19:$C$570, 0), MATCH(MF_Estimates!D$19, [10]MF_RawData!$A$18:$S$18, 0))</f>
        <v>Zonal Electric</v>
      </c>
      <c r="E167" s="156" t="str">
        <f>INDEX([10]MF_RawData!$A$19:$S$570, MATCH(MF_Estimates!$A167, [10]MF_RawData!$C$19:$C$570, 0), MATCH(MF_Estimates!E$19, [10]MF_RawData!$A$18:$S$18, 0))</f>
        <v>Electric</v>
      </c>
      <c r="F167" s="12" t="b">
        <f t="shared" si="20"/>
        <v>1</v>
      </c>
      <c r="G167" s="12" t="str">
        <f t="shared" si="21"/>
        <v>Electric Zonal</v>
      </c>
    </row>
    <row r="168" spans="1:7">
      <c r="A168" s="143" t="s">
        <v>257</v>
      </c>
      <c r="B168" s="155">
        <f>INDEX([10]MF_RawData!$A$19:$S$570, MATCH(MF_Estimates!$A168, [10]MF_RawData!$C$19:$C$570, 0), MATCH(MF_Estimates!B$19, [10]MF_RawData!$A$18:$S$18, 0))</f>
        <v>686.91302490234375</v>
      </c>
      <c r="C168" s="156">
        <f>INDEX([10]MF_RawData!$A$19:$S$570, MATCH(MF_Estimates!$A168, [10]MF_RawData!$C$19:$C$570, 0), MATCH(MF_Estimates!C$19, [10]MF_RawData!$A$18:$S$18, 0))</f>
        <v>2</v>
      </c>
      <c r="D168" s="156" t="str">
        <f>INDEX([10]MF_RawData!$A$19:$S$570, MATCH(MF_Estimates!$A168, [10]MF_RawData!$C$19:$C$570, 0), MATCH(MF_Estimates!D$19, [10]MF_RawData!$A$18:$S$18, 0))</f>
        <v>Zonal Electric</v>
      </c>
      <c r="E168" s="156" t="str">
        <f>INDEX([10]MF_RawData!$A$19:$S$570, MATCH(MF_Estimates!$A168, [10]MF_RawData!$C$19:$C$570, 0), MATCH(MF_Estimates!E$19, [10]MF_RawData!$A$18:$S$18, 0))</f>
        <v>Electric</v>
      </c>
      <c r="F168" s="12" t="b">
        <f t="shared" si="20"/>
        <v>1</v>
      </c>
      <c r="G168" s="12" t="str">
        <f t="shared" si="21"/>
        <v>Electric Zonal</v>
      </c>
    </row>
    <row r="169" spans="1:7">
      <c r="A169" s="143" t="s">
        <v>258</v>
      </c>
      <c r="B169" s="155">
        <f>INDEX([10]MF_RawData!$A$19:$S$570, MATCH(MF_Estimates!$A169, [10]MF_RawData!$C$19:$C$570, 0), MATCH(MF_Estimates!B$19, [10]MF_RawData!$A$18:$S$18, 0))</f>
        <v>1601.4345703125</v>
      </c>
      <c r="C169" s="156">
        <f>INDEX([10]MF_RawData!$A$19:$S$570, MATCH(MF_Estimates!$A169, [10]MF_RawData!$C$19:$C$570, 0), MATCH(MF_Estimates!C$19, [10]MF_RawData!$A$18:$S$18, 0))</f>
        <v>1</v>
      </c>
      <c r="D169" s="156" t="str">
        <f>INDEX([10]MF_RawData!$A$19:$S$570, MATCH(MF_Estimates!$A169, [10]MF_RawData!$C$19:$C$570, 0), MATCH(MF_Estimates!D$19, [10]MF_RawData!$A$18:$S$18, 0))</f>
        <v>Zonal Electric</v>
      </c>
      <c r="E169" s="156" t="str">
        <f>INDEX([10]MF_RawData!$A$19:$S$570, MATCH(MF_Estimates!$A169, [10]MF_RawData!$C$19:$C$570, 0), MATCH(MF_Estimates!E$19, [10]MF_RawData!$A$18:$S$18, 0))</f>
        <v>Electric</v>
      </c>
      <c r="F169" s="12" t="b">
        <f t="shared" si="20"/>
        <v>1</v>
      </c>
      <c r="G169" s="12" t="str">
        <f t="shared" si="21"/>
        <v>Electric Zonal</v>
      </c>
    </row>
    <row r="170" spans="1:7">
      <c r="A170" s="143" t="s">
        <v>259</v>
      </c>
      <c r="B170" s="155">
        <f>INDEX([10]MF_RawData!$A$19:$S$570, MATCH(MF_Estimates!$A170, [10]MF_RawData!$C$19:$C$570, 0), MATCH(MF_Estimates!B$19, [10]MF_RawData!$A$18:$S$18, 0))</f>
        <v>1601.4345703125</v>
      </c>
      <c r="C170" s="156">
        <f>INDEX([10]MF_RawData!$A$19:$S$570, MATCH(MF_Estimates!$A170, [10]MF_RawData!$C$19:$C$570, 0), MATCH(MF_Estimates!C$19, [10]MF_RawData!$A$18:$S$18, 0))</f>
        <v>1</v>
      </c>
      <c r="D170" s="156" t="str">
        <f>INDEX([10]MF_RawData!$A$19:$S$570, MATCH(MF_Estimates!$A170, [10]MF_RawData!$C$19:$C$570, 0), MATCH(MF_Estimates!D$19, [10]MF_RawData!$A$18:$S$18, 0))</f>
        <v>Zonal Electric</v>
      </c>
      <c r="E170" s="156" t="str">
        <f>INDEX([10]MF_RawData!$A$19:$S$570, MATCH(MF_Estimates!$A170, [10]MF_RawData!$C$19:$C$570, 0), MATCH(MF_Estimates!E$19, [10]MF_RawData!$A$18:$S$18, 0))</f>
        <v>Electric</v>
      </c>
      <c r="F170" s="12" t="b">
        <f t="shared" si="20"/>
        <v>1</v>
      </c>
      <c r="G170" s="12" t="str">
        <f t="shared" si="21"/>
        <v>Electric Zonal</v>
      </c>
    </row>
    <row r="171" spans="1:7">
      <c r="A171" s="143" t="s">
        <v>260</v>
      </c>
      <c r="B171" s="155">
        <f>INDEX([10]MF_RawData!$A$19:$S$570, MATCH(MF_Estimates!$A171, [10]MF_RawData!$C$19:$C$570, 0), MATCH(MF_Estimates!B$19, [10]MF_RawData!$A$18:$S$18, 0))</f>
        <v>1601.4345703125</v>
      </c>
      <c r="C171" s="156">
        <f>INDEX([10]MF_RawData!$A$19:$S$570, MATCH(MF_Estimates!$A171, [10]MF_RawData!$C$19:$C$570, 0), MATCH(MF_Estimates!C$19, [10]MF_RawData!$A$18:$S$18, 0))</f>
        <v>1</v>
      </c>
      <c r="D171" s="156" t="str">
        <f>INDEX([10]MF_RawData!$A$19:$S$570, MATCH(MF_Estimates!$A171, [10]MF_RawData!$C$19:$C$570, 0), MATCH(MF_Estimates!D$19, [10]MF_RawData!$A$18:$S$18, 0))</f>
        <v>Zonal Electric</v>
      </c>
      <c r="E171" s="156" t="str">
        <f>INDEX([10]MF_RawData!$A$19:$S$570, MATCH(MF_Estimates!$A171, [10]MF_RawData!$C$19:$C$570, 0), MATCH(MF_Estimates!E$19, [10]MF_RawData!$A$18:$S$18, 0))</f>
        <v>Electric</v>
      </c>
      <c r="F171" s="12" t="b">
        <f t="shared" si="20"/>
        <v>1</v>
      </c>
      <c r="G171" s="12" t="str">
        <f t="shared" si="21"/>
        <v>Electric Zonal</v>
      </c>
    </row>
    <row r="172" spans="1:7">
      <c r="A172" s="143" t="s">
        <v>261</v>
      </c>
      <c r="B172" s="155">
        <f>INDEX([10]MF_RawData!$A$19:$S$570, MATCH(MF_Estimates!$A172, [10]MF_RawData!$C$19:$C$570, 0), MATCH(MF_Estimates!B$19, [10]MF_RawData!$A$18:$S$18, 0))</f>
        <v>365.07809448242187</v>
      </c>
      <c r="C172" s="156">
        <f>INDEX([10]MF_RawData!$A$19:$S$570, MATCH(MF_Estimates!$A172, [10]MF_RawData!$C$19:$C$570, 0), MATCH(MF_Estimates!C$19, [10]MF_RawData!$A$18:$S$18, 0))</f>
        <v>1</v>
      </c>
      <c r="D172" s="156" t="str">
        <f>INDEX([10]MF_RawData!$A$19:$S$570, MATCH(MF_Estimates!$A172, [10]MF_RawData!$C$19:$C$570, 0), MATCH(MF_Estimates!D$19, [10]MF_RawData!$A$18:$S$18, 0))</f>
        <v>Zonal Electric</v>
      </c>
      <c r="E172" s="156" t="str">
        <f>INDEX([10]MF_RawData!$A$19:$S$570, MATCH(MF_Estimates!$A172, [10]MF_RawData!$C$19:$C$570, 0), MATCH(MF_Estimates!E$19, [10]MF_RawData!$A$18:$S$18, 0))</f>
        <v>Electric</v>
      </c>
      <c r="F172" s="12" t="b">
        <f t="shared" si="20"/>
        <v>1</v>
      </c>
      <c r="G172" s="12" t="str">
        <f t="shared" si="21"/>
        <v>Electric Zonal</v>
      </c>
    </row>
    <row r="173" spans="1:7">
      <c r="A173" s="143" t="s">
        <v>262</v>
      </c>
      <c r="B173" s="155">
        <f>INDEX([10]MF_RawData!$A$19:$S$570, MATCH(MF_Estimates!$A173, [10]MF_RawData!$C$19:$C$570, 0), MATCH(MF_Estimates!B$19, [10]MF_RawData!$A$18:$S$18, 0))</f>
        <v>365.07809448242187</v>
      </c>
      <c r="C173" s="156">
        <f>INDEX([10]MF_RawData!$A$19:$S$570, MATCH(MF_Estimates!$A173, [10]MF_RawData!$C$19:$C$570, 0), MATCH(MF_Estimates!C$19, [10]MF_RawData!$A$18:$S$18, 0))</f>
        <v>1</v>
      </c>
      <c r="D173" s="156" t="str">
        <f>INDEX([10]MF_RawData!$A$19:$S$570, MATCH(MF_Estimates!$A173, [10]MF_RawData!$C$19:$C$570, 0), MATCH(MF_Estimates!D$19, [10]MF_RawData!$A$18:$S$18, 0))</f>
        <v>Zonal Electric</v>
      </c>
      <c r="E173" s="156" t="str">
        <f>INDEX([10]MF_RawData!$A$19:$S$570, MATCH(MF_Estimates!$A173, [10]MF_RawData!$C$19:$C$570, 0), MATCH(MF_Estimates!E$19, [10]MF_RawData!$A$18:$S$18, 0))</f>
        <v>Electric</v>
      </c>
      <c r="F173" s="12" t="b">
        <f t="shared" si="20"/>
        <v>1</v>
      </c>
      <c r="G173" s="12" t="str">
        <f t="shared" si="21"/>
        <v>Electric Zonal</v>
      </c>
    </row>
    <row r="174" spans="1:7">
      <c r="A174" s="143" t="s">
        <v>263</v>
      </c>
      <c r="B174" s="155">
        <f>INDEX([10]MF_RawData!$A$19:$S$570, MATCH(MF_Estimates!$A174, [10]MF_RawData!$C$19:$C$570, 0), MATCH(MF_Estimates!B$19, [10]MF_RawData!$A$18:$S$18, 0))</f>
        <v>365.07809448242187</v>
      </c>
      <c r="C174" s="156">
        <f>INDEX([10]MF_RawData!$A$19:$S$570, MATCH(MF_Estimates!$A174, [10]MF_RawData!$C$19:$C$570, 0), MATCH(MF_Estimates!C$19, [10]MF_RawData!$A$18:$S$18, 0))</f>
        <v>1</v>
      </c>
      <c r="D174" s="156" t="str">
        <f>INDEX([10]MF_RawData!$A$19:$S$570, MATCH(MF_Estimates!$A174, [10]MF_RawData!$C$19:$C$570, 0), MATCH(MF_Estimates!D$19, [10]MF_RawData!$A$18:$S$18, 0))</f>
        <v>Zonal Electric</v>
      </c>
      <c r="E174" s="156" t="str">
        <f>INDEX([10]MF_RawData!$A$19:$S$570, MATCH(MF_Estimates!$A174, [10]MF_RawData!$C$19:$C$570, 0), MATCH(MF_Estimates!E$19, [10]MF_RawData!$A$18:$S$18, 0))</f>
        <v>Electric</v>
      </c>
      <c r="F174" s="12" t="b">
        <f t="shared" si="20"/>
        <v>1</v>
      </c>
      <c r="G174" s="12" t="str">
        <f t="shared" si="21"/>
        <v>Electric Zonal</v>
      </c>
    </row>
    <row r="175" spans="1:7">
      <c r="A175" s="143" t="s">
        <v>264</v>
      </c>
      <c r="B175" s="155">
        <f>INDEX([10]MF_RawData!$A$19:$S$570, MATCH(MF_Estimates!$A175, [10]MF_RawData!$C$19:$C$570, 0), MATCH(MF_Estimates!B$19, [10]MF_RawData!$A$18:$S$18, 0))</f>
        <v>365.07809448242187</v>
      </c>
      <c r="C175" s="156">
        <f>INDEX([10]MF_RawData!$A$19:$S$570, MATCH(MF_Estimates!$A175, [10]MF_RawData!$C$19:$C$570, 0), MATCH(MF_Estimates!C$19, [10]MF_RawData!$A$18:$S$18, 0))</f>
        <v>1</v>
      </c>
      <c r="D175" s="156" t="str">
        <f>INDEX([10]MF_RawData!$A$19:$S$570, MATCH(MF_Estimates!$A175, [10]MF_RawData!$C$19:$C$570, 0), MATCH(MF_Estimates!D$19, [10]MF_RawData!$A$18:$S$18, 0))</f>
        <v>Zonal Electric</v>
      </c>
      <c r="E175" s="156" t="str">
        <f>INDEX([10]MF_RawData!$A$19:$S$570, MATCH(MF_Estimates!$A175, [10]MF_RawData!$C$19:$C$570, 0), MATCH(MF_Estimates!E$19, [10]MF_RawData!$A$18:$S$18, 0))</f>
        <v>Electric</v>
      </c>
      <c r="F175" s="12" t="b">
        <f t="shared" si="20"/>
        <v>1</v>
      </c>
      <c r="G175" s="12" t="str">
        <f t="shared" si="21"/>
        <v>Electric Zonal</v>
      </c>
    </row>
    <row r="176" spans="1:7">
      <c r="A176" s="143" t="s">
        <v>265</v>
      </c>
      <c r="B176" s="155">
        <f>INDEX([10]MF_RawData!$A$19:$S$570, MATCH(MF_Estimates!$A176, [10]MF_RawData!$C$19:$C$570, 0), MATCH(MF_Estimates!B$19, [10]MF_RawData!$A$18:$S$18, 0))</f>
        <v>365.07809448242187</v>
      </c>
      <c r="C176" s="156">
        <f>INDEX([10]MF_RawData!$A$19:$S$570, MATCH(MF_Estimates!$A176, [10]MF_RawData!$C$19:$C$570, 0), MATCH(MF_Estimates!C$19, [10]MF_RawData!$A$18:$S$18, 0))</f>
        <v>1</v>
      </c>
      <c r="D176" s="156" t="str">
        <f>INDEX([10]MF_RawData!$A$19:$S$570, MATCH(MF_Estimates!$A176, [10]MF_RawData!$C$19:$C$570, 0), MATCH(MF_Estimates!D$19, [10]MF_RawData!$A$18:$S$18, 0))</f>
        <v>Zonal Electric</v>
      </c>
      <c r="E176" s="156" t="str">
        <f>INDEX([10]MF_RawData!$A$19:$S$570, MATCH(MF_Estimates!$A176, [10]MF_RawData!$C$19:$C$570, 0), MATCH(MF_Estimates!E$19, [10]MF_RawData!$A$18:$S$18, 0))</f>
        <v>Electric</v>
      </c>
      <c r="F176" s="12" t="b">
        <f t="shared" si="20"/>
        <v>1</v>
      </c>
      <c r="G176" s="12" t="str">
        <f t="shared" si="21"/>
        <v>Electric Zonal</v>
      </c>
    </row>
    <row r="177" spans="1:7">
      <c r="A177" s="143" t="s">
        <v>266</v>
      </c>
      <c r="B177" s="155">
        <f>INDEX([10]MF_RawData!$A$19:$S$570, MATCH(MF_Estimates!$A177, [10]MF_RawData!$C$19:$C$570, 0), MATCH(MF_Estimates!B$19, [10]MF_RawData!$A$18:$S$18, 0))</f>
        <v>365.07809448242187</v>
      </c>
      <c r="C177" s="156">
        <f>INDEX([10]MF_RawData!$A$19:$S$570, MATCH(MF_Estimates!$A177, [10]MF_RawData!$C$19:$C$570, 0), MATCH(MF_Estimates!C$19, [10]MF_RawData!$A$18:$S$18, 0))</f>
        <v>1</v>
      </c>
      <c r="D177" s="156" t="str">
        <f>INDEX([10]MF_RawData!$A$19:$S$570, MATCH(MF_Estimates!$A177, [10]MF_RawData!$C$19:$C$570, 0), MATCH(MF_Estimates!D$19, [10]MF_RawData!$A$18:$S$18, 0))</f>
        <v>Zonal Electric</v>
      </c>
      <c r="E177" s="156" t="str">
        <f>INDEX([10]MF_RawData!$A$19:$S$570, MATCH(MF_Estimates!$A177, [10]MF_RawData!$C$19:$C$570, 0), MATCH(MF_Estimates!E$19, [10]MF_RawData!$A$18:$S$18, 0))</f>
        <v>Electric</v>
      </c>
      <c r="F177" s="12" t="b">
        <f t="shared" si="20"/>
        <v>1</v>
      </c>
      <c r="G177" s="12" t="str">
        <f t="shared" si="21"/>
        <v>Electric Zonal</v>
      </c>
    </row>
    <row r="178" spans="1:7">
      <c r="A178" s="143" t="s">
        <v>267</v>
      </c>
      <c r="B178" s="155">
        <f>INDEX([10]MF_RawData!$A$19:$S$570, MATCH(MF_Estimates!$A178, [10]MF_RawData!$C$19:$C$570, 0), MATCH(MF_Estimates!B$19, [10]MF_RawData!$A$18:$S$18, 0))</f>
        <v>365.07809448242187</v>
      </c>
      <c r="C178" s="156">
        <f>INDEX([10]MF_RawData!$A$19:$S$570, MATCH(MF_Estimates!$A178, [10]MF_RawData!$C$19:$C$570, 0), MATCH(MF_Estimates!C$19, [10]MF_RawData!$A$18:$S$18, 0))</f>
        <v>1</v>
      </c>
      <c r="D178" s="156" t="str">
        <f>INDEX([10]MF_RawData!$A$19:$S$570, MATCH(MF_Estimates!$A178, [10]MF_RawData!$C$19:$C$570, 0), MATCH(MF_Estimates!D$19, [10]MF_RawData!$A$18:$S$18, 0))</f>
        <v>Zonal Electric</v>
      </c>
      <c r="E178" s="156" t="str">
        <f>INDEX([10]MF_RawData!$A$19:$S$570, MATCH(MF_Estimates!$A178, [10]MF_RawData!$C$19:$C$570, 0), MATCH(MF_Estimates!E$19, [10]MF_RawData!$A$18:$S$18, 0))</f>
        <v>Electric</v>
      </c>
      <c r="F178" s="12" t="b">
        <f t="shared" si="20"/>
        <v>1</v>
      </c>
      <c r="G178" s="12" t="str">
        <f t="shared" si="21"/>
        <v>Electric Zonal</v>
      </c>
    </row>
    <row r="179" spans="1:7">
      <c r="A179" s="143" t="s">
        <v>268</v>
      </c>
      <c r="B179" s="155">
        <f>INDEX([10]MF_RawData!$A$19:$S$570, MATCH(MF_Estimates!$A179, [10]MF_RawData!$C$19:$C$570, 0), MATCH(MF_Estimates!B$19, [10]MF_RawData!$A$18:$S$18, 0))</f>
        <v>365.07809448242187</v>
      </c>
      <c r="C179" s="156">
        <f>INDEX([10]MF_RawData!$A$19:$S$570, MATCH(MF_Estimates!$A179, [10]MF_RawData!$C$19:$C$570, 0), MATCH(MF_Estimates!C$19, [10]MF_RawData!$A$18:$S$18, 0))</f>
        <v>1</v>
      </c>
      <c r="D179" s="156" t="str">
        <f>INDEX([10]MF_RawData!$A$19:$S$570, MATCH(MF_Estimates!$A179, [10]MF_RawData!$C$19:$C$570, 0), MATCH(MF_Estimates!D$19, [10]MF_RawData!$A$18:$S$18, 0))</f>
        <v>Zonal Electric</v>
      </c>
      <c r="E179" s="156" t="str">
        <f>INDEX([10]MF_RawData!$A$19:$S$570, MATCH(MF_Estimates!$A179, [10]MF_RawData!$C$19:$C$570, 0), MATCH(MF_Estimates!E$19, [10]MF_RawData!$A$18:$S$18, 0))</f>
        <v>Electric</v>
      </c>
      <c r="F179" s="12" t="b">
        <f t="shared" si="20"/>
        <v>1</v>
      </c>
      <c r="G179" s="12" t="str">
        <f t="shared" si="21"/>
        <v>Electric Zonal</v>
      </c>
    </row>
    <row r="180" spans="1:7">
      <c r="A180" s="143" t="s">
        <v>269</v>
      </c>
      <c r="B180" s="155">
        <f>INDEX([10]MF_RawData!$A$19:$S$570, MATCH(MF_Estimates!$A180, [10]MF_RawData!$C$19:$C$570, 0), MATCH(MF_Estimates!B$19, [10]MF_RawData!$A$18:$S$18, 0))</f>
        <v>365.07809448242187</v>
      </c>
      <c r="C180" s="156">
        <f>INDEX([10]MF_RawData!$A$19:$S$570, MATCH(MF_Estimates!$A180, [10]MF_RawData!$C$19:$C$570, 0), MATCH(MF_Estimates!C$19, [10]MF_RawData!$A$18:$S$18, 0))</f>
        <v>1</v>
      </c>
      <c r="D180" s="156" t="str">
        <f>INDEX([10]MF_RawData!$A$19:$S$570, MATCH(MF_Estimates!$A180, [10]MF_RawData!$C$19:$C$570, 0), MATCH(MF_Estimates!D$19, [10]MF_RawData!$A$18:$S$18, 0))</f>
        <v>Zonal Electric</v>
      </c>
      <c r="E180" s="156" t="str">
        <f>INDEX([10]MF_RawData!$A$19:$S$570, MATCH(MF_Estimates!$A180, [10]MF_RawData!$C$19:$C$570, 0), MATCH(MF_Estimates!E$19, [10]MF_RawData!$A$18:$S$18, 0))</f>
        <v>Electric</v>
      </c>
      <c r="F180" s="12" t="b">
        <f t="shared" si="20"/>
        <v>1</v>
      </c>
      <c r="G180" s="12" t="str">
        <f t="shared" si="21"/>
        <v>Electric Zonal</v>
      </c>
    </row>
    <row r="181" spans="1:7">
      <c r="A181" s="143" t="s">
        <v>270</v>
      </c>
      <c r="B181" s="155">
        <f>INDEX([10]MF_RawData!$A$19:$S$570, MATCH(MF_Estimates!$A181, [10]MF_RawData!$C$19:$C$570, 0), MATCH(MF_Estimates!B$19, [10]MF_RawData!$A$18:$S$18, 0))</f>
        <v>1030.3695068359375</v>
      </c>
      <c r="C181" s="156">
        <f>INDEX([10]MF_RawData!$A$19:$S$570, MATCH(MF_Estimates!$A181, [10]MF_RawData!$C$19:$C$570, 0), MATCH(MF_Estimates!C$19, [10]MF_RawData!$A$18:$S$18, 0))</f>
        <v>2</v>
      </c>
      <c r="D181" s="156" t="str">
        <f>INDEX([10]MF_RawData!$A$19:$S$570, MATCH(MF_Estimates!$A181, [10]MF_RawData!$C$19:$C$570, 0), MATCH(MF_Estimates!D$19, [10]MF_RawData!$A$18:$S$18, 0))</f>
        <v>Zonal Electric</v>
      </c>
      <c r="E181" s="156" t="str">
        <f>INDEX([10]MF_RawData!$A$19:$S$570, MATCH(MF_Estimates!$A181, [10]MF_RawData!$C$19:$C$570, 0), MATCH(MF_Estimates!E$19, [10]MF_RawData!$A$18:$S$18, 0))</f>
        <v>Electric</v>
      </c>
      <c r="F181" s="12" t="b">
        <f t="shared" si="20"/>
        <v>1</v>
      </c>
      <c r="G181" s="12" t="str">
        <f t="shared" si="21"/>
        <v>Electric Zonal</v>
      </c>
    </row>
    <row r="182" spans="1:7">
      <c r="A182" s="143" t="s">
        <v>271</v>
      </c>
      <c r="B182" s="155">
        <f>INDEX([10]MF_RawData!$A$19:$S$570, MATCH(MF_Estimates!$A182, [10]MF_RawData!$C$19:$C$570, 0), MATCH(MF_Estimates!B$19, [10]MF_RawData!$A$18:$S$18, 0))</f>
        <v>1030.3695068359375</v>
      </c>
      <c r="C182" s="156">
        <f>INDEX([10]MF_RawData!$A$19:$S$570, MATCH(MF_Estimates!$A182, [10]MF_RawData!$C$19:$C$570, 0), MATCH(MF_Estimates!C$19, [10]MF_RawData!$A$18:$S$18, 0))</f>
        <v>2</v>
      </c>
      <c r="D182" s="156" t="str">
        <f>INDEX([10]MF_RawData!$A$19:$S$570, MATCH(MF_Estimates!$A182, [10]MF_RawData!$C$19:$C$570, 0), MATCH(MF_Estimates!D$19, [10]MF_RawData!$A$18:$S$18, 0))</f>
        <v>Zonal Electric</v>
      </c>
      <c r="E182" s="156" t="str">
        <f>INDEX([10]MF_RawData!$A$19:$S$570, MATCH(MF_Estimates!$A182, [10]MF_RawData!$C$19:$C$570, 0), MATCH(MF_Estimates!E$19, [10]MF_RawData!$A$18:$S$18, 0))</f>
        <v>Electric</v>
      </c>
      <c r="F182" s="12" t="b">
        <f t="shared" si="20"/>
        <v>1</v>
      </c>
      <c r="G182" s="12" t="str">
        <f t="shared" si="21"/>
        <v>Electric Zonal</v>
      </c>
    </row>
    <row r="183" spans="1:7">
      <c r="A183" s="143" t="s">
        <v>272</v>
      </c>
      <c r="B183" s="155">
        <f>INDEX([10]MF_RawData!$A$19:$S$570, MATCH(MF_Estimates!$A183, [10]MF_RawData!$C$19:$C$570, 0), MATCH(MF_Estimates!B$19, [10]MF_RawData!$A$18:$S$18, 0))</f>
        <v>1030.3695068359375</v>
      </c>
      <c r="C183" s="156">
        <f>INDEX([10]MF_RawData!$A$19:$S$570, MATCH(MF_Estimates!$A183, [10]MF_RawData!$C$19:$C$570, 0), MATCH(MF_Estimates!C$19, [10]MF_RawData!$A$18:$S$18, 0))</f>
        <v>1</v>
      </c>
      <c r="D183" s="156" t="str">
        <f>INDEX([10]MF_RawData!$A$19:$S$570, MATCH(MF_Estimates!$A183, [10]MF_RawData!$C$19:$C$570, 0), MATCH(MF_Estimates!D$19, [10]MF_RawData!$A$18:$S$18, 0))</f>
        <v>Zonal Electric</v>
      </c>
      <c r="E183" s="156" t="str">
        <f>INDEX([10]MF_RawData!$A$19:$S$570, MATCH(MF_Estimates!$A183, [10]MF_RawData!$C$19:$C$570, 0), MATCH(MF_Estimates!E$19, [10]MF_RawData!$A$18:$S$18, 0))</f>
        <v>Electric</v>
      </c>
      <c r="F183" s="12" t="b">
        <f t="shared" si="20"/>
        <v>1</v>
      </c>
      <c r="G183" s="12" t="str">
        <f t="shared" si="21"/>
        <v>Electric Zonal</v>
      </c>
    </row>
    <row r="184" spans="1:7">
      <c r="A184" s="143" t="s">
        <v>273</v>
      </c>
      <c r="B184" s="155">
        <f>INDEX([10]MF_RawData!$A$19:$S$570, MATCH(MF_Estimates!$A184, [10]MF_RawData!$C$19:$C$570, 0), MATCH(MF_Estimates!B$19, [10]MF_RawData!$A$18:$S$18, 0))</f>
        <v>1030.3695068359375</v>
      </c>
      <c r="C184" s="156">
        <f>INDEX([10]MF_RawData!$A$19:$S$570, MATCH(MF_Estimates!$A184, [10]MF_RawData!$C$19:$C$570, 0), MATCH(MF_Estimates!C$19, [10]MF_RawData!$A$18:$S$18, 0))</f>
        <v>1</v>
      </c>
      <c r="D184" s="156" t="str">
        <f>INDEX([10]MF_RawData!$A$19:$S$570, MATCH(MF_Estimates!$A184, [10]MF_RawData!$C$19:$C$570, 0), MATCH(MF_Estimates!D$19, [10]MF_RawData!$A$18:$S$18, 0))</f>
        <v>Zonal Electric</v>
      </c>
      <c r="E184" s="156" t="str">
        <f>INDEX([10]MF_RawData!$A$19:$S$570, MATCH(MF_Estimates!$A184, [10]MF_RawData!$C$19:$C$570, 0), MATCH(MF_Estimates!E$19, [10]MF_RawData!$A$18:$S$18, 0))</f>
        <v>Electric</v>
      </c>
      <c r="F184" s="12" t="b">
        <f t="shared" si="20"/>
        <v>1</v>
      </c>
      <c r="G184" s="12" t="str">
        <f t="shared" si="21"/>
        <v>Electric Zonal</v>
      </c>
    </row>
    <row r="185" spans="1:7">
      <c r="A185" s="143" t="s">
        <v>274</v>
      </c>
      <c r="B185" s="155">
        <f>INDEX([10]MF_RawData!$A$19:$S$570, MATCH(MF_Estimates!$A185, [10]MF_RawData!$C$19:$C$570, 0), MATCH(MF_Estimates!B$19, [10]MF_RawData!$A$18:$S$18, 0))</f>
        <v>686.91302490234375</v>
      </c>
      <c r="C185" s="156">
        <f>INDEX([10]MF_RawData!$A$19:$S$570, MATCH(MF_Estimates!$A185, [10]MF_RawData!$C$19:$C$570, 0), MATCH(MF_Estimates!C$19, [10]MF_RawData!$A$18:$S$18, 0))</f>
        <v>2</v>
      </c>
      <c r="D185" s="156" t="str">
        <f>INDEX([10]MF_RawData!$A$19:$S$570, MATCH(MF_Estimates!$A185, [10]MF_RawData!$C$19:$C$570, 0), MATCH(MF_Estimates!D$19, [10]MF_RawData!$A$18:$S$18, 0))</f>
        <v>Zonal Electric</v>
      </c>
      <c r="E185" s="156" t="str">
        <f>INDEX([10]MF_RawData!$A$19:$S$570, MATCH(MF_Estimates!$A185, [10]MF_RawData!$C$19:$C$570, 0), MATCH(MF_Estimates!E$19, [10]MF_RawData!$A$18:$S$18, 0))</f>
        <v>Electric</v>
      </c>
      <c r="F185" s="12" t="b">
        <f t="shared" si="20"/>
        <v>1</v>
      </c>
      <c r="G185" s="12" t="str">
        <f t="shared" si="21"/>
        <v>Electric Zonal</v>
      </c>
    </row>
    <row r="186" spans="1:7">
      <c r="A186" s="143" t="s">
        <v>275</v>
      </c>
      <c r="B186" s="155">
        <f>INDEX([10]MF_RawData!$A$19:$S$570, MATCH(MF_Estimates!$A186, [10]MF_RawData!$C$19:$C$570, 0), MATCH(MF_Estimates!B$19, [10]MF_RawData!$A$18:$S$18, 0))</f>
        <v>686.91302490234375</v>
      </c>
      <c r="C186" s="156">
        <f>INDEX([10]MF_RawData!$A$19:$S$570, MATCH(MF_Estimates!$A186, [10]MF_RawData!$C$19:$C$570, 0), MATCH(MF_Estimates!C$19, [10]MF_RawData!$A$18:$S$18, 0))</f>
        <v>2</v>
      </c>
      <c r="D186" s="156" t="str">
        <f>INDEX([10]MF_RawData!$A$19:$S$570, MATCH(MF_Estimates!$A186, [10]MF_RawData!$C$19:$C$570, 0), MATCH(MF_Estimates!D$19, [10]MF_RawData!$A$18:$S$18, 0))</f>
        <v>Zonal Electric</v>
      </c>
      <c r="E186" s="156" t="str">
        <f>INDEX([10]MF_RawData!$A$19:$S$570, MATCH(MF_Estimates!$A186, [10]MF_RawData!$C$19:$C$570, 0), MATCH(MF_Estimates!E$19, [10]MF_RawData!$A$18:$S$18, 0))</f>
        <v>Electric</v>
      </c>
      <c r="F186" s="12" t="b">
        <f t="shared" si="20"/>
        <v>1</v>
      </c>
      <c r="G186" s="12" t="str">
        <f t="shared" si="21"/>
        <v>Electric Zonal</v>
      </c>
    </row>
    <row r="187" spans="1:7">
      <c r="A187" s="143" t="s">
        <v>276</v>
      </c>
      <c r="B187" s="155">
        <f>INDEX([10]MF_RawData!$A$19:$S$570, MATCH(MF_Estimates!$A187, [10]MF_RawData!$C$19:$C$570, 0), MATCH(MF_Estimates!B$19, [10]MF_RawData!$A$18:$S$18, 0))</f>
        <v>686.91302490234375</v>
      </c>
      <c r="C187" s="156">
        <f>INDEX([10]MF_RawData!$A$19:$S$570, MATCH(MF_Estimates!$A187, [10]MF_RawData!$C$19:$C$570, 0), MATCH(MF_Estimates!C$19, [10]MF_RawData!$A$18:$S$18, 0))</f>
        <v>2</v>
      </c>
      <c r="D187" s="156" t="str">
        <f>INDEX([10]MF_RawData!$A$19:$S$570, MATCH(MF_Estimates!$A187, [10]MF_RawData!$C$19:$C$570, 0), MATCH(MF_Estimates!D$19, [10]MF_RawData!$A$18:$S$18, 0))</f>
        <v>Zonal Electric</v>
      </c>
      <c r="E187" s="156" t="str">
        <f>INDEX([10]MF_RawData!$A$19:$S$570, MATCH(MF_Estimates!$A187, [10]MF_RawData!$C$19:$C$570, 0), MATCH(MF_Estimates!E$19, [10]MF_RawData!$A$18:$S$18, 0))</f>
        <v>Electric</v>
      </c>
      <c r="F187" s="12" t="b">
        <f t="shared" si="20"/>
        <v>1</v>
      </c>
      <c r="G187" s="12" t="str">
        <f t="shared" si="21"/>
        <v>Electric Zonal</v>
      </c>
    </row>
    <row r="188" spans="1:7">
      <c r="A188" s="143" t="s">
        <v>277</v>
      </c>
      <c r="B188" s="155">
        <f>INDEX([10]MF_RawData!$A$19:$S$570, MATCH(MF_Estimates!$A188, [10]MF_RawData!$C$19:$C$570, 0), MATCH(MF_Estimates!B$19, [10]MF_RawData!$A$18:$S$18, 0))</f>
        <v>686.91302490234375</v>
      </c>
      <c r="C188" s="156">
        <f>INDEX([10]MF_RawData!$A$19:$S$570, MATCH(MF_Estimates!$A188, [10]MF_RawData!$C$19:$C$570, 0), MATCH(MF_Estimates!C$19, [10]MF_RawData!$A$18:$S$18, 0))</f>
        <v>1</v>
      </c>
      <c r="D188" s="156" t="str">
        <f>INDEX([10]MF_RawData!$A$19:$S$570, MATCH(MF_Estimates!$A188, [10]MF_RawData!$C$19:$C$570, 0), MATCH(MF_Estimates!D$19, [10]MF_RawData!$A$18:$S$18, 0))</f>
        <v>Zonal Electric</v>
      </c>
      <c r="E188" s="156" t="str">
        <f>INDEX([10]MF_RawData!$A$19:$S$570, MATCH(MF_Estimates!$A188, [10]MF_RawData!$C$19:$C$570, 0), MATCH(MF_Estimates!E$19, [10]MF_RawData!$A$18:$S$18, 0))</f>
        <v>Electric</v>
      </c>
      <c r="F188" s="12" t="b">
        <f t="shared" si="20"/>
        <v>1</v>
      </c>
      <c r="G188" s="12" t="str">
        <f t="shared" si="21"/>
        <v>Electric Zonal</v>
      </c>
    </row>
    <row r="189" spans="1:7">
      <c r="A189" s="143" t="s">
        <v>278</v>
      </c>
      <c r="B189" s="155">
        <f>INDEX([10]MF_RawData!$A$19:$S$570, MATCH(MF_Estimates!$A189, [10]MF_RawData!$C$19:$C$570, 0), MATCH(MF_Estimates!B$19, [10]MF_RawData!$A$18:$S$18, 0))</f>
        <v>686.91302490234375</v>
      </c>
      <c r="C189" s="156">
        <f>INDEX([10]MF_RawData!$A$19:$S$570, MATCH(MF_Estimates!$A189, [10]MF_RawData!$C$19:$C$570, 0), MATCH(MF_Estimates!C$19, [10]MF_RawData!$A$18:$S$18, 0))</f>
        <v>1</v>
      </c>
      <c r="D189" s="156" t="str">
        <f>INDEX([10]MF_RawData!$A$19:$S$570, MATCH(MF_Estimates!$A189, [10]MF_RawData!$C$19:$C$570, 0), MATCH(MF_Estimates!D$19, [10]MF_RawData!$A$18:$S$18, 0))</f>
        <v>Zonal Electric</v>
      </c>
      <c r="E189" s="156" t="str">
        <f>INDEX([10]MF_RawData!$A$19:$S$570, MATCH(MF_Estimates!$A189, [10]MF_RawData!$C$19:$C$570, 0), MATCH(MF_Estimates!E$19, [10]MF_RawData!$A$18:$S$18, 0))</f>
        <v>Electric</v>
      </c>
      <c r="F189" s="12" t="b">
        <f t="shared" si="20"/>
        <v>1</v>
      </c>
      <c r="G189" s="12" t="str">
        <f t="shared" si="21"/>
        <v>Electric Zonal</v>
      </c>
    </row>
    <row r="190" spans="1:7">
      <c r="A190" s="143" t="s">
        <v>279</v>
      </c>
      <c r="B190" s="155">
        <f>INDEX([10]MF_RawData!$A$19:$S$570, MATCH(MF_Estimates!$A190, [10]MF_RawData!$C$19:$C$570, 0), MATCH(MF_Estimates!B$19, [10]MF_RawData!$A$18:$S$18, 0))</f>
        <v>686.91302490234375</v>
      </c>
      <c r="C190" s="156">
        <f>INDEX([10]MF_RawData!$A$19:$S$570, MATCH(MF_Estimates!$A190, [10]MF_RawData!$C$19:$C$570, 0), MATCH(MF_Estimates!C$19, [10]MF_RawData!$A$18:$S$18, 0))</f>
        <v>1</v>
      </c>
      <c r="D190" s="156" t="str">
        <f>INDEX([10]MF_RawData!$A$19:$S$570, MATCH(MF_Estimates!$A190, [10]MF_RawData!$C$19:$C$570, 0), MATCH(MF_Estimates!D$19, [10]MF_RawData!$A$18:$S$18, 0))</f>
        <v>Zonal Electric</v>
      </c>
      <c r="E190" s="156" t="str">
        <f>INDEX([10]MF_RawData!$A$19:$S$570, MATCH(MF_Estimates!$A190, [10]MF_RawData!$C$19:$C$570, 0), MATCH(MF_Estimates!E$19, [10]MF_RawData!$A$18:$S$18, 0))</f>
        <v>Electric</v>
      </c>
      <c r="F190" s="12" t="b">
        <f t="shared" si="20"/>
        <v>1</v>
      </c>
      <c r="G190" s="12" t="str">
        <f t="shared" si="21"/>
        <v>Electric Zonal</v>
      </c>
    </row>
    <row r="191" spans="1:7">
      <c r="A191" s="143" t="s">
        <v>280</v>
      </c>
      <c r="B191" s="155">
        <f>INDEX([10]MF_RawData!$A$19:$S$570, MATCH(MF_Estimates!$A191, [10]MF_RawData!$C$19:$C$570, 0), MATCH(MF_Estimates!B$19, [10]MF_RawData!$A$18:$S$18, 0))</f>
        <v>686.91302490234375</v>
      </c>
      <c r="C191" s="156">
        <f>INDEX([10]MF_RawData!$A$19:$S$570, MATCH(MF_Estimates!$A191, [10]MF_RawData!$C$19:$C$570, 0), MATCH(MF_Estimates!C$19, [10]MF_RawData!$A$18:$S$18, 0))</f>
        <v>1</v>
      </c>
      <c r="D191" s="156" t="str">
        <f>INDEX([10]MF_RawData!$A$19:$S$570, MATCH(MF_Estimates!$A191, [10]MF_RawData!$C$19:$C$570, 0), MATCH(MF_Estimates!D$19, [10]MF_RawData!$A$18:$S$18, 0))</f>
        <v>Zonal Electric</v>
      </c>
      <c r="E191" s="156" t="str">
        <f>INDEX([10]MF_RawData!$A$19:$S$570, MATCH(MF_Estimates!$A191, [10]MF_RawData!$C$19:$C$570, 0), MATCH(MF_Estimates!E$19, [10]MF_RawData!$A$18:$S$18, 0))</f>
        <v>Electric</v>
      </c>
      <c r="F191" s="12" t="b">
        <f t="shared" si="20"/>
        <v>1</v>
      </c>
      <c r="G191" s="12" t="str">
        <f t="shared" si="21"/>
        <v>Electric Zonal</v>
      </c>
    </row>
    <row r="192" spans="1:7">
      <c r="A192" s="143" t="s">
        <v>281</v>
      </c>
      <c r="B192" s="155">
        <f>INDEX([10]MF_RawData!$A$19:$S$570, MATCH(MF_Estimates!$A192, [10]MF_RawData!$C$19:$C$570, 0), MATCH(MF_Estimates!B$19, [10]MF_RawData!$A$18:$S$18, 0))</f>
        <v>686.91302490234375</v>
      </c>
      <c r="C192" s="156">
        <f>INDEX([10]MF_RawData!$A$19:$S$570, MATCH(MF_Estimates!$A192, [10]MF_RawData!$C$19:$C$570, 0), MATCH(MF_Estimates!C$19, [10]MF_RawData!$A$18:$S$18, 0))</f>
        <v>1</v>
      </c>
      <c r="D192" s="156" t="str">
        <f>INDEX([10]MF_RawData!$A$19:$S$570, MATCH(MF_Estimates!$A192, [10]MF_RawData!$C$19:$C$570, 0), MATCH(MF_Estimates!D$19, [10]MF_RawData!$A$18:$S$18, 0))</f>
        <v>Zonal Electric</v>
      </c>
      <c r="E192" s="156" t="str">
        <f>INDEX([10]MF_RawData!$A$19:$S$570, MATCH(MF_Estimates!$A192, [10]MF_RawData!$C$19:$C$570, 0), MATCH(MF_Estimates!E$19, [10]MF_RawData!$A$18:$S$18, 0))</f>
        <v>Electric</v>
      </c>
      <c r="F192" s="12" t="b">
        <f t="shared" si="20"/>
        <v>1</v>
      </c>
      <c r="G192" s="12" t="str">
        <f t="shared" si="21"/>
        <v>Electric Zonal</v>
      </c>
    </row>
    <row r="193" spans="1:7">
      <c r="A193" s="143" t="s">
        <v>282</v>
      </c>
      <c r="B193" s="155">
        <f>INDEX([10]MF_RawData!$A$19:$S$570, MATCH(MF_Estimates!$A193, [10]MF_RawData!$C$19:$C$570, 0), MATCH(MF_Estimates!B$19, [10]MF_RawData!$A$18:$S$18, 0))</f>
        <v>686.91302490234375</v>
      </c>
      <c r="C193" s="156">
        <f>INDEX([10]MF_RawData!$A$19:$S$570, MATCH(MF_Estimates!$A193, [10]MF_RawData!$C$19:$C$570, 0), MATCH(MF_Estimates!C$19, [10]MF_RawData!$A$18:$S$18, 0))</f>
        <v>1</v>
      </c>
      <c r="D193" s="156" t="str">
        <f>INDEX([10]MF_RawData!$A$19:$S$570, MATCH(MF_Estimates!$A193, [10]MF_RawData!$C$19:$C$570, 0), MATCH(MF_Estimates!D$19, [10]MF_RawData!$A$18:$S$18, 0))</f>
        <v>Zonal Electric</v>
      </c>
      <c r="E193" s="156" t="str">
        <f>INDEX([10]MF_RawData!$A$19:$S$570, MATCH(MF_Estimates!$A193, [10]MF_RawData!$C$19:$C$570, 0), MATCH(MF_Estimates!E$19, [10]MF_RawData!$A$18:$S$18, 0))</f>
        <v>Electric</v>
      </c>
      <c r="F193" s="12" t="b">
        <f t="shared" si="20"/>
        <v>1</v>
      </c>
      <c r="G193" s="12" t="str">
        <f t="shared" si="21"/>
        <v>Electric Zonal</v>
      </c>
    </row>
    <row r="194" spans="1:7">
      <c r="A194" s="143" t="s">
        <v>283</v>
      </c>
      <c r="B194" s="155">
        <f>INDEX([10]MF_RawData!$A$19:$S$570, MATCH(MF_Estimates!$A194, [10]MF_RawData!$C$19:$C$570, 0), MATCH(MF_Estimates!B$19, [10]MF_RawData!$A$18:$S$18, 0))</f>
        <v>2402.15185546875</v>
      </c>
      <c r="C194" s="156">
        <f>INDEX([10]MF_RawData!$A$19:$S$570, MATCH(MF_Estimates!$A194, [10]MF_RawData!$C$19:$C$570, 0), MATCH(MF_Estimates!C$19, [10]MF_RawData!$A$18:$S$18, 0))</f>
        <v>1</v>
      </c>
      <c r="D194" s="156" t="str">
        <f>INDEX([10]MF_RawData!$A$19:$S$570, MATCH(MF_Estimates!$A194, [10]MF_RawData!$C$19:$C$570, 0), MATCH(MF_Estimates!D$19, [10]MF_RawData!$A$18:$S$18, 0))</f>
        <v>Stove</v>
      </c>
      <c r="E194" s="156" t="str">
        <f>INDEX([10]MF_RawData!$A$19:$S$570, MATCH(MF_Estimates!$A194, [10]MF_RawData!$C$19:$C$570, 0), MATCH(MF_Estimates!E$19, [10]MF_RawData!$A$18:$S$18, 0))</f>
        <v>Natural Gas</v>
      </c>
      <c r="F194" s="12" t="b">
        <f t="shared" si="20"/>
        <v>0</v>
      </c>
      <c r="G194" s="12" t="str">
        <f t="shared" si="21"/>
        <v/>
      </c>
    </row>
    <row r="195" spans="1:7">
      <c r="A195" s="143" t="s">
        <v>284</v>
      </c>
      <c r="B195" s="155">
        <f>INDEX([10]MF_RawData!$A$19:$S$570, MATCH(MF_Estimates!$A195, [10]MF_RawData!$C$19:$C$570, 0), MATCH(MF_Estimates!B$19, [10]MF_RawData!$A$18:$S$18, 0))</f>
        <v>2402.151611328125</v>
      </c>
      <c r="C195" s="156">
        <f>INDEX([10]MF_RawData!$A$19:$S$570, MATCH(MF_Estimates!$A195, [10]MF_RawData!$C$19:$C$570, 0), MATCH(MF_Estimates!C$19, [10]MF_RawData!$A$18:$S$18, 0))</f>
        <v>1</v>
      </c>
      <c r="D195" s="156" t="str">
        <f>INDEX([10]MF_RawData!$A$19:$S$570, MATCH(MF_Estimates!$A195, [10]MF_RawData!$C$19:$C$570, 0), MATCH(MF_Estimates!D$19, [10]MF_RawData!$A$18:$S$18, 0))</f>
        <v>Stove</v>
      </c>
      <c r="E195" s="156" t="str">
        <f>INDEX([10]MF_RawData!$A$19:$S$570, MATCH(MF_Estimates!$A195, [10]MF_RawData!$C$19:$C$570, 0), MATCH(MF_Estimates!E$19, [10]MF_RawData!$A$18:$S$18, 0))</f>
        <v>Natural Gas</v>
      </c>
      <c r="F195" s="12" t="b">
        <f t="shared" si="20"/>
        <v>0</v>
      </c>
      <c r="G195" s="12" t="str">
        <f t="shared" si="21"/>
        <v/>
      </c>
    </row>
    <row r="196" spans="1:7">
      <c r="A196" s="143" t="s">
        <v>285</v>
      </c>
      <c r="B196" s="155">
        <f>INDEX([10]MF_RawData!$A$19:$S$570, MATCH(MF_Estimates!$A196, [10]MF_RawData!$C$19:$C$570, 0), MATCH(MF_Estimates!B$19, [10]MF_RawData!$A$18:$S$18, 0))</f>
        <v>2402.151611328125</v>
      </c>
      <c r="C196" s="156">
        <f>INDEX([10]MF_RawData!$A$19:$S$570, MATCH(MF_Estimates!$A196, [10]MF_RawData!$C$19:$C$570, 0), MATCH(MF_Estimates!C$19, [10]MF_RawData!$A$18:$S$18, 0))</f>
        <v>2</v>
      </c>
      <c r="D196" s="156" t="str">
        <f>INDEX([10]MF_RawData!$A$19:$S$570, MATCH(MF_Estimates!$A196, [10]MF_RawData!$C$19:$C$570, 0), MATCH(MF_Estimates!D$19, [10]MF_RawData!$A$18:$S$18, 0))</f>
        <v>Zonal Electric</v>
      </c>
      <c r="E196" s="156" t="str">
        <f>INDEX([10]MF_RawData!$A$19:$S$570, MATCH(MF_Estimates!$A196, [10]MF_RawData!$C$19:$C$570, 0), MATCH(MF_Estimates!E$19, [10]MF_RawData!$A$18:$S$18, 0))</f>
        <v>Electric</v>
      </c>
      <c r="F196" s="12" t="b">
        <f t="shared" si="20"/>
        <v>1</v>
      </c>
      <c r="G196" s="12" t="str">
        <f t="shared" si="21"/>
        <v>Electric Zonal</v>
      </c>
    </row>
    <row r="197" spans="1:7">
      <c r="A197" s="143" t="s">
        <v>286</v>
      </c>
      <c r="B197" s="155">
        <f>INDEX([10]MF_RawData!$A$19:$S$570, MATCH(MF_Estimates!$A197, [10]MF_RawData!$C$19:$C$570, 0), MATCH(MF_Estimates!B$19, [10]MF_RawData!$A$18:$S$18, 0))</f>
        <v>2402.151611328125</v>
      </c>
      <c r="C197" s="156">
        <f>INDEX([10]MF_RawData!$A$19:$S$570, MATCH(MF_Estimates!$A197, [10]MF_RawData!$C$19:$C$570, 0), MATCH(MF_Estimates!C$19, [10]MF_RawData!$A$18:$S$18, 0))</f>
        <v>2</v>
      </c>
      <c r="D197" s="156" t="str">
        <f>INDEX([10]MF_RawData!$A$19:$S$570, MATCH(MF_Estimates!$A197, [10]MF_RawData!$C$19:$C$570, 0), MATCH(MF_Estimates!D$19, [10]MF_RawData!$A$18:$S$18, 0))</f>
        <v>Zonal Electric</v>
      </c>
      <c r="E197" s="156" t="str">
        <f>INDEX([10]MF_RawData!$A$19:$S$570, MATCH(MF_Estimates!$A197, [10]MF_RawData!$C$19:$C$570, 0), MATCH(MF_Estimates!E$19, [10]MF_RawData!$A$18:$S$18, 0))</f>
        <v>Electric</v>
      </c>
      <c r="F197" s="12" t="b">
        <f t="shared" si="20"/>
        <v>1</v>
      </c>
      <c r="G197" s="12" t="str">
        <f t="shared" si="21"/>
        <v>Electric Zonal</v>
      </c>
    </row>
    <row r="198" spans="1:7">
      <c r="A198" s="143" t="s">
        <v>287</v>
      </c>
      <c r="B198" s="155">
        <f>INDEX([10]MF_RawData!$A$19:$S$570, MATCH(MF_Estimates!$A198, [10]MF_RawData!$C$19:$C$570, 0), MATCH(MF_Estimates!B$19, [10]MF_RawData!$A$18:$S$18, 0))</f>
        <v>365.07809448242187</v>
      </c>
      <c r="C198" s="156">
        <f>INDEX([10]MF_RawData!$A$19:$S$570, MATCH(MF_Estimates!$A198, [10]MF_RawData!$C$19:$C$570, 0), MATCH(MF_Estimates!C$19, [10]MF_RawData!$A$18:$S$18, 0))</f>
        <v>1</v>
      </c>
      <c r="D198" s="156" t="str">
        <f>INDEX([10]MF_RawData!$A$19:$S$570, MATCH(MF_Estimates!$A198, [10]MF_RawData!$C$19:$C$570, 0), MATCH(MF_Estimates!D$19, [10]MF_RawData!$A$18:$S$18, 0))</f>
        <v>Zonal Electric</v>
      </c>
      <c r="E198" s="156" t="str">
        <f>INDEX([10]MF_RawData!$A$19:$S$570, MATCH(MF_Estimates!$A198, [10]MF_RawData!$C$19:$C$570, 0), MATCH(MF_Estimates!E$19, [10]MF_RawData!$A$18:$S$18, 0))</f>
        <v>Electric</v>
      </c>
      <c r="F198" s="12" t="b">
        <f t="shared" si="20"/>
        <v>1</v>
      </c>
      <c r="G198" s="12" t="str">
        <f t="shared" si="21"/>
        <v>Electric Zonal</v>
      </c>
    </row>
    <row r="199" spans="1:7">
      <c r="A199" s="143" t="s">
        <v>288</v>
      </c>
      <c r="B199" s="155">
        <f>INDEX([10]MF_RawData!$A$19:$S$570, MATCH(MF_Estimates!$A199, [10]MF_RawData!$C$19:$C$570, 0), MATCH(MF_Estimates!B$19, [10]MF_RawData!$A$18:$S$18, 0))</f>
        <v>365.07809448242187</v>
      </c>
      <c r="C199" s="156">
        <f>INDEX([10]MF_RawData!$A$19:$S$570, MATCH(MF_Estimates!$A199, [10]MF_RawData!$C$19:$C$570, 0), MATCH(MF_Estimates!C$19, [10]MF_RawData!$A$18:$S$18, 0))</f>
        <v>1</v>
      </c>
      <c r="D199" s="156" t="str">
        <f>INDEX([10]MF_RawData!$A$19:$S$570, MATCH(MF_Estimates!$A199, [10]MF_RawData!$C$19:$C$570, 0), MATCH(MF_Estimates!D$19, [10]MF_RawData!$A$18:$S$18, 0))</f>
        <v>Zonal Electric</v>
      </c>
      <c r="E199" s="156" t="str">
        <f>INDEX([10]MF_RawData!$A$19:$S$570, MATCH(MF_Estimates!$A199, [10]MF_RawData!$C$19:$C$570, 0), MATCH(MF_Estimates!E$19, [10]MF_RawData!$A$18:$S$18, 0))</f>
        <v>Electric</v>
      </c>
      <c r="F199" s="12" t="b">
        <f t="shared" si="20"/>
        <v>1</v>
      </c>
      <c r="G199" s="12" t="str">
        <f t="shared" si="21"/>
        <v>Electric Zonal</v>
      </c>
    </row>
    <row r="200" spans="1:7">
      <c r="A200" s="143" t="s">
        <v>289</v>
      </c>
      <c r="B200" s="155">
        <f>INDEX([10]MF_RawData!$A$19:$S$570, MATCH(MF_Estimates!$A200, [10]MF_RawData!$C$19:$C$570, 0), MATCH(MF_Estimates!B$19, [10]MF_RawData!$A$18:$S$18, 0))</f>
        <v>365.07809448242187</v>
      </c>
      <c r="C200" s="156">
        <f>INDEX([10]MF_RawData!$A$19:$S$570, MATCH(MF_Estimates!$A200, [10]MF_RawData!$C$19:$C$570, 0), MATCH(MF_Estimates!C$19, [10]MF_RawData!$A$18:$S$18, 0))</f>
        <v>1</v>
      </c>
      <c r="D200" s="156" t="str">
        <f>INDEX([10]MF_RawData!$A$19:$S$570, MATCH(MF_Estimates!$A200, [10]MF_RawData!$C$19:$C$570, 0), MATCH(MF_Estimates!D$19, [10]MF_RawData!$A$18:$S$18, 0))</f>
        <v>Zonal Electric</v>
      </c>
      <c r="E200" s="156" t="str">
        <f>INDEX([10]MF_RawData!$A$19:$S$570, MATCH(MF_Estimates!$A200, [10]MF_RawData!$C$19:$C$570, 0), MATCH(MF_Estimates!E$19, [10]MF_RawData!$A$18:$S$18, 0))</f>
        <v>Electric</v>
      </c>
      <c r="F200" s="12" t="b">
        <f t="shared" si="20"/>
        <v>1</v>
      </c>
      <c r="G200" s="12" t="str">
        <f t="shared" si="21"/>
        <v>Electric Zonal</v>
      </c>
    </row>
    <row r="201" spans="1:7">
      <c r="A201" s="143" t="s">
        <v>290</v>
      </c>
      <c r="B201" s="155">
        <f>INDEX([10]MF_RawData!$A$19:$S$570, MATCH(MF_Estimates!$A201, [10]MF_RawData!$C$19:$C$570, 0), MATCH(MF_Estimates!B$19, [10]MF_RawData!$A$18:$S$18, 0))</f>
        <v>2402.151611328125</v>
      </c>
      <c r="C201" s="156">
        <f>INDEX([10]MF_RawData!$A$19:$S$570, MATCH(MF_Estimates!$A201, [10]MF_RawData!$C$19:$C$570, 0), MATCH(MF_Estimates!C$19, [10]MF_RawData!$A$18:$S$18, 0))</f>
        <v>2</v>
      </c>
      <c r="D201" s="156" t="str">
        <f>INDEX([10]MF_RawData!$A$19:$S$570, MATCH(MF_Estimates!$A201, [10]MF_RawData!$C$19:$C$570, 0), MATCH(MF_Estimates!D$19, [10]MF_RawData!$A$18:$S$18, 0))</f>
        <v>Zonal Electric</v>
      </c>
      <c r="E201" s="156" t="str">
        <f>INDEX([10]MF_RawData!$A$19:$S$570, MATCH(MF_Estimates!$A201, [10]MF_RawData!$C$19:$C$570, 0), MATCH(MF_Estimates!E$19, [10]MF_RawData!$A$18:$S$18, 0))</f>
        <v>Electric</v>
      </c>
      <c r="F201" s="12" t="b">
        <f t="shared" si="20"/>
        <v>1</v>
      </c>
      <c r="G201" s="12" t="str">
        <f t="shared" si="21"/>
        <v>Electric Zonal</v>
      </c>
    </row>
    <row r="202" spans="1:7">
      <c r="A202" s="143" t="s">
        <v>291</v>
      </c>
      <c r="B202" s="155">
        <f>INDEX([10]MF_RawData!$A$19:$S$570, MATCH(MF_Estimates!$A202, [10]MF_RawData!$C$19:$C$570, 0), MATCH(MF_Estimates!B$19, [10]MF_RawData!$A$18:$S$18, 0))</f>
        <v>2402.151611328125</v>
      </c>
      <c r="C202" s="156">
        <f>INDEX([10]MF_RawData!$A$19:$S$570, MATCH(MF_Estimates!$A202, [10]MF_RawData!$C$19:$C$570, 0), MATCH(MF_Estimates!C$19, [10]MF_RawData!$A$18:$S$18, 0))</f>
        <v>2</v>
      </c>
      <c r="D202" s="156" t="str">
        <f>INDEX([10]MF_RawData!$A$19:$S$570, MATCH(MF_Estimates!$A202, [10]MF_RawData!$C$19:$C$570, 0), MATCH(MF_Estimates!D$19, [10]MF_RawData!$A$18:$S$18, 0))</f>
        <v>Zonal Electric</v>
      </c>
      <c r="E202" s="156" t="str">
        <f>INDEX([10]MF_RawData!$A$19:$S$570, MATCH(MF_Estimates!$A202, [10]MF_RawData!$C$19:$C$570, 0), MATCH(MF_Estimates!E$19, [10]MF_RawData!$A$18:$S$18, 0))</f>
        <v>Electric</v>
      </c>
      <c r="F202" s="12" t="b">
        <f t="shared" si="20"/>
        <v>1</v>
      </c>
      <c r="G202" s="12" t="str">
        <f t="shared" si="21"/>
        <v>Electric Zonal</v>
      </c>
    </row>
    <row r="203" spans="1:7">
      <c r="A203" s="143" t="s">
        <v>292</v>
      </c>
      <c r="B203" s="155">
        <f>INDEX([10]MF_RawData!$A$19:$S$570, MATCH(MF_Estimates!$A203, [10]MF_RawData!$C$19:$C$570, 0), MATCH(MF_Estimates!B$19, [10]MF_RawData!$A$18:$S$18, 0))</f>
        <v>686.91302490234375</v>
      </c>
      <c r="C203" s="156">
        <f>INDEX([10]MF_RawData!$A$19:$S$570, MATCH(MF_Estimates!$A203, [10]MF_RawData!$C$19:$C$570, 0), MATCH(MF_Estimates!C$19, [10]MF_RawData!$A$18:$S$18, 0))</f>
        <v>1</v>
      </c>
      <c r="D203" s="156" t="str">
        <f>INDEX([10]MF_RawData!$A$19:$S$570, MATCH(MF_Estimates!$A203, [10]MF_RawData!$C$19:$C$570, 0), MATCH(MF_Estimates!D$19, [10]MF_RawData!$A$18:$S$18, 0))</f>
        <v>Zonal Electric</v>
      </c>
      <c r="E203" s="156" t="str">
        <f>INDEX([10]MF_RawData!$A$19:$S$570, MATCH(MF_Estimates!$A203, [10]MF_RawData!$C$19:$C$570, 0), MATCH(MF_Estimates!E$19, [10]MF_RawData!$A$18:$S$18, 0))</f>
        <v>Electric</v>
      </c>
      <c r="F203" s="12" t="b">
        <f t="shared" si="20"/>
        <v>1</v>
      </c>
      <c r="G203" s="12" t="str">
        <f t="shared" si="21"/>
        <v>Electric Zonal</v>
      </c>
    </row>
    <row r="204" spans="1:7">
      <c r="A204" s="143" t="s">
        <v>293</v>
      </c>
      <c r="B204" s="155">
        <f>INDEX([10]MF_RawData!$A$19:$S$570, MATCH(MF_Estimates!$A204, [10]MF_RawData!$C$19:$C$570, 0), MATCH(MF_Estimates!B$19, [10]MF_RawData!$A$18:$S$18, 0))</f>
        <v>686.91302490234375</v>
      </c>
      <c r="C204" s="156">
        <f>INDEX([10]MF_RawData!$A$19:$S$570, MATCH(MF_Estimates!$A204, [10]MF_RawData!$C$19:$C$570, 0), MATCH(MF_Estimates!C$19, [10]MF_RawData!$A$18:$S$18, 0))</f>
        <v>1</v>
      </c>
      <c r="D204" s="156" t="str">
        <f>INDEX([10]MF_RawData!$A$19:$S$570, MATCH(MF_Estimates!$A204, [10]MF_RawData!$C$19:$C$570, 0), MATCH(MF_Estimates!D$19, [10]MF_RawData!$A$18:$S$18, 0))</f>
        <v>Zonal Electric</v>
      </c>
      <c r="E204" s="156" t="str">
        <f>INDEX([10]MF_RawData!$A$19:$S$570, MATCH(MF_Estimates!$A204, [10]MF_RawData!$C$19:$C$570, 0), MATCH(MF_Estimates!E$19, [10]MF_RawData!$A$18:$S$18, 0))</f>
        <v>Electric</v>
      </c>
      <c r="F204" s="12" t="b">
        <f t="shared" si="20"/>
        <v>1</v>
      </c>
      <c r="G204" s="12" t="str">
        <f t="shared" si="21"/>
        <v>Electric Zonal</v>
      </c>
    </row>
    <row r="205" spans="1:7">
      <c r="A205" s="143" t="s">
        <v>294</v>
      </c>
      <c r="B205" s="155">
        <f>INDEX([10]MF_RawData!$A$19:$S$570, MATCH(MF_Estimates!$A205, [10]MF_RawData!$C$19:$C$570, 0), MATCH(MF_Estimates!B$19, [10]MF_RawData!$A$18:$S$18, 0))</f>
        <v>686.91302490234375</v>
      </c>
      <c r="C205" s="156">
        <f>INDEX([10]MF_RawData!$A$19:$S$570, MATCH(MF_Estimates!$A205, [10]MF_RawData!$C$19:$C$570, 0), MATCH(MF_Estimates!C$19, [10]MF_RawData!$A$18:$S$18, 0))</f>
        <v>1</v>
      </c>
      <c r="D205" s="156" t="str">
        <f>INDEX([10]MF_RawData!$A$19:$S$570, MATCH(MF_Estimates!$A205, [10]MF_RawData!$C$19:$C$570, 0), MATCH(MF_Estimates!D$19, [10]MF_RawData!$A$18:$S$18, 0))</f>
        <v>Zonal Electric</v>
      </c>
      <c r="E205" s="156" t="str">
        <f>INDEX([10]MF_RawData!$A$19:$S$570, MATCH(MF_Estimates!$A205, [10]MF_RawData!$C$19:$C$570, 0), MATCH(MF_Estimates!E$19, [10]MF_RawData!$A$18:$S$18, 0))</f>
        <v>Electric</v>
      </c>
      <c r="F205" s="12" t="b">
        <f t="shared" si="20"/>
        <v>1</v>
      </c>
      <c r="G205" s="12" t="str">
        <f t="shared" si="21"/>
        <v>Electric Zonal</v>
      </c>
    </row>
    <row r="206" spans="1:7">
      <c r="A206" s="143" t="s">
        <v>295</v>
      </c>
      <c r="B206" s="155">
        <f>INDEX([10]MF_RawData!$A$19:$S$570, MATCH(MF_Estimates!$A206, [10]MF_RawData!$C$19:$C$570, 0), MATCH(MF_Estimates!B$19, [10]MF_RawData!$A$18:$S$18, 0))</f>
        <v>896.85308837890625</v>
      </c>
      <c r="C206" s="156">
        <f>INDEX([10]MF_RawData!$A$19:$S$570, MATCH(MF_Estimates!$A206, [10]MF_RawData!$C$19:$C$570, 0), MATCH(MF_Estimates!C$19, [10]MF_RawData!$A$18:$S$18, 0))</f>
        <v>1</v>
      </c>
      <c r="D206" s="156" t="str">
        <f>INDEX([10]MF_RawData!$A$19:$S$570, MATCH(MF_Estimates!$A206, [10]MF_RawData!$C$19:$C$570, 0), MATCH(MF_Estimates!D$19, [10]MF_RawData!$A$18:$S$18, 0))</f>
        <v>Zonal Electric</v>
      </c>
      <c r="E206" s="156" t="str">
        <f>INDEX([10]MF_RawData!$A$19:$S$570, MATCH(MF_Estimates!$A206, [10]MF_RawData!$C$19:$C$570, 0), MATCH(MF_Estimates!E$19, [10]MF_RawData!$A$18:$S$18, 0))</f>
        <v>Electric</v>
      </c>
      <c r="F206" s="12" t="b">
        <f t="shared" si="20"/>
        <v>1</v>
      </c>
      <c r="G206" s="12" t="str">
        <f t="shared" si="21"/>
        <v>Electric Zonal</v>
      </c>
    </row>
    <row r="207" spans="1:7">
      <c r="A207" s="143" t="s">
        <v>296</v>
      </c>
      <c r="B207" s="155">
        <f>INDEX([10]MF_RawData!$A$19:$S$570, MATCH(MF_Estimates!$A207, [10]MF_RawData!$C$19:$C$570, 0), MATCH(MF_Estimates!B$19, [10]MF_RawData!$A$18:$S$18, 0))</f>
        <v>896.85308837890625</v>
      </c>
      <c r="C207" s="156">
        <f>INDEX([10]MF_RawData!$A$19:$S$570, MATCH(MF_Estimates!$A207, [10]MF_RawData!$C$19:$C$570, 0), MATCH(MF_Estimates!C$19, [10]MF_RawData!$A$18:$S$18, 0))</f>
        <v>1</v>
      </c>
      <c r="D207" s="156" t="str">
        <f>INDEX([10]MF_RawData!$A$19:$S$570, MATCH(MF_Estimates!$A207, [10]MF_RawData!$C$19:$C$570, 0), MATCH(MF_Estimates!D$19, [10]MF_RawData!$A$18:$S$18, 0))</f>
        <v>Zonal Electric</v>
      </c>
      <c r="E207" s="156" t="str">
        <f>INDEX([10]MF_RawData!$A$19:$S$570, MATCH(MF_Estimates!$A207, [10]MF_RawData!$C$19:$C$570, 0), MATCH(MF_Estimates!E$19, [10]MF_RawData!$A$18:$S$18, 0))</f>
        <v>Electric</v>
      </c>
      <c r="F207" s="12" t="b">
        <f t="shared" si="20"/>
        <v>1</v>
      </c>
      <c r="G207" s="12" t="str">
        <f t="shared" si="21"/>
        <v>Electric Zonal</v>
      </c>
    </row>
    <row r="208" spans="1:7">
      <c r="A208" s="143" t="s">
        <v>297</v>
      </c>
      <c r="B208" s="155">
        <f>INDEX([10]MF_RawData!$A$19:$S$570, MATCH(MF_Estimates!$A208, [10]MF_RawData!$C$19:$C$570, 0), MATCH(MF_Estimates!B$19, [10]MF_RawData!$A$18:$S$18, 0))</f>
        <v>1601.4344482421875</v>
      </c>
      <c r="C208" s="156">
        <f>INDEX([10]MF_RawData!$A$19:$S$570, MATCH(MF_Estimates!$A208, [10]MF_RawData!$C$19:$C$570, 0), MATCH(MF_Estimates!C$19, [10]MF_RawData!$A$18:$S$18, 0))</f>
        <v>1</v>
      </c>
      <c r="D208" s="156" t="str">
        <f>INDEX([10]MF_RawData!$A$19:$S$570, MATCH(MF_Estimates!$A208, [10]MF_RawData!$C$19:$C$570, 0), MATCH(MF_Estimates!D$19, [10]MF_RawData!$A$18:$S$18, 0))</f>
        <v>Zonal Electric</v>
      </c>
      <c r="E208" s="156" t="str">
        <f>INDEX([10]MF_RawData!$A$19:$S$570, MATCH(MF_Estimates!$A208, [10]MF_RawData!$C$19:$C$570, 0), MATCH(MF_Estimates!E$19, [10]MF_RawData!$A$18:$S$18, 0))</f>
        <v>Electric</v>
      </c>
      <c r="F208" s="12" t="b">
        <f t="shared" si="20"/>
        <v>1</v>
      </c>
      <c r="G208" s="12" t="str">
        <f t="shared" si="21"/>
        <v>Electric Zonal</v>
      </c>
    </row>
    <row r="209" spans="1:7">
      <c r="A209" s="143" t="s">
        <v>298</v>
      </c>
      <c r="B209" s="155">
        <f>INDEX([10]MF_RawData!$A$19:$S$570, MATCH(MF_Estimates!$A209, [10]MF_RawData!$C$19:$C$570, 0), MATCH(MF_Estimates!B$19, [10]MF_RawData!$A$18:$S$18, 0))</f>
        <v>1601.4344482421875</v>
      </c>
      <c r="C209" s="156">
        <f>INDEX([10]MF_RawData!$A$19:$S$570, MATCH(MF_Estimates!$A209, [10]MF_RawData!$C$19:$C$570, 0), MATCH(MF_Estimates!C$19, [10]MF_RawData!$A$18:$S$18, 0))</f>
        <v>1</v>
      </c>
      <c r="D209" s="156" t="str">
        <f>INDEX([10]MF_RawData!$A$19:$S$570, MATCH(MF_Estimates!$A209, [10]MF_RawData!$C$19:$C$570, 0), MATCH(MF_Estimates!D$19, [10]MF_RawData!$A$18:$S$18, 0))</f>
        <v>Zonal Electric</v>
      </c>
      <c r="E209" s="156" t="str">
        <f>INDEX([10]MF_RawData!$A$19:$S$570, MATCH(MF_Estimates!$A209, [10]MF_RawData!$C$19:$C$570, 0), MATCH(MF_Estimates!E$19, [10]MF_RawData!$A$18:$S$18, 0))</f>
        <v>Electric</v>
      </c>
      <c r="F209" s="12" t="b">
        <f t="shared" si="20"/>
        <v>1</v>
      </c>
      <c r="G209" s="12" t="str">
        <f t="shared" si="21"/>
        <v>Electric Zonal</v>
      </c>
    </row>
    <row r="210" spans="1:7">
      <c r="A210" s="143" t="s">
        <v>299</v>
      </c>
      <c r="B210" s="155">
        <f>INDEX([10]MF_RawData!$A$19:$S$570, MATCH(MF_Estimates!$A210, [10]MF_RawData!$C$19:$C$570, 0), MATCH(MF_Estimates!B$19, [10]MF_RawData!$A$18:$S$18, 0))</f>
        <v>1601.4344482421875</v>
      </c>
      <c r="C210" s="156">
        <f>INDEX([10]MF_RawData!$A$19:$S$570, MATCH(MF_Estimates!$A210, [10]MF_RawData!$C$19:$C$570, 0), MATCH(MF_Estimates!C$19, [10]MF_RawData!$A$18:$S$18, 0))</f>
        <v>1</v>
      </c>
      <c r="D210" s="156" t="str">
        <f>INDEX([10]MF_RawData!$A$19:$S$570, MATCH(MF_Estimates!$A210, [10]MF_RawData!$C$19:$C$570, 0), MATCH(MF_Estimates!D$19, [10]MF_RawData!$A$18:$S$18, 0))</f>
        <v>Zonal Electric</v>
      </c>
      <c r="E210" s="156" t="str">
        <f>INDEX([10]MF_RawData!$A$19:$S$570, MATCH(MF_Estimates!$A210, [10]MF_RawData!$C$19:$C$570, 0), MATCH(MF_Estimates!E$19, [10]MF_RawData!$A$18:$S$18, 0))</f>
        <v>Electric</v>
      </c>
      <c r="F210" s="12" t="b">
        <f t="shared" si="20"/>
        <v>1</v>
      </c>
      <c r="G210" s="12" t="str">
        <f t="shared" si="21"/>
        <v>Electric Zonal</v>
      </c>
    </row>
    <row r="211" spans="1:7">
      <c r="A211" s="143" t="s">
        <v>300</v>
      </c>
      <c r="B211" s="155">
        <f>INDEX([10]MF_RawData!$A$19:$S$570, MATCH(MF_Estimates!$A211, [10]MF_RawData!$C$19:$C$570, 0), MATCH(MF_Estimates!B$19, [10]MF_RawData!$A$18:$S$18, 0))</f>
        <v>2514.88134765625</v>
      </c>
      <c r="C211" s="156">
        <f>INDEX([10]MF_RawData!$A$19:$S$570, MATCH(MF_Estimates!$A211, [10]MF_RawData!$C$19:$C$570, 0), MATCH(MF_Estimates!C$19, [10]MF_RawData!$A$18:$S$18, 0))</f>
        <v>1</v>
      </c>
      <c r="D211" s="156" t="str">
        <f>INDEX([10]MF_RawData!$A$19:$S$570, MATCH(MF_Estimates!$A211, [10]MF_RawData!$C$19:$C$570, 0), MATCH(MF_Estimates!D$19, [10]MF_RawData!$A$18:$S$18, 0))</f>
        <v>Zonal Electric</v>
      </c>
      <c r="E211" s="156" t="str">
        <f>INDEX([10]MF_RawData!$A$19:$S$570, MATCH(MF_Estimates!$A211, [10]MF_RawData!$C$19:$C$570, 0), MATCH(MF_Estimates!E$19, [10]MF_RawData!$A$18:$S$18, 0))</f>
        <v>Electric</v>
      </c>
      <c r="F211" s="12" t="b">
        <f t="shared" si="20"/>
        <v>1</v>
      </c>
      <c r="G211" s="12" t="str">
        <f t="shared" si="21"/>
        <v>Electric Zonal</v>
      </c>
    </row>
    <row r="212" spans="1:7">
      <c r="A212" s="143" t="s">
        <v>301</v>
      </c>
      <c r="B212" s="155">
        <f>INDEX([10]MF_RawData!$A$19:$S$570, MATCH(MF_Estimates!$A212, [10]MF_RawData!$C$19:$C$570, 0), MATCH(MF_Estimates!B$19, [10]MF_RawData!$A$18:$S$18, 0))</f>
        <v>2514.88134765625</v>
      </c>
      <c r="C212" s="156">
        <f>INDEX([10]MF_RawData!$A$19:$S$570, MATCH(MF_Estimates!$A212, [10]MF_RawData!$C$19:$C$570, 0), MATCH(MF_Estimates!C$19, [10]MF_RawData!$A$18:$S$18, 0))</f>
        <v>1</v>
      </c>
      <c r="D212" s="156" t="str">
        <f>INDEX([10]MF_RawData!$A$19:$S$570, MATCH(MF_Estimates!$A212, [10]MF_RawData!$C$19:$C$570, 0), MATCH(MF_Estimates!D$19, [10]MF_RawData!$A$18:$S$18, 0))</f>
        <v>Zonal Electric</v>
      </c>
      <c r="E212" s="156" t="str">
        <f>INDEX([10]MF_RawData!$A$19:$S$570, MATCH(MF_Estimates!$A212, [10]MF_RawData!$C$19:$C$570, 0), MATCH(MF_Estimates!E$19, [10]MF_RawData!$A$18:$S$18, 0))</f>
        <v>Electric</v>
      </c>
      <c r="F212" s="12" t="b">
        <f t="shared" si="20"/>
        <v>1</v>
      </c>
      <c r="G212" s="12" t="str">
        <f t="shared" si="21"/>
        <v>Electric Zonal</v>
      </c>
    </row>
    <row r="213" spans="1:7">
      <c r="A213" s="143" t="s">
        <v>302</v>
      </c>
      <c r="B213" s="155">
        <f>INDEX([10]MF_RawData!$A$19:$S$570, MATCH(MF_Estimates!$A213, [10]MF_RawData!$C$19:$C$570, 0), MATCH(MF_Estimates!B$19, [10]MF_RawData!$A$18:$S$18, 0))</f>
        <v>2514.88134765625</v>
      </c>
      <c r="C213" s="156">
        <f>INDEX([10]MF_RawData!$A$19:$S$570, MATCH(MF_Estimates!$A213, [10]MF_RawData!$C$19:$C$570, 0), MATCH(MF_Estimates!C$19, [10]MF_RawData!$A$18:$S$18, 0))</f>
        <v>1</v>
      </c>
      <c r="D213" s="156" t="str">
        <f>INDEX([10]MF_RawData!$A$19:$S$570, MATCH(MF_Estimates!$A213, [10]MF_RawData!$C$19:$C$570, 0), MATCH(MF_Estimates!D$19, [10]MF_RawData!$A$18:$S$18, 0))</f>
        <v>Zonal Electric</v>
      </c>
      <c r="E213" s="156" t="str">
        <f>INDEX([10]MF_RawData!$A$19:$S$570, MATCH(MF_Estimates!$A213, [10]MF_RawData!$C$19:$C$570, 0), MATCH(MF_Estimates!E$19, [10]MF_RawData!$A$18:$S$18, 0))</f>
        <v>Electric</v>
      </c>
      <c r="F213" s="12" t="b">
        <f t="shared" ref="F213:F276" si="22">IF(E213="Electric", TRUE, FALSE)</f>
        <v>1</v>
      </c>
      <c r="G213" s="12" t="str">
        <f t="shared" ref="G213:G276" si="23">IFERROR(VLOOKUP(D213, $I$20:$J$24, 2, 0), "")</f>
        <v>Electric Zonal</v>
      </c>
    </row>
    <row r="214" spans="1:7">
      <c r="A214" s="143" t="s">
        <v>303</v>
      </c>
      <c r="B214" s="155">
        <f>INDEX([10]MF_RawData!$A$19:$S$570, MATCH(MF_Estimates!$A214, [10]MF_RawData!$C$19:$C$570, 0), MATCH(MF_Estimates!B$19, [10]MF_RawData!$A$18:$S$18, 0))</f>
        <v>2514.881103515625</v>
      </c>
      <c r="C214" s="156">
        <f>INDEX([10]MF_RawData!$A$19:$S$570, MATCH(MF_Estimates!$A214, [10]MF_RawData!$C$19:$C$570, 0), MATCH(MF_Estimates!C$19, [10]MF_RawData!$A$18:$S$18, 0))</f>
        <v>1</v>
      </c>
      <c r="D214" s="156" t="str">
        <f>INDEX([10]MF_RawData!$A$19:$S$570, MATCH(MF_Estimates!$A214, [10]MF_RawData!$C$19:$C$570, 0), MATCH(MF_Estimates!D$19, [10]MF_RawData!$A$18:$S$18, 0))</f>
        <v>Zonal Electric</v>
      </c>
      <c r="E214" s="156" t="str">
        <f>INDEX([10]MF_RawData!$A$19:$S$570, MATCH(MF_Estimates!$A214, [10]MF_RawData!$C$19:$C$570, 0), MATCH(MF_Estimates!E$19, [10]MF_RawData!$A$18:$S$18, 0))</f>
        <v>Electric</v>
      </c>
      <c r="F214" s="12" t="b">
        <f t="shared" si="22"/>
        <v>1</v>
      </c>
      <c r="G214" s="12" t="str">
        <f t="shared" si="23"/>
        <v>Electric Zonal</v>
      </c>
    </row>
    <row r="215" spans="1:7">
      <c r="A215" s="143" t="s">
        <v>304</v>
      </c>
      <c r="B215" s="155">
        <f>INDEX([10]MF_RawData!$A$19:$S$570, MATCH(MF_Estimates!$A215, [10]MF_RawData!$C$19:$C$570, 0), MATCH(MF_Estimates!B$19, [10]MF_RawData!$A$18:$S$18, 0))</f>
        <v>2514.881103515625</v>
      </c>
      <c r="C215" s="156">
        <f>INDEX([10]MF_RawData!$A$19:$S$570, MATCH(MF_Estimates!$A215, [10]MF_RawData!$C$19:$C$570, 0), MATCH(MF_Estimates!C$19, [10]MF_RawData!$A$18:$S$18, 0))</f>
        <v>1</v>
      </c>
      <c r="D215" s="156" t="str">
        <f>INDEX([10]MF_RawData!$A$19:$S$570, MATCH(MF_Estimates!$A215, [10]MF_RawData!$C$19:$C$570, 0), MATCH(MF_Estimates!D$19, [10]MF_RawData!$A$18:$S$18, 0))</f>
        <v>Zonal Electric</v>
      </c>
      <c r="E215" s="156" t="str">
        <f>INDEX([10]MF_RawData!$A$19:$S$570, MATCH(MF_Estimates!$A215, [10]MF_RawData!$C$19:$C$570, 0), MATCH(MF_Estimates!E$19, [10]MF_RawData!$A$18:$S$18, 0))</f>
        <v>Electric</v>
      </c>
      <c r="F215" s="12" t="b">
        <f t="shared" si="22"/>
        <v>1</v>
      </c>
      <c r="G215" s="12" t="str">
        <f t="shared" si="23"/>
        <v>Electric Zonal</v>
      </c>
    </row>
    <row r="216" spans="1:7">
      <c r="A216" s="143" t="s">
        <v>305</v>
      </c>
      <c r="B216" s="155">
        <f>INDEX([10]MF_RawData!$A$19:$S$570, MATCH(MF_Estimates!$A216, [10]MF_RawData!$C$19:$C$570, 0), MATCH(MF_Estimates!B$19, [10]MF_RawData!$A$18:$S$18, 0))</f>
        <v>2514.881103515625</v>
      </c>
      <c r="C216" s="156">
        <f>INDEX([10]MF_RawData!$A$19:$S$570, MATCH(MF_Estimates!$A216, [10]MF_RawData!$C$19:$C$570, 0), MATCH(MF_Estimates!C$19, [10]MF_RawData!$A$18:$S$18, 0))</f>
        <v>1</v>
      </c>
      <c r="D216" s="156" t="str">
        <f>INDEX([10]MF_RawData!$A$19:$S$570, MATCH(MF_Estimates!$A216, [10]MF_RawData!$C$19:$C$570, 0), MATCH(MF_Estimates!D$19, [10]MF_RawData!$A$18:$S$18, 0))</f>
        <v>Zonal Electric</v>
      </c>
      <c r="E216" s="156" t="str">
        <f>INDEX([10]MF_RawData!$A$19:$S$570, MATCH(MF_Estimates!$A216, [10]MF_RawData!$C$19:$C$570, 0), MATCH(MF_Estimates!E$19, [10]MF_RawData!$A$18:$S$18, 0))</f>
        <v>Electric</v>
      </c>
      <c r="F216" s="12" t="b">
        <f t="shared" si="22"/>
        <v>1</v>
      </c>
      <c r="G216" s="12" t="str">
        <f t="shared" si="23"/>
        <v>Electric Zonal</v>
      </c>
    </row>
    <row r="217" spans="1:7">
      <c r="A217" s="143" t="s">
        <v>306</v>
      </c>
      <c r="B217" s="155">
        <f>INDEX([10]MF_RawData!$A$19:$S$570, MATCH(MF_Estimates!$A217, [10]MF_RawData!$C$19:$C$570, 0), MATCH(MF_Estimates!B$19, [10]MF_RawData!$A$18:$S$18, 0))</f>
        <v>2514.881103515625</v>
      </c>
      <c r="C217" s="156">
        <f>INDEX([10]MF_RawData!$A$19:$S$570, MATCH(MF_Estimates!$A217, [10]MF_RawData!$C$19:$C$570, 0), MATCH(MF_Estimates!C$19, [10]MF_RawData!$A$18:$S$18, 0))</f>
        <v>1</v>
      </c>
      <c r="D217" s="156" t="str">
        <f>INDEX([10]MF_RawData!$A$19:$S$570, MATCH(MF_Estimates!$A217, [10]MF_RawData!$C$19:$C$570, 0), MATCH(MF_Estimates!D$19, [10]MF_RawData!$A$18:$S$18, 0))</f>
        <v>Zonal Electric</v>
      </c>
      <c r="E217" s="156" t="str">
        <f>INDEX([10]MF_RawData!$A$19:$S$570, MATCH(MF_Estimates!$A217, [10]MF_RawData!$C$19:$C$570, 0), MATCH(MF_Estimates!E$19, [10]MF_RawData!$A$18:$S$18, 0))</f>
        <v>Electric</v>
      </c>
      <c r="F217" s="12" t="b">
        <f t="shared" si="22"/>
        <v>1</v>
      </c>
      <c r="G217" s="12" t="str">
        <f t="shared" si="23"/>
        <v>Electric Zonal</v>
      </c>
    </row>
    <row r="218" spans="1:7">
      <c r="A218" s="143" t="s">
        <v>307</v>
      </c>
      <c r="B218" s="155">
        <f>INDEX([10]MF_RawData!$A$19:$S$570, MATCH(MF_Estimates!$A218, [10]MF_RawData!$C$19:$C$570, 0), MATCH(MF_Estimates!B$19, [10]MF_RawData!$A$18:$S$18, 0))</f>
        <v>2514.881103515625</v>
      </c>
      <c r="C218" s="156">
        <f>INDEX([10]MF_RawData!$A$19:$S$570, MATCH(MF_Estimates!$A218, [10]MF_RawData!$C$19:$C$570, 0), MATCH(MF_Estimates!C$19, [10]MF_RawData!$A$18:$S$18, 0))</f>
        <v>1</v>
      </c>
      <c r="D218" s="156" t="str">
        <f>INDEX([10]MF_RawData!$A$19:$S$570, MATCH(MF_Estimates!$A218, [10]MF_RawData!$C$19:$C$570, 0), MATCH(MF_Estimates!D$19, [10]MF_RawData!$A$18:$S$18, 0))</f>
        <v>Zonal Electric</v>
      </c>
      <c r="E218" s="156" t="str">
        <f>INDEX([10]MF_RawData!$A$19:$S$570, MATCH(MF_Estimates!$A218, [10]MF_RawData!$C$19:$C$570, 0), MATCH(MF_Estimates!E$19, [10]MF_RawData!$A$18:$S$18, 0))</f>
        <v>Electric</v>
      </c>
      <c r="F218" s="12" t="b">
        <f t="shared" si="22"/>
        <v>1</v>
      </c>
      <c r="G218" s="12" t="str">
        <f t="shared" si="23"/>
        <v>Electric Zonal</v>
      </c>
    </row>
    <row r="219" spans="1:7">
      <c r="A219" s="143" t="s">
        <v>308</v>
      </c>
      <c r="B219" s="155">
        <f>INDEX([10]MF_RawData!$A$19:$S$570, MATCH(MF_Estimates!$A219, [10]MF_RawData!$C$19:$C$570, 0), MATCH(MF_Estimates!B$19, [10]MF_RawData!$A$18:$S$18, 0))</f>
        <v>2514.881103515625</v>
      </c>
      <c r="C219" s="156">
        <f>INDEX([10]MF_RawData!$A$19:$S$570, MATCH(MF_Estimates!$A219, [10]MF_RawData!$C$19:$C$570, 0), MATCH(MF_Estimates!C$19, [10]MF_RawData!$A$18:$S$18, 0))</f>
        <v>1</v>
      </c>
      <c r="D219" s="156" t="str">
        <f>INDEX([10]MF_RawData!$A$19:$S$570, MATCH(MF_Estimates!$A219, [10]MF_RawData!$C$19:$C$570, 0), MATCH(MF_Estimates!D$19, [10]MF_RawData!$A$18:$S$18, 0))</f>
        <v>Zonal Electric</v>
      </c>
      <c r="E219" s="156" t="str">
        <f>INDEX([10]MF_RawData!$A$19:$S$570, MATCH(MF_Estimates!$A219, [10]MF_RawData!$C$19:$C$570, 0), MATCH(MF_Estimates!E$19, [10]MF_RawData!$A$18:$S$18, 0))</f>
        <v>Electric</v>
      </c>
      <c r="F219" s="12" t="b">
        <f t="shared" si="22"/>
        <v>1</v>
      </c>
      <c r="G219" s="12" t="str">
        <f t="shared" si="23"/>
        <v>Electric Zonal</v>
      </c>
    </row>
    <row r="220" spans="1:7">
      <c r="A220" s="143" t="s">
        <v>309</v>
      </c>
      <c r="B220" s="155">
        <f>INDEX([10]MF_RawData!$A$19:$S$570, MATCH(MF_Estimates!$A220, [10]MF_RawData!$C$19:$C$570, 0), MATCH(MF_Estimates!B$19, [10]MF_RawData!$A$18:$S$18, 0))</f>
        <v>2514.881103515625</v>
      </c>
      <c r="C220" s="156">
        <f>INDEX([10]MF_RawData!$A$19:$S$570, MATCH(MF_Estimates!$A220, [10]MF_RawData!$C$19:$C$570, 0), MATCH(MF_Estimates!C$19, [10]MF_RawData!$A$18:$S$18, 0))</f>
        <v>3</v>
      </c>
      <c r="D220" s="156" t="str">
        <f>INDEX([10]MF_RawData!$A$19:$S$570, MATCH(MF_Estimates!$A220, [10]MF_RawData!$C$19:$C$570, 0), MATCH(MF_Estimates!D$19, [10]MF_RawData!$A$18:$S$18, 0))</f>
        <v>Zonal Electric</v>
      </c>
      <c r="E220" s="156" t="str">
        <f>INDEX([10]MF_RawData!$A$19:$S$570, MATCH(MF_Estimates!$A220, [10]MF_RawData!$C$19:$C$570, 0), MATCH(MF_Estimates!E$19, [10]MF_RawData!$A$18:$S$18, 0))</f>
        <v>Electric</v>
      </c>
      <c r="F220" s="12" t="b">
        <f t="shared" si="22"/>
        <v>1</v>
      </c>
      <c r="G220" s="12" t="str">
        <f t="shared" si="23"/>
        <v>Electric Zonal</v>
      </c>
    </row>
    <row r="221" spans="1:7">
      <c r="A221" s="143" t="s">
        <v>310</v>
      </c>
      <c r="B221" s="155">
        <f>INDEX([10]MF_RawData!$A$19:$S$570, MATCH(MF_Estimates!$A221, [10]MF_RawData!$C$19:$C$570, 0), MATCH(MF_Estimates!B$19, [10]MF_RawData!$A$18:$S$18, 0))</f>
        <v>2514.881103515625</v>
      </c>
      <c r="C221" s="156">
        <f>INDEX([10]MF_RawData!$A$19:$S$570, MATCH(MF_Estimates!$A221, [10]MF_RawData!$C$19:$C$570, 0), MATCH(MF_Estimates!C$19, [10]MF_RawData!$A$18:$S$18, 0))</f>
        <v>3</v>
      </c>
      <c r="D221" s="156" t="str">
        <f>INDEX([10]MF_RawData!$A$19:$S$570, MATCH(MF_Estimates!$A221, [10]MF_RawData!$C$19:$C$570, 0), MATCH(MF_Estimates!D$19, [10]MF_RawData!$A$18:$S$18, 0))</f>
        <v>Zonal Electric</v>
      </c>
      <c r="E221" s="156" t="str">
        <f>INDEX([10]MF_RawData!$A$19:$S$570, MATCH(MF_Estimates!$A221, [10]MF_RawData!$C$19:$C$570, 0), MATCH(MF_Estimates!E$19, [10]MF_RawData!$A$18:$S$18, 0))</f>
        <v>Electric</v>
      </c>
      <c r="F221" s="12" t="b">
        <f t="shared" si="22"/>
        <v>1</v>
      </c>
      <c r="G221" s="12" t="str">
        <f t="shared" si="23"/>
        <v>Electric Zonal</v>
      </c>
    </row>
    <row r="222" spans="1:7">
      <c r="A222" s="143" t="s">
        <v>311</v>
      </c>
      <c r="B222" s="155">
        <f>INDEX([10]MF_RawData!$A$19:$S$570, MATCH(MF_Estimates!$A222, [10]MF_RawData!$C$19:$C$570, 0), MATCH(MF_Estimates!B$19, [10]MF_RawData!$A$18:$S$18, 0))</f>
        <v>2514.881103515625</v>
      </c>
      <c r="C222" s="156">
        <f>INDEX([10]MF_RawData!$A$19:$S$570, MATCH(MF_Estimates!$A222, [10]MF_RawData!$C$19:$C$570, 0), MATCH(MF_Estimates!C$19, [10]MF_RawData!$A$18:$S$18, 0))</f>
        <v>3</v>
      </c>
      <c r="D222" s="156" t="str">
        <f>INDEX([10]MF_RawData!$A$19:$S$570, MATCH(MF_Estimates!$A222, [10]MF_RawData!$C$19:$C$570, 0), MATCH(MF_Estimates!D$19, [10]MF_RawData!$A$18:$S$18, 0))</f>
        <v>Zonal Electric</v>
      </c>
      <c r="E222" s="156" t="str">
        <f>INDEX([10]MF_RawData!$A$19:$S$570, MATCH(MF_Estimates!$A222, [10]MF_RawData!$C$19:$C$570, 0), MATCH(MF_Estimates!E$19, [10]MF_RawData!$A$18:$S$18, 0))</f>
        <v>Electric</v>
      </c>
      <c r="F222" s="12" t="b">
        <f t="shared" si="22"/>
        <v>1</v>
      </c>
      <c r="G222" s="12" t="str">
        <f t="shared" si="23"/>
        <v>Electric Zonal</v>
      </c>
    </row>
    <row r="223" spans="1:7">
      <c r="A223" s="143" t="s">
        <v>312</v>
      </c>
      <c r="B223" s="155">
        <f>INDEX([10]MF_RawData!$A$19:$S$570, MATCH(MF_Estimates!$A223, [10]MF_RawData!$C$19:$C$570, 0), MATCH(MF_Estimates!B$19, [10]MF_RawData!$A$18:$S$18, 0))</f>
        <v>2514.880859375</v>
      </c>
      <c r="C223" s="156">
        <f>INDEX([10]MF_RawData!$A$19:$S$570, MATCH(MF_Estimates!$A223, [10]MF_RawData!$C$19:$C$570, 0), MATCH(MF_Estimates!C$19, [10]MF_RawData!$A$18:$S$18, 0))</f>
        <v>1</v>
      </c>
      <c r="D223" s="156" t="str">
        <f>INDEX([10]MF_RawData!$A$19:$S$570, MATCH(MF_Estimates!$A223, [10]MF_RawData!$C$19:$C$570, 0), MATCH(MF_Estimates!D$19, [10]MF_RawData!$A$18:$S$18, 0))</f>
        <v>PTHP,DHP</v>
      </c>
      <c r="E223" s="156" t="str">
        <f>INDEX([10]MF_RawData!$A$19:$S$570, MATCH(MF_Estimates!$A223, [10]MF_RawData!$C$19:$C$570, 0), MATCH(MF_Estimates!E$19, [10]MF_RawData!$A$18:$S$18, 0))</f>
        <v>Electric</v>
      </c>
      <c r="F223" s="12" t="b">
        <f t="shared" si="22"/>
        <v>1</v>
      </c>
      <c r="G223" s="12" t="str">
        <f t="shared" si="23"/>
        <v>PTHP,DHP</v>
      </c>
    </row>
    <row r="224" spans="1:7">
      <c r="A224" s="143" t="s">
        <v>313</v>
      </c>
      <c r="B224" s="155">
        <f>INDEX([10]MF_RawData!$A$19:$S$570, MATCH(MF_Estimates!$A224, [10]MF_RawData!$C$19:$C$570, 0), MATCH(MF_Estimates!B$19, [10]MF_RawData!$A$18:$S$18, 0))</f>
        <v>2514.880859375</v>
      </c>
      <c r="C224" s="156">
        <f>INDEX([10]MF_RawData!$A$19:$S$570, MATCH(MF_Estimates!$A224, [10]MF_RawData!$C$19:$C$570, 0), MATCH(MF_Estimates!C$19, [10]MF_RawData!$A$18:$S$18, 0))</f>
        <v>1</v>
      </c>
      <c r="D224" s="156" t="str">
        <f>INDEX([10]MF_RawData!$A$19:$S$570, MATCH(MF_Estimates!$A224, [10]MF_RawData!$C$19:$C$570, 0), MATCH(MF_Estimates!D$19, [10]MF_RawData!$A$18:$S$18, 0))</f>
        <v>Zonal Electric</v>
      </c>
      <c r="E224" s="156" t="str">
        <f>INDEX([10]MF_RawData!$A$19:$S$570, MATCH(MF_Estimates!$A224, [10]MF_RawData!$C$19:$C$570, 0), MATCH(MF_Estimates!E$19, [10]MF_RawData!$A$18:$S$18, 0))</f>
        <v>Electric</v>
      </c>
      <c r="F224" s="12" t="b">
        <f t="shared" si="22"/>
        <v>1</v>
      </c>
      <c r="G224" s="12" t="str">
        <f t="shared" si="23"/>
        <v>Electric Zonal</v>
      </c>
    </row>
    <row r="225" spans="1:7">
      <c r="A225" s="143" t="s">
        <v>314</v>
      </c>
      <c r="B225" s="155">
        <f>INDEX([10]MF_RawData!$A$19:$S$570, MATCH(MF_Estimates!$A225, [10]MF_RawData!$C$19:$C$570, 0), MATCH(MF_Estimates!B$19, [10]MF_RawData!$A$18:$S$18, 0))</f>
        <v>2514.880859375</v>
      </c>
      <c r="C225" s="156">
        <f>INDEX([10]MF_RawData!$A$19:$S$570, MATCH(MF_Estimates!$A225, [10]MF_RawData!$C$19:$C$570, 0), MATCH(MF_Estimates!C$19, [10]MF_RawData!$A$18:$S$18, 0))</f>
        <v>1</v>
      </c>
      <c r="D225" s="156" t="str">
        <f>INDEX([10]MF_RawData!$A$19:$S$570, MATCH(MF_Estimates!$A225, [10]MF_RawData!$C$19:$C$570, 0), MATCH(MF_Estimates!D$19, [10]MF_RawData!$A$18:$S$18, 0))</f>
        <v>Zonal Electric</v>
      </c>
      <c r="E225" s="156" t="str">
        <f>INDEX([10]MF_RawData!$A$19:$S$570, MATCH(MF_Estimates!$A225, [10]MF_RawData!$C$19:$C$570, 0), MATCH(MF_Estimates!E$19, [10]MF_RawData!$A$18:$S$18, 0))</f>
        <v>Electric</v>
      </c>
      <c r="F225" s="12" t="b">
        <f t="shared" si="22"/>
        <v>1</v>
      </c>
      <c r="G225" s="12" t="str">
        <f t="shared" si="23"/>
        <v>Electric Zonal</v>
      </c>
    </row>
    <row r="226" spans="1:7">
      <c r="A226" s="143" t="s">
        <v>315</v>
      </c>
      <c r="B226" s="155">
        <f>INDEX([10]MF_RawData!$A$19:$S$570, MATCH(MF_Estimates!$A226, [10]MF_RawData!$C$19:$C$570, 0), MATCH(MF_Estimates!B$19, [10]MF_RawData!$A$18:$S$18, 0))</f>
        <v>3772.32177734375</v>
      </c>
      <c r="C226" s="156">
        <f>INDEX([10]MF_RawData!$A$19:$S$570, MATCH(MF_Estimates!$A226, [10]MF_RawData!$C$19:$C$570, 0), MATCH(MF_Estimates!C$19, [10]MF_RawData!$A$18:$S$18, 0))</f>
        <v>1</v>
      </c>
      <c r="D226" s="156" t="str">
        <f>INDEX([10]MF_RawData!$A$19:$S$570, MATCH(MF_Estimates!$A226, [10]MF_RawData!$C$19:$C$570, 0), MATCH(MF_Estimates!D$19, [10]MF_RawData!$A$18:$S$18, 0))</f>
        <v>PTHP,DHP</v>
      </c>
      <c r="E226" s="156" t="str">
        <f>INDEX([10]MF_RawData!$A$19:$S$570, MATCH(MF_Estimates!$A226, [10]MF_RawData!$C$19:$C$570, 0), MATCH(MF_Estimates!E$19, [10]MF_RawData!$A$18:$S$18, 0))</f>
        <v>Electric</v>
      </c>
      <c r="F226" s="12" t="b">
        <f t="shared" si="22"/>
        <v>1</v>
      </c>
      <c r="G226" s="12" t="str">
        <f t="shared" si="23"/>
        <v>PTHP,DHP</v>
      </c>
    </row>
    <row r="227" spans="1:7">
      <c r="A227" s="143" t="s">
        <v>316</v>
      </c>
      <c r="B227" s="155">
        <f>INDEX([10]MF_RawData!$A$19:$S$570, MATCH(MF_Estimates!$A227, [10]MF_RawData!$C$19:$C$570, 0), MATCH(MF_Estimates!B$19, [10]MF_RawData!$A$18:$S$18, 0))</f>
        <v>2514.881103515625</v>
      </c>
      <c r="C227" s="156">
        <f>INDEX([10]MF_RawData!$A$19:$S$570, MATCH(MF_Estimates!$A227, [10]MF_RawData!$C$19:$C$570, 0), MATCH(MF_Estimates!C$19, [10]MF_RawData!$A$18:$S$18, 0))</f>
        <v>1</v>
      </c>
      <c r="D227" s="156" t="str">
        <f>INDEX([10]MF_RawData!$A$19:$S$570, MATCH(MF_Estimates!$A227, [10]MF_RawData!$C$19:$C$570, 0), MATCH(MF_Estimates!D$19, [10]MF_RawData!$A$18:$S$18, 0))</f>
        <v>PTHP,DHP</v>
      </c>
      <c r="E227" s="156" t="str">
        <f>INDEX([10]MF_RawData!$A$19:$S$570, MATCH(MF_Estimates!$A227, [10]MF_RawData!$C$19:$C$570, 0), MATCH(MF_Estimates!E$19, [10]MF_RawData!$A$18:$S$18, 0))</f>
        <v>Electric</v>
      </c>
      <c r="F227" s="12" t="b">
        <f t="shared" si="22"/>
        <v>1</v>
      </c>
      <c r="G227" s="12" t="str">
        <f t="shared" si="23"/>
        <v>PTHP,DHP</v>
      </c>
    </row>
    <row r="228" spans="1:7">
      <c r="A228" s="143" t="s">
        <v>317</v>
      </c>
      <c r="B228" s="155">
        <f>INDEX([10]MF_RawData!$A$19:$S$570, MATCH(MF_Estimates!$A228, [10]MF_RawData!$C$19:$C$570, 0), MATCH(MF_Estimates!B$19, [10]MF_RawData!$A$18:$S$18, 0))</f>
        <v>2514.881103515625</v>
      </c>
      <c r="C228" s="156">
        <f>INDEX([10]MF_RawData!$A$19:$S$570, MATCH(MF_Estimates!$A228, [10]MF_RawData!$C$19:$C$570, 0), MATCH(MF_Estimates!C$19, [10]MF_RawData!$A$18:$S$18, 0))</f>
        <v>1</v>
      </c>
      <c r="D228" s="156" t="str">
        <f>INDEX([10]MF_RawData!$A$19:$S$570, MATCH(MF_Estimates!$A228, [10]MF_RawData!$C$19:$C$570, 0), MATCH(MF_Estimates!D$19, [10]MF_RawData!$A$18:$S$18, 0))</f>
        <v>Zonal Electric</v>
      </c>
      <c r="E228" s="156" t="str">
        <f>INDEX([10]MF_RawData!$A$19:$S$570, MATCH(MF_Estimates!$A228, [10]MF_RawData!$C$19:$C$570, 0), MATCH(MF_Estimates!E$19, [10]MF_RawData!$A$18:$S$18, 0))</f>
        <v>Electric</v>
      </c>
      <c r="F228" s="12" t="b">
        <f t="shared" si="22"/>
        <v>1</v>
      </c>
      <c r="G228" s="12" t="str">
        <f t="shared" si="23"/>
        <v>Electric Zonal</v>
      </c>
    </row>
    <row r="229" spans="1:7">
      <c r="A229" s="143" t="s">
        <v>318</v>
      </c>
      <c r="B229" s="155">
        <f>INDEX([10]MF_RawData!$A$19:$S$570, MATCH(MF_Estimates!$A229, [10]MF_RawData!$C$19:$C$570, 0), MATCH(MF_Estimates!B$19, [10]MF_RawData!$A$18:$S$18, 0))</f>
        <v>2514.881103515625</v>
      </c>
      <c r="C229" s="156">
        <f>INDEX([10]MF_RawData!$A$19:$S$570, MATCH(MF_Estimates!$A229, [10]MF_RawData!$C$19:$C$570, 0), MATCH(MF_Estimates!C$19, [10]MF_RawData!$A$18:$S$18, 0))</f>
        <v>1</v>
      </c>
      <c r="D229" s="156" t="str">
        <f>INDEX([10]MF_RawData!$A$19:$S$570, MATCH(MF_Estimates!$A229, [10]MF_RawData!$C$19:$C$570, 0), MATCH(MF_Estimates!D$19, [10]MF_RawData!$A$18:$S$18, 0))</f>
        <v>Zonal Electric</v>
      </c>
      <c r="E229" s="156" t="str">
        <f>INDEX([10]MF_RawData!$A$19:$S$570, MATCH(MF_Estimates!$A229, [10]MF_RawData!$C$19:$C$570, 0), MATCH(MF_Estimates!E$19, [10]MF_RawData!$A$18:$S$18, 0))</f>
        <v>Electric</v>
      </c>
      <c r="F229" s="12" t="b">
        <f t="shared" si="22"/>
        <v>1</v>
      </c>
      <c r="G229" s="12" t="str">
        <f t="shared" si="23"/>
        <v>Electric Zonal</v>
      </c>
    </row>
    <row r="230" spans="1:7">
      <c r="A230" s="143" t="s">
        <v>319</v>
      </c>
      <c r="B230" s="155">
        <f>INDEX([10]MF_RawData!$A$19:$S$570, MATCH(MF_Estimates!$A230, [10]MF_RawData!$C$19:$C$570, 0), MATCH(MF_Estimates!B$19, [10]MF_RawData!$A$18:$S$18, 0))</f>
        <v>2514.881103515625</v>
      </c>
      <c r="C230" s="156">
        <f>INDEX([10]MF_RawData!$A$19:$S$570, MATCH(MF_Estimates!$A230, [10]MF_RawData!$C$19:$C$570, 0), MATCH(MF_Estimates!C$19, [10]MF_RawData!$A$18:$S$18, 0))</f>
        <v>1</v>
      </c>
      <c r="D230" s="156" t="str">
        <f>INDEX([10]MF_RawData!$A$19:$S$570, MATCH(MF_Estimates!$A230, [10]MF_RawData!$C$19:$C$570, 0), MATCH(MF_Estimates!D$19, [10]MF_RawData!$A$18:$S$18, 0))</f>
        <v>Zonal Electric</v>
      </c>
      <c r="E230" s="156" t="str">
        <f>INDEX([10]MF_RawData!$A$19:$S$570, MATCH(MF_Estimates!$A230, [10]MF_RawData!$C$19:$C$570, 0), MATCH(MF_Estimates!E$19, [10]MF_RawData!$A$18:$S$18, 0))</f>
        <v>Electric</v>
      </c>
      <c r="F230" s="12" t="b">
        <f t="shared" si="22"/>
        <v>1</v>
      </c>
      <c r="G230" s="12" t="str">
        <f t="shared" si="23"/>
        <v>Electric Zonal</v>
      </c>
    </row>
    <row r="231" spans="1:7">
      <c r="A231" s="143" t="s">
        <v>320</v>
      </c>
      <c r="B231" s="155">
        <f>INDEX([10]MF_RawData!$A$19:$S$570, MATCH(MF_Estimates!$A231, [10]MF_RawData!$C$19:$C$570, 0), MATCH(MF_Estimates!B$19, [10]MF_RawData!$A$18:$S$18, 0))</f>
        <v>2514.881103515625</v>
      </c>
      <c r="C231" s="156">
        <f>INDEX([10]MF_RawData!$A$19:$S$570, MATCH(MF_Estimates!$A231, [10]MF_RawData!$C$19:$C$570, 0), MATCH(MF_Estimates!C$19, [10]MF_RawData!$A$18:$S$18, 0))</f>
        <v>3</v>
      </c>
      <c r="D231" s="156" t="str">
        <f>INDEX([10]MF_RawData!$A$19:$S$570, MATCH(MF_Estimates!$A231, [10]MF_RawData!$C$19:$C$570, 0), MATCH(MF_Estimates!D$19, [10]MF_RawData!$A$18:$S$18, 0))</f>
        <v>Zonal Electric</v>
      </c>
      <c r="E231" s="156" t="str">
        <f>INDEX([10]MF_RawData!$A$19:$S$570, MATCH(MF_Estimates!$A231, [10]MF_RawData!$C$19:$C$570, 0), MATCH(MF_Estimates!E$19, [10]MF_RawData!$A$18:$S$18, 0))</f>
        <v>Electric</v>
      </c>
      <c r="F231" s="12" t="b">
        <f t="shared" si="22"/>
        <v>1</v>
      </c>
      <c r="G231" s="12" t="str">
        <f t="shared" si="23"/>
        <v>Electric Zonal</v>
      </c>
    </row>
    <row r="232" spans="1:7">
      <c r="A232" s="143" t="s">
        <v>321</v>
      </c>
      <c r="B232" s="155">
        <f>INDEX([10]MF_RawData!$A$19:$S$570, MATCH(MF_Estimates!$A232, [10]MF_RawData!$C$19:$C$570, 0), MATCH(MF_Estimates!B$19, [10]MF_RawData!$A$18:$S$18, 0))</f>
        <v>2514.881103515625</v>
      </c>
      <c r="C232" s="156">
        <f>INDEX([10]MF_RawData!$A$19:$S$570, MATCH(MF_Estimates!$A232, [10]MF_RawData!$C$19:$C$570, 0), MATCH(MF_Estimates!C$19, [10]MF_RawData!$A$18:$S$18, 0))</f>
        <v>3</v>
      </c>
      <c r="D232" s="156" t="str">
        <f>INDEX([10]MF_RawData!$A$19:$S$570, MATCH(MF_Estimates!$A232, [10]MF_RawData!$C$19:$C$570, 0), MATCH(MF_Estimates!D$19, [10]MF_RawData!$A$18:$S$18, 0))</f>
        <v>Zonal Electric</v>
      </c>
      <c r="E232" s="156" t="str">
        <f>INDEX([10]MF_RawData!$A$19:$S$570, MATCH(MF_Estimates!$A232, [10]MF_RawData!$C$19:$C$570, 0), MATCH(MF_Estimates!E$19, [10]MF_RawData!$A$18:$S$18, 0))</f>
        <v>Electric</v>
      </c>
      <c r="F232" s="12" t="b">
        <f t="shared" si="22"/>
        <v>1</v>
      </c>
      <c r="G232" s="12" t="str">
        <f t="shared" si="23"/>
        <v>Electric Zonal</v>
      </c>
    </row>
    <row r="233" spans="1:7">
      <c r="A233" s="143" t="s">
        <v>322</v>
      </c>
      <c r="B233" s="155">
        <f>INDEX([10]MF_RawData!$A$19:$S$570, MATCH(MF_Estimates!$A233, [10]MF_RawData!$C$19:$C$570, 0), MATCH(MF_Estimates!B$19, [10]MF_RawData!$A$18:$S$18, 0))</f>
        <v>2514.881103515625</v>
      </c>
      <c r="C233" s="156">
        <f>INDEX([10]MF_RawData!$A$19:$S$570, MATCH(MF_Estimates!$A233, [10]MF_RawData!$C$19:$C$570, 0), MATCH(MF_Estimates!C$19, [10]MF_RawData!$A$18:$S$18, 0))</f>
        <v>3</v>
      </c>
      <c r="D233" s="156" t="str">
        <f>INDEX([10]MF_RawData!$A$19:$S$570, MATCH(MF_Estimates!$A233, [10]MF_RawData!$C$19:$C$570, 0), MATCH(MF_Estimates!D$19, [10]MF_RawData!$A$18:$S$18, 0))</f>
        <v>Zonal Electric</v>
      </c>
      <c r="E233" s="156" t="str">
        <f>INDEX([10]MF_RawData!$A$19:$S$570, MATCH(MF_Estimates!$A233, [10]MF_RawData!$C$19:$C$570, 0), MATCH(MF_Estimates!E$19, [10]MF_RawData!$A$18:$S$18, 0))</f>
        <v>Electric</v>
      </c>
      <c r="F233" s="12" t="b">
        <f t="shared" si="22"/>
        <v>1</v>
      </c>
      <c r="G233" s="12" t="str">
        <f t="shared" si="23"/>
        <v>Electric Zonal</v>
      </c>
    </row>
    <row r="234" spans="1:7">
      <c r="A234" s="143" t="s">
        <v>323</v>
      </c>
      <c r="B234" s="155">
        <f>INDEX([10]MF_RawData!$A$19:$S$570, MATCH(MF_Estimates!$A234, [10]MF_RawData!$C$19:$C$570, 0), MATCH(MF_Estimates!B$19, [10]MF_RawData!$A$18:$S$18, 0))</f>
        <v>2514.881103515625</v>
      </c>
      <c r="C234" s="156">
        <f>INDEX([10]MF_RawData!$A$19:$S$570, MATCH(MF_Estimates!$A234, [10]MF_RawData!$C$19:$C$570, 0), MATCH(MF_Estimates!C$19, [10]MF_RawData!$A$18:$S$18, 0))</f>
        <v>2</v>
      </c>
      <c r="D234" s="156" t="str">
        <f>INDEX([10]MF_RawData!$A$19:$S$570, MATCH(MF_Estimates!$A234, [10]MF_RawData!$C$19:$C$570, 0), MATCH(MF_Estimates!D$19, [10]MF_RawData!$A$18:$S$18, 0))</f>
        <v>Zonal Electric</v>
      </c>
      <c r="E234" s="156" t="str">
        <f>INDEX([10]MF_RawData!$A$19:$S$570, MATCH(MF_Estimates!$A234, [10]MF_RawData!$C$19:$C$570, 0), MATCH(MF_Estimates!E$19, [10]MF_RawData!$A$18:$S$18, 0))</f>
        <v>Electric</v>
      </c>
      <c r="F234" s="12" t="b">
        <f t="shared" si="22"/>
        <v>1</v>
      </c>
      <c r="G234" s="12" t="str">
        <f t="shared" si="23"/>
        <v>Electric Zonal</v>
      </c>
    </row>
    <row r="235" spans="1:7">
      <c r="A235" s="143" t="s">
        <v>324</v>
      </c>
      <c r="B235" s="155">
        <f>INDEX([10]MF_RawData!$A$19:$S$570, MATCH(MF_Estimates!$A235, [10]MF_RawData!$C$19:$C$570, 0), MATCH(MF_Estimates!B$19, [10]MF_RawData!$A$18:$S$18, 0))</f>
        <v>2514.881103515625</v>
      </c>
      <c r="C235" s="156">
        <f>INDEX([10]MF_RawData!$A$19:$S$570, MATCH(MF_Estimates!$A235, [10]MF_RawData!$C$19:$C$570, 0), MATCH(MF_Estimates!C$19, [10]MF_RawData!$A$18:$S$18, 0))</f>
        <v>2</v>
      </c>
      <c r="D235" s="156" t="str">
        <f>INDEX([10]MF_RawData!$A$19:$S$570, MATCH(MF_Estimates!$A235, [10]MF_RawData!$C$19:$C$570, 0), MATCH(MF_Estimates!D$19, [10]MF_RawData!$A$18:$S$18, 0))</f>
        <v>Zonal Electric</v>
      </c>
      <c r="E235" s="156" t="str">
        <f>INDEX([10]MF_RawData!$A$19:$S$570, MATCH(MF_Estimates!$A235, [10]MF_RawData!$C$19:$C$570, 0), MATCH(MF_Estimates!E$19, [10]MF_RawData!$A$18:$S$18, 0))</f>
        <v>Electric</v>
      </c>
      <c r="F235" s="12" t="b">
        <f t="shared" si="22"/>
        <v>1</v>
      </c>
      <c r="G235" s="12" t="str">
        <f t="shared" si="23"/>
        <v>Electric Zonal</v>
      </c>
    </row>
    <row r="236" spans="1:7">
      <c r="A236" s="143" t="s">
        <v>325</v>
      </c>
      <c r="B236" s="155">
        <f>INDEX([10]MF_RawData!$A$19:$S$570, MATCH(MF_Estimates!$A236, [10]MF_RawData!$C$19:$C$570, 0), MATCH(MF_Estimates!B$19, [10]MF_RawData!$A$18:$S$18, 0))</f>
        <v>2514.881103515625</v>
      </c>
      <c r="C236" s="156">
        <f>INDEX([10]MF_RawData!$A$19:$S$570, MATCH(MF_Estimates!$A236, [10]MF_RawData!$C$19:$C$570, 0), MATCH(MF_Estimates!C$19, [10]MF_RawData!$A$18:$S$18, 0))</f>
        <v>2</v>
      </c>
      <c r="D236" s="156" t="str">
        <f>INDEX([10]MF_RawData!$A$19:$S$570, MATCH(MF_Estimates!$A236, [10]MF_RawData!$C$19:$C$570, 0), MATCH(MF_Estimates!D$19, [10]MF_RawData!$A$18:$S$18, 0))</f>
        <v>Zonal Electric</v>
      </c>
      <c r="E236" s="156" t="str">
        <f>INDEX([10]MF_RawData!$A$19:$S$570, MATCH(MF_Estimates!$A236, [10]MF_RawData!$C$19:$C$570, 0), MATCH(MF_Estimates!E$19, [10]MF_RawData!$A$18:$S$18, 0))</f>
        <v>Electric</v>
      </c>
      <c r="F236" s="12" t="b">
        <f t="shared" si="22"/>
        <v>1</v>
      </c>
      <c r="G236" s="12" t="str">
        <f t="shared" si="23"/>
        <v>Electric Zonal</v>
      </c>
    </row>
    <row r="237" spans="1:7">
      <c r="A237" s="143" t="s">
        <v>326</v>
      </c>
      <c r="B237" s="155">
        <f>INDEX([10]MF_RawData!$A$19:$S$570, MATCH(MF_Estimates!$A237, [10]MF_RawData!$C$19:$C$570, 0), MATCH(MF_Estimates!B$19, [10]MF_RawData!$A$18:$S$18, 0))</f>
        <v>2514.880859375</v>
      </c>
      <c r="C237" s="156">
        <f>INDEX([10]MF_RawData!$A$19:$S$570, MATCH(MF_Estimates!$A237, [10]MF_RawData!$C$19:$C$570, 0), MATCH(MF_Estimates!C$19, [10]MF_RawData!$A$18:$S$18, 0))</f>
        <v>1</v>
      </c>
      <c r="D237" s="156" t="str">
        <f>INDEX([10]MF_RawData!$A$19:$S$570, MATCH(MF_Estimates!$A237, [10]MF_RawData!$C$19:$C$570, 0), MATCH(MF_Estimates!D$19, [10]MF_RawData!$A$18:$S$18, 0))</f>
        <v>Zonal Electric</v>
      </c>
      <c r="E237" s="156" t="str">
        <f>INDEX([10]MF_RawData!$A$19:$S$570, MATCH(MF_Estimates!$A237, [10]MF_RawData!$C$19:$C$570, 0), MATCH(MF_Estimates!E$19, [10]MF_RawData!$A$18:$S$18, 0))</f>
        <v>Electric</v>
      </c>
      <c r="F237" s="12" t="b">
        <f t="shared" si="22"/>
        <v>1</v>
      </c>
      <c r="G237" s="12" t="str">
        <f t="shared" si="23"/>
        <v>Electric Zonal</v>
      </c>
    </row>
    <row r="238" spans="1:7">
      <c r="A238" s="143" t="s">
        <v>327</v>
      </c>
      <c r="B238" s="155">
        <f>INDEX([10]MF_RawData!$A$19:$S$570, MATCH(MF_Estimates!$A238, [10]MF_RawData!$C$19:$C$570, 0), MATCH(MF_Estimates!B$19, [10]MF_RawData!$A$18:$S$18, 0))</f>
        <v>2514.880859375</v>
      </c>
      <c r="C238" s="156">
        <f>INDEX([10]MF_RawData!$A$19:$S$570, MATCH(MF_Estimates!$A238, [10]MF_RawData!$C$19:$C$570, 0), MATCH(MF_Estimates!C$19, [10]MF_RawData!$A$18:$S$18, 0))</f>
        <v>1</v>
      </c>
      <c r="D238" s="156" t="str">
        <f>INDEX([10]MF_RawData!$A$19:$S$570, MATCH(MF_Estimates!$A238, [10]MF_RawData!$C$19:$C$570, 0), MATCH(MF_Estimates!D$19, [10]MF_RawData!$A$18:$S$18, 0))</f>
        <v>Zonal Electric</v>
      </c>
      <c r="E238" s="156" t="str">
        <f>INDEX([10]MF_RawData!$A$19:$S$570, MATCH(MF_Estimates!$A238, [10]MF_RawData!$C$19:$C$570, 0), MATCH(MF_Estimates!E$19, [10]MF_RawData!$A$18:$S$18, 0))</f>
        <v>Electric</v>
      </c>
      <c r="F238" s="12" t="b">
        <f t="shared" si="22"/>
        <v>1</v>
      </c>
      <c r="G238" s="12" t="str">
        <f t="shared" si="23"/>
        <v>Electric Zonal</v>
      </c>
    </row>
    <row r="239" spans="1:7">
      <c r="A239" s="143" t="s">
        <v>328</v>
      </c>
      <c r="B239" s="155">
        <f>INDEX([10]MF_RawData!$A$19:$S$570, MATCH(MF_Estimates!$A239, [10]MF_RawData!$C$19:$C$570, 0), MATCH(MF_Estimates!B$19, [10]MF_RawData!$A$18:$S$18, 0))</f>
        <v>2514.880859375</v>
      </c>
      <c r="C239" s="156">
        <f>INDEX([10]MF_RawData!$A$19:$S$570, MATCH(MF_Estimates!$A239, [10]MF_RawData!$C$19:$C$570, 0), MATCH(MF_Estimates!C$19, [10]MF_RawData!$A$18:$S$18, 0))</f>
        <v>1</v>
      </c>
      <c r="D239" s="156" t="str">
        <f>INDEX([10]MF_RawData!$A$19:$S$570, MATCH(MF_Estimates!$A239, [10]MF_RawData!$C$19:$C$570, 0), MATCH(MF_Estimates!D$19, [10]MF_RawData!$A$18:$S$18, 0))</f>
        <v>Zonal Electric</v>
      </c>
      <c r="E239" s="156" t="str">
        <f>INDEX([10]MF_RawData!$A$19:$S$570, MATCH(MF_Estimates!$A239, [10]MF_RawData!$C$19:$C$570, 0), MATCH(MF_Estimates!E$19, [10]MF_RawData!$A$18:$S$18, 0))</f>
        <v>Electric</v>
      </c>
      <c r="F239" s="12" t="b">
        <f t="shared" si="22"/>
        <v>1</v>
      </c>
      <c r="G239" s="12" t="str">
        <f t="shared" si="23"/>
        <v>Electric Zonal</v>
      </c>
    </row>
    <row r="240" spans="1:7">
      <c r="A240" s="143" t="s">
        <v>329</v>
      </c>
      <c r="B240" s="155">
        <f>INDEX([10]MF_RawData!$A$19:$S$570, MATCH(MF_Estimates!$A240, [10]MF_RawData!$C$19:$C$570, 0), MATCH(MF_Estimates!B$19, [10]MF_RawData!$A$18:$S$18, 0))</f>
        <v>3772.32177734375</v>
      </c>
      <c r="C240" s="156">
        <f>INDEX([10]MF_RawData!$A$19:$S$570, MATCH(MF_Estimates!$A240, [10]MF_RawData!$C$19:$C$570, 0), MATCH(MF_Estimates!C$19, [10]MF_RawData!$A$18:$S$18, 0))</f>
        <v>1</v>
      </c>
      <c r="D240" s="156" t="str">
        <f>INDEX([10]MF_RawData!$A$19:$S$570, MATCH(MF_Estimates!$A240, [10]MF_RawData!$C$19:$C$570, 0), MATCH(MF_Estimates!D$19, [10]MF_RawData!$A$18:$S$18, 0))</f>
        <v>Zonal Electric</v>
      </c>
      <c r="E240" s="156" t="str">
        <f>INDEX([10]MF_RawData!$A$19:$S$570, MATCH(MF_Estimates!$A240, [10]MF_RawData!$C$19:$C$570, 0), MATCH(MF_Estimates!E$19, [10]MF_RawData!$A$18:$S$18, 0))</f>
        <v>Electric</v>
      </c>
      <c r="F240" s="12" t="b">
        <f t="shared" si="22"/>
        <v>1</v>
      </c>
      <c r="G240" s="12" t="str">
        <f t="shared" si="23"/>
        <v>Electric Zonal</v>
      </c>
    </row>
    <row r="241" spans="1:7">
      <c r="A241" s="143" t="s">
        <v>330</v>
      </c>
      <c r="B241" s="155">
        <f>INDEX([10]MF_RawData!$A$19:$S$570, MATCH(MF_Estimates!$A241, [10]MF_RawData!$C$19:$C$570, 0), MATCH(MF_Estimates!B$19, [10]MF_RawData!$A$18:$S$18, 0))</f>
        <v>3772.32177734375</v>
      </c>
      <c r="C241" s="156">
        <f>INDEX([10]MF_RawData!$A$19:$S$570, MATCH(MF_Estimates!$A241, [10]MF_RawData!$C$19:$C$570, 0), MATCH(MF_Estimates!C$19, [10]MF_RawData!$A$18:$S$18, 0))</f>
        <v>1</v>
      </c>
      <c r="D241" s="156" t="str">
        <f>INDEX([10]MF_RawData!$A$19:$S$570, MATCH(MF_Estimates!$A241, [10]MF_RawData!$C$19:$C$570, 0), MATCH(MF_Estimates!D$19, [10]MF_RawData!$A$18:$S$18, 0))</f>
        <v>Zonal Electric</v>
      </c>
      <c r="E241" s="156" t="str">
        <f>INDEX([10]MF_RawData!$A$19:$S$570, MATCH(MF_Estimates!$A241, [10]MF_RawData!$C$19:$C$570, 0), MATCH(MF_Estimates!E$19, [10]MF_RawData!$A$18:$S$18, 0))</f>
        <v>Electric</v>
      </c>
      <c r="F241" s="12" t="b">
        <f t="shared" si="22"/>
        <v>1</v>
      </c>
      <c r="G241" s="12" t="str">
        <f t="shared" si="23"/>
        <v>Electric Zonal</v>
      </c>
    </row>
    <row r="242" spans="1:7">
      <c r="A242" s="143" t="s">
        <v>331</v>
      </c>
      <c r="B242" s="155">
        <f>INDEX([10]MF_RawData!$A$19:$S$570, MATCH(MF_Estimates!$A242, [10]MF_RawData!$C$19:$C$570, 0), MATCH(MF_Estimates!B$19, [10]MF_RawData!$A$18:$S$18, 0))</f>
        <v>2514.881103515625</v>
      </c>
      <c r="C242" s="156">
        <f>INDEX([10]MF_RawData!$A$19:$S$570, MATCH(MF_Estimates!$A242, [10]MF_RawData!$C$19:$C$570, 0), MATCH(MF_Estimates!C$19, [10]MF_RawData!$A$18:$S$18, 0))</f>
        <v>1</v>
      </c>
      <c r="D242" s="156" t="str">
        <f>INDEX([10]MF_RawData!$A$19:$S$570, MATCH(MF_Estimates!$A242, [10]MF_RawData!$C$19:$C$570, 0), MATCH(MF_Estimates!D$19, [10]MF_RawData!$A$18:$S$18, 0))</f>
        <v>PTHP,DHP</v>
      </c>
      <c r="E242" s="156" t="str">
        <f>INDEX([10]MF_RawData!$A$19:$S$570, MATCH(MF_Estimates!$A242, [10]MF_RawData!$C$19:$C$570, 0), MATCH(MF_Estimates!E$19, [10]MF_RawData!$A$18:$S$18, 0))</f>
        <v>Electric</v>
      </c>
      <c r="F242" s="12" t="b">
        <f t="shared" si="22"/>
        <v>1</v>
      </c>
      <c r="G242" s="12" t="str">
        <f t="shared" si="23"/>
        <v>PTHP,DHP</v>
      </c>
    </row>
    <row r="243" spans="1:7">
      <c r="A243" s="143" t="s">
        <v>332</v>
      </c>
      <c r="B243" s="155">
        <f>INDEX([10]MF_RawData!$A$19:$S$570, MATCH(MF_Estimates!$A243, [10]MF_RawData!$C$19:$C$570, 0), MATCH(MF_Estimates!B$19, [10]MF_RawData!$A$18:$S$18, 0))</f>
        <v>2514.881103515625</v>
      </c>
      <c r="C243" s="156">
        <f>INDEX([10]MF_RawData!$A$19:$S$570, MATCH(MF_Estimates!$A243, [10]MF_RawData!$C$19:$C$570, 0), MATCH(MF_Estimates!C$19, [10]MF_RawData!$A$18:$S$18, 0))</f>
        <v>1</v>
      </c>
      <c r="D243" s="156" t="str">
        <f>INDEX([10]MF_RawData!$A$19:$S$570, MATCH(MF_Estimates!$A243, [10]MF_RawData!$C$19:$C$570, 0), MATCH(MF_Estimates!D$19, [10]MF_RawData!$A$18:$S$18, 0))</f>
        <v>Forced Air</v>
      </c>
      <c r="E243" s="156" t="str">
        <f>INDEX([10]MF_RawData!$A$19:$S$570, MATCH(MF_Estimates!$A243, [10]MF_RawData!$C$19:$C$570, 0), MATCH(MF_Estimates!E$19, [10]MF_RawData!$A$18:$S$18, 0))</f>
        <v>Electric</v>
      </c>
      <c r="F243" s="12" t="b">
        <f t="shared" si="22"/>
        <v>1</v>
      </c>
      <c r="G243" s="12" t="str">
        <f t="shared" si="23"/>
        <v>Electric FAF</v>
      </c>
    </row>
    <row r="244" spans="1:7">
      <c r="A244" s="143" t="s">
        <v>333</v>
      </c>
      <c r="B244" s="155">
        <f>INDEX([10]MF_RawData!$A$19:$S$570, MATCH(MF_Estimates!$A244, [10]MF_RawData!$C$19:$C$570, 0), MATCH(MF_Estimates!B$19, [10]MF_RawData!$A$18:$S$18, 0))</f>
        <v>2514.881103515625</v>
      </c>
      <c r="C244" s="156">
        <f>INDEX([10]MF_RawData!$A$19:$S$570, MATCH(MF_Estimates!$A244, [10]MF_RawData!$C$19:$C$570, 0), MATCH(MF_Estimates!C$19, [10]MF_RawData!$A$18:$S$18, 0))</f>
        <v>1</v>
      </c>
      <c r="D244" s="156" t="str">
        <f>INDEX([10]MF_RawData!$A$19:$S$570, MATCH(MF_Estimates!$A244, [10]MF_RawData!$C$19:$C$570, 0), MATCH(MF_Estimates!D$19, [10]MF_RawData!$A$18:$S$18, 0))</f>
        <v>Forced Air</v>
      </c>
      <c r="E244" s="156" t="str">
        <f>INDEX([10]MF_RawData!$A$19:$S$570, MATCH(MF_Estimates!$A244, [10]MF_RawData!$C$19:$C$570, 0), MATCH(MF_Estimates!E$19, [10]MF_RawData!$A$18:$S$18, 0))</f>
        <v>Electric</v>
      </c>
      <c r="F244" s="12" t="b">
        <f t="shared" si="22"/>
        <v>1</v>
      </c>
      <c r="G244" s="12" t="str">
        <f t="shared" si="23"/>
        <v>Electric FAF</v>
      </c>
    </row>
    <row r="245" spans="1:7">
      <c r="A245" s="143" t="s">
        <v>334</v>
      </c>
      <c r="B245" s="155">
        <f>INDEX([10]MF_RawData!$A$19:$S$570, MATCH(MF_Estimates!$A245, [10]MF_RawData!$C$19:$C$570, 0), MATCH(MF_Estimates!B$19, [10]MF_RawData!$A$18:$S$18, 0))</f>
        <v>2514.881103515625</v>
      </c>
      <c r="C245" s="156">
        <f>INDEX([10]MF_RawData!$A$19:$S$570, MATCH(MF_Estimates!$A245, [10]MF_RawData!$C$19:$C$570, 0), MATCH(MF_Estimates!C$19, [10]MF_RawData!$A$18:$S$18, 0))</f>
        <v>1</v>
      </c>
      <c r="D245" s="156" t="str">
        <f>INDEX([10]MF_RawData!$A$19:$S$570, MATCH(MF_Estimates!$A245, [10]MF_RawData!$C$19:$C$570, 0), MATCH(MF_Estimates!D$19, [10]MF_RawData!$A$18:$S$18, 0))</f>
        <v>Zonal Electric</v>
      </c>
      <c r="E245" s="156" t="str">
        <f>INDEX([10]MF_RawData!$A$19:$S$570, MATCH(MF_Estimates!$A245, [10]MF_RawData!$C$19:$C$570, 0), MATCH(MF_Estimates!E$19, [10]MF_RawData!$A$18:$S$18, 0))</f>
        <v>Electric</v>
      </c>
      <c r="F245" s="12" t="b">
        <f t="shared" si="22"/>
        <v>1</v>
      </c>
      <c r="G245" s="12" t="str">
        <f t="shared" si="23"/>
        <v>Electric Zonal</v>
      </c>
    </row>
    <row r="246" spans="1:7">
      <c r="A246" s="143" t="s">
        <v>335</v>
      </c>
      <c r="B246" s="155">
        <f>INDEX([10]MF_RawData!$A$19:$S$570, MATCH(MF_Estimates!$A246, [10]MF_RawData!$C$19:$C$570, 0), MATCH(MF_Estimates!B$19, [10]MF_RawData!$A$18:$S$18, 0))</f>
        <v>2514.881103515625</v>
      </c>
      <c r="C246" s="156">
        <f>INDEX([10]MF_RawData!$A$19:$S$570, MATCH(MF_Estimates!$A246, [10]MF_RawData!$C$19:$C$570, 0), MATCH(MF_Estimates!C$19, [10]MF_RawData!$A$18:$S$18, 0))</f>
        <v>1</v>
      </c>
      <c r="D246" s="156" t="str">
        <f>INDEX([10]MF_RawData!$A$19:$S$570, MATCH(MF_Estimates!$A246, [10]MF_RawData!$C$19:$C$570, 0), MATCH(MF_Estimates!D$19, [10]MF_RawData!$A$18:$S$18, 0))</f>
        <v>Zonal Electric</v>
      </c>
      <c r="E246" s="156" t="str">
        <f>INDEX([10]MF_RawData!$A$19:$S$570, MATCH(MF_Estimates!$A246, [10]MF_RawData!$C$19:$C$570, 0), MATCH(MF_Estimates!E$19, [10]MF_RawData!$A$18:$S$18, 0))</f>
        <v>Electric</v>
      </c>
      <c r="F246" s="12" t="b">
        <f t="shared" si="22"/>
        <v>1</v>
      </c>
      <c r="G246" s="12" t="str">
        <f t="shared" si="23"/>
        <v>Electric Zonal</v>
      </c>
    </row>
    <row r="247" spans="1:7">
      <c r="A247" s="143" t="s">
        <v>336</v>
      </c>
      <c r="B247" s="155">
        <f>INDEX([10]MF_RawData!$A$19:$S$570, MATCH(MF_Estimates!$A247, [10]MF_RawData!$C$19:$C$570, 0), MATCH(MF_Estimates!B$19, [10]MF_RawData!$A$18:$S$18, 0))</f>
        <v>2514.881103515625</v>
      </c>
      <c r="C247" s="156">
        <f>INDEX([10]MF_RawData!$A$19:$S$570, MATCH(MF_Estimates!$A247, [10]MF_RawData!$C$19:$C$570, 0), MATCH(MF_Estimates!C$19, [10]MF_RawData!$A$18:$S$18, 0))</f>
        <v>1</v>
      </c>
      <c r="D247" s="156" t="str">
        <f>INDEX([10]MF_RawData!$A$19:$S$570, MATCH(MF_Estimates!$A247, [10]MF_RawData!$C$19:$C$570, 0), MATCH(MF_Estimates!D$19, [10]MF_RawData!$A$18:$S$18, 0))</f>
        <v>Zonal Electric</v>
      </c>
      <c r="E247" s="156" t="str">
        <f>INDEX([10]MF_RawData!$A$19:$S$570, MATCH(MF_Estimates!$A247, [10]MF_RawData!$C$19:$C$570, 0), MATCH(MF_Estimates!E$19, [10]MF_RawData!$A$18:$S$18, 0))</f>
        <v>Electric</v>
      </c>
      <c r="F247" s="12" t="b">
        <f t="shared" si="22"/>
        <v>1</v>
      </c>
      <c r="G247" s="12" t="str">
        <f t="shared" si="23"/>
        <v>Electric Zonal</v>
      </c>
    </row>
    <row r="248" spans="1:7">
      <c r="A248" s="143" t="s">
        <v>337</v>
      </c>
      <c r="B248" s="155">
        <f>INDEX([10]MF_RawData!$A$19:$S$570, MATCH(MF_Estimates!$A248, [10]MF_RawData!$C$19:$C$570, 0), MATCH(MF_Estimates!B$19, [10]MF_RawData!$A$18:$S$18, 0))</f>
        <v>2514.881103515625</v>
      </c>
      <c r="C248" s="156">
        <f>INDEX([10]MF_RawData!$A$19:$S$570, MATCH(MF_Estimates!$A248, [10]MF_RawData!$C$19:$C$570, 0), MATCH(MF_Estimates!C$19, [10]MF_RawData!$A$18:$S$18, 0))</f>
        <v>2</v>
      </c>
      <c r="D248" s="156" t="str">
        <f>INDEX([10]MF_RawData!$A$19:$S$570, MATCH(MF_Estimates!$A248, [10]MF_RawData!$C$19:$C$570, 0), MATCH(MF_Estimates!D$19, [10]MF_RawData!$A$18:$S$18, 0))</f>
        <v>Zonal Electric</v>
      </c>
      <c r="E248" s="156" t="str">
        <f>INDEX([10]MF_RawData!$A$19:$S$570, MATCH(MF_Estimates!$A248, [10]MF_RawData!$C$19:$C$570, 0), MATCH(MF_Estimates!E$19, [10]MF_RawData!$A$18:$S$18, 0))</f>
        <v>Electric</v>
      </c>
      <c r="F248" s="12" t="b">
        <f t="shared" si="22"/>
        <v>1</v>
      </c>
      <c r="G248" s="12" t="str">
        <f t="shared" si="23"/>
        <v>Electric Zonal</v>
      </c>
    </row>
    <row r="249" spans="1:7">
      <c r="A249" s="143" t="s">
        <v>338</v>
      </c>
      <c r="B249" s="155">
        <f>INDEX([10]MF_RawData!$A$19:$S$570, MATCH(MF_Estimates!$A249, [10]MF_RawData!$C$19:$C$570, 0), MATCH(MF_Estimates!B$19, [10]MF_RawData!$A$18:$S$18, 0))</f>
        <v>2514.881103515625</v>
      </c>
      <c r="C249" s="156">
        <f>INDEX([10]MF_RawData!$A$19:$S$570, MATCH(MF_Estimates!$A249, [10]MF_RawData!$C$19:$C$570, 0), MATCH(MF_Estimates!C$19, [10]MF_RawData!$A$18:$S$18, 0))</f>
        <v>2</v>
      </c>
      <c r="D249" s="156" t="str">
        <f>INDEX([10]MF_RawData!$A$19:$S$570, MATCH(MF_Estimates!$A249, [10]MF_RawData!$C$19:$C$570, 0), MATCH(MF_Estimates!D$19, [10]MF_RawData!$A$18:$S$18, 0))</f>
        <v>Zonal Electric</v>
      </c>
      <c r="E249" s="156" t="str">
        <f>INDEX([10]MF_RawData!$A$19:$S$570, MATCH(MF_Estimates!$A249, [10]MF_RawData!$C$19:$C$570, 0), MATCH(MF_Estimates!E$19, [10]MF_RawData!$A$18:$S$18, 0))</f>
        <v>Electric</v>
      </c>
      <c r="F249" s="12" t="b">
        <f t="shared" si="22"/>
        <v>1</v>
      </c>
      <c r="G249" s="12" t="str">
        <f t="shared" si="23"/>
        <v>Electric Zonal</v>
      </c>
    </row>
    <row r="250" spans="1:7">
      <c r="A250" s="143" t="s">
        <v>339</v>
      </c>
      <c r="B250" s="155">
        <f>INDEX([10]MF_RawData!$A$19:$S$570, MATCH(MF_Estimates!$A250, [10]MF_RawData!$C$19:$C$570, 0), MATCH(MF_Estimates!B$19, [10]MF_RawData!$A$18:$S$18, 0))</f>
        <v>2514.881103515625</v>
      </c>
      <c r="C250" s="156">
        <f>INDEX([10]MF_RawData!$A$19:$S$570, MATCH(MF_Estimates!$A250, [10]MF_RawData!$C$19:$C$570, 0), MATCH(MF_Estimates!C$19, [10]MF_RawData!$A$18:$S$18, 0))</f>
        <v>2</v>
      </c>
      <c r="D250" s="156" t="str">
        <f>INDEX([10]MF_RawData!$A$19:$S$570, MATCH(MF_Estimates!$A250, [10]MF_RawData!$C$19:$C$570, 0), MATCH(MF_Estimates!D$19, [10]MF_RawData!$A$18:$S$18, 0))</f>
        <v>Zonal Electric</v>
      </c>
      <c r="E250" s="156" t="str">
        <f>INDEX([10]MF_RawData!$A$19:$S$570, MATCH(MF_Estimates!$A250, [10]MF_RawData!$C$19:$C$570, 0), MATCH(MF_Estimates!E$19, [10]MF_RawData!$A$18:$S$18, 0))</f>
        <v>Electric</v>
      </c>
      <c r="F250" s="12" t="b">
        <f t="shared" si="22"/>
        <v>1</v>
      </c>
      <c r="G250" s="12" t="str">
        <f t="shared" si="23"/>
        <v>Electric Zonal</v>
      </c>
    </row>
    <row r="251" spans="1:7">
      <c r="A251" s="143" t="s">
        <v>340</v>
      </c>
      <c r="B251" s="155">
        <f>INDEX([10]MF_RawData!$A$19:$S$570, MATCH(MF_Estimates!$A251, [10]MF_RawData!$C$19:$C$570, 0), MATCH(MF_Estimates!B$19, [10]MF_RawData!$A$18:$S$18, 0))</f>
        <v>2514.881103515625</v>
      </c>
      <c r="C251" s="156">
        <f>INDEX([10]MF_RawData!$A$19:$S$570, MATCH(MF_Estimates!$A251, [10]MF_RawData!$C$19:$C$570, 0), MATCH(MF_Estimates!C$19, [10]MF_RawData!$A$18:$S$18, 0))</f>
        <v>2</v>
      </c>
      <c r="D251" s="156" t="str">
        <f>INDEX([10]MF_RawData!$A$19:$S$570, MATCH(MF_Estimates!$A251, [10]MF_RawData!$C$19:$C$570, 0), MATCH(MF_Estimates!D$19, [10]MF_RawData!$A$18:$S$18, 0))</f>
        <v>Zonal Electric</v>
      </c>
      <c r="E251" s="156" t="str">
        <f>INDEX([10]MF_RawData!$A$19:$S$570, MATCH(MF_Estimates!$A251, [10]MF_RawData!$C$19:$C$570, 0), MATCH(MF_Estimates!E$19, [10]MF_RawData!$A$18:$S$18, 0))</f>
        <v>Electric</v>
      </c>
      <c r="F251" s="12" t="b">
        <f t="shared" si="22"/>
        <v>1</v>
      </c>
      <c r="G251" s="12" t="str">
        <f t="shared" si="23"/>
        <v>Electric Zonal</v>
      </c>
    </row>
    <row r="252" spans="1:7">
      <c r="A252" s="143" t="s">
        <v>341</v>
      </c>
      <c r="B252" s="155">
        <f>INDEX([10]MF_RawData!$A$19:$S$570, MATCH(MF_Estimates!$A252, [10]MF_RawData!$C$19:$C$570, 0), MATCH(MF_Estimates!B$19, [10]MF_RawData!$A$18:$S$18, 0))</f>
        <v>2514.881103515625</v>
      </c>
      <c r="C252" s="156">
        <f>INDEX([10]MF_RawData!$A$19:$S$570, MATCH(MF_Estimates!$A252, [10]MF_RawData!$C$19:$C$570, 0), MATCH(MF_Estimates!C$19, [10]MF_RawData!$A$18:$S$18, 0))</f>
        <v>2</v>
      </c>
      <c r="D252" s="156" t="str">
        <f>INDEX([10]MF_RawData!$A$19:$S$570, MATCH(MF_Estimates!$A252, [10]MF_RawData!$C$19:$C$570, 0), MATCH(MF_Estimates!D$19, [10]MF_RawData!$A$18:$S$18, 0))</f>
        <v>Zonal Electric</v>
      </c>
      <c r="E252" s="156" t="str">
        <f>INDEX([10]MF_RawData!$A$19:$S$570, MATCH(MF_Estimates!$A252, [10]MF_RawData!$C$19:$C$570, 0), MATCH(MF_Estimates!E$19, [10]MF_RawData!$A$18:$S$18, 0))</f>
        <v>Electric</v>
      </c>
      <c r="F252" s="12" t="b">
        <f t="shared" si="22"/>
        <v>1</v>
      </c>
      <c r="G252" s="12" t="str">
        <f t="shared" si="23"/>
        <v>Electric Zonal</v>
      </c>
    </row>
    <row r="253" spans="1:7">
      <c r="A253" s="143" t="s">
        <v>342</v>
      </c>
      <c r="B253" s="155">
        <f>INDEX([10]MF_RawData!$A$19:$S$570, MATCH(MF_Estimates!$A253, [10]MF_RawData!$C$19:$C$570, 0), MATCH(MF_Estimates!B$19, [10]MF_RawData!$A$18:$S$18, 0))</f>
        <v>2514.881103515625</v>
      </c>
      <c r="C253" s="156">
        <f>INDEX([10]MF_RawData!$A$19:$S$570, MATCH(MF_Estimates!$A253, [10]MF_RawData!$C$19:$C$570, 0), MATCH(MF_Estimates!C$19, [10]MF_RawData!$A$18:$S$18, 0))</f>
        <v>2</v>
      </c>
      <c r="D253" s="156" t="str">
        <f>INDEX([10]MF_RawData!$A$19:$S$570, MATCH(MF_Estimates!$A253, [10]MF_RawData!$C$19:$C$570, 0), MATCH(MF_Estimates!D$19, [10]MF_RawData!$A$18:$S$18, 0))</f>
        <v>Zonal Electric</v>
      </c>
      <c r="E253" s="156" t="str">
        <f>INDEX([10]MF_RawData!$A$19:$S$570, MATCH(MF_Estimates!$A253, [10]MF_RawData!$C$19:$C$570, 0), MATCH(MF_Estimates!E$19, [10]MF_RawData!$A$18:$S$18, 0))</f>
        <v>Electric</v>
      </c>
      <c r="F253" s="12" t="b">
        <f t="shared" si="22"/>
        <v>1</v>
      </c>
      <c r="G253" s="12" t="str">
        <f t="shared" si="23"/>
        <v>Electric Zonal</v>
      </c>
    </row>
    <row r="254" spans="1:7">
      <c r="A254" s="143" t="s">
        <v>343</v>
      </c>
      <c r="B254" s="155">
        <f>INDEX([10]MF_RawData!$A$19:$S$570, MATCH(MF_Estimates!$A254, [10]MF_RawData!$C$19:$C$570, 0), MATCH(MF_Estimates!B$19, [10]MF_RawData!$A$18:$S$18, 0))</f>
        <v>2514.881103515625</v>
      </c>
      <c r="C254" s="156">
        <f>INDEX([10]MF_RawData!$A$19:$S$570, MATCH(MF_Estimates!$A254, [10]MF_RawData!$C$19:$C$570, 0), MATCH(MF_Estimates!C$19, [10]MF_RawData!$A$18:$S$18, 0))</f>
        <v>1</v>
      </c>
      <c r="D254" s="156" t="str">
        <f>INDEX([10]MF_RawData!$A$19:$S$570, MATCH(MF_Estimates!$A254, [10]MF_RawData!$C$19:$C$570, 0), MATCH(MF_Estimates!D$19, [10]MF_RawData!$A$18:$S$18, 0))</f>
        <v>Zonal Electric</v>
      </c>
      <c r="E254" s="156" t="str">
        <f>INDEX([10]MF_RawData!$A$19:$S$570, MATCH(MF_Estimates!$A254, [10]MF_RawData!$C$19:$C$570, 0), MATCH(MF_Estimates!E$19, [10]MF_RawData!$A$18:$S$18, 0))</f>
        <v>Electric</v>
      </c>
      <c r="F254" s="12" t="b">
        <f t="shared" si="22"/>
        <v>1</v>
      </c>
      <c r="G254" s="12" t="str">
        <f t="shared" si="23"/>
        <v>Electric Zonal</v>
      </c>
    </row>
    <row r="255" spans="1:7">
      <c r="A255" s="143" t="s">
        <v>344</v>
      </c>
      <c r="B255" s="155">
        <f>INDEX([10]MF_RawData!$A$19:$S$570, MATCH(MF_Estimates!$A255, [10]MF_RawData!$C$19:$C$570, 0), MATCH(MF_Estimates!B$19, [10]MF_RawData!$A$18:$S$18, 0))</f>
        <v>2514.881103515625</v>
      </c>
      <c r="C255" s="156">
        <f>INDEX([10]MF_RawData!$A$19:$S$570, MATCH(MF_Estimates!$A255, [10]MF_RawData!$C$19:$C$570, 0), MATCH(MF_Estimates!C$19, [10]MF_RawData!$A$18:$S$18, 0))</f>
        <v>1</v>
      </c>
      <c r="D255" s="156" t="str">
        <f>INDEX([10]MF_RawData!$A$19:$S$570, MATCH(MF_Estimates!$A255, [10]MF_RawData!$C$19:$C$570, 0), MATCH(MF_Estimates!D$19, [10]MF_RawData!$A$18:$S$18, 0))</f>
        <v>Zonal Electric</v>
      </c>
      <c r="E255" s="156" t="str">
        <f>INDEX([10]MF_RawData!$A$19:$S$570, MATCH(MF_Estimates!$A255, [10]MF_RawData!$C$19:$C$570, 0), MATCH(MF_Estimates!E$19, [10]MF_RawData!$A$18:$S$18, 0))</f>
        <v>Electric</v>
      </c>
      <c r="F255" s="12" t="b">
        <f t="shared" si="22"/>
        <v>1</v>
      </c>
      <c r="G255" s="12" t="str">
        <f t="shared" si="23"/>
        <v>Electric Zonal</v>
      </c>
    </row>
    <row r="256" spans="1:7">
      <c r="A256" s="143" t="s">
        <v>345</v>
      </c>
      <c r="B256" s="155">
        <f>INDEX([10]MF_RawData!$A$19:$S$570, MATCH(MF_Estimates!$A256, [10]MF_RawData!$C$19:$C$570, 0), MATCH(MF_Estimates!B$19, [10]MF_RawData!$A$18:$S$18, 0))</f>
        <v>2514.881103515625</v>
      </c>
      <c r="C256" s="156">
        <f>INDEX([10]MF_RawData!$A$19:$S$570, MATCH(MF_Estimates!$A256, [10]MF_RawData!$C$19:$C$570, 0), MATCH(MF_Estimates!C$19, [10]MF_RawData!$A$18:$S$18, 0))</f>
        <v>1</v>
      </c>
      <c r="D256" s="156" t="str">
        <f>INDEX([10]MF_RawData!$A$19:$S$570, MATCH(MF_Estimates!$A256, [10]MF_RawData!$C$19:$C$570, 0), MATCH(MF_Estimates!D$19, [10]MF_RawData!$A$18:$S$18, 0))</f>
        <v>Zonal Electric</v>
      </c>
      <c r="E256" s="156" t="str">
        <f>INDEX([10]MF_RawData!$A$19:$S$570, MATCH(MF_Estimates!$A256, [10]MF_RawData!$C$19:$C$570, 0), MATCH(MF_Estimates!E$19, [10]MF_RawData!$A$18:$S$18, 0))</f>
        <v>Electric</v>
      </c>
      <c r="F256" s="12" t="b">
        <f t="shared" si="22"/>
        <v>1</v>
      </c>
      <c r="G256" s="12" t="str">
        <f t="shared" si="23"/>
        <v>Electric Zonal</v>
      </c>
    </row>
    <row r="257" spans="1:7">
      <c r="A257" s="143" t="s">
        <v>346</v>
      </c>
      <c r="B257" s="155">
        <f>INDEX([10]MF_RawData!$A$19:$S$570, MATCH(MF_Estimates!$A257, [10]MF_RawData!$C$19:$C$570, 0), MATCH(MF_Estimates!B$19, [10]MF_RawData!$A$18:$S$18, 0))</f>
        <v>2514.880859375</v>
      </c>
      <c r="C257" s="156">
        <f>INDEX([10]MF_RawData!$A$19:$S$570, MATCH(MF_Estimates!$A257, [10]MF_RawData!$C$19:$C$570, 0), MATCH(MF_Estimates!C$19, [10]MF_RawData!$A$18:$S$18, 0))</f>
        <v>3</v>
      </c>
      <c r="D257" s="156" t="str">
        <f>INDEX([10]MF_RawData!$A$19:$S$570, MATCH(MF_Estimates!$A257, [10]MF_RawData!$C$19:$C$570, 0), MATCH(MF_Estimates!D$19, [10]MF_RawData!$A$18:$S$18, 0))</f>
        <v>Forced Air</v>
      </c>
      <c r="E257" s="156" t="str">
        <f>INDEX([10]MF_RawData!$A$19:$S$570, MATCH(MF_Estimates!$A257, [10]MF_RawData!$C$19:$C$570, 0), MATCH(MF_Estimates!E$19, [10]MF_RawData!$A$18:$S$18, 0))</f>
        <v>Natural Gas</v>
      </c>
      <c r="F257" s="12" t="b">
        <f t="shared" si="22"/>
        <v>0</v>
      </c>
      <c r="G257" s="12" t="str">
        <f t="shared" si="23"/>
        <v>Electric FAF</v>
      </c>
    </row>
    <row r="258" spans="1:7">
      <c r="A258" s="143" t="s">
        <v>347</v>
      </c>
      <c r="B258" s="155">
        <f>INDEX([10]MF_RawData!$A$19:$S$570, MATCH(MF_Estimates!$A258, [10]MF_RawData!$C$19:$C$570, 0), MATCH(MF_Estimates!B$19, [10]MF_RawData!$A$18:$S$18, 0))</f>
        <v>2514.880859375</v>
      </c>
      <c r="C258" s="156">
        <f>INDEX([10]MF_RawData!$A$19:$S$570, MATCH(MF_Estimates!$A258, [10]MF_RawData!$C$19:$C$570, 0), MATCH(MF_Estimates!C$19, [10]MF_RawData!$A$18:$S$18, 0))</f>
        <v>3</v>
      </c>
      <c r="D258" s="156" t="str">
        <f>INDEX([10]MF_RawData!$A$19:$S$570, MATCH(MF_Estimates!$A258, [10]MF_RawData!$C$19:$C$570, 0), MATCH(MF_Estimates!D$19, [10]MF_RawData!$A$18:$S$18, 0))</f>
        <v>Forced Air</v>
      </c>
      <c r="E258" s="156" t="str">
        <f>INDEX([10]MF_RawData!$A$19:$S$570, MATCH(MF_Estimates!$A258, [10]MF_RawData!$C$19:$C$570, 0), MATCH(MF_Estimates!E$19, [10]MF_RawData!$A$18:$S$18, 0))</f>
        <v>Natural Gas</v>
      </c>
      <c r="F258" s="12" t="b">
        <f t="shared" si="22"/>
        <v>0</v>
      </c>
      <c r="G258" s="12" t="str">
        <f t="shared" si="23"/>
        <v>Electric FAF</v>
      </c>
    </row>
    <row r="259" spans="1:7">
      <c r="A259" s="143" t="s">
        <v>348</v>
      </c>
      <c r="B259" s="155">
        <f>INDEX([10]MF_RawData!$A$19:$S$570, MATCH(MF_Estimates!$A259, [10]MF_RawData!$C$19:$C$570, 0), MATCH(MF_Estimates!B$19, [10]MF_RawData!$A$18:$S$18, 0))</f>
        <v>2514.881103515625</v>
      </c>
      <c r="C259" s="156">
        <f>INDEX([10]MF_RawData!$A$19:$S$570, MATCH(MF_Estimates!$A259, [10]MF_RawData!$C$19:$C$570, 0), MATCH(MF_Estimates!C$19, [10]MF_RawData!$A$18:$S$18, 0))</f>
        <v>3</v>
      </c>
      <c r="D259" s="156" t="str">
        <f>INDEX([10]MF_RawData!$A$19:$S$570, MATCH(MF_Estimates!$A259, [10]MF_RawData!$C$19:$C$570, 0), MATCH(MF_Estimates!D$19, [10]MF_RawData!$A$18:$S$18, 0))</f>
        <v>Forced Air</v>
      </c>
      <c r="E259" s="156" t="str">
        <f>INDEX([10]MF_RawData!$A$19:$S$570, MATCH(MF_Estimates!$A259, [10]MF_RawData!$C$19:$C$570, 0), MATCH(MF_Estimates!E$19, [10]MF_RawData!$A$18:$S$18, 0))</f>
        <v>Natural Gas</v>
      </c>
      <c r="F259" s="12" t="b">
        <f t="shared" si="22"/>
        <v>0</v>
      </c>
      <c r="G259" s="12" t="str">
        <f t="shared" si="23"/>
        <v>Electric FAF</v>
      </c>
    </row>
    <row r="260" spans="1:7">
      <c r="A260" s="143" t="s">
        <v>349</v>
      </c>
      <c r="B260" s="155">
        <f>INDEX([10]MF_RawData!$A$19:$S$570, MATCH(MF_Estimates!$A260, [10]MF_RawData!$C$19:$C$570, 0), MATCH(MF_Estimates!B$19, [10]MF_RawData!$A$18:$S$18, 0))</f>
        <v>2514.881103515625</v>
      </c>
      <c r="C260" s="156">
        <f>INDEX([10]MF_RawData!$A$19:$S$570, MATCH(MF_Estimates!$A260, [10]MF_RawData!$C$19:$C$570, 0), MATCH(MF_Estimates!C$19, [10]MF_RawData!$A$18:$S$18, 0))</f>
        <v>1</v>
      </c>
      <c r="D260" s="156" t="str">
        <f>INDEX([10]MF_RawData!$A$19:$S$570, MATCH(MF_Estimates!$A260, [10]MF_RawData!$C$19:$C$570, 0), MATCH(MF_Estimates!D$19, [10]MF_RawData!$A$18:$S$18, 0))</f>
        <v>Forced Air</v>
      </c>
      <c r="E260" s="156" t="str">
        <f>INDEX([10]MF_RawData!$A$19:$S$570, MATCH(MF_Estimates!$A260, [10]MF_RawData!$C$19:$C$570, 0), MATCH(MF_Estimates!E$19, [10]MF_RawData!$A$18:$S$18, 0))</f>
        <v>Natural Gas</v>
      </c>
      <c r="F260" s="12" t="b">
        <f t="shared" si="22"/>
        <v>0</v>
      </c>
      <c r="G260" s="12" t="str">
        <f t="shared" si="23"/>
        <v>Electric FAF</v>
      </c>
    </row>
    <row r="261" spans="1:7">
      <c r="A261" s="143" t="s">
        <v>350</v>
      </c>
      <c r="B261" s="155">
        <f>INDEX([10]MF_RawData!$A$19:$S$570, MATCH(MF_Estimates!$A261, [10]MF_RawData!$C$19:$C$570, 0), MATCH(MF_Estimates!B$19, [10]MF_RawData!$A$18:$S$18, 0))</f>
        <v>2514.881103515625</v>
      </c>
      <c r="C261" s="156">
        <f>INDEX([10]MF_RawData!$A$19:$S$570, MATCH(MF_Estimates!$A261, [10]MF_RawData!$C$19:$C$570, 0), MATCH(MF_Estimates!C$19, [10]MF_RawData!$A$18:$S$18, 0))</f>
        <v>1</v>
      </c>
      <c r="D261" s="156" t="str">
        <f>INDEX([10]MF_RawData!$A$19:$S$570, MATCH(MF_Estimates!$A261, [10]MF_RawData!$C$19:$C$570, 0), MATCH(MF_Estimates!D$19, [10]MF_RawData!$A$18:$S$18, 0))</f>
        <v>Forced Air</v>
      </c>
      <c r="E261" s="156" t="str">
        <f>INDEX([10]MF_RawData!$A$19:$S$570, MATCH(MF_Estimates!$A261, [10]MF_RawData!$C$19:$C$570, 0), MATCH(MF_Estimates!E$19, [10]MF_RawData!$A$18:$S$18, 0))</f>
        <v>Natural Gas</v>
      </c>
      <c r="F261" s="12" t="b">
        <f t="shared" si="22"/>
        <v>0</v>
      </c>
      <c r="G261" s="12" t="str">
        <f t="shared" si="23"/>
        <v>Electric FAF</v>
      </c>
    </row>
    <row r="262" spans="1:7">
      <c r="A262" s="143" t="s">
        <v>351</v>
      </c>
      <c r="B262" s="155">
        <f>INDEX([10]MF_RawData!$A$19:$S$570, MATCH(MF_Estimates!$A262, [10]MF_RawData!$C$19:$C$570, 0), MATCH(MF_Estimates!B$19, [10]MF_RawData!$A$18:$S$18, 0))</f>
        <v>2514.881103515625</v>
      </c>
      <c r="C262" s="156">
        <f>INDEX([10]MF_RawData!$A$19:$S$570, MATCH(MF_Estimates!$A262, [10]MF_RawData!$C$19:$C$570, 0), MATCH(MF_Estimates!C$19, [10]MF_RawData!$A$18:$S$18, 0))</f>
        <v>1</v>
      </c>
      <c r="D262" s="156" t="str">
        <f>INDEX([10]MF_RawData!$A$19:$S$570, MATCH(MF_Estimates!$A262, [10]MF_RawData!$C$19:$C$570, 0), MATCH(MF_Estimates!D$19, [10]MF_RawData!$A$18:$S$18, 0))</f>
        <v>Forced Air</v>
      </c>
      <c r="E262" s="156" t="str">
        <f>INDEX([10]MF_RawData!$A$19:$S$570, MATCH(MF_Estimates!$A262, [10]MF_RawData!$C$19:$C$570, 0), MATCH(MF_Estimates!E$19, [10]MF_RawData!$A$18:$S$18, 0))</f>
        <v>Natural Gas</v>
      </c>
      <c r="F262" s="12" t="b">
        <f t="shared" si="22"/>
        <v>0</v>
      </c>
      <c r="G262" s="12" t="str">
        <f t="shared" si="23"/>
        <v>Electric FAF</v>
      </c>
    </row>
    <row r="263" spans="1:7">
      <c r="A263" s="143" t="s">
        <v>352</v>
      </c>
      <c r="B263" s="155">
        <f>INDEX([10]MF_RawData!$A$19:$S$570, MATCH(MF_Estimates!$A263, [10]MF_RawData!$C$19:$C$570, 0), MATCH(MF_Estimates!B$19, [10]MF_RawData!$A$18:$S$18, 0))</f>
        <v>2514.881103515625</v>
      </c>
      <c r="C263" s="156">
        <f>INDEX([10]MF_RawData!$A$19:$S$570, MATCH(MF_Estimates!$A263, [10]MF_RawData!$C$19:$C$570, 0), MATCH(MF_Estimates!C$19, [10]MF_RawData!$A$18:$S$18, 0))</f>
        <v>1</v>
      </c>
      <c r="D263" s="156" t="str">
        <f>INDEX([10]MF_RawData!$A$19:$S$570, MATCH(MF_Estimates!$A263, [10]MF_RawData!$C$19:$C$570, 0), MATCH(MF_Estimates!D$19, [10]MF_RawData!$A$18:$S$18, 0))</f>
        <v>Zonal Electric</v>
      </c>
      <c r="E263" s="156" t="str">
        <f>INDEX([10]MF_RawData!$A$19:$S$570, MATCH(MF_Estimates!$A263, [10]MF_RawData!$C$19:$C$570, 0), MATCH(MF_Estimates!E$19, [10]MF_RawData!$A$18:$S$18, 0))</f>
        <v>Electric</v>
      </c>
      <c r="F263" s="12" t="b">
        <f t="shared" si="22"/>
        <v>1</v>
      </c>
      <c r="G263" s="12" t="str">
        <f t="shared" si="23"/>
        <v>Electric Zonal</v>
      </c>
    </row>
    <row r="264" spans="1:7">
      <c r="A264" s="143" t="s">
        <v>353</v>
      </c>
      <c r="B264" s="155">
        <f>INDEX([10]MF_RawData!$A$19:$S$570, MATCH(MF_Estimates!$A264, [10]MF_RawData!$C$19:$C$570, 0), MATCH(MF_Estimates!B$19, [10]MF_RawData!$A$18:$S$18, 0))</f>
        <v>2514.881103515625</v>
      </c>
      <c r="C264" s="156">
        <f>INDEX([10]MF_RawData!$A$19:$S$570, MATCH(MF_Estimates!$A264, [10]MF_RawData!$C$19:$C$570, 0), MATCH(MF_Estimates!C$19, [10]MF_RawData!$A$18:$S$18, 0))</f>
        <v>1</v>
      </c>
      <c r="D264" s="156" t="str">
        <f>INDEX([10]MF_RawData!$A$19:$S$570, MATCH(MF_Estimates!$A264, [10]MF_RawData!$C$19:$C$570, 0), MATCH(MF_Estimates!D$19, [10]MF_RawData!$A$18:$S$18, 0))</f>
        <v>Zonal Electric</v>
      </c>
      <c r="E264" s="156" t="str">
        <f>INDEX([10]MF_RawData!$A$19:$S$570, MATCH(MF_Estimates!$A264, [10]MF_RawData!$C$19:$C$570, 0), MATCH(MF_Estimates!E$19, [10]MF_RawData!$A$18:$S$18, 0))</f>
        <v>Electric</v>
      </c>
      <c r="F264" s="12" t="b">
        <f t="shared" si="22"/>
        <v>1</v>
      </c>
      <c r="G264" s="12" t="str">
        <f t="shared" si="23"/>
        <v>Electric Zonal</v>
      </c>
    </row>
    <row r="265" spans="1:7">
      <c r="A265" s="143" t="s">
        <v>354</v>
      </c>
      <c r="B265" s="155">
        <f>INDEX([10]MF_RawData!$A$19:$S$570, MATCH(MF_Estimates!$A265, [10]MF_RawData!$C$19:$C$570, 0), MATCH(MF_Estimates!B$19, [10]MF_RawData!$A$18:$S$18, 0))</f>
        <v>2514.881103515625</v>
      </c>
      <c r="C265" s="156">
        <f>INDEX([10]MF_RawData!$A$19:$S$570, MATCH(MF_Estimates!$A265, [10]MF_RawData!$C$19:$C$570, 0), MATCH(MF_Estimates!C$19, [10]MF_RawData!$A$18:$S$18, 0))</f>
        <v>1</v>
      </c>
      <c r="D265" s="156" t="str">
        <f>INDEX([10]MF_RawData!$A$19:$S$570, MATCH(MF_Estimates!$A265, [10]MF_RawData!$C$19:$C$570, 0), MATCH(MF_Estimates!D$19, [10]MF_RawData!$A$18:$S$18, 0))</f>
        <v>Zonal Electric</v>
      </c>
      <c r="E265" s="156" t="str">
        <f>INDEX([10]MF_RawData!$A$19:$S$570, MATCH(MF_Estimates!$A265, [10]MF_RawData!$C$19:$C$570, 0), MATCH(MF_Estimates!E$19, [10]MF_RawData!$A$18:$S$18, 0))</f>
        <v>Electric</v>
      </c>
      <c r="F265" s="12" t="b">
        <f t="shared" si="22"/>
        <v>1</v>
      </c>
      <c r="G265" s="12" t="str">
        <f t="shared" si="23"/>
        <v>Electric Zonal</v>
      </c>
    </row>
    <row r="266" spans="1:7">
      <c r="A266" s="143" t="s">
        <v>355</v>
      </c>
      <c r="B266" s="155">
        <f>INDEX([10]MF_RawData!$A$19:$S$570, MATCH(MF_Estimates!$A266, [10]MF_RawData!$C$19:$C$570, 0), MATCH(MF_Estimates!B$19, [10]MF_RawData!$A$18:$S$18, 0))</f>
        <v>2514.881103515625</v>
      </c>
      <c r="C266" s="156">
        <f>INDEX([10]MF_RawData!$A$19:$S$570, MATCH(MF_Estimates!$A266, [10]MF_RawData!$C$19:$C$570, 0), MATCH(MF_Estimates!C$19, [10]MF_RawData!$A$18:$S$18, 0))</f>
        <v>1</v>
      </c>
      <c r="D266" s="156" t="str">
        <f>INDEX([10]MF_RawData!$A$19:$S$570, MATCH(MF_Estimates!$A266, [10]MF_RawData!$C$19:$C$570, 0), MATCH(MF_Estimates!D$19, [10]MF_RawData!$A$18:$S$18, 0))</f>
        <v>Zonal Electric</v>
      </c>
      <c r="E266" s="156" t="str">
        <f>INDEX([10]MF_RawData!$A$19:$S$570, MATCH(MF_Estimates!$A266, [10]MF_RawData!$C$19:$C$570, 0), MATCH(MF_Estimates!E$19, [10]MF_RawData!$A$18:$S$18, 0))</f>
        <v>Electric</v>
      </c>
      <c r="F266" s="12" t="b">
        <f t="shared" si="22"/>
        <v>1</v>
      </c>
      <c r="G266" s="12" t="str">
        <f t="shared" si="23"/>
        <v>Electric Zonal</v>
      </c>
    </row>
    <row r="267" spans="1:7">
      <c r="A267" s="143" t="s">
        <v>356</v>
      </c>
      <c r="B267" s="155">
        <f>INDEX([10]MF_RawData!$A$19:$S$570, MATCH(MF_Estimates!$A267, [10]MF_RawData!$C$19:$C$570, 0), MATCH(MF_Estimates!B$19, [10]MF_RawData!$A$18:$S$18, 0))</f>
        <v>2514.881103515625</v>
      </c>
      <c r="C267" s="156">
        <f>INDEX([10]MF_RawData!$A$19:$S$570, MATCH(MF_Estimates!$A267, [10]MF_RawData!$C$19:$C$570, 0), MATCH(MF_Estimates!C$19, [10]MF_RawData!$A$18:$S$18, 0))</f>
        <v>1</v>
      </c>
      <c r="D267" s="156" t="str">
        <f>INDEX([10]MF_RawData!$A$19:$S$570, MATCH(MF_Estimates!$A267, [10]MF_RawData!$C$19:$C$570, 0), MATCH(MF_Estimates!D$19, [10]MF_RawData!$A$18:$S$18, 0))</f>
        <v>Zonal Electric</v>
      </c>
      <c r="E267" s="156" t="str">
        <f>INDEX([10]MF_RawData!$A$19:$S$570, MATCH(MF_Estimates!$A267, [10]MF_RawData!$C$19:$C$570, 0), MATCH(MF_Estimates!E$19, [10]MF_RawData!$A$18:$S$18, 0))</f>
        <v>Electric</v>
      </c>
      <c r="F267" s="12" t="b">
        <f t="shared" si="22"/>
        <v>1</v>
      </c>
      <c r="G267" s="12" t="str">
        <f t="shared" si="23"/>
        <v>Electric Zonal</v>
      </c>
    </row>
    <row r="268" spans="1:7">
      <c r="A268" s="143" t="s">
        <v>357</v>
      </c>
      <c r="B268" s="155">
        <f>INDEX([10]MF_RawData!$A$19:$S$570, MATCH(MF_Estimates!$A268, [10]MF_RawData!$C$19:$C$570, 0), MATCH(MF_Estimates!B$19, [10]MF_RawData!$A$18:$S$18, 0))</f>
        <v>2514.881103515625</v>
      </c>
      <c r="C268" s="156">
        <f>INDEX([10]MF_RawData!$A$19:$S$570, MATCH(MF_Estimates!$A268, [10]MF_RawData!$C$19:$C$570, 0), MATCH(MF_Estimates!C$19, [10]MF_RawData!$A$18:$S$18, 0))</f>
        <v>1</v>
      </c>
      <c r="D268" s="156" t="str">
        <f>INDEX([10]MF_RawData!$A$19:$S$570, MATCH(MF_Estimates!$A268, [10]MF_RawData!$C$19:$C$570, 0), MATCH(MF_Estimates!D$19, [10]MF_RawData!$A$18:$S$18, 0))</f>
        <v>Zonal Electric</v>
      </c>
      <c r="E268" s="156" t="str">
        <f>INDEX([10]MF_RawData!$A$19:$S$570, MATCH(MF_Estimates!$A268, [10]MF_RawData!$C$19:$C$570, 0), MATCH(MF_Estimates!E$19, [10]MF_RawData!$A$18:$S$18, 0))</f>
        <v>Electric</v>
      </c>
      <c r="F268" s="12" t="b">
        <f t="shared" si="22"/>
        <v>1</v>
      </c>
      <c r="G268" s="12" t="str">
        <f t="shared" si="23"/>
        <v>Electric Zonal</v>
      </c>
    </row>
    <row r="269" spans="1:7">
      <c r="A269" s="143" t="s">
        <v>358</v>
      </c>
      <c r="B269" s="155">
        <f>INDEX([10]MF_RawData!$A$19:$S$570, MATCH(MF_Estimates!$A269, [10]MF_RawData!$C$19:$C$570, 0), MATCH(MF_Estimates!B$19, [10]MF_RawData!$A$18:$S$18, 0))</f>
        <v>2514.880859375</v>
      </c>
      <c r="C269" s="156">
        <f>INDEX([10]MF_RawData!$A$19:$S$570, MATCH(MF_Estimates!$A269, [10]MF_RawData!$C$19:$C$570, 0), MATCH(MF_Estimates!C$19, [10]MF_RawData!$A$18:$S$18, 0))</f>
        <v>2</v>
      </c>
      <c r="D269" s="156" t="str">
        <f>INDEX([10]MF_RawData!$A$19:$S$570, MATCH(MF_Estimates!$A269, [10]MF_RawData!$C$19:$C$570, 0), MATCH(MF_Estimates!D$19, [10]MF_RawData!$A$18:$S$18, 0))</f>
        <v>Zonal Electric</v>
      </c>
      <c r="E269" s="156" t="str">
        <f>INDEX([10]MF_RawData!$A$19:$S$570, MATCH(MF_Estimates!$A269, [10]MF_RawData!$C$19:$C$570, 0), MATCH(MF_Estimates!E$19, [10]MF_RawData!$A$18:$S$18, 0))</f>
        <v>Electric</v>
      </c>
      <c r="F269" s="12" t="b">
        <f t="shared" si="22"/>
        <v>1</v>
      </c>
      <c r="G269" s="12" t="str">
        <f t="shared" si="23"/>
        <v>Electric Zonal</v>
      </c>
    </row>
    <row r="270" spans="1:7">
      <c r="A270" s="143" t="s">
        <v>359</v>
      </c>
      <c r="B270" s="155">
        <f>INDEX([10]MF_RawData!$A$19:$S$570, MATCH(MF_Estimates!$A270, [10]MF_RawData!$C$19:$C$570, 0), MATCH(MF_Estimates!B$19, [10]MF_RawData!$A$18:$S$18, 0))</f>
        <v>2514.880859375</v>
      </c>
      <c r="C270" s="156">
        <f>INDEX([10]MF_RawData!$A$19:$S$570, MATCH(MF_Estimates!$A270, [10]MF_RawData!$C$19:$C$570, 0), MATCH(MF_Estimates!C$19, [10]MF_RawData!$A$18:$S$18, 0))</f>
        <v>2</v>
      </c>
      <c r="D270" s="156" t="str">
        <f>INDEX([10]MF_RawData!$A$19:$S$570, MATCH(MF_Estimates!$A270, [10]MF_RawData!$C$19:$C$570, 0), MATCH(MF_Estimates!D$19, [10]MF_RawData!$A$18:$S$18, 0))</f>
        <v>Zonal Electric</v>
      </c>
      <c r="E270" s="156" t="str">
        <f>INDEX([10]MF_RawData!$A$19:$S$570, MATCH(MF_Estimates!$A270, [10]MF_RawData!$C$19:$C$570, 0), MATCH(MF_Estimates!E$19, [10]MF_RawData!$A$18:$S$18, 0))</f>
        <v>Electric</v>
      </c>
      <c r="F270" s="12" t="b">
        <f t="shared" si="22"/>
        <v>1</v>
      </c>
      <c r="G270" s="12" t="str">
        <f t="shared" si="23"/>
        <v>Electric Zonal</v>
      </c>
    </row>
    <row r="271" spans="1:7">
      <c r="A271" s="143" t="s">
        <v>360</v>
      </c>
      <c r="B271" s="155">
        <f>INDEX([10]MF_RawData!$A$19:$S$570, MATCH(MF_Estimates!$A271, [10]MF_RawData!$C$19:$C$570, 0), MATCH(MF_Estimates!B$19, [10]MF_RawData!$A$18:$S$18, 0))</f>
        <v>2514.880859375</v>
      </c>
      <c r="C271" s="156">
        <f>INDEX([10]MF_RawData!$A$19:$S$570, MATCH(MF_Estimates!$A271, [10]MF_RawData!$C$19:$C$570, 0), MATCH(MF_Estimates!C$19, [10]MF_RawData!$A$18:$S$18, 0))</f>
        <v>2</v>
      </c>
      <c r="D271" s="156" t="str">
        <f>INDEX([10]MF_RawData!$A$19:$S$570, MATCH(MF_Estimates!$A271, [10]MF_RawData!$C$19:$C$570, 0), MATCH(MF_Estimates!D$19, [10]MF_RawData!$A$18:$S$18, 0))</f>
        <v>Zonal Electric</v>
      </c>
      <c r="E271" s="156" t="str">
        <f>INDEX([10]MF_RawData!$A$19:$S$570, MATCH(MF_Estimates!$A271, [10]MF_RawData!$C$19:$C$570, 0), MATCH(MF_Estimates!E$19, [10]MF_RawData!$A$18:$S$18, 0))</f>
        <v>Electric</v>
      </c>
      <c r="F271" s="12" t="b">
        <f t="shared" si="22"/>
        <v>1</v>
      </c>
      <c r="G271" s="12" t="str">
        <f t="shared" si="23"/>
        <v>Electric Zonal</v>
      </c>
    </row>
    <row r="272" spans="1:7">
      <c r="A272" s="143" t="s">
        <v>361</v>
      </c>
      <c r="B272" s="155">
        <f>INDEX([10]MF_RawData!$A$19:$S$570, MATCH(MF_Estimates!$A272, [10]MF_RawData!$C$19:$C$570, 0), MATCH(MF_Estimates!B$19, [10]MF_RawData!$A$18:$S$18, 0))</f>
        <v>2514.881103515625</v>
      </c>
      <c r="C272" s="156">
        <f>INDEX([10]MF_RawData!$A$19:$S$570, MATCH(MF_Estimates!$A272, [10]MF_RawData!$C$19:$C$570, 0), MATCH(MF_Estimates!C$19, [10]MF_RawData!$A$18:$S$18, 0))</f>
        <v>2</v>
      </c>
      <c r="D272" s="156" t="str">
        <f>INDEX([10]MF_RawData!$A$19:$S$570, MATCH(MF_Estimates!$A272, [10]MF_RawData!$C$19:$C$570, 0), MATCH(MF_Estimates!D$19, [10]MF_RawData!$A$18:$S$18, 0))</f>
        <v>Zonal Electric</v>
      </c>
      <c r="E272" s="156" t="str">
        <f>INDEX([10]MF_RawData!$A$19:$S$570, MATCH(MF_Estimates!$A272, [10]MF_RawData!$C$19:$C$570, 0), MATCH(MF_Estimates!E$19, [10]MF_RawData!$A$18:$S$18, 0))</f>
        <v>Electric</v>
      </c>
      <c r="F272" s="12" t="b">
        <f t="shared" si="22"/>
        <v>1</v>
      </c>
      <c r="G272" s="12" t="str">
        <f t="shared" si="23"/>
        <v>Electric Zonal</v>
      </c>
    </row>
    <row r="273" spans="1:7">
      <c r="A273" s="143" t="s">
        <v>362</v>
      </c>
      <c r="B273" s="155">
        <f>INDEX([10]MF_RawData!$A$19:$S$570, MATCH(MF_Estimates!$A273, [10]MF_RawData!$C$19:$C$570, 0), MATCH(MF_Estimates!B$19, [10]MF_RawData!$A$18:$S$18, 0))</f>
        <v>2514.881103515625</v>
      </c>
      <c r="C273" s="156">
        <f>INDEX([10]MF_RawData!$A$19:$S$570, MATCH(MF_Estimates!$A273, [10]MF_RawData!$C$19:$C$570, 0), MATCH(MF_Estimates!C$19, [10]MF_RawData!$A$18:$S$18, 0))</f>
        <v>2</v>
      </c>
      <c r="D273" s="156" t="str">
        <f>INDEX([10]MF_RawData!$A$19:$S$570, MATCH(MF_Estimates!$A273, [10]MF_RawData!$C$19:$C$570, 0), MATCH(MF_Estimates!D$19, [10]MF_RawData!$A$18:$S$18, 0))</f>
        <v>Zonal Electric</v>
      </c>
      <c r="E273" s="156" t="str">
        <f>INDEX([10]MF_RawData!$A$19:$S$570, MATCH(MF_Estimates!$A273, [10]MF_RawData!$C$19:$C$570, 0), MATCH(MF_Estimates!E$19, [10]MF_RawData!$A$18:$S$18, 0))</f>
        <v>Electric</v>
      </c>
      <c r="F273" s="12" t="b">
        <f t="shared" si="22"/>
        <v>1</v>
      </c>
      <c r="G273" s="12" t="str">
        <f t="shared" si="23"/>
        <v>Electric Zonal</v>
      </c>
    </row>
    <row r="274" spans="1:7">
      <c r="A274" s="143" t="s">
        <v>363</v>
      </c>
      <c r="B274" s="155">
        <f>INDEX([10]MF_RawData!$A$19:$S$570, MATCH(MF_Estimates!$A274, [10]MF_RawData!$C$19:$C$570, 0), MATCH(MF_Estimates!B$19, [10]MF_RawData!$A$18:$S$18, 0))</f>
        <v>2514.881103515625</v>
      </c>
      <c r="C274" s="156">
        <f>INDEX([10]MF_RawData!$A$19:$S$570, MATCH(MF_Estimates!$A274, [10]MF_RawData!$C$19:$C$570, 0), MATCH(MF_Estimates!C$19, [10]MF_RawData!$A$18:$S$18, 0))</f>
        <v>2</v>
      </c>
      <c r="D274" s="156" t="str">
        <f>INDEX([10]MF_RawData!$A$19:$S$570, MATCH(MF_Estimates!$A274, [10]MF_RawData!$C$19:$C$570, 0), MATCH(MF_Estimates!D$19, [10]MF_RawData!$A$18:$S$18, 0))</f>
        <v>Zonal Electric</v>
      </c>
      <c r="E274" s="156" t="str">
        <f>INDEX([10]MF_RawData!$A$19:$S$570, MATCH(MF_Estimates!$A274, [10]MF_RawData!$C$19:$C$570, 0), MATCH(MF_Estimates!E$19, [10]MF_RawData!$A$18:$S$18, 0))</f>
        <v>Electric</v>
      </c>
      <c r="F274" s="12" t="b">
        <f t="shared" si="22"/>
        <v>1</v>
      </c>
      <c r="G274" s="12" t="str">
        <f t="shared" si="23"/>
        <v>Electric Zonal</v>
      </c>
    </row>
    <row r="275" spans="1:7">
      <c r="A275" s="143" t="s">
        <v>364</v>
      </c>
      <c r="B275" s="155">
        <f>INDEX([10]MF_RawData!$A$19:$S$570, MATCH(MF_Estimates!$A275, [10]MF_RawData!$C$19:$C$570, 0), MATCH(MF_Estimates!B$19, [10]MF_RawData!$A$18:$S$18, 0))</f>
        <v>3772.32177734375</v>
      </c>
      <c r="C275" s="156">
        <f>INDEX([10]MF_RawData!$A$19:$S$570, MATCH(MF_Estimates!$A275, [10]MF_RawData!$C$19:$C$570, 0), MATCH(MF_Estimates!C$19, [10]MF_RawData!$A$18:$S$18, 0))</f>
        <v>2</v>
      </c>
      <c r="D275" s="156" t="str">
        <f>INDEX([10]MF_RawData!$A$19:$S$570, MATCH(MF_Estimates!$A275, [10]MF_RawData!$C$19:$C$570, 0), MATCH(MF_Estimates!D$19, [10]MF_RawData!$A$18:$S$18, 0))</f>
        <v>Forced Air</v>
      </c>
      <c r="E275" s="156" t="str">
        <f>INDEX([10]MF_RawData!$A$19:$S$570, MATCH(MF_Estimates!$A275, [10]MF_RawData!$C$19:$C$570, 0), MATCH(MF_Estimates!E$19, [10]MF_RawData!$A$18:$S$18, 0))</f>
        <v>Natural Gas</v>
      </c>
      <c r="F275" s="12" t="b">
        <f t="shared" si="22"/>
        <v>0</v>
      </c>
      <c r="G275" s="12" t="str">
        <f t="shared" si="23"/>
        <v>Electric FAF</v>
      </c>
    </row>
    <row r="276" spans="1:7">
      <c r="A276" s="143" t="s">
        <v>365</v>
      </c>
      <c r="B276" s="155">
        <f>INDEX([10]MF_RawData!$A$19:$S$570, MATCH(MF_Estimates!$A276, [10]MF_RawData!$C$19:$C$570, 0), MATCH(MF_Estimates!B$19, [10]MF_RawData!$A$18:$S$18, 0))</f>
        <v>3772.321533203125</v>
      </c>
      <c r="C276" s="156">
        <f>INDEX([10]MF_RawData!$A$19:$S$570, MATCH(MF_Estimates!$A276, [10]MF_RawData!$C$19:$C$570, 0), MATCH(MF_Estimates!C$19, [10]MF_RawData!$A$18:$S$18, 0))</f>
        <v>2</v>
      </c>
      <c r="D276" s="156" t="str">
        <f>INDEX([10]MF_RawData!$A$19:$S$570, MATCH(MF_Estimates!$A276, [10]MF_RawData!$C$19:$C$570, 0), MATCH(MF_Estimates!D$19, [10]MF_RawData!$A$18:$S$18, 0))</f>
        <v>Forced Air</v>
      </c>
      <c r="E276" s="156" t="str">
        <f>INDEX([10]MF_RawData!$A$19:$S$570, MATCH(MF_Estimates!$A276, [10]MF_RawData!$C$19:$C$570, 0), MATCH(MF_Estimates!E$19, [10]MF_RawData!$A$18:$S$18, 0))</f>
        <v>Natural Gas</v>
      </c>
      <c r="F276" s="12" t="b">
        <f t="shared" si="22"/>
        <v>0</v>
      </c>
      <c r="G276" s="12" t="str">
        <f t="shared" si="23"/>
        <v>Electric FAF</v>
      </c>
    </row>
    <row r="277" spans="1:7">
      <c r="A277" s="143" t="s">
        <v>366</v>
      </c>
      <c r="B277" s="155">
        <f>INDEX([10]MF_RawData!$A$19:$S$570, MATCH(MF_Estimates!$A277, [10]MF_RawData!$C$19:$C$570, 0), MATCH(MF_Estimates!B$19, [10]MF_RawData!$A$18:$S$18, 0))</f>
        <v>3772.321533203125</v>
      </c>
      <c r="C277" s="156">
        <f>INDEX([10]MF_RawData!$A$19:$S$570, MATCH(MF_Estimates!$A277, [10]MF_RawData!$C$19:$C$570, 0), MATCH(MF_Estimates!C$19, [10]MF_RawData!$A$18:$S$18, 0))</f>
        <v>2</v>
      </c>
      <c r="D277" s="156" t="str">
        <f>INDEX([10]MF_RawData!$A$19:$S$570, MATCH(MF_Estimates!$A277, [10]MF_RawData!$C$19:$C$570, 0), MATCH(MF_Estimates!D$19, [10]MF_RawData!$A$18:$S$18, 0))</f>
        <v>Zonal Electric</v>
      </c>
      <c r="E277" s="156" t="str">
        <f>INDEX([10]MF_RawData!$A$19:$S$570, MATCH(MF_Estimates!$A277, [10]MF_RawData!$C$19:$C$570, 0), MATCH(MF_Estimates!E$19, [10]MF_RawData!$A$18:$S$18, 0))</f>
        <v>Electric</v>
      </c>
      <c r="F277" s="12" t="b">
        <f t="shared" ref="F277:F340" si="24">IF(E277="Electric", TRUE, FALSE)</f>
        <v>1</v>
      </c>
      <c r="G277" s="12" t="str">
        <f t="shared" ref="G277:G340" si="25">IFERROR(VLOOKUP(D277, $I$20:$J$24, 2, 0), "")</f>
        <v>Electric Zonal</v>
      </c>
    </row>
    <row r="278" spans="1:7">
      <c r="A278" s="143" t="s">
        <v>367</v>
      </c>
      <c r="B278" s="155">
        <f>INDEX([10]MF_RawData!$A$19:$S$570, MATCH(MF_Estimates!$A278, [10]MF_RawData!$C$19:$C$570, 0), MATCH(MF_Estimates!B$19, [10]MF_RawData!$A$18:$S$18, 0))</f>
        <v>3772.321533203125</v>
      </c>
      <c r="C278" s="156">
        <f>INDEX([10]MF_RawData!$A$19:$S$570, MATCH(MF_Estimates!$A278, [10]MF_RawData!$C$19:$C$570, 0), MATCH(MF_Estimates!C$19, [10]MF_RawData!$A$18:$S$18, 0))</f>
        <v>2</v>
      </c>
      <c r="D278" s="156" t="str">
        <f>INDEX([10]MF_RawData!$A$19:$S$570, MATCH(MF_Estimates!$A278, [10]MF_RawData!$C$19:$C$570, 0), MATCH(MF_Estimates!D$19, [10]MF_RawData!$A$18:$S$18, 0))</f>
        <v>Zonal Electric</v>
      </c>
      <c r="E278" s="156" t="str">
        <f>INDEX([10]MF_RawData!$A$19:$S$570, MATCH(MF_Estimates!$A278, [10]MF_RawData!$C$19:$C$570, 0), MATCH(MF_Estimates!E$19, [10]MF_RawData!$A$18:$S$18, 0))</f>
        <v>Electric</v>
      </c>
      <c r="F278" s="12" t="b">
        <f t="shared" si="24"/>
        <v>1</v>
      </c>
      <c r="G278" s="12" t="str">
        <f t="shared" si="25"/>
        <v>Electric Zonal</v>
      </c>
    </row>
    <row r="279" spans="1:7">
      <c r="A279" s="143" t="s">
        <v>368</v>
      </c>
      <c r="B279" s="155">
        <f>INDEX([10]MF_RawData!$A$19:$S$570, MATCH(MF_Estimates!$A279, [10]MF_RawData!$C$19:$C$570, 0), MATCH(MF_Estimates!B$19, [10]MF_RawData!$A$18:$S$18, 0))</f>
        <v>2514.881103515625</v>
      </c>
      <c r="C279" s="156">
        <f>INDEX([10]MF_RawData!$A$19:$S$570, MATCH(MF_Estimates!$A279, [10]MF_RawData!$C$19:$C$570, 0), MATCH(MF_Estimates!C$19, [10]MF_RawData!$A$18:$S$18, 0))</f>
        <v>3</v>
      </c>
      <c r="D279" s="156" t="str">
        <f>INDEX([10]MF_RawData!$A$19:$S$570, MATCH(MF_Estimates!$A279, [10]MF_RawData!$C$19:$C$570, 0), MATCH(MF_Estimates!D$19, [10]MF_RawData!$A$18:$S$18, 0))</f>
        <v>Zonal Electric</v>
      </c>
      <c r="E279" s="156" t="str">
        <f>INDEX([10]MF_RawData!$A$19:$S$570, MATCH(MF_Estimates!$A279, [10]MF_RawData!$C$19:$C$570, 0), MATCH(MF_Estimates!E$19, [10]MF_RawData!$A$18:$S$18, 0))</f>
        <v>Electric</v>
      </c>
      <c r="F279" s="12" t="b">
        <f t="shared" si="24"/>
        <v>1</v>
      </c>
      <c r="G279" s="12" t="str">
        <f t="shared" si="25"/>
        <v>Electric Zonal</v>
      </c>
    </row>
    <row r="280" spans="1:7">
      <c r="A280" s="143" t="s">
        <v>369</v>
      </c>
      <c r="B280" s="155">
        <f>INDEX([10]MF_RawData!$A$19:$S$570, MATCH(MF_Estimates!$A280, [10]MF_RawData!$C$19:$C$570, 0), MATCH(MF_Estimates!B$19, [10]MF_RawData!$A$18:$S$18, 0))</f>
        <v>2514.881103515625</v>
      </c>
      <c r="C280" s="156">
        <f>INDEX([10]MF_RawData!$A$19:$S$570, MATCH(MF_Estimates!$A280, [10]MF_RawData!$C$19:$C$570, 0), MATCH(MF_Estimates!C$19, [10]MF_RawData!$A$18:$S$18, 0))</f>
        <v>3</v>
      </c>
      <c r="D280" s="156" t="str">
        <f>INDEX([10]MF_RawData!$A$19:$S$570, MATCH(MF_Estimates!$A280, [10]MF_RawData!$C$19:$C$570, 0), MATCH(MF_Estimates!D$19, [10]MF_RawData!$A$18:$S$18, 0))</f>
        <v>Zonal Electric</v>
      </c>
      <c r="E280" s="156" t="str">
        <f>INDEX([10]MF_RawData!$A$19:$S$570, MATCH(MF_Estimates!$A280, [10]MF_RawData!$C$19:$C$570, 0), MATCH(MF_Estimates!E$19, [10]MF_RawData!$A$18:$S$18, 0))</f>
        <v>Electric</v>
      </c>
      <c r="F280" s="12" t="b">
        <f t="shared" si="24"/>
        <v>1</v>
      </c>
      <c r="G280" s="12" t="str">
        <f t="shared" si="25"/>
        <v>Electric Zonal</v>
      </c>
    </row>
    <row r="281" spans="1:7">
      <c r="A281" s="143" t="s">
        <v>370</v>
      </c>
      <c r="B281" s="155">
        <f>INDEX([10]MF_RawData!$A$19:$S$570, MATCH(MF_Estimates!$A281, [10]MF_RawData!$C$19:$C$570, 0), MATCH(MF_Estimates!B$19, [10]MF_RawData!$A$18:$S$18, 0))</f>
        <v>2514.881103515625</v>
      </c>
      <c r="C281" s="156">
        <f>INDEX([10]MF_RawData!$A$19:$S$570, MATCH(MF_Estimates!$A281, [10]MF_RawData!$C$19:$C$570, 0), MATCH(MF_Estimates!C$19, [10]MF_RawData!$A$18:$S$18, 0))</f>
        <v>3</v>
      </c>
      <c r="D281" s="156" t="str">
        <f>INDEX([10]MF_RawData!$A$19:$S$570, MATCH(MF_Estimates!$A281, [10]MF_RawData!$C$19:$C$570, 0), MATCH(MF_Estimates!D$19, [10]MF_RawData!$A$18:$S$18, 0))</f>
        <v>Zonal Electric</v>
      </c>
      <c r="E281" s="156" t="str">
        <f>INDEX([10]MF_RawData!$A$19:$S$570, MATCH(MF_Estimates!$A281, [10]MF_RawData!$C$19:$C$570, 0), MATCH(MF_Estimates!E$19, [10]MF_RawData!$A$18:$S$18, 0))</f>
        <v>Electric</v>
      </c>
      <c r="F281" s="12" t="b">
        <f t="shared" si="24"/>
        <v>1</v>
      </c>
      <c r="G281" s="12" t="str">
        <f t="shared" si="25"/>
        <v>Electric Zonal</v>
      </c>
    </row>
    <row r="282" spans="1:7">
      <c r="A282" s="143" t="s">
        <v>371</v>
      </c>
      <c r="B282" s="155">
        <f>INDEX([10]MF_RawData!$A$19:$S$570, MATCH(MF_Estimates!$A282, [10]MF_RawData!$C$19:$C$570, 0), MATCH(MF_Estimates!B$19, [10]MF_RawData!$A$18:$S$18, 0))</f>
        <v>3772.32177734375</v>
      </c>
      <c r="C282" s="156">
        <f>INDEX([10]MF_RawData!$A$19:$S$570, MATCH(MF_Estimates!$A282, [10]MF_RawData!$C$19:$C$570, 0), MATCH(MF_Estimates!C$19, [10]MF_RawData!$A$18:$S$18, 0))</f>
        <v>2</v>
      </c>
      <c r="D282" s="156" t="str">
        <f>INDEX([10]MF_RawData!$A$19:$S$570, MATCH(MF_Estimates!$A282, [10]MF_RawData!$C$19:$C$570, 0), MATCH(MF_Estimates!D$19, [10]MF_RawData!$A$18:$S$18, 0))</f>
        <v>Zonal Electric</v>
      </c>
      <c r="E282" s="156" t="str">
        <f>INDEX([10]MF_RawData!$A$19:$S$570, MATCH(MF_Estimates!$A282, [10]MF_RawData!$C$19:$C$570, 0), MATCH(MF_Estimates!E$19, [10]MF_RawData!$A$18:$S$18, 0))</f>
        <v>Electric</v>
      </c>
      <c r="F282" s="12" t="b">
        <f t="shared" si="24"/>
        <v>1</v>
      </c>
      <c r="G282" s="12" t="str">
        <f t="shared" si="25"/>
        <v>Electric Zonal</v>
      </c>
    </row>
    <row r="283" spans="1:7">
      <c r="A283" s="143" t="s">
        <v>372</v>
      </c>
      <c r="B283" s="155">
        <f>INDEX([10]MF_RawData!$A$19:$S$570, MATCH(MF_Estimates!$A283, [10]MF_RawData!$C$19:$C$570, 0), MATCH(MF_Estimates!B$19, [10]MF_RawData!$A$18:$S$18, 0))</f>
        <v>3772.32177734375</v>
      </c>
      <c r="C283" s="156">
        <f>INDEX([10]MF_RawData!$A$19:$S$570, MATCH(MF_Estimates!$A283, [10]MF_RawData!$C$19:$C$570, 0), MATCH(MF_Estimates!C$19, [10]MF_RawData!$A$18:$S$18, 0))</f>
        <v>2</v>
      </c>
      <c r="D283" s="156" t="str">
        <f>INDEX([10]MF_RawData!$A$19:$S$570, MATCH(MF_Estimates!$A283, [10]MF_RawData!$C$19:$C$570, 0), MATCH(MF_Estimates!D$19, [10]MF_RawData!$A$18:$S$18, 0))</f>
        <v>Zonal Electric</v>
      </c>
      <c r="E283" s="156" t="str">
        <f>INDEX([10]MF_RawData!$A$19:$S$570, MATCH(MF_Estimates!$A283, [10]MF_RawData!$C$19:$C$570, 0), MATCH(MF_Estimates!E$19, [10]MF_RawData!$A$18:$S$18, 0))</f>
        <v>Electric</v>
      </c>
      <c r="F283" s="12" t="b">
        <f t="shared" si="24"/>
        <v>1</v>
      </c>
      <c r="G283" s="12" t="str">
        <f t="shared" si="25"/>
        <v>Electric Zonal</v>
      </c>
    </row>
    <row r="284" spans="1:7">
      <c r="A284" s="143" t="s">
        <v>373</v>
      </c>
      <c r="B284" s="155">
        <f>INDEX([10]MF_RawData!$A$19:$S$570, MATCH(MF_Estimates!$A284, [10]MF_RawData!$C$19:$C$570, 0), MATCH(MF_Estimates!B$19, [10]MF_RawData!$A$18:$S$18, 0))</f>
        <v>3772.32177734375</v>
      </c>
      <c r="C284" s="156">
        <f>INDEX([10]MF_RawData!$A$19:$S$570, MATCH(MF_Estimates!$A284, [10]MF_RawData!$C$19:$C$570, 0), MATCH(MF_Estimates!C$19, [10]MF_RawData!$A$18:$S$18, 0))</f>
        <v>1</v>
      </c>
      <c r="D284" s="156" t="str">
        <f>INDEX([10]MF_RawData!$A$19:$S$570, MATCH(MF_Estimates!$A284, [10]MF_RawData!$C$19:$C$570, 0), MATCH(MF_Estimates!D$19, [10]MF_RawData!$A$18:$S$18, 0))</f>
        <v>Zonal Electric</v>
      </c>
      <c r="E284" s="156" t="str">
        <f>INDEX([10]MF_RawData!$A$19:$S$570, MATCH(MF_Estimates!$A284, [10]MF_RawData!$C$19:$C$570, 0), MATCH(MF_Estimates!E$19, [10]MF_RawData!$A$18:$S$18, 0))</f>
        <v>Electric</v>
      </c>
      <c r="F284" s="12" t="b">
        <f t="shared" si="24"/>
        <v>1</v>
      </c>
      <c r="G284" s="12" t="str">
        <f t="shared" si="25"/>
        <v>Electric Zonal</v>
      </c>
    </row>
    <row r="285" spans="1:7">
      <c r="A285" s="143" t="s">
        <v>374</v>
      </c>
      <c r="B285" s="155">
        <f>INDEX([10]MF_RawData!$A$19:$S$570, MATCH(MF_Estimates!$A285, [10]MF_RawData!$C$19:$C$570, 0), MATCH(MF_Estimates!B$19, [10]MF_RawData!$A$18:$S$18, 0))</f>
        <v>3772.32177734375</v>
      </c>
      <c r="C285" s="156">
        <f>INDEX([10]MF_RawData!$A$19:$S$570, MATCH(MF_Estimates!$A285, [10]MF_RawData!$C$19:$C$570, 0), MATCH(MF_Estimates!C$19, [10]MF_RawData!$A$18:$S$18, 0))</f>
        <v>1</v>
      </c>
      <c r="D285" s="156" t="str">
        <f>INDEX([10]MF_RawData!$A$19:$S$570, MATCH(MF_Estimates!$A285, [10]MF_RawData!$C$19:$C$570, 0), MATCH(MF_Estimates!D$19, [10]MF_RawData!$A$18:$S$18, 0))</f>
        <v>Zonal Electric</v>
      </c>
      <c r="E285" s="156" t="str">
        <f>INDEX([10]MF_RawData!$A$19:$S$570, MATCH(MF_Estimates!$A285, [10]MF_RawData!$C$19:$C$570, 0), MATCH(MF_Estimates!E$19, [10]MF_RawData!$A$18:$S$18, 0))</f>
        <v>Electric</v>
      </c>
      <c r="F285" s="12" t="b">
        <f t="shared" si="24"/>
        <v>1</v>
      </c>
      <c r="G285" s="12" t="str">
        <f t="shared" si="25"/>
        <v>Electric Zonal</v>
      </c>
    </row>
    <row r="286" spans="1:7">
      <c r="A286" s="143" t="s">
        <v>375</v>
      </c>
      <c r="B286" s="155">
        <f>INDEX([10]MF_RawData!$A$19:$S$570, MATCH(MF_Estimates!$A286, [10]MF_RawData!$C$19:$C$570, 0), MATCH(MF_Estimates!B$19, [10]MF_RawData!$A$18:$S$18, 0))</f>
        <v>2514.881103515625</v>
      </c>
      <c r="C286" s="156">
        <f>INDEX([10]MF_RawData!$A$19:$S$570, MATCH(MF_Estimates!$A286, [10]MF_RawData!$C$19:$C$570, 0), MATCH(MF_Estimates!C$19, [10]MF_RawData!$A$18:$S$18, 0))</f>
        <v>3</v>
      </c>
      <c r="D286" s="156" t="str">
        <f>INDEX([10]MF_RawData!$A$19:$S$570, MATCH(MF_Estimates!$A286, [10]MF_RawData!$C$19:$C$570, 0), MATCH(MF_Estimates!D$19, [10]MF_RawData!$A$18:$S$18, 0))</f>
        <v>Zonal Electric</v>
      </c>
      <c r="E286" s="156" t="str">
        <f>INDEX([10]MF_RawData!$A$19:$S$570, MATCH(MF_Estimates!$A286, [10]MF_RawData!$C$19:$C$570, 0), MATCH(MF_Estimates!E$19, [10]MF_RawData!$A$18:$S$18, 0))</f>
        <v>Electric</v>
      </c>
      <c r="F286" s="12" t="b">
        <f t="shared" si="24"/>
        <v>1</v>
      </c>
      <c r="G286" s="12" t="str">
        <f t="shared" si="25"/>
        <v>Electric Zonal</v>
      </c>
    </row>
    <row r="287" spans="1:7">
      <c r="A287" s="143" t="s">
        <v>376</v>
      </c>
      <c r="B287" s="155">
        <f>INDEX([10]MF_RawData!$A$19:$S$570, MATCH(MF_Estimates!$A287, [10]MF_RawData!$C$19:$C$570, 0), MATCH(MF_Estimates!B$19, [10]MF_RawData!$A$18:$S$18, 0))</f>
        <v>2514.881103515625</v>
      </c>
      <c r="C287" s="156">
        <f>INDEX([10]MF_RawData!$A$19:$S$570, MATCH(MF_Estimates!$A287, [10]MF_RawData!$C$19:$C$570, 0), MATCH(MF_Estimates!C$19, [10]MF_RawData!$A$18:$S$18, 0))</f>
        <v>3</v>
      </c>
      <c r="D287" s="156" t="str">
        <f>INDEX([10]MF_RawData!$A$19:$S$570, MATCH(MF_Estimates!$A287, [10]MF_RawData!$C$19:$C$570, 0), MATCH(MF_Estimates!D$19, [10]MF_RawData!$A$18:$S$18, 0))</f>
        <v>Zonal Electric</v>
      </c>
      <c r="E287" s="156" t="str">
        <f>INDEX([10]MF_RawData!$A$19:$S$570, MATCH(MF_Estimates!$A287, [10]MF_RawData!$C$19:$C$570, 0), MATCH(MF_Estimates!E$19, [10]MF_RawData!$A$18:$S$18, 0))</f>
        <v>Electric</v>
      </c>
      <c r="F287" s="12" t="b">
        <f t="shared" si="24"/>
        <v>1</v>
      </c>
      <c r="G287" s="12" t="str">
        <f t="shared" si="25"/>
        <v>Electric Zonal</v>
      </c>
    </row>
    <row r="288" spans="1:7">
      <c r="A288" s="143" t="s">
        <v>377</v>
      </c>
      <c r="B288" s="155">
        <f>INDEX([10]MF_RawData!$A$19:$S$570, MATCH(MF_Estimates!$A288, [10]MF_RawData!$C$19:$C$570, 0), MATCH(MF_Estimates!B$19, [10]MF_RawData!$A$18:$S$18, 0))</f>
        <v>2514.881103515625</v>
      </c>
      <c r="C288" s="156">
        <f>INDEX([10]MF_RawData!$A$19:$S$570, MATCH(MF_Estimates!$A288, [10]MF_RawData!$C$19:$C$570, 0), MATCH(MF_Estimates!C$19, [10]MF_RawData!$A$18:$S$18, 0))</f>
        <v>3</v>
      </c>
      <c r="D288" s="156" t="str">
        <f>INDEX([10]MF_RawData!$A$19:$S$570, MATCH(MF_Estimates!$A288, [10]MF_RawData!$C$19:$C$570, 0), MATCH(MF_Estimates!D$19, [10]MF_RawData!$A$18:$S$18, 0))</f>
        <v>Zonal Electric</v>
      </c>
      <c r="E288" s="156" t="str">
        <f>INDEX([10]MF_RawData!$A$19:$S$570, MATCH(MF_Estimates!$A288, [10]MF_RawData!$C$19:$C$570, 0), MATCH(MF_Estimates!E$19, [10]MF_RawData!$A$18:$S$18, 0))</f>
        <v>Electric</v>
      </c>
      <c r="F288" s="12" t="b">
        <f t="shared" si="24"/>
        <v>1</v>
      </c>
      <c r="G288" s="12" t="str">
        <f t="shared" si="25"/>
        <v>Electric Zonal</v>
      </c>
    </row>
    <row r="289" spans="1:7">
      <c r="A289" s="143" t="s">
        <v>378</v>
      </c>
      <c r="B289" s="155">
        <f>INDEX([10]MF_RawData!$A$19:$S$570, MATCH(MF_Estimates!$A289, [10]MF_RawData!$C$19:$C$570, 0), MATCH(MF_Estimates!B$19, [10]MF_RawData!$A$18:$S$18, 0))</f>
        <v>2514.881103515625</v>
      </c>
      <c r="C289" s="156">
        <f>INDEX([10]MF_RawData!$A$19:$S$570, MATCH(MF_Estimates!$A289, [10]MF_RawData!$C$19:$C$570, 0), MATCH(MF_Estimates!C$19, [10]MF_RawData!$A$18:$S$18, 0))</f>
        <v>1</v>
      </c>
      <c r="D289" s="156" t="str">
        <f>INDEX([10]MF_RawData!$A$19:$S$570, MATCH(MF_Estimates!$A289, [10]MF_RawData!$C$19:$C$570, 0), MATCH(MF_Estimates!D$19, [10]MF_RawData!$A$18:$S$18, 0))</f>
        <v>PTHP,DHP</v>
      </c>
      <c r="E289" s="156" t="str">
        <f>INDEX([10]MF_RawData!$A$19:$S$570, MATCH(MF_Estimates!$A289, [10]MF_RawData!$C$19:$C$570, 0), MATCH(MF_Estimates!E$19, [10]MF_RawData!$A$18:$S$18, 0))</f>
        <v>Electric</v>
      </c>
      <c r="F289" s="12" t="b">
        <f t="shared" si="24"/>
        <v>1</v>
      </c>
      <c r="G289" s="12" t="str">
        <f t="shared" si="25"/>
        <v>PTHP,DHP</v>
      </c>
    </row>
    <row r="290" spans="1:7">
      <c r="A290" s="143" t="s">
        <v>379</v>
      </c>
      <c r="B290" s="155">
        <f>INDEX([10]MF_RawData!$A$19:$S$570, MATCH(MF_Estimates!$A290, [10]MF_RawData!$C$19:$C$570, 0), MATCH(MF_Estimates!B$19, [10]MF_RawData!$A$18:$S$18, 0))</f>
        <v>2514.881103515625</v>
      </c>
      <c r="C290" s="156">
        <f>INDEX([10]MF_RawData!$A$19:$S$570, MATCH(MF_Estimates!$A290, [10]MF_RawData!$C$19:$C$570, 0), MATCH(MF_Estimates!C$19, [10]MF_RawData!$A$18:$S$18, 0))</f>
        <v>1</v>
      </c>
      <c r="D290" s="156" t="str">
        <f>INDEX([10]MF_RawData!$A$19:$S$570, MATCH(MF_Estimates!$A290, [10]MF_RawData!$C$19:$C$570, 0), MATCH(MF_Estimates!D$19, [10]MF_RawData!$A$18:$S$18, 0))</f>
        <v>Zonal Electric</v>
      </c>
      <c r="E290" s="156" t="str">
        <f>INDEX([10]MF_RawData!$A$19:$S$570, MATCH(MF_Estimates!$A290, [10]MF_RawData!$C$19:$C$570, 0), MATCH(MF_Estimates!E$19, [10]MF_RawData!$A$18:$S$18, 0))</f>
        <v>Electric</v>
      </c>
      <c r="F290" s="12" t="b">
        <f t="shared" si="24"/>
        <v>1</v>
      </c>
      <c r="G290" s="12" t="str">
        <f t="shared" si="25"/>
        <v>Electric Zonal</v>
      </c>
    </row>
    <row r="291" spans="1:7">
      <c r="A291" s="143" t="s">
        <v>380</v>
      </c>
      <c r="B291" s="155">
        <f>INDEX([10]MF_RawData!$A$19:$S$570, MATCH(MF_Estimates!$A291, [10]MF_RawData!$C$19:$C$570, 0), MATCH(MF_Estimates!B$19, [10]MF_RawData!$A$18:$S$18, 0))</f>
        <v>3772.32177734375</v>
      </c>
      <c r="C291" s="156">
        <f>INDEX([10]MF_RawData!$A$19:$S$570, MATCH(MF_Estimates!$A291, [10]MF_RawData!$C$19:$C$570, 0), MATCH(MF_Estimates!C$19, [10]MF_RawData!$A$18:$S$18, 0))</f>
        <v>1</v>
      </c>
      <c r="D291" s="156" t="str">
        <f>INDEX([10]MF_RawData!$A$19:$S$570, MATCH(MF_Estimates!$A291, [10]MF_RawData!$C$19:$C$570, 0), MATCH(MF_Estimates!D$19, [10]MF_RawData!$A$18:$S$18, 0))</f>
        <v>PTHP,DHP</v>
      </c>
      <c r="E291" s="156" t="str">
        <f>INDEX([10]MF_RawData!$A$19:$S$570, MATCH(MF_Estimates!$A291, [10]MF_RawData!$C$19:$C$570, 0), MATCH(MF_Estimates!E$19, [10]MF_RawData!$A$18:$S$18, 0))</f>
        <v>Electric</v>
      </c>
      <c r="F291" s="12" t="b">
        <f t="shared" si="24"/>
        <v>1</v>
      </c>
      <c r="G291" s="12" t="str">
        <f t="shared" si="25"/>
        <v>PTHP,DHP</v>
      </c>
    </row>
    <row r="292" spans="1:7">
      <c r="A292" s="143" t="s">
        <v>381</v>
      </c>
      <c r="B292" s="155">
        <f>INDEX([10]MF_RawData!$A$19:$S$570, MATCH(MF_Estimates!$A292, [10]MF_RawData!$C$19:$C$570, 0), MATCH(MF_Estimates!B$19, [10]MF_RawData!$A$18:$S$18, 0))</f>
        <v>3772.32177734375</v>
      </c>
      <c r="C292" s="156">
        <f>INDEX([10]MF_RawData!$A$19:$S$570, MATCH(MF_Estimates!$A292, [10]MF_RawData!$C$19:$C$570, 0), MATCH(MF_Estimates!C$19, [10]MF_RawData!$A$18:$S$18, 0))</f>
        <v>1</v>
      </c>
      <c r="D292" s="156" t="str">
        <f>INDEX([10]MF_RawData!$A$19:$S$570, MATCH(MF_Estimates!$A292, [10]MF_RawData!$C$19:$C$570, 0), MATCH(MF_Estimates!D$19, [10]MF_RawData!$A$18:$S$18, 0))</f>
        <v>Zonal Electric</v>
      </c>
      <c r="E292" s="156" t="str">
        <f>INDEX([10]MF_RawData!$A$19:$S$570, MATCH(MF_Estimates!$A292, [10]MF_RawData!$C$19:$C$570, 0), MATCH(MF_Estimates!E$19, [10]MF_RawData!$A$18:$S$18, 0))</f>
        <v>Electric</v>
      </c>
      <c r="F292" s="12" t="b">
        <f t="shared" si="24"/>
        <v>1</v>
      </c>
      <c r="G292" s="12" t="str">
        <f t="shared" si="25"/>
        <v>Electric Zonal</v>
      </c>
    </row>
    <row r="293" spans="1:7">
      <c r="A293" s="143" t="s">
        <v>382</v>
      </c>
      <c r="B293" s="155">
        <f>INDEX([10]MF_RawData!$A$19:$S$570, MATCH(MF_Estimates!$A293, [10]MF_RawData!$C$19:$C$570, 0), MATCH(MF_Estimates!B$19, [10]MF_RawData!$A$18:$S$18, 0))</f>
        <v>3772.32177734375</v>
      </c>
      <c r="C293" s="156">
        <f>INDEX([10]MF_RawData!$A$19:$S$570, MATCH(MF_Estimates!$A293, [10]MF_RawData!$C$19:$C$570, 0), MATCH(MF_Estimates!C$19, [10]MF_RawData!$A$18:$S$18, 0))</f>
        <v>1</v>
      </c>
      <c r="D293" s="156" t="str">
        <f>INDEX([10]MF_RawData!$A$19:$S$570, MATCH(MF_Estimates!$A293, [10]MF_RawData!$C$19:$C$570, 0), MATCH(MF_Estimates!D$19, [10]MF_RawData!$A$18:$S$18, 0))</f>
        <v>Zonal Electric</v>
      </c>
      <c r="E293" s="156" t="str">
        <f>INDEX([10]MF_RawData!$A$19:$S$570, MATCH(MF_Estimates!$A293, [10]MF_RawData!$C$19:$C$570, 0), MATCH(MF_Estimates!E$19, [10]MF_RawData!$A$18:$S$18, 0))</f>
        <v>Electric</v>
      </c>
      <c r="F293" s="12" t="b">
        <f t="shared" si="24"/>
        <v>1</v>
      </c>
      <c r="G293" s="12" t="str">
        <f t="shared" si="25"/>
        <v>Electric Zonal</v>
      </c>
    </row>
    <row r="294" spans="1:7">
      <c r="A294" s="143" t="s">
        <v>383</v>
      </c>
      <c r="B294" s="155">
        <f>INDEX([10]MF_RawData!$A$19:$S$570, MATCH(MF_Estimates!$A294, [10]MF_RawData!$C$19:$C$570, 0), MATCH(MF_Estimates!B$19, [10]MF_RawData!$A$18:$S$18, 0))</f>
        <v>3772.321533203125</v>
      </c>
      <c r="C294" s="156">
        <f>INDEX([10]MF_RawData!$A$19:$S$570, MATCH(MF_Estimates!$A294, [10]MF_RawData!$C$19:$C$570, 0), MATCH(MF_Estimates!C$19, [10]MF_RawData!$A$18:$S$18, 0))</f>
        <v>1</v>
      </c>
      <c r="D294" s="156" t="str">
        <f>INDEX([10]MF_RawData!$A$19:$S$570, MATCH(MF_Estimates!$A294, [10]MF_RawData!$C$19:$C$570, 0), MATCH(MF_Estimates!D$19, [10]MF_RawData!$A$18:$S$18, 0))</f>
        <v>Zonal Electric</v>
      </c>
      <c r="E294" s="156" t="str">
        <f>INDEX([10]MF_RawData!$A$19:$S$570, MATCH(MF_Estimates!$A294, [10]MF_RawData!$C$19:$C$570, 0), MATCH(MF_Estimates!E$19, [10]MF_RawData!$A$18:$S$18, 0))</f>
        <v>Electric</v>
      </c>
      <c r="F294" s="12" t="b">
        <f t="shared" si="24"/>
        <v>1</v>
      </c>
      <c r="G294" s="12" t="str">
        <f t="shared" si="25"/>
        <v>Electric Zonal</v>
      </c>
    </row>
    <row r="295" spans="1:7">
      <c r="A295" s="143" t="s">
        <v>384</v>
      </c>
      <c r="B295" s="155">
        <f>INDEX([10]MF_RawData!$A$19:$S$570, MATCH(MF_Estimates!$A295, [10]MF_RawData!$C$19:$C$570, 0), MATCH(MF_Estimates!B$19, [10]MF_RawData!$A$18:$S$18, 0))</f>
        <v>3772.321533203125</v>
      </c>
      <c r="C295" s="156">
        <f>INDEX([10]MF_RawData!$A$19:$S$570, MATCH(MF_Estimates!$A295, [10]MF_RawData!$C$19:$C$570, 0), MATCH(MF_Estimates!C$19, [10]MF_RawData!$A$18:$S$18, 0))</f>
        <v>1</v>
      </c>
      <c r="D295" s="156" t="str">
        <f>INDEX([10]MF_RawData!$A$19:$S$570, MATCH(MF_Estimates!$A295, [10]MF_RawData!$C$19:$C$570, 0), MATCH(MF_Estimates!D$19, [10]MF_RawData!$A$18:$S$18, 0))</f>
        <v>Zonal Electric</v>
      </c>
      <c r="E295" s="156" t="str">
        <f>INDEX([10]MF_RawData!$A$19:$S$570, MATCH(MF_Estimates!$A295, [10]MF_RawData!$C$19:$C$570, 0), MATCH(MF_Estimates!E$19, [10]MF_RawData!$A$18:$S$18, 0))</f>
        <v>Electric</v>
      </c>
      <c r="F295" s="12" t="b">
        <f t="shared" si="24"/>
        <v>1</v>
      </c>
      <c r="G295" s="12" t="str">
        <f t="shared" si="25"/>
        <v>Electric Zonal</v>
      </c>
    </row>
    <row r="296" spans="1:7">
      <c r="A296" s="143" t="s">
        <v>385</v>
      </c>
      <c r="B296" s="155">
        <f>INDEX([10]MF_RawData!$A$19:$S$570, MATCH(MF_Estimates!$A296, [10]MF_RawData!$C$19:$C$570, 0), MATCH(MF_Estimates!B$19, [10]MF_RawData!$A$18:$S$18, 0))</f>
        <v>2514.881103515625</v>
      </c>
      <c r="C296" s="156">
        <f>INDEX([10]MF_RawData!$A$19:$S$570, MATCH(MF_Estimates!$A296, [10]MF_RawData!$C$19:$C$570, 0), MATCH(MF_Estimates!C$19, [10]MF_RawData!$A$18:$S$18, 0))</f>
        <v>3</v>
      </c>
      <c r="D296" s="156" t="str">
        <f>INDEX([10]MF_RawData!$A$19:$S$570, MATCH(MF_Estimates!$A296, [10]MF_RawData!$C$19:$C$570, 0), MATCH(MF_Estimates!D$19, [10]MF_RawData!$A$18:$S$18, 0))</f>
        <v>Central Hydronic/Steam - Central</v>
      </c>
      <c r="E296" s="156" t="str">
        <f>INDEX([10]MF_RawData!$A$19:$S$570, MATCH(MF_Estimates!$A296, [10]MF_RawData!$C$19:$C$570, 0), MATCH(MF_Estimates!E$19, [10]MF_RawData!$A$18:$S$18, 0))</f>
        <v>Natural Gas</v>
      </c>
      <c r="F296" s="12" t="b">
        <f t="shared" si="24"/>
        <v>0</v>
      </c>
      <c r="G296" s="12" t="str">
        <f t="shared" si="25"/>
        <v/>
      </c>
    </row>
    <row r="297" spans="1:7">
      <c r="A297" s="143" t="s">
        <v>386</v>
      </c>
      <c r="B297" s="155">
        <f>INDEX([10]MF_RawData!$A$19:$S$570, MATCH(MF_Estimates!$A297, [10]MF_RawData!$C$19:$C$570, 0), MATCH(MF_Estimates!B$19, [10]MF_RawData!$A$18:$S$18, 0))</f>
        <v>2514.881103515625</v>
      </c>
      <c r="C297" s="156">
        <f>INDEX([10]MF_RawData!$A$19:$S$570, MATCH(MF_Estimates!$A297, [10]MF_RawData!$C$19:$C$570, 0), MATCH(MF_Estimates!C$19, [10]MF_RawData!$A$18:$S$18, 0))</f>
        <v>3</v>
      </c>
      <c r="D297" s="156" t="str">
        <f>INDEX([10]MF_RawData!$A$19:$S$570, MATCH(MF_Estimates!$A297, [10]MF_RawData!$C$19:$C$570, 0), MATCH(MF_Estimates!D$19, [10]MF_RawData!$A$18:$S$18, 0))</f>
        <v>Central Hydronic/Steam - Central</v>
      </c>
      <c r="E297" s="156" t="str">
        <f>INDEX([10]MF_RawData!$A$19:$S$570, MATCH(MF_Estimates!$A297, [10]MF_RawData!$C$19:$C$570, 0), MATCH(MF_Estimates!E$19, [10]MF_RawData!$A$18:$S$18, 0))</f>
        <v>Natural Gas</v>
      </c>
      <c r="F297" s="12" t="b">
        <f t="shared" si="24"/>
        <v>0</v>
      </c>
      <c r="G297" s="12" t="str">
        <f t="shared" si="25"/>
        <v/>
      </c>
    </row>
    <row r="298" spans="1:7">
      <c r="A298" s="143" t="s">
        <v>387</v>
      </c>
      <c r="B298" s="155">
        <f>INDEX([10]MF_RawData!$A$19:$S$570, MATCH(MF_Estimates!$A298, [10]MF_RawData!$C$19:$C$570, 0), MATCH(MF_Estimates!B$19, [10]MF_RawData!$A$18:$S$18, 0))</f>
        <v>2514.881103515625</v>
      </c>
      <c r="C298" s="156">
        <f>INDEX([10]MF_RawData!$A$19:$S$570, MATCH(MF_Estimates!$A298, [10]MF_RawData!$C$19:$C$570, 0), MATCH(MF_Estimates!C$19, [10]MF_RawData!$A$18:$S$18, 0))</f>
        <v>3</v>
      </c>
      <c r="D298" s="156" t="str">
        <f>INDEX([10]MF_RawData!$A$19:$S$570, MATCH(MF_Estimates!$A298, [10]MF_RawData!$C$19:$C$570, 0), MATCH(MF_Estimates!D$19, [10]MF_RawData!$A$18:$S$18, 0))</f>
        <v>Central Hydronic/Steam - Central</v>
      </c>
      <c r="E298" s="156" t="str">
        <f>INDEX([10]MF_RawData!$A$19:$S$570, MATCH(MF_Estimates!$A298, [10]MF_RawData!$C$19:$C$570, 0), MATCH(MF_Estimates!E$19, [10]MF_RawData!$A$18:$S$18, 0))</f>
        <v>Natural Gas</v>
      </c>
      <c r="F298" s="12" t="b">
        <f t="shared" si="24"/>
        <v>0</v>
      </c>
      <c r="G298" s="12" t="str">
        <f t="shared" si="25"/>
        <v/>
      </c>
    </row>
    <row r="299" spans="1:7">
      <c r="A299" s="143" t="s">
        <v>388</v>
      </c>
      <c r="B299" s="155">
        <f>INDEX([10]MF_RawData!$A$19:$S$570, MATCH(MF_Estimates!$A299, [10]MF_RawData!$C$19:$C$570, 0), MATCH(MF_Estimates!B$19, [10]MF_RawData!$A$18:$S$18, 0))</f>
        <v>2514.881103515625</v>
      </c>
      <c r="C299" s="156">
        <f>INDEX([10]MF_RawData!$A$19:$S$570, MATCH(MF_Estimates!$A299, [10]MF_RawData!$C$19:$C$570, 0), MATCH(MF_Estimates!C$19, [10]MF_RawData!$A$18:$S$18, 0))</f>
        <v>1</v>
      </c>
      <c r="D299" s="156" t="str">
        <f>INDEX([10]MF_RawData!$A$19:$S$570, MATCH(MF_Estimates!$A299, [10]MF_RawData!$C$19:$C$570, 0), MATCH(MF_Estimates!D$19, [10]MF_RawData!$A$18:$S$18, 0))</f>
        <v>Zonal Electric</v>
      </c>
      <c r="E299" s="156" t="str">
        <f>INDEX([10]MF_RawData!$A$19:$S$570, MATCH(MF_Estimates!$A299, [10]MF_RawData!$C$19:$C$570, 0), MATCH(MF_Estimates!E$19, [10]MF_RawData!$A$18:$S$18, 0))</f>
        <v>Electric</v>
      </c>
      <c r="F299" s="12" t="b">
        <f t="shared" si="24"/>
        <v>1</v>
      </c>
      <c r="G299" s="12" t="str">
        <f t="shared" si="25"/>
        <v>Electric Zonal</v>
      </c>
    </row>
    <row r="300" spans="1:7">
      <c r="A300" s="143" t="s">
        <v>389</v>
      </c>
      <c r="B300" s="155">
        <f>INDEX([10]MF_RawData!$A$19:$S$570, MATCH(MF_Estimates!$A300, [10]MF_RawData!$C$19:$C$570, 0), MATCH(MF_Estimates!B$19, [10]MF_RawData!$A$18:$S$18, 0))</f>
        <v>2514.881103515625</v>
      </c>
      <c r="C300" s="156">
        <f>INDEX([10]MF_RawData!$A$19:$S$570, MATCH(MF_Estimates!$A300, [10]MF_RawData!$C$19:$C$570, 0), MATCH(MF_Estimates!C$19, [10]MF_RawData!$A$18:$S$18, 0))</f>
        <v>1</v>
      </c>
      <c r="D300" s="156" t="str">
        <f>INDEX([10]MF_RawData!$A$19:$S$570, MATCH(MF_Estimates!$A300, [10]MF_RawData!$C$19:$C$570, 0), MATCH(MF_Estimates!D$19, [10]MF_RawData!$A$18:$S$18, 0))</f>
        <v>Zonal Electric</v>
      </c>
      <c r="E300" s="156" t="str">
        <f>INDEX([10]MF_RawData!$A$19:$S$570, MATCH(MF_Estimates!$A300, [10]MF_RawData!$C$19:$C$570, 0), MATCH(MF_Estimates!E$19, [10]MF_RawData!$A$18:$S$18, 0))</f>
        <v>Electric</v>
      </c>
      <c r="F300" s="12" t="b">
        <f t="shared" si="24"/>
        <v>1</v>
      </c>
      <c r="G300" s="12" t="str">
        <f t="shared" si="25"/>
        <v>Electric Zonal</v>
      </c>
    </row>
    <row r="301" spans="1:7">
      <c r="A301" s="143" t="s">
        <v>390</v>
      </c>
      <c r="B301" s="155">
        <f>INDEX([10]MF_RawData!$A$19:$S$570, MATCH(MF_Estimates!$A301, [10]MF_RawData!$C$19:$C$570, 0), MATCH(MF_Estimates!B$19, [10]MF_RawData!$A$18:$S$18, 0))</f>
        <v>2514.881103515625</v>
      </c>
      <c r="C301" s="156">
        <f>INDEX([10]MF_RawData!$A$19:$S$570, MATCH(MF_Estimates!$A301, [10]MF_RawData!$C$19:$C$570, 0), MATCH(MF_Estimates!C$19, [10]MF_RawData!$A$18:$S$18, 0))</f>
        <v>1</v>
      </c>
      <c r="D301" s="156" t="str">
        <f>INDEX([10]MF_RawData!$A$19:$S$570, MATCH(MF_Estimates!$A301, [10]MF_RawData!$C$19:$C$570, 0), MATCH(MF_Estimates!D$19, [10]MF_RawData!$A$18:$S$18, 0))</f>
        <v>Zonal Electric</v>
      </c>
      <c r="E301" s="156" t="str">
        <f>INDEX([10]MF_RawData!$A$19:$S$570, MATCH(MF_Estimates!$A301, [10]MF_RawData!$C$19:$C$570, 0), MATCH(MF_Estimates!E$19, [10]MF_RawData!$A$18:$S$18, 0))</f>
        <v>Electric</v>
      </c>
      <c r="F301" s="12" t="b">
        <f t="shared" si="24"/>
        <v>1</v>
      </c>
      <c r="G301" s="12" t="str">
        <f t="shared" si="25"/>
        <v>Electric Zonal</v>
      </c>
    </row>
    <row r="302" spans="1:7">
      <c r="A302" s="143" t="s">
        <v>391</v>
      </c>
      <c r="B302" s="155">
        <f>INDEX([10]MF_RawData!$A$19:$S$570, MATCH(MF_Estimates!$A302, [10]MF_RawData!$C$19:$C$570, 0), MATCH(MF_Estimates!B$19, [10]MF_RawData!$A$18:$S$18, 0))</f>
        <v>2514.881103515625</v>
      </c>
      <c r="C302" s="156">
        <f>INDEX([10]MF_RawData!$A$19:$S$570, MATCH(MF_Estimates!$A302, [10]MF_RawData!$C$19:$C$570, 0), MATCH(MF_Estimates!C$19, [10]MF_RawData!$A$18:$S$18, 0))</f>
        <v>1</v>
      </c>
      <c r="D302" s="156" t="str">
        <f>INDEX([10]MF_RawData!$A$19:$S$570, MATCH(MF_Estimates!$A302, [10]MF_RawData!$C$19:$C$570, 0), MATCH(MF_Estimates!D$19, [10]MF_RawData!$A$18:$S$18, 0))</f>
        <v>Zonal Electric</v>
      </c>
      <c r="E302" s="156" t="str">
        <f>INDEX([10]MF_RawData!$A$19:$S$570, MATCH(MF_Estimates!$A302, [10]MF_RawData!$C$19:$C$570, 0), MATCH(MF_Estimates!E$19, [10]MF_RawData!$A$18:$S$18, 0))</f>
        <v>Electric</v>
      </c>
      <c r="F302" s="12" t="b">
        <f t="shared" si="24"/>
        <v>1</v>
      </c>
      <c r="G302" s="12" t="str">
        <f t="shared" si="25"/>
        <v>Electric Zonal</v>
      </c>
    </row>
    <row r="303" spans="1:7">
      <c r="A303" s="143" t="s">
        <v>392</v>
      </c>
      <c r="B303" s="155">
        <f>INDEX([10]MF_RawData!$A$19:$S$570, MATCH(MF_Estimates!$A303, [10]MF_RawData!$C$19:$C$570, 0), MATCH(MF_Estimates!B$19, [10]MF_RawData!$A$18:$S$18, 0))</f>
        <v>2514.881103515625</v>
      </c>
      <c r="C303" s="156">
        <f>INDEX([10]MF_RawData!$A$19:$S$570, MATCH(MF_Estimates!$A303, [10]MF_RawData!$C$19:$C$570, 0), MATCH(MF_Estimates!C$19, [10]MF_RawData!$A$18:$S$18, 0))</f>
        <v>1</v>
      </c>
      <c r="D303" s="156" t="str">
        <f>INDEX([10]MF_RawData!$A$19:$S$570, MATCH(MF_Estimates!$A303, [10]MF_RawData!$C$19:$C$570, 0), MATCH(MF_Estimates!D$19, [10]MF_RawData!$A$18:$S$18, 0))</f>
        <v>Zonal Electric</v>
      </c>
      <c r="E303" s="156" t="str">
        <f>INDEX([10]MF_RawData!$A$19:$S$570, MATCH(MF_Estimates!$A303, [10]MF_RawData!$C$19:$C$570, 0), MATCH(MF_Estimates!E$19, [10]MF_RawData!$A$18:$S$18, 0))</f>
        <v>Electric</v>
      </c>
      <c r="F303" s="12" t="b">
        <f t="shared" si="24"/>
        <v>1</v>
      </c>
      <c r="G303" s="12" t="str">
        <f t="shared" si="25"/>
        <v>Electric Zonal</v>
      </c>
    </row>
    <row r="304" spans="1:7">
      <c r="A304" s="143" t="s">
        <v>393</v>
      </c>
      <c r="B304" s="155">
        <f>INDEX([10]MF_RawData!$A$19:$S$570, MATCH(MF_Estimates!$A304, [10]MF_RawData!$C$19:$C$570, 0), MATCH(MF_Estimates!B$19, [10]MF_RawData!$A$18:$S$18, 0))</f>
        <v>2514.881103515625</v>
      </c>
      <c r="C304" s="156">
        <f>INDEX([10]MF_RawData!$A$19:$S$570, MATCH(MF_Estimates!$A304, [10]MF_RawData!$C$19:$C$570, 0), MATCH(MF_Estimates!C$19, [10]MF_RawData!$A$18:$S$18, 0))</f>
        <v>1</v>
      </c>
      <c r="D304" s="156" t="str">
        <f>INDEX([10]MF_RawData!$A$19:$S$570, MATCH(MF_Estimates!$A304, [10]MF_RawData!$C$19:$C$570, 0), MATCH(MF_Estimates!D$19, [10]MF_RawData!$A$18:$S$18, 0))</f>
        <v>Zonal Electric</v>
      </c>
      <c r="E304" s="156" t="str">
        <f>INDEX([10]MF_RawData!$A$19:$S$570, MATCH(MF_Estimates!$A304, [10]MF_RawData!$C$19:$C$570, 0), MATCH(MF_Estimates!E$19, [10]MF_RawData!$A$18:$S$18, 0))</f>
        <v>Electric</v>
      </c>
      <c r="F304" s="12" t="b">
        <f t="shared" si="24"/>
        <v>1</v>
      </c>
      <c r="G304" s="12" t="str">
        <f t="shared" si="25"/>
        <v>Electric Zonal</v>
      </c>
    </row>
    <row r="305" spans="1:7">
      <c r="A305" s="143" t="s">
        <v>394</v>
      </c>
      <c r="B305" s="155">
        <f>INDEX([10]MF_RawData!$A$19:$S$570, MATCH(MF_Estimates!$A305, [10]MF_RawData!$C$19:$C$570, 0), MATCH(MF_Estimates!B$19, [10]MF_RawData!$A$18:$S$18, 0))</f>
        <v>2514.881103515625</v>
      </c>
      <c r="C305" s="156">
        <f>INDEX([10]MF_RawData!$A$19:$S$570, MATCH(MF_Estimates!$A305, [10]MF_RawData!$C$19:$C$570, 0), MATCH(MF_Estimates!C$19, [10]MF_RawData!$A$18:$S$18, 0))</f>
        <v>3</v>
      </c>
      <c r="D305" s="156" t="str">
        <f>INDEX([10]MF_RawData!$A$19:$S$570, MATCH(MF_Estimates!$A305, [10]MF_RawData!$C$19:$C$570, 0), MATCH(MF_Estimates!D$19, [10]MF_RawData!$A$18:$S$18, 0))</f>
        <v>Zonal Electric</v>
      </c>
      <c r="E305" s="156" t="str">
        <f>INDEX([10]MF_RawData!$A$19:$S$570, MATCH(MF_Estimates!$A305, [10]MF_RawData!$C$19:$C$570, 0), MATCH(MF_Estimates!E$19, [10]MF_RawData!$A$18:$S$18, 0))</f>
        <v>Electric</v>
      </c>
      <c r="F305" s="12" t="b">
        <f t="shared" si="24"/>
        <v>1</v>
      </c>
      <c r="G305" s="12" t="str">
        <f t="shared" si="25"/>
        <v>Electric Zonal</v>
      </c>
    </row>
    <row r="306" spans="1:7">
      <c r="A306" s="143" t="s">
        <v>395</v>
      </c>
      <c r="B306" s="155">
        <f>INDEX([10]MF_RawData!$A$19:$S$570, MATCH(MF_Estimates!$A306, [10]MF_RawData!$C$19:$C$570, 0), MATCH(MF_Estimates!B$19, [10]MF_RawData!$A$18:$S$18, 0))</f>
        <v>2514.881103515625</v>
      </c>
      <c r="C306" s="156">
        <f>INDEX([10]MF_RawData!$A$19:$S$570, MATCH(MF_Estimates!$A306, [10]MF_RawData!$C$19:$C$570, 0), MATCH(MF_Estimates!C$19, [10]MF_RawData!$A$18:$S$18, 0))</f>
        <v>3</v>
      </c>
      <c r="D306" s="156" t="str">
        <f>INDEX([10]MF_RawData!$A$19:$S$570, MATCH(MF_Estimates!$A306, [10]MF_RawData!$C$19:$C$570, 0), MATCH(MF_Estimates!D$19, [10]MF_RawData!$A$18:$S$18, 0))</f>
        <v>Zonal Electric</v>
      </c>
      <c r="E306" s="156" t="str">
        <f>INDEX([10]MF_RawData!$A$19:$S$570, MATCH(MF_Estimates!$A306, [10]MF_RawData!$C$19:$C$570, 0), MATCH(MF_Estimates!E$19, [10]MF_RawData!$A$18:$S$18, 0))</f>
        <v>Electric</v>
      </c>
      <c r="F306" s="12" t="b">
        <f t="shared" si="24"/>
        <v>1</v>
      </c>
      <c r="G306" s="12" t="str">
        <f t="shared" si="25"/>
        <v>Electric Zonal</v>
      </c>
    </row>
    <row r="307" spans="1:7">
      <c r="A307" s="143" t="s">
        <v>396</v>
      </c>
      <c r="B307" s="155">
        <f>INDEX([10]MF_RawData!$A$19:$S$570, MATCH(MF_Estimates!$A307, [10]MF_RawData!$C$19:$C$570, 0), MATCH(MF_Estimates!B$19, [10]MF_RawData!$A$18:$S$18, 0))</f>
        <v>2514.881103515625</v>
      </c>
      <c r="C307" s="156">
        <f>INDEX([10]MF_RawData!$A$19:$S$570, MATCH(MF_Estimates!$A307, [10]MF_RawData!$C$19:$C$570, 0), MATCH(MF_Estimates!C$19, [10]MF_RawData!$A$18:$S$18, 0))</f>
        <v>3</v>
      </c>
      <c r="D307" s="156" t="str">
        <f>INDEX([10]MF_RawData!$A$19:$S$570, MATCH(MF_Estimates!$A307, [10]MF_RawData!$C$19:$C$570, 0), MATCH(MF_Estimates!D$19, [10]MF_RawData!$A$18:$S$18, 0))</f>
        <v>Zonal Electric</v>
      </c>
      <c r="E307" s="156" t="str">
        <f>INDEX([10]MF_RawData!$A$19:$S$570, MATCH(MF_Estimates!$A307, [10]MF_RawData!$C$19:$C$570, 0), MATCH(MF_Estimates!E$19, [10]MF_RawData!$A$18:$S$18, 0))</f>
        <v>Electric</v>
      </c>
      <c r="F307" s="12" t="b">
        <f t="shared" si="24"/>
        <v>1</v>
      </c>
      <c r="G307" s="12" t="str">
        <f t="shared" si="25"/>
        <v>Electric Zonal</v>
      </c>
    </row>
    <row r="308" spans="1:7">
      <c r="A308" s="143" t="s">
        <v>397</v>
      </c>
      <c r="B308" s="155">
        <f>INDEX([10]MF_RawData!$A$19:$S$570, MATCH(MF_Estimates!$A308, [10]MF_RawData!$C$19:$C$570, 0), MATCH(MF_Estimates!B$19, [10]MF_RawData!$A$18:$S$18, 0))</f>
        <v>3772.32177734375</v>
      </c>
      <c r="C308" s="156">
        <f>INDEX([10]MF_RawData!$A$19:$S$570, MATCH(MF_Estimates!$A308, [10]MF_RawData!$C$19:$C$570, 0), MATCH(MF_Estimates!C$19, [10]MF_RawData!$A$18:$S$18, 0))</f>
        <v>3</v>
      </c>
      <c r="D308" s="156" t="str">
        <f>INDEX([10]MF_RawData!$A$19:$S$570, MATCH(MF_Estimates!$A308, [10]MF_RawData!$C$19:$C$570, 0), MATCH(MF_Estimates!D$19, [10]MF_RawData!$A$18:$S$18, 0))</f>
        <v>Zonal Electric</v>
      </c>
      <c r="E308" s="156" t="str">
        <f>INDEX([10]MF_RawData!$A$19:$S$570, MATCH(MF_Estimates!$A308, [10]MF_RawData!$C$19:$C$570, 0), MATCH(MF_Estimates!E$19, [10]MF_RawData!$A$18:$S$18, 0))</f>
        <v>Electric</v>
      </c>
      <c r="F308" s="12" t="b">
        <f t="shared" si="24"/>
        <v>1</v>
      </c>
      <c r="G308" s="12" t="str">
        <f t="shared" si="25"/>
        <v>Electric Zonal</v>
      </c>
    </row>
    <row r="309" spans="1:7">
      <c r="A309" s="143" t="s">
        <v>398</v>
      </c>
      <c r="B309" s="155">
        <f>INDEX([10]MF_RawData!$A$19:$S$570, MATCH(MF_Estimates!$A309, [10]MF_RawData!$C$19:$C$570, 0), MATCH(MF_Estimates!B$19, [10]MF_RawData!$A$18:$S$18, 0))</f>
        <v>3772.32177734375</v>
      </c>
      <c r="C309" s="156">
        <f>INDEX([10]MF_RawData!$A$19:$S$570, MATCH(MF_Estimates!$A309, [10]MF_RawData!$C$19:$C$570, 0), MATCH(MF_Estimates!C$19, [10]MF_RawData!$A$18:$S$18, 0))</f>
        <v>3</v>
      </c>
      <c r="D309" s="156" t="str">
        <f>INDEX([10]MF_RawData!$A$19:$S$570, MATCH(MF_Estimates!$A309, [10]MF_RawData!$C$19:$C$570, 0), MATCH(MF_Estimates!D$19, [10]MF_RawData!$A$18:$S$18, 0))</f>
        <v>Zonal Electric</v>
      </c>
      <c r="E309" s="156" t="str">
        <f>INDEX([10]MF_RawData!$A$19:$S$570, MATCH(MF_Estimates!$A309, [10]MF_RawData!$C$19:$C$570, 0), MATCH(MF_Estimates!E$19, [10]MF_RawData!$A$18:$S$18, 0))</f>
        <v>Electric</v>
      </c>
      <c r="F309" s="12" t="b">
        <f t="shared" si="24"/>
        <v>1</v>
      </c>
      <c r="G309" s="12" t="str">
        <f t="shared" si="25"/>
        <v>Electric Zonal</v>
      </c>
    </row>
    <row r="310" spans="1:7">
      <c r="A310" s="143" t="s">
        <v>399</v>
      </c>
      <c r="B310" s="155">
        <f>INDEX([10]MF_RawData!$A$19:$S$570, MATCH(MF_Estimates!$A310, [10]MF_RawData!$C$19:$C$570, 0), MATCH(MF_Estimates!B$19, [10]MF_RawData!$A$18:$S$18, 0))</f>
        <v>2514.880859375</v>
      </c>
      <c r="C310" s="156">
        <f>INDEX([10]MF_RawData!$A$19:$S$570, MATCH(MF_Estimates!$A310, [10]MF_RawData!$C$19:$C$570, 0), MATCH(MF_Estimates!C$19, [10]MF_RawData!$A$18:$S$18, 0))</f>
        <v>1</v>
      </c>
      <c r="D310" s="156" t="str">
        <f>INDEX([10]MF_RawData!$A$19:$S$570, MATCH(MF_Estimates!$A310, [10]MF_RawData!$C$19:$C$570, 0), MATCH(MF_Estimates!D$19, [10]MF_RawData!$A$18:$S$18, 0))</f>
        <v>Zonal Electric</v>
      </c>
      <c r="E310" s="156" t="str">
        <f>INDEX([10]MF_RawData!$A$19:$S$570, MATCH(MF_Estimates!$A310, [10]MF_RawData!$C$19:$C$570, 0), MATCH(MF_Estimates!E$19, [10]MF_RawData!$A$18:$S$18, 0))</f>
        <v>Electric</v>
      </c>
      <c r="F310" s="12" t="b">
        <f t="shared" si="24"/>
        <v>1</v>
      </c>
      <c r="G310" s="12" t="str">
        <f t="shared" si="25"/>
        <v>Electric Zonal</v>
      </c>
    </row>
    <row r="311" spans="1:7">
      <c r="A311" s="143" t="s">
        <v>400</v>
      </c>
      <c r="B311" s="155">
        <f>INDEX([10]MF_RawData!$A$19:$S$570, MATCH(MF_Estimates!$A311, [10]MF_RawData!$C$19:$C$570, 0), MATCH(MF_Estimates!B$19, [10]MF_RawData!$A$18:$S$18, 0))</f>
        <v>2514.880859375</v>
      </c>
      <c r="C311" s="156">
        <f>INDEX([10]MF_RawData!$A$19:$S$570, MATCH(MF_Estimates!$A311, [10]MF_RawData!$C$19:$C$570, 0), MATCH(MF_Estimates!C$19, [10]MF_RawData!$A$18:$S$18, 0))</f>
        <v>1</v>
      </c>
      <c r="D311" s="156" t="str">
        <f>INDEX([10]MF_RawData!$A$19:$S$570, MATCH(MF_Estimates!$A311, [10]MF_RawData!$C$19:$C$570, 0), MATCH(MF_Estimates!D$19, [10]MF_RawData!$A$18:$S$18, 0))</f>
        <v>Zonal Electric</v>
      </c>
      <c r="E311" s="156" t="str">
        <f>INDEX([10]MF_RawData!$A$19:$S$570, MATCH(MF_Estimates!$A311, [10]MF_RawData!$C$19:$C$570, 0), MATCH(MF_Estimates!E$19, [10]MF_RawData!$A$18:$S$18, 0))</f>
        <v>Electric</v>
      </c>
      <c r="F311" s="12" t="b">
        <f t="shared" si="24"/>
        <v>1</v>
      </c>
      <c r="G311" s="12" t="str">
        <f t="shared" si="25"/>
        <v>Electric Zonal</v>
      </c>
    </row>
    <row r="312" spans="1:7">
      <c r="A312" s="143" t="s">
        <v>401</v>
      </c>
      <c r="B312" s="155">
        <f>INDEX([10]MF_RawData!$A$19:$S$570, MATCH(MF_Estimates!$A312, [10]MF_RawData!$C$19:$C$570, 0), MATCH(MF_Estimates!B$19, [10]MF_RawData!$A$18:$S$18, 0))</f>
        <v>2514.880859375</v>
      </c>
      <c r="C312" s="156">
        <f>INDEX([10]MF_RawData!$A$19:$S$570, MATCH(MF_Estimates!$A312, [10]MF_RawData!$C$19:$C$570, 0), MATCH(MF_Estimates!C$19, [10]MF_RawData!$A$18:$S$18, 0))</f>
        <v>1</v>
      </c>
      <c r="D312" s="156" t="str">
        <f>INDEX([10]MF_RawData!$A$19:$S$570, MATCH(MF_Estimates!$A312, [10]MF_RawData!$C$19:$C$570, 0), MATCH(MF_Estimates!D$19, [10]MF_RawData!$A$18:$S$18, 0))</f>
        <v>Zonal Electric</v>
      </c>
      <c r="E312" s="156" t="str">
        <f>INDEX([10]MF_RawData!$A$19:$S$570, MATCH(MF_Estimates!$A312, [10]MF_RawData!$C$19:$C$570, 0), MATCH(MF_Estimates!E$19, [10]MF_RawData!$A$18:$S$18, 0))</f>
        <v>Electric</v>
      </c>
      <c r="F312" s="12" t="b">
        <f t="shared" si="24"/>
        <v>1</v>
      </c>
      <c r="G312" s="12" t="str">
        <f t="shared" si="25"/>
        <v>Electric Zonal</v>
      </c>
    </row>
    <row r="313" spans="1:7">
      <c r="A313" s="143" t="s">
        <v>402</v>
      </c>
      <c r="B313" s="155">
        <f>INDEX([10]MF_RawData!$A$19:$S$570, MATCH(MF_Estimates!$A313, [10]MF_RawData!$C$19:$C$570, 0), MATCH(MF_Estimates!B$19, [10]MF_RawData!$A$18:$S$18, 0))</f>
        <v>2514.880859375</v>
      </c>
      <c r="C313" s="156">
        <f>INDEX([10]MF_RawData!$A$19:$S$570, MATCH(MF_Estimates!$A313, [10]MF_RawData!$C$19:$C$570, 0), MATCH(MF_Estimates!C$19, [10]MF_RawData!$A$18:$S$18, 0))</f>
        <v>1</v>
      </c>
      <c r="D313" s="156" t="str">
        <f>INDEX([10]MF_RawData!$A$19:$S$570, MATCH(MF_Estimates!$A313, [10]MF_RawData!$C$19:$C$570, 0), MATCH(MF_Estimates!D$19, [10]MF_RawData!$A$18:$S$18, 0))</f>
        <v>Zonal Electric</v>
      </c>
      <c r="E313" s="156" t="str">
        <f>INDEX([10]MF_RawData!$A$19:$S$570, MATCH(MF_Estimates!$A313, [10]MF_RawData!$C$19:$C$570, 0), MATCH(MF_Estimates!E$19, [10]MF_RawData!$A$18:$S$18, 0))</f>
        <v>Electric</v>
      </c>
      <c r="F313" s="12" t="b">
        <f t="shared" si="24"/>
        <v>1</v>
      </c>
      <c r="G313" s="12" t="str">
        <f t="shared" si="25"/>
        <v>Electric Zonal</v>
      </c>
    </row>
    <row r="314" spans="1:7">
      <c r="A314" s="143" t="s">
        <v>403</v>
      </c>
      <c r="B314" s="155">
        <f>INDEX([10]MF_RawData!$A$19:$S$570, MATCH(MF_Estimates!$A314, [10]MF_RawData!$C$19:$C$570, 0), MATCH(MF_Estimates!B$19, [10]MF_RawData!$A$18:$S$18, 0))</f>
        <v>2514.880859375</v>
      </c>
      <c r="C314" s="156">
        <f>INDEX([10]MF_RawData!$A$19:$S$570, MATCH(MF_Estimates!$A314, [10]MF_RawData!$C$19:$C$570, 0), MATCH(MF_Estimates!C$19, [10]MF_RawData!$A$18:$S$18, 0))</f>
        <v>1</v>
      </c>
      <c r="D314" s="156" t="str">
        <f>INDEX([10]MF_RawData!$A$19:$S$570, MATCH(MF_Estimates!$A314, [10]MF_RawData!$C$19:$C$570, 0), MATCH(MF_Estimates!D$19, [10]MF_RawData!$A$18:$S$18, 0))</f>
        <v>PTHP,DHP</v>
      </c>
      <c r="E314" s="156" t="str">
        <f>INDEX([10]MF_RawData!$A$19:$S$570, MATCH(MF_Estimates!$A314, [10]MF_RawData!$C$19:$C$570, 0), MATCH(MF_Estimates!E$19, [10]MF_RawData!$A$18:$S$18, 0))</f>
        <v>Electric</v>
      </c>
      <c r="F314" s="12" t="b">
        <f t="shared" si="24"/>
        <v>1</v>
      </c>
      <c r="G314" s="12" t="str">
        <f t="shared" si="25"/>
        <v>PTHP,DHP</v>
      </c>
    </row>
    <row r="315" spans="1:7">
      <c r="A315" s="143" t="s">
        <v>404</v>
      </c>
      <c r="B315" s="155">
        <f>INDEX([10]MF_RawData!$A$19:$S$570, MATCH(MF_Estimates!$A315, [10]MF_RawData!$C$19:$C$570, 0), MATCH(MF_Estimates!B$19, [10]MF_RawData!$A$18:$S$18, 0))</f>
        <v>2514.881103515625</v>
      </c>
      <c r="C315" s="156">
        <f>INDEX([10]MF_RawData!$A$19:$S$570, MATCH(MF_Estimates!$A315, [10]MF_RawData!$C$19:$C$570, 0), MATCH(MF_Estimates!C$19, [10]MF_RawData!$A$18:$S$18, 0))</f>
        <v>1</v>
      </c>
      <c r="D315" s="156" t="str">
        <f>INDEX([10]MF_RawData!$A$19:$S$570, MATCH(MF_Estimates!$A315, [10]MF_RawData!$C$19:$C$570, 0), MATCH(MF_Estimates!D$19, [10]MF_RawData!$A$18:$S$18, 0))</f>
        <v>PTHP,DHP</v>
      </c>
      <c r="E315" s="156" t="str">
        <f>INDEX([10]MF_RawData!$A$19:$S$570, MATCH(MF_Estimates!$A315, [10]MF_RawData!$C$19:$C$570, 0), MATCH(MF_Estimates!E$19, [10]MF_RawData!$A$18:$S$18, 0))</f>
        <v>Electric</v>
      </c>
      <c r="F315" s="12" t="b">
        <f t="shared" si="24"/>
        <v>1</v>
      </c>
      <c r="G315" s="12" t="str">
        <f t="shared" si="25"/>
        <v>PTHP,DHP</v>
      </c>
    </row>
    <row r="316" spans="1:7">
      <c r="A316" s="143" t="s">
        <v>405</v>
      </c>
      <c r="B316" s="155">
        <f>INDEX([10]MF_RawData!$A$19:$S$570, MATCH(MF_Estimates!$A316, [10]MF_RawData!$C$19:$C$570, 0), MATCH(MF_Estimates!B$19, [10]MF_RawData!$A$18:$S$18, 0))</f>
        <v>2514.881103515625</v>
      </c>
      <c r="C316" s="156">
        <f>INDEX([10]MF_RawData!$A$19:$S$570, MATCH(MF_Estimates!$A316, [10]MF_RawData!$C$19:$C$570, 0), MATCH(MF_Estimates!C$19, [10]MF_RawData!$A$18:$S$18, 0))</f>
        <v>1</v>
      </c>
      <c r="D316" s="156" t="str">
        <f>INDEX([10]MF_RawData!$A$19:$S$570, MATCH(MF_Estimates!$A316, [10]MF_RawData!$C$19:$C$570, 0), MATCH(MF_Estimates!D$19, [10]MF_RawData!$A$18:$S$18, 0))</f>
        <v>Zonal Electric</v>
      </c>
      <c r="E316" s="156" t="str">
        <f>INDEX([10]MF_RawData!$A$19:$S$570, MATCH(MF_Estimates!$A316, [10]MF_RawData!$C$19:$C$570, 0), MATCH(MF_Estimates!E$19, [10]MF_RawData!$A$18:$S$18, 0))</f>
        <v>Electric</v>
      </c>
      <c r="F316" s="12" t="b">
        <f t="shared" si="24"/>
        <v>1</v>
      </c>
      <c r="G316" s="12" t="str">
        <f t="shared" si="25"/>
        <v>Electric Zonal</v>
      </c>
    </row>
    <row r="317" spans="1:7">
      <c r="A317" s="143" t="s">
        <v>406</v>
      </c>
      <c r="B317" s="155">
        <f>INDEX([10]MF_RawData!$A$19:$S$570, MATCH(MF_Estimates!$A317, [10]MF_RawData!$C$19:$C$570, 0), MATCH(MF_Estimates!B$19, [10]MF_RawData!$A$18:$S$18, 0))</f>
        <v>2514.881103515625</v>
      </c>
      <c r="C317" s="156">
        <f>INDEX([10]MF_RawData!$A$19:$S$570, MATCH(MF_Estimates!$A317, [10]MF_RawData!$C$19:$C$570, 0), MATCH(MF_Estimates!C$19, [10]MF_RawData!$A$18:$S$18, 0))</f>
        <v>1</v>
      </c>
      <c r="D317" s="156" t="str">
        <f>INDEX([10]MF_RawData!$A$19:$S$570, MATCH(MF_Estimates!$A317, [10]MF_RawData!$C$19:$C$570, 0), MATCH(MF_Estimates!D$19, [10]MF_RawData!$A$18:$S$18, 0))</f>
        <v>Zonal Electric</v>
      </c>
      <c r="E317" s="156" t="str">
        <f>INDEX([10]MF_RawData!$A$19:$S$570, MATCH(MF_Estimates!$A317, [10]MF_RawData!$C$19:$C$570, 0), MATCH(MF_Estimates!E$19, [10]MF_RawData!$A$18:$S$18, 0))</f>
        <v>Electric</v>
      </c>
      <c r="F317" s="12" t="b">
        <f t="shared" si="24"/>
        <v>1</v>
      </c>
      <c r="G317" s="12" t="str">
        <f t="shared" si="25"/>
        <v>Electric Zonal</v>
      </c>
    </row>
    <row r="318" spans="1:7">
      <c r="A318" s="143" t="s">
        <v>407</v>
      </c>
      <c r="B318" s="155">
        <f>INDEX([10]MF_RawData!$A$19:$S$570, MATCH(MF_Estimates!$A318, [10]MF_RawData!$C$19:$C$570, 0), MATCH(MF_Estimates!B$19, [10]MF_RawData!$A$18:$S$18, 0))</f>
        <v>2514.881103515625</v>
      </c>
      <c r="C318" s="156">
        <f>INDEX([10]MF_RawData!$A$19:$S$570, MATCH(MF_Estimates!$A318, [10]MF_RawData!$C$19:$C$570, 0), MATCH(MF_Estimates!C$19, [10]MF_RawData!$A$18:$S$18, 0))</f>
        <v>1</v>
      </c>
      <c r="D318" s="156" t="str">
        <f>INDEX([10]MF_RawData!$A$19:$S$570, MATCH(MF_Estimates!$A318, [10]MF_RawData!$C$19:$C$570, 0), MATCH(MF_Estimates!D$19, [10]MF_RawData!$A$18:$S$18, 0))</f>
        <v>Zonal Electric</v>
      </c>
      <c r="E318" s="156" t="str">
        <f>INDEX([10]MF_RawData!$A$19:$S$570, MATCH(MF_Estimates!$A318, [10]MF_RawData!$C$19:$C$570, 0), MATCH(MF_Estimates!E$19, [10]MF_RawData!$A$18:$S$18, 0))</f>
        <v>Electric</v>
      </c>
      <c r="F318" s="12" t="b">
        <f t="shared" si="24"/>
        <v>1</v>
      </c>
      <c r="G318" s="12" t="str">
        <f t="shared" si="25"/>
        <v>Electric Zonal</v>
      </c>
    </row>
    <row r="319" spans="1:7">
      <c r="A319" s="143" t="s">
        <v>408</v>
      </c>
      <c r="B319" s="155">
        <f>INDEX([10]MF_RawData!$A$19:$S$570, MATCH(MF_Estimates!$A319, [10]MF_RawData!$C$19:$C$570, 0), MATCH(MF_Estimates!B$19, [10]MF_RawData!$A$18:$S$18, 0))</f>
        <v>3772.32177734375</v>
      </c>
      <c r="C319" s="156">
        <f>INDEX([10]MF_RawData!$A$19:$S$570, MATCH(MF_Estimates!$A319, [10]MF_RawData!$C$19:$C$570, 0), MATCH(MF_Estimates!C$19, [10]MF_RawData!$A$18:$S$18, 0))</f>
        <v>1</v>
      </c>
      <c r="D319" s="156" t="str">
        <f>INDEX([10]MF_RawData!$A$19:$S$570, MATCH(MF_Estimates!$A319, [10]MF_RawData!$C$19:$C$570, 0), MATCH(MF_Estimates!D$19, [10]MF_RawData!$A$18:$S$18, 0))</f>
        <v>Zonal Electric</v>
      </c>
      <c r="E319" s="156" t="str">
        <f>INDEX([10]MF_RawData!$A$19:$S$570, MATCH(MF_Estimates!$A319, [10]MF_RawData!$C$19:$C$570, 0), MATCH(MF_Estimates!E$19, [10]MF_RawData!$A$18:$S$18, 0))</f>
        <v>Electric</v>
      </c>
      <c r="F319" s="12" t="b">
        <f t="shared" si="24"/>
        <v>1</v>
      </c>
      <c r="G319" s="12" t="str">
        <f t="shared" si="25"/>
        <v>Electric Zonal</v>
      </c>
    </row>
    <row r="320" spans="1:7">
      <c r="A320" s="143" t="s">
        <v>409</v>
      </c>
      <c r="B320" s="155">
        <f>INDEX([10]MF_RawData!$A$19:$S$570, MATCH(MF_Estimates!$A320, [10]MF_RawData!$C$19:$C$570, 0), MATCH(MF_Estimates!B$19, [10]MF_RawData!$A$18:$S$18, 0))</f>
        <v>3772.32177734375</v>
      </c>
      <c r="C320" s="156">
        <f>INDEX([10]MF_RawData!$A$19:$S$570, MATCH(MF_Estimates!$A320, [10]MF_RawData!$C$19:$C$570, 0), MATCH(MF_Estimates!C$19, [10]MF_RawData!$A$18:$S$18, 0))</f>
        <v>1</v>
      </c>
      <c r="D320" s="156" t="str">
        <f>INDEX([10]MF_RawData!$A$19:$S$570, MATCH(MF_Estimates!$A320, [10]MF_RawData!$C$19:$C$570, 0), MATCH(MF_Estimates!D$19, [10]MF_RawData!$A$18:$S$18, 0))</f>
        <v>Zonal Electric</v>
      </c>
      <c r="E320" s="156" t="str">
        <f>INDEX([10]MF_RawData!$A$19:$S$570, MATCH(MF_Estimates!$A320, [10]MF_RawData!$C$19:$C$570, 0), MATCH(MF_Estimates!E$19, [10]MF_RawData!$A$18:$S$18, 0))</f>
        <v>Electric</v>
      </c>
      <c r="F320" s="12" t="b">
        <f t="shared" si="24"/>
        <v>1</v>
      </c>
      <c r="G320" s="12" t="str">
        <f t="shared" si="25"/>
        <v>Electric Zonal</v>
      </c>
    </row>
    <row r="321" spans="1:7">
      <c r="A321" s="143" t="s">
        <v>410</v>
      </c>
      <c r="B321" s="155">
        <f>INDEX([10]MF_RawData!$A$19:$S$570, MATCH(MF_Estimates!$A321, [10]MF_RawData!$C$19:$C$570, 0), MATCH(MF_Estimates!B$19, [10]MF_RawData!$A$18:$S$18, 0))</f>
        <v>3772.322021484375</v>
      </c>
      <c r="C321" s="156">
        <f>INDEX([10]MF_RawData!$A$19:$S$570, MATCH(MF_Estimates!$A321, [10]MF_RawData!$C$19:$C$570, 0), MATCH(MF_Estimates!C$19, [10]MF_RawData!$A$18:$S$18, 0))</f>
        <v>2</v>
      </c>
      <c r="D321" s="156" t="str">
        <f>INDEX([10]MF_RawData!$A$19:$S$570, MATCH(MF_Estimates!$A321, [10]MF_RawData!$C$19:$C$570, 0), MATCH(MF_Estimates!D$19, [10]MF_RawData!$A$18:$S$18, 0))</f>
        <v>Central HP Loop/ VRF - Central</v>
      </c>
      <c r="E321" s="156" t="str">
        <f>INDEX([10]MF_RawData!$A$19:$S$570, MATCH(MF_Estimates!$A321, [10]MF_RawData!$C$19:$C$570, 0), MATCH(MF_Estimates!E$19, [10]MF_RawData!$A$18:$S$18, 0))</f>
        <v>Electric</v>
      </c>
      <c r="F321" s="12" t="b">
        <f t="shared" si="24"/>
        <v>1</v>
      </c>
      <c r="G321" s="12" t="str">
        <f t="shared" si="25"/>
        <v>Heat pump</v>
      </c>
    </row>
    <row r="322" spans="1:7">
      <c r="A322" s="143" t="s">
        <v>412</v>
      </c>
      <c r="B322" s="155">
        <f>INDEX([10]MF_RawData!$A$19:$S$570, MATCH(MF_Estimates!$A322, [10]MF_RawData!$C$19:$C$570, 0), MATCH(MF_Estimates!B$19, [10]MF_RawData!$A$18:$S$18, 0))</f>
        <v>2514.880859375</v>
      </c>
      <c r="C322" s="156">
        <f>INDEX([10]MF_RawData!$A$19:$S$570, MATCH(MF_Estimates!$A322, [10]MF_RawData!$C$19:$C$570, 0), MATCH(MF_Estimates!C$19, [10]MF_RawData!$A$18:$S$18, 0))</f>
        <v>2</v>
      </c>
      <c r="D322" s="156" t="str">
        <f>INDEX([10]MF_RawData!$A$19:$S$570, MATCH(MF_Estimates!$A322, [10]MF_RawData!$C$19:$C$570, 0), MATCH(MF_Estimates!D$19, [10]MF_RawData!$A$18:$S$18, 0))</f>
        <v>Central HP Loop/ VRF - Central</v>
      </c>
      <c r="E322" s="156" t="str">
        <f>INDEX([10]MF_RawData!$A$19:$S$570, MATCH(MF_Estimates!$A322, [10]MF_RawData!$C$19:$C$570, 0), MATCH(MF_Estimates!E$19, [10]MF_RawData!$A$18:$S$18, 0))</f>
        <v>Electric</v>
      </c>
      <c r="F322" s="12" t="b">
        <f t="shared" si="24"/>
        <v>1</v>
      </c>
      <c r="G322" s="12" t="str">
        <f t="shared" si="25"/>
        <v>Heat pump</v>
      </c>
    </row>
    <row r="323" spans="1:7">
      <c r="A323" s="143" t="s">
        <v>413</v>
      </c>
      <c r="B323" s="155">
        <f>INDEX([10]MF_RawData!$A$19:$S$570, MATCH(MF_Estimates!$A323, [10]MF_RawData!$C$19:$C$570, 0), MATCH(MF_Estimates!B$19, [10]MF_RawData!$A$18:$S$18, 0))</f>
        <v>2514.880859375</v>
      </c>
      <c r="C323" s="156">
        <f>INDEX([10]MF_RawData!$A$19:$S$570, MATCH(MF_Estimates!$A323, [10]MF_RawData!$C$19:$C$570, 0), MATCH(MF_Estimates!C$19, [10]MF_RawData!$A$18:$S$18, 0))</f>
        <v>1</v>
      </c>
      <c r="D323" s="156" t="str">
        <f>INDEX([10]MF_RawData!$A$19:$S$570, MATCH(MF_Estimates!$A323, [10]MF_RawData!$C$19:$C$570, 0), MATCH(MF_Estimates!D$19, [10]MF_RawData!$A$18:$S$18, 0))</f>
        <v>Zonal Electric</v>
      </c>
      <c r="E323" s="156" t="str">
        <f>INDEX([10]MF_RawData!$A$19:$S$570, MATCH(MF_Estimates!$A323, [10]MF_RawData!$C$19:$C$570, 0), MATCH(MF_Estimates!E$19, [10]MF_RawData!$A$18:$S$18, 0))</f>
        <v>Electric</v>
      </c>
      <c r="F323" s="12" t="b">
        <f t="shared" si="24"/>
        <v>1</v>
      </c>
      <c r="G323" s="12" t="str">
        <f t="shared" si="25"/>
        <v>Electric Zonal</v>
      </c>
    </row>
    <row r="324" spans="1:7">
      <c r="A324" s="143" t="s">
        <v>414</v>
      </c>
      <c r="B324" s="155">
        <f>INDEX([10]MF_RawData!$A$19:$S$570, MATCH(MF_Estimates!$A324, [10]MF_RawData!$C$19:$C$570, 0), MATCH(MF_Estimates!B$19, [10]MF_RawData!$A$18:$S$18, 0))</f>
        <v>2514.880859375</v>
      </c>
      <c r="C324" s="156">
        <f>INDEX([10]MF_RawData!$A$19:$S$570, MATCH(MF_Estimates!$A324, [10]MF_RawData!$C$19:$C$570, 0), MATCH(MF_Estimates!C$19, [10]MF_RawData!$A$18:$S$18, 0))</f>
        <v>1</v>
      </c>
      <c r="D324" s="156" t="str">
        <f>INDEX([10]MF_RawData!$A$19:$S$570, MATCH(MF_Estimates!$A324, [10]MF_RawData!$C$19:$C$570, 0), MATCH(MF_Estimates!D$19, [10]MF_RawData!$A$18:$S$18, 0))</f>
        <v>Zonal Electric</v>
      </c>
      <c r="E324" s="156" t="str">
        <f>INDEX([10]MF_RawData!$A$19:$S$570, MATCH(MF_Estimates!$A324, [10]MF_RawData!$C$19:$C$570, 0), MATCH(MF_Estimates!E$19, [10]MF_RawData!$A$18:$S$18, 0))</f>
        <v>Electric</v>
      </c>
      <c r="F324" s="12" t="b">
        <f t="shared" si="24"/>
        <v>1</v>
      </c>
      <c r="G324" s="12" t="str">
        <f t="shared" si="25"/>
        <v>Electric Zonal</v>
      </c>
    </row>
    <row r="325" spans="1:7">
      <c r="A325" s="143" t="s">
        <v>415</v>
      </c>
      <c r="B325" s="155">
        <f>INDEX([10]MF_RawData!$A$19:$S$570, MATCH(MF_Estimates!$A325, [10]MF_RawData!$C$19:$C$570, 0), MATCH(MF_Estimates!B$19, [10]MF_RawData!$A$18:$S$18, 0))</f>
        <v>2514.880859375</v>
      </c>
      <c r="C325" s="156">
        <f>INDEX([10]MF_RawData!$A$19:$S$570, MATCH(MF_Estimates!$A325, [10]MF_RawData!$C$19:$C$570, 0), MATCH(MF_Estimates!C$19, [10]MF_RawData!$A$18:$S$18, 0))</f>
        <v>1</v>
      </c>
      <c r="D325" s="156" t="str">
        <f>INDEX([10]MF_RawData!$A$19:$S$570, MATCH(MF_Estimates!$A325, [10]MF_RawData!$C$19:$C$570, 0), MATCH(MF_Estimates!D$19, [10]MF_RawData!$A$18:$S$18, 0))</f>
        <v>Zonal Electric</v>
      </c>
      <c r="E325" s="156" t="str">
        <f>INDEX([10]MF_RawData!$A$19:$S$570, MATCH(MF_Estimates!$A325, [10]MF_RawData!$C$19:$C$570, 0), MATCH(MF_Estimates!E$19, [10]MF_RawData!$A$18:$S$18, 0))</f>
        <v>Electric</v>
      </c>
      <c r="F325" s="12" t="b">
        <f t="shared" si="24"/>
        <v>1</v>
      </c>
      <c r="G325" s="12" t="str">
        <f t="shared" si="25"/>
        <v>Electric Zonal</v>
      </c>
    </row>
    <row r="326" spans="1:7">
      <c r="A326" s="143" t="s">
        <v>416</v>
      </c>
      <c r="B326" s="155">
        <f>INDEX([10]MF_RawData!$A$19:$S$570, MATCH(MF_Estimates!$A326, [10]MF_RawData!$C$19:$C$570, 0), MATCH(MF_Estimates!B$19, [10]MF_RawData!$A$18:$S$18, 0))</f>
        <v>3772.32177734375</v>
      </c>
      <c r="C326" s="156">
        <f>INDEX([10]MF_RawData!$A$19:$S$570, MATCH(MF_Estimates!$A326, [10]MF_RawData!$C$19:$C$570, 0), MATCH(MF_Estimates!C$19, [10]MF_RawData!$A$18:$S$18, 0))</f>
        <v>2</v>
      </c>
      <c r="D326" s="156" t="str">
        <f>INDEX([10]MF_RawData!$A$19:$S$570, MATCH(MF_Estimates!$A326, [10]MF_RawData!$C$19:$C$570, 0), MATCH(MF_Estimates!D$19, [10]MF_RawData!$A$18:$S$18, 0))</f>
        <v>Zonal Electric</v>
      </c>
      <c r="E326" s="156" t="str">
        <f>INDEX([10]MF_RawData!$A$19:$S$570, MATCH(MF_Estimates!$A326, [10]MF_RawData!$C$19:$C$570, 0), MATCH(MF_Estimates!E$19, [10]MF_RawData!$A$18:$S$18, 0))</f>
        <v>Electric</v>
      </c>
      <c r="F326" s="12" t="b">
        <f t="shared" si="24"/>
        <v>1</v>
      </c>
      <c r="G326" s="12" t="str">
        <f t="shared" si="25"/>
        <v>Electric Zonal</v>
      </c>
    </row>
    <row r="327" spans="1:7">
      <c r="A327" s="143" t="s">
        <v>417</v>
      </c>
      <c r="B327" s="155">
        <f>INDEX([10]MF_RawData!$A$19:$S$570, MATCH(MF_Estimates!$A327, [10]MF_RawData!$C$19:$C$570, 0), MATCH(MF_Estimates!B$19, [10]MF_RawData!$A$18:$S$18, 0))</f>
        <v>3772.32177734375</v>
      </c>
      <c r="C327" s="156">
        <f>INDEX([10]MF_RawData!$A$19:$S$570, MATCH(MF_Estimates!$A327, [10]MF_RawData!$C$19:$C$570, 0), MATCH(MF_Estimates!C$19, [10]MF_RawData!$A$18:$S$18, 0))</f>
        <v>2</v>
      </c>
      <c r="D327" s="156" t="str">
        <f>INDEX([10]MF_RawData!$A$19:$S$570, MATCH(MF_Estimates!$A327, [10]MF_RawData!$C$19:$C$570, 0), MATCH(MF_Estimates!D$19, [10]MF_RawData!$A$18:$S$18, 0))</f>
        <v>Zonal Electric</v>
      </c>
      <c r="E327" s="156" t="str">
        <f>INDEX([10]MF_RawData!$A$19:$S$570, MATCH(MF_Estimates!$A327, [10]MF_RawData!$C$19:$C$570, 0), MATCH(MF_Estimates!E$19, [10]MF_RawData!$A$18:$S$18, 0))</f>
        <v>Electric</v>
      </c>
      <c r="F327" s="12" t="b">
        <f t="shared" si="24"/>
        <v>1</v>
      </c>
      <c r="G327" s="12" t="str">
        <f t="shared" si="25"/>
        <v>Electric Zonal</v>
      </c>
    </row>
    <row r="328" spans="1:7">
      <c r="A328" s="143" t="s">
        <v>418</v>
      </c>
      <c r="B328" s="155">
        <f>INDEX([10]MF_RawData!$A$19:$S$570, MATCH(MF_Estimates!$A328, [10]MF_RawData!$C$19:$C$570, 0), MATCH(MF_Estimates!B$19, [10]MF_RawData!$A$18:$S$18, 0))</f>
        <v>2514.881103515625</v>
      </c>
      <c r="C328" s="156">
        <f>INDEX([10]MF_RawData!$A$19:$S$570, MATCH(MF_Estimates!$A328, [10]MF_RawData!$C$19:$C$570, 0), MATCH(MF_Estimates!C$19, [10]MF_RawData!$A$18:$S$18, 0))</f>
        <v>1</v>
      </c>
      <c r="D328" s="156" t="str">
        <f>INDEX([10]MF_RawData!$A$19:$S$570, MATCH(MF_Estimates!$A328, [10]MF_RawData!$C$19:$C$570, 0), MATCH(MF_Estimates!D$19, [10]MF_RawData!$A$18:$S$18, 0))</f>
        <v>Zonal Electric</v>
      </c>
      <c r="E328" s="156" t="str">
        <f>INDEX([10]MF_RawData!$A$19:$S$570, MATCH(MF_Estimates!$A328, [10]MF_RawData!$C$19:$C$570, 0), MATCH(MF_Estimates!E$19, [10]MF_RawData!$A$18:$S$18, 0))</f>
        <v>Electric</v>
      </c>
      <c r="F328" s="12" t="b">
        <f t="shared" si="24"/>
        <v>1</v>
      </c>
      <c r="G328" s="12" t="str">
        <f t="shared" si="25"/>
        <v>Electric Zonal</v>
      </c>
    </row>
    <row r="329" spans="1:7">
      <c r="A329" s="143" t="s">
        <v>419</v>
      </c>
      <c r="B329" s="155">
        <f>INDEX([10]MF_RawData!$A$19:$S$570, MATCH(MF_Estimates!$A329, [10]MF_RawData!$C$19:$C$570, 0), MATCH(MF_Estimates!B$19, [10]MF_RawData!$A$18:$S$18, 0))</f>
        <v>2514.881103515625</v>
      </c>
      <c r="C329" s="156">
        <f>INDEX([10]MF_RawData!$A$19:$S$570, MATCH(MF_Estimates!$A329, [10]MF_RawData!$C$19:$C$570, 0), MATCH(MF_Estimates!C$19, [10]MF_RawData!$A$18:$S$18, 0))</f>
        <v>1</v>
      </c>
      <c r="D329" s="156" t="str">
        <f>INDEX([10]MF_RawData!$A$19:$S$570, MATCH(MF_Estimates!$A329, [10]MF_RawData!$C$19:$C$570, 0), MATCH(MF_Estimates!D$19, [10]MF_RawData!$A$18:$S$18, 0))</f>
        <v>Zonal Electric</v>
      </c>
      <c r="E329" s="156" t="str">
        <f>INDEX([10]MF_RawData!$A$19:$S$570, MATCH(MF_Estimates!$A329, [10]MF_RawData!$C$19:$C$570, 0), MATCH(MF_Estimates!E$19, [10]MF_RawData!$A$18:$S$18, 0))</f>
        <v>Electric</v>
      </c>
      <c r="F329" s="12" t="b">
        <f t="shared" si="24"/>
        <v>1</v>
      </c>
      <c r="G329" s="12" t="str">
        <f t="shared" si="25"/>
        <v>Electric Zonal</v>
      </c>
    </row>
    <row r="330" spans="1:7">
      <c r="A330" s="143" t="s">
        <v>420</v>
      </c>
      <c r="B330" s="155">
        <f>INDEX([10]MF_RawData!$A$19:$S$570, MATCH(MF_Estimates!$A330, [10]MF_RawData!$C$19:$C$570, 0), MATCH(MF_Estimates!B$19, [10]MF_RawData!$A$18:$S$18, 0))</f>
        <v>2514.881103515625</v>
      </c>
      <c r="C330" s="156">
        <f>INDEX([10]MF_RawData!$A$19:$S$570, MATCH(MF_Estimates!$A330, [10]MF_RawData!$C$19:$C$570, 0), MATCH(MF_Estimates!C$19, [10]MF_RawData!$A$18:$S$18, 0))</f>
        <v>1</v>
      </c>
      <c r="D330" s="156" t="str">
        <f>INDEX([10]MF_RawData!$A$19:$S$570, MATCH(MF_Estimates!$A330, [10]MF_RawData!$C$19:$C$570, 0), MATCH(MF_Estimates!D$19, [10]MF_RawData!$A$18:$S$18, 0))</f>
        <v>Zonal Electric</v>
      </c>
      <c r="E330" s="156" t="str">
        <f>INDEX([10]MF_RawData!$A$19:$S$570, MATCH(MF_Estimates!$A330, [10]MF_RawData!$C$19:$C$570, 0), MATCH(MF_Estimates!E$19, [10]MF_RawData!$A$18:$S$18, 0))</f>
        <v>Electric</v>
      </c>
      <c r="F330" s="12" t="b">
        <f t="shared" si="24"/>
        <v>1</v>
      </c>
      <c r="G330" s="12" t="str">
        <f t="shared" si="25"/>
        <v>Electric Zonal</v>
      </c>
    </row>
    <row r="331" spans="1:7">
      <c r="A331" s="143" t="s">
        <v>421</v>
      </c>
      <c r="B331" s="155">
        <f>INDEX([10]MF_RawData!$A$19:$S$570, MATCH(MF_Estimates!$A331, [10]MF_RawData!$C$19:$C$570, 0), MATCH(MF_Estimates!B$19, [10]MF_RawData!$A$18:$S$18, 0))</f>
        <v>2514.881103515625</v>
      </c>
      <c r="C331" s="156">
        <f>INDEX([10]MF_RawData!$A$19:$S$570, MATCH(MF_Estimates!$A331, [10]MF_RawData!$C$19:$C$570, 0), MATCH(MF_Estimates!C$19, [10]MF_RawData!$A$18:$S$18, 0))</f>
        <v>1</v>
      </c>
      <c r="D331" s="156" t="str">
        <f>INDEX([10]MF_RawData!$A$19:$S$570, MATCH(MF_Estimates!$A331, [10]MF_RawData!$C$19:$C$570, 0), MATCH(MF_Estimates!D$19, [10]MF_RawData!$A$18:$S$18, 0))</f>
        <v>Heat Pump (Forced Air)</v>
      </c>
      <c r="E331" s="156" t="str">
        <f>INDEX([10]MF_RawData!$A$19:$S$570, MATCH(MF_Estimates!$A331, [10]MF_RawData!$C$19:$C$570, 0), MATCH(MF_Estimates!E$19, [10]MF_RawData!$A$18:$S$18, 0))</f>
        <v>Electric</v>
      </c>
      <c r="F331" s="12" t="b">
        <f t="shared" si="24"/>
        <v>1</v>
      </c>
      <c r="G331" s="12" t="str">
        <f t="shared" si="25"/>
        <v>Heat pump</v>
      </c>
    </row>
    <row r="332" spans="1:7">
      <c r="A332" s="143" t="s">
        <v>423</v>
      </c>
      <c r="B332" s="155">
        <f>INDEX([10]MF_RawData!$A$19:$S$570, MATCH(MF_Estimates!$A332, [10]MF_RawData!$C$19:$C$570, 0), MATCH(MF_Estimates!B$19, [10]MF_RawData!$A$18:$S$18, 0))</f>
        <v>2514.881103515625</v>
      </c>
      <c r="C332" s="156">
        <f>INDEX([10]MF_RawData!$A$19:$S$570, MATCH(MF_Estimates!$A332, [10]MF_RawData!$C$19:$C$570, 0), MATCH(MF_Estimates!C$19, [10]MF_RawData!$A$18:$S$18, 0))</f>
        <v>1</v>
      </c>
      <c r="D332" s="156" t="str">
        <f>INDEX([10]MF_RawData!$A$19:$S$570, MATCH(MF_Estimates!$A332, [10]MF_RawData!$C$19:$C$570, 0), MATCH(MF_Estimates!D$19, [10]MF_RawData!$A$18:$S$18, 0))</f>
        <v>Heat Pump (Forced Air)</v>
      </c>
      <c r="E332" s="156" t="str">
        <f>INDEX([10]MF_RawData!$A$19:$S$570, MATCH(MF_Estimates!$A332, [10]MF_RawData!$C$19:$C$570, 0), MATCH(MF_Estimates!E$19, [10]MF_RawData!$A$18:$S$18, 0))</f>
        <v>Electric</v>
      </c>
      <c r="F332" s="12" t="b">
        <f t="shared" si="24"/>
        <v>1</v>
      </c>
      <c r="G332" s="12" t="str">
        <f t="shared" si="25"/>
        <v>Heat pump</v>
      </c>
    </row>
    <row r="333" spans="1:7">
      <c r="A333" s="143" t="s">
        <v>424</v>
      </c>
      <c r="B333" s="155">
        <f>INDEX([10]MF_RawData!$A$19:$S$570, MATCH(MF_Estimates!$A333, [10]MF_RawData!$C$19:$C$570, 0), MATCH(MF_Estimates!B$19, [10]MF_RawData!$A$18:$S$18, 0))</f>
        <v>3772.321533203125</v>
      </c>
      <c r="C333" s="156">
        <f>INDEX([10]MF_RawData!$A$19:$S$570, MATCH(MF_Estimates!$A333, [10]MF_RawData!$C$19:$C$570, 0), MATCH(MF_Estimates!C$19, [10]MF_RawData!$A$18:$S$18, 0))</f>
        <v>1</v>
      </c>
      <c r="D333" s="156" t="str">
        <f>INDEX([10]MF_RawData!$A$19:$S$570, MATCH(MF_Estimates!$A333, [10]MF_RawData!$C$19:$C$570, 0), MATCH(MF_Estimates!D$19, [10]MF_RawData!$A$18:$S$18, 0))</f>
        <v>Heat Pump (Forced Air)</v>
      </c>
      <c r="E333" s="156" t="str">
        <f>INDEX([10]MF_RawData!$A$19:$S$570, MATCH(MF_Estimates!$A333, [10]MF_RawData!$C$19:$C$570, 0), MATCH(MF_Estimates!E$19, [10]MF_RawData!$A$18:$S$18, 0))</f>
        <v>Electric</v>
      </c>
      <c r="F333" s="12" t="b">
        <f t="shared" si="24"/>
        <v>1</v>
      </c>
      <c r="G333" s="12" t="str">
        <f t="shared" si="25"/>
        <v>Heat pump</v>
      </c>
    </row>
    <row r="334" spans="1:7">
      <c r="A334" s="143" t="s">
        <v>425</v>
      </c>
      <c r="B334" s="155">
        <f>INDEX([10]MF_RawData!$A$19:$S$570, MATCH(MF_Estimates!$A334, [10]MF_RawData!$C$19:$C$570, 0), MATCH(MF_Estimates!B$19, [10]MF_RawData!$A$18:$S$18, 0))</f>
        <v>3772.321533203125</v>
      </c>
      <c r="C334" s="156">
        <f>INDEX([10]MF_RawData!$A$19:$S$570, MATCH(MF_Estimates!$A334, [10]MF_RawData!$C$19:$C$570, 0), MATCH(MF_Estimates!C$19, [10]MF_RawData!$A$18:$S$18, 0))</f>
        <v>1</v>
      </c>
      <c r="D334" s="156" t="str">
        <f>INDEX([10]MF_RawData!$A$19:$S$570, MATCH(MF_Estimates!$A334, [10]MF_RawData!$C$19:$C$570, 0), MATCH(MF_Estimates!D$19, [10]MF_RawData!$A$18:$S$18, 0))</f>
        <v>Zonal Electric</v>
      </c>
      <c r="E334" s="156" t="str">
        <f>INDEX([10]MF_RawData!$A$19:$S$570, MATCH(MF_Estimates!$A334, [10]MF_RawData!$C$19:$C$570, 0), MATCH(MF_Estimates!E$19, [10]MF_RawData!$A$18:$S$18, 0))</f>
        <v>Electric</v>
      </c>
      <c r="F334" s="12" t="b">
        <f t="shared" si="24"/>
        <v>1</v>
      </c>
      <c r="G334" s="12" t="str">
        <f t="shared" si="25"/>
        <v>Electric Zonal</v>
      </c>
    </row>
    <row r="335" spans="1:7">
      <c r="A335" s="143" t="s">
        <v>426</v>
      </c>
      <c r="B335" s="155">
        <f>INDEX([10]MF_RawData!$A$19:$S$570, MATCH(MF_Estimates!$A335, [10]MF_RawData!$C$19:$C$570, 0), MATCH(MF_Estimates!B$19, [10]MF_RawData!$A$18:$S$18, 0))</f>
        <v>3772.321533203125</v>
      </c>
      <c r="C335" s="156">
        <f>INDEX([10]MF_RawData!$A$19:$S$570, MATCH(MF_Estimates!$A335, [10]MF_RawData!$C$19:$C$570, 0), MATCH(MF_Estimates!C$19, [10]MF_RawData!$A$18:$S$18, 0))</f>
        <v>1</v>
      </c>
      <c r="D335" s="156" t="str">
        <f>INDEX([10]MF_RawData!$A$19:$S$570, MATCH(MF_Estimates!$A335, [10]MF_RawData!$C$19:$C$570, 0), MATCH(MF_Estimates!D$19, [10]MF_RawData!$A$18:$S$18, 0))</f>
        <v>Zonal Electric</v>
      </c>
      <c r="E335" s="156" t="str">
        <f>INDEX([10]MF_RawData!$A$19:$S$570, MATCH(MF_Estimates!$A335, [10]MF_RawData!$C$19:$C$570, 0), MATCH(MF_Estimates!E$19, [10]MF_RawData!$A$18:$S$18, 0))</f>
        <v>Electric</v>
      </c>
      <c r="F335" s="12" t="b">
        <f t="shared" si="24"/>
        <v>1</v>
      </c>
      <c r="G335" s="12" t="str">
        <f t="shared" si="25"/>
        <v>Electric Zonal</v>
      </c>
    </row>
    <row r="336" spans="1:7">
      <c r="A336" s="143" t="s">
        <v>427</v>
      </c>
      <c r="B336" s="155">
        <f>INDEX([10]MF_RawData!$A$19:$S$570, MATCH(MF_Estimates!$A336, [10]MF_RawData!$C$19:$C$570, 0), MATCH(MF_Estimates!B$19, [10]MF_RawData!$A$18:$S$18, 0))</f>
        <v>2514.880859375</v>
      </c>
      <c r="C336" s="156">
        <f>INDEX([10]MF_RawData!$A$19:$S$570, MATCH(MF_Estimates!$A336, [10]MF_RawData!$C$19:$C$570, 0), MATCH(MF_Estimates!C$19, [10]MF_RawData!$A$18:$S$18, 0))</f>
        <v>3</v>
      </c>
      <c r="D336" s="156" t="str">
        <f>INDEX([10]MF_RawData!$A$19:$S$570, MATCH(MF_Estimates!$A336, [10]MF_RawData!$C$19:$C$570, 0), MATCH(MF_Estimates!D$19, [10]MF_RawData!$A$18:$S$18, 0))</f>
        <v>Central Hydronic/Steam - Central</v>
      </c>
      <c r="E336" s="156" t="str">
        <f>INDEX([10]MF_RawData!$A$19:$S$570, MATCH(MF_Estimates!$A336, [10]MF_RawData!$C$19:$C$570, 0), MATCH(MF_Estimates!E$19, [10]MF_RawData!$A$18:$S$18, 0))</f>
        <v>Natural Gas</v>
      </c>
      <c r="F336" s="12" t="b">
        <f t="shared" si="24"/>
        <v>0</v>
      </c>
      <c r="G336" s="12" t="str">
        <f t="shared" si="25"/>
        <v/>
      </c>
    </row>
    <row r="337" spans="1:7">
      <c r="A337" s="143" t="s">
        <v>428</v>
      </c>
      <c r="B337" s="155">
        <f>INDEX([10]MF_RawData!$A$19:$S$570, MATCH(MF_Estimates!$A337, [10]MF_RawData!$C$19:$C$570, 0), MATCH(MF_Estimates!B$19, [10]MF_RawData!$A$18:$S$18, 0))</f>
        <v>2514.880859375</v>
      </c>
      <c r="C337" s="156">
        <f>INDEX([10]MF_RawData!$A$19:$S$570, MATCH(MF_Estimates!$A337, [10]MF_RawData!$C$19:$C$570, 0), MATCH(MF_Estimates!C$19, [10]MF_RawData!$A$18:$S$18, 0))</f>
        <v>3</v>
      </c>
      <c r="D337" s="156" t="str">
        <f>INDEX([10]MF_RawData!$A$19:$S$570, MATCH(MF_Estimates!$A337, [10]MF_RawData!$C$19:$C$570, 0), MATCH(MF_Estimates!D$19, [10]MF_RawData!$A$18:$S$18, 0))</f>
        <v>Central Hydronic/Steam - Central</v>
      </c>
      <c r="E337" s="156" t="str">
        <f>INDEX([10]MF_RawData!$A$19:$S$570, MATCH(MF_Estimates!$A337, [10]MF_RawData!$C$19:$C$570, 0), MATCH(MF_Estimates!E$19, [10]MF_RawData!$A$18:$S$18, 0))</f>
        <v>Natural Gas</v>
      </c>
      <c r="F337" s="12" t="b">
        <f t="shared" si="24"/>
        <v>0</v>
      </c>
      <c r="G337" s="12" t="str">
        <f t="shared" si="25"/>
        <v/>
      </c>
    </row>
    <row r="338" spans="1:7">
      <c r="A338" s="143" t="s">
        <v>429</v>
      </c>
      <c r="B338" s="155">
        <f>INDEX([10]MF_RawData!$A$19:$S$570, MATCH(MF_Estimates!$A338, [10]MF_RawData!$C$19:$C$570, 0), MATCH(MF_Estimates!B$19, [10]MF_RawData!$A$18:$S$18, 0))</f>
        <v>2514.881103515625</v>
      </c>
      <c r="C338" s="156">
        <f>INDEX([10]MF_RawData!$A$19:$S$570, MATCH(MF_Estimates!$A338, [10]MF_RawData!$C$19:$C$570, 0), MATCH(MF_Estimates!C$19, [10]MF_RawData!$A$18:$S$18, 0))</f>
        <v>3</v>
      </c>
      <c r="D338" s="156" t="str">
        <f>INDEX([10]MF_RawData!$A$19:$S$570, MATCH(MF_Estimates!$A338, [10]MF_RawData!$C$19:$C$570, 0), MATCH(MF_Estimates!D$19, [10]MF_RawData!$A$18:$S$18, 0))</f>
        <v>Central Hydronic/Steam - Central</v>
      </c>
      <c r="E338" s="156" t="str">
        <f>INDEX([10]MF_RawData!$A$19:$S$570, MATCH(MF_Estimates!$A338, [10]MF_RawData!$C$19:$C$570, 0), MATCH(MF_Estimates!E$19, [10]MF_RawData!$A$18:$S$18, 0))</f>
        <v>Natural Gas</v>
      </c>
      <c r="F338" s="12" t="b">
        <f t="shared" si="24"/>
        <v>0</v>
      </c>
      <c r="G338" s="12" t="str">
        <f t="shared" si="25"/>
        <v/>
      </c>
    </row>
    <row r="339" spans="1:7">
      <c r="A339" s="143" t="s">
        <v>430</v>
      </c>
      <c r="B339" s="155">
        <f>INDEX([10]MF_RawData!$A$19:$S$570, MATCH(MF_Estimates!$A339, [10]MF_RawData!$C$19:$C$570, 0), MATCH(MF_Estimates!B$19, [10]MF_RawData!$A$18:$S$18, 0))</f>
        <v>2514.881103515625</v>
      </c>
      <c r="C339" s="156">
        <f>INDEX([10]MF_RawData!$A$19:$S$570, MATCH(MF_Estimates!$A339, [10]MF_RawData!$C$19:$C$570, 0), MATCH(MF_Estimates!C$19, [10]MF_RawData!$A$18:$S$18, 0))</f>
        <v>1</v>
      </c>
      <c r="D339" s="156" t="str">
        <f>INDEX([10]MF_RawData!$A$19:$S$570, MATCH(MF_Estimates!$A339, [10]MF_RawData!$C$19:$C$570, 0), MATCH(MF_Estimates!D$19, [10]MF_RawData!$A$18:$S$18, 0))</f>
        <v>Zonal Electric</v>
      </c>
      <c r="E339" s="156" t="str">
        <f>INDEX([10]MF_RawData!$A$19:$S$570, MATCH(MF_Estimates!$A339, [10]MF_RawData!$C$19:$C$570, 0), MATCH(MF_Estimates!E$19, [10]MF_RawData!$A$18:$S$18, 0))</f>
        <v>Electric</v>
      </c>
      <c r="F339" s="12" t="b">
        <f t="shared" si="24"/>
        <v>1</v>
      </c>
      <c r="G339" s="12" t="str">
        <f t="shared" si="25"/>
        <v>Electric Zonal</v>
      </c>
    </row>
    <row r="340" spans="1:7">
      <c r="A340" s="143" t="s">
        <v>431</v>
      </c>
      <c r="B340" s="155">
        <f>INDEX([10]MF_RawData!$A$19:$S$570, MATCH(MF_Estimates!$A340, [10]MF_RawData!$C$19:$C$570, 0), MATCH(MF_Estimates!B$19, [10]MF_RawData!$A$18:$S$18, 0))</f>
        <v>2514.881103515625</v>
      </c>
      <c r="C340" s="156">
        <f>INDEX([10]MF_RawData!$A$19:$S$570, MATCH(MF_Estimates!$A340, [10]MF_RawData!$C$19:$C$570, 0), MATCH(MF_Estimates!C$19, [10]MF_RawData!$A$18:$S$18, 0))</f>
        <v>1</v>
      </c>
      <c r="D340" s="156" t="str">
        <f>INDEX([10]MF_RawData!$A$19:$S$570, MATCH(MF_Estimates!$A340, [10]MF_RawData!$C$19:$C$570, 0), MATCH(MF_Estimates!D$19, [10]MF_RawData!$A$18:$S$18, 0))</f>
        <v>Zonal Electric</v>
      </c>
      <c r="E340" s="156" t="str">
        <f>INDEX([10]MF_RawData!$A$19:$S$570, MATCH(MF_Estimates!$A340, [10]MF_RawData!$C$19:$C$570, 0), MATCH(MF_Estimates!E$19, [10]MF_RawData!$A$18:$S$18, 0))</f>
        <v>Electric</v>
      </c>
      <c r="F340" s="12" t="b">
        <f t="shared" si="24"/>
        <v>1</v>
      </c>
      <c r="G340" s="12" t="str">
        <f t="shared" si="25"/>
        <v>Electric Zonal</v>
      </c>
    </row>
    <row r="341" spans="1:7">
      <c r="A341" s="12" t="s">
        <v>432</v>
      </c>
      <c r="B341" s="155">
        <f>INDEX([10]MF_RawData!$A$19:$S$570, MATCH(MF_Estimates!$A341, [10]MF_RawData!$C$19:$C$570, 0), MATCH(MF_Estimates!B$19, [10]MF_RawData!$A$18:$S$18, 0))</f>
        <v>2514.881103515625</v>
      </c>
      <c r="C341" s="156">
        <f>INDEX([10]MF_RawData!$A$19:$S$570, MATCH(MF_Estimates!$A341, [10]MF_RawData!$C$19:$C$570, 0), MATCH(MF_Estimates!C$19, [10]MF_RawData!$A$18:$S$18, 0))</f>
        <v>1</v>
      </c>
      <c r="D341" s="156" t="str">
        <f>INDEX([10]MF_RawData!$A$19:$S$570, MATCH(MF_Estimates!$A341, [10]MF_RawData!$C$19:$C$570, 0), MATCH(MF_Estimates!D$19, [10]MF_RawData!$A$18:$S$18, 0))</f>
        <v>Zonal Electric</v>
      </c>
      <c r="E341" s="156" t="str">
        <f>INDEX([10]MF_RawData!$A$19:$S$570, MATCH(MF_Estimates!$A341, [10]MF_RawData!$C$19:$C$570, 0), MATCH(MF_Estimates!E$19, [10]MF_RawData!$A$18:$S$18, 0))</f>
        <v>Electric</v>
      </c>
      <c r="F341" s="12" t="b">
        <f t="shared" ref="F341:F404" si="26">IF(E341="Electric", TRUE, FALSE)</f>
        <v>1</v>
      </c>
      <c r="G341" s="12" t="str">
        <f t="shared" ref="G341:G404" si="27">IFERROR(VLOOKUP(D341, $I$20:$J$24, 2, 0), "")</f>
        <v>Electric Zonal</v>
      </c>
    </row>
    <row r="342" spans="1:7">
      <c r="A342" s="12" t="s">
        <v>433</v>
      </c>
      <c r="B342" s="155">
        <f>INDEX([10]MF_RawData!$A$19:$S$570, MATCH(MF_Estimates!$A342, [10]MF_RawData!$C$19:$C$570, 0), MATCH(MF_Estimates!B$19, [10]MF_RawData!$A$18:$S$18, 0))</f>
        <v>3772.32177734375</v>
      </c>
      <c r="C342" s="156">
        <f>INDEX([10]MF_RawData!$A$19:$S$570, MATCH(MF_Estimates!$A342, [10]MF_RawData!$C$19:$C$570, 0), MATCH(MF_Estimates!C$19, [10]MF_RawData!$A$18:$S$18, 0))</f>
        <v>3</v>
      </c>
      <c r="D342" s="156" t="str">
        <f>INDEX([10]MF_RawData!$A$19:$S$570, MATCH(MF_Estimates!$A342, [10]MF_RawData!$C$19:$C$570, 0), MATCH(MF_Estimates!D$19, [10]MF_RawData!$A$18:$S$18, 0))</f>
        <v>Zonal Electric</v>
      </c>
      <c r="E342" s="156" t="str">
        <f>INDEX([10]MF_RawData!$A$19:$S$570, MATCH(MF_Estimates!$A342, [10]MF_RawData!$C$19:$C$570, 0), MATCH(MF_Estimates!E$19, [10]MF_RawData!$A$18:$S$18, 0))</f>
        <v>Electric</v>
      </c>
      <c r="F342" s="12" t="b">
        <f t="shared" si="26"/>
        <v>1</v>
      </c>
      <c r="G342" s="12" t="str">
        <f t="shared" si="27"/>
        <v>Electric Zonal</v>
      </c>
    </row>
    <row r="343" spans="1:7">
      <c r="A343" s="12" t="s">
        <v>434</v>
      </c>
      <c r="B343" s="155">
        <f>INDEX([10]MF_RawData!$A$19:$S$570, MATCH(MF_Estimates!$A343, [10]MF_RawData!$C$19:$C$570, 0), MATCH(MF_Estimates!B$19, [10]MF_RawData!$A$18:$S$18, 0))</f>
        <v>3772.32177734375</v>
      </c>
      <c r="C343" s="156">
        <f>INDEX([10]MF_RawData!$A$19:$S$570, MATCH(MF_Estimates!$A343, [10]MF_RawData!$C$19:$C$570, 0), MATCH(MF_Estimates!C$19, [10]MF_RawData!$A$18:$S$18, 0))</f>
        <v>3</v>
      </c>
      <c r="D343" s="156" t="str">
        <f>INDEX([10]MF_RawData!$A$19:$S$570, MATCH(MF_Estimates!$A343, [10]MF_RawData!$C$19:$C$570, 0), MATCH(MF_Estimates!D$19, [10]MF_RawData!$A$18:$S$18, 0))</f>
        <v>Zonal Electric</v>
      </c>
      <c r="E343" s="156" t="str">
        <f>INDEX([10]MF_RawData!$A$19:$S$570, MATCH(MF_Estimates!$A343, [10]MF_RawData!$C$19:$C$570, 0), MATCH(MF_Estimates!E$19, [10]MF_RawData!$A$18:$S$18, 0))</f>
        <v>Electric</v>
      </c>
      <c r="F343" s="12" t="b">
        <f t="shared" si="26"/>
        <v>1</v>
      </c>
      <c r="G343" s="12" t="str">
        <f t="shared" si="27"/>
        <v>Electric Zonal</v>
      </c>
    </row>
    <row r="344" spans="1:7">
      <c r="A344" s="12" t="s">
        <v>435</v>
      </c>
      <c r="B344" s="155">
        <f>INDEX([10]MF_RawData!$A$19:$S$570, MATCH(MF_Estimates!$A344, [10]MF_RawData!$C$19:$C$570, 0), MATCH(MF_Estimates!B$19, [10]MF_RawData!$A$18:$S$18, 0))</f>
        <v>2514.881103515625</v>
      </c>
      <c r="C344" s="156">
        <f>INDEX([10]MF_RawData!$A$19:$S$570, MATCH(MF_Estimates!$A344, [10]MF_RawData!$C$19:$C$570, 0), MATCH(MF_Estimates!C$19, [10]MF_RawData!$A$18:$S$18, 0))</f>
        <v>2</v>
      </c>
      <c r="D344" s="156" t="str">
        <f>INDEX([10]MF_RawData!$A$19:$S$570, MATCH(MF_Estimates!$A344, [10]MF_RawData!$C$19:$C$570, 0), MATCH(MF_Estimates!D$19, [10]MF_RawData!$A$18:$S$18, 0))</f>
        <v>Boiler</v>
      </c>
      <c r="E344" s="156" t="str">
        <f>INDEX([10]MF_RawData!$A$19:$S$570, MATCH(MF_Estimates!$A344, [10]MF_RawData!$C$19:$C$570, 0), MATCH(MF_Estimates!E$19, [10]MF_RawData!$A$18:$S$18, 0))</f>
        <v>Natural Gas</v>
      </c>
      <c r="F344" s="12" t="b">
        <f t="shared" si="26"/>
        <v>0</v>
      </c>
      <c r="G344" s="12" t="str">
        <f t="shared" si="27"/>
        <v/>
      </c>
    </row>
    <row r="345" spans="1:7">
      <c r="A345" s="12" t="s">
        <v>436</v>
      </c>
      <c r="B345" s="155">
        <f>INDEX([10]MF_RawData!$A$19:$S$570, MATCH(MF_Estimates!$A345, [10]MF_RawData!$C$19:$C$570, 0), MATCH(MF_Estimates!B$19, [10]MF_RawData!$A$18:$S$18, 0))</f>
        <v>2514.881103515625</v>
      </c>
      <c r="C345" s="156">
        <f>INDEX([10]MF_RawData!$A$19:$S$570, MATCH(MF_Estimates!$A345, [10]MF_RawData!$C$19:$C$570, 0), MATCH(MF_Estimates!C$19, [10]MF_RawData!$A$18:$S$18, 0))</f>
        <v>2</v>
      </c>
      <c r="D345" s="156" t="str">
        <f>INDEX([10]MF_RawData!$A$19:$S$570, MATCH(MF_Estimates!$A345, [10]MF_RawData!$C$19:$C$570, 0), MATCH(MF_Estimates!D$19, [10]MF_RawData!$A$18:$S$18, 0))</f>
        <v>Boiler</v>
      </c>
      <c r="E345" s="156" t="str">
        <f>INDEX([10]MF_RawData!$A$19:$S$570, MATCH(MF_Estimates!$A345, [10]MF_RawData!$C$19:$C$570, 0), MATCH(MF_Estimates!E$19, [10]MF_RawData!$A$18:$S$18, 0))</f>
        <v>Natural Gas</v>
      </c>
      <c r="F345" s="12" t="b">
        <f t="shared" si="26"/>
        <v>0</v>
      </c>
      <c r="G345" s="12" t="str">
        <f t="shared" si="27"/>
        <v/>
      </c>
    </row>
    <row r="346" spans="1:7">
      <c r="A346" s="12" t="s">
        <v>437</v>
      </c>
      <c r="B346" s="155">
        <f>INDEX([10]MF_RawData!$A$19:$S$570, MATCH(MF_Estimates!$A346, [10]MF_RawData!$C$19:$C$570, 0), MATCH(MF_Estimates!B$19, [10]MF_RawData!$A$18:$S$18, 0))</f>
        <v>3772.32177734375</v>
      </c>
      <c r="C346" s="156">
        <f>INDEX([10]MF_RawData!$A$19:$S$570, MATCH(MF_Estimates!$A346, [10]MF_RawData!$C$19:$C$570, 0), MATCH(MF_Estimates!C$19, [10]MF_RawData!$A$18:$S$18, 0))</f>
        <v>2</v>
      </c>
      <c r="D346" s="156" t="str">
        <f>INDEX([10]MF_RawData!$A$19:$S$570, MATCH(MF_Estimates!$A346, [10]MF_RawData!$C$19:$C$570, 0), MATCH(MF_Estimates!D$19, [10]MF_RawData!$A$18:$S$18, 0))</f>
        <v>Boiler</v>
      </c>
      <c r="E346" s="156" t="str">
        <f>INDEX([10]MF_RawData!$A$19:$S$570, MATCH(MF_Estimates!$A346, [10]MF_RawData!$C$19:$C$570, 0), MATCH(MF_Estimates!E$19, [10]MF_RawData!$A$18:$S$18, 0))</f>
        <v>Natural Gas</v>
      </c>
      <c r="F346" s="12" t="b">
        <f t="shared" si="26"/>
        <v>0</v>
      </c>
      <c r="G346" s="12" t="str">
        <f t="shared" si="27"/>
        <v/>
      </c>
    </row>
    <row r="347" spans="1:7">
      <c r="A347" s="12" t="s">
        <v>438</v>
      </c>
      <c r="B347" s="155">
        <f>INDEX([10]MF_RawData!$A$19:$S$570, MATCH(MF_Estimates!$A347, [10]MF_RawData!$C$19:$C$570, 0), MATCH(MF_Estimates!B$19, [10]MF_RawData!$A$18:$S$18, 0))</f>
        <v>3772.32177734375</v>
      </c>
      <c r="C347" s="156">
        <f>INDEX([10]MF_RawData!$A$19:$S$570, MATCH(MF_Estimates!$A347, [10]MF_RawData!$C$19:$C$570, 0), MATCH(MF_Estimates!C$19, [10]MF_RawData!$A$18:$S$18, 0))</f>
        <v>3</v>
      </c>
      <c r="D347" s="156" t="str">
        <f>INDEX([10]MF_RawData!$A$19:$S$570, MATCH(MF_Estimates!$A347, [10]MF_RawData!$C$19:$C$570, 0), MATCH(MF_Estimates!D$19, [10]MF_RawData!$A$18:$S$18, 0))</f>
        <v>Central Air/Ventilation - Central</v>
      </c>
      <c r="E347" s="156" t="str">
        <f>INDEX([10]MF_RawData!$A$19:$S$570, MATCH(MF_Estimates!$A347, [10]MF_RawData!$C$19:$C$570, 0), MATCH(MF_Estimates!E$19, [10]MF_RawData!$A$18:$S$18, 0))</f>
        <v>Natural Gas</v>
      </c>
      <c r="F347" s="12" t="b">
        <f t="shared" si="26"/>
        <v>0</v>
      </c>
      <c r="G347" s="12" t="str">
        <f t="shared" si="27"/>
        <v/>
      </c>
    </row>
    <row r="348" spans="1:7">
      <c r="A348" s="12" t="s">
        <v>439</v>
      </c>
      <c r="B348" s="155">
        <f>INDEX([10]MF_RawData!$A$19:$S$570, MATCH(MF_Estimates!$A348, [10]MF_RawData!$C$19:$C$570, 0), MATCH(MF_Estimates!B$19, [10]MF_RawData!$A$18:$S$18, 0))</f>
        <v>3772.321533203125</v>
      </c>
      <c r="C348" s="156">
        <f>INDEX([10]MF_RawData!$A$19:$S$570, MATCH(MF_Estimates!$A348, [10]MF_RawData!$C$19:$C$570, 0), MATCH(MF_Estimates!C$19, [10]MF_RawData!$A$18:$S$18, 0))</f>
        <v>3</v>
      </c>
      <c r="D348" s="156" t="str">
        <f>INDEX([10]MF_RawData!$A$19:$S$570, MATCH(MF_Estimates!$A348, [10]MF_RawData!$C$19:$C$570, 0), MATCH(MF_Estimates!D$19, [10]MF_RawData!$A$18:$S$18, 0))</f>
        <v>Central Air/Ventilation - Central</v>
      </c>
      <c r="E348" s="156" t="str">
        <f>INDEX([10]MF_RawData!$A$19:$S$570, MATCH(MF_Estimates!$A348, [10]MF_RawData!$C$19:$C$570, 0), MATCH(MF_Estimates!E$19, [10]MF_RawData!$A$18:$S$18, 0))</f>
        <v>Natural Gas</v>
      </c>
      <c r="F348" s="12" t="b">
        <f t="shared" si="26"/>
        <v>0</v>
      </c>
      <c r="G348" s="12" t="str">
        <f t="shared" si="27"/>
        <v/>
      </c>
    </row>
    <row r="349" spans="1:7">
      <c r="A349" s="12" t="s">
        <v>440</v>
      </c>
      <c r="B349" s="155">
        <f>INDEX([10]MF_RawData!$A$19:$S$570, MATCH(MF_Estimates!$A349, [10]MF_RawData!$C$19:$C$570, 0), MATCH(MF_Estimates!B$19, [10]MF_RawData!$A$18:$S$18, 0))</f>
        <v>3772.321533203125</v>
      </c>
      <c r="C349" s="156">
        <f>INDEX([10]MF_RawData!$A$19:$S$570, MATCH(MF_Estimates!$A349, [10]MF_RawData!$C$19:$C$570, 0), MATCH(MF_Estimates!C$19, [10]MF_RawData!$A$18:$S$18, 0))</f>
        <v>1</v>
      </c>
      <c r="D349" s="156" t="str">
        <f>INDEX([10]MF_RawData!$A$19:$S$570, MATCH(MF_Estimates!$A349, [10]MF_RawData!$C$19:$C$570, 0), MATCH(MF_Estimates!D$19, [10]MF_RawData!$A$18:$S$18, 0))</f>
        <v>Zonal Electric</v>
      </c>
      <c r="E349" s="156" t="str">
        <f>INDEX([10]MF_RawData!$A$19:$S$570, MATCH(MF_Estimates!$A349, [10]MF_RawData!$C$19:$C$570, 0), MATCH(MF_Estimates!E$19, [10]MF_RawData!$A$18:$S$18, 0))</f>
        <v>Electric</v>
      </c>
      <c r="F349" s="12" t="b">
        <f t="shared" si="26"/>
        <v>1</v>
      </c>
      <c r="G349" s="12" t="str">
        <f t="shared" si="27"/>
        <v>Electric Zonal</v>
      </c>
    </row>
    <row r="350" spans="1:7">
      <c r="A350" s="12" t="s">
        <v>441</v>
      </c>
      <c r="B350" s="155">
        <f>INDEX([10]MF_RawData!$A$19:$S$570, MATCH(MF_Estimates!$A350, [10]MF_RawData!$C$19:$C$570, 0), MATCH(MF_Estimates!B$19, [10]MF_RawData!$A$18:$S$18, 0))</f>
        <v>3772.321533203125</v>
      </c>
      <c r="C350" s="156">
        <f>INDEX([10]MF_RawData!$A$19:$S$570, MATCH(MF_Estimates!$A350, [10]MF_RawData!$C$19:$C$570, 0), MATCH(MF_Estimates!C$19, [10]MF_RawData!$A$18:$S$18, 0))</f>
        <v>1</v>
      </c>
      <c r="D350" s="156" t="str">
        <f>INDEX([10]MF_RawData!$A$19:$S$570, MATCH(MF_Estimates!$A350, [10]MF_RawData!$C$19:$C$570, 0), MATCH(MF_Estimates!D$19, [10]MF_RawData!$A$18:$S$18, 0))</f>
        <v>Zonal Electric</v>
      </c>
      <c r="E350" s="156" t="str">
        <f>INDEX([10]MF_RawData!$A$19:$S$570, MATCH(MF_Estimates!$A350, [10]MF_RawData!$C$19:$C$570, 0), MATCH(MF_Estimates!E$19, [10]MF_RawData!$A$18:$S$18, 0))</f>
        <v>Electric</v>
      </c>
      <c r="F350" s="12" t="b">
        <f t="shared" si="26"/>
        <v>1</v>
      </c>
      <c r="G350" s="12" t="str">
        <f t="shared" si="27"/>
        <v>Electric Zonal</v>
      </c>
    </row>
    <row r="351" spans="1:7">
      <c r="A351" s="12" t="s">
        <v>442</v>
      </c>
      <c r="B351" s="155">
        <f>INDEX([10]MF_RawData!$A$19:$S$570, MATCH(MF_Estimates!$A351, [10]MF_RawData!$C$19:$C$570, 0), MATCH(MF_Estimates!B$19, [10]MF_RawData!$A$18:$S$18, 0))</f>
        <v>2514.881103515625</v>
      </c>
      <c r="C351" s="156">
        <f>INDEX([10]MF_RawData!$A$19:$S$570, MATCH(MF_Estimates!$A351, [10]MF_RawData!$C$19:$C$570, 0), MATCH(MF_Estimates!C$19, [10]MF_RawData!$A$18:$S$18, 0))</f>
        <v>2</v>
      </c>
      <c r="D351" s="156" t="str">
        <f>INDEX([10]MF_RawData!$A$19:$S$570, MATCH(MF_Estimates!$A351, [10]MF_RawData!$C$19:$C$570, 0), MATCH(MF_Estimates!D$19, [10]MF_RawData!$A$18:$S$18, 0))</f>
        <v>Zonal Electric</v>
      </c>
      <c r="E351" s="156" t="str">
        <f>INDEX([10]MF_RawData!$A$19:$S$570, MATCH(MF_Estimates!$A351, [10]MF_RawData!$C$19:$C$570, 0), MATCH(MF_Estimates!E$19, [10]MF_RawData!$A$18:$S$18, 0))</f>
        <v>Electric</v>
      </c>
      <c r="F351" s="12" t="b">
        <f t="shared" si="26"/>
        <v>1</v>
      </c>
      <c r="G351" s="12" t="str">
        <f t="shared" si="27"/>
        <v>Electric Zonal</v>
      </c>
    </row>
    <row r="352" spans="1:7">
      <c r="A352" s="12" t="s">
        <v>443</v>
      </c>
      <c r="B352" s="155">
        <f>INDEX([10]MF_RawData!$A$19:$S$570, MATCH(MF_Estimates!$A352, [10]MF_RawData!$C$19:$C$570, 0), MATCH(MF_Estimates!B$19, [10]MF_RawData!$A$18:$S$18, 0))</f>
        <v>2514.881103515625</v>
      </c>
      <c r="C352" s="156">
        <f>INDEX([10]MF_RawData!$A$19:$S$570, MATCH(MF_Estimates!$A352, [10]MF_RawData!$C$19:$C$570, 0), MATCH(MF_Estimates!C$19, [10]MF_RawData!$A$18:$S$18, 0))</f>
        <v>2</v>
      </c>
      <c r="D352" s="156" t="str">
        <f>INDEX([10]MF_RawData!$A$19:$S$570, MATCH(MF_Estimates!$A352, [10]MF_RawData!$C$19:$C$570, 0), MATCH(MF_Estimates!D$19, [10]MF_RawData!$A$18:$S$18, 0))</f>
        <v>Zonal Electric</v>
      </c>
      <c r="E352" s="156" t="str">
        <f>INDEX([10]MF_RawData!$A$19:$S$570, MATCH(MF_Estimates!$A352, [10]MF_RawData!$C$19:$C$570, 0), MATCH(MF_Estimates!E$19, [10]MF_RawData!$A$18:$S$18, 0))</f>
        <v>Electric</v>
      </c>
      <c r="F352" s="12" t="b">
        <f t="shared" si="26"/>
        <v>1</v>
      </c>
      <c r="G352" s="12" t="str">
        <f t="shared" si="27"/>
        <v>Electric Zonal</v>
      </c>
    </row>
    <row r="353" spans="1:7">
      <c r="A353" s="12" t="s">
        <v>444</v>
      </c>
      <c r="B353" s="155">
        <f>INDEX([10]MF_RawData!$A$19:$S$570, MATCH(MF_Estimates!$A353, [10]MF_RawData!$C$19:$C$570, 0), MATCH(MF_Estimates!B$19, [10]MF_RawData!$A$18:$S$18, 0))</f>
        <v>2514.881103515625</v>
      </c>
      <c r="C353" s="156">
        <f>INDEX([10]MF_RawData!$A$19:$S$570, MATCH(MF_Estimates!$A353, [10]MF_RawData!$C$19:$C$570, 0), MATCH(MF_Estimates!C$19, [10]MF_RawData!$A$18:$S$18, 0))</f>
        <v>2</v>
      </c>
      <c r="D353" s="156" t="str">
        <f>INDEX([10]MF_RawData!$A$19:$S$570, MATCH(MF_Estimates!$A353, [10]MF_RawData!$C$19:$C$570, 0), MATCH(MF_Estimates!D$19, [10]MF_RawData!$A$18:$S$18, 0))</f>
        <v>Zonal Electric</v>
      </c>
      <c r="E353" s="156" t="str">
        <f>INDEX([10]MF_RawData!$A$19:$S$570, MATCH(MF_Estimates!$A353, [10]MF_RawData!$C$19:$C$570, 0), MATCH(MF_Estimates!E$19, [10]MF_RawData!$A$18:$S$18, 0))</f>
        <v>Electric</v>
      </c>
      <c r="F353" s="12" t="b">
        <f t="shared" si="26"/>
        <v>1</v>
      </c>
      <c r="G353" s="12" t="str">
        <f t="shared" si="27"/>
        <v>Electric Zonal</v>
      </c>
    </row>
    <row r="354" spans="1:7">
      <c r="A354" s="12" t="s">
        <v>445</v>
      </c>
      <c r="B354" s="155">
        <f>INDEX([10]MF_RawData!$A$19:$S$570, MATCH(MF_Estimates!$A354, [10]MF_RawData!$C$19:$C$570, 0), MATCH(MF_Estimates!B$19, [10]MF_RawData!$A$18:$S$18, 0))</f>
        <v>2514.881103515625</v>
      </c>
      <c r="C354" s="156">
        <f>INDEX([10]MF_RawData!$A$19:$S$570, MATCH(MF_Estimates!$A354, [10]MF_RawData!$C$19:$C$570, 0), MATCH(MF_Estimates!C$19, [10]MF_RawData!$A$18:$S$18, 0))</f>
        <v>1</v>
      </c>
      <c r="D354" s="156" t="str">
        <f>INDEX([10]MF_RawData!$A$19:$S$570, MATCH(MF_Estimates!$A354, [10]MF_RawData!$C$19:$C$570, 0), MATCH(MF_Estimates!D$19, [10]MF_RawData!$A$18:$S$18, 0))</f>
        <v>Zonal Electric</v>
      </c>
      <c r="E354" s="156" t="str">
        <f>INDEX([10]MF_RawData!$A$19:$S$570, MATCH(MF_Estimates!$A354, [10]MF_RawData!$C$19:$C$570, 0), MATCH(MF_Estimates!E$19, [10]MF_RawData!$A$18:$S$18, 0))</f>
        <v>Electric</v>
      </c>
      <c r="F354" s="12" t="b">
        <f t="shared" si="26"/>
        <v>1</v>
      </c>
      <c r="G354" s="12" t="str">
        <f t="shared" si="27"/>
        <v>Electric Zonal</v>
      </c>
    </row>
    <row r="355" spans="1:7">
      <c r="A355" s="12" t="s">
        <v>446</v>
      </c>
      <c r="B355" s="155">
        <f>INDEX([10]MF_RawData!$A$19:$S$570, MATCH(MF_Estimates!$A355, [10]MF_RawData!$C$19:$C$570, 0), MATCH(MF_Estimates!B$19, [10]MF_RawData!$A$18:$S$18, 0))</f>
        <v>2514.881103515625</v>
      </c>
      <c r="C355" s="156">
        <f>INDEX([10]MF_RawData!$A$19:$S$570, MATCH(MF_Estimates!$A355, [10]MF_RawData!$C$19:$C$570, 0), MATCH(MF_Estimates!C$19, [10]MF_RawData!$A$18:$S$18, 0))</f>
        <v>1</v>
      </c>
      <c r="D355" s="156" t="str">
        <f>INDEX([10]MF_RawData!$A$19:$S$570, MATCH(MF_Estimates!$A355, [10]MF_RawData!$C$19:$C$570, 0), MATCH(MF_Estimates!D$19, [10]MF_RawData!$A$18:$S$18, 0))</f>
        <v>Zonal Electric</v>
      </c>
      <c r="E355" s="156" t="str">
        <f>INDEX([10]MF_RawData!$A$19:$S$570, MATCH(MF_Estimates!$A355, [10]MF_RawData!$C$19:$C$570, 0), MATCH(MF_Estimates!E$19, [10]MF_RawData!$A$18:$S$18, 0))</f>
        <v>Electric</v>
      </c>
      <c r="F355" s="12" t="b">
        <f t="shared" si="26"/>
        <v>1</v>
      </c>
      <c r="G355" s="12" t="str">
        <f t="shared" si="27"/>
        <v>Electric Zonal</v>
      </c>
    </row>
    <row r="356" spans="1:7">
      <c r="A356" s="12" t="s">
        <v>447</v>
      </c>
      <c r="B356" s="155">
        <f>INDEX([10]MF_RawData!$A$19:$S$570, MATCH(MF_Estimates!$A356, [10]MF_RawData!$C$19:$C$570, 0), MATCH(MF_Estimates!B$19, [10]MF_RawData!$A$18:$S$18, 0))</f>
        <v>2514.881103515625</v>
      </c>
      <c r="C356" s="156">
        <f>INDEX([10]MF_RawData!$A$19:$S$570, MATCH(MF_Estimates!$A356, [10]MF_RawData!$C$19:$C$570, 0), MATCH(MF_Estimates!C$19, [10]MF_RawData!$A$18:$S$18, 0))</f>
        <v>1</v>
      </c>
      <c r="D356" s="156" t="str">
        <f>INDEX([10]MF_RawData!$A$19:$S$570, MATCH(MF_Estimates!$A356, [10]MF_RawData!$C$19:$C$570, 0), MATCH(MF_Estimates!D$19, [10]MF_RawData!$A$18:$S$18, 0))</f>
        <v>Zonal Electric</v>
      </c>
      <c r="E356" s="156" t="str">
        <f>INDEX([10]MF_RawData!$A$19:$S$570, MATCH(MF_Estimates!$A356, [10]MF_RawData!$C$19:$C$570, 0), MATCH(MF_Estimates!E$19, [10]MF_RawData!$A$18:$S$18, 0))</f>
        <v>Electric</v>
      </c>
      <c r="F356" s="12" t="b">
        <f t="shared" si="26"/>
        <v>1</v>
      </c>
      <c r="G356" s="12" t="str">
        <f t="shared" si="27"/>
        <v>Electric Zonal</v>
      </c>
    </row>
    <row r="357" spans="1:7">
      <c r="A357" s="12" t="s">
        <v>448</v>
      </c>
      <c r="B357" s="155">
        <f>INDEX([10]MF_RawData!$A$19:$S$570, MATCH(MF_Estimates!$A357, [10]MF_RawData!$C$19:$C$570, 0), MATCH(MF_Estimates!B$19, [10]MF_RawData!$A$18:$S$18, 0))</f>
        <v>547.61712646484375</v>
      </c>
      <c r="C357" s="156">
        <f>INDEX([10]MF_RawData!$A$19:$S$570, MATCH(MF_Estimates!$A357, [10]MF_RawData!$C$19:$C$570, 0), MATCH(MF_Estimates!C$19, [10]MF_RawData!$A$18:$S$18, 0))</f>
        <v>1</v>
      </c>
      <c r="D357" s="156" t="str">
        <f>INDEX([10]MF_RawData!$A$19:$S$570, MATCH(MF_Estimates!$A357, [10]MF_RawData!$C$19:$C$570, 0), MATCH(MF_Estimates!D$19, [10]MF_RawData!$A$18:$S$18, 0))</f>
        <v>Zonal Electric</v>
      </c>
      <c r="E357" s="156" t="str">
        <f>INDEX([10]MF_RawData!$A$19:$S$570, MATCH(MF_Estimates!$A357, [10]MF_RawData!$C$19:$C$570, 0), MATCH(MF_Estimates!E$19, [10]MF_RawData!$A$18:$S$18, 0))</f>
        <v>Electric</v>
      </c>
      <c r="F357" s="12" t="b">
        <f t="shared" si="26"/>
        <v>1</v>
      </c>
      <c r="G357" s="12" t="str">
        <f t="shared" si="27"/>
        <v>Electric Zonal</v>
      </c>
    </row>
    <row r="358" spans="1:7">
      <c r="A358" s="12" t="s">
        <v>449</v>
      </c>
      <c r="B358" s="155">
        <f>INDEX([10]MF_RawData!$A$19:$S$570, MATCH(MF_Estimates!$A358, [10]MF_RawData!$C$19:$C$570, 0), MATCH(MF_Estimates!B$19, [10]MF_RawData!$A$18:$S$18, 0))</f>
        <v>547.61712646484375</v>
      </c>
      <c r="C358" s="156">
        <f>INDEX([10]MF_RawData!$A$19:$S$570, MATCH(MF_Estimates!$A358, [10]MF_RawData!$C$19:$C$570, 0), MATCH(MF_Estimates!C$19, [10]MF_RawData!$A$18:$S$18, 0))</f>
        <v>1</v>
      </c>
      <c r="D358" s="156" t="str">
        <f>INDEX([10]MF_RawData!$A$19:$S$570, MATCH(MF_Estimates!$A358, [10]MF_RawData!$C$19:$C$570, 0), MATCH(MF_Estimates!D$19, [10]MF_RawData!$A$18:$S$18, 0))</f>
        <v>Zonal Electric</v>
      </c>
      <c r="E358" s="156" t="str">
        <f>INDEX([10]MF_RawData!$A$19:$S$570, MATCH(MF_Estimates!$A358, [10]MF_RawData!$C$19:$C$570, 0), MATCH(MF_Estimates!E$19, [10]MF_RawData!$A$18:$S$18, 0))</f>
        <v>Electric</v>
      </c>
      <c r="F358" s="12" t="b">
        <f t="shared" si="26"/>
        <v>1</v>
      </c>
      <c r="G358" s="12" t="str">
        <f t="shared" si="27"/>
        <v>Electric Zonal</v>
      </c>
    </row>
    <row r="359" spans="1:7">
      <c r="A359" s="12" t="s">
        <v>450</v>
      </c>
      <c r="B359" s="155">
        <f>INDEX([10]MF_RawData!$A$19:$S$570, MATCH(MF_Estimates!$A359, [10]MF_RawData!$C$19:$C$570, 0), MATCH(MF_Estimates!B$19, [10]MF_RawData!$A$18:$S$18, 0))</f>
        <v>2402.15185546875</v>
      </c>
      <c r="C359" s="156">
        <f>INDEX([10]MF_RawData!$A$19:$S$570, MATCH(MF_Estimates!$A359, [10]MF_RawData!$C$19:$C$570, 0), MATCH(MF_Estimates!C$19, [10]MF_RawData!$A$18:$S$18, 0))</f>
        <v>2</v>
      </c>
      <c r="D359" s="156" t="str">
        <f>INDEX([10]MF_RawData!$A$19:$S$570, MATCH(MF_Estimates!$A359, [10]MF_RawData!$C$19:$C$570, 0), MATCH(MF_Estimates!D$19, [10]MF_RawData!$A$18:$S$18, 0))</f>
        <v>Zonal Electric</v>
      </c>
      <c r="E359" s="156" t="str">
        <f>INDEX([10]MF_RawData!$A$19:$S$570, MATCH(MF_Estimates!$A359, [10]MF_RawData!$C$19:$C$570, 0), MATCH(MF_Estimates!E$19, [10]MF_RawData!$A$18:$S$18, 0))</f>
        <v>Electric</v>
      </c>
      <c r="F359" s="12" t="b">
        <f t="shared" si="26"/>
        <v>1</v>
      </c>
      <c r="G359" s="12" t="str">
        <f t="shared" si="27"/>
        <v>Electric Zonal</v>
      </c>
    </row>
    <row r="360" spans="1:7">
      <c r="A360" s="12" t="s">
        <v>451</v>
      </c>
      <c r="B360" s="155">
        <f>INDEX([10]MF_RawData!$A$19:$S$570, MATCH(MF_Estimates!$A360, [10]MF_RawData!$C$19:$C$570, 0), MATCH(MF_Estimates!B$19, [10]MF_RawData!$A$18:$S$18, 0))</f>
        <v>2402.15185546875</v>
      </c>
      <c r="C360" s="156">
        <f>INDEX([10]MF_RawData!$A$19:$S$570, MATCH(MF_Estimates!$A360, [10]MF_RawData!$C$19:$C$570, 0), MATCH(MF_Estimates!C$19, [10]MF_RawData!$A$18:$S$18, 0))</f>
        <v>2</v>
      </c>
      <c r="D360" s="156" t="str">
        <f>INDEX([10]MF_RawData!$A$19:$S$570, MATCH(MF_Estimates!$A360, [10]MF_RawData!$C$19:$C$570, 0), MATCH(MF_Estimates!D$19, [10]MF_RawData!$A$18:$S$18, 0))</f>
        <v>Zonal Electric</v>
      </c>
      <c r="E360" s="156" t="str">
        <f>INDEX([10]MF_RawData!$A$19:$S$570, MATCH(MF_Estimates!$A360, [10]MF_RawData!$C$19:$C$570, 0), MATCH(MF_Estimates!E$19, [10]MF_RawData!$A$18:$S$18, 0))</f>
        <v>Electric</v>
      </c>
      <c r="F360" s="12" t="b">
        <f t="shared" si="26"/>
        <v>1</v>
      </c>
      <c r="G360" s="12" t="str">
        <f t="shared" si="27"/>
        <v>Electric Zonal</v>
      </c>
    </row>
    <row r="361" spans="1:7">
      <c r="A361" s="12" t="s">
        <v>452</v>
      </c>
      <c r="B361" s="155">
        <f>INDEX([10]MF_RawData!$A$19:$S$570, MATCH(MF_Estimates!$A361, [10]MF_RawData!$C$19:$C$570, 0), MATCH(MF_Estimates!B$19, [10]MF_RawData!$A$18:$S$18, 0))</f>
        <v>1601.4344482421875</v>
      </c>
      <c r="C361" s="156">
        <f>INDEX([10]MF_RawData!$A$19:$S$570, MATCH(MF_Estimates!$A361, [10]MF_RawData!$C$19:$C$570, 0), MATCH(MF_Estimates!C$19, [10]MF_RawData!$A$18:$S$18, 0))</f>
        <v>1</v>
      </c>
      <c r="D361" s="156" t="str">
        <f>INDEX([10]MF_RawData!$A$19:$S$570, MATCH(MF_Estimates!$A361, [10]MF_RawData!$C$19:$C$570, 0), MATCH(MF_Estimates!D$19, [10]MF_RawData!$A$18:$S$18, 0))</f>
        <v>Zonal Electric</v>
      </c>
      <c r="E361" s="156" t="str">
        <f>INDEX([10]MF_RawData!$A$19:$S$570, MATCH(MF_Estimates!$A361, [10]MF_RawData!$C$19:$C$570, 0), MATCH(MF_Estimates!E$19, [10]MF_RawData!$A$18:$S$18, 0))</f>
        <v>Electric</v>
      </c>
      <c r="F361" s="12" t="b">
        <f t="shared" si="26"/>
        <v>1</v>
      </c>
      <c r="G361" s="12" t="str">
        <f t="shared" si="27"/>
        <v>Electric Zonal</v>
      </c>
    </row>
    <row r="362" spans="1:7">
      <c r="A362" s="12" t="s">
        <v>453</v>
      </c>
      <c r="B362" s="155">
        <f>INDEX([10]MF_RawData!$A$19:$S$570, MATCH(MF_Estimates!$A362, [10]MF_RawData!$C$19:$C$570, 0), MATCH(MF_Estimates!B$19, [10]MF_RawData!$A$18:$S$18, 0))</f>
        <v>1601.4344482421875</v>
      </c>
      <c r="C362" s="156">
        <f>INDEX([10]MF_RawData!$A$19:$S$570, MATCH(MF_Estimates!$A362, [10]MF_RawData!$C$19:$C$570, 0), MATCH(MF_Estimates!C$19, [10]MF_RawData!$A$18:$S$18, 0))</f>
        <v>1</v>
      </c>
      <c r="D362" s="156" t="str">
        <f>INDEX([10]MF_RawData!$A$19:$S$570, MATCH(MF_Estimates!$A362, [10]MF_RawData!$C$19:$C$570, 0), MATCH(MF_Estimates!D$19, [10]MF_RawData!$A$18:$S$18, 0))</f>
        <v>Zonal Electric</v>
      </c>
      <c r="E362" s="156" t="str">
        <f>INDEX([10]MF_RawData!$A$19:$S$570, MATCH(MF_Estimates!$A362, [10]MF_RawData!$C$19:$C$570, 0), MATCH(MF_Estimates!E$19, [10]MF_RawData!$A$18:$S$18, 0))</f>
        <v>Electric</v>
      </c>
      <c r="F362" s="12" t="b">
        <f t="shared" si="26"/>
        <v>1</v>
      </c>
      <c r="G362" s="12" t="str">
        <f t="shared" si="27"/>
        <v>Electric Zonal</v>
      </c>
    </row>
    <row r="363" spans="1:7">
      <c r="A363" s="12" t="s">
        <v>454</v>
      </c>
      <c r="B363" s="155">
        <f>INDEX([10]MF_RawData!$A$19:$S$570, MATCH(MF_Estimates!$A363, [10]MF_RawData!$C$19:$C$570, 0), MATCH(MF_Estimates!B$19, [10]MF_RawData!$A$18:$S$18, 0))</f>
        <v>1601.4344482421875</v>
      </c>
      <c r="C363" s="156">
        <f>INDEX([10]MF_RawData!$A$19:$S$570, MATCH(MF_Estimates!$A363, [10]MF_RawData!$C$19:$C$570, 0), MATCH(MF_Estimates!C$19, [10]MF_RawData!$A$18:$S$18, 0))</f>
        <v>1</v>
      </c>
      <c r="D363" s="156" t="str">
        <f>INDEX([10]MF_RawData!$A$19:$S$570, MATCH(MF_Estimates!$A363, [10]MF_RawData!$C$19:$C$570, 0), MATCH(MF_Estimates!D$19, [10]MF_RawData!$A$18:$S$18, 0))</f>
        <v>Zonal Electric</v>
      </c>
      <c r="E363" s="156" t="str">
        <f>INDEX([10]MF_RawData!$A$19:$S$570, MATCH(MF_Estimates!$A363, [10]MF_RawData!$C$19:$C$570, 0), MATCH(MF_Estimates!E$19, [10]MF_RawData!$A$18:$S$18, 0))</f>
        <v>Electric</v>
      </c>
      <c r="F363" s="12" t="b">
        <f t="shared" si="26"/>
        <v>1</v>
      </c>
      <c r="G363" s="12" t="str">
        <f t="shared" si="27"/>
        <v>Electric Zonal</v>
      </c>
    </row>
    <row r="364" spans="1:7">
      <c r="A364" s="12" t="s">
        <v>455</v>
      </c>
      <c r="B364" s="155">
        <f>INDEX([10]MF_RawData!$A$19:$S$570, MATCH(MF_Estimates!$A364, [10]MF_RawData!$C$19:$C$570, 0), MATCH(MF_Estimates!B$19, [10]MF_RawData!$A$18:$S$18, 0))</f>
        <v>2402.15185546875</v>
      </c>
      <c r="C364" s="156">
        <f>INDEX([10]MF_RawData!$A$19:$S$570, MATCH(MF_Estimates!$A364, [10]MF_RawData!$C$19:$C$570, 0), MATCH(MF_Estimates!C$19, [10]MF_RawData!$A$18:$S$18, 0))</f>
        <v>1</v>
      </c>
      <c r="D364" s="156" t="str">
        <f>INDEX([10]MF_RawData!$A$19:$S$570, MATCH(MF_Estimates!$A364, [10]MF_RawData!$C$19:$C$570, 0), MATCH(MF_Estimates!D$19, [10]MF_RawData!$A$18:$S$18, 0))</f>
        <v>Zonal Electric</v>
      </c>
      <c r="E364" s="156" t="str">
        <f>INDEX([10]MF_RawData!$A$19:$S$570, MATCH(MF_Estimates!$A364, [10]MF_RawData!$C$19:$C$570, 0), MATCH(MF_Estimates!E$19, [10]MF_RawData!$A$18:$S$18, 0))</f>
        <v>Electric</v>
      </c>
      <c r="F364" s="12" t="b">
        <f t="shared" si="26"/>
        <v>1</v>
      </c>
      <c r="G364" s="12" t="str">
        <f t="shared" si="27"/>
        <v>Electric Zonal</v>
      </c>
    </row>
    <row r="365" spans="1:7">
      <c r="A365" s="12" t="s">
        <v>456</v>
      </c>
      <c r="B365" s="155">
        <f>INDEX([10]MF_RawData!$A$19:$S$570, MATCH(MF_Estimates!$A365, [10]MF_RawData!$C$19:$C$570, 0), MATCH(MF_Estimates!B$19, [10]MF_RawData!$A$18:$S$18, 0))</f>
        <v>2402.15185546875</v>
      </c>
      <c r="C365" s="156">
        <f>INDEX([10]MF_RawData!$A$19:$S$570, MATCH(MF_Estimates!$A365, [10]MF_RawData!$C$19:$C$570, 0), MATCH(MF_Estimates!C$19, [10]MF_RawData!$A$18:$S$18, 0))</f>
        <v>1</v>
      </c>
      <c r="D365" s="156" t="str">
        <f>INDEX([10]MF_RawData!$A$19:$S$570, MATCH(MF_Estimates!$A365, [10]MF_RawData!$C$19:$C$570, 0), MATCH(MF_Estimates!D$19, [10]MF_RawData!$A$18:$S$18, 0))</f>
        <v>Zonal Electric</v>
      </c>
      <c r="E365" s="156" t="str">
        <f>INDEX([10]MF_RawData!$A$19:$S$570, MATCH(MF_Estimates!$A365, [10]MF_RawData!$C$19:$C$570, 0), MATCH(MF_Estimates!E$19, [10]MF_RawData!$A$18:$S$18, 0))</f>
        <v>Electric</v>
      </c>
      <c r="F365" s="12" t="b">
        <f t="shared" si="26"/>
        <v>1</v>
      </c>
      <c r="G365" s="12" t="str">
        <f t="shared" si="27"/>
        <v>Electric Zonal</v>
      </c>
    </row>
    <row r="366" spans="1:7">
      <c r="A366" s="12" t="s">
        <v>457</v>
      </c>
      <c r="B366" s="155">
        <f>INDEX([10]MF_RawData!$A$19:$S$570, MATCH(MF_Estimates!$A366, [10]MF_RawData!$C$19:$C$570, 0), MATCH(MF_Estimates!B$19, [10]MF_RawData!$A$18:$S$18, 0))</f>
        <v>1601.4345703125</v>
      </c>
      <c r="C366" s="156">
        <f>INDEX([10]MF_RawData!$A$19:$S$570, MATCH(MF_Estimates!$A366, [10]MF_RawData!$C$19:$C$570, 0), MATCH(MF_Estimates!C$19, [10]MF_RawData!$A$18:$S$18, 0))</f>
        <v>1</v>
      </c>
      <c r="D366" s="156" t="str">
        <f>INDEX([10]MF_RawData!$A$19:$S$570, MATCH(MF_Estimates!$A366, [10]MF_RawData!$C$19:$C$570, 0), MATCH(MF_Estimates!D$19, [10]MF_RawData!$A$18:$S$18, 0))</f>
        <v>Forced Air</v>
      </c>
      <c r="E366" s="156" t="str">
        <f>INDEX([10]MF_RawData!$A$19:$S$570, MATCH(MF_Estimates!$A366, [10]MF_RawData!$C$19:$C$570, 0), MATCH(MF_Estimates!E$19, [10]MF_RawData!$A$18:$S$18, 0))</f>
        <v>Electric</v>
      </c>
      <c r="F366" s="12" t="b">
        <f t="shared" si="26"/>
        <v>1</v>
      </c>
      <c r="G366" s="12" t="str">
        <f t="shared" si="27"/>
        <v>Electric FAF</v>
      </c>
    </row>
    <row r="367" spans="1:7">
      <c r="A367" s="12" t="s">
        <v>458</v>
      </c>
      <c r="B367" s="155">
        <f>INDEX([10]MF_RawData!$A$19:$S$570, MATCH(MF_Estimates!$A367, [10]MF_RawData!$C$19:$C$570, 0), MATCH(MF_Estimates!B$19, [10]MF_RawData!$A$18:$S$18, 0))</f>
        <v>1601.4345703125</v>
      </c>
      <c r="C367" s="156">
        <f>INDEX([10]MF_RawData!$A$19:$S$570, MATCH(MF_Estimates!$A367, [10]MF_RawData!$C$19:$C$570, 0), MATCH(MF_Estimates!C$19, [10]MF_RawData!$A$18:$S$18, 0))</f>
        <v>1</v>
      </c>
      <c r="D367" s="156" t="str">
        <f>INDEX([10]MF_RawData!$A$19:$S$570, MATCH(MF_Estimates!$A367, [10]MF_RawData!$C$19:$C$570, 0), MATCH(MF_Estimates!D$19, [10]MF_RawData!$A$18:$S$18, 0))</f>
        <v>Forced Air</v>
      </c>
      <c r="E367" s="156" t="str">
        <f>INDEX([10]MF_RawData!$A$19:$S$570, MATCH(MF_Estimates!$A367, [10]MF_RawData!$C$19:$C$570, 0), MATCH(MF_Estimates!E$19, [10]MF_RawData!$A$18:$S$18, 0))</f>
        <v>Electric</v>
      </c>
      <c r="F367" s="12" t="b">
        <f t="shared" si="26"/>
        <v>1</v>
      </c>
      <c r="G367" s="12" t="str">
        <f t="shared" si="27"/>
        <v>Electric FAF</v>
      </c>
    </row>
    <row r="368" spans="1:7">
      <c r="A368" s="12" t="s">
        <v>459</v>
      </c>
      <c r="B368" s="155">
        <f>INDEX([10]MF_RawData!$A$19:$S$570, MATCH(MF_Estimates!$A368, [10]MF_RawData!$C$19:$C$570, 0), MATCH(MF_Estimates!B$19, [10]MF_RawData!$A$18:$S$18, 0))</f>
        <v>547.61712646484375</v>
      </c>
      <c r="C368" s="156">
        <f>INDEX([10]MF_RawData!$A$19:$S$570, MATCH(MF_Estimates!$A368, [10]MF_RawData!$C$19:$C$570, 0), MATCH(MF_Estimates!C$19, [10]MF_RawData!$A$18:$S$18, 0))</f>
        <v>1</v>
      </c>
      <c r="D368" s="156" t="str">
        <f>INDEX([10]MF_RawData!$A$19:$S$570, MATCH(MF_Estimates!$A368, [10]MF_RawData!$C$19:$C$570, 0), MATCH(MF_Estimates!D$19, [10]MF_RawData!$A$18:$S$18, 0))</f>
        <v>Forced Air</v>
      </c>
      <c r="E368" s="156" t="str">
        <f>INDEX([10]MF_RawData!$A$19:$S$570, MATCH(MF_Estimates!$A368, [10]MF_RawData!$C$19:$C$570, 0), MATCH(MF_Estimates!E$19, [10]MF_RawData!$A$18:$S$18, 0))</f>
        <v>Electric</v>
      </c>
      <c r="F368" s="12" t="b">
        <f t="shared" si="26"/>
        <v>1</v>
      </c>
      <c r="G368" s="12" t="str">
        <f t="shared" si="27"/>
        <v>Electric FAF</v>
      </c>
    </row>
    <row r="369" spans="1:7">
      <c r="A369" s="12" t="s">
        <v>460</v>
      </c>
      <c r="B369" s="155">
        <f>INDEX([10]MF_RawData!$A$19:$S$570, MATCH(MF_Estimates!$A369, [10]MF_RawData!$C$19:$C$570, 0), MATCH(MF_Estimates!B$19, [10]MF_RawData!$A$18:$S$18, 0))</f>
        <v>547.61712646484375</v>
      </c>
      <c r="C369" s="156">
        <f>INDEX([10]MF_RawData!$A$19:$S$570, MATCH(MF_Estimates!$A369, [10]MF_RawData!$C$19:$C$570, 0), MATCH(MF_Estimates!C$19, [10]MF_RawData!$A$18:$S$18, 0))</f>
        <v>1</v>
      </c>
      <c r="D369" s="156" t="str">
        <f>INDEX([10]MF_RawData!$A$19:$S$570, MATCH(MF_Estimates!$A369, [10]MF_RawData!$C$19:$C$570, 0), MATCH(MF_Estimates!D$19, [10]MF_RawData!$A$18:$S$18, 0))</f>
        <v>Zonal Electric</v>
      </c>
      <c r="E369" s="156" t="str">
        <f>INDEX([10]MF_RawData!$A$19:$S$570, MATCH(MF_Estimates!$A369, [10]MF_RawData!$C$19:$C$570, 0), MATCH(MF_Estimates!E$19, [10]MF_RawData!$A$18:$S$18, 0))</f>
        <v>Electric</v>
      </c>
      <c r="F369" s="12" t="b">
        <f t="shared" si="26"/>
        <v>1</v>
      </c>
      <c r="G369" s="12" t="str">
        <f t="shared" si="27"/>
        <v>Electric Zonal</v>
      </c>
    </row>
    <row r="370" spans="1:7">
      <c r="A370" s="12" t="s">
        <v>461</v>
      </c>
      <c r="B370" s="155">
        <f>INDEX([10]MF_RawData!$A$19:$S$570, MATCH(MF_Estimates!$A370, [10]MF_RawData!$C$19:$C$570, 0), MATCH(MF_Estimates!B$19, [10]MF_RawData!$A$18:$S$18, 0))</f>
        <v>547.61712646484375</v>
      </c>
      <c r="C370" s="156">
        <f>INDEX([10]MF_RawData!$A$19:$S$570, MATCH(MF_Estimates!$A370, [10]MF_RawData!$C$19:$C$570, 0), MATCH(MF_Estimates!C$19, [10]MF_RawData!$A$18:$S$18, 0))</f>
        <v>1</v>
      </c>
      <c r="D370" s="156" t="str">
        <f>INDEX([10]MF_RawData!$A$19:$S$570, MATCH(MF_Estimates!$A370, [10]MF_RawData!$C$19:$C$570, 0), MATCH(MF_Estimates!D$19, [10]MF_RawData!$A$18:$S$18, 0))</f>
        <v>Zonal Electric</v>
      </c>
      <c r="E370" s="156" t="str">
        <f>INDEX([10]MF_RawData!$A$19:$S$570, MATCH(MF_Estimates!$A370, [10]MF_RawData!$C$19:$C$570, 0), MATCH(MF_Estimates!E$19, [10]MF_RawData!$A$18:$S$18, 0))</f>
        <v>Electric</v>
      </c>
      <c r="F370" s="12" t="b">
        <f t="shared" si="26"/>
        <v>1</v>
      </c>
      <c r="G370" s="12" t="str">
        <f t="shared" si="27"/>
        <v>Electric Zonal</v>
      </c>
    </row>
    <row r="371" spans="1:7">
      <c r="A371" s="12" t="s">
        <v>462</v>
      </c>
      <c r="B371" s="155">
        <f>INDEX([10]MF_RawData!$A$19:$S$570, MATCH(MF_Estimates!$A371, [10]MF_RawData!$C$19:$C$570, 0), MATCH(MF_Estimates!B$19, [10]MF_RawData!$A$18:$S$18, 0))</f>
        <v>547.61712646484375</v>
      </c>
      <c r="C371" s="156">
        <f>INDEX([10]MF_RawData!$A$19:$S$570, MATCH(MF_Estimates!$A371, [10]MF_RawData!$C$19:$C$570, 0), MATCH(MF_Estimates!C$19, [10]MF_RawData!$A$18:$S$18, 0))</f>
        <v>1</v>
      </c>
      <c r="D371" s="156" t="str">
        <f>INDEX([10]MF_RawData!$A$19:$S$570, MATCH(MF_Estimates!$A371, [10]MF_RawData!$C$19:$C$570, 0), MATCH(MF_Estimates!D$19, [10]MF_RawData!$A$18:$S$18, 0))</f>
        <v>Zonal Electric</v>
      </c>
      <c r="E371" s="156" t="str">
        <f>INDEX([10]MF_RawData!$A$19:$S$570, MATCH(MF_Estimates!$A371, [10]MF_RawData!$C$19:$C$570, 0), MATCH(MF_Estimates!E$19, [10]MF_RawData!$A$18:$S$18, 0))</f>
        <v>Electric</v>
      </c>
      <c r="F371" s="12" t="b">
        <f t="shared" si="26"/>
        <v>1</v>
      </c>
      <c r="G371" s="12" t="str">
        <f t="shared" si="27"/>
        <v>Electric Zonal</v>
      </c>
    </row>
    <row r="372" spans="1:7">
      <c r="A372" s="12" t="s">
        <v>463</v>
      </c>
      <c r="B372" s="155">
        <f>INDEX([10]MF_RawData!$A$19:$S$570, MATCH(MF_Estimates!$A372, [10]MF_RawData!$C$19:$C$570, 0), MATCH(MF_Estimates!B$19, [10]MF_RawData!$A$18:$S$18, 0))</f>
        <v>547.61712646484375</v>
      </c>
      <c r="C372" s="156">
        <f>INDEX([10]MF_RawData!$A$19:$S$570, MATCH(MF_Estimates!$A372, [10]MF_RawData!$C$19:$C$570, 0), MATCH(MF_Estimates!C$19, [10]MF_RawData!$A$18:$S$18, 0))</f>
        <v>1</v>
      </c>
      <c r="D372" s="156" t="str">
        <f>INDEX([10]MF_RawData!$A$19:$S$570, MATCH(MF_Estimates!$A372, [10]MF_RawData!$C$19:$C$570, 0), MATCH(MF_Estimates!D$19, [10]MF_RawData!$A$18:$S$18, 0))</f>
        <v>Stove</v>
      </c>
      <c r="E372" s="156" t="str">
        <f>INDEX([10]MF_RawData!$A$19:$S$570, MATCH(MF_Estimates!$A372, [10]MF_RawData!$C$19:$C$570, 0), MATCH(MF_Estimates!E$19, [10]MF_RawData!$A$18:$S$18, 0))</f>
        <v>Natural Gas</v>
      </c>
      <c r="F372" s="12" t="b">
        <f t="shared" si="26"/>
        <v>0</v>
      </c>
      <c r="G372" s="12" t="str">
        <f t="shared" si="27"/>
        <v/>
      </c>
    </row>
    <row r="373" spans="1:7">
      <c r="A373" s="12" t="s">
        <v>464</v>
      </c>
      <c r="B373" s="155">
        <f>INDEX([10]MF_RawData!$A$19:$S$570, MATCH(MF_Estimates!$A373, [10]MF_RawData!$C$19:$C$570, 0), MATCH(MF_Estimates!B$19, [10]MF_RawData!$A$18:$S$18, 0))</f>
        <v>547.61712646484375</v>
      </c>
      <c r="C373" s="156">
        <f>INDEX([10]MF_RawData!$A$19:$S$570, MATCH(MF_Estimates!$A373, [10]MF_RawData!$C$19:$C$570, 0), MATCH(MF_Estimates!C$19, [10]MF_RawData!$A$18:$S$18, 0))</f>
        <v>1</v>
      </c>
      <c r="D373" s="156" t="str">
        <f>INDEX([10]MF_RawData!$A$19:$S$570, MATCH(MF_Estimates!$A373, [10]MF_RawData!$C$19:$C$570, 0), MATCH(MF_Estimates!D$19, [10]MF_RawData!$A$18:$S$18, 0))</f>
        <v>Zonal Electric</v>
      </c>
      <c r="E373" s="156" t="str">
        <f>INDEX([10]MF_RawData!$A$19:$S$570, MATCH(MF_Estimates!$A373, [10]MF_RawData!$C$19:$C$570, 0), MATCH(MF_Estimates!E$19, [10]MF_RawData!$A$18:$S$18, 0))</f>
        <v>Electric</v>
      </c>
      <c r="F373" s="12" t="b">
        <f t="shared" si="26"/>
        <v>1</v>
      </c>
      <c r="G373" s="12" t="str">
        <f t="shared" si="27"/>
        <v>Electric Zonal</v>
      </c>
    </row>
    <row r="374" spans="1:7">
      <c r="A374" s="12" t="s">
        <v>465</v>
      </c>
      <c r="B374" s="155">
        <f>INDEX([10]MF_RawData!$A$19:$S$570, MATCH(MF_Estimates!$A374, [10]MF_RawData!$C$19:$C$570, 0), MATCH(MF_Estimates!B$19, [10]MF_RawData!$A$18:$S$18, 0))</f>
        <v>547.61712646484375</v>
      </c>
      <c r="C374" s="156">
        <f>INDEX([10]MF_RawData!$A$19:$S$570, MATCH(MF_Estimates!$A374, [10]MF_RawData!$C$19:$C$570, 0), MATCH(MF_Estimates!C$19, [10]MF_RawData!$A$18:$S$18, 0))</f>
        <v>1</v>
      </c>
      <c r="D374" s="156" t="str">
        <f>INDEX([10]MF_RawData!$A$19:$S$570, MATCH(MF_Estimates!$A374, [10]MF_RawData!$C$19:$C$570, 0), MATCH(MF_Estimates!D$19, [10]MF_RawData!$A$18:$S$18, 0))</f>
        <v>Zonal Electric</v>
      </c>
      <c r="E374" s="156" t="str">
        <f>INDEX([10]MF_RawData!$A$19:$S$570, MATCH(MF_Estimates!$A374, [10]MF_RawData!$C$19:$C$570, 0), MATCH(MF_Estimates!E$19, [10]MF_RawData!$A$18:$S$18, 0))</f>
        <v>Electric</v>
      </c>
      <c r="F374" s="12" t="b">
        <f t="shared" si="26"/>
        <v>1</v>
      </c>
      <c r="G374" s="12" t="str">
        <f t="shared" si="27"/>
        <v>Electric Zonal</v>
      </c>
    </row>
    <row r="375" spans="1:7">
      <c r="A375" s="12" t="s">
        <v>466</v>
      </c>
      <c r="B375" s="155">
        <f>INDEX([10]MF_RawData!$A$19:$S$570, MATCH(MF_Estimates!$A375, [10]MF_RawData!$C$19:$C$570, 0), MATCH(MF_Estimates!B$19, [10]MF_RawData!$A$18:$S$18, 0))</f>
        <v>547.61712646484375</v>
      </c>
      <c r="C375" s="156">
        <f>INDEX([10]MF_RawData!$A$19:$S$570, MATCH(MF_Estimates!$A375, [10]MF_RawData!$C$19:$C$570, 0), MATCH(MF_Estimates!C$19, [10]MF_RawData!$A$18:$S$18, 0))</f>
        <v>1</v>
      </c>
      <c r="D375" s="156" t="str">
        <f>INDEX([10]MF_RawData!$A$19:$S$570, MATCH(MF_Estimates!$A375, [10]MF_RawData!$C$19:$C$570, 0), MATCH(MF_Estimates!D$19, [10]MF_RawData!$A$18:$S$18, 0))</f>
        <v>Zonal Electric</v>
      </c>
      <c r="E375" s="156" t="str">
        <f>INDEX([10]MF_RawData!$A$19:$S$570, MATCH(MF_Estimates!$A375, [10]MF_RawData!$C$19:$C$570, 0), MATCH(MF_Estimates!E$19, [10]MF_RawData!$A$18:$S$18, 0))</f>
        <v>Electric</v>
      </c>
      <c r="F375" s="12" t="b">
        <f t="shared" si="26"/>
        <v>1</v>
      </c>
      <c r="G375" s="12" t="str">
        <f t="shared" si="27"/>
        <v>Electric Zonal</v>
      </c>
    </row>
    <row r="376" spans="1:7">
      <c r="A376" s="12" t="s">
        <v>467</v>
      </c>
      <c r="B376" s="155">
        <f>INDEX([10]MF_RawData!$A$19:$S$570, MATCH(MF_Estimates!$A376, [10]MF_RawData!$C$19:$C$570, 0), MATCH(MF_Estimates!B$19, [10]MF_RawData!$A$18:$S$18, 0))</f>
        <v>547.61712646484375</v>
      </c>
      <c r="C376" s="156">
        <f>INDEX([10]MF_RawData!$A$19:$S$570, MATCH(MF_Estimates!$A376, [10]MF_RawData!$C$19:$C$570, 0), MATCH(MF_Estimates!C$19, [10]MF_RawData!$A$18:$S$18, 0))</f>
        <v>1</v>
      </c>
      <c r="D376" s="156" t="str">
        <f>INDEX([10]MF_RawData!$A$19:$S$570, MATCH(MF_Estimates!$A376, [10]MF_RawData!$C$19:$C$570, 0), MATCH(MF_Estimates!D$19, [10]MF_RawData!$A$18:$S$18, 0))</f>
        <v>Zonal Electric</v>
      </c>
      <c r="E376" s="156" t="str">
        <f>INDEX([10]MF_RawData!$A$19:$S$570, MATCH(MF_Estimates!$A376, [10]MF_RawData!$C$19:$C$570, 0), MATCH(MF_Estimates!E$19, [10]MF_RawData!$A$18:$S$18, 0))</f>
        <v>Electric</v>
      </c>
      <c r="F376" s="12" t="b">
        <f t="shared" si="26"/>
        <v>1</v>
      </c>
      <c r="G376" s="12" t="str">
        <f t="shared" si="27"/>
        <v>Electric Zonal</v>
      </c>
    </row>
    <row r="377" spans="1:7">
      <c r="A377" s="12" t="s">
        <v>468</v>
      </c>
      <c r="B377" s="155">
        <f>INDEX([10]MF_RawData!$A$19:$S$570, MATCH(MF_Estimates!$A377, [10]MF_RawData!$C$19:$C$570, 0), MATCH(MF_Estimates!B$19, [10]MF_RawData!$A$18:$S$18, 0))</f>
        <v>547.6170654296875</v>
      </c>
      <c r="C377" s="156">
        <f>INDEX([10]MF_RawData!$A$19:$S$570, MATCH(MF_Estimates!$A377, [10]MF_RawData!$C$19:$C$570, 0), MATCH(MF_Estimates!C$19, [10]MF_RawData!$A$18:$S$18, 0))</f>
        <v>1</v>
      </c>
      <c r="D377" s="156" t="str">
        <f>INDEX([10]MF_RawData!$A$19:$S$570, MATCH(MF_Estimates!$A377, [10]MF_RawData!$C$19:$C$570, 0), MATCH(MF_Estimates!D$19, [10]MF_RawData!$A$18:$S$18, 0))</f>
        <v>Zonal Electric</v>
      </c>
      <c r="E377" s="156" t="str">
        <f>INDEX([10]MF_RawData!$A$19:$S$570, MATCH(MF_Estimates!$A377, [10]MF_RawData!$C$19:$C$570, 0), MATCH(MF_Estimates!E$19, [10]MF_RawData!$A$18:$S$18, 0))</f>
        <v>Electric</v>
      </c>
      <c r="F377" s="12" t="b">
        <f t="shared" si="26"/>
        <v>1</v>
      </c>
      <c r="G377" s="12" t="str">
        <f t="shared" si="27"/>
        <v>Electric Zonal</v>
      </c>
    </row>
    <row r="378" spans="1:7">
      <c r="A378" s="12" t="s">
        <v>469</v>
      </c>
      <c r="B378" s="155">
        <f>INDEX([10]MF_RawData!$A$19:$S$570, MATCH(MF_Estimates!$A378, [10]MF_RawData!$C$19:$C$570, 0), MATCH(MF_Estimates!B$19, [10]MF_RawData!$A$18:$S$18, 0))</f>
        <v>547.6170654296875</v>
      </c>
      <c r="C378" s="156">
        <f>INDEX([10]MF_RawData!$A$19:$S$570, MATCH(MF_Estimates!$A378, [10]MF_RawData!$C$19:$C$570, 0), MATCH(MF_Estimates!C$19, [10]MF_RawData!$A$18:$S$18, 0))</f>
        <v>1</v>
      </c>
      <c r="D378" s="156" t="str">
        <f>INDEX([10]MF_RawData!$A$19:$S$570, MATCH(MF_Estimates!$A378, [10]MF_RawData!$C$19:$C$570, 0), MATCH(MF_Estimates!D$19, [10]MF_RawData!$A$18:$S$18, 0))</f>
        <v>Zonal Electric</v>
      </c>
      <c r="E378" s="156" t="str">
        <f>INDEX([10]MF_RawData!$A$19:$S$570, MATCH(MF_Estimates!$A378, [10]MF_RawData!$C$19:$C$570, 0), MATCH(MF_Estimates!E$19, [10]MF_RawData!$A$18:$S$18, 0))</f>
        <v>Electric</v>
      </c>
      <c r="F378" s="12" t="b">
        <f t="shared" si="26"/>
        <v>1</v>
      </c>
      <c r="G378" s="12" t="str">
        <f t="shared" si="27"/>
        <v>Electric Zonal</v>
      </c>
    </row>
    <row r="379" spans="1:7">
      <c r="A379" s="12" t="s">
        <v>470</v>
      </c>
      <c r="B379" s="155">
        <f>INDEX([10]MF_RawData!$A$19:$S$570, MATCH(MF_Estimates!$A379, [10]MF_RawData!$C$19:$C$570, 0), MATCH(MF_Estimates!B$19, [10]MF_RawData!$A$18:$S$18, 0))</f>
        <v>547.61712646484375</v>
      </c>
      <c r="C379" s="156">
        <f>INDEX([10]MF_RawData!$A$19:$S$570, MATCH(MF_Estimates!$A379, [10]MF_RawData!$C$19:$C$570, 0), MATCH(MF_Estimates!C$19, [10]MF_RawData!$A$18:$S$18, 0))</f>
        <v>1</v>
      </c>
      <c r="D379" s="156" t="str">
        <f>INDEX([10]MF_RawData!$A$19:$S$570, MATCH(MF_Estimates!$A379, [10]MF_RawData!$C$19:$C$570, 0), MATCH(MF_Estimates!D$19, [10]MF_RawData!$A$18:$S$18, 0))</f>
        <v>Zonal Electric</v>
      </c>
      <c r="E379" s="156" t="str">
        <f>INDEX([10]MF_RawData!$A$19:$S$570, MATCH(MF_Estimates!$A379, [10]MF_RawData!$C$19:$C$570, 0), MATCH(MF_Estimates!E$19, [10]MF_RawData!$A$18:$S$18, 0))</f>
        <v>Electric</v>
      </c>
      <c r="F379" s="12" t="b">
        <f t="shared" si="26"/>
        <v>1</v>
      </c>
      <c r="G379" s="12" t="str">
        <f t="shared" si="27"/>
        <v>Electric Zonal</v>
      </c>
    </row>
    <row r="380" spans="1:7">
      <c r="A380" s="12" t="s">
        <v>471</v>
      </c>
      <c r="B380" s="155">
        <f>INDEX([10]MF_RawData!$A$19:$S$570, MATCH(MF_Estimates!$A380, [10]MF_RawData!$C$19:$C$570, 0), MATCH(MF_Estimates!B$19, [10]MF_RawData!$A$18:$S$18, 0))</f>
        <v>547.61712646484375</v>
      </c>
      <c r="C380" s="156">
        <f>INDEX([10]MF_RawData!$A$19:$S$570, MATCH(MF_Estimates!$A380, [10]MF_RawData!$C$19:$C$570, 0), MATCH(MF_Estimates!C$19, [10]MF_RawData!$A$18:$S$18, 0))</f>
        <v>1</v>
      </c>
      <c r="D380" s="156" t="str">
        <f>INDEX([10]MF_RawData!$A$19:$S$570, MATCH(MF_Estimates!$A380, [10]MF_RawData!$C$19:$C$570, 0), MATCH(MF_Estimates!D$19, [10]MF_RawData!$A$18:$S$18, 0))</f>
        <v>Zonal Electric</v>
      </c>
      <c r="E380" s="156" t="str">
        <f>INDEX([10]MF_RawData!$A$19:$S$570, MATCH(MF_Estimates!$A380, [10]MF_RawData!$C$19:$C$570, 0), MATCH(MF_Estimates!E$19, [10]MF_RawData!$A$18:$S$18, 0))</f>
        <v>Electric</v>
      </c>
      <c r="F380" s="12" t="b">
        <f t="shared" si="26"/>
        <v>1</v>
      </c>
      <c r="G380" s="12" t="str">
        <f t="shared" si="27"/>
        <v>Electric Zonal</v>
      </c>
    </row>
    <row r="381" spans="1:7">
      <c r="A381" s="12" t="s">
        <v>472</v>
      </c>
      <c r="B381" s="155">
        <f>INDEX([10]MF_RawData!$A$19:$S$570, MATCH(MF_Estimates!$A381, [10]MF_RawData!$C$19:$C$570, 0), MATCH(MF_Estimates!B$19, [10]MF_RawData!$A$18:$S$18, 0))</f>
        <v>547.61712646484375</v>
      </c>
      <c r="C381" s="156">
        <f>INDEX([10]MF_RawData!$A$19:$S$570, MATCH(MF_Estimates!$A381, [10]MF_RawData!$C$19:$C$570, 0), MATCH(MF_Estimates!C$19, [10]MF_RawData!$A$18:$S$18, 0))</f>
        <v>1</v>
      </c>
      <c r="D381" s="156" t="str">
        <f>INDEX([10]MF_RawData!$A$19:$S$570, MATCH(MF_Estimates!$A381, [10]MF_RawData!$C$19:$C$570, 0), MATCH(MF_Estimates!D$19, [10]MF_RawData!$A$18:$S$18, 0))</f>
        <v>Zonal Electric</v>
      </c>
      <c r="E381" s="156" t="str">
        <f>INDEX([10]MF_RawData!$A$19:$S$570, MATCH(MF_Estimates!$A381, [10]MF_RawData!$C$19:$C$570, 0), MATCH(MF_Estimates!E$19, [10]MF_RawData!$A$18:$S$18, 0))</f>
        <v>Electric</v>
      </c>
      <c r="F381" s="12" t="b">
        <f t="shared" si="26"/>
        <v>1</v>
      </c>
      <c r="G381" s="12" t="str">
        <f t="shared" si="27"/>
        <v>Electric Zonal</v>
      </c>
    </row>
    <row r="382" spans="1:7">
      <c r="A382" s="12" t="s">
        <v>473</v>
      </c>
      <c r="B382" s="155">
        <f>INDEX([10]MF_RawData!$A$19:$S$570, MATCH(MF_Estimates!$A382, [10]MF_RawData!$C$19:$C$570, 0), MATCH(MF_Estimates!B$19, [10]MF_RawData!$A$18:$S$18, 0))</f>
        <v>547.61712646484375</v>
      </c>
      <c r="C382" s="156">
        <f>INDEX([10]MF_RawData!$A$19:$S$570, MATCH(MF_Estimates!$A382, [10]MF_RawData!$C$19:$C$570, 0), MATCH(MF_Estimates!C$19, [10]MF_RawData!$A$18:$S$18, 0))</f>
        <v>1</v>
      </c>
      <c r="D382" s="156" t="str">
        <f>INDEX([10]MF_RawData!$A$19:$S$570, MATCH(MF_Estimates!$A382, [10]MF_RawData!$C$19:$C$570, 0), MATCH(MF_Estimates!D$19, [10]MF_RawData!$A$18:$S$18, 0))</f>
        <v>Zonal Electric</v>
      </c>
      <c r="E382" s="156" t="str">
        <f>INDEX([10]MF_RawData!$A$19:$S$570, MATCH(MF_Estimates!$A382, [10]MF_RawData!$C$19:$C$570, 0), MATCH(MF_Estimates!E$19, [10]MF_RawData!$A$18:$S$18, 0))</f>
        <v>Electric</v>
      </c>
      <c r="F382" s="12" t="b">
        <f t="shared" si="26"/>
        <v>1</v>
      </c>
      <c r="G382" s="12" t="str">
        <f t="shared" si="27"/>
        <v>Electric Zonal</v>
      </c>
    </row>
    <row r="383" spans="1:7">
      <c r="A383" s="12" t="s">
        <v>474</v>
      </c>
      <c r="B383" s="155">
        <f>INDEX([10]MF_RawData!$A$19:$S$570, MATCH(MF_Estimates!$A383, [10]MF_RawData!$C$19:$C$570, 0), MATCH(MF_Estimates!B$19, [10]MF_RawData!$A$18:$S$18, 0))</f>
        <v>547.61712646484375</v>
      </c>
      <c r="C383" s="156">
        <f>INDEX([10]MF_RawData!$A$19:$S$570, MATCH(MF_Estimates!$A383, [10]MF_RawData!$C$19:$C$570, 0), MATCH(MF_Estimates!C$19, [10]MF_RawData!$A$18:$S$18, 0))</f>
        <v>1</v>
      </c>
      <c r="D383" s="156" t="str">
        <f>INDEX([10]MF_RawData!$A$19:$S$570, MATCH(MF_Estimates!$A383, [10]MF_RawData!$C$19:$C$570, 0), MATCH(MF_Estimates!D$19, [10]MF_RawData!$A$18:$S$18, 0))</f>
        <v>Zonal Electric</v>
      </c>
      <c r="E383" s="156" t="str">
        <f>INDEX([10]MF_RawData!$A$19:$S$570, MATCH(MF_Estimates!$A383, [10]MF_RawData!$C$19:$C$570, 0), MATCH(MF_Estimates!E$19, [10]MF_RawData!$A$18:$S$18, 0))</f>
        <v>Electric</v>
      </c>
      <c r="F383" s="12" t="b">
        <f t="shared" si="26"/>
        <v>1</v>
      </c>
      <c r="G383" s="12" t="str">
        <f t="shared" si="27"/>
        <v>Electric Zonal</v>
      </c>
    </row>
    <row r="384" spans="1:7">
      <c r="A384" s="12" t="s">
        <v>475</v>
      </c>
      <c r="B384" s="155">
        <f>INDEX([10]MF_RawData!$A$19:$S$570, MATCH(MF_Estimates!$A384, [10]MF_RawData!$C$19:$C$570, 0), MATCH(MF_Estimates!B$19, [10]MF_RawData!$A$18:$S$18, 0))</f>
        <v>547.61712646484375</v>
      </c>
      <c r="C384" s="156">
        <f>INDEX([10]MF_RawData!$A$19:$S$570, MATCH(MF_Estimates!$A384, [10]MF_RawData!$C$19:$C$570, 0), MATCH(MF_Estimates!C$19, [10]MF_RawData!$A$18:$S$18, 0))</f>
        <v>1</v>
      </c>
      <c r="D384" s="156" t="str">
        <f>INDEX([10]MF_RawData!$A$19:$S$570, MATCH(MF_Estimates!$A384, [10]MF_RawData!$C$19:$C$570, 0), MATCH(MF_Estimates!D$19, [10]MF_RawData!$A$18:$S$18, 0))</f>
        <v>Zonal Electric</v>
      </c>
      <c r="E384" s="156" t="str">
        <f>INDEX([10]MF_RawData!$A$19:$S$570, MATCH(MF_Estimates!$A384, [10]MF_RawData!$C$19:$C$570, 0), MATCH(MF_Estimates!E$19, [10]MF_RawData!$A$18:$S$18, 0))</f>
        <v>Electric</v>
      </c>
      <c r="F384" s="12" t="b">
        <f t="shared" si="26"/>
        <v>1</v>
      </c>
      <c r="G384" s="12" t="str">
        <f t="shared" si="27"/>
        <v>Electric Zonal</v>
      </c>
    </row>
    <row r="385" spans="1:7">
      <c r="A385" s="12" t="s">
        <v>476</v>
      </c>
      <c r="B385" s="155">
        <f>INDEX([10]MF_RawData!$A$19:$S$570, MATCH(MF_Estimates!$A385, [10]MF_RawData!$C$19:$C$570, 0), MATCH(MF_Estimates!B$19, [10]MF_RawData!$A$18:$S$18, 0))</f>
        <v>547.61712646484375</v>
      </c>
      <c r="C385" s="156">
        <f>INDEX([10]MF_RawData!$A$19:$S$570, MATCH(MF_Estimates!$A385, [10]MF_RawData!$C$19:$C$570, 0), MATCH(MF_Estimates!C$19, [10]MF_RawData!$A$18:$S$18, 0))</f>
        <v>1</v>
      </c>
      <c r="D385" s="156" t="str">
        <f>INDEX([10]MF_RawData!$A$19:$S$570, MATCH(MF_Estimates!$A385, [10]MF_RawData!$C$19:$C$570, 0), MATCH(MF_Estimates!D$19, [10]MF_RawData!$A$18:$S$18, 0))</f>
        <v>Central Hydronic/Steam - Central</v>
      </c>
      <c r="E385" s="156" t="str">
        <f>INDEX([10]MF_RawData!$A$19:$S$570, MATCH(MF_Estimates!$A385, [10]MF_RawData!$C$19:$C$570, 0), MATCH(MF_Estimates!E$19, [10]MF_RawData!$A$18:$S$18, 0))</f>
        <v>Natural Gas</v>
      </c>
      <c r="F385" s="12" t="b">
        <f t="shared" si="26"/>
        <v>0</v>
      </c>
      <c r="G385" s="12" t="str">
        <f t="shared" si="27"/>
        <v/>
      </c>
    </row>
    <row r="386" spans="1:7">
      <c r="A386" s="12" t="s">
        <v>477</v>
      </c>
      <c r="B386" s="155">
        <f>INDEX([10]MF_RawData!$A$19:$S$570, MATCH(MF_Estimates!$A386, [10]MF_RawData!$C$19:$C$570, 0), MATCH(MF_Estimates!B$19, [10]MF_RawData!$A$18:$S$18, 0))</f>
        <v>547.61712646484375</v>
      </c>
      <c r="C386" s="156">
        <f>INDEX([10]MF_RawData!$A$19:$S$570, MATCH(MF_Estimates!$A386, [10]MF_RawData!$C$19:$C$570, 0), MATCH(MF_Estimates!C$19, [10]MF_RawData!$A$18:$S$18, 0))</f>
        <v>1</v>
      </c>
      <c r="D386" s="156" t="str">
        <f>INDEX([10]MF_RawData!$A$19:$S$570, MATCH(MF_Estimates!$A386, [10]MF_RawData!$C$19:$C$570, 0), MATCH(MF_Estimates!D$19, [10]MF_RawData!$A$18:$S$18, 0))</f>
        <v>Central Hydronic/Steam - Central</v>
      </c>
      <c r="E386" s="156" t="str">
        <f>INDEX([10]MF_RawData!$A$19:$S$570, MATCH(MF_Estimates!$A386, [10]MF_RawData!$C$19:$C$570, 0), MATCH(MF_Estimates!E$19, [10]MF_RawData!$A$18:$S$18, 0))</f>
        <v>Natural Gas</v>
      </c>
      <c r="F386" s="12" t="b">
        <f t="shared" si="26"/>
        <v>0</v>
      </c>
      <c r="G386" s="12" t="str">
        <f t="shared" si="27"/>
        <v/>
      </c>
    </row>
    <row r="387" spans="1:7">
      <c r="A387" s="12" t="s">
        <v>478</v>
      </c>
      <c r="B387" s="155">
        <f>INDEX([10]MF_RawData!$A$19:$S$570, MATCH(MF_Estimates!$A387, [10]MF_RawData!$C$19:$C$570, 0), MATCH(MF_Estimates!B$19, [10]MF_RawData!$A$18:$S$18, 0))</f>
        <v>547.61712646484375</v>
      </c>
      <c r="C387" s="156">
        <f>INDEX([10]MF_RawData!$A$19:$S$570, MATCH(MF_Estimates!$A387, [10]MF_RawData!$C$19:$C$570, 0), MATCH(MF_Estimates!C$19, [10]MF_RawData!$A$18:$S$18, 0))</f>
        <v>1</v>
      </c>
      <c r="D387" s="156" t="str">
        <f>INDEX([10]MF_RawData!$A$19:$S$570, MATCH(MF_Estimates!$A387, [10]MF_RawData!$C$19:$C$570, 0), MATCH(MF_Estimates!D$19, [10]MF_RawData!$A$18:$S$18, 0))</f>
        <v>Zonal Electric</v>
      </c>
      <c r="E387" s="156" t="str">
        <f>INDEX([10]MF_RawData!$A$19:$S$570, MATCH(MF_Estimates!$A387, [10]MF_RawData!$C$19:$C$570, 0), MATCH(MF_Estimates!E$19, [10]MF_RawData!$A$18:$S$18, 0))</f>
        <v>Electric</v>
      </c>
      <c r="F387" s="12" t="b">
        <f t="shared" si="26"/>
        <v>1</v>
      </c>
      <c r="G387" s="12" t="str">
        <f t="shared" si="27"/>
        <v>Electric Zonal</v>
      </c>
    </row>
    <row r="388" spans="1:7">
      <c r="A388" s="12" t="s">
        <v>479</v>
      </c>
      <c r="B388" s="155">
        <f>INDEX([10]MF_RawData!$A$19:$S$570, MATCH(MF_Estimates!$A388, [10]MF_RawData!$C$19:$C$570, 0), MATCH(MF_Estimates!B$19, [10]MF_RawData!$A$18:$S$18, 0))</f>
        <v>547.61712646484375</v>
      </c>
      <c r="C388" s="156">
        <f>INDEX([10]MF_RawData!$A$19:$S$570, MATCH(MF_Estimates!$A388, [10]MF_RawData!$C$19:$C$570, 0), MATCH(MF_Estimates!C$19, [10]MF_RawData!$A$18:$S$18, 0))</f>
        <v>1</v>
      </c>
      <c r="D388" s="156" t="str">
        <f>INDEX([10]MF_RawData!$A$19:$S$570, MATCH(MF_Estimates!$A388, [10]MF_RawData!$C$19:$C$570, 0), MATCH(MF_Estimates!D$19, [10]MF_RawData!$A$18:$S$18, 0))</f>
        <v>Zonal Electric</v>
      </c>
      <c r="E388" s="156" t="str">
        <f>INDEX([10]MF_RawData!$A$19:$S$570, MATCH(MF_Estimates!$A388, [10]MF_RawData!$C$19:$C$570, 0), MATCH(MF_Estimates!E$19, [10]MF_RawData!$A$18:$S$18, 0))</f>
        <v>Electric</v>
      </c>
      <c r="F388" s="12" t="b">
        <f t="shared" si="26"/>
        <v>1</v>
      </c>
      <c r="G388" s="12" t="str">
        <f t="shared" si="27"/>
        <v>Electric Zonal</v>
      </c>
    </row>
    <row r="389" spans="1:7">
      <c r="A389" s="12" t="s">
        <v>480</v>
      </c>
      <c r="B389" s="155">
        <f>INDEX([10]MF_RawData!$A$19:$S$570, MATCH(MF_Estimates!$A389, [10]MF_RawData!$C$19:$C$570, 0), MATCH(MF_Estimates!B$19, [10]MF_RawData!$A$18:$S$18, 0))</f>
        <v>547.61712646484375</v>
      </c>
      <c r="C389" s="156">
        <f>INDEX([10]MF_RawData!$A$19:$S$570, MATCH(MF_Estimates!$A389, [10]MF_RawData!$C$19:$C$570, 0), MATCH(MF_Estimates!C$19, [10]MF_RawData!$A$18:$S$18, 0))</f>
        <v>1</v>
      </c>
      <c r="D389" s="156" t="str">
        <f>INDEX([10]MF_RawData!$A$19:$S$570, MATCH(MF_Estimates!$A389, [10]MF_RawData!$C$19:$C$570, 0), MATCH(MF_Estimates!D$19, [10]MF_RawData!$A$18:$S$18, 0))</f>
        <v>Zonal Electric</v>
      </c>
      <c r="E389" s="156" t="str">
        <f>INDEX([10]MF_RawData!$A$19:$S$570, MATCH(MF_Estimates!$A389, [10]MF_RawData!$C$19:$C$570, 0), MATCH(MF_Estimates!E$19, [10]MF_RawData!$A$18:$S$18, 0))</f>
        <v>Electric</v>
      </c>
      <c r="F389" s="12" t="b">
        <f t="shared" si="26"/>
        <v>1</v>
      </c>
      <c r="G389" s="12" t="str">
        <f t="shared" si="27"/>
        <v>Electric Zonal</v>
      </c>
    </row>
    <row r="390" spans="1:7">
      <c r="A390" s="12" t="s">
        <v>481</v>
      </c>
      <c r="B390" s="155">
        <f>INDEX([10]MF_RawData!$A$19:$S$570, MATCH(MF_Estimates!$A390, [10]MF_RawData!$C$19:$C$570, 0), MATCH(MF_Estimates!B$19, [10]MF_RawData!$A$18:$S$18, 0))</f>
        <v>547.61712646484375</v>
      </c>
      <c r="C390" s="156">
        <f>INDEX([10]MF_RawData!$A$19:$S$570, MATCH(MF_Estimates!$A390, [10]MF_RawData!$C$19:$C$570, 0), MATCH(MF_Estimates!C$19, [10]MF_RawData!$A$18:$S$18, 0))</f>
        <v>1</v>
      </c>
      <c r="D390" s="156" t="str">
        <f>INDEX([10]MF_RawData!$A$19:$S$570, MATCH(MF_Estimates!$A390, [10]MF_RawData!$C$19:$C$570, 0), MATCH(MF_Estimates!D$19, [10]MF_RawData!$A$18:$S$18, 0))</f>
        <v>Zonal Electric</v>
      </c>
      <c r="E390" s="156" t="str">
        <f>INDEX([10]MF_RawData!$A$19:$S$570, MATCH(MF_Estimates!$A390, [10]MF_RawData!$C$19:$C$570, 0), MATCH(MF_Estimates!E$19, [10]MF_RawData!$A$18:$S$18, 0))</f>
        <v>Electric</v>
      </c>
      <c r="F390" s="12" t="b">
        <f t="shared" si="26"/>
        <v>1</v>
      </c>
      <c r="G390" s="12" t="str">
        <f t="shared" si="27"/>
        <v>Electric Zonal</v>
      </c>
    </row>
    <row r="391" spans="1:7">
      <c r="A391" s="12" t="s">
        <v>482</v>
      </c>
      <c r="B391" s="155">
        <f>INDEX([10]MF_RawData!$A$19:$S$570, MATCH(MF_Estimates!$A391, [10]MF_RawData!$C$19:$C$570, 0), MATCH(MF_Estimates!B$19, [10]MF_RawData!$A$18:$S$18, 0))</f>
        <v>547.61712646484375</v>
      </c>
      <c r="C391" s="156">
        <f>INDEX([10]MF_RawData!$A$19:$S$570, MATCH(MF_Estimates!$A391, [10]MF_RawData!$C$19:$C$570, 0), MATCH(MF_Estimates!C$19, [10]MF_RawData!$A$18:$S$18, 0))</f>
        <v>1</v>
      </c>
      <c r="D391" s="156" t="str">
        <f>INDEX([10]MF_RawData!$A$19:$S$570, MATCH(MF_Estimates!$A391, [10]MF_RawData!$C$19:$C$570, 0), MATCH(MF_Estimates!D$19, [10]MF_RawData!$A$18:$S$18, 0))</f>
        <v>Zonal Electric</v>
      </c>
      <c r="E391" s="156" t="str">
        <f>INDEX([10]MF_RawData!$A$19:$S$570, MATCH(MF_Estimates!$A391, [10]MF_RawData!$C$19:$C$570, 0), MATCH(MF_Estimates!E$19, [10]MF_RawData!$A$18:$S$18, 0))</f>
        <v>Electric</v>
      </c>
      <c r="F391" s="12" t="b">
        <f t="shared" si="26"/>
        <v>1</v>
      </c>
      <c r="G391" s="12" t="str">
        <f t="shared" si="27"/>
        <v>Electric Zonal</v>
      </c>
    </row>
    <row r="392" spans="1:7">
      <c r="A392" s="12" t="s">
        <v>483</v>
      </c>
      <c r="B392" s="155">
        <f>INDEX([10]MF_RawData!$A$19:$S$570, MATCH(MF_Estimates!$A392, [10]MF_RawData!$C$19:$C$570, 0), MATCH(MF_Estimates!B$19, [10]MF_RawData!$A$18:$S$18, 0))</f>
        <v>547.61712646484375</v>
      </c>
      <c r="C392" s="156">
        <f>INDEX([10]MF_RawData!$A$19:$S$570, MATCH(MF_Estimates!$A392, [10]MF_RawData!$C$19:$C$570, 0), MATCH(MF_Estimates!C$19, [10]MF_RawData!$A$18:$S$18, 0))</f>
        <v>1</v>
      </c>
      <c r="D392" s="156" t="str">
        <f>INDEX([10]MF_RawData!$A$19:$S$570, MATCH(MF_Estimates!$A392, [10]MF_RawData!$C$19:$C$570, 0), MATCH(MF_Estimates!D$19, [10]MF_RawData!$A$18:$S$18, 0))</f>
        <v>Zonal Electric</v>
      </c>
      <c r="E392" s="156" t="str">
        <f>INDEX([10]MF_RawData!$A$19:$S$570, MATCH(MF_Estimates!$A392, [10]MF_RawData!$C$19:$C$570, 0), MATCH(MF_Estimates!E$19, [10]MF_RawData!$A$18:$S$18, 0))</f>
        <v>Electric</v>
      </c>
      <c r="F392" s="12" t="b">
        <f t="shared" si="26"/>
        <v>1</v>
      </c>
      <c r="G392" s="12" t="str">
        <f t="shared" si="27"/>
        <v>Electric Zonal</v>
      </c>
    </row>
    <row r="393" spans="1:7">
      <c r="A393" s="12" t="s">
        <v>484</v>
      </c>
      <c r="B393" s="155">
        <f>INDEX([10]MF_RawData!$A$19:$S$570, MATCH(MF_Estimates!$A393, [10]MF_RawData!$C$19:$C$570, 0), MATCH(MF_Estimates!B$19, [10]MF_RawData!$A$18:$S$18, 0))</f>
        <v>547.61712646484375</v>
      </c>
      <c r="C393" s="156">
        <f>INDEX([10]MF_RawData!$A$19:$S$570, MATCH(MF_Estimates!$A393, [10]MF_RawData!$C$19:$C$570, 0), MATCH(MF_Estimates!C$19, [10]MF_RawData!$A$18:$S$18, 0))</f>
        <v>1</v>
      </c>
      <c r="D393" s="156" t="str">
        <f>INDEX([10]MF_RawData!$A$19:$S$570, MATCH(MF_Estimates!$A393, [10]MF_RawData!$C$19:$C$570, 0), MATCH(MF_Estimates!D$19, [10]MF_RawData!$A$18:$S$18, 0))</f>
        <v>Central Hydronic/Steam - Central</v>
      </c>
      <c r="E393" s="156" t="str">
        <f>INDEX([10]MF_RawData!$A$19:$S$570, MATCH(MF_Estimates!$A393, [10]MF_RawData!$C$19:$C$570, 0), MATCH(MF_Estimates!E$19, [10]MF_RawData!$A$18:$S$18, 0))</f>
        <v>Natural Gas</v>
      </c>
      <c r="F393" s="12" t="b">
        <f t="shared" si="26"/>
        <v>0</v>
      </c>
      <c r="G393" s="12" t="str">
        <f t="shared" si="27"/>
        <v/>
      </c>
    </row>
    <row r="394" spans="1:7">
      <c r="A394" s="12" t="s">
        <v>485</v>
      </c>
      <c r="B394" s="155">
        <f>INDEX([10]MF_RawData!$A$19:$S$570, MATCH(MF_Estimates!$A394, [10]MF_RawData!$C$19:$C$570, 0), MATCH(MF_Estimates!B$19, [10]MF_RawData!$A$18:$S$18, 0))</f>
        <v>547.61712646484375</v>
      </c>
      <c r="C394" s="156">
        <f>INDEX([10]MF_RawData!$A$19:$S$570, MATCH(MF_Estimates!$A394, [10]MF_RawData!$C$19:$C$570, 0), MATCH(MF_Estimates!C$19, [10]MF_RawData!$A$18:$S$18, 0))</f>
        <v>1</v>
      </c>
      <c r="D394" s="156" t="str">
        <f>INDEX([10]MF_RawData!$A$19:$S$570, MATCH(MF_Estimates!$A394, [10]MF_RawData!$C$19:$C$570, 0), MATCH(MF_Estimates!D$19, [10]MF_RawData!$A$18:$S$18, 0))</f>
        <v>Central Hydronic/Steam - Central</v>
      </c>
      <c r="E394" s="156" t="str">
        <f>INDEX([10]MF_RawData!$A$19:$S$570, MATCH(MF_Estimates!$A394, [10]MF_RawData!$C$19:$C$570, 0), MATCH(MF_Estimates!E$19, [10]MF_RawData!$A$18:$S$18, 0))</f>
        <v>Natural Gas</v>
      </c>
      <c r="F394" s="12" t="b">
        <f t="shared" si="26"/>
        <v>0</v>
      </c>
      <c r="G394" s="12" t="str">
        <f t="shared" si="27"/>
        <v/>
      </c>
    </row>
    <row r="395" spans="1:7">
      <c r="A395" s="12" t="s">
        <v>486</v>
      </c>
      <c r="B395" s="155">
        <f>INDEX([10]MF_RawData!$A$19:$S$570, MATCH(MF_Estimates!$A395, [10]MF_RawData!$C$19:$C$570, 0), MATCH(MF_Estimates!B$19, [10]MF_RawData!$A$18:$S$18, 0))</f>
        <v>547.61712646484375</v>
      </c>
      <c r="C395" s="156">
        <f>INDEX([10]MF_RawData!$A$19:$S$570, MATCH(MF_Estimates!$A395, [10]MF_RawData!$C$19:$C$570, 0), MATCH(MF_Estimates!C$19, [10]MF_RawData!$A$18:$S$18, 0))</f>
        <v>1</v>
      </c>
      <c r="D395" s="156" t="str">
        <f>INDEX([10]MF_RawData!$A$19:$S$570, MATCH(MF_Estimates!$A395, [10]MF_RawData!$C$19:$C$570, 0), MATCH(MF_Estimates!D$19, [10]MF_RawData!$A$18:$S$18, 0))</f>
        <v>Zonal Electric</v>
      </c>
      <c r="E395" s="156" t="str">
        <f>INDEX([10]MF_RawData!$A$19:$S$570, MATCH(MF_Estimates!$A395, [10]MF_RawData!$C$19:$C$570, 0), MATCH(MF_Estimates!E$19, [10]MF_RawData!$A$18:$S$18, 0))</f>
        <v>Electric</v>
      </c>
      <c r="F395" s="12" t="b">
        <f t="shared" si="26"/>
        <v>1</v>
      </c>
      <c r="G395" s="12" t="str">
        <f t="shared" si="27"/>
        <v>Electric Zonal</v>
      </c>
    </row>
    <row r="396" spans="1:7">
      <c r="A396" s="12" t="s">
        <v>487</v>
      </c>
      <c r="B396" s="155">
        <f>INDEX([10]MF_RawData!$A$19:$S$570, MATCH(MF_Estimates!$A396, [10]MF_RawData!$C$19:$C$570, 0), MATCH(MF_Estimates!B$19, [10]MF_RawData!$A$18:$S$18, 0))</f>
        <v>547.61712646484375</v>
      </c>
      <c r="C396" s="156">
        <f>INDEX([10]MF_RawData!$A$19:$S$570, MATCH(MF_Estimates!$A396, [10]MF_RawData!$C$19:$C$570, 0), MATCH(MF_Estimates!C$19, [10]MF_RawData!$A$18:$S$18, 0))</f>
        <v>1</v>
      </c>
      <c r="D396" s="156" t="str">
        <f>INDEX([10]MF_RawData!$A$19:$S$570, MATCH(MF_Estimates!$A396, [10]MF_RawData!$C$19:$C$570, 0), MATCH(MF_Estimates!D$19, [10]MF_RawData!$A$18:$S$18, 0))</f>
        <v>Zonal Electric</v>
      </c>
      <c r="E396" s="156" t="str">
        <f>INDEX([10]MF_RawData!$A$19:$S$570, MATCH(MF_Estimates!$A396, [10]MF_RawData!$C$19:$C$570, 0), MATCH(MF_Estimates!E$19, [10]MF_RawData!$A$18:$S$18, 0))</f>
        <v>Electric</v>
      </c>
      <c r="F396" s="12" t="b">
        <f t="shared" si="26"/>
        <v>1</v>
      </c>
      <c r="G396" s="12" t="str">
        <f t="shared" si="27"/>
        <v>Electric Zonal</v>
      </c>
    </row>
    <row r="397" spans="1:7">
      <c r="A397" s="12" t="s">
        <v>488</v>
      </c>
      <c r="B397" s="155">
        <f>INDEX([10]MF_RawData!$A$19:$S$570, MATCH(MF_Estimates!$A397, [10]MF_RawData!$C$19:$C$570, 0), MATCH(MF_Estimates!B$19, [10]MF_RawData!$A$18:$S$18, 0))</f>
        <v>547.61712646484375</v>
      </c>
      <c r="C397" s="156">
        <f>INDEX([10]MF_RawData!$A$19:$S$570, MATCH(MF_Estimates!$A397, [10]MF_RawData!$C$19:$C$570, 0), MATCH(MF_Estimates!C$19, [10]MF_RawData!$A$18:$S$18, 0))</f>
        <v>1</v>
      </c>
      <c r="D397" s="156" t="str">
        <f>INDEX([10]MF_RawData!$A$19:$S$570, MATCH(MF_Estimates!$A397, [10]MF_RawData!$C$19:$C$570, 0), MATCH(MF_Estimates!D$19, [10]MF_RawData!$A$18:$S$18, 0))</f>
        <v>Zonal Electric</v>
      </c>
      <c r="E397" s="156" t="str">
        <f>INDEX([10]MF_RawData!$A$19:$S$570, MATCH(MF_Estimates!$A397, [10]MF_RawData!$C$19:$C$570, 0), MATCH(MF_Estimates!E$19, [10]MF_RawData!$A$18:$S$18, 0))</f>
        <v>Electric</v>
      </c>
      <c r="F397" s="12" t="b">
        <f t="shared" si="26"/>
        <v>1</v>
      </c>
      <c r="G397" s="12" t="str">
        <f t="shared" si="27"/>
        <v>Electric Zonal</v>
      </c>
    </row>
    <row r="398" spans="1:7">
      <c r="A398" s="12" t="s">
        <v>489</v>
      </c>
      <c r="B398" s="155">
        <f>INDEX([10]MF_RawData!$A$19:$S$570, MATCH(MF_Estimates!$A398, [10]MF_RawData!$C$19:$C$570, 0), MATCH(MF_Estimates!B$19, [10]MF_RawData!$A$18:$S$18, 0))</f>
        <v>547.61712646484375</v>
      </c>
      <c r="C398" s="156">
        <f>INDEX([10]MF_RawData!$A$19:$S$570, MATCH(MF_Estimates!$A398, [10]MF_RawData!$C$19:$C$570, 0), MATCH(MF_Estimates!C$19, [10]MF_RawData!$A$18:$S$18, 0))</f>
        <v>1</v>
      </c>
      <c r="D398" s="156" t="str">
        <f>INDEX([10]MF_RawData!$A$19:$S$570, MATCH(MF_Estimates!$A398, [10]MF_RawData!$C$19:$C$570, 0), MATCH(MF_Estimates!D$19, [10]MF_RawData!$A$18:$S$18, 0))</f>
        <v>Zonal Electric</v>
      </c>
      <c r="E398" s="156" t="str">
        <f>INDEX([10]MF_RawData!$A$19:$S$570, MATCH(MF_Estimates!$A398, [10]MF_RawData!$C$19:$C$570, 0), MATCH(MF_Estimates!E$19, [10]MF_RawData!$A$18:$S$18, 0))</f>
        <v>Electric</v>
      </c>
      <c r="F398" s="12" t="b">
        <f t="shared" si="26"/>
        <v>1</v>
      </c>
      <c r="G398" s="12" t="str">
        <f t="shared" si="27"/>
        <v>Electric Zonal</v>
      </c>
    </row>
    <row r="399" spans="1:7">
      <c r="A399" s="12" t="s">
        <v>490</v>
      </c>
      <c r="B399" s="155">
        <f>INDEX([10]MF_RawData!$A$19:$S$570, MATCH(MF_Estimates!$A399, [10]MF_RawData!$C$19:$C$570, 0), MATCH(MF_Estimates!B$19, [10]MF_RawData!$A$18:$S$18, 0))</f>
        <v>547.6170654296875</v>
      </c>
      <c r="C399" s="156">
        <f>INDEX([10]MF_RawData!$A$19:$S$570, MATCH(MF_Estimates!$A399, [10]MF_RawData!$C$19:$C$570, 0), MATCH(MF_Estimates!C$19, [10]MF_RawData!$A$18:$S$18, 0))</f>
        <v>1</v>
      </c>
      <c r="D399" s="156" t="str">
        <f>INDEX([10]MF_RawData!$A$19:$S$570, MATCH(MF_Estimates!$A399, [10]MF_RawData!$C$19:$C$570, 0), MATCH(MF_Estimates!D$19, [10]MF_RawData!$A$18:$S$18, 0))</f>
        <v>Zonal Electric</v>
      </c>
      <c r="E399" s="156" t="str">
        <f>INDEX([10]MF_RawData!$A$19:$S$570, MATCH(MF_Estimates!$A399, [10]MF_RawData!$C$19:$C$570, 0), MATCH(MF_Estimates!E$19, [10]MF_RawData!$A$18:$S$18, 0))</f>
        <v>Electric</v>
      </c>
      <c r="F399" s="12" t="b">
        <f t="shared" si="26"/>
        <v>1</v>
      </c>
      <c r="G399" s="12" t="str">
        <f t="shared" si="27"/>
        <v>Electric Zonal</v>
      </c>
    </row>
    <row r="400" spans="1:7">
      <c r="A400" s="12" t="s">
        <v>491</v>
      </c>
      <c r="B400" s="155">
        <f>INDEX([10]MF_RawData!$A$19:$S$570, MATCH(MF_Estimates!$A400, [10]MF_RawData!$C$19:$C$570, 0), MATCH(MF_Estimates!B$19, [10]MF_RawData!$A$18:$S$18, 0))</f>
        <v>547.6170654296875</v>
      </c>
      <c r="C400" s="156">
        <f>INDEX([10]MF_RawData!$A$19:$S$570, MATCH(MF_Estimates!$A400, [10]MF_RawData!$C$19:$C$570, 0), MATCH(MF_Estimates!C$19, [10]MF_RawData!$A$18:$S$18, 0))</f>
        <v>1</v>
      </c>
      <c r="D400" s="156" t="str">
        <f>INDEX([10]MF_RawData!$A$19:$S$570, MATCH(MF_Estimates!$A400, [10]MF_RawData!$C$19:$C$570, 0), MATCH(MF_Estimates!D$19, [10]MF_RawData!$A$18:$S$18, 0))</f>
        <v>Zonal Electric</v>
      </c>
      <c r="E400" s="156" t="str">
        <f>INDEX([10]MF_RawData!$A$19:$S$570, MATCH(MF_Estimates!$A400, [10]MF_RawData!$C$19:$C$570, 0), MATCH(MF_Estimates!E$19, [10]MF_RawData!$A$18:$S$18, 0))</f>
        <v>Electric</v>
      </c>
      <c r="F400" s="12" t="b">
        <f t="shared" si="26"/>
        <v>1</v>
      </c>
      <c r="G400" s="12" t="str">
        <f t="shared" si="27"/>
        <v>Electric Zonal</v>
      </c>
    </row>
    <row r="401" spans="1:7">
      <c r="A401" s="12" t="s">
        <v>492</v>
      </c>
      <c r="B401" s="155">
        <f>INDEX([10]MF_RawData!$A$19:$S$570, MATCH(MF_Estimates!$A401, [10]MF_RawData!$C$19:$C$570, 0), MATCH(MF_Estimates!B$19, [10]MF_RawData!$A$18:$S$18, 0))</f>
        <v>547.61712646484375</v>
      </c>
      <c r="C401" s="156">
        <f>INDEX([10]MF_RawData!$A$19:$S$570, MATCH(MF_Estimates!$A401, [10]MF_RawData!$C$19:$C$570, 0), MATCH(MF_Estimates!C$19, [10]MF_RawData!$A$18:$S$18, 0))</f>
        <v>1</v>
      </c>
      <c r="D401" s="156" t="str">
        <f>INDEX([10]MF_RawData!$A$19:$S$570, MATCH(MF_Estimates!$A401, [10]MF_RawData!$C$19:$C$570, 0), MATCH(MF_Estimates!D$19, [10]MF_RawData!$A$18:$S$18, 0))</f>
        <v>Zonal Electric</v>
      </c>
      <c r="E401" s="156" t="str">
        <f>INDEX([10]MF_RawData!$A$19:$S$570, MATCH(MF_Estimates!$A401, [10]MF_RawData!$C$19:$C$570, 0), MATCH(MF_Estimates!E$19, [10]MF_RawData!$A$18:$S$18, 0))</f>
        <v>Electric</v>
      </c>
      <c r="F401" s="12" t="b">
        <f t="shared" si="26"/>
        <v>1</v>
      </c>
      <c r="G401" s="12" t="str">
        <f t="shared" si="27"/>
        <v>Electric Zonal</v>
      </c>
    </row>
    <row r="402" spans="1:7">
      <c r="A402" s="12" t="s">
        <v>493</v>
      </c>
      <c r="B402" s="155">
        <f>INDEX([10]MF_RawData!$A$19:$S$570, MATCH(MF_Estimates!$A402, [10]MF_RawData!$C$19:$C$570, 0), MATCH(MF_Estimates!B$19, [10]MF_RawData!$A$18:$S$18, 0))</f>
        <v>547.61712646484375</v>
      </c>
      <c r="C402" s="156">
        <f>INDEX([10]MF_RawData!$A$19:$S$570, MATCH(MF_Estimates!$A402, [10]MF_RawData!$C$19:$C$570, 0), MATCH(MF_Estimates!C$19, [10]MF_RawData!$A$18:$S$18, 0))</f>
        <v>1</v>
      </c>
      <c r="D402" s="156" t="str">
        <f>INDEX([10]MF_RawData!$A$19:$S$570, MATCH(MF_Estimates!$A402, [10]MF_RawData!$C$19:$C$570, 0), MATCH(MF_Estimates!D$19, [10]MF_RawData!$A$18:$S$18, 0))</f>
        <v>Zonal Electric</v>
      </c>
      <c r="E402" s="156" t="str">
        <f>INDEX([10]MF_RawData!$A$19:$S$570, MATCH(MF_Estimates!$A402, [10]MF_RawData!$C$19:$C$570, 0), MATCH(MF_Estimates!E$19, [10]MF_RawData!$A$18:$S$18, 0))</f>
        <v>Electric</v>
      </c>
      <c r="F402" s="12" t="b">
        <f t="shared" si="26"/>
        <v>1</v>
      </c>
      <c r="G402" s="12" t="str">
        <f t="shared" si="27"/>
        <v>Electric Zonal</v>
      </c>
    </row>
    <row r="403" spans="1:7">
      <c r="A403" s="12" t="s">
        <v>494</v>
      </c>
      <c r="B403" s="155">
        <f>INDEX([10]MF_RawData!$A$19:$S$570, MATCH(MF_Estimates!$A403, [10]MF_RawData!$C$19:$C$570, 0), MATCH(MF_Estimates!B$19, [10]MF_RawData!$A$18:$S$18, 0))</f>
        <v>547.61712646484375</v>
      </c>
      <c r="C403" s="156">
        <f>INDEX([10]MF_RawData!$A$19:$S$570, MATCH(MF_Estimates!$A403, [10]MF_RawData!$C$19:$C$570, 0), MATCH(MF_Estimates!C$19, [10]MF_RawData!$A$18:$S$18, 0))</f>
        <v>1</v>
      </c>
      <c r="D403" s="156" t="str">
        <f>INDEX([10]MF_RawData!$A$19:$S$570, MATCH(MF_Estimates!$A403, [10]MF_RawData!$C$19:$C$570, 0), MATCH(MF_Estimates!D$19, [10]MF_RawData!$A$18:$S$18, 0))</f>
        <v>Zonal Electric</v>
      </c>
      <c r="E403" s="156" t="str">
        <f>INDEX([10]MF_RawData!$A$19:$S$570, MATCH(MF_Estimates!$A403, [10]MF_RawData!$C$19:$C$570, 0), MATCH(MF_Estimates!E$19, [10]MF_RawData!$A$18:$S$18, 0))</f>
        <v>Electric</v>
      </c>
      <c r="F403" s="12" t="b">
        <f t="shared" si="26"/>
        <v>1</v>
      </c>
      <c r="G403" s="12" t="str">
        <f t="shared" si="27"/>
        <v>Electric Zonal</v>
      </c>
    </row>
    <row r="404" spans="1:7">
      <c r="A404" s="12" t="s">
        <v>495</v>
      </c>
      <c r="B404" s="155">
        <f>INDEX([10]MF_RawData!$A$19:$S$570, MATCH(MF_Estimates!$A404, [10]MF_RawData!$C$19:$C$570, 0), MATCH(MF_Estimates!B$19, [10]MF_RawData!$A$18:$S$18, 0))</f>
        <v>547.61712646484375</v>
      </c>
      <c r="C404" s="156">
        <f>INDEX([10]MF_RawData!$A$19:$S$570, MATCH(MF_Estimates!$A404, [10]MF_RawData!$C$19:$C$570, 0), MATCH(MF_Estimates!C$19, [10]MF_RawData!$A$18:$S$18, 0))</f>
        <v>1</v>
      </c>
      <c r="D404" s="156" t="str">
        <f>INDEX([10]MF_RawData!$A$19:$S$570, MATCH(MF_Estimates!$A404, [10]MF_RawData!$C$19:$C$570, 0), MATCH(MF_Estimates!D$19, [10]MF_RawData!$A$18:$S$18, 0))</f>
        <v>Zonal Electric</v>
      </c>
      <c r="E404" s="156" t="str">
        <f>INDEX([10]MF_RawData!$A$19:$S$570, MATCH(MF_Estimates!$A404, [10]MF_RawData!$C$19:$C$570, 0), MATCH(MF_Estimates!E$19, [10]MF_RawData!$A$18:$S$18, 0))</f>
        <v>Electric</v>
      </c>
      <c r="F404" s="12" t="b">
        <f t="shared" si="26"/>
        <v>1</v>
      </c>
      <c r="G404" s="12" t="str">
        <f t="shared" si="27"/>
        <v>Electric Zonal</v>
      </c>
    </row>
    <row r="405" spans="1:7">
      <c r="A405" s="12" t="s">
        <v>496</v>
      </c>
      <c r="B405" s="155">
        <f>INDEX([10]MF_RawData!$A$19:$S$570, MATCH(MF_Estimates!$A405, [10]MF_RawData!$C$19:$C$570, 0), MATCH(MF_Estimates!B$19, [10]MF_RawData!$A$18:$S$18, 0))</f>
        <v>547.61712646484375</v>
      </c>
      <c r="C405" s="156">
        <f>INDEX([10]MF_RawData!$A$19:$S$570, MATCH(MF_Estimates!$A405, [10]MF_RawData!$C$19:$C$570, 0), MATCH(MF_Estimates!C$19, [10]MF_RawData!$A$18:$S$18, 0))</f>
        <v>1</v>
      </c>
      <c r="D405" s="156" t="str">
        <f>INDEX([10]MF_RawData!$A$19:$S$570, MATCH(MF_Estimates!$A405, [10]MF_RawData!$C$19:$C$570, 0), MATCH(MF_Estimates!D$19, [10]MF_RawData!$A$18:$S$18, 0))</f>
        <v>Zonal Electric</v>
      </c>
      <c r="E405" s="156" t="str">
        <f>INDEX([10]MF_RawData!$A$19:$S$570, MATCH(MF_Estimates!$A405, [10]MF_RawData!$C$19:$C$570, 0), MATCH(MF_Estimates!E$19, [10]MF_RawData!$A$18:$S$18, 0))</f>
        <v>Electric</v>
      </c>
      <c r="F405" s="12" t="b">
        <f t="shared" ref="F405:F468" si="28">IF(E405="Electric", TRUE, FALSE)</f>
        <v>1</v>
      </c>
      <c r="G405" s="12" t="str">
        <f t="shared" ref="G405:G468" si="29">IFERROR(VLOOKUP(D405, $I$20:$J$24, 2, 0), "")</f>
        <v>Electric Zonal</v>
      </c>
    </row>
    <row r="406" spans="1:7">
      <c r="A406" s="12" t="s">
        <v>497</v>
      </c>
      <c r="B406" s="155">
        <f>INDEX([10]MF_RawData!$A$19:$S$570, MATCH(MF_Estimates!$A406, [10]MF_RawData!$C$19:$C$570, 0), MATCH(MF_Estimates!B$19, [10]MF_RawData!$A$18:$S$18, 0))</f>
        <v>547.61712646484375</v>
      </c>
      <c r="C406" s="156">
        <f>INDEX([10]MF_RawData!$A$19:$S$570, MATCH(MF_Estimates!$A406, [10]MF_RawData!$C$19:$C$570, 0), MATCH(MF_Estimates!C$19, [10]MF_RawData!$A$18:$S$18, 0))</f>
        <v>1</v>
      </c>
      <c r="D406" s="156" t="str">
        <f>INDEX([10]MF_RawData!$A$19:$S$570, MATCH(MF_Estimates!$A406, [10]MF_RawData!$C$19:$C$570, 0), MATCH(MF_Estimates!D$19, [10]MF_RawData!$A$18:$S$18, 0))</f>
        <v>Zonal Electric</v>
      </c>
      <c r="E406" s="156" t="str">
        <f>INDEX([10]MF_RawData!$A$19:$S$570, MATCH(MF_Estimates!$A406, [10]MF_RawData!$C$19:$C$570, 0), MATCH(MF_Estimates!E$19, [10]MF_RawData!$A$18:$S$18, 0))</f>
        <v>Electric</v>
      </c>
      <c r="F406" s="12" t="b">
        <f t="shared" si="28"/>
        <v>1</v>
      </c>
      <c r="G406" s="12" t="str">
        <f t="shared" si="29"/>
        <v>Electric Zonal</v>
      </c>
    </row>
    <row r="407" spans="1:7">
      <c r="A407" s="12" t="s">
        <v>498</v>
      </c>
      <c r="B407" s="155">
        <f>INDEX([10]MF_RawData!$A$19:$S$570, MATCH(MF_Estimates!$A407, [10]MF_RawData!$C$19:$C$570, 0), MATCH(MF_Estimates!B$19, [10]MF_RawData!$A$18:$S$18, 0))</f>
        <v>547.61712646484375</v>
      </c>
      <c r="C407" s="156">
        <f>INDEX([10]MF_RawData!$A$19:$S$570, MATCH(MF_Estimates!$A407, [10]MF_RawData!$C$19:$C$570, 0), MATCH(MF_Estimates!C$19, [10]MF_RawData!$A$18:$S$18, 0))</f>
        <v>1</v>
      </c>
      <c r="D407" s="156" t="str">
        <f>INDEX([10]MF_RawData!$A$19:$S$570, MATCH(MF_Estimates!$A407, [10]MF_RawData!$C$19:$C$570, 0), MATCH(MF_Estimates!D$19, [10]MF_RawData!$A$18:$S$18, 0))</f>
        <v>Zonal Electric</v>
      </c>
      <c r="E407" s="156" t="str">
        <f>INDEX([10]MF_RawData!$A$19:$S$570, MATCH(MF_Estimates!$A407, [10]MF_RawData!$C$19:$C$570, 0), MATCH(MF_Estimates!E$19, [10]MF_RawData!$A$18:$S$18, 0))</f>
        <v>Electric</v>
      </c>
      <c r="F407" s="12" t="b">
        <f t="shared" si="28"/>
        <v>1</v>
      </c>
      <c r="G407" s="12" t="str">
        <f t="shared" si="29"/>
        <v>Electric Zonal</v>
      </c>
    </row>
    <row r="408" spans="1:7">
      <c r="A408" s="12" t="s">
        <v>499</v>
      </c>
      <c r="B408" s="155">
        <f>INDEX([10]MF_RawData!$A$19:$S$570, MATCH(MF_Estimates!$A408, [10]MF_RawData!$C$19:$C$570, 0), MATCH(MF_Estimates!B$19, [10]MF_RawData!$A$18:$S$18, 0))</f>
        <v>547.61712646484375</v>
      </c>
      <c r="C408" s="156">
        <f>INDEX([10]MF_RawData!$A$19:$S$570, MATCH(MF_Estimates!$A408, [10]MF_RawData!$C$19:$C$570, 0), MATCH(MF_Estimates!C$19, [10]MF_RawData!$A$18:$S$18, 0))</f>
        <v>1</v>
      </c>
      <c r="D408" s="156" t="str">
        <f>INDEX([10]MF_RawData!$A$19:$S$570, MATCH(MF_Estimates!$A408, [10]MF_RawData!$C$19:$C$570, 0), MATCH(MF_Estimates!D$19, [10]MF_RawData!$A$18:$S$18, 0))</f>
        <v>Zonal Electric</v>
      </c>
      <c r="E408" s="156" t="str">
        <f>INDEX([10]MF_RawData!$A$19:$S$570, MATCH(MF_Estimates!$A408, [10]MF_RawData!$C$19:$C$570, 0), MATCH(MF_Estimates!E$19, [10]MF_RawData!$A$18:$S$18, 0))</f>
        <v>Electric</v>
      </c>
      <c r="F408" s="12" t="b">
        <f t="shared" si="28"/>
        <v>1</v>
      </c>
      <c r="G408" s="12" t="str">
        <f t="shared" si="29"/>
        <v>Electric Zonal</v>
      </c>
    </row>
    <row r="409" spans="1:7">
      <c r="A409" s="12" t="s">
        <v>500</v>
      </c>
      <c r="B409" s="155">
        <f>INDEX([10]MF_RawData!$A$19:$S$570, MATCH(MF_Estimates!$A409, [10]MF_RawData!$C$19:$C$570, 0), MATCH(MF_Estimates!B$19, [10]MF_RawData!$A$18:$S$18, 0))</f>
        <v>547.61712646484375</v>
      </c>
      <c r="C409" s="156">
        <f>INDEX([10]MF_RawData!$A$19:$S$570, MATCH(MF_Estimates!$A409, [10]MF_RawData!$C$19:$C$570, 0), MATCH(MF_Estimates!C$19, [10]MF_RawData!$A$18:$S$18, 0))</f>
        <v>1</v>
      </c>
      <c r="D409" s="156" t="str">
        <f>INDEX([10]MF_RawData!$A$19:$S$570, MATCH(MF_Estimates!$A409, [10]MF_RawData!$C$19:$C$570, 0), MATCH(MF_Estimates!D$19, [10]MF_RawData!$A$18:$S$18, 0))</f>
        <v>Zonal Electric</v>
      </c>
      <c r="E409" s="156" t="str">
        <f>INDEX([10]MF_RawData!$A$19:$S$570, MATCH(MF_Estimates!$A409, [10]MF_RawData!$C$19:$C$570, 0), MATCH(MF_Estimates!E$19, [10]MF_RawData!$A$18:$S$18, 0))</f>
        <v>Electric</v>
      </c>
      <c r="F409" s="12" t="b">
        <f t="shared" si="28"/>
        <v>1</v>
      </c>
      <c r="G409" s="12" t="str">
        <f t="shared" si="29"/>
        <v>Electric Zonal</v>
      </c>
    </row>
    <row r="410" spans="1:7">
      <c r="A410" s="12" t="s">
        <v>501</v>
      </c>
      <c r="B410" s="155">
        <f>INDEX([10]MF_RawData!$A$19:$S$570, MATCH(MF_Estimates!$A410, [10]MF_RawData!$C$19:$C$570, 0), MATCH(MF_Estimates!B$19, [10]MF_RawData!$A$18:$S$18, 0))</f>
        <v>547.61712646484375</v>
      </c>
      <c r="C410" s="156">
        <f>INDEX([10]MF_RawData!$A$19:$S$570, MATCH(MF_Estimates!$A410, [10]MF_RawData!$C$19:$C$570, 0), MATCH(MF_Estimates!C$19, [10]MF_RawData!$A$18:$S$18, 0))</f>
        <v>1</v>
      </c>
      <c r="D410" s="156" t="str">
        <f>INDEX([10]MF_RawData!$A$19:$S$570, MATCH(MF_Estimates!$A410, [10]MF_RawData!$C$19:$C$570, 0), MATCH(MF_Estimates!D$19, [10]MF_RawData!$A$18:$S$18, 0))</f>
        <v>Zonal Electric</v>
      </c>
      <c r="E410" s="156" t="str">
        <f>INDEX([10]MF_RawData!$A$19:$S$570, MATCH(MF_Estimates!$A410, [10]MF_RawData!$C$19:$C$570, 0), MATCH(MF_Estimates!E$19, [10]MF_RawData!$A$18:$S$18, 0))</f>
        <v>Electric</v>
      </c>
      <c r="F410" s="12" t="b">
        <f t="shared" si="28"/>
        <v>1</v>
      </c>
      <c r="G410" s="12" t="str">
        <f t="shared" si="29"/>
        <v>Electric Zonal</v>
      </c>
    </row>
    <row r="411" spans="1:7">
      <c r="A411" s="12" t="s">
        <v>502</v>
      </c>
      <c r="B411" s="155">
        <f>INDEX([10]MF_RawData!$A$19:$S$570, MATCH(MF_Estimates!$A411, [10]MF_RawData!$C$19:$C$570, 0), MATCH(MF_Estimates!B$19, [10]MF_RawData!$A$18:$S$18, 0))</f>
        <v>547.6170654296875</v>
      </c>
      <c r="C411" s="156">
        <f>INDEX([10]MF_RawData!$A$19:$S$570, MATCH(MF_Estimates!$A411, [10]MF_RawData!$C$19:$C$570, 0), MATCH(MF_Estimates!C$19, [10]MF_RawData!$A$18:$S$18, 0))</f>
        <v>1</v>
      </c>
      <c r="D411" s="156" t="str">
        <f>INDEX([10]MF_RawData!$A$19:$S$570, MATCH(MF_Estimates!$A411, [10]MF_RawData!$C$19:$C$570, 0), MATCH(MF_Estimates!D$19, [10]MF_RawData!$A$18:$S$18, 0))</f>
        <v>Zonal Electric</v>
      </c>
      <c r="E411" s="156" t="str">
        <f>INDEX([10]MF_RawData!$A$19:$S$570, MATCH(MF_Estimates!$A411, [10]MF_RawData!$C$19:$C$570, 0), MATCH(MF_Estimates!E$19, [10]MF_RawData!$A$18:$S$18, 0))</f>
        <v>Electric</v>
      </c>
      <c r="F411" s="12" t="b">
        <f t="shared" si="28"/>
        <v>1</v>
      </c>
      <c r="G411" s="12" t="str">
        <f t="shared" si="29"/>
        <v>Electric Zonal</v>
      </c>
    </row>
    <row r="412" spans="1:7">
      <c r="A412" s="12" t="s">
        <v>503</v>
      </c>
      <c r="B412" s="155">
        <f>INDEX([10]MF_RawData!$A$19:$S$570, MATCH(MF_Estimates!$A412, [10]MF_RawData!$C$19:$C$570, 0), MATCH(MF_Estimates!B$19, [10]MF_RawData!$A$18:$S$18, 0))</f>
        <v>547.6170654296875</v>
      </c>
      <c r="C412" s="156">
        <f>INDEX([10]MF_RawData!$A$19:$S$570, MATCH(MF_Estimates!$A412, [10]MF_RawData!$C$19:$C$570, 0), MATCH(MF_Estimates!C$19, [10]MF_RawData!$A$18:$S$18, 0))</f>
        <v>1</v>
      </c>
      <c r="D412" s="156" t="str">
        <f>INDEX([10]MF_RawData!$A$19:$S$570, MATCH(MF_Estimates!$A412, [10]MF_RawData!$C$19:$C$570, 0), MATCH(MF_Estimates!D$19, [10]MF_RawData!$A$18:$S$18, 0))</f>
        <v>Zonal Electric</v>
      </c>
      <c r="E412" s="156" t="str">
        <f>INDEX([10]MF_RawData!$A$19:$S$570, MATCH(MF_Estimates!$A412, [10]MF_RawData!$C$19:$C$570, 0), MATCH(MF_Estimates!E$19, [10]MF_RawData!$A$18:$S$18, 0))</f>
        <v>Electric</v>
      </c>
      <c r="F412" s="12" t="b">
        <f t="shared" si="28"/>
        <v>1</v>
      </c>
      <c r="G412" s="12" t="str">
        <f t="shared" si="29"/>
        <v>Electric Zonal</v>
      </c>
    </row>
    <row r="413" spans="1:7">
      <c r="A413" s="12" t="s">
        <v>504</v>
      </c>
      <c r="B413" s="155">
        <f>INDEX([10]MF_RawData!$A$19:$S$570, MATCH(MF_Estimates!$A413, [10]MF_RawData!$C$19:$C$570, 0), MATCH(MF_Estimates!B$19, [10]MF_RawData!$A$18:$S$18, 0))</f>
        <v>547.61712646484375</v>
      </c>
      <c r="C413" s="156">
        <f>INDEX([10]MF_RawData!$A$19:$S$570, MATCH(MF_Estimates!$A413, [10]MF_RawData!$C$19:$C$570, 0), MATCH(MF_Estimates!C$19, [10]MF_RawData!$A$18:$S$18, 0))</f>
        <v>1</v>
      </c>
      <c r="D413" s="156" t="str">
        <f>INDEX([10]MF_RawData!$A$19:$S$570, MATCH(MF_Estimates!$A413, [10]MF_RawData!$C$19:$C$570, 0), MATCH(MF_Estimates!D$19, [10]MF_RawData!$A$18:$S$18, 0))</f>
        <v>Central Hydronic/Steam - Central</v>
      </c>
      <c r="E413" s="156" t="str">
        <f>INDEX([10]MF_RawData!$A$19:$S$570, MATCH(MF_Estimates!$A413, [10]MF_RawData!$C$19:$C$570, 0), MATCH(MF_Estimates!E$19, [10]MF_RawData!$A$18:$S$18, 0))</f>
        <v>Natural Gas</v>
      </c>
      <c r="F413" s="12" t="b">
        <f t="shared" si="28"/>
        <v>0</v>
      </c>
      <c r="G413" s="12" t="str">
        <f t="shared" si="29"/>
        <v/>
      </c>
    </row>
    <row r="414" spans="1:7">
      <c r="A414" s="12" t="s">
        <v>505</v>
      </c>
      <c r="B414" s="155">
        <f>INDEX([10]MF_RawData!$A$19:$S$570, MATCH(MF_Estimates!$A414, [10]MF_RawData!$C$19:$C$570, 0), MATCH(MF_Estimates!B$19, [10]MF_RawData!$A$18:$S$18, 0))</f>
        <v>547.61712646484375</v>
      </c>
      <c r="C414" s="156">
        <f>INDEX([10]MF_RawData!$A$19:$S$570, MATCH(MF_Estimates!$A414, [10]MF_RawData!$C$19:$C$570, 0), MATCH(MF_Estimates!C$19, [10]MF_RawData!$A$18:$S$18, 0))</f>
        <v>1</v>
      </c>
      <c r="D414" s="156" t="str">
        <f>INDEX([10]MF_RawData!$A$19:$S$570, MATCH(MF_Estimates!$A414, [10]MF_RawData!$C$19:$C$570, 0), MATCH(MF_Estimates!D$19, [10]MF_RawData!$A$18:$S$18, 0))</f>
        <v>Central Hydronic/Steam - Central</v>
      </c>
      <c r="E414" s="156" t="str">
        <f>INDEX([10]MF_RawData!$A$19:$S$570, MATCH(MF_Estimates!$A414, [10]MF_RawData!$C$19:$C$570, 0), MATCH(MF_Estimates!E$19, [10]MF_RawData!$A$18:$S$18, 0))</f>
        <v>Natural Gas</v>
      </c>
      <c r="F414" s="12" t="b">
        <f t="shared" si="28"/>
        <v>0</v>
      </c>
      <c r="G414" s="12" t="str">
        <f t="shared" si="29"/>
        <v/>
      </c>
    </row>
    <row r="415" spans="1:7">
      <c r="A415" s="12" t="s">
        <v>506</v>
      </c>
      <c r="B415" s="155">
        <f>INDEX([10]MF_RawData!$A$19:$S$570, MATCH(MF_Estimates!$A415, [10]MF_RawData!$C$19:$C$570, 0), MATCH(MF_Estimates!B$19, [10]MF_RawData!$A$18:$S$18, 0))</f>
        <v>547.61712646484375</v>
      </c>
      <c r="C415" s="156">
        <f>INDEX([10]MF_RawData!$A$19:$S$570, MATCH(MF_Estimates!$A415, [10]MF_RawData!$C$19:$C$570, 0), MATCH(MF_Estimates!C$19, [10]MF_RawData!$A$18:$S$18, 0))</f>
        <v>1</v>
      </c>
      <c r="D415" s="156" t="str">
        <f>INDEX([10]MF_RawData!$A$19:$S$570, MATCH(MF_Estimates!$A415, [10]MF_RawData!$C$19:$C$570, 0), MATCH(MF_Estimates!D$19, [10]MF_RawData!$A$18:$S$18, 0))</f>
        <v>Zonal Electric</v>
      </c>
      <c r="E415" s="156" t="str">
        <f>INDEX([10]MF_RawData!$A$19:$S$570, MATCH(MF_Estimates!$A415, [10]MF_RawData!$C$19:$C$570, 0), MATCH(MF_Estimates!E$19, [10]MF_RawData!$A$18:$S$18, 0))</f>
        <v>Electric</v>
      </c>
      <c r="F415" s="12" t="b">
        <f t="shared" si="28"/>
        <v>1</v>
      </c>
      <c r="G415" s="12" t="str">
        <f t="shared" si="29"/>
        <v>Electric Zonal</v>
      </c>
    </row>
    <row r="416" spans="1:7">
      <c r="A416" s="12" t="s">
        <v>507</v>
      </c>
      <c r="B416" s="155">
        <f>INDEX([10]MF_RawData!$A$19:$S$570, MATCH(MF_Estimates!$A416, [10]MF_RawData!$C$19:$C$570, 0), MATCH(MF_Estimates!B$19, [10]MF_RawData!$A$18:$S$18, 0))</f>
        <v>547.61712646484375</v>
      </c>
      <c r="C416" s="156">
        <f>INDEX([10]MF_RawData!$A$19:$S$570, MATCH(MF_Estimates!$A416, [10]MF_RawData!$C$19:$C$570, 0), MATCH(MF_Estimates!C$19, [10]MF_RawData!$A$18:$S$18, 0))</f>
        <v>1</v>
      </c>
      <c r="D416" s="156" t="str">
        <f>INDEX([10]MF_RawData!$A$19:$S$570, MATCH(MF_Estimates!$A416, [10]MF_RawData!$C$19:$C$570, 0), MATCH(MF_Estimates!D$19, [10]MF_RawData!$A$18:$S$18, 0))</f>
        <v>Zonal Electric</v>
      </c>
      <c r="E416" s="156" t="str">
        <f>INDEX([10]MF_RawData!$A$19:$S$570, MATCH(MF_Estimates!$A416, [10]MF_RawData!$C$19:$C$570, 0), MATCH(MF_Estimates!E$19, [10]MF_RawData!$A$18:$S$18, 0))</f>
        <v>Electric</v>
      </c>
      <c r="F416" s="12" t="b">
        <f t="shared" si="28"/>
        <v>1</v>
      </c>
      <c r="G416" s="12" t="str">
        <f t="shared" si="29"/>
        <v>Electric Zonal</v>
      </c>
    </row>
    <row r="417" spans="1:7">
      <c r="A417" s="12" t="s">
        <v>508</v>
      </c>
      <c r="B417" s="155">
        <f>INDEX([10]MF_RawData!$A$19:$S$570, MATCH(MF_Estimates!$A417, [10]MF_RawData!$C$19:$C$570, 0), MATCH(MF_Estimates!B$19, [10]MF_RawData!$A$18:$S$18, 0))</f>
        <v>547.6170654296875</v>
      </c>
      <c r="C417" s="156">
        <f>INDEX([10]MF_RawData!$A$19:$S$570, MATCH(MF_Estimates!$A417, [10]MF_RawData!$C$19:$C$570, 0), MATCH(MF_Estimates!C$19, [10]MF_RawData!$A$18:$S$18, 0))</f>
        <v>1</v>
      </c>
      <c r="D417" s="156" t="str">
        <f>INDEX([10]MF_RawData!$A$19:$S$570, MATCH(MF_Estimates!$A417, [10]MF_RawData!$C$19:$C$570, 0), MATCH(MF_Estimates!D$19, [10]MF_RawData!$A$18:$S$18, 0))</f>
        <v>Zonal Electric</v>
      </c>
      <c r="E417" s="156" t="str">
        <f>INDEX([10]MF_RawData!$A$19:$S$570, MATCH(MF_Estimates!$A417, [10]MF_RawData!$C$19:$C$570, 0), MATCH(MF_Estimates!E$19, [10]MF_RawData!$A$18:$S$18, 0))</f>
        <v>Electric</v>
      </c>
      <c r="F417" s="12" t="b">
        <f t="shared" si="28"/>
        <v>1</v>
      </c>
      <c r="G417" s="12" t="str">
        <f t="shared" si="29"/>
        <v>Electric Zonal</v>
      </c>
    </row>
    <row r="418" spans="1:7">
      <c r="A418" s="12" t="s">
        <v>509</v>
      </c>
      <c r="B418" s="155">
        <f>INDEX([10]MF_RawData!$A$19:$S$570, MATCH(MF_Estimates!$A418, [10]MF_RawData!$C$19:$C$570, 0), MATCH(MF_Estimates!B$19, [10]MF_RawData!$A$18:$S$18, 0))</f>
        <v>547.6170654296875</v>
      </c>
      <c r="C418" s="156">
        <f>INDEX([10]MF_RawData!$A$19:$S$570, MATCH(MF_Estimates!$A418, [10]MF_RawData!$C$19:$C$570, 0), MATCH(MF_Estimates!C$19, [10]MF_RawData!$A$18:$S$18, 0))</f>
        <v>1</v>
      </c>
      <c r="D418" s="156" t="str">
        <f>INDEX([10]MF_RawData!$A$19:$S$570, MATCH(MF_Estimates!$A418, [10]MF_RawData!$C$19:$C$570, 0), MATCH(MF_Estimates!D$19, [10]MF_RawData!$A$18:$S$18, 0))</f>
        <v>Zonal Electric</v>
      </c>
      <c r="E418" s="156" t="str">
        <f>INDEX([10]MF_RawData!$A$19:$S$570, MATCH(MF_Estimates!$A418, [10]MF_RawData!$C$19:$C$570, 0), MATCH(MF_Estimates!E$19, [10]MF_RawData!$A$18:$S$18, 0))</f>
        <v>Electric</v>
      </c>
      <c r="F418" s="12" t="b">
        <f t="shared" si="28"/>
        <v>1</v>
      </c>
      <c r="G418" s="12" t="str">
        <f t="shared" si="29"/>
        <v>Electric Zonal</v>
      </c>
    </row>
    <row r="419" spans="1:7">
      <c r="A419" s="12" t="s">
        <v>510</v>
      </c>
      <c r="B419" s="155">
        <f>INDEX([10]MF_RawData!$A$19:$S$570, MATCH(MF_Estimates!$A419, [10]MF_RawData!$C$19:$C$570, 0), MATCH(MF_Estimates!B$19, [10]MF_RawData!$A$18:$S$18, 0))</f>
        <v>547.6170654296875</v>
      </c>
      <c r="C419" s="156">
        <f>INDEX([10]MF_RawData!$A$19:$S$570, MATCH(MF_Estimates!$A419, [10]MF_RawData!$C$19:$C$570, 0), MATCH(MF_Estimates!C$19, [10]MF_RawData!$A$18:$S$18, 0))</f>
        <v>1</v>
      </c>
      <c r="D419" s="156" t="str">
        <f>INDEX([10]MF_RawData!$A$19:$S$570, MATCH(MF_Estimates!$A419, [10]MF_RawData!$C$19:$C$570, 0), MATCH(MF_Estimates!D$19, [10]MF_RawData!$A$18:$S$18, 0))</f>
        <v>Zonal Electric</v>
      </c>
      <c r="E419" s="156" t="str">
        <f>INDEX([10]MF_RawData!$A$19:$S$570, MATCH(MF_Estimates!$A419, [10]MF_RawData!$C$19:$C$570, 0), MATCH(MF_Estimates!E$19, [10]MF_RawData!$A$18:$S$18, 0))</f>
        <v>Electric</v>
      </c>
      <c r="F419" s="12" t="b">
        <f t="shared" si="28"/>
        <v>1</v>
      </c>
      <c r="G419" s="12" t="str">
        <f t="shared" si="29"/>
        <v>Electric Zonal</v>
      </c>
    </row>
    <row r="420" spans="1:7">
      <c r="A420" s="12" t="s">
        <v>511</v>
      </c>
      <c r="B420" s="155">
        <f>INDEX([10]MF_RawData!$A$19:$S$570, MATCH(MF_Estimates!$A420, [10]MF_RawData!$C$19:$C$570, 0), MATCH(MF_Estimates!B$19, [10]MF_RawData!$A$18:$S$18, 0))</f>
        <v>547.6170654296875</v>
      </c>
      <c r="C420" s="156">
        <f>INDEX([10]MF_RawData!$A$19:$S$570, MATCH(MF_Estimates!$A420, [10]MF_RawData!$C$19:$C$570, 0), MATCH(MF_Estimates!C$19, [10]MF_RawData!$A$18:$S$18, 0))</f>
        <v>1</v>
      </c>
      <c r="D420" s="156" t="str">
        <f>INDEX([10]MF_RawData!$A$19:$S$570, MATCH(MF_Estimates!$A420, [10]MF_RawData!$C$19:$C$570, 0), MATCH(MF_Estimates!D$19, [10]MF_RawData!$A$18:$S$18, 0))</f>
        <v>Zonal Electric</v>
      </c>
      <c r="E420" s="156" t="str">
        <f>INDEX([10]MF_RawData!$A$19:$S$570, MATCH(MF_Estimates!$A420, [10]MF_RawData!$C$19:$C$570, 0), MATCH(MF_Estimates!E$19, [10]MF_RawData!$A$18:$S$18, 0))</f>
        <v>Electric</v>
      </c>
      <c r="F420" s="12" t="b">
        <f t="shared" si="28"/>
        <v>1</v>
      </c>
      <c r="G420" s="12" t="str">
        <f t="shared" si="29"/>
        <v>Electric Zonal</v>
      </c>
    </row>
    <row r="421" spans="1:7">
      <c r="A421" s="12" t="s">
        <v>512</v>
      </c>
      <c r="B421" s="155">
        <f>INDEX([10]MF_RawData!$A$19:$S$570, MATCH(MF_Estimates!$A421, [10]MF_RawData!$C$19:$C$570, 0), MATCH(MF_Estimates!B$19, [10]MF_RawData!$A$18:$S$18, 0))</f>
        <v>547.6170654296875</v>
      </c>
      <c r="C421" s="156">
        <f>INDEX([10]MF_RawData!$A$19:$S$570, MATCH(MF_Estimates!$A421, [10]MF_RawData!$C$19:$C$570, 0), MATCH(MF_Estimates!C$19, [10]MF_RawData!$A$18:$S$18, 0))</f>
        <v>1</v>
      </c>
      <c r="D421" s="156" t="str">
        <f>INDEX([10]MF_RawData!$A$19:$S$570, MATCH(MF_Estimates!$A421, [10]MF_RawData!$C$19:$C$570, 0), MATCH(MF_Estimates!D$19, [10]MF_RawData!$A$18:$S$18, 0))</f>
        <v>Zonal Electric</v>
      </c>
      <c r="E421" s="156" t="str">
        <f>INDEX([10]MF_RawData!$A$19:$S$570, MATCH(MF_Estimates!$A421, [10]MF_RawData!$C$19:$C$570, 0), MATCH(MF_Estimates!E$19, [10]MF_RawData!$A$18:$S$18, 0))</f>
        <v>Electric</v>
      </c>
      <c r="F421" s="12" t="b">
        <f t="shared" si="28"/>
        <v>1</v>
      </c>
      <c r="G421" s="12" t="str">
        <f t="shared" si="29"/>
        <v>Electric Zonal</v>
      </c>
    </row>
    <row r="422" spans="1:7">
      <c r="A422" s="12" t="s">
        <v>513</v>
      </c>
      <c r="B422" s="155">
        <f>INDEX([10]MF_RawData!$A$19:$S$570, MATCH(MF_Estimates!$A422, [10]MF_RawData!$C$19:$C$570, 0), MATCH(MF_Estimates!B$19, [10]MF_RawData!$A$18:$S$18, 0))</f>
        <v>547.6170654296875</v>
      </c>
      <c r="C422" s="156">
        <f>INDEX([10]MF_RawData!$A$19:$S$570, MATCH(MF_Estimates!$A422, [10]MF_RawData!$C$19:$C$570, 0), MATCH(MF_Estimates!C$19, [10]MF_RawData!$A$18:$S$18, 0))</f>
        <v>1</v>
      </c>
      <c r="D422" s="156" t="str">
        <f>INDEX([10]MF_RawData!$A$19:$S$570, MATCH(MF_Estimates!$A422, [10]MF_RawData!$C$19:$C$570, 0), MATCH(MF_Estimates!D$19, [10]MF_RawData!$A$18:$S$18, 0))</f>
        <v>Zonal Electric</v>
      </c>
      <c r="E422" s="156" t="str">
        <f>INDEX([10]MF_RawData!$A$19:$S$570, MATCH(MF_Estimates!$A422, [10]MF_RawData!$C$19:$C$570, 0), MATCH(MF_Estimates!E$19, [10]MF_RawData!$A$18:$S$18, 0))</f>
        <v>Electric</v>
      </c>
      <c r="F422" s="12" t="b">
        <f t="shared" si="28"/>
        <v>1</v>
      </c>
      <c r="G422" s="12" t="str">
        <f t="shared" si="29"/>
        <v>Electric Zonal</v>
      </c>
    </row>
    <row r="423" spans="1:7">
      <c r="A423" s="12" t="s">
        <v>514</v>
      </c>
      <c r="B423" s="155">
        <f>INDEX([10]MF_RawData!$A$19:$S$570, MATCH(MF_Estimates!$A423, [10]MF_RawData!$C$19:$C$570, 0), MATCH(MF_Estimates!B$19, [10]MF_RawData!$A$18:$S$18, 0))</f>
        <v>547.61712646484375</v>
      </c>
      <c r="C423" s="156">
        <f>INDEX([10]MF_RawData!$A$19:$S$570, MATCH(MF_Estimates!$A423, [10]MF_RawData!$C$19:$C$570, 0), MATCH(MF_Estimates!C$19, [10]MF_RawData!$A$18:$S$18, 0))</f>
        <v>1</v>
      </c>
      <c r="D423" s="156" t="str">
        <f>INDEX([10]MF_RawData!$A$19:$S$570, MATCH(MF_Estimates!$A423, [10]MF_RawData!$C$19:$C$570, 0), MATCH(MF_Estimates!D$19, [10]MF_RawData!$A$18:$S$18, 0))</f>
        <v>Zonal Electric</v>
      </c>
      <c r="E423" s="156" t="str">
        <f>INDEX([10]MF_RawData!$A$19:$S$570, MATCH(MF_Estimates!$A423, [10]MF_RawData!$C$19:$C$570, 0), MATCH(MF_Estimates!E$19, [10]MF_RawData!$A$18:$S$18, 0))</f>
        <v>Electric</v>
      </c>
      <c r="F423" s="12" t="b">
        <f t="shared" si="28"/>
        <v>1</v>
      </c>
      <c r="G423" s="12" t="str">
        <f t="shared" si="29"/>
        <v>Electric Zonal</v>
      </c>
    </row>
    <row r="424" spans="1:7">
      <c r="A424" s="12" t="s">
        <v>515</v>
      </c>
      <c r="B424" s="155">
        <f>INDEX([10]MF_RawData!$A$19:$S$570, MATCH(MF_Estimates!$A424, [10]MF_RawData!$C$19:$C$570, 0), MATCH(MF_Estimates!B$19, [10]MF_RawData!$A$18:$S$18, 0))</f>
        <v>547.61712646484375</v>
      </c>
      <c r="C424" s="156">
        <f>INDEX([10]MF_RawData!$A$19:$S$570, MATCH(MF_Estimates!$A424, [10]MF_RawData!$C$19:$C$570, 0), MATCH(MF_Estimates!C$19, [10]MF_RawData!$A$18:$S$18, 0))</f>
        <v>1</v>
      </c>
      <c r="D424" s="156" t="str">
        <f>INDEX([10]MF_RawData!$A$19:$S$570, MATCH(MF_Estimates!$A424, [10]MF_RawData!$C$19:$C$570, 0), MATCH(MF_Estimates!D$19, [10]MF_RawData!$A$18:$S$18, 0))</f>
        <v>Zonal Electric</v>
      </c>
      <c r="E424" s="156" t="str">
        <f>INDEX([10]MF_RawData!$A$19:$S$570, MATCH(MF_Estimates!$A424, [10]MF_RawData!$C$19:$C$570, 0), MATCH(MF_Estimates!E$19, [10]MF_RawData!$A$18:$S$18, 0))</f>
        <v>Electric</v>
      </c>
      <c r="F424" s="12" t="b">
        <f t="shared" si="28"/>
        <v>1</v>
      </c>
      <c r="G424" s="12" t="str">
        <f t="shared" si="29"/>
        <v>Electric Zonal</v>
      </c>
    </row>
    <row r="425" spans="1:7">
      <c r="A425" s="12" t="s">
        <v>516</v>
      </c>
      <c r="B425" s="155">
        <f>INDEX([10]MF_RawData!$A$19:$S$570, MATCH(MF_Estimates!$A425, [10]MF_RawData!$C$19:$C$570, 0), MATCH(MF_Estimates!B$19, [10]MF_RawData!$A$18:$S$18, 0))</f>
        <v>547.61712646484375</v>
      </c>
      <c r="C425" s="156">
        <f>INDEX([10]MF_RawData!$A$19:$S$570, MATCH(MF_Estimates!$A425, [10]MF_RawData!$C$19:$C$570, 0), MATCH(MF_Estimates!C$19, [10]MF_RawData!$A$18:$S$18, 0))</f>
        <v>1</v>
      </c>
      <c r="D425" s="156" t="str">
        <f>INDEX([10]MF_RawData!$A$19:$S$570, MATCH(MF_Estimates!$A425, [10]MF_RawData!$C$19:$C$570, 0), MATCH(MF_Estimates!D$19, [10]MF_RawData!$A$18:$S$18, 0))</f>
        <v>Zonal Electric</v>
      </c>
      <c r="E425" s="156" t="str">
        <f>INDEX([10]MF_RawData!$A$19:$S$570, MATCH(MF_Estimates!$A425, [10]MF_RawData!$C$19:$C$570, 0), MATCH(MF_Estimates!E$19, [10]MF_RawData!$A$18:$S$18, 0))</f>
        <v>Electric</v>
      </c>
      <c r="F425" s="12" t="b">
        <f t="shared" si="28"/>
        <v>1</v>
      </c>
      <c r="G425" s="12" t="str">
        <f t="shared" si="29"/>
        <v>Electric Zonal</v>
      </c>
    </row>
    <row r="426" spans="1:7">
      <c r="A426" s="12" t="s">
        <v>517</v>
      </c>
      <c r="B426" s="155">
        <f>INDEX([10]MF_RawData!$A$19:$S$570, MATCH(MF_Estimates!$A426, [10]MF_RawData!$C$19:$C$570, 0), MATCH(MF_Estimates!B$19, [10]MF_RawData!$A$18:$S$18, 0))</f>
        <v>547.61712646484375</v>
      </c>
      <c r="C426" s="156">
        <f>INDEX([10]MF_RawData!$A$19:$S$570, MATCH(MF_Estimates!$A426, [10]MF_RawData!$C$19:$C$570, 0), MATCH(MF_Estimates!C$19, [10]MF_RawData!$A$18:$S$18, 0))</f>
        <v>1</v>
      </c>
      <c r="D426" s="156" t="str">
        <f>INDEX([10]MF_RawData!$A$19:$S$570, MATCH(MF_Estimates!$A426, [10]MF_RawData!$C$19:$C$570, 0), MATCH(MF_Estimates!D$19, [10]MF_RawData!$A$18:$S$18, 0))</f>
        <v>Zonal Electric</v>
      </c>
      <c r="E426" s="156" t="str">
        <f>INDEX([10]MF_RawData!$A$19:$S$570, MATCH(MF_Estimates!$A426, [10]MF_RawData!$C$19:$C$570, 0), MATCH(MF_Estimates!E$19, [10]MF_RawData!$A$18:$S$18, 0))</f>
        <v>Electric</v>
      </c>
      <c r="F426" s="12" t="b">
        <f t="shared" si="28"/>
        <v>1</v>
      </c>
      <c r="G426" s="12" t="str">
        <f t="shared" si="29"/>
        <v>Electric Zonal</v>
      </c>
    </row>
    <row r="427" spans="1:7">
      <c r="A427" s="12" t="s">
        <v>518</v>
      </c>
      <c r="B427" s="155">
        <f>INDEX([10]MF_RawData!$A$19:$S$570, MATCH(MF_Estimates!$A427, [10]MF_RawData!$C$19:$C$570, 0), MATCH(MF_Estimates!B$19, [10]MF_RawData!$A$18:$S$18, 0))</f>
        <v>547.61712646484375</v>
      </c>
      <c r="C427" s="156">
        <f>INDEX([10]MF_RawData!$A$19:$S$570, MATCH(MF_Estimates!$A427, [10]MF_RawData!$C$19:$C$570, 0), MATCH(MF_Estimates!C$19, [10]MF_RawData!$A$18:$S$18, 0))</f>
        <v>1</v>
      </c>
      <c r="D427" s="156" t="str">
        <f>INDEX([10]MF_RawData!$A$19:$S$570, MATCH(MF_Estimates!$A427, [10]MF_RawData!$C$19:$C$570, 0), MATCH(MF_Estimates!D$19, [10]MF_RawData!$A$18:$S$18, 0))</f>
        <v>Zonal Electric</v>
      </c>
      <c r="E427" s="156" t="str">
        <f>INDEX([10]MF_RawData!$A$19:$S$570, MATCH(MF_Estimates!$A427, [10]MF_RawData!$C$19:$C$570, 0), MATCH(MF_Estimates!E$19, [10]MF_RawData!$A$18:$S$18, 0))</f>
        <v>Electric</v>
      </c>
      <c r="F427" s="12" t="b">
        <f t="shared" si="28"/>
        <v>1</v>
      </c>
      <c r="G427" s="12" t="str">
        <f t="shared" si="29"/>
        <v>Electric Zonal</v>
      </c>
    </row>
    <row r="428" spans="1:7">
      <c r="A428" s="12" t="s">
        <v>519</v>
      </c>
      <c r="B428" s="155">
        <f>INDEX([10]MF_RawData!$A$19:$S$570, MATCH(MF_Estimates!$A428, [10]MF_RawData!$C$19:$C$570, 0), MATCH(MF_Estimates!B$19, [10]MF_RawData!$A$18:$S$18, 0))</f>
        <v>547.61712646484375</v>
      </c>
      <c r="C428" s="156">
        <f>INDEX([10]MF_RawData!$A$19:$S$570, MATCH(MF_Estimates!$A428, [10]MF_RawData!$C$19:$C$570, 0), MATCH(MF_Estimates!C$19, [10]MF_RawData!$A$18:$S$18, 0))</f>
        <v>1</v>
      </c>
      <c r="D428" s="156" t="str">
        <f>INDEX([10]MF_RawData!$A$19:$S$570, MATCH(MF_Estimates!$A428, [10]MF_RawData!$C$19:$C$570, 0), MATCH(MF_Estimates!D$19, [10]MF_RawData!$A$18:$S$18, 0))</f>
        <v>Zonal Electric</v>
      </c>
      <c r="E428" s="156" t="str">
        <f>INDEX([10]MF_RawData!$A$19:$S$570, MATCH(MF_Estimates!$A428, [10]MF_RawData!$C$19:$C$570, 0), MATCH(MF_Estimates!E$19, [10]MF_RawData!$A$18:$S$18, 0))</f>
        <v>Electric</v>
      </c>
      <c r="F428" s="12" t="b">
        <f t="shared" si="28"/>
        <v>1</v>
      </c>
      <c r="G428" s="12" t="str">
        <f t="shared" si="29"/>
        <v>Electric Zonal</v>
      </c>
    </row>
    <row r="429" spans="1:7">
      <c r="A429" s="12" t="s">
        <v>520</v>
      </c>
      <c r="B429" s="155">
        <f>INDEX([10]MF_RawData!$A$19:$S$570, MATCH(MF_Estimates!$A429, [10]MF_RawData!$C$19:$C$570, 0), MATCH(MF_Estimates!B$19, [10]MF_RawData!$A$18:$S$18, 0))</f>
        <v>547.61712646484375</v>
      </c>
      <c r="C429" s="156">
        <f>INDEX([10]MF_RawData!$A$19:$S$570, MATCH(MF_Estimates!$A429, [10]MF_RawData!$C$19:$C$570, 0), MATCH(MF_Estimates!C$19, [10]MF_RawData!$A$18:$S$18, 0))</f>
        <v>1</v>
      </c>
      <c r="D429" s="156" t="str">
        <f>INDEX([10]MF_RawData!$A$19:$S$570, MATCH(MF_Estimates!$A429, [10]MF_RawData!$C$19:$C$570, 0), MATCH(MF_Estimates!D$19, [10]MF_RawData!$A$18:$S$18, 0))</f>
        <v>Zonal Electric</v>
      </c>
      <c r="E429" s="156" t="str">
        <f>INDEX([10]MF_RawData!$A$19:$S$570, MATCH(MF_Estimates!$A429, [10]MF_RawData!$C$19:$C$570, 0), MATCH(MF_Estimates!E$19, [10]MF_RawData!$A$18:$S$18, 0))</f>
        <v>Electric</v>
      </c>
      <c r="F429" s="12" t="b">
        <f t="shared" si="28"/>
        <v>1</v>
      </c>
      <c r="G429" s="12" t="str">
        <f t="shared" si="29"/>
        <v>Electric Zonal</v>
      </c>
    </row>
    <row r="430" spans="1:7">
      <c r="A430" s="12" t="s">
        <v>521</v>
      </c>
      <c r="B430" s="155">
        <f>INDEX([10]MF_RawData!$A$19:$S$570, MATCH(MF_Estimates!$A430, [10]MF_RawData!$C$19:$C$570, 0), MATCH(MF_Estimates!B$19, [10]MF_RawData!$A$18:$S$18, 0))</f>
        <v>547.61712646484375</v>
      </c>
      <c r="C430" s="156">
        <f>INDEX([10]MF_RawData!$A$19:$S$570, MATCH(MF_Estimates!$A430, [10]MF_RawData!$C$19:$C$570, 0), MATCH(MF_Estimates!C$19, [10]MF_RawData!$A$18:$S$18, 0))</f>
        <v>1</v>
      </c>
      <c r="D430" s="156" t="str">
        <f>INDEX([10]MF_RawData!$A$19:$S$570, MATCH(MF_Estimates!$A430, [10]MF_RawData!$C$19:$C$570, 0), MATCH(MF_Estimates!D$19, [10]MF_RawData!$A$18:$S$18, 0))</f>
        <v>Zonal Electric</v>
      </c>
      <c r="E430" s="156" t="str">
        <f>INDEX([10]MF_RawData!$A$19:$S$570, MATCH(MF_Estimates!$A430, [10]MF_RawData!$C$19:$C$570, 0), MATCH(MF_Estimates!E$19, [10]MF_RawData!$A$18:$S$18, 0))</f>
        <v>Electric</v>
      </c>
      <c r="F430" s="12" t="b">
        <f t="shared" si="28"/>
        <v>1</v>
      </c>
      <c r="G430" s="12" t="str">
        <f t="shared" si="29"/>
        <v>Electric Zonal</v>
      </c>
    </row>
    <row r="431" spans="1:7">
      <c r="A431" s="12" t="s">
        <v>522</v>
      </c>
      <c r="B431" s="155">
        <f>INDEX([10]MF_RawData!$A$19:$S$570, MATCH(MF_Estimates!$A431, [10]MF_RawData!$C$19:$C$570, 0), MATCH(MF_Estimates!B$19, [10]MF_RawData!$A$18:$S$18, 0))</f>
        <v>547.61712646484375</v>
      </c>
      <c r="C431" s="156">
        <f>INDEX([10]MF_RawData!$A$19:$S$570, MATCH(MF_Estimates!$A431, [10]MF_RawData!$C$19:$C$570, 0), MATCH(MF_Estimates!C$19, [10]MF_RawData!$A$18:$S$18, 0))</f>
        <v>1</v>
      </c>
      <c r="D431" s="156" t="str">
        <f>INDEX([10]MF_RawData!$A$19:$S$570, MATCH(MF_Estimates!$A431, [10]MF_RawData!$C$19:$C$570, 0), MATCH(MF_Estimates!D$19, [10]MF_RawData!$A$18:$S$18, 0))</f>
        <v>Zonal Electric</v>
      </c>
      <c r="E431" s="156" t="str">
        <f>INDEX([10]MF_RawData!$A$19:$S$570, MATCH(MF_Estimates!$A431, [10]MF_RawData!$C$19:$C$570, 0), MATCH(MF_Estimates!E$19, [10]MF_RawData!$A$18:$S$18, 0))</f>
        <v>Electric</v>
      </c>
      <c r="F431" s="12" t="b">
        <f t="shared" si="28"/>
        <v>1</v>
      </c>
      <c r="G431" s="12" t="str">
        <f t="shared" si="29"/>
        <v>Electric Zonal</v>
      </c>
    </row>
    <row r="432" spans="1:7">
      <c r="A432" s="12" t="s">
        <v>523</v>
      </c>
      <c r="B432" s="155">
        <f>INDEX([10]MF_RawData!$A$19:$S$570, MATCH(MF_Estimates!$A432, [10]MF_RawData!$C$19:$C$570, 0), MATCH(MF_Estimates!B$19, [10]MF_RawData!$A$18:$S$18, 0))</f>
        <v>547.61712646484375</v>
      </c>
      <c r="C432" s="156">
        <f>INDEX([10]MF_RawData!$A$19:$S$570, MATCH(MF_Estimates!$A432, [10]MF_RawData!$C$19:$C$570, 0), MATCH(MF_Estimates!C$19, [10]MF_RawData!$A$18:$S$18, 0))</f>
        <v>1</v>
      </c>
      <c r="D432" s="156" t="str">
        <f>INDEX([10]MF_RawData!$A$19:$S$570, MATCH(MF_Estimates!$A432, [10]MF_RawData!$C$19:$C$570, 0), MATCH(MF_Estimates!D$19, [10]MF_RawData!$A$18:$S$18, 0))</f>
        <v>Zonal Electric</v>
      </c>
      <c r="E432" s="156" t="str">
        <f>INDEX([10]MF_RawData!$A$19:$S$570, MATCH(MF_Estimates!$A432, [10]MF_RawData!$C$19:$C$570, 0), MATCH(MF_Estimates!E$19, [10]MF_RawData!$A$18:$S$18, 0))</f>
        <v>Electric</v>
      </c>
      <c r="F432" s="12" t="b">
        <f t="shared" si="28"/>
        <v>1</v>
      </c>
      <c r="G432" s="12" t="str">
        <f t="shared" si="29"/>
        <v>Electric Zonal</v>
      </c>
    </row>
    <row r="433" spans="1:7">
      <c r="A433" s="12" t="s">
        <v>524</v>
      </c>
      <c r="B433" s="155">
        <f>INDEX([10]MF_RawData!$A$19:$S$570, MATCH(MF_Estimates!$A433, [10]MF_RawData!$C$19:$C$570, 0), MATCH(MF_Estimates!B$19, [10]MF_RawData!$A$18:$S$18, 0))</f>
        <v>547.6170654296875</v>
      </c>
      <c r="C433" s="156">
        <f>INDEX([10]MF_RawData!$A$19:$S$570, MATCH(MF_Estimates!$A433, [10]MF_RawData!$C$19:$C$570, 0), MATCH(MF_Estimates!C$19, [10]MF_RawData!$A$18:$S$18, 0))</f>
        <v>1</v>
      </c>
      <c r="D433" s="156" t="str">
        <f>INDEX([10]MF_RawData!$A$19:$S$570, MATCH(MF_Estimates!$A433, [10]MF_RawData!$C$19:$C$570, 0), MATCH(MF_Estimates!D$19, [10]MF_RawData!$A$18:$S$18, 0))</f>
        <v>Zonal Electric</v>
      </c>
      <c r="E433" s="156" t="str">
        <f>INDEX([10]MF_RawData!$A$19:$S$570, MATCH(MF_Estimates!$A433, [10]MF_RawData!$C$19:$C$570, 0), MATCH(MF_Estimates!E$19, [10]MF_RawData!$A$18:$S$18, 0))</f>
        <v>Electric</v>
      </c>
      <c r="F433" s="12" t="b">
        <f t="shared" si="28"/>
        <v>1</v>
      </c>
      <c r="G433" s="12" t="str">
        <f t="shared" si="29"/>
        <v>Electric Zonal</v>
      </c>
    </row>
    <row r="434" spans="1:7">
      <c r="A434" s="12" t="s">
        <v>525</v>
      </c>
      <c r="B434" s="155">
        <f>INDEX([10]MF_RawData!$A$19:$S$570, MATCH(MF_Estimates!$A434, [10]MF_RawData!$C$19:$C$570, 0), MATCH(MF_Estimates!B$19, [10]MF_RawData!$A$18:$S$18, 0))</f>
        <v>547.6170654296875</v>
      </c>
      <c r="C434" s="156">
        <f>INDEX([10]MF_RawData!$A$19:$S$570, MATCH(MF_Estimates!$A434, [10]MF_RawData!$C$19:$C$570, 0), MATCH(MF_Estimates!C$19, [10]MF_RawData!$A$18:$S$18, 0))</f>
        <v>1</v>
      </c>
      <c r="D434" s="156" t="str">
        <f>INDEX([10]MF_RawData!$A$19:$S$570, MATCH(MF_Estimates!$A434, [10]MF_RawData!$C$19:$C$570, 0), MATCH(MF_Estimates!D$19, [10]MF_RawData!$A$18:$S$18, 0))</f>
        <v>Zonal Electric</v>
      </c>
      <c r="E434" s="156" t="str">
        <f>INDEX([10]MF_RawData!$A$19:$S$570, MATCH(MF_Estimates!$A434, [10]MF_RawData!$C$19:$C$570, 0), MATCH(MF_Estimates!E$19, [10]MF_RawData!$A$18:$S$18, 0))</f>
        <v>Electric</v>
      </c>
      <c r="F434" s="12" t="b">
        <f t="shared" si="28"/>
        <v>1</v>
      </c>
      <c r="G434" s="12" t="str">
        <f t="shared" si="29"/>
        <v>Electric Zonal</v>
      </c>
    </row>
    <row r="435" spans="1:7">
      <c r="A435" s="12" t="s">
        <v>526</v>
      </c>
      <c r="B435" s="155">
        <f>INDEX([10]MF_RawData!$A$19:$S$570, MATCH(MF_Estimates!$A435, [10]MF_RawData!$C$19:$C$570, 0), MATCH(MF_Estimates!B$19, [10]MF_RawData!$A$18:$S$18, 0))</f>
        <v>547.61712646484375</v>
      </c>
      <c r="C435" s="156">
        <f>INDEX([10]MF_RawData!$A$19:$S$570, MATCH(MF_Estimates!$A435, [10]MF_RawData!$C$19:$C$570, 0), MATCH(MF_Estimates!C$19, [10]MF_RawData!$A$18:$S$18, 0))</f>
        <v>1</v>
      </c>
      <c r="D435" s="156" t="str">
        <f>INDEX([10]MF_RawData!$A$19:$S$570, MATCH(MF_Estimates!$A435, [10]MF_RawData!$C$19:$C$570, 0), MATCH(MF_Estimates!D$19, [10]MF_RawData!$A$18:$S$18, 0))</f>
        <v>Central Hydronic/Steam - Central</v>
      </c>
      <c r="E435" s="156" t="str">
        <f>INDEX([10]MF_RawData!$A$19:$S$570, MATCH(MF_Estimates!$A435, [10]MF_RawData!$C$19:$C$570, 0), MATCH(MF_Estimates!E$19, [10]MF_RawData!$A$18:$S$18, 0))</f>
        <v>Natural Gas</v>
      </c>
      <c r="F435" s="12" t="b">
        <f t="shared" si="28"/>
        <v>0</v>
      </c>
      <c r="G435" s="12" t="str">
        <f t="shared" si="29"/>
        <v/>
      </c>
    </row>
    <row r="436" spans="1:7">
      <c r="A436" s="12" t="s">
        <v>527</v>
      </c>
      <c r="B436" s="155">
        <f>INDEX([10]MF_RawData!$A$19:$S$570, MATCH(MF_Estimates!$A436, [10]MF_RawData!$C$19:$C$570, 0), MATCH(MF_Estimates!B$19, [10]MF_RawData!$A$18:$S$18, 0))</f>
        <v>547.61712646484375</v>
      </c>
      <c r="C436" s="156">
        <f>INDEX([10]MF_RawData!$A$19:$S$570, MATCH(MF_Estimates!$A436, [10]MF_RawData!$C$19:$C$570, 0), MATCH(MF_Estimates!C$19, [10]MF_RawData!$A$18:$S$18, 0))</f>
        <v>1</v>
      </c>
      <c r="D436" s="156" t="str">
        <f>INDEX([10]MF_RawData!$A$19:$S$570, MATCH(MF_Estimates!$A436, [10]MF_RawData!$C$19:$C$570, 0), MATCH(MF_Estimates!D$19, [10]MF_RawData!$A$18:$S$18, 0))</f>
        <v>Central Hydronic/Steam - Central</v>
      </c>
      <c r="E436" s="156" t="str">
        <f>INDEX([10]MF_RawData!$A$19:$S$570, MATCH(MF_Estimates!$A436, [10]MF_RawData!$C$19:$C$570, 0), MATCH(MF_Estimates!E$19, [10]MF_RawData!$A$18:$S$18, 0))</f>
        <v>Natural Gas</v>
      </c>
      <c r="F436" s="12" t="b">
        <f t="shared" si="28"/>
        <v>0</v>
      </c>
      <c r="G436" s="12" t="str">
        <f t="shared" si="29"/>
        <v/>
      </c>
    </row>
    <row r="437" spans="1:7">
      <c r="A437" s="12" t="s">
        <v>528</v>
      </c>
      <c r="B437" s="155">
        <f>INDEX([10]MF_RawData!$A$19:$S$570, MATCH(MF_Estimates!$A437, [10]MF_RawData!$C$19:$C$570, 0), MATCH(MF_Estimates!B$19, [10]MF_RawData!$A$18:$S$18, 0))</f>
        <v>547.61712646484375</v>
      </c>
      <c r="C437" s="156">
        <f>INDEX([10]MF_RawData!$A$19:$S$570, MATCH(MF_Estimates!$A437, [10]MF_RawData!$C$19:$C$570, 0), MATCH(MF_Estimates!C$19, [10]MF_RawData!$A$18:$S$18, 0))</f>
        <v>1</v>
      </c>
      <c r="D437" s="156" t="str">
        <f>INDEX([10]MF_RawData!$A$19:$S$570, MATCH(MF_Estimates!$A437, [10]MF_RawData!$C$19:$C$570, 0), MATCH(MF_Estimates!D$19, [10]MF_RawData!$A$18:$S$18, 0))</f>
        <v>Zonal Electric</v>
      </c>
      <c r="E437" s="156" t="str">
        <f>INDEX([10]MF_RawData!$A$19:$S$570, MATCH(MF_Estimates!$A437, [10]MF_RawData!$C$19:$C$570, 0), MATCH(MF_Estimates!E$19, [10]MF_RawData!$A$18:$S$18, 0))</f>
        <v>Electric</v>
      </c>
      <c r="F437" s="12" t="b">
        <f t="shared" si="28"/>
        <v>1</v>
      </c>
      <c r="G437" s="12" t="str">
        <f t="shared" si="29"/>
        <v>Electric Zonal</v>
      </c>
    </row>
    <row r="438" spans="1:7">
      <c r="A438" s="12" t="s">
        <v>529</v>
      </c>
      <c r="B438" s="155">
        <f>INDEX([10]MF_RawData!$A$19:$S$570, MATCH(MF_Estimates!$A438, [10]MF_RawData!$C$19:$C$570, 0), MATCH(MF_Estimates!B$19, [10]MF_RawData!$A$18:$S$18, 0))</f>
        <v>547.61712646484375</v>
      </c>
      <c r="C438" s="156">
        <f>INDEX([10]MF_RawData!$A$19:$S$570, MATCH(MF_Estimates!$A438, [10]MF_RawData!$C$19:$C$570, 0), MATCH(MF_Estimates!C$19, [10]MF_RawData!$A$18:$S$18, 0))</f>
        <v>1</v>
      </c>
      <c r="D438" s="156" t="str">
        <f>INDEX([10]MF_RawData!$A$19:$S$570, MATCH(MF_Estimates!$A438, [10]MF_RawData!$C$19:$C$570, 0), MATCH(MF_Estimates!D$19, [10]MF_RawData!$A$18:$S$18, 0))</f>
        <v>Zonal Electric</v>
      </c>
      <c r="E438" s="156" t="str">
        <f>INDEX([10]MF_RawData!$A$19:$S$570, MATCH(MF_Estimates!$A438, [10]MF_RawData!$C$19:$C$570, 0), MATCH(MF_Estimates!E$19, [10]MF_RawData!$A$18:$S$18, 0))</f>
        <v>Electric</v>
      </c>
      <c r="F438" s="12" t="b">
        <f t="shared" si="28"/>
        <v>1</v>
      </c>
      <c r="G438" s="12" t="str">
        <f t="shared" si="29"/>
        <v>Electric Zonal</v>
      </c>
    </row>
    <row r="439" spans="1:7">
      <c r="A439" s="12" t="s">
        <v>530</v>
      </c>
      <c r="B439" s="155">
        <f>INDEX([10]MF_RawData!$A$19:$S$570, MATCH(MF_Estimates!$A439, [10]MF_RawData!$C$19:$C$570, 0), MATCH(MF_Estimates!B$19, [10]MF_RawData!$A$18:$S$18, 0))</f>
        <v>547.61712646484375</v>
      </c>
      <c r="C439" s="156">
        <f>INDEX([10]MF_RawData!$A$19:$S$570, MATCH(MF_Estimates!$A439, [10]MF_RawData!$C$19:$C$570, 0), MATCH(MF_Estimates!C$19, [10]MF_RawData!$A$18:$S$18, 0))</f>
        <v>1</v>
      </c>
      <c r="D439" s="156" t="str">
        <f>INDEX([10]MF_RawData!$A$19:$S$570, MATCH(MF_Estimates!$A439, [10]MF_RawData!$C$19:$C$570, 0), MATCH(MF_Estimates!D$19, [10]MF_RawData!$A$18:$S$18, 0))</f>
        <v>Zonal Electric</v>
      </c>
      <c r="E439" s="156" t="str">
        <f>INDEX([10]MF_RawData!$A$19:$S$570, MATCH(MF_Estimates!$A439, [10]MF_RawData!$C$19:$C$570, 0), MATCH(MF_Estimates!E$19, [10]MF_RawData!$A$18:$S$18, 0))</f>
        <v>Electric</v>
      </c>
      <c r="F439" s="12" t="b">
        <f t="shared" si="28"/>
        <v>1</v>
      </c>
      <c r="G439" s="12" t="str">
        <f t="shared" si="29"/>
        <v>Electric Zonal</v>
      </c>
    </row>
    <row r="440" spans="1:7">
      <c r="A440" s="12" t="s">
        <v>531</v>
      </c>
      <c r="B440" s="155">
        <f>INDEX([10]MF_RawData!$A$19:$S$570, MATCH(MF_Estimates!$A440, [10]MF_RawData!$C$19:$C$570, 0), MATCH(MF_Estimates!B$19, [10]MF_RawData!$A$18:$S$18, 0))</f>
        <v>547.61712646484375</v>
      </c>
      <c r="C440" s="156">
        <f>INDEX([10]MF_RawData!$A$19:$S$570, MATCH(MF_Estimates!$A440, [10]MF_RawData!$C$19:$C$570, 0), MATCH(MF_Estimates!C$19, [10]MF_RawData!$A$18:$S$18, 0))</f>
        <v>1</v>
      </c>
      <c r="D440" s="156" t="str">
        <f>INDEX([10]MF_RawData!$A$19:$S$570, MATCH(MF_Estimates!$A440, [10]MF_RawData!$C$19:$C$570, 0), MATCH(MF_Estimates!D$19, [10]MF_RawData!$A$18:$S$18, 0))</f>
        <v>Zonal Electric</v>
      </c>
      <c r="E440" s="156" t="str">
        <f>INDEX([10]MF_RawData!$A$19:$S$570, MATCH(MF_Estimates!$A440, [10]MF_RawData!$C$19:$C$570, 0), MATCH(MF_Estimates!E$19, [10]MF_RawData!$A$18:$S$18, 0))</f>
        <v>Electric</v>
      </c>
      <c r="F440" s="12" t="b">
        <f t="shared" si="28"/>
        <v>1</v>
      </c>
      <c r="G440" s="12" t="str">
        <f t="shared" si="29"/>
        <v>Electric Zonal</v>
      </c>
    </row>
    <row r="441" spans="1:7">
      <c r="A441" s="12" t="s">
        <v>532</v>
      </c>
      <c r="B441" s="155">
        <f>INDEX([10]MF_RawData!$A$19:$S$570, MATCH(MF_Estimates!$A441, [10]MF_RawData!$C$19:$C$570, 0), MATCH(MF_Estimates!B$19, [10]MF_RawData!$A$18:$S$18, 0))</f>
        <v>547.61712646484375</v>
      </c>
      <c r="C441" s="156">
        <f>INDEX([10]MF_RawData!$A$19:$S$570, MATCH(MF_Estimates!$A441, [10]MF_RawData!$C$19:$C$570, 0), MATCH(MF_Estimates!C$19, [10]MF_RawData!$A$18:$S$18, 0))</f>
        <v>1</v>
      </c>
      <c r="D441" s="156" t="str">
        <f>INDEX([10]MF_RawData!$A$19:$S$570, MATCH(MF_Estimates!$A441, [10]MF_RawData!$C$19:$C$570, 0), MATCH(MF_Estimates!D$19, [10]MF_RawData!$A$18:$S$18, 0))</f>
        <v>Zonal Electric</v>
      </c>
      <c r="E441" s="156" t="str">
        <f>INDEX([10]MF_RawData!$A$19:$S$570, MATCH(MF_Estimates!$A441, [10]MF_RawData!$C$19:$C$570, 0), MATCH(MF_Estimates!E$19, [10]MF_RawData!$A$18:$S$18, 0))</f>
        <v>Electric</v>
      </c>
      <c r="F441" s="12" t="b">
        <f t="shared" si="28"/>
        <v>1</v>
      </c>
      <c r="G441" s="12" t="str">
        <f t="shared" si="29"/>
        <v>Electric Zonal</v>
      </c>
    </row>
    <row r="442" spans="1:7">
      <c r="A442" s="12" t="s">
        <v>533</v>
      </c>
      <c r="B442" s="155">
        <f>INDEX([10]MF_RawData!$A$19:$S$570, MATCH(MF_Estimates!$A442, [10]MF_RawData!$C$19:$C$570, 0), MATCH(MF_Estimates!B$19, [10]MF_RawData!$A$18:$S$18, 0))</f>
        <v>547.61712646484375</v>
      </c>
      <c r="C442" s="156">
        <f>INDEX([10]MF_RawData!$A$19:$S$570, MATCH(MF_Estimates!$A442, [10]MF_RawData!$C$19:$C$570, 0), MATCH(MF_Estimates!C$19, [10]MF_RawData!$A$18:$S$18, 0))</f>
        <v>1</v>
      </c>
      <c r="D442" s="156" t="str">
        <f>INDEX([10]MF_RawData!$A$19:$S$570, MATCH(MF_Estimates!$A442, [10]MF_RawData!$C$19:$C$570, 0), MATCH(MF_Estimates!D$19, [10]MF_RawData!$A$18:$S$18, 0))</f>
        <v>Zonal Electric</v>
      </c>
      <c r="E442" s="156" t="str">
        <f>INDEX([10]MF_RawData!$A$19:$S$570, MATCH(MF_Estimates!$A442, [10]MF_RawData!$C$19:$C$570, 0), MATCH(MF_Estimates!E$19, [10]MF_RawData!$A$18:$S$18, 0))</f>
        <v>Electric</v>
      </c>
      <c r="F442" s="12" t="b">
        <f t="shared" si="28"/>
        <v>1</v>
      </c>
      <c r="G442" s="12" t="str">
        <f t="shared" si="29"/>
        <v>Electric Zonal</v>
      </c>
    </row>
    <row r="443" spans="1:7">
      <c r="A443" s="12" t="s">
        <v>534</v>
      </c>
      <c r="B443" s="155">
        <f>INDEX([10]MF_RawData!$A$19:$S$570, MATCH(MF_Estimates!$A443, [10]MF_RawData!$C$19:$C$570, 0), MATCH(MF_Estimates!B$19, [10]MF_RawData!$A$18:$S$18, 0))</f>
        <v>547.61712646484375</v>
      </c>
      <c r="C443" s="156">
        <f>INDEX([10]MF_RawData!$A$19:$S$570, MATCH(MF_Estimates!$A443, [10]MF_RawData!$C$19:$C$570, 0), MATCH(MF_Estimates!C$19, [10]MF_RawData!$A$18:$S$18, 0))</f>
        <v>1</v>
      </c>
      <c r="D443" s="156" t="str">
        <f>INDEX([10]MF_RawData!$A$19:$S$570, MATCH(MF_Estimates!$A443, [10]MF_RawData!$C$19:$C$570, 0), MATCH(MF_Estimates!D$19, [10]MF_RawData!$A$18:$S$18, 0))</f>
        <v>Zonal Electric</v>
      </c>
      <c r="E443" s="156" t="str">
        <f>INDEX([10]MF_RawData!$A$19:$S$570, MATCH(MF_Estimates!$A443, [10]MF_RawData!$C$19:$C$570, 0), MATCH(MF_Estimates!E$19, [10]MF_RawData!$A$18:$S$18, 0))</f>
        <v>Electric</v>
      </c>
      <c r="F443" s="12" t="b">
        <f t="shared" si="28"/>
        <v>1</v>
      </c>
      <c r="G443" s="12" t="str">
        <f t="shared" si="29"/>
        <v>Electric Zonal</v>
      </c>
    </row>
    <row r="444" spans="1:7">
      <c r="A444" s="12" t="s">
        <v>535</v>
      </c>
      <c r="B444" s="155">
        <f>INDEX([10]MF_RawData!$A$19:$S$570, MATCH(MF_Estimates!$A444, [10]MF_RawData!$C$19:$C$570, 0), MATCH(MF_Estimates!B$19, [10]MF_RawData!$A$18:$S$18, 0))</f>
        <v>547.61712646484375</v>
      </c>
      <c r="C444" s="156">
        <f>INDEX([10]MF_RawData!$A$19:$S$570, MATCH(MF_Estimates!$A444, [10]MF_RawData!$C$19:$C$570, 0), MATCH(MF_Estimates!C$19, [10]MF_RawData!$A$18:$S$18, 0))</f>
        <v>1</v>
      </c>
      <c r="D444" s="156" t="str">
        <f>INDEX([10]MF_RawData!$A$19:$S$570, MATCH(MF_Estimates!$A444, [10]MF_RawData!$C$19:$C$570, 0), MATCH(MF_Estimates!D$19, [10]MF_RawData!$A$18:$S$18, 0))</f>
        <v>Zonal Electric</v>
      </c>
      <c r="E444" s="156" t="str">
        <f>INDEX([10]MF_RawData!$A$19:$S$570, MATCH(MF_Estimates!$A444, [10]MF_RawData!$C$19:$C$570, 0), MATCH(MF_Estimates!E$19, [10]MF_RawData!$A$18:$S$18, 0))</f>
        <v>Electric</v>
      </c>
      <c r="F444" s="12" t="b">
        <f t="shared" si="28"/>
        <v>1</v>
      </c>
      <c r="G444" s="12" t="str">
        <f t="shared" si="29"/>
        <v>Electric Zonal</v>
      </c>
    </row>
    <row r="445" spans="1:7">
      <c r="A445" s="12" t="s">
        <v>536</v>
      </c>
      <c r="B445" s="155">
        <f>INDEX([10]MF_RawData!$A$19:$S$570, MATCH(MF_Estimates!$A445, [10]MF_RawData!$C$19:$C$570, 0), MATCH(MF_Estimates!B$19, [10]MF_RawData!$A$18:$S$18, 0))</f>
        <v>547.61712646484375</v>
      </c>
      <c r="C445" s="156">
        <f>INDEX([10]MF_RawData!$A$19:$S$570, MATCH(MF_Estimates!$A445, [10]MF_RawData!$C$19:$C$570, 0), MATCH(MF_Estimates!C$19, [10]MF_RawData!$A$18:$S$18, 0))</f>
        <v>1</v>
      </c>
      <c r="D445" s="156" t="str">
        <f>INDEX([10]MF_RawData!$A$19:$S$570, MATCH(MF_Estimates!$A445, [10]MF_RawData!$C$19:$C$570, 0), MATCH(MF_Estimates!D$19, [10]MF_RawData!$A$18:$S$18, 0))</f>
        <v>Zonal Electric</v>
      </c>
      <c r="E445" s="156" t="str">
        <f>INDEX([10]MF_RawData!$A$19:$S$570, MATCH(MF_Estimates!$A445, [10]MF_RawData!$C$19:$C$570, 0), MATCH(MF_Estimates!E$19, [10]MF_RawData!$A$18:$S$18, 0))</f>
        <v>Electric</v>
      </c>
      <c r="F445" s="12" t="b">
        <f t="shared" si="28"/>
        <v>1</v>
      </c>
      <c r="G445" s="12" t="str">
        <f t="shared" si="29"/>
        <v>Electric Zonal</v>
      </c>
    </row>
    <row r="446" spans="1:7">
      <c r="A446" s="12" t="s">
        <v>537</v>
      </c>
      <c r="B446" s="155">
        <f>INDEX([10]MF_RawData!$A$19:$S$570, MATCH(MF_Estimates!$A446, [10]MF_RawData!$C$19:$C$570, 0), MATCH(MF_Estimates!B$19, [10]MF_RawData!$A$18:$S$18, 0))</f>
        <v>547.61712646484375</v>
      </c>
      <c r="C446" s="156">
        <f>INDEX([10]MF_RawData!$A$19:$S$570, MATCH(MF_Estimates!$A446, [10]MF_RawData!$C$19:$C$570, 0), MATCH(MF_Estimates!C$19, [10]MF_RawData!$A$18:$S$18, 0))</f>
        <v>1</v>
      </c>
      <c r="D446" s="156" t="str">
        <f>INDEX([10]MF_RawData!$A$19:$S$570, MATCH(MF_Estimates!$A446, [10]MF_RawData!$C$19:$C$570, 0), MATCH(MF_Estimates!D$19, [10]MF_RawData!$A$18:$S$18, 0))</f>
        <v>Zonal Electric</v>
      </c>
      <c r="E446" s="156" t="str">
        <f>INDEX([10]MF_RawData!$A$19:$S$570, MATCH(MF_Estimates!$A446, [10]MF_RawData!$C$19:$C$570, 0), MATCH(MF_Estimates!E$19, [10]MF_RawData!$A$18:$S$18, 0))</f>
        <v>Electric</v>
      </c>
      <c r="F446" s="12" t="b">
        <f t="shared" si="28"/>
        <v>1</v>
      </c>
      <c r="G446" s="12" t="str">
        <f t="shared" si="29"/>
        <v>Electric Zonal</v>
      </c>
    </row>
    <row r="447" spans="1:7">
      <c r="A447" s="12" t="s">
        <v>538</v>
      </c>
      <c r="B447" s="155">
        <f>INDEX([10]MF_RawData!$A$19:$S$570, MATCH(MF_Estimates!$A447, [10]MF_RawData!$C$19:$C$570, 0), MATCH(MF_Estimates!B$19, [10]MF_RawData!$A$18:$S$18, 0))</f>
        <v>547.6170654296875</v>
      </c>
      <c r="C447" s="156">
        <f>INDEX([10]MF_RawData!$A$19:$S$570, MATCH(MF_Estimates!$A447, [10]MF_RawData!$C$19:$C$570, 0), MATCH(MF_Estimates!C$19, [10]MF_RawData!$A$18:$S$18, 0))</f>
        <v>1</v>
      </c>
      <c r="D447" s="156" t="str">
        <f>INDEX([10]MF_RawData!$A$19:$S$570, MATCH(MF_Estimates!$A447, [10]MF_RawData!$C$19:$C$570, 0), MATCH(MF_Estimates!D$19, [10]MF_RawData!$A$18:$S$18, 0))</f>
        <v>Zonal Electric</v>
      </c>
      <c r="E447" s="156" t="str">
        <f>INDEX([10]MF_RawData!$A$19:$S$570, MATCH(MF_Estimates!$A447, [10]MF_RawData!$C$19:$C$570, 0), MATCH(MF_Estimates!E$19, [10]MF_RawData!$A$18:$S$18, 0))</f>
        <v>Electric</v>
      </c>
      <c r="F447" s="12" t="b">
        <f t="shared" si="28"/>
        <v>1</v>
      </c>
      <c r="G447" s="12" t="str">
        <f t="shared" si="29"/>
        <v>Electric Zonal</v>
      </c>
    </row>
    <row r="448" spans="1:7">
      <c r="A448" s="12" t="s">
        <v>539</v>
      </c>
      <c r="B448" s="155">
        <f>INDEX([10]MF_RawData!$A$19:$S$570, MATCH(MF_Estimates!$A448, [10]MF_RawData!$C$19:$C$570, 0), MATCH(MF_Estimates!B$19, [10]MF_RawData!$A$18:$S$18, 0))</f>
        <v>547.6170654296875</v>
      </c>
      <c r="C448" s="156">
        <f>INDEX([10]MF_RawData!$A$19:$S$570, MATCH(MF_Estimates!$A448, [10]MF_RawData!$C$19:$C$570, 0), MATCH(MF_Estimates!C$19, [10]MF_RawData!$A$18:$S$18, 0))</f>
        <v>1</v>
      </c>
      <c r="D448" s="156" t="str">
        <f>INDEX([10]MF_RawData!$A$19:$S$570, MATCH(MF_Estimates!$A448, [10]MF_RawData!$C$19:$C$570, 0), MATCH(MF_Estimates!D$19, [10]MF_RawData!$A$18:$S$18, 0))</f>
        <v>Zonal Electric</v>
      </c>
      <c r="E448" s="156" t="str">
        <f>INDEX([10]MF_RawData!$A$19:$S$570, MATCH(MF_Estimates!$A448, [10]MF_RawData!$C$19:$C$570, 0), MATCH(MF_Estimates!E$19, [10]MF_RawData!$A$18:$S$18, 0))</f>
        <v>Electric</v>
      </c>
      <c r="F448" s="12" t="b">
        <f t="shared" si="28"/>
        <v>1</v>
      </c>
      <c r="G448" s="12" t="str">
        <f t="shared" si="29"/>
        <v>Electric Zonal</v>
      </c>
    </row>
    <row r="449" spans="1:7">
      <c r="A449" s="12" t="s">
        <v>540</v>
      </c>
      <c r="B449" s="155">
        <f>INDEX([10]MF_RawData!$A$19:$S$570, MATCH(MF_Estimates!$A449, [10]MF_RawData!$C$19:$C$570, 0), MATCH(MF_Estimates!B$19, [10]MF_RawData!$A$18:$S$18, 0))</f>
        <v>547.61712646484375</v>
      </c>
      <c r="C449" s="156">
        <f>INDEX([10]MF_RawData!$A$19:$S$570, MATCH(MF_Estimates!$A449, [10]MF_RawData!$C$19:$C$570, 0), MATCH(MF_Estimates!C$19, [10]MF_RawData!$A$18:$S$18, 0))</f>
        <v>1</v>
      </c>
      <c r="D449" s="156" t="str">
        <f>INDEX([10]MF_RawData!$A$19:$S$570, MATCH(MF_Estimates!$A449, [10]MF_RawData!$C$19:$C$570, 0), MATCH(MF_Estimates!D$19, [10]MF_RawData!$A$18:$S$18, 0))</f>
        <v>Heat Pump (Forced Air)</v>
      </c>
      <c r="E449" s="156" t="str">
        <f>INDEX([10]MF_RawData!$A$19:$S$570, MATCH(MF_Estimates!$A449, [10]MF_RawData!$C$19:$C$570, 0), MATCH(MF_Estimates!E$19, [10]MF_RawData!$A$18:$S$18, 0))</f>
        <v>Electric</v>
      </c>
      <c r="F449" s="12" t="b">
        <f t="shared" si="28"/>
        <v>1</v>
      </c>
      <c r="G449" s="12" t="str">
        <f t="shared" si="29"/>
        <v>Heat pump</v>
      </c>
    </row>
    <row r="450" spans="1:7">
      <c r="A450" s="12" t="s">
        <v>541</v>
      </c>
      <c r="B450" s="155">
        <f>INDEX([10]MF_RawData!$A$19:$S$570, MATCH(MF_Estimates!$A450, [10]MF_RawData!$C$19:$C$570, 0), MATCH(MF_Estimates!B$19, [10]MF_RawData!$A$18:$S$18, 0))</f>
        <v>547.61712646484375</v>
      </c>
      <c r="C450" s="156">
        <f>INDEX([10]MF_RawData!$A$19:$S$570, MATCH(MF_Estimates!$A450, [10]MF_RawData!$C$19:$C$570, 0), MATCH(MF_Estimates!C$19, [10]MF_RawData!$A$18:$S$18, 0))</f>
        <v>1</v>
      </c>
      <c r="D450" s="156" t="str">
        <f>INDEX([10]MF_RawData!$A$19:$S$570, MATCH(MF_Estimates!$A450, [10]MF_RawData!$C$19:$C$570, 0), MATCH(MF_Estimates!D$19, [10]MF_RawData!$A$18:$S$18, 0))</f>
        <v>Forced Air</v>
      </c>
      <c r="E450" s="156" t="str">
        <f>INDEX([10]MF_RawData!$A$19:$S$570, MATCH(MF_Estimates!$A450, [10]MF_RawData!$C$19:$C$570, 0), MATCH(MF_Estimates!E$19, [10]MF_RawData!$A$18:$S$18, 0))</f>
        <v>Electric</v>
      </c>
      <c r="F450" s="12" t="b">
        <f t="shared" si="28"/>
        <v>1</v>
      </c>
      <c r="G450" s="12" t="str">
        <f t="shared" si="29"/>
        <v>Electric FAF</v>
      </c>
    </row>
    <row r="451" spans="1:7">
      <c r="A451" s="12" t="s">
        <v>542</v>
      </c>
      <c r="B451" s="155">
        <f>INDEX([10]MF_RawData!$A$19:$S$570, MATCH(MF_Estimates!$A451, [10]MF_RawData!$C$19:$C$570, 0), MATCH(MF_Estimates!B$19, [10]MF_RawData!$A$18:$S$18, 0))</f>
        <v>547.61712646484375</v>
      </c>
      <c r="C451" s="156">
        <f>INDEX([10]MF_RawData!$A$19:$S$570, MATCH(MF_Estimates!$A451, [10]MF_RawData!$C$19:$C$570, 0), MATCH(MF_Estimates!C$19, [10]MF_RawData!$A$18:$S$18, 0))</f>
        <v>1</v>
      </c>
      <c r="D451" s="156" t="str">
        <f>INDEX([10]MF_RawData!$A$19:$S$570, MATCH(MF_Estimates!$A451, [10]MF_RawData!$C$19:$C$570, 0), MATCH(MF_Estimates!D$19, [10]MF_RawData!$A$18:$S$18, 0))</f>
        <v>Zonal Electric</v>
      </c>
      <c r="E451" s="156" t="str">
        <f>INDEX([10]MF_RawData!$A$19:$S$570, MATCH(MF_Estimates!$A451, [10]MF_RawData!$C$19:$C$570, 0), MATCH(MF_Estimates!E$19, [10]MF_RawData!$A$18:$S$18, 0))</f>
        <v>Electric</v>
      </c>
      <c r="F451" s="12" t="b">
        <f t="shared" si="28"/>
        <v>1</v>
      </c>
      <c r="G451" s="12" t="str">
        <f t="shared" si="29"/>
        <v>Electric Zonal</v>
      </c>
    </row>
    <row r="452" spans="1:7">
      <c r="A452" s="12" t="s">
        <v>543</v>
      </c>
      <c r="B452" s="155">
        <f>INDEX([10]MF_RawData!$A$19:$S$570, MATCH(MF_Estimates!$A452, [10]MF_RawData!$C$19:$C$570, 0), MATCH(MF_Estimates!B$19, [10]MF_RawData!$A$18:$S$18, 0))</f>
        <v>547.61712646484375</v>
      </c>
      <c r="C452" s="156">
        <f>INDEX([10]MF_RawData!$A$19:$S$570, MATCH(MF_Estimates!$A452, [10]MF_RawData!$C$19:$C$570, 0), MATCH(MF_Estimates!C$19, [10]MF_RawData!$A$18:$S$18, 0))</f>
        <v>1</v>
      </c>
      <c r="D452" s="156" t="str">
        <f>INDEX([10]MF_RawData!$A$19:$S$570, MATCH(MF_Estimates!$A452, [10]MF_RawData!$C$19:$C$570, 0), MATCH(MF_Estimates!D$19, [10]MF_RawData!$A$18:$S$18, 0))</f>
        <v>Zonal Electric</v>
      </c>
      <c r="E452" s="156" t="str">
        <f>INDEX([10]MF_RawData!$A$19:$S$570, MATCH(MF_Estimates!$A452, [10]MF_RawData!$C$19:$C$570, 0), MATCH(MF_Estimates!E$19, [10]MF_RawData!$A$18:$S$18, 0))</f>
        <v>Electric</v>
      </c>
      <c r="F452" s="12" t="b">
        <f t="shared" si="28"/>
        <v>1</v>
      </c>
      <c r="G452" s="12" t="str">
        <f t="shared" si="29"/>
        <v>Electric Zonal</v>
      </c>
    </row>
    <row r="453" spans="1:7">
      <c r="A453" s="12" t="s">
        <v>544</v>
      </c>
      <c r="B453" s="155">
        <f>INDEX([10]MF_RawData!$A$19:$S$570, MATCH(MF_Estimates!$A453, [10]MF_RawData!$C$19:$C$570, 0), MATCH(MF_Estimates!B$19, [10]MF_RawData!$A$18:$S$18, 0))</f>
        <v>547.61712646484375</v>
      </c>
      <c r="C453" s="156">
        <f>INDEX([10]MF_RawData!$A$19:$S$570, MATCH(MF_Estimates!$A453, [10]MF_RawData!$C$19:$C$570, 0), MATCH(MF_Estimates!C$19, [10]MF_RawData!$A$18:$S$18, 0))</f>
        <v>1</v>
      </c>
      <c r="D453" s="156" t="str">
        <f>INDEX([10]MF_RawData!$A$19:$S$570, MATCH(MF_Estimates!$A453, [10]MF_RawData!$C$19:$C$570, 0), MATCH(MF_Estimates!D$19, [10]MF_RawData!$A$18:$S$18, 0))</f>
        <v>Zonal Electric</v>
      </c>
      <c r="E453" s="156" t="str">
        <f>INDEX([10]MF_RawData!$A$19:$S$570, MATCH(MF_Estimates!$A453, [10]MF_RawData!$C$19:$C$570, 0), MATCH(MF_Estimates!E$19, [10]MF_RawData!$A$18:$S$18, 0))</f>
        <v>Electric</v>
      </c>
      <c r="F453" s="12" t="b">
        <f t="shared" si="28"/>
        <v>1</v>
      </c>
      <c r="G453" s="12" t="str">
        <f t="shared" si="29"/>
        <v>Electric Zonal</v>
      </c>
    </row>
    <row r="454" spans="1:7">
      <c r="A454" s="12" t="s">
        <v>545</v>
      </c>
      <c r="B454" s="155">
        <f>INDEX([10]MF_RawData!$A$19:$S$570, MATCH(MF_Estimates!$A454, [10]MF_RawData!$C$19:$C$570, 0), MATCH(MF_Estimates!B$19, [10]MF_RawData!$A$18:$S$18, 0))</f>
        <v>547.61712646484375</v>
      </c>
      <c r="C454" s="156">
        <f>INDEX([10]MF_RawData!$A$19:$S$570, MATCH(MF_Estimates!$A454, [10]MF_RawData!$C$19:$C$570, 0), MATCH(MF_Estimates!C$19, [10]MF_RawData!$A$18:$S$18, 0))</f>
        <v>1</v>
      </c>
      <c r="D454" s="156" t="str">
        <f>INDEX([10]MF_RawData!$A$19:$S$570, MATCH(MF_Estimates!$A454, [10]MF_RawData!$C$19:$C$570, 0), MATCH(MF_Estimates!D$19, [10]MF_RawData!$A$18:$S$18, 0))</f>
        <v>Zonal Electric</v>
      </c>
      <c r="E454" s="156" t="str">
        <f>INDEX([10]MF_RawData!$A$19:$S$570, MATCH(MF_Estimates!$A454, [10]MF_RawData!$C$19:$C$570, 0), MATCH(MF_Estimates!E$19, [10]MF_RawData!$A$18:$S$18, 0))</f>
        <v>Electric</v>
      </c>
      <c r="F454" s="12" t="b">
        <f t="shared" si="28"/>
        <v>1</v>
      </c>
      <c r="G454" s="12" t="str">
        <f t="shared" si="29"/>
        <v>Electric Zonal</v>
      </c>
    </row>
    <row r="455" spans="1:7">
      <c r="A455" s="12" t="s">
        <v>546</v>
      </c>
      <c r="B455" s="155">
        <f>INDEX([10]MF_RawData!$A$19:$S$570, MATCH(MF_Estimates!$A455, [10]MF_RawData!$C$19:$C$570, 0), MATCH(MF_Estimates!B$19, [10]MF_RawData!$A$18:$S$18, 0))</f>
        <v>547.61712646484375</v>
      </c>
      <c r="C455" s="156">
        <f>INDEX([10]MF_RawData!$A$19:$S$570, MATCH(MF_Estimates!$A455, [10]MF_RawData!$C$19:$C$570, 0), MATCH(MF_Estimates!C$19, [10]MF_RawData!$A$18:$S$18, 0))</f>
        <v>1</v>
      </c>
      <c r="D455" s="156" t="str">
        <f>INDEX([10]MF_RawData!$A$19:$S$570, MATCH(MF_Estimates!$A455, [10]MF_RawData!$C$19:$C$570, 0), MATCH(MF_Estimates!D$19, [10]MF_RawData!$A$18:$S$18, 0))</f>
        <v>Zonal Electric</v>
      </c>
      <c r="E455" s="156" t="str">
        <f>INDEX([10]MF_RawData!$A$19:$S$570, MATCH(MF_Estimates!$A455, [10]MF_RawData!$C$19:$C$570, 0), MATCH(MF_Estimates!E$19, [10]MF_RawData!$A$18:$S$18, 0))</f>
        <v>Electric</v>
      </c>
      <c r="F455" s="12" t="b">
        <f t="shared" si="28"/>
        <v>1</v>
      </c>
      <c r="G455" s="12" t="str">
        <f t="shared" si="29"/>
        <v>Electric Zonal</v>
      </c>
    </row>
    <row r="456" spans="1:7">
      <c r="A456" s="12" t="s">
        <v>547</v>
      </c>
      <c r="B456" s="155">
        <f>INDEX([10]MF_RawData!$A$19:$S$570, MATCH(MF_Estimates!$A456, [10]MF_RawData!$C$19:$C$570, 0), MATCH(MF_Estimates!B$19, [10]MF_RawData!$A$18:$S$18, 0))</f>
        <v>547.61712646484375</v>
      </c>
      <c r="C456" s="156">
        <f>INDEX([10]MF_RawData!$A$19:$S$570, MATCH(MF_Estimates!$A456, [10]MF_RawData!$C$19:$C$570, 0), MATCH(MF_Estimates!C$19, [10]MF_RawData!$A$18:$S$18, 0))</f>
        <v>1</v>
      </c>
      <c r="D456" s="156" t="str">
        <f>INDEX([10]MF_RawData!$A$19:$S$570, MATCH(MF_Estimates!$A456, [10]MF_RawData!$C$19:$C$570, 0), MATCH(MF_Estimates!D$19, [10]MF_RawData!$A$18:$S$18, 0))</f>
        <v>Zonal Electric</v>
      </c>
      <c r="E456" s="156" t="str">
        <f>INDEX([10]MF_RawData!$A$19:$S$570, MATCH(MF_Estimates!$A456, [10]MF_RawData!$C$19:$C$570, 0), MATCH(MF_Estimates!E$19, [10]MF_RawData!$A$18:$S$18, 0))</f>
        <v>Electric</v>
      </c>
      <c r="F456" s="12" t="b">
        <f t="shared" si="28"/>
        <v>1</v>
      </c>
      <c r="G456" s="12" t="str">
        <f t="shared" si="29"/>
        <v>Electric Zonal</v>
      </c>
    </row>
    <row r="457" spans="1:7">
      <c r="A457" s="12" t="s">
        <v>548</v>
      </c>
      <c r="B457" s="155">
        <f>INDEX([10]MF_RawData!$A$19:$S$570, MATCH(MF_Estimates!$A457, [10]MF_RawData!$C$19:$C$570, 0), MATCH(MF_Estimates!B$19, [10]MF_RawData!$A$18:$S$18, 0))</f>
        <v>547.61712646484375</v>
      </c>
      <c r="C457" s="156">
        <f>INDEX([10]MF_RawData!$A$19:$S$570, MATCH(MF_Estimates!$A457, [10]MF_RawData!$C$19:$C$570, 0), MATCH(MF_Estimates!C$19, [10]MF_RawData!$A$18:$S$18, 0))</f>
        <v>1</v>
      </c>
      <c r="D457" s="156" t="str">
        <f>INDEX([10]MF_RawData!$A$19:$S$570, MATCH(MF_Estimates!$A457, [10]MF_RawData!$C$19:$C$570, 0), MATCH(MF_Estimates!D$19, [10]MF_RawData!$A$18:$S$18, 0))</f>
        <v>Zonal Electric</v>
      </c>
      <c r="E457" s="156" t="str">
        <f>INDEX([10]MF_RawData!$A$19:$S$570, MATCH(MF_Estimates!$A457, [10]MF_RawData!$C$19:$C$570, 0), MATCH(MF_Estimates!E$19, [10]MF_RawData!$A$18:$S$18, 0))</f>
        <v>Electric</v>
      </c>
      <c r="F457" s="12" t="b">
        <f t="shared" si="28"/>
        <v>1</v>
      </c>
      <c r="G457" s="12" t="str">
        <f t="shared" si="29"/>
        <v>Electric Zonal</v>
      </c>
    </row>
    <row r="458" spans="1:7">
      <c r="A458" s="12" t="s">
        <v>549</v>
      </c>
      <c r="B458" s="155">
        <f>INDEX([10]MF_RawData!$A$19:$S$570, MATCH(MF_Estimates!$A458, [10]MF_RawData!$C$19:$C$570, 0), MATCH(MF_Estimates!B$19, [10]MF_RawData!$A$18:$S$18, 0))</f>
        <v>547.61712646484375</v>
      </c>
      <c r="C458" s="156">
        <f>INDEX([10]MF_RawData!$A$19:$S$570, MATCH(MF_Estimates!$A458, [10]MF_RawData!$C$19:$C$570, 0), MATCH(MF_Estimates!C$19, [10]MF_RawData!$A$18:$S$18, 0))</f>
        <v>1</v>
      </c>
      <c r="D458" s="156" t="str">
        <f>INDEX([10]MF_RawData!$A$19:$S$570, MATCH(MF_Estimates!$A458, [10]MF_RawData!$C$19:$C$570, 0), MATCH(MF_Estimates!D$19, [10]MF_RawData!$A$18:$S$18, 0))</f>
        <v>Zonal Electric</v>
      </c>
      <c r="E458" s="156" t="str">
        <f>INDEX([10]MF_RawData!$A$19:$S$570, MATCH(MF_Estimates!$A458, [10]MF_RawData!$C$19:$C$570, 0), MATCH(MF_Estimates!E$19, [10]MF_RawData!$A$18:$S$18, 0))</f>
        <v>Electric</v>
      </c>
      <c r="F458" s="12" t="b">
        <f t="shared" si="28"/>
        <v>1</v>
      </c>
      <c r="G458" s="12" t="str">
        <f t="shared" si="29"/>
        <v>Electric Zonal</v>
      </c>
    </row>
    <row r="459" spans="1:7">
      <c r="A459" s="12" t="s">
        <v>550</v>
      </c>
      <c r="B459" s="155">
        <f>INDEX([10]MF_RawData!$A$19:$S$570, MATCH(MF_Estimates!$A459, [10]MF_RawData!$C$19:$C$570, 0), MATCH(MF_Estimates!B$19, [10]MF_RawData!$A$18:$S$18, 0))</f>
        <v>547.61712646484375</v>
      </c>
      <c r="C459" s="156">
        <f>INDEX([10]MF_RawData!$A$19:$S$570, MATCH(MF_Estimates!$A459, [10]MF_RawData!$C$19:$C$570, 0), MATCH(MF_Estimates!C$19, [10]MF_RawData!$A$18:$S$18, 0))</f>
        <v>1</v>
      </c>
      <c r="D459" s="156" t="str">
        <f>INDEX([10]MF_RawData!$A$19:$S$570, MATCH(MF_Estimates!$A459, [10]MF_RawData!$C$19:$C$570, 0), MATCH(MF_Estimates!D$19, [10]MF_RawData!$A$18:$S$18, 0))</f>
        <v>Zonal Electric</v>
      </c>
      <c r="E459" s="156" t="str">
        <f>INDEX([10]MF_RawData!$A$19:$S$570, MATCH(MF_Estimates!$A459, [10]MF_RawData!$C$19:$C$570, 0), MATCH(MF_Estimates!E$19, [10]MF_RawData!$A$18:$S$18, 0))</f>
        <v>Electric</v>
      </c>
      <c r="F459" s="12" t="b">
        <f t="shared" si="28"/>
        <v>1</v>
      </c>
      <c r="G459" s="12" t="str">
        <f t="shared" si="29"/>
        <v>Electric Zonal</v>
      </c>
    </row>
    <row r="460" spans="1:7">
      <c r="A460" s="12" t="s">
        <v>551</v>
      </c>
      <c r="B460" s="155">
        <f>INDEX([10]MF_RawData!$A$19:$S$570, MATCH(MF_Estimates!$A460, [10]MF_RawData!$C$19:$C$570, 0), MATCH(MF_Estimates!B$19, [10]MF_RawData!$A$18:$S$18, 0))</f>
        <v>547.61712646484375</v>
      </c>
      <c r="C460" s="156">
        <f>INDEX([10]MF_RawData!$A$19:$S$570, MATCH(MF_Estimates!$A460, [10]MF_RawData!$C$19:$C$570, 0), MATCH(MF_Estimates!C$19, [10]MF_RawData!$A$18:$S$18, 0))</f>
        <v>1</v>
      </c>
      <c r="D460" s="156" t="str">
        <f>INDEX([10]MF_RawData!$A$19:$S$570, MATCH(MF_Estimates!$A460, [10]MF_RawData!$C$19:$C$570, 0), MATCH(MF_Estimates!D$19, [10]MF_RawData!$A$18:$S$18, 0))</f>
        <v>Zonal Electric</v>
      </c>
      <c r="E460" s="156" t="str">
        <f>INDEX([10]MF_RawData!$A$19:$S$570, MATCH(MF_Estimates!$A460, [10]MF_RawData!$C$19:$C$570, 0), MATCH(MF_Estimates!E$19, [10]MF_RawData!$A$18:$S$18, 0))</f>
        <v>Electric</v>
      </c>
      <c r="F460" s="12" t="b">
        <f t="shared" si="28"/>
        <v>1</v>
      </c>
      <c r="G460" s="12" t="str">
        <f t="shared" si="29"/>
        <v>Electric Zonal</v>
      </c>
    </row>
    <row r="461" spans="1:7">
      <c r="A461" s="12" t="s">
        <v>552</v>
      </c>
      <c r="B461" s="155">
        <f>INDEX([10]MF_RawData!$A$19:$S$570, MATCH(MF_Estimates!$A461, [10]MF_RawData!$C$19:$C$570, 0), MATCH(MF_Estimates!B$19, [10]MF_RawData!$A$18:$S$18, 0))</f>
        <v>547.61712646484375</v>
      </c>
      <c r="C461" s="156">
        <f>INDEX([10]MF_RawData!$A$19:$S$570, MATCH(MF_Estimates!$A461, [10]MF_RawData!$C$19:$C$570, 0), MATCH(MF_Estimates!C$19, [10]MF_RawData!$A$18:$S$18, 0))</f>
        <v>1</v>
      </c>
      <c r="D461" s="156" t="str">
        <f>INDEX([10]MF_RawData!$A$19:$S$570, MATCH(MF_Estimates!$A461, [10]MF_RawData!$C$19:$C$570, 0), MATCH(MF_Estimates!D$19, [10]MF_RawData!$A$18:$S$18, 0))</f>
        <v>Zonal Electric</v>
      </c>
      <c r="E461" s="156" t="str">
        <f>INDEX([10]MF_RawData!$A$19:$S$570, MATCH(MF_Estimates!$A461, [10]MF_RawData!$C$19:$C$570, 0), MATCH(MF_Estimates!E$19, [10]MF_RawData!$A$18:$S$18, 0))</f>
        <v>Electric</v>
      </c>
      <c r="F461" s="12" t="b">
        <f t="shared" si="28"/>
        <v>1</v>
      </c>
      <c r="G461" s="12" t="str">
        <f t="shared" si="29"/>
        <v>Electric Zonal</v>
      </c>
    </row>
    <row r="462" spans="1:7">
      <c r="A462" s="12" t="s">
        <v>553</v>
      </c>
      <c r="B462" s="155">
        <f>INDEX([10]MF_RawData!$A$19:$S$570, MATCH(MF_Estimates!$A462, [10]MF_RawData!$C$19:$C$570, 0), MATCH(MF_Estimates!B$19, [10]MF_RawData!$A$18:$S$18, 0))</f>
        <v>547.61712646484375</v>
      </c>
      <c r="C462" s="156">
        <f>INDEX([10]MF_RawData!$A$19:$S$570, MATCH(MF_Estimates!$A462, [10]MF_RawData!$C$19:$C$570, 0), MATCH(MF_Estimates!C$19, [10]MF_RawData!$A$18:$S$18, 0))</f>
        <v>1</v>
      </c>
      <c r="D462" s="156" t="str">
        <f>INDEX([10]MF_RawData!$A$19:$S$570, MATCH(MF_Estimates!$A462, [10]MF_RawData!$C$19:$C$570, 0), MATCH(MF_Estimates!D$19, [10]MF_RawData!$A$18:$S$18, 0))</f>
        <v>Zonal Electric</v>
      </c>
      <c r="E462" s="156" t="str">
        <f>INDEX([10]MF_RawData!$A$19:$S$570, MATCH(MF_Estimates!$A462, [10]MF_RawData!$C$19:$C$570, 0), MATCH(MF_Estimates!E$19, [10]MF_RawData!$A$18:$S$18, 0))</f>
        <v>Electric</v>
      </c>
      <c r="F462" s="12" t="b">
        <f t="shared" si="28"/>
        <v>1</v>
      </c>
      <c r="G462" s="12" t="str">
        <f t="shared" si="29"/>
        <v>Electric Zonal</v>
      </c>
    </row>
    <row r="463" spans="1:7">
      <c r="A463" s="12" t="s">
        <v>554</v>
      </c>
      <c r="B463" s="155">
        <f>INDEX([10]MF_RawData!$A$19:$S$570, MATCH(MF_Estimates!$A463, [10]MF_RawData!$C$19:$C$570, 0), MATCH(MF_Estimates!B$19, [10]MF_RawData!$A$18:$S$18, 0))</f>
        <v>547.61712646484375</v>
      </c>
      <c r="C463" s="156">
        <f>INDEX([10]MF_RawData!$A$19:$S$570, MATCH(MF_Estimates!$A463, [10]MF_RawData!$C$19:$C$570, 0), MATCH(MF_Estimates!C$19, [10]MF_RawData!$A$18:$S$18, 0))</f>
        <v>1</v>
      </c>
      <c r="D463" s="156" t="str">
        <f>INDEX([10]MF_RawData!$A$19:$S$570, MATCH(MF_Estimates!$A463, [10]MF_RawData!$C$19:$C$570, 0), MATCH(MF_Estimates!D$19, [10]MF_RawData!$A$18:$S$18, 0))</f>
        <v>Zonal Electric</v>
      </c>
      <c r="E463" s="156" t="str">
        <f>INDEX([10]MF_RawData!$A$19:$S$570, MATCH(MF_Estimates!$A463, [10]MF_RawData!$C$19:$C$570, 0), MATCH(MF_Estimates!E$19, [10]MF_RawData!$A$18:$S$18, 0))</f>
        <v>Electric</v>
      </c>
      <c r="F463" s="12" t="b">
        <f t="shared" si="28"/>
        <v>1</v>
      </c>
      <c r="G463" s="12" t="str">
        <f t="shared" si="29"/>
        <v>Electric Zonal</v>
      </c>
    </row>
    <row r="464" spans="1:7">
      <c r="A464" s="12" t="s">
        <v>555</v>
      </c>
      <c r="B464" s="155">
        <f>INDEX([10]MF_RawData!$A$19:$S$570, MATCH(MF_Estimates!$A464, [10]MF_RawData!$C$19:$C$570, 0), MATCH(MF_Estimates!B$19, [10]MF_RawData!$A$18:$S$18, 0))</f>
        <v>547.61712646484375</v>
      </c>
      <c r="C464" s="156">
        <f>INDEX([10]MF_RawData!$A$19:$S$570, MATCH(MF_Estimates!$A464, [10]MF_RawData!$C$19:$C$570, 0), MATCH(MF_Estimates!C$19, [10]MF_RawData!$A$18:$S$18, 0))</f>
        <v>1</v>
      </c>
      <c r="D464" s="156" t="str">
        <f>INDEX([10]MF_RawData!$A$19:$S$570, MATCH(MF_Estimates!$A464, [10]MF_RawData!$C$19:$C$570, 0), MATCH(MF_Estimates!D$19, [10]MF_RawData!$A$18:$S$18, 0))</f>
        <v>Zonal Electric</v>
      </c>
      <c r="E464" s="156" t="str">
        <f>INDEX([10]MF_RawData!$A$19:$S$570, MATCH(MF_Estimates!$A464, [10]MF_RawData!$C$19:$C$570, 0), MATCH(MF_Estimates!E$19, [10]MF_RawData!$A$18:$S$18, 0))</f>
        <v>Electric</v>
      </c>
      <c r="F464" s="12" t="b">
        <f t="shared" si="28"/>
        <v>1</v>
      </c>
      <c r="G464" s="12" t="str">
        <f t="shared" si="29"/>
        <v>Electric Zonal</v>
      </c>
    </row>
    <row r="465" spans="1:7">
      <c r="A465" s="12" t="s">
        <v>556</v>
      </c>
      <c r="B465" s="155">
        <f>INDEX([10]MF_RawData!$A$19:$S$570, MATCH(MF_Estimates!$A465, [10]MF_RawData!$C$19:$C$570, 0), MATCH(MF_Estimates!B$19, [10]MF_RawData!$A$18:$S$18, 0))</f>
        <v>547.61712646484375</v>
      </c>
      <c r="C465" s="156">
        <f>INDEX([10]MF_RawData!$A$19:$S$570, MATCH(MF_Estimates!$A465, [10]MF_RawData!$C$19:$C$570, 0), MATCH(MF_Estimates!C$19, [10]MF_RawData!$A$18:$S$18, 0))</f>
        <v>1</v>
      </c>
      <c r="D465" s="156" t="str">
        <f>INDEX([10]MF_RawData!$A$19:$S$570, MATCH(MF_Estimates!$A465, [10]MF_RawData!$C$19:$C$570, 0), MATCH(MF_Estimates!D$19, [10]MF_RawData!$A$18:$S$18, 0))</f>
        <v>Zonal Electric</v>
      </c>
      <c r="E465" s="156" t="str">
        <f>INDEX([10]MF_RawData!$A$19:$S$570, MATCH(MF_Estimates!$A465, [10]MF_RawData!$C$19:$C$570, 0), MATCH(MF_Estimates!E$19, [10]MF_RawData!$A$18:$S$18, 0))</f>
        <v>Electric</v>
      </c>
      <c r="F465" s="12" t="b">
        <f t="shared" si="28"/>
        <v>1</v>
      </c>
      <c r="G465" s="12" t="str">
        <f t="shared" si="29"/>
        <v>Electric Zonal</v>
      </c>
    </row>
    <row r="466" spans="1:7">
      <c r="A466" s="12" t="s">
        <v>557</v>
      </c>
      <c r="B466" s="155">
        <f>INDEX([10]MF_RawData!$A$19:$S$570, MATCH(MF_Estimates!$A466, [10]MF_RawData!$C$19:$C$570, 0), MATCH(MF_Estimates!B$19, [10]MF_RawData!$A$18:$S$18, 0))</f>
        <v>547.61712646484375</v>
      </c>
      <c r="C466" s="156">
        <f>INDEX([10]MF_RawData!$A$19:$S$570, MATCH(MF_Estimates!$A466, [10]MF_RawData!$C$19:$C$570, 0), MATCH(MF_Estimates!C$19, [10]MF_RawData!$A$18:$S$18, 0))</f>
        <v>1</v>
      </c>
      <c r="D466" s="156" t="str">
        <f>INDEX([10]MF_RawData!$A$19:$S$570, MATCH(MF_Estimates!$A466, [10]MF_RawData!$C$19:$C$570, 0), MATCH(MF_Estimates!D$19, [10]MF_RawData!$A$18:$S$18, 0))</f>
        <v>Zonal Electric</v>
      </c>
      <c r="E466" s="156" t="str">
        <f>INDEX([10]MF_RawData!$A$19:$S$570, MATCH(MF_Estimates!$A466, [10]MF_RawData!$C$19:$C$570, 0), MATCH(MF_Estimates!E$19, [10]MF_RawData!$A$18:$S$18, 0))</f>
        <v>Electric</v>
      </c>
      <c r="F466" s="12" t="b">
        <f t="shared" si="28"/>
        <v>1</v>
      </c>
      <c r="G466" s="12" t="str">
        <f t="shared" si="29"/>
        <v>Electric Zonal</v>
      </c>
    </row>
    <row r="467" spans="1:7">
      <c r="A467" s="12" t="s">
        <v>558</v>
      </c>
      <c r="B467" s="155">
        <f>INDEX([10]MF_RawData!$A$19:$S$570, MATCH(MF_Estimates!$A467, [10]MF_RawData!$C$19:$C$570, 0), MATCH(MF_Estimates!B$19, [10]MF_RawData!$A$18:$S$18, 0))</f>
        <v>365.07806396484375</v>
      </c>
      <c r="C467" s="156">
        <f>INDEX([10]MF_RawData!$A$19:$S$570, MATCH(MF_Estimates!$A467, [10]MF_RawData!$C$19:$C$570, 0), MATCH(MF_Estimates!C$19, [10]MF_RawData!$A$18:$S$18, 0))</f>
        <v>1</v>
      </c>
      <c r="D467" s="156" t="str">
        <f>INDEX([10]MF_RawData!$A$19:$S$570, MATCH(MF_Estimates!$A467, [10]MF_RawData!$C$19:$C$570, 0), MATCH(MF_Estimates!D$19, [10]MF_RawData!$A$18:$S$18, 0))</f>
        <v>Zonal Electric</v>
      </c>
      <c r="E467" s="156" t="str">
        <f>INDEX([10]MF_RawData!$A$19:$S$570, MATCH(MF_Estimates!$A467, [10]MF_RawData!$C$19:$C$570, 0), MATCH(MF_Estimates!E$19, [10]MF_RawData!$A$18:$S$18, 0))</f>
        <v>Electric</v>
      </c>
      <c r="F467" s="12" t="b">
        <f t="shared" si="28"/>
        <v>1</v>
      </c>
      <c r="G467" s="12" t="str">
        <f t="shared" si="29"/>
        <v>Electric Zonal</v>
      </c>
    </row>
    <row r="468" spans="1:7">
      <c r="A468" s="12" t="s">
        <v>559</v>
      </c>
      <c r="B468" s="155">
        <f>INDEX([10]MF_RawData!$A$19:$S$570, MATCH(MF_Estimates!$A468, [10]MF_RawData!$C$19:$C$570, 0), MATCH(MF_Estimates!B$19, [10]MF_RawData!$A$18:$S$18, 0))</f>
        <v>365.07806396484375</v>
      </c>
      <c r="C468" s="156">
        <f>INDEX([10]MF_RawData!$A$19:$S$570, MATCH(MF_Estimates!$A468, [10]MF_RawData!$C$19:$C$570, 0), MATCH(MF_Estimates!C$19, [10]MF_RawData!$A$18:$S$18, 0))</f>
        <v>1</v>
      </c>
      <c r="D468" s="156" t="str">
        <f>INDEX([10]MF_RawData!$A$19:$S$570, MATCH(MF_Estimates!$A468, [10]MF_RawData!$C$19:$C$570, 0), MATCH(MF_Estimates!D$19, [10]MF_RawData!$A$18:$S$18, 0))</f>
        <v>Zonal Electric</v>
      </c>
      <c r="E468" s="156" t="str">
        <f>INDEX([10]MF_RawData!$A$19:$S$570, MATCH(MF_Estimates!$A468, [10]MF_RawData!$C$19:$C$570, 0), MATCH(MF_Estimates!E$19, [10]MF_RawData!$A$18:$S$18, 0))</f>
        <v>Electric</v>
      </c>
      <c r="F468" s="12" t="b">
        <f t="shared" si="28"/>
        <v>1</v>
      </c>
      <c r="G468" s="12" t="str">
        <f t="shared" si="29"/>
        <v>Electric Zonal</v>
      </c>
    </row>
    <row r="469" spans="1:7">
      <c r="A469" s="12" t="s">
        <v>560</v>
      </c>
      <c r="B469" s="155">
        <f>INDEX([10]MF_RawData!$A$19:$S$570, MATCH(MF_Estimates!$A469, [10]MF_RawData!$C$19:$C$570, 0), MATCH(MF_Estimates!B$19, [10]MF_RawData!$A$18:$S$18, 0))</f>
        <v>365.07806396484375</v>
      </c>
      <c r="C469" s="156">
        <f>INDEX([10]MF_RawData!$A$19:$S$570, MATCH(MF_Estimates!$A469, [10]MF_RawData!$C$19:$C$570, 0), MATCH(MF_Estimates!C$19, [10]MF_RawData!$A$18:$S$18, 0))</f>
        <v>1</v>
      </c>
      <c r="D469" s="156" t="str">
        <f>INDEX([10]MF_RawData!$A$19:$S$570, MATCH(MF_Estimates!$A469, [10]MF_RawData!$C$19:$C$570, 0), MATCH(MF_Estimates!D$19, [10]MF_RawData!$A$18:$S$18, 0))</f>
        <v>Zonal Electric</v>
      </c>
      <c r="E469" s="156" t="str">
        <f>INDEX([10]MF_RawData!$A$19:$S$570, MATCH(MF_Estimates!$A469, [10]MF_RawData!$C$19:$C$570, 0), MATCH(MF_Estimates!E$19, [10]MF_RawData!$A$18:$S$18, 0))</f>
        <v>Electric</v>
      </c>
      <c r="F469" s="12" t="b">
        <f t="shared" ref="F469:F532" si="30">IF(E469="Electric", TRUE, FALSE)</f>
        <v>1</v>
      </c>
      <c r="G469" s="12" t="str">
        <f t="shared" ref="G469:G532" si="31">IFERROR(VLOOKUP(D469, $I$20:$J$24, 2, 0), "")</f>
        <v>Electric Zonal</v>
      </c>
    </row>
    <row r="470" spans="1:7">
      <c r="A470" s="12" t="s">
        <v>561</v>
      </c>
      <c r="B470" s="155">
        <f>INDEX([10]MF_RawData!$A$19:$S$570, MATCH(MF_Estimates!$A470, [10]MF_RawData!$C$19:$C$570, 0), MATCH(MF_Estimates!B$19, [10]MF_RawData!$A$18:$S$18, 0))</f>
        <v>547.61712646484375</v>
      </c>
      <c r="C470" s="156">
        <f>INDEX([10]MF_RawData!$A$19:$S$570, MATCH(MF_Estimates!$A470, [10]MF_RawData!$C$19:$C$570, 0), MATCH(MF_Estimates!C$19, [10]MF_RawData!$A$18:$S$18, 0))</f>
        <v>1</v>
      </c>
      <c r="D470" s="156" t="str">
        <f>INDEX([10]MF_RawData!$A$19:$S$570, MATCH(MF_Estimates!$A470, [10]MF_RawData!$C$19:$C$570, 0), MATCH(MF_Estimates!D$19, [10]MF_RawData!$A$18:$S$18, 0))</f>
        <v>Zonal Electric</v>
      </c>
      <c r="E470" s="156" t="str">
        <f>INDEX([10]MF_RawData!$A$19:$S$570, MATCH(MF_Estimates!$A470, [10]MF_RawData!$C$19:$C$570, 0), MATCH(MF_Estimates!E$19, [10]MF_RawData!$A$18:$S$18, 0))</f>
        <v>Electric</v>
      </c>
      <c r="F470" s="12" t="b">
        <f t="shared" si="30"/>
        <v>1</v>
      </c>
      <c r="G470" s="12" t="str">
        <f t="shared" si="31"/>
        <v>Electric Zonal</v>
      </c>
    </row>
    <row r="471" spans="1:7">
      <c r="A471" s="12" t="s">
        <v>562</v>
      </c>
      <c r="B471" s="155">
        <f>INDEX([10]MF_RawData!$A$19:$S$570, MATCH(MF_Estimates!$A471, [10]MF_RawData!$C$19:$C$570, 0), MATCH(MF_Estimates!B$19, [10]MF_RawData!$A$18:$S$18, 0))</f>
        <v>547.61712646484375</v>
      </c>
      <c r="C471" s="156">
        <f>INDEX([10]MF_RawData!$A$19:$S$570, MATCH(MF_Estimates!$A471, [10]MF_RawData!$C$19:$C$570, 0), MATCH(MF_Estimates!C$19, [10]MF_RawData!$A$18:$S$18, 0))</f>
        <v>1</v>
      </c>
      <c r="D471" s="156" t="str">
        <f>INDEX([10]MF_RawData!$A$19:$S$570, MATCH(MF_Estimates!$A471, [10]MF_RawData!$C$19:$C$570, 0), MATCH(MF_Estimates!D$19, [10]MF_RawData!$A$18:$S$18, 0))</f>
        <v>Zonal Electric</v>
      </c>
      <c r="E471" s="156" t="str">
        <f>INDEX([10]MF_RawData!$A$19:$S$570, MATCH(MF_Estimates!$A471, [10]MF_RawData!$C$19:$C$570, 0), MATCH(MF_Estimates!E$19, [10]MF_RawData!$A$18:$S$18, 0))</f>
        <v>Electric</v>
      </c>
      <c r="F471" s="12" t="b">
        <f t="shared" si="30"/>
        <v>1</v>
      </c>
      <c r="G471" s="12" t="str">
        <f t="shared" si="31"/>
        <v>Electric Zonal</v>
      </c>
    </row>
    <row r="472" spans="1:7">
      <c r="A472" s="12" t="s">
        <v>563</v>
      </c>
      <c r="B472" s="155">
        <f>INDEX([10]MF_RawData!$A$19:$S$570, MATCH(MF_Estimates!$A472, [10]MF_RawData!$C$19:$C$570, 0), MATCH(MF_Estimates!B$19, [10]MF_RawData!$A$18:$S$18, 0))</f>
        <v>547.61712646484375</v>
      </c>
      <c r="C472" s="156">
        <f>INDEX([10]MF_RawData!$A$19:$S$570, MATCH(MF_Estimates!$A472, [10]MF_RawData!$C$19:$C$570, 0), MATCH(MF_Estimates!C$19, [10]MF_RawData!$A$18:$S$18, 0))</f>
        <v>1</v>
      </c>
      <c r="D472" s="156" t="str">
        <f>INDEX([10]MF_RawData!$A$19:$S$570, MATCH(MF_Estimates!$A472, [10]MF_RawData!$C$19:$C$570, 0), MATCH(MF_Estimates!D$19, [10]MF_RawData!$A$18:$S$18, 0))</f>
        <v>Zonal Electric</v>
      </c>
      <c r="E472" s="156" t="str">
        <f>INDEX([10]MF_RawData!$A$19:$S$570, MATCH(MF_Estimates!$A472, [10]MF_RawData!$C$19:$C$570, 0), MATCH(MF_Estimates!E$19, [10]MF_RawData!$A$18:$S$18, 0))</f>
        <v>Electric</v>
      </c>
      <c r="F472" s="12" t="b">
        <f t="shared" si="30"/>
        <v>1</v>
      </c>
      <c r="G472" s="12" t="str">
        <f t="shared" si="31"/>
        <v>Electric Zonal</v>
      </c>
    </row>
    <row r="473" spans="1:7">
      <c r="A473" s="12" t="s">
        <v>564</v>
      </c>
      <c r="B473" s="155">
        <f>INDEX([10]MF_RawData!$A$19:$S$570, MATCH(MF_Estimates!$A473, [10]MF_RawData!$C$19:$C$570, 0), MATCH(MF_Estimates!B$19, [10]MF_RawData!$A$18:$S$18, 0))</f>
        <v>547.61712646484375</v>
      </c>
      <c r="C473" s="156">
        <f>INDEX([10]MF_RawData!$A$19:$S$570, MATCH(MF_Estimates!$A473, [10]MF_RawData!$C$19:$C$570, 0), MATCH(MF_Estimates!C$19, [10]MF_RawData!$A$18:$S$18, 0))</f>
        <v>1</v>
      </c>
      <c r="D473" s="156" t="str">
        <f>INDEX([10]MF_RawData!$A$19:$S$570, MATCH(MF_Estimates!$A473, [10]MF_RawData!$C$19:$C$570, 0), MATCH(MF_Estimates!D$19, [10]MF_RawData!$A$18:$S$18, 0))</f>
        <v>Zonal Electric</v>
      </c>
      <c r="E473" s="156" t="str">
        <f>INDEX([10]MF_RawData!$A$19:$S$570, MATCH(MF_Estimates!$A473, [10]MF_RawData!$C$19:$C$570, 0), MATCH(MF_Estimates!E$19, [10]MF_RawData!$A$18:$S$18, 0))</f>
        <v>Electric</v>
      </c>
      <c r="F473" s="12" t="b">
        <f t="shared" si="30"/>
        <v>1</v>
      </c>
      <c r="G473" s="12" t="str">
        <f t="shared" si="31"/>
        <v>Electric Zonal</v>
      </c>
    </row>
    <row r="474" spans="1:7">
      <c r="A474" s="12" t="s">
        <v>565</v>
      </c>
      <c r="B474" s="155">
        <f>INDEX([10]MF_RawData!$A$19:$S$570, MATCH(MF_Estimates!$A474, [10]MF_RawData!$C$19:$C$570, 0), MATCH(MF_Estimates!B$19, [10]MF_RawData!$A$18:$S$18, 0))</f>
        <v>547.61712646484375</v>
      </c>
      <c r="C474" s="156">
        <f>INDEX([10]MF_RawData!$A$19:$S$570, MATCH(MF_Estimates!$A474, [10]MF_RawData!$C$19:$C$570, 0), MATCH(MF_Estimates!C$19, [10]MF_RawData!$A$18:$S$18, 0))</f>
        <v>1</v>
      </c>
      <c r="D474" s="156" t="str">
        <f>INDEX([10]MF_RawData!$A$19:$S$570, MATCH(MF_Estimates!$A474, [10]MF_RawData!$C$19:$C$570, 0), MATCH(MF_Estimates!D$19, [10]MF_RawData!$A$18:$S$18, 0))</f>
        <v>Zonal Electric</v>
      </c>
      <c r="E474" s="156" t="str">
        <f>INDEX([10]MF_RawData!$A$19:$S$570, MATCH(MF_Estimates!$A474, [10]MF_RawData!$C$19:$C$570, 0), MATCH(MF_Estimates!E$19, [10]MF_RawData!$A$18:$S$18, 0))</f>
        <v>Electric</v>
      </c>
      <c r="F474" s="12" t="b">
        <f t="shared" si="30"/>
        <v>1</v>
      </c>
      <c r="G474" s="12" t="str">
        <f t="shared" si="31"/>
        <v>Electric Zonal</v>
      </c>
    </row>
    <row r="475" spans="1:7">
      <c r="A475" s="12" t="s">
        <v>566</v>
      </c>
      <c r="B475" s="155">
        <f>INDEX([10]MF_RawData!$A$19:$S$570, MATCH(MF_Estimates!$A475, [10]MF_RawData!$C$19:$C$570, 0), MATCH(MF_Estimates!B$19, [10]MF_RawData!$A$18:$S$18, 0))</f>
        <v>547.61712646484375</v>
      </c>
      <c r="C475" s="156">
        <f>INDEX([10]MF_RawData!$A$19:$S$570, MATCH(MF_Estimates!$A475, [10]MF_RawData!$C$19:$C$570, 0), MATCH(MF_Estimates!C$19, [10]MF_RawData!$A$18:$S$18, 0))</f>
        <v>1</v>
      </c>
      <c r="D475" s="156" t="str">
        <f>INDEX([10]MF_RawData!$A$19:$S$570, MATCH(MF_Estimates!$A475, [10]MF_RawData!$C$19:$C$570, 0), MATCH(MF_Estimates!D$19, [10]MF_RawData!$A$18:$S$18, 0))</f>
        <v>Zonal Electric</v>
      </c>
      <c r="E475" s="156" t="str">
        <f>INDEX([10]MF_RawData!$A$19:$S$570, MATCH(MF_Estimates!$A475, [10]MF_RawData!$C$19:$C$570, 0), MATCH(MF_Estimates!E$19, [10]MF_RawData!$A$18:$S$18, 0))</f>
        <v>Electric</v>
      </c>
      <c r="F475" s="12" t="b">
        <f t="shared" si="30"/>
        <v>1</v>
      </c>
      <c r="G475" s="12" t="str">
        <f t="shared" si="31"/>
        <v>Electric Zonal</v>
      </c>
    </row>
    <row r="476" spans="1:7">
      <c r="A476" s="12" t="s">
        <v>567</v>
      </c>
      <c r="B476" s="155">
        <f>INDEX([10]MF_RawData!$A$19:$S$570, MATCH(MF_Estimates!$A476, [10]MF_RawData!$C$19:$C$570, 0), MATCH(MF_Estimates!B$19, [10]MF_RawData!$A$18:$S$18, 0))</f>
        <v>547.61712646484375</v>
      </c>
      <c r="C476" s="156">
        <f>INDEX([10]MF_RawData!$A$19:$S$570, MATCH(MF_Estimates!$A476, [10]MF_RawData!$C$19:$C$570, 0), MATCH(MF_Estimates!C$19, [10]MF_RawData!$A$18:$S$18, 0))</f>
        <v>1</v>
      </c>
      <c r="D476" s="156" t="str">
        <f>INDEX([10]MF_RawData!$A$19:$S$570, MATCH(MF_Estimates!$A476, [10]MF_RawData!$C$19:$C$570, 0), MATCH(MF_Estimates!D$19, [10]MF_RawData!$A$18:$S$18, 0))</f>
        <v>Zonal Electric</v>
      </c>
      <c r="E476" s="156" t="str">
        <f>INDEX([10]MF_RawData!$A$19:$S$570, MATCH(MF_Estimates!$A476, [10]MF_RawData!$C$19:$C$570, 0), MATCH(MF_Estimates!E$19, [10]MF_RawData!$A$18:$S$18, 0))</f>
        <v>Electric</v>
      </c>
      <c r="F476" s="12" t="b">
        <f t="shared" si="30"/>
        <v>1</v>
      </c>
      <c r="G476" s="12" t="str">
        <f t="shared" si="31"/>
        <v>Electric Zonal</v>
      </c>
    </row>
    <row r="477" spans="1:7">
      <c r="A477" s="12" t="s">
        <v>568</v>
      </c>
      <c r="B477" s="155">
        <f>INDEX([10]MF_RawData!$A$19:$S$570, MATCH(MF_Estimates!$A477, [10]MF_RawData!$C$19:$C$570, 0), MATCH(MF_Estimates!B$19, [10]MF_RawData!$A$18:$S$18, 0))</f>
        <v>547.61712646484375</v>
      </c>
      <c r="C477" s="156">
        <f>INDEX([10]MF_RawData!$A$19:$S$570, MATCH(MF_Estimates!$A477, [10]MF_RawData!$C$19:$C$570, 0), MATCH(MF_Estimates!C$19, [10]MF_RawData!$A$18:$S$18, 0))</f>
        <v>1</v>
      </c>
      <c r="D477" s="156" t="str">
        <f>INDEX([10]MF_RawData!$A$19:$S$570, MATCH(MF_Estimates!$A477, [10]MF_RawData!$C$19:$C$570, 0), MATCH(MF_Estimates!D$19, [10]MF_RawData!$A$18:$S$18, 0))</f>
        <v>Zonal Electric</v>
      </c>
      <c r="E477" s="156" t="str">
        <f>INDEX([10]MF_RawData!$A$19:$S$570, MATCH(MF_Estimates!$A477, [10]MF_RawData!$C$19:$C$570, 0), MATCH(MF_Estimates!E$19, [10]MF_RawData!$A$18:$S$18, 0))</f>
        <v>Electric</v>
      </c>
      <c r="F477" s="12" t="b">
        <f t="shared" si="30"/>
        <v>1</v>
      </c>
      <c r="G477" s="12" t="str">
        <f t="shared" si="31"/>
        <v>Electric Zonal</v>
      </c>
    </row>
    <row r="478" spans="1:7">
      <c r="A478" s="12" t="s">
        <v>569</v>
      </c>
      <c r="B478" s="155">
        <f>INDEX([10]MF_RawData!$A$19:$S$570, MATCH(MF_Estimates!$A478, [10]MF_RawData!$C$19:$C$570, 0), MATCH(MF_Estimates!B$19, [10]MF_RawData!$A$18:$S$18, 0))</f>
        <v>547.61712646484375</v>
      </c>
      <c r="C478" s="156">
        <f>INDEX([10]MF_RawData!$A$19:$S$570, MATCH(MF_Estimates!$A478, [10]MF_RawData!$C$19:$C$570, 0), MATCH(MF_Estimates!C$19, [10]MF_RawData!$A$18:$S$18, 0))</f>
        <v>1</v>
      </c>
      <c r="D478" s="156" t="str">
        <f>INDEX([10]MF_RawData!$A$19:$S$570, MATCH(MF_Estimates!$A478, [10]MF_RawData!$C$19:$C$570, 0), MATCH(MF_Estimates!D$19, [10]MF_RawData!$A$18:$S$18, 0))</f>
        <v>Central Hydronic/Steam - Central</v>
      </c>
      <c r="E478" s="156" t="str">
        <f>INDEX([10]MF_RawData!$A$19:$S$570, MATCH(MF_Estimates!$A478, [10]MF_RawData!$C$19:$C$570, 0), MATCH(MF_Estimates!E$19, [10]MF_RawData!$A$18:$S$18, 0))</f>
        <v>Natural Gas</v>
      </c>
      <c r="F478" s="12" t="b">
        <f t="shared" si="30"/>
        <v>0</v>
      </c>
      <c r="G478" s="12" t="str">
        <f t="shared" si="31"/>
        <v/>
      </c>
    </row>
    <row r="479" spans="1:7">
      <c r="A479" s="12" t="s">
        <v>570</v>
      </c>
      <c r="B479" s="155">
        <f>INDEX([10]MF_RawData!$A$19:$S$570, MATCH(MF_Estimates!$A479, [10]MF_RawData!$C$19:$C$570, 0), MATCH(MF_Estimates!B$19, [10]MF_RawData!$A$18:$S$18, 0))</f>
        <v>547.61712646484375</v>
      </c>
      <c r="C479" s="156">
        <f>INDEX([10]MF_RawData!$A$19:$S$570, MATCH(MF_Estimates!$A479, [10]MF_RawData!$C$19:$C$570, 0), MATCH(MF_Estimates!C$19, [10]MF_RawData!$A$18:$S$18, 0))</f>
        <v>1</v>
      </c>
      <c r="D479" s="156" t="str">
        <f>INDEX([10]MF_RawData!$A$19:$S$570, MATCH(MF_Estimates!$A479, [10]MF_RawData!$C$19:$C$570, 0), MATCH(MF_Estimates!D$19, [10]MF_RawData!$A$18:$S$18, 0))</f>
        <v>Central Hydronic/Steam - Central</v>
      </c>
      <c r="E479" s="156" t="str">
        <f>INDEX([10]MF_RawData!$A$19:$S$570, MATCH(MF_Estimates!$A479, [10]MF_RawData!$C$19:$C$570, 0), MATCH(MF_Estimates!E$19, [10]MF_RawData!$A$18:$S$18, 0))</f>
        <v>Natural Gas</v>
      </c>
      <c r="F479" s="12" t="b">
        <f t="shared" si="30"/>
        <v>0</v>
      </c>
      <c r="G479" s="12" t="str">
        <f t="shared" si="31"/>
        <v/>
      </c>
    </row>
    <row r="480" spans="1:7">
      <c r="A480" s="12" t="s">
        <v>571</v>
      </c>
      <c r="B480" s="155">
        <f>INDEX([10]MF_RawData!$A$19:$S$570, MATCH(MF_Estimates!$A480, [10]MF_RawData!$C$19:$C$570, 0), MATCH(MF_Estimates!B$19, [10]MF_RawData!$A$18:$S$18, 0))</f>
        <v>547.61712646484375</v>
      </c>
      <c r="C480" s="156">
        <f>INDEX([10]MF_RawData!$A$19:$S$570, MATCH(MF_Estimates!$A480, [10]MF_RawData!$C$19:$C$570, 0), MATCH(MF_Estimates!C$19, [10]MF_RawData!$A$18:$S$18, 0))</f>
        <v>1</v>
      </c>
      <c r="D480" s="156" t="str">
        <f>INDEX([10]MF_RawData!$A$19:$S$570, MATCH(MF_Estimates!$A480, [10]MF_RawData!$C$19:$C$570, 0), MATCH(MF_Estimates!D$19, [10]MF_RawData!$A$18:$S$18, 0))</f>
        <v>Zonal Electric</v>
      </c>
      <c r="E480" s="156" t="str">
        <f>INDEX([10]MF_RawData!$A$19:$S$570, MATCH(MF_Estimates!$A480, [10]MF_RawData!$C$19:$C$570, 0), MATCH(MF_Estimates!E$19, [10]MF_RawData!$A$18:$S$18, 0))</f>
        <v>Electric</v>
      </c>
      <c r="F480" s="12" t="b">
        <f t="shared" si="30"/>
        <v>1</v>
      </c>
      <c r="G480" s="12" t="str">
        <f t="shared" si="31"/>
        <v>Electric Zonal</v>
      </c>
    </row>
    <row r="481" spans="1:7">
      <c r="A481" s="12" t="s">
        <v>572</v>
      </c>
      <c r="B481" s="155">
        <f>INDEX([10]MF_RawData!$A$19:$S$570, MATCH(MF_Estimates!$A481, [10]MF_RawData!$C$19:$C$570, 0), MATCH(MF_Estimates!B$19, [10]MF_RawData!$A$18:$S$18, 0))</f>
        <v>547.61712646484375</v>
      </c>
      <c r="C481" s="156">
        <f>INDEX([10]MF_RawData!$A$19:$S$570, MATCH(MF_Estimates!$A481, [10]MF_RawData!$C$19:$C$570, 0), MATCH(MF_Estimates!C$19, [10]MF_RawData!$A$18:$S$18, 0))</f>
        <v>1</v>
      </c>
      <c r="D481" s="156" t="str">
        <f>INDEX([10]MF_RawData!$A$19:$S$570, MATCH(MF_Estimates!$A481, [10]MF_RawData!$C$19:$C$570, 0), MATCH(MF_Estimates!D$19, [10]MF_RawData!$A$18:$S$18, 0))</f>
        <v>Zonal Electric</v>
      </c>
      <c r="E481" s="156" t="str">
        <f>INDEX([10]MF_RawData!$A$19:$S$570, MATCH(MF_Estimates!$A481, [10]MF_RawData!$C$19:$C$570, 0), MATCH(MF_Estimates!E$19, [10]MF_RawData!$A$18:$S$18, 0))</f>
        <v>Electric</v>
      </c>
      <c r="F481" s="12" t="b">
        <f t="shared" si="30"/>
        <v>1</v>
      </c>
      <c r="G481" s="12" t="str">
        <f t="shared" si="31"/>
        <v>Electric Zonal</v>
      </c>
    </row>
    <row r="482" spans="1:7">
      <c r="A482" s="12" t="s">
        <v>573</v>
      </c>
      <c r="B482" s="155">
        <f>INDEX([10]MF_RawData!$A$19:$S$570, MATCH(MF_Estimates!$A482, [10]MF_RawData!$C$19:$C$570, 0), MATCH(MF_Estimates!B$19, [10]MF_RawData!$A$18:$S$18, 0))</f>
        <v>547.61712646484375</v>
      </c>
      <c r="C482" s="156">
        <f>INDEX([10]MF_RawData!$A$19:$S$570, MATCH(MF_Estimates!$A482, [10]MF_RawData!$C$19:$C$570, 0), MATCH(MF_Estimates!C$19, [10]MF_RawData!$A$18:$S$18, 0))</f>
        <v>1</v>
      </c>
      <c r="D482" s="156" t="str">
        <f>INDEX([10]MF_RawData!$A$19:$S$570, MATCH(MF_Estimates!$A482, [10]MF_RawData!$C$19:$C$570, 0), MATCH(MF_Estimates!D$19, [10]MF_RawData!$A$18:$S$18, 0))</f>
        <v>Zonal Electric</v>
      </c>
      <c r="E482" s="156" t="str">
        <f>INDEX([10]MF_RawData!$A$19:$S$570, MATCH(MF_Estimates!$A482, [10]MF_RawData!$C$19:$C$570, 0), MATCH(MF_Estimates!E$19, [10]MF_RawData!$A$18:$S$18, 0))</f>
        <v>Electric</v>
      </c>
      <c r="F482" s="12" t="b">
        <f t="shared" si="30"/>
        <v>1</v>
      </c>
      <c r="G482" s="12" t="str">
        <f t="shared" si="31"/>
        <v>Electric Zonal</v>
      </c>
    </row>
    <row r="483" spans="1:7">
      <c r="A483" s="12" t="s">
        <v>574</v>
      </c>
      <c r="B483" s="155">
        <f>INDEX([10]MF_RawData!$A$19:$S$570, MATCH(MF_Estimates!$A483, [10]MF_RawData!$C$19:$C$570, 0), MATCH(MF_Estimates!B$19, [10]MF_RawData!$A$18:$S$18, 0))</f>
        <v>547.61712646484375</v>
      </c>
      <c r="C483" s="156">
        <f>INDEX([10]MF_RawData!$A$19:$S$570, MATCH(MF_Estimates!$A483, [10]MF_RawData!$C$19:$C$570, 0), MATCH(MF_Estimates!C$19, [10]MF_RawData!$A$18:$S$18, 0))</f>
        <v>1</v>
      </c>
      <c r="D483" s="156" t="str">
        <f>INDEX([10]MF_RawData!$A$19:$S$570, MATCH(MF_Estimates!$A483, [10]MF_RawData!$C$19:$C$570, 0), MATCH(MF_Estimates!D$19, [10]MF_RawData!$A$18:$S$18, 0))</f>
        <v>Zonal Electric</v>
      </c>
      <c r="E483" s="156" t="str">
        <f>INDEX([10]MF_RawData!$A$19:$S$570, MATCH(MF_Estimates!$A483, [10]MF_RawData!$C$19:$C$570, 0), MATCH(MF_Estimates!E$19, [10]MF_RawData!$A$18:$S$18, 0))</f>
        <v>Electric</v>
      </c>
      <c r="F483" s="12" t="b">
        <f t="shared" si="30"/>
        <v>1</v>
      </c>
      <c r="G483" s="12" t="str">
        <f t="shared" si="31"/>
        <v>Electric Zonal</v>
      </c>
    </row>
    <row r="484" spans="1:7">
      <c r="A484" s="12" t="s">
        <v>575</v>
      </c>
      <c r="B484" s="155">
        <f>INDEX([10]MF_RawData!$A$19:$S$570, MATCH(MF_Estimates!$A484, [10]MF_RawData!$C$19:$C$570, 0), MATCH(MF_Estimates!B$19, [10]MF_RawData!$A$18:$S$18, 0))</f>
        <v>547.61712646484375</v>
      </c>
      <c r="C484" s="156">
        <f>INDEX([10]MF_RawData!$A$19:$S$570, MATCH(MF_Estimates!$A484, [10]MF_RawData!$C$19:$C$570, 0), MATCH(MF_Estimates!C$19, [10]MF_RawData!$A$18:$S$18, 0))</f>
        <v>1</v>
      </c>
      <c r="D484" s="156" t="str">
        <f>INDEX([10]MF_RawData!$A$19:$S$570, MATCH(MF_Estimates!$A484, [10]MF_RawData!$C$19:$C$570, 0), MATCH(MF_Estimates!D$19, [10]MF_RawData!$A$18:$S$18, 0))</f>
        <v>Stove</v>
      </c>
      <c r="E484" s="156" t="str">
        <f>INDEX([10]MF_RawData!$A$19:$S$570, MATCH(MF_Estimates!$A484, [10]MF_RawData!$C$19:$C$570, 0), MATCH(MF_Estimates!E$19, [10]MF_RawData!$A$18:$S$18, 0))</f>
        <v>Natural Gas</v>
      </c>
      <c r="F484" s="12" t="b">
        <f t="shared" si="30"/>
        <v>0</v>
      </c>
      <c r="G484" s="12" t="str">
        <f t="shared" si="31"/>
        <v/>
      </c>
    </row>
    <row r="485" spans="1:7">
      <c r="A485" s="12" t="s">
        <v>576</v>
      </c>
      <c r="B485" s="155">
        <f>INDEX([10]MF_RawData!$A$19:$S$570, MATCH(MF_Estimates!$A485, [10]MF_RawData!$C$19:$C$570, 0), MATCH(MF_Estimates!B$19, [10]MF_RawData!$A$18:$S$18, 0))</f>
        <v>547.6170654296875</v>
      </c>
      <c r="C485" s="156">
        <f>INDEX([10]MF_RawData!$A$19:$S$570, MATCH(MF_Estimates!$A485, [10]MF_RawData!$C$19:$C$570, 0), MATCH(MF_Estimates!C$19, [10]MF_RawData!$A$18:$S$18, 0))</f>
        <v>1</v>
      </c>
      <c r="D485" s="156" t="str">
        <f>INDEX([10]MF_RawData!$A$19:$S$570, MATCH(MF_Estimates!$A485, [10]MF_RawData!$C$19:$C$570, 0), MATCH(MF_Estimates!D$19, [10]MF_RawData!$A$18:$S$18, 0))</f>
        <v>Stove</v>
      </c>
      <c r="E485" s="156" t="str">
        <f>INDEX([10]MF_RawData!$A$19:$S$570, MATCH(MF_Estimates!$A485, [10]MF_RawData!$C$19:$C$570, 0), MATCH(MF_Estimates!E$19, [10]MF_RawData!$A$18:$S$18, 0))</f>
        <v>Natural Gas</v>
      </c>
      <c r="F485" s="12" t="b">
        <f t="shared" si="30"/>
        <v>0</v>
      </c>
      <c r="G485" s="12" t="str">
        <f t="shared" si="31"/>
        <v/>
      </c>
    </row>
    <row r="486" spans="1:7">
      <c r="A486" s="12" t="s">
        <v>577</v>
      </c>
      <c r="B486" s="155">
        <f>INDEX([10]MF_RawData!$A$19:$S$570, MATCH(MF_Estimates!$A486, [10]MF_RawData!$C$19:$C$570, 0), MATCH(MF_Estimates!B$19, [10]MF_RawData!$A$18:$S$18, 0))</f>
        <v>547.6170654296875</v>
      </c>
      <c r="C486" s="156">
        <f>INDEX([10]MF_RawData!$A$19:$S$570, MATCH(MF_Estimates!$A486, [10]MF_RawData!$C$19:$C$570, 0), MATCH(MF_Estimates!C$19, [10]MF_RawData!$A$18:$S$18, 0))</f>
        <v>1</v>
      </c>
      <c r="D486" s="156" t="str">
        <f>INDEX([10]MF_RawData!$A$19:$S$570, MATCH(MF_Estimates!$A486, [10]MF_RawData!$C$19:$C$570, 0), MATCH(MF_Estimates!D$19, [10]MF_RawData!$A$18:$S$18, 0))</f>
        <v>Zonal Electric</v>
      </c>
      <c r="E486" s="156" t="str">
        <f>INDEX([10]MF_RawData!$A$19:$S$570, MATCH(MF_Estimates!$A486, [10]MF_RawData!$C$19:$C$570, 0), MATCH(MF_Estimates!E$19, [10]MF_RawData!$A$18:$S$18, 0))</f>
        <v>Electric</v>
      </c>
      <c r="F486" s="12" t="b">
        <f t="shared" si="30"/>
        <v>1</v>
      </c>
      <c r="G486" s="12" t="str">
        <f t="shared" si="31"/>
        <v>Electric Zonal</v>
      </c>
    </row>
    <row r="487" spans="1:7">
      <c r="A487" s="12" t="s">
        <v>578</v>
      </c>
      <c r="B487" s="155">
        <f>INDEX([10]MF_RawData!$A$19:$S$570, MATCH(MF_Estimates!$A487, [10]MF_RawData!$C$19:$C$570, 0), MATCH(MF_Estimates!B$19, [10]MF_RawData!$A$18:$S$18, 0))</f>
        <v>547.6170654296875</v>
      </c>
      <c r="C487" s="156">
        <f>INDEX([10]MF_RawData!$A$19:$S$570, MATCH(MF_Estimates!$A487, [10]MF_RawData!$C$19:$C$570, 0), MATCH(MF_Estimates!C$19, [10]MF_RawData!$A$18:$S$18, 0))</f>
        <v>1</v>
      </c>
      <c r="D487" s="156" t="str">
        <f>INDEX([10]MF_RawData!$A$19:$S$570, MATCH(MF_Estimates!$A487, [10]MF_RawData!$C$19:$C$570, 0), MATCH(MF_Estimates!D$19, [10]MF_RawData!$A$18:$S$18, 0))</f>
        <v>Zonal Electric</v>
      </c>
      <c r="E487" s="156" t="str">
        <f>INDEX([10]MF_RawData!$A$19:$S$570, MATCH(MF_Estimates!$A487, [10]MF_RawData!$C$19:$C$570, 0), MATCH(MF_Estimates!E$19, [10]MF_RawData!$A$18:$S$18, 0))</f>
        <v>Electric</v>
      </c>
      <c r="F487" s="12" t="b">
        <f t="shared" si="30"/>
        <v>1</v>
      </c>
      <c r="G487" s="12" t="str">
        <f t="shared" si="31"/>
        <v>Electric Zonal</v>
      </c>
    </row>
    <row r="488" spans="1:7">
      <c r="A488" s="12" t="s">
        <v>579</v>
      </c>
      <c r="B488" s="155">
        <f>INDEX([10]MF_RawData!$A$19:$S$570, MATCH(MF_Estimates!$A488, [10]MF_RawData!$C$19:$C$570, 0), MATCH(MF_Estimates!B$19, [10]MF_RawData!$A$18:$S$18, 0))</f>
        <v>547.61712646484375</v>
      </c>
      <c r="C488" s="156">
        <f>INDEX([10]MF_RawData!$A$19:$S$570, MATCH(MF_Estimates!$A488, [10]MF_RawData!$C$19:$C$570, 0), MATCH(MF_Estimates!C$19, [10]MF_RawData!$A$18:$S$18, 0))</f>
        <v>1</v>
      </c>
      <c r="D488" s="156" t="str">
        <f>INDEX([10]MF_RawData!$A$19:$S$570, MATCH(MF_Estimates!$A488, [10]MF_RawData!$C$19:$C$570, 0), MATCH(MF_Estimates!D$19, [10]MF_RawData!$A$18:$S$18, 0))</f>
        <v>Zonal Electric</v>
      </c>
      <c r="E488" s="156" t="str">
        <f>INDEX([10]MF_RawData!$A$19:$S$570, MATCH(MF_Estimates!$A488, [10]MF_RawData!$C$19:$C$570, 0), MATCH(MF_Estimates!E$19, [10]MF_RawData!$A$18:$S$18, 0))</f>
        <v>Electric</v>
      </c>
      <c r="F488" s="12" t="b">
        <f t="shared" si="30"/>
        <v>1</v>
      </c>
      <c r="G488" s="12" t="str">
        <f t="shared" si="31"/>
        <v>Electric Zonal</v>
      </c>
    </row>
    <row r="489" spans="1:7">
      <c r="A489" s="12" t="s">
        <v>580</v>
      </c>
      <c r="B489" s="155">
        <f>INDEX([10]MF_RawData!$A$19:$S$570, MATCH(MF_Estimates!$A489, [10]MF_RawData!$C$19:$C$570, 0), MATCH(MF_Estimates!B$19, [10]MF_RawData!$A$18:$S$18, 0))</f>
        <v>547.61712646484375</v>
      </c>
      <c r="C489" s="156">
        <f>INDEX([10]MF_RawData!$A$19:$S$570, MATCH(MF_Estimates!$A489, [10]MF_RawData!$C$19:$C$570, 0), MATCH(MF_Estimates!C$19, [10]MF_RawData!$A$18:$S$18, 0))</f>
        <v>1</v>
      </c>
      <c r="D489" s="156" t="str">
        <f>INDEX([10]MF_RawData!$A$19:$S$570, MATCH(MF_Estimates!$A489, [10]MF_RawData!$C$19:$C$570, 0), MATCH(MF_Estimates!D$19, [10]MF_RawData!$A$18:$S$18, 0))</f>
        <v>Zonal Electric</v>
      </c>
      <c r="E489" s="156" t="str">
        <f>INDEX([10]MF_RawData!$A$19:$S$570, MATCH(MF_Estimates!$A489, [10]MF_RawData!$C$19:$C$570, 0), MATCH(MF_Estimates!E$19, [10]MF_RawData!$A$18:$S$18, 0))</f>
        <v>Electric</v>
      </c>
      <c r="F489" s="12" t="b">
        <f t="shared" si="30"/>
        <v>1</v>
      </c>
      <c r="G489" s="12" t="str">
        <f t="shared" si="31"/>
        <v>Electric Zonal</v>
      </c>
    </row>
    <row r="490" spans="1:7">
      <c r="A490" s="12" t="s">
        <v>581</v>
      </c>
      <c r="B490" s="155">
        <f>INDEX([10]MF_RawData!$A$19:$S$570, MATCH(MF_Estimates!$A490, [10]MF_RawData!$C$19:$C$570, 0), MATCH(MF_Estimates!B$19, [10]MF_RawData!$A$18:$S$18, 0))</f>
        <v>547.6170654296875</v>
      </c>
      <c r="C490" s="156">
        <f>INDEX([10]MF_RawData!$A$19:$S$570, MATCH(MF_Estimates!$A490, [10]MF_RawData!$C$19:$C$570, 0), MATCH(MF_Estimates!C$19, [10]MF_RawData!$A$18:$S$18, 0))</f>
        <v>1</v>
      </c>
      <c r="D490" s="156" t="str">
        <f>INDEX([10]MF_RawData!$A$19:$S$570, MATCH(MF_Estimates!$A490, [10]MF_RawData!$C$19:$C$570, 0), MATCH(MF_Estimates!D$19, [10]MF_RawData!$A$18:$S$18, 0))</f>
        <v>Central Hydronic/Steam - Central</v>
      </c>
      <c r="E490" s="156" t="str">
        <f>INDEX([10]MF_RawData!$A$19:$S$570, MATCH(MF_Estimates!$A490, [10]MF_RawData!$C$19:$C$570, 0), MATCH(MF_Estimates!E$19, [10]MF_RawData!$A$18:$S$18, 0))</f>
        <v>Natural Gas</v>
      </c>
      <c r="F490" s="12" t="b">
        <f t="shared" si="30"/>
        <v>0</v>
      </c>
      <c r="G490" s="12" t="str">
        <f t="shared" si="31"/>
        <v/>
      </c>
    </row>
    <row r="491" spans="1:7">
      <c r="A491" s="12" t="s">
        <v>582</v>
      </c>
      <c r="B491" s="155">
        <f>INDEX([10]MF_RawData!$A$19:$S$570, MATCH(MF_Estimates!$A491, [10]MF_RawData!$C$19:$C$570, 0), MATCH(MF_Estimates!B$19, [10]MF_RawData!$A$18:$S$18, 0))</f>
        <v>547.61712646484375</v>
      </c>
      <c r="C491" s="156">
        <f>INDEX([10]MF_RawData!$A$19:$S$570, MATCH(MF_Estimates!$A491, [10]MF_RawData!$C$19:$C$570, 0), MATCH(MF_Estimates!C$19, [10]MF_RawData!$A$18:$S$18, 0))</f>
        <v>1</v>
      </c>
      <c r="D491" s="156" t="str">
        <f>INDEX([10]MF_RawData!$A$19:$S$570, MATCH(MF_Estimates!$A491, [10]MF_RawData!$C$19:$C$570, 0), MATCH(MF_Estimates!D$19, [10]MF_RawData!$A$18:$S$18, 0))</f>
        <v>Central Hydronic/Steam - Central</v>
      </c>
      <c r="E491" s="156" t="str">
        <f>INDEX([10]MF_RawData!$A$19:$S$570, MATCH(MF_Estimates!$A491, [10]MF_RawData!$C$19:$C$570, 0), MATCH(MF_Estimates!E$19, [10]MF_RawData!$A$18:$S$18, 0))</f>
        <v>Natural Gas</v>
      </c>
      <c r="F491" s="12" t="b">
        <f t="shared" si="30"/>
        <v>0</v>
      </c>
      <c r="G491" s="12" t="str">
        <f t="shared" si="31"/>
        <v/>
      </c>
    </row>
    <row r="492" spans="1:7">
      <c r="A492" s="12" t="s">
        <v>583</v>
      </c>
      <c r="B492" s="155">
        <f>INDEX([10]MF_RawData!$A$19:$S$570, MATCH(MF_Estimates!$A492, [10]MF_RawData!$C$19:$C$570, 0), MATCH(MF_Estimates!B$19, [10]MF_RawData!$A$18:$S$18, 0))</f>
        <v>547.61712646484375</v>
      </c>
      <c r="C492" s="156">
        <f>INDEX([10]MF_RawData!$A$19:$S$570, MATCH(MF_Estimates!$A492, [10]MF_RawData!$C$19:$C$570, 0), MATCH(MF_Estimates!C$19, [10]MF_RawData!$A$18:$S$18, 0))</f>
        <v>1</v>
      </c>
      <c r="D492" s="156" t="str">
        <f>INDEX([10]MF_RawData!$A$19:$S$570, MATCH(MF_Estimates!$A492, [10]MF_RawData!$C$19:$C$570, 0), MATCH(MF_Estimates!D$19, [10]MF_RawData!$A$18:$S$18, 0))</f>
        <v>Forced Air</v>
      </c>
      <c r="E492" s="156" t="str">
        <f>INDEX([10]MF_RawData!$A$19:$S$570, MATCH(MF_Estimates!$A492, [10]MF_RawData!$C$19:$C$570, 0), MATCH(MF_Estimates!E$19, [10]MF_RawData!$A$18:$S$18, 0))</f>
        <v>Natural Gas</v>
      </c>
      <c r="F492" s="12" t="b">
        <f t="shared" si="30"/>
        <v>0</v>
      </c>
      <c r="G492" s="12" t="str">
        <f t="shared" si="31"/>
        <v>Electric FAF</v>
      </c>
    </row>
    <row r="493" spans="1:7">
      <c r="A493" s="12" t="s">
        <v>584</v>
      </c>
      <c r="B493" s="155">
        <f>INDEX([10]MF_RawData!$A$19:$S$570, MATCH(MF_Estimates!$A493, [10]MF_RawData!$C$19:$C$570, 0), MATCH(MF_Estimates!B$19, [10]MF_RawData!$A$18:$S$18, 0))</f>
        <v>547.61712646484375</v>
      </c>
      <c r="C493" s="156">
        <f>INDEX([10]MF_RawData!$A$19:$S$570, MATCH(MF_Estimates!$A493, [10]MF_RawData!$C$19:$C$570, 0), MATCH(MF_Estimates!C$19, [10]MF_RawData!$A$18:$S$18, 0))</f>
        <v>1</v>
      </c>
      <c r="D493" s="156" t="str">
        <f>INDEX([10]MF_RawData!$A$19:$S$570, MATCH(MF_Estimates!$A493, [10]MF_RawData!$C$19:$C$570, 0), MATCH(MF_Estimates!D$19, [10]MF_RawData!$A$18:$S$18, 0))</f>
        <v>Zonal Electric</v>
      </c>
      <c r="E493" s="156" t="str">
        <f>INDEX([10]MF_RawData!$A$19:$S$570, MATCH(MF_Estimates!$A493, [10]MF_RawData!$C$19:$C$570, 0), MATCH(MF_Estimates!E$19, [10]MF_RawData!$A$18:$S$18, 0))</f>
        <v>Electric</v>
      </c>
      <c r="F493" s="12" t="b">
        <f t="shared" si="30"/>
        <v>1</v>
      </c>
      <c r="G493" s="12" t="str">
        <f t="shared" si="31"/>
        <v>Electric Zonal</v>
      </c>
    </row>
    <row r="494" spans="1:7">
      <c r="A494" s="12" t="s">
        <v>585</v>
      </c>
      <c r="B494" s="155">
        <f>INDEX([10]MF_RawData!$A$19:$S$570, MATCH(MF_Estimates!$A494, [10]MF_RawData!$C$19:$C$570, 0), MATCH(MF_Estimates!B$19, [10]MF_RawData!$A$18:$S$18, 0))</f>
        <v>547.61712646484375</v>
      </c>
      <c r="C494" s="156">
        <f>INDEX([10]MF_RawData!$A$19:$S$570, MATCH(MF_Estimates!$A494, [10]MF_RawData!$C$19:$C$570, 0), MATCH(MF_Estimates!C$19, [10]MF_RawData!$A$18:$S$18, 0))</f>
        <v>1</v>
      </c>
      <c r="D494" s="156" t="str">
        <f>INDEX([10]MF_RawData!$A$19:$S$570, MATCH(MF_Estimates!$A494, [10]MF_RawData!$C$19:$C$570, 0), MATCH(MF_Estimates!D$19, [10]MF_RawData!$A$18:$S$18, 0))</f>
        <v>Central Hydronic/Steam - Central</v>
      </c>
      <c r="E494" s="156" t="str">
        <f>INDEX([10]MF_RawData!$A$19:$S$570, MATCH(MF_Estimates!$A494, [10]MF_RawData!$C$19:$C$570, 0), MATCH(MF_Estimates!E$19, [10]MF_RawData!$A$18:$S$18, 0))</f>
        <v>Natural Gas</v>
      </c>
      <c r="F494" s="12" t="b">
        <f t="shared" si="30"/>
        <v>0</v>
      </c>
      <c r="G494" s="12" t="str">
        <f t="shared" si="31"/>
        <v/>
      </c>
    </row>
    <row r="495" spans="1:7">
      <c r="A495" s="12" t="s">
        <v>586</v>
      </c>
      <c r="B495" s="155">
        <f>INDEX([10]MF_RawData!$A$19:$S$570, MATCH(MF_Estimates!$A495, [10]MF_RawData!$C$19:$C$570, 0), MATCH(MF_Estimates!B$19, [10]MF_RawData!$A$18:$S$18, 0))</f>
        <v>547.61712646484375</v>
      </c>
      <c r="C495" s="156">
        <f>INDEX([10]MF_RawData!$A$19:$S$570, MATCH(MF_Estimates!$A495, [10]MF_RawData!$C$19:$C$570, 0), MATCH(MF_Estimates!C$19, [10]MF_RawData!$A$18:$S$18, 0))</f>
        <v>1</v>
      </c>
      <c r="D495" s="156" t="str">
        <f>INDEX([10]MF_RawData!$A$19:$S$570, MATCH(MF_Estimates!$A495, [10]MF_RawData!$C$19:$C$570, 0), MATCH(MF_Estimates!D$19, [10]MF_RawData!$A$18:$S$18, 0))</f>
        <v>Central Hydronic/Steam - Central</v>
      </c>
      <c r="E495" s="156" t="str">
        <f>INDEX([10]MF_RawData!$A$19:$S$570, MATCH(MF_Estimates!$A495, [10]MF_RawData!$C$19:$C$570, 0), MATCH(MF_Estimates!E$19, [10]MF_RawData!$A$18:$S$18, 0))</f>
        <v>Natural Gas</v>
      </c>
      <c r="F495" s="12" t="b">
        <f t="shared" si="30"/>
        <v>0</v>
      </c>
      <c r="G495" s="12" t="str">
        <f t="shared" si="31"/>
        <v/>
      </c>
    </row>
    <row r="496" spans="1:7">
      <c r="A496" s="12" t="s">
        <v>587</v>
      </c>
      <c r="B496" s="155">
        <f>INDEX([10]MF_RawData!$A$19:$S$570, MATCH(MF_Estimates!$A496, [10]MF_RawData!$C$19:$C$570, 0), MATCH(MF_Estimates!B$19, [10]MF_RawData!$A$18:$S$18, 0))</f>
        <v>547.61712646484375</v>
      </c>
      <c r="C496" s="156">
        <f>INDEX([10]MF_RawData!$A$19:$S$570, MATCH(MF_Estimates!$A496, [10]MF_RawData!$C$19:$C$570, 0), MATCH(MF_Estimates!C$19, [10]MF_RawData!$A$18:$S$18, 0))</f>
        <v>1</v>
      </c>
      <c r="D496" s="156" t="str">
        <f>INDEX([10]MF_RawData!$A$19:$S$570, MATCH(MF_Estimates!$A496, [10]MF_RawData!$C$19:$C$570, 0), MATCH(MF_Estimates!D$19, [10]MF_RawData!$A$18:$S$18, 0))</f>
        <v>Central Hydronic/Steam - Central</v>
      </c>
      <c r="E496" s="156" t="str">
        <f>INDEX([10]MF_RawData!$A$19:$S$570, MATCH(MF_Estimates!$A496, [10]MF_RawData!$C$19:$C$570, 0), MATCH(MF_Estimates!E$19, [10]MF_RawData!$A$18:$S$18, 0))</f>
        <v>Natural Gas</v>
      </c>
      <c r="F496" s="12" t="b">
        <f t="shared" si="30"/>
        <v>0</v>
      </c>
      <c r="G496" s="12" t="str">
        <f t="shared" si="31"/>
        <v/>
      </c>
    </row>
    <row r="497" spans="1:7">
      <c r="A497" s="12" t="s">
        <v>588</v>
      </c>
      <c r="B497" s="155">
        <f>INDEX([10]MF_RawData!$A$19:$S$570, MATCH(MF_Estimates!$A497, [10]MF_RawData!$C$19:$C$570, 0), MATCH(MF_Estimates!B$19, [10]MF_RawData!$A$18:$S$18, 0))</f>
        <v>547.61712646484375</v>
      </c>
      <c r="C497" s="156">
        <f>INDEX([10]MF_RawData!$A$19:$S$570, MATCH(MF_Estimates!$A497, [10]MF_RawData!$C$19:$C$570, 0), MATCH(MF_Estimates!C$19, [10]MF_RawData!$A$18:$S$18, 0))</f>
        <v>1</v>
      </c>
      <c r="D497" s="156" t="str">
        <f>INDEX([10]MF_RawData!$A$19:$S$570, MATCH(MF_Estimates!$A497, [10]MF_RawData!$C$19:$C$570, 0), MATCH(MF_Estimates!D$19, [10]MF_RawData!$A$18:$S$18, 0))</f>
        <v>Central Hydronic/Steam - Central</v>
      </c>
      <c r="E497" s="156" t="str">
        <f>INDEX([10]MF_RawData!$A$19:$S$570, MATCH(MF_Estimates!$A497, [10]MF_RawData!$C$19:$C$570, 0), MATCH(MF_Estimates!E$19, [10]MF_RawData!$A$18:$S$18, 0))</f>
        <v>Natural Gas</v>
      </c>
      <c r="F497" s="12" t="b">
        <f t="shared" si="30"/>
        <v>0</v>
      </c>
      <c r="G497" s="12" t="str">
        <f t="shared" si="31"/>
        <v/>
      </c>
    </row>
    <row r="498" spans="1:7">
      <c r="A498" s="12" t="s">
        <v>589</v>
      </c>
      <c r="B498" s="155">
        <f>INDEX([10]MF_RawData!$A$19:$S$570, MATCH(MF_Estimates!$A498, [10]MF_RawData!$C$19:$C$570, 0), MATCH(MF_Estimates!B$19, [10]MF_RawData!$A$18:$S$18, 0))</f>
        <v>547.61712646484375</v>
      </c>
      <c r="C498" s="156">
        <f>INDEX([10]MF_RawData!$A$19:$S$570, MATCH(MF_Estimates!$A498, [10]MF_RawData!$C$19:$C$570, 0), MATCH(MF_Estimates!C$19, [10]MF_RawData!$A$18:$S$18, 0))</f>
        <v>1</v>
      </c>
      <c r="D498" s="156" t="str">
        <f>INDEX([10]MF_RawData!$A$19:$S$570, MATCH(MF_Estimates!$A498, [10]MF_RawData!$C$19:$C$570, 0), MATCH(MF_Estimates!D$19, [10]MF_RawData!$A$18:$S$18, 0))</f>
        <v>Central Hydronic/Steam - Central</v>
      </c>
      <c r="E498" s="156" t="str">
        <f>INDEX([10]MF_RawData!$A$19:$S$570, MATCH(MF_Estimates!$A498, [10]MF_RawData!$C$19:$C$570, 0), MATCH(MF_Estimates!E$19, [10]MF_RawData!$A$18:$S$18, 0))</f>
        <v>Purchased Steam</v>
      </c>
      <c r="F498" s="12" t="b">
        <f t="shared" si="30"/>
        <v>0</v>
      </c>
      <c r="G498" s="12" t="str">
        <f t="shared" si="31"/>
        <v/>
      </c>
    </row>
    <row r="499" spans="1:7">
      <c r="A499" s="12" t="s">
        <v>590</v>
      </c>
      <c r="B499" s="155">
        <f>INDEX([10]MF_RawData!$A$19:$S$570, MATCH(MF_Estimates!$A499, [10]MF_RawData!$C$19:$C$570, 0), MATCH(MF_Estimates!B$19, [10]MF_RawData!$A$18:$S$18, 0))</f>
        <v>547.61712646484375</v>
      </c>
      <c r="C499" s="156">
        <f>INDEX([10]MF_RawData!$A$19:$S$570, MATCH(MF_Estimates!$A499, [10]MF_RawData!$C$19:$C$570, 0), MATCH(MF_Estimates!C$19, [10]MF_RawData!$A$18:$S$18, 0))</f>
        <v>1</v>
      </c>
      <c r="D499" s="156" t="str">
        <f>INDEX([10]MF_RawData!$A$19:$S$570, MATCH(MF_Estimates!$A499, [10]MF_RawData!$C$19:$C$570, 0), MATCH(MF_Estimates!D$19, [10]MF_RawData!$A$18:$S$18, 0))</f>
        <v>Central Hydronic/Steam - Central</v>
      </c>
      <c r="E499" s="156" t="str">
        <f>INDEX([10]MF_RawData!$A$19:$S$570, MATCH(MF_Estimates!$A499, [10]MF_RawData!$C$19:$C$570, 0), MATCH(MF_Estimates!E$19, [10]MF_RawData!$A$18:$S$18, 0))</f>
        <v>Purchased Steam</v>
      </c>
      <c r="F499" s="12" t="b">
        <f t="shared" si="30"/>
        <v>0</v>
      </c>
      <c r="G499" s="12" t="str">
        <f t="shared" si="31"/>
        <v/>
      </c>
    </row>
    <row r="500" spans="1:7">
      <c r="A500" s="12" t="s">
        <v>591</v>
      </c>
      <c r="B500" s="155">
        <f>INDEX([10]MF_RawData!$A$19:$S$570, MATCH(MF_Estimates!$A500, [10]MF_RawData!$C$19:$C$570, 0), MATCH(MF_Estimates!B$19, [10]MF_RawData!$A$18:$S$18, 0))</f>
        <v>547.61712646484375</v>
      </c>
      <c r="C500" s="156">
        <f>INDEX([10]MF_RawData!$A$19:$S$570, MATCH(MF_Estimates!$A500, [10]MF_RawData!$C$19:$C$570, 0), MATCH(MF_Estimates!C$19, [10]MF_RawData!$A$18:$S$18, 0))</f>
        <v>1</v>
      </c>
      <c r="D500" s="156" t="str">
        <f>INDEX([10]MF_RawData!$A$19:$S$570, MATCH(MF_Estimates!$A500, [10]MF_RawData!$C$19:$C$570, 0), MATCH(MF_Estimates!D$19, [10]MF_RawData!$A$18:$S$18, 0))</f>
        <v>Zonal Electric</v>
      </c>
      <c r="E500" s="156" t="str">
        <f>INDEX([10]MF_RawData!$A$19:$S$570, MATCH(MF_Estimates!$A500, [10]MF_RawData!$C$19:$C$570, 0), MATCH(MF_Estimates!E$19, [10]MF_RawData!$A$18:$S$18, 0))</f>
        <v>Electric</v>
      </c>
      <c r="F500" s="12" t="b">
        <f t="shared" si="30"/>
        <v>1</v>
      </c>
      <c r="G500" s="12" t="str">
        <f t="shared" si="31"/>
        <v>Electric Zonal</v>
      </c>
    </row>
    <row r="501" spans="1:7">
      <c r="A501" s="12" t="s">
        <v>592</v>
      </c>
      <c r="B501" s="155">
        <f>INDEX([10]MF_RawData!$A$19:$S$570, MATCH(MF_Estimates!$A501, [10]MF_RawData!$C$19:$C$570, 0), MATCH(MF_Estimates!B$19, [10]MF_RawData!$A$18:$S$18, 0))</f>
        <v>547.61712646484375</v>
      </c>
      <c r="C501" s="156">
        <f>INDEX([10]MF_RawData!$A$19:$S$570, MATCH(MF_Estimates!$A501, [10]MF_RawData!$C$19:$C$570, 0), MATCH(MF_Estimates!C$19, [10]MF_RawData!$A$18:$S$18, 0))</f>
        <v>1</v>
      </c>
      <c r="D501" s="156" t="str">
        <f>INDEX([10]MF_RawData!$A$19:$S$570, MATCH(MF_Estimates!$A501, [10]MF_RawData!$C$19:$C$570, 0), MATCH(MF_Estimates!D$19, [10]MF_RawData!$A$18:$S$18, 0))</f>
        <v>Zonal Electric</v>
      </c>
      <c r="E501" s="156" t="str">
        <f>INDEX([10]MF_RawData!$A$19:$S$570, MATCH(MF_Estimates!$A501, [10]MF_RawData!$C$19:$C$570, 0), MATCH(MF_Estimates!E$19, [10]MF_RawData!$A$18:$S$18, 0))</f>
        <v>Electric</v>
      </c>
      <c r="F501" s="12" t="b">
        <f t="shared" si="30"/>
        <v>1</v>
      </c>
      <c r="G501" s="12" t="str">
        <f t="shared" si="31"/>
        <v>Electric Zonal</v>
      </c>
    </row>
    <row r="502" spans="1:7">
      <c r="A502" s="12" t="s">
        <v>593</v>
      </c>
      <c r="B502" s="155">
        <f>INDEX([10]MF_RawData!$A$19:$S$570, MATCH(MF_Estimates!$A502, [10]MF_RawData!$C$19:$C$570, 0), MATCH(MF_Estimates!B$19, [10]MF_RawData!$A$18:$S$18, 0))</f>
        <v>547.61712646484375</v>
      </c>
      <c r="C502" s="156">
        <f>INDEX([10]MF_RawData!$A$19:$S$570, MATCH(MF_Estimates!$A502, [10]MF_RawData!$C$19:$C$570, 0), MATCH(MF_Estimates!C$19, [10]MF_RawData!$A$18:$S$18, 0))</f>
        <v>1</v>
      </c>
      <c r="D502" s="156" t="str">
        <f>INDEX([10]MF_RawData!$A$19:$S$570, MATCH(MF_Estimates!$A502, [10]MF_RawData!$C$19:$C$570, 0), MATCH(MF_Estimates!D$19, [10]MF_RawData!$A$18:$S$18, 0))</f>
        <v>Zonal Electric</v>
      </c>
      <c r="E502" s="156" t="str">
        <f>INDEX([10]MF_RawData!$A$19:$S$570, MATCH(MF_Estimates!$A502, [10]MF_RawData!$C$19:$C$570, 0), MATCH(MF_Estimates!E$19, [10]MF_RawData!$A$18:$S$18, 0))</f>
        <v>Electric</v>
      </c>
      <c r="F502" s="12" t="b">
        <f t="shared" si="30"/>
        <v>1</v>
      </c>
      <c r="G502" s="12" t="str">
        <f t="shared" si="31"/>
        <v>Electric Zonal</v>
      </c>
    </row>
    <row r="503" spans="1:7">
      <c r="A503" s="12" t="s">
        <v>594</v>
      </c>
      <c r="B503" s="155">
        <f>INDEX([10]MF_RawData!$A$19:$S$570, MATCH(MF_Estimates!$A503, [10]MF_RawData!$C$19:$C$570, 0), MATCH(MF_Estimates!B$19, [10]MF_RawData!$A$18:$S$18, 0))</f>
        <v>547.61712646484375</v>
      </c>
      <c r="C503" s="156">
        <f>INDEX([10]MF_RawData!$A$19:$S$570, MATCH(MF_Estimates!$A503, [10]MF_RawData!$C$19:$C$570, 0), MATCH(MF_Estimates!C$19, [10]MF_RawData!$A$18:$S$18, 0))</f>
        <v>1</v>
      </c>
      <c r="D503" s="156" t="str">
        <f>INDEX([10]MF_RawData!$A$19:$S$570, MATCH(MF_Estimates!$A503, [10]MF_RawData!$C$19:$C$570, 0), MATCH(MF_Estimates!D$19, [10]MF_RawData!$A$18:$S$18, 0))</f>
        <v>Zonal Electric</v>
      </c>
      <c r="E503" s="156" t="str">
        <f>INDEX([10]MF_RawData!$A$19:$S$570, MATCH(MF_Estimates!$A503, [10]MF_RawData!$C$19:$C$570, 0), MATCH(MF_Estimates!E$19, [10]MF_RawData!$A$18:$S$18, 0))</f>
        <v>Electric</v>
      </c>
      <c r="F503" s="12" t="b">
        <f t="shared" si="30"/>
        <v>1</v>
      </c>
      <c r="G503" s="12" t="str">
        <f t="shared" si="31"/>
        <v>Electric Zonal</v>
      </c>
    </row>
    <row r="504" spans="1:7">
      <c r="A504" s="12" t="s">
        <v>595</v>
      </c>
      <c r="B504" s="155">
        <f>INDEX([10]MF_RawData!$A$19:$S$570, MATCH(MF_Estimates!$A504, [10]MF_RawData!$C$19:$C$570, 0), MATCH(MF_Estimates!B$19, [10]MF_RawData!$A$18:$S$18, 0))</f>
        <v>547.61712646484375</v>
      </c>
      <c r="C504" s="156">
        <f>INDEX([10]MF_RawData!$A$19:$S$570, MATCH(MF_Estimates!$A504, [10]MF_RawData!$C$19:$C$570, 0), MATCH(MF_Estimates!C$19, [10]MF_RawData!$A$18:$S$18, 0))</f>
        <v>1</v>
      </c>
      <c r="D504" s="156" t="str">
        <f>INDEX([10]MF_RawData!$A$19:$S$570, MATCH(MF_Estimates!$A504, [10]MF_RawData!$C$19:$C$570, 0), MATCH(MF_Estimates!D$19, [10]MF_RawData!$A$18:$S$18, 0))</f>
        <v>Zonal Electric</v>
      </c>
      <c r="E504" s="156" t="str">
        <f>INDEX([10]MF_RawData!$A$19:$S$570, MATCH(MF_Estimates!$A504, [10]MF_RawData!$C$19:$C$570, 0), MATCH(MF_Estimates!E$19, [10]MF_RawData!$A$18:$S$18, 0))</f>
        <v>Electric</v>
      </c>
      <c r="F504" s="12" t="b">
        <f t="shared" si="30"/>
        <v>1</v>
      </c>
      <c r="G504" s="12" t="str">
        <f t="shared" si="31"/>
        <v>Electric Zonal</v>
      </c>
    </row>
    <row r="505" spans="1:7">
      <c r="A505" s="12" t="s">
        <v>596</v>
      </c>
      <c r="B505" s="155">
        <f>INDEX([10]MF_RawData!$A$19:$S$570, MATCH(MF_Estimates!$A505, [10]MF_RawData!$C$19:$C$570, 0), MATCH(MF_Estimates!B$19, [10]MF_RawData!$A$18:$S$18, 0))</f>
        <v>547.61712646484375</v>
      </c>
      <c r="C505" s="156">
        <f>INDEX([10]MF_RawData!$A$19:$S$570, MATCH(MF_Estimates!$A505, [10]MF_RawData!$C$19:$C$570, 0), MATCH(MF_Estimates!C$19, [10]MF_RawData!$A$18:$S$18, 0))</f>
        <v>1</v>
      </c>
      <c r="D505" s="156" t="str">
        <f>INDEX([10]MF_RawData!$A$19:$S$570, MATCH(MF_Estimates!$A505, [10]MF_RawData!$C$19:$C$570, 0), MATCH(MF_Estimates!D$19, [10]MF_RawData!$A$18:$S$18, 0))</f>
        <v>Zonal Electric</v>
      </c>
      <c r="E505" s="156" t="str">
        <f>INDEX([10]MF_RawData!$A$19:$S$570, MATCH(MF_Estimates!$A505, [10]MF_RawData!$C$19:$C$570, 0), MATCH(MF_Estimates!E$19, [10]MF_RawData!$A$18:$S$18, 0))</f>
        <v>Electric</v>
      </c>
      <c r="F505" s="12" t="b">
        <f t="shared" si="30"/>
        <v>1</v>
      </c>
      <c r="G505" s="12" t="str">
        <f t="shared" si="31"/>
        <v>Electric Zonal</v>
      </c>
    </row>
    <row r="506" spans="1:7">
      <c r="A506" s="12" t="s">
        <v>597</v>
      </c>
      <c r="B506" s="155">
        <f>INDEX([10]MF_RawData!$A$19:$S$570, MATCH(MF_Estimates!$A506, [10]MF_RawData!$C$19:$C$570, 0), MATCH(MF_Estimates!B$19, [10]MF_RawData!$A$18:$S$18, 0))</f>
        <v>547.61712646484375</v>
      </c>
      <c r="C506" s="156">
        <f>INDEX([10]MF_RawData!$A$19:$S$570, MATCH(MF_Estimates!$A506, [10]MF_RawData!$C$19:$C$570, 0), MATCH(MF_Estimates!C$19, [10]MF_RawData!$A$18:$S$18, 0))</f>
        <v>1</v>
      </c>
      <c r="D506" s="156" t="str">
        <f>INDEX([10]MF_RawData!$A$19:$S$570, MATCH(MF_Estimates!$A506, [10]MF_RawData!$C$19:$C$570, 0), MATCH(MF_Estimates!D$19, [10]MF_RawData!$A$18:$S$18, 0))</f>
        <v>Zonal Electric</v>
      </c>
      <c r="E506" s="156" t="str">
        <f>INDEX([10]MF_RawData!$A$19:$S$570, MATCH(MF_Estimates!$A506, [10]MF_RawData!$C$19:$C$570, 0), MATCH(MF_Estimates!E$19, [10]MF_RawData!$A$18:$S$18, 0))</f>
        <v>Electric</v>
      </c>
      <c r="F506" s="12" t="b">
        <f t="shared" si="30"/>
        <v>1</v>
      </c>
      <c r="G506" s="12" t="str">
        <f t="shared" si="31"/>
        <v>Electric Zonal</v>
      </c>
    </row>
    <row r="507" spans="1:7">
      <c r="A507" s="12" t="s">
        <v>598</v>
      </c>
      <c r="B507" s="155">
        <f>INDEX([10]MF_RawData!$A$19:$S$570, MATCH(MF_Estimates!$A507, [10]MF_RawData!$C$19:$C$570, 0), MATCH(MF_Estimates!B$19, [10]MF_RawData!$A$18:$S$18, 0))</f>
        <v>547.61712646484375</v>
      </c>
      <c r="C507" s="156">
        <f>INDEX([10]MF_RawData!$A$19:$S$570, MATCH(MF_Estimates!$A507, [10]MF_RawData!$C$19:$C$570, 0), MATCH(MF_Estimates!C$19, [10]MF_RawData!$A$18:$S$18, 0))</f>
        <v>1</v>
      </c>
      <c r="D507" s="156" t="str">
        <f>INDEX([10]MF_RawData!$A$19:$S$570, MATCH(MF_Estimates!$A507, [10]MF_RawData!$C$19:$C$570, 0), MATCH(MF_Estimates!D$19, [10]MF_RawData!$A$18:$S$18, 0))</f>
        <v>Zonal Electric</v>
      </c>
      <c r="E507" s="156" t="str">
        <f>INDEX([10]MF_RawData!$A$19:$S$570, MATCH(MF_Estimates!$A507, [10]MF_RawData!$C$19:$C$570, 0), MATCH(MF_Estimates!E$19, [10]MF_RawData!$A$18:$S$18, 0))</f>
        <v>Electric</v>
      </c>
      <c r="F507" s="12" t="b">
        <f t="shared" si="30"/>
        <v>1</v>
      </c>
      <c r="G507" s="12" t="str">
        <f t="shared" si="31"/>
        <v>Electric Zonal</v>
      </c>
    </row>
    <row r="508" spans="1:7">
      <c r="A508" s="12" t="s">
        <v>599</v>
      </c>
      <c r="B508" s="155">
        <f>INDEX([10]MF_RawData!$A$19:$S$570, MATCH(MF_Estimates!$A508, [10]MF_RawData!$C$19:$C$570, 0), MATCH(MF_Estimates!B$19, [10]MF_RawData!$A$18:$S$18, 0))</f>
        <v>547.6170654296875</v>
      </c>
      <c r="C508" s="156">
        <f>INDEX([10]MF_RawData!$A$19:$S$570, MATCH(MF_Estimates!$A508, [10]MF_RawData!$C$19:$C$570, 0), MATCH(MF_Estimates!C$19, [10]MF_RawData!$A$18:$S$18, 0))</f>
        <v>1</v>
      </c>
      <c r="D508" s="156" t="str">
        <f>INDEX([10]MF_RawData!$A$19:$S$570, MATCH(MF_Estimates!$A508, [10]MF_RawData!$C$19:$C$570, 0), MATCH(MF_Estimates!D$19, [10]MF_RawData!$A$18:$S$18, 0))</f>
        <v>Zonal Electric</v>
      </c>
      <c r="E508" s="156" t="str">
        <f>INDEX([10]MF_RawData!$A$19:$S$570, MATCH(MF_Estimates!$A508, [10]MF_RawData!$C$19:$C$570, 0), MATCH(MF_Estimates!E$19, [10]MF_RawData!$A$18:$S$18, 0))</f>
        <v>Electric</v>
      </c>
      <c r="F508" s="12" t="b">
        <f t="shared" si="30"/>
        <v>1</v>
      </c>
      <c r="G508" s="12" t="str">
        <f t="shared" si="31"/>
        <v>Electric Zonal</v>
      </c>
    </row>
    <row r="509" spans="1:7">
      <c r="A509" s="12" t="s">
        <v>600</v>
      </c>
      <c r="B509" s="155">
        <f>INDEX([10]MF_RawData!$A$19:$S$570, MATCH(MF_Estimates!$A509, [10]MF_RawData!$C$19:$C$570, 0), MATCH(MF_Estimates!B$19, [10]MF_RawData!$A$18:$S$18, 0))</f>
        <v>547.6170654296875</v>
      </c>
      <c r="C509" s="156">
        <f>INDEX([10]MF_RawData!$A$19:$S$570, MATCH(MF_Estimates!$A509, [10]MF_RawData!$C$19:$C$570, 0), MATCH(MF_Estimates!C$19, [10]MF_RawData!$A$18:$S$18, 0))</f>
        <v>1</v>
      </c>
      <c r="D509" s="156" t="str">
        <f>INDEX([10]MF_RawData!$A$19:$S$570, MATCH(MF_Estimates!$A509, [10]MF_RawData!$C$19:$C$570, 0), MATCH(MF_Estimates!D$19, [10]MF_RawData!$A$18:$S$18, 0))</f>
        <v>Zonal Electric</v>
      </c>
      <c r="E509" s="156" t="str">
        <f>INDEX([10]MF_RawData!$A$19:$S$570, MATCH(MF_Estimates!$A509, [10]MF_RawData!$C$19:$C$570, 0), MATCH(MF_Estimates!E$19, [10]MF_RawData!$A$18:$S$18, 0))</f>
        <v>Electric</v>
      </c>
      <c r="F509" s="12" t="b">
        <f t="shared" si="30"/>
        <v>1</v>
      </c>
      <c r="G509" s="12" t="str">
        <f t="shared" si="31"/>
        <v>Electric Zonal</v>
      </c>
    </row>
    <row r="510" spans="1:7">
      <c r="A510" s="12" t="s">
        <v>601</v>
      </c>
      <c r="B510" s="155">
        <f>INDEX([10]MF_RawData!$A$19:$S$570, MATCH(MF_Estimates!$A510, [10]MF_RawData!$C$19:$C$570, 0), MATCH(MF_Estimates!B$19, [10]MF_RawData!$A$18:$S$18, 0))</f>
        <v>547.6170654296875</v>
      </c>
      <c r="C510" s="156">
        <f>INDEX([10]MF_RawData!$A$19:$S$570, MATCH(MF_Estimates!$A510, [10]MF_RawData!$C$19:$C$570, 0), MATCH(MF_Estimates!C$19, [10]MF_RawData!$A$18:$S$18, 0))</f>
        <v>1</v>
      </c>
      <c r="D510" s="156" t="str">
        <f>INDEX([10]MF_RawData!$A$19:$S$570, MATCH(MF_Estimates!$A510, [10]MF_RawData!$C$19:$C$570, 0), MATCH(MF_Estimates!D$19, [10]MF_RawData!$A$18:$S$18, 0))</f>
        <v>Zonal Electric</v>
      </c>
      <c r="E510" s="156" t="str">
        <f>INDEX([10]MF_RawData!$A$19:$S$570, MATCH(MF_Estimates!$A510, [10]MF_RawData!$C$19:$C$570, 0), MATCH(MF_Estimates!E$19, [10]MF_RawData!$A$18:$S$18, 0))</f>
        <v>Electric</v>
      </c>
      <c r="F510" s="12" t="b">
        <f t="shared" si="30"/>
        <v>1</v>
      </c>
      <c r="G510" s="12" t="str">
        <f t="shared" si="31"/>
        <v>Electric Zonal</v>
      </c>
    </row>
    <row r="511" spans="1:7">
      <c r="A511" s="12" t="s">
        <v>602</v>
      </c>
      <c r="B511" s="155">
        <f>INDEX([10]MF_RawData!$A$19:$S$570, MATCH(MF_Estimates!$A511, [10]MF_RawData!$C$19:$C$570, 0), MATCH(MF_Estimates!B$19, [10]MF_RawData!$A$18:$S$18, 0))</f>
        <v>547.6170654296875</v>
      </c>
      <c r="C511" s="156">
        <f>INDEX([10]MF_RawData!$A$19:$S$570, MATCH(MF_Estimates!$A511, [10]MF_RawData!$C$19:$C$570, 0), MATCH(MF_Estimates!C$19, [10]MF_RawData!$A$18:$S$18, 0))</f>
        <v>1</v>
      </c>
      <c r="D511" s="156" t="str">
        <f>INDEX([10]MF_RawData!$A$19:$S$570, MATCH(MF_Estimates!$A511, [10]MF_RawData!$C$19:$C$570, 0), MATCH(MF_Estimates!D$19, [10]MF_RawData!$A$18:$S$18, 0))</f>
        <v>Zonal Electric</v>
      </c>
      <c r="E511" s="156" t="str">
        <f>INDEX([10]MF_RawData!$A$19:$S$570, MATCH(MF_Estimates!$A511, [10]MF_RawData!$C$19:$C$570, 0), MATCH(MF_Estimates!E$19, [10]MF_RawData!$A$18:$S$18, 0))</f>
        <v>Electric</v>
      </c>
      <c r="F511" s="12" t="b">
        <f t="shared" si="30"/>
        <v>1</v>
      </c>
      <c r="G511" s="12" t="str">
        <f t="shared" si="31"/>
        <v>Electric Zonal</v>
      </c>
    </row>
    <row r="512" spans="1:7">
      <c r="A512" s="12" t="s">
        <v>603</v>
      </c>
      <c r="B512" s="155">
        <f>INDEX([10]MF_RawData!$A$19:$S$570, MATCH(MF_Estimates!$A512, [10]MF_RawData!$C$19:$C$570, 0), MATCH(MF_Estimates!B$19, [10]MF_RawData!$A$18:$S$18, 0))</f>
        <v>547.61712646484375</v>
      </c>
      <c r="C512" s="156">
        <f>INDEX([10]MF_RawData!$A$19:$S$570, MATCH(MF_Estimates!$A512, [10]MF_RawData!$C$19:$C$570, 0), MATCH(MF_Estimates!C$19, [10]MF_RawData!$A$18:$S$18, 0))</f>
        <v>1</v>
      </c>
      <c r="D512" s="156" t="str">
        <f>INDEX([10]MF_RawData!$A$19:$S$570, MATCH(MF_Estimates!$A512, [10]MF_RawData!$C$19:$C$570, 0), MATCH(MF_Estimates!D$19, [10]MF_RawData!$A$18:$S$18, 0))</f>
        <v>Zonal Electric</v>
      </c>
      <c r="E512" s="156" t="str">
        <f>INDEX([10]MF_RawData!$A$19:$S$570, MATCH(MF_Estimates!$A512, [10]MF_RawData!$C$19:$C$570, 0), MATCH(MF_Estimates!E$19, [10]MF_RawData!$A$18:$S$18, 0))</f>
        <v>Electric</v>
      </c>
      <c r="F512" s="12" t="b">
        <f t="shared" si="30"/>
        <v>1</v>
      </c>
      <c r="G512" s="12" t="str">
        <f t="shared" si="31"/>
        <v>Electric Zonal</v>
      </c>
    </row>
    <row r="513" spans="1:7">
      <c r="A513" s="12" t="s">
        <v>604</v>
      </c>
      <c r="B513" s="155">
        <f>INDEX([10]MF_RawData!$A$19:$S$570, MATCH(MF_Estimates!$A513, [10]MF_RawData!$C$19:$C$570, 0), MATCH(MF_Estimates!B$19, [10]MF_RawData!$A$18:$S$18, 0))</f>
        <v>547.61712646484375</v>
      </c>
      <c r="C513" s="156">
        <f>INDEX([10]MF_RawData!$A$19:$S$570, MATCH(MF_Estimates!$A513, [10]MF_RawData!$C$19:$C$570, 0), MATCH(MF_Estimates!C$19, [10]MF_RawData!$A$18:$S$18, 0))</f>
        <v>1</v>
      </c>
      <c r="D513" s="156" t="str">
        <f>INDEX([10]MF_RawData!$A$19:$S$570, MATCH(MF_Estimates!$A513, [10]MF_RawData!$C$19:$C$570, 0), MATCH(MF_Estimates!D$19, [10]MF_RawData!$A$18:$S$18, 0))</f>
        <v>Zonal Electric</v>
      </c>
      <c r="E513" s="156" t="str">
        <f>INDEX([10]MF_RawData!$A$19:$S$570, MATCH(MF_Estimates!$A513, [10]MF_RawData!$C$19:$C$570, 0), MATCH(MF_Estimates!E$19, [10]MF_RawData!$A$18:$S$18, 0))</f>
        <v>Electric</v>
      </c>
      <c r="F513" s="12" t="b">
        <f t="shared" si="30"/>
        <v>1</v>
      </c>
      <c r="G513" s="12" t="str">
        <f t="shared" si="31"/>
        <v>Electric Zonal</v>
      </c>
    </row>
    <row r="514" spans="1:7">
      <c r="A514" s="12" t="s">
        <v>605</v>
      </c>
      <c r="B514" s="155">
        <f>INDEX([10]MF_RawData!$A$19:$S$570, MATCH(MF_Estimates!$A514, [10]MF_RawData!$C$19:$C$570, 0), MATCH(MF_Estimates!B$19, [10]MF_RawData!$A$18:$S$18, 0))</f>
        <v>547.6170654296875</v>
      </c>
      <c r="C514" s="156">
        <f>INDEX([10]MF_RawData!$A$19:$S$570, MATCH(MF_Estimates!$A514, [10]MF_RawData!$C$19:$C$570, 0), MATCH(MF_Estimates!C$19, [10]MF_RawData!$A$18:$S$18, 0))</f>
        <v>1</v>
      </c>
      <c r="D514" s="156" t="str">
        <f>INDEX([10]MF_RawData!$A$19:$S$570, MATCH(MF_Estimates!$A514, [10]MF_RawData!$C$19:$C$570, 0), MATCH(MF_Estimates!D$19, [10]MF_RawData!$A$18:$S$18, 0))</f>
        <v>Zonal Electric</v>
      </c>
      <c r="E514" s="156" t="str">
        <f>INDEX([10]MF_RawData!$A$19:$S$570, MATCH(MF_Estimates!$A514, [10]MF_RawData!$C$19:$C$570, 0), MATCH(MF_Estimates!E$19, [10]MF_RawData!$A$18:$S$18, 0))</f>
        <v>Electric</v>
      </c>
      <c r="F514" s="12" t="b">
        <f t="shared" si="30"/>
        <v>1</v>
      </c>
      <c r="G514" s="12" t="str">
        <f t="shared" si="31"/>
        <v>Electric Zonal</v>
      </c>
    </row>
    <row r="515" spans="1:7">
      <c r="A515" s="12" t="s">
        <v>606</v>
      </c>
      <c r="B515" s="155">
        <f>INDEX([10]MF_RawData!$A$19:$S$570, MATCH(MF_Estimates!$A515, [10]MF_RawData!$C$19:$C$570, 0), MATCH(MF_Estimates!B$19, [10]MF_RawData!$A$18:$S$18, 0))</f>
        <v>547.6170654296875</v>
      </c>
      <c r="C515" s="156">
        <f>INDEX([10]MF_RawData!$A$19:$S$570, MATCH(MF_Estimates!$A515, [10]MF_RawData!$C$19:$C$570, 0), MATCH(MF_Estimates!C$19, [10]MF_RawData!$A$18:$S$18, 0))</f>
        <v>1</v>
      </c>
      <c r="D515" s="156" t="str">
        <f>INDEX([10]MF_RawData!$A$19:$S$570, MATCH(MF_Estimates!$A515, [10]MF_RawData!$C$19:$C$570, 0), MATCH(MF_Estimates!D$19, [10]MF_RawData!$A$18:$S$18, 0))</f>
        <v>Zonal Electric</v>
      </c>
      <c r="E515" s="156" t="str">
        <f>INDEX([10]MF_RawData!$A$19:$S$570, MATCH(MF_Estimates!$A515, [10]MF_RawData!$C$19:$C$570, 0), MATCH(MF_Estimates!E$19, [10]MF_RawData!$A$18:$S$18, 0))</f>
        <v>Electric</v>
      </c>
      <c r="F515" s="12" t="b">
        <f t="shared" si="30"/>
        <v>1</v>
      </c>
      <c r="G515" s="12" t="str">
        <f t="shared" si="31"/>
        <v>Electric Zonal</v>
      </c>
    </row>
    <row r="516" spans="1:7">
      <c r="A516" s="12" t="s">
        <v>607</v>
      </c>
      <c r="B516" s="155">
        <f>INDEX([10]MF_RawData!$A$19:$S$570, MATCH(MF_Estimates!$A516, [10]MF_RawData!$C$19:$C$570, 0), MATCH(MF_Estimates!B$19, [10]MF_RawData!$A$18:$S$18, 0))</f>
        <v>547.6170654296875</v>
      </c>
      <c r="C516" s="156">
        <f>INDEX([10]MF_RawData!$A$19:$S$570, MATCH(MF_Estimates!$A516, [10]MF_RawData!$C$19:$C$570, 0), MATCH(MF_Estimates!C$19, [10]MF_RawData!$A$18:$S$18, 0))</f>
        <v>1</v>
      </c>
      <c r="D516" s="156" t="str">
        <f>INDEX([10]MF_RawData!$A$19:$S$570, MATCH(MF_Estimates!$A516, [10]MF_RawData!$C$19:$C$570, 0), MATCH(MF_Estimates!D$19, [10]MF_RawData!$A$18:$S$18, 0))</f>
        <v>Zonal Electric</v>
      </c>
      <c r="E516" s="156" t="str">
        <f>INDEX([10]MF_RawData!$A$19:$S$570, MATCH(MF_Estimates!$A516, [10]MF_RawData!$C$19:$C$570, 0), MATCH(MF_Estimates!E$19, [10]MF_RawData!$A$18:$S$18, 0))</f>
        <v>Electric</v>
      </c>
      <c r="F516" s="12" t="b">
        <f t="shared" si="30"/>
        <v>1</v>
      </c>
      <c r="G516" s="12" t="str">
        <f t="shared" si="31"/>
        <v>Electric Zonal</v>
      </c>
    </row>
    <row r="517" spans="1:7">
      <c r="A517" s="12" t="s">
        <v>608</v>
      </c>
      <c r="B517" s="155">
        <f>INDEX([10]MF_RawData!$A$19:$S$570, MATCH(MF_Estimates!$A517, [10]MF_RawData!$C$19:$C$570, 0), MATCH(MF_Estimates!B$19, [10]MF_RawData!$A$18:$S$18, 0))</f>
        <v>547.6170654296875</v>
      </c>
      <c r="C517" s="156">
        <f>INDEX([10]MF_RawData!$A$19:$S$570, MATCH(MF_Estimates!$A517, [10]MF_RawData!$C$19:$C$570, 0), MATCH(MF_Estimates!C$19, [10]MF_RawData!$A$18:$S$18, 0))</f>
        <v>1</v>
      </c>
      <c r="D517" s="156" t="str">
        <f>INDEX([10]MF_RawData!$A$19:$S$570, MATCH(MF_Estimates!$A517, [10]MF_RawData!$C$19:$C$570, 0), MATCH(MF_Estimates!D$19, [10]MF_RawData!$A$18:$S$18, 0))</f>
        <v>Zonal Electric</v>
      </c>
      <c r="E517" s="156" t="str">
        <f>INDEX([10]MF_RawData!$A$19:$S$570, MATCH(MF_Estimates!$A517, [10]MF_RawData!$C$19:$C$570, 0), MATCH(MF_Estimates!E$19, [10]MF_RawData!$A$18:$S$18, 0))</f>
        <v>Electric</v>
      </c>
      <c r="F517" s="12" t="b">
        <f t="shared" si="30"/>
        <v>1</v>
      </c>
      <c r="G517" s="12" t="str">
        <f t="shared" si="31"/>
        <v>Electric Zonal</v>
      </c>
    </row>
    <row r="518" spans="1:7">
      <c r="A518" s="12" t="s">
        <v>609</v>
      </c>
      <c r="B518" s="155">
        <f>INDEX([10]MF_RawData!$A$19:$S$570, MATCH(MF_Estimates!$A518, [10]MF_RawData!$C$19:$C$570, 0), MATCH(MF_Estimates!B$19, [10]MF_RawData!$A$18:$S$18, 0))</f>
        <v>547.61712646484375</v>
      </c>
      <c r="C518" s="156">
        <f>INDEX([10]MF_RawData!$A$19:$S$570, MATCH(MF_Estimates!$A518, [10]MF_RawData!$C$19:$C$570, 0), MATCH(MF_Estimates!C$19, [10]MF_RawData!$A$18:$S$18, 0))</f>
        <v>1</v>
      </c>
      <c r="D518" s="156" t="str">
        <f>INDEX([10]MF_RawData!$A$19:$S$570, MATCH(MF_Estimates!$A518, [10]MF_RawData!$C$19:$C$570, 0), MATCH(MF_Estimates!D$19, [10]MF_RawData!$A$18:$S$18, 0))</f>
        <v>Zonal Electric</v>
      </c>
      <c r="E518" s="156" t="str">
        <f>INDEX([10]MF_RawData!$A$19:$S$570, MATCH(MF_Estimates!$A518, [10]MF_RawData!$C$19:$C$570, 0), MATCH(MF_Estimates!E$19, [10]MF_RawData!$A$18:$S$18, 0))</f>
        <v>Electric</v>
      </c>
      <c r="F518" s="12" t="b">
        <f t="shared" si="30"/>
        <v>1</v>
      </c>
      <c r="G518" s="12" t="str">
        <f t="shared" si="31"/>
        <v>Electric Zonal</v>
      </c>
    </row>
    <row r="519" spans="1:7">
      <c r="A519" s="12" t="s">
        <v>610</v>
      </c>
      <c r="B519" s="155">
        <f>INDEX([10]MF_RawData!$A$19:$S$570, MATCH(MF_Estimates!$A519, [10]MF_RawData!$C$19:$C$570, 0), MATCH(MF_Estimates!B$19, [10]MF_RawData!$A$18:$S$18, 0))</f>
        <v>547.61712646484375</v>
      </c>
      <c r="C519" s="156">
        <f>INDEX([10]MF_RawData!$A$19:$S$570, MATCH(MF_Estimates!$A519, [10]MF_RawData!$C$19:$C$570, 0), MATCH(MF_Estimates!C$19, [10]MF_RawData!$A$18:$S$18, 0))</f>
        <v>1</v>
      </c>
      <c r="D519" s="156" t="str">
        <f>INDEX([10]MF_RawData!$A$19:$S$570, MATCH(MF_Estimates!$A519, [10]MF_RawData!$C$19:$C$570, 0), MATCH(MF_Estimates!D$19, [10]MF_RawData!$A$18:$S$18, 0))</f>
        <v>Zonal Electric</v>
      </c>
      <c r="E519" s="156" t="str">
        <f>INDEX([10]MF_RawData!$A$19:$S$570, MATCH(MF_Estimates!$A519, [10]MF_RawData!$C$19:$C$570, 0), MATCH(MF_Estimates!E$19, [10]MF_RawData!$A$18:$S$18, 0))</f>
        <v>Electric</v>
      </c>
      <c r="F519" s="12" t="b">
        <f t="shared" si="30"/>
        <v>1</v>
      </c>
      <c r="G519" s="12" t="str">
        <f t="shared" si="31"/>
        <v>Electric Zonal</v>
      </c>
    </row>
    <row r="520" spans="1:7">
      <c r="A520" s="12" t="s">
        <v>611</v>
      </c>
      <c r="B520" s="155">
        <f>INDEX([10]MF_RawData!$A$19:$S$570, MATCH(MF_Estimates!$A520, [10]MF_RawData!$C$19:$C$570, 0), MATCH(MF_Estimates!B$19, [10]MF_RawData!$A$18:$S$18, 0))</f>
        <v>547.61712646484375</v>
      </c>
      <c r="C520" s="156">
        <f>INDEX([10]MF_RawData!$A$19:$S$570, MATCH(MF_Estimates!$A520, [10]MF_RawData!$C$19:$C$570, 0), MATCH(MF_Estimates!C$19, [10]MF_RawData!$A$18:$S$18, 0))</f>
        <v>1</v>
      </c>
      <c r="D520" s="156" t="str">
        <f>INDEX([10]MF_RawData!$A$19:$S$570, MATCH(MF_Estimates!$A520, [10]MF_RawData!$C$19:$C$570, 0), MATCH(MF_Estimates!D$19, [10]MF_RawData!$A$18:$S$18, 0))</f>
        <v>Zonal Electric</v>
      </c>
      <c r="E520" s="156" t="str">
        <f>INDEX([10]MF_RawData!$A$19:$S$570, MATCH(MF_Estimates!$A520, [10]MF_RawData!$C$19:$C$570, 0), MATCH(MF_Estimates!E$19, [10]MF_RawData!$A$18:$S$18, 0))</f>
        <v>Electric</v>
      </c>
      <c r="F520" s="12" t="b">
        <f t="shared" si="30"/>
        <v>1</v>
      </c>
      <c r="G520" s="12" t="str">
        <f t="shared" si="31"/>
        <v>Electric Zonal</v>
      </c>
    </row>
    <row r="521" spans="1:7">
      <c r="A521" s="12" t="s">
        <v>612</v>
      </c>
      <c r="B521" s="155">
        <f>INDEX([10]MF_RawData!$A$19:$S$570, MATCH(MF_Estimates!$A521, [10]MF_RawData!$C$19:$C$570, 0), MATCH(MF_Estimates!B$19, [10]MF_RawData!$A$18:$S$18, 0))</f>
        <v>547.61712646484375</v>
      </c>
      <c r="C521" s="156">
        <f>INDEX([10]MF_RawData!$A$19:$S$570, MATCH(MF_Estimates!$A521, [10]MF_RawData!$C$19:$C$570, 0), MATCH(MF_Estimates!C$19, [10]MF_RawData!$A$18:$S$18, 0))</f>
        <v>1</v>
      </c>
      <c r="D521" s="156" t="str">
        <f>INDEX([10]MF_RawData!$A$19:$S$570, MATCH(MF_Estimates!$A521, [10]MF_RawData!$C$19:$C$570, 0), MATCH(MF_Estimates!D$19, [10]MF_RawData!$A$18:$S$18, 0))</f>
        <v>Zonal Electric</v>
      </c>
      <c r="E521" s="156" t="str">
        <f>INDEX([10]MF_RawData!$A$19:$S$570, MATCH(MF_Estimates!$A521, [10]MF_RawData!$C$19:$C$570, 0), MATCH(MF_Estimates!E$19, [10]MF_RawData!$A$18:$S$18, 0))</f>
        <v>Electric</v>
      </c>
      <c r="F521" s="12" t="b">
        <f t="shared" si="30"/>
        <v>1</v>
      </c>
      <c r="G521" s="12" t="str">
        <f t="shared" si="31"/>
        <v>Electric Zonal</v>
      </c>
    </row>
    <row r="522" spans="1:7">
      <c r="A522" s="12" t="s">
        <v>613</v>
      </c>
      <c r="B522" s="155">
        <f>INDEX([10]MF_RawData!$A$19:$S$570, MATCH(MF_Estimates!$A522, [10]MF_RawData!$C$19:$C$570, 0), MATCH(MF_Estimates!B$19, [10]MF_RawData!$A$18:$S$18, 0))</f>
        <v>547.61712646484375</v>
      </c>
      <c r="C522" s="156">
        <f>INDEX([10]MF_RawData!$A$19:$S$570, MATCH(MF_Estimates!$A522, [10]MF_RawData!$C$19:$C$570, 0), MATCH(MF_Estimates!C$19, [10]MF_RawData!$A$18:$S$18, 0))</f>
        <v>1</v>
      </c>
      <c r="D522" s="156" t="str">
        <f>INDEX([10]MF_RawData!$A$19:$S$570, MATCH(MF_Estimates!$A522, [10]MF_RawData!$C$19:$C$570, 0), MATCH(MF_Estimates!D$19, [10]MF_RawData!$A$18:$S$18, 0))</f>
        <v>Zonal Electric</v>
      </c>
      <c r="E522" s="156" t="str">
        <f>INDEX([10]MF_RawData!$A$19:$S$570, MATCH(MF_Estimates!$A522, [10]MF_RawData!$C$19:$C$570, 0), MATCH(MF_Estimates!E$19, [10]MF_RawData!$A$18:$S$18, 0))</f>
        <v>Electric</v>
      </c>
      <c r="F522" s="12" t="b">
        <f t="shared" si="30"/>
        <v>1</v>
      </c>
      <c r="G522" s="12" t="str">
        <f t="shared" si="31"/>
        <v>Electric Zonal</v>
      </c>
    </row>
    <row r="523" spans="1:7">
      <c r="A523" s="12" t="s">
        <v>614</v>
      </c>
      <c r="B523" s="155">
        <f>INDEX([10]MF_RawData!$A$19:$S$570, MATCH(MF_Estimates!$A523, [10]MF_RawData!$C$19:$C$570, 0), MATCH(MF_Estimates!B$19, [10]MF_RawData!$A$18:$S$18, 0))</f>
        <v>547.61712646484375</v>
      </c>
      <c r="C523" s="156">
        <f>INDEX([10]MF_RawData!$A$19:$S$570, MATCH(MF_Estimates!$A523, [10]MF_RawData!$C$19:$C$570, 0), MATCH(MF_Estimates!C$19, [10]MF_RawData!$A$18:$S$18, 0))</f>
        <v>1</v>
      </c>
      <c r="D523" s="156" t="str">
        <f>INDEX([10]MF_RawData!$A$19:$S$570, MATCH(MF_Estimates!$A523, [10]MF_RawData!$C$19:$C$570, 0), MATCH(MF_Estimates!D$19, [10]MF_RawData!$A$18:$S$18, 0))</f>
        <v>Zonal Electric</v>
      </c>
      <c r="E523" s="156" t="str">
        <f>INDEX([10]MF_RawData!$A$19:$S$570, MATCH(MF_Estimates!$A523, [10]MF_RawData!$C$19:$C$570, 0), MATCH(MF_Estimates!E$19, [10]MF_RawData!$A$18:$S$18, 0))</f>
        <v>Electric</v>
      </c>
      <c r="F523" s="12" t="b">
        <f t="shared" si="30"/>
        <v>1</v>
      </c>
      <c r="G523" s="12" t="str">
        <f t="shared" si="31"/>
        <v>Electric Zonal</v>
      </c>
    </row>
    <row r="524" spans="1:7">
      <c r="A524" s="12" t="s">
        <v>615</v>
      </c>
      <c r="B524" s="155">
        <f>INDEX([10]MF_RawData!$A$19:$S$570, MATCH(MF_Estimates!$A524, [10]MF_RawData!$C$19:$C$570, 0), MATCH(MF_Estimates!B$19, [10]MF_RawData!$A$18:$S$18, 0))</f>
        <v>547.61712646484375</v>
      </c>
      <c r="C524" s="156">
        <f>INDEX([10]MF_RawData!$A$19:$S$570, MATCH(MF_Estimates!$A524, [10]MF_RawData!$C$19:$C$570, 0), MATCH(MF_Estimates!C$19, [10]MF_RawData!$A$18:$S$18, 0))</f>
        <v>1</v>
      </c>
      <c r="D524" s="156" t="str">
        <f>INDEX([10]MF_RawData!$A$19:$S$570, MATCH(MF_Estimates!$A524, [10]MF_RawData!$C$19:$C$570, 0), MATCH(MF_Estimates!D$19, [10]MF_RawData!$A$18:$S$18, 0))</f>
        <v>Boiler</v>
      </c>
      <c r="E524" s="156" t="str">
        <f>INDEX([10]MF_RawData!$A$19:$S$570, MATCH(MF_Estimates!$A524, [10]MF_RawData!$C$19:$C$570, 0), MATCH(MF_Estimates!E$19, [10]MF_RawData!$A$18:$S$18, 0))</f>
        <v>Natural Gas</v>
      </c>
      <c r="F524" s="12" t="b">
        <f t="shared" si="30"/>
        <v>0</v>
      </c>
      <c r="G524" s="12" t="str">
        <f t="shared" si="31"/>
        <v/>
      </c>
    </row>
    <row r="525" spans="1:7">
      <c r="A525" s="12" t="s">
        <v>616</v>
      </c>
      <c r="B525" s="155">
        <f>INDEX([10]MF_RawData!$A$19:$S$570, MATCH(MF_Estimates!$A525, [10]MF_RawData!$C$19:$C$570, 0), MATCH(MF_Estimates!B$19, [10]MF_RawData!$A$18:$S$18, 0))</f>
        <v>547.61712646484375</v>
      </c>
      <c r="C525" s="156">
        <f>INDEX([10]MF_RawData!$A$19:$S$570, MATCH(MF_Estimates!$A525, [10]MF_RawData!$C$19:$C$570, 0), MATCH(MF_Estimates!C$19, [10]MF_RawData!$A$18:$S$18, 0))</f>
        <v>1</v>
      </c>
      <c r="D525" s="156" t="str">
        <f>INDEX([10]MF_RawData!$A$19:$S$570, MATCH(MF_Estimates!$A525, [10]MF_RawData!$C$19:$C$570, 0), MATCH(MF_Estimates!D$19, [10]MF_RawData!$A$18:$S$18, 0))</f>
        <v>Forced Air</v>
      </c>
      <c r="E525" s="156" t="str">
        <f>INDEX([10]MF_RawData!$A$19:$S$570, MATCH(MF_Estimates!$A525, [10]MF_RawData!$C$19:$C$570, 0), MATCH(MF_Estimates!E$19, [10]MF_RawData!$A$18:$S$18, 0))</f>
        <v>Natural Gas</v>
      </c>
      <c r="F525" s="12" t="b">
        <f t="shared" si="30"/>
        <v>0</v>
      </c>
      <c r="G525" s="12" t="str">
        <f t="shared" si="31"/>
        <v>Electric FAF</v>
      </c>
    </row>
    <row r="526" spans="1:7">
      <c r="A526" s="12" t="s">
        <v>617</v>
      </c>
      <c r="B526" s="155">
        <f>INDEX([10]MF_RawData!$A$19:$S$570, MATCH(MF_Estimates!$A526, [10]MF_RawData!$C$19:$C$570, 0), MATCH(MF_Estimates!B$19, [10]MF_RawData!$A$18:$S$18, 0))</f>
        <v>547.61712646484375</v>
      </c>
      <c r="C526" s="156">
        <f>INDEX([10]MF_RawData!$A$19:$S$570, MATCH(MF_Estimates!$A526, [10]MF_RawData!$C$19:$C$570, 0), MATCH(MF_Estimates!C$19, [10]MF_RawData!$A$18:$S$18, 0))</f>
        <v>1</v>
      </c>
      <c r="D526" s="156" t="str">
        <f>INDEX([10]MF_RawData!$A$19:$S$570, MATCH(MF_Estimates!$A526, [10]MF_RawData!$C$19:$C$570, 0), MATCH(MF_Estimates!D$19, [10]MF_RawData!$A$18:$S$18, 0))</f>
        <v>Zonal Electric</v>
      </c>
      <c r="E526" s="156" t="str">
        <f>INDEX([10]MF_RawData!$A$19:$S$570, MATCH(MF_Estimates!$A526, [10]MF_RawData!$C$19:$C$570, 0), MATCH(MF_Estimates!E$19, [10]MF_RawData!$A$18:$S$18, 0))</f>
        <v>Electric</v>
      </c>
      <c r="F526" s="12" t="b">
        <f t="shared" si="30"/>
        <v>1</v>
      </c>
      <c r="G526" s="12" t="str">
        <f t="shared" si="31"/>
        <v>Electric Zonal</v>
      </c>
    </row>
    <row r="527" spans="1:7">
      <c r="A527" s="12" t="s">
        <v>618</v>
      </c>
      <c r="B527" s="155">
        <f>INDEX([10]MF_RawData!$A$19:$S$570, MATCH(MF_Estimates!$A527, [10]MF_RawData!$C$19:$C$570, 0), MATCH(MF_Estimates!B$19, [10]MF_RawData!$A$18:$S$18, 0))</f>
        <v>547.61712646484375</v>
      </c>
      <c r="C527" s="156">
        <f>INDEX([10]MF_RawData!$A$19:$S$570, MATCH(MF_Estimates!$A527, [10]MF_RawData!$C$19:$C$570, 0), MATCH(MF_Estimates!C$19, [10]MF_RawData!$A$18:$S$18, 0))</f>
        <v>1</v>
      </c>
      <c r="D527" s="156" t="str">
        <f>INDEX([10]MF_RawData!$A$19:$S$570, MATCH(MF_Estimates!$A527, [10]MF_RawData!$C$19:$C$570, 0), MATCH(MF_Estimates!D$19, [10]MF_RawData!$A$18:$S$18, 0))</f>
        <v>Zonal Electric</v>
      </c>
      <c r="E527" s="156" t="str">
        <f>INDEX([10]MF_RawData!$A$19:$S$570, MATCH(MF_Estimates!$A527, [10]MF_RawData!$C$19:$C$570, 0), MATCH(MF_Estimates!E$19, [10]MF_RawData!$A$18:$S$18, 0))</f>
        <v>Electric</v>
      </c>
      <c r="F527" s="12" t="b">
        <f t="shared" si="30"/>
        <v>1</v>
      </c>
      <c r="G527" s="12" t="str">
        <f t="shared" si="31"/>
        <v>Electric Zonal</v>
      </c>
    </row>
    <row r="528" spans="1:7">
      <c r="A528" s="12" t="s">
        <v>619</v>
      </c>
      <c r="B528" s="155">
        <f>INDEX([10]MF_RawData!$A$19:$S$570, MATCH(MF_Estimates!$A528, [10]MF_RawData!$C$19:$C$570, 0), MATCH(MF_Estimates!B$19, [10]MF_RawData!$A$18:$S$18, 0))</f>
        <v>547.6170654296875</v>
      </c>
      <c r="C528" s="156">
        <f>INDEX([10]MF_RawData!$A$19:$S$570, MATCH(MF_Estimates!$A528, [10]MF_RawData!$C$19:$C$570, 0), MATCH(MF_Estimates!C$19, [10]MF_RawData!$A$18:$S$18, 0))</f>
        <v>1</v>
      </c>
      <c r="D528" s="156" t="str">
        <f>INDEX([10]MF_RawData!$A$19:$S$570, MATCH(MF_Estimates!$A528, [10]MF_RawData!$C$19:$C$570, 0), MATCH(MF_Estimates!D$19, [10]MF_RawData!$A$18:$S$18, 0))</f>
        <v>Zonal Electric</v>
      </c>
      <c r="E528" s="156" t="str">
        <f>INDEX([10]MF_RawData!$A$19:$S$570, MATCH(MF_Estimates!$A528, [10]MF_RawData!$C$19:$C$570, 0), MATCH(MF_Estimates!E$19, [10]MF_RawData!$A$18:$S$18, 0))</f>
        <v>Electric</v>
      </c>
      <c r="F528" s="12" t="b">
        <f t="shared" si="30"/>
        <v>1</v>
      </c>
      <c r="G528" s="12" t="str">
        <f t="shared" si="31"/>
        <v>Electric Zonal</v>
      </c>
    </row>
    <row r="529" spans="1:7">
      <c r="A529" s="12" t="s">
        <v>620</v>
      </c>
      <c r="B529" s="155">
        <f>INDEX([10]MF_RawData!$A$19:$S$570, MATCH(MF_Estimates!$A529, [10]MF_RawData!$C$19:$C$570, 0), MATCH(MF_Estimates!B$19, [10]MF_RawData!$A$18:$S$18, 0))</f>
        <v>547.6170654296875</v>
      </c>
      <c r="C529" s="156">
        <f>INDEX([10]MF_RawData!$A$19:$S$570, MATCH(MF_Estimates!$A529, [10]MF_RawData!$C$19:$C$570, 0), MATCH(MF_Estimates!C$19, [10]MF_RawData!$A$18:$S$18, 0))</f>
        <v>1</v>
      </c>
      <c r="D529" s="156" t="str">
        <f>INDEX([10]MF_RawData!$A$19:$S$570, MATCH(MF_Estimates!$A529, [10]MF_RawData!$C$19:$C$570, 0), MATCH(MF_Estimates!D$19, [10]MF_RawData!$A$18:$S$18, 0))</f>
        <v>Zonal Electric</v>
      </c>
      <c r="E529" s="156" t="str">
        <f>INDEX([10]MF_RawData!$A$19:$S$570, MATCH(MF_Estimates!$A529, [10]MF_RawData!$C$19:$C$570, 0), MATCH(MF_Estimates!E$19, [10]MF_RawData!$A$18:$S$18, 0))</f>
        <v>Electric</v>
      </c>
      <c r="F529" s="12" t="b">
        <f t="shared" si="30"/>
        <v>1</v>
      </c>
      <c r="G529" s="12" t="str">
        <f t="shared" si="31"/>
        <v>Electric Zonal</v>
      </c>
    </row>
    <row r="530" spans="1:7">
      <c r="A530" s="12" t="s">
        <v>621</v>
      </c>
      <c r="B530" s="155">
        <f>INDEX([10]MF_RawData!$A$19:$S$570, MATCH(MF_Estimates!$A530, [10]MF_RawData!$C$19:$C$570, 0), MATCH(MF_Estimates!B$19, [10]MF_RawData!$A$18:$S$18, 0))</f>
        <v>547.61712646484375</v>
      </c>
      <c r="C530" s="156">
        <f>INDEX([10]MF_RawData!$A$19:$S$570, MATCH(MF_Estimates!$A530, [10]MF_RawData!$C$19:$C$570, 0), MATCH(MF_Estimates!C$19, [10]MF_RawData!$A$18:$S$18, 0))</f>
        <v>1</v>
      </c>
      <c r="D530" s="156" t="str">
        <f>INDEX([10]MF_RawData!$A$19:$S$570, MATCH(MF_Estimates!$A530, [10]MF_RawData!$C$19:$C$570, 0), MATCH(MF_Estimates!D$19, [10]MF_RawData!$A$18:$S$18, 0))</f>
        <v>Zonal Electric</v>
      </c>
      <c r="E530" s="156" t="str">
        <f>INDEX([10]MF_RawData!$A$19:$S$570, MATCH(MF_Estimates!$A530, [10]MF_RawData!$C$19:$C$570, 0), MATCH(MF_Estimates!E$19, [10]MF_RawData!$A$18:$S$18, 0))</f>
        <v>Electric</v>
      </c>
      <c r="F530" s="12" t="b">
        <f t="shared" si="30"/>
        <v>1</v>
      </c>
      <c r="G530" s="12" t="str">
        <f t="shared" si="31"/>
        <v>Electric Zonal</v>
      </c>
    </row>
    <row r="531" spans="1:7">
      <c r="A531" s="12" t="s">
        <v>622</v>
      </c>
      <c r="B531" s="155">
        <f>INDEX([10]MF_RawData!$A$19:$S$570, MATCH(MF_Estimates!$A531, [10]MF_RawData!$C$19:$C$570, 0), MATCH(MF_Estimates!B$19, [10]MF_RawData!$A$18:$S$18, 0))</f>
        <v>547.61712646484375</v>
      </c>
      <c r="C531" s="156">
        <f>INDEX([10]MF_RawData!$A$19:$S$570, MATCH(MF_Estimates!$A531, [10]MF_RawData!$C$19:$C$570, 0), MATCH(MF_Estimates!C$19, [10]MF_RawData!$A$18:$S$18, 0))</f>
        <v>1</v>
      </c>
      <c r="D531" s="156" t="str">
        <f>INDEX([10]MF_RawData!$A$19:$S$570, MATCH(MF_Estimates!$A531, [10]MF_RawData!$C$19:$C$570, 0), MATCH(MF_Estimates!D$19, [10]MF_RawData!$A$18:$S$18, 0))</f>
        <v>Zonal Electric</v>
      </c>
      <c r="E531" s="156" t="str">
        <f>INDEX([10]MF_RawData!$A$19:$S$570, MATCH(MF_Estimates!$A531, [10]MF_RawData!$C$19:$C$570, 0), MATCH(MF_Estimates!E$19, [10]MF_RawData!$A$18:$S$18, 0))</f>
        <v>Electric</v>
      </c>
      <c r="F531" s="12" t="b">
        <f t="shared" si="30"/>
        <v>1</v>
      </c>
      <c r="G531" s="12" t="str">
        <f t="shared" si="31"/>
        <v>Electric Zonal</v>
      </c>
    </row>
    <row r="532" spans="1:7">
      <c r="A532" s="12" t="s">
        <v>623</v>
      </c>
      <c r="B532" s="155">
        <f>INDEX([10]MF_RawData!$A$19:$S$570, MATCH(MF_Estimates!$A532, [10]MF_RawData!$C$19:$C$570, 0), MATCH(MF_Estimates!B$19, [10]MF_RawData!$A$18:$S$18, 0))</f>
        <v>547.6170654296875</v>
      </c>
      <c r="C532" s="156">
        <f>INDEX([10]MF_RawData!$A$19:$S$570, MATCH(MF_Estimates!$A532, [10]MF_RawData!$C$19:$C$570, 0), MATCH(MF_Estimates!C$19, [10]MF_RawData!$A$18:$S$18, 0))</f>
        <v>1</v>
      </c>
      <c r="D532" s="156" t="str">
        <f>INDEX([10]MF_RawData!$A$19:$S$570, MATCH(MF_Estimates!$A532, [10]MF_RawData!$C$19:$C$570, 0), MATCH(MF_Estimates!D$19, [10]MF_RawData!$A$18:$S$18, 0))</f>
        <v>Zonal Electric</v>
      </c>
      <c r="E532" s="156" t="str">
        <f>INDEX([10]MF_RawData!$A$19:$S$570, MATCH(MF_Estimates!$A532, [10]MF_RawData!$C$19:$C$570, 0), MATCH(MF_Estimates!E$19, [10]MF_RawData!$A$18:$S$18, 0))</f>
        <v>Electric</v>
      </c>
      <c r="F532" s="12" t="b">
        <f t="shared" si="30"/>
        <v>1</v>
      </c>
      <c r="G532" s="12" t="str">
        <f t="shared" si="31"/>
        <v>Electric Zonal</v>
      </c>
    </row>
    <row r="533" spans="1:7">
      <c r="A533" s="12" t="s">
        <v>624</v>
      </c>
      <c r="B533" s="155">
        <f>INDEX([10]MF_RawData!$A$19:$S$570, MATCH(MF_Estimates!$A533, [10]MF_RawData!$C$19:$C$570, 0), MATCH(MF_Estimates!B$19, [10]MF_RawData!$A$18:$S$18, 0))</f>
        <v>547.6170654296875</v>
      </c>
      <c r="C533" s="156">
        <f>INDEX([10]MF_RawData!$A$19:$S$570, MATCH(MF_Estimates!$A533, [10]MF_RawData!$C$19:$C$570, 0), MATCH(MF_Estimates!C$19, [10]MF_RawData!$A$18:$S$18, 0))</f>
        <v>1</v>
      </c>
      <c r="D533" s="156" t="str">
        <f>INDEX([10]MF_RawData!$A$19:$S$570, MATCH(MF_Estimates!$A533, [10]MF_RawData!$C$19:$C$570, 0), MATCH(MF_Estimates!D$19, [10]MF_RawData!$A$18:$S$18, 0))</f>
        <v>Zonal Electric</v>
      </c>
      <c r="E533" s="156" t="str">
        <f>INDEX([10]MF_RawData!$A$19:$S$570, MATCH(MF_Estimates!$A533, [10]MF_RawData!$C$19:$C$570, 0), MATCH(MF_Estimates!E$19, [10]MF_RawData!$A$18:$S$18, 0))</f>
        <v>Electric</v>
      </c>
      <c r="F533" s="12" t="b">
        <f t="shared" ref="F533:F571" si="32">IF(E533="Electric", TRUE, FALSE)</f>
        <v>1</v>
      </c>
      <c r="G533" s="12" t="str">
        <f t="shared" ref="G533:G571" si="33">IFERROR(VLOOKUP(D533, $I$20:$J$24, 2, 0), "")</f>
        <v>Electric Zonal</v>
      </c>
    </row>
    <row r="534" spans="1:7">
      <c r="A534" s="12" t="s">
        <v>625</v>
      </c>
      <c r="B534" s="155">
        <f>INDEX([10]MF_RawData!$A$19:$S$570, MATCH(MF_Estimates!$A534, [10]MF_RawData!$C$19:$C$570, 0), MATCH(MF_Estimates!B$19, [10]MF_RawData!$A$18:$S$18, 0))</f>
        <v>547.61712646484375</v>
      </c>
      <c r="C534" s="156">
        <f>INDEX([10]MF_RawData!$A$19:$S$570, MATCH(MF_Estimates!$A534, [10]MF_RawData!$C$19:$C$570, 0), MATCH(MF_Estimates!C$19, [10]MF_RawData!$A$18:$S$18, 0))</f>
        <v>1</v>
      </c>
      <c r="D534" s="156" t="str">
        <f>INDEX([10]MF_RawData!$A$19:$S$570, MATCH(MF_Estimates!$A534, [10]MF_RawData!$C$19:$C$570, 0), MATCH(MF_Estimates!D$19, [10]MF_RawData!$A$18:$S$18, 0))</f>
        <v>Zonal Electric</v>
      </c>
      <c r="E534" s="156" t="str">
        <f>INDEX([10]MF_RawData!$A$19:$S$570, MATCH(MF_Estimates!$A534, [10]MF_RawData!$C$19:$C$570, 0), MATCH(MF_Estimates!E$19, [10]MF_RawData!$A$18:$S$18, 0))</f>
        <v>Electric</v>
      </c>
      <c r="F534" s="12" t="b">
        <f t="shared" si="32"/>
        <v>1</v>
      </c>
      <c r="G534" s="12" t="str">
        <f t="shared" si="33"/>
        <v>Electric Zonal</v>
      </c>
    </row>
    <row r="535" spans="1:7">
      <c r="A535" s="12" t="s">
        <v>626</v>
      </c>
      <c r="B535" s="155">
        <f>INDEX([10]MF_RawData!$A$19:$S$570, MATCH(MF_Estimates!$A535, [10]MF_RawData!$C$19:$C$570, 0), MATCH(MF_Estimates!B$19, [10]MF_RawData!$A$18:$S$18, 0))</f>
        <v>547.61712646484375</v>
      </c>
      <c r="C535" s="156">
        <f>INDEX([10]MF_RawData!$A$19:$S$570, MATCH(MF_Estimates!$A535, [10]MF_RawData!$C$19:$C$570, 0), MATCH(MF_Estimates!C$19, [10]MF_RawData!$A$18:$S$18, 0))</f>
        <v>1</v>
      </c>
      <c r="D535" s="156" t="str">
        <f>INDEX([10]MF_RawData!$A$19:$S$570, MATCH(MF_Estimates!$A535, [10]MF_RawData!$C$19:$C$570, 0), MATCH(MF_Estimates!D$19, [10]MF_RawData!$A$18:$S$18, 0))</f>
        <v>Zonal Electric</v>
      </c>
      <c r="E535" s="156" t="str">
        <f>INDEX([10]MF_RawData!$A$19:$S$570, MATCH(MF_Estimates!$A535, [10]MF_RawData!$C$19:$C$570, 0), MATCH(MF_Estimates!E$19, [10]MF_RawData!$A$18:$S$18, 0))</f>
        <v>Electric</v>
      </c>
      <c r="F535" s="12" t="b">
        <f t="shared" si="32"/>
        <v>1</v>
      </c>
      <c r="G535" s="12" t="str">
        <f t="shared" si="33"/>
        <v>Electric Zonal</v>
      </c>
    </row>
    <row r="536" spans="1:7">
      <c r="A536" s="12" t="s">
        <v>627</v>
      </c>
      <c r="B536" s="155">
        <f>INDEX([10]MF_RawData!$A$19:$S$570, MATCH(MF_Estimates!$A536, [10]MF_RawData!$C$19:$C$570, 0), MATCH(MF_Estimates!B$19, [10]MF_RawData!$A$18:$S$18, 0))</f>
        <v>547.61712646484375</v>
      </c>
      <c r="C536" s="156">
        <f>INDEX([10]MF_RawData!$A$19:$S$570, MATCH(MF_Estimates!$A536, [10]MF_RawData!$C$19:$C$570, 0), MATCH(MF_Estimates!C$19, [10]MF_RawData!$A$18:$S$18, 0))</f>
        <v>1</v>
      </c>
      <c r="D536" s="156" t="str">
        <f>INDEX([10]MF_RawData!$A$19:$S$570, MATCH(MF_Estimates!$A536, [10]MF_RawData!$C$19:$C$570, 0), MATCH(MF_Estimates!D$19, [10]MF_RawData!$A$18:$S$18, 0))</f>
        <v>Zonal Electric</v>
      </c>
      <c r="E536" s="156" t="str">
        <f>INDEX([10]MF_RawData!$A$19:$S$570, MATCH(MF_Estimates!$A536, [10]MF_RawData!$C$19:$C$570, 0), MATCH(MF_Estimates!E$19, [10]MF_RawData!$A$18:$S$18, 0))</f>
        <v>Electric</v>
      </c>
      <c r="F536" s="12" t="b">
        <f t="shared" si="32"/>
        <v>1</v>
      </c>
      <c r="G536" s="12" t="str">
        <f t="shared" si="33"/>
        <v>Electric Zonal</v>
      </c>
    </row>
    <row r="537" spans="1:7">
      <c r="A537" s="12" t="s">
        <v>628</v>
      </c>
      <c r="B537" s="155">
        <f>INDEX([10]MF_RawData!$A$19:$S$570, MATCH(MF_Estimates!$A537, [10]MF_RawData!$C$19:$C$570, 0), MATCH(MF_Estimates!B$19, [10]MF_RawData!$A$18:$S$18, 0))</f>
        <v>547.61712646484375</v>
      </c>
      <c r="C537" s="156">
        <f>INDEX([10]MF_RawData!$A$19:$S$570, MATCH(MF_Estimates!$A537, [10]MF_RawData!$C$19:$C$570, 0), MATCH(MF_Estimates!C$19, [10]MF_RawData!$A$18:$S$18, 0))</f>
        <v>1</v>
      </c>
      <c r="D537" s="156" t="str">
        <f>INDEX([10]MF_RawData!$A$19:$S$570, MATCH(MF_Estimates!$A537, [10]MF_RawData!$C$19:$C$570, 0), MATCH(MF_Estimates!D$19, [10]MF_RawData!$A$18:$S$18, 0))</f>
        <v>Zonal Electric</v>
      </c>
      <c r="E537" s="156" t="str">
        <f>INDEX([10]MF_RawData!$A$19:$S$570, MATCH(MF_Estimates!$A537, [10]MF_RawData!$C$19:$C$570, 0), MATCH(MF_Estimates!E$19, [10]MF_RawData!$A$18:$S$18, 0))</f>
        <v>Electric</v>
      </c>
      <c r="F537" s="12" t="b">
        <f t="shared" si="32"/>
        <v>1</v>
      </c>
      <c r="G537" s="12" t="str">
        <f t="shared" si="33"/>
        <v>Electric Zonal</v>
      </c>
    </row>
    <row r="538" spans="1:7">
      <c r="A538" s="12" t="s">
        <v>629</v>
      </c>
      <c r="B538" s="155">
        <f>INDEX([10]MF_RawData!$A$19:$S$570, MATCH(MF_Estimates!$A538, [10]MF_RawData!$C$19:$C$570, 0), MATCH(MF_Estimates!B$19, [10]MF_RawData!$A$18:$S$18, 0))</f>
        <v>547.61712646484375</v>
      </c>
      <c r="C538" s="156">
        <f>INDEX([10]MF_RawData!$A$19:$S$570, MATCH(MF_Estimates!$A538, [10]MF_RawData!$C$19:$C$570, 0), MATCH(MF_Estimates!C$19, [10]MF_RawData!$A$18:$S$18, 0))</f>
        <v>1</v>
      </c>
      <c r="D538" s="156" t="str">
        <f>INDEX([10]MF_RawData!$A$19:$S$570, MATCH(MF_Estimates!$A538, [10]MF_RawData!$C$19:$C$570, 0), MATCH(MF_Estimates!D$19, [10]MF_RawData!$A$18:$S$18, 0))</f>
        <v>Zonal Electric</v>
      </c>
      <c r="E538" s="156" t="str">
        <f>INDEX([10]MF_RawData!$A$19:$S$570, MATCH(MF_Estimates!$A538, [10]MF_RawData!$C$19:$C$570, 0), MATCH(MF_Estimates!E$19, [10]MF_RawData!$A$18:$S$18, 0))</f>
        <v>Electric</v>
      </c>
      <c r="F538" s="12" t="b">
        <f t="shared" si="32"/>
        <v>1</v>
      </c>
      <c r="G538" s="12" t="str">
        <f t="shared" si="33"/>
        <v>Electric Zonal</v>
      </c>
    </row>
    <row r="539" spans="1:7">
      <c r="A539" s="12" t="s">
        <v>630</v>
      </c>
      <c r="B539" s="155">
        <f>INDEX([10]MF_RawData!$A$19:$S$570, MATCH(MF_Estimates!$A539, [10]MF_RawData!$C$19:$C$570, 0), MATCH(MF_Estimates!B$19, [10]MF_RawData!$A$18:$S$18, 0))</f>
        <v>547.61712646484375</v>
      </c>
      <c r="C539" s="156">
        <f>INDEX([10]MF_RawData!$A$19:$S$570, MATCH(MF_Estimates!$A539, [10]MF_RawData!$C$19:$C$570, 0), MATCH(MF_Estimates!C$19, [10]MF_RawData!$A$18:$S$18, 0))</f>
        <v>1</v>
      </c>
      <c r="D539" s="156" t="str">
        <f>INDEX([10]MF_RawData!$A$19:$S$570, MATCH(MF_Estimates!$A539, [10]MF_RawData!$C$19:$C$570, 0), MATCH(MF_Estimates!D$19, [10]MF_RawData!$A$18:$S$18, 0))</f>
        <v>Zonal Electric</v>
      </c>
      <c r="E539" s="156" t="str">
        <f>INDEX([10]MF_RawData!$A$19:$S$570, MATCH(MF_Estimates!$A539, [10]MF_RawData!$C$19:$C$570, 0), MATCH(MF_Estimates!E$19, [10]MF_RawData!$A$18:$S$18, 0))</f>
        <v>Electric</v>
      </c>
      <c r="F539" s="12" t="b">
        <f t="shared" si="32"/>
        <v>1</v>
      </c>
      <c r="G539" s="12" t="str">
        <f t="shared" si="33"/>
        <v>Electric Zonal</v>
      </c>
    </row>
    <row r="540" spans="1:7">
      <c r="A540" s="12" t="s">
        <v>631</v>
      </c>
      <c r="B540" s="155">
        <f>INDEX([10]MF_RawData!$A$19:$S$570, MATCH(MF_Estimates!$A540, [10]MF_RawData!$C$19:$C$570, 0), MATCH(MF_Estimates!B$19, [10]MF_RawData!$A$18:$S$18, 0))</f>
        <v>547.61712646484375</v>
      </c>
      <c r="C540" s="156">
        <f>INDEX([10]MF_RawData!$A$19:$S$570, MATCH(MF_Estimates!$A540, [10]MF_RawData!$C$19:$C$570, 0), MATCH(MF_Estimates!C$19, [10]MF_RawData!$A$18:$S$18, 0))</f>
        <v>1</v>
      </c>
      <c r="D540" s="156" t="str">
        <f>INDEX([10]MF_RawData!$A$19:$S$570, MATCH(MF_Estimates!$A540, [10]MF_RawData!$C$19:$C$570, 0), MATCH(MF_Estimates!D$19, [10]MF_RawData!$A$18:$S$18, 0))</f>
        <v>Central Hydronic/Steam - Central</v>
      </c>
      <c r="E540" s="156" t="str">
        <f>INDEX([10]MF_RawData!$A$19:$S$570, MATCH(MF_Estimates!$A540, [10]MF_RawData!$C$19:$C$570, 0), MATCH(MF_Estimates!E$19, [10]MF_RawData!$A$18:$S$18, 0))</f>
        <v>Purchased Steam</v>
      </c>
      <c r="F540" s="12" t="b">
        <f t="shared" si="32"/>
        <v>0</v>
      </c>
      <c r="G540" s="12" t="str">
        <f t="shared" si="33"/>
        <v/>
      </c>
    </row>
    <row r="541" spans="1:7">
      <c r="A541" s="12" t="s">
        <v>632</v>
      </c>
      <c r="B541" s="155">
        <f>INDEX([10]MF_RawData!$A$19:$S$570, MATCH(MF_Estimates!$A541, [10]MF_RawData!$C$19:$C$570, 0), MATCH(MF_Estimates!B$19, [10]MF_RawData!$A$18:$S$18, 0))</f>
        <v>547.61712646484375</v>
      </c>
      <c r="C541" s="156">
        <f>INDEX([10]MF_RawData!$A$19:$S$570, MATCH(MF_Estimates!$A541, [10]MF_RawData!$C$19:$C$570, 0), MATCH(MF_Estimates!C$19, [10]MF_RawData!$A$18:$S$18, 0))</f>
        <v>1</v>
      </c>
      <c r="D541" s="156" t="str">
        <f>INDEX([10]MF_RawData!$A$19:$S$570, MATCH(MF_Estimates!$A541, [10]MF_RawData!$C$19:$C$570, 0), MATCH(MF_Estimates!D$19, [10]MF_RawData!$A$18:$S$18, 0))</f>
        <v>Central Hydronic/Steam - Central</v>
      </c>
      <c r="E541" s="156" t="str">
        <f>INDEX([10]MF_RawData!$A$19:$S$570, MATCH(MF_Estimates!$A541, [10]MF_RawData!$C$19:$C$570, 0), MATCH(MF_Estimates!E$19, [10]MF_RawData!$A$18:$S$18, 0))</f>
        <v>Purchased Steam</v>
      </c>
      <c r="F541" s="12" t="b">
        <f t="shared" si="32"/>
        <v>0</v>
      </c>
      <c r="G541" s="12" t="str">
        <f t="shared" si="33"/>
        <v/>
      </c>
    </row>
    <row r="542" spans="1:7">
      <c r="A542" s="12" t="s">
        <v>633</v>
      </c>
      <c r="B542" s="155">
        <f>INDEX([10]MF_RawData!$A$19:$S$570, MATCH(MF_Estimates!$A542, [10]MF_RawData!$C$19:$C$570, 0), MATCH(MF_Estimates!B$19, [10]MF_RawData!$A$18:$S$18, 0))</f>
        <v>547.61712646484375</v>
      </c>
      <c r="C542" s="156">
        <f>INDEX([10]MF_RawData!$A$19:$S$570, MATCH(MF_Estimates!$A542, [10]MF_RawData!$C$19:$C$570, 0), MATCH(MF_Estimates!C$19, [10]MF_RawData!$A$18:$S$18, 0))</f>
        <v>1</v>
      </c>
      <c r="D542" s="156" t="str">
        <f>INDEX([10]MF_RawData!$A$19:$S$570, MATCH(MF_Estimates!$A542, [10]MF_RawData!$C$19:$C$570, 0), MATCH(MF_Estimates!D$19, [10]MF_RawData!$A$18:$S$18, 0))</f>
        <v>Central HP Loop/ VRF - Central</v>
      </c>
      <c r="E542" s="156" t="str">
        <f>INDEX([10]MF_RawData!$A$19:$S$570, MATCH(MF_Estimates!$A542, [10]MF_RawData!$C$19:$C$570, 0), MATCH(MF_Estimates!E$19, [10]MF_RawData!$A$18:$S$18, 0))</f>
        <v>Natural Gas</v>
      </c>
      <c r="F542" s="12" t="b">
        <f t="shared" si="32"/>
        <v>0</v>
      </c>
      <c r="G542" s="12" t="str">
        <f t="shared" si="33"/>
        <v>Heat pump</v>
      </c>
    </row>
    <row r="543" spans="1:7">
      <c r="A543" s="12" t="s">
        <v>634</v>
      </c>
      <c r="B543" s="155">
        <f>INDEX([10]MF_RawData!$A$19:$S$570, MATCH(MF_Estimates!$A543, [10]MF_RawData!$C$19:$C$570, 0), MATCH(MF_Estimates!B$19, [10]MF_RawData!$A$18:$S$18, 0))</f>
        <v>547.61712646484375</v>
      </c>
      <c r="C543" s="156">
        <f>INDEX([10]MF_RawData!$A$19:$S$570, MATCH(MF_Estimates!$A543, [10]MF_RawData!$C$19:$C$570, 0), MATCH(MF_Estimates!C$19, [10]MF_RawData!$A$18:$S$18, 0))</f>
        <v>1</v>
      </c>
      <c r="D543" s="156" t="str">
        <f>INDEX([10]MF_RawData!$A$19:$S$570, MATCH(MF_Estimates!$A543, [10]MF_RawData!$C$19:$C$570, 0), MATCH(MF_Estimates!D$19, [10]MF_RawData!$A$18:$S$18, 0))</f>
        <v>Central HP Loop/ VRF - Central</v>
      </c>
      <c r="E543" s="156" t="str">
        <f>INDEX([10]MF_RawData!$A$19:$S$570, MATCH(MF_Estimates!$A543, [10]MF_RawData!$C$19:$C$570, 0), MATCH(MF_Estimates!E$19, [10]MF_RawData!$A$18:$S$18, 0))</f>
        <v>Natural Gas</v>
      </c>
      <c r="F543" s="12" t="b">
        <f t="shared" si="32"/>
        <v>0</v>
      </c>
      <c r="G543" s="12" t="str">
        <f t="shared" si="33"/>
        <v>Heat pump</v>
      </c>
    </row>
    <row r="544" spans="1:7">
      <c r="A544" s="12" t="s">
        <v>635</v>
      </c>
      <c r="B544" s="155">
        <f>INDEX([10]MF_RawData!$A$19:$S$570, MATCH(MF_Estimates!$A544, [10]MF_RawData!$C$19:$C$570, 0), MATCH(MF_Estimates!B$19, [10]MF_RawData!$A$18:$S$18, 0))</f>
        <v>547.61712646484375</v>
      </c>
      <c r="C544" s="156">
        <f>INDEX([10]MF_RawData!$A$19:$S$570, MATCH(MF_Estimates!$A544, [10]MF_RawData!$C$19:$C$570, 0), MATCH(MF_Estimates!C$19, [10]MF_RawData!$A$18:$S$18, 0))</f>
        <v>1</v>
      </c>
      <c r="D544" s="156" t="str">
        <f>INDEX([10]MF_RawData!$A$19:$S$570, MATCH(MF_Estimates!$A544, [10]MF_RawData!$C$19:$C$570, 0), MATCH(MF_Estimates!D$19, [10]MF_RawData!$A$18:$S$18, 0))</f>
        <v>Zonal Electric</v>
      </c>
      <c r="E544" s="156" t="str">
        <f>INDEX([10]MF_RawData!$A$19:$S$570, MATCH(MF_Estimates!$A544, [10]MF_RawData!$C$19:$C$570, 0), MATCH(MF_Estimates!E$19, [10]MF_RawData!$A$18:$S$18, 0))</f>
        <v>Electric</v>
      </c>
      <c r="F544" s="12" t="b">
        <f t="shared" si="32"/>
        <v>1</v>
      </c>
      <c r="G544" s="12" t="str">
        <f t="shared" si="33"/>
        <v>Electric Zonal</v>
      </c>
    </row>
    <row r="545" spans="1:7">
      <c r="A545" s="12" t="s">
        <v>636</v>
      </c>
      <c r="B545" s="155">
        <f>INDEX([10]MF_RawData!$A$19:$S$570, MATCH(MF_Estimates!$A545, [10]MF_RawData!$C$19:$C$570, 0), MATCH(MF_Estimates!B$19, [10]MF_RawData!$A$18:$S$18, 0))</f>
        <v>547.61712646484375</v>
      </c>
      <c r="C545" s="156">
        <f>INDEX([10]MF_RawData!$A$19:$S$570, MATCH(MF_Estimates!$A545, [10]MF_RawData!$C$19:$C$570, 0), MATCH(MF_Estimates!C$19, [10]MF_RawData!$A$18:$S$18, 0))</f>
        <v>1</v>
      </c>
      <c r="D545" s="156" t="str">
        <f>INDEX([10]MF_RawData!$A$19:$S$570, MATCH(MF_Estimates!$A545, [10]MF_RawData!$C$19:$C$570, 0), MATCH(MF_Estimates!D$19, [10]MF_RawData!$A$18:$S$18, 0))</f>
        <v>Zonal Electric</v>
      </c>
      <c r="E545" s="156" t="str">
        <f>INDEX([10]MF_RawData!$A$19:$S$570, MATCH(MF_Estimates!$A545, [10]MF_RawData!$C$19:$C$570, 0), MATCH(MF_Estimates!E$19, [10]MF_RawData!$A$18:$S$18, 0))</f>
        <v>Electric</v>
      </c>
      <c r="F545" s="12" t="b">
        <f t="shared" si="32"/>
        <v>1</v>
      </c>
      <c r="G545" s="12" t="str">
        <f t="shared" si="33"/>
        <v>Electric Zonal</v>
      </c>
    </row>
    <row r="546" spans="1:7">
      <c r="A546" s="12" t="s">
        <v>637</v>
      </c>
      <c r="B546" s="155">
        <f>INDEX([10]MF_RawData!$A$19:$S$570, MATCH(MF_Estimates!$A546, [10]MF_RawData!$C$19:$C$570, 0), MATCH(MF_Estimates!B$19, [10]MF_RawData!$A$18:$S$18, 0))</f>
        <v>547.61712646484375</v>
      </c>
      <c r="C546" s="156">
        <f>INDEX([10]MF_RawData!$A$19:$S$570, MATCH(MF_Estimates!$A546, [10]MF_RawData!$C$19:$C$570, 0), MATCH(MF_Estimates!C$19, [10]MF_RawData!$A$18:$S$18, 0))</f>
        <v>1</v>
      </c>
      <c r="D546" s="156" t="str">
        <f>INDEX([10]MF_RawData!$A$19:$S$570, MATCH(MF_Estimates!$A546, [10]MF_RawData!$C$19:$C$570, 0), MATCH(MF_Estimates!D$19, [10]MF_RawData!$A$18:$S$18, 0))</f>
        <v>Zonal Electric</v>
      </c>
      <c r="E546" s="156" t="str">
        <f>INDEX([10]MF_RawData!$A$19:$S$570, MATCH(MF_Estimates!$A546, [10]MF_RawData!$C$19:$C$570, 0), MATCH(MF_Estimates!E$19, [10]MF_RawData!$A$18:$S$18, 0))</f>
        <v>Electric</v>
      </c>
      <c r="F546" s="12" t="b">
        <f t="shared" si="32"/>
        <v>1</v>
      </c>
      <c r="G546" s="12" t="str">
        <f t="shared" si="33"/>
        <v>Electric Zonal</v>
      </c>
    </row>
    <row r="547" spans="1:7">
      <c r="A547" s="12" t="s">
        <v>638</v>
      </c>
      <c r="B547" s="155">
        <f>INDEX([10]MF_RawData!$A$19:$S$570, MATCH(MF_Estimates!$A547, [10]MF_RawData!$C$19:$C$570, 0), MATCH(MF_Estimates!B$19, [10]MF_RawData!$A$18:$S$18, 0))</f>
        <v>547.61712646484375</v>
      </c>
      <c r="C547" s="156">
        <f>INDEX([10]MF_RawData!$A$19:$S$570, MATCH(MF_Estimates!$A547, [10]MF_RawData!$C$19:$C$570, 0), MATCH(MF_Estimates!C$19, [10]MF_RawData!$A$18:$S$18, 0))</f>
        <v>1</v>
      </c>
      <c r="D547" s="156" t="str">
        <f>INDEX([10]MF_RawData!$A$19:$S$570, MATCH(MF_Estimates!$A547, [10]MF_RawData!$C$19:$C$570, 0), MATCH(MF_Estimates!D$19, [10]MF_RawData!$A$18:$S$18, 0))</f>
        <v>Zonal Electric</v>
      </c>
      <c r="E547" s="156" t="str">
        <f>INDEX([10]MF_RawData!$A$19:$S$570, MATCH(MF_Estimates!$A547, [10]MF_RawData!$C$19:$C$570, 0), MATCH(MF_Estimates!E$19, [10]MF_RawData!$A$18:$S$18, 0))</f>
        <v>Electric</v>
      </c>
      <c r="F547" s="12" t="b">
        <f t="shared" si="32"/>
        <v>1</v>
      </c>
      <c r="G547" s="12" t="str">
        <f t="shared" si="33"/>
        <v>Electric Zonal</v>
      </c>
    </row>
    <row r="548" spans="1:7">
      <c r="A548" s="12" t="s">
        <v>639</v>
      </c>
      <c r="B548" s="155">
        <f>INDEX([10]MF_RawData!$A$19:$S$570, MATCH(MF_Estimates!$A548, [10]MF_RawData!$C$19:$C$570, 0), MATCH(MF_Estimates!B$19, [10]MF_RawData!$A$18:$S$18, 0))</f>
        <v>547.61712646484375</v>
      </c>
      <c r="C548" s="156">
        <f>INDEX([10]MF_RawData!$A$19:$S$570, MATCH(MF_Estimates!$A548, [10]MF_RawData!$C$19:$C$570, 0), MATCH(MF_Estimates!C$19, [10]MF_RawData!$A$18:$S$18, 0))</f>
        <v>1</v>
      </c>
      <c r="D548" s="156" t="str">
        <f>INDEX([10]MF_RawData!$A$19:$S$570, MATCH(MF_Estimates!$A548, [10]MF_RawData!$C$19:$C$570, 0), MATCH(MF_Estimates!D$19, [10]MF_RawData!$A$18:$S$18, 0))</f>
        <v>Zonal Electric</v>
      </c>
      <c r="E548" s="156" t="str">
        <f>INDEX([10]MF_RawData!$A$19:$S$570, MATCH(MF_Estimates!$A548, [10]MF_RawData!$C$19:$C$570, 0), MATCH(MF_Estimates!E$19, [10]MF_RawData!$A$18:$S$18, 0))</f>
        <v>Electric</v>
      </c>
      <c r="F548" s="12" t="b">
        <f t="shared" si="32"/>
        <v>1</v>
      </c>
      <c r="G548" s="12" t="str">
        <f t="shared" si="33"/>
        <v>Electric Zonal</v>
      </c>
    </row>
    <row r="549" spans="1:7">
      <c r="A549" s="12" t="s">
        <v>640</v>
      </c>
      <c r="B549" s="155">
        <f>INDEX([10]MF_RawData!$A$19:$S$570, MATCH(MF_Estimates!$A549, [10]MF_RawData!$C$19:$C$570, 0), MATCH(MF_Estimates!B$19, [10]MF_RawData!$A$18:$S$18, 0))</f>
        <v>547.61712646484375</v>
      </c>
      <c r="C549" s="156">
        <f>INDEX([10]MF_RawData!$A$19:$S$570, MATCH(MF_Estimates!$A549, [10]MF_RawData!$C$19:$C$570, 0), MATCH(MF_Estimates!C$19, [10]MF_RawData!$A$18:$S$18, 0))</f>
        <v>1</v>
      </c>
      <c r="D549" s="156" t="str">
        <f>INDEX([10]MF_RawData!$A$19:$S$570, MATCH(MF_Estimates!$A549, [10]MF_RawData!$C$19:$C$570, 0), MATCH(MF_Estimates!D$19, [10]MF_RawData!$A$18:$S$18, 0))</f>
        <v>Zonal Electric</v>
      </c>
      <c r="E549" s="156" t="str">
        <f>INDEX([10]MF_RawData!$A$19:$S$570, MATCH(MF_Estimates!$A549, [10]MF_RawData!$C$19:$C$570, 0), MATCH(MF_Estimates!E$19, [10]MF_RawData!$A$18:$S$18, 0))</f>
        <v>Electric</v>
      </c>
      <c r="F549" s="12" t="b">
        <f t="shared" si="32"/>
        <v>1</v>
      </c>
      <c r="G549" s="12" t="str">
        <f t="shared" si="33"/>
        <v>Electric Zonal</v>
      </c>
    </row>
    <row r="550" spans="1:7">
      <c r="A550" s="12" t="s">
        <v>641</v>
      </c>
      <c r="B550" s="155">
        <f>INDEX([10]MF_RawData!$A$19:$S$570, MATCH(MF_Estimates!$A550, [10]MF_RawData!$C$19:$C$570, 0), MATCH(MF_Estimates!B$19, [10]MF_RawData!$A$18:$S$18, 0))</f>
        <v>547.61712646484375</v>
      </c>
      <c r="C550" s="156">
        <f>INDEX([10]MF_RawData!$A$19:$S$570, MATCH(MF_Estimates!$A550, [10]MF_RawData!$C$19:$C$570, 0), MATCH(MF_Estimates!C$19, [10]MF_RawData!$A$18:$S$18, 0))</f>
        <v>1</v>
      </c>
      <c r="D550" s="156" t="str">
        <f>INDEX([10]MF_RawData!$A$19:$S$570, MATCH(MF_Estimates!$A550, [10]MF_RawData!$C$19:$C$570, 0), MATCH(MF_Estimates!D$19, [10]MF_RawData!$A$18:$S$18, 0))</f>
        <v>Central HP Loop/ VRF - Central</v>
      </c>
      <c r="E550" s="156" t="str">
        <f>INDEX([10]MF_RawData!$A$19:$S$570, MATCH(MF_Estimates!$A550, [10]MF_RawData!$C$19:$C$570, 0), MATCH(MF_Estimates!E$19, [10]MF_RawData!$A$18:$S$18, 0))</f>
        <v>Natural Gas</v>
      </c>
      <c r="F550" s="12" t="b">
        <f t="shared" si="32"/>
        <v>0</v>
      </c>
      <c r="G550" s="12" t="str">
        <f t="shared" si="33"/>
        <v>Heat pump</v>
      </c>
    </row>
    <row r="551" spans="1:7">
      <c r="A551" s="12" t="s">
        <v>642</v>
      </c>
      <c r="B551" s="155">
        <f>INDEX([10]MF_RawData!$A$19:$S$570, MATCH(MF_Estimates!$A551, [10]MF_RawData!$C$19:$C$570, 0), MATCH(MF_Estimates!B$19, [10]MF_RawData!$A$18:$S$18, 0))</f>
        <v>547.6170654296875</v>
      </c>
      <c r="C551" s="156">
        <f>INDEX([10]MF_RawData!$A$19:$S$570, MATCH(MF_Estimates!$A551, [10]MF_RawData!$C$19:$C$570, 0), MATCH(MF_Estimates!C$19, [10]MF_RawData!$A$18:$S$18, 0))</f>
        <v>1</v>
      </c>
      <c r="D551" s="156" t="str">
        <f>INDEX([10]MF_RawData!$A$19:$S$570, MATCH(MF_Estimates!$A551, [10]MF_RawData!$C$19:$C$570, 0), MATCH(MF_Estimates!D$19, [10]MF_RawData!$A$18:$S$18, 0))</f>
        <v>Central HP Loop/ VRF - Central</v>
      </c>
      <c r="E551" s="156" t="str">
        <f>INDEX([10]MF_RawData!$A$19:$S$570, MATCH(MF_Estimates!$A551, [10]MF_RawData!$C$19:$C$570, 0), MATCH(MF_Estimates!E$19, [10]MF_RawData!$A$18:$S$18, 0))</f>
        <v>Natural Gas</v>
      </c>
      <c r="F551" s="12" t="b">
        <f t="shared" si="32"/>
        <v>0</v>
      </c>
      <c r="G551" s="12" t="str">
        <f t="shared" si="33"/>
        <v>Heat pump</v>
      </c>
    </row>
    <row r="552" spans="1:7">
      <c r="A552" s="12" t="s">
        <v>643</v>
      </c>
      <c r="B552" s="155">
        <f>INDEX([10]MF_RawData!$A$19:$S$570, MATCH(MF_Estimates!$A552, [10]MF_RawData!$C$19:$C$570, 0), MATCH(MF_Estimates!B$19, [10]MF_RawData!$A$18:$S$18, 0))</f>
        <v>547.6170654296875</v>
      </c>
      <c r="C552" s="156">
        <f>INDEX([10]MF_RawData!$A$19:$S$570, MATCH(MF_Estimates!$A552, [10]MF_RawData!$C$19:$C$570, 0), MATCH(MF_Estimates!C$19, [10]MF_RawData!$A$18:$S$18, 0))</f>
        <v>1</v>
      </c>
      <c r="D552" s="156" t="str">
        <f>INDEX([10]MF_RawData!$A$19:$S$570, MATCH(MF_Estimates!$A552, [10]MF_RawData!$C$19:$C$570, 0), MATCH(MF_Estimates!D$19, [10]MF_RawData!$A$18:$S$18, 0))</f>
        <v>Zonal Electric</v>
      </c>
      <c r="E552" s="156" t="str">
        <f>INDEX([10]MF_RawData!$A$19:$S$570, MATCH(MF_Estimates!$A552, [10]MF_RawData!$C$19:$C$570, 0), MATCH(MF_Estimates!E$19, [10]MF_RawData!$A$18:$S$18, 0))</f>
        <v>Electric</v>
      </c>
      <c r="F552" s="12" t="b">
        <f t="shared" si="32"/>
        <v>1</v>
      </c>
      <c r="G552" s="12" t="str">
        <f t="shared" si="33"/>
        <v>Electric Zonal</v>
      </c>
    </row>
    <row r="553" spans="1:7">
      <c r="A553" s="12" t="s">
        <v>644</v>
      </c>
      <c r="B553" s="155">
        <f>INDEX([10]MF_RawData!$A$19:$S$570, MATCH(MF_Estimates!$A553, [10]MF_RawData!$C$19:$C$570, 0), MATCH(MF_Estimates!B$19, [10]MF_RawData!$A$18:$S$18, 0))</f>
        <v>547.6170654296875</v>
      </c>
      <c r="C553" s="156">
        <f>INDEX([10]MF_RawData!$A$19:$S$570, MATCH(MF_Estimates!$A553, [10]MF_RawData!$C$19:$C$570, 0), MATCH(MF_Estimates!C$19, [10]MF_RawData!$A$18:$S$18, 0))</f>
        <v>1</v>
      </c>
      <c r="D553" s="156" t="str">
        <f>INDEX([10]MF_RawData!$A$19:$S$570, MATCH(MF_Estimates!$A553, [10]MF_RawData!$C$19:$C$570, 0), MATCH(MF_Estimates!D$19, [10]MF_RawData!$A$18:$S$18, 0))</f>
        <v>Zonal Electric</v>
      </c>
      <c r="E553" s="156" t="str">
        <f>INDEX([10]MF_RawData!$A$19:$S$570, MATCH(MF_Estimates!$A553, [10]MF_RawData!$C$19:$C$570, 0), MATCH(MF_Estimates!E$19, [10]MF_RawData!$A$18:$S$18, 0))</f>
        <v>Electric</v>
      </c>
      <c r="F553" s="12" t="b">
        <f t="shared" si="32"/>
        <v>1</v>
      </c>
      <c r="G553" s="12" t="str">
        <f t="shared" si="33"/>
        <v>Electric Zonal</v>
      </c>
    </row>
    <row r="554" spans="1:7">
      <c r="A554" s="12" t="s">
        <v>645</v>
      </c>
      <c r="B554" s="155">
        <f>INDEX([10]MF_RawData!$A$19:$S$570, MATCH(MF_Estimates!$A554, [10]MF_RawData!$C$19:$C$570, 0), MATCH(MF_Estimates!B$19, [10]MF_RawData!$A$18:$S$18, 0))</f>
        <v>547.61712646484375</v>
      </c>
      <c r="C554" s="156">
        <f>INDEX([10]MF_RawData!$A$19:$S$570, MATCH(MF_Estimates!$A554, [10]MF_RawData!$C$19:$C$570, 0), MATCH(MF_Estimates!C$19, [10]MF_RawData!$A$18:$S$18, 0))</f>
        <v>1</v>
      </c>
      <c r="D554" s="156" t="str">
        <f>INDEX([10]MF_RawData!$A$19:$S$570, MATCH(MF_Estimates!$A554, [10]MF_RawData!$C$19:$C$570, 0), MATCH(MF_Estimates!D$19, [10]MF_RawData!$A$18:$S$18, 0))</f>
        <v>Zonal Electric</v>
      </c>
      <c r="E554" s="156" t="str">
        <f>INDEX([10]MF_RawData!$A$19:$S$570, MATCH(MF_Estimates!$A554, [10]MF_RawData!$C$19:$C$570, 0), MATCH(MF_Estimates!E$19, [10]MF_RawData!$A$18:$S$18, 0))</f>
        <v>Electric</v>
      </c>
      <c r="F554" s="12" t="b">
        <f t="shared" si="32"/>
        <v>1</v>
      </c>
      <c r="G554" s="12" t="str">
        <f t="shared" si="33"/>
        <v>Electric Zonal</v>
      </c>
    </row>
    <row r="555" spans="1:7">
      <c r="A555" s="12" t="s">
        <v>646</v>
      </c>
      <c r="B555" s="155">
        <f>INDEX([10]MF_RawData!$A$19:$S$570, MATCH(MF_Estimates!$A555, [10]MF_RawData!$C$19:$C$570, 0), MATCH(MF_Estimates!B$19, [10]MF_RawData!$A$18:$S$18, 0))</f>
        <v>547.61712646484375</v>
      </c>
      <c r="C555" s="156">
        <f>INDEX([10]MF_RawData!$A$19:$S$570, MATCH(MF_Estimates!$A555, [10]MF_RawData!$C$19:$C$570, 0), MATCH(MF_Estimates!C$19, [10]MF_RawData!$A$18:$S$18, 0))</f>
        <v>1</v>
      </c>
      <c r="D555" s="156" t="str">
        <f>INDEX([10]MF_RawData!$A$19:$S$570, MATCH(MF_Estimates!$A555, [10]MF_RawData!$C$19:$C$570, 0), MATCH(MF_Estimates!D$19, [10]MF_RawData!$A$18:$S$18, 0))</f>
        <v>Zonal Electric</v>
      </c>
      <c r="E555" s="156" t="str">
        <f>INDEX([10]MF_RawData!$A$19:$S$570, MATCH(MF_Estimates!$A555, [10]MF_RawData!$C$19:$C$570, 0), MATCH(MF_Estimates!E$19, [10]MF_RawData!$A$18:$S$18, 0))</f>
        <v>Electric</v>
      </c>
      <c r="F555" s="12" t="b">
        <f t="shared" si="32"/>
        <v>1</v>
      </c>
      <c r="G555" s="12" t="str">
        <f t="shared" si="33"/>
        <v>Electric Zonal</v>
      </c>
    </row>
    <row r="556" spans="1:7">
      <c r="A556" s="12" t="s">
        <v>647</v>
      </c>
      <c r="B556" s="155">
        <f>INDEX([10]MF_RawData!$A$19:$S$570, MATCH(MF_Estimates!$A556, [10]MF_RawData!$C$19:$C$570, 0), MATCH(MF_Estimates!B$19, [10]MF_RawData!$A$18:$S$18, 0))</f>
        <v>547.61712646484375</v>
      </c>
      <c r="C556" s="156">
        <f>INDEX([10]MF_RawData!$A$19:$S$570, MATCH(MF_Estimates!$A556, [10]MF_RawData!$C$19:$C$570, 0), MATCH(MF_Estimates!C$19, [10]MF_RawData!$A$18:$S$18, 0))</f>
        <v>1</v>
      </c>
      <c r="D556" s="156" t="str">
        <f>INDEX([10]MF_RawData!$A$19:$S$570, MATCH(MF_Estimates!$A556, [10]MF_RawData!$C$19:$C$570, 0), MATCH(MF_Estimates!D$19, [10]MF_RawData!$A$18:$S$18, 0))</f>
        <v>Zonal Electric</v>
      </c>
      <c r="E556" s="156" t="str">
        <f>INDEX([10]MF_RawData!$A$19:$S$570, MATCH(MF_Estimates!$A556, [10]MF_RawData!$C$19:$C$570, 0), MATCH(MF_Estimates!E$19, [10]MF_RawData!$A$18:$S$18, 0))</f>
        <v>Electric</v>
      </c>
      <c r="F556" s="12" t="b">
        <f t="shared" si="32"/>
        <v>1</v>
      </c>
      <c r="G556" s="12" t="str">
        <f t="shared" si="33"/>
        <v>Electric Zonal</v>
      </c>
    </row>
    <row r="557" spans="1:7">
      <c r="A557" s="12" t="s">
        <v>648</v>
      </c>
      <c r="B557" s="155">
        <f>INDEX([10]MF_RawData!$A$19:$S$570, MATCH(MF_Estimates!$A557, [10]MF_RawData!$C$19:$C$570, 0), MATCH(MF_Estimates!B$19, [10]MF_RawData!$A$18:$S$18, 0))</f>
        <v>547.61712646484375</v>
      </c>
      <c r="C557" s="156">
        <f>INDEX([10]MF_RawData!$A$19:$S$570, MATCH(MF_Estimates!$A557, [10]MF_RawData!$C$19:$C$570, 0), MATCH(MF_Estimates!C$19, [10]MF_RawData!$A$18:$S$18, 0))</f>
        <v>1</v>
      </c>
      <c r="D557" s="156" t="str">
        <f>INDEX([10]MF_RawData!$A$19:$S$570, MATCH(MF_Estimates!$A557, [10]MF_RawData!$C$19:$C$570, 0), MATCH(MF_Estimates!D$19, [10]MF_RawData!$A$18:$S$18, 0))</f>
        <v>Zonal Electric</v>
      </c>
      <c r="E557" s="156" t="str">
        <f>INDEX([10]MF_RawData!$A$19:$S$570, MATCH(MF_Estimates!$A557, [10]MF_RawData!$C$19:$C$570, 0), MATCH(MF_Estimates!E$19, [10]MF_RawData!$A$18:$S$18, 0))</f>
        <v>Electric</v>
      </c>
      <c r="F557" s="12" t="b">
        <f t="shared" si="32"/>
        <v>1</v>
      </c>
      <c r="G557" s="12" t="str">
        <f t="shared" si="33"/>
        <v>Electric Zonal</v>
      </c>
    </row>
    <row r="558" spans="1:7">
      <c r="A558" s="12" t="s">
        <v>649</v>
      </c>
      <c r="B558" s="155">
        <f>INDEX([10]MF_RawData!$A$19:$S$570, MATCH(MF_Estimates!$A558, [10]MF_RawData!$C$19:$C$570, 0), MATCH(MF_Estimates!B$19, [10]MF_RawData!$A$18:$S$18, 0))</f>
        <v>547.61712646484375</v>
      </c>
      <c r="C558" s="156">
        <f>INDEX([10]MF_RawData!$A$19:$S$570, MATCH(MF_Estimates!$A558, [10]MF_RawData!$C$19:$C$570, 0), MATCH(MF_Estimates!C$19, [10]MF_RawData!$A$18:$S$18, 0))</f>
        <v>1</v>
      </c>
      <c r="D558" s="156" t="str">
        <f>INDEX([10]MF_RawData!$A$19:$S$570, MATCH(MF_Estimates!$A558, [10]MF_RawData!$C$19:$C$570, 0), MATCH(MF_Estimates!D$19, [10]MF_RawData!$A$18:$S$18, 0))</f>
        <v>Zonal Electric</v>
      </c>
      <c r="E558" s="156" t="str">
        <f>INDEX([10]MF_RawData!$A$19:$S$570, MATCH(MF_Estimates!$A558, [10]MF_RawData!$C$19:$C$570, 0), MATCH(MF_Estimates!E$19, [10]MF_RawData!$A$18:$S$18, 0))</f>
        <v>Electric</v>
      </c>
      <c r="F558" s="12" t="b">
        <f t="shared" si="32"/>
        <v>1</v>
      </c>
      <c r="G558" s="12" t="str">
        <f t="shared" si="33"/>
        <v>Electric Zonal</v>
      </c>
    </row>
    <row r="559" spans="1:7">
      <c r="A559" s="12" t="s">
        <v>650</v>
      </c>
      <c r="B559" s="155">
        <f>INDEX([10]MF_RawData!$A$19:$S$570, MATCH(MF_Estimates!$A559, [10]MF_RawData!$C$19:$C$570, 0), MATCH(MF_Estimates!B$19, [10]MF_RawData!$A$18:$S$18, 0))</f>
        <v>547.61712646484375</v>
      </c>
      <c r="C559" s="156">
        <f>INDEX([10]MF_RawData!$A$19:$S$570, MATCH(MF_Estimates!$A559, [10]MF_RawData!$C$19:$C$570, 0), MATCH(MF_Estimates!C$19, [10]MF_RawData!$A$18:$S$18, 0))</f>
        <v>1</v>
      </c>
      <c r="D559" s="156" t="str">
        <f>INDEX([10]MF_RawData!$A$19:$S$570, MATCH(MF_Estimates!$A559, [10]MF_RawData!$C$19:$C$570, 0), MATCH(MF_Estimates!D$19, [10]MF_RawData!$A$18:$S$18, 0))</f>
        <v>Zonal Electric</v>
      </c>
      <c r="E559" s="156" t="str">
        <f>INDEX([10]MF_RawData!$A$19:$S$570, MATCH(MF_Estimates!$A559, [10]MF_RawData!$C$19:$C$570, 0), MATCH(MF_Estimates!E$19, [10]MF_RawData!$A$18:$S$18, 0))</f>
        <v>Electric</v>
      </c>
      <c r="F559" s="12" t="b">
        <f t="shared" si="32"/>
        <v>1</v>
      </c>
      <c r="G559" s="12" t="str">
        <f t="shared" si="33"/>
        <v>Electric Zonal</v>
      </c>
    </row>
    <row r="560" spans="1:7">
      <c r="A560" s="12" t="s">
        <v>651</v>
      </c>
      <c r="B560" s="155">
        <f>INDEX([10]MF_RawData!$A$19:$S$570, MATCH(MF_Estimates!$A560, [10]MF_RawData!$C$19:$C$570, 0), MATCH(MF_Estimates!B$19, [10]MF_RawData!$A$18:$S$18, 0))</f>
        <v>547.61712646484375</v>
      </c>
      <c r="C560" s="156">
        <f>INDEX([10]MF_RawData!$A$19:$S$570, MATCH(MF_Estimates!$A560, [10]MF_RawData!$C$19:$C$570, 0), MATCH(MF_Estimates!C$19, [10]MF_RawData!$A$18:$S$18, 0))</f>
        <v>1</v>
      </c>
      <c r="D560" s="156" t="str">
        <f>INDEX([10]MF_RawData!$A$19:$S$570, MATCH(MF_Estimates!$A560, [10]MF_RawData!$C$19:$C$570, 0), MATCH(MF_Estimates!D$19, [10]MF_RawData!$A$18:$S$18, 0))</f>
        <v>Zonal Electric</v>
      </c>
      <c r="E560" s="156" t="str">
        <f>INDEX([10]MF_RawData!$A$19:$S$570, MATCH(MF_Estimates!$A560, [10]MF_RawData!$C$19:$C$570, 0), MATCH(MF_Estimates!E$19, [10]MF_RawData!$A$18:$S$18, 0))</f>
        <v>Electric</v>
      </c>
      <c r="F560" s="12" t="b">
        <f t="shared" si="32"/>
        <v>1</v>
      </c>
      <c r="G560" s="12" t="str">
        <f t="shared" si="33"/>
        <v>Electric Zonal</v>
      </c>
    </row>
    <row r="561" spans="1:9">
      <c r="A561" s="12" t="s">
        <v>652</v>
      </c>
      <c r="B561" s="155">
        <f>INDEX([10]MF_RawData!$A$19:$S$570, MATCH(MF_Estimates!$A561, [10]MF_RawData!$C$19:$C$570, 0), MATCH(MF_Estimates!B$19, [10]MF_RawData!$A$18:$S$18, 0))</f>
        <v>547.61712646484375</v>
      </c>
      <c r="C561" s="156">
        <f>INDEX([10]MF_RawData!$A$19:$S$570, MATCH(MF_Estimates!$A561, [10]MF_RawData!$C$19:$C$570, 0), MATCH(MF_Estimates!C$19, [10]MF_RawData!$A$18:$S$18, 0))</f>
        <v>1</v>
      </c>
      <c r="D561" s="156" t="str">
        <f>INDEX([10]MF_RawData!$A$19:$S$570, MATCH(MF_Estimates!$A561, [10]MF_RawData!$C$19:$C$570, 0), MATCH(MF_Estimates!D$19, [10]MF_RawData!$A$18:$S$18, 0))</f>
        <v>Zonal Electric</v>
      </c>
      <c r="E561" s="156" t="str">
        <f>INDEX([10]MF_RawData!$A$19:$S$570, MATCH(MF_Estimates!$A561, [10]MF_RawData!$C$19:$C$570, 0), MATCH(MF_Estimates!E$19, [10]MF_RawData!$A$18:$S$18, 0))</f>
        <v>Electric</v>
      </c>
      <c r="F561" s="12" t="b">
        <f t="shared" si="32"/>
        <v>1</v>
      </c>
      <c r="G561" s="12" t="str">
        <f t="shared" si="33"/>
        <v>Electric Zonal</v>
      </c>
    </row>
    <row r="562" spans="1:9">
      <c r="A562" s="12" t="s">
        <v>653</v>
      </c>
      <c r="B562" s="155">
        <f>INDEX([10]MF_RawData!$A$19:$S$570, MATCH(MF_Estimates!$A562, [10]MF_RawData!$C$19:$C$570, 0), MATCH(MF_Estimates!B$19, [10]MF_RawData!$A$18:$S$18, 0))</f>
        <v>547.61712646484375</v>
      </c>
      <c r="C562" s="156">
        <f>INDEX([10]MF_RawData!$A$19:$S$570, MATCH(MF_Estimates!$A562, [10]MF_RawData!$C$19:$C$570, 0), MATCH(MF_Estimates!C$19, [10]MF_RawData!$A$18:$S$18, 0))</f>
        <v>1</v>
      </c>
      <c r="D562" s="156" t="str">
        <f>INDEX([10]MF_RawData!$A$19:$S$570, MATCH(MF_Estimates!$A562, [10]MF_RawData!$C$19:$C$570, 0), MATCH(MF_Estimates!D$19, [10]MF_RawData!$A$18:$S$18, 0))</f>
        <v>Central Hydronic/Steam - Central</v>
      </c>
      <c r="E562" s="156" t="str">
        <f>INDEX([10]MF_RawData!$A$19:$S$570, MATCH(MF_Estimates!$A562, [10]MF_RawData!$C$19:$C$570, 0), MATCH(MF_Estimates!E$19, [10]MF_RawData!$A$18:$S$18, 0))</f>
        <v>Purchased Steam</v>
      </c>
      <c r="F562" s="12" t="b">
        <f t="shared" si="32"/>
        <v>0</v>
      </c>
      <c r="G562" s="12" t="str">
        <f t="shared" si="33"/>
        <v/>
      </c>
    </row>
    <row r="563" spans="1:9">
      <c r="A563" s="12" t="s">
        <v>654</v>
      </c>
      <c r="B563" s="155">
        <f>INDEX([10]MF_RawData!$A$19:$S$570, MATCH(MF_Estimates!$A563, [10]MF_RawData!$C$19:$C$570, 0), MATCH(MF_Estimates!B$19, [10]MF_RawData!$A$18:$S$18, 0))</f>
        <v>547.61712646484375</v>
      </c>
      <c r="C563" s="156">
        <f>INDEX([10]MF_RawData!$A$19:$S$570, MATCH(MF_Estimates!$A563, [10]MF_RawData!$C$19:$C$570, 0), MATCH(MF_Estimates!C$19, [10]MF_RawData!$A$18:$S$18, 0))</f>
        <v>1</v>
      </c>
      <c r="D563" s="156" t="str">
        <f>INDEX([10]MF_RawData!$A$19:$S$570, MATCH(MF_Estimates!$A563, [10]MF_RawData!$C$19:$C$570, 0), MATCH(MF_Estimates!D$19, [10]MF_RawData!$A$18:$S$18, 0))</f>
        <v>Central Hydronic/Steam - Central</v>
      </c>
      <c r="E563" s="156" t="str">
        <f>INDEX([10]MF_RawData!$A$19:$S$570, MATCH(MF_Estimates!$A563, [10]MF_RawData!$C$19:$C$570, 0), MATCH(MF_Estimates!E$19, [10]MF_RawData!$A$18:$S$18, 0))</f>
        <v>Purchased Steam</v>
      </c>
      <c r="F563" s="12" t="b">
        <f t="shared" si="32"/>
        <v>0</v>
      </c>
      <c r="G563" s="12" t="str">
        <f t="shared" si="33"/>
        <v/>
      </c>
    </row>
    <row r="564" spans="1:9">
      <c r="A564" s="12" t="s">
        <v>655</v>
      </c>
      <c r="B564" s="155">
        <f>INDEX([10]MF_RawData!$A$19:$S$570, MATCH(MF_Estimates!$A564, [10]MF_RawData!$C$19:$C$570, 0), MATCH(MF_Estimates!B$19, [10]MF_RawData!$A$18:$S$18, 0))</f>
        <v>547.61712646484375</v>
      </c>
      <c r="C564" s="156">
        <f>INDEX([10]MF_RawData!$A$19:$S$570, MATCH(MF_Estimates!$A564, [10]MF_RawData!$C$19:$C$570, 0), MATCH(MF_Estimates!C$19, [10]MF_RawData!$A$18:$S$18, 0))</f>
        <v>1</v>
      </c>
      <c r="D564" s="156" t="str">
        <f>INDEX([10]MF_RawData!$A$19:$S$570, MATCH(MF_Estimates!$A564, [10]MF_RawData!$C$19:$C$570, 0), MATCH(MF_Estimates!D$19, [10]MF_RawData!$A$18:$S$18, 0))</f>
        <v>Zonal Electric</v>
      </c>
      <c r="E564" s="156" t="str">
        <f>INDEX([10]MF_RawData!$A$19:$S$570, MATCH(MF_Estimates!$A564, [10]MF_RawData!$C$19:$C$570, 0), MATCH(MF_Estimates!E$19, [10]MF_RawData!$A$18:$S$18, 0))</f>
        <v>Electric</v>
      </c>
      <c r="F564" s="12" t="b">
        <f t="shared" si="32"/>
        <v>1</v>
      </c>
      <c r="G564" s="12" t="str">
        <f t="shared" si="33"/>
        <v>Electric Zonal</v>
      </c>
    </row>
    <row r="565" spans="1:9">
      <c r="A565" s="12" t="s">
        <v>656</v>
      </c>
      <c r="B565" s="155">
        <f>INDEX([10]MF_RawData!$A$19:$S$570, MATCH(MF_Estimates!$A565, [10]MF_RawData!$C$19:$C$570, 0), MATCH(MF_Estimates!B$19, [10]MF_RawData!$A$18:$S$18, 0))</f>
        <v>547.61712646484375</v>
      </c>
      <c r="C565" s="156">
        <f>INDEX([10]MF_RawData!$A$19:$S$570, MATCH(MF_Estimates!$A565, [10]MF_RawData!$C$19:$C$570, 0), MATCH(MF_Estimates!C$19, [10]MF_RawData!$A$18:$S$18, 0))</f>
        <v>1</v>
      </c>
      <c r="D565" s="156" t="str">
        <f>INDEX([10]MF_RawData!$A$19:$S$570, MATCH(MF_Estimates!$A565, [10]MF_RawData!$C$19:$C$570, 0), MATCH(MF_Estimates!D$19, [10]MF_RawData!$A$18:$S$18, 0))</f>
        <v>Zonal Electric</v>
      </c>
      <c r="E565" s="156" t="str">
        <f>INDEX([10]MF_RawData!$A$19:$S$570, MATCH(MF_Estimates!$A565, [10]MF_RawData!$C$19:$C$570, 0), MATCH(MF_Estimates!E$19, [10]MF_RawData!$A$18:$S$18, 0))</f>
        <v>Electric</v>
      </c>
      <c r="F565" s="12" t="b">
        <f t="shared" si="32"/>
        <v>1</v>
      </c>
      <c r="G565" s="12" t="str">
        <f t="shared" si="33"/>
        <v>Electric Zonal</v>
      </c>
    </row>
    <row r="566" spans="1:9">
      <c r="A566" s="12" t="s">
        <v>657</v>
      </c>
      <c r="B566" s="155">
        <f>INDEX([10]MF_RawData!$A$19:$S$570, MATCH(MF_Estimates!$A566, [10]MF_RawData!$C$19:$C$570, 0), MATCH(MF_Estimates!B$19, [10]MF_RawData!$A$18:$S$18, 0))</f>
        <v>686.91302490234375</v>
      </c>
      <c r="C566" s="156">
        <f>INDEX([10]MF_RawData!$A$19:$S$570, MATCH(MF_Estimates!$A566, [10]MF_RawData!$C$19:$C$570, 0), MATCH(MF_Estimates!C$19, [10]MF_RawData!$A$18:$S$18, 0))</f>
        <v>2</v>
      </c>
      <c r="D566" s="156" t="str">
        <f>INDEX([10]MF_RawData!$A$19:$S$570, MATCH(MF_Estimates!$A566, [10]MF_RawData!$C$19:$C$570, 0), MATCH(MF_Estimates!D$19, [10]MF_RawData!$A$18:$S$18, 0))</f>
        <v>Zonal Electric</v>
      </c>
      <c r="E566" s="156" t="str">
        <f>INDEX([10]MF_RawData!$A$19:$S$570, MATCH(MF_Estimates!$A566, [10]MF_RawData!$C$19:$C$570, 0), MATCH(MF_Estimates!E$19, [10]MF_RawData!$A$18:$S$18, 0))</f>
        <v>Electric</v>
      </c>
      <c r="F566" s="12" t="b">
        <f t="shared" si="32"/>
        <v>1</v>
      </c>
      <c r="G566" s="12" t="str">
        <f t="shared" si="33"/>
        <v>Electric Zonal</v>
      </c>
    </row>
    <row r="567" spans="1:9">
      <c r="A567" s="12" t="s">
        <v>658</v>
      </c>
      <c r="B567" s="155">
        <f>INDEX([10]MF_RawData!$A$19:$S$570, MATCH(MF_Estimates!$A567, [10]MF_RawData!$C$19:$C$570, 0), MATCH(MF_Estimates!B$19, [10]MF_RawData!$A$18:$S$18, 0))</f>
        <v>686.91302490234375</v>
      </c>
      <c r="C567" s="156">
        <f>INDEX([10]MF_RawData!$A$19:$S$570, MATCH(MF_Estimates!$A567, [10]MF_RawData!$C$19:$C$570, 0), MATCH(MF_Estimates!C$19, [10]MF_RawData!$A$18:$S$18, 0))</f>
        <v>2</v>
      </c>
      <c r="D567" s="156" t="str">
        <f>INDEX([10]MF_RawData!$A$19:$S$570, MATCH(MF_Estimates!$A567, [10]MF_RawData!$C$19:$C$570, 0), MATCH(MF_Estimates!D$19, [10]MF_RawData!$A$18:$S$18, 0))</f>
        <v>Zonal Electric</v>
      </c>
      <c r="E567" s="156" t="str">
        <f>INDEX([10]MF_RawData!$A$19:$S$570, MATCH(MF_Estimates!$A567, [10]MF_RawData!$C$19:$C$570, 0), MATCH(MF_Estimates!E$19, [10]MF_RawData!$A$18:$S$18, 0))</f>
        <v>Electric</v>
      </c>
      <c r="F567" s="12" t="b">
        <f t="shared" si="32"/>
        <v>1</v>
      </c>
      <c r="G567" s="12" t="str">
        <f t="shared" si="33"/>
        <v>Electric Zonal</v>
      </c>
    </row>
    <row r="568" spans="1:9">
      <c r="A568" s="12" t="s">
        <v>659</v>
      </c>
      <c r="B568" s="155">
        <f>INDEX([10]MF_RawData!$A$19:$S$570, MATCH(MF_Estimates!$A568, [10]MF_RawData!$C$19:$C$570, 0), MATCH(MF_Estimates!B$19, [10]MF_RawData!$A$18:$S$18, 0))</f>
        <v>686.91302490234375</v>
      </c>
      <c r="C568" s="156">
        <f>INDEX([10]MF_RawData!$A$19:$S$570, MATCH(MF_Estimates!$A568, [10]MF_RawData!$C$19:$C$570, 0), MATCH(MF_Estimates!C$19, [10]MF_RawData!$A$18:$S$18, 0))</f>
        <v>2</v>
      </c>
      <c r="D568" s="156" t="str">
        <f>INDEX([10]MF_RawData!$A$19:$S$570, MATCH(MF_Estimates!$A568, [10]MF_RawData!$C$19:$C$570, 0), MATCH(MF_Estimates!D$19, [10]MF_RawData!$A$18:$S$18, 0))</f>
        <v>Zonal Electric</v>
      </c>
      <c r="E568" s="156" t="str">
        <f>INDEX([10]MF_RawData!$A$19:$S$570, MATCH(MF_Estimates!$A568, [10]MF_RawData!$C$19:$C$570, 0), MATCH(MF_Estimates!E$19, [10]MF_RawData!$A$18:$S$18, 0))</f>
        <v>Electric</v>
      </c>
      <c r="F568" s="12" t="b">
        <f t="shared" si="32"/>
        <v>1</v>
      </c>
      <c r="G568" s="12" t="str">
        <f t="shared" si="33"/>
        <v>Electric Zonal</v>
      </c>
    </row>
    <row r="569" spans="1:9">
      <c r="A569" s="12" t="s">
        <v>660</v>
      </c>
      <c r="B569" s="155">
        <f>INDEX([10]MF_RawData!$A$19:$S$570, MATCH(MF_Estimates!$A569, [10]MF_RawData!$C$19:$C$570, 0), MATCH(MF_Estimates!B$19, [10]MF_RawData!$A$18:$S$18, 0))</f>
        <v>686.9130859375</v>
      </c>
      <c r="C569" s="156">
        <f>INDEX([10]MF_RawData!$A$19:$S$570, MATCH(MF_Estimates!$A569, [10]MF_RawData!$C$19:$C$570, 0), MATCH(MF_Estimates!C$19, [10]MF_RawData!$A$18:$S$18, 0))</f>
        <v>2</v>
      </c>
      <c r="D569" s="156" t="str">
        <f>INDEX([10]MF_RawData!$A$19:$S$570, MATCH(MF_Estimates!$A569, [10]MF_RawData!$C$19:$C$570, 0), MATCH(MF_Estimates!D$19, [10]MF_RawData!$A$18:$S$18, 0))</f>
        <v>Zonal Electric</v>
      </c>
      <c r="E569" s="156" t="str">
        <f>INDEX([10]MF_RawData!$A$19:$S$570, MATCH(MF_Estimates!$A569, [10]MF_RawData!$C$19:$C$570, 0), MATCH(MF_Estimates!E$19, [10]MF_RawData!$A$18:$S$18, 0))</f>
        <v>Electric</v>
      </c>
      <c r="F569" s="12" t="b">
        <f t="shared" si="32"/>
        <v>1</v>
      </c>
      <c r="G569" s="12" t="str">
        <f t="shared" si="33"/>
        <v>Electric Zonal</v>
      </c>
    </row>
    <row r="570" spans="1:9">
      <c r="A570" s="12" t="s">
        <v>661</v>
      </c>
      <c r="B570" s="155">
        <f>INDEX([10]MF_RawData!$A$19:$S$570, MATCH(MF_Estimates!$A570, [10]MF_RawData!$C$19:$C$570, 0), MATCH(MF_Estimates!B$19, [10]MF_RawData!$A$18:$S$18, 0))</f>
        <v>686.9130859375</v>
      </c>
      <c r="C570" s="156">
        <f>INDEX([10]MF_RawData!$A$19:$S$570, MATCH(MF_Estimates!$A570, [10]MF_RawData!$C$19:$C$570, 0), MATCH(MF_Estimates!C$19, [10]MF_RawData!$A$18:$S$18, 0))</f>
        <v>2</v>
      </c>
      <c r="D570" s="156" t="str">
        <f>INDEX([10]MF_RawData!$A$19:$S$570, MATCH(MF_Estimates!$A570, [10]MF_RawData!$C$19:$C$570, 0), MATCH(MF_Estimates!D$19, [10]MF_RawData!$A$18:$S$18, 0))</f>
        <v>Zonal Electric</v>
      </c>
      <c r="E570" s="156" t="str">
        <f>INDEX([10]MF_RawData!$A$19:$S$570, MATCH(MF_Estimates!$A570, [10]MF_RawData!$C$19:$C$570, 0), MATCH(MF_Estimates!E$19, [10]MF_RawData!$A$18:$S$18, 0))</f>
        <v>Electric</v>
      </c>
      <c r="F570" s="12" t="b">
        <f t="shared" si="32"/>
        <v>1</v>
      </c>
      <c r="G570" s="12" t="str">
        <f t="shared" si="33"/>
        <v>Electric Zonal</v>
      </c>
    </row>
    <row r="571" spans="1:9">
      <c r="A571" s="12" t="s">
        <v>662</v>
      </c>
      <c r="B571" s="155">
        <f>INDEX([10]MF_RawData!$A$19:$S$570, MATCH(MF_Estimates!$A571, [10]MF_RawData!$C$19:$C$570, 0), MATCH(MF_Estimates!B$19, [10]MF_RawData!$A$18:$S$18, 0))</f>
        <v>686.9130859375</v>
      </c>
      <c r="C571" s="156">
        <f>INDEX([10]MF_RawData!$A$19:$S$570, MATCH(MF_Estimates!$A571, [10]MF_RawData!$C$19:$C$570, 0), MATCH(MF_Estimates!C$19, [10]MF_RawData!$A$18:$S$18, 0))</f>
        <v>2</v>
      </c>
      <c r="D571" s="156" t="str">
        <f>INDEX([10]MF_RawData!$A$19:$S$570, MATCH(MF_Estimates!$A571, [10]MF_RawData!$C$19:$C$570, 0), MATCH(MF_Estimates!D$19, [10]MF_RawData!$A$18:$S$18, 0))</f>
        <v>Zonal Electric</v>
      </c>
      <c r="E571" s="156" t="str">
        <f>INDEX([10]MF_RawData!$A$19:$S$570, MATCH(MF_Estimates!$A571, [10]MF_RawData!$C$19:$C$570, 0), MATCH(MF_Estimates!E$19, [10]MF_RawData!$A$18:$S$18, 0))</f>
        <v>Electric</v>
      </c>
      <c r="F571" s="12" t="b">
        <f t="shared" si="32"/>
        <v>1</v>
      </c>
      <c r="G571" s="12" t="str">
        <f t="shared" si="33"/>
        <v>Electric Zonal</v>
      </c>
    </row>
    <row r="572" spans="1:9">
      <c r="I572" s="12" t="str">
        <f t="shared" ref="I572:I635" si="34">IFERROR(VLOOKUP(D572, $I$20:$J$24, 2, 0), "")</f>
        <v/>
      </c>
    </row>
    <row r="573" spans="1:9">
      <c r="I573" s="12" t="str">
        <f t="shared" si="34"/>
        <v/>
      </c>
    </row>
    <row r="574" spans="1:9">
      <c r="I574" s="12" t="str">
        <f t="shared" si="34"/>
        <v/>
      </c>
    </row>
    <row r="575" spans="1:9">
      <c r="I575" s="12" t="str">
        <f t="shared" si="34"/>
        <v/>
      </c>
    </row>
    <row r="576" spans="1:9">
      <c r="I576" s="12" t="str">
        <f t="shared" si="34"/>
        <v/>
      </c>
    </row>
    <row r="577" spans="9:9">
      <c r="I577" s="12" t="str">
        <f t="shared" si="34"/>
        <v/>
      </c>
    </row>
    <row r="578" spans="9:9">
      <c r="I578" s="12" t="str">
        <f t="shared" si="34"/>
        <v/>
      </c>
    </row>
    <row r="579" spans="9:9">
      <c r="I579" s="12" t="str">
        <f t="shared" si="34"/>
        <v/>
      </c>
    </row>
    <row r="580" spans="9:9">
      <c r="I580" s="12" t="str">
        <f t="shared" si="34"/>
        <v/>
      </c>
    </row>
    <row r="581" spans="9:9">
      <c r="I581" s="12" t="str">
        <f t="shared" si="34"/>
        <v/>
      </c>
    </row>
    <row r="582" spans="9:9">
      <c r="I582" s="12" t="str">
        <f t="shared" si="34"/>
        <v/>
      </c>
    </row>
    <row r="583" spans="9:9">
      <c r="I583" s="12" t="str">
        <f t="shared" si="34"/>
        <v/>
      </c>
    </row>
    <row r="584" spans="9:9">
      <c r="I584" s="12" t="str">
        <f t="shared" si="34"/>
        <v/>
      </c>
    </row>
    <row r="585" spans="9:9">
      <c r="I585" s="12" t="str">
        <f t="shared" si="34"/>
        <v/>
      </c>
    </row>
    <row r="586" spans="9:9">
      <c r="I586" s="12" t="str">
        <f t="shared" si="34"/>
        <v/>
      </c>
    </row>
    <row r="587" spans="9:9">
      <c r="I587" s="12" t="str">
        <f t="shared" si="34"/>
        <v/>
      </c>
    </row>
    <row r="588" spans="9:9">
      <c r="I588" s="12" t="str">
        <f t="shared" si="34"/>
        <v/>
      </c>
    </row>
    <row r="589" spans="9:9">
      <c r="I589" s="12" t="str">
        <f t="shared" si="34"/>
        <v/>
      </c>
    </row>
    <row r="590" spans="9:9">
      <c r="I590" s="12" t="str">
        <f t="shared" si="34"/>
        <v/>
      </c>
    </row>
    <row r="591" spans="9:9">
      <c r="I591" s="12" t="str">
        <f t="shared" si="34"/>
        <v/>
      </c>
    </row>
    <row r="592" spans="9:9">
      <c r="I592" s="12" t="str">
        <f t="shared" si="34"/>
        <v/>
      </c>
    </row>
    <row r="593" spans="9:9">
      <c r="I593" s="12" t="str">
        <f t="shared" si="34"/>
        <v/>
      </c>
    </row>
    <row r="594" spans="9:9">
      <c r="I594" s="12" t="str">
        <f t="shared" si="34"/>
        <v/>
      </c>
    </row>
    <row r="595" spans="9:9">
      <c r="I595" s="12" t="str">
        <f t="shared" si="34"/>
        <v/>
      </c>
    </row>
    <row r="596" spans="9:9">
      <c r="I596" s="12" t="str">
        <f t="shared" si="34"/>
        <v/>
      </c>
    </row>
    <row r="597" spans="9:9">
      <c r="I597" s="12" t="str">
        <f t="shared" si="34"/>
        <v/>
      </c>
    </row>
    <row r="598" spans="9:9">
      <c r="I598" s="12" t="str">
        <f t="shared" si="34"/>
        <v/>
      </c>
    </row>
    <row r="599" spans="9:9">
      <c r="I599" s="12" t="str">
        <f t="shared" si="34"/>
        <v/>
      </c>
    </row>
    <row r="600" spans="9:9">
      <c r="I600" s="12" t="str">
        <f t="shared" si="34"/>
        <v/>
      </c>
    </row>
    <row r="601" spans="9:9">
      <c r="I601" s="12" t="str">
        <f t="shared" si="34"/>
        <v/>
      </c>
    </row>
    <row r="602" spans="9:9">
      <c r="I602" s="12" t="str">
        <f t="shared" si="34"/>
        <v/>
      </c>
    </row>
    <row r="603" spans="9:9">
      <c r="I603" s="12" t="str">
        <f t="shared" si="34"/>
        <v/>
      </c>
    </row>
    <row r="604" spans="9:9">
      <c r="I604" s="12" t="str">
        <f t="shared" si="34"/>
        <v/>
      </c>
    </row>
    <row r="605" spans="9:9">
      <c r="I605" s="12" t="str">
        <f t="shared" si="34"/>
        <v/>
      </c>
    </row>
    <row r="606" spans="9:9">
      <c r="I606" s="12" t="str">
        <f t="shared" si="34"/>
        <v/>
      </c>
    </row>
    <row r="607" spans="9:9">
      <c r="I607" s="12" t="str">
        <f t="shared" si="34"/>
        <v/>
      </c>
    </row>
    <row r="608" spans="9:9">
      <c r="I608" s="12" t="str">
        <f t="shared" si="34"/>
        <v/>
      </c>
    </row>
    <row r="609" spans="9:9">
      <c r="I609" s="12" t="str">
        <f t="shared" si="34"/>
        <v/>
      </c>
    </row>
    <row r="610" spans="9:9">
      <c r="I610" s="12" t="str">
        <f t="shared" si="34"/>
        <v/>
      </c>
    </row>
    <row r="611" spans="9:9">
      <c r="I611" s="12" t="str">
        <f t="shared" si="34"/>
        <v/>
      </c>
    </row>
    <row r="612" spans="9:9">
      <c r="I612" s="12" t="str">
        <f t="shared" si="34"/>
        <v/>
      </c>
    </row>
    <row r="613" spans="9:9">
      <c r="I613" s="12" t="str">
        <f t="shared" si="34"/>
        <v/>
      </c>
    </row>
    <row r="614" spans="9:9">
      <c r="I614" s="12" t="str">
        <f t="shared" si="34"/>
        <v/>
      </c>
    </row>
    <row r="615" spans="9:9">
      <c r="I615" s="12" t="str">
        <f t="shared" si="34"/>
        <v/>
      </c>
    </row>
    <row r="616" spans="9:9">
      <c r="I616" s="12" t="str">
        <f t="shared" si="34"/>
        <v/>
      </c>
    </row>
    <row r="617" spans="9:9">
      <c r="I617" s="12" t="str">
        <f t="shared" si="34"/>
        <v/>
      </c>
    </row>
    <row r="618" spans="9:9">
      <c r="I618" s="12" t="str">
        <f t="shared" si="34"/>
        <v/>
      </c>
    </row>
    <row r="619" spans="9:9">
      <c r="I619" s="12" t="str">
        <f t="shared" si="34"/>
        <v/>
      </c>
    </row>
    <row r="620" spans="9:9">
      <c r="I620" s="12" t="str">
        <f t="shared" si="34"/>
        <v/>
      </c>
    </row>
    <row r="621" spans="9:9">
      <c r="I621" s="12" t="str">
        <f t="shared" si="34"/>
        <v/>
      </c>
    </row>
    <row r="622" spans="9:9">
      <c r="I622" s="12" t="str">
        <f t="shared" si="34"/>
        <v/>
      </c>
    </row>
    <row r="623" spans="9:9">
      <c r="I623" s="12" t="str">
        <f t="shared" si="34"/>
        <v/>
      </c>
    </row>
    <row r="624" spans="9:9">
      <c r="I624" s="12" t="str">
        <f t="shared" si="34"/>
        <v/>
      </c>
    </row>
    <row r="625" spans="9:9">
      <c r="I625" s="12" t="str">
        <f t="shared" si="34"/>
        <v/>
      </c>
    </row>
    <row r="626" spans="9:9">
      <c r="I626" s="12" t="str">
        <f t="shared" si="34"/>
        <v/>
      </c>
    </row>
    <row r="627" spans="9:9">
      <c r="I627" s="12" t="str">
        <f t="shared" si="34"/>
        <v/>
      </c>
    </row>
    <row r="628" spans="9:9">
      <c r="I628" s="12" t="str">
        <f t="shared" si="34"/>
        <v/>
      </c>
    </row>
    <row r="629" spans="9:9">
      <c r="I629" s="12" t="str">
        <f t="shared" si="34"/>
        <v/>
      </c>
    </row>
    <row r="630" spans="9:9">
      <c r="I630" s="12" t="str">
        <f t="shared" si="34"/>
        <v/>
      </c>
    </row>
    <row r="631" spans="9:9">
      <c r="I631" s="12" t="str">
        <f t="shared" si="34"/>
        <v/>
      </c>
    </row>
    <row r="632" spans="9:9">
      <c r="I632" s="12" t="str">
        <f t="shared" si="34"/>
        <v/>
      </c>
    </row>
    <row r="633" spans="9:9">
      <c r="I633" s="12" t="str">
        <f t="shared" si="34"/>
        <v/>
      </c>
    </row>
    <row r="634" spans="9:9">
      <c r="I634" s="12" t="str">
        <f t="shared" si="34"/>
        <v/>
      </c>
    </row>
    <row r="635" spans="9:9">
      <c r="I635" s="12" t="str">
        <f t="shared" si="34"/>
        <v/>
      </c>
    </row>
    <row r="636" spans="9:9">
      <c r="I636" s="12" t="str">
        <f t="shared" ref="I636:I699" si="35">IFERROR(VLOOKUP(D636, $I$20:$J$24, 2, 0), "")</f>
        <v/>
      </c>
    </row>
    <row r="637" spans="9:9">
      <c r="I637" s="12" t="str">
        <f t="shared" si="35"/>
        <v/>
      </c>
    </row>
    <row r="638" spans="9:9">
      <c r="I638" s="12" t="str">
        <f t="shared" si="35"/>
        <v/>
      </c>
    </row>
    <row r="639" spans="9:9">
      <c r="I639" s="12" t="str">
        <f t="shared" si="35"/>
        <v/>
      </c>
    </row>
    <row r="640" spans="9:9">
      <c r="I640" s="12" t="str">
        <f t="shared" si="35"/>
        <v/>
      </c>
    </row>
    <row r="641" spans="9:9">
      <c r="I641" s="12" t="str">
        <f t="shared" si="35"/>
        <v/>
      </c>
    </row>
    <row r="642" spans="9:9">
      <c r="I642" s="12" t="str">
        <f t="shared" si="35"/>
        <v/>
      </c>
    </row>
    <row r="643" spans="9:9">
      <c r="I643" s="12" t="str">
        <f t="shared" si="35"/>
        <v/>
      </c>
    </row>
    <row r="644" spans="9:9">
      <c r="I644" s="12" t="str">
        <f t="shared" si="35"/>
        <v/>
      </c>
    </row>
    <row r="645" spans="9:9">
      <c r="I645" s="12" t="str">
        <f t="shared" si="35"/>
        <v/>
      </c>
    </row>
    <row r="646" spans="9:9">
      <c r="I646" s="12" t="str">
        <f t="shared" si="35"/>
        <v/>
      </c>
    </row>
    <row r="647" spans="9:9">
      <c r="I647" s="12" t="str">
        <f t="shared" si="35"/>
        <v/>
      </c>
    </row>
    <row r="648" spans="9:9">
      <c r="I648" s="12" t="str">
        <f t="shared" si="35"/>
        <v/>
      </c>
    </row>
    <row r="649" spans="9:9">
      <c r="I649" s="12" t="str">
        <f t="shared" si="35"/>
        <v/>
      </c>
    </row>
    <row r="650" spans="9:9">
      <c r="I650" s="12" t="str">
        <f t="shared" si="35"/>
        <v/>
      </c>
    </row>
    <row r="651" spans="9:9">
      <c r="I651" s="12" t="str">
        <f t="shared" si="35"/>
        <v/>
      </c>
    </row>
    <row r="652" spans="9:9">
      <c r="I652" s="12" t="str">
        <f t="shared" si="35"/>
        <v/>
      </c>
    </row>
    <row r="653" spans="9:9">
      <c r="I653" s="12" t="str">
        <f t="shared" si="35"/>
        <v/>
      </c>
    </row>
    <row r="654" spans="9:9">
      <c r="I654" s="12" t="str">
        <f t="shared" si="35"/>
        <v/>
      </c>
    </row>
    <row r="655" spans="9:9">
      <c r="I655" s="12" t="str">
        <f t="shared" si="35"/>
        <v/>
      </c>
    </row>
    <row r="656" spans="9:9">
      <c r="I656" s="12" t="str">
        <f t="shared" si="35"/>
        <v/>
      </c>
    </row>
    <row r="657" spans="9:9">
      <c r="I657" s="12" t="str">
        <f t="shared" si="35"/>
        <v/>
      </c>
    </row>
    <row r="658" spans="9:9">
      <c r="I658" s="12" t="str">
        <f t="shared" si="35"/>
        <v/>
      </c>
    </row>
    <row r="659" spans="9:9">
      <c r="I659" s="12" t="str">
        <f t="shared" si="35"/>
        <v/>
      </c>
    </row>
    <row r="660" spans="9:9">
      <c r="I660" s="12" t="str">
        <f t="shared" si="35"/>
        <v/>
      </c>
    </row>
    <row r="661" spans="9:9">
      <c r="I661" s="12" t="str">
        <f t="shared" si="35"/>
        <v/>
      </c>
    </row>
    <row r="662" spans="9:9">
      <c r="I662" s="12" t="str">
        <f t="shared" si="35"/>
        <v/>
      </c>
    </row>
    <row r="663" spans="9:9">
      <c r="I663" s="12" t="str">
        <f t="shared" si="35"/>
        <v/>
      </c>
    </row>
    <row r="664" spans="9:9">
      <c r="I664" s="12" t="str">
        <f t="shared" si="35"/>
        <v/>
      </c>
    </row>
    <row r="665" spans="9:9">
      <c r="I665" s="12" t="str">
        <f t="shared" si="35"/>
        <v/>
      </c>
    </row>
    <row r="666" spans="9:9">
      <c r="I666" s="12" t="str">
        <f t="shared" si="35"/>
        <v/>
      </c>
    </row>
    <row r="667" spans="9:9">
      <c r="I667" s="12" t="str">
        <f t="shared" si="35"/>
        <v/>
      </c>
    </row>
    <row r="668" spans="9:9">
      <c r="I668" s="12" t="str">
        <f t="shared" si="35"/>
        <v/>
      </c>
    </row>
    <row r="669" spans="9:9">
      <c r="I669" s="12" t="str">
        <f t="shared" si="35"/>
        <v/>
      </c>
    </row>
    <row r="670" spans="9:9">
      <c r="I670" s="12" t="str">
        <f t="shared" si="35"/>
        <v/>
      </c>
    </row>
    <row r="671" spans="9:9">
      <c r="I671" s="12" t="str">
        <f t="shared" si="35"/>
        <v/>
      </c>
    </row>
    <row r="672" spans="9:9">
      <c r="I672" s="12" t="str">
        <f t="shared" si="35"/>
        <v/>
      </c>
    </row>
    <row r="673" spans="9:9">
      <c r="I673" s="12" t="str">
        <f t="shared" si="35"/>
        <v/>
      </c>
    </row>
    <row r="674" spans="9:9">
      <c r="I674" s="12" t="str">
        <f t="shared" si="35"/>
        <v/>
      </c>
    </row>
    <row r="675" spans="9:9">
      <c r="I675" s="12" t="str">
        <f t="shared" si="35"/>
        <v/>
      </c>
    </row>
    <row r="676" spans="9:9">
      <c r="I676" s="12" t="str">
        <f t="shared" si="35"/>
        <v/>
      </c>
    </row>
    <row r="677" spans="9:9">
      <c r="I677" s="12" t="str">
        <f t="shared" si="35"/>
        <v/>
      </c>
    </row>
    <row r="678" spans="9:9">
      <c r="I678" s="12" t="str">
        <f t="shared" si="35"/>
        <v/>
      </c>
    </row>
    <row r="679" spans="9:9">
      <c r="I679" s="12" t="str">
        <f t="shared" si="35"/>
        <v/>
      </c>
    </row>
    <row r="680" spans="9:9">
      <c r="I680" s="12" t="str">
        <f t="shared" si="35"/>
        <v/>
      </c>
    </row>
    <row r="681" spans="9:9">
      <c r="I681" s="12" t="str">
        <f t="shared" si="35"/>
        <v/>
      </c>
    </row>
    <row r="682" spans="9:9">
      <c r="I682" s="12" t="str">
        <f t="shared" si="35"/>
        <v/>
      </c>
    </row>
    <row r="683" spans="9:9">
      <c r="I683" s="12" t="str">
        <f t="shared" si="35"/>
        <v/>
      </c>
    </row>
    <row r="684" spans="9:9">
      <c r="I684" s="12" t="str">
        <f t="shared" si="35"/>
        <v/>
      </c>
    </row>
    <row r="685" spans="9:9">
      <c r="I685" s="12" t="str">
        <f t="shared" si="35"/>
        <v/>
      </c>
    </row>
    <row r="686" spans="9:9">
      <c r="I686" s="12" t="str">
        <f t="shared" si="35"/>
        <v/>
      </c>
    </row>
    <row r="687" spans="9:9">
      <c r="I687" s="12" t="str">
        <f t="shared" si="35"/>
        <v/>
      </c>
    </row>
    <row r="688" spans="9:9">
      <c r="I688" s="12" t="str">
        <f t="shared" si="35"/>
        <v/>
      </c>
    </row>
    <row r="689" spans="9:9">
      <c r="I689" s="12" t="str">
        <f t="shared" si="35"/>
        <v/>
      </c>
    </row>
    <row r="690" spans="9:9">
      <c r="I690" s="12" t="str">
        <f t="shared" si="35"/>
        <v/>
      </c>
    </row>
    <row r="691" spans="9:9">
      <c r="I691" s="12" t="str">
        <f t="shared" si="35"/>
        <v/>
      </c>
    </row>
    <row r="692" spans="9:9">
      <c r="I692" s="12" t="str">
        <f t="shared" si="35"/>
        <v/>
      </c>
    </row>
    <row r="693" spans="9:9">
      <c r="I693" s="12" t="str">
        <f t="shared" si="35"/>
        <v/>
      </c>
    </row>
    <row r="694" spans="9:9">
      <c r="I694" s="12" t="str">
        <f t="shared" si="35"/>
        <v/>
      </c>
    </row>
    <row r="695" spans="9:9">
      <c r="I695" s="12" t="str">
        <f t="shared" si="35"/>
        <v/>
      </c>
    </row>
    <row r="696" spans="9:9">
      <c r="I696" s="12" t="str">
        <f t="shared" si="35"/>
        <v/>
      </c>
    </row>
    <row r="697" spans="9:9">
      <c r="I697" s="12" t="str">
        <f t="shared" si="35"/>
        <v/>
      </c>
    </row>
    <row r="698" spans="9:9">
      <c r="I698" s="12" t="str">
        <f t="shared" si="35"/>
        <v/>
      </c>
    </row>
    <row r="699" spans="9:9">
      <c r="I699" s="12" t="str">
        <f t="shared" si="35"/>
        <v/>
      </c>
    </row>
    <row r="700" spans="9:9">
      <c r="I700" s="12" t="str">
        <f t="shared" ref="I700:I763" si="36">IFERROR(VLOOKUP(D700, $I$20:$J$24, 2, 0), "")</f>
        <v/>
      </c>
    </row>
    <row r="701" spans="9:9">
      <c r="I701" s="12" t="str">
        <f t="shared" si="36"/>
        <v/>
      </c>
    </row>
    <row r="702" spans="9:9">
      <c r="I702" s="12" t="str">
        <f t="shared" si="36"/>
        <v/>
      </c>
    </row>
    <row r="703" spans="9:9">
      <c r="I703" s="12" t="str">
        <f t="shared" si="36"/>
        <v/>
      </c>
    </row>
    <row r="704" spans="9:9">
      <c r="I704" s="12" t="str">
        <f t="shared" si="36"/>
        <v/>
      </c>
    </row>
    <row r="705" spans="9:9">
      <c r="I705" s="12" t="str">
        <f t="shared" si="36"/>
        <v/>
      </c>
    </row>
    <row r="706" spans="9:9">
      <c r="I706" s="12" t="str">
        <f t="shared" si="36"/>
        <v/>
      </c>
    </row>
    <row r="707" spans="9:9">
      <c r="I707" s="12" t="str">
        <f t="shared" si="36"/>
        <v/>
      </c>
    </row>
    <row r="708" spans="9:9">
      <c r="I708" s="12" t="str">
        <f t="shared" si="36"/>
        <v/>
      </c>
    </row>
    <row r="709" spans="9:9">
      <c r="I709" s="12" t="str">
        <f t="shared" si="36"/>
        <v/>
      </c>
    </row>
    <row r="710" spans="9:9">
      <c r="I710" s="12" t="str">
        <f t="shared" si="36"/>
        <v/>
      </c>
    </row>
    <row r="711" spans="9:9">
      <c r="I711" s="12" t="str">
        <f t="shared" si="36"/>
        <v/>
      </c>
    </row>
    <row r="712" spans="9:9">
      <c r="I712" s="12" t="str">
        <f t="shared" si="36"/>
        <v/>
      </c>
    </row>
    <row r="713" spans="9:9">
      <c r="I713" s="12" t="str">
        <f t="shared" si="36"/>
        <v/>
      </c>
    </row>
    <row r="714" spans="9:9">
      <c r="I714" s="12" t="str">
        <f t="shared" si="36"/>
        <v/>
      </c>
    </row>
    <row r="715" spans="9:9">
      <c r="I715" s="12" t="str">
        <f t="shared" si="36"/>
        <v/>
      </c>
    </row>
    <row r="716" spans="9:9">
      <c r="I716" s="12" t="str">
        <f t="shared" si="36"/>
        <v/>
      </c>
    </row>
    <row r="717" spans="9:9">
      <c r="I717" s="12" t="str">
        <f t="shared" si="36"/>
        <v/>
      </c>
    </row>
    <row r="718" spans="9:9">
      <c r="I718" s="12" t="str">
        <f t="shared" si="36"/>
        <v/>
      </c>
    </row>
    <row r="719" spans="9:9">
      <c r="I719" s="12" t="str">
        <f t="shared" si="36"/>
        <v/>
      </c>
    </row>
    <row r="720" spans="9:9">
      <c r="I720" s="12" t="str">
        <f t="shared" si="36"/>
        <v/>
      </c>
    </row>
    <row r="721" spans="9:9">
      <c r="I721" s="12" t="str">
        <f t="shared" si="36"/>
        <v/>
      </c>
    </row>
    <row r="722" spans="9:9">
      <c r="I722" s="12" t="str">
        <f t="shared" si="36"/>
        <v/>
      </c>
    </row>
    <row r="723" spans="9:9">
      <c r="I723" s="12" t="str">
        <f t="shared" si="36"/>
        <v/>
      </c>
    </row>
    <row r="724" spans="9:9">
      <c r="I724" s="12" t="str">
        <f t="shared" si="36"/>
        <v/>
      </c>
    </row>
    <row r="725" spans="9:9">
      <c r="I725" s="12" t="str">
        <f t="shared" si="36"/>
        <v/>
      </c>
    </row>
    <row r="726" spans="9:9">
      <c r="I726" s="12" t="str">
        <f t="shared" si="36"/>
        <v/>
      </c>
    </row>
    <row r="727" spans="9:9">
      <c r="I727" s="12" t="str">
        <f t="shared" si="36"/>
        <v/>
      </c>
    </row>
    <row r="728" spans="9:9">
      <c r="I728" s="12" t="str">
        <f t="shared" si="36"/>
        <v/>
      </c>
    </row>
    <row r="729" spans="9:9">
      <c r="I729" s="12" t="str">
        <f t="shared" si="36"/>
        <v/>
      </c>
    </row>
    <row r="730" spans="9:9">
      <c r="I730" s="12" t="str">
        <f t="shared" si="36"/>
        <v/>
      </c>
    </row>
    <row r="731" spans="9:9">
      <c r="I731" s="12" t="str">
        <f t="shared" si="36"/>
        <v/>
      </c>
    </row>
    <row r="732" spans="9:9">
      <c r="I732" s="12" t="str">
        <f t="shared" si="36"/>
        <v/>
      </c>
    </row>
    <row r="733" spans="9:9">
      <c r="I733" s="12" t="str">
        <f t="shared" si="36"/>
        <v/>
      </c>
    </row>
    <row r="734" spans="9:9">
      <c r="I734" s="12" t="str">
        <f t="shared" si="36"/>
        <v/>
      </c>
    </row>
    <row r="735" spans="9:9">
      <c r="I735" s="12" t="str">
        <f t="shared" si="36"/>
        <v/>
      </c>
    </row>
    <row r="736" spans="9:9">
      <c r="I736" s="12" t="str">
        <f t="shared" si="36"/>
        <v/>
      </c>
    </row>
    <row r="737" spans="9:9">
      <c r="I737" s="12" t="str">
        <f t="shared" si="36"/>
        <v/>
      </c>
    </row>
    <row r="738" spans="9:9">
      <c r="I738" s="12" t="str">
        <f t="shared" si="36"/>
        <v/>
      </c>
    </row>
    <row r="739" spans="9:9">
      <c r="I739" s="12" t="str">
        <f t="shared" si="36"/>
        <v/>
      </c>
    </row>
    <row r="740" spans="9:9">
      <c r="I740" s="12" t="str">
        <f t="shared" si="36"/>
        <v/>
      </c>
    </row>
    <row r="741" spans="9:9">
      <c r="I741" s="12" t="str">
        <f t="shared" si="36"/>
        <v/>
      </c>
    </row>
    <row r="742" spans="9:9">
      <c r="I742" s="12" t="str">
        <f t="shared" si="36"/>
        <v/>
      </c>
    </row>
    <row r="743" spans="9:9">
      <c r="I743" s="12" t="str">
        <f t="shared" si="36"/>
        <v/>
      </c>
    </row>
    <row r="744" spans="9:9">
      <c r="I744" s="12" t="str">
        <f t="shared" si="36"/>
        <v/>
      </c>
    </row>
    <row r="745" spans="9:9">
      <c r="I745" s="12" t="str">
        <f t="shared" si="36"/>
        <v/>
      </c>
    </row>
    <row r="746" spans="9:9">
      <c r="I746" s="12" t="str">
        <f t="shared" si="36"/>
        <v/>
      </c>
    </row>
    <row r="747" spans="9:9">
      <c r="I747" s="12" t="str">
        <f t="shared" si="36"/>
        <v/>
      </c>
    </row>
    <row r="748" spans="9:9">
      <c r="I748" s="12" t="str">
        <f t="shared" si="36"/>
        <v/>
      </c>
    </row>
    <row r="749" spans="9:9">
      <c r="I749" s="12" t="str">
        <f t="shared" si="36"/>
        <v/>
      </c>
    </row>
    <row r="750" spans="9:9">
      <c r="I750" s="12" t="str">
        <f t="shared" si="36"/>
        <v/>
      </c>
    </row>
    <row r="751" spans="9:9">
      <c r="I751" s="12" t="str">
        <f t="shared" si="36"/>
        <v/>
      </c>
    </row>
    <row r="752" spans="9:9">
      <c r="I752" s="12" t="str">
        <f t="shared" si="36"/>
        <v/>
      </c>
    </row>
    <row r="753" spans="9:9">
      <c r="I753" s="12" t="str">
        <f t="shared" si="36"/>
        <v/>
      </c>
    </row>
    <row r="754" spans="9:9">
      <c r="I754" s="12" t="str">
        <f t="shared" si="36"/>
        <v/>
      </c>
    </row>
    <row r="755" spans="9:9">
      <c r="I755" s="12" t="str">
        <f t="shared" si="36"/>
        <v/>
      </c>
    </row>
    <row r="756" spans="9:9">
      <c r="I756" s="12" t="str">
        <f t="shared" si="36"/>
        <v/>
      </c>
    </row>
    <row r="757" spans="9:9">
      <c r="I757" s="12" t="str">
        <f t="shared" si="36"/>
        <v/>
      </c>
    </row>
    <row r="758" spans="9:9">
      <c r="I758" s="12" t="str">
        <f t="shared" si="36"/>
        <v/>
      </c>
    </row>
    <row r="759" spans="9:9">
      <c r="I759" s="12" t="str">
        <f t="shared" si="36"/>
        <v/>
      </c>
    </row>
    <row r="760" spans="9:9">
      <c r="I760" s="12" t="str">
        <f t="shared" si="36"/>
        <v/>
      </c>
    </row>
    <row r="761" spans="9:9">
      <c r="I761" s="12" t="str">
        <f t="shared" si="36"/>
        <v/>
      </c>
    </row>
    <row r="762" spans="9:9">
      <c r="I762" s="12" t="str">
        <f t="shared" si="36"/>
        <v/>
      </c>
    </row>
    <row r="763" spans="9:9">
      <c r="I763" s="12" t="str">
        <f t="shared" si="36"/>
        <v/>
      </c>
    </row>
    <row r="764" spans="9:9">
      <c r="I764" s="12" t="str">
        <f t="shared" ref="I764:I827" si="37">IFERROR(VLOOKUP(D764, $I$20:$J$24, 2, 0), "")</f>
        <v/>
      </c>
    </row>
    <row r="765" spans="9:9">
      <c r="I765" s="12" t="str">
        <f t="shared" si="37"/>
        <v/>
      </c>
    </row>
    <row r="766" spans="9:9">
      <c r="I766" s="12" t="str">
        <f t="shared" si="37"/>
        <v/>
      </c>
    </row>
    <row r="767" spans="9:9">
      <c r="I767" s="12" t="str">
        <f t="shared" si="37"/>
        <v/>
      </c>
    </row>
    <row r="768" spans="9:9">
      <c r="I768" s="12" t="str">
        <f t="shared" si="37"/>
        <v/>
      </c>
    </row>
    <row r="769" spans="9:9">
      <c r="I769" s="12" t="str">
        <f t="shared" si="37"/>
        <v/>
      </c>
    </row>
    <row r="770" spans="9:9">
      <c r="I770" s="12" t="str">
        <f t="shared" si="37"/>
        <v/>
      </c>
    </row>
    <row r="771" spans="9:9">
      <c r="I771" s="12" t="str">
        <f t="shared" si="37"/>
        <v/>
      </c>
    </row>
    <row r="772" spans="9:9">
      <c r="I772" s="12" t="str">
        <f t="shared" si="37"/>
        <v/>
      </c>
    </row>
    <row r="773" spans="9:9">
      <c r="I773" s="12" t="str">
        <f t="shared" si="37"/>
        <v/>
      </c>
    </row>
    <row r="774" spans="9:9">
      <c r="I774" s="12" t="str">
        <f t="shared" si="37"/>
        <v/>
      </c>
    </row>
    <row r="775" spans="9:9">
      <c r="I775" s="12" t="str">
        <f t="shared" si="37"/>
        <v/>
      </c>
    </row>
    <row r="776" spans="9:9">
      <c r="I776" s="12" t="str">
        <f t="shared" si="37"/>
        <v/>
      </c>
    </row>
    <row r="777" spans="9:9">
      <c r="I777" s="12" t="str">
        <f t="shared" si="37"/>
        <v/>
      </c>
    </row>
    <row r="778" spans="9:9">
      <c r="I778" s="12" t="str">
        <f t="shared" si="37"/>
        <v/>
      </c>
    </row>
    <row r="779" spans="9:9">
      <c r="I779" s="12" t="str">
        <f t="shared" si="37"/>
        <v/>
      </c>
    </row>
    <row r="780" spans="9:9">
      <c r="I780" s="12" t="str">
        <f t="shared" si="37"/>
        <v/>
      </c>
    </row>
    <row r="781" spans="9:9">
      <c r="I781" s="12" t="str">
        <f t="shared" si="37"/>
        <v/>
      </c>
    </row>
    <row r="782" spans="9:9">
      <c r="I782" s="12" t="str">
        <f t="shared" si="37"/>
        <v/>
      </c>
    </row>
    <row r="783" spans="9:9">
      <c r="I783" s="12" t="str">
        <f t="shared" si="37"/>
        <v/>
      </c>
    </row>
    <row r="784" spans="9:9">
      <c r="I784" s="12" t="str">
        <f t="shared" si="37"/>
        <v/>
      </c>
    </row>
    <row r="785" spans="9:9">
      <c r="I785" s="12" t="str">
        <f t="shared" si="37"/>
        <v/>
      </c>
    </row>
    <row r="786" spans="9:9">
      <c r="I786" s="12" t="str">
        <f t="shared" si="37"/>
        <v/>
      </c>
    </row>
    <row r="787" spans="9:9">
      <c r="I787" s="12" t="str">
        <f t="shared" si="37"/>
        <v/>
      </c>
    </row>
    <row r="788" spans="9:9">
      <c r="I788" s="12" t="str">
        <f t="shared" si="37"/>
        <v/>
      </c>
    </row>
    <row r="789" spans="9:9">
      <c r="I789" s="12" t="str">
        <f t="shared" si="37"/>
        <v/>
      </c>
    </row>
    <row r="790" spans="9:9">
      <c r="I790" s="12" t="str">
        <f t="shared" si="37"/>
        <v/>
      </c>
    </row>
    <row r="791" spans="9:9">
      <c r="I791" s="12" t="str">
        <f t="shared" si="37"/>
        <v/>
      </c>
    </row>
    <row r="792" spans="9:9">
      <c r="I792" s="12" t="str">
        <f t="shared" si="37"/>
        <v/>
      </c>
    </row>
    <row r="793" spans="9:9">
      <c r="I793" s="12" t="str">
        <f t="shared" si="37"/>
        <v/>
      </c>
    </row>
    <row r="794" spans="9:9">
      <c r="I794" s="12" t="str">
        <f t="shared" si="37"/>
        <v/>
      </c>
    </row>
    <row r="795" spans="9:9">
      <c r="I795" s="12" t="str">
        <f t="shared" si="37"/>
        <v/>
      </c>
    </row>
    <row r="796" spans="9:9">
      <c r="I796" s="12" t="str">
        <f t="shared" si="37"/>
        <v/>
      </c>
    </row>
    <row r="797" spans="9:9">
      <c r="I797" s="12" t="str">
        <f t="shared" si="37"/>
        <v/>
      </c>
    </row>
    <row r="798" spans="9:9">
      <c r="I798" s="12" t="str">
        <f t="shared" si="37"/>
        <v/>
      </c>
    </row>
    <row r="799" spans="9:9">
      <c r="I799" s="12" t="str">
        <f t="shared" si="37"/>
        <v/>
      </c>
    </row>
    <row r="800" spans="9:9">
      <c r="I800" s="12" t="str">
        <f t="shared" si="37"/>
        <v/>
      </c>
    </row>
    <row r="801" spans="9:9">
      <c r="I801" s="12" t="str">
        <f t="shared" si="37"/>
        <v/>
      </c>
    </row>
    <row r="802" spans="9:9">
      <c r="I802" s="12" t="str">
        <f t="shared" si="37"/>
        <v/>
      </c>
    </row>
    <row r="803" spans="9:9">
      <c r="I803" s="12" t="str">
        <f t="shared" si="37"/>
        <v/>
      </c>
    </row>
    <row r="804" spans="9:9">
      <c r="I804" s="12" t="str">
        <f t="shared" si="37"/>
        <v/>
      </c>
    </row>
    <row r="805" spans="9:9">
      <c r="I805" s="12" t="str">
        <f t="shared" si="37"/>
        <v/>
      </c>
    </row>
    <row r="806" spans="9:9">
      <c r="I806" s="12" t="str">
        <f t="shared" si="37"/>
        <v/>
      </c>
    </row>
    <row r="807" spans="9:9">
      <c r="I807" s="12" t="str">
        <f t="shared" si="37"/>
        <v/>
      </c>
    </row>
    <row r="808" spans="9:9">
      <c r="I808" s="12" t="str">
        <f t="shared" si="37"/>
        <v/>
      </c>
    </row>
    <row r="809" spans="9:9">
      <c r="I809" s="12" t="str">
        <f t="shared" si="37"/>
        <v/>
      </c>
    </row>
    <row r="810" spans="9:9">
      <c r="I810" s="12" t="str">
        <f t="shared" si="37"/>
        <v/>
      </c>
    </row>
    <row r="811" spans="9:9">
      <c r="I811" s="12" t="str">
        <f t="shared" si="37"/>
        <v/>
      </c>
    </row>
    <row r="812" spans="9:9">
      <c r="I812" s="12" t="str">
        <f t="shared" si="37"/>
        <v/>
      </c>
    </row>
    <row r="813" spans="9:9">
      <c r="I813" s="12" t="str">
        <f t="shared" si="37"/>
        <v/>
      </c>
    </row>
    <row r="814" spans="9:9">
      <c r="I814" s="12" t="str">
        <f t="shared" si="37"/>
        <v/>
      </c>
    </row>
    <row r="815" spans="9:9">
      <c r="I815" s="12" t="str">
        <f t="shared" si="37"/>
        <v/>
      </c>
    </row>
    <row r="816" spans="9:9">
      <c r="I816" s="12" t="str">
        <f t="shared" si="37"/>
        <v/>
      </c>
    </row>
    <row r="817" spans="9:9">
      <c r="I817" s="12" t="str">
        <f t="shared" si="37"/>
        <v/>
      </c>
    </row>
    <row r="818" spans="9:9">
      <c r="I818" s="12" t="str">
        <f t="shared" si="37"/>
        <v/>
      </c>
    </row>
    <row r="819" spans="9:9">
      <c r="I819" s="12" t="str">
        <f t="shared" si="37"/>
        <v/>
      </c>
    </row>
    <row r="820" spans="9:9">
      <c r="I820" s="12" t="str">
        <f t="shared" si="37"/>
        <v/>
      </c>
    </row>
    <row r="821" spans="9:9">
      <c r="I821" s="12" t="str">
        <f t="shared" si="37"/>
        <v/>
      </c>
    </row>
    <row r="822" spans="9:9">
      <c r="I822" s="12" t="str">
        <f t="shared" si="37"/>
        <v/>
      </c>
    </row>
    <row r="823" spans="9:9">
      <c r="I823" s="12" t="str">
        <f t="shared" si="37"/>
        <v/>
      </c>
    </row>
    <row r="824" spans="9:9">
      <c r="I824" s="12" t="str">
        <f t="shared" si="37"/>
        <v/>
      </c>
    </row>
    <row r="825" spans="9:9">
      <c r="I825" s="12" t="str">
        <f t="shared" si="37"/>
        <v/>
      </c>
    </row>
    <row r="826" spans="9:9">
      <c r="I826" s="12" t="str">
        <f t="shared" si="37"/>
        <v/>
      </c>
    </row>
    <row r="827" spans="9:9">
      <c r="I827" s="12" t="str">
        <f t="shared" si="37"/>
        <v/>
      </c>
    </row>
    <row r="828" spans="9:9">
      <c r="I828" s="12" t="str">
        <f t="shared" ref="I828:I891" si="38">IFERROR(VLOOKUP(D828, $I$20:$J$24, 2, 0), "")</f>
        <v/>
      </c>
    </row>
    <row r="829" spans="9:9">
      <c r="I829" s="12" t="str">
        <f t="shared" si="38"/>
        <v/>
      </c>
    </row>
    <row r="830" spans="9:9">
      <c r="I830" s="12" t="str">
        <f t="shared" si="38"/>
        <v/>
      </c>
    </row>
    <row r="831" spans="9:9">
      <c r="I831" s="12" t="str">
        <f t="shared" si="38"/>
        <v/>
      </c>
    </row>
    <row r="832" spans="9:9">
      <c r="I832" s="12" t="str">
        <f t="shared" si="38"/>
        <v/>
      </c>
    </row>
    <row r="833" spans="9:9">
      <c r="I833" s="12" t="str">
        <f t="shared" si="38"/>
        <v/>
      </c>
    </row>
    <row r="834" spans="9:9">
      <c r="I834" s="12" t="str">
        <f t="shared" si="38"/>
        <v/>
      </c>
    </row>
    <row r="835" spans="9:9">
      <c r="I835" s="12" t="str">
        <f t="shared" si="38"/>
        <v/>
      </c>
    </row>
    <row r="836" spans="9:9">
      <c r="I836" s="12" t="str">
        <f t="shared" si="38"/>
        <v/>
      </c>
    </row>
    <row r="837" spans="9:9">
      <c r="I837" s="12" t="str">
        <f t="shared" si="38"/>
        <v/>
      </c>
    </row>
    <row r="838" spans="9:9">
      <c r="I838" s="12" t="str">
        <f t="shared" si="38"/>
        <v/>
      </c>
    </row>
    <row r="839" spans="9:9">
      <c r="I839" s="12" t="str">
        <f t="shared" si="38"/>
        <v/>
      </c>
    </row>
    <row r="840" spans="9:9">
      <c r="I840" s="12" t="str">
        <f t="shared" si="38"/>
        <v/>
      </c>
    </row>
    <row r="841" spans="9:9">
      <c r="I841" s="12" t="str">
        <f t="shared" si="38"/>
        <v/>
      </c>
    </row>
    <row r="842" spans="9:9">
      <c r="I842" s="12" t="str">
        <f t="shared" si="38"/>
        <v/>
      </c>
    </row>
    <row r="843" spans="9:9">
      <c r="I843" s="12" t="str">
        <f t="shared" si="38"/>
        <v/>
      </c>
    </row>
    <row r="844" spans="9:9">
      <c r="I844" s="12" t="str">
        <f t="shared" si="38"/>
        <v/>
      </c>
    </row>
    <row r="845" spans="9:9">
      <c r="I845" s="12" t="str">
        <f t="shared" si="38"/>
        <v/>
      </c>
    </row>
    <row r="846" spans="9:9">
      <c r="I846" s="12" t="str">
        <f t="shared" si="38"/>
        <v/>
      </c>
    </row>
    <row r="847" spans="9:9">
      <c r="I847" s="12" t="str">
        <f t="shared" si="38"/>
        <v/>
      </c>
    </row>
    <row r="848" spans="9:9">
      <c r="I848" s="12" t="str">
        <f t="shared" si="38"/>
        <v/>
      </c>
    </row>
    <row r="849" spans="9:9">
      <c r="I849" s="12" t="str">
        <f t="shared" si="38"/>
        <v/>
      </c>
    </row>
    <row r="850" spans="9:9">
      <c r="I850" s="12" t="str">
        <f t="shared" si="38"/>
        <v/>
      </c>
    </row>
    <row r="851" spans="9:9">
      <c r="I851" s="12" t="str">
        <f t="shared" si="38"/>
        <v/>
      </c>
    </row>
    <row r="852" spans="9:9">
      <c r="I852" s="12" t="str">
        <f t="shared" si="38"/>
        <v/>
      </c>
    </row>
    <row r="853" spans="9:9">
      <c r="I853" s="12" t="str">
        <f t="shared" si="38"/>
        <v/>
      </c>
    </row>
    <row r="854" spans="9:9">
      <c r="I854" s="12" t="str">
        <f t="shared" si="38"/>
        <v/>
      </c>
    </row>
    <row r="855" spans="9:9">
      <c r="I855" s="12" t="str">
        <f t="shared" si="38"/>
        <v/>
      </c>
    </row>
    <row r="856" spans="9:9">
      <c r="I856" s="12" t="str">
        <f t="shared" si="38"/>
        <v/>
      </c>
    </row>
    <row r="857" spans="9:9">
      <c r="I857" s="12" t="str">
        <f t="shared" si="38"/>
        <v/>
      </c>
    </row>
    <row r="858" spans="9:9">
      <c r="I858" s="12" t="str">
        <f t="shared" si="38"/>
        <v/>
      </c>
    </row>
    <row r="859" spans="9:9">
      <c r="I859" s="12" t="str">
        <f t="shared" si="38"/>
        <v/>
      </c>
    </row>
    <row r="860" spans="9:9">
      <c r="I860" s="12" t="str">
        <f t="shared" si="38"/>
        <v/>
      </c>
    </row>
    <row r="861" spans="9:9">
      <c r="I861" s="12" t="str">
        <f t="shared" si="38"/>
        <v/>
      </c>
    </row>
    <row r="862" spans="9:9">
      <c r="I862" s="12" t="str">
        <f t="shared" si="38"/>
        <v/>
      </c>
    </row>
    <row r="863" spans="9:9">
      <c r="I863" s="12" t="str">
        <f t="shared" si="38"/>
        <v/>
      </c>
    </row>
    <row r="864" spans="9:9">
      <c r="I864" s="12" t="str">
        <f t="shared" si="38"/>
        <v/>
      </c>
    </row>
    <row r="865" spans="9:9">
      <c r="I865" s="12" t="str">
        <f t="shared" si="38"/>
        <v/>
      </c>
    </row>
    <row r="866" spans="9:9">
      <c r="I866" s="12" t="str">
        <f t="shared" si="38"/>
        <v/>
      </c>
    </row>
    <row r="867" spans="9:9">
      <c r="I867" s="12" t="str">
        <f t="shared" si="38"/>
        <v/>
      </c>
    </row>
    <row r="868" spans="9:9">
      <c r="I868" s="12" t="str">
        <f t="shared" si="38"/>
        <v/>
      </c>
    </row>
    <row r="869" spans="9:9">
      <c r="I869" s="12" t="str">
        <f t="shared" si="38"/>
        <v/>
      </c>
    </row>
    <row r="870" spans="9:9">
      <c r="I870" s="12" t="str">
        <f t="shared" si="38"/>
        <v/>
      </c>
    </row>
    <row r="871" spans="9:9">
      <c r="I871" s="12" t="str">
        <f t="shared" si="38"/>
        <v/>
      </c>
    </row>
    <row r="872" spans="9:9">
      <c r="I872" s="12" t="str">
        <f t="shared" si="38"/>
        <v/>
      </c>
    </row>
    <row r="873" spans="9:9">
      <c r="I873" s="12" t="str">
        <f t="shared" si="38"/>
        <v/>
      </c>
    </row>
    <row r="874" spans="9:9">
      <c r="I874" s="12" t="str">
        <f t="shared" si="38"/>
        <v/>
      </c>
    </row>
    <row r="875" spans="9:9">
      <c r="I875" s="12" t="str">
        <f t="shared" si="38"/>
        <v/>
      </c>
    </row>
    <row r="876" spans="9:9">
      <c r="I876" s="12" t="str">
        <f t="shared" si="38"/>
        <v/>
      </c>
    </row>
    <row r="877" spans="9:9">
      <c r="I877" s="12" t="str">
        <f t="shared" si="38"/>
        <v/>
      </c>
    </row>
    <row r="878" spans="9:9">
      <c r="I878" s="12" t="str">
        <f t="shared" si="38"/>
        <v/>
      </c>
    </row>
    <row r="879" spans="9:9">
      <c r="I879" s="12" t="str">
        <f t="shared" si="38"/>
        <v/>
      </c>
    </row>
    <row r="880" spans="9:9">
      <c r="I880" s="12" t="str">
        <f t="shared" si="38"/>
        <v/>
      </c>
    </row>
    <row r="881" spans="9:9">
      <c r="I881" s="12" t="str">
        <f t="shared" si="38"/>
        <v/>
      </c>
    </row>
    <row r="882" spans="9:9">
      <c r="I882" s="12" t="str">
        <f t="shared" si="38"/>
        <v/>
      </c>
    </row>
    <row r="883" spans="9:9">
      <c r="I883" s="12" t="str">
        <f t="shared" si="38"/>
        <v/>
      </c>
    </row>
    <row r="884" spans="9:9">
      <c r="I884" s="12" t="str">
        <f t="shared" si="38"/>
        <v/>
      </c>
    </row>
    <row r="885" spans="9:9">
      <c r="I885" s="12" t="str">
        <f t="shared" si="38"/>
        <v/>
      </c>
    </row>
    <row r="886" spans="9:9">
      <c r="I886" s="12" t="str">
        <f t="shared" si="38"/>
        <v/>
      </c>
    </row>
    <row r="887" spans="9:9">
      <c r="I887" s="12" t="str">
        <f t="shared" si="38"/>
        <v/>
      </c>
    </row>
    <row r="888" spans="9:9">
      <c r="I888" s="12" t="str">
        <f t="shared" si="38"/>
        <v/>
      </c>
    </row>
    <row r="889" spans="9:9">
      <c r="I889" s="12" t="str">
        <f t="shared" si="38"/>
        <v/>
      </c>
    </row>
    <row r="890" spans="9:9">
      <c r="I890" s="12" t="str">
        <f t="shared" si="38"/>
        <v/>
      </c>
    </row>
    <row r="891" spans="9:9">
      <c r="I891" s="12" t="str">
        <f t="shared" si="38"/>
        <v/>
      </c>
    </row>
    <row r="892" spans="9:9">
      <c r="I892" s="12" t="str">
        <f t="shared" ref="I892:I955" si="39">IFERROR(VLOOKUP(D892, $I$20:$J$24, 2, 0), "")</f>
        <v/>
      </c>
    </row>
    <row r="893" spans="9:9">
      <c r="I893" s="12" t="str">
        <f t="shared" si="39"/>
        <v/>
      </c>
    </row>
    <row r="894" spans="9:9">
      <c r="I894" s="12" t="str">
        <f t="shared" si="39"/>
        <v/>
      </c>
    </row>
    <row r="895" spans="9:9">
      <c r="I895" s="12" t="str">
        <f t="shared" si="39"/>
        <v/>
      </c>
    </row>
    <row r="896" spans="9:9">
      <c r="I896" s="12" t="str">
        <f t="shared" si="39"/>
        <v/>
      </c>
    </row>
    <row r="897" spans="9:9">
      <c r="I897" s="12" t="str">
        <f t="shared" si="39"/>
        <v/>
      </c>
    </row>
    <row r="898" spans="9:9">
      <c r="I898" s="12" t="str">
        <f t="shared" si="39"/>
        <v/>
      </c>
    </row>
    <row r="899" spans="9:9">
      <c r="I899" s="12" t="str">
        <f t="shared" si="39"/>
        <v/>
      </c>
    </row>
    <row r="900" spans="9:9">
      <c r="I900" s="12" t="str">
        <f t="shared" si="39"/>
        <v/>
      </c>
    </row>
    <row r="901" spans="9:9">
      <c r="I901" s="12" t="str">
        <f t="shared" si="39"/>
        <v/>
      </c>
    </row>
    <row r="902" spans="9:9">
      <c r="I902" s="12" t="str">
        <f t="shared" si="39"/>
        <v/>
      </c>
    </row>
    <row r="903" spans="9:9">
      <c r="I903" s="12" t="str">
        <f t="shared" si="39"/>
        <v/>
      </c>
    </row>
    <row r="904" spans="9:9">
      <c r="I904" s="12" t="str">
        <f t="shared" si="39"/>
        <v/>
      </c>
    </row>
    <row r="905" spans="9:9">
      <c r="I905" s="12" t="str">
        <f t="shared" si="39"/>
        <v/>
      </c>
    </row>
    <row r="906" spans="9:9">
      <c r="I906" s="12" t="str">
        <f t="shared" si="39"/>
        <v/>
      </c>
    </row>
    <row r="907" spans="9:9">
      <c r="I907" s="12" t="str">
        <f t="shared" si="39"/>
        <v/>
      </c>
    </row>
    <row r="908" spans="9:9">
      <c r="I908" s="12" t="str">
        <f t="shared" si="39"/>
        <v/>
      </c>
    </row>
    <row r="909" spans="9:9">
      <c r="I909" s="12" t="str">
        <f t="shared" si="39"/>
        <v/>
      </c>
    </row>
    <row r="910" spans="9:9">
      <c r="I910" s="12" t="str">
        <f t="shared" si="39"/>
        <v/>
      </c>
    </row>
    <row r="911" spans="9:9">
      <c r="I911" s="12" t="str">
        <f t="shared" si="39"/>
        <v/>
      </c>
    </row>
    <row r="912" spans="9:9">
      <c r="I912" s="12" t="str">
        <f t="shared" si="39"/>
        <v/>
      </c>
    </row>
    <row r="913" spans="9:9">
      <c r="I913" s="12" t="str">
        <f t="shared" si="39"/>
        <v/>
      </c>
    </row>
    <row r="914" spans="9:9">
      <c r="I914" s="12" t="str">
        <f t="shared" si="39"/>
        <v/>
      </c>
    </row>
    <row r="915" spans="9:9">
      <c r="I915" s="12" t="str">
        <f t="shared" si="39"/>
        <v/>
      </c>
    </row>
    <row r="916" spans="9:9">
      <c r="I916" s="12" t="str">
        <f t="shared" si="39"/>
        <v/>
      </c>
    </row>
    <row r="917" spans="9:9">
      <c r="I917" s="12" t="str">
        <f t="shared" si="39"/>
        <v/>
      </c>
    </row>
    <row r="918" spans="9:9">
      <c r="I918" s="12" t="str">
        <f t="shared" si="39"/>
        <v/>
      </c>
    </row>
    <row r="919" spans="9:9">
      <c r="I919" s="12" t="str">
        <f t="shared" si="39"/>
        <v/>
      </c>
    </row>
    <row r="920" spans="9:9">
      <c r="I920" s="12" t="str">
        <f t="shared" si="39"/>
        <v/>
      </c>
    </row>
    <row r="921" spans="9:9">
      <c r="I921" s="12" t="str">
        <f t="shared" si="39"/>
        <v/>
      </c>
    </row>
    <row r="922" spans="9:9">
      <c r="I922" s="12" t="str">
        <f t="shared" si="39"/>
        <v/>
      </c>
    </row>
    <row r="923" spans="9:9">
      <c r="I923" s="12" t="str">
        <f t="shared" si="39"/>
        <v/>
      </c>
    </row>
    <row r="924" spans="9:9">
      <c r="I924" s="12" t="str">
        <f t="shared" si="39"/>
        <v/>
      </c>
    </row>
    <row r="925" spans="9:9">
      <c r="I925" s="12" t="str">
        <f t="shared" si="39"/>
        <v/>
      </c>
    </row>
    <row r="926" spans="9:9">
      <c r="I926" s="12" t="str">
        <f t="shared" si="39"/>
        <v/>
      </c>
    </row>
    <row r="927" spans="9:9">
      <c r="I927" s="12" t="str">
        <f t="shared" si="39"/>
        <v/>
      </c>
    </row>
    <row r="928" spans="9:9">
      <c r="I928" s="12" t="str">
        <f t="shared" si="39"/>
        <v/>
      </c>
    </row>
    <row r="929" spans="9:9">
      <c r="I929" s="12" t="str">
        <f t="shared" si="39"/>
        <v/>
      </c>
    </row>
    <row r="930" spans="9:9">
      <c r="I930" s="12" t="str">
        <f t="shared" si="39"/>
        <v/>
      </c>
    </row>
    <row r="931" spans="9:9">
      <c r="I931" s="12" t="str">
        <f t="shared" si="39"/>
        <v/>
      </c>
    </row>
    <row r="932" spans="9:9">
      <c r="I932" s="12" t="str">
        <f t="shared" si="39"/>
        <v/>
      </c>
    </row>
    <row r="933" spans="9:9">
      <c r="I933" s="12" t="str">
        <f t="shared" si="39"/>
        <v/>
      </c>
    </row>
    <row r="934" spans="9:9">
      <c r="I934" s="12" t="str">
        <f t="shared" si="39"/>
        <v/>
      </c>
    </row>
    <row r="935" spans="9:9">
      <c r="I935" s="12" t="str">
        <f t="shared" si="39"/>
        <v/>
      </c>
    </row>
    <row r="936" spans="9:9">
      <c r="I936" s="12" t="str">
        <f t="shared" si="39"/>
        <v/>
      </c>
    </row>
    <row r="937" spans="9:9">
      <c r="I937" s="12" t="str">
        <f t="shared" si="39"/>
        <v/>
      </c>
    </row>
    <row r="938" spans="9:9">
      <c r="I938" s="12" t="str">
        <f t="shared" si="39"/>
        <v/>
      </c>
    </row>
    <row r="939" spans="9:9">
      <c r="I939" s="12" t="str">
        <f t="shared" si="39"/>
        <v/>
      </c>
    </row>
    <row r="940" spans="9:9">
      <c r="I940" s="12" t="str">
        <f t="shared" si="39"/>
        <v/>
      </c>
    </row>
    <row r="941" spans="9:9">
      <c r="I941" s="12" t="str">
        <f t="shared" si="39"/>
        <v/>
      </c>
    </row>
    <row r="942" spans="9:9">
      <c r="I942" s="12" t="str">
        <f t="shared" si="39"/>
        <v/>
      </c>
    </row>
    <row r="943" spans="9:9">
      <c r="I943" s="12" t="str">
        <f t="shared" si="39"/>
        <v/>
      </c>
    </row>
    <row r="944" spans="9:9">
      <c r="I944" s="12" t="str">
        <f t="shared" si="39"/>
        <v/>
      </c>
    </row>
    <row r="945" spans="9:9">
      <c r="I945" s="12" t="str">
        <f t="shared" si="39"/>
        <v/>
      </c>
    </row>
    <row r="946" spans="9:9">
      <c r="I946" s="12" t="str">
        <f t="shared" si="39"/>
        <v/>
      </c>
    </row>
    <row r="947" spans="9:9">
      <c r="I947" s="12" t="str">
        <f t="shared" si="39"/>
        <v/>
      </c>
    </row>
    <row r="948" spans="9:9">
      <c r="I948" s="12" t="str">
        <f t="shared" si="39"/>
        <v/>
      </c>
    </row>
    <row r="949" spans="9:9">
      <c r="I949" s="12" t="str">
        <f t="shared" si="39"/>
        <v/>
      </c>
    </row>
    <row r="950" spans="9:9">
      <c r="I950" s="12" t="str">
        <f t="shared" si="39"/>
        <v/>
      </c>
    </row>
    <row r="951" spans="9:9">
      <c r="I951" s="12" t="str">
        <f t="shared" si="39"/>
        <v/>
      </c>
    </row>
    <row r="952" spans="9:9">
      <c r="I952" s="12" t="str">
        <f t="shared" si="39"/>
        <v/>
      </c>
    </row>
    <row r="953" spans="9:9">
      <c r="I953" s="12" t="str">
        <f t="shared" si="39"/>
        <v/>
      </c>
    </row>
    <row r="954" spans="9:9">
      <c r="I954" s="12" t="str">
        <f t="shared" si="39"/>
        <v/>
      </c>
    </row>
    <row r="955" spans="9:9">
      <c r="I955" s="12" t="str">
        <f t="shared" si="39"/>
        <v/>
      </c>
    </row>
    <row r="956" spans="9:9">
      <c r="I956" s="12" t="str">
        <f t="shared" ref="I956:I1019" si="40">IFERROR(VLOOKUP(D956, $I$20:$J$24, 2, 0), "")</f>
        <v/>
      </c>
    </row>
    <row r="957" spans="9:9">
      <c r="I957" s="12" t="str">
        <f t="shared" si="40"/>
        <v/>
      </c>
    </row>
    <row r="958" spans="9:9">
      <c r="I958" s="12" t="str">
        <f t="shared" si="40"/>
        <v/>
      </c>
    </row>
    <row r="959" spans="9:9">
      <c r="I959" s="12" t="str">
        <f t="shared" si="40"/>
        <v/>
      </c>
    </row>
    <row r="960" spans="9:9">
      <c r="I960" s="12" t="str">
        <f t="shared" si="40"/>
        <v/>
      </c>
    </row>
    <row r="961" spans="9:9">
      <c r="I961" s="12" t="str">
        <f t="shared" si="40"/>
        <v/>
      </c>
    </row>
    <row r="962" spans="9:9">
      <c r="I962" s="12" t="str">
        <f t="shared" si="40"/>
        <v/>
      </c>
    </row>
    <row r="963" spans="9:9">
      <c r="I963" s="12" t="str">
        <f t="shared" si="40"/>
        <v/>
      </c>
    </row>
    <row r="964" spans="9:9">
      <c r="I964" s="12" t="str">
        <f t="shared" si="40"/>
        <v/>
      </c>
    </row>
    <row r="965" spans="9:9">
      <c r="I965" s="12" t="str">
        <f t="shared" si="40"/>
        <v/>
      </c>
    </row>
    <row r="966" spans="9:9">
      <c r="I966" s="12" t="str">
        <f t="shared" si="40"/>
        <v/>
      </c>
    </row>
    <row r="967" spans="9:9">
      <c r="I967" s="12" t="str">
        <f t="shared" si="40"/>
        <v/>
      </c>
    </row>
    <row r="968" spans="9:9">
      <c r="I968" s="12" t="str">
        <f t="shared" si="40"/>
        <v/>
      </c>
    </row>
    <row r="969" spans="9:9">
      <c r="I969" s="12" t="str">
        <f t="shared" si="40"/>
        <v/>
      </c>
    </row>
    <row r="970" spans="9:9">
      <c r="I970" s="12" t="str">
        <f t="shared" si="40"/>
        <v/>
      </c>
    </row>
    <row r="971" spans="9:9">
      <c r="I971" s="12" t="str">
        <f t="shared" si="40"/>
        <v/>
      </c>
    </row>
    <row r="972" spans="9:9">
      <c r="I972" s="12" t="str">
        <f t="shared" si="40"/>
        <v/>
      </c>
    </row>
    <row r="973" spans="9:9">
      <c r="I973" s="12" t="str">
        <f t="shared" si="40"/>
        <v/>
      </c>
    </row>
    <row r="974" spans="9:9">
      <c r="I974" s="12" t="str">
        <f t="shared" si="40"/>
        <v/>
      </c>
    </row>
    <row r="975" spans="9:9">
      <c r="I975" s="12" t="str">
        <f t="shared" si="40"/>
        <v/>
      </c>
    </row>
    <row r="976" spans="9:9">
      <c r="I976" s="12" t="str">
        <f t="shared" si="40"/>
        <v/>
      </c>
    </row>
    <row r="977" spans="9:9">
      <c r="I977" s="12" t="str">
        <f t="shared" si="40"/>
        <v/>
      </c>
    </row>
    <row r="978" spans="9:9">
      <c r="I978" s="12" t="str">
        <f t="shared" si="40"/>
        <v/>
      </c>
    </row>
    <row r="979" spans="9:9">
      <c r="I979" s="12" t="str">
        <f t="shared" si="40"/>
        <v/>
      </c>
    </row>
    <row r="980" spans="9:9">
      <c r="I980" s="12" t="str">
        <f t="shared" si="40"/>
        <v/>
      </c>
    </row>
    <row r="981" spans="9:9">
      <c r="I981" s="12" t="str">
        <f t="shared" si="40"/>
        <v/>
      </c>
    </row>
    <row r="982" spans="9:9">
      <c r="I982" s="12" t="str">
        <f t="shared" si="40"/>
        <v/>
      </c>
    </row>
    <row r="983" spans="9:9">
      <c r="I983" s="12" t="str">
        <f t="shared" si="40"/>
        <v/>
      </c>
    </row>
    <row r="984" spans="9:9">
      <c r="I984" s="12" t="str">
        <f t="shared" si="40"/>
        <v/>
      </c>
    </row>
    <row r="985" spans="9:9">
      <c r="I985" s="12" t="str">
        <f t="shared" si="40"/>
        <v/>
      </c>
    </row>
    <row r="986" spans="9:9">
      <c r="I986" s="12" t="str">
        <f t="shared" si="40"/>
        <v/>
      </c>
    </row>
    <row r="987" spans="9:9">
      <c r="I987" s="12" t="str">
        <f t="shared" si="40"/>
        <v/>
      </c>
    </row>
    <row r="988" spans="9:9">
      <c r="I988" s="12" t="str">
        <f t="shared" si="40"/>
        <v/>
      </c>
    </row>
    <row r="989" spans="9:9">
      <c r="I989" s="12" t="str">
        <f t="shared" si="40"/>
        <v/>
      </c>
    </row>
    <row r="990" spans="9:9">
      <c r="I990" s="12" t="str">
        <f t="shared" si="40"/>
        <v/>
      </c>
    </row>
    <row r="991" spans="9:9">
      <c r="I991" s="12" t="str">
        <f t="shared" si="40"/>
        <v/>
      </c>
    </row>
    <row r="992" spans="9:9">
      <c r="I992" s="12" t="str">
        <f t="shared" si="40"/>
        <v/>
      </c>
    </row>
    <row r="993" spans="9:9">
      <c r="I993" s="12" t="str">
        <f t="shared" si="40"/>
        <v/>
      </c>
    </row>
    <row r="994" spans="9:9">
      <c r="I994" s="12" t="str">
        <f t="shared" si="40"/>
        <v/>
      </c>
    </row>
    <row r="995" spans="9:9">
      <c r="I995" s="12" t="str">
        <f t="shared" si="40"/>
        <v/>
      </c>
    </row>
    <row r="996" spans="9:9">
      <c r="I996" s="12" t="str">
        <f t="shared" si="40"/>
        <v/>
      </c>
    </row>
    <row r="997" spans="9:9">
      <c r="I997" s="12" t="str">
        <f t="shared" si="40"/>
        <v/>
      </c>
    </row>
    <row r="998" spans="9:9">
      <c r="I998" s="12" t="str">
        <f t="shared" si="40"/>
        <v/>
      </c>
    </row>
    <row r="999" spans="9:9">
      <c r="I999" s="12" t="str">
        <f t="shared" si="40"/>
        <v/>
      </c>
    </row>
    <row r="1000" spans="9:9">
      <c r="I1000" s="12" t="str">
        <f t="shared" si="40"/>
        <v/>
      </c>
    </row>
    <row r="1001" spans="9:9">
      <c r="I1001" s="12" t="str">
        <f t="shared" si="40"/>
        <v/>
      </c>
    </row>
    <row r="1002" spans="9:9">
      <c r="I1002" s="12" t="str">
        <f t="shared" si="40"/>
        <v/>
      </c>
    </row>
    <row r="1003" spans="9:9">
      <c r="I1003" s="12" t="str">
        <f t="shared" si="40"/>
        <v/>
      </c>
    </row>
    <row r="1004" spans="9:9">
      <c r="I1004" s="12" t="str">
        <f t="shared" si="40"/>
        <v/>
      </c>
    </row>
    <row r="1005" spans="9:9">
      <c r="I1005" s="12" t="str">
        <f t="shared" si="40"/>
        <v/>
      </c>
    </row>
    <row r="1006" spans="9:9">
      <c r="I1006" s="12" t="str">
        <f t="shared" si="40"/>
        <v/>
      </c>
    </row>
    <row r="1007" spans="9:9">
      <c r="I1007" s="12" t="str">
        <f t="shared" si="40"/>
        <v/>
      </c>
    </row>
    <row r="1008" spans="9:9">
      <c r="I1008" s="12" t="str">
        <f t="shared" si="40"/>
        <v/>
      </c>
    </row>
    <row r="1009" spans="9:9">
      <c r="I1009" s="12" t="str">
        <f t="shared" si="40"/>
        <v/>
      </c>
    </row>
    <row r="1010" spans="9:9">
      <c r="I1010" s="12" t="str">
        <f t="shared" si="40"/>
        <v/>
      </c>
    </row>
    <row r="1011" spans="9:9">
      <c r="I1011" s="12" t="str">
        <f t="shared" si="40"/>
        <v/>
      </c>
    </row>
    <row r="1012" spans="9:9">
      <c r="I1012" s="12" t="str">
        <f t="shared" si="40"/>
        <v/>
      </c>
    </row>
    <row r="1013" spans="9:9">
      <c r="I1013" s="12" t="str">
        <f t="shared" si="40"/>
        <v/>
      </c>
    </row>
    <row r="1014" spans="9:9">
      <c r="I1014" s="12" t="str">
        <f t="shared" si="40"/>
        <v/>
      </c>
    </row>
    <row r="1015" spans="9:9">
      <c r="I1015" s="12" t="str">
        <f t="shared" si="40"/>
        <v/>
      </c>
    </row>
    <row r="1016" spans="9:9">
      <c r="I1016" s="12" t="str">
        <f t="shared" si="40"/>
        <v/>
      </c>
    </row>
    <row r="1017" spans="9:9">
      <c r="I1017" s="12" t="str">
        <f t="shared" si="40"/>
        <v/>
      </c>
    </row>
    <row r="1018" spans="9:9">
      <c r="I1018" s="12" t="str">
        <f t="shared" si="40"/>
        <v/>
      </c>
    </row>
    <row r="1019" spans="9:9">
      <c r="I1019" s="12" t="str">
        <f t="shared" si="40"/>
        <v/>
      </c>
    </row>
    <row r="1020" spans="9:9">
      <c r="I1020" s="12" t="str">
        <f t="shared" ref="I1020:I1083" si="41">IFERROR(VLOOKUP(D1020, $I$20:$J$24, 2, 0), "")</f>
        <v/>
      </c>
    </row>
    <row r="1021" spans="9:9">
      <c r="I1021" s="12" t="str">
        <f t="shared" si="41"/>
        <v/>
      </c>
    </row>
    <row r="1022" spans="9:9">
      <c r="I1022" s="12" t="str">
        <f t="shared" si="41"/>
        <v/>
      </c>
    </row>
    <row r="1023" spans="9:9">
      <c r="I1023" s="12" t="str">
        <f t="shared" si="41"/>
        <v/>
      </c>
    </row>
    <row r="1024" spans="9:9">
      <c r="I1024" s="12" t="str">
        <f t="shared" si="41"/>
        <v/>
      </c>
    </row>
    <row r="1025" spans="9:9">
      <c r="I1025" s="12" t="str">
        <f t="shared" si="41"/>
        <v/>
      </c>
    </row>
    <row r="1026" spans="9:9">
      <c r="I1026" s="12" t="str">
        <f t="shared" si="41"/>
        <v/>
      </c>
    </row>
    <row r="1027" spans="9:9">
      <c r="I1027" s="12" t="str">
        <f t="shared" si="41"/>
        <v/>
      </c>
    </row>
    <row r="1028" spans="9:9">
      <c r="I1028" s="12" t="str">
        <f t="shared" si="41"/>
        <v/>
      </c>
    </row>
    <row r="1029" spans="9:9">
      <c r="I1029" s="12" t="str">
        <f t="shared" si="41"/>
        <v/>
      </c>
    </row>
    <row r="1030" spans="9:9">
      <c r="I1030" s="12" t="str">
        <f t="shared" si="41"/>
        <v/>
      </c>
    </row>
    <row r="1031" spans="9:9">
      <c r="I1031" s="12" t="str">
        <f t="shared" si="41"/>
        <v/>
      </c>
    </row>
    <row r="1032" spans="9:9">
      <c r="I1032" s="12" t="str">
        <f t="shared" si="41"/>
        <v/>
      </c>
    </row>
    <row r="1033" spans="9:9">
      <c r="I1033" s="12" t="str">
        <f t="shared" si="41"/>
        <v/>
      </c>
    </row>
    <row r="1034" spans="9:9">
      <c r="I1034" s="12" t="str">
        <f t="shared" si="41"/>
        <v/>
      </c>
    </row>
    <row r="1035" spans="9:9">
      <c r="I1035" s="12" t="str">
        <f t="shared" si="41"/>
        <v/>
      </c>
    </row>
    <row r="1036" spans="9:9">
      <c r="I1036" s="12" t="str">
        <f t="shared" si="41"/>
        <v/>
      </c>
    </row>
    <row r="1037" spans="9:9">
      <c r="I1037" s="12" t="str">
        <f t="shared" si="41"/>
        <v/>
      </c>
    </row>
    <row r="1038" spans="9:9">
      <c r="I1038" s="12" t="str">
        <f t="shared" si="41"/>
        <v/>
      </c>
    </row>
    <row r="1039" spans="9:9">
      <c r="I1039" s="12" t="str">
        <f t="shared" si="41"/>
        <v/>
      </c>
    </row>
    <row r="1040" spans="9:9">
      <c r="I1040" s="12" t="str">
        <f t="shared" si="41"/>
        <v/>
      </c>
    </row>
    <row r="1041" spans="9:9">
      <c r="I1041" s="12" t="str">
        <f t="shared" si="41"/>
        <v/>
      </c>
    </row>
    <row r="1042" spans="9:9">
      <c r="I1042" s="12" t="str">
        <f t="shared" si="41"/>
        <v/>
      </c>
    </row>
    <row r="1043" spans="9:9">
      <c r="I1043" s="12" t="str">
        <f t="shared" si="41"/>
        <v/>
      </c>
    </row>
    <row r="1044" spans="9:9">
      <c r="I1044" s="12" t="str">
        <f t="shared" si="41"/>
        <v/>
      </c>
    </row>
    <row r="1045" spans="9:9">
      <c r="I1045" s="12" t="str">
        <f t="shared" si="41"/>
        <v/>
      </c>
    </row>
    <row r="1046" spans="9:9">
      <c r="I1046" s="12" t="str">
        <f t="shared" si="41"/>
        <v/>
      </c>
    </row>
    <row r="1047" spans="9:9">
      <c r="I1047" s="12" t="str">
        <f t="shared" si="41"/>
        <v/>
      </c>
    </row>
    <row r="1048" spans="9:9">
      <c r="I1048" s="12" t="str">
        <f t="shared" si="41"/>
        <v/>
      </c>
    </row>
    <row r="1049" spans="9:9">
      <c r="I1049" s="12" t="str">
        <f t="shared" si="41"/>
        <v/>
      </c>
    </row>
    <row r="1050" spans="9:9">
      <c r="I1050" s="12" t="str">
        <f t="shared" si="41"/>
        <v/>
      </c>
    </row>
    <row r="1051" spans="9:9">
      <c r="I1051" s="12" t="str">
        <f t="shared" si="41"/>
        <v/>
      </c>
    </row>
    <row r="1052" spans="9:9">
      <c r="I1052" s="12" t="str">
        <f t="shared" si="41"/>
        <v/>
      </c>
    </row>
    <row r="1053" spans="9:9">
      <c r="I1053" s="12" t="str">
        <f t="shared" si="41"/>
        <v/>
      </c>
    </row>
    <row r="1054" spans="9:9">
      <c r="I1054" s="12" t="str">
        <f t="shared" si="41"/>
        <v/>
      </c>
    </row>
    <row r="1055" spans="9:9">
      <c r="I1055" s="12" t="str">
        <f t="shared" si="41"/>
        <v/>
      </c>
    </row>
    <row r="1056" spans="9:9">
      <c r="I1056" s="12" t="str">
        <f t="shared" si="41"/>
        <v/>
      </c>
    </row>
    <row r="1057" spans="9:9">
      <c r="I1057" s="12" t="str">
        <f t="shared" si="41"/>
        <v/>
      </c>
    </row>
    <row r="1058" spans="9:9">
      <c r="I1058" s="12" t="str">
        <f t="shared" si="41"/>
        <v/>
      </c>
    </row>
    <row r="1059" spans="9:9">
      <c r="I1059" s="12" t="str">
        <f t="shared" si="41"/>
        <v/>
      </c>
    </row>
    <row r="1060" spans="9:9">
      <c r="I1060" s="12" t="str">
        <f t="shared" si="41"/>
        <v/>
      </c>
    </row>
    <row r="1061" spans="9:9">
      <c r="I1061" s="12" t="str">
        <f t="shared" si="41"/>
        <v/>
      </c>
    </row>
    <row r="1062" spans="9:9">
      <c r="I1062" s="12" t="str">
        <f t="shared" si="41"/>
        <v/>
      </c>
    </row>
    <row r="1063" spans="9:9">
      <c r="I1063" s="12" t="str">
        <f t="shared" si="41"/>
        <v/>
      </c>
    </row>
    <row r="1064" spans="9:9">
      <c r="I1064" s="12" t="str">
        <f t="shared" si="41"/>
        <v/>
      </c>
    </row>
    <row r="1065" spans="9:9">
      <c r="I1065" s="12" t="str">
        <f t="shared" si="41"/>
        <v/>
      </c>
    </row>
    <row r="1066" spans="9:9">
      <c r="I1066" s="12" t="str">
        <f t="shared" si="41"/>
        <v/>
      </c>
    </row>
    <row r="1067" spans="9:9">
      <c r="I1067" s="12" t="str">
        <f t="shared" si="41"/>
        <v/>
      </c>
    </row>
    <row r="1068" spans="9:9">
      <c r="I1068" s="12" t="str">
        <f t="shared" si="41"/>
        <v/>
      </c>
    </row>
    <row r="1069" spans="9:9">
      <c r="I1069" s="12" t="str">
        <f t="shared" si="41"/>
        <v/>
      </c>
    </row>
    <row r="1070" spans="9:9">
      <c r="I1070" s="12" t="str">
        <f t="shared" si="41"/>
        <v/>
      </c>
    </row>
    <row r="1071" spans="9:9">
      <c r="I1071" s="12" t="str">
        <f t="shared" si="41"/>
        <v/>
      </c>
    </row>
    <row r="1072" spans="9:9">
      <c r="I1072" s="12" t="str">
        <f t="shared" si="41"/>
        <v/>
      </c>
    </row>
    <row r="1073" spans="9:9">
      <c r="I1073" s="12" t="str">
        <f t="shared" si="41"/>
        <v/>
      </c>
    </row>
    <row r="1074" spans="9:9">
      <c r="I1074" s="12" t="str">
        <f t="shared" si="41"/>
        <v/>
      </c>
    </row>
    <row r="1075" spans="9:9">
      <c r="I1075" s="12" t="str">
        <f t="shared" si="41"/>
        <v/>
      </c>
    </row>
    <row r="1076" spans="9:9">
      <c r="I1076" s="12" t="str">
        <f t="shared" si="41"/>
        <v/>
      </c>
    </row>
    <row r="1077" spans="9:9">
      <c r="I1077" s="12" t="str">
        <f t="shared" si="41"/>
        <v/>
      </c>
    </row>
    <row r="1078" spans="9:9">
      <c r="I1078" s="12" t="str">
        <f t="shared" si="41"/>
        <v/>
      </c>
    </row>
    <row r="1079" spans="9:9">
      <c r="I1079" s="12" t="str">
        <f t="shared" si="41"/>
        <v/>
      </c>
    </row>
    <row r="1080" spans="9:9">
      <c r="I1080" s="12" t="str">
        <f t="shared" si="41"/>
        <v/>
      </c>
    </row>
    <row r="1081" spans="9:9">
      <c r="I1081" s="12" t="str">
        <f t="shared" si="41"/>
        <v/>
      </c>
    </row>
    <row r="1082" spans="9:9">
      <c r="I1082" s="12" t="str">
        <f t="shared" si="41"/>
        <v/>
      </c>
    </row>
    <row r="1083" spans="9:9">
      <c r="I1083" s="12" t="str">
        <f t="shared" si="41"/>
        <v/>
      </c>
    </row>
    <row r="1084" spans="9:9">
      <c r="I1084" s="12" t="str">
        <f t="shared" ref="I1084:I1147" si="42">IFERROR(VLOOKUP(D1084, $I$20:$J$24, 2, 0), "")</f>
        <v/>
      </c>
    </row>
    <row r="1085" spans="9:9">
      <c r="I1085" s="12" t="str">
        <f t="shared" si="42"/>
        <v/>
      </c>
    </row>
    <row r="1086" spans="9:9">
      <c r="I1086" s="12" t="str">
        <f t="shared" si="42"/>
        <v/>
      </c>
    </row>
    <row r="1087" spans="9:9">
      <c r="I1087" s="12" t="str">
        <f t="shared" si="42"/>
        <v/>
      </c>
    </row>
    <row r="1088" spans="9:9">
      <c r="I1088" s="12" t="str">
        <f t="shared" si="42"/>
        <v/>
      </c>
    </row>
    <row r="1089" spans="9:9">
      <c r="I1089" s="12" t="str">
        <f t="shared" si="42"/>
        <v/>
      </c>
    </row>
    <row r="1090" spans="9:9">
      <c r="I1090" s="12" t="str">
        <f t="shared" si="42"/>
        <v/>
      </c>
    </row>
    <row r="1091" spans="9:9">
      <c r="I1091" s="12" t="str">
        <f t="shared" si="42"/>
        <v/>
      </c>
    </row>
    <row r="1092" spans="9:9">
      <c r="I1092" s="12" t="str">
        <f t="shared" si="42"/>
        <v/>
      </c>
    </row>
    <row r="1093" spans="9:9">
      <c r="I1093" s="12" t="str">
        <f t="shared" si="42"/>
        <v/>
      </c>
    </row>
    <row r="1094" spans="9:9">
      <c r="I1094" s="12" t="str">
        <f t="shared" si="42"/>
        <v/>
      </c>
    </row>
    <row r="1095" spans="9:9">
      <c r="I1095" s="12" t="str">
        <f t="shared" si="42"/>
        <v/>
      </c>
    </row>
    <row r="1096" spans="9:9">
      <c r="I1096" s="12" t="str">
        <f t="shared" si="42"/>
        <v/>
      </c>
    </row>
    <row r="1097" spans="9:9">
      <c r="I1097" s="12" t="str">
        <f t="shared" si="42"/>
        <v/>
      </c>
    </row>
    <row r="1098" spans="9:9">
      <c r="I1098" s="12" t="str">
        <f t="shared" si="42"/>
        <v/>
      </c>
    </row>
    <row r="1099" spans="9:9">
      <c r="I1099" s="12" t="str">
        <f t="shared" si="42"/>
        <v/>
      </c>
    </row>
    <row r="1100" spans="9:9">
      <c r="I1100" s="12" t="str">
        <f t="shared" si="42"/>
        <v/>
      </c>
    </row>
    <row r="1101" spans="9:9">
      <c r="I1101" s="12" t="str">
        <f t="shared" si="42"/>
        <v/>
      </c>
    </row>
    <row r="1102" spans="9:9">
      <c r="I1102" s="12" t="str">
        <f t="shared" si="42"/>
        <v/>
      </c>
    </row>
    <row r="1103" spans="9:9">
      <c r="I1103" s="12" t="str">
        <f t="shared" si="42"/>
        <v/>
      </c>
    </row>
    <row r="1104" spans="9:9">
      <c r="I1104" s="12" t="str">
        <f t="shared" si="42"/>
        <v/>
      </c>
    </row>
    <row r="1105" spans="9:9">
      <c r="I1105" s="12" t="str">
        <f t="shared" si="42"/>
        <v/>
      </c>
    </row>
    <row r="1106" spans="9:9">
      <c r="I1106" s="12" t="str">
        <f t="shared" si="42"/>
        <v/>
      </c>
    </row>
    <row r="1107" spans="9:9">
      <c r="I1107" s="12" t="str">
        <f t="shared" si="42"/>
        <v/>
      </c>
    </row>
    <row r="1108" spans="9:9">
      <c r="I1108" s="12" t="str">
        <f t="shared" si="42"/>
        <v/>
      </c>
    </row>
    <row r="1109" spans="9:9">
      <c r="I1109" s="12" t="str">
        <f t="shared" si="42"/>
        <v/>
      </c>
    </row>
    <row r="1110" spans="9:9">
      <c r="I1110" s="12" t="str">
        <f t="shared" si="42"/>
        <v/>
      </c>
    </row>
    <row r="1111" spans="9:9">
      <c r="I1111" s="12" t="str">
        <f t="shared" si="42"/>
        <v/>
      </c>
    </row>
    <row r="1112" spans="9:9">
      <c r="I1112" s="12" t="str">
        <f t="shared" si="42"/>
        <v/>
      </c>
    </row>
    <row r="1113" spans="9:9">
      <c r="I1113" s="12" t="str">
        <f t="shared" si="42"/>
        <v/>
      </c>
    </row>
    <row r="1114" spans="9:9">
      <c r="I1114" s="12" t="str">
        <f t="shared" si="42"/>
        <v/>
      </c>
    </row>
    <row r="1115" spans="9:9">
      <c r="I1115" s="12" t="str">
        <f t="shared" si="42"/>
        <v/>
      </c>
    </row>
    <row r="1116" spans="9:9">
      <c r="I1116" s="12" t="str">
        <f t="shared" si="42"/>
        <v/>
      </c>
    </row>
    <row r="1117" spans="9:9">
      <c r="I1117" s="12" t="str">
        <f t="shared" si="42"/>
        <v/>
      </c>
    </row>
    <row r="1118" spans="9:9">
      <c r="I1118" s="12" t="str">
        <f t="shared" si="42"/>
        <v/>
      </c>
    </row>
    <row r="1119" spans="9:9">
      <c r="I1119" s="12" t="str">
        <f t="shared" si="42"/>
        <v/>
      </c>
    </row>
    <row r="1120" spans="9:9">
      <c r="I1120" s="12" t="str">
        <f t="shared" si="42"/>
        <v/>
      </c>
    </row>
    <row r="1121" spans="9:9">
      <c r="I1121" s="12" t="str">
        <f t="shared" si="42"/>
        <v/>
      </c>
    </row>
    <row r="1122" spans="9:9">
      <c r="I1122" s="12" t="str">
        <f t="shared" si="42"/>
        <v/>
      </c>
    </row>
    <row r="1123" spans="9:9">
      <c r="I1123" s="12" t="str">
        <f t="shared" si="42"/>
        <v/>
      </c>
    </row>
    <row r="1124" spans="9:9">
      <c r="I1124" s="12" t="str">
        <f t="shared" si="42"/>
        <v/>
      </c>
    </row>
    <row r="1125" spans="9:9">
      <c r="I1125" s="12" t="str">
        <f t="shared" si="42"/>
        <v/>
      </c>
    </row>
    <row r="1126" spans="9:9">
      <c r="I1126" s="12" t="str">
        <f t="shared" si="42"/>
        <v/>
      </c>
    </row>
    <row r="1127" spans="9:9">
      <c r="I1127" s="12" t="str">
        <f t="shared" si="42"/>
        <v/>
      </c>
    </row>
    <row r="1128" spans="9:9">
      <c r="I1128" s="12" t="str">
        <f t="shared" si="42"/>
        <v/>
      </c>
    </row>
    <row r="1129" spans="9:9">
      <c r="I1129" s="12" t="str">
        <f t="shared" si="42"/>
        <v/>
      </c>
    </row>
    <row r="1130" spans="9:9">
      <c r="I1130" s="12" t="str">
        <f t="shared" si="42"/>
        <v/>
      </c>
    </row>
    <row r="1131" spans="9:9">
      <c r="I1131" s="12" t="str">
        <f t="shared" si="42"/>
        <v/>
      </c>
    </row>
    <row r="1132" spans="9:9">
      <c r="I1132" s="12" t="str">
        <f t="shared" si="42"/>
        <v/>
      </c>
    </row>
    <row r="1133" spans="9:9">
      <c r="I1133" s="12" t="str">
        <f t="shared" si="42"/>
        <v/>
      </c>
    </row>
    <row r="1134" spans="9:9">
      <c r="I1134" s="12" t="str">
        <f t="shared" si="42"/>
        <v/>
      </c>
    </row>
    <row r="1135" spans="9:9">
      <c r="I1135" s="12" t="str">
        <f t="shared" si="42"/>
        <v/>
      </c>
    </row>
    <row r="1136" spans="9:9">
      <c r="I1136" s="12" t="str">
        <f t="shared" si="42"/>
        <v/>
      </c>
    </row>
    <row r="1137" spans="9:9">
      <c r="I1137" s="12" t="str">
        <f t="shared" si="42"/>
        <v/>
      </c>
    </row>
    <row r="1138" spans="9:9">
      <c r="I1138" s="12" t="str">
        <f t="shared" si="42"/>
        <v/>
      </c>
    </row>
    <row r="1139" spans="9:9">
      <c r="I1139" s="12" t="str">
        <f t="shared" si="42"/>
        <v/>
      </c>
    </row>
    <row r="1140" spans="9:9">
      <c r="I1140" s="12" t="str">
        <f t="shared" si="42"/>
        <v/>
      </c>
    </row>
    <row r="1141" spans="9:9">
      <c r="I1141" s="12" t="str">
        <f t="shared" si="42"/>
        <v/>
      </c>
    </row>
    <row r="1142" spans="9:9">
      <c r="I1142" s="12" t="str">
        <f t="shared" si="42"/>
        <v/>
      </c>
    </row>
    <row r="1143" spans="9:9">
      <c r="I1143" s="12" t="str">
        <f t="shared" si="42"/>
        <v/>
      </c>
    </row>
    <row r="1144" spans="9:9">
      <c r="I1144" s="12" t="str">
        <f t="shared" si="42"/>
        <v/>
      </c>
    </row>
    <row r="1145" spans="9:9">
      <c r="I1145" s="12" t="str">
        <f t="shared" si="42"/>
        <v/>
      </c>
    </row>
    <row r="1146" spans="9:9">
      <c r="I1146" s="12" t="str">
        <f t="shared" si="42"/>
        <v/>
      </c>
    </row>
    <row r="1147" spans="9:9">
      <c r="I1147" s="12" t="str">
        <f t="shared" si="42"/>
        <v/>
      </c>
    </row>
    <row r="1148" spans="9:9">
      <c r="I1148" s="12" t="str">
        <f t="shared" ref="I1148:I1211" si="43">IFERROR(VLOOKUP(D1148, $I$20:$J$24, 2, 0), "")</f>
        <v/>
      </c>
    </row>
    <row r="1149" spans="9:9">
      <c r="I1149" s="12" t="str">
        <f t="shared" si="43"/>
        <v/>
      </c>
    </row>
    <row r="1150" spans="9:9">
      <c r="I1150" s="12" t="str">
        <f t="shared" si="43"/>
        <v/>
      </c>
    </row>
    <row r="1151" spans="9:9">
      <c r="I1151" s="12" t="str">
        <f t="shared" si="43"/>
        <v/>
      </c>
    </row>
    <row r="1152" spans="9:9">
      <c r="I1152" s="12" t="str">
        <f t="shared" si="43"/>
        <v/>
      </c>
    </row>
    <row r="1153" spans="9:9">
      <c r="I1153" s="12" t="str">
        <f t="shared" si="43"/>
        <v/>
      </c>
    </row>
    <row r="1154" spans="9:9">
      <c r="I1154" s="12" t="str">
        <f t="shared" si="43"/>
        <v/>
      </c>
    </row>
    <row r="1155" spans="9:9">
      <c r="I1155" s="12" t="str">
        <f t="shared" si="43"/>
        <v/>
      </c>
    </row>
    <row r="1156" spans="9:9">
      <c r="I1156" s="12" t="str">
        <f t="shared" si="43"/>
        <v/>
      </c>
    </row>
    <row r="1157" spans="9:9">
      <c r="I1157" s="12" t="str">
        <f t="shared" si="43"/>
        <v/>
      </c>
    </row>
    <row r="1158" spans="9:9">
      <c r="I1158" s="12" t="str">
        <f t="shared" si="43"/>
        <v/>
      </c>
    </row>
    <row r="1159" spans="9:9">
      <c r="I1159" s="12" t="str">
        <f t="shared" si="43"/>
        <v/>
      </c>
    </row>
    <row r="1160" spans="9:9">
      <c r="I1160" s="12" t="str">
        <f t="shared" si="43"/>
        <v/>
      </c>
    </row>
    <row r="1161" spans="9:9">
      <c r="I1161" s="12" t="str">
        <f t="shared" si="43"/>
        <v/>
      </c>
    </row>
    <row r="1162" spans="9:9">
      <c r="I1162" s="12" t="str">
        <f t="shared" si="43"/>
        <v/>
      </c>
    </row>
    <row r="1163" spans="9:9">
      <c r="I1163" s="12" t="str">
        <f t="shared" si="43"/>
        <v/>
      </c>
    </row>
    <row r="1164" spans="9:9">
      <c r="I1164" s="12" t="str">
        <f t="shared" si="43"/>
        <v/>
      </c>
    </row>
    <row r="1165" spans="9:9">
      <c r="I1165" s="12" t="str">
        <f t="shared" si="43"/>
        <v/>
      </c>
    </row>
    <row r="1166" spans="9:9">
      <c r="I1166" s="12" t="str">
        <f t="shared" si="43"/>
        <v/>
      </c>
    </row>
    <row r="1167" spans="9:9">
      <c r="I1167" s="12" t="str">
        <f t="shared" si="43"/>
        <v/>
      </c>
    </row>
    <row r="1168" spans="9:9">
      <c r="I1168" s="12" t="str">
        <f t="shared" si="43"/>
        <v/>
      </c>
    </row>
    <row r="1169" spans="9:9">
      <c r="I1169" s="12" t="str">
        <f t="shared" si="43"/>
        <v/>
      </c>
    </row>
    <row r="1170" spans="9:9">
      <c r="I1170" s="12" t="str">
        <f t="shared" si="43"/>
        <v/>
      </c>
    </row>
    <row r="1171" spans="9:9">
      <c r="I1171" s="12" t="str">
        <f t="shared" si="43"/>
        <v/>
      </c>
    </row>
    <row r="1172" spans="9:9">
      <c r="I1172" s="12" t="str">
        <f t="shared" si="43"/>
        <v/>
      </c>
    </row>
    <row r="1173" spans="9:9">
      <c r="I1173" s="12" t="str">
        <f t="shared" si="43"/>
        <v/>
      </c>
    </row>
    <row r="1174" spans="9:9">
      <c r="I1174" s="12" t="str">
        <f t="shared" si="43"/>
        <v/>
      </c>
    </row>
    <row r="1175" spans="9:9">
      <c r="I1175" s="12" t="str">
        <f t="shared" si="43"/>
        <v/>
      </c>
    </row>
    <row r="1176" spans="9:9">
      <c r="I1176" s="12" t="str">
        <f t="shared" si="43"/>
        <v/>
      </c>
    </row>
    <row r="1177" spans="9:9">
      <c r="I1177" s="12" t="str">
        <f t="shared" si="43"/>
        <v/>
      </c>
    </row>
    <row r="1178" spans="9:9">
      <c r="I1178" s="12" t="str">
        <f t="shared" si="43"/>
        <v/>
      </c>
    </row>
    <row r="1179" spans="9:9">
      <c r="I1179" s="12" t="str">
        <f t="shared" si="43"/>
        <v/>
      </c>
    </row>
    <row r="1180" spans="9:9">
      <c r="I1180" s="12" t="str">
        <f t="shared" si="43"/>
        <v/>
      </c>
    </row>
    <row r="1181" spans="9:9">
      <c r="I1181" s="12" t="str">
        <f t="shared" si="43"/>
        <v/>
      </c>
    </row>
    <row r="1182" spans="9:9">
      <c r="I1182" s="12" t="str">
        <f t="shared" si="43"/>
        <v/>
      </c>
    </row>
    <row r="1183" spans="9:9">
      <c r="I1183" s="12" t="str">
        <f t="shared" si="43"/>
        <v/>
      </c>
    </row>
    <row r="1184" spans="9:9">
      <c r="I1184" s="12" t="str">
        <f t="shared" si="43"/>
        <v/>
      </c>
    </row>
    <row r="1185" spans="9:9">
      <c r="I1185" s="12" t="str">
        <f t="shared" si="43"/>
        <v/>
      </c>
    </row>
    <row r="1186" spans="9:9">
      <c r="I1186" s="12" t="str">
        <f t="shared" si="43"/>
        <v/>
      </c>
    </row>
    <row r="1187" spans="9:9">
      <c r="I1187" s="12" t="str">
        <f t="shared" si="43"/>
        <v/>
      </c>
    </row>
    <row r="1188" spans="9:9">
      <c r="I1188" s="12" t="str">
        <f t="shared" si="43"/>
        <v/>
      </c>
    </row>
    <row r="1189" spans="9:9">
      <c r="I1189" s="12" t="str">
        <f t="shared" si="43"/>
        <v/>
      </c>
    </row>
    <row r="1190" spans="9:9">
      <c r="I1190" s="12" t="str">
        <f t="shared" si="43"/>
        <v/>
      </c>
    </row>
    <row r="1191" spans="9:9">
      <c r="I1191" s="12" t="str">
        <f t="shared" si="43"/>
        <v/>
      </c>
    </row>
    <row r="1192" spans="9:9">
      <c r="I1192" s="12" t="str">
        <f t="shared" si="43"/>
        <v/>
      </c>
    </row>
    <row r="1193" spans="9:9">
      <c r="I1193" s="12" t="str">
        <f t="shared" si="43"/>
        <v/>
      </c>
    </row>
    <row r="1194" spans="9:9">
      <c r="I1194" s="12" t="str">
        <f t="shared" si="43"/>
        <v/>
      </c>
    </row>
    <row r="1195" spans="9:9">
      <c r="I1195" s="12" t="str">
        <f t="shared" si="43"/>
        <v/>
      </c>
    </row>
    <row r="1196" spans="9:9">
      <c r="I1196" s="12" t="str">
        <f t="shared" si="43"/>
        <v/>
      </c>
    </row>
    <row r="1197" spans="9:9">
      <c r="I1197" s="12" t="str">
        <f t="shared" si="43"/>
        <v/>
      </c>
    </row>
    <row r="1198" spans="9:9">
      <c r="I1198" s="12" t="str">
        <f t="shared" si="43"/>
        <v/>
      </c>
    </row>
    <row r="1199" spans="9:9">
      <c r="I1199" s="12" t="str">
        <f t="shared" si="43"/>
        <v/>
      </c>
    </row>
    <row r="1200" spans="9:9">
      <c r="I1200" s="12" t="str">
        <f t="shared" si="43"/>
        <v/>
      </c>
    </row>
    <row r="1201" spans="9:9">
      <c r="I1201" s="12" t="str">
        <f t="shared" si="43"/>
        <v/>
      </c>
    </row>
    <row r="1202" spans="9:9">
      <c r="I1202" s="12" t="str">
        <f t="shared" si="43"/>
        <v/>
      </c>
    </row>
    <row r="1203" spans="9:9">
      <c r="I1203" s="12" t="str">
        <f t="shared" si="43"/>
        <v/>
      </c>
    </row>
    <row r="1204" spans="9:9">
      <c r="I1204" s="12" t="str">
        <f t="shared" si="43"/>
        <v/>
      </c>
    </row>
    <row r="1205" spans="9:9">
      <c r="I1205" s="12" t="str">
        <f t="shared" si="43"/>
        <v/>
      </c>
    </row>
    <row r="1206" spans="9:9">
      <c r="I1206" s="12" t="str">
        <f t="shared" si="43"/>
        <v/>
      </c>
    </row>
    <row r="1207" spans="9:9">
      <c r="I1207" s="12" t="str">
        <f t="shared" si="43"/>
        <v/>
      </c>
    </row>
    <row r="1208" spans="9:9">
      <c r="I1208" s="12" t="str">
        <f t="shared" si="43"/>
        <v/>
      </c>
    </row>
    <row r="1209" spans="9:9">
      <c r="I1209" s="12" t="str">
        <f t="shared" si="43"/>
        <v/>
      </c>
    </row>
    <row r="1210" spans="9:9">
      <c r="I1210" s="12" t="str">
        <f t="shared" si="43"/>
        <v/>
      </c>
    </row>
    <row r="1211" spans="9:9">
      <c r="I1211" s="12" t="str">
        <f t="shared" si="43"/>
        <v/>
      </c>
    </row>
    <row r="1212" spans="9:9">
      <c r="I1212" s="12" t="str">
        <f t="shared" ref="I1212:I1275" si="44">IFERROR(VLOOKUP(D1212, $I$20:$J$24, 2, 0), "")</f>
        <v/>
      </c>
    </row>
    <row r="1213" spans="9:9">
      <c r="I1213" s="12" t="str">
        <f t="shared" si="44"/>
        <v/>
      </c>
    </row>
    <row r="1214" spans="9:9">
      <c r="I1214" s="12" t="str">
        <f t="shared" si="44"/>
        <v/>
      </c>
    </row>
    <row r="1215" spans="9:9">
      <c r="I1215" s="12" t="str">
        <f t="shared" si="44"/>
        <v/>
      </c>
    </row>
    <row r="1216" spans="9:9">
      <c r="I1216" s="12" t="str">
        <f t="shared" si="44"/>
        <v/>
      </c>
    </row>
    <row r="1217" spans="9:9">
      <c r="I1217" s="12" t="str">
        <f t="shared" si="44"/>
        <v/>
      </c>
    </row>
    <row r="1218" spans="9:9">
      <c r="I1218" s="12" t="str">
        <f t="shared" si="44"/>
        <v/>
      </c>
    </row>
    <row r="1219" spans="9:9">
      <c r="I1219" s="12" t="str">
        <f t="shared" si="44"/>
        <v/>
      </c>
    </row>
    <row r="1220" spans="9:9">
      <c r="I1220" s="12" t="str">
        <f t="shared" si="44"/>
        <v/>
      </c>
    </row>
    <row r="1221" spans="9:9">
      <c r="I1221" s="12" t="str">
        <f t="shared" si="44"/>
        <v/>
      </c>
    </row>
    <row r="1222" spans="9:9">
      <c r="I1222" s="12" t="str">
        <f t="shared" si="44"/>
        <v/>
      </c>
    </row>
    <row r="1223" spans="9:9">
      <c r="I1223" s="12" t="str">
        <f t="shared" si="44"/>
        <v/>
      </c>
    </row>
    <row r="1224" spans="9:9">
      <c r="I1224" s="12" t="str">
        <f t="shared" si="44"/>
        <v/>
      </c>
    </row>
    <row r="1225" spans="9:9">
      <c r="I1225" s="12" t="str">
        <f t="shared" si="44"/>
        <v/>
      </c>
    </row>
    <row r="1226" spans="9:9">
      <c r="I1226" s="12" t="str">
        <f t="shared" si="44"/>
        <v/>
      </c>
    </row>
    <row r="1227" spans="9:9">
      <c r="I1227" s="12" t="str">
        <f t="shared" si="44"/>
        <v/>
      </c>
    </row>
    <row r="1228" spans="9:9">
      <c r="I1228" s="12" t="str">
        <f t="shared" si="44"/>
        <v/>
      </c>
    </row>
    <row r="1229" spans="9:9">
      <c r="I1229" s="12" t="str">
        <f t="shared" si="44"/>
        <v/>
      </c>
    </row>
    <row r="1230" spans="9:9">
      <c r="I1230" s="12" t="str">
        <f t="shared" si="44"/>
        <v/>
      </c>
    </row>
    <row r="1231" spans="9:9">
      <c r="I1231" s="12" t="str">
        <f t="shared" si="44"/>
        <v/>
      </c>
    </row>
    <row r="1232" spans="9:9">
      <c r="I1232" s="12" t="str">
        <f t="shared" si="44"/>
        <v/>
      </c>
    </row>
    <row r="1233" spans="9:9">
      <c r="I1233" s="12" t="str">
        <f t="shared" si="44"/>
        <v/>
      </c>
    </row>
    <row r="1234" spans="9:9">
      <c r="I1234" s="12" t="str">
        <f t="shared" si="44"/>
        <v/>
      </c>
    </row>
    <row r="1235" spans="9:9">
      <c r="I1235" s="12" t="str">
        <f t="shared" si="44"/>
        <v/>
      </c>
    </row>
    <row r="1236" spans="9:9">
      <c r="I1236" s="12" t="str">
        <f t="shared" si="44"/>
        <v/>
      </c>
    </row>
    <row r="1237" spans="9:9">
      <c r="I1237" s="12" t="str">
        <f t="shared" si="44"/>
        <v/>
      </c>
    </row>
    <row r="1238" spans="9:9">
      <c r="I1238" s="12" t="str">
        <f t="shared" si="44"/>
        <v/>
      </c>
    </row>
    <row r="1239" spans="9:9">
      <c r="I1239" s="12" t="str">
        <f t="shared" si="44"/>
        <v/>
      </c>
    </row>
    <row r="1240" spans="9:9">
      <c r="I1240" s="12" t="str">
        <f t="shared" si="44"/>
        <v/>
      </c>
    </row>
    <row r="1241" spans="9:9">
      <c r="I1241" s="12" t="str">
        <f t="shared" si="44"/>
        <v/>
      </c>
    </row>
    <row r="1242" spans="9:9">
      <c r="I1242" s="12" t="str">
        <f t="shared" si="44"/>
        <v/>
      </c>
    </row>
    <row r="1243" spans="9:9">
      <c r="I1243" s="12" t="str">
        <f t="shared" si="44"/>
        <v/>
      </c>
    </row>
    <row r="1244" spans="9:9">
      <c r="I1244" s="12" t="str">
        <f t="shared" si="44"/>
        <v/>
      </c>
    </row>
    <row r="1245" spans="9:9">
      <c r="I1245" s="12" t="str">
        <f t="shared" si="44"/>
        <v/>
      </c>
    </row>
    <row r="1246" spans="9:9">
      <c r="I1246" s="12" t="str">
        <f t="shared" si="44"/>
        <v/>
      </c>
    </row>
    <row r="1247" spans="9:9">
      <c r="I1247" s="12" t="str">
        <f t="shared" si="44"/>
        <v/>
      </c>
    </row>
    <row r="1248" spans="9:9">
      <c r="I1248" s="12" t="str">
        <f t="shared" si="44"/>
        <v/>
      </c>
    </row>
    <row r="1249" spans="9:9">
      <c r="I1249" s="12" t="str">
        <f t="shared" si="44"/>
        <v/>
      </c>
    </row>
    <row r="1250" spans="9:9">
      <c r="I1250" s="12" t="str">
        <f t="shared" si="44"/>
        <v/>
      </c>
    </row>
    <row r="1251" spans="9:9">
      <c r="I1251" s="12" t="str">
        <f t="shared" si="44"/>
        <v/>
      </c>
    </row>
    <row r="1252" spans="9:9">
      <c r="I1252" s="12" t="str">
        <f t="shared" si="44"/>
        <v/>
      </c>
    </row>
    <row r="1253" spans="9:9">
      <c r="I1253" s="12" t="str">
        <f t="shared" si="44"/>
        <v/>
      </c>
    </row>
    <row r="1254" spans="9:9">
      <c r="I1254" s="12" t="str">
        <f t="shared" si="44"/>
        <v/>
      </c>
    </row>
    <row r="1255" spans="9:9">
      <c r="I1255" s="12" t="str">
        <f t="shared" si="44"/>
        <v/>
      </c>
    </row>
    <row r="1256" spans="9:9">
      <c r="I1256" s="12" t="str">
        <f t="shared" si="44"/>
        <v/>
      </c>
    </row>
    <row r="1257" spans="9:9">
      <c r="I1257" s="12" t="str">
        <f t="shared" si="44"/>
        <v/>
      </c>
    </row>
    <row r="1258" spans="9:9">
      <c r="I1258" s="12" t="str">
        <f t="shared" si="44"/>
        <v/>
      </c>
    </row>
    <row r="1259" spans="9:9">
      <c r="I1259" s="12" t="str">
        <f t="shared" si="44"/>
        <v/>
      </c>
    </row>
    <row r="1260" spans="9:9">
      <c r="I1260" s="12" t="str">
        <f t="shared" si="44"/>
        <v/>
      </c>
    </row>
    <row r="1261" spans="9:9">
      <c r="I1261" s="12" t="str">
        <f t="shared" si="44"/>
        <v/>
      </c>
    </row>
    <row r="1262" spans="9:9">
      <c r="I1262" s="12" t="str">
        <f t="shared" si="44"/>
        <v/>
      </c>
    </row>
    <row r="1263" spans="9:9">
      <c r="I1263" s="12" t="str">
        <f t="shared" si="44"/>
        <v/>
      </c>
    </row>
    <row r="1264" spans="9:9">
      <c r="I1264" s="12" t="str">
        <f t="shared" si="44"/>
        <v/>
      </c>
    </row>
    <row r="1265" spans="9:9">
      <c r="I1265" s="12" t="str">
        <f t="shared" si="44"/>
        <v/>
      </c>
    </row>
    <row r="1266" spans="9:9">
      <c r="I1266" s="12" t="str">
        <f t="shared" si="44"/>
        <v/>
      </c>
    </row>
    <row r="1267" spans="9:9">
      <c r="I1267" s="12" t="str">
        <f t="shared" si="44"/>
        <v/>
      </c>
    </row>
    <row r="1268" spans="9:9">
      <c r="I1268" s="12" t="str">
        <f t="shared" si="44"/>
        <v/>
      </c>
    </row>
    <row r="1269" spans="9:9">
      <c r="I1269" s="12" t="str">
        <f t="shared" si="44"/>
        <v/>
      </c>
    </row>
    <row r="1270" spans="9:9">
      <c r="I1270" s="12" t="str">
        <f t="shared" si="44"/>
        <v/>
      </c>
    </row>
    <row r="1271" spans="9:9">
      <c r="I1271" s="12" t="str">
        <f t="shared" si="44"/>
        <v/>
      </c>
    </row>
    <row r="1272" spans="9:9">
      <c r="I1272" s="12" t="str">
        <f t="shared" si="44"/>
        <v/>
      </c>
    </row>
    <row r="1273" spans="9:9">
      <c r="I1273" s="12" t="str">
        <f t="shared" si="44"/>
        <v/>
      </c>
    </row>
    <row r="1274" spans="9:9">
      <c r="I1274" s="12" t="str">
        <f t="shared" si="44"/>
        <v/>
      </c>
    </row>
    <row r="1275" spans="9:9">
      <c r="I1275" s="12" t="str">
        <f t="shared" si="44"/>
        <v/>
      </c>
    </row>
    <row r="1276" spans="9:9">
      <c r="I1276" s="12" t="str">
        <f t="shared" ref="I1276:I1339" si="45">IFERROR(VLOOKUP(D1276, $I$20:$J$24, 2, 0), "")</f>
        <v/>
      </c>
    </row>
    <row r="1277" spans="9:9">
      <c r="I1277" s="12" t="str">
        <f t="shared" si="45"/>
        <v/>
      </c>
    </row>
    <row r="1278" spans="9:9">
      <c r="I1278" s="12" t="str">
        <f t="shared" si="45"/>
        <v/>
      </c>
    </row>
    <row r="1279" spans="9:9">
      <c r="I1279" s="12" t="str">
        <f t="shared" si="45"/>
        <v/>
      </c>
    </row>
    <row r="1280" spans="9:9">
      <c r="I1280" s="12" t="str">
        <f t="shared" si="45"/>
        <v/>
      </c>
    </row>
    <row r="1281" spans="9:9">
      <c r="I1281" s="12" t="str">
        <f t="shared" si="45"/>
        <v/>
      </c>
    </row>
    <row r="1282" spans="9:9">
      <c r="I1282" s="12" t="str">
        <f t="shared" si="45"/>
        <v/>
      </c>
    </row>
    <row r="1283" spans="9:9">
      <c r="I1283" s="12" t="str">
        <f t="shared" si="45"/>
        <v/>
      </c>
    </row>
    <row r="1284" spans="9:9">
      <c r="I1284" s="12" t="str">
        <f t="shared" si="45"/>
        <v/>
      </c>
    </row>
    <row r="1285" spans="9:9">
      <c r="I1285" s="12" t="str">
        <f t="shared" si="45"/>
        <v/>
      </c>
    </row>
    <row r="1286" spans="9:9">
      <c r="I1286" s="12" t="str">
        <f t="shared" si="45"/>
        <v/>
      </c>
    </row>
    <row r="1287" spans="9:9">
      <c r="I1287" s="12" t="str">
        <f t="shared" si="45"/>
        <v/>
      </c>
    </row>
    <row r="1288" spans="9:9">
      <c r="I1288" s="12" t="str">
        <f t="shared" si="45"/>
        <v/>
      </c>
    </row>
    <row r="1289" spans="9:9">
      <c r="I1289" s="12" t="str">
        <f t="shared" si="45"/>
        <v/>
      </c>
    </row>
    <row r="1290" spans="9:9">
      <c r="I1290" s="12" t="str">
        <f t="shared" si="45"/>
        <v/>
      </c>
    </row>
    <row r="1291" spans="9:9">
      <c r="I1291" s="12" t="str">
        <f t="shared" si="45"/>
        <v/>
      </c>
    </row>
    <row r="1292" spans="9:9">
      <c r="I1292" s="12" t="str">
        <f t="shared" si="45"/>
        <v/>
      </c>
    </row>
    <row r="1293" spans="9:9">
      <c r="I1293" s="12" t="str">
        <f t="shared" si="45"/>
        <v/>
      </c>
    </row>
    <row r="1294" spans="9:9">
      <c r="I1294" s="12" t="str">
        <f t="shared" si="45"/>
        <v/>
      </c>
    </row>
    <row r="1295" spans="9:9">
      <c r="I1295" s="12" t="str">
        <f t="shared" si="45"/>
        <v/>
      </c>
    </row>
    <row r="1296" spans="9:9">
      <c r="I1296" s="12" t="str">
        <f t="shared" si="45"/>
        <v/>
      </c>
    </row>
    <row r="1297" spans="9:9">
      <c r="I1297" s="12" t="str">
        <f t="shared" si="45"/>
        <v/>
      </c>
    </row>
    <row r="1298" spans="9:9">
      <c r="I1298" s="12" t="str">
        <f t="shared" si="45"/>
        <v/>
      </c>
    </row>
    <row r="1299" spans="9:9">
      <c r="I1299" s="12" t="str">
        <f t="shared" si="45"/>
        <v/>
      </c>
    </row>
    <row r="1300" spans="9:9">
      <c r="I1300" s="12" t="str">
        <f t="shared" si="45"/>
        <v/>
      </c>
    </row>
    <row r="1301" spans="9:9">
      <c r="I1301" s="12" t="str">
        <f t="shared" si="45"/>
        <v/>
      </c>
    </row>
    <row r="1302" spans="9:9">
      <c r="I1302" s="12" t="str">
        <f t="shared" si="45"/>
        <v/>
      </c>
    </row>
    <row r="1303" spans="9:9">
      <c r="I1303" s="12" t="str">
        <f t="shared" si="45"/>
        <v/>
      </c>
    </row>
    <row r="1304" spans="9:9">
      <c r="I1304" s="12" t="str">
        <f t="shared" si="45"/>
        <v/>
      </c>
    </row>
    <row r="1305" spans="9:9">
      <c r="I1305" s="12" t="str">
        <f t="shared" si="45"/>
        <v/>
      </c>
    </row>
    <row r="1306" spans="9:9">
      <c r="I1306" s="12" t="str">
        <f t="shared" si="45"/>
        <v/>
      </c>
    </row>
    <row r="1307" spans="9:9">
      <c r="I1307" s="12" t="str">
        <f t="shared" si="45"/>
        <v/>
      </c>
    </row>
    <row r="1308" spans="9:9">
      <c r="I1308" s="12" t="str">
        <f t="shared" si="45"/>
        <v/>
      </c>
    </row>
    <row r="1309" spans="9:9">
      <c r="I1309" s="12" t="str">
        <f t="shared" si="45"/>
        <v/>
      </c>
    </row>
    <row r="1310" spans="9:9">
      <c r="I1310" s="12" t="str">
        <f t="shared" si="45"/>
        <v/>
      </c>
    </row>
    <row r="1311" spans="9:9">
      <c r="I1311" s="12" t="str">
        <f t="shared" si="45"/>
        <v/>
      </c>
    </row>
    <row r="1312" spans="9:9">
      <c r="I1312" s="12" t="str">
        <f t="shared" si="45"/>
        <v/>
      </c>
    </row>
    <row r="1313" spans="9:9">
      <c r="I1313" s="12" t="str">
        <f t="shared" si="45"/>
        <v/>
      </c>
    </row>
    <row r="1314" spans="9:9">
      <c r="I1314" s="12" t="str">
        <f t="shared" si="45"/>
        <v/>
      </c>
    </row>
    <row r="1315" spans="9:9">
      <c r="I1315" s="12" t="str">
        <f t="shared" si="45"/>
        <v/>
      </c>
    </row>
    <row r="1316" spans="9:9">
      <c r="I1316" s="12" t="str">
        <f t="shared" si="45"/>
        <v/>
      </c>
    </row>
    <row r="1317" spans="9:9">
      <c r="I1317" s="12" t="str">
        <f t="shared" si="45"/>
        <v/>
      </c>
    </row>
    <row r="1318" spans="9:9">
      <c r="I1318" s="12" t="str">
        <f t="shared" si="45"/>
        <v/>
      </c>
    </row>
    <row r="1319" spans="9:9">
      <c r="I1319" s="12" t="str">
        <f t="shared" si="45"/>
        <v/>
      </c>
    </row>
    <row r="1320" spans="9:9">
      <c r="I1320" s="12" t="str">
        <f t="shared" si="45"/>
        <v/>
      </c>
    </row>
    <row r="1321" spans="9:9">
      <c r="I1321" s="12" t="str">
        <f t="shared" si="45"/>
        <v/>
      </c>
    </row>
    <row r="1322" spans="9:9">
      <c r="I1322" s="12" t="str">
        <f t="shared" si="45"/>
        <v/>
      </c>
    </row>
    <row r="1323" spans="9:9">
      <c r="I1323" s="12" t="str">
        <f t="shared" si="45"/>
        <v/>
      </c>
    </row>
    <row r="1324" spans="9:9">
      <c r="I1324" s="12" t="str">
        <f t="shared" si="45"/>
        <v/>
      </c>
    </row>
    <row r="1325" spans="9:9">
      <c r="I1325" s="12" t="str">
        <f t="shared" si="45"/>
        <v/>
      </c>
    </row>
    <row r="1326" spans="9:9">
      <c r="I1326" s="12" t="str">
        <f t="shared" si="45"/>
        <v/>
      </c>
    </row>
    <row r="1327" spans="9:9">
      <c r="I1327" s="12" t="str">
        <f t="shared" si="45"/>
        <v/>
      </c>
    </row>
    <row r="1328" spans="9:9">
      <c r="I1328" s="12" t="str">
        <f t="shared" si="45"/>
        <v/>
      </c>
    </row>
    <row r="1329" spans="9:9">
      <c r="I1329" s="12" t="str">
        <f t="shared" si="45"/>
        <v/>
      </c>
    </row>
    <row r="1330" spans="9:9">
      <c r="I1330" s="12" t="str">
        <f t="shared" si="45"/>
        <v/>
      </c>
    </row>
    <row r="1331" spans="9:9">
      <c r="I1331" s="12" t="str">
        <f t="shared" si="45"/>
        <v/>
      </c>
    </row>
    <row r="1332" spans="9:9">
      <c r="I1332" s="12" t="str">
        <f t="shared" si="45"/>
        <v/>
      </c>
    </row>
    <row r="1333" spans="9:9">
      <c r="I1333" s="12" t="str">
        <f t="shared" si="45"/>
        <v/>
      </c>
    </row>
    <row r="1334" spans="9:9">
      <c r="I1334" s="12" t="str">
        <f t="shared" si="45"/>
        <v/>
      </c>
    </row>
    <row r="1335" spans="9:9">
      <c r="I1335" s="12" t="str">
        <f t="shared" si="45"/>
        <v/>
      </c>
    </row>
    <row r="1336" spans="9:9">
      <c r="I1336" s="12" t="str">
        <f t="shared" si="45"/>
        <v/>
      </c>
    </row>
    <row r="1337" spans="9:9">
      <c r="I1337" s="12" t="str">
        <f t="shared" si="45"/>
        <v/>
      </c>
    </row>
    <row r="1338" spans="9:9">
      <c r="I1338" s="12" t="str">
        <f t="shared" si="45"/>
        <v/>
      </c>
    </row>
    <row r="1339" spans="9:9">
      <c r="I1339" s="12" t="str">
        <f t="shared" si="45"/>
        <v/>
      </c>
    </row>
    <row r="1340" spans="9:9">
      <c r="I1340" s="12" t="str">
        <f t="shared" ref="I1340:I1403" si="46">IFERROR(VLOOKUP(D1340, $I$20:$J$24, 2, 0), "")</f>
        <v/>
      </c>
    </row>
    <row r="1341" spans="9:9">
      <c r="I1341" s="12" t="str">
        <f t="shared" si="46"/>
        <v/>
      </c>
    </row>
    <row r="1342" spans="9:9">
      <c r="I1342" s="12" t="str">
        <f t="shared" si="46"/>
        <v/>
      </c>
    </row>
    <row r="1343" spans="9:9">
      <c r="I1343" s="12" t="str">
        <f t="shared" si="46"/>
        <v/>
      </c>
    </row>
    <row r="1344" spans="9:9">
      <c r="I1344" s="12" t="str">
        <f t="shared" si="46"/>
        <v/>
      </c>
    </row>
    <row r="1345" spans="9:9">
      <c r="I1345" s="12" t="str">
        <f t="shared" si="46"/>
        <v/>
      </c>
    </row>
    <row r="1346" spans="9:9">
      <c r="I1346" s="12" t="str">
        <f t="shared" si="46"/>
        <v/>
      </c>
    </row>
    <row r="1347" spans="9:9">
      <c r="I1347" s="12" t="str">
        <f t="shared" si="46"/>
        <v/>
      </c>
    </row>
    <row r="1348" spans="9:9">
      <c r="I1348" s="12" t="str">
        <f t="shared" si="46"/>
        <v/>
      </c>
    </row>
    <row r="1349" spans="9:9">
      <c r="I1349" s="12" t="str">
        <f t="shared" si="46"/>
        <v/>
      </c>
    </row>
    <row r="1350" spans="9:9">
      <c r="I1350" s="12" t="str">
        <f t="shared" si="46"/>
        <v/>
      </c>
    </row>
    <row r="1351" spans="9:9">
      <c r="I1351" s="12" t="str">
        <f t="shared" si="46"/>
        <v/>
      </c>
    </row>
    <row r="1352" spans="9:9">
      <c r="I1352" s="12" t="str">
        <f t="shared" si="46"/>
        <v/>
      </c>
    </row>
    <row r="1353" spans="9:9">
      <c r="I1353" s="12" t="str">
        <f t="shared" si="46"/>
        <v/>
      </c>
    </row>
    <row r="1354" spans="9:9">
      <c r="I1354" s="12" t="str">
        <f t="shared" si="46"/>
        <v/>
      </c>
    </row>
    <row r="1355" spans="9:9">
      <c r="I1355" s="12" t="str">
        <f t="shared" si="46"/>
        <v/>
      </c>
    </row>
    <row r="1356" spans="9:9">
      <c r="I1356" s="12" t="str">
        <f t="shared" si="46"/>
        <v/>
      </c>
    </row>
    <row r="1357" spans="9:9">
      <c r="I1357" s="12" t="str">
        <f t="shared" si="46"/>
        <v/>
      </c>
    </row>
    <row r="1358" spans="9:9">
      <c r="I1358" s="12" t="str">
        <f t="shared" si="46"/>
        <v/>
      </c>
    </row>
    <row r="1359" spans="9:9">
      <c r="I1359" s="12" t="str">
        <f t="shared" si="46"/>
        <v/>
      </c>
    </row>
    <row r="1360" spans="9:9">
      <c r="I1360" s="12" t="str">
        <f t="shared" si="46"/>
        <v/>
      </c>
    </row>
    <row r="1361" spans="9:9">
      <c r="I1361" s="12" t="str">
        <f t="shared" si="46"/>
        <v/>
      </c>
    </row>
    <row r="1362" spans="9:9">
      <c r="I1362" s="12" t="str">
        <f t="shared" si="46"/>
        <v/>
      </c>
    </row>
    <row r="1363" spans="9:9">
      <c r="I1363" s="12" t="str">
        <f t="shared" si="46"/>
        <v/>
      </c>
    </row>
    <row r="1364" spans="9:9">
      <c r="I1364" s="12" t="str">
        <f t="shared" si="46"/>
        <v/>
      </c>
    </row>
    <row r="1365" spans="9:9">
      <c r="I1365" s="12" t="str">
        <f t="shared" si="46"/>
        <v/>
      </c>
    </row>
    <row r="1366" spans="9:9">
      <c r="I1366" s="12" t="str">
        <f t="shared" si="46"/>
        <v/>
      </c>
    </row>
    <row r="1367" spans="9:9">
      <c r="I1367" s="12" t="str">
        <f t="shared" si="46"/>
        <v/>
      </c>
    </row>
    <row r="1368" spans="9:9">
      <c r="I1368" s="12" t="str">
        <f t="shared" si="46"/>
        <v/>
      </c>
    </row>
    <row r="1369" spans="9:9">
      <c r="I1369" s="12" t="str">
        <f t="shared" si="46"/>
        <v/>
      </c>
    </row>
    <row r="1370" spans="9:9">
      <c r="I1370" s="12" t="str">
        <f t="shared" si="46"/>
        <v/>
      </c>
    </row>
    <row r="1371" spans="9:9">
      <c r="I1371" s="12" t="str">
        <f t="shared" si="46"/>
        <v/>
      </c>
    </row>
    <row r="1372" spans="9:9">
      <c r="I1372" s="12" t="str">
        <f t="shared" si="46"/>
        <v/>
      </c>
    </row>
    <row r="1373" spans="9:9">
      <c r="I1373" s="12" t="str">
        <f t="shared" si="46"/>
        <v/>
      </c>
    </row>
    <row r="1374" spans="9:9">
      <c r="I1374" s="12" t="str">
        <f t="shared" si="46"/>
        <v/>
      </c>
    </row>
    <row r="1375" spans="9:9">
      <c r="I1375" s="12" t="str">
        <f t="shared" si="46"/>
        <v/>
      </c>
    </row>
    <row r="1376" spans="9:9">
      <c r="I1376" s="12" t="str">
        <f t="shared" si="46"/>
        <v/>
      </c>
    </row>
    <row r="1377" spans="9:9">
      <c r="I1377" s="12" t="str">
        <f t="shared" si="46"/>
        <v/>
      </c>
    </row>
    <row r="1378" spans="9:9">
      <c r="I1378" s="12" t="str">
        <f t="shared" si="46"/>
        <v/>
      </c>
    </row>
    <row r="1379" spans="9:9">
      <c r="I1379" s="12" t="str">
        <f t="shared" si="46"/>
        <v/>
      </c>
    </row>
    <row r="1380" spans="9:9">
      <c r="I1380" s="12" t="str">
        <f t="shared" si="46"/>
        <v/>
      </c>
    </row>
    <row r="1381" spans="9:9">
      <c r="I1381" s="12" t="str">
        <f t="shared" si="46"/>
        <v/>
      </c>
    </row>
    <row r="1382" spans="9:9">
      <c r="I1382" s="12" t="str">
        <f t="shared" si="46"/>
        <v/>
      </c>
    </row>
    <row r="1383" spans="9:9">
      <c r="I1383" s="12" t="str">
        <f t="shared" si="46"/>
        <v/>
      </c>
    </row>
    <row r="1384" spans="9:9">
      <c r="I1384" s="12" t="str">
        <f t="shared" si="46"/>
        <v/>
      </c>
    </row>
    <row r="1385" spans="9:9">
      <c r="I1385" s="12" t="str">
        <f t="shared" si="46"/>
        <v/>
      </c>
    </row>
    <row r="1386" spans="9:9">
      <c r="I1386" s="12" t="str">
        <f t="shared" si="46"/>
        <v/>
      </c>
    </row>
    <row r="1387" spans="9:9">
      <c r="I1387" s="12" t="str">
        <f t="shared" si="46"/>
        <v/>
      </c>
    </row>
    <row r="1388" spans="9:9">
      <c r="I1388" s="12" t="str">
        <f t="shared" si="46"/>
        <v/>
      </c>
    </row>
    <row r="1389" spans="9:9">
      <c r="I1389" s="12" t="str">
        <f t="shared" si="46"/>
        <v/>
      </c>
    </row>
    <row r="1390" spans="9:9">
      <c r="I1390" s="12" t="str">
        <f t="shared" si="46"/>
        <v/>
      </c>
    </row>
    <row r="1391" spans="9:9">
      <c r="I1391" s="12" t="str">
        <f t="shared" si="46"/>
        <v/>
      </c>
    </row>
    <row r="1392" spans="9:9">
      <c r="I1392" s="12" t="str">
        <f t="shared" si="46"/>
        <v/>
      </c>
    </row>
    <row r="1393" spans="9:9">
      <c r="I1393" s="12" t="str">
        <f t="shared" si="46"/>
        <v/>
      </c>
    </row>
    <row r="1394" spans="9:9">
      <c r="I1394" s="12" t="str">
        <f t="shared" si="46"/>
        <v/>
      </c>
    </row>
    <row r="1395" spans="9:9">
      <c r="I1395" s="12" t="str">
        <f t="shared" si="46"/>
        <v/>
      </c>
    </row>
    <row r="1396" spans="9:9">
      <c r="I1396" s="12" t="str">
        <f t="shared" si="46"/>
        <v/>
      </c>
    </row>
    <row r="1397" spans="9:9">
      <c r="I1397" s="12" t="str">
        <f t="shared" si="46"/>
        <v/>
      </c>
    </row>
    <row r="1398" spans="9:9">
      <c r="I1398" s="12" t="str">
        <f t="shared" si="46"/>
        <v/>
      </c>
    </row>
    <row r="1399" spans="9:9">
      <c r="I1399" s="12" t="str">
        <f t="shared" si="46"/>
        <v/>
      </c>
    </row>
    <row r="1400" spans="9:9">
      <c r="I1400" s="12" t="str">
        <f t="shared" si="46"/>
        <v/>
      </c>
    </row>
    <row r="1401" spans="9:9">
      <c r="I1401" s="12" t="str">
        <f t="shared" si="46"/>
        <v/>
      </c>
    </row>
    <row r="1402" spans="9:9">
      <c r="I1402" s="12" t="str">
        <f t="shared" si="46"/>
        <v/>
      </c>
    </row>
    <row r="1403" spans="9:9">
      <c r="I1403" s="12" t="str">
        <f t="shared" si="46"/>
        <v/>
      </c>
    </row>
    <row r="1404" spans="9:9">
      <c r="I1404" s="12" t="str">
        <f t="shared" ref="I1404:I1423" si="47">IFERROR(VLOOKUP(D1404, $I$20:$J$24, 2, 0), "")</f>
        <v/>
      </c>
    </row>
    <row r="1405" spans="9:9">
      <c r="I1405" s="12" t="str">
        <f t="shared" si="47"/>
        <v/>
      </c>
    </row>
    <row r="1406" spans="9:9">
      <c r="I1406" s="12" t="str">
        <f t="shared" si="47"/>
        <v/>
      </c>
    </row>
    <row r="1407" spans="9:9">
      <c r="I1407" s="12" t="str">
        <f t="shared" si="47"/>
        <v/>
      </c>
    </row>
    <row r="1408" spans="9:9">
      <c r="I1408" s="12" t="str">
        <f t="shared" si="47"/>
        <v/>
      </c>
    </row>
    <row r="1409" spans="9:9">
      <c r="I1409" s="12" t="str">
        <f t="shared" si="47"/>
        <v/>
      </c>
    </row>
    <row r="1410" spans="9:9">
      <c r="I1410" s="12" t="str">
        <f t="shared" si="47"/>
        <v/>
      </c>
    </row>
    <row r="1411" spans="9:9">
      <c r="I1411" s="12" t="str">
        <f t="shared" si="47"/>
        <v/>
      </c>
    </row>
    <row r="1412" spans="9:9">
      <c r="I1412" s="12" t="str">
        <f t="shared" si="47"/>
        <v/>
      </c>
    </row>
    <row r="1413" spans="9:9">
      <c r="I1413" s="12" t="str">
        <f t="shared" si="47"/>
        <v/>
      </c>
    </row>
    <row r="1414" spans="9:9">
      <c r="I1414" s="12" t="str">
        <f t="shared" si="47"/>
        <v/>
      </c>
    </row>
    <row r="1415" spans="9:9">
      <c r="I1415" s="12" t="str">
        <f t="shared" si="47"/>
        <v/>
      </c>
    </row>
    <row r="1416" spans="9:9">
      <c r="I1416" s="12" t="str">
        <f t="shared" si="47"/>
        <v/>
      </c>
    </row>
    <row r="1417" spans="9:9">
      <c r="I1417" s="12" t="str">
        <f t="shared" si="47"/>
        <v/>
      </c>
    </row>
    <row r="1418" spans="9:9">
      <c r="I1418" s="12" t="str">
        <f t="shared" si="47"/>
        <v/>
      </c>
    </row>
    <row r="1419" spans="9:9">
      <c r="I1419" s="12" t="str">
        <f t="shared" si="47"/>
        <v/>
      </c>
    </row>
    <row r="1420" spans="9:9">
      <c r="I1420" s="12" t="str">
        <f t="shared" si="47"/>
        <v/>
      </c>
    </row>
    <row r="1421" spans="9:9">
      <c r="I1421" s="12" t="str">
        <f t="shared" si="47"/>
        <v/>
      </c>
    </row>
    <row r="1422" spans="9:9">
      <c r="I1422" s="12" t="str">
        <f t="shared" si="47"/>
        <v/>
      </c>
    </row>
    <row r="1423" spans="9:9">
      <c r="I1423" s="12" t="str">
        <f t="shared" si="47"/>
        <v/>
      </c>
    </row>
  </sheetData>
  <autoFilter ref="A19:G571"/>
  <mergeCells count="14">
    <mergeCell ref="Z20:AA21"/>
    <mergeCell ref="V2:V3"/>
    <mergeCell ref="I11:J11"/>
    <mergeCell ref="I19:J19"/>
    <mergeCell ref="Z2:AA3"/>
    <mergeCell ref="AF2:AF3"/>
    <mergeCell ref="AH2:AI3"/>
    <mergeCell ref="Z11:AA12"/>
    <mergeCell ref="A2:B3"/>
    <mergeCell ref="G2:G3"/>
    <mergeCell ref="I2:J3"/>
    <mergeCell ref="S2:S3"/>
    <mergeCell ref="T2:T3"/>
    <mergeCell ref="U2:U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SF</vt:lpstr>
      <vt:lpstr>MF</vt:lpstr>
      <vt:lpstr>MH</vt:lpstr>
      <vt:lpstr>SF Estimates</vt:lpstr>
      <vt:lpstr>MH_Estimates</vt:lpstr>
      <vt:lpstr>MF_Estimates</vt:lpstr>
    </vt:vector>
  </TitlesOfParts>
  <Company>Northwest Power and Conservation Council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Tina Jayaweera</dc:creator>
  <cp:lastModifiedBy>Tina Jayaweera</cp:lastModifiedBy>
  <dcterms:created xsi:type="dcterms:W3CDTF">2014-09-05T23:06:08Z</dcterms:created>
  <dcterms:modified xsi:type="dcterms:W3CDTF">2015-02-23T22:48:56Z</dcterms:modified>
</cp:coreProperties>
</file>